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xWindow="120" yWindow="1155" windowWidth="11595" windowHeight="6300" tabRatio="860"/>
  </bookViews>
  <sheets>
    <sheet name="Contents" sheetId="81" r:id="rId1"/>
    <sheet name="Introduction" sheetId="82" r:id="rId2"/>
    <sheet name="Information" sheetId="83" r:id="rId3"/>
    <sheet name="EP by route - Overall" sheetId="66" r:id="rId4"/>
    <sheet name="EP by route - by year" sheetId="87" r:id="rId5"/>
    <sheet name="EP by route - Age groups" sheetId="68" r:id="rId6"/>
    <sheet name="EP by route - age 0-24" sheetId="69" r:id="rId7"/>
    <sheet name="Inc. by route - Sites by SCN" sheetId="30" r:id="rId8"/>
    <sheet name="Inc. by route - SCNs by Site" sheetId="6" r:id="rId9"/>
    <sheet name="Inc. by route - SCNs by year" sheetId="90" r:id="rId10"/>
    <sheet name="EP overall data" sheetId="86" state="veryHidden" r:id="rId11"/>
    <sheet name="EP Age data" sheetId="64" state="veryHidden" r:id="rId12"/>
    <sheet name="EP CTYA data" sheetId="85" state="veryHidden" r:id="rId13"/>
    <sheet name="SCN data" sheetId="29" state="veryHidden" r:id="rId14"/>
    <sheet name="Breast ASR by CCG" sheetId="76" r:id="rId15"/>
    <sheet name="Colorectal ASR by CCG" sheetId="77" r:id="rId16"/>
    <sheet name="Lung ASR by CCG" sheetId="78" r:id="rId17"/>
    <sheet name="Prostate ASR by CCG" sheetId="79" r:id="rId18"/>
    <sheet name="CCG data" sheetId="88" state="veryHidden" r:id="rId19"/>
    <sheet name="Outliers" sheetId="89" state="veryHidden" r:id="rId20"/>
    <sheet name="Hide Selection" sheetId="84" state="hidden" r:id="rId21"/>
  </sheets>
  <externalReferences>
    <externalReference r:id="rId22"/>
  </externalReferences>
  <definedNames>
    <definedName name="_xlnm._FilterDatabase" localSheetId="18" hidden="1">'CCG data'!$A$3:$AD$1064</definedName>
    <definedName name="_xlnm._FilterDatabase" localSheetId="20" hidden="1">'Hide Selection'!$S$2:$S$115</definedName>
    <definedName name="_xlnm._FilterDatabase" localSheetId="13" hidden="1">'SCN data'!$A$627:$AC$2196</definedName>
    <definedName name="cancersites" localSheetId="3">#REF!</definedName>
    <definedName name="cancersites" localSheetId="20">'Hide Selection'!$D$2:$D$44</definedName>
    <definedName name="cancersites" localSheetId="9">'[1]Hide Selection'!$D$2:$D$44</definedName>
    <definedName name="cancersites">#REF!</definedName>
    <definedName name="ethnicity" localSheetId="20">'Hide Selection'!$J$2:$J$6</definedName>
    <definedName name="ethnicity">#REF!</definedName>
    <definedName name="_xlnm.Extract" localSheetId="20">'Hide Selection'!#REF!</definedName>
    <definedName name="surv_month" localSheetId="20">'Hide Selection'!$N$12</definedName>
    <definedName name="surv_month" localSheetId="9">'[1]Hide Selection'!$N$12</definedName>
    <definedName name="surv_month">#REF!</definedName>
    <definedName name="survival" localSheetId="20">'Hide Selection'!$F$2:$F$40</definedName>
    <definedName name="survival">#REF!</definedName>
    <definedName name="Z_4611C2BB_2855_47D1_8180_05177E376C54_.wvu.PrintArea" localSheetId="14" hidden="1">'Breast ASR by CCG'!$A$1:$AF$177</definedName>
    <definedName name="Z_4611C2BB_2855_47D1_8180_05177E376C54_.wvu.PrintArea" localSheetId="15" hidden="1">'Colorectal ASR by CCG'!$A$1:$AF$177</definedName>
    <definedName name="Z_4611C2BB_2855_47D1_8180_05177E376C54_.wvu.PrintArea" localSheetId="6" hidden="1">'EP by route - age 0-24'!$A$1:$P$16</definedName>
    <definedName name="Z_4611C2BB_2855_47D1_8180_05177E376C54_.wvu.PrintArea" localSheetId="5" hidden="1">'EP by route - Age groups'!$A$1:$P$6</definedName>
    <definedName name="Z_4611C2BB_2855_47D1_8180_05177E376C54_.wvu.PrintArea" localSheetId="4" hidden="1">'EP by route - by year'!$A$1:$P$6</definedName>
    <definedName name="Z_4611C2BB_2855_47D1_8180_05177E376C54_.wvu.PrintArea" localSheetId="3" hidden="1">'EP by route - Overall'!$A$1:$P$44</definedName>
    <definedName name="Z_4611C2BB_2855_47D1_8180_05177E376C54_.wvu.PrintArea" localSheetId="8" hidden="1">'Inc. by route - SCNs by Site'!$A$1:$AI$74</definedName>
    <definedName name="Z_4611C2BB_2855_47D1_8180_05177E376C54_.wvu.PrintArea" localSheetId="9" hidden="1">'Inc. by route - SCNs by year'!$A$1:$X$6</definedName>
    <definedName name="Z_4611C2BB_2855_47D1_8180_05177E376C54_.wvu.PrintArea" localSheetId="7" hidden="1">'Inc. by route - Sites by SCN'!$A$1:$AI$74</definedName>
    <definedName name="Z_4611C2BB_2855_47D1_8180_05177E376C54_.wvu.PrintArea" localSheetId="16" hidden="1">'Lung ASR by CCG'!$A$1:$AF$152</definedName>
    <definedName name="Z_4611C2BB_2855_47D1_8180_05177E376C54_.wvu.PrintArea" localSheetId="17" hidden="1">'Prostate ASR by CCG'!$A$1:$AC$152</definedName>
    <definedName name="Z_7DCD1B54_9EC3_4A1D_8C85_3B1D59C71ADF_.wvu.PrintArea" localSheetId="14" hidden="1">'Breast ASR by CCG'!$A$1:$AF$177</definedName>
    <definedName name="Z_7DCD1B54_9EC3_4A1D_8C85_3B1D59C71ADF_.wvu.PrintArea" localSheetId="15" hidden="1">'Colorectal ASR by CCG'!$A$1:$AF$177</definedName>
    <definedName name="Z_7DCD1B54_9EC3_4A1D_8C85_3B1D59C71ADF_.wvu.PrintArea" localSheetId="6" hidden="1">'EP by route - age 0-24'!$A$1:$P$16</definedName>
    <definedName name="Z_7DCD1B54_9EC3_4A1D_8C85_3B1D59C71ADF_.wvu.PrintArea" localSheetId="5" hidden="1">'EP by route - Age groups'!$A$1:$P$6</definedName>
    <definedName name="Z_7DCD1B54_9EC3_4A1D_8C85_3B1D59C71ADF_.wvu.PrintArea" localSheetId="4" hidden="1">'EP by route - by year'!$A$1:$P$6</definedName>
    <definedName name="Z_7DCD1B54_9EC3_4A1D_8C85_3B1D59C71ADF_.wvu.PrintArea" localSheetId="3" hidden="1">'EP by route - Overall'!$A$1:$P$44</definedName>
    <definedName name="Z_7DCD1B54_9EC3_4A1D_8C85_3B1D59C71ADF_.wvu.PrintArea" localSheetId="8" hidden="1">'Inc. by route - SCNs by Site'!$A$1:$AI$74</definedName>
    <definedName name="Z_7DCD1B54_9EC3_4A1D_8C85_3B1D59C71ADF_.wvu.PrintArea" localSheetId="9" hidden="1">'Inc. by route - SCNs by year'!$A$1:$X$6</definedName>
    <definedName name="Z_7DCD1B54_9EC3_4A1D_8C85_3B1D59C71ADF_.wvu.PrintArea" localSheetId="7" hidden="1">'Inc. by route - Sites by SCN'!$A$1:$AI$74</definedName>
    <definedName name="Z_7DCD1B54_9EC3_4A1D_8C85_3B1D59C71ADF_.wvu.PrintArea" localSheetId="16" hidden="1">'Lung ASR by CCG'!$A$1:$AF$152</definedName>
    <definedName name="Z_7DCD1B54_9EC3_4A1D_8C85_3B1D59C71ADF_.wvu.PrintArea" localSheetId="17" hidden="1">'Prostate ASR by CCG'!$A$1:$AC$152</definedName>
  </definedNames>
  <calcPr calcId="145621"/>
  <customWorkbookViews>
    <customWorkbookView name="J Shelton - Personal View" guid="{4611C2BB-2855-47D1-8180-05177E376C54}" mergeInterval="0" personalView="1" maximized="1" xWindow="1" yWindow="1" windowWidth="1596" windowHeight="670" tabRatio="962" activeSheetId="1"/>
    <customWorkbookView name="smcphail - Personal View" guid="{7DCD1B54-9EC3-4A1D-8C85-3B1D59C71ADF}" mergeInterval="0" personalView="1" maximized="1" xWindow="1" yWindow="1" windowWidth="1148" windowHeight="523" tabRatio="962" activeSheetId="1"/>
  </customWorkbookViews>
  <fileRecoveryPr autoRecover="0"/>
</workbook>
</file>

<file path=xl/calcChain.xml><?xml version="1.0" encoding="utf-8"?>
<calcChain xmlns="http://schemas.openxmlformats.org/spreadsheetml/2006/main">
  <c r="R18" i="84" l="1"/>
  <c r="D6" i="90"/>
  <c r="Z113" i="76"/>
  <c r="Z113" i="77"/>
  <c r="AA88" i="78"/>
  <c r="AB88" i="79"/>
  <c r="AA115" i="76"/>
  <c r="AA115" i="77"/>
  <c r="AB90" i="78"/>
  <c r="K486" i="77"/>
  <c r="P485" i="77"/>
  <c r="R485" i="77"/>
  <c r="R486" i="77"/>
  <c r="V486" i="77"/>
  <c r="F39" i="69"/>
  <c r="F43" i="69"/>
  <c r="K44" i="69"/>
  <c r="F25" i="69"/>
  <c r="F27" i="69"/>
  <c r="K30" i="69"/>
  <c r="F35" i="69"/>
  <c r="K36" i="69"/>
  <c r="F33" i="69"/>
  <c r="K34" i="69"/>
  <c r="F37" i="69"/>
  <c r="F38" i="69"/>
  <c r="K38" i="69"/>
  <c r="F41" i="69"/>
  <c r="H24" i="69"/>
  <c r="F9" i="69"/>
  <c r="K16" i="69"/>
  <c r="F13" i="69"/>
  <c r="K14" i="69"/>
  <c r="F21" i="69"/>
  <c r="G22" i="69"/>
  <c r="F19" i="69"/>
  <c r="F7" i="69"/>
  <c r="L11" i="69"/>
  <c r="F9" i="66"/>
  <c r="J9" i="66"/>
  <c r="H19" i="84"/>
  <c r="D8" i="90"/>
  <c r="B63" i="84"/>
  <c r="P2" i="84"/>
  <c r="D48" i="84"/>
  <c r="D6" i="6"/>
  <c r="J20" i="84"/>
  <c r="N12" i="84"/>
  <c r="L12" i="84"/>
  <c r="P10" i="84"/>
  <c r="T9" i="84"/>
  <c r="P9" i="84"/>
  <c r="P8" i="84"/>
  <c r="P7" i="84"/>
  <c r="P6" i="84"/>
  <c r="P5" i="84"/>
  <c r="P4" i="84"/>
  <c r="P3" i="84"/>
  <c r="H9" i="69"/>
  <c r="J7" i="69"/>
  <c r="J89" i="66"/>
  <c r="P9" i="66"/>
  <c r="V485" i="77"/>
  <c r="Z90" i="79"/>
  <c r="AA90" i="79"/>
  <c r="Z88" i="78"/>
  <c r="AA113" i="77"/>
  <c r="AB88" i="78"/>
  <c r="AB113" i="77"/>
  <c r="AB115" i="77"/>
  <c r="AA113" i="76"/>
  <c r="Z90" i="78"/>
  <c r="AB113" i="76"/>
  <c r="AB115" i="76"/>
  <c r="Y113" i="77"/>
  <c r="Y113" i="76"/>
  <c r="Y115" i="76"/>
  <c r="Z115" i="76"/>
  <c r="T485" i="77"/>
  <c r="M486" i="77"/>
  <c r="L486" i="77"/>
  <c r="W486" i="77"/>
  <c r="K8" i="69"/>
  <c r="J8" i="69"/>
  <c r="I10" i="69"/>
  <c r="H10" i="69"/>
  <c r="L12" i="69"/>
  <c r="M12" i="69"/>
  <c r="J483" i="77"/>
  <c r="H11" i="69"/>
  <c r="T486" i="77"/>
  <c r="J486" i="77"/>
  <c r="U486" i="77"/>
  <c r="H486" i="77"/>
  <c r="I486" i="77"/>
  <c r="S486" i="77"/>
  <c r="F171" i="77"/>
  <c r="V427" i="76"/>
  <c r="M428" i="76"/>
  <c r="V167" i="76"/>
  <c r="M168" i="76"/>
  <c r="R337" i="76"/>
  <c r="R338" i="76"/>
  <c r="T432" i="78"/>
  <c r="J433" i="78"/>
  <c r="P218" i="78"/>
  <c r="G219" i="78"/>
  <c r="F212" i="78"/>
  <c r="N173" i="77"/>
  <c r="R479" i="76"/>
  <c r="S480" i="76"/>
  <c r="T165" i="77"/>
  <c r="J166" i="77"/>
  <c r="P269" i="77"/>
  <c r="F270" i="77"/>
  <c r="F507" i="76"/>
  <c r="L293" i="76"/>
  <c r="N199" i="76"/>
  <c r="H227" i="76"/>
  <c r="N383" i="77"/>
  <c r="P253" i="76"/>
  <c r="Q254" i="76"/>
  <c r="R491" i="76"/>
  <c r="H492" i="76"/>
  <c r="T115" i="76"/>
  <c r="J116" i="76"/>
  <c r="R486" i="79"/>
  <c r="I487" i="79"/>
  <c r="F359" i="76"/>
  <c r="L323" i="76"/>
  <c r="J209" i="76"/>
  <c r="R494" i="79"/>
  <c r="I495" i="79"/>
  <c r="J201" i="76"/>
  <c r="R478" i="79"/>
  <c r="T224" i="78"/>
  <c r="L255" i="76"/>
  <c r="AA199" i="78"/>
  <c r="Z288" i="76"/>
  <c r="Y208" i="76"/>
  <c r="AA175" i="79"/>
  <c r="AA476" i="77"/>
  <c r="Y115" i="77"/>
  <c r="AA360" i="77"/>
  <c r="H27" i="69"/>
  <c r="H35" i="69"/>
  <c r="L41" i="69"/>
  <c r="J31" i="69"/>
  <c r="J29" i="69"/>
  <c r="H43" i="69"/>
  <c r="O33" i="69"/>
  <c r="L39" i="69"/>
  <c r="J15" i="69"/>
  <c r="O27" i="69"/>
  <c r="O25" i="69"/>
  <c r="O43" i="69"/>
  <c r="O21" i="69"/>
  <c r="J13" i="69"/>
  <c r="L31" i="69"/>
  <c r="L43" i="69"/>
  <c r="H23" i="69"/>
  <c r="J35" i="69"/>
  <c r="J36" i="69"/>
  <c r="O23" i="69"/>
  <c r="H19" i="69"/>
  <c r="H33" i="69"/>
  <c r="L35" i="69"/>
  <c r="J33" i="69"/>
  <c r="H17" i="69"/>
  <c r="F15" i="69"/>
  <c r="F16" i="69"/>
  <c r="O19" i="69"/>
  <c r="L17" i="69"/>
  <c r="J37" i="69"/>
  <c r="J17" i="69"/>
  <c r="K18" i="69"/>
  <c r="H37" i="69"/>
  <c r="J43" i="69"/>
  <c r="P271" i="77"/>
  <c r="N139" i="77"/>
  <c r="N209" i="77"/>
  <c r="F281" i="77"/>
  <c r="L347" i="77"/>
  <c r="F415" i="77"/>
  <c r="H485" i="77"/>
  <c r="J150" i="78"/>
  <c r="L284" i="78"/>
  <c r="F426" i="78"/>
  <c r="L274" i="79"/>
  <c r="L23" i="66"/>
  <c r="M24" i="66"/>
  <c r="N500" i="79"/>
  <c r="F468" i="79"/>
  <c r="H434" i="79"/>
  <c r="L398" i="79"/>
  <c r="J502" i="79"/>
  <c r="L468" i="79"/>
  <c r="F434" i="79"/>
  <c r="H400" i="79"/>
  <c r="F496" i="79"/>
  <c r="N424" i="79"/>
  <c r="F366" i="79"/>
  <c r="H332" i="79"/>
  <c r="L296" i="79"/>
  <c r="N262" i="79"/>
  <c r="F230" i="79"/>
  <c r="H492" i="79"/>
  <c r="L424" i="79"/>
  <c r="N364" i="79"/>
  <c r="H330" i="79"/>
  <c r="J296" i="79"/>
  <c r="L262" i="79"/>
  <c r="F228" i="79"/>
  <c r="H194" i="79"/>
  <c r="L474" i="79"/>
  <c r="F354" i="79"/>
  <c r="J286" i="79"/>
  <c r="N218" i="79"/>
  <c r="F168" i="79"/>
  <c r="H134" i="79"/>
  <c r="J100" i="79"/>
  <c r="N488" i="78"/>
  <c r="H468" i="79"/>
  <c r="N352" i="79"/>
  <c r="J292" i="79"/>
  <c r="N240" i="79"/>
  <c r="J194" i="79"/>
  <c r="J162" i="79"/>
  <c r="L136" i="79"/>
  <c r="N110" i="79"/>
  <c r="F86" i="79"/>
  <c r="H484" i="78"/>
  <c r="J452" i="79"/>
  <c r="J310" i="79"/>
  <c r="H208" i="79"/>
  <c r="H146" i="79"/>
  <c r="L94" i="79"/>
  <c r="F468" i="78"/>
  <c r="N440" i="78"/>
  <c r="F416" i="78"/>
  <c r="H390" i="78"/>
  <c r="J364" i="78"/>
  <c r="L338" i="78"/>
  <c r="N312" i="78"/>
  <c r="F288" i="78"/>
  <c r="H262" i="78"/>
  <c r="J236" i="78"/>
  <c r="L210" i="78"/>
  <c r="N184" i="78"/>
  <c r="F160" i="78"/>
  <c r="H134" i="78"/>
  <c r="J108" i="78"/>
  <c r="L531" i="77"/>
  <c r="N505" i="77"/>
  <c r="H342" i="79"/>
  <c r="F240" i="79"/>
  <c r="F162" i="79"/>
  <c r="J110" i="79"/>
  <c r="N482" i="78"/>
  <c r="L448" i="78"/>
  <c r="N422" i="78"/>
  <c r="F398" i="78"/>
  <c r="H372" i="78"/>
  <c r="J346" i="78"/>
  <c r="L320" i="78"/>
  <c r="N294" i="78"/>
  <c r="F270" i="78"/>
  <c r="H244" i="78"/>
  <c r="J218" i="78"/>
  <c r="L192" i="78"/>
  <c r="N166" i="78"/>
  <c r="F142" i="78"/>
  <c r="H116" i="78"/>
  <c r="J90" i="78"/>
  <c r="L513" i="77"/>
  <c r="N306" i="79"/>
  <c r="J144" i="79"/>
  <c r="H466" i="78"/>
  <c r="L414" i="78"/>
  <c r="F364" i="78"/>
  <c r="J312" i="78"/>
  <c r="N260" i="78"/>
  <c r="H210" i="78"/>
  <c r="L158" i="78"/>
  <c r="F108" i="78"/>
  <c r="J505" i="77"/>
  <c r="N485" i="77"/>
  <c r="F485" i="77"/>
  <c r="F461" i="77"/>
  <c r="H435" i="77"/>
  <c r="J409" i="77"/>
  <c r="L383" i="77"/>
  <c r="F359" i="77"/>
  <c r="H333" i="77"/>
  <c r="J307" i="77"/>
  <c r="L281" i="77"/>
  <c r="N255" i="77"/>
  <c r="F231" i="77"/>
  <c r="H205" i="77"/>
  <c r="L179" i="77"/>
  <c r="N153" i="77"/>
  <c r="F129" i="77"/>
  <c r="V494" i="78"/>
  <c r="L495" i="78"/>
  <c r="V417" i="77"/>
  <c r="M418" i="77"/>
  <c r="P113" i="77"/>
  <c r="Q114" i="77"/>
  <c r="R441" i="76"/>
  <c r="H442" i="76"/>
  <c r="R399" i="76"/>
  <c r="R400" i="76"/>
  <c r="R285" i="76"/>
  <c r="R286" i="76"/>
  <c r="V193" i="76"/>
  <c r="L194" i="76"/>
  <c r="H420" i="79"/>
  <c r="N194" i="79"/>
  <c r="J86" i="79"/>
  <c r="L436" i="78"/>
  <c r="F386" i="78"/>
  <c r="J334" i="78"/>
  <c r="N282" i="78"/>
  <c r="H232" i="78"/>
  <c r="L180" i="78"/>
  <c r="F130" i="78"/>
  <c r="J527" i="77"/>
  <c r="F491" i="77"/>
  <c r="L485" i="77"/>
  <c r="J471" i="77"/>
  <c r="L445" i="77"/>
  <c r="N419" i="77"/>
  <c r="F395" i="77"/>
  <c r="H369" i="77"/>
  <c r="L343" i="77"/>
  <c r="N317" i="77"/>
  <c r="F293" i="77"/>
  <c r="H267" i="77"/>
  <c r="J241" i="77"/>
  <c r="L215" i="77"/>
  <c r="F191" i="77"/>
  <c r="H165" i="77"/>
  <c r="J139" i="77"/>
  <c r="L113" i="77"/>
  <c r="P342" i="78"/>
  <c r="P225" i="76"/>
  <c r="Q226" i="76"/>
  <c r="P327" i="76"/>
  <c r="V445" i="76"/>
  <c r="W446" i="76"/>
  <c r="R355" i="76"/>
  <c r="I356" i="76"/>
  <c r="R267" i="76"/>
  <c r="H268" i="76"/>
  <c r="R169" i="76"/>
  <c r="V174" i="78"/>
  <c r="W175" i="78"/>
  <c r="H131" i="77"/>
  <c r="N181" i="77"/>
  <c r="H233" i="77"/>
  <c r="N283" i="77"/>
  <c r="J335" i="77"/>
  <c r="N385" i="77"/>
  <c r="J437" i="77"/>
  <c r="J485" i="77"/>
  <c r="F100" i="78"/>
  <c r="H202" i="78"/>
  <c r="J304" i="78"/>
  <c r="L406" i="78"/>
  <c r="J128" i="79"/>
  <c r="H7" i="69"/>
  <c r="L7" i="69"/>
  <c r="I12" i="69"/>
  <c r="H12" i="69"/>
  <c r="J44" i="69"/>
  <c r="M18" i="69"/>
  <c r="L18" i="69"/>
  <c r="J34" i="69"/>
  <c r="H34" i="69"/>
  <c r="I34" i="69"/>
  <c r="I24" i="69"/>
  <c r="F28" i="69"/>
  <c r="H38" i="69"/>
  <c r="I38" i="69"/>
  <c r="I20" i="69"/>
  <c r="H20" i="69"/>
  <c r="L44" i="69"/>
  <c r="M44" i="69"/>
  <c r="I44" i="69"/>
  <c r="H44" i="69"/>
  <c r="M42" i="69"/>
  <c r="L42" i="69"/>
  <c r="F42" i="69"/>
  <c r="T225" i="78"/>
  <c r="S479" i="79"/>
  <c r="H487" i="79"/>
  <c r="K116" i="76"/>
  <c r="S492" i="76"/>
  <c r="G254" i="76"/>
  <c r="Q270" i="77"/>
  <c r="T166" i="77"/>
  <c r="R480" i="76"/>
  <c r="J18" i="69"/>
  <c r="M32" i="69"/>
  <c r="L32" i="69"/>
  <c r="J16" i="69"/>
  <c r="J30" i="69"/>
  <c r="I36" i="69"/>
  <c r="H36" i="69"/>
  <c r="I8" i="69"/>
  <c r="M175" i="78"/>
  <c r="F328" i="76"/>
  <c r="G226" i="76"/>
  <c r="H286" i="76"/>
  <c r="W495" i="78"/>
  <c r="J38" i="69"/>
  <c r="I18" i="69"/>
  <c r="H18" i="69"/>
  <c r="L36" i="69"/>
  <c r="M36" i="69"/>
  <c r="J14" i="69"/>
  <c r="L40" i="69"/>
  <c r="M40" i="69"/>
  <c r="K32" i="69"/>
  <c r="J32" i="69"/>
  <c r="I28" i="69"/>
  <c r="H28" i="69"/>
  <c r="P41" i="69"/>
  <c r="P13" i="84"/>
  <c r="P11" i="84"/>
  <c r="P12" i="84"/>
  <c r="Z464" i="77"/>
  <c r="Z420" i="76"/>
  <c r="AA428" i="77"/>
  <c r="Y532" i="76"/>
  <c r="Y212" i="76"/>
  <c r="Y147" i="77"/>
  <c r="Z502" i="76"/>
  <c r="Z422" i="76"/>
  <c r="Z326" i="76"/>
  <c r="Z246" i="76"/>
  <c r="Z166" i="76"/>
  <c r="Z528" i="77"/>
  <c r="Z380" i="76"/>
  <c r="AA460" i="77"/>
  <c r="Z218" i="79"/>
  <c r="Y244" i="76"/>
  <c r="Y339" i="77"/>
  <c r="Z510" i="76"/>
  <c r="Z430" i="76"/>
  <c r="Z350" i="76"/>
  <c r="Z254" i="76"/>
  <c r="Z174" i="76"/>
  <c r="AA518" i="77"/>
  <c r="AA422" i="77"/>
  <c r="Z327" i="77"/>
  <c r="Z167" i="77"/>
  <c r="AA488" i="77"/>
  <c r="Z488" i="77"/>
  <c r="Z436" i="76"/>
  <c r="AA436" i="77"/>
  <c r="AA431" i="79"/>
  <c r="Y220" i="76"/>
  <c r="Y163" i="77"/>
  <c r="Z506" i="76"/>
  <c r="Z426" i="76"/>
  <c r="Z330" i="76"/>
  <c r="Z250" i="76"/>
  <c r="Z123" i="77"/>
  <c r="M8" i="69"/>
  <c r="M194" i="76"/>
  <c r="I400" i="76"/>
  <c r="J69" i="66"/>
  <c r="J70" i="66"/>
  <c r="H39" i="66"/>
  <c r="I40" i="66"/>
  <c r="F39" i="66"/>
  <c r="F49" i="66"/>
  <c r="J23" i="66"/>
  <c r="J24" i="66"/>
  <c r="P103" i="66"/>
  <c r="O103" i="66"/>
  <c r="O45" i="66"/>
  <c r="H119" i="66"/>
  <c r="H120" i="66"/>
  <c r="P43" i="69"/>
  <c r="P35" i="69"/>
  <c r="P27" i="69"/>
  <c r="P19" i="69"/>
  <c r="O13" i="69"/>
  <c r="O39" i="69"/>
  <c r="H15" i="69"/>
  <c r="H16" i="69"/>
  <c r="P39" i="69"/>
  <c r="P31" i="69"/>
  <c r="P23" i="69"/>
  <c r="P15" i="69"/>
  <c r="O35" i="69"/>
  <c r="J41" i="69"/>
  <c r="J42" i="69"/>
  <c r="H31" i="69"/>
  <c r="I32" i="69"/>
  <c r="H25" i="69"/>
  <c r="H26" i="69"/>
  <c r="L29" i="69"/>
  <c r="M30" i="69"/>
  <c r="L19" i="69"/>
  <c r="M20" i="69"/>
  <c r="J39" i="69"/>
  <c r="L21" i="69"/>
  <c r="M22" i="69"/>
  <c r="P137" i="76"/>
  <c r="T155" i="77"/>
  <c r="P290" i="78"/>
  <c r="T344" i="79"/>
  <c r="P299" i="76"/>
  <c r="P437" i="76"/>
  <c r="R147" i="76"/>
  <c r="R337" i="77"/>
  <c r="P504" i="78"/>
  <c r="T261" i="76"/>
  <c r="P449" i="76"/>
  <c r="T327" i="76"/>
  <c r="P13" i="69"/>
  <c r="P21" i="69"/>
  <c r="P29" i="69"/>
  <c r="P37" i="69"/>
  <c r="P9" i="69"/>
  <c r="P17" i="69"/>
  <c r="P25" i="69"/>
  <c r="P33" i="69"/>
  <c r="J40" i="69"/>
  <c r="K40" i="69"/>
  <c r="H32" i="69"/>
  <c r="I16" i="69"/>
  <c r="G38" i="69"/>
  <c r="K24" i="66"/>
  <c r="K70" i="66"/>
  <c r="Q450" i="76"/>
  <c r="P505" i="78"/>
  <c r="I148" i="76"/>
  <c r="Q300" i="76"/>
  <c r="Q291" i="78"/>
  <c r="G138" i="76"/>
  <c r="L20" i="69"/>
  <c r="K42" i="69"/>
  <c r="K262" i="76"/>
  <c r="L30" i="69"/>
  <c r="L22" i="69"/>
  <c r="I26" i="69"/>
  <c r="H40" i="66"/>
  <c r="H338" i="77"/>
  <c r="L69" i="66"/>
  <c r="I120" i="66"/>
  <c r="P63" i="66"/>
  <c r="J9" i="69"/>
  <c r="O83" i="66"/>
  <c r="O7" i="69"/>
  <c r="J10" i="66"/>
  <c r="K10" i="66"/>
  <c r="H9" i="66"/>
  <c r="F117" i="66"/>
  <c r="F118" i="66"/>
  <c r="F107" i="66"/>
  <c r="G108" i="66"/>
  <c r="F105" i="66"/>
  <c r="F103" i="66"/>
  <c r="G104" i="66"/>
  <c r="F97" i="66"/>
  <c r="F95" i="66"/>
  <c r="F96" i="66"/>
  <c r="F87" i="66"/>
  <c r="F29" i="66"/>
  <c r="F85" i="66"/>
  <c r="G86" i="66"/>
  <c r="F71" i="66"/>
  <c r="G72" i="66"/>
  <c r="F63" i="66"/>
  <c r="F55" i="66"/>
  <c r="F56" i="66"/>
  <c r="F59" i="66"/>
  <c r="F47" i="66"/>
  <c r="G48" i="66"/>
  <c r="O9" i="69"/>
  <c r="P7" i="69"/>
  <c r="P33" i="66"/>
  <c r="J15" i="66"/>
  <c r="P11" i="66"/>
  <c r="P13" i="66"/>
  <c r="P7" i="66"/>
  <c r="J121" i="66"/>
  <c r="P119" i="66"/>
  <c r="P111" i="66"/>
  <c r="P107" i="66"/>
  <c r="P105" i="66"/>
  <c r="J101" i="66"/>
  <c r="J102" i="66"/>
  <c r="P97" i="66"/>
  <c r="P69" i="66"/>
  <c r="P65" i="66"/>
  <c r="P91" i="66"/>
  <c r="J91" i="66"/>
  <c r="J92" i="66"/>
  <c r="P87" i="66"/>
  <c r="P29" i="66"/>
  <c r="J29" i="66"/>
  <c r="P81" i="66"/>
  <c r="J77" i="66"/>
  <c r="K78" i="66"/>
  <c r="P75" i="66"/>
  <c r="J75" i="66"/>
  <c r="J76" i="66"/>
  <c r="J71" i="66"/>
  <c r="P67" i="66"/>
  <c r="J67" i="66"/>
  <c r="J61" i="66"/>
  <c r="J57" i="66"/>
  <c r="K58" i="66"/>
  <c r="P53" i="66"/>
  <c r="P59" i="66"/>
  <c r="J59" i="66"/>
  <c r="J60" i="66"/>
  <c r="P47" i="66"/>
  <c r="J47" i="66"/>
  <c r="K48" i="66"/>
  <c r="J45" i="66"/>
  <c r="P43" i="66"/>
  <c r="J41" i="66"/>
  <c r="P39" i="66"/>
  <c r="J27" i="66"/>
  <c r="J37" i="66"/>
  <c r="P35" i="66"/>
  <c r="L9" i="69"/>
  <c r="M10" i="69"/>
  <c r="H8" i="69"/>
  <c r="F343" i="78"/>
  <c r="F23" i="69"/>
  <c r="F24" i="69"/>
  <c r="O11" i="69"/>
  <c r="L37" i="69"/>
  <c r="L38" i="69"/>
  <c r="L13" i="69"/>
  <c r="M14" i="69"/>
  <c r="F11" i="69"/>
  <c r="F12" i="69"/>
  <c r="F17" i="69"/>
  <c r="O15" i="69"/>
  <c r="F31" i="69"/>
  <c r="L25" i="69"/>
  <c r="M26" i="69"/>
  <c r="J19" i="69"/>
  <c r="P11" i="69"/>
  <c r="L15" i="69"/>
  <c r="N15" i="69"/>
  <c r="H39" i="69"/>
  <c r="I40" i="69"/>
  <c r="L27" i="69"/>
  <c r="H13" i="69"/>
  <c r="I14" i="69"/>
  <c r="J23" i="69"/>
  <c r="K24" i="69"/>
  <c r="O17" i="69"/>
  <c r="O29" i="69"/>
  <c r="J25" i="69"/>
  <c r="H41" i="69"/>
  <c r="L33" i="69"/>
  <c r="M34" i="69"/>
  <c r="F29" i="69"/>
  <c r="J27" i="69"/>
  <c r="K28" i="69"/>
  <c r="O37" i="69"/>
  <c r="J11" i="69"/>
  <c r="K12" i="69"/>
  <c r="O41" i="69"/>
  <c r="H29" i="69"/>
  <c r="I30" i="69"/>
  <c r="H21" i="69"/>
  <c r="N21" i="69"/>
  <c r="O31" i="69"/>
  <c r="L23" i="69"/>
  <c r="J21" i="69"/>
  <c r="Z498" i="76"/>
  <c r="Z354" i="76"/>
  <c r="Z210" i="76"/>
  <c r="Z118" i="76"/>
  <c r="AA498" i="77"/>
  <c r="AA450" i="77"/>
  <c r="AA394" i="77"/>
  <c r="Z335" i="77"/>
  <c r="Z247" i="77"/>
  <c r="Z127" i="77"/>
  <c r="AA403" i="78"/>
  <c r="AB188" i="78"/>
  <c r="AA399" i="79"/>
  <c r="AB228" i="79"/>
  <c r="AA92" i="79"/>
  <c r="Z103" i="79"/>
  <c r="Z115" i="79"/>
  <c r="AB129" i="79"/>
  <c r="AB96" i="79"/>
  <c r="AB110" i="79"/>
  <c r="AA130" i="79"/>
  <c r="AB143" i="79"/>
  <c r="AB155" i="79"/>
  <c r="AA170" i="79"/>
  <c r="Z181" i="79"/>
  <c r="Z193" i="79"/>
  <c r="AB207" i="79"/>
  <c r="AB219" i="79"/>
  <c r="AA230" i="79"/>
  <c r="Z245" i="79"/>
  <c r="Z257" i="79"/>
  <c r="AA270" i="79"/>
  <c r="AB283" i="79"/>
  <c r="AA294" i="79"/>
  <c r="AB307" i="79"/>
  <c r="Z321" i="79"/>
  <c r="AA334" i="79"/>
  <c r="Z345" i="79"/>
  <c r="AA358" i="79"/>
  <c r="AB371" i="79"/>
  <c r="AB383" i="79"/>
  <c r="AA398" i="79"/>
  <c r="Z409" i="79"/>
  <c r="Z417" i="79"/>
  <c r="Z425" i="79"/>
  <c r="AB431" i="79"/>
  <c r="AA438" i="79"/>
  <c r="AA446" i="79"/>
  <c r="Z453" i="79"/>
  <c r="AB459" i="79"/>
  <c r="AB467" i="79"/>
  <c r="AA474" i="79"/>
  <c r="Z481" i="79"/>
  <c r="Z489" i="79"/>
  <c r="AB495" i="79"/>
  <c r="AA502" i="79"/>
  <c r="AA86" i="79"/>
  <c r="Z93" i="78"/>
  <c r="AB99" i="78"/>
  <c r="AB107" i="78"/>
  <c r="AA114" i="78"/>
  <c r="Z121" i="78"/>
  <c r="Z129" i="78"/>
  <c r="AB135" i="78"/>
  <c r="AA142" i="78"/>
  <c r="AA150" i="78"/>
  <c r="Z157" i="78"/>
  <c r="AB163" i="78"/>
  <c r="AB171" i="78"/>
  <c r="AA178" i="78"/>
  <c r="Z185" i="78"/>
  <c r="Z193" i="78"/>
  <c r="AB199" i="78"/>
  <c r="AA206" i="78"/>
  <c r="AA214" i="78"/>
  <c r="Z221" i="78"/>
  <c r="AB227" i="78"/>
  <c r="AB235" i="78"/>
  <c r="AA242" i="78"/>
  <c r="Z249" i="78"/>
  <c r="Z257" i="78"/>
  <c r="AB263" i="78"/>
  <c r="Z370" i="76"/>
  <c r="Z178" i="76"/>
  <c r="AA526" i="77"/>
  <c r="AA458" i="77"/>
  <c r="AA386" i="77"/>
  <c r="Z271" i="77"/>
  <c r="Z159" i="77"/>
  <c r="AB380" i="78"/>
  <c r="Z506" i="79"/>
  <c r="Z250" i="79"/>
  <c r="AB93" i="79"/>
  <c r="AB109" i="79"/>
  <c r="AA124" i="79"/>
  <c r="AA98" i="79"/>
  <c r="AB119" i="79"/>
  <c r="AA142" i="79"/>
  <c r="AB159" i="79"/>
  <c r="AA174" i="79"/>
  <c r="AB191" i="79"/>
  <c r="Z209" i="79"/>
  <c r="AB227" i="79"/>
  <c r="Z241" i="79"/>
  <c r="AB259" i="79"/>
  <c r="Z277" i="79"/>
  <c r="Z293" i="79"/>
  <c r="Z313" i="79"/>
  <c r="AA326" i="79"/>
  <c r="AA342" i="79"/>
  <c r="AA362" i="79"/>
  <c r="AA378" i="79"/>
  <c r="Z393" i="79"/>
  <c r="AA410" i="79"/>
  <c r="Z421" i="79"/>
  <c r="AA430" i="79"/>
  <c r="Z441" i="79"/>
  <c r="Z449" i="79"/>
  <c r="AA458" i="79"/>
  <c r="Z469" i="79"/>
  <c r="AA478" i="79"/>
  <c r="AA486" i="79"/>
  <c r="Z497" i="79"/>
  <c r="AA506" i="79"/>
  <c r="AB91" i="78"/>
  <c r="AA102" i="78"/>
  <c r="AA110" i="78"/>
  <c r="AB119" i="78"/>
  <c r="AA130" i="78"/>
  <c r="AB139" i="78"/>
  <c r="AB147" i="78"/>
  <c r="AA158" i="78"/>
  <c r="AB167" i="78"/>
  <c r="Z177" i="78"/>
  <c r="AB187" i="78"/>
  <c r="AB195" i="78"/>
  <c r="Z205" i="78"/>
  <c r="AB215" i="78"/>
  <c r="Z225" i="78"/>
  <c r="Z233" i="78"/>
  <c r="AB243" i="78"/>
  <c r="Z253" i="78"/>
  <c r="AA262" i="78"/>
  <c r="AA270" i="78"/>
  <c r="AA278" i="78"/>
  <c r="Z285" i="78"/>
  <c r="AB291" i="78"/>
  <c r="AB299" i="78"/>
  <c r="AA306" i="78"/>
  <c r="Z313" i="78"/>
  <c r="Z321" i="78"/>
  <c r="AB327" i="78"/>
  <c r="AA334" i="78"/>
  <c r="AA342" i="78"/>
  <c r="Z349" i="78"/>
  <c r="AB355" i="78"/>
  <c r="AB363" i="78"/>
  <c r="AA370" i="78"/>
  <c r="Z377" i="78"/>
  <c r="AB100" i="79"/>
  <c r="AA109" i="79"/>
  <c r="Z120" i="79"/>
  <c r="Z129" i="79"/>
  <c r="AA137" i="79"/>
  <c r="AA145" i="79"/>
  <c r="Z152" i="79"/>
  <c r="AB158" i="79"/>
  <c r="AB166" i="79"/>
  <c r="AA173" i="79"/>
  <c r="Z180" i="79"/>
  <c r="Z188" i="79"/>
  <c r="AB194" i="79"/>
  <c r="AA201" i="79"/>
  <c r="AA209" i="79"/>
  <c r="Z216" i="79"/>
  <c r="AB222" i="79"/>
  <c r="AB230" i="79"/>
  <c r="AA237" i="79"/>
  <c r="Z244" i="79"/>
  <c r="Z252" i="79"/>
  <c r="AB258" i="79"/>
  <c r="AA265" i="79"/>
  <c r="AA273" i="79"/>
  <c r="Z280" i="79"/>
  <c r="AB286" i="79"/>
  <c r="Z292" i="79"/>
  <c r="AA297" i="79"/>
  <c r="AB302" i="79"/>
  <c r="Z308" i="79"/>
  <c r="AA313" i="79"/>
  <c r="AB318" i="79"/>
  <c r="Z324" i="79"/>
  <c r="AA329" i="79"/>
  <c r="AB334" i="79"/>
  <c r="Z340" i="79"/>
  <c r="AA345" i="79"/>
  <c r="AB350" i="79"/>
  <c r="Z356" i="79"/>
  <c r="AA361" i="79"/>
  <c r="AB366" i="79"/>
  <c r="Z372" i="79"/>
  <c r="AA377" i="79"/>
  <c r="AB382" i="79"/>
  <c r="Z388" i="79"/>
  <c r="AA393" i="79"/>
  <c r="AB398" i="79"/>
  <c r="Z404" i="79"/>
  <c r="AA409" i="79"/>
  <c r="AB414" i="79"/>
  <c r="Z420" i="79"/>
  <c r="AA425" i="79"/>
  <c r="AB430" i="79"/>
  <c r="Z436" i="79"/>
  <c r="AA441" i="79"/>
  <c r="AB446" i="79"/>
  <c r="Z452" i="79"/>
  <c r="AA457" i="79"/>
  <c r="AB462" i="79"/>
  <c r="Z468" i="79"/>
  <c r="AA473" i="79"/>
  <c r="AB478" i="79"/>
  <c r="Z484" i="79"/>
  <c r="AA489" i="79"/>
  <c r="AB494" i="79"/>
  <c r="Z500" i="79"/>
  <c r="AA505" i="79"/>
  <c r="Z86" i="79"/>
  <c r="Z92" i="78"/>
  <c r="AA97" i="78"/>
  <c r="AB102" i="78"/>
  <c r="Z108" i="78"/>
  <c r="AA113" i="78"/>
  <c r="AB118" i="78"/>
  <c r="Z124" i="78"/>
  <c r="AA129" i="78"/>
  <c r="AB134" i="78"/>
  <c r="Z140" i="78"/>
  <c r="AA145" i="78"/>
  <c r="AB150" i="78"/>
  <c r="Z156" i="78"/>
  <c r="AA161" i="78"/>
  <c r="AB166" i="78"/>
  <c r="Z172" i="78"/>
  <c r="AA177" i="78"/>
  <c r="AB182" i="78"/>
  <c r="Z188" i="78"/>
  <c r="AA193" i="78"/>
  <c r="AB198" i="78"/>
  <c r="Z204" i="78"/>
  <c r="AA209" i="78"/>
  <c r="AB214" i="78"/>
  <c r="Z220" i="78"/>
  <c r="AA225" i="78"/>
  <c r="AB230" i="78"/>
  <c r="Z236" i="78"/>
  <c r="AA241" i="78"/>
  <c r="AB246" i="78"/>
  <c r="Z252" i="78"/>
  <c r="AA257" i="78"/>
  <c r="AB262" i="78"/>
  <c r="Z268" i="78"/>
  <c r="AA273" i="78"/>
  <c r="AB278" i="78"/>
  <c r="Z284" i="78"/>
  <c r="AA289" i="78"/>
  <c r="AB294" i="78"/>
  <c r="Z300" i="78"/>
  <c r="AA305" i="78"/>
  <c r="AB310" i="78"/>
  <c r="Z316" i="78"/>
  <c r="AA321" i="78"/>
  <c r="AB326" i="78"/>
  <c r="Z332" i="78"/>
  <c r="AA337" i="78"/>
  <c r="AB342" i="78"/>
  <c r="Z348" i="78"/>
  <c r="AA353" i="78"/>
  <c r="AB358" i="78"/>
  <c r="Z364" i="78"/>
  <c r="AA369" i="78"/>
  <c r="AB374" i="78"/>
  <c r="Z380" i="78"/>
  <c r="Z94" i="79"/>
  <c r="Z108" i="79"/>
  <c r="AA122" i="79"/>
  <c r="AA136" i="79"/>
  <c r="Z147" i="79"/>
  <c r="AB157" i="79"/>
  <c r="AA168" i="79"/>
  <c r="Z179" i="79"/>
  <c r="AB189" i="79"/>
  <c r="AA200" i="79"/>
  <c r="Z211" i="79"/>
  <c r="AB221" i="79"/>
  <c r="AA232" i="79"/>
  <c r="Z243" i="79"/>
  <c r="AB253" i="79"/>
  <c r="AA264" i="79"/>
  <c r="Z275" i="79"/>
  <c r="AB285" i="79"/>
  <c r="AA296" i="79"/>
  <c r="Z307" i="79"/>
  <c r="AB317" i="79"/>
  <c r="AA328" i="79"/>
  <c r="Z339" i="79"/>
  <c r="AB349" i="79"/>
  <c r="AA360" i="79"/>
  <c r="Z371" i="79"/>
  <c r="AB381" i="79"/>
  <c r="AA392" i="79"/>
  <c r="Z403" i="79"/>
  <c r="AB413" i="79"/>
  <c r="AA424" i="79"/>
  <c r="Z435" i="79"/>
  <c r="AB445" i="79"/>
  <c r="AA456" i="79"/>
  <c r="Z467" i="79"/>
  <c r="AB477" i="79"/>
  <c r="AA488" i="79"/>
  <c r="Z499" i="79"/>
  <c r="AB509" i="79"/>
  <c r="AA96" i="78"/>
  <c r="Z107" i="78"/>
  <c r="AB117" i="78"/>
  <c r="AA128" i="78"/>
  <c r="Z139" i="78"/>
  <c r="AB149" i="78"/>
  <c r="AA160" i="78"/>
  <c r="Z171" i="78"/>
  <c r="AB181" i="78"/>
  <c r="AA192" i="78"/>
  <c r="Z203" i="78"/>
  <c r="AB213" i="78"/>
  <c r="AA224" i="78"/>
  <c r="Z235" i="78"/>
  <c r="AB245" i="78"/>
  <c r="AA256" i="78"/>
  <c r="Z267" i="78"/>
  <c r="AB277" i="78"/>
  <c r="AA288" i="78"/>
  <c r="Z299" i="78"/>
  <c r="AB309" i="78"/>
  <c r="AA320" i="78"/>
  <c r="Z331" i="78"/>
  <c r="AB341" i="78"/>
  <c r="AA352" i="78"/>
  <c r="Z363" i="78"/>
  <c r="AB373" i="78"/>
  <c r="AB383" i="78"/>
  <c r="Z389" i="78"/>
  <c r="AA394" i="78"/>
  <c r="AB399" i="78"/>
  <c r="Z405" i="78"/>
  <c r="AA410" i="78"/>
  <c r="AB415" i="78"/>
  <c r="Z421" i="78"/>
  <c r="AA426" i="78"/>
  <c r="AB431" i="78"/>
  <c r="Z437" i="78"/>
  <c r="AA442" i="78"/>
  <c r="AB447" i="78"/>
  <c r="Z453" i="78"/>
  <c r="AA458" i="78"/>
  <c r="AB463" i="78"/>
  <c r="Z469" i="78"/>
  <c r="AA474" i="78"/>
  <c r="AB479" i="78"/>
  <c r="Z485" i="78"/>
  <c r="AA490" i="78"/>
  <c r="AB495" i="78"/>
  <c r="Z501" i="78"/>
  <c r="AA506" i="78"/>
  <c r="AA112" i="77"/>
  <c r="AA116" i="77"/>
  <c r="AA120" i="77"/>
  <c r="AA124" i="77"/>
  <c r="AA128" i="77"/>
  <c r="AA132" i="77"/>
  <c r="AA136" i="77"/>
  <c r="AA140" i="77"/>
  <c r="AA144" i="77"/>
  <c r="AA148" i="77"/>
  <c r="AA152" i="77"/>
  <c r="AA156" i="77"/>
  <c r="AA160" i="77"/>
  <c r="AA164" i="77"/>
  <c r="AA168" i="77"/>
  <c r="AA172" i="77"/>
  <c r="AA176" i="77"/>
  <c r="AA180" i="77"/>
  <c r="AA184" i="77"/>
  <c r="AA188" i="77"/>
  <c r="AA192" i="77"/>
  <c r="AA196" i="77"/>
  <c r="AA200" i="77"/>
  <c r="AA204" i="77"/>
  <c r="AA208" i="77"/>
  <c r="AA212" i="77"/>
  <c r="AA216" i="77"/>
  <c r="AA220" i="77"/>
  <c r="AA224" i="77"/>
  <c r="AA228" i="77"/>
  <c r="AA232" i="77"/>
  <c r="AA236" i="77"/>
  <c r="AA240" i="77"/>
  <c r="AA244" i="77"/>
  <c r="AA248" i="77"/>
  <c r="AA252" i="77"/>
  <c r="AA256" i="77"/>
  <c r="AA260" i="77"/>
  <c r="AA264" i="77"/>
  <c r="AA268" i="77"/>
  <c r="AA272" i="77"/>
  <c r="AA276" i="77"/>
  <c r="AA280" i="77"/>
  <c r="AA284" i="77"/>
  <c r="AA288" i="77"/>
  <c r="AA292" i="77"/>
  <c r="AA296" i="77"/>
  <c r="AA300" i="77"/>
  <c r="AA304" i="77"/>
  <c r="AA308" i="77"/>
  <c r="Y355" i="77"/>
  <c r="Z388" i="76"/>
  <c r="Y188" i="76"/>
  <c r="Z320" i="76"/>
  <c r="Y256" i="76"/>
  <c r="AA284" i="78"/>
  <c r="Y512" i="76"/>
  <c r="Z424" i="77"/>
  <c r="Z476" i="76"/>
  <c r="Z172" i="76"/>
  <c r="Z323" i="77"/>
  <c r="Z178" i="78"/>
  <c r="Y508" i="76"/>
  <c r="Y252" i="76"/>
  <c r="Z420" i="77"/>
  <c r="Z263" i="78"/>
  <c r="Y128" i="76"/>
  <c r="Z308" i="76"/>
  <c r="AA468" i="77"/>
  <c r="Z115" i="77"/>
  <c r="Y380" i="76"/>
  <c r="Y124" i="76"/>
  <c r="Y227" i="77"/>
  <c r="Z514" i="76"/>
  <c r="Z450" i="76"/>
  <c r="Z386" i="76"/>
  <c r="Z322" i="76"/>
  <c r="Z258" i="76"/>
  <c r="Z194" i="76"/>
  <c r="Z162" i="76"/>
  <c r="Z130" i="76"/>
  <c r="AA530" i="77"/>
  <c r="AA510" i="77"/>
  <c r="AA490" i="77"/>
  <c r="AA466" i="77"/>
  <c r="AA446" i="77"/>
  <c r="AA426" i="77"/>
  <c r="AA402" i="77"/>
  <c r="AA382" i="77"/>
  <c r="AA362" i="77"/>
  <c r="Z319" i="77"/>
  <c r="Z279" i="77"/>
  <c r="Z239" i="77"/>
  <c r="Z191" i="77"/>
  <c r="Z151" i="77"/>
  <c r="Z86" i="78"/>
  <c r="Z446" i="78"/>
  <c r="AB392" i="78"/>
  <c r="AA295" i="78"/>
  <c r="Z210" i="78"/>
  <c r="AB124" i="78"/>
  <c r="AA463" i="79"/>
  <c r="Z378" i="79"/>
  <c r="AB292" i="79"/>
  <c r="AA207" i="79"/>
  <c r="Z88" i="79"/>
  <c r="AA93" i="79"/>
  <c r="Z91" i="79"/>
  <c r="AA96" i="79"/>
  <c r="AB101" i="79"/>
  <c r="Z107" i="79"/>
  <c r="AA112" i="79"/>
  <c r="AB117" i="79"/>
  <c r="Z123" i="79"/>
  <c r="AA128" i="79"/>
  <c r="AB133" i="79"/>
  <c r="AB92" i="79"/>
  <c r="Z100" i="79"/>
  <c r="AA107" i="79"/>
  <c r="AA114" i="79"/>
  <c r="AA121" i="79"/>
  <c r="AB128" i="79"/>
  <c r="AB135" i="79"/>
  <c r="Z141" i="79"/>
  <c r="AA146" i="79"/>
  <c r="AB151" i="79"/>
  <c r="Z157" i="79"/>
  <c r="AA162" i="79"/>
  <c r="AB167" i="79"/>
  <c r="Z173" i="79"/>
  <c r="AA178" i="79"/>
  <c r="AB183" i="79"/>
  <c r="Z189" i="79"/>
  <c r="AA194" i="79"/>
  <c r="AB199" i="79"/>
  <c r="Z205" i="79"/>
  <c r="AA210" i="79"/>
  <c r="AB215" i="79"/>
  <c r="Z221" i="79"/>
  <c r="AA226" i="79"/>
  <c r="AB231" i="79"/>
  <c r="Z237" i="79"/>
  <c r="AA242" i="79"/>
  <c r="AB247" i="79"/>
  <c r="Z253" i="79"/>
  <c r="AA258" i="79"/>
  <c r="AB263" i="79"/>
  <c r="Z269" i="79"/>
  <c r="AA274" i="79"/>
  <c r="AB279" i="79"/>
  <c r="Z285" i="79"/>
  <c r="AA290" i="79"/>
  <c r="AB295" i="79"/>
  <c r="Z301" i="79"/>
  <c r="AA306" i="79"/>
  <c r="AB311" i="79"/>
  <c r="Z317" i="79"/>
  <c r="AA322" i="79"/>
  <c r="AB327" i="79"/>
  <c r="Z333" i="79"/>
  <c r="AA338" i="79"/>
  <c r="AB343" i="79"/>
  <c r="Z349" i="79"/>
  <c r="AA354" i="79"/>
  <c r="AB359" i="79"/>
  <c r="Z365" i="79"/>
  <c r="AA370" i="79"/>
  <c r="AB375" i="79"/>
  <c r="Z381" i="79"/>
  <c r="AA386" i="79"/>
  <c r="AB391" i="79"/>
  <c r="Z397" i="79"/>
  <c r="AA402" i="79"/>
  <c r="AB407" i="79"/>
  <c r="Z413" i="79"/>
  <c r="Y235" i="77"/>
  <c r="AA404" i="77"/>
  <c r="Y316" i="76"/>
  <c r="AB493" i="78"/>
  <c r="Z482" i="76"/>
  <c r="Z402" i="76"/>
  <c r="Z306" i="76"/>
  <c r="Z226" i="76"/>
  <c r="Z170" i="76"/>
  <c r="Z122" i="76"/>
  <c r="AA522" i="77"/>
  <c r="AA494" i="77"/>
  <c r="AA462" i="77"/>
  <c r="AA434" i="77"/>
  <c r="AA410" i="77"/>
  <c r="AA378" i="77"/>
  <c r="Z343" i="77"/>
  <c r="Z287" i="77"/>
  <c r="Z223" i="77"/>
  <c r="Z175" i="77"/>
  <c r="Z119" i="77"/>
  <c r="AA435" i="78"/>
  <c r="Z338" i="78"/>
  <c r="AA231" i="78"/>
  <c r="AA103" i="78"/>
  <c r="AB420" i="79"/>
  <c r="Z314" i="79"/>
  <c r="Z186" i="79"/>
  <c r="AB90" i="79"/>
  <c r="AB89" i="79"/>
  <c r="AB97" i="79"/>
  <c r="AA104" i="79"/>
  <c r="Z111" i="79"/>
  <c r="Z119" i="79"/>
  <c r="AB125" i="79"/>
  <c r="AA132" i="79"/>
  <c r="AB94" i="79"/>
  <c r="AB103" i="79"/>
  <c r="AB112" i="79"/>
  <c r="AA123" i="79"/>
  <c r="Z132" i="79"/>
  <c r="AB139" i="79"/>
  <c r="AB147" i="79"/>
  <c r="AA154" i="79"/>
  <c r="Z161" i="79"/>
  <c r="Z169" i="79"/>
  <c r="AB175" i="79"/>
  <c r="AA182" i="79"/>
  <c r="AA190" i="79"/>
  <c r="Z197" i="79"/>
  <c r="AB203" i="79"/>
  <c r="AB211" i="79"/>
  <c r="AA218" i="79"/>
  <c r="Z225" i="79"/>
  <c r="Z233" i="79"/>
  <c r="AB239" i="79"/>
  <c r="AA246" i="79"/>
  <c r="AA254" i="79"/>
  <c r="Z261" i="79"/>
  <c r="AB267" i="79"/>
  <c r="AB275" i="79"/>
  <c r="AA282" i="79"/>
  <c r="Z289" i="79"/>
  <c r="Z297" i="79"/>
  <c r="AB303" i="79"/>
  <c r="AA310" i="79"/>
  <c r="AA318" i="79"/>
  <c r="Z325" i="79"/>
  <c r="AB331" i="79"/>
  <c r="AB339" i="79"/>
  <c r="AA346" i="79"/>
  <c r="Z353" i="79"/>
  <c r="Z361" i="79"/>
  <c r="AB367" i="79"/>
  <c r="AA374" i="79"/>
  <c r="AA382" i="79"/>
  <c r="Z389" i="79"/>
  <c r="AB395" i="79"/>
  <c r="AB403" i="79"/>
  <c r="Z236" i="76"/>
  <c r="AA451" i="78"/>
  <c r="Z484" i="77"/>
  <c r="AA532" i="77"/>
  <c r="Y444" i="76"/>
  <c r="Z530" i="76"/>
  <c r="Z418" i="76"/>
  <c r="Z290" i="76"/>
  <c r="Z186" i="76"/>
  <c r="Z138" i="76"/>
  <c r="AA514" i="77"/>
  <c r="AA478" i="77"/>
  <c r="AA442" i="77"/>
  <c r="AA398" i="77"/>
  <c r="AA366" i="77"/>
  <c r="Z303" i="77"/>
  <c r="Z215" i="77"/>
  <c r="Z143" i="77"/>
  <c r="AA467" i="78"/>
  <c r="AB316" i="78"/>
  <c r="AA167" i="78"/>
  <c r="Z442" i="79"/>
  <c r="AA271" i="79"/>
  <c r="AA143" i="79"/>
  <c r="AA88" i="79"/>
  <c r="Z99" i="79"/>
  <c r="AA108" i="79"/>
  <c r="AA116" i="79"/>
  <c r="Z127" i="79"/>
  <c r="AA87" i="79"/>
  <c r="Z102" i="79"/>
  <c r="Z116" i="79"/>
  <c r="AB126" i="79"/>
  <c r="AA138" i="79"/>
  <c r="Z149" i="79"/>
  <c r="AA158" i="79"/>
  <c r="AA166" i="79"/>
  <c r="Z177" i="79"/>
  <c r="AA186" i="79"/>
  <c r="AB195" i="79"/>
  <c r="AA206" i="79"/>
  <c r="AA214" i="79"/>
  <c r="AB223" i="79"/>
  <c r="AA234" i="79"/>
  <c r="AB243" i="79"/>
  <c r="AB251" i="79"/>
  <c r="AA262" i="79"/>
  <c r="AB271" i="79"/>
  <c r="Z281" i="79"/>
  <c r="AB291" i="79"/>
  <c r="AB299" i="79"/>
  <c r="Z309" i="79"/>
  <c r="AB319" i="79"/>
  <c r="Z329" i="79"/>
  <c r="Z337" i="79"/>
  <c r="AB347" i="79"/>
  <c r="Z357" i="79"/>
  <c r="AA366" i="79"/>
  <c r="Z377" i="79"/>
  <c r="Z385" i="79"/>
  <c r="AA394" i="79"/>
  <c r="Z405" i="79"/>
  <c r="AB411" i="79"/>
  <c r="AA418" i="79"/>
  <c r="AB423" i="79"/>
  <c r="Z429" i="79"/>
  <c r="AA434" i="79"/>
  <c r="AB439" i="79"/>
  <c r="Z445" i="79"/>
  <c r="AA450" i="79"/>
  <c r="AB455" i="79"/>
  <c r="Z461" i="79"/>
  <c r="AA466" i="79"/>
  <c r="AB471" i="79"/>
  <c r="Z477" i="79"/>
  <c r="AA482" i="79"/>
  <c r="AB487" i="79"/>
  <c r="Z493" i="79"/>
  <c r="AA498" i="79"/>
  <c r="AB503" i="79"/>
  <c r="Z509" i="79"/>
  <c r="AA90" i="78"/>
  <c r="AB95" i="78"/>
  <c r="Z101" i="78"/>
  <c r="AA106" i="78"/>
  <c r="AB111" i="78"/>
  <c r="Z117" i="78"/>
  <c r="AA122" i="78"/>
  <c r="AB127" i="78"/>
  <c r="Z133" i="78"/>
  <c r="AA138" i="78"/>
  <c r="AB143" i="78"/>
  <c r="Z149" i="78"/>
  <c r="AA154" i="78"/>
  <c r="AB159" i="78"/>
  <c r="Z165" i="78"/>
  <c r="AA170" i="78"/>
  <c r="AB175" i="78"/>
  <c r="Z181" i="78"/>
  <c r="AA186" i="78"/>
  <c r="AB191" i="78"/>
  <c r="Z197" i="78"/>
  <c r="AA202" i="78"/>
  <c r="AB207" i="78"/>
  <c r="Z213" i="78"/>
  <c r="AA218" i="78"/>
  <c r="AB223" i="78"/>
  <c r="Z229" i="78"/>
  <c r="AA234" i="78"/>
  <c r="AB239" i="78"/>
  <c r="Z245" i="78"/>
  <c r="AA250" i="78"/>
  <c r="AB255" i="78"/>
  <c r="Z261" i="78"/>
  <c r="AA266" i="78"/>
  <c r="AB271" i="78"/>
  <c r="Z277" i="78"/>
  <c r="AA282" i="78"/>
  <c r="AB287" i="78"/>
  <c r="Z293" i="78"/>
  <c r="AA298" i="78"/>
  <c r="AB303" i="78"/>
  <c r="Z309" i="78"/>
  <c r="AA314" i="78"/>
  <c r="AB319" i="78"/>
  <c r="Z325" i="78"/>
  <c r="AA330" i="78"/>
  <c r="AB335" i="78"/>
  <c r="Z341" i="78"/>
  <c r="AA346" i="78"/>
  <c r="AB351" i="78"/>
  <c r="Z357" i="78"/>
  <c r="AA362" i="78"/>
  <c r="AB367" i="78"/>
  <c r="Z373" i="78"/>
  <c r="AA378" i="78"/>
  <c r="AB87" i="79"/>
  <c r="Z97" i="79"/>
  <c r="Z104" i="79"/>
  <c r="AA111" i="79"/>
  <c r="AA118" i="79"/>
  <c r="AA125" i="79"/>
  <c r="AB132" i="79"/>
  <c r="AB138" i="79"/>
  <c r="Z144" i="79"/>
  <c r="AA149" i="79"/>
  <c r="AB154" i="79"/>
  <c r="Z160" i="79"/>
  <c r="AA165" i="79"/>
  <c r="AB170" i="79"/>
  <c r="Z176" i="79"/>
  <c r="AA181" i="79"/>
  <c r="AB186" i="79"/>
  <c r="Z192" i="79"/>
  <c r="AA197" i="79"/>
  <c r="AB202" i="79"/>
  <c r="Z208" i="79"/>
  <c r="AA213" i="79"/>
  <c r="AB218" i="79"/>
  <c r="Z224" i="79"/>
  <c r="AA229" i="79"/>
  <c r="AB234" i="79"/>
  <c r="Z240" i="79"/>
  <c r="AA245" i="79"/>
  <c r="AB250" i="79"/>
  <c r="Z256" i="79"/>
  <c r="AA261" i="79"/>
  <c r="AB266" i="79"/>
  <c r="Z272" i="79"/>
  <c r="AA277" i="79"/>
  <c r="AB282" i="79"/>
  <c r="AB504" i="78"/>
  <c r="AB345" i="79"/>
  <c r="AB260" i="79"/>
  <c r="T505" i="76"/>
  <c r="R263" i="76"/>
  <c r="R264" i="76"/>
  <c r="P277" i="76"/>
  <c r="F278" i="76"/>
  <c r="R143" i="77"/>
  <c r="S144" i="77"/>
  <c r="T389" i="77"/>
  <c r="T162" i="78"/>
  <c r="U163" i="78"/>
  <c r="P358" i="78"/>
  <c r="P359" i="78"/>
  <c r="R314" i="79"/>
  <c r="S315" i="79"/>
  <c r="R129" i="76"/>
  <c r="T433" i="76"/>
  <c r="T434" i="76"/>
  <c r="T415" i="76"/>
  <c r="K416" i="76"/>
  <c r="R457" i="76"/>
  <c r="H458" i="76"/>
  <c r="V425" i="76"/>
  <c r="R477" i="76"/>
  <c r="I478" i="76"/>
  <c r="P221" i="76"/>
  <c r="G222" i="76"/>
  <c r="V143" i="76"/>
  <c r="L144" i="76"/>
  <c r="R489" i="76"/>
  <c r="R509" i="76"/>
  <c r="H510" i="76"/>
  <c r="P505" i="76"/>
  <c r="F506" i="76"/>
  <c r="T423" i="76"/>
  <c r="J424" i="76"/>
  <c r="R333" i="76"/>
  <c r="R521" i="76"/>
  <c r="H522" i="76"/>
  <c r="R449" i="76"/>
  <c r="I450" i="76"/>
  <c r="R469" i="76"/>
  <c r="H470" i="76"/>
  <c r="P463" i="76"/>
  <c r="T377" i="76"/>
  <c r="K378" i="76"/>
  <c r="V507" i="76"/>
  <c r="M508" i="76"/>
  <c r="R353" i="76"/>
  <c r="I354" i="76"/>
  <c r="R433" i="76"/>
  <c r="P311" i="76"/>
  <c r="F312" i="76"/>
  <c r="V397" i="76"/>
  <c r="L398" i="76"/>
  <c r="T291" i="76"/>
  <c r="K292" i="76"/>
  <c r="T243" i="76"/>
  <c r="V465" i="76"/>
  <c r="V466" i="76"/>
  <c r="T207" i="76"/>
  <c r="J208" i="76"/>
  <c r="V269" i="76"/>
  <c r="L270" i="76"/>
  <c r="R131" i="76"/>
  <c r="R249" i="77"/>
  <c r="R250" i="77"/>
  <c r="P503" i="77"/>
  <c r="P504" i="77"/>
  <c r="P278" i="78"/>
  <c r="Q279" i="78"/>
  <c r="V130" i="79"/>
  <c r="P129" i="76"/>
  <c r="F130" i="76"/>
  <c r="R281" i="76"/>
  <c r="I282" i="76"/>
  <c r="T265" i="76"/>
  <c r="T266" i="76"/>
  <c r="V315" i="76"/>
  <c r="R349" i="76"/>
  <c r="S350" i="76"/>
  <c r="V391" i="76"/>
  <c r="V392" i="76"/>
  <c r="R503" i="76"/>
  <c r="S504" i="76"/>
  <c r="V523" i="76"/>
  <c r="P445" i="76"/>
  <c r="F446" i="76"/>
  <c r="V469" i="76"/>
  <c r="M470" i="76"/>
  <c r="P465" i="76"/>
  <c r="P466" i="76"/>
  <c r="V373" i="76"/>
  <c r="R149" i="76"/>
  <c r="I150" i="76"/>
  <c r="R487" i="76"/>
  <c r="S488" i="76"/>
  <c r="R505" i="76"/>
  <c r="I506" i="76"/>
  <c r="T509" i="76"/>
  <c r="P423" i="76"/>
  <c r="Q424" i="76"/>
  <c r="P329" i="76"/>
  <c r="F330" i="76"/>
  <c r="V411" i="76"/>
  <c r="L412" i="76"/>
  <c r="P301" i="76"/>
  <c r="V365" i="76"/>
  <c r="M366" i="76"/>
  <c r="T475" i="76"/>
  <c r="K476" i="76"/>
  <c r="T339" i="76"/>
  <c r="T340" i="76"/>
  <c r="T323" i="76"/>
  <c r="P205" i="76"/>
  <c r="G206" i="76"/>
  <c r="T237" i="76"/>
  <c r="U238" i="76"/>
  <c r="R431" i="76"/>
  <c r="S432" i="76"/>
  <c r="V233" i="76"/>
  <c r="P145" i="76"/>
  <c r="F146" i="76"/>
  <c r="T151" i="76"/>
  <c r="K152" i="76"/>
  <c r="T149" i="76"/>
  <c r="J150" i="76"/>
  <c r="P149" i="76"/>
  <c r="M70" i="66"/>
  <c r="L70" i="66"/>
  <c r="K10" i="69"/>
  <c r="J10" i="69"/>
  <c r="J42" i="66"/>
  <c r="K42" i="66"/>
  <c r="J58" i="66"/>
  <c r="J72" i="66"/>
  <c r="K72" i="66"/>
  <c r="K92" i="66"/>
  <c r="F72" i="66"/>
  <c r="F108" i="66"/>
  <c r="J38" i="66"/>
  <c r="K38" i="66"/>
  <c r="K60" i="66"/>
  <c r="J62" i="66"/>
  <c r="K62" i="66"/>
  <c r="K76" i="66"/>
  <c r="J30" i="66"/>
  <c r="K30" i="66"/>
  <c r="K102" i="66"/>
  <c r="G60" i="66"/>
  <c r="F60" i="66"/>
  <c r="F86" i="66"/>
  <c r="F98" i="66"/>
  <c r="G98" i="66"/>
  <c r="G118" i="66"/>
  <c r="K28" i="66"/>
  <c r="J28" i="66"/>
  <c r="K46" i="66"/>
  <c r="J46" i="66"/>
  <c r="J68" i="66"/>
  <c r="K68" i="66"/>
  <c r="J122" i="66"/>
  <c r="K122" i="66"/>
  <c r="J16" i="66"/>
  <c r="K16" i="66"/>
  <c r="G56" i="66"/>
  <c r="G30" i="66"/>
  <c r="F30" i="66"/>
  <c r="F104" i="66"/>
  <c r="I10" i="66"/>
  <c r="H10" i="66"/>
  <c r="N9" i="69"/>
  <c r="J78" i="66"/>
  <c r="G64" i="66"/>
  <c r="F64" i="66"/>
  <c r="F88" i="66"/>
  <c r="G88" i="66"/>
  <c r="F106" i="66"/>
  <c r="G106" i="66"/>
  <c r="T238" i="76"/>
  <c r="K238" i="76"/>
  <c r="J238" i="76"/>
  <c r="P146" i="76"/>
  <c r="Q146" i="76"/>
  <c r="G146" i="76"/>
  <c r="F206" i="76"/>
  <c r="Q206" i="76"/>
  <c r="P206" i="76"/>
  <c r="V366" i="76"/>
  <c r="W366" i="76"/>
  <c r="L366" i="76"/>
  <c r="P424" i="76"/>
  <c r="F424" i="76"/>
  <c r="G424" i="76"/>
  <c r="H150" i="76"/>
  <c r="S150" i="76"/>
  <c r="R150" i="76"/>
  <c r="Q446" i="76"/>
  <c r="G446" i="76"/>
  <c r="P446" i="76"/>
  <c r="H350" i="76"/>
  <c r="I350" i="76"/>
  <c r="R350" i="76"/>
  <c r="Q130" i="76"/>
  <c r="G130" i="76"/>
  <c r="P130" i="76"/>
  <c r="I250" i="77"/>
  <c r="H250" i="77"/>
  <c r="S250" i="77"/>
  <c r="W466" i="76"/>
  <c r="L466" i="76"/>
  <c r="M466" i="76"/>
  <c r="Q312" i="76"/>
  <c r="G312" i="76"/>
  <c r="P312" i="76"/>
  <c r="J378" i="76"/>
  <c r="U378" i="76"/>
  <c r="T378" i="76"/>
  <c r="R522" i="76"/>
  <c r="S522" i="76"/>
  <c r="I522" i="76"/>
  <c r="R510" i="76"/>
  <c r="I510" i="76"/>
  <c r="S510" i="76"/>
  <c r="H478" i="76"/>
  <c r="R478" i="76"/>
  <c r="S478" i="76"/>
  <c r="U434" i="76"/>
  <c r="J434" i="76"/>
  <c r="K434" i="76"/>
  <c r="J163" i="78"/>
  <c r="K163" i="78"/>
  <c r="T163" i="78"/>
  <c r="S264" i="76"/>
  <c r="H264" i="76"/>
  <c r="I264" i="76"/>
  <c r="K22" i="69"/>
  <c r="J22" i="69"/>
  <c r="H30" i="69"/>
  <c r="J28" i="69"/>
  <c r="N27" i="69"/>
  <c r="K26" i="69"/>
  <c r="J26" i="69"/>
  <c r="N25" i="69"/>
  <c r="H14" i="69"/>
  <c r="N13" i="69"/>
  <c r="M38" i="69"/>
  <c r="I432" i="76"/>
  <c r="P150" i="76"/>
  <c r="Q150" i="76"/>
  <c r="F150" i="76"/>
  <c r="G150" i="76"/>
  <c r="W234" i="76"/>
  <c r="V234" i="76"/>
  <c r="M234" i="76"/>
  <c r="L234" i="76"/>
  <c r="J324" i="76"/>
  <c r="K324" i="76"/>
  <c r="U324" i="76"/>
  <c r="T324" i="76"/>
  <c r="P302" i="76"/>
  <c r="G302" i="76"/>
  <c r="Q302" i="76"/>
  <c r="F302" i="76"/>
  <c r="J510" i="76"/>
  <c r="U510" i="76"/>
  <c r="K510" i="76"/>
  <c r="T510" i="76"/>
  <c r="W374" i="76"/>
  <c r="V374" i="76"/>
  <c r="M374" i="76"/>
  <c r="L374" i="76"/>
  <c r="V524" i="76"/>
  <c r="L524" i="76"/>
  <c r="W524" i="76"/>
  <c r="M524" i="76"/>
  <c r="L316" i="76"/>
  <c r="V316" i="76"/>
  <c r="M316" i="76"/>
  <c r="W316" i="76"/>
  <c r="L131" i="79"/>
  <c r="M131" i="79"/>
  <c r="V131" i="79"/>
  <c r="W131" i="79"/>
  <c r="I132" i="76"/>
  <c r="S132" i="76"/>
  <c r="R132" i="76"/>
  <c r="H132" i="76"/>
  <c r="U244" i="76"/>
  <c r="K244" i="76"/>
  <c r="J244" i="76"/>
  <c r="T244" i="76"/>
  <c r="H434" i="76"/>
  <c r="R434" i="76"/>
  <c r="I434" i="76"/>
  <c r="S434" i="76"/>
  <c r="Q464" i="76"/>
  <c r="P464" i="76"/>
  <c r="G464" i="76"/>
  <c r="F464" i="76"/>
  <c r="R334" i="76"/>
  <c r="H334" i="76"/>
  <c r="I334" i="76"/>
  <c r="S334" i="76"/>
  <c r="H490" i="76"/>
  <c r="S490" i="76"/>
  <c r="I490" i="76"/>
  <c r="R490" i="76"/>
  <c r="V426" i="76"/>
  <c r="W426" i="76"/>
  <c r="M426" i="76"/>
  <c r="L426" i="76"/>
  <c r="S130" i="76"/>
  <c r="H130" i="76"/>
  <c r="I130" i="76"/>
  <c r="R130" i="76"/>
  <c r="J390" i="77"/>
  <c r="K390" i="77"/>
  <c r="T390" i="77"/>
  <c r="U390" i="77"/>
  <c r="J506" i="76"/>
  <c r="K506" i="76"/>
  <c r="T506" i="76"/>
  <c r="U506" i="76"/>
  <c r="M24" i="69"/>
  <c r="L24" i="69"/>
  <c r="G30" i="69"/>
  <c r="F30" i="69"/>
  <c r="N29" i="69"/>
  <c r="L28" i="69"/>
  <c r="M28" i="69"/>
  <c r="J20" i="69"/>
  <c r="K20" i="69"/>
  <c r="N19" i="69"/>
  <c r="F18" i="69"/>
  <c r="G18" i="69"/>
  <c r="N17" i="69"/>
  <c r="K340" i="76"/>
  <c r="V412" i="76"/>
  <c r="S506" i="76"/>
  <c r="G466" i="76"/>
  <c r="H504" i="76"/>
  <c r="K266" i="76"/>
  <c r="F279" i="78"/>
  <c r="M270" i="76"/>
  <c r="T292" i="76"/>
  <c r="S354" i="76"/>
  <c r="I470" i="76"/>
  <c r="U424" i="76"/>
  <c r="M144" i="76"/>
  <c r="I458" i="76"/>
  <c r="H315" i="79"/>
  <c r="I144" i="77"/>
  <c r="J12" i="69"/>
  <c r="H40" i="69"/>
  <c r="L26" i="69"/>
  <c r="G24" i="69"/>
  <c r="U150" i="76"/>
  <c r="J152" i="76"/>
  <c r="U152" i="76"/>
  <c r="T152" i="76"/>
  <c r="J476" i="76"/>
  <c r="T476" i="76"/>
  <c r="U476" i="76"/>
  <c r="P330" i="76"/>
  <c r="Q330" i="76"/>
  <c r="G330" i="76"/>
  <c r="R488" i="76"/>
  <c r="I488" i="76"/>
  <c r="H488" i="76"/>
  <c r="L470" i="76"/>
  <c r="V470" i="76"/>
  <c r="W470" i="76"/>
  <c r="M392" i="76"/>
  <c r="L392" i="76"/>
  <c r="W392" i="76"/>
  <c r="R282" i="76"/>
  <c r="S282" i="76"/>
  <c r="H282" i="76"/>
  <c r="G504" i="77"/>
  <c r="F504" i="77"/>
  <c r="Q504" i="77"/>
  <c r="U208" i="76"/>
  <c r="T208" i="76"/>
  <c r="K208" i="76"/>
  <c r="V398" i="76"/>
  <c r="W398" i="76"/>
  <c r="M398" i="76"/>
  <c r="V508" i="76"/>
  <c r="L508" i="76"/>
  <c r="W508" i="76"/>
  <c r="H450" i="76"/>
  <c r="R450" i="76"/>
  <c r="S450" i="76"/>
  <c r="P506" i="76"/>
  <c r="Q506" i="76"/>
  <c r="G506" i="76"/>
  <c r="F222" i="76"/>
  <c r="P222" i="76"/>
  <c r="Q222" i="76"/>
  <c r="U416" i="76"/>
  <c r="J416" i="76"/>
  <c r="T416" i="76"/>
  <c r="G359" i="78"/>
  <c r="F359" i="78"/>
  <c r="Q359" i="78"/>
  <c r="P278" i="76"/>
  <c r="G278" i="76"/>
  <c r="Q278" i="76"/>
  <c r="H22" i="69"/>
  <c r="I22" i="69"/>
  <c r="H42" i="69"/>
  <c r="I42" i="69"/>
  <c r="N41" i="69"/>
  <c r="J24" i="69"/>
  <c r="M16" i="69"/>
  <c r="L16" i="69"/>
  <c r="F32" i="69"/>
  <c r="G32" i="69"/>
  <c r="N31" i="69"/>
  <c r="L14" i="69"/>
  <c r="N37" i="69"/>
  <c r="G505" i="78"/>
  <c r="F505" i="78"/>
  <c r="Q505" i="78"/>
  <c r="U345" i="79"/>
  <c r="T345" i="79"/>
  <c r="K345" i="79"/>
  <c r="J345" i="79"/>
  <c r="K150" i="76"/>
  <c r="R432" i="76"/>
  <c r="L10" i="69"/>
  <c r="G96" i="66"/>
  <c r="F48" i="66"/>
  <c r="T150" i="76"/>
  <c r="N23" i="69"/>
  <c r="G12" i="69"/>
  <c r="N33" i="69"/>
  <c r="R144" i="77"/>
  <c r="R315" i="79"/>
  <c r="S458" i="76"/>
  <c r="V144" i="76"/>
  <c r="T424" i="76"/>
  <c r="S470" i="76"/>
  <c r="H354" i="76"/>
  <c r="U292" i="76"/>
  <c r="V270" i="76"/>
  <c r="P279" i="78"/>
  <c r="U266" i="76"/>
  <c r="R504" i="76"/>
  <c r="F466" i="76"/>
  <c r="H506" i="76"/>
  <c r="W412" i="76"/>
  <c r="J340" i="76"/>
  <c r="H432" i="76"/>
  <c r="J48" i="66"/>
  <c r="K328" i="76"/>
  <c r="J328" i="76"/>
  <c r="T328" i="76"/>
  <c r="U328" i="76"/>
  <c r="Q438" i="76"/>
  <c r="F438" i="76"/>
  <c r="G438" i="76"/>
  <c r="P438" i="76"/>
  <c r="F291" i="78"/>
  <c r="P291" i="78"/>
  <c r="G291" i="78"/>
  <c r="N11" i="69"/>
  <c r="L34" i="69"/>
  <c r="H144" i="77"/>
  <c r="I315" i="79"/>
  <c r="R458" i="76"/>
  <c r="W144" i="76"/>
  <c r="K424" i="76"/>
  <c r="R470" i="76"/>
  <c r="R354" i="76"/>
  <c r="J292" i="76"/>
  <c r="W270" i="76"/>
  <c r="G279" i="78"/>
  <c r="J266" i="76"/>
  <c r="I504" i="76"/>
  <c r="Q466" i="76"/>
  <c r="R506" i="76"/>
  <c r="M412" i="76"/>
  <c r="U340" i="76"/>
  <c r="N39" i="69"/>
  <c r="P450" i="76"/>
  <c r="G450" i="76"/>
  <c r="F450" i="76"/>
  <c r="U156" i="77"/>
  <c r="J156" i="77"/>
  <c r="T156" i="77"/>
  <c r="K156" i="77"/>
  <c r="J262" i="76"/>
  <c r="U262" i="76"/>
  <c r="T262" i="76"/>
  <c r="H148" i="76"/>
  <c r="S148" i="76"/>
  <c r="R148" i="76"/>
  <c r="G50" i="66"/>
  <c r="F50" i="66"/>
  <c r="F10" i="66"/>
  <c r="G10" i="66"/>
  <c r="G20" i="69"/>
  <c r="F20" i="69"/>
  <c r="G14" i="69"/>
  <c r="F14" i="69"/>
  <c r="F10" i="69"/>
  <c r="G10" i="69"/>
  <c r="G26" i="69"/>
  <c r="F26" i="69"/>
  <c r="F138" i="76"/>
  <c r="Q138" i="76"/>
  <c r="P138" i="76"/>
  <c r="I338" i="77"/>
  <c r="S338" i="77"/>
  <c r="R338" i="77"/>
  <c r="P300" i="76"/>
  <c r="G300" i="76"/>
  <c r="F300" i="76"/>
  <c r="G40" i="66"/>
  <c r="F40" i="66"/>
  <c r="S170" i="76"/>
  <c r="H170" i="76"/>
  <c r="I170" i="76"/>
  <c r="P328" i="76"/>
  <c r="G328" i="76"/>
  <c r="Q343" i="78"/>
  <c r="G343" i="78"/>
  <c r="F272" i="77"/>
  <c r="G272" i="77"/>
  <c r="Q272" i="77"/>
  <c r="U225" i="78"/>
  <c r="J225" i="78"/>
  <c r="K225" i="78"/>
  <c r="R479" i="79"/>
  <c r="H479" i="79"/>
  <c r="I479" i="79"/>
  <c r="K90" i="66"/>
  <c r="J90" i="66"/>
  <c r="O23" i="66"/>
  <c r="F101" i="66"/>
  <c r="J115" i="66"/>
  <c r="P51" i="66"/>
  <c r="P55" i="66"/>
  <c r="O81" i="66"/>
  <c r="O71" i="66"/>
  <c r="H109" i="66"/>
  <c r="O59" i="66"/>
  <c r="H101" i="66"/>
  <c r="H27" i="66"/>
  <c r="O75" i="66"/>
  <c r="O41" i="66"/>
  <c r="H69" i="66"/>
  <c r="L81" i="66"/>
  <c r="L91" i="66"/>
  <c r="H31" i="66"/>
  <c r="J95" i="66"/>
  <c r="H51" i="66"/>
  <c r="H79" i="66"/>
  <c r="J93" i="66"/>
  <c r="J33" i="66"/>
  <c r="L49" i="66"/>
  <c r="H115" i="66"/>
  <c r="F119" i="66"/>
  <c r="F41" i="66"/>
  <c r="H63" i="66"/>
  <c r="F31" i="66"/>
  <c r="L41" i="66"/>
  <c r="L73" i="66"/>
  <c r="J113" i="66"/>
  <c r="F73" i="66"/>
  <c r="H13" i="66"/>
  <c r="H99" i="66"/>
  <c r="L43" i="66"/>
  <c r="P25" i="66"/>
  <c r="L67" i="66"/>
  <c r="H91" i="66"/>
  <c r="O51" i="66"/>
  <c r="L77" i="66"/>
  <c r="L97" i="66"/>
  <c r="H83" i="66"/>
  <c r="J11" i="66"/>
  <c r="L15" i="66"/>
  <c r="P45" i="66"/>
  <c r="J111" i="66"/>
  <c r="H85" i="66"/>
  <c r="L113" i="66"/>
  <c r="O115" i="66"/>
  <c r="P23" i="66"/>
  <c r="H71" i="66"/>
  <c r="H37" i="66"/>
  <c r="J83" i="66"/>
  <c r="F57" i="66"/>
  <c r="F89" i="66"/>
  <c r="P21" i="66"/>
  <c r="F45" i="66"/>
  <c r="L39" i="66"/>
  <c r="O39" i="66"/>
  <c r="O89" i="66"/>
  <c r="L29" i="66"/>
  <c r="L19" i="66"/>
  <c r="H121" i="66"/>
  <c r="F81" i="66"/>
  <c r="J107" i="66"/>
  <c r="O117" i="66"/>
  <c r="F13" i="66"/>
  <c r="J103" i="66"/>
  <c r="P73" i="66"/>
  <c r="O33" i="66"/>
  <c r="H43" i="66"/>
  <c r="H105" i="66"/>
  <c r="L33" i="66"/>
  <c r="F109" i="66"/>
  <c r="H93" i="66"/>
  <c r="F17" i="66"/>
  <c r="H103" i="66"/>
  <c r="L109" i="66"/>
  <c r="O37" i="66"/>
  <c r="O69" i="66"/>
  <c r="F33" i="66"/>
  <c r="O27" i="66"/>
  <c r="J13" i="66"/>
  <c r="L55" i="66"/>
  <c r="O109" i="66"/>
  <c r="O79" i="66"/>
  <c r="H11" i="66"/>
  <c r="L89" i="66"/>
  <c r="L25" i="66"/>
  <c r="P113" i="66"/>
  <c r="H81" i="66"/>
  <c r="L95" i="66"/>
  <c r="F91" i="66"/>
  <c r="F65" i="66"/>
  <c r="P101" i="66"/>
  <c r="H95" i="66"/>
  <c r="L51" i="66"/>
  <c r="H65" i="66"/>
  <c r="F111" i="66"/>
  <c r="F51" i="66"/>
  <c r="P85" i="66"/>
  <c r="F113" i="66"/>
  <c r="H53" i="66"/>
  <c r="J17" i="66"/>
  <c r="L115" i="66"/>
  <c r="J51" i="66"/>
  <c r="P61" i="66"/>
  <c r="L31" i="66"/>
  <c r="H7" i="66"/>
  <c r="J49" i="66"/>
  <c r="L59" i="66"/>
  <c r="J55" i="66"/>
  <c r="O99" i="66"/>
  <c r="O87" i="66"/>
  <c r="P15" i="66"/>
  <c r="O101" i="66"/>
  <c r="O91" i="66"/>
  <c r="O7" i="66"/>
  <c r="J105" i="66"/>
  <c r="F69" i="66"/>
  <c r="H47" i="66"/>
  <c r="P83" i="66"/>
  <c r="O47" i="66"/>
  <c r="P117" i="66"/>
  <c r="J25" i="66"/>
  <c r="P27" i="66"/>
  <c r="H107" i="66"/>
  <c r="F61" i="66"/>
  <c r="J79" i="66"/>
  <c r="P121" i="66"/>
  <c r="L99" i="66"/>
  <c r="L11" i="66"/>
  <c r="J85" i="66"/>
  <c r="J117" i="66"/>
  <c r="F15" i="66"/>
  <c r="P41" i="66"/>
  <c r="J39" i="66"/>
  <c r="F8" i="69"/>
  <c r="G8" i="69"/>
  <c r="G42" i="69"/>
  <c r="F34" i="69"/>
  <c r="G34" i="69"/>
  <c r="F36" i="69"/>
  <c r="G36" i="69"/>
  <c r="N35" i="69"/>
  <c r="G28" i="69"/>
  <c r="F44" i="69"/>
  <c r="G44" i="69"/>
  <c r="G40" i="69"/>
  <c r="Q486" i="77"/>
  <c r="G486" i="77"/>
  <c r="F486" i="77"/>
  <c r="P486" i="77"/>
  <c r="T135" i="76"/>
  <c r="V337" i="76"/>
  <c r="V263" i="76"/>
  <c r="P437" i="77"/>
  <c r="R255" i="76"/>
  <c r="V293" i="76"/>
  <c r="P473" i="76"/>
  <c r="V295" i="76"/>
  <c r="V497" i="76"/>
  <c r="T525" i="76"/>
  <c r="T341" i="76"/>
  <c r="P457" i="76"/>
  <c r="V477" i="76"/>
  <c r="T295" i="76"/>
  <c r="T449" i="76"/>
  <c r="R411" i="76"/>
  <c r="R249" i="76"/>
  <c r="T251" i="76"/>
  <c r="R361" i="76"/>
  <c r="R191" i="76"/>
  <c r="R241" i="76"/>
  <c r="T253" i="76"/>
  <c r="T119" i="77"/>
  <c r="V151" i="77"/>
  <c r="R199" i="77"/>
  <c r="R339" i="77"/>
  <c r="V405" i="77"/>
  <c r="V499" i="77"/>
  <c r="T164" i="78"/>
  <c r="R228" i="78"/>
  <c r="P352" i="78"/>
  <c r="P508" i="78"/>
  <c r="T212" i="79"/>
  <c r="V318" i="79"/>
  <c r="R468" i="79"/>
  <c r="L236" i="79"/>
  <c r="P425" i="76"/>
  <c r="V353" i="76"/>
  <c r="P409" i="76"/>
  <c r="T203" i="76"/>
  <c r="T267" i="76"/>
  <c r="P185" i="77"/>
  <c r="V110" i="78"/>
  <c r="V446" i="78"/>
  <c r="V131" i="76"/>
  <c r="V345" i="76"/>
  <c r="P413" i="76"/>
  <c r="T461" i="76"/>
  <c r="T457" i="76"/>
  <c r="R471" i="76"/>
  <c r="T111" i="76"/>
  <c r="V521" i="76"/>
  <c r="V431" i="76"/>
  <c r="P419" i="76"/>
  <c r="T385" i="76"/>
  <c r="T353" i="76"/>
  <c r="R215" i="76"/>
  <c r="V209" i="76"/>
  <c r="R275" i="76"/>
  <c r="R183" i="76"/>
  <c r="T223" i="76"/>
  <c r="V271" i="76"/>
  <c r="T281" i="76"/>
  <c r="T123" i="77"/>
  <c r="V153" i="77"/>
  <c r="R225" i="77"/>
  <c r="T277" i="77"/>
  <c r="V343" i="77"/>
  <c r="V120" i="78"/>
  <c r="V172" i="78"/>
  <c r="T236" i="78"/>
  <c r="P372" i="78"/>
  <c r="R408" i="78"/>
  <c r="V100" i="79"/>
  <c r="T392" i="79"/>
  <c r="R313" i="76"/>
  <c r="P345" i="76"/>
  <c r="R420" i="79"/>
  <c r="T371" i="76"/>
  <c r="V531" i="76"/>
  <c r="R389" i="76"/>
  <c r="T521" i="76"/>
  <c r="T309" i="76"/>
  <c r="R425" i="76"/>
  <c r="T195" i="76"/>
  <c r="R135" i="76"/>
  <c r="P215" i="76"/>
  <c r="T133" i="77"/>
  <c r="P273" i="77"/>
  <c r="T377" i="77"/>
  <c r="V124" i="78"/>
  <c r="P458" i="78"/>
  <c r="P298" i="79"/>
  <c r="F285" i="76"/>
  <c r="P219" i="76"/>
  <c r="R291" i="76"/>
  <c r="R145" i="76"/>
  <c r="T177" i="76"/>
  <c r="V229" i="76"/>
  <c r="T235" i="76"/>
  <c r="V389" i="76"/>
  <c r="T241" i="76"/>
  <c r="R365" i="76"/>
  <c r="V463" i="76"/>
  <c r="V317" i="76"/>
  <c r="R423" i="76"/>
  <c r="R307" i="76"/>
  <c r="V333" i="76"/>
  <c r="R421" i="76"/>
  <c r="T441" i="76"/>
  <c r="P525" i="76"/>
  <c r="V143" i="77"/>
  <c r="R191" i="77"/>
  <c r="T259" i="77"/>
  <c r="T339" i="77"/>
  <c r="R411" i="77"/>
  <c r="R453" i="77"/>
  <c r="R491" i="77"/>
  <c r="P310" i="78"/>
  <c r="T305" i="76"/>
  <c r="P435" i="76"/>
  <c r="T383" i="76"/>
  <c r="V505" i="76"/>
  <c r="T279" i="76"/>
  <c r="T111" i="77"/>
  <c r="T229" i="77"/>
  <c r="P439" i="77"/>
  <c r="R194" i="78"/>
  <c r="T428" i="78"/>
  <c r="V402" i="79"/>
  <c r="V277" i="76"/>
  <c r="P363" i="76"/>
  <c r="T397" i="76"/>
  <c r="P251" i="76"/>
  <c r="P207" i="76"/>
  <c r="P271" i="76"/>
  <c r="T391" i="76"/>
  <c r="P307" i="76"/>
  <c r="P439" i="76"/>
  <c r="R369" i="76"/>
  <c r="R293" i="76"/>
  <c r="T465" i="76"/>
  <c r="V509" i="76"/>
  <c r="P171" i="76"/>
  <c r="V147" i="76"/>
  <c r="P183" i="77"/>
  <c r="R295" i="77"/>
  <c r="T363" i="77"/>
  <c r="V447" i="77"/>
  <c r="P519" i="77"/>
  <c r="T104" i="78"/>
  <c r="T160" i="78"/>
  <c r="V236" i="78"/>
  <c r="P280" i="78"/>
  <c r="P312" i="78"/>
  <c r="R380" i="78"/>
  <c r="R474" i="78"/>
  <c r="V160" i="79"/>
  <c r="T424" i="79"/>
  <c r="H121" i="76"/>
  <c r="N521" i="76"/>
  <c r="J509" i="76"/>
  <c r="F497" i="76"/>
  <c r="L483" i="76"/>
  <c r="L521" i="76"/>
  <c r="H509" i="76"/>
  <c r="N495" i="76"/>
  <c r="J483" i="76"/>
  <c r="J513" i="76"/>
  <c r="L487" i="76"/>
  <c r="H471" i="76"/>
  <c r="N457" i="76"/>
  <c r="J445" i="76"/>
  <c r="F433" i="76"/>
  <c r="L419" i="76"/>
  <c r="H407" i="76"/>
  <c r="H513" i="76"/>
  <c r="J487" i="76"/>
  <c r="N471" i="76"/>
  <c r="J459" i="76"/>
  <c r="F447" i="76"/>
  <c r="L433" i="76"/>
  <c r="H421" i="76"/>
  <c r="J521" i="76"/>
  <c r="J473" i="76"/>
  <c r="L447" i="76"/>
  <c r="N421" i="76"/>
  <c r="L401" i="76"/>
  <c r="H389" i="76"/>
  <c r="N375" i="76"/>
  <c r="J363" i="76"/>
  <c r="F351" i="76"/>
  <c r="N523" i="76"/>
  <c r="N475" i="76"/>
  <c r="F451" i="76"/>
  <c r="H425" i="76"/>
  <c r="H403" i="76"/>
  <c r="N389" i="76"/>
  <c r="J377" i="76"/>
  <c r="F365" i="76"/>
  <c r="N517" i="76"/>
  <c r="N445" i="76"/>
  <c r="H401" i="76"/>
  <c r="J375" i="76"/>
  <c r="J349" i="76"/>
  <c r="J335" i="76"/>
  <c r="F323" i="76"/>
  <c r="L309" i="76"/>
  <c r="H297" i="76"/>
  <c r="N283" i="76"/>
  <c r="J271" i="76"/>
  <c r="F259" i="76"/>
  <c r="L245" i="76"/>
  <c r="H233" i="76"/>
  <c r="N219" i="76"/>
  <c r="J207" i="76"/>
  <c r="F195" i="76"/>
  <c r="H465" i="76"/>
  <c r="N411" i="76"/>
  <c r="F385" i="76"/>
  <c r="H359" i="76"/>
  <c r="J341" i="76"/>
  <c r="F329" i="76"/>
  <c r="L315" i="76"/>
  <c r="H303" i="76"/>
  <c r="N289" i="76"/>
  <c r="J277" i="76"/>
  <c r="F265" i="76"/>
  <c r="L251" i="76"/>
  <c r="H239" i="76"/>
  <c r="N225" i="76"/>
  <c r="J213" i="76"/>
  <c r="F201" i="76"/>
  <c r="F437" i="76"/>
  <c r="L373" i="76"/>
  <c r="F335" i="76"/>
  <c r="H309" i="76"/>
  <c r="J283" i="76"/>
  <c r="L257" i="76"/>
  <c r="N231" i="76"/>
  <c r="F207" i="76"/>
  <c r="J187" i="76"/>
  <c r="F175" i="76"/>
  <c r="L161" i="76"/>
  <c r="H149" i="76"/>
  <c r="N135" i="76"/>
  <c r="J123" i="76"/>
  <c r="F111" i="76"/>
  <c r="L395" i="76"/>
  <c r="F347" i="76"/>
  <c r="J321" i="76"/>
  <c r="L295" i="76"/>
  <c r="N269" i="76"/>
  <c r="F245" i="76"/>
  <c r="H219" i="76"/>
  <c r="J193" i="76"/>
  <c r="R226" i="78"/>
  <c r="R301" i="76"/>
  <c r="P477" i="76"/>
  <c r="R345" i="76"/>
  <c r="V423" i="76"/>
  <c r="T133" i="76"/>
  <c r="T131" i="77"/>
  <c r="V311" i="77"/>
  <c r="R190" i="78"/>
  <c r="R152" i="79"/>
  <c r="F121" i="76"/>
  <c r="R151" i="76"/>
  <c r="V141" i="76"/>
  <c r="T143" i="76"/>
  <c r="P273" i="76"/>
  <c r="T247" i="76"/>
  <c r="P337" i="76"/>
  <c r="P487" i="76"/>
  <c r="P297" i="76"/>
  <c r="V413" i="76"/>
  <c r="R401" i="76"/>
  <c r="P157" i="77"/>
  <c r="T255" i="77"/>
  <c r="T401" i="77"/>
  <c r="P473" i="77"/>
  <c r="R92" i="78"/>
  <c r="V164" i="78"/>
  <c r="R254" i="78"/>
  <c r="P300" i="78"/>
  <c r="R384" i="78"/>
  <c r="P144" i="79"/>
  <c r="V258" i="79"/>
  <c r="F529" i="76"/>
  <c r="N513" i="76"/>
  <c r="H495" i="76"/>
  <c r="N527" i="76"/>
  <c r="L513" i="76"/>
  <c r="F495" i="76"/>
  <c r="N525" i="76"/>
  <c r="J497" i="76"/>
  <c r="J469" i="76"/>
  <c r="L451" i="76"/>
  <c r="J437" i="76"/>
  <c r="N417" i="76"/>
  <c r="L525" i="76"/>
  <c r="H497" i="76"/>
  <c r="F471" i="76"/>
  <c r="H453" i="76"/>
  <c r="F439" i="76"/>
  <c r="J419" i="76"/>
  <c r="H499" i="76"/>
  <c r="J457" i="76"/>
  <c r="H419" i="76"/>
  <c r="J395" i="76"/>
  <c r="H381" i="76"/>
  <c r="L361" i="76"/>
  <c r="N343" i="76"/>
  <c r="N491" i="76"/>
  <c r="J447" i="76"/>
  <c r="H411" i="76"/>
  <c r="H395" i="76"/>
  <c r="L375" i="76"/>
  <c r="N357" i="76"/>
  <c r="J465" i="76"/>
  <c r="L397" i="76"/>
  <c r="F363" i="76"/>
  <c r="N339" i="76"/>
  <c r="H321" i="76"/>
  <c r="J303" i="76"/>
  <c r="H289" i="76"/>
  <c r="L269" i="76"/>
  <c r="N251" i="76"/>
  <c r="L237" i="76"/>
  <c r="F219" i="76"/>
  <c r="H201" i="76"/>
  <c r="L477" i="76"/>
  <c r="F405" i="76"/>
  <c r="L371" i="76"/>
  <c r="L347" i="76"/>
  <c r="H327" i="76"/>
  <c r="J309" i="76"/>
  <c r="H295" i="76"/>
  <c r="L275" i="76"/>
  <c r="N257" i="76"/>
  <c r="L243" i="76"/>
  <c r="F225" i="76"/>
  <c r="H207" i="76"/>
  <c r="J481" i="76"/>
  <c r="F371" i="76"/>
  <c r="L321" i="76"/>
  <c r="H293" i="76"/>
  <c r="F255" i="76"/>
  <c r="J219" i="76"/>
  <c r="N191" i="76"/>
  <c r="H173" i="76"/>
  <c r="J155" i="76"/>
  <c r="H141" i="76"/>
  <c r="L121" i="76"/>
  <c r="N451" i="76"/>
  <c r="L363" i="76"/>
  <c r="N317" i="76"/>
  <c r="H283" i="76"/>
  <c r="N253" i="76"/>
  <c r="L215" i="76"/>
  <c r="H187" i="76"/>
  <c r="N173" i="76"/>
  <c r="J161" i="76"/>
  <c r="F149" i="76"/>
  <c r="L135" i="76"/>
  <c r="H123" i="76"/>
  <c r="F525" i="76"/>
  <c r="F353" i="76"/>
  <c r="N303" i="76"/>
  <c r="L249" i="76"/>
  <c r="H205" i="76"/>
  <c r="L173" i="76"/>
  <c r="N147" i="76"/>
  <c r="F123" i="76"/>
  <c r="F377" i="76"/>
  <c r="J313" i="76"/>
  <c r="N261" i="76"/>
  <c r="L207" i="76"/>
  <c r="L179" i="76"/>
  <c r="L163" i="76"/>
  <c r="L147" i="76"/>
  <c r="F129" i="76"/>
  <c r="N113" i="76"/>
  <c r="F327" i="76"/>
  <c r="H253" i="76"/>
  <c r="J191" i="76"/>
  <c r="J159" i="76"/>
  <c r="L117" i="76"/>
  <c r="J439" i="76"/>
  <c r="J297" i="76"/>
  <c r="L223" i="76"/>
  <c r="F169" i="76"/>
  <c r="F137" i="76"/>
  <c r="L495" i="76"/>
  <c r="J339" i="76"/>
  <c r="J211" i="76"/>
  <c r="L133" i="76"/>
  <c r="V500" i="79"/>
  <c r="V490" i="79"/>
  <c r="V470" i="79"/>
  <c r="R462" i="79"/>
  <c r="P454" i="79"/>
  <c r="V438" i="79"/>
  <c r="V157" i="76"/>
  <c r="P226" i="79"/>
  <c r="T409" i="76"/>
  <c r="R205" i="76"/>
  <c r="V377" i="76"/>
  <c r="P303" i="76"/>
  <c r="P141" i="76"/>
  <c r="P187" i="77"/>
  <c r="P373" i="77"/>
  <c r="P344" i="78"/>
  <c r="T160" i="79"/>
  <c r="T137" i="76"/>
  <c r="R243" i="76"/>
  <c r="V187" i="76"/>
  <c r="V355" i="76"/>
  <c r="V287" i="76"/>
  <c r="V303" i="76"/>
  <c r="T347" i="76"/>
  <c r="V361" i="76"/>
  <c r="P493" i="76"/>
  <c r="T467" i="76"/>
  <c r="P159" i="77"/>
  <c r="T303" i="77"/>
  <c r="R425" i="77"/>
  <c r="P487" i="77"/>
  <c r="V112" i="78"/>
  <c r="P212" i="78"/>
  <c r="R258" i="78"/>
  <c r="P316" i="78"/>
  <c r="V436" i="78"/>
  <c r="V268" i="79"/>
  <c r="P460" i="79"/>
  <c r="H527" i="76"/>
  <c r="L507" i="76"/>
  <c r="N489" i="76"/>
  <c r="F527" i="76"/>
  <c r="J507" i="76"/>
  <c r="L489" i="76"/>
  <c r="H523" i="76"/>
  <c r="F485" i="76"/>
  <c r="F465" i="76"/>
  <c r="N449" i="76"/>
  <c r="H431" i="76"/>
  <c r="J413" i="76"/>
  <c r="F523" i="76"/>
  <c r="N483" i="76"/>
  <c r="L465" i="76"/>
  <c r="J451" i="76"/>
  <c r="N431" i="76"/>
  <c r="F415" i="76"/>
  <c r="J489" i="76"/>
  <c r="F445" i="76"/>
  <c r="J411" i="76"/>
  <c r="L393" i="76"/>
  <c r="F375" i="76"/>
  <c r="H357" i="76"/>
  <c r="F343" i="76"/>
  <c r="H473" i="76"/>
  <c r="L437" i="76"/>
  <c r="L409" i="76"/>
  <c r="F389" i="76"/>
  <c r="H371" i="76"/>
  <c r="F357" i="76"/>
  <c r="H443" i="76"/>
  <c r="N387" i="76"/>
  <c r="J359" i="76"/>
  <c r="L333" i="76"/>
  <c r="N315" i="76"/>
  <c r="L301" i="76"/>
  <c r="F283" i="76"/>
  <c r="H265" i="76"/>
  <c r="F251" i="76"/>
  <c r="J231" i="76"/>
  <c r="L213" i="76"/>
  <c r="J199" i="76"/>
  <c r="J455" i="76"/>
  <c r="J397" i="76"/>
  <c r="F369" i="76"/>
  <c r="L339" i="76"/>
  <c r="N321" i="76"/>
  <c r="L307" i="76"/>
  <c r="F289" i="76"/>
  <c r="H271" i="76"/>
  <c r="F257" i="76"/>
  <c r="J237" i="76"/>
  <c r="L219" i="76"/>
  <c r="J205" i="76"/>
  <c r="H427" i="76"/>
  <c r="H347" i="76"/>
  <c r="F319" i="76"/>
  <c r="N279" i="76"/>
  <c r="H245" i="76"/>
  <c r="N215" i="76"/>
  <c r="L185" i="76"/>
  <c r="N167" i="76"/>
  <c r="L153" i="76"/>
  <c r="F135" i="76"/>
  <c r="H117" i="76"/>
  <c r="F427" i="76"/>
  <c r="J345" i="76"/>
  <c r="F309" i="76"/>
  <c r="L279" i="76"/>
  <c r="J241" i="76"/>
  <c r="N205" i="76"/>
  <c r="J185" i="76"/>
  <c r="F173" i="76"/>
  <c r="L159" i="76"/>
  <c r="H147" i="76"/>
  <c r="N133" i="76"/>
  <c r="J121" i="76"/>
  <c r="J505" i="76"/>
  <c r="N349" i="76"/>
  <c r="H301" i="76"/>
  <c r="F247" i="76"/>
  <c r="J195" i="76"/>
  <c r="F171" i="76"/>
  <c r="H145" i="76"/>
  <c r="J119" i="76"/>
  <c r="H367" i="76"/>
  <c r="L303" i="76"/>
  <c r="H259" i="76"/>
  <c r="F205" i="76"/>
  <c r="F177" i="76"/>
  <c r="F161" i="76"/>
  <c r="J141" i="76"/>
  <c r="J125" i="76"/>
  <c r="H515" i="76"/>
  <c r="J307" i="76"/>
  <c r="J243" i="76"/>
  <c r="L181" i="76"/>
  <c r="F147" i="76"/>
  <c r="F115" i="76"/>
  <c r="N419" i="76"/>
  <c r="N277" i="76"/>
  <c r="N213" i="76"/>
  <c r="N161" i="76"/>
  <c r="H127" i="76"/>
  <c r="J449" i="76"/>
  <c r="L329" i="76"/>
  <c r="N187" i="76"/>
  <c r="N123" i="76"/>
  <c r="T496" i="79"/>
  <c r="P478" i="79"/>
  <c r="R460" i="79"/>
  <c r="P446" i="79"/>
  <c r="T431" i="76"/>
  <c r="V211" i="76"/>
  <c r="V495" i="76"/>
  <c r="P269" i="76"/>
  <c r="P287" i="76"/>
  <c r="R115" i="76"/>
  <c r="T473" i="76"/>
  <c r="R227" i="76"/>
  <c r="P295" i="77"/>
  <c r="R404" i="78"/>
  <c r="T131" i="76"/>
  <c r="T201" i="76"/>
  <c r="T297" i="76"/>
  <c r="P381" i="76"/>
  <c r="V349" i="76"/>
  <c r="V141" i="77"/>
  <c r="P359" i="77"/>
  <c r="R88" i="78"/>
  <c r="V240" i="78"/>
  <c r="P332" i="78"/>
  <c r="P222" i="79"/>
  <c r="J533" i="76"/>
  <c r="J501" i="76"/>
  <c r="J515" i="76"/>
  <c r="L481" i="76"/>
  <c r="L475" i="76"/>
  <c r="H439" i="76"/>
  <c r="J405" i="76"/>
  <c r="H477" i="76"/>
  <c r="N439" i="76"/>
  <c r="L511" i="76"/>
  <c r="L431" i="76"/>
  <c r="F383" i="76"/>
  <c r="H349" i="76"/>
  <c r="N459" i="76"/>
  <c r="F397" i="76"/>
  <c r="H363" i="76"/>
  <c r="N413" i="76"/>
  <c r="L341" i="76"/>
  <c r="N307" i="76"/>
  <c r="N275" i="76"/>
  <c r="J239" i="76"/>
  <c r="L205" i="76"/>
  <c r="H433" i="76"/>
  <c r="F349" i="76"/>
  <c r="N313" i="76"/>
  <c r="N281" i="76"/>
  <c r="J245" i="76"/>
  <c r="L211" i="76"/>
  <c r="N395" i="76"/>
  <c r="N295" i="76"/>
  <c r="H229" i="76"/>
  <c r="J179" i="76"/>
  <c r="F143" i="76"/>
  <c r="H481" i="76"/>
  <c r="H331" i="76"/>
  <c r="J257" i="76"/>
  <c r="L191" i="76"/>
  <c r="N165" i="76"/>
  <c r="F141" i="76"/>
  <c r="H115" i="76"/>
  <c r="J323" i="76"/>
  <c r="L217" i="76"/>
  <c r="L157" i="76"/>
  <c r="L485" i="76"/>
  <c r="J281" i="76"/>
  <c r="J189" i="76"/>
  <c r="H151" i="76"/>
  <c r="L115" i="76"/>
  <c r="N287" i="76"/>
  <c r="H169" i="76"/>
  <c r="F459" i="76"/>
  <c r="H243" i="76"/>
  <c r="L139" i="76"/>
  <c r="J351" i="76"/>
  <c r="H153" i="76"/>
  <c r="R492" i="79"/>
  <c r="R472" i="79"/>
  <c r="P456" i="79"/>
  <c r="T432" i="79"/>
  <c r="P428" i="79"/>
  <c r="P414" i="79"/>
  <c r="R404" i="79"/>
  <c r="V396" i="79"/>
  <c r="R380" i="79"/>
  <c r="V366" i="79"/>
  <c r="V352" i="79"/>
  <c r="R334" i="79"/>
  <c r="P324" i="79"/>
  <c r="R312" i="79"/>
  <c r="R300" i="79"/>
  <c r="V286" i="79"/>
  <c r="P280" i="79"/>
  <c r="V272" i="79"/>
  <c r="V266" i="79"/>
  <c r="P260" i="79"/>
  <c r="P254" i="79"/>
  <c r="P248" i="79"/>
  <c r="R238" i="79"/>
  <c r="P232" i="79"/>
  <c r="V220" i="79"/>
  <c r="R210" i="79"/>
  <c r="T200" i="79"/>
  <c r="P194" i="79"/>
  <c r="R184" i="79"/>
  <c r="R178" i="79"/>
  <c r="R168" i="79"/>
  <c r="V156" i="79"/>
  <c r="V142" i="79"/>
  <c r="T134" i="79"/>
  <c r="V124" i="79"/>
  <c r="P118" i="79"/>
  <c r="T112" i="79"/>
  <c r="V92" i="79"/>
  <c r="T86" i="79"/>
  <c r="V502" i="78"/>
  <c r="R484" i="78"/>
  <c r="P476" i="78"/>
  <c r="T470" i="78"/>
  <c r="R450" i="78"/>
  <c r="H351" i="76"/>
  <c r="F221" i="76"/>
  <c r="F153" i="76"/>
  <c r="T506" i="79"/>
  <c r="T498" i="79"/>
  <c r="P490" i="79"/>
  <c r="R482" i="79"/>
  <c r="T468" i="79"/>
  <c r="V462" i="79"/>
  <c r="V450" i="79"/>
  <c r="V440" i="79"/>
  <c r="R426" i="79"/>
  <c r="P416" i="79"/>
  <c r="P400" i="79"/>
  <c r="V392" i="79"/>
  <c r="R384" i="79"/>
  <c r="T370" i="79"/>
  <c r="T362" i="79"/>
  <c r="P356" i="79"/>
  <c r="V344" i="79"/>
  <c r="P334" i="79"/>
  <c r="V324" i="79"/>
  <c r="T306" i="79"/>
  <c r="P300" i="79"/>
  <c r="P294" i="79"/>
  <c r="T276" i="79"/>
  <c r="T250" i="79"/>
  <c r="T236" i="79"/>
  <c r="T220" i="79"/>
  <c r="T206" i="79"/>
  <c r="P202" i="79"/>
  <c r="V182" i="79"/>
  <c r="V168" i="79"/>
  <c r="R158" i="79"/>
  <c r="P152" i="79"/>
  <c r="P142" i="79"/>
  <c r="V126" i="79"/>
  <c r="V108" i="79"/>
  <c r="T100" i="79"/>
  <c r="P92" i="79"/>
  <c r="T500" i="78"/>
  <c r="T496" i="78"/>
  <c r="R490" i="78"/>
  <c r="P480" i="78"/>
  <c r="V466" i="78"/>
  <c r="R458" i="78"/>
  <c r="F469" i="76"/>
  <c r="H185" i="76"/>
  <c r="P494" i="79"/>
  <c r="R476" i="79"/>
  <c r="R454" i="79"/>
  <c r="R430" i="79"/>
  <c r="V404" i="79"/>
  <c r="P384" i="79"/>
  <c r="P368" i="79"/>
  <c r="V350" i="79"/>
  <c r="T330" i="79"/>
  <c r="P310" i="79"/>
  <c r="R280" i="79"/>
  <c r="P268" i="79"/>
  <c r="P256" i="79"/>
  <c r="R240" i="79"/>
  <c r="T224" i="79"/>
  <c r="P208" i="79"/>
  <c r="P188" i="79"/>
  <c r="V172" i="79"/>
  <c r="P158" i="79"/>
  <c r="R134" i="79"/>
  <c r="V116" i="79"/>
  <c r="R100" i="79"/>
  <c r="V508" i="78"/>
  <c r="R494" i="78"/>
  <c r="V474" i="78"/>
  <c r="P448" i="78"/>
  <c r="T438" i="78"/>
  <c r="R418" i="78"/>
  <c r="T388" i="78"/>
  <c r="T384" i="78"/>
  <c r="T380" i="78"/>
  <c r="V336" i="78"/>
  <c r="V332" i="78"/>
  <c r="V328" i="78"/>
  <c r="V324" i="78"/>
  <c r="R316" i="78"/>
  <c r="R312" i="78"/>
  <c r="R308" i="78"/>
  <c r="R304" i="78"/>
  <c r="V298" i="78"/>
  <c r="V288" i="78"/>
  <c r="V284" i="78"/>
  <c r="V280" i="78"/>
  <c r="V276" i="78"/>
  <c r="V262" i="78"/>
  <c r="T256" i="78"/>
  <c r="R250" i="78"/>
  <c r="R246" i="78"/>
  <c r="V232" i="78"/>
  <c r="V228" i="78"/>
  <c r="P222" i="78"/>
  <c r="T204" i="78"/>
  <c r="V194" i="78"/>
  <c r="T166" i="78"/>
  <c r="R162" i="78"/>
  <c r="V154" i="78"/>
  <c r="R150" i="78"/>
  <c r="P140" i="78"/>
  <c r="V132" i="78"/>
  <c r="V126" i="78"/>
  <c r="R108" i="78"/>
  <c r="R104" i="78"/>
  <c r="P98" i="78"/>
  <c r="P92" i="78"/>
  <c r="P88" i="78"/>
  <c r="T521" i="77"/>
  <c r="P515" i="77"/>
  <c r="P507" i="77"/>
  <c r="T489" i="77"/>
  <c r="P483" i="77"/>
  <c r="R473" i="77"/>
  <c r="V465" i="77"/>
  <c r="P459" i="77"/>
  <c r="R445" i="77"/>
  <c r="R437" i="77"/>
  <c r="T431" i="77"/>
  <c r="T417" i="77"/>
  <c r="R413" i="77"/>
  <c r="P387" i="77"/>
  <c r="P375" i="77"/>
  <c r="P361" i="77"/>
  <c r="P349" i="77"/>
  <c r="T343" i="77"/>
  <c r="T327" i="77"/>
  <c r="V321" i="77"/>
  <c r="T309" i="77"/>
  <c r="R303" i="77"/>
  <c r="R277" i="77"/>
  <c r="R269" i="77"/>
  <c r="V255" i="77"/>
  <c r="T247" i="77"/>
  <c r="P237" i="77"/>
  <c r="R229" i="77"/>
  <c r="P221" i="77"/>
  <c r="R201" i="77"/>
  <c r="T189" i="77"/>
  <c r="R183" i="77"/>
  <c r="R179" i="77"/>
  <c r="F185" i="76"/>
  <c r="V506" i="79"/>
  <c r="R498" i="79"/>
  <c r="T482" i="79"/>
  <c r="T462" i="79"/>
  <c r="P426" i="79"/>
  <c r="T412" i="79"/>
  <c r="P394" i="79"/>
  <c r="R378" i="79"/>
  <c r="P362" i="79"/>
  <c r="R328" i="79"/>
  <c r="T304" i="79"/>
  <c r="T284" i="79"/>
  <c r="V236" i="79"/>
  <c r="R220" i="79"/>
  <c r="V200" i="79"/>
  <c r="V148" i="79"/>
  <c r="P128" i="79"/>
  <c r="R104" i="79"/>
  <c r="V90" i="79"/>
  <c r="R498" i="78"/>
  <c r="T460" i="78"/>
  <c r="T452" i="78"/>
  <c r="V432" i="78"/>
  <c r="R428" i="78"/>
  <c r="R424" i="78"/>
  <c r="P410" i="78"/>
  <c r="P406" i="78"/>
  <c r="P402" i="78"/>
  <c r="T392" i="78"/>
  <c r="R376" i="78"/>
  <c r="R372" i="78"/>
  <c r="R368" i="78"/>
  <c r="V354" i="78"/>
  <c r="V352" i="78"/>
  <c r="V348" i="78"/>
  <c r="T276" i="78"/>
  <c r="V266" i="78"/>
  <c r="R252" i="78"/>
  <c r="T242" i="78"/>
  <c r="P315" i="77"/>
  <c r="V161" i="76"/>
  <c r="V129" i="76"/>
  <c r="P249" i="76"/>
  <c r="V265" i="76"/>
  <c r="P351" i="76"/>
  <c r="R463" i="76"/>
  <c r="V233" i="77"/>
  <c r="R523" i="77"/>
  <c r="P284" i="78"/>
  <c r="T482" i="78"/>
  <c r="P504" i="79"/>
  <c r="F489" i="76"/>
  <c r="H501" i="76"/>
  <c r="J477" i="76"/>
  <c r="N425" i="76"/>
  <c r="N499" i="76"/>
  <c r="H445" i="76"/>
  <c r="N469" i="76"/>
  <c r="N399" i="76"/>
  <c r="J355" i="76"/>
  <c r="F435" i="76"/>
  <c r="N381" i="76"/>
  <c r="F421" i="76"/>
  <c r="H329" i="76"/>
  <c r="F291" i="76"/>
  <c r="N243" i="76"/>
  <c r="J527" i="76"/>
  <c r="J381" i="76"/>
  <c r="F321" i="76"/>
  <c r="J269" i="76"/>
  <c r="H231" i="76"/>
  <c r="F403" i="76"/>
  <c r="F271" i="76"/>
  <c r="L193" i="76"/>
  <c r="J147" i="76"/>
  <c r="F393" i="76"/>
  <c r="F293" i="76"/>
  <c r="H203" i="76"/>
  <c r="H155" i="76"/>
  <c r="L127" i="76"/>
  <c r="H333" i="76"/>
  <c r="F187" i="76"/>
  <c r="N131" i="76"/>
  <c r="H291" i="76"/>
  <c r="J173" i="76"/>
  <c r="H135" i="76"/>
  <c r="L297" i="76"/>
  <c r="N139" i="76"/>
  <c r="H307" i="76"/>
  <c r="J149" i="76"/>
  <c r="F231" i="76"/>
  <c r="R502" i="79"/>
  <c r="P476" i="79"/>
  <c r="T444" i="79"/>
  <c r="T430" i="79"/>
  <c r="R416" i="79"/>
  <c r="T402" i="79"/>
  <c r="V386" i="79"/>
  <c r="R372" i="79"/>
  <c r="P352" i="79"/>
  <c r="P338" i="79"/>
  <c r="T326" i="79"/>
  <c r="T310" i="79"/>
  <c r="V288" i="79"/>
  <c r="P282" i="79"/>
  <c r="R272" i="79"/>
  <c r="P264" i="79"/>
  <c r="V254" i="79"/>
  <c r="V244" i="79"/>
  <c r="T234" i="79"/>
  <c r="R222" i="79"/>
  <c r="V208" i="79"/>
  <c r="R196" i="79"/>
  <c r="R186" i="79"/>
  <c r="T176" i="79"/>
  <c r="R164" i="79"/>
  <c r="R144" i="79"/>
  <c r="T132" i="79"/>
  <c r="V122" i="79"/>
  <c r="P114" i="79"/>
  <c r="R92" i="79"/>
  <c r="V504" i="78"/>
  <c r="R486" i="78"/>
  <c r="T474" i="78"/>
  <c r="R452" i="78"/>
  <c r="J389" i="76"/>
  <c r="H211" i="76"/>
  <c r="L123" i="76"/>
  <c r="P500" i="79"/>
  <c r="T478" i="79"/>
  <c r="R464" i="79"/>
  <c r="V448" i="79"/>
  <c r="P436" i="79"/>
  <c r="V418" i="79"/>
  <c r="R398" i="79"/>
  <c r="T386" i="79"/>
  <c r="T374" i="79"/>
  <c r="V360" i="79"/>
  <c r="T348" i="79"/>
  <c r="V334" i="79"/>
  <c r="P320" i="79"/>
  <c r="P312" i="79"/>
  <c r="V300" i="79"/>
  <c r="V290" i="79"/>
  <c r="T266" i="79"/>
  <c r="P238" i="79"/>
  <c r="P220" i="79"/>
  <c r="P204" i="79"/>
  <c r="V190" i="79"/>
  <c r="V166" i="79"/>
  <c r="T154" i="79"/>
  <c r="T142" i="79"/>
  <c r="T118" i="79"/>
  <c r="P104" i="79"/>
  <c r="R96" i="79"/>
  <c r="T480" i="78"/>
  <c r="R466" i="78"/>
  <c r="R460" i="78"/>
  <c r="R454" i="78"/>
  <c r="J175" i="76"/>
  <c r="V484" i="79"/>
  <c r="R456" i="79"/>
  <c r="V420" i="79"/>
  <c r="R394" i="79"/>
  <c r="R370" i="79"/>
  <c r="R346" i="79"/>
  <c r="P318" i="79"/>
  <c r="V284" i="79"/>
  <c r="V264" i="79"/>
  <c r="R248" i="79"/>
  <c r="V232" i="79"/>
  <c r="T198" i="79"/>
  <c r="P182" i="79"/>
  <c r="R162" i="79"/>
  <c r="R130" i="79"/>
  <c r="V112" i="79"/>
  <c r="V86" i="79"/>
  <c r="P486" i="78"/>
  <c r="V468" i="78"/>
  <c r="P444" i="78"/>
  <c r="P438" i="78"/>
  <c r="R416" i="78"/>
  <c r="P386" i="78"/>
  <c r="T378" i="78"/>
  <c r="R358" i="78"/>
  <c r="V334" i="78"/>
  <c r="R328" i="78"/>
  <c r="V322" i="78"/>
  <c r="V316" i="78"/>
  <c r="V310" i="78"/>
  <c r="V304" i="78"/>
  <c r="R300" i="78"/>
  <c r="V292" i="78"/>
  <c r="R288" i="78"/>
  <c r="V282" i="78"/>
  <c r="P274" i="78"/>
  <c r="R266" i="78"/>
  <c r="P258" i="78"/>
  <c r="V248" i="78"/>
  <c r="T240" i="78"/>
  <c r="R234" i="78"/>
  <c r="P226" i="78"/>
  <c r="R216" i="78"/>
  <c r="V178" i="78"/>
  <c r="P166" i="78"/>
  <c r="P158" i="78"/>
  <c r="V148" i="78"/>
  <c r="R134" i="78"/>
  <c r="T118" i="78"/>
  <c r="T112" i="78"/>
  <c r="V104" i="78"/>
  <c r="P96" i="78"/>
  <c r="P90" i="78"/>
  <c r="V531" i="77"/>
  <c r="R511" i="77"/>
  <c r="P499" i="77"/>
  <c r="R479" i="77"/>
  <c r="R467" i="77"/>
  <c r="T457" i="77"/>
  <c r="T441" i="77"/>
  <c r="P433" i="77"/>
  <c r="P425" i="77"/>
  <c r="T415" i="77"/>
  <c r="T409" i="77"/>
  <c r="P399" i="77"/>
  <c r="T379" i="77"/>
  <c r="V369" i="77"/>
  <c r="R347" i="77"/>
  <c r="V339" i="77"/>
  <c r="V331" i="77"/>
  <c r="P321" i="77"/>
  <c r="P307" i="77"/>
  <c r="P281" i="77"/>
  <c r="V267" i="77"/>
  <c r="R255" i="77"/>
  <c r="V241" i="77"/>
  <c r="V227" i="77"/>
  <c r="T217" i="77"/>
  <c r="T205" i="77"/>
  <c r="T187" i="77"/>
  <c r="V179" i="77"/>
  <c r="T171" i="77"/>
  <c r="H175" i="76"/>
  <c r="T504" i="79"/>
  <c r="R458" i="79"/>
  <c r="R436" i="79"/>
  <c r="V414" i="79"/>
  <c r="P392" i="79"/>
  <c r="P370" i="79"/>
  <c r="P346" i="79"/>
  <c r="P326" i="79"/>
  <c r="T296" i="79"/>
  <c r="T242" i="79"/>
  <c r="R218" i="79"/>
  <c r="T172" i="79"/>
  <c r="V150" i="79"/>
  <c r="V476" i="78"/>
  <c r="T458" i="78"/>
  <c r="V434" i="78"/>
  <c r="V426" i="78"/>
  <c r="V420" i="78"/>
  <c r="T410" i="78"/>
  <c r="T404" i="78"/>
  <c r="T398" i="78"/>
  <c r="P394" i="78"/>
  <c r="R374" i="78"/>
  <c r="V368" i="78"/>
  <c r="R364" i="78"/>
  <c r="R350" i="78"/>
  <c r="V344" i="78"/>
  <c r="T226" i="78"/>
  <c r="T206" i="78"/>
  <c r="R200" i="78"/>
  <c r="P192" i="78"/>
  <c r="V180" i="78"/>
  <c r="P174" i="78"/>
  <c r="R168" i="78"/>
  <c r="R156" i="78"/>
  <c r="T144" i="78"/>
  <c r="R136" i="78"/>
  <c r="P122" i="78"/>
  <c r="V108" i="78"/>
  <c r="V533" i="77"/>
  <c r="P525" i="77"/>
  <c r="P517" i="77"/>
  <c r="V511" i="77"/>
  <c r="R505" i="77"/>
  <c r="R497" i="77"/>
  <c r="T491" i="77"/>
  <c r="T483" i="77"/>
  <c r="T469" i="77"/>
  <c r="R457" i="77"/>
  <c r="V451" i="77"/>
  <c r="V437" i="77"/>
  <c r="V421" i="77"/>
  <c r="V407" i="77"/>
  <c r="R403" i="77"/>
  <c r="P395" i="77"/>
  <c r="T387" i="77"/>
  <c r="T381" i="77"/>
  <c r="R377" i="77"/>
  <c r="V371" i="77"/>
  <c r="V365" i="77"/>
  <c r="T361" i="77"/>
  <c r="V351" i="77"/>
  <c r="P339" i="77"/>
  <c r="T321" i="77"/>
  <c r="R317" i="77"/>
  <c r="T311" i="77"/>
  <c r="P299" i="77"/>
  <c r="R293" i="77"/>
  <c r="T285" i="77"/>
  <c r="T281" i="77"/>
  <c r="T273" i="77"/>
  <c r="T267" i="77"/>
  <c r="R263" i="77"/>
  <c r="V259" i="77"/>
  <c r="T251" i="77"/>
  <c r="V243" i="77"/>
  <c r="P239" i="77"/>
  <c r="T223" i="77"/>
  <c r="R217" i="77"/>
  <c r="T211" i="77"/>
  <c r="R205" i="77"/>
  <c r="V201" i="77"/>
  <c r="T197" i="77"/>
  <c r="T193" i="77"/>
  <c r="T173" i="77"/>
  <c r="V165" i="77"/>
  <c r="V161" i="77"/>
  <c r="T197" i="76"/>
  <c r="R113" i="77"/>
  <c r="R117" i="77"/>
  <c r="R121" i="77"/>
  <c r="R125" i="77"/>
  <c r="R129" i="77"/>
  <c r="R133" i="77"/>
  <c r="R137" i="77"/>
  <c r="T151" i="77"/>
  <c r="P155" i="77"/>
  <c r="P165" i="77"/>
  <c r="T185" i="77"/>
  <c r="V199" i="77"/>
  <c r="R213" i="77"/>
  <c r="P231" i="77"/>
  <c r="T243" i="77"/>
  <c r="P261" i="77"/>
  <c r="R285" i="77"/>
  <c r="V191" i="76"/>
  <c r="R515" i="76"/>
  <c r="P376" i="78"/>
  <c r="T153" i="76"/>
  <c r="P193" i="76"/>
  <c r="V405" i="76"/>
  <c r="V407" i="76"/>
  <c r="R499" i="76"/>
  <c r="P335" i="77"/>
  <c r="R140" i="78"/>
  <c r="P296" i="78"/>
  <c r="V212" i="79"/>
  <c r="F521" i="76"/>
  <c r="H533" i="76"/>
  <c r="N487" i="76"/>
  <c r="H463" i="76"/>
  <c r="F425" i="76"/>
  <c r="F479" i="76"/>
  <c r="J427" i="76"/>
  <c r="F461" i="76"/>
  <c r="J387" i="76"/>
  <c r="H521" i="76"/>
  <c r="L421" i="76"/>
  <c r="J369" i="76"/>
  <c r="H385" i="76"/>
  <c r="J327" i="76"/>
  <c r="L277" i="76"/>
  <c r="F227" i="76"/>
  <c r="F483" i="76"/>
  <c r="L355" i="76"/>
  <c r="J301" i="76"/>
  <c r="H263" i="76"/>
  <c r="N217" i="76"/>
  <c r="N345" i="76"/>
  <c r="J267" i="76"/>
  <c r="H181" i="76"/>
  <c r="L129" i="76"/>
  <c r="J373" i="76"/>
  <c r="H267" i="76"/>
  <c r="F181" i="76"/>
  <c r="J153" i="76"/>
  <c r="F117" i="76"/>
  <c r="F279" i="76"/>
  <c r="J183" i="76"/>
  <c r="H505" i="76"/>
  <c r="F237" i="76"/>
  <c r="H167" i="76"/>
  <c r="N121" i="76"/>
  <c r="L233" i="76"/>
  <c r="H137" i="76"/>
  <c r="F253" i="76"/>
  <c r="J117" i="76"/>
  <c r="H221" i="76"/>
  <c r="V492" i="79"/>
  <c r="V468" i="79"/>
  <c r="R440" i="79"/>
  <c r="T428" i="79"/>
  <c r="V410" i="79"/>
  <c r="V400" i="79"/>
  <c r="V382" i="79"/>
  <c r="P366" i="79"/>
  <c r="V348" i="79"/>
  <c r="T336" i="79"/>
  <c r="R320" i="79"/>
  <c r="V308" i="79"/>
  <c r="R288" i="79"/>
  <c r="R278" i="79"/>
  <c r="P270" i="79"/>
  <c r="R262" i="79"/>
  <c r="R252" i="79"/>
  <c r="P244" i="79"/>
  <c r="T232" i="79"/>
  <c r="T216" i="79"/>
  <c r="R208" i="79"/>
  <c r="T194" i="79"/>
  <c r="R182" i="79"/>
  <c r="T174" i="79"/>
  <c r="T162" i="79"/>
  <c r="T138" i="79"/>
  <c r="P132" i="79"/>
  <c r="V120" i="79"/>
  <c r="R106" i="79"/>
  <c r="P90" i="79"/>
  <c r="R504" i="78"/>
  <c r="V482" i="78"/>
  <c r="P474" i="78"/>
  <c r="V450" i="78"/>
  <c r="H339" i="76"/>
  <c r="L187" i="76"/>
  <c r="V508" i="79"/>
  <c r="P498" i="79"/>
  <c r="R484" i="79"/>
  <c r="R474" i="79"/>
  <c r="T458" i="79"/>
  <c r="P448" i="79"/>
  <c r="P434" i="79"/>
  <c r="R408" i="79"/>
  <c r="T396" i="79"/>
  <c r="V384" i="79"/>
  <c r="V368" i="79"/>
  <c r="T358" i="79"/>
  <c r="P348" i="79"/>
  <c r="T332" i="79"/>
  <c r="R318" i="79"/>
  <c r="R310" i="79"/>
  <c r="R298" i="79"/>
  <c r="P290" i="79"/>
  <c r="T254" i="79"/>
  <c r="V228" i="79"/>
  <c r="T218" i="79"/>
  <c r="T202" i="79"/>
  <c r="P178" i="79"/>
  <c r="R160" i="79"/>
  <c r="P154" i="79"/>
  <c r="T140" i="79"/>
  <c r="R112" i="79"/>
  <c r="P102" i="79"/>
  <c r="R508" i="78"/>
  <c r="P500" i="78"/>
  <c r="R492" i="78"/>
  <c r="T478" i="78"/>
  <c r="R464" i="78"/>
  <c r="V458" i="78"/>
  <c r="J399" i="76"/>
  <c r="N155" i="76"/>
  <c r="T480" i="79"/>
  <c r="V444" i="79"/>
  <c r="T418" i="79"/>
  <c r="R386" i="79"/>
  <c r="R362" i="79"/>
  <c r="P344" i="79"/>
  <c r="T312" i="79"/>
  <c r="P278" i="79"/>
  <c r="R260" i="79"/>
  <c r="P246" i="79"/>
  <c r="T222" i="79"/>
  <c r="R194" i="79"/>
  <c r="P180" i="79"/>
  <c r="V146" i="79"/>
  <c r="P126" i="79"/>
  <c r="T104" i="79"/>
  <c r="T504" i="78"/>
  <c r="P484" i="78"/>
  <c r="T450" i="78"/>
  <c r="T442" i="78"/>
  <c r="R420" i="78"/>
  <c r="V414" i="78"/>
  <c r="T382" i="78"/>
  <c r="P378" i="78"/>
  <c r="V338" i="78"/>
  <c r="R332" i="78"/>
  <c r="V326" i="78"/>
  <c r="V320" i="78"/>
  <c r="V296" i="78"/>
  <c r="R292" i="78"/>
  <c r="V286" i="78"/>
  <c r="R280" i="78"/>
  <c r="T272" i="78"/>
  <c r="R264" i="78"/>
  <c r="P256" i="78"/>
  <c r="V246" i="78"/>
  <c r="P240" i="78"/>
  <c r="R232" i="78"/>
  <c r="P224" i="78"/>
  <c r="R212" i="78"/>
  <c r="T188" i="78"/>
  <c r="T172" i="78"/>
  <c r="V162" i="78"/>
  <c r="P154" i="78"/>
  <c r="V146" i="78"/>
  <c r="T140" i="78"/>
  <c r="R132" i="78"/>
  <c r="T116" i="78"/>
  <c r="P112" i="78"/>
  <c r="P100" i="78"/>
  <c r="T94" i="78"/>
  <c r="P529" i="77"/>
  <c r="R519" i="77"/>
  <c r="T497" i="77"/>
  <c r="R487" i="77"/>
  <c r="T475" i="77"/>
  <c r="P463" i="77"/>
  <c r="P449" i="77"/>
  <c r="P441" i="77"/>
  <c r="R429" i="77"/>
  <c r="R421" i="77"/>
  <c r="V413" i="77"/>
  <c r="P405" i="77"/>
  <c r="R391" i="77"/>
  <c r="V375" i="77"/>
  <c r="V357" i="77"/>
  <c r="V345" i="77"/>
  <c r="P337" i="77"/>
  <c r="V313" i="77"/>
  <c r="R305" i="77"/>
  <c r="V275" i="77"/>
  <c r="V257" i="77"/>
  <c r="P249" i="77"/>
  <c r="T235" i="77"/>
  <c r="V225" i="77"/>
  <c r="V213" i="77"/>
  <c r="T169" i="77"/>
  <c r="J165" i="76"/>
  <c r="R480" i="79"/>
  <c r="P450" i="79"/>
  <c r="R434" i="79"/>
  <c r="P408" i="79"/>
  <c r="T340" i="79"/>
  <c r="V314" i="79"/>
  <c r="R294" i="79"/>
  <c r="T170" i="79"/>
  <c r="T110" i="79"/>
  <c r="P98" i="79"/>
  <c r="P492" i="78"/>
  <c r="T466" i="78"/>
  <c r="T456" i="78"/>
  <c r="R432" i="78"/>
  <c r="V424" i="78"/>
  <c r="P414" i="78"/>
  <c r="T408" i="78"/>
  <c r="T402" i="78"/>
  <c r="P398" i="78"/>
  <c r="R362" i="78"/>
  <c r="R354" i="78"/>
  <c r="V342" i="78"/>
  <c r="P276" i="78"/>
  <c r="P260" i="78"/>
  <c r="R236" i="78"/>
  <c r="R220" i="78"/>
  <c r="V212" i="78"/>
  <c r="R198" i="78"/>
  <c r="T190" i="78"/>
  <c r="V184" i="78"/>
  <c r="P178" i="78"/>
  <c r="R152" i="78"/>
  <c r="P144" i="78"/>
  <c r="V134" i="78"/>
  <c r="T124" i="78"/>
  <c r="T120" i="78"/>
  <c r="T102" i="78"/>
  <c r="P531" i="77"/>
  <c r="T523" i="77"/>
  <c r="P509" i="77"/>
  <c r="V503" i="77"/>
  <c r="V495" i="77"/>
  <c r="R489" i="77"/>
  <c r="R481" i="77"/>
  <c r="R475" i="77"/>
  <c r="P465" i="77"/>
  <c r="V455" i="77"/>
  <c r="P451" i="77"/>
  <c r="P435" i="77"/>
  <c r="P419" i="77"/>
  <c r="V401" i="77"/>
  <c r="T393" i="77"/>
  <c r="R385" i="77"/>
  <c r="P381" i="77"/>
  <c r="T375" i="77"/>
  <c r="T369" i="77"/>
  <c r="R365" i="77"/>
  <c r="P357" i="77"/>
  <c r="P345" i="77"/>
  <c r="R335" i="77"/>
  <c r="T329" i="77"/>
  <c r="V315" i="77"/>
  <c r="T301" i="77"/>
  <c r="T297" i="77"/>
  <c r="V291" i="77"/>
  <c r="P289" i="77"/>
  <c r="P285" i="77"/>
  <c r="V271" i="77"/>
  <c r="P267" i="77"/>
  <c r="V261" i="77"/>
  <c r="P257" i="77"/>
  <c r="P251" i="77"/>
  <c r="R243" i="77"/>
  <c r="T237" i="77"/>
  <c r="R231" i="77"/>
  <c r="V215" i="77"/>
  <c r="P211" i="77"/>
  <c r="V203" i="77"/>
  <c r="P201" i="77"/>
  <c r="P197" i="77"/>
  <c r="R187" i="77"/>
  <c r="P177" i="77"/>
  <c r="R165" i="77"/>
  <c r="R161" i="77"/>
  <c r="V437" i="76"/>
  <c r="V113" i="77"/>
  <c r="V117" i="77"/>
  <c r="V121" i="77"/>
  <c r="V125" i="77"/>
  <c r="V129" i="77"/>
  <c r="V133" i="77"/>
  <c r="V137" i="77"/>
  <c r="P153" i="77"/>
  <c r="R159" i="77"/>
  <c r="P167" i="77"/>
  <c r="V193" i="77"/>
  <c r="P203" i="77"/>
  <c r="T215" i="77"/>
  <c r="P233" i="77"/>
  <c r="V249" i="77"/>
  <c r="P263" i="77"/>
  <c r="T271" i="77"/>
  <c r="R287" i="77"/>
  <c r="V297" i="77"/>
  <c r="T317" i="77"/>
  <c r="V337" i="77"/>
  <c r="R357" i="77"/>
  <c r="P367" i="77"/>
  <c r="R381" i="77"/>
  <c r="R393" i="77"/>
  <c r="R407" i="77"/>
  <c r="V441" i="77"/>
  <c r="P457" i="77"/>
  <c r="T473" i="77"/>
  <c r="T487" i="77"/>
  <c r="R531" i="77"/>
  <c r="R120" i="78"/>
  <c r="R126" i="78"/>
  <c r="V142" i="78"/>
  <c r="V158" i="78"/>
  <c r="R174" i="78"/>
  <c r="T184" i="78"/>
  <c r="P198" i="78"/>
  <c r="T218" i="78"/>
  <c r="T252" i="78"/>
  <c r="T344" i="78"/>
  <c r="T352" i="78"/>
  <c r="T356" i="78"/>
  <c r="T366" i="78"/>
  <c r="T374" i="78"/>
  <c r="V394" i="78"/>
  <c r="V400" i="78"/>
  <c r="V404" i="78"/>
  <c r="V412" i="78"/>
  <c r="P426" i="78"/>
  <c r="P434" i="78"/>
  <c r="T488" i="78"/>
  <c r="V140" i="79"/>
  <c r="T158" i="79"/>
  <c r="T192" i="79"/>
  <c r="V218" i="79"/>
  <c r="R290" i="79"/>
  <c r="P306" i="79"/>
  <c r="P342" i="79"/>
  <c r="P374" i="79"/>
  <c r="V434" i="79"/>
  <c r="V456" i="79"/>
  <c r="V478" i="79"/>
  <c r="L429" i="76"/>
  <c r="V199" i="76"/>
  <c r="T429" i="77"/>
  <c r="P328" i="78"/>
  <c r="L515" i="76"/>
  <c r="N509" i="76"/>
  <c r="L411" i="76"/>
  <c r="L425" i="76"/>
  <c r="L369" i="76"/>
  <c r="J401" i="76"/>
  <c r="N371" i="76"/>
  <c r="J263" i="76"/>
  <c r="N435" i="76"/>
  <c r="F297" i="76"/>
  <c r="H199" i="76"/>
  <c r="L241" i="76"/>
  <c r="N127" i="76"/>
  <c r="L231" i="76"/>
  <c r="N141" i="76"/>
  <c r="N271" i="76"/>
  <c r="L335" i="76"/>
  <c r="N153" i="76"/>
  <c r="F199" i="76"/>
  <c r="H191" i="76"/>
  <c r="F163" i="76"/>
  <c r="T464" i="79"/>
  <c r="P422" i="79"/>
  <c r="T398" i="79"/>
  <c r="V362" i="79"/>
  <c r="V302" i="79"/>
  <c r="V276" i="79"/>
  <c r="R258" i="79"/>
  <c r="R242" i="79"/>
  <c r="P216" i="79"/>
  <c r="R188" i="79"/>
  <c r="P174" i="79"/>
  <c r="T136" i="79"/>
  <c r="T116" i="79"/>
  <c r="P88" i="79"/>
  <c r="J495" i="76"/>
  <c r="N177" i="76"/>
  <c r="V494" i="79"/>
  <c r="P468" i="79"/>
  <c r="T446" i="79"/>
  <c r="V406" i="79"/>
  <c r="V380" i="79"/>
  <c r="V356" i="79"/>
  <c r="P330" i="79"/>
  <c r="V304" i="79"/>
  <c r="T286" i="79"/>
  <c r="R228" i="79"/>
  <c r="P196" i="79"/>
  <c r="V158" i="79"/>
  <c r="V128" i="79"/>
  <c r="V98" i="79"/>
  <c r="T498" i="78"/>
  <c r="R468" i="78"/>
  <c r="R456" i="78"/>
  <c r="T502" i="79"/>
  <c r="T438" i="79"/>
  <c r="T380" i="79"/>
  <c r="R336" i="79"/>
  <c r="V274" i="79"/>
  <c r="P190" i="79"/>
  <c r="R138" i="79"/>
  <c r="P96" i="79"/>
  <c r="P442" i="78"/>
  <c r="T386" i="78"/>
  <c r="T376" i="78"/>
  <c r="R320" i="78"/>
  <c r="V308" i="78"/>
  <c r="R296" i="78"/>
  <c r="R284" i="78"/>
  <c r="T270" i="78"/>
  <c r="T495" i="77"/>
  <c r="V481" i="76"/>
  <c r="V467" i="77"/>
  <c r="V440" i="78"/>
  <c r="H503" i="76"/>
  <c r="F501" i="76"/>
  <c r="L509" i="76"/>
  <c r="H413" i="76"/>
  <c r="N367" i="76"/>
  <c r="L383" i="76"/>
  <c r="N347" i="76"/>
  <c r="H257" i="76"/>
  <c r="N393" i="76"/>
  <c r="L283" i="76"/>
  <c r="N193" i="76"/>
  <c r="J203" i="76"/>
  <c r="J115" i="76"/>
  <c r="F229" i="76"/>
  <c r="J129" i="76"/>
  <c r="J227" i="76"/>
  <c r="F333" i="76"/>
  <c r="N137" i="76"/>
  <c r="N171" i="76"/>
  <c r="L171" i="76"/>
  <c r="R508" i="79"/>
  <c r="V458" i="79"/>
  <c r="P418" i="79"/>
  <c r="P390" i="79"/>
  <c r="T354" i="79"/>
  <c r="P328" i="79"/>
  <c r="T298" i="79"/>
  <c r="R274" i="79"/>
  <c r="V256" i="79"/>
  <c r="P236" i="79"/>
  <c r="T214" i="79"/>
  <c r="V186" i="79"/>
  <c r="V164" i="79"/>
  <c r="P136" i="79"/>
  <c r="T114" i="79"/>
  <c r="P86" i="79"/>
  <c r="R482" i="78"/>
  <c r="H449" i="76"/>
  <c r="J133" i="76"/>
  <c r="T490" i="79"/>
  <c r="T466" i="79"/>
  <c r="T436" i="79"/>
  <c r="P404" i="79"/>
  <c r="R376" i="79"/>
  <c r="P350" i="79"/>
  <c r="T328" i="79"/>
  <c r="R304" i="79"/>
  <c r="T270" i="79"/>
  <c r="V226" i="79"/>
  <c r="R192" i="79"/>
  <c r="P156" i="79"/>
  <c r="R128" i="79"/>
  <c r="V96" i="79"/>
  <c r="P496" i="78"/>
  <c r="V454" i="78"/>
  <c r="V486" i="79"/>
  <c r="R432" i="79"/>
  <c r="P376" i="79"/>
  <c r="R326" i="79"/>
  <c r="R270" i="79"/>
  <c r="V234" i="79"/>
  <c r="P184" i="79"/>
  <c r="R136" i="79"/>
  <c r="V88" i="79"/>
  <c r="V470" i="78"/>
  <c r="P440" i="78"/>
  <c r="V358" i="78"/>
  <c r="V330" i="78"/>
  <c r="V318" i="78"/>
  <c r="V306" i="78"/>
  <c r="V294" i="78"/>
  <c r="P270" i="78"/>
  <c r="P254" i="78"/>
  <c r="V216" i="78"/>
  <c r="R180" i="78"/>
  <c r="V144" i="78"/>
  <c r="R106" i="78"/>
  <c r="T90" i="78"/>
  <c r="P523" i="77"/>
  <c r="R503" i="77"/>
  <c r="T481" i="77"/>
  <c r="R435" i="77"/>
  <c r="V399" i="77"/>
  <c r="R341" i="77"/>
  <c r="P325" i="77"/>
  <c r="P297" i="77"/>
  <c r="T233" i="77"/>
  <c r="P207" i="77"/>
  <c r="R181" i="77"/>
  <c r="H275" i="76"/>
  <c r="V488" i="79"/>
  <c r="T442" i="79"/>
  <c r="V398" i="79"/>
  <c r="T350" i="79"/>
  <c r="V298" i="79"/>
  <c r="T226" i="79"/>
  <c r="V152" i="79"/>
  <c r="P100" i="79"/>
  <c r="V480" i="78"/>
  <c r="V422" i="78"/>
  <c r="T406" i="78"/>
  <c r="T394" i="78"/>
  <c r="R370" i="78"/>
  <c r="V356" i="78"/>
  <c r="R346" i="78"/>
  <c r="T260" i="78"/>
  <c r="P228" i="78"/>
  <c r="P208" i="78"/>
  <c r="P194" i="78"/>
  <c r="V182" i="78"/>
  <c r="V168" i="78"/>
  <c r="V150" i="78"/>
  <c r="P126" i="78"/>
  <c r="R110" i="78"/>
  <c r="R527" i="77"/>
  <c r="R513" i="77"/>
  <c r="T499" i="77"/>
  <c r="P471" i="77"/>
  <c r="T453" i="77"/>
  <c r="P427" i="77"/>
  <c r="T405" i="77"/>
  <c r="P389" i="77"/>
  <c r="V377" i="77"/>
  <c r="T367" i="77"/>
  <c r="R353" i="77"/>
  <c r="P331" i="77"/>
  <c r="V317" i="77"/>
  <c r="T299" i="77"/>
  <c r="V289" i="77"/>
  <c r="P283" i="77"/>
  <c r="V269" i="77"/>
  <c r="R261" i="77"/>
  <c r="R245" i="77"/>
  <c r="V231" i="77"/>
  <c r="T221" i="77"/>
  <c r="T209" i="77"/>
  <c r="P199" i="77"/>
  <c r="R185" i="77"/>
  <c r="R167" i="77"/>
  <c r="R153" i="76"/>
  <c r="V115" i="77"/>
  <c r="V123" i="77"/>
  <c r="V131" i="77"/>
  <c r="P151" i="77"/>
  <c r="P163" i="77"/>
  <c r="V197" i="77"/>
  <c r="V223" i="77"/>
  <c r="R283" i="77"/>
  <c r="V299" i="77"/>
  <c r="R329" i="77"/>
  <c r="P353" i="77"/>
  <c r="R369" i="77"/>
  <c r="T385" i="77"/>
  <c r="P403" i="77"/>
  <c r="P447" i="77"/>
  <c r="V463" i="77"/>
  <c r="T503" i="77"/>
  <c r="T519" i="77"/>
  <c r="P110" i="78"/>
  <c r="T134" i="78"/>
  <c r="R154" i="78"/>
  <c r="V188" i="78"/>
  <c r="P202" i="78"/>
  <c r="T214" i="78"/>
  <c r="P236" i="78"/>
  <c r="T342" i="78"/>
  <c r="T362" i="78"/>
  <c r="T372" i="78"/>
  <c r="V396" i="78"/>
  <c r="V402" i="78"/>
  <c r="V410" i="78"/>
  <c r="P428" i="78"/>
  <c r="P456" i="78"/>
  <c r="R480" i="78"/>
  <c r="T98" i="79"/>
  <c r="T128" i="79"/>
  <c r="R154" i="79"/>
  <c r="V240" i="79"/>
  <c r="V346" i="79"/>
  <c r="V394" i="79"/>
  <c r="R422" i="79"/>
  <c r="R448" i="79"/>
  <c r="T474" i="79"/>
  <c r="P399" i="76"/>
  <c r="T319" i="76"/>
  <c r="T238" i="79"/>
  <c r="R159" i="76"/>
  <c r="T148" i="78"/>
  <c r="T308" i="79"/>
  <c r="N519" i="76"/>
  <c r="F457" i="76"/>
  <c r="N463" i="76"/>
  <c r="H435" i="76"/>
  <c r="F499" i="76"/>
  <c r="F493" i="76"/>
  <c r="F315" i="76"/>
  <c r="H225" i="76"/>
  <c r="H335" i="76"/>
  <c r="N249" i="76"/>
  <c r="J331" i="76"/>
  <c r="F167" i="76"/>
  <c r="N333" i="76"/>
  <c r="H179" i="76"/>
  <c r="F387" i="76"/>
  <c r="H161" i="76"/>
  <c r="N229" i="76"/>
  <c r="L439" i="76"/>
  <c r="J111" i="76"/>
  <c r="F113" i="76"/>
  <c r="T486" i="79"/>
  <c r="R438" i="79"/>
  <c r="P410" i="79"/>
  <c r="P378" i="79"/>
  <c r="R344" i="79"/>
  <c r="T318" i="79"/>
  <c r="R284" i="79"/>
  <c r="R268" i="79"/>
  <c r="P250" i="79"/>
  <c r="V224" i="79"/>
  <c r="V204" i="79"/>
  <c r="V180" i="79"/>
  <c r="T148" i="79"/>
  <c r="T130" i="79"/>
  <c r="V104" i="79"/>
  <c r="P494" i="78"/>
  <c r="P472" i="78"/>
  <c r="J329" i="76"/>
  <c r="V504" i="79"/>
  <c r="V482" i="79"/>
  <c r="T456" i="79"/>
  <c r="V424" i="79"/>
  <c r="T394" i="79"/>
  <c r="R368" i="79"/>
  <c r="T342" i="79"/>
  <c r="P316" i="79"/>
  <c r="R296" i="79"/>
  <c r="T244" i="79"/>
  <c r="V210" i="79"/>
  <c r="R172" i="79"/>
  <c r="T150" i="79"/>
  <c r="V110" i="79"/>
  <c r="V506" i="78"/>
  <c r="V488" i="78"/>
  <c r="V462" i="78"/>
  <c r="F295" i="76"/>
  <c r="P472" i="79"/>
  <c r="V412" i="79"/>
  <c r="P360" i="79"/>
  <c r="T294" i="79"/>
  <c r="P258" i="79"/>
  <c r="R216" i="79"/>
  <c r="T168" i="79"/>
  <c r="P124" i="79"/>
  <c r="T446" i="78"/>
  <c r="V418" i="78"/>
  <c r="P382" i="78"/>
  <c r="V314" i="78"/>
  <c r="V302" i="78"/>
  <c r="V290" i="78"/>
  <c r="V278" i="78"/>
  <c r="P204" i="78"/>
  <c r="T170" i="78"/>
  <c r="P130" i="78"/>
  <c r="T138" i="78"/>
  <c r="P116" i="78"/>
  <c r="V86" i="78"/>
  <c r="R495" i="77"/>
  <c r="V471" i="77"/>
  <c r="T447" i="77"/>
  <c r="R427" i="77"/>
  <c r="P411" i="77"/>
  <c r="V389" i="77"/>
  <c r="P355" i="77"/>
  <c r="T335" i="77"/>
  <c r="P311" i="77"/>
  <c r="P247" i="77"/>
  <c r="T191" i="77"/>
  <c r="R177" i="77"/>
  <c r="N145" i="76"/>
  <c r="P474" i="79"/>
  <c r="T388" i="79"/>
  <c r="R338" i="79"/>
  <c r="T274" i="79"/>
  <c r="V202" i="79"/>
  <c r="R140" i="79"/>
  <c r="R502" i="78"/>
  <c r="T464" i="78"/>
  <c r="V430" i="78"/>
  <c r="T412" i="78"/>
  <c r="T390" i="78"/>
  <c r="R366" i="78"/>
  <c r="R342" i="78"/>
  <c r="V250" i="78"/>
  <c r="V214" i="78"/>
  <c r="R202" i="78"/>
  <c r="T176" i="78"/>
  <c r="P160" i="78"/>
  <c r="T142" i="78"/>
  <c r="P124" i="78"/>
  <c r="P102" i="78"/>
  <c r="R521" i="77"/>
  <c r="P493" i="77"/>
  <c r="V479" i="77"/>
  <c r="T463" i="77"/>
  <c r="V445" i="77"/>
  <c r="R415" i="77"/>
  <c r="R397" i="77"/>
  <c r="V383" i="77"/>
  <c r="R373" i="77"/>
  <c r="V363" i="77"/>
  <c r="R343" i="77"/>
  <c r="P329" i="77"/>
  <c r="P313" i="77"/>
  <c r="V293" i="77"/>
  <c r="T287" i="77"/>
  <c r="R279" i="77"/>
  <c r="T265" i="77"/>
  <c r="P253" i="77"/>
  <c r="P241" i="77"/>
  <c r="V229" i="77"/>
  <c r="R215" i="77"/>
  <c r="R203" i="77"/>
  <c r="T195" i="77"/>
  <c r="T175" i="77"/>
  <c r="V163" i="77"/>
  <c r="R111" i="77"/>
  <c r="R119" i="77"/>
  <c r="R127" i="77"/>
  <c r="R135" i="77"/>
  <c r="P169" i="77"/>
  <c r="P205" i="77"/>
  <c r="R239" i="77"/>
  <c r="P265" i="77"/>
  <c r="R289" i="77"/>
  <c r="R311" i="77"/>
  <c r="R331" i="77"/>
  <c r="T359" i="77"/>
  <c r="T371" i="77"/>
  <c r="V387" i="77"/>
  <c r="R419" i="77"/>
  <c r="R451" i="77"/>
  <c r="R471" i="77"/>
  <c r="V491" i="77"/>
  <c r="V507" i="77"/>
  <c r="V523" i="77"/>
  <c r="T156" i="78"/>
  <c r="R176" i="78"/>
  <c r="V190" i="78"/>
  <c r="R206" i="78"/>
  <c r="T220" i="78"/>
  <c r="R244" i="78"/>
  <c r="P268" i="78"/>
  <c r="T346" i="78"/>
  <c r="T354" i="78"/>
  <c r="T364" i="78"/>
  <c r="P422" i="78"/>
  <c r="P430" i="78"/>
  <c r="P460" i="78"/>
  <c r="T492" i="78"/>
  <c r="V102" i="79"/>
  <c r="V162" i="79"/>
  <c r="R202" i="79"/>
  <c r="T246" i="79"/>
  <c r="V310" i="79"/>
  <c r="T368" i="79"/>
  <c r="R406" i="79"/>
  <c r="T452" i="79"/>
  <c r="P484" i="79"/>
  <c r="P340" i="79"/>
  <c r="J407" i="76"/>
  <c r="N211" i="76"/>
  <c r="N159" i="76"/>
  <c r="J135" i="76"/>
  <c r="F411" i="76"/>
  <c r="V374" i="79"/>
  <c r="T264" i="79"/>
  <c r="V178" i="79"/>
  <c r="V486" i="78"/>
  <c r="P480" i="79"/>
  <c r="R364" i="79"/>
  <c r="T240" i="79"/>
  <c r="R108" i="79"/>
  <c r="N255" i="76"/>
  <c r="P288" i="79"/>
  <c r="V114" i="79"/>
  <c r="V300" i="78"/>
  <c r="V244" i="78"/>
  <c r="T202" i="78"/>
  <c r="T114" i="78"/>
  <c r="R86" i="78"/>
  <c r="P491" i="77"/>
  <c r="R443" i="77"/>
  <c r="P351" i="77"/>
  <c r="T307" i="77"/>
  <c r="P191" i="77"/>
  <c r="R418" i="79"/>
  <c r="V332" i="79"/>
  <c r="P192" i="79"/>
  <c r="R500" i="78"/>
  <c r="V428" i="78"/>
  <c r="T400" i="78"/>
  <c r="V364" i="78"/>
  <c r="V340" i="78"/>
  <c r="R214" i="78"/>
  <c r="P190" i="78"/>
  <c r="T158" i="78"/>
  <c r="T122" i="78"/>
  <c r="V519" i="77"/>
  <c r="T459" i="77"/>
  <c r="T411" i="77"/>
  <c r="P383" i="77"/>
  <c r="P363" i="77"/>
  <c r="R323" i="77"/>
  <c r="V277" i="77"/>
  <c r="P225" i="77"/>
  <c r="P175" i="77"/>
  <c r="V111" i="77"/>
  <c r="V127" i="77"/>
  <c r="T153" i="77"/>
  <c r="R211" i="77"/>
  <c r="R267" i="77"/>
  <c r="R313" i="77"/>
  <c r="V361" i="77"/>
  <c r="R395" i="77"/>
  <c r="V453" i="77"/>
  <c r="P497" i="77"/>
  <c r="T533" i="77"/>
  <c r="T136" i="78"/>
  <c r="R178" i="78"/>
  <c r="R208" i="78"/>
  <c r="T250" i="78"/>
  <c r="T348" i="78"/>
  <c r="T368" i="78"/>
  <c r="V398" i="78"/>
  <c r="P424" i="78"/>
  <c r="P464" i="78"/>
  <c r="P112" i="79"/>
  <c r="R352" i="79"/>
  <c r="R466" i="79"/>
  <c r="T311" i="76"/>
  <c r="P442" i="79"/>
  <c r="P216" i="78"/>
  <c r="J463" i="76"/>
  <c r="F233" i="76"/>
  <c r="H377" i="76"/>
  <c r="P486" i="79"/>
  <c r="V316" i="79"/>
  <c r="R198" i="79"/>
  <c r="P470" i="78"/>
  <c r="T422" i="79"/>
  <c r="V294" i="79"/>
  <c r="P506" i="78"/>
  <c r="P402" i="79"/>
  <c r="T166" i="79"/>
  <c r="R336" i="78"/>
  <c r="T222" i="78"/>
  <c r="R146" i="78"/>
  <c r="T98" i="78"/>
  <c r="T505" i="77"/>
  <c r="V435" i="77"/>
  <c r="P327" i="77"/>
  <c r="P173" i="77"/>
  <c r="V446" i="79"/>
  <c r="V306" i="79"/>
  <c r="P130" i="79"/>
  <c r="R436" i="78"/>
  <c r="T396" i="78"/>
  <c r="V350" i="78"/>
  <c r="V234" i="78"/>
  <c r="R184" i="78"/>
  <c r="T529" i="77"/>
  <c r="V487" i="77"/>
  <c r="P443" i="77"/>
  <c r="T355" i="77"/>
  <c r="T283" i="77"/>
  <c r="T249" i="77"/>
  <c r="P213" i="77"/>
  <c r="V185" i="77"/>
  <c r="R115" i="77"/>
  <c r="V135" i="77"/>
  <c r="V195" i="77"/>
  <c r="P279" i="77"/>
  <c r="P343" i="77"/>
  <c r="T383" i="77"/>
  <c r="T461" i="77"/>
  <c r="P513" i="77"/>
  <c r="R124" i="78"/>
  <c r="T182" i="78"/>
  <c r="T340" i="78"/>
  <c r="T370" i="78"/>
  <c r="V406" i="78"/>
  <c r="P436" i="78"/>
  <c r="R120" i="79"/>
  <c r="R206" i="79"/>
  <c r="P332" i="79"/>
  <c r="T416" i="79"/>
  <c r="V496" i="79"/>
  <c r="T213" i="76"/>
  <c r="F503" i="76"/>
  <c r="H475" i="76"/>
  <c r="L305" i="76"/>
  <c r="F193" i="76"/>
  <c r="P432" i="79"/>
  <c r="V282" i="79"/>
  <c r="P148" i="79"/>
  <c r="N309" i="76"/>
  <c r="R392" i="79"/>
  <c r="P206" i="79"/>
  <c r="R488" i="78"/>
  <c r="T356" i="79"/>
  <c r="T502" i="78"/>
  <c r="R324" i="78"/>
  <c r="R262" i="78"/>
  <c r="P188" i="78"/>
  <c r="P94" i="78"/>
  <c r="T425" i="77"/>
  <c r="R371" i="77"/>
  <c r="V301" i="77"/>
  <c r="T219" i="77"/>
  <c r="H399" i="76"/>
  <c r="T404" i="79"/>
  <c r="T262" i="79"/>
  <c r="T108" i="79"/>
  <c r="P390" i="78"/>
  <c r="V346" i="78"/>
  <c r="T208" i="78"/>
  <c r="T174" i="78"/>
  <c r="T126" i="78"/>
  <c r="T515" i="77"/>
  <c r="P477" i="77"/>
  <c r="V429" i="77"/>
  <c r="R379" i="77"/>
  <c r="V341" i="77"/>
  <c r="P301" i="77"/>
  <c r="R271" i="77"/>
  <c r="T239" i="77"/>
  <c r="V167" i="77"/>
  <c r="V119" i="77"/>
  <c r="T149" i="77"/>
  <c r="V221" i="77"/>
  <c r="T291" i="77"/>
  <c r="T347" i="77"/>
  <c r="T397" i="77"/>
  <c r="V475" i="77"/>
  <c r="R517" i="77"/>
  <c r="P152" i="78"/>
  <c r="V192" i="78"/>
  <c r="V226" i="78"/>
  <c r="T350" i="78"/>
  <c r="V390" i="78"/>
  <c r="V408" i="78"/>
  <c r="P468" i="78"/>
  <c r="P146" i="79"/>
  <c r="P228" i="79"/>
  <c r="P358" i="79"/>
  <c r="T426" i="79"/>
  <c r="P506" i="79"/>
  <c r="L443" i="76"/>
  <c r="J295" i="76"/>
  <c r="J305" i="76"/>
  <c r="F355" i="76"/>
  <c r="T408" i="79"/>
  <c r="T248" i="79"/>
  <c r="R124" i="79"/>
  <c r="R504" i="79"/>
  <c r="V340" i="79"/>
  <c r="R170" i="79"/>
  <c r="R462" i="78"/>
  <c r="R250" i="79"/>
  <c r="P446" i="78"/>
  <c r="V312" i="78"/>
  <c r="T238" i="78"/>
  <c r="R128" i="78"/>
  <c r="T527" i="77"/>
  <c r="V419" i="77"/>
  <c r="V273" i="77"/>
  <c r="P209" i="77"/>
  <c r="P496" i="79"/>
  <c r="T372" i="79"/>
  <c r="T230" i="79"/>
  <c r="P490" i="78"/>
  <c r="V372" i="78"/>
  <c r="T274" i="78"/>
  <c r="V200" i="78"/>
  <c r="R170" i="78"/>
  <c r="P120" i="78"/>
  <c r="T507" i="77"/>
  <c r="V473" i="77"/>
  <c r="P407" i="77"/>
  <c r="T331" i="77"/>
  <c r="R291" i="77"/>
  <c r="V263" i="77"/>
  <c r="R233" i="77"/>
  <c r="T199" i="77"/>
  <c r="R163" i="77"/>
  <c r="R123" i="77"/>
  <c r="P161" i="77"/>
  <c r="R241" i="77"/>
  <c r="T293" i="77"/>
  <c r="P365" i="77"/>
  <c r="V425" i="77"/>
  <c r="P481" i="77"/>
  <c r="V100" i="78"/>
  <c r="P168" i="78"/>
  <c r="P200" i="78"/>
  <c r="V258" i="78"/>
  <c r="V392" i="78"/>
  <c r="V496" i="78"/>
  <c r="R150" i="79"/>
  <c r="P296" i="79"/>
  <c r="T384" i="79"/>
  <c r="J265" i="76"/>
  <c r="L167" i="76"/>
  <c r="V94" i="79"/>
  <c r="P470" i="79"/>
  <c r="R230" i="78"/>
  <c r="P160" i="79"/>
  <c r="T244" i="78"/>
  <c r="P501" i="77"/>
  <c r="R319" i="77"/>
  <c r="P195" i="77"/>
  <c r="V251" i="77"/>
  <c r="R501" i="77"/>
  <c r="R276" i="78"/>
  <c r="V500" i="78"/>
  <c r="T225" i="77"/>
  <c r="F317" i="76"/>
  <c r="R452" i="79"/>
  <c r="P210" i="79"/>
  <c r="V160" i="78"/>
  <c r="V459" i="77"/>
  <c r="V183" i="77"/>
  <c r="V196" i="78"/>
  <c r="P455" i="77"/>
  <c r="P287" i="77"/>
  <c r="V127" i="76"/>
  <c r="T319" i="77"/>
  <c r="R122" i="78"/>
  <c r="T360" i="78"/>
  <c r="P172" i="79"/>
  <c r="L457" i="76"/>
  <c r="V342" i="79"/>
  <c r="V312" i="79"/>
  <c r="R401" i="77"/>
  <c r="V464" i="79"/>
  <c r="V395" i="77"/>
  <c r="R131" i="77"/>
  <c r="P379" i="77"/>
  <c r="P170" i="78"/>
  <c r="P322" i="79"/>
  <c r="T141" i="77"/>
  <c r="P145" i="77"/>
  <c r="P149" i="77"/>
  <c r="R169" i="77"/>
  <c r="T177" i="77"/>
  <c r="T183" i="77"/>
  <c r="V191" i="77"/>
  <c r="T213" i="77"/>
  <c r="P227" i="77"/>
  <c r="R237" i="77"/>
  <c r="R281" i="77"/>
  <c r="P305" i="77"/>
  <c r="P323" i="77"/>
  <c r="T345" i="77"/>
  <c r="T357" i="77"/>
  <c r="R367" i="77"/>
  <c r="P391" i="77"/>
  <c r="P413" i="77"/>
  <c r="R431" i="77"/>
  <c r="T471" i="77"/>
  <c r="R499" i="77"/>
  <c r="V505" i="77"/>
  <c r="R515" i="77"/>
  <c r="P86" i="78"/>
  <c r="V98" i="78"/>
  <c r="P108" i="78"/>
  <c r="R118" i="78"/>
  <c r="P148" i="78"/>
  <c r="T154" i="78"/>
  <c r="P162" i="78"/>
  <c r="R172" i="78"/>
  <c r="V186" i="78"/>
  <c r="T210" i="78"/>
  <c r="V220" i="78"/>
  <c r="P230" i="78"/>
  <c r="P234" i="78"/>
  <c r="V252" i="78"/>
  <c r="P262" i="78"/>
  <c r="T278" i="78"/>
  <c r="T290" i="78"/>
  <c r="T296" i="78"/>
  <c r="T306" i="78"/>
  <c r="T312" i="78"/>
  <c r="T320" i="78"/>
  <c r="T326" i="78"/>
  <c r="T334" i="78"/>
  <c r="V378" i="78"/>
  <c r="V384" i="78"/>
  <c r="P416" i="78"/>
  <c r="R438" i="78"/>
  <c r="R444" i="78"/>
  <c r="R472" i="78"/>
  <c r="T94" i="79"/>
  <c r="R146" i="79"/>
  <c r="P224" i="79"/>
  <c r="V246" i="79"/>
  <c r="P262" i="79"/>
  <c r="R276" i="79"/>
  <c r="T316" i="79"/>
  <c r="R332" i="79"/>
  <c r="R342" i="79"/>
  <c r="P364" i="79"/>
  <c r="T390" i="79"/>
  <c r="R488" i="79"/>
  <c r="R506" i="79"/>
  <c r="R356" i="79"/>
  <c r="P223" i="77"/>
  <c r="P432" i="78"/>
  <c r="J333" i="76"/>
  <c r="T513" i="77"/>
  <c r="V360" i="78"/>
  <c r="R175" i="77"/>
  <c r="R390" i="79"/>
  <c r="P141" i="77"/>
  <c r="T145" i="77"/>
  <c r="T159" i="77"/>
  <c r="V189" i="77"/>
  <c r="P255" i="77"/>
  <c r="P275" i="77"/>
  <c r="V295" i="77"/>
  <c r="T313" i="77"/>
  <c r="R325" i="77"/>
  <c r="P341" i="77"/>
  <c r="R355" i="77"/>
  <c r="V373" i="77"/>
  <c r="V397" i="77"/>
  <c r="V409" i="77"/>
  <c r="T419" i="77"/>
  <c r="T435" i="77"/>
  <c r="R447" i="77"/>
  <c r="R469" i="77"/>
  <c r="T501" i="77"/>
  <c r="P527" i="77"/>
  <c r="V90" i="78"/>
  <c r="V96" i="78"/>
  <c r="R112" i="78"/>
  <c r="T132" i="78"/>
  <c r="P146" i="78"/>
  <c r="T180" i="78"/>
  <c r="T212" i="78"/>
  <c r="V224" i="78"/>
  <c r="R242" i="78"/>
  <c r="P266" i="78"/>
  <c r="T280" i="78"/>
  <c r="T286" i="78"/>
  <c r="T294" i="78"/>
  <c r="T302" i="78"/>
  <c r="T318" i="78"/>
  <c r="T328" i="78"/>
  <c r="V376" i="78"/>
  <c r="P418" i="78"/>
  <c r="R442" i="78"/>
  <c r="R476" i="78"/>
  <c r="R86" i="79"/>
  <c r="R116" i="79"/>
  <c r="V132" i="79"/>
  <c r="T184" i="79"/>
  <c r="P198" i="79"/>
  <c r="R232" i="79"/>
  <c r="T256" i="79"/>
  <c r="T300" i="79"/>
  <c r="T406" i="79"/>
  <c r="V426" i="79"/>
  <c r="R444" i="79"/>
  <c r="P462" i="79"/>
  <c r="N429" i="76"/>
  <c r="V222" i="79"/>
  <c r="T100" i="78"/>
  <c r="P431" i="77"/>
  <c r="P111" i="76"/>
  <c r="V243" i="76"/>
  <c r="P143" i="77"/>
  <c r="P147" i="77"/>
  <c r="R157" i="77"/>
  <c r="R171" i="77"/>
  <c r="T179" i="77"/>
  <c r="V217" i="77"/>
  <c r="P229" i="77"/>
  <c r="V245" i="77"/>
  <c r="P259" i="77"/>
  <c r="P277" i="77"/>
  <c r="P303" i="77"/>
  <c r="T315" i="77"/>
  <c r="R327" i="77"/>
  <c r="P377" i="77"/>
  <c r="P401" i="77"/>
  <c r="P429" i="77"/>
  <c r="T437" i="77"/>
  <c r="R449" i="77"/>
  <c r="V461" i="77"/>
  <c r="V489" i="77"/>
  <c r="R529" i="77"/>
  <c r="V92" i="78"/>
  <c r="P104" i="78"/>
  <c r="R114" i="78"/>
  <c r="V136" i="78"/>
  <c r="P150" i="78"/>
  <c r="V156" i="78"/>
  <c r="R166" i="78"/>
  <c r="P196" i="78"/>
  <c r="T216" i="78"/>
  <c r="T246" i="78"/>
  <c r="V256" i="78"/>
  <c r="R270" i="78"/>
  <c r="T282" i="78"/>
  <c r="T288" i="78"/>
  <c r="T298" i="78"/>
  <c r="T310" i="78"/>
  <c r="T322" i="78"/>
  <c r="T330" i="78"/>
  <c r="T338" i="78"/>
  <c r="V386" i="78"/>
  <c r="P420" i="78"/>
  <c r="R446" i="78"/>
  <c r="R90" i="79"/>
  <c r="T120" i="79"/>
  <c r="R176" i="79"/>
  <c r="T188" i="79"/>
  <c r="T210" i="79"/>
  <c r="R236" i="79"/>
  <c r="R266" i="79"/>
  <c r="V280" i="79"/>
  <c r="R306" i="79"/>
  <c r="T352" i="79"/>
  <c r="P380" i="79"/>
  <c r="P412" i="79"/>
  <c r="T448" i="79"/>
  <c r="T470" i="79"/>
  <c r="T492" i="79"/>
  <c r="P369" i="77"/>
  <c r="T139" i="77"/>
  <c r="T147" i="77"/>
  <c r="R207" i="77"/>
  <c r="R235" i="77"/>
  <c r="R265" i="77"/>
  <c r="R307" i="77"/>
  <c r="T333" i="77"/>
  <c r="V359" i="77"/>
  <c r="R405" i="77"/>
  <c r="T421" i="77"/>
  <c r="V439" i="77"/>
  <c r="P467" i="77"/>
  <c r="P511" i="77"/>
  <c r="V88" i="78"/>
  <c r="V140" i="78"/>
  <c r="P164" i="78"/>
  <c r="R204" i="78"/>
  <c r="P232" i="78"/>
  <c r="V254" i="78"/>
  <c r="R274" i="78"/>
  <c r="T308" i="78"/>
  <c r="P452" i="78"/>
  <c r="P108" i="79"/>
  <c r="P168" i="79"/>
  <c r="V192" i="79"/>
  <c r="P252" i="79"/>
  <c r="T290" i="79"/>
  <c r="P440" i="79"/>
  <c r="L265" i="76"/>
  <c r="P150" i="79"/>
  <c r="R210" i="78"/>
  <c r="V155" i="77"/>
  <c r="R173" i="77"/>
  <c r="R209" i="77"/>
  <c r="T241" i="77"/>
  <c r="T269" i="77"/>
  <c r="R309" i="77"/>
  <c r="V335" i="77"/>
  <c r="T407" i="77"/>
  <c r="V423" i="77"/>
  <c r="P445" i="77"/>
  <c r="P495" i="77"/>
  <c r="T517" i="77"/>
  <c r="V94" i="78"/>
  <c r="R116" i="78"/>
  <c r="R130" i="78"/>
  <c r="R238" i="78"/>
  <c r="P264" i="78"/>
  <c r="T284" i="78"/>
  <c r="T314" i="78"/>
  <c r="T332" i="78"/>
  <c r="V380" i="78"/>
  <c r="R440" i="78"/>
  <c r="T484" i="78"/>
  <c r="T180" i="79"/>
  <c r="V214" i="79"/>
  <c r="P272" i="79"/>
  <c r="R322" i="79"/>
  <c r="R358" i="79"/>
  <c r="V452" i="79"/>
  <c r="P502" i="79"/>
  <c r="R133" i="76"/>
  <c r="V157" i="77"/>
  <c r="T181" i="77"/>
  <c r="V247" i="77"/>
  <c r="V319" i="77"/>
  <c r="V347" i="77"/>
  <c r="V385" i="77"/>
  <c r="P415" i="77"/>
  <c r="R433" i="77"/>
  <c r="T451" i="77"/>
  <c r="P479" i="77"/>
  <c r="V521" i="77"/>
  <c r="T128" i="78"/>
  <c r="T178" i="78"/>
  <c r="V222" i="78"/>
  <c r="R240" i="78"/>
  <c r="T300" i="78"/>
  <c r="T316" i="78"/>
  <c r="T336" i="78"/>
  <c r="V382" i="78"/>
  <c r="V492" i="78"/>
  <c r="T124" i="79"/>
  <c r="V326" i="79"/>
  <c r="R374" i="79"/>
  <c r="V416" i="79"/>
  <c r="V187" i="77"/>
  <c r="R272" i="78"/>
  <c r="T358" i="78"/>
  <c r="V136" i="79"/>
  <c r="V336" i="79"/>
  <c r="J151" i="77"/>
  <c r="J253" i="77"/>
  <c r="L355" i="77"/>
  <c r="L457" i="77"/>
  <c r="J166" i="78"/>
  <c r="N370" i="78"/>
  <c r="L338" i="79"/>
  <c r="J177" i="77"/>
  <c r="J279" i="77"/>
  <c r="J381" i="77"/>
  <c r="L483" i="77"/>
  <c r="H218" i="78"/>
  <c r="L422" i="78"/>
  <c r="L189" i="77"/>
  <c r="L291" i="77"/>
  <c r="L393" i="77"/>
  <c r="N495" i="77"/>
  <c r="N242" i="78"/>
  <c r="H448" i="78"/>
  <c r="T511" i="77"/>
  <c r="J113" i="77"/>
  <c r="J215" i="77"/>
  <c r="L317" i="77"/>
  <c r="L419" i="77"/>
  <c r="H90" i="78"/>
  <c r="L294" i="78"/>
  <c r="N108" i="79"/>
  <c r="R163" i="76"/>
  <c r="V219" i="77"/>
  <c r="V349" i="77"/>
  <c r="R459" i="77"/>
  <c r="T531" i="77"/>
  <c r="T292" i="78"/>
  <c r="V388" i="78"/>
  <c r="T400" i="79"/>
  <c r="V333" i="77"/>
  <c r="T143" i="77"/>
  <c r="T395" i="77"/>
  <c r="R483" i="77"/>
  <c r="P106" i="78"/>
  <c r="T304" i="78"/>
  <c r="R448" i="78"/>
  <c r="V430" i="79"/>
  <c r="R417" i="77"/>
  <c r="T324" i="78"/>
  <c r="L227" i="77"/>
  <c r="H381" i="77"/>
  <c r="H513" i="77"/>
  <c r="H320" i="78"/>
  <c r="N125" i="77"/>
  <c r="L253" i="77"/>
  <c r="H407" i="77"/>
  <c r="F116" i="78"/>
  <c r="F372" i="78"/>
  <c r="R493" i="77"/>
  <c r="F139" i="77"/>
  <c r="N265" i="77"/>
  <c r="J419" i="77"/>
  <c r="L140" i="78"/>
  <c r="L396" i="78"/>
  <c r="P420" i="79"/>
  <c r="N189" i="77"/>
  <c r="J343" i="77"/>
  <c r="H471" i="77"/>
  <c r="F244" i="78"/>
  <c r="T261" i="77"/>
  <c r="N131" i="77"/>
  <c r="J183" i="77"/>
  <c r="N233" i="77"/>
  <c r="J285" i="77"/>
  <c r="F337" i="77"/>
  <c r="J387" i="77"/>
  <c r="F439" i="77"/>
  <c r="L489" i="77"/>
  <c r="H128" i="78"/>
  <c r="J230" i="78"/>
  <c r="L332" i="78"/>
  <c r="N434" i="78"/>
  <c r="N190" i="79"/>
  <c r="V529" i="76"/>
  <c r="V371" i="76"/>
  <c r="T499" i="76"/>
  <c r="T401" i="76"/>
  <c r="T277" i="76"/>
  <c r="P231" i="76"/>
  <c r="T209" i="76"/>
  <c r="V207" i="76"/>
  <c r="P199" i="76"/>
  <c r="T171" i="76"/>
  <c r="V159" i="77"/>
  <c r="R297" i="77"/>
  <c r="R423" i="77"/>
  <c r="R94" i="78"/>
  <c r="T196" i="78"/>
  <c r="P298" i="78"/>
  <c r="T418" i="78"/>
  <c r="R200" i="79"/>
  <c r="P388" i="79"/>
  <c r="T119" i="76"/>
  <c r="P119" i="76"/>
  <c r="R315" i="76"/>
  <c r="R179" i="76"/>
  <c r="P323" i="76"/>
  <c r="T343" i="76"/>
  <c r="P395" i="76"/>
  <c r="V441" i="76"/>
  <c r="R511" i="76"/>
  <c r="V175" i="76"/>
  <c r="R523" i="76"/>
  <c r="V479" i="76"/>
  <c r="R347" i="76"/>
  <c r="T503" i="76"/>
  <c r="P483" i="76"/>
  <c r="T437" i="76"/>
  <c r="T303" i="76"/>
  <c r="P319" i="76"/>
  <c r="T329" i="76"/>
  <c r="R363" i="76"/>
  <c r="P259" i="76"/>
  <c r="V257" i="76"/>
  <c r="V285" i="76"/>
  <c r="R155" i="76"/>
  <c r="T129" i="76"/>
  <c r="T179" i="76"/>
  <c r="T129" i="77"/>
  <c r="P217" i="77"/>
  <c r="V329" i="77"/>
  <c r="R477" i="77"/>
  <c r="P186" i="78"/>
  <c r="P368" i="78"/>
  <c r="V498" i="78"/>
  <c r="T278" i="79"/>
  <c r="T169" i="76"/>
  <c r="P497" i="76"/>
  <c r="R321" i="76"/>
  <c r="V297" i="76"/>
  <c r="T335" i="76"/>
  <c r="V219" i="76"/>
  <c r="P185" i="76"/>
  <c r="R171" i="76"/>
  <c r="R233" i="76"/>
  <c r="P389" i="76"/>
  <c r="T201" i="77"/>
  <c r="P333" i="77"/>
  <c r="T445" i="77"/>
  <c r="P128" i="78"/>
  <c r="V238" i="78"/>
  <c r="P318" i="78"/>
  <c r="T486" i="78"/>
  <c r="R244" i="79"/>
  <c r="P438" i="79"/>
  <c r="P155" i="76"/>
  <c r="P177" i="76"/>
  <c r="P191" i="76"/>
  <c r="P241" i="76"/>
  <c r="J262" i="79"/>
  <c r="H122" i="79"/>
  <c r="L454" i="78"/>
  <c r="F404" i="78"/>
  <c r="J352" i="78"/>
  <c r="N300" i="78"/>
  <c r="H250" i="78"/>
  <c r="L198" i="78"/>
  <c r="F148" i="78"/>
  <c r="J96" i="78"/>
  <c r="L499" i="77"/>
  <c r="N473" i="77"/>
  <c r="F449" i="77"/>
  <c r="H423" i="77"/>
  <c r="J397" i="77"/>
  <c r="L371" i="77"/>
  <c r="F347" i="77"/>
  <c r="H321" i="77"/>
  <c r="J295" i="77"/>
  <c r="L269" i="77"/>
  <c r="N243" i="77"/>
  <c r="F219" i="77"/>
  <c r="J193" i="77"/>
  <c r="L167" i="77"/>
  <c r="N141" i="77"/>
  <c r="F117" i="77"/>
  <c r="T268" i="78"/>
  <c r="P293" i="77"/>
  <c r="T527" i="76"/>
  <c r="T417" i="76"/>
  <c r="T125" i="76"/>
  <c r="T427" i="76"/>
  <c r="V279" i="77"/>
  <c r="R90" i="78"/>
  <c r="P294" i="78"/>
  <c r="T182" i="79"/>
  <c r="T199" i="76"/>
  <c r="V235" i="76"/>
  <c r="T349" i="76"/>
  <c r="V327" i="76"/>
  <c r="P489" i="76"/>
  <c r="P521" i="76"/>
  <c r="R475" i="76"/>
  <c r="R497" i="76"/>
  <c r="V325" i="76"/>
  <c r="P533" i="76"/>
  <c r="V455" i="76"/>
  <c r="R485" i="76"/>
  <c r="T413" i="76"/>
  <c r="V383" i="76"/>
  <c r="P239" i="76"/>
  <c r="T187" i="76"/>
  <c r="P167" i="76"/>
  <c r="T159" i="76"/>
  <c r="T115" i="77"/>
  <c r="T203" i="77"/>
  <c r="T353" i="77"/>
  <c r="R144" i="78"/>
  <c r="P356" i="78"/>
  <c r="P110" i="79"/>
  <c r="R424" i="79"/>
  <c r="V125" i="76"/>
  <c r="T127" i="76"/>
  <c r="V289" i="76"/>
  <c r="R455" i="76"/>
  <c r="T315" i="76"/>
  <c r="P331" i="76"/>
  <c r="P385" i="76"/>
  <c r="T435" i="76"/>
  <c r="R517" i="76"/>
  <c r="V169" i="77"/>
  <c r="V307" i="77"/>
  <c r="R439" i="77"/>
  <c r="V527" i="77"/>
  <c r="T194" i="78"/>
  <c r="P288" i="78"/>
  <c r="R388" i="78"/>
  <c r="V238" i="79"/>
  <c r="H285" i="76"/>
  <c r="F513" i="76"/>
  <c r="H487" i="76"/>
  <c r="N511" i="76"/>
  <c r="F487" i="76"/>
  <c r="N493" i="76"/>
  <c r="J461" i="76"/>
  <c r="L435" i="76"/>
  <c r="N409" i="76"/>
  <c r="L493" i="76"/>
  <c r="F463" i="76"/>
  <c r="H437" i="76"/>
  <c r="N533" i="76"/>
  <c r="N453" i="76"/>
  <c r="N405" i="76"/>
  <c r="J379" i="76"/>
  <c r="L353" i="76"/>
  <c r="H489" i="76"/>
  <c r="J431" i="76"/>
  <c r="J393" i="76"/>
  <c r="L367" i="76"/>
  <c r="L455" i="76"/>
  <c r="L381" i="76"/>
  <c r="F339" i="76"/>
  <c r="H313" i="76"/>
  <c r="J287" i="76"/>
  <c r="L261" i="76"/>
  <c r="N235" i="76"/>
  <c r="F211" i="76"/>
  <c r="F475" i="76"/>
  <c r="H391" i="76"/>
  <c r="F345" i="76"/>
  <c r="H319" i="76"/>
  <c r="J293" i="76"/>
  <c r="L267" i="76"/>
  <c r="N241" i="76"/>
  <c r="F217" i="76"/>
  <c r="L471" i="76"/>
  <c r="H341" i="76"/>
  <c r="L289" i="76"/>
  <c r="F239" i="76"/>
  <c r="F191" i="76"/>
  <c r="H165" i="76"/>
  <c r="J139" i="76"/>
  <c r="H113" i="76"/>
  <c r="F361" i="76"/>
  <c r="N301" i="76"/>
  <c r="H251" i="76"/>
  <c r="L199" i="76"/>
  <c r="H171" i="76"/>
  <c r="J145" i="76"/>
  <c r="L119" i="76"/>
  <c r="H343" i="76"/>
  <c r="N239" i="76"/>
  <c r="J167" i="76"/>
  <c r="N115" i="76"/>
  <c r="F301" i="76"/>
  <c r="N197" i="76"/>
  <c r="N312" i="79"/>
  <c r="N146" i="79"/>
  <c r="L468" i="78"/>
  <c r="H416" i="78"/>
  <c r="L364" i="78"/>
  <c r="F314" i="78"/>
  <c r="J262" i="78"/>
  <c r="N210" i="78"/>
  <c r="H160" i="78"/>
  <c r="L108" i="78"/>
  <c r="F507" i="77"/>
  <c r="N479" i="77"/>
  <c r="F455" i="77"/>
  <c r="H429" i="77"/>
  <c r="J403" i="77"/>
  <c r="L377" i="77"/>
  <c r="F353" i="77"/>
  <c r="H327" i="77"/>
  <c r="J301" i="77"/>
  <c r="L275" i="77"/>
  <c r="N249" i="77"/>
  <c r="F225" i="77"/>
  <c r="H199" i="77"/>
  <c r="L173" i="77"/>
  <c r="N147" i="77"/>
  <c r="F123" i="77"/>
  <c r="R455" i="77"/>
  <c r="V517" i="76"/>
  <c r="P383" i="76"/>
  <c r="R383" i="76"/>
  <c r="T301" i="76"/>
  <c r="T193" i="76"/>
  <c r="P173" i="76"/>
  <c r="R141" i="77"/>
  <c r="R375" i="77"/>
  <c r="V130" i="78"/>
  <c r="P338" i="78"/>
  <c r="P304" i="79"/>
  <c r="V149" i="76"/>
  <c r="V363" i="76"/>
  <c r="P403" i="76"/>
  <c r="R317" i="76"/>
  <c r="V459" i="76"/>
  <c r="P151" i="76"/>
  <c r="T483" i="76"/>
  <c r="P397" i="76"/>
  <c r="R513" i="76"/>
  <c r="T439" i="76"/>
  <c r="V351" i="76"/>
  <c r="V331" i="76"/>
  <c r="P285" i="76"/>
  <c r="R257" i="76"/>
  <c r="R273" i="76"/>
  <c r="V237" i="76"/>
  <c r="V203" i="76"/>
  <c r="V169" i="76"/>
  <c r="V149" i="77"/>
  <c r="P291" i="77"/>
  <c r="T467" i="77"/>
  <c r="P220" i="78"/>
  <c r="T424" i="78"/>
  <c r="T268" i="79"/>
  <c r="R165" i="76"/>
  <c r="R177" i="76"/>
  <c r="R251" i="76"/>
  <c r="R277" i="76"/>
  <c r="V261" i="76"/>
  <c r="P291" i="76"/>
  <c r="V339" i="76"/>
  <c r="T379" i="76"/>
  <c r="V453" i="76"/>
  <c r="P179" i="77"/>
  <c r="V325" i="77"/>
  <c r="T443" i="77"/>
  <c r="P533" i="77"/>
  <c r="V202" i="78"/>
  <c r="P292" i="78"/>
  <c r="T416" i="78"/>
  <c r="V248" i="79"/>
  <c r="N379" i="76"/>
  <c r="H511" i="76"/>
  <c r="J485" i="76"/>
  <c r="F511" i="76"/>
  <c r="H485" i="76"/>
  <c r="H491" i="76"/>
  <c r="L459" i="76"/>
  <c r="N433" i="76"/>
  <c r="F409" i="76"/>
  <c r="F491" i="76"/>
  <c r="H461" i="76"/>
  <c r="J435" i="76"/>
  <c r="H531" i="76"/>
  <c r="H451" i="76"/>
  <c r="J403" i="76"/>
  <c r="L377" i="76"/>
  <c r="N351" i="76"/>
  <c r="J479" i="76"/>
  <c r="N427" i="76"/>
  <c r="L391" i="76"/>
  <c r="N365" i="76"/>
  <c r="F453" i="76"/>
  <c r="F379" i="76"/>
  <c r="H337" i="76"/>
  <c r="J311" i="76"/>
  <c r="L285" i="76"/>
  <c r="N259" i="76"/>
  <c r="F235" i="76"/>
  <c r="H209" i="76"/>
  <c r="N467" i="76"/>
  <c r="L387" i="76"/>
  <c r="J343" i="76"/>
  <c r="J317" i="76"/>
  <c r="L291" i="76"/>
  <c r="N265" i="76"/>
  <c r="F241" i="76"/>
  <c r="H215" i="76"/>
  <c r="N461" i="76"/>
  <c r="L337" i="76"/>
  <c r="F287" i="76"/>
  <c r="J235" i="76"/>
  <c r="H189" i="76"/>
  <c r="J163" i="76"/>
  <c r="L137" i="76"/>
  <c r="N111" i="76"/>
  <c r="N353" i="76"/>
  <c r="H299" i="76"/>
  <c r="L247" i="76"/>
  <c r="F197" i="76"/>
  <c r="J169" i="76"/>
  <c r="L143" i="76"/>
  <c r="N117" i="76"/>
  <c r="N335" i="76"/>
  <c r="H237" i="76"/>
  <c r="N163" i="76"/>
  <c r="L113" i="76"/>
  <c r="N293" i="76"/>
  <c r="H195" i="76"/>
  <c r="F145" i="76"/>
  <c r="H317" i="76"/>
  <c r="L149" i="76"/>
  <c r="L287" i="76"/>
  <c r="N129" i="76"/>
  <c r="L201" i="76"/>
  <c r="P488" i="79"/>
  <c r="T454" i="79"/>
  <c r="T420" i="79"/>
  <c r="R388" i="79"/>
  <c r="R350" i="79"/>
  <c r="R316" i="79"/>
  <c r="T280" i="79"/>
  <c r="V260" i="79"/>
  <c r="P240" i="79"/>
  <c r="P214" i="79"/>
  <c r="V184" i="79"/>
  <c r="P162" i="79"/>
  <c r="R126" i="79"/>
  <c r="R94" i="79"/>
  <c r="V484" i="78"/>
  <c r="V448" i="78"/>
  <c r="H143" i="76"/>
  <c r="T488" i="79"/>
  <c r="P458" i="79"/>
  <c r="P424" i="79"/>
  <c r="V390" i="79"/>
  <c r="R360" i="79"/>
  <c r="V330" i="79"/>
  <c r="T302" i="79"/>
  <c r="T260" i="79"/>
  <c r="R212" i="79"/>
  <c r="V170" i="79"/>
  <c r="V144" i="79"/>
  <c r="T102" i="79"/>
  <c r="P498" i="78"/>
  <c r="V464" i="78"/>
  <c r="J275" i="76"/>
  <c r="T460" i="79"/>
  <c r="V388" i="79"/>
  <c r="T338" i="79"/>
  <c r="T272" i="79"/>
  <c r="V230" i="79"/>
  <c r="V174" i="79"/>
  <c r="P122" i="79"/>
  <c r="P488" i="78"/>
  <c r="T440" i="78"/>
  <c r="P384" i="78"/>
  <c r="R334" i="78"/>
  <c r="R318" i="78"/>
  <c r="R302" i="78"/>
  <c r="R286" i="78"/>
  <c r="V264" i="78"/>
  <c r="P242" i="78"/>
  <c r="R218" i="78"/>
  <c r="P172" i="78"/>
  <c r="R148" i="78"/>
  <c r="P118" i="78"/>
  <c r="T96" i="78"/>
  <c r="V525" i="77"/>
  <c r="V493" i="77"/>
  <c r="T449" i="77"/>
  <c r="V427" i="77"/>
  <c r="T403" i="77"/>
  <c r="R359" i="77"/>
  <c r="R333" i="77"/>
  <c r="V303" i="77"/>
  <c r="V253" i="77"/>
  <c r="P219" i="77"/>
  <c r="V181" i="77"/>
  <c r="L155" i="76"/>
  <c r="P452" i="79"/>
  <c r="R396" i="79"/>
  <c r="P336" i="79"/>
  <c r="T252" i="79"/>
  <c r="V154" i="79"/>
  <c r="R506" i="78"/>
  <c r="T454" i="78"/>
  <c r="R422" i="78"/>
  <c r="P400" i="78"/>
  <c r="V370" i="78"/>
  <c r="R352" i="78"/>
  <c r="R268" i="78"/>
  <c r="V218" i="78"/>
  <c r="T192" i="78"/>
  <c r="P462" i="78"/>
  <c r="N157" i="77"/>
  <c r="H209" i="77"/>
  <c r="N259" i="77"/>
  <c r="J311" i="77"/>
  <c r="H375" i="77"/>
  <c r="N425" i="77"/>
  <c r="J477" i="77"/>
  <c r="L102" i="78"/>
  <c r="N204" i="78"/>
  <c r="F308" i="78"/>
  <c r="H410" i="78"/>
  <c r="L134" i="79"/>
  <c r="R253" i="77"/>
  <c r="T479" i="77"/>
  <c r="P350" i="78"/>
  <c r="P482" i="79"/>
  <c r="H121" i="77"/>
  <c r="L133" i="77"/>
  <c r="F147" i="77"/>
  <c r="J159" i="77"/>
  <c r="N171" i="77"/>
  <c r="H185" i="77"/>
  <c r="F201" i="77"/>
  <c r="J213" i="77"/>
  <c r="N225" i="77"/>
  <c r="H239" i="77"/>
  <c r="L251" i="77"/>
  <c r="F265" i="77"/>
  <c r="J277" i="77"/>
  <c r="N289" i="77"/>
  <c r="H303" i="77"/>
  <c r="L315" i="77"/>
  <c r="F329" i="77"/>
  <c r="J341" i="77"/>
  <c r="N353" i="77"/>
  <c r="F367" i="77"/>
  <c r="J379" i="77"/>
  <c r="N391" i="77"/>
  <c r="H405" i="77"/>
  <c r="L417" i="77"/>
  <c r="F431" i="77"/>
  <c r="J443" i="77"/>
  <c r="N455" i="77"/>
  <c r="H469" i="77"/>
  <c r="L481" i="77"/>
  <c r="F495" i="77"/>
  <c r="L509" i="77"/>
  <c r="J86" i="78"/>
  <c r="H112" i="78"/>
  <c r="F138" i="78"/>
  <c r="N162" i="78"/>
  <c r="L188" i="78"/>
  <c r="J214" i="78"/>
  <c r="H240" i="78"/>
  <c r="F266" i="78"/>
  <c r="N290" i="78"/>
  <c r="L316" i="78"/>
  <c r="J342" i="78"/>
  <c r="H368" i="78"/>
  <c r="F394" i="78"/>
  <c r="N418" i="78"/>
  <c r="L444" i="78"/>
  <c r="N474" i="78"/>
  <c r="J102" i="79"/>
  <c r="F154" i="79"/>
  <c r="F224" i="79"/>
  <c r="H326" i="79"/>
  <c r="N508" i="79"/>
  <c r="L502" i="79"/>
  <c r="J496" i="79"/>
  <c r="H490" i="79"/>
  <c r="F484" i="79"/>
  <c r="N476" i="79"/>
  <c r="L470" i="79"/>
  <c r="J464" i="79"/>
  <c r="H458" i="79"/>
  <c r="F452" i="79"/>
  <c r="N444" i="79"/>
  <c r="L438" i="79"/>
  <c r="J432" i="79"/>
  <c r="H426" i="79"/>
  <c r="F420" i="79"/>
  <c r="N412" i="79"/>
  <c r="L406" i="79"/>
  <c r="J400" i="79"/>
  <c r="H394" i="79"/>
  <c r="F388" i="79"/>
  <c r="N380" i="79"/>
  <c r="L374" i="79"/>
  <c r="F506" i="79"/>
  <c r="N498" i="79"/>
  <c r="L492" i="79"/>
  <c r="J486" i="79"/>
  <c r="H480" i="79"/>
  <c r="F474" i="79"/>
  <c r="N466" i="79"/>
  <c r="L460" i="79"/>
  <c r="J454" i="79"/>
  <c r="H448" i="79"/>
  <c r="F442" i="79"/>
  <c r="N434" i="79"/>
  <c r="L428" i="79"/>
  <c r="J422" i="79"/>
  <c r="H416" i="79"/>
  <c r="F410" i="79"/>
  <c r="N402" i="79"/>
  <c r="L396" i="79"/>
  <c r="J390" i="79"/>
  <c r="H384" i="79"/>
  <c r="F378" i="79"/>
  <c r="N504" i="79"/>
  <c r="J492" i="79"/>
  <c r="F480" i="79"/>
  <c r="L466" i="79"/>
  <c r="H454" i="79"/>
  <c r="N440" i="79"/>
  <c r="J428" i="79"/>
  <c r="F416" i="79"/>
  <c r="L402" i="79"/>
  <c r="H390" i="79"/>
  <c r="N376" i="79"/>
  <c r="L368" i="79"/>
  <c r="J362" i="79"/>
  <c r="H356" i="79"/>
  <c r="F350" i="79"/>
  <c r="N342" i="79"/>
  <c r="L336" i="79"/>
  <c r="J330" i="79"/>
  <c r="H324" i="79"/>
  <c r="F318" i="79"/>
  <c r="N310" i="79"/>
  <c r="L304" i="79"/>
  <c r="J298" i="79"/>
  <c r="H292" i="79"/>
  <c r="F286" i="79"/>
  <c r="N278" i="79"/>
  <c r="L272" i="79"/>
  <c r="J266" i="79"/>
  <c r="H260" i="79"/>
  <c r="F254" i="79"/>
  <c r="N246" i="79"/>
  <c r="L240" i="79"/>
  <c r="J234" i="79"/>
  <c r="H228" i="79"/>
  <c r="F222" i="79"/>
  <c r="N214" i="79"/>
  <c r="L208" i="79"/>
  <c r="H508" i="79"/>
  <c r="N494" i="79"/>
  <c r="J482" i="79"/>
  <c r="F470" i="79"/>
  <c r="L456" i="79"/>
  <c r="H444" i="79"/>
  <c r="N430" i="79"/>
  <c r="J418" i="79"/>
  <c r="F406" i="79"/>
  <c r="L392" i="79"/>
  <c r="H380" i="79"/>
  <c r="H370" i="79"/>
  <c r="F364" i="79"/>
  <c r="N356" i="79"/>
  <c r="L350" i="79"/>
  <c r="J344" i="79"/>
  <c r="H338" i="79"/>
  <c r="F332" i="79"/>
  <c r="N324" i="79"/>
  <c r="L318" i="79"/>
  <c r="J312" i="79"/>
  <c r="H306" i="79"/>
  <c r="F300" i="79"/>
  <c r="N292" i="79"/>
  <c r="L286" i="79"/>
  <c r="J280" i="79"/>
  <c r="H274" i="79"/>
  <c r="F268" i="79"/>
  <c r="N260" i="79"/>
  <c r="L254" i="79"/>
  <c r="J248" i="79"/>
  <c r="H242" i="79"/>
  <c r="F236" i="79"/>
  <c r="N228" i="79"/>
  <c r="L222" i="79"/>
  <c r="J216" i="79"/>
  <c r="H210" i="79"/>
  <c r="F204" i="79"/>
  <c r="N196" i="79"/>
  <c r="L190" i="79"/>
  <c r="J184" i="79"/>
  <c r="H178" i="79"/>
  <c r="F172" i="79"/>
  <c r="H494" i="79"/>
  <c r="J468" i="79"/>
  <c r="L442" i="79"/>
  <c r="N416" i="79"/>
  <c r="F392" i="79"/>
  <c r="F370" i="79"/>
  <c r="L356" i="79"/>
  <c r="H344" i="79"/>
  <c r="N330" i="79"/>
  <c r="J318" i="79"/>
  <c r="F306" i="79"/>
  <c r="L292" i="79"/>
  <c r="H280" i="79"/>
  <c r="N266" i="79"/>
  <c r="J254" i="79"/>
  <c r="F242" i="79"/>
  <c r="L228" i="79"/>
  <c r="H216" i="79"/>
  <c r="N202" i="79"/>
  <c r="L194" i="79"/>
  <c r="J186" i="79"/>
  <c r="F178" i="79"/>
  <c r="N168" i="79"/>
  <c r="L162" i="79"/>
  <c r="J156" i="79"/>
  <c r="H150" i="79"/>
  <c r="F144" i="79"/>
  <c r="N136" i="79"/>
  <c r="L130" i="79"/>
  <c r="J124" i="79"/>
  <c r="H118" i="79"/>
  <c r="F112" i="79"/>
  <c r="N104" i="79"/>
  <c r="L98" i="79"/>
  <c r="J92" i="79"/>
  <c r="H86" i="79"/>
  <c r="F504" i="78"/>
  <c r="N496" i="78"/>
  <c r="L490" i="78"/>
  <c r="J484" i="78"/>
  <c r="H478" i="78"/>
  <c r="F472" i="78"/>
  <c r="J506" i="79"/>
  <c r="L480" i="79"/>
  <c r="N454" i="79"/>
  <c r="F430" i="79"/>
  <c r="H404" i="79"/>
  <c r="J378" i="79"/>
  <c r="L362" i="79"/>
  <c r="H350" i="79"/>
  <c r="N336" i="79"/>
  <c r="J324" i="79"/>
  <c r="F131" i="76"/>
  <c r="L125" i="77"/>
  <c r="H279" i="77"/>
  <c r="F407" i="77"/>
  <c r="N114" i="78"/>
  <c r="J422" i="78"/>
  <c r="N406" i="79"/>
  <c r="L151" i="77"/>
  <c r="H305" i="77"/>
  <c r="F433" i="77"/>
  <c r="L166" i="78"/>
  <c r="H482" i="78"/>
  <c r="N163" i="77"/>
  <c r="J317" i="77"/>
  <c r="H445" i="77"/>
  <c r="H192" i="78"/>
  <c r="L108" i="79"/>
  <c r="P123" i="77"/>
  <c r="H241" i="77"/>
  <c r="F369" i="77"/>
  <c r="F497" i="77"/>
  <c r="H346" i="78"/>
  <c r="R399" i="77"/>
  <c r="H145" i="77"/>
  <c r="L195" i="77"/>
  <c r="H247" i="77"/>
  <c r="N297" i="77"/>
  <c r="J349" i="77"/>
  <c r="N399" i="77"/>
  <c r="J451" i="77"/>
  <c r="F503" i="77"/>
  <c r="F154" i="78"/>
  <c r="H256" i="78"/>
  <c r="J358" i="78"/>
  <c r="L460" i="78"/>
  <c r="F288" i="79"/>
  <c r="V451" i="76"/>
  <c r="P401" i="76"/>
  <c r="V415" i="76"/>
  <c r="R367" i="76"/>
  <c r="P245" i="76"/>
  <c r="P189" i="76"/>
  <c r="V183" i="76"/>
  <c r="T373" i="76"/>
  <c r="T283" i="76"/>
  <c r="R207" i="76"/>
  <c r="R189" i="77"/>
  <c r="V323" i="77"/>
  <c r="R441" i="77"/>
  <c r="V114" i="78"/>
  <c r="T230" i="78"/>
  <c r="P314" i="78"/>
  <c r="R470" i="78"/>
  <c r="R234" i="79"/>
  <c r="V428" i="79"/>
  <c r="P175" i="76"/>
  <c r="T163" i="76"/>
  <c r="T185" i="76"/>
  <c r="V223" i="76"/>
  <c r="P373" i="76"/>
  <c r="V401" i="76"/>
  <c r="R443" i="76"/>
  <c r="P509" i="76"/>
  <c r="V123" i="76"/>
  <c r="T515" i="76"/>
  <c r="V491" i="76"/>
  <c r="T447" i="76"/>
  <c r="T113" i="76"/>
  <c r="V473" i="76"/>
  <c r="V449" i="76"/>
  <c r="P405" i="76"/>
  <c r="P447" i="76"/>
  <c r="P523" i="76"/>
  <c r="T289" i="76"/>
  <c r="V323" i="76"/>
  <c r="R225" i="76"/>
  <c r="V227" i="76"/>
  <c r="P247" i="76"/>
  <c r="V115" i="76"/>
  <c r="P169" i="76"/>
  <c r="P531" i="76"/>
  <c r="T137" i="77"/>
  <c r="R251" i="77"/>
  <c r="R363" i="77"/>
  <c r="R509" i="77"/>
  <c r="V206" i="78"/>
  <c r="R396" i="78"/>
  <c r="T126" i="79"/>
  <c r="T360" i="79"/>
  <c r="R533" i="76"/>
  <c r="V447" i="76"/>
  <c r="V503" i="76"/>
  <c r="T453" i="76"/>
  <c r="P499" i="76"/>
  <c r="R197" i="76"/>
  <c r="P295" i="76"/>
  <c r="T145" i="76"/>
  <c r="V341" i="76"/>
  <c r="R139" i="77"/>
  <c r="T227" i="77"/>
  <c r="P371" i="77"/>
  <c r="T493" i="77"/>
  <c r="T146" i="78"/>
  <c r="V268" i="78"/>
  <c r="P334" i="78"/>
  <c r="R114" i="79"/>
  <c r="P284" i="79"/>
  <c r="R287" i="76"/>
  <c r="R331" i="76"/>
  <c r="T211" i="76"/>
  <c r="P235" i="76"/>
  <c r="L458" i="79"/>
  <c r="N210" i="79"/>
  <c r="J96" i="79"/>
  <c r="H442" i="78"/>
  <c r="L390" i="78"/>
  <c r="F340" i="78"/>
  <c r="J288" i="78"/>
  <c r="N236" i="78"/>
  <c r="H186" i="78"/>
  <c r="L134" i="78"/>
  <c r="F533" i="77"/>
  <c r="J493" i="77"/>
  <c r="L467" i="77"/>
  <c r="N441" i="77"/>
  <c r="F417" i="77"/>
  <c r="H391" i="77"/>
  <c r="J365" i="77"/>
  <c r="N339" i="77"/>
  <c r="F315" i="77"/>
  <c r="H289" i="77"/>
  <c r="J263" i="77"/>
  <c r="L237" i="77"/>
  <c r="N211" i="77"/>
  <c r="H187" i="77"/>
  <c r="J161" i="77"/>
  <c r="L135" i="77"/>
  <c r="N245" i="76"/>
  <c r="V118" i="78"/>
  <c r="P131" i="77"/>
  <c r="T479" i="76"/>
  <c r="V347" i="76"/>
  <c r="P179" i="76"/>
  <c r="P123" i="76"/>
  <c r="P347" i="77"/>
  <c r="R138" i="78"/>
  <c r="P326" i="78"/>
  <c r="R264" i="79"/>
  <c r="T225" i="76"/>
  <c r="T493" i="76"/>
  <c r="V313" i="76"/>
  <c r="R417" i="76"/>
  <c r="V343" i="76"/>
  <c r="V493" i="76"/>
  <c r="V533" i="76"/>
  <c r="V457" i="76"/>
  <c r="P113" i="76"/>
  <c r="T497" i="76"/>
  <c r="T411" i="76"/>
  <c r="R397" i="76"/>
  <c r="P353" i="76"/>
  <c r="P333" i="76"/>
  <c r="R181" i="76"/>
  <c r="P335" i="76"/>
  <c r="V119" i="76"/>
  <c r="V113" i="76"/>
  <c r="T125" i="77"/>
  <c r="V237" i="77"/>
  <c r="T391" i="77"/>
  <c r="V176" i="78"/>
  <c r="R392" i="78"/>
  <c r="V194" i="79"/>
  <c r="T494" i="79"/>
  <c r="T217" i="76"/>
  <c r="V155" i="76"/>
  <c r="V177" i="76"/>
  <c r="V217" i="76"/>
  <c r="T365" i="76"/>
  <c r="P391" i="76"/>
  <c r="R427" i="76"/>
  <c r="R501" i="76"/>
  <c r="P217" i="76"/>
  <c r="V207" i="77"/>
  <c r="R349" i="77"/>
  <c r="V457" i="77"/>
  <c r="R96" i="78"/>
  <c r="R224" i="78"/>
  <c r="P304" i="78"/>
  <c r="V444" i="78"/>
  <c r="V278" i="79"/>
  <c r="L531" i="76"/>
  <c r="N505" i="76"/>
  <c r="J531" i="76"/>
  <c r="L505" i="76"/>
  <c r="F533" i="76"/>
  <c r="F481" i="76"/>
  <c r="H455" i="76"/>
  <c r="J429" i="76"/>
  <c r="N531" i="76"/>
  <c r="N481" i="76"/>
  <c r="N455" i="76"/>
  <c r="F431" i="76"/>
  <c r="F509" i="76"/>
  <c r="J441" i="76"/>
  <c r="F399" i="76"/>
  <c r="H373" i="76"/>
  <c r="J347" i="76"/>
  <c r="L469" i="76"/>
  <c r="F419" i="76"/>
  <c r="H387" i="76"/>
  <c r="J361" i="76"/>
  <c r="J433" i="76"/>
  <c r="H369" i="76"/>
  <c r="N331" i="76"/>
  <c r="F307" i="76"/>
  <c r="H281" i="76"/>
  <c r="J255" i="76"/>
  <c r="L229" i="76"/>
  <c r="N203" i="76"/>
  <c r="L445" i="76"/>
  <c r="N377" i="76"/>
  <c r="N337" i="76"/>
  <c r="F313" i="76"/>
  <c r="H287" i="76"/>
  <c r="J261" i="76"/>
  <c r="L235" i="76"/>
  <c r="N209" i="76"/>
  <c r="J417" i="76"/>
  <c r="N327" i="76"/>
  <c r="H277" i="76"/>
  <c r="L225" i="76"/>
  <c r="N183" i="76"/>
  <c r="F159" i="76"/>
  <c r="H133" i="76"/>
  <c r="J471" i="76"/>
  <c r="F341" i="76"/>
  <c r="J289" i="76"/>
  <c r="N237" i="76"/>
  <c r="N189" i="76"/>
  <c r="F165" i="76"/>
  <c r="H139" i="76"/>
  <c r="J113" i="76"/>
  <c r="L313" i="76"/>
  <c r="F215" i="76"/>
  <c r="F155" i="76"/>
  <c r="L407" i="76"/>
  <c r="L271" i="76"/>
  <c r="N185" i="76"/>
  <c r="H262" i="79"/>
  <c r="F122" i="79"/>
  <c r="J454" i="78"/>
  <c r="N402" i="78"/>
  <c r="H352" i="78"/>
  <c r="L300" i="78"/>
  <c r="F250" i="78"/>
  <c r="J198" i="78"/>
  <c r="N146" i="78"/>
  <c r="H96" i="78"/>
  <c r="J499" i="77"/>
  <c r="L473" i="77"/>
  <c r="N447" i="77"/>
  <c r="F423" i="77"/>
  <c r="H397" i="77"/>
  <c r="J371" i="77"/>
  <c r="N345" i="77"/>
  <c r="F321" i="77"/>
  <c r="H295" i="77"/>
  <c r="J269" i="77"/>
  <c r="L243" i="77"/>
  <c r="N217" i="77"/>
  <c r="H193" i="77"/>
  <c r="J167" i="77"/>
  <c r="L141" i="77"/>
  <c r="N115" i="77"/>
  <c r="V287" i="77"/>
  <c r="T445" i="76"/>
  <c r="R297" i="76"/>
  <c r="V311" i="76"/>
  <c r="T333" i="76"/>
  <c r="R325" i="76"/>
  <c r="P135" i="76"/>
  <c r="P181" i="77"/>
  <c r="V431" i="77"/>
  <c r="R222" i="78"/>
  <c r="V442" i="78"/>
  <c r="V408" i="79"/>
  <c r="V185" i="76"/>
  <c r="T245" i="76"/>
  <c r="T517" i="76"/>
  <c r="T403" i="76"/>
  <c r="T455" i="76"/>
  <c r="P507" i="76"/>
  <c r="P441" i="76"/>
  <c r="P357" i="76"/>
  <c r="T463" i="76"/>
  <c r="V483" i="76"/>
  <c r="P309" i="76"/>
  <c r="T495" i="76"/>
  <c r="P427" i="76"/>
  <c r="R271" i="76"/>
  <c r="V213" i="76"/>
  <c r="R195" i="76"/>
  <c r="T121" i="76"/>
  <c r="V137" i="76"/>
  <c r="V173" i="77"/>
  <c r="R321" i="77"/>
  <c r="T108" i="78"/>
  <c r="P340" i="78"/>
  <c r="T490" i="78"/>
  <c r="P382" i="79"/>
  <c r="P115" i="76"/>
  <c r="R117" i="76"/>
  <c r="V319" i="76"/>
  <c r="V179" i="76"/>
  <c r="T325" i="76"/>
  <c r="P349" i="76"/>
  <c r="V395" i="76"/>
  <c r="P451" i="76"/>
  <c r="R525" i="76"/>
  <c r="R221" i="77"/>
  <c r="V353" i="77"/>
  <c r="R463" i="77"/>
  <c r="R100" i="78"/>
  <c r="T232" i="78"/>
  <c r="P308" i="78"/>
  <c r="P450" i="78"/>
  <c r="T288" i="79"/>
  <c r="N529" i="76"/>
  <c r="F505" i="76"/>
  <c r="L529" i="76"/>
  <c r="N503" i="76"/>
  <c r="J529" i="76"/>
  <c r="H479" i="76"/>
  <c r="J453" i="76"/>
  <c r="L427" i="76"/>
  <c r="H529" i="76"/>
  <c r="N479" i="76"/>
  <c r="F455" i="76"/>
  <c r="H429" i="76"/>
  <c r="N501" i="76"/>
  <c r="N437" i="76"/>
  <c r="H397" i="76"/>
  <c r="J371" i="76"/>
  <c r="L345" i="76"/>
  <c r="F467" i="76"/>
  <c r="J415" i="76"/>
  <c r="J385" i="76"/>
  <c r="L359" i="76"/>
  <c r="L423" i="76"/>
  <c r="L365" i="76"/>
  <c r="F331" i="76"/>
  <c r="H305" i="76"/>
  <c r="J279" i="76"/>
  <c r="L253" i="76"/>
  <c r="N227" i="76"/>
  <c r="F203" i="76"/>
  <c r="F443" i="76"/>
  <c r="H375" i="76"/>
  <c r="F337" i="76"/>
  <c r="H311" i="76"/>
  <c r="J285" i="76"/>
  <c r="L259" i="76"/>
  <c r="N233" i="76"/>
  <c r="F209" i="76"/>
  <c r="J409" i="76"/>
  <c r="H325" i="76"/>
  <c r="L273" i="76"/>
  <c r="F223" i="76"/>
  <c r="F183" i="76"/>
  <c r="H157" i="76"/>
  <c r="J131" i="76"/>
  <c r="L461" i="76"/>
  <c r="J337" i="76"/>
  <c r="N285" i="76"/>
  <c r="H235" i="76"/>
  <c r="F189" i="76"/>
  <c r="H163" i="76"/>
  <c r="J137" i="76"/>
  <c r="L111" i="76"/>
  <c r="F311" i="76"/>
  <c r="N207" i="76"/>
  <c r="J151" i="76"/>
  <c r="N401" i="76"/>
  <c r="F269" i="76"/>
  <c r="H183" i="76"/>
  <c r="L131" i="76"/>
  <c r="F263" i="76"/>
  <c r="J127" i="76"/>
  <c r="J233" i="76"/>
  <c r="H111" i="76"/>
  <c r="J143" i="76"/>
  <c r="T476" i="79"/>
  <c r="P444" i="79"/>
  <c r="R412" i="79"/>
  <c r="V378" i="79"/>
  <c r="V338" i="79"/>
  <c r="R308" i="79"/>
  <c r="P276" i="79"/>
  <c r="R256" i="79"/>
  <c r="P234" i="79"/>
  <c r="V206" i="79"/>
  <c r="R180" i="79"/>
  <c r="T146" i="79"/>
  <c r="R122" i="79"/>
  <c r="T88" i="79"/>
  <c r="T476" i="78"/>
  <c r="N369" i="76"/>
  <c r="P508" i="79"/>
  <c r="V480" i="79"/>
  <c r="R450" i="79"/>
  <c r="T414" i="79"/>
  <c r="T382" i="79"/>
  <c r="R354" i="79"/>
  <c r="V320" i="79"/>
  <c r="V296" i="79"/>
  <c r="P242" i="79"/>
  <c r="T204" i="79"/>
  <c r="P164" i="79"/>
  <c r="P140" i="79"/>
  <c r="R98" i="79"/>
  <c r="V490" i="78"/>
  <c r="V460" i="78"/>
  <c r="L165" i="76"/>
  <c r="V442" i="79"/>
  <c r="T378" i="79"/>
  <c r="V322" i="79"/>
  <c r="V262" i="79"/>
  <c r="R214" i="79"/>
  <c r="T164" i="79"/>
  <c r="T106" i="79"/>
  <c r="V472" i="78"/>
  <c r="T436" i="78"/>
  <c r="P380" i="78"/>
  <c r="R330" i="78"/>
  <c r="R314" i="78"/>
  <c r="R298" i="78"/>
  <c r="R282" i="78"/>
  <c r="V260" i="78"/>
  <c r="P238" i="78"/>
  <c r="V210" i="78"/>
  <c r="R164" i="78"/>
  <c r="P142" i="78"/>
  <c r="P114" i="78"/>
  <c r="T92" i="78"/>
  <c r="V517" i="77"/>
  <c r="V477" i="77"/>
  <c r="V443" i="77"/>
  <c r="T423" i="77"/>
  <c r="P393" i="77"/>
  <c r="T349" i="77"/>
  <c r="T325" i="77"/>
  <c r="T295" i="77"/>
  <c r="T245" i="77"/>
  <c r="T207" i="77"/>
  <c r="V177" i="77"/>
  <c r="R500" i="79"/>
  <c r="T440" i="79"/>
  <c r="P386" i="79"/>
  <c r="T320" i="79"/>
  <c r="T228" i="79"/>
  <c r="R142" i="79"/>
  <c r="R496" i="78"/>
  <c r="R434" i="78"/>
  <c r="P412" i="78"/>
  <c r="P396" i="78"/>
  <c r="V366" i="78"/>
  <c r="R348" i="78"/>
  <c r="T258" i="78"/>
  <c r="P210" i="78"/>
  <c r="R186" i="78"/>
  <c r="P139" i="77"/>
  <c r="L119" i="77"/>
  <c r="H171" i="77"/>
  <c r="L221" i="77"/>
  <c r="H273" i="77"/>
  <c r="N323" i="77"/>
  <c r="L387" i="77"/>
  <c r="H439" i="77"/>
  <c r="N489" i="77"/>
  <c r="J128" i="78"/>
  <c r="L230" i="78"/>
  <c r="N332" i="78"/>
  <c r="F436" i="78"/>
  <c r="F192" i="79"/>
  <c r="V138" i="78"/>
  <c r="R286" i="79"/>
  <c r="R197" i="77"/>
  <c r="H177" i="77"/>
  <c r="F305" i="77"/>
  <c r="N431" i="77"/>
  <c r="F218" i="78"/>
  <c r="F482" i="78"/>
  <c r="V327" i="77"/>
  <c r="F203" i="77"/>
  <c r="F331" i="77"/>
  <c r="N457" i="77"/>
  <c r="N268" i="78"/>
  <c r="J160" i="79"/>
  <c r="T376" i="79"/>
  <c r="H215" i="77"/>
  <c r="H343" i="77"/>
  <c r="F471" i="77"/>
  <c r="J294" i="78"/>
  <c r="J236" i="79"/>
  <c r="H139" i="77"/>
  <c r="F267" i="77"/>
  <c r="N393" i="77"/>
  <c r="N140" i="78"/>
  <c r="N396" i="78"/>
  <c r="T200" i="78"/>
  <c r="L157" i="77"/>
  <c r="F209" i="77"/>
  <c r="L259" i="77"/>
  <c r="H311" i="77"/>
  <c r="N361" i="77"/>
  <c r="H413" i="77"/>
  <c r="N463" i="77"/>
  <c r="L525" i="77"/>
  <c r="N178" i="78"/>
  <c r="F282" i="78"/>
  <c r="H384" i="78"/>
  <c r="N506" i="78"/>
  <c r="P491" i="76"/>
  <c r="P375" i="76"/>
  <c r="R299" i="76"/>
  <c r="T321" i="76"/>
  <c r="R395" i="76"/>
  <c r="R377" i="76"/>
  <c r="P147" i="76"/>
  <c r="R137" i="76"/>
  <c r="P121" i="76"/>
  <c r="T181" i="76"/>
  <c r="R219" i="77"/>
  <c r="T351" i="77"/>
  <c r="T465" i="77"/>
  <c r="R142" i="78"/>
  <c r="T264" i="78"/>
  <c r="P330" i="78"/>
  <c r="P106" i="79"/>
  <c r="P274" i="79"/>
  <c r="T508" i="79"/>
  <c r="P117" i="76"/>
  <c r="R201" i="76"/>
  <c r="P227" i="76"/>
  <c r="T273" i="76"/>
  <c r="R429" i="76"/>
  <c r="P511" i="76"/>
  <c r="T313" i="76"/>
  <c r="V489" i="76"/>
  <c r="P127" i="76"/>
  <c r="T481" i="76"/>
  <c r="T459" i="76"/>
  <c r="R419" i="76"/>
  <c r="R265" i="76"/>
  <c r="T443" i="76"/>
  <c r="P503" i="76"/>
  <c r="R373" i="76"/>
  <c r="P407" i="76"/>
  <c r="T419" i="76"/>
  <c r="P453" i="76"/>
  <c r="T269" i="76"/>
  <c r="R199" i="76"/>
  <c r="T191" i="76"/>
  <c r="P213" i="76"/>
  <c r="T161" i="76"/>
  <c r="P513" i="76"/>
  <c r="T113" i="77"/>
  <c r="T161" i="77"/>
  <c r="V281" i="77"/>
  <c r="V381" i="77"/>
  <c r="P136" i="78"/>
  <c r="T266" i="78"/>
  <c r="R412" i="78"/>
  <c r="P170" i="79"/>
  <c r="R414" i="79"/>
  <c r="V499" i="76"/>
  <c r="T407" i="76"/>
  <c r="P431" i="76"/>
  <c r="P415" i="76"/>
  <c r="V359" i="76"/>
  <c r="T317" i="76"/>
  <c r="R253" i="76"/>
  <c r="P157" i="76"/>
  <c r="T157" i="76"/>
  <c r="R147" i="77"/>
  <c r="T257" i="77"/>
  <c r="V403" i="77"/>
  <c r="T525" i="77"/>
  <c r="V170" i="78"/>
  <c r="P286" i="78"/>
  <c r="R382" i="78"/>
  <c r="P166" i="79"/>
  <c r="T334" i="79"/>
  <c r="P153" i="76"/>
  <c r="V163" i="76"/>
  <c r="T257" i="76"/>
  <c r="V283" i="76"/>
  <c r="L364" i="79"/>
  <c r="J174" i="79"/>
  <c r="L494" i="78"/>
  <c r="N428" i="78"/>
  <c r="H378" i="78"/>
  <c r="L326" i="78"/>
  <c r="F276" i="78"/>
  <c r="J224" i="78"/>
  <c r="N172" i="78"/>
  <c r="H122" i="78"/>
  <c r="L519" i="77"/>
  <c r="H487" i="77"/>
  <c r="J461" i="77"/>
  <c r="L435" i="77"/>
  <c r="N409" i="77"/>
  <c r="F385" i="77"/>
  <c r="J359" i="77"/>
  <c r="L333" i="77"/>
  <c r="N307" i="77"/>
  <c r="F283" i="77"/>
  <c r="H257" i="77"/>
  <c r="J231" i="77"/>
  <c r="L205" i="77"/>
  <c r="F181" i="77"/>
  <c r="H155" i="77"/>
  <c r="J129" i="77"/>
  <c r="T190" i="79"/>
  <c r="R465" i="77"/>
  <c r="P115" i="77"/>
  <c r="R473" i="76"/>
  <c r="V485" i="76"/>
  <c r="R141" i="76"/>
  <c r="T157" i="77"/>
  <c r="T413" i="77"/>
  <c r="R188" i="78"/>
  <c r="T414" i="78"/>
  <c r="V376" i="79"/>
  <c r="T219" i="76"/>
  <c r="P257" i="76"/>
  <c r="P387" i="76"/>
  <c r="P305" i="76"/>
  <c r="T425" i="76"/>
  <c r="V247" i="76"/>
  <c r="P501" i="76"/>
  <c r="T405" i="76"/>
  <c r="P519" i="76"/>
  <c r="P459" i="76"/>
  <c r="T359" i="76"/>
  <c r="P347" i="76"/>
  <c r="R303" i="76"/>
  <c r="P263" i="76"/>
  <c r="V279" i="76"/>
  <c r="T255" i="76"/>
  <c r="V173" i="76"/>
  <c r="P159" i="76"/>
  <c r="T135" i="77"/>
  <c r="V285" i="77"/>
  <c r="P453" i="77"/>
  <c r="T198" i="78"/>
  <c r="T420" i="78"/>
  <c r="T258" i="79"/>
  <c r="L379" i="76"/>
  <c r="R127" i="76"/>
  <c r="R193" i="76"/>
  <c r="R213" i="76"/>
  <c r="V259" i="76"/>
  <c r="V417" i="76"/>
  <c r="R461" i="76"/>
  <c r="R305" i="76"/>
  <c r="T477" i="76"/>
  <c r="R357" i="76"/>
  <c r="P243" i="77"/>
  <c r="R387" i="77"/>
  <c r="T477" i="77"/>
  <c r="V116" i="78"/>
  <c r="P246" i="78"/>
  <c r="P320" i="78"/>
  <c r="T92" i="79"/>
  <c r="P372" i="79"/>
  <c r="J525" i="76"/>
  <c r="L499" i="76"/>
  <c r="H525" i="76"/>
  <c r="J499" i="76"/>
  <c r="L519" i="76"/>
  <c r="N473" i="76"/>
  <c r="F449" i="76"/>
  <c r="H423" i="76"/>
  <c r="J519" i="76"/>
  <c r="J475" i="76"/>
  <c r="L449" i="76"/>
  <c r="N423" i="76"/>
  <c r="L479" i="76"/>
  <c r="F429" i="76"/>
  <c r="N391" i="76"/>
  <c r="F367" i="76"/>
  <c r="L533" i="76"/>
  <c r="H457" i="76"/>
  <c r="F407" i="76"/>
  <c r="F381" i="76"/>
  <c r="H355" i="76"/>
  <c r="H405" i="76"/>
  <c r="N355" i="76"/>
  <c r="L325" i="76"/>
  <c r="N299" i="76"/>
  <c r="F275" i="76"/>
  <c r="H249" i="76"/>
  <c r="J223" i="76"/>
  <c r="L197" i="76"/>
  <c r="J423" i="76"/>
  <c r="J365" i="76"/>
  <c r="L331" i="76"/>
  <c r="N305" i="76"/>
  <c r="F281" i="76"/>
  <c r="H255" i="76"/>
  <c r="J229" i="76"/>
  <c r="L203" i="76"/>
  <c r="H393" i="76"/>
  <c r="J315" i="76"/>
  <c r="N263" i="76"/>
  <c r="H213" i="76"/>
  <c r="L177" i="76"/>
  <c r="N151" i="76"/>
  <c r="F127" i="76"/>
  <c r="H417" i="76"/>
  <c r="L327" i="76"/>
  <c r="F277" i="76"/>
  <c r="J225" i="76"/>
  <c r="L183" i="76"/>
  <c r="N157" i="76"/>
  <c r="F133" i="76"/>
  <c r="N485" i="76"/>
  <c r="J291" i="76"/>
  <c r="H193" i="76"/>
  <c r="L141" i="76"/>
  <c r="J357" i="76"/>
  <c r="J249" i="76"/>
  <c r="J458" i="79"/>
  <c r="L210" i="79"/>
  <c r="H96" i="79"/>
  <c r="F442" i="78"/>
  <c r="J390" i="78"/>
  <c r="N338" i="78"/>
  <c r="H288" i="78"/>
  <c r="L236" i="78"/>
  <c r="F186" i="78"/>
  <c r="J134" i="78"/>
  <c r="N531" i="77"/>
  <c r="H493" i="77"/>
  <c r="J467" i="77"/>
  <c r="L441" i="77"/>
  <c r="N415" i="77"/>
  <c r="F391" i="77"/>
  <c r="H365" i="77"/>
  <c r="L339" i="77"/>
  <c r="N313" i="77"/>
  <c r="F289" i="77"/>
  <c r="H263" i="77"/>
  <c r="J237" i="77"/>
  <c r="L211" i="77"/>
  <c r="F187" i="77"/>
  <c r="H161" i="77"/>
  <c r="J135" i="77"/>
  <c r="R156" i="79"/>
  <c r="V239" i="77"/>
  <c r="P471" i="76"/>
  <c r="P411" i="76"/>
  <c r="V467" i="76"/>
  <c r="V231" i="76"/>
  <c r="V239" i="76"/>
  <c r="R113" i="76"/>
  <c r="V235" i="77"/>
  <c r="V497" i="77"/>
  <c r="V272" i="78"/>
  <c r="T122" i="79"/>
  <c r="V139" i="76"/>
  <c r="T271" i="76"/>
  <c r="V429" i="76"/>
  <c r="R359" i="76"/>
  <c r="R519" i="76"/>
  <c r="R531" i="76"/>
  <c r="P467" i="76"/>
  <c r="T487" i="76"/>
  <c r="R167" i="76"/>
  <c r="R527" i="76"/>
  <c r="V443" i="76"/>
  <c r="P429" i="76"/>
  <c r="T395" i="76"/>
  <c r="R371" i="76"/>
  <c r="R219" i="76"/>
  <c r="T183" i="76"/>
  <c r="P163" i="76"/>
  <c r="V205" i="76"/>
  <c r="T117" i="77"/>
  <c r="V211" i="77"/>
  <c r="V367" i="77"/>
  <c r="T152" i="78"/>
  <c r="P364" i="78"/>
  <c r="V134" i="79"/>
  <c r="V432" i="79"/>
  <c r="T167" i="76"/>
  <c r="P165" i="76"/>
  <c r="P187" i="76"/>
  <c r="V225" i="76"/>
  <c r="T375" i="76"/>
  <c r="R405" i="76"/>
  <c r="V461" i="76"/>
  <c r="P515" i="76"/>
  <c r="V139" i="77"/>
  <c r="R247" i="77"/>
  <c r="V391" i="77"/>
  <c r="V481" i="77"/>
  <c r="P132" i="78"/>
  <c r="P250" i="78"/>
  <c r="P324" i="78"/>
  <c r="R118" i="79"/>
  <c r="R382" i="79"/>
  <c r="L523" i="76"/>
  <c r="N497" i="76"/>
  <c r="J523" i="76"/>
  <c r="L497" i="76"/>
  <c r="F517" i="76"/>
  <c r="F473" i="76"/>
  <c r="H447" i="76"/>
  <c r="J421" i="76"/>
  <c r="N515" i="76"/>
  <c r="L473" i="76"/>
  <c r="N447" i="76"/>
  <c r="F423" i="76"/>
  <c r="F477" i="76"/>
  <c r="J425" i="76"/>
  <c r="F391" i="76"/>
  <c r="H365" i="76"/>
  <c r="F531" i="76"/>
  <c r="L453" i="76"/>
  <c r="L405" i="76"/>
  <c r="H379" i="76"/>
  <c r="L527" i="76"/>
  <c r="N403" i="76"/>
  <c r="J353" i="76"/>
  <c r="N323" i="76"/>
  <c r="F299" i="76"/>
  <c r="H273" i="76"/>
  <c r="J247" i="76"/>
  <c r="L221" i="76"/>
  <c r="N195" i="76"/>
  <c r="L413" i="76"/>
  <c r="N361" i="76"/>
  <c r="N329" i="76"/>
  <c r="F305" i="76"/>
  <c r="H279" i="76"/>
  <c r="J253" i="76"/>
  <c r="L227" i="76"/>
  <c r="N201" i="76"/>
  <c r="J383" i="76"/>
  <c r="N311" i="76"/>
  <c r="H261" i="76"/>
  <c r="L209" i="76"/>
  <c r="N175" i="76"/>
  <c r="F151" i="76"/>
  <c r="H125" i="76"/>
  <c r="H409" i="76"/>
  <c r="F325" i="76"/>
  <c r="J273" i="76"/>
  <c r="N221" i="76"/>
  <c r="N181" i="76"/>
  <c r="F157" i="76"/>
  <c r="H131" i="76"/>
  <c r="N407" i="76"/>
  <c r="L281" i="76"/>
  <c r="L189" i="76"/>
  <c r="F139" i="76"/>
  <c r="L349" i="76"/>
  <c r="L239" i="76"/>
  <c r="N169" i="76"/>
  <c r="H119" i="76"/>
  <c r="N223" i="76"/>
  <c r="F515" i="76"/>
  <c r="J181" i="76"/>
  <c r="L389" i="76"/>
  <c r="V502" i="79"/>
  <c r="R470" i="79"/>
  <c r="V436" i="79"/>
  <c r="P406" i="79"/>
  <c r="V370" i="79"/>
  <c r="R330" i="79"/>
  <c r="T292" i="79"/>
  <c r="V270" i="79"/>
  <c r="V250" i="79"/>
  <c r="R224" i="79"/>
  <c r="V196" i="79"/>
  <c r="P176" i="79"/>
  <c r="P138" i="79"/>
  <c r="P116" i="79"/>
  <c r="T508" i="78"/>
  <c r="T472" i="78"/>
  <c r="L319" i="76"/>
  <c r="T500" i="79"/>
  <c r="V472" i="79"/>
  <c r="R442" i="79"/>
  <c r="R402" i="79"/>
  <c r="V372" i="79"/>
  <c r="T346" i="79"/>
  <c r="T314" i="79"/>
  <c r="R292" i="79"/>
  <c r="R230" i="79"/>
  <c r="V198" i="79"/>
  <c r="T156" i="79"/>
  <c r="P120" i="79"/>
  <c r="T90" i="79"/>
  <c r="P482" i="78"/>
  <c r="V456" i="78"/>
  <c r="P492" i="79"/>
  <c r="R428" i="79"/>
  <c r="V364" i="79"/>
  <c r="R302" i="79"/>
  <c r="V252" i="79"/>
  <c r="T196" i="79"/>
  <c r="T144" i="79"/>
  <c r="P94" i="79"/>
  <c r="T448" i="78"/>
  <c r="V416" i="78"/>
  <c r="R360" i="78"/>
  <c r="R326" i="78"/>
  <c r="R310" i="78"/>
  <c r="R294" i="78"/>
  <c r="R278" i="78"/>
  <c r="T254" i="78"/>
  <c r="V230" i="78"/>
  <c r="R196" i="78"/>
  <c r="R160" i="78"/>
  <c r="P138" i="78"/>
  <c r="V106" i="78"/>
  <c r="T88" i="78"/>
  <c r="V509" i="77"/>
  <c r="P469" i="77"/>
  <c r="T439" i="77"/>
  <c r="P417" i="77"/>
  <c r="R383" i="77"/>
  <c r="R345" i="77"/>
  <c r="R315" i="77"/>
  <c r="R275" i="77"/>
  <c r="P235" i="77"/>
  <c r="P193" i="77"/>
  <c r="P171" i="77"/>
  <c r="T484" i="79"/>
  <c r="V422" i="79"/>
  <c r="T364" i="79"/>
  <c r="P302" i="79"/>
  <c r="P212" i="79"/>
  <c r="V118" i="79"/>
  <c r="V478" i="78"/>
  <c r="R430" i="78"/>
  <c r="P408" i="78"/>
  <c r="P392" i="78"/>
  <c r="V362" i="78"/>
  <c r="R344" i="78"/>
  <c r="P244" i="78"/>
  <c r="P206" i="78"/>
  <c r="R182" i="78"/>
  <c r="P409" i="77"/>
  <c r="F133" i="77"/>
  <c r="L183" i="77"/>
  <c r="F235" i="77"/>
  <c r="L285" i="77"/>
  <c r="H337" i="77"/>
  <c r="F401" i="77"/>
  <c r="L451" i="77"/>
  <c r="H503" i="77"/>
  <c r="H154" i="78"/>
  <c r="J256" i="78"/>
  <c r="L358" i="78"/>
  <c r="N460" i="78"/>
  <c r="H288" i="79"/>
  <c r="V474" i="79"/>
  <c r="P370" i="78"/>
  <c r="L268" i="78"/>
  <c r="N355" i="77"/>
  <c r="H113" i="77"/>
  <c r="F346" i="78"/>
  <c r="F165" i="77"/>
  <c r="J448" i="78"/>
  <c r="J221" i="77"/>
  <c r="L425" i="77"/>
  <c r="N306" i="78"/>
  <c r="V471" i="76"/>
  <c r="R415" i="76"/>
  <c r="R161" i="76"/>
  <c r="T399" i="77"/>
  <c r="R378" i="78"/>
  <c r="P181" i="76"/>
  <c r="T287" i="76"/>
  <c r="T275" i="76"/>
  <c r="R529" i="76"/>
  <c r="T367" i="76"/>
  <c r="V379" i="76"/>
  <c r="P139" i="76"/>
  <c r="V433" i="77"/>
  <c r="P230" i="79"/>
  <c r="V357" i="76"/>
  <c r="V195" i="76"/>
  <c r="V305" i="77"/>
  <c r="P302" i="78"/>
  <c r="R111" i="76"/>
  <c r="F314" i="79"/>
  <c r="N364" i="78"/>
  <c r="J160" i="78"/>
  <c r="H455" i="77"/>
  <c r="H353" i="77"/>
  <c r="F251" i="77"/>
  <c r="F149" i="77"/>
  <c r="T141" i="76"/>
  <c r="P215" i="77"/>
  <c r="V454" i="79"/>
  <c r="R381" i="76"/>
  <c r="P361" i="76"/>
  <c r="P293" i="76"/>
  <c r="P209" i="76"/>
  <c r="P317" i="77"/>
  <c r="V328" i="79"/>
  <c r="P261" i="76"/>
  <c r="P365" i="76"/>
  <c r="V415" i="77"/>
  <c r="P336" i="78"/>
  <c r="J493" i="76"/>
  <c r="L467" i="76"/>
  <c r="H469" i="76"/>
  <c r="L415" i="76"/>
  <c r="N443" i="76"/>
  <c r="F395" i="76"/>
  <c r="N267" i="76"/>
  <c r="L403" i="76"/>
  <c r="N273" i="76"/>
  <c r="N363" i="76"/>
  <c r="J171" i="76"/>
  <c r="H315" i="76"/>
  <c r="L151" i="76"/>
  <c r="N179" i="76"/>
  <c r="J364" i="79"/>
  <c r="F378" i="78"/>
  <c r="L172" i="78"/>
  <c r="H461" i="77"/>
  <c r="H359" i="77"/>
  <c r="F257" i="77"/>
  <c r="F155" i="77"/>
  <c r="P469" i="76"/>
  <c r="R189" i="76"/>
  <c r="P306" i="78"/>
  <c r="R335" i="76"/>
  <c r="P529" i="76"/>
  <c r="R393" i="76"/>
  <c r="P517" i="76"/>
  <c r="T127" i="77"/>
  <c r="R400" i="78"/>
  <c r="V201" i="76"/>
  <c r="P283" i="76"/>
  <c r="R273" i="77"/>
  <c r="V270" i="78"/>
  <c r="J517" i="76"/>
  <c r="L503" i="76"/>
  <c r="J503" i="76"/>
  <c r="L463" i="76"/>
  <c r="L501" i="76"/>
  <c r="N477" i="76"/>
  <c r="N291" i="76"/>
  <c r="N507" i="76"/>
  <c r="N297" i="76"/>
  <c r="L195" i="76"/>
  <c r="H197" i="76"/>
  <c r="H383" i="76"/>
  <c r="L175" i="76"/>
  <c r="J259" i="76"/>
  <c r="J217" i="76"/>
  <c r="N341" i="76"/>
  <c r="V460" i="79"/>
  <c r="T322" i="79"/>
  <c r="P218" i="79"/>
  <c r="V106" i="79"/>
  <c r="R496" i="79"/>
  <c r="T366" i="79"/>
  <c r="R226" i="79"/>
  <c r="P502" i="78"/>
  <c r="T410" i="79"/>
  <c r="P186" i="79"/>
  <c r="P388" i="78"/>
  <c r="R290" i="78"/>
  <c r="T186" i="78"/>
  <c r="R533" i="77"/>
  <c r="V411" i="77"/>
  <c r="R259" i="77"/>
  <c r="V466" i="79"/>
  <c r="V176" i="79"/>
  <c r="P404" i="78"/>
  <c r="T228" i="78"/>
  <c r="J145" i="77"/>
  <c r="L349" i="77"/>
  <c r="F180" i="78"/>
  <c r="F408" i="79"/>
  <c r="R151" i="77"/>
  <c r="T305" i="77"/>
  <c r="T234" i="78"/>
  <c r="J111" i="77"/>
  <c r="J127" i="77"/>
  <c r="J143" i="77"/>
  <c r="F163" i="77"/>
  <c r="F179" i="77"/>
  <c r="J197" i="77"/>
  <c r="F217" i="77"/>
  <c r="F233" i="77"/>
  <c r="F249" i="77"/>
  <c r="L267" i="77"/>
  <c r="L283" i="77"/>
  <c r="L299" i="77"/>
  <c r="H319" i="77"/>
  <c r="H335" i="77"/>
  <c r="H351" i="77"/>
  <c r="L369" i="77"/>
  <c r="L385" i="77"/>
  <c r="L401" i="77"/>
  <c r="H421" i="77"/>
  <c r="H437" i="77"/>
  <c r="H453" i="77"/>
  <c r="N471" i="77"/>
  <c r="N487" i="77"/>
  <c r="N503" i="77"/>
  <c r="L92" i="78"/>
  <c r="L124" i="78"/>
  <c r="L156" i="78"/>
  <c r="N194" i="78"/>
  <c r="N226" i="78"/>
  <c r="N258" i="78"/>
  <c r="F298" i="78"/>
  <c r="F330" i="78"/>
  <c r="F362" i="78"/>
  <c r="H400" i="78"/>
  <c r="H432" i="78"/>
  <c r="H464" i="78"/>
  <c r="N114" i="79"/>
  <c r="J182" i="79"/>
  <c r="J300" i="79"/>
  <c r="F508" i="79"/>
  <c r="F500" i="79"/>
  <c r="F492" i="79"/>
  <c r="H482" i="79"/>
  <c r="H474" i="79"/>
  <c r="H466" i="79"/>
  <c r="J456" i="79"/>
  <c r="J448" i="79"/>
  <c r="J440" i="79"/>
  <c r="L430" i="79"/>
  <c r="L422" i="79"/>
  <c r="L414" i="79"/>
  <c r="N404" i="79"/>
  <c r="N396" i="79"/>
  <c r="N388" i="79"/>
  <c r="F380" i="79"/>
  <c r="L508" i="79"/>
  <c r="L500" i="79"/>
  <c r="N490" i="79"/>
  <c r="N482" i="79"/>
  <c r="N474" i="79"/>
  <c r="F466" i="79"/>
  <c r="F458" i="79"/>
  <c r="F450" i="79"/>
  <c r="H440" i="79"/>
  <c r="H432" i="79"/>
  <c r="H424" i="79"/>
  <c r="J414" i="79"/>
  <c r="J406" i="79"/>
  <c r="J398" i="79"/>
  <c r="L388" i="79"/>
  <c r="L380" i="79"/>
  <c r="J508" i="79"/>
  <c r="N488" i="79"/>
  <c r="N472" i="79"/>
  <c r="N456" i="79"/>
  <c r="H438" i="79"/>
  <c r="H422" i="79"/>
  <c r="H406" i="79"/>
  <c r="L386" i="79"/>
  <c r="H372" i="79"/>
  <c r="H364" i="79"/>
  <c r="J354" i="79"/>
  <c r="J346" i="79"/>
  <c r="J338" i="79"/>
  <c r="L328" i="79"/>
  <c r="L320" i="79"/>
  <c r="L312" i="79"/>
  <c r="N302" i="79"/>
  <c r="N294" i="79"/>
  <c r="N286" i="79"/>
  <c r="F278" i="79"/>
  <c r="F270" i="79"/>
  <c r="F262" i="79"/>
  <c r="H252" i="79"/>
  <c r="H244" i="79"/>
  <c r="H236" i="79"/>
  <c r="J226" i="79"/>
  <c r="J218" i="79"/>
  <c r="J210" i="79"/>
  <c r="L504" i="79"/>
  <c r="L488" i="79"/>
  <c r="L472" i="79"/>
  <c r="F454" i="79"/>
  <c r="F438" i="79"/>
  <c r="F422" i="79"/>
  <c r="J402" i="79"/>
  <c r="J386" i="79"/>
  <c r="F372" i="79"/>
  <c r="H362" i="79"/>
  <c r="H354" i="79"/>
  <c r="H346" i="79"/>
  <c r="J336" i="79"/>
  <c r="J328" i="79"/>
  <c r="J320" i="79"/>
  <c r="L310" i="79"/>
  <c r="L302" i="79"/>
  <c r="L294" i="79"/>
  <c r="N284" i="79"/>
  <c r="N276" i="79"/>
  <c r="N268" i="79"/>
  <c r="F260" i="79"/>
  <c r="F252" i="79"/>
  <c r="F244" i="79"/>
  <c r="H234" i="79"/>
  <c r="H226" i="79"/>
  <c r="H218" i="79"/>
  <c r="J208" i="79"/>
  <c r="J200" i="79"/>
  <c r="J192" i="79"/>
  <c r="L182" i="79"/>
  <c r="L174" i="79"/>
  <c r="J500" i="79"/>
  <c r="H462" i="79"/>
  <c r="H430" i="79"/>
  <c r="H398" i="79"/>
  <c r="J366" i="79"/>
  <c r="J350" i="79"/>
  <c r="J334" i="79"/>
  <c r="N314" i="79"/>
  <c r="N298" i="79"/>
  <c r="N282" i="79"/>
  <c r="H264" i="79"/>
  <c r="H248" i="79"/>
  <c r="H232" i="79"/>
  <c r="L212" i="79"/>
  <c r="N198" i="79"/>
  <c r="J188" i="79"/>
  <c r="F176" i="79"/>
  <c r="H166" i="79"/>
  <c r="H158" i="79"/>
  <c r="J148" i="79"/>
  <c r="J140" i="79"/>
  <c r="J132" i="79"/>
  <c r="L122" i="79"/>
  <c r="L114" i="79"/>
  <c r="L106" i="79"/>
  <c r="N96" i="79"/>
  <c r="N88" i="79"/>
  <c r="N504" i="78"/>
  <c r="F496" i="78"/>
  <c r="F488" i="78"/>
  <c r="F480" i="78"/>
  <c r="H470" i="78"/>
  <c r="F494" i="79"/>
  <c r="F462" i="79"/>
  <c r="N422" i="79"/>
  <c r="N390" i="79"/>
  <c r="H366" i="79"/>
  <c r="L346" i="79"/>
  <c r="L330" i="79"/>
  <c r="L314" i="79"/>
  <c r="H302" i="79"/>
  <c r="N288" i="79"/>
  <c r="J276" i="79"/>
  <c r="F264" i="79"/>
  <c r="L250" i="79"/>
  <c r="H238" i="79"/>
  <c r="N224" i="79"/>
  <c r="J212" i="79"/>
  <c r="L200" i="79"/>
  <c r="H192" i="79"/>
  <c r="F184" i="79"/>
  <c r="N174" i="79"/>
  <c r="N166" i="79"/>
  <c r="L160" i="79"/>
  <c r="J154" i="79"/>
  <c r="H148" i="79"/>
  <c r="F142" i="79"/>
  <c r="N134" i="79"/>
  <c r="L128" i="79"/>
  <c r="J122" i="79"/>
  <c r="H116" i="79"/>
  <c r="F110" i="79"/>
  <c r="N102" i="79"/>
  <c r="L96" i="79"/>
  <c r="J90" i="79"/>
  <c r="H508" i="78"/>
  <c r="F502" i="78"/>
  <c r="N494" i="78"/>
  <c r="L488" i="78"/>
  <c r="J482" i="78"/>
  <c r="H476" i="78"/>
  <c r="F470" i="78"/>
  <c r="L490" i="79"/>
  <c r="F440" i="79"/>
  <c r="J388" i="79"/>
  <c r="N354" i="79"/>
  <c r="F330" i="79"/>
  <c r="H304" i="79"/>
  <c r="J278" i="79"/>
  <c r="L252" i="79"/>
  <c r="N226" i="79"/>
  <c r="J202" i="79"/>
  <c r="N184" i="79"/>
  <c r="J168" i="79"/>
  <c r="F156" i="79"/>
  <c r="L142" i="79"/>
  <c r="H130" i="79"/>
  <c r="N116" i="79"/>
  <c r="J104" i="79"/>
  <c r="F92" i="79"/>
  <c r="L502" i="78"/>
  <c r="H490" i="78"/>
  <c r="N476" i="78"/>
  <c r="N464" i="78"/>
  <c r="L458" i="78"/>
  <c r="J452" i="78"/>
  <c r="H446" i="78"/>
  <c r="F440" i="78"/>
  <c r="N432" i="78"/>
  <c r="L426" i="78"/>
  <c r="J420" i="78"/>
  <c r="H414" i="78"/>
  <c r="F408" i="78"/>
  <c r="N400" i="78"/>
  <c r="L394" i="78"/>
  <c r="J388" i="78"/>
  <c r="H382" i="78"/>
  <c r="F376" i="78"/>
  <c r="N368" i="78"/>
  <c r="L362" i="78"/>
  <c r="J356" i="78"/>
  <c r="H350" i="78"/>
  <c r="F344" i="78"/>
  <c r="N336" i="78"/>
  <c r="L330" i="78"/>
  <c r="J324" i="78"/>
  <c r="H318" i="78"/>
  <c r="F312" i="78"/>
  <c r="N304" i="78"/>
  <c r="L298" i="78"/>
  <c r="J292" i="78"/>
  <c r="H286" i="78"/>
  <c r="F280" i="78"/>
  <c r="N272" i="78"/>
  <c r="L266" i="78"/>
  <c r="J260" i="78"/>
  <c r="H254" i="78"/>
  <c r="F248" i="78"/>
  <c r="N240" i="78"/>
  <c r="L234" i="78"/>
  <c r="J228" i="78"/>
  <c r="H222" i="78"/>
  <c r="F216" i="78"/>
  <c r="N208" i="78"/>
  <c r="L202" i="78"/>
  <c r="J196" i="78"/>
  <c r="H190" i="78"/>
  <c r="F184" i="78"/>
  <c r="N176" i="78"/>
  <c r="L170" i="78"/>
  <c r="J164" i="78"/>
  <c r="H158" i="78"/>
  <c r="F152" i="78"/>
  <c r="N144" i="78"/>
  <c r="L138" i="78"/>
  <c r="J132" i="78"/>
  <c r="H126" i="78"/>
  <c r="F120" i="78"/>
  <c r="N112" i="78"/>
  <c r="L106" i="78"/>
  <c r="J100" i="78"/>
  <c r="H94" i="78"/>
  <c r="F88" i="78"/>
  <c r="N529" i="77"/>
  <c r="L523" i="77"/>
  <c r="J517" i="77"/>
  <c r="H511" i="77"/>
  <c r="N502" i="79"/>
  <c r="H452" i="79"/>
  <c r="L400" i="79"/>
  <c r="N360" i="79"/>
  <c r="F336" i="79"/>
  <c r="H310" i="79"/>
  <c r="J284" i="79"/>
  <c r="L258" i="79"/>
  <c r="N232" i="79"/>
  <c r="F208" i="79"/>
  <c r="L188" i="79"/>
  <c r="H172" i="79"/>
  <c r="J158" i="79"/>
  <c r="F146" i="79"/>
  <c r="L132" i="79"/>
  <c r="H120" i="79"/>
  <c r="N106" i="79"/>
  <c r="J94" i="79"/>
  <c r="F506" i="78"/>
  <c r="L492" i="78"/>
  <c r="H480" i="78"/>
  <c r="N466" i="78"/>
  <c r="H460" i="78"/>
  <c r="F454" i="78"/>
  <c r="N446" i="78"/>
  <c r="L440" i="78"/>
  <c r="J434" i="78"/>
  <c r="H428" i="78"/>
  <c r="F422" i="78"/>
  <c r="N414" i="78"/>
  <c r="L408" i="78"/>
  <c r="J402" i="78"/>
  <c r="H396" i="78"/>
  <c r="F390" i="78"/>
  <c r="N382" i="78"/>
  <c r="L376" i="78"/>
  <c r="J370" i="78"/>
  <c r="H364" i="78"/>
  <c r="F358" i="78"/>
  <c r="N350" i="78"/>
  <c r="L344" i="78"/>
  <c r="J338" i="78"/>
  <c r="H332" i="78"/>
  <c r="F326" i="78"/>
  <c r="N318" i="78"/>
  <c r="L312" i="78"/>
  <c r="J306" i="78"/>
  <c r="H300" i="78"/>
  <c r="F294" i="78"/>
  <c r="N286" i="78"/>
  <c r="L280" i="78"/>
  <c r="J274" i="78"/>
  <c r="H268" i="78"/>
  <c r="F262" i="78"/>
  <c r="N254" i="78"/>
  <c r="L248" i="78"/>
  <c r="J242" i="78"/>
  <c r="H236" i="78"/>
  <c r="F230" i="78"/>
  <c r="N222" i="78"/>
  <c r="L216" i="78"/>
  <c r="J210" i="78"/>
  <c r="H204" i="78"/>
  <c r="F198" i="78"/>
  <c r="N190" i="78"/>
  <c r="L184" i="78"/>
  <c r="J178" i="78"/>
  <c r="H172" i="78"/>
  <c r="F166" i="78"/>
  <c r="N158" i="78"/>
  <c r="L152" i="78"/>
  <c r="J146" i="78"/>
  <c r="H140" i="78"/>
  <c r="F134" i="78"/>
  <c r="N126" i="78"/>
  <c r="L120" i="78"/>
  <c r="J114" i="78"/>
  <c r="H108" i="78"/>
  <c r="F102" i="78"/>
  <c r="N94" i="78"/>
  <c r="L88" i="78"/>
  <c r="J531" i="77"/>
  <c r="H525" i="77"/>
  <c r="F519" i="77"/>
  <c r="N511" i="77"/>
  <c r="L505" i="77"/>
  <c r="J420" i="79"/>
  <c r="F346" i="79"/>
  <c r="J294" i="79"/>
  <c r="N242" i="79"/>
  <c r="H196" i="79"/>
  <c r="F164" i="79"/>
  <c r="H138" i="79"/>
  <c r="J112" i="79"/>
  <c r="L86" i="79"/>
  <c r="N484" i="78"/>
  <c r="L462" i="78"/>
  <c r="H450" i="78"/>
  <c r="N436" i="78"/>
  <c r="J424" i="78"/>
  <c r="F412" i="78"/>
  <c r="L398" i="78"/>
  <c r="H386" i="78"/>
  <c r="N372" i="78"/>
  <c r="J360" i="78"/>
  <c r="F348" i="78"/>
  <c r="L334" i="78"/>
  <c r="H322" i="78"/>
  <c r="N308" i="78"/>
  <c r="J296" i="78"/>
  <c r="F284" i="78"/>
  <c r="L270" i="78"/>
  <c r="H258" i="78"/>
  <c r="N244" i="78"/>
  <c r="J232" i="78"/>
  <c r="F220" i="78"/>
  <c r="L206" i="78"/>
  <c r="H194" i="78"/>
  <c r="N180" i="78"/>
  <c r="J168" i="78"/>
  <c r="F156" i="78"/>
  <c r="L142" i="78"/>
  <c r="H130" i="78"/>
  <c r="N116" i="78"/>
  <c r="J104" i="78"/>
  <c r="F92" i="78"/>
  <c r="L527" i="77"/>
  <c r="H515" i="77"/>
  <c r="L503" i="77"/>
  <c r="J497" i="77"/>
  <c r="H491" i="77"/>
  <c r="N477" i="77"/>
  <c r="L471" i="77"/>
  <c r="J465" i="77"/>
  <c r="H459" i="77"/>
  <c r="F453" i="77"/>
  <c r="N445" i="77"/>
  <c r="L439" i="77"/>
  <c r="J433" i="77"/>
  <c r="H427" i="77"/>
  <c r="F421" i="77"/>
  <c r="N413" i="77"/>
  <c r="L407" i="77"/>
  <c r="J401" i="77"/>
  <c r="H395" i="77"/>
  <c r="F389" i="77"/>
  <c r="N381" i="77"/>
  <c r="L375" i="77"/>
  <c r="J369" i="77"/>
  <c r="H363" i="77"/>
  <c r="H357" i="77"/>
  <c r="F351" i="77"/>
  <c r="N343" i="77"/>
  <c r="L337" i="77"/>
  <c r="J331" i="77"/>
  <c r="H325" i="77"/>
  <c r="F319" i="77"/>
  <c r="N311" i="77"/>
  <c r="L305" i="77"/>
  <c r="J299" i="77"/>
  <c r="H293" i="77"/>
  <c r="F287" i="77"/>
  <c r="N279" i="77"/>
  <c r="L273" i="77"/>
  <c r="J267" i="77"/>
  <c r="H261" i="77"/>
  <c r="F255" i="77"/>
  <c r="N247" i="77"/>
  <c r="L241" i="77"/>
  <c r="J235" i="77"/>
  <c r="H229" i="77"/>
  <c r="F223" i="77"/>
  <c r="N215" i="77"/>
  <c r="L209" i="77"/>
  <c r="J203" i="77"/>
  <c r="H197" i="77"/>
  <c r="H191" i="77"/>
  <c r="F185" i="77"/>
  <c r="N177" i="77"/>
  <c r="L171" i="77"/>
  <c r="J165" i="77"/>
  <c r="H159" i="77"/>
  <c r="F153" i="77"/>
  <c r="N145" i="77"/>
  <c r="L139" i="77"/>
  <c r="J133" i="77"/>
  <c r="H127" i="77"/>
  <c r="F121" i="77"/>
  <c r="N113" i="77"/>
  <c r="R366" i="79"/>
  <c r="T434" i="78"/>
  <c r="P366" i="78"/>
  <c r="R192" i="78"/>
  <c r="P489" i="77"/>
  <c r="T365" i="77"/>
  <c r="P133" i="77"/>
  <c r="P121" i="77"/>
  <c r="R173" i="76"/>
  <c r="R493" i="76"/>
  <c r="R483" i="76"/>
  <c r="R403" i="76"/>
  <c r="V307" i="76"/>
  <c r="V375" i="76"/>
  <c r="T351" i="76"/>
  <c r="T285" i="76"/>
  <c r="V399" i="76"/>
  <c r="R319" i="76"/>
  <c r="V267" i="76"/>
  <c r="V215" i="76"/>
  <c r="P267" i="76"/>
  <c r="R185" i="76"/>
  <c r="P197" i="76"/>
  <c r="V111" i="76"/>
  <c r="L496" i="79"/>
  <c r="J394" i="79"/>
  <c r="J332" i="79"/>
  <c r="N280" i="79"/>
  <c r="H230" i="79"/>
  <c r="L186" i="79"/>
  <c r="L156" i="79"/>
  <c r="N130" i="79"/>
  <c r="F106" i="79"/>
  <c r="H504" i="78"/>
  <c r="J478" i="78"/>
  <c r="N458" i="78"/>
  <c r="J446" i="78"/>
  <c r="F434" i="78"/>
  <c r="L420" i="78"/>
  <c r="H408" i="78"/>
  <c r="N394" i="78"/>
  <c r="J382" i="78"/>
  <c r="F370" i="78"/>
  <c r="L356" i="78"/>
  <c r="H344" i="78"/>
  <c r="N330" i="78"/>
  <c r="J318" i="78"/>
  <c r="F306" i="78"/>
  <c r="L292" i="78"/>
  <c r="H280" i="78"/>
  <c r="N266" i="78"/>
  <c r="J254" i="78"/>
  <c r="F242" i="78"/>
  <c r="L228" i="78"/>
  <c r="H216" i="78"/>
  <c r="N202" i="78"/>
  <c r="J190" i="78"/>
  <c r="F178" i="78"/>
  <c r="L164" i="78"/>
  <c r="H152" i="78"/>
  <c r="N138" i="78"/>
  <c r="J126" i="78"/>
  <c r="F114" i="78"/>
  <c r="L100" i="78"/>
  <c r="H88" i="78"/>
  <c r="N523" i="77"/>
  <c r="J511" i="77"/>
  <c r="L501" i="77"/>
  <c r="J495" i="77"/>
  <c r="H489" i="77"/>
  <c r="F483" i="77"/>
  <c r="N475" i="77"/>
  <c r="L469" i="77"/>
  <c r="J463" i="77"/>
  <c r="H457" i="77"/>
  <c r="F451" i="77"/>
  <c r="N443" i="77"/>
  <c r="L437" i="77"/>
  <c r="J431" i="77"/>
  <c r="H425" i="77"/>
  <c r="F419" i="77"/>
  <c r="N411" i="77"/>
  <c r="L405" i="77"/>
  <c r="J399" i="77"/>
  <c r="H393" i="77"/>
  <c r="F387" i="77"/>
  <c r="N379" i="77"/>
  <c r="L373" i="77"/>
  <c r="J367" i="77"/>
  <c r="J361" i="77"/>
  <c r="H355" i="77"/>
  <c r="F349" i="77"/>
  <c r="N341" i="77"/>
  <c r="L335" i="77"/>
  <c r="J329" i="77"/>
  <c r="H323" i="77"/>
  <c r="F317" i="77"/>
  <c r="N309" i="77"/>
  <c r="L303" i="77"/>
  <c r="J297" i="77"/>
  <c r="H291" i="77"/>
  <c r="F285" i="77"/>
  <c r="N277" i="77"/>
  <c r="L271" i="77"/>
  <c r="J265" i="77"/>
  <c r="H259" i="77"/>
  <c r="F253" i="77"/>
  <c r="N245" i="77"/>
  <c r="L239" i="77"/>
  <c r="J233" i="77"/>
  <c r="H227" i="77"/>
  <c r="F221" i="77"/>
  <c r="N213" i="77"/>
  <c r="L207" i="77"/>
  <c r="J201" i="77"/>
  <c r="H195" i="77"/>
  <c r="H189" i="77"/>
  <c r="F183" i="77"/>
  <c r="N175" i="77"/>
  <c r="L169" i="77"/>
  <c r="J163" i="77"/>
  <c r="H157" i="77"/>
  <c r="F151" i="77"/>
  <c r="N143" i="77"/>
  <c r="L137" i="77"/>
  <c r="J131" i="77"/>
  <c r="H125" i="77"/>
  <c r="F119" i="77"/>
  <c r="N111" i="77"/>
  <c r="P464" i="79"/>
  <c r="V138" i="79"/>
  <c r="V122" i="78"/>
  <c r="V469" i="77"/>
  <c r="P319" i="77"/>
  <c r="V209" i="77"/>
  <c r="R149" i="77"/>
  <c r="T139" i="76"/>
  <c r="T507" i="76"/>
  <c r="V421" i="76"/>
  <c r="R481" i="76"/>
  <c r="T389" i="76"/>
  <c r="V301" i="76"/>
  <c r="P369" i="76"/>
  <c r="R435" i="76"/>
  <c r="R329" i="76"/>
  <c r="P265" i="76"/>
  <c r="R221" i="76"/>
  <c r="T307" i="76"/>
  <c r="V299" i="76"/>
  <c r="V251" i="76"/>
  <c r="P211" i="76"/>
  <c r="R157" i="76"/>
  <c r="P135" i="77"/>
  <c r="V483" i="77"/>
  <c r="V242" i="78"/>
  <c r="R490" i="79"/>
  <c r="J121" i="77"/>
  <c r="N133" i="77"/>
  <c r="H147" i="77"/>
  <c r="L159" i="77"/>
  <c r="F173" i="77"/>
  <c r="J185" i="77"/>
  <c r="L197" i="77"/>
  <c r="F211" i="77"/>
  <c r="J223" i="77"/>
  <c r="N235" i="77"/>
  <c r="H249" i="77"/>
  <c r="L261" i="77"/>
  <c r="F275" i="77"/>
  <c r="J287" i="77"/>
  <c r="N299" i="77"/>
  <c r="H313" i="77"/>
  <c r="L325" i="77"/>
  <c r="F339" i="77"/>
  <c r="J351" i="77"/>
  <c r="L363" i="77"/>
  <c r="F377" i="77"/>
  <c r="J389" i="77"/>
  <c r="N401" i="77"/>
  <c r="H415" i="77"/>
  <c r="L427" i="77"/>
  <c r="F441" i="77"/>
  <c r="J453" i="77"/>
  <c r="N465" i="77"/>
  <c r="H479" i="77"/>
  <c r="L491" i="77"/>
  <c r="F505" i="77"/>
  <c r="J529" i="77"/>
  <c r="H106" i="78"/>
  <c r="F132" i="78"/>
  <c r="N156" i="78"/>
  <c r="L182" i="78"/>
  <c r="J208" i="78"/>
  <c r="H234" i="78"/>
  <c r="F260" i="78"/>
  <c r="N284" i="78"/>
  <c r="L310" i="78"/>
  <c r="J336" i="78"/>
  <c r="H362" i="78"/>
  <c r="F388" i="78"/>
  <c r="N412" i="78"/>
  <c r="L438" i="78"/>
  <c r="J464" i="78"/>
  <c r="H90" i="79"/>
  <c r="N140" i="79"/>
  <c r="H200" i="79"/>
  <c r="L300" i="79"/>
  <c r="N432" i="79"/>
  <c r="T289" i="77"/>
  <c r="N201" i="77"/>
  <c r="H160" i="79"/>
  <c r="J513" i="77"/>
  <c r="F241" i="77"/>
  <c r="N291" i="77"/>
  <c r="P454" i="78"/>
  <c r="F273" i="77"/>
  <c r="H477" i="77"/>
  <c r="F410" i="78"/>
  <c r="T451" i="76"/>
  <c r="R269" i="76"/>
  <c r="V145" i="76"/>
  <c r="R507" i="77"/>
  <c r="R148" i="79"/>
  <c r="V241" i="76"/>
  <c r="T337" i="76"/>
  <c r="R453" i="76"/>
  <c r="V513" i="76"/>
  <c r="R379" i="76"/>
  <c r="P393" i="76"/>
  <c r="T121" i="77"/>
  <c r="T168" i="78"/>
  <c r="T450" i="79"/>
  <c r="V369" i="76"/>
  <c r="T227" i="76"/>
  <c r="T427" i="77"/>
  <c r="V438" i="78"/>
  <c r="P131" i="76"/>
  <c r="F148" i="79"/>
  <c r="H314" i="78"/>
  <c r="N108" i="78"/>
  <c r="J429" i="77"/>
  <c r="J327" i="77"/>
  <c r="H225" i="77"/>
  <c r="H123" i="77"/>
  <c r="T299" i="76"/>
  <c r="P461" i="77"/>
  <c r="T147" i="76"/>
  <c r="T533" i="76"/>
  <c r="P481" i="76"/>
  <c r="V433" i="76"/>
  <c r="V393" i="76"/>
  <c r="P505" i="77"/>
  <c r="R175" i="76"/>
  <c r="P475" i="76"/>
  <c r="V439" i="76"/>
  <c r="T509" i="77"/>
  <c r="T178" i="79"/>
  <c r="F519" i="76"/>
  <c r="N441" i="76"/>
  <c r="J443" i="76"/>
  <c r="L385" i="76"/>
  <c r="L399" i="76"/>
  <c r="H345" i="76"/>
  <c r="F243" i="76"/>
  <c r="H353" i="76"/>
  <c r="F249" i="76"/>
  <c r="F303" i="76"/>
  <c r="L145" i="76"/>
  <c r="L263" i="76"/>
  <c r="N125" i="76"/>
  <c r="H129" i="76"/>
  <c r="H174" i="79"/>
  <c r="J326" i="78"/>
  <c r="F122" i="78"/>
  <c r="J435" i="77"/>
  <c r="J333" i="77"/>
  <c r="H231" i="77"/>
  <c r="H129" i="77"/>
  <c r="P289" i="76"/>
  <c r="R203" i="76"/>
  <c r="V216" i="79"/>
  <c r="R437" i="76"/>
  <c r="R439" i="76"/>
  <c r="R387" i="76"/>
  <c r="V309" i="76"/>
  <c r="T263" i="77"/>
  <c r="R204" i="79"/>
  <c r="P229" i="76"/>
  <c r="P315" i="76"/>
  <c r="P421" i="77"/>
  <c r="P360" i="78"/>
  <c r="L491" i="76"/>
  <c r="N465" i="76"/>
  <c r="J467" i="76"/>
  <c r="F413" i="76"/>
  <c r="H441" i="76"/>
  <c r="J391" i="76"/>
  <c r="F267" i="76"/>
  <c r="F401" i="76"/>
  <c r="F273" i="76"/>
  <c r="H361" i="76"/>
  <c r="L169" i="76"/>
  <c r="L311" i="76"/>
  <c r="N149" i="76"/>
  <c r="H177" i="76"/>
  <c r="J157" i="76"/>
  <c r="H159" i="76"/>
  <c r="P430" i="79"/>
  <c r="P286" i="79"/>
  <c r="V188" i="79"/>
  <c r="T494" i="78"/>
  <c r="P466" i="79"/>
  <c r="R340" i="79"/>
  <c r="R190" i="79"/>
  <c r="P478" i="78"/>
  <c r="P354" i="79"/>
  <c r="R132" i="79"/>
  <c r="R338" i="78"/>
  <c r="P272" i="78"/>
  <c r="T130" i="78"/>
  <c r="V501" i="77"/>
  <c r="T373" i="77"/>
  <c r="R227" i="77"/>
  <c r="R410" i="79"/>
  <c r="R102" i="79"/>
  <c r="V374" i="78"/>
  <c r="V198" i="78"/>
  <c r="N195" i="77"/>
  <c r="J413" i="77"/>
  <c r="H282" i="78"/>
  <c r="T167" i="77"/>
  <c r="R389" i="77"/>
  <c r="R394" i="78"/>
  <c r="F115" i="77"/>
  <c r="F131" i="77"/>
  <c r="L149" i="77"/>
  <c r="L165" i="77"/>
  <c r="L181" i="77"/>
  <c r="L203" i="77"/>
  <c r="L219" i="77"/>
  <c r="L235" i="77"/>
  <c r="H255" i="77"/>
  <c r="H271" i="77"/>
  <c r="H287" i="77"/>
  <c r="N305" i="77"/>
  <c r="N321" i="77"/>
  <c r="N337" i="77"/>
  <c r="J357" i="77"/>
  <c r="H373" i="77"/>
  <c r="H389" i="77"/>
  <c r="N407" i="77"/>
  <c r="N423" i="77"/>
  <c r="N439" i="77"/>
  <c r="J459" i="77"/>
  <c r="J475" i="77"/>
  <c r="J491" i="77"/>
  <c r="N515" i="77"/>
  <c r="N98" i="78"/>
  <c r="N130" i="78"/>
  <c r="F170" i="78"/>
  <c r="F202" i="78"/>
  <c r="F234" i="78"/>
  <c r="H272" i="78"/>
  <c r="H304" i="78"/>
  <c r="H336" i="78"/>
  <c r="J374" i="78"/>
  <c r="J406" i="78"/>
  <c r="J438" i="78"/>
  <c r="H488" i="78"/>
  <c r="H128" i="79"/>
  <c r="F200" i="79"/>
  <c r="F352" i="79"/>
  <c r="H506" i="79"/>
  <c r="H498" i="79"/>
  <c r="J488" i="79"/>
  <c r="J480" i="79"/>
  <c r="J472" i="79"/>
  <c r="L462" i="79"/>
  <c r="L454" i="79"/>
  <c r="L446" i="79"/>
  <c r="N436" i="79"/>
  <c r="N428" i="79"/>
  <c r="N420" i="79"/>
  <c r="F412" i="79"/>
  <c r="F404" i="79"/>
  <c r="F396" i="79"/>
  <c r="H386" i="79"/>
  <c r="H378" i="79"/>
  <c r="N506" i="79"/>
  <c r="F498" i="79"/>
  <c r="F490" i="79"/>
  <c r="F482" i="79"/>
  <c r="H472" i="79"/>
  <c r="H464" i="79"/>
  <c r="H456" i="79"/>
  <c r="J446" i="79"/>
  <c r="J438" i="79"/>
  <c r="J430" i="79"/>
  <c r="L420" i="79"/>
  <c r="L412" i="79"/>
  <c r="L404" i="79"/>
  <c r="N394" i="79"/>
  <c r="N386" i="79"/>
  <c r="N378" i="79"/>
  <c r="H502" i="79"/>
  <c r="H486" i="79"/>
  <c r="H470" i="79"/>
  <c r="L450" i="79"/>
  <c r="L434" i="79"/>
  <c r="L418" i="79"/>
  <c r="F400" i="79"/>
  <c r="F384" i="79"/>
  <c r="J370" i="79"/>
  <c r="L360" i="79"/>
  <c r="L352" i="79"/>
  <c r="L344" i="79"/>
  <c r="N334" i="79"/>
  <c r="N326" i="79"/>
  <c r="N318" i="79"/>
  <c r="F310" i="79"/>
  <c r="F302" i="79"/>
  <c r="F294" i="79"/>
  <c r="H284" i="79"/>
  <c r="H276" i="79"/>
  <c r="H268" i="79"/>
  <c r="J258" i="79"/>
  <c r="J250" i="79"/>
  <c r="J242" i="79"/>
  <c r="L232" i="79"/>
  <c r="L224" i="79"/>
  <c r="L216" i="79"/>
  <c r="N206" i="79"/>
  <c r="F502" i="79"/>
  <c r="F486" i="79"/>
  <c r="J466" i="79"/>
  <c r="J450" i="79"/>
  <c r="J434" i="79"/>
  <c r="N414" i="79"/>
  <c r="N398" i="79"/>
  <c r="N382" i="79"/>
  <c r="J368" i="79"/>
  <c r="J360" i="79"/>
  <c r="J352" i="79"/>
  <c r="L342" i="79"/>
  <c r="L334" i="79"/>
  <c r="L326" i="79"/>
  <c r="N316" i="79"/>
  <c r="N308" i="79"/>
  <c r="N300" i="79"/>
  <c r="F292" i="79"/>
  <c r="F284" i="79"/>
  <c r="F276" i="79"/>
  <c r="H266" i="79"/>
  <c r="H258" i="79"/>
  <c r="H250" i="79"/>
  <c r="J240" i="79"/>
  <c r="J232" i="79"/>
  <c r="J224" i="79"/>
  <c r="L214" i="79"/>
  <c r="L206" i="79"/>
  <c r="L198" i="79"/>
  <c r="N188" i="79"/>
  <c r="N180" i="79"/>
  <c r="N172" i="79"/>
  <c r="F488" i="79"/>
  <c r="F456" i="79"/>
  <c r="F424" i="79"/>
  <c r="N384" i="79"/>
  <c r="N362" i="79"/>
  <c r="N346" i="79"/>
  <c r="H328" i="79"/>
  <c r="H312" i="79"/>
  <c r="H296" i="79"/>
  <c r="L276" i="79"/>
  <c r="L260" i="79"/>
  <c r="L244" i="79"/>
  <c r="F226" i="79"/>
  <c r="F210" i="79"/>
  <c r="L196" i="79"/>
  <c r="H184" i="79"/>
  <c r="F174" i="79"/>
  <c r="J164" i="79"/>
  <c r="L154" i="79"/>
  <c r="L146" i="79"/>
  <c r="L138" i="79"/>
  <c r="N128" i="79"/>
  <c r="N120" i="79"/>
  <c r="N112" i="79"/>
  <c r="F104" i="79"/>
  <c r="F96" i="79"/>
  <c r="F88" i="79"/>
  <c r="H502" i="78"/>
  <c r="H494" i="78"/>
  <c r="H486" i="78"/>
  <c r="J476" i="78"/>
  <c r="J468" i="78"/>
  <c r="N486" i="79"/>
  <c r="L448" i="79"/>
  <c r="L416" i="79"/>
  <c r="L384" i="79"/>
  <c r="F360" i="79"/>
  <c r="F344" i="79"/>
  <c r="F328" i="79"/>
  <c r="F312" i="79"/>
  <c r="L298" i="79"/>
  <c r="H286" i="79"/>
  <c r="N272" i="79"/>
  <c r="J260" i="79"/>
  <c r="F248" i="79"/>
  <c r="L234" i="79"/>
  <c r="H222" i="79"/>
  <c r="N208" i="79"/>
  <c r="J198" i="79"/>
  <c r="H190" i="79"/>
  <c r="F182" i="79"/>
  <c r="L172" i="79"/>
  <c r="F166" i="79"/>
  <c r="N158" i="79"/>
  <c r="L152" i="79"/>
  <c r="J146" i="79"/>
  <c r="H140" i="79"/>
  <c r="F134" i="79"/>
  <c r="N126" i="79"/>
  <c r="L120" i="79"/>
  <c r="J114" i="79"/>
  <c r="H108" i="79"/>
  <c r="F102" i="79"/>
  <c r="N94" i="79"/>
  <c r="L88" i="79"/>
  <c r="J506" i="78"/>
  <c r="H500" i="78"/>
  <c r="F494" i="78"/>
  <c r="N486" i="78"/>
  <c r="L480" i="78"/>
  <c r="J474" i="78"/>
  <c r="H468" i="78"/>
  <c r="H478" i="79"/>
  <c r="L426" i="79"/>
  <c r="F376" i="79"/>
  <c r="L348" i="79"/>
  <c r="N322" i="79"/>
  <c r="F298" i="79"/>
  <c r="H272" i="79"/>
  <c r="J246" i="79"/>
  <c r="L220" i="79"/>
  <c r="H198" i="79"/>
  <c r="L180" i="79"/>
  <c r="N164" i="79"/>
  <c r="J152" i="79"/>
  <c r="F140" i="79"/>
  <c r="L126" i="79"/>
  <c r="H114" i="79"/>
  <c r="N100" i="79"/>
  <c r="J88" i="79"/>
  <c r="F500" i="78"/>
  <c r="L486" i="78"/>
  <c r="H474" i="78"/>
  <c r="F464" i="78"/>
  <c r="N456" i="78"/>
  <c r="L450" i="78"/>
  <c r="J444" i="78"/>
  <c r="H438" i="78"/>
  <c r="F432" i="78"/>
  <c r="N424" i="78"/>
  <c r="L418" i="78"/>
  <c r="J412" i="78"/>
  <c r="H406" i="78"/>
  <c r="F400" i="78"/>
  <c r="N392" i="78"/>
  <c r="L386" i="78"/>
  <c r="J380" i="78"/>
  <c r="H374" i="78"/>
  <c r="F368" i="78"/>
  <c r="N360" i="78"/>
  <c r="L354" i="78"/>
  <c r="J348" i="78"/>
  <c r="H342" i="78"/>
  <c r="F336" i="78"/>
  <c r="N328" i="78"/>
  <c r="L322" i="78"/>
  <c r="J316" i="78"/>
  <c r="H310" i="78"/>
  <c r="F304" i="78"/>
  <c r="N296" i="78"/>
  <c r="L290" i="78"/>
  <c r="J284" i="78"/>
  <c r="H278" i="78"/>
  <c r="F272" i="78"/>
  <c r="N264" i="78"/>
  <c r="L258" i="78"/>
  <c r="J252" i="78"/>
  <c r="H246" i="78"/>
  <c r="F240" i="78"/>
  <c r="N232" i="78"/>
  <c r="L226" i="78"/>
  <c r="J220" i="78"/>
  <c r="H214" i="78"/>
  <c r="F208" i="78"/>
  <c r="N200" i="78"/>
  <c r="L194" i="78"/>
  <c r="J188" i="78"/>
  <c r="H182" i="78"/>
  <c r="F176" i="78"/>
  <c r="N168" i="78"/>
  <c r="L162" i="78"/>
  <c r="J156" i="78"/>
  <c r="H150" i="78"/>
  <c r="F144" i="78"/>
  <c r="N136" i="78"/>
  <c r="L130" i="78"/>
  <c r="J124" i="78"/>
  <c r="H118" i="78"/>
  <c r="F112" i="78"/>
  <c r="N104" i="78"/>
  <c r="L98" i="78"/>
  <c r="J92" i="78"/>
  <c r="H86" i="78"/>
  <c r="F529" i="77"/>
  <c r="N521" i="77"/>
  <c r="L515" i="77"/>
  <c r="J509" i="77"/>
  <c r="J490" i="79"/>
  <c r="N438" i="79"/>
  <c r="H388" i="79"/>
  <c r="L354" i="79"/>
  <c r="N328" i="79"/>
  <c r="F304" i="79"/>
  <c r="H278" i="79"/>
  <c r="J252" i="79"/>
  <c r="L226" i="79"/>
  <c r="F202" i="79"/>
  <c r="L184" i="79"/>
  <c r="H168" i="79"/>
  <c r="N154" i="79"/>
  <c r="J142" i="79"/>
  <c r="F130" i="79"/>
  <c r="L116" i="79"/>
  <c r="H104" i="79"/>
  <c r="N90" i="79"/>
  <c r="J502" i="78"/>
  <c r="F490" i="78"/>
  <c r="L476" i="78"/>
  <c r="L464" i="78"/>
  <c r="J458" i="78"/>
  <c r="H452" i="78"/>
  <c r="F446" i="78"/>
  <c r="N438" i="78"/>
  <c r="L432" i="78"/>
  <c r="J426" i="78"/>
  <c r="H420" i="78"/>
  <c r="F414" i="78"/>
  <c r="N406" i="78"/>
  <c r="L400" i="78"/>
  <c r="J394" i="78"/>
  <c r="H388" i="78"/>
  <c r="F382" i="78"/>
  <c r="N374" i="78"/>
  <c r="L368" i="78"/>
  <c r="J362" i="78"/>
  <c r="H356" i="78"/>
  <c r="F350" i="78"/>
  <c r="N342" i="78"/>
  <c r="L336" i="78"/>
  <c r="J330" i="78"/>
  <c r="H324" i="78"/>
  <c r="F318" i="78"/>
  <c r="N310" i="78"/>
  <c r="L304" i="78"/>
  <c r="J298" i="78"/>
  <c r="H292" i="78"/>
  <c r="F286" i="78"/>
  <c r="N278" i="78"/>
  <c r="L272" i="78"/>
  <c r="J266" i="78"/>
  <c r="H260" i="78"/>
  <c r="F254" i="78"/>
  <c r="N246" i="78"/>
  <c r="L240" i="78"/>
  <c r="J234" i="78"/>
  <c r="H228" i="78"/>
  <c r="F222" i="78"/>
  <c r="N214" i="78"/>
  <c r="L208" i="78"/>
  <c r="J202" i="78"/>
  <c r="H196" i="78"/>
  <c r="F190" i="78"/>
  <c r="N182" i="78"/>
  <c r="L176" i="78"/>
  <c r="J170" i="78"/>
  <c r="H164" i="78"/>
  <c r="F158" i="78"/>
  <c r="N150" i="78"/>
  <c r="L144" i="78"/>
  <c r="J138" i="78"/>
  <c r="H132" i="78"/>
  <c r="F126" i="78"/>
  <c r="N118" i="78"/>
  <c r="L112" i="78"/>
  <c r="J106" i="78"/>
  <c r="H100" i="78"/>
  <c r="F94" i="78"/>
  <c r="N86" i="78"/>
  <c r="L529" i="77"/>
  <c r="J523" i="77"/>
  <c r="H517" i="77"/>
  <c r="F511" i="77"/>
  <c r="N496" i="79"/>
  <c r="L394" i="79"/>
  <c r="L332" i="79"/>
  <c r="F282" i="79"/>
  <c r="J230" i="79"/>
  <c r="N186" i="79"/>
  <c r="N156" i="79"/>
  <c r="F132" i="79"/>
  <c r="H106" i="79"/>
  <c r="J504" i="78"/>
  <c r="L478" i="78"/>
  <c r="F460" i="78"/>
  <c r="L446" i="78"/>
  <c r="H434" i="78"/>
  <c r="N420" i="78"/>
  <c r="J408" i="78"/>
  <c r="F396" i="78"/>
  <c r="L382" i="78"/>
  <c r="H370" i="78"/>
  <c r="N356" i="78"/>
  <c r="J344" i="78"/>
  <c r="F332" i="78"/>
  <c r="L318" i="78"/>
  <c r="H306" i="78"/>
  <c r="N292" i="78"/>
  <c r="J280" i="78"/>
  <c r="F268" i="78"/>
  <c r="L254" i="78"/>
  <c r="H242" i="78"/>
  <c r="N228" i="78"/>
  <c r="J216" i="78"/>
  <c r="F204" i="78"/>
  <c r="L190" i="78"/>
  <c r="H178" i="78"/>
  <c r="N164" i="78"/>
  <c r="J152" i="78"/>
  <c r="F140" i="78"/>
  <c r="L126" i="78"/>
  <c r="H114" i="78"/>
  <c r="N100" i="78"/>
  <c r="J88" i="78"/>
  <c r="F525" i="77"/>
  <c r="L511" i="77"/>
  <c r="N501" i="77"/>
  <c r="L495" i="77"/>
  <c r="J489" i="77"/>
  <c r="H483" i="77"/>
  <c r="F477" i="77"/>
  <c r="N469" i="77"/>
  <c r="L463" i="77"/>
  <c r="J457" i="77"/>
  <c r="H451" i="77"/>
  <c r="F445" i="77"/>
  <c r="N437" i="77"/>
  <c r="L431" i="77"/>
  <c r="J425" i="77"/>
  <c r="H419" i="77"/>
  <c r="F413" i="77"/>
  <c r="N405" i="77"/>
  <c r="L399" i="77"/>
  <c r="J393" i="77"/>
  <c r="H387" i="77"/>
  <c r="F381" i="77"/>
  <c r="N373" i="77"/>
  <c r="L367" i="77"/>
  <c r="L361" i="77"/>
  <c r="J355" i="77"/>
  <c r="H349" i="77"/>
  <c r="F343" i="77"/>
  <c r="N335" i="77"/>
  <c r="L329" i="77"/>
  <c r="J323" i="77"/>
  <c r="H317" i="77"/>
  <c r="F311" i="77"/>
  <c r="N303" i="77"/>
  <c r="L297" i="77"/>
  <c r="J291" i="77"/>
  <c r="H285" i="77"/>
  <c r="F279" i="77"/>
  <c r="N271" i="77"/>
  <c r="L265" i="77"/>
  <c r="J259" i="77"/>
  <c r="H253" i="77"/>
  <c r="F247" i="77"/>
  <c r="N239" i="77"/>
  <c r="L233" i="77"/>
  <c r="J227" i="77"/>
  <c r="H221" i="77"/>
  <c r="F215" i="77"/>
  <c r="N207" i="77"/>
  <c r="L201" i="77"/>
  <c r="J195" i="77"/>
  <c r="J189" i="77"/>
  <c r="H183" i="77"/>
  <c r="F177" i="77"/>
  <c r="N169" i="77"/>
  <c r="L163" i="77"/>
  <c r="J157" i="77"/>
  <c r="H151" i="77"/>
  <c r="F145" i="77"/>
  <c r="N137" i="77"/>
  <c r="L131" i="77"/>
  <c r="J125" i="77"/>
  <c r="H119" i="77"/>
  <c r="F113" i="77"/>
  <c r="V292" i="79"/>
  <c r="R414" i="78"/>
  <c r="P346" i="78"/>
  <c r="T150" i="78"/>
  <c r="P475" i="77"/>
  <c r="R351" i="77"/>
  <c r="V283" i="77"/>
  <c r="P117" i="77"/>
  <c r="P485" i="76"/>
  <c r="V475" i="76"/>
  <c r="V487" i="76"/>
  <c r="R375" i="76"/>
  <c r="V419" i="76"/>
  <c r="P343" i="76"/>
  <c r="R507" i="76"/>
  <c r="R445" i="76"/>
  <c r="T369" i="76"/>
  <c r="T259" i="76"/>
  <c r="V253" i="76"/>
  <c r="V181" i="76"/>
  <c r="T239" i="76"/>
  <c r="P367" i="76"/>
  <c r="R139" i="76"/>
  <c r="P125" i="76"/>
  <c r="N470" i="79"/>
  <c r="L370" i="79"/>
  <c r="F320" i="79"/>
  <c r="J268" i="79"/>
  <c r="N216" i="79"/>
  <c r="J178" i="79"/>
  <c r="J150" i="79"/>
  <c r="L124" i="79"/>
  <c r="N98" i="79"/>
  <c r="F498" i="78"/>
  <c r="H472" i="78"/>
  <c r="H456" i="78"/>
  <c r="N442" i="78"/>
  <c r="J430" i="78"/>
  <c r="F418" i="78"/>
  <c r="L404" i="78"/>
  <c r="H392" i="78"/>
  <c r="N378" i="78"/>
  <c r="J366" i="78"/>
  <c r="F354" i="78"/>
  <c r="L340" i="78"/>
  <c r="H328" i="78"/>
  <c r="N314" i="78"/>
  <c r="J302" i="78"/>
  <c r="F290" i="78"/>
  <c r="L276" i="78"/>
  <c r="H264" i="78"/>
  <c r="N250" i="78"/>
  <c r="J238" i="78"/>
  <c r="F226" i="78"/>
  <c r="L212" i="78"/>
  <c r="H200" i="78"/>
  <c r="N186" i="78"/>
  <c r="J174" i="78"/>
  <c r="F162" i="78"/>
  <c r="L148" i="78"/>
  <c r="H136" i="78"/>
  <c r="N122" i="78"/>
  <c r="J110" i="78"/>
  <c r="F98" i="78"/>
  <c r="L533" i="77"/>
  <c r="H521" i="77"/>
  <c r="N507" i="77"/>
  <c r="N499" i="77"/>
  <c r="L493" i="77"/>
  <c r="J487" i="77"/>
  <c r="H481" i="77"/>
  <c r="F475" i="77"/>
  <c r="N467" i="77"/>
  <c r="L461" i="77"/>
  <c r="J455" i="77"/>
  <c r="H449" i="77"/>
  <c r="F443" i="77"/>
  <c r="N435" i="77"/>
  <c r="L429" i="77"/>
  <c r="J423" i="77"/>
  <c r="H417" i="77"/>
  <c r="F411" i="77"/>
  <c r="N403" i="77"/>
  <c r="L397" i="77"/>
  <c r="J391" i="77"/>
  <c r="H385" i="77"/>
  <c r="F379" i="77"/>
  <c r="N371" i="77"/>
  <c r="L365" i="77"/>
  <c r="L359" i="77"/>
  <c r="J353" i="77"/>
  <c r="H347" i="77"/>
  <c r="F341" i="77"/>
  <c r="N333" i="77"/>
  <c r="L327" i="77"/>
  <c r="J321" i="77"/>
  <c r="H315" i="77"/>
  <c r="F309" i="77"/>
  <c r="N301" i="77"/>
  <c r="L295" i="77"/>
  <c r="J289" i="77"/>
  <c r="H283" i="77"/>
  <c r="F277" i="77"/>
  <c r="N269" i="77"/>
  <c r="L263" i="77"/>
  <c r="J257" i="77"/>
  <c r="H251" i="77"/>
  <c r="F245" i="77"/>
  <c r="N237" i="77"/>
  <c r="L231" i="77"/>
  <c r="J225" i="77"/>
  <c r="H219" i="77"/>
  <c r="F213" i="77"/>
  <c r="N205" i="77"/>
  <c r="L199" i="77"/>
  <c r="L193" i="77"/>
  <c r="J187" i="77"/>
  <c r="H181" i="77"/>
  <c r="F175" i="77"/>
  <c r="N167" i="77"/>
  <c r="L161" i="77"/>
  <c r="J155" i="77"/>
  <c r="H149" i="77"/>
  <c r="F143" i="77"/>
  <c r="N135" i="77"/>
  <c r="L129" i="77"/>
  <c r="J123" i="77"/>
  <c r="H117" i="77"/>
  <c r="F111" i="77"/>
  <c r="V354" i="79"/>
  <c r="R478" i="78"/>
  <c r="R398" i="78"/>
  <c r="P252" i="78"/>
  <c r="V393" i="77"/>
  <c r="R361" i="77"/>
  <c r="T279" i="77"/>
  <c r="R257" i="77"/>
  <c r="P455" i="76"/>
  <c r="T501" i="76"/>
  <c r="R391" i="76"/>
  <c r="V305" i="76"/>
  <c r="V291" i="76"/>
  <c r="T393" i="76"/>
  <c r="P339" i="76"/>
  <c r="T513" i="76"/>
  <c r="P313" i="76"/>
  <c r="T489" i="76"/>
  <c r="V249" i="76"/>
  <c r="P203" i="76"/>
  <c r="V255" i="76"/>
  <c r="R211" i="76"/>
  <c r="P183" i="76"/>
  <c r="R239" i="76"/>
  <c r="V189" i="76"/>
  <c r="V153" i="76"/>
  <c r="T231" i="76"/>
  <c r="P111" i="77"/>
  <c r="V175" i="77"/>
  <c r="P354" i="78"/>
  <c r="T96" i="79"/>
  <c r="L111" i="77"/>
  <c r="F125" i="77"/>
  <c r="J137" i="77"/>
  <c r="N149" i="77"/>
  <c r="H163" i="77"/>
  <c r="L175" i="77"/>
  <c r="F189" i="77"/>
  <c r="H201" i="77"/>
  <c r="L213" i="77"/>
  <c r="F227" i="77"/>
  <c r="J239" i="77"/>
  <c r="N251" i="77"/>
  <c r="H265" i="77"/>
  <c r="L277" i="77"/>
  <c r="F291" i="77"/>
  <c r="J303" i="77"/>
  <c r="N315" i="77"/>
  <c r="H329" i="77"/>
  <c r="L341" i="77"/>
  <c r="F355" i="77"/>
  <c r="H367" i="77"/>
  <c r="L379" i="77"/>
  <c r="F393" i="77"/>
  <c r="J405" i="77"/>
  <c r="N417" i="77"/>
  <c r="H431" i="77"/>
  <c r="L443" i="77"/>
  <c r="F457" i="77"/>
  <c r="J469" i="77"/>
  <c r="N481" i="77"/>
  <c r="H495" i="77"/>
  <c r="N509" i="77"/>
  <c r="L86" i="78"/>
  <c r="J112" i="78"/>
  <c r="H138" i="78"/>
  <c r="F164" i="78"/>
  <c r="N188" i="78"/>
  <c r="L214" i="78"/>
  <c r="J240" i="78"/>
  <c r="H266" i="78"/>
  <c r="F292" i="78"/>
  <c r="N316" i="78"/>
  <c r="L342" i="78"/>
  <c r="J368" i="78"/>
  <c r="H394" i="78"/>
  <c r="F420" i="78"/>
  <c r="N444" i="78"/>
  <c r="F476" i="78"/>
  <c r="L102" i="79"/>
  <c r="H154" i="79"/>
  <c r="H224" i="79"/>
  <c r="J326" i="79"/>
  <c r="J484" i="79"/>
  <c r="N329" i="77"/>
  <c r="P374" i="78"/>
  <c r="J320" i="78"/>
  <c r="N367" i="77"/>
  <c r="J445" i="77"/>
  <c r="J119" i="77"/>
  <c r="L323" i="77"/>
  <c r="J102" i="78"/>
  <c r="J134" i="79"/>
  <c r="V329" i="76"/>
  <c r="R235" i="76"/>
  <c r="R145" i="77"/>
  <c r="V166" i="78"/>
  <c r="T324" i="79"/>
  <c r="P275" i="76"/>
  <c r="P377" i="76"/>
  <c r="T511" i="76"/>
  <c r="T469" i="76"/>
  <c r="V403" i="76"/>
  <c r="R187" i="76"/>
  <c r="R195" i="77"/>
  <c r="P348" i="78"/>
  <c r="P461" i="76"/>
  <c r="R283" i="76"/>
  <c r="T249" i="76"/>
  <c r="R98" i="78"/>
  <c r="T208" i="79"/>
  <c r="T345" i="76"/>
  <c r="N468" i="78"/>
  <c r="L262" i="78"/>
  <c r="H507" i="77"/>
  <c r="L403" i="77"/>
  <c r="L301" i="77"/>
  <c r="J199" i="77"/>
  <c r="R406" i="78"/>
  <c r="R119" i="76"/>
  <c r="R256" i="78"/>
  <c r="R217" i="76"/>
  <c r="T523" i="76"/>
  <c r="R495" i="76"/>
  <c r="P281" i="76"/>
  <c r="V367" i="76"/>
  <c r="V274" i="78"/>
  <c r="T215" i="76"/>
  <c r="P527" i="76"/>
  <c r="V145" i="77"/>
  <c r="V152" i="78"/>
  <c r="V476" i="79"/>
  <c r="H493" i="76"/>
  <c r="F417" i="76"/>
  <c r="L417" i="76"/>
  <c r="N359" i="76"/>
  <c r="N373" i="76"/>
  <c r="J319" i="76"/>
  <c r="H217" i="76"/>
  <c r="J325" i="76"/>
  <c r="H223" i="76"/>
  <c r="J251" i="76"/>
  <c r="N119" i="76"/>
  <c r="F213" i="76"/>
  <c r="J367" i="76"/>
  <c r="N325" i="76"/>
  <c r="J494" i="78"/>
  <c r="N274" i="78"/>
  <c r="J519" i="77"/>
  <c r="L409" i="77"/>
  <c r="L307" i="77"/>
  <c r="J205" i="77"/>
  <c r="T110" i="78"/>
  <c r="T381" i="76"/>
  <c r="V309" i="77"/>
  <c r="R143" i="76"/>
  <c r="P359" i="76"/>
  <c r="T155" i="76"/>
  <c r="R341" i="76"/>
  <c r="R125" i="76"/>
  <c r="P397" i="77"/>
  <c r="R467" i="76"/>
  <c r="V275" i="76"/>
  <c r="P495" i="76"/>
  <c r="V513" i="77"/>
  <c r="T186" i="79"/>
  <c r="H517" i="76"/>
  <c r="F441" i="76"/>
  <c r="L441" i="76"/>
  <c r="N383" i="76"/>
  <c r="N397" i="76"/>
  <c r="L343" i="76"/>
  <c r="H241" i="76"/>
  <c r="L351" i="76"/>
  <c r="H247" i="76"/>
  <c r="J299" i="76"/>
  <c r="N143" i="76"/>
  <c r="F261" i="76"/>
  <c r="F125" i="76"/>
  <c r="L125" i="76"/>
  <c r="H459" i="76"/>
  <c r="N319" i="76"/>
  <c r="R400" i="79"/>
  <c r="P266" i="79"/>
  <c r="R166" i="79"/>
  <c r="T468" i="78"/>
  <c r="T434" i="79"/>
  <c r="P308" i="79"/>
  <c r="T152" i="79"/>
  <c r="V452" i="78"/>
  <c r="R282" i="79"/>
  <c r="T506" i="78"/>
  <c r="R322" i="78"/>
  <c r="R248" i="78"/>
  <c r="V128" i="78"/>
  <c r="R461" i="77"/>
  <c r="T337" i="77"/>
  <c r="P189" i="77"/>
  <c r="R348" i="79"/>
  <c r="T462" i="78"/>
  <c r="R356" i="78"/>
  <c r="P176" i="78"/>
  <c r="V204" i="78"/>
  <c r="J247" i="77"/>
  <c r="F465" i="77"/>
  <c r="J384" i="78"/>
  <c r="H484" i="79"/>
  <c r="R223" i="77"/>
  <c r="P521" i="77"/>
  <c r="T422" i="78"/>
  <c r="L117" i="77"/>
  <c r="H137" i="77"/>
  <c r="H153" i="77"/>
  <c r="H169" i="77"/>
  <c r="N187" i="77"/>
  <c r="H207" i="77"/>
  <c r="H223" i="77"/>
  <c r="N241" i="77"/>
  <c r="N257" i="77"/>
  <c r="N273" i="77"/>
  <c r="J293" i="77"/>
  <c r="J309" i="77"/>
  <c r="J325" i="77"/>
  <c r="F345" i="77"/>
  <c r="F361" i="77"/>
  <c r="N375" i="77"/>
  <c r="J395" i="77"/>
  <c r="J411" i="77"/>
  <c r="J427" i="77"/>
  <c r="F447" i="77"/>
  <c r="F463" i="77"/>
  <c r="F479" i="77"/>
  <c r="L497" i="77"/>
  <c r="F523" i="77"/>
  <c r="F106" i="78"/>
  <c r="H144" i="78"/>
  <c r="H176" i="78"/>
  <c r="H208" i="78"/>
  <c r="J246" i="78"/>
  <c r="J278" i="78"/>
  <c r="J310" i="78"/>
  <c r="L348" i="78"/>
  <c r="L380" i="78"/>
  <c r="L412" i="78"/>
  <c r="N450" i="78"/>
  <c r="L500" i="78"/>
  <c r="L140" i="79"/>
  <c r="N248" i="79"/>
  <c r="F382" i="79"/>
  <c r="J504" i="79"/>
  <c r="L494" i="79"/>
  <c r="L486" i="79"/>
  <c r="L478" i="79"/>
  <c r="N468" i="79"/>
  <c r="N460" i="79"/>
  <c r="N452" i="79"/>
  <c r="F444" i="79"/>
  <c r="F436" i="79"/>
  <c r="F428" i="79"/>
  <c r="H418" i="79"/>
  <c r="H410" i="79"/>
  <c r="H402" i="79"/>
  <c r="J392" i="79"/>
  <c r="J384" i="79"/>
  <c r="J376" i="79"/>
  <c r="H504" i="79"/>
  <c r="H496" i="79"/>
  <c r="H488" i="79"/>
  <c r="J478" i="79"/>
  <c r="J470" i="79"/>
  <c r="J462" i="79"/>
  <c r="L452" i="79"/>
  <c r="L444" i="79"/>
  <c r="L436" i="79"/>
  <c r="N426" i="79"/>
  <c r="N418" i="79"/>
  <c r="N410" i="79"/>
  <c r="F402" i="79"/>
  <c r="F394" i="79"/>
  <c r="F386" i="79"/>
  <c r="H376" i="79"/>
  <c r="L498" i="79"/>
  <c r="L482" i="79"/>
  <c r="F464" i="79"/>
  <c r="F448" i="79"/>
  <c r="F432" i="79"/>
  <c r="J412" i="79"/>
  <c r="J396" i="79"/>
  <c r="J380" i="79"/>
  <c r="N366" i="79"/>
  <c r="N358" i="79"/>
  <c r="N350" i="79"/>
  <c r="F342" i="79"/>
  <c r="F334" i="79"/>
  <c r="F326" i="79"/>
  <c r="H316" i="79"/>
  <c r="H308" i="79"/>
  <c r="H300" i="79"/>
  <c r="J290" i="79"/>
  <c r="J282" i="79"/>
  <c r="J274" i="79"/>
  <c r="L264" i="79"/>
  <c r="L256" i="79"/>
  <c r="L248" i="79"/>
  <c r="N238" i="79"/>
  <c r="N230" i="79"/>
  <c r="N222" i="79"/>
  <c r="F214" i="79"/>
  <c r="F206" i="79"/>
  <c r="J498" i="79"/>
  <c r="N478" i="79"/>
  <c r="N462" i="79"/>
  <c r="N446" i="79"/>
  <c r="H428" i="79"/>
  <c r="H412" i="79"/>
  <c r="H396" i="79"/>
  <c r="L376" i="79"/>
  <c r="L366" i="79"/>
  <c r="L358" i="79"/>
  <c r="N348" i="79"/>
  <c r="N340" i="79"/>
  <c r="N332" i="79"/>
  <c r="F324" i="79"/>
  <c r="F316" i="79"/>
  <c r="F308" i="79"/>
  <c r="H298" i="79"/>
  <c r="H290" i="79"/>
  <c r="H282" i="79"/>
  <c r="J272" i="79"/>
  <c r="J264" i="79"/>
  <c r="J256" i="79"/>
  <c r="L246" i="79"/>
  <c r="L238" i="79"/>
  <c r="L230" i="79"/>
  <c r="N220" i="79"/>
  <c r="N212" i="79"/>
  <c r="N204" i="79"/>
  <c r="F196" i="79"/>
  <c r="F188" i="79"/>
  <c r="F180" i="79"/>
  <c r="H170" i="79"/>
  <c r="N480" i="79"/>
  <c r="N448" i="79"/>
  <c r="L410" i="79"/>
  <c r="L378" i="79"/>
  <c r="H360" i="79"/>
  <c r="L340" i="79"/>
  <c r="L324" i="79"/>
  <c r="L308" i="79"/>
  <c r="F290" i="79"/>
  <c r="F274" i="79"/>
  <c r="F258" i="79"/>
  <c r="J238" i="79"/>
  <c r="J222" i="79"/>
  <c r="J206" i="79"/>
  <c r="L192" i="79"/>
  <c r="H182" i="79"/>
  <c r="N170" i="79"/>
  <c r="N160" i="79"/>
  <c r="N152" i="79"/>
  <c r="N144" i="79"/>
  <c r="F136" i="79"/>
  <c r="F128" i="79"/>
  <c r="F120" i="79"/>
  <c r="H110" i="79"/>
  <c r="H102" i="79"/>
  <c r="H94" i="79"/>
  <c r="J508" i="78"/>
  <c r="J500" i="78"/>
  <c r="J492" i="78"/>
  <c r="L482" i="78"/>
  <c r="L474" i="78"/>
  <c r="L466" i="78"/>
  <c r="J474" i="79"/>
  <c r="J442" i="79"/>
  <c r="J410" i="79"/>
  <c r="J372" i="79"/>
  <c r="J356" i="79"/>
  <c r="J340" i="79"/>
  <c r="N320" i="79"/>
  <c r="J308" i="79"/>
  <c r="F296" i="79"/>
  <c r="L282" i="79"/>
  <c r="H270" i="79"/>
  <c r="N256" i="79"/>
  <c r="J244" i="79"/>
  <c r="F232" i="79"/>
  <c r="L218" i="79"/>
  <c r="H206" i="79"/>
  <c r="J196" i="79"/>
  <c r="H188" i="79"/>
  <c r="N178" i="79"/>
  <c r="L170" i="79"/>
  <c r="H164" i="79"/>
  <c r="F158" i="79"/>
  <c r="N150" i="79"/>
  <c r="L144" i="79"/>
  <c r="J138" i="79"/>
  <c r="H132" i="79"/>
  <c r="F126" i="79"/>
  <c r="N118" i="79"/>
  <c r="L112" i="79"/>
  <c r="J106" i="79"/>
  <c r="H100" i="79"/>
  <c r="F94" i="79"/>
  <c r="N86" i="79"/>
  <c r="L504" i="78"/>
  <c r="J498" i="78"/>
  <c r="H492" i="78"/>
  <c r="F486" i="78"/>
  <c r="N478" i="78"/>
  <c r="L472" i="78"/>
  <c r="J466" i="78"/>
  <c r="N464" i="79"/>
  <c r="H414" i="79"/>
  <c r="H368" i="79"/>
  <c r="J342" i="79"/>
  <c r="L316" i="79"/>
  <c r="N290" i="79"/>
  <c r="F266" i="79"/>
  <c r="H240" i="79"/>
  <c r="J214" i="79"/>
  <c r="F194" i="79"/>
  <c r="L176" i="79"/>
  <c r="H162" i="79"/>
  <c r="N148" i="79"/>
  <c r="J136" i="79"/>
  <c r="F124" i="79"/>
  <c r="L110" i="79"/>
  <c r="H98" i="79"/>
  <c r="N508" i="78"/>
  <c r="J496" i="78"/>
  <c r="F484" i="78"/>
  <c r="L470" i="78"/>
  <c r="H462" i="78"/>
  <c r="F456" i="78"/>
  <c r="N448" i="78"/>
  <c r="L442" i="78"/>
  <c r="J436" i="78"/>
  <c r="H430" i="78"/>
  <c r="F424" i="78"/>
  <c r="N416" i="78"/>
  <c r="L410" i="78"/>
  <c r="J404" i="78"/>
  <c r="H398" i="78"/>
  <c r="F392" i="78"/>
  <c r="N384" i="78"/>
  <c r="L378" i="78"/>
  <c r="J372" i="78"/>
  <c r="H366" i="78"/>
  <c r="F360" i="78"/>
  <c r="N352" i="78"/>
  <c r="L346" i="78"/>
  <c r="J340" i="78"/>
  <c r="H334" i="78"/>
  <c r="F328" i="78"/>
  <c r="N320" i="78"/>
  <c r="L314" i="78"/>
  <c r="J308" i="78"/>
  <c r="H302" i="78"/>
  <c r="F296" i="78"/>
  <c r="N288" i="78"/>
  <c r="L282" i="78"/>
  <c r="J276" i="78"/>
  <c r="H270" i="78"/>
  <c r="F264" i="78"/>
  <c r="N256" i="78"/>
  <c r="L250" i="78"/>
  <c r="J244" i="78"/>
  <c r="H238" i="78"/>
  <c r="F232" i="78"/>
  <c r="N224" i="78"/>
  <c r="L218" i="78"/>
  <c r="J212" i="78"/>
  <c r="H206" i="78"/>
  <c r="F200" i="78"/>
  <c r="N192" i="78"/>
  <c r="L186" i="78"/>
  <c r="J180" i="78"/>
  <c r="H174" i="78"/>
  <c r="F168" i="78"/>
  <c r="N160" i="78"/>
  <c r="L154" i="78"/>
  <c r="J148" i="78"/>
  <c r="H142" i="78"/>
  <c r="F136" i="78"/>
  <c r="N128" i="78"/>
  <c r="L122" i="78"/>
  <c r="J116" i="78"/>
  <c r="H110" i="78"/>
  <c r="F104" i="78"/>
  <c r="N96" i="78"/>
  <c r="L90" i="78"/>
  <c r="J533" i="77"/>
  <c r="H527" i="77"/>
  <c r="F521" i="77"/>
  <c r="N513" i="77"/>
  <c r="L507" i="77"/>
  <c r="F478" i="79"/>
  <c r="J426" i="79"/>
  <c r="N374" i="79"/>
  <c r="J348" i="79"/>
  <c r="L322" i="79"/>
  <c r="N296" i="79"/>
  <c r="F272" i="79"/>
  <c r="H246" i="79"/>
  <c r="J220" i="79"/>
  <c r="F198" i="79"/>
  <c r="J180" i="79"/>
  <c r="L164" i="79"/>
  <c r="H152" i="79"/>
  <c r="N138" i="79"/>
  <c r="J126" i="79"/>
  <c r="F114" i="79"/>
  <c r="L100" i="79"/>
  <c r="H88" i="79"/>
  <c r="N498" i="78"/>
  <c r="J486" i="78"/>
  <c r="F474" i="78"/>
  <c r="N462" i="78"/>
  <c r="L456" i="78"/>
  <c r="J450" i="78"/>
  <c r="H444" i="78"/>
  <c r="F438" i="78"/>
  <c r="N430" i="78"/>
  <c r="L424" i="78"/>
  <c r="J418" i="78"/>
  <c r="H412" i="78"/>
  <c r="F406" i="78"/>
  <c r="N398" i="78"/>
  <c r="L392" i="78"/>
  <c r="J386" i="78"/>
  <c r="H380" i="78"/>
  <c r="F374" i="78"/>
  <c r="N366" i="78"/>
  <c r="L360" i="78"/>
  <c r="J354" i="78"/>
  <c r="H348" i="78"/>
  <c r="F342" i="78"/>
  <c r="N334" i="78"/>
  <c r="L328" i="78"/>
  <c r="J322" i="78"/>
  <c r="H316" i="78"/>
  <c r="F310" i="78"/>
  <c r="N302" i="78"/>
  <c r="L296" i="78"/>
  <c r="J290" i="78"/>
  <c r="H284" i="78"/>
  <c r="F278" i="78"/>
  <c r="N270" i="78"/>
  <c r="L264" i="78"/>
  <c r="J258" i="78"/>
  <c r="H252" i="78"/>
  <c r="F246" i="78"/>
  <c r="N238" i="78"/>
  <c r="L232" i="78"/>
  <c r="J226" i="78"/>
  <c r="H220" i="78"/>
  <c r="F214" i="78"/>
  <c r="N206" i="78"/>
  <c r="L200" i="78"/>
  <c r="J194" i="78"/>
  <c r="H188" i="78"/>
  <c r="F182" i="78"/>
  <c r="N174" i="78"/>
  <c r="L168" i="78"/>
  <c r="J162" i="78"/>
  <c r="H156" i="78"/>
  <c r="F150" i="78"/>
  <c r="N142" i="78"/>
  <c r="L136" i="78"/>
  <c r="J130" i="78"/>
  <c r="H124" i="78"/>
  <c r="F118" i="78"/>
  <c r="N110" i="78"/>
  <c r="L104" i="78"/>
  <c r="J98" i="78"/>
  <c r="H92" i="78"/>
  <c r="F86" i="78"/>
  <c r="N527" i="77"/>
  <c r="L521" i="77"/>
  <c r="J515" i="77"/>
  <c r="H509" i="77"/>
  <c r="F472" i="79"/>
  <c r="N370" i="79"/>
  <c r="H320" i="79"/>
  <c r="L268" i="79"/>
  <c r="F218" i="79"/>
  <c r="L178" i="79"/>
  <c r="L150" i="79"/>
  <c r="N124" i="79"/>
  <c r="F100" i="79"/>
  <c r="H498" i="78"/>
  <c r="J472" i="78"/>
  <c r="J456" i="78"/>
  <c r="F444" i="78"/>
  <c r="L430" i="78"/>
  <c r="H418" i="78"/>
  <c r="N404" i="78"/>
  <c r="J392" i="78"/>
  <c r="F380" i="78"/>
  <c r="L366" i="78"/>
  <c r="H354" i="78"/>
  <c r="N340" i="78"/>
  <c r="J328" i="78"/>
  <c r="F316" i="78"/>
  <c r="L302" i="78"/>
  <c r="H290" i="78"/>
  <c r="N276" i="78"/>
  <c r="J264" i="78"/>
  <c r="F252" i="78"/>
  <c r="L238" i="78"/>
  <c r="H226" i="78"/>
  <c r="N212" i="78"/>
  <c r="J200" i="78"/>
  <c r="F188" i="78"/>
  <c r="L174" i="78"/>
  <c r="H162" i="78"/>
  <c r="N148" i="78"/>
  <c r="J136" i="78"/>
  <c r="F124" i="78"/>
  <c r="L110" i="78"/>
  <c r="H98" i="78"/>
  <c r="N533" i="77"/>
  <c r="J521" i="77"/>
  <c r="F509" i="77"/>
  <c r="F501" i="77"/>
  <c r="N493" i="77"/>
  <c r="L487" i="77"/>
  <c r="J481" i="77"/>
  <c r="H475" i="77"/>
  <c r="F469" i="77"/>
  <c r="N461" i="77"/>
  <c r="L455" i="77"/>
  <c r="J449" i="77"/>
  <c r="H443" i="77"/>
  <c r="F437" i="77"/>
  <c r="N429" i="77"/>
  <c r="L423" i="77"/>
  <c r="J417" i="77"/>
  <c r="H411" i="77"/>
  <c r="F405" i="77"/>
  <c r="N397" i="77"/>
  <c r="L391" i="77"/>
  <c r="J385" i="77"/>
  <c r="H379" i="77"/>
  <c r="F373" i="77"/>
  <c r="N365" i="77"/>
  <c r="N359" i="77"/>
  <c r="L353" i="77"/>
  <c r="J347" i="77"/>
  <c r="H341" i="77"/>
  <c r="F335" i="77"/>
  <c r="N327" i="77"/>
  <c r="L321" i="77"/>
  <c r="J315" i="77"/>
  <c r="H309" i="77"/>
  <c r="F303" i="77"/>
  <c r="N295" i="77"/>
  <c r="L289" i="77"/>
  <c r="J283" i="77"/>
  <c r="H277" i="77"/>
  <c r="F271" i="77"/>
  <c r="N263" i="77"/>
  <c r="L257" i="77"/>
  <c r="J251" i="77"/>
  <c r="H245" i="77"/>
  <c r="F239" i="77"/>
  <c r="N231" i="77"/>
  <c r="L225" i="77"/>
  <c r="J219" i="77"/>
  <c r="H213" i="77"/>
  <c r="F207" i="77"/>
  <c r="N199" i="77"/>
  <c r="N193" i="77"/>
  <c r="L187" i="77"/>
  <c r="J181" i="77"/>
  <c r="H175" i="77"/>
  <c r="F169" i="77"/>
  <c r="N161" i="77"/>
  <c r="L155" i="77"/>
  <c r="J149" i="77"/>
  <c r="H143" i="77"/>
  <c r="F137" i="77"/>
  <c r="N129" i="77"/>
  <c r="L123" i="77"/>
  <c r="J117" i="77"/>
  <c r="H111" i="77"/>
  <c r="R402" i="78"/>
  <c r="R260" i="78"/>
  <c r="R102" i="78"/>
  <c r="V449" i="77"/>
  <c r="T323" i="77"/>
  <c r="R193" i="77"/>
  <c r="P129" i="77"/>
  <c r="V171" i="76"/>
  <c r="V525" i="76"/>
  <c r="R465" i="76"/>
  <c r="R459" i="76"/>
  <c r="T399" i="76"/>
  <c r="R327" i="76"/>
  <c r="T429" i="76"/>
  <c r="R323" i="76"/>
  <c r="P421" i="76"/>
  <c r="P371" i="76"/>
  <c r="P243" i="76"/>
  <c r="V409" i="76"/>
  <c r="T229" i="76"/>
  <c r="R231" i="76"/>
  <c r="V117" i="76"/>
  <c r="R413" i="76"/>
  <c r="F446" i="79"/>
  <c r="H358" i="79"/>
  <c r="L306" i="79"/>
  <c r="F256" i="79"/>
  <c r="J204" i="79"/>
  <c r="F170" i="79"/>
  <c r="H144" i="79"/>
  <c r="J118" i="79"/>
  <c r="L92" i="79"/>
  <c r="N490" i="78"/>
  <c r="F466" i="78"/>
  <c r="L452" i="78"/>
  <c r="H440" i="78"/>
  <c r="N426" i="78"/>
  <c r="J414" i="78"/>
  <c r="F402" i="78"/>
  <c r="L388" i="78"/>
  <c r="H376" i="78"/>
  <c r="N362" i="78"/>
  <c r="J350" i="78"/>
  <c r="F338" i="78"/>
  <c r="L324" i="78"/>
  <c r="H312" i="78"/>
  <c r="N298" i="78"/>
  <c r="J286" i="78"/>
  <c r="F274" i="78"/>
  <c r="L260" i="78"/>
  <c r="H248" i="78"/>
  <c r="N234" i="78"/>
  <c r="J222" i="78"/>
  <c r="F210" i="78"/>
  <c r="L196" i="78"/>
  <c r="H184" i="78"/>
  <c r="N170" i="78"/>
  <c r="J158" i="78"/>
  <c r="F146" i="78"/>
  <c r="L132" i="78"/>
  <c r="H120" i="78"/>
  <c r="N106" i="78"/>
  <c r="J94" i="78"/>
  <c r="F531" i="77"/>
  <c r="L517" i="77"/>
  <c r="H505" i="77"/>
  <c r="F499" i="77"/>
  <c r="N491" i="77"/>
  <c r="J479" i="77"/>
  <c r="H473" i="77"/>
  <c r="F467" i="77"/>
  <c r="N459" i="77"/>
  <c r="L453" i="77"/>
  <c r="J447" i="77"/>
  <c r="H441" i="77"/>
  <c r="F435" i="77"/>
  <c r="N427" i="77"/>
  <c r="L421" i="77"/>
  <c r="J415" i="77"/>
  <c r="H409" i="77"/>
  <c r="F403" i="77"/>
  <c r="N395" i="77"/>
  <c r="L389" i="77"/>
  <c r="J383" i="77"/>
  <c r="H377" i="77"/>
  <c r="F371" i="77"/>
  <c r="N363" i="77"/>
  <c r="N357" i="77"/>
  <c r="L351" i="77"/>
  <c r="J345" i="77"/>
  <c r="H339" i="77"/>
  <c r="F333" i="77"/>
  <c r="N325" i="77"/>
  <c r="L319" i="77"/>
  <c r="J313" i="77"/>
  <c r="H307" i="77"/>
  <c r="F301" i="77"/>
  <c r="N293" i="77"/>
  <c r="L287" i="77"/>
  <c r="J281" i="77"/>
  <c r="H275" i="77"/>
  <c r="F269" i="77"/>
  <c r="N261" i="77"/>
  <c r="L255" i="77"/>
  <c r="J249" i="77"/>
  <c r="H243" i="77"/>
  <c r="F237" i="77"/>
  <c r="N229" i="77"/>
  <c r="L223" i="77"/>
  <c r="J217" i="77"/>
  <c r="H211" i="77"/>
  <c r="F205" i="77"/>
  <c r="N197" i="77"/>
  <c r="N191" i="77"/>
  <c r="L185" i="77"/>
  <c r="J179" i="77"/>
  <c r="H173" i="77"/>
  <c r="F167" i="77"/>
  <c r="N159" i="77"/>
  <c r="L153" i="77"/>
  <c r="J147" i="77"/>
  <c r="H141" i="77"/>
  <c r="F135" i="77"/>
  <c r="N127" i="77"/>
  <c r="L121" i="77"/>
  <c r="J115" i="77"/>
  <c r="V498" i="79"/>
  <c r="P200" i="79"/>
  <c r="T430" i="78"/>
  <c r="P362" i="78"/>
  <c r="V208" i="78"/>
  <c r="V529" i="77"/>
  <c r="T341" i="77"/>
  <c r="P245" i="77"/>
  <c r="T163" i="77"/>
  <c r="T117" i="76"/>
  <c r="P161" i="76"/>
  <c r="V501" i="76"/>
  <c r="R351" i="76"/>
  <c r="V515" i="76"/>
  <c r="V435" i="76"/>
  <c r="T355" i="76"/>
  <c r="V381" i="76"/>
  <c r="P321" i="76"/>
  <c r="T471" i="76"/>
  <c r="R385" i="76"/>
  <c r="T175" i="76"/>
  <c r="P195" i="76"/>
  <c r="P417" i="76"/>
  <c r="R279" i="76"/>
  <c r="R223" i="76"/>
  <c r="P133" i="76"/>
  <c r="V273" i="76"/>
  <c r="P119" i="77"/>
  <c r="V355" i="77"/>
  <c r="R525" i="77"/>
  <c r="H115" i="77"/>
  <c r="L127" i="77"/>
  <c r="F141" i="77"/>
  <c r="J153" i="77"/>
  <c r="N165" i="77"/>
  <c r="H179" i="77"/>
  <c r="L191" i="77"/>
  <c r="N203" i="77"/>
  <c r="H217" i="77"/>
  <c r="L229" i="77"/>
  <c r="F243" i="77"/>
  <c r="J255" i="77"/>
  <c r="N267" i="77"/>
  <c r="H281" i="77"/>
  <c r="L293" i="77"/>
  <c r="F307" i="77"/>
  <c r="J319" i="77"/>
  <c r="N331" i="77"/>
  <c r="H345" i="77"/>
  <c r="L357" i="77"/>
  <c r="N369" i="77"/>
  <c r="H383" i="77"/>
  <c r="L395" i="77"/>
  <c r="F409" i="77"/>
  <c r="J421" i="77"/>
  <c r="N433" i="77"/>
  <c r="H447" i="77"/>
  <c r="L459" i="77"/>
  <c r="F473" i="77"/>
  <c r="N497" i="77"/>
  <c r="F517" i="77"/>
  <c r="N92" i="78"/>
  <c r="L118" i="78"/>
  <c r="J144" i="78"/>
  <c r="H170" i="78"/>
  <c r="F196" i="78"/>
  <c r="N220" i="78"/>
  <c r="L246" i="78"/>
  <c r="J272" i="78"/>
  <c r="H298" i="78"/>
  <c r="F324" i="78"/>
  <c r="N348" i="78"/>
  <c r="L374" i="78"/>
  <c r="J400" i="78"/>
  <c r="H426" i="78"/>
  <c r="F452" i="78"/>
  <c r="J488" i="78"/>
  <c r="F116" i="79"/>
  <c r="L166" i="79"/>
  <c r="F250" i="79"/>
  <c r="H352" i="79"/>
  <c r="Z274" i="76"/>
  <c r="Z114" i="76"/>
  <c r="AA430" i="77"/>
  <c r="Z351" i="77"/>
  <c r="Z183" i="77"/>
  <c r="Z274" i="78"/>
  <c r="AB356" i="79"/>
  <c r="Z92" i="79"/>
  <c r="AB105" i="79"/>
  <c r="Z131" i="79"/>
  <c r="Z109" i="79"/>
  <c r="Z137" i="79"/>
  <c r="AB163" i="79"/>
  <c r="Z185" i="79"/>
  <c r="AA202" i="79"/>
  <c r="Z229" i="79"/>
  <c r="AA250" i="79"/>
  <c r="Z273" i="79"/>
  <c r="AA298" i="79"/>
  <c r="AB315" i="79"/>
  <c r="Z341" i="79"/>
  <c r="AB363" i="79"/>
  <c r="AB387" i="79"/>
  <c r="AA406" i="79"/>
  <c r="AA422" i="79"/>
  <c r="AB435" i="79"/>
  <c r="AB447" i="79"/>
  <c r="AA462" i="79"/>
  <c r="Z473" i="79"/>
  <c r="Z485" i="79"/>
  <c r="AB499" i="79"/>
  <c r="AB87" i="78"/>
  <c r="AA98" i="78"/>
  <c r="Z113" i="78"/>
  <c r="Z125" i="78"/>
  <c r="Z137" i="78"/>
  <c r="AB151" i="78"/>
  <c r="AA162" i="78"/>
  <c r="AA174" i="78"/>
  <c r="Z189" i="78"/>
  <c r="Z201" i="78"/>
  <c r="AB211" i="78"/>
  <c r="AA226" i="78"/>
  <c r="AA238" i="78"/>
  <c r="AB251" i="78"/>
  <c r="Z265" i="78"/>
  <c r="AA274" i="78"/>
  <c r="AB283" i="78"/>
  <c r="AA294" i="78"/>
  <c r="AA302" i="78"/>
  <c r="AB311" i="78"/>
  <c r="AA322" i="78"/>
  <c r="AB331" i="78"/>
  <c r="AB339" i="78"/>
  <c r="AA350" i="78"/>
  <c r="AB359" i="78"/>
  <c r="Z369" i="78"/>
  <c r="AB379" i="78"/>
  <c r="Z93" i="79"/>
  <c r="Z106" i="79"/>
  <c r="AB116" i="79"/>
  <c r="AB130" i="79"/>
  <c r="AA141" i="79"/>
  <c r="AB150" i="79"/>
  <c r="AA161" i="79"/>
  <c r="AA169" i="79"/>
  <c r="AB178" i="79"/>
  <c r="AA189" i="79"/>
  <c r="AB198" i="79"/>
  <c r="AB206" i="79"/>
  <c r="AA217" i="79"/>
  <c r="AB226" i="79"/>
  <c r="Z236" i="79"/>
  <c r="AB246" i="79"/>
  <c r="AB254" i="79"/>
  <c r="Z264" i="79"/>
  <c r="AB274" i="79"/>
  <c r="Z284" i="79"/>
  <c r="AB290" i="79"/>
  <c r="AB298" i="79"/>
  <c r="AA305" i="79"/>
  <c r="Z312" i="79"/>
  <c r="Z320" i="79"/>
  <c r="AB326" i="79"/>
  <c r="AA333" i="79"/>
  <c r="AA341" i="79"/>
  <c r="Z348" i="79"/>
  <c r="AB354" i="79"/>
  <c r="AB362" i="79"/>
  <c r="AA369" i="79"/>
  <c r="Z376" i="79"/>
  <c r="Z384" i="79"/>
  <c r="AB390" i="79"/>
  <c r="AA397" i="79"/>
  <c r="AA405" i="79"/>
  <c r="Z412" i="79"/>
  <c r="AB418" i="79"/>
  <c r="AB426" i="79"/>
  <c r="AA433" i="79"/>
  <c r="Z440" i="79"/>
  <c r="Z448" i="79"/>
  <c r="AB454" i="79"/>
  <c r="AA461" i="79"/>
  <c r="AA469" i="79"/>
  <c r="Z476" i="79"/>
  <c r="AB482" i="79"/>
  <c r="AB490" i="79"/>
  <c r="AA497" i="79"/>
  <c r="Z504" i="79"/>
  <c r="AB94" i="78"/>
  <c r="AA101" i="78"/>
  <c r="AA109" i="78"/>
  <c r="Z116" i="78"/>
  <c r="AB122" i="78"/>
  <c r="AB130" i="78"/>
  <c r="AA137" i="78"/>
  <c r="Z144" i="78"/>
  <c r="Z152" i="78"/>
  <c r="AB158" i="78"/>
  <c r="AA165" i="78"/>
  <c r="AA173" i="78"/>
  <c r="Z180" i="78"/>
  <c r="AB186" i="78"/>
  <c r="AB194" i="78"/>
  <c r="AA201" i="78"/>
  <c r="Z208" i="78"/>
  <c r="Z216" i="78"/>
  <c r="AB222" i="78"/>
  <c r="AA229" i="78"/>
  <c r="AA237" i="78"/>
  <c r="Z244" i="78"/>
  <c r="AB250" i="78"/>
  <c r="AB258" i="78"/>
  <c r="AA265" i="78"/>
  <c r="Z272" i="78"/>
  <c r="Z280" i="78"/>
  <c r="AB286" i="78"/>
  <c r="AA293" i="78"/>
  <c r="AA301" i="78"/>
  <c r="Z308" i="78"/>
  <c r="AB314" i="78"/>
  <c r="AB322" i="78"/>
  <c r="AA329" i="78"/>
  <c r="Z336" i="78"/>
  <c r="Z344" i="78"/>
  <c r="AB350" i="78"/>
  <c r="AA357" i="78"/>
  <c r="AA365" i="78"/>
  <c r="Z466" i="76"/>
  <c r="Z154" i="76"/>
  <c r="AA474" i="77"/>
  <c r="Z311" i="77"/>
  <c r="Z478" i="78"/>
  <c r="AB484" i="79"/>
  <c r="Z95" i="79"/>
  <c r="AB121" i="79"/>
  <c r="Z118" i="79"/>
  <c r="AA150" i="79"/>
  <c r="AB179" i="79"/>
  <c r="Z213" i="79"/>
  <c r="AA238" i="79"/>
  <c r="AA266" i="79"/>
  <c r="AA302" i="79"/>
  <c r="AA330" i="79"/>
  <c r="AB355" i="79"/>
  <c r="AA390" i="79"/>
  <c r="AB415" i="79"/>
  <c r="Z433" i="79"/>
  <c r="AB451" i="79"/>
  <c r="Z465" i="79"/>
  <c r="AB483" i="79"/>
  <c r="Z501" i="79"/>
  <c r="AA94" i="78"/>
  <c r="Z109" i="78"/>
  <c r="AA126" i="78"/>
  <c r="Z145" i="78"/>
  <c r="Z161" i="78"/>
  <c r="AB179" i="78"/>
  <c r="AA194" i="78"/>
  <c r="AA210" i="78"/>
  <c r="AA230" i="78"/>
  <c r="AA246" i="78"/>
  <c r="AB259" i="78"/>
  <c r="AB275" i="78"/>
  <c r="Z289" i="78"/>
  <c r="Z301" i="78"/>
  <c r="AB315" i="78"/>
  <c r="AA326" i="78"/>
  <c r="AA338" i="78"/>
  <c r="Z353" i="78"/>
  <c r="Z365" i="78"/>
  <c r="AB375" i="78"/>
  <c r="AA95" i="79"/>
  <c r="Z113" i="79"/>
  <c r="AA127" i="79"/>
  <c r="AB142" i="79"/>
  <c r="Z156" i="79"/>
  <c r="Z168" i="79"/>
  <c r="AB182" i="79"/>
  <c r="AA193" i="79"/>
  <c r="AA205" i="79"/>
  <c r="Z220" i="79"/>
  <c r="Z232" i="79"/>
  <c r="AB242" i="79"/>
  <c r="AA257" i="79"/>
  <c r="AA269" i="79"/>
  <c r="AA281" i="79"/>
  <c r="AA293" i="79"/>
  <c r="AA301" i="79"/>
  <c r="AB310" i="79"/>
  <c r="AA321" i="79"/>
  <c r="AB330" i="79"/>
  <c r="AB338" i="79"/>
  <c r="AA349" i="79"/>
  <c r="AB358" i="79"/>
  <c r="Z368" i="79"/>
  <c r="AB378" i="79"/>
  <c r="AB386" i="79"/>
  <c r="Z396" i="79"/>
  <c r="AB406" i="79"/>
  <c r="Z416" i="79"/>
  <c r="Z424" i="79"/>
  <c r="AB434" i="79"/>
  <c r="Z444" i="79"/>
  <c r="AA453" i="79"/>
  <c r="Z464" i="79"/>
  <c r="Z472" i="79"/>
  <c r="AA481" i="79"/>
  <c r="Z492" i="79"/>
  <c r="AA501" i="79"/>
  <c r="AA509" i="79"/>
  <c r="AA93" i="78"/>
  <c r="Z104" i="78"/>
  <c r="Z112" i="78"/>
  <c r="AA121" i="78"/>
  <c r="Z132" i="78"/>
  <c r="AA141" i="78"/>
  <c r="AA149" i="78"/>
  <c r="Z160" i="78"/>
  <c r="AA169" i="78"/>
  <c r="AB178" i="78"/>
  <c r="AA189" i="78"/>
  <c r="AA197" i="78"/>
  <c r="AB206" i="78"/>
  <c r="AA217" i="78"/>
  <c r="AB226" i="78"/>
  <c r="AB234" i="78"/>
  <c r="AA245" i="78"/>
  <c r="AB254" i="78"/>
  <c r="Z264" i="78"/>
  <c r="AB274" i="78"/>
  <c r="AB282" i="78"/>
  <c r="Z292" i="78"/>
  <c r="AB302" i="78"/>
  <c r="Z312" i="78"/>
  <c r="Z320" i="78"/>
  <c r="AB330" i="78"/>
  <c r="Z340" i="78"/>
  <c r="AA349" i="78"/>
  <c r="Z360" i="78"/>
  <c r="Z368" i="78"/>
  <c r="Z376" i="78"/>
  <c r="AB382" i="78"/>
  <c r="AB104" i="79"/>
  <c r="Z126" i="79"/>
  <c r="AB141" i="79"/>
  <c r="Z155" i="79"/>
  <c r="Z171" i="79"/>
  <c r="AA184" i="79"/>
  <c r="AB197" i="79"/>
  <c r="AB213" i="79"/>
  <c r="Z227" i="79"/>
  <c r="AA240" i="79"/>
  <c r="AA256" i="79"/>
  <c r="AB269" i="79"/>
  <c r="Z283" i="79"/>
  <c r="Z299" i="79"/>
  <c r="AA312" i="79"/>
  <c r="AB325" i="79"/>
  <c r="AB341" i="79"/>
  <c r="Z355" i="79"/>
  <c r="AA368" i="79"/>
  <c r="AA384" i="79"/>
  <c r="AB397" i="79"/>
  <c r="Z411" i="79"/>
  <c r="Z427" i="79"/>
  <c r="AA440" i="79"/>
  <c r="AB453" i="79"/>
  <c r="AB469" i="79"/>
  <c r="Z483" i="79"/>
  <c r="AA496" i="79"/>
  <c r="AB101" i="78"/>
  <c r="Z115" i="78"/>
  <c r="Z131" i="78"/>
  <c r="AA144" i="78"/>
  <c r="AB157" i="78"/>
  <c r="AB173" i="78"/>
  <c r="Z187" i="78"/>
  <c r="AA200" i="78"/>
  <c r="AA216" i="78"/>
  <c r="AB229" i="78"/>
  <c r="Z243" i="78"/>
  <c r="Z259" i="78"/>
  <c r="AA272" i="78"/>
  <c r="AB285" i="78"/>
  <c r="AB301" i="78"/>
  <c r="Z315" i="78"/>
  <c r="AA328" i="78"/>
  <c r="AA344" i="78"/>
  <c r="AB357" i="78"/>
  <c r="Z371" i="78"/>
  <c r="Z385" i="78"/>
  <c r="AB391" i="78"/>
  <c r="AA398" i="78"/>
  <c r="AA406" i="78"/>
  <c r="Z413" i="78"/>
  <c r="AB419" i="78"/>
  <c r="AB427" i="78"/>
  <c r="AA434" i="78"/>
  <c r="Z441" i="78"/>
  <c r="Z449" i="78"/>
  <c r="AB455" i="78"/>
  <c r="AA462" i="78"/>
  <c r="AA470" i="78"/>
  <c r="Z477" i="78"/>
  <c r="AB483" i="78"/>
  <c r="AB491" i="78"/>
  <c r="AA498" i="78"/>
  <c r="Z505" i="78"/>
  <c r="AA118" i="77"/>
  <c r="AA123" i="77"/>
  <c r="AA129" i="77"/>
  <c r="AA134" i="77"/>
  <c r="AA139" i="77"/>
  <c r="AA145" i="77"/>
  <c r="AA150" i="77"/>
  <c r="AA155" i="77"/>
  <c r="AA161" i="77"/>
  <c r="AA166" i="77"/>
  <c r="AA171" i="77"/>
  <c r="AA177" i="77"/>
  <c r="AA182" i="77"/>
  <c r="AA187" i="77"/>
  <c r="AA193" i="77"/>
  <c r="AA198" i="77"/>
  <c r="AA203" i="77"/>
  <c r="AA209" i="77"/>
  <c r="AA214" i="77"/>
  <c r="AA219" i="77"/>
  <c r="AA225" i="77"/>
  <c r="AA230" i="77"/>
  <c r="AA235" i="77"/>
  <c r="AA241" i="77"/>
  <c r="AA246" i="77"/>
  <c r="AA251" i="77"/>
  <c r="AA257" i="77"/>
  <c r="AA262" i="77"/>
  <c r="AA267" i="77"/>
  <c r="AA273" i="77"/>
  <c r="AA278" i="77"/>
  <c r="AA283" i="77"/>
  <c r="AA289" i="77"/>
  <c r="AA294" i="77"/>
  <c r="AA299" i="77"/>
  <c r="AA305" i="77"/>
  <c r="AA310" i="77"/>
  <c r="AA314" i="77"/>
  <c r="AA318" i="77"/>
  <c r="AA322" i="77"/>
  <c r="AA326" i="77"/>
  <c r="AA330" i="77"/>
  <c r="AA334" i="77"/>
  <c r="AA338" i="77"/>
  <c r="AA342" i="77"/>
  <c r="AA346" i="77"/>
  <c r="AA350" i="77"/>
  <c r="AA354" i="77"/>
  <c r="Z89" i="79"/>
  <c r="Z105" i="79"/>
  <c r="AA119" i="79"/>
  <c r="AA133" i="79"/>
  <c r="AB144" i="79"/>
  <c r="AA155" i="79"/>
  <c r="Z166" i="79"/>
  <c r="AB176" i="79"/>
  <c r="AA187" i="79"/>
  <c r="Z198" i="79"/>
  <c r="AB208" i="79"/>
  <c r="AA219" i="79"/>
  <c r="Z230" i="79"/>
  <c r="AB240" i="79"/>
  <c r="AA251" i="79"/>
  <c r="Z262" i="79"/>
  <c r="AB272" i="79"/>
  <c r="AA283" i="79"/>
  <c r="Z294" i="79"/>
  <c r="AB304" i="79"/>
  <c r="AA315" i="79"/>
  <c r="Z326" i="79"/>
  <c r="AB336" i="79"/>
  <c r="AA347" i="79"/>
  <c r="Z358" i="79"/>
  <c r="AB368" i="79"/>
  <c r="AA379" i="79"/>
  <c r="Z390" i="79"/>
  <c r="AB400" i="79"/>
  <c r="AA411" i="79"/>
  <c r="Z422" i="79"/>
  <c r="AB432" i="79"/>
  <c r="AA443" i="79"/>
  <c r="Z454" i="79"/>
  <c r="AB464" i="79"/>
  <c r="AA475" i="79"/>
  <c r="Z486" i="79"/>
  <c r="AB496" i="79"/>
  <c r="AA507" i="79"/>
  <c r="Z94" i="78"/>
  <c r="AB104" i="78"/>
  <c r="AA115" i="78"/>
  <c r="Z126" i="78"/>
  <c r="AB136" i="78"/>
  <c r="AA147" i="78"/>
  <c r="Z158" i="78"/>
  <c r="AB168" i="78"/>
  <c r="AA179" i="78"/>
  <c r="Z190" i="78"/>
  <c r="AB200" i="78"/>
  <c r="AA211" i="78"/>
  <c r="Z222" i="78"/>
  <c r="AB232" i="78"/>
  <c r="AA243" i="78"/>
  <c r="Z254" i="78"/>
  <c r="AB264" i="78"/>
  <c r="AA275" i="78"/>
  <c r="Z286" i="78"/>
  <c r="AB296" i="78"/>
  <c r="AA307" i="78"/>
  <c r="Z318" i="78"/>
  <c r="AB328" i="78"/>
  <c r="AA339" i="78"/>
  <c r="Z350" i="78"/>
  <c r="AB360" i="78"/>
  <c r="AA371" i="78"/>
  <c r="Z382" i="78"/>
  <c r="Z388" i="78"/>
  <c r="AA393" i="78"/>
  <c r="AB398" i="78"/>
  <c r="Z404" i="78"/>
  <c r="AA409" i="78"/>
  <c r="AB414" i="78"/>
  <c r="Z420" i="78"/>
  <c r="AA425" i="78"/>
  <c r="AB430" i="78"/>
  <c r="Z436" i="78"/>
  <c r="AA441" i="78"/>
  <c r="AB446" i="78"/>
  <c r="Z452" i="78"/>
  <c r="AA457" i="78"/>
  <c r="AB462" i="78"/>
  <c r="Z468" i="78"/>
  <c r="AA473" i="78"/>
  <c r="AB478" i="78"/>
  <c r="Z484" i="78"/>
  <c r="AA489" i="78"/>
  <c r="AB494" i="78"/>
  <c r="Z500" i="78"/>
  <c r="AA505" i="78"/>
  <c r="AB86" i="78"/>
  <c r="AB119" i="77"/>
  <c r="AB123" i="77"/>
  <c r="AB127" i="77"/>
  <c r="AB131" i="77"/>
  <c r="AB135" i="77"/>
  <c r="AB139" i="77"/>
  <c r="AB143" i="77"/>
  <c r="AB147" i="77"/>
  <c r="AB151" i="77"/>
  <c r="AB155" i="77"/>
  <c r="AB159" i="77"/>
  <c r="AB163" i="77"/>
  <c r="AB167" i="77"/>
  <c r="AB171" i="77"/>
  <c r="AB175" i="77"/>
  <c r="AB179" i="77"/>
  <c r="AB183" i="77"/>
  <c r="AB187" i="77"/>
  <c r="AB191" i="77"/>
  <c r="AB195" i="77"/>
  <c r="AB199" i="77"/>
  <c r="AB203" i="77"/>
  <c r="AB207" i="77"/>
  <c r="AB211" i="77"/>
  <c r="AB215" i="77"/>
  <c r="AB219" i="77"/>
  <c r="AB223" i="77"/>
  <c r="AB227" i="77"/>
  <c r="AB231" i="77"/>
  <c r="AB235" i="77"/>
  <c r="AB239" i="77"/>
  <c r="AB243" i="77"/>
  <c r="AB247" i="77"/>
  <c r="AB251" i="77"/>
  <c r="AB255" i="77"/>
  <c r="AB259" i="77"/>
  <c r="AB263" i="77"/>
  <c r="AB267" i="77"/>
  <c r="AB271" i="77"/>
  <c r="AB275" i="77"/>
  <c r="AB279" i="77"/>
  <c r="AB283" i="77"/>
  <c r="AB287" i="77"/>
  <c r="AB291" i="77"/>
  <c r="AB295" i="77"/>
  <c r="AB299" i="77"/>
  <c r="AB303" i="77"/>
  <c r="AB307" i="77"/>
  <c r="AB311" i="77"/>
  <c r="AB315" i="77"/>
  <c r="AB319" i="77"/>
  <c r="AB323" i="77"/>
  <c r="AB327" i="77"/>
  <c r="AB331" i="77"/>
  <c r="AB335" i="77"/>
  <c r="AB339" i="77"/>
  <c r="AB343" i="77"/>
  <c r="AB347" i="77"/>
  <c r="AB351" i="77"/>
  <c r="AB355" i="77"/>
  <c r="AA106" i="79"/>
  <c r="AB134" i="79"/>
  <c r="AA156" i="79"/>
  <c r="AB177" i="79"/>
  <c r="Z199" i="79"/>
  <c r="AA220" i="79"/>
  <c r="AB241" i="79"/>
  <c r="Z263" i="79"/>
  <c r="AA284" i="79"/>
  <c r="AB305" i="79"/>
  <c r="Z327" i="79"/>
  <c r="AA348" i="79"/>
  <c r="AB369" i="79"/>
  <c r="Z391" i="79"/>
  <c r="AA412" i="79"/>
  <c r="AB433" i="79"/>
  <c r="Z455" i="79"/>
  <c r="AA476" i="79"/>
  <c r="AB497" i="79"/>
  <c r="Z95" i="78"/>
  <c r="AA116" i="78"/>
  <c r="AB137" i="78"/>
  <c r="Z159" i="78"/>
  <c r="AA180" i="78"/>
  <c r="AB201" i="78"/>
  <c r="Z223" i="78"/>
  <c r="AA244" i="78"/>
  <c r="AB265" i="78"/>
  <c r="Z287" i="78"/>
  <c r="AA308" i="78"/>
  <c r="AB329" i="78"/>
  <c r="Z351" i="78"/>
  <c r="AA372" i="78"/>
  <c r="AA388" i="78"/>
  <c r="Z399" i="78"/>
  <c r="AB409" i="78"/>
  <c r="AA420" i="78"/>
  <c r="Z431" i="78"/>
  <c r="AB441" i="78"/>
  <c r="AA452" i="78"/>
  <c r="Z463" i="78"/>
  <c r="AB473" i="78"/>
  <c r="AA484" i="78"/>
  <c r="Z495" i="78"/>
  <c r="AB505" i="78"/>
  <c r="Y116" i="77"/>
  <c r="Y124" i="77"/>
  <c r="Y132" i="77"/>
  <c r="Y140" i="77"/>
  <c r="Y148" i="77"/>
  <c r="Y156" i="77"/>
  <c r="Y164" i="77"/>
  <c r="Y172" i="77"/>
  <c r="Y180" i="77"/>
  <c r="Y188" i="77"/>
  <c r="Y196" i="77"/>
  <c r="Y204" i="77"/>
  <c r="Y212" i="77"/>
  <c r="Y220" i="77"/>
  <c r="Y228" i="77"/>
  <c r="Y236" i="77"/>
  <c r="Y244" i="77"/>
  <c r="Y252" i="77"/>
  <c r="Z434" i="76"/>
  <c r="Z146" i="76"/>
  <c r="AA418" i="77"/>
  <c r="Z255" i="77"/>
  <c r="AB424" i="78"/>
  <c r="AA335" i="79"/>
  <c r="AA100" i="79"/>
  <c r="Z135" i="79"/>
  <c r="Z125" i="79"/>
  <c r="Z153" i="79"/>
  <c r="AB187" i="79"/>
  <c r="Z217" i="79"/>
  <c r="Z249" i="79"/>
  <c r="AA278" i="79"/>
  <c r="Z305" i="79"/>
  <c r="AB335" i="79"/>
  <c r="Z369" i="79"/>
  <c r="AB399" i="79"/>
  <c r="AB419" i="79"/>
  <c r="Z437" i="79"/>
  <c r="AA454" i="79"/>
  <c r="AA470" i="79"/>
  <c r="AA490" i="79"/>
  <c r="Z505" i="79"/>
  <c r="Z97" i="78"/>
  <c r="AB115" i="78"/>
  <c r="AB131" i="78"/>
  <c r="AA146" i="78"/>
  <c r="AA166" i="78"/>
  <c r="AA182" i="78"/>
  <c r="AA198" i="78"/>
  <c r="Z217" i="78"/>
  <c r="AB231" i="78"/>
  <c r="AB247" i="78"/>
  <c r="AB267" i="78"/>
  <c r="AB279" i="78"/>
  <c r="AA290" i="78"/>
  <c r="Z305" i="78"/>
  <c r="Z317" i="78"/>
  <c r="Z329" i="78"/>
  <c r="AB343" i="78"/>
  <c r="AA354" i="78"/>
  <c r="AA366" i="78"/>
  <c r="Z381" i="78"/>
  <c r="AB98" i="79"/>
  <c r="AB114" i="79"/>
  <c r="AA134" i="79"/>
  <c r="AB146" i="79"/>
  <c r="AA157" i="79"/>
  <c r="Z172" i="79"/>
  <c r="Z184" i="79"/>
  <c r="Z196" i="79"/>
  <c r="AB210" i="79"/>
  <c r="AA221" i="79"/>
  <c r="AA233" i="79"/>
  <c r="Z248" i="79"/>
  <c r="Z260" i="79"/>
  <c r="AB270" i="79"/>
  <c r="AA285" i="79"/>
  <c r="AB294" i="79"/>
  <c r="Z304" i="79"/>
  <c r="AB314" i="79"/>
  <c r="AB322" i="79"/>
  <c r="Z332" i="79"/>
  <c r="AB342" i="79"/>
  <c r="Z352" i="79"/>
  <c r="Z360" i="79"/>
  <c r="AB370" i="79"/>
  <c r="Z380" i="79"/>
  <c r="AA389" i="79"/>
  <c r="Z400" i="79"/>
  <c r="Z408" i="79"/>
  <c r="AA417" i="79"/>
  <c r="Z428" i="79"/>
  <c r="AA437" i="79"/>
  <c r="AA445" i="79"/>
  <c r="Z456" i="79"/>
  <c r="AA465" i="79"/>
  <c r="AB474" i="79"/>
  <c r="AA485" i="79"/>
  <c r="AA493" i="79"/>
  <c r="AB502" i="79"/>
  <c r="Z96" i="78"/>
  <c r="AA105" i="78"/>
  <c r="AB114" i="78"/>
  <c r="AA125" i="78"/>
  <c r="AA133" i="78"/>
  <c r="AB142" i="78"/>
  <c r="AA153" i="78"/>
  <c r="AB162" i="78"/>
  <c r="AB170" i="78"/>
  <c r="AA181" i="78"/>
  <c r="AB190" i="78"/>
  <c r="Z200" i="78"/>
  <c r="AB210" i="78"/>
  <c r="AB218" i="78"/>
  <c r="Z228" i="78"/>
  <c r="AB238" i="78"/>
  <c r="Z248" i="78"/>
  <c r="Z256" i="78"/>
  <c r="AB266" i="78"/>
  <c r="Z276" i="78"/>
  <c r="AA285" i="78"/>
  <c r="Z296" i="78"/>
  <c r="Z304" i="78"/>
  <c r="AA313" i="78"/>
  <c r="Z324" i="78"/>
  <c r="AA333" i="78"/>
  <c r="AA341" i="78"/>
  <c r="Z352" i="78"/>
  <c r="AA361" i="78"/>
  <c r="AB370" i="78"/>
  <c r="AA377" i="78"/>
  <c r="AB111" i="79"/>
  <c r="AA129" i="79"/>
  <c r="AA144" i="79"/>
  <c r="AA160" i="79"/>
  <c r="AB173" i="79"/>
  <c r="Z187" i="79"/>
  <c r="Z203" i="79"/>
  <c r="AA216" i="79"/>
  <c r="AB229" i="79"/>
  <c r="AB245" i="79"/>
  <c r="Z259" i="79"/>
  <c r="AA272" i="79"/>
  <c r="AA288" i="79"/>
  <c r="AB301" i="79"/>
  <c r="Z315" i="79"/>
  <c r="Z331" i="79"/>
  <c r="AA344" i="79"/>
  <c r="AB357" i="79"/>
  <c r="AB373" i="79"/>
  <c r="Z387" i="79"/>
  <c r="AA400" i="79"/>
  <c r="AA416" i="79"/>
  <c r="AB429" i="79"/>
  <c r="Z443" i="79"/>
  <c r="Z459" i="79"/>
  <c r="AA472" i="79"/>
  <c r="AB485" i="79"/>
  <c r="AB501" i="79"/>
  <c r="Z91" i="78"/>
  <c r="AA104" i="78"/>
  <c r="AA120" i="78"/>
  <c r="AB133" i="78"/>
  <c r="Z147" i="78"/>
  <c r="Z163" i="78"/>
  <c r="AA176" i="78"/>
  <c r="AB189" i="78"/>
  <c r="AB205" i="78"/>
  <c r="Z219" i="78"/>
  <c r="AA232" i="78"/>
  <c r="AA248" i="78"/>
  <c r="AB261" i="78"/>
  <c r="Z275" i="78"/>
  <c r="Z291" i="78"/>
  <c r="AA304" i="78"/>
  <c r="AB317" i="78"/>
  <c r="AB333" i="78"/>
  <c r="Z347" i="78"/>
  <c r="AA360" i="78"/>
  <c r="AA376" i="78"/>
  <c r="AA386" i="78"/>
  <c r="Z393" i="78"/>
  <c r="Z401" i="78"/>
  <c r="AB407" i="78"/>
  <c r="AA414" i="78"/>
  <c r="AA422" i="78"/>
  <c r="Z429" i="78"/>
  <c r="AB435" i="78"/>
  <c r="AB443" i="78"/>
  <c r="AA450" i="78"/>
  <c r="Z457" i="78"/>
  <c r="Z465" i="78"/>
  <c r="AB471" i="78"/>
  <c r="AA478" i="78"/>
  <c r="AA486" i="78"/>
  <c r="Z493" i="78"/>
  <c r="AB499" i="78"/>
  <c r="AB507" i="78"/>
  <c r="AA114" i="77"/>
  <c r="AA119" i="77"/>
  <c r="AA125" i="77"/>
  <c r="AA130" i="77"/>
  <c r="AA135" i="77"/>
  <c r="AA141" i="77"/>
  <c r="AA146" i="77"/>
  <c r="AA151" i="77"/>
  <c r="AA157" i="77"/>
  <c r="AA162" i="77"/>
  <c r="AA167" i="77"/>
  <c r="AA173" i="77"/>
  <c r="AA178" i="77"/>
  <c r="AA183" i="77"/>
  <c r="AA189" i="77"/>
  <c r="AA194" i="77"/>
  <c r="AA199" i="77"/>
  <c r="AA205" i="77"/>
  <c r="AA210" i="77"/>
  <c r="AA215" i="77"/>
  <c r="AA221" i="77"/>
  <c r="AA226" i="77"/>
  <c r="AA231" i="77"/>
  <c r="AA237" i="77"/>
  <c r="AA242" i="77"/>
  <c r="AA247" i="77"/>
  <c r="AA253" i="77"/>
  <c r="AA258" i="77"/>
  <c r="AA263" i="77"/>
  <c r="AA269" i="77"/>
  <c r="AA274" i="77"/>
  <c r="AA279" i="77"/>
  <c r="AA285" i="77"/>
  <c r="AA290" i="77"/>
  <c r="AA295" i="77"/>
  <c r="AA301" i="77"/>
  <c r="AA306" i="77"/>
  <c r="AA311" i="77"/>
  <c r="AA315" i="77"/>
  <c r="AA319" i="77"/>
  <c r="AA323" i="77"/>
  <c r="AA327" i="77"/>
  <c r="AA331" i="77"/>
  <c r="AA335" i="77"/>
  <c r="AA339" i="77"/>
  <c r="AA343" i="77"/>
  <c r="AA347" i="77"/>
  <c r="AA351" i="77"/>
  <c r="AA355" i="77"/>
  <c r="AA94" i="79"/>
  <c r="AB108" i="79"/>
  <c r="AB122" i="79"/>
  <c r="AB136" i="79"/>
  <c r="AA147" i="79"/>
  <c r="Z158" i="79"/>
  <c r="AB168" i="79"/>
  <c r="AA179" i="79"/>
  <c r="Z190" i="79"/>
  <c r="AB200" i="79"/>
  <c r="AA211" i="79"/>
  <c r="Z222" i="79"/>
  <c r="AB232" i="79"/>
  <c r="AA243" i="79"/>
  <c r="Z254" i="79"/>
  <c r="AB264" i="79"/>
  <c r="AA275" i="79"/>
  <c r="Z286" i="79"/>
  <c r="AB296" i="79"/>
  <c r="AA307" i="79"/>
  <c r="Z318" i="79"/>
  <c r="AB328" i="79"/>
  <c r="AA339" i="79"/>
  <c r="Z350" i="79"/>
  <c r="AB360" i="79"/>
  <c r="AA371" i="79"/>
  <c r="Z382" i="79"/>
  <c r="AB392" i="79"/>
  <c r="AA403" i="79"/>
  <c r="Z414" i="79"/>
  <c r="AB424" i="79"/>
  <c r="AA435" i="79"/>
  <c r="Z446" i="79"/>
  <c r="AB456" i="79"/>
  <c r="AA467" i="79"/>
  <c r="Z478" i="79"/>
  <c r="AB488" i="79"/>
  <c r="AA499" i="79"/>
  <c r="AB86" i="79"/>
  <c r="AB96" i="78"/>
  <c r="AA107" i="78"/>
  <c r="Z118" i="78"/>
  <c r="AB128" i="78"/>
  <c r="AA139" i="78"/>
  <c r="Z150" i="78"/>
  <c r="AB160" i="78"/>
  <c r="AA171" i="78"/>
  <c r="Z182" i="78"/>
  <c r="AB192" i="78"/>
  <c r="AA203" i="78"/>
  <c r="Z214" i="78"/>
  <c r="AB224" i="78"/>
  <c r="AA235" i="78"/>
  <c r="Z246" i="78"/>
  <c r="AB256" i="78"/>
  <c r="AA267" i="78"/>
  <c r="Z278" i="78"/>
  <c r="AB288" i="78"/>
  <c r="AA299" i="78"/>
  <c r="Z310" i="78"/>
  <c r="AB320" i="78"/>
  <c r="AA331" i="78"/>
  <c r="Z342" i="78"/>
  <c r="AB352" i="78"/>
  <c r="AA363" i="78"/>
  <c r="Z374" i="78"/>
  <c r="Z384" i="78"/>
  <c r="AA389" i="78"/>
  <c r="AB394" i="78"/>
  <c r="Z400" i="78"/>
  <c r="AA405" i="78"/>
  <c r="AB410" i="78"/>
  <c r="Z416" i="78"/>
  <c r="AA421" i="78"/>
  <c r="AB426" i="78"/>
  <c r="Z432" i="78"/>
  <c r="AA437" i="78"/>
  <c r="AB442" i="78"/>
  <c r="Z448" i="78"/>
  <c r="AA453" i="78"/>
  <c r="AB458" i="78"/>
  <c r="Z464" i="78"/>
  <c r="AA469" i="78"/>
  <c r="AB474" i="78"/>
  <c r="Z480" i="78"/>
  <c r="AA485" i="78"/>
  <c r="AB490" i="78"/>
  <c r="Z496" i="78"/>
  <c r="AA501" i="78"/>
  <c r="AB506" i="78"/>
  <c r="AB112" i="77"/>
  <c r="AB116" i="77"/>
  <c r="AB120" i="77"/>
  <c r="AB124" i="77"/>
  <c r="AB128" i="77"/>
  <c r="AB132" i="77"/>
  <c r="AB136" i="77"/>
  <c r="AB140" i="77"/>
  <c r="AB144" i="77"/>
  <c r="AB148" i="77"/>
  <c r="AB152" i="77"/>
  <c r="AB156" i="77"/>
  <c r="AB160" i="77"/>
  <c r="AB164" i="77"/>
  <c r="AB168" i="77"/>
  <c r="AB172" i="77"/>
  <c r="AB176" i="77"/>
  <c r="AB180" i="77"/>
  <c r="AB184" i="77"/>
  <c r="AB188" i="77"/>
  <c r="AB192" i="77"/>
  <c r="AB196" i="77"/>
  <c r="AB200" i="77"/>
  <c r="AB204" i="77"/>
  <c r="AB208" i="77"/>
  <c r="AB212" i="77"/>
  <c r="AB216" i="77"/>
  <c r="AB220" i="77"/>
  <c r="AB224" i="77"/>
  <c r="AB228" i="77"/>
  <c r="AB232" i="77"/>
  <c r="AB236" i="77"/>
  <c r="AB240" i="77"/>
  <c r="AB244" i="77"/>
  <c r="AB248" i="77"/>
  <c r="AB252" i="77"/>
  <c r="AB256" i="77"/>
  <c r="AB260" i="77"/>
  <c r="AB264" i="77"/>
  <c r="AB268" i="77"/>
  <c r="AB272" i="77"/>
  <c r="AB276" i="77"/>
  <c r="AB280" i="77"/>
  <c r="AB284" i="77"/>
  <c r="AB288" i="77"/>
  <c r="AB292" i="77"/>
  <c r="AB296" i="77"/>
  <c r="AB300" i="77"/>
  <c r="AB304" i="77"/>
  <c r="AB308" i="77"/>
  <c r="AB312" i="77"/>
  <c r="AB316" i="77"/>
  <c r="AB320" i="77"/>
  <c r="AB324" i="77"/>
  <c r="AB328" i="77"/>
  <c r="AB332" i="77"/>
  <c r="AB336" i="77"/>
  <c r="AB340" i="77"/>
  <c r="AB344" i="77"/>
  <c r="AB348" i="77"/>
  <c r="AB352" i="77"/>
  <c r="AB356" i="77"/>
  <c r="AA113" i="79"/>
  <c r="AA140" i="79"/>
  <c r="AB161" i="79"/>
  <c r="Z183" i="79"/>
  <c r="AA204" i="79"/>
  <c r="AB225" i="79"/>
  <c r="Z247" i="79"/>
  <c r="AA268" i="79"/>
  <c r="AB289" i="79"/>
  <c r="Z311" i="79"/>
  <c r="AA332" i="79"/>
  <c r="AB353" i="79"/>
  <c r="Z375" i="79"/>
  <c r="AA396" i="79"/>
  <c r="AB417" i="79"/>
  <c r="Z439" i="79"/>
  <c r="AA460" i="79"/>
  <c r="AB481" i="79"/>
  <c r="Z503" i="79"/>
  <c r="AA100" i="78"/>
  <c r="AB121" i="78"/>
  <c r="Z143" i="78"/>
  <c r="AA164" i="78"/>
  <c r="AB185" i="78"/>
  <c r="Z207" i="78"/>
  <c r="AA228" i="78"/>
  <c r="AB249" i="78"/>
  <c r="Z271" i="78"/>
  <c r="AA292" i="78"/>
  <c r="AB313" i="78"/>
  <c r="Z335" i="78"/>
  <c r="AA356" i="78"/>
  <c r="AB377" i="78"/>
  <c r="Z391" i="78"/>
  <c r="AB401" i="78"/>
  <c r="AA412" i="78"/>
  <c r="Z423" i="78"/>
  <c r="AB433" i="78"/>
  <c r="AA444" i="78"/>
  <c r="Z455" i="78"/>
  <c r="AB465" i="78"/>
  <c r="AA476" i="78"/>
  <c r="Z487" i="78"/>
  <c r="AB497" i="78"/>
  <c r="AA508" i="78"/>
  <c r="Y118" i="77"/>
  <c r="Y126" i="77"/>
  <c r="Y134" i="77"/>
  <c r="Y142" i="77"/>
  <c r="Y150" i="77"/>
  <c r="Y158" i="77"/>
  <c r="Y166" i="77"/>
  <c r="Y174" i="77"/>
  <c r="Y182" i="77"/>
  <c r="Y190" i="77"/>
  <c r="Y198" i="77"/>
  <c r="Y206" i="77"/>
  <c r="Y214" i="77"/>
  <c r="Y222" i="77"/>
  <c r="Y230" i="77"/>
  <c r="Y238" i="77"/>
  <c r="Y246" i="77"/>
  <c r="Y254" i="77"/>
  <c r="Z338" i="76"/>
  <c r="AA414" i="77"/>
  <c r="AB252" i="78"/>
  <c r="AA89" i="79"/>
  <c r="Z165" i="79"/>
  <c r="AA222" i="79"/>
  <c r="AA286" i="79"/>
  <c r="AA350" i="79"/>
  <c r="Z401" i="79"/>
  <c r="AA442" i="79"/>
  <c r="AB475" i="79"/>
  <c r="AB507" i="79"/>
  <c r="AA118" i="78"/>
  <c r="Z153" i="78"/>
  <c r="AB183" i="78"/>
  <c r="AB219" i="78"/>
  <c r="AA254" i="78"/>
  <c r="Z281" i="78"/>
  <c r="AB307" i="78"/>
  <c r="Z333" i="78"/>
  <c r="AA358" i="78"/>
  <c r="AA382" i="78"/>
  <c r="Z122" i="79"/>
  <c r="Z148" i="79"/>
  <c r="AB174" i="79"/>
  <c r="Z200" i="79"/>
  <c r="AA225" i="79"/>
  <c r="AA249" i="79"/>
  <c r="Z276" i="79"/>
  <c r="Z296" i="79"/>
  <c r="Z316" i="79"/>
  <c r="Z336" i="79"/>
  <c r="AA353" i="79"/>
  <c r="AA373" i="79"/>
  <c r="Z392" i="79"/>
  <c r="AB410" i="79"/>
  <c r="AA429" i="79"/>
  <c r="AA449" i="79"/>
  <c r="AB466" i="79"/>
  <c r="AB486" i="79"/>
  <c r="AB506" i="79"/>
  <c r="AB110" i="78"/>
  <c r="Z128" i="78"/>
  <c r="Z148" i="78"/>
  <c r="Z168" i="78"/>
  <c r="AA185" i="78"/>
  <c r="AA205" i="78"/>
  <c r="Z224" i="78"/>
  <c r="AB242" i="78"/>
  <c r="AA261" i="78"/>
  <c r="AA281" i="78"/>
  <c r="AB298" i="78"/>
  <c r="AB318" i="78"/>
  <c r="AB338" i="78"/>
  <c r="Z356" i="78"/>
  <c r="AA373" i="78"/>
  <c r="Z101" i="79"/>
  <c r="Z139" i="79"/>
  <c r="AB165" i="79"/>
  <c r="Z195" i="79"/>
  <c r="AA224" i="79"/>
  <c r="Z251" i="79"/>
  <c r="AA280" i="79"/>
  <c r="AB309" i="79"/>
  <c r="AA336" i="79"/>
  <c r="AB365" i="79"/>
  <c r="Z395" i="79"/>
  <c r="AB421" i="79"/>
  <c r="Z451" i="79"/>
  <c r="AA480" i="79"/>
  <c r="Z507" i="79"/>
  <c r="AA112" i="78"/>
  <c r="AB141" i="78"/>
  <c r="AA168" i="78"/>
  <c r="AB197" i="78"/>
  <c r="Z227" i="78"/>
  <c r="AB253" i="78"/>
  <c r="Z283" i="78"/>
  <c r="AA312" i="78"/>
  <c r="Z339" i="78"/>
  <c r="AA368" i="78"/>
  <c r="AA390" i="78"/>
  <c r="AB403" i="78"/>
  <c r="AA418" i="78"/>
  <c r="Z433" i="78"/>
  <c r="AA482" i="77"/>
  <c r="Z146" i="78"/>
  <c r="AB113" i="79"/>
  <c r="Z134" i="79"/>
  <c r="Z201" i="79"/>
  <c r="AB287" i="79"/>
  <c r="Z373" i="79"/>
  <c r="AB427" i="79"/>
  <c r="AB479" i="79"/>
  <c r="AB103" i="78"/>
  <c r="Z141" i="78"/>
  <c r="AA190" i="78"/>
  <c r="Z237" i="78"/>
  <c r="Z273" i="78"/>
  <c r="AA310" i="78"/>
  <c r="Z345" i="78"/>
  <c r="AA374" i="78"/>
  <c r="AB123" i="79"/>
  <c r="AB162" i="79"/>
  <c r="AB190" i="79"/>
  <c r="Z228" i="79"/>
  <c r="AB262" i="79"/>
  <c r="AA289" i="79"/>
  <c r="AA317" i="79"/>
  <c r="Z344" i="79"/>
  <c r="AA365" i="79"/>
  <c r="AB394" i="79"/>
  <c r="AA421" i="79"/>
  <c r="AB442" i="79"/>
  <c r="AB470" i="79"/>
  <c r="Z496" i="79"/>
  <c r="AA89" i="78"/>
  <c r="AA117" i="78"/>
  <c r="AB138" i="78"/>
  <c r="Z164" i="78"/>
  <c r="Z192" i="78"/>
  <c r="AA213" i="78"/>
  <c r="Z240" i="78"/>
  <c r="AA269" i="78"/>
  <c r="AB290" i="78"/>
  <c r="AA317" i="78"/>
  <c r="AA345" i="78"/>
  <c r="AB366" i="78"/>
  <c r="AA97" i="79"/>
  <c r="AB149" i="79"/>
  <c r="AB181" i="79"/>
  <c r="Z219" i="79"/>
  <c r="AB261" i="79"/>
  <c r="AB293" i="79"/>
  <c r="AB333" i="79"/>
  <c r="AA376" i="79"/>
  <c r="AA408" i="79"/>
  <c r="AA448" i="79"/>
  <c r="Z491" i="79"/>
  <c r="Z99" i="78"/>
  <c r="AA136" i="78"/>
  <c r="Z179" i="78"/>
  <c r="Z211" i="78"/>
  <c r="Z251" i="78"/>
  <c r="AB293" i="78"/>
  <c r="AB325" i="78"/>
  <c r="AB365" i="78"/>
  <c r="AB395" i="78"/>
  <c r="AB411" i="78"/>
  <c r="AA430" i="78"/>
  <c r="AA446" i="78"/>
  <c r="Z461" i="78"/>
  <c r="AB475" i="78"/>
  <c r="Z489" i="78"/>
  <c r="AB503" i="78"/>
  <c r="AA126" i="77"/>
  <c r="AA137" i="77"/>
  <c r="AA147" i="77"/>
  <c r="AA158" i="77"/>
  <c r="AA169" i="77"/>
  <c r="AA179" i="77"/>
  <c r="AA190" i="77"/>
  <c r="AA201" i="77"/>
  <c r="AA211" i="77"/>
  <c r="AA222" i="77"/>
  <c r="AA233" i="77"/>
  <c r="AA243" i="77"/>
  <c r="AA254" i="77"/>
  <c r="AA265" i="77"/>
  <c r="AA275" i="77"/>
  <c r="AA286" i="77"/>
  <c r="AA297" i="77"/>
  <c r="AA307" i="77"/>
  <c r="AA316" i="77"/>
  <c r="AA324" i="77"/>
  <c r="AA332" i="77"/>
  <c r="AA340" i="77"/>
  <c r="AA348" i="77"/>
  <c r="AA356" i="77"/>
  <c r="Z112" i="79"/>
  <c r="AA139" i="79"/>
  <c r="AB160" i="79"/>
  <c r="Z182" i="79"/>
  <c r="AA203" i="79"/>
  <c r="AB224" i="79"/>
  <c r="Z246" i="79"/>
  <c r="AA267" i="79"/>
  <c r="AB288" i="79"/>
  <c r="Z310" i="79"/>
  <c r="AA331" i="79"/>
  <c r="AB352" i="79"/>
  <c r="Z374" i="79"/>
  <c r="AA395" i="79"/>
  <c r="AB416" i="79"/>
  <c r="Z438" i="79"/>
  <c r="AA459" i="79"/>
  <c r="AB480" i="79"/>
  <c r="Z502" i="79"/>
  <c r="AA99" i="78"/>
  <c r="AB120" i="78"/>
  <c r="Z142" i="78"/>
  <c r="AA163" i="78"/>
  <c r="AB184" i="78"/>
  <c r="Z206" i="78"/>
  <c r="AA227" i="78"/>
  <c r="AB248" i="78"/>
  <c r="Z270" i="78"/>
  <c r="AA291" i="78"/>
  <c r="AB312" i="78"/>
  <c r="Z334" i="78"/>
  <c r="AA355" i="78"/>
  <c r="AB376" i="78"/>
  <c r="AB390" i="78"/>
  <c r="AA401" i="78"/>
  <c r="Z412" i="78"/>
  <c r="AB422" i="78"/>
  <c r="AA433" i="78"/>
  <c r="Z444" i="78"/>
  <c r="AB454" i="78"/>
  <c r="AA465" i="78"/>
  <c r="Z476" i="78"/>
  <c r="AB486" i="78"/>
  <c r="AA497" i="78"/>
  <c r="Z508" i="78"/>
  <c r="AB122" i="77"/>
  <c r="AB130" i="77"/>
  <c r="AB138" i="77"/>
  <c r="AB146" i="77"/>
  <c r="AB154" i="77"/>
  <c r="AB162" i="77"/>
  <c r="AB170" i="77"/>
  <c r="AB178" i="77"/>
  <c r="AB186" i="77"/>
  <c r="AB194" i="77"/>
  <c r="AB202" i="77"/>
  <c r="AB210" i="77"/>
  <c r="AB218" i="77"/>
  <c r="AB226" i="77"/>
  <c r="AB234" i="77"/>
  <c r="AB242" i="77"/>
  <c r="AB250" i="77"/>
  <c r="AB258" i="77"/>
  <c r="AB266" i="77"/>
  <c r="AB274" i="77"/>
  <c r="AB282" i="77"/>
  <c r="AB290" i="77"/>
  <c r="AB298" i="77"/>
  <c r="AB306" i="77"/>
  <c r="AB314" i="77"/>
  <c r="AB322" i="77"/>
  <c r="AB330" i="77"/>
  <c r="AB338" i="77"/>
  <c r="AB346" i="77"/>
  <c r="AB354" i="77"/>
  <c r="AB127" i="79"/>
  <c r="AA172" i="79"/>
  <c r="Z215" i="79"/>
  <c r="AB257" i="79"/>
  <c r="AA300" i="79"/>
  <c r="Z343" i="79"/>
  <c r="AB385" i="79"/>
  <c r="AA428" i="79"/>
  <c r="Z471" i="79"/>
  <c r="AB89" i="78"/>
  <c r="AA132" i="78"/>
  <c r="Z175" i="78"/>
  <c r="AB217" i="78"/>
  <c r="AA260" i="78"/>
  <c r="Z303" i="78"/>
  <c r="AB345" i="78"/>
  <c r="AB385" i="78"/>
  <c r="Z407" i="78"/>
  <c r="AA428" i="78"/>
  <c r="AB449" i="78"/>
  <c r="Z471" i="78"/>
  <c r="AA492" i="78"/>
  <c r="Y114" i="77"/>
  <c r="Y130" i="77"/>
  <c r="Y146" i="77"/>
  <c r="Y162" i="77"/>
  <c r="Y178" i="77"/>
  <c r="Y194" i="77"/>
  <c r="Y210" i="77"/>
  <c r="Y226" i="77"/>
  <c r="Y242" i="77"/>
  <c r="Y258" i="77"/>
  <c r="Y266" i="77"/>
  <c r="Y274" i="77"/>
  <c r="Y282" i="77"/>
  <c r="Y290" i="77"/>
  <c r="Y298" i="77"/>
  <c r="Y306" i="77"/>
  <c r="Y314" i="77"/>
  <c r="Y322" i="77"/>
  <c r="Y330" i="77"/>
  <c r="Y338" i="77"/>
  <c r="Y346" i="77"/>
  <c r="Y354" i="77"/>
  <c r="AB359" i="77"/>
  <c r="AB363" i="77"/>
  <c r="AB367" i="77"/>
  <c r="AB371" i="77"/>
  <c r="AB375" i="77"/>
  <c r="AB379" i="77"/>
  <c r="AB383" i="77"/>
  <c r="AB387" i="77"/>
  <c r="AB391" i="77"/>
  <c r="AB395" i="77"/>
  <c r="AB399" i="77"/>
  <c r="AB403" i="77"/>
  <c r="AB407" i="77"/>
  <c r="AB411" i="77"/>
  <c r="AB415" i="77"/>
  <c r="AB419" i="77"/>
  <c r="AB423" i="77"/>
  <c r="AB427" i="77"/>
  <c r="AB431" i="77"/>
  <c r="AB435" i="77"/>
  <c r="AB439" i="77"/>
  <c r="AB443" i="77"/>
  <c r="AB447" i="77"/>
  <c r="AB451" i="77"/>
  <c r="AB455" i="77"/>
  <c r="AB459" i="77"/>
  <c r="AB463" i="77"/>
  <c r="AB467" i="77"/>
  <c r="AB471" i="77"/>
  <c r="AB475" i="77"/>
  <c r="AB479" i="77"/>
  <c r="AB483" i="77"/>
  <c r="AB487" i="77"/>
  <c r="AB491" i="77"/>
  <c r="AB495" i="77"/>
  <c r="AB499" i="77"/>
  <c r="AB503" i="77"/>
  <c r="AB507" i="77"/>
  <c r="AB511" i="77"/>
  <c r="AB515" i="77"/>
  <c r="AB519" i="77"/>
  <c r="AB523" i="77"/>
  <c r="AB527" i="77"/>
  <c r="AB531" i="77"/>
  <c r="Y111" i="77"/>
  <c r="AA119" i="76"/>
  <c r="AA123" i="76"/>
  <c r="AA127" i="76"/>
  <c r="AA131" i="76"/>
  <c r="AA135" i="76"/>
  <c r="AA139" i="76"/>
  <c r="AA143" i="76"/>
  <c r="AA147" i="76"/>
  <c r="AA151" i="76"/>
  <c r="AA155" i="76"/>
  <c r="AA159" i="76"/>
  <c r="AA163" i="76"/>
  <c r="AA167" i="76"/>
  <c r="AA171" i="76"/>
  <c r="AA175" i="76"/>
  <c r="AA179" i="76"/>
  <c r="AA183" i="76"/>
  <c r="AA187" i="76"/>
  <c r="AA370" i="77"/>
  <c r="AB164" i="79"/>
  <c r="AA120" i="79"/>
  <c r="Z145" i="79"/>
  <c r="AB235" i="79"/>
  <c r="AA314" i="79"/>
  <c r="AB379" i="79"/>
  <c r="AB443" i="79"/>
  <c r="AB491" i="79"/>
  <c r="Z105" i="78"/>
  <c r="AB155" i="78"/>
  <c r="AB203" i="78"/>
  <c r="Z241" i="78"/>
  <c r="AA286" i="78"/>
  <c r="AA318" i="78"/>
  <c r="AB347" i="78"/>
  <c r="Z136" i="79"/>
  <c r="Z164" i="79"/>
  <c r="Z204" i="79"/>
  <c r="AB238" i="79"/>
  <c r="Z268" i="79"/>
  <c r="Z300" i="79"/>
  <c r="AA325" i="79"/>
  <c r="AB346" i="79"/>
  <c r="AB374" i="79"/>
  <c r="AA401" i="79"/>
  <c r="AB422" i="79"/>
  <c r="AB450" i="79"/>
  <c r="AA477" i="79"/>
  <c r="AB498" i="79"/>
  <c r="AB98" i="78"/>
  <c r="Z120" i="78"/>
  <c r="AB146" i="78"/>
  <c r="AB174" i="78"/>
  <c r="Z196" i="78"/>
  <c r="AA221" i="78"/>
  <c r="AA249" i="78"/>
  <c r="AB270" i="78"/>
  <c r="AA297" i="78"/>
  <c r="AA325" i="78"/>
  <c r="AB346" i="78"/>
  <c r="Z372" i="78"/>
  <c r="AA115" i="79"/>
  <c r="AA152" i="79"/>
  <c r="AA192" i="79"/>
  <c r="Z235" i="79"/>
  <c r="Z267" i="79"/>
  <c r="AA304" i="79"/>
  <c r="Z347" i="79"/>
  <c r="Z379" i="79"/>
  <c r="Z419" i="79"/>
  <c r="AB461" i="79"/>
  <c r="AB493" i="79"/>
  <c r="AB109" i="78"/>
  <c r="AA152" i="78"/>
  <c r="AA184" i="78"/>
  <c r="AB221" i="78"/>
  <c r="AA264" i="78"/>
  <c r="AA296" i="78"/>
  <c r="AA336" i="78"/>
  <c r="Z379" i="78"/>
  <c r="Z397" i="78"/>
  <c r="Z417" i="78"/>
  <c r="AA438" i="78"/>
  <c r="AB451" i="78"/>
  <c r="AA466" i="78"/>
  <c r="Z481" i="78"/>
  <c r="AA494" i="78"/>
  <c r="Z509" i="78"/>
  <c r="AA117" i="77"/>
  <c r="AA127" i="77"/>
  <c r="AA138" i="77"/>
  <c r="AA149" i="77"/>
  <c r="AA159" i="77"/>
  <c r="AA170" i="77"/>
  <c r="AA181" i="77"/>
  <c r="AA191" i="77"/>
  <c r="AA202" i="77"/>
  <c r="AA213" i="77"/>
  <c r="AA223" i="77"/>
  <c r="AA234" i="77"/>
  <c r="AA245" i="77"/>
  <c r="AA255" i="77"/>
  <c r="AA266" i="77"/>
  <c r="AA277" i="77"/>
  <c r="AA287" i="77"/>
  <c r="AA298" i="77"/>
  <c r="AA309" i="77"/>
  <c r="AA317" i="77"/>
  <c r="AA325" i="77"/>
  <c r="AA333" i="77"/>
  <c r="AA341" i="77"/>
  <c r="AA349" i="77"/>
  <c r="AA357" i="77"/>
  <c r="AB115" i="79"/>
  <c r="Z142" i="79"/>
  <c r="AA163" i="79"/>
  <c r="AB184" i="79"/>
  <c r="Z206" i="79"/>
  <c r="AA227" i="79"/>
  <c r="AB248" i="79"/>
  <c r="Z270" i="79"/>
  <c r="AA291" i="79"/>
  <c r="AB312" i="79"/>
  <c r="Z334" i="79"/>
  <c r="AA355" i="79"/>
  <c r="AB376" i="79"/>
  <c r="Z398" i="79"/>
  <c r="AA419" i="79"/>
  <c r="AB440" i="79"/>
  <c r="Z462" i="79"/>
  <c r="AA483" i="79"/>
  <c r="AB504" i="79"/>
  <c r="Z102" i="78"/>
  <c r="AA123" i="78"/>
  <c r="AB144" i="78"/>
  <c r="Z166" i="78"/>
  <c r="AA187" i="78"/>
  <c r="AB208" i="78"/>
  <c r="Z230" i="78"/>
  <c r="AA251" i="78"/>
  <c r="AB272" i="78"/>
  <c r="Z294" i="78"/>
  <c r="AA315" i="78"/>
  <c r="AB336" i="78"/>
  <c r="Z358" i="78"/>
  <c r="AA379" i="78"/>
  <c r="Z392" i="78"/>
  <c r="AB402" i="78"/>
  <c r="AA413" i="78"/>
  <c r="Z424" i="78"/>
  <c r="AB434" i="78"/>
  <c r="AA445" i="78"/>
  <c r="Z456" i="78"/>
  <c r="AB466" i="78"/>
  <c r="AA477" i="78"/>
  <c r="Z488" i="78"/>
  <c r="AB498" i="78"/>
  <c r="AA509" i="78"/>
  <c r="AB117" i="77"/>
  <c r="AB125" i="77"/>
  <c r="AB133" i="77"/>
  <c r="AB141" i="77"/>
  <c r="AB149" i="77"/>
  <c r="AB157" i="77"/>
  <c r="AB165" i="77"/>
  <c r="AB173" i="77"/>
  <c r="AB181" i="77"/>
  <c r="AB189" i="77"/>
  <c r="AB197" i="77"/>
  <c r="AB205" i="77"/>
  <c r="AB213" i="77"/>
  <c r="AB221" i="77"/>
  <c r="AB229" i="77"/>
  <c r="AB237" i="77"/>
  <c r="AB245" i="77"/>
  <c r="AB253" i="77"/>
  <c r="AB261" i="77"/>
  <c r="AB269" i="77"/>
  <c r="AB277" i="77"/>
  <c r="AB285" i="77"/>
  <c r="AB293" i="77"/>
  <c r="AB301" i="77"/>
  <c r="AB309" i="77"/>
  <c r="AB317" i="77"/>
  <c r="AB325" i="77"/>
  <c r="AB333" i="77"/>
  <c r="AB341" i="77"/>
  <c r="AB349" i="77"/>
  <c r="AA91" i="79"/>
  <c r="AB145" i="79"/>
  <c r="AA188" i="79"/>
  <c r="Z231" i="79"/>
  <c r="AB273" i="79"/>
  <c r="AA316" i="79"/>
  <c r="Z359" i="79"/>
  <c r="AB401" i="79"/>
  <c r="AA444" i="79"/>
  <c r="Z487" i="79"/>
  <c r="AB105" i="78"/>
  <c r="AA148" i="78"/>
  <c r="Z191" i="78"/>
  <c r="AB233" i="78"/>
  <c r="AA276" i="78"/>
  <c r="Z319" i="78"/>
  <c r="AB361" i="78"/>
  <c r="AB393" i="78"/>
  <c r="Z415" i="78"/>
  <c r="AA436" i="78"/>
  <c r="AB457" i="78"/>
  <c r="Z479" i="78"/>
  <c r="AA500" i="78"/>
  <c r="Y120" i="77"/>
  <c r="Y136" i="77"/>
  <c r="Y152" i="77"/>
  <c r="Y168" i="77"/>
  <c r="Y184" i="77"/>
  <c r="Y200" i="77"/>
  <c r="Y216" i="77"/>
  <c r="Y232" i="77"/>
  <c r="Y248" i="77"/>
  <c r="Y260" i="77"/>
  <c r="Y268" i="77"/>
  <c r="Y276" i="77"/>
  <c r="Y284" i="77"/>
  <c r="Y292" i="77"/>
  <c r="Y300" i="77"/>
  <c r="Y308" i="77"/>
  <c r="Y316" i="77"/>
  <c r="Y324" i="77"/>
  <c r="Y332" i="77"/>
  <c r="Y340" i="77"/>
  <c r="Y348" i="77"/>
  <c r="Y356" i="77"/>
  <c r="AB360" i="77"/>
  <c r="AB364" i="77"/>
  <c r="AB368" i="77"/>
  <c r="AB372" i="77"/>
  <c r="AB376" i="77"/>
  <c r="AB380" i="77"/>
  <c r="AB384" i="77"/>
  <c r="AB388" i="77"/>
  <c r="AB392" i="77"/>
  <c r="AB396" i="77"/>
  <c r="AB400" i="77"/>
  <c r="AB404" i="77"/>
  <c r="AB408" i="77"/>
  <c r="AB412" i="77"/>
  <c r="AB416" i="77"/>
  <c r="AB420" i="77"/>
  <c r="AB424" i="77"/>
  <c r="AB428" i="77"/>
  <c r="AB432" i="77"/>
  <c r="AB436" i="77"/>
  <c r="AB440" i="77"/>
  <c r="AB444" i="77"/>
  <c r="AB448" i="77"/>
  <c r="AB452" i="77"/>
  <c r="AB456" i="77"/>
  <c r="AB460" i="77"/>
  <c r="AB464" i="77"/>
  <c r="AB468" i="77"/>
  <c r="AB472" i="77"/>
  <c r="AB476" i="77"/>
  <c r="AB480" i="77"/>
  <c r="AB484" i="77"/>
  <c r="AB488" i="77"/>
  <c r="AB492" i="77"/>
  <c r="AB496" i="77"/>
  <c r="AB500" i="77"/>
  <c r="AB504" i="77"/>
  <c r="AB508" i="77"/>
  <c r="AB512" i="77"/>
  <c r="AB516" i="77"/>
  <c r="AB520" i="77"/>
  <c r="AB524" i="77"/>
  <c r="AB528" i="77"/>
  <c r="AB532" i="77"/>
  <c r="AA112" i="76"/>
  <c r="AA116" i="76"/>
  <c r="AA120" i="76"/>
  <c r="AA124" i="76"/>
  <c r="AA128" i="76"/>
  <c r="AA132" i="76"/>
  <c r="AA136" i="76"/>
  <c r="AA140" i="76"/>
  <c r="AA144" i="76"/>
  <c r="AA148" i="76"/>
  <c r="AA152" i="76"/>
  <c r="AA156" i="76"/>
  <c r="AA160" i="76"/>
  <c r="AA164" i="76"/>
  <c r="AA168" i="76"/>
  <c r="AA172" i="76"/>
  <c r="AA176" i="76"/>
  <c r="AA180" i="76"/>
  <c r="AA184" i="76"/>
  <c r="AA188" i="76"/>
  <c r="Z242" i="76"/>
  <c r="Z207" i="77"/>
  <c r="AB171" i="79"/>
  <c r="AB255" i="79"/>
  <c r="AB323" i="79"/>
  <c r="AA414" i="79"/>
  <c r="Z457" i="79"/>
  <c r="AA494" i="79"/>
  <c r="AB123" i="78"/>
  <c r="Z169" i="78"/>
  <c r="Z209" i="78"/>
  <c r="AA258" i="78"/>
  <c r="AB295" i="78"/>
  <c r="AB323" i="78"/>
  <c r="Z361" i="78"/>
  <c r="AA102" i="79"/>
  <c r="Z140" i="79"/>
  <c r="AA177" i="79"/>
  <c r="Z212" i="79"/>
  <c r="AA241" i="79"/>
  <c r="AB278" i="79"/>
  <c r="AB306" i="79"/>
  <c r="Z328" i="79"/>
  <c r="AA357" i="79"/>
  <c r="AA381" i="79"/>
  <c r="AB402" i="79"/>
  <c r="Z432" i="79"/>
  <c r="AB458" i="79"/>
  <c r="Z480" i="79"/>
  <c r="Z508" i="79"/>
  <c r="Z100" i="78"/>
  <c r="AB126" i="78"/>
  <c r="AB154" i="78"/>
  <c r="Z176" i="78"/>
  <c r="AB202" i="78"/>
  <c r="Z232" i="78"/>
  <c r="AA253" i="78"/>
  <c r="AA277" i="78"/>
  <c r="AB306" i="78"/>
  <c r="Z328" i="78"/>
  <c r="AB354" i="78"/>
  <c r="AB378" i="78"/>
  <c r="AB118" i="79"/>
  <c r="Z163" i="79"/>
  <c r="AB205" i="79"/>
  <c r="AB237" i="79"/>
  <c r="AB277" i="79"/>
  <c r="AA320" i="79"/>
  <c r="AA352" i="79"/>
  <c r="AB389" i="79"/>
  <c r="AA432" i="79"/>
  <c r="AA464" i="79"/>
  <c r="AA504" i="79"/>
  <c r="Z123" i="78"/>
  <c r="Z155" i="78"/>
  <c r="Z195" i="78"/>
  <c r="AB237" i="78"/>
  <c r="AB269" i="78"/>
  <c r="Z307" i="78"/>
  <c r="AB349" i="78"/>
  <c r="AB381" i="78"/>
  <c r="AA402" i="78"/>
  <c r="AB423" i="78"/>
  <c r="AB439" i="78"/>
  <c r="AA454" i="78"/>
  <c r="AB467" i="78"/>
  <c r="AA482" i="78"/>
  <c r="Z497" i="78"/>
  <c r="AA86" i="78"/>
  <c r="AA121" i="77"/>
  <c r="AA131" i="77"/>
  <c r="AA142" i="77"/>
  <c r="AA153" i="77"/>
  <c r="AA163" i="77"/>
  <c r="AA174" i="77"/>
  <c r="AA185" i="77"/>
  <c r="AA195" i="77"/>
  <c r="AA206" i="77"/>
  <c r="AA217" i="77"/>
  <c r="AA227" i="77"/>
  <c r="AA238" i="77"/>
  <c r="AA249" i="77"/>
  <c r="AA259" i="77"/>
  <c r="AA270" i="77"/>
  <c r="AA281" i="77"/>
  <c r="AA291" i="77"/>
  <c r="AA302" i="77"/>
  <c r="AA312" i="77"/>
  <c r="AA320" i="77"/>
  <c r="AA328" i="77"/>
  <c r="AA336" i="77"/>
  <c r="AA344" i="77"/>
  <c r="AA352" i="77"/>
  <c r="Z98" i="79"/>
  <c r="AA126" i="79"/>
  <c r="Z150" i="79"/>
  <c r="AA171" i="79"/>
  <c r="AB192" i="79"/>
  <c r="Z214" i="79"/>
  <c r="AA235" i="79"/>
  <c r="AB256" i="79"/>
  <c r="Z278" i="79"/>
  <c r="AA299" i="79"/>
  <c r="AB320" i="79"/>
  <c r="Z342" i="79"/>
  <c r="AA363" i="79"/>
  <c r="AB384" i="79"/>
  <c r="Z406" i="79"/>
  <c r="AA427" i="79"/>
  <c r="AB448" i="79"/>
  <c r="Z470" i="79"/>
  <c r="AA491" i="79"/>
  <c r="Z110" i="78"/>
  <c r="AA131" i="78"/>
  <c r="AB152" i="78"/>
  <c r="Z174" i="78"/>
  <c r="AA195" i="78"/>
  <c r="AB216" i="78"/>
  <c r="Z238" i="78"/>
  <c r="AA259" i="78"/>
  <c r="AB280" i="78"/>
  <c r="Z302" i="78"/>
  <c r="AA323" i="78"/>
  <c r="AB344" i="78"/>
  <c r="Z366" i="78"/>
  <c r="AA385" i="78"/>
  <c r="Z396" i="78"/>
  <c r="AB406" i="78"/>
  <c r="AA417" i="78"/>
  <c r="Z428" i="78"/>
  <c r="AB438" i="78"/>
  <c r="AA449" i="78"/>
  <c r="Z460" i="78"/>
  <c r="AB470" i="78"/>
  <c r="AA481" i="78"/>
  <c r="Z492" i="78"/>
  <c r="AB502" i="78"/>
  <c r="AB118" i="77"/>
  <c r="AB126" i="77"/>
  <c r="AB134" i="77"/>
  <c r="AB142" i="77"/>
  <c r="AB150" i="77"/>
  <c r="AB158" i="77"/>
  <c r="AB166" i="77"/>
  <c r="AB174" i="77"/>
  <c r="AB182" i="77"/>
  <c r="AB190" i="77"/>
  <c r="AB198" i="77"/>
  <c r="AB206" i="77"/>
  <c r="AB214" i="77"/>
  <c r="AB222" i="77"/>
  <c r="AB230" i="77"/>
  <c r="AB238" i="77"/>
  <c r="AB246" i="77"/>
  <c r="AB254" i="77"/>
  <c r="AB262" i="77"/>
  <c r="AB270" i="77"/>
  <c r="AB278" i="77"/>
  <c r="AB286" i="77"/>
  <c r="AB294" i="77"/>
  <c r="AB302" i="77"/>
  <c r="AB310" i="77"/>
  <c r="AB318" i="77"/>
  <c r="AB326" i="77"/>
  <c r="AB334" i="77"/>
  <c r="AB342" i="77"/>
  <c r="AB350" i="77"/>
  <c r="AA99" i="79"/>
  <c r="Z151" i="79"/>
  <c r="AB193" i="79"/>
  <c r="AA236" i="79"/>
  <c r="Z279" i="79"/>
  <c r="AB321" i="79"/>
  <c r="AA364" i="79"/>
  <c r="Z407" i="79"/>
  <c r="AB449" i="79"/>
  <c r="AA492" i="79"/>
  <c r="Z111" i="78"/>
  <c r="AB153" i="78"/>
  <c r="AA196" i="78"/>
  <c r="Z239" i="78"/>
  <c r="AB281" i="78"/>
  <c r="AA324" i="78"/>
  <c r="Z367" i="78"/>
  <c r="AA396" i="78"/>
  <c r="AB417" i="78"/>
  <c r="Z439" i="78"/>
  <c r="AA460" i="78"/>
  <c r="AB481" i="78"/>
  <c r="Z503" i="78"/>
  <c r="Y122" i="77"/>
  <c r="Y138" i="77"/>
  <c r="Y154" i="77"/>
  <c r="Y170" i="77"/>
  <c r="Y186" i="77"/>
  <c r="Y202" i="77"/>
  <c r="Y218" i="77"/>
  <c r="Y234" i="77"/>
  <c r="Y250" i="77"/>
  <c r="Y262" i="77"/>
  <c r="Y270" i="77"/>
  <c r="Y278" i="77"/>
  <c r="Y286" i="77"/>
  <c r="Y294" i="77"/>
  <c r="Y302" i="77"/>
  <c r="Y310" i="77"/>
  <c r="Y318" i="77"/>
  <c r="Y326" i="77"/>
  <c r="Y334" i="77"/>
  <c r="Y342" i="77"/>
  <c r="Y350" i="77"/>
  <c r="AB357" i="77"/>
  <c r="AB361" i="77"/>
  <c r="AB365" i="77"/>
  <c r="AB369" i="77"/>
  <c r="AB373" i="77"/>
  <c r="AB377" i="77"/>
  <c r="AB381" i="77"/>
  <c r="AB385" i="77"/>
  <c r="AB389" i="77"/>
  <c r="AB393" i="77"/>
  <c r="AB397" i="77"/>
  <c r="AB401" i="77"/>
  <c r="AB405" i="77"/>
  <c r="AB409" i="77"/>
  <c r="AB413" i="77"/>
  <c r="AB417" i="77"/>
  <c r="AB421" i="77"/>
  <c r="AB425" i="77"/>
  <c r="AB429" i="77"/>
  <c r="AB433" i="77"/>
  <c r="AB437" i="77"/>
  <c r="AB441" i="77"/>
  <c r="AB445" i="77"/>
  <c r="AB449" i="77"/>
  <c r="AB453" i="77"/>
  <c r="AB457" i="77"/>
  <c r="AB461" i="77"/>
  <c r="AB465" i="77"/>
  <c r="AB469" i="77"/>
  <c r="AB473" i="77"/>
  <c r="AB477" i="77"/>
  <c r="AB481" i="77"/>
  <c r="AB485" i="77"/>
  <c r="AB489" i="77"/>
  <c r="AB493" i="77"/>
  <c r="AB497" i="77"/>
  <c r="AB501" i="77"/>
  <c r="AB505" i="77"/>
  <c r="AB509" i="77"/>
  <c r="AB513" i="77"/>
  <c r="AB517" i="77"/>
  <c r="AB521" i="77"/>
  <c r="AB525" i="77"/>
  <c r="AB529" i="77"/>
  <c r="AB533" i="77"/>
  <c r="AA117" i="76"/>
  <c r="AA121" i="76"/>
  <c r="AA125" i="76"/>
  <c r="AA129" i="76"/>
  <c r="AA133" i="76"/>
  <c r="AA137" i="76"/>
  <c r="AA141" i="76"/>
  <c r="AA145" i="76"/>
  <c r="AA149" i="76"/>
  <c r="AA153" i="76"/>
  <c r="AA157" i="76"/>
  <c r="AA161" i="76"/>
  <c r="AA165" i="76"/>
  <c r="AA169" i="76"/>
  <c r="AA173" i="76"/>
  <c r="AA177" i="76"/>
  <c r="AA181" i="76"/>
  <c r="AA185" i="76"/>
  <c r="AA189" i="76"/>
  <c r="AA193" i="76"/>
  <c r="AA197" i="76"/>
  <c r="AA201" i="76"/>
  <c r="AA205" i="76"/>
  <c r="AA209" i="76"/>
  <c r="AA213" i="76"/>
  <c r="AA217" i="76"/>
  <c r="AA221" i="76"/>
  <c r="AA225" i="76"/>
  <c r="AA229" i="76"/>
  <c r="AA233" i="76"/>
  <c r="AA237" i="76"/>
  <c r="AA241" i="76"/>
  <c r="AA245" i="76"/>
  <c r="AA249" i="76"/>
  <c r="AA253" i="76"/>
  <c r="AA257" i="76"/>
  <c r="AA261" i="76"/>
  <c r="AA265" i="76"/>
  <c r="AA269" i="76"/>
  <c r="AA273" i="76"/>
  <c r="AA277" i="76"/>
  <c r="AA281" i="76"/>
  <c r="AA285" i="76"/>
  <c r="AA289" i="76"/>
  <c r="AA293" i="76"/>
  <c r="AA297" i="76"/>
  <c r="AA301" i="76"/>
  <c r="AA305" i="76"/>
  <c r="AA309" i="76"/>
  <c r="AA313" i="76"/>
  <c r="AA317" i="76"/>
  <c r="AA321" i="76"/>
  <c r="AA325" i="76"/>
  <c r="AA329" i="76"/>
  <c r="AA333" i="76"/>
  <c r="AA337" i="76"/>
  <c r="AA341" i="76"/>
  <c r="AA345" i="76"/>
  <c r="AA349" i="76"/>
  <c r="AA353" i="76"/>
  <c r="AA357" i="76"/>
  <c r="AA361" i="76"/>
  <c r="AA365" i="76"/>
  <c r="AA369" i="76"/>
  <c r="AA373" i="76"/>
  <c r="AA377" i="76"/>
  <c r="AA381" i="76"/>
  <c r="AA385" i="76"/>
  <c r="AA389" i="76"/>
  <c r="AA393" i="76"/>
  <c r="AA397" i="76"/>
  <c r="AA401" i="76"/>
  <c r="AA405" i="76"/>
  <c r="AA409" i="76"/>
  <c r="AA413" i="76"/>
  <c r="AA417" i="76"/>
  <c r="AA421" i="76"/>
  <c r="AA425" i="76"/>
  <c r="AA429" i="76"/>
  <c r="AA433" i="76"/>
  <c r="AA437" i="76"/>
  <c r="AA441" i="76"/>
  <c r="AA445" i="76"/>
  <c r="AA449" i="76"/>
  <c r="AA453" i="76"/>
  <c r="AA457" i="76"/>
  <c r="AA461" i="76"/>
  <c r="AA465" i="76"/>
  <c r="AA469" i="76"/>
  <c r="AA473" i="76"/>
  <c r="AA477" i="76"/>
  <c r="AA481" i="76"/>
  <c r="AA485" i="76"/>
  <c r="AA489" i="76"/>
  <c r="AA493" i="76"/>
  <c r="AA497" i="76"/>
  <c r="AA501" i="76"/>
  <c r="AA505" i="76"/>
  <c r="AA509" i="76"/>
  <c r="AA513" i="76"/>
  <c r="AA517" i="76"/>
  <c r="AA521" i="76"/>
  <c r="AA525" i="76"/>
  <c r="AA529" i="76"/>
  <c r="AA533" i="76"/>
  <c r="AB99" i="79"/>
  <c r="Z128" i="79"/>
  <c r="AA151" i="79"/>
  <c r="AB172" i="79"/>
  <c r="Z194" i="79"/>
  <c r="AA215" i="79"/>
  <c r="AB236" i="79"/>
  <c r="Z258" i="79"/>
  <c r="AA279" i="79"/>
  <c r="AB300" i="79"/>
  <c r="Z322" i="79"/>
  <c r="AA343" i="79"/>
  <c r="AB364" i="79"/>
  <c r="Z386" i="79"/>
  <c r="AA407" i="79"/>
  <c r="AB428" i="79"/>
  <c r="Z450" i="79"/>
  <c r="AA471" i="79"/>
  <c r="AB492" i="79"/>
  <c r="AA111" i="78"/>
  <c r="AB132" i="78"/>
  <c r="Z154" i="78"/>
  <c r="AA175" i="78"/>
  <c r="AB196" i="78"/>
  <c r="Z218" i="78"/>
  <c r="AA239" i="78"/>
  <c r="AB260" i="78"/>
  <c r="Z282" i="78"/>
  <c r="AA303" i="78"/>
  <c r="AB324" i="78"/>
  <c r="Z346" i="78"/>
  <c r="AA367" i="78"/>
  <c r="Z386" i="78"/>
  <c r="AB396" i="78"/>
  <c r="AA407" i="78"/>
  <c r="Z418" i="78"/>
  <c r="AB428" i="78"/>
  <c r="AA439" i="78"/>
  <c r="Z450" i="78"/>
  <c r="AB460" i="78"/>
  <c r="AA471" i="78"/>
  <c r="Z482" i="78"/>
  <c r="AB492" i="78"/>
  <c r="AA503" i="78"/>
  <c r="Z114" i="77"/>
  <c r="Z122" i="77"/>
  <c r="Z130" i="77"/>
  <c r="Z138" i="77"/>
  <c r="Z146" i="77"/>
  <c r="Z154" i="77"/>
  <c r="Z162" i="77"/>
  <c r="Z170" i="77"/>
  <c r="Z178" i="77"/>
  <c r="Z186" i="77"/>
  <c r="Z194" i="77"/>
  <c r="Z202" i="77"/>
  <c r="Z210" i="77"/>
  <c r="Z218" i="77"/>
  <c r="Z226" i="77"/>
  <c r="Z234" i="77"/>
  <c r="Z242" i="77"/>
  <c r="Z250" i="77"/>
  <c r="Z258" i="77"/>
  <c r="Z266" i="77"/>
  <c r="Z274" i="77"/>
  <c r="Z282" i="77"/>
  <c r="Z290" i="77"/>
  <c r="Z298" i="77"/>
  <c r="Z306" i="77"/>
  <c r="Z314" i="77"/>
  <c r="Z322" i="77"/>
  <c r="Z330" i="77"/>
  <c r="Z338" i="77"/>
  <c r="Z346" i="77"/>
  <c r="Z354" i="77"/>
  <c r="Y360" i="77"/>
  <c r="Y364" i="77"/>
  <c r="Y368" i="77"/>
  <c r="Y372" i="77"/>
  <c r="Y376" i="77"/>
  <c r="Y380" i="77"/>
  <c r="Y384" i="77"/>
  <c r="Y388" i="77"/>
  <c r="Y392" i="77"/>
  <c r="Y396" i="77"/>
  <c r="Y400" i="77"/>
  <c r="Y404" i="77"/>
  <c r="Y408" i="77"/>
  <c r="Y412" i="77"/>
  <c r="Y416" i="77"/>
  <c r="Y420" i="77"/>
  <c r="Y424" i="77"/>
  <c r="Y428" i="77"/>
  <c r="Y432" i="77"/>
  <c r="Y436" i="77"/>
  <c r="Y440" i="77"/>
  <c r="Y444" i="77"/>
  <c r="Y448" i="77"/>
  <c r="Y452" i="77"/>
  <c r="Y456" i="77"/>
  <c r="Y460" i="77"/>
  <c r="Y464" i="77"/>
  <c r="Y468" i="77"/>
  <c r="Y472" i="77"/>
  <c r="Y476" i="77"/>
  <c r="Y480" i="77"/>
  <c r="Y484" i="77"/>
  <c r="Y488" i="77"/>
  <c r="Y492" i="77"/>
  <c r="Y496" i="77"/>
  <c r="Y500" i="77"/>
  <c r="Y504" i="77"/>
  <c r="Y508" i="77"/>
  <c r="Y512" i="77"/>
  <c r="Y516" i="77"/>
  <c r="Y520" i="77"/>
  <c r="Y524" i="77"/>
  <c r="Y528" i="77"/>
  <c r="Y532" i="77"/>
  <c r="AB111" i="76"/>
  <c r="AB119" i="76"/>
  <c r="AB123" i="76"/>
  <c r="AB127" i="76"/>
  <c r="AB131" i="76"/>
  <c r="AB135" i="76"/>
  <c r="AB139" i="76"/>
  <c r="AB143" i="76"/>
  <c r="AB147" i="76"/>
  <c r="AB151" i="76"/>
  <c r="AB155" i="76"/>
  <c r="AB159" i="76"/>
  <c r="AB163" i="76"/>
  <c r="AB167" i="76"/>
  <c r="AB171" i="76"/>
  <c r="AB175" i="76"/>
  <c r="AB179" i="76"/>
  <c r="AB183" i="76"/>
  <c r="AB187" i="76"/>
  <c r="AB191" i="76"/>
  <c r="AB195" i="76"/>
  <c r="AB199" i="76"/>
  <c r="AB203" i="76"/>
  <c r="AB207" i="76"/>
  <c r="AB211" i="76"/>
  <c r="AB215" i="76"/>
  <c r="AB219" i="76"/>
  <c r="AB223" i="76"/>
  <c r="AB227" i="76"/>
  <c r="AB231" i="76"/>
  <c r="AB235" i="76"/>
  <c r="AB239" i="76"/>
  <c r="AB243" i="76"/>
  <c r="AB247" i="76"/>
  <c r="AB251" i="76"/>
  <c r="AB255" i="76"/>
  <c r="AB259" i="76"/>
  <c r="AB263" i="76"/>
  <c r="AB267" i="76"/>
  <c r="AB271" i="76"/>
  <c r="AB275" i="76"/>
  <c r="AB279" i="76"/>
  <c r="AB283" i="76"/>
  <c r="AB287" i="76"/>
  <c r="AB291" i="76"/>
  <c r="AB295" i="76"/>
  <c r="AB299" i="76"/>
  <c r="AB303" i="76"/>
  <c r="AB307" i="76"/>
  <c r="AB311" i="76"/>
  <c r="AB315" i="76"/>
  <c r="AB319" i="76"/>
  <c r="AB323" i="76"/>
  <c r="AB327" i="76"/>
  <c r="AB331" i="76"/>
  <c r="AB335" i="76"/>
  <c r="AB339" i="76"/>
  <c r="AB343" i="76"/>
  <c r="AB347" i="76"/>
  <c r="AB351" i="76"/>
  <c r="AB355" i="76"/>
  <c r="AB359" i="76"/>
  <c r="AB363" i="76"/>
  <c r="AB367" i="76"/>
  <c r="AB371" i="76"/>
  <c r="AB375" i="76"/>
  <c r="AB379" i="76"/>
  <c r="AB383" i="76"/>
  <c r="AB387" i="76"/>
  <c r="AB391" i="76"/>
  <c r="AB395" i="76"/>
  <c r="AB399" i="76"/>
  <c r="AB403" i="76"/>
  <c r="AB407" i="76"/>
  <c r="AB411" i="76"/>
  <c r="AB415" i="76"/>
  <c r="AB419" i="76"/>
  <c r="AB423" i="76"/>
  <c r="AB427" i="76"/>
  <c r="AB431" i="76"/>
  <c r="AB435" i="76"/>
  <c r="AB439" i="76"/>
  <c r="AB443" i="76"/>
  <c r="AB447" i="76"/>
  <c r="AB451" i="76"/>
  <c r="AB455" i="76"/>
  <c r="AB459" i="76"/>
  <c r="AB463" i="76"/>
  <c r="AB467" i="76"/>
  <c r="AB471" i="76"/>
  <c r="AB475" i="76"/>
  <c r="AB479" i="76"/>
  <c r="AB483" i="76"/>
  <c r="AB487" i="76"/>
  <c r="AB491" i="76"/>
  <c r="AB495" i="76"/>
  <c r="AB499" i="76"/>
  <c r="AB503" i="76"/>
  <c r="AB507" i="76"/>
  <c r="AB511" i="76"/>
  <c r="AB515" i="76"/>
  <c r="AB519" i="76"/>
  <c r="AB523" i="76"/>
  <c r="AB527" i="76"/>
  <c r="AB531" i="76"/>
  <c r="AB95" i="79"/>
  <c r="AA148" i="79"/>
  <c r="Z191" i="79"/>
  <c r="AB233" i="79"/>
  <c r="AA276" i="79"/>
  <c r="Z319" i="79"/>
  <c r="AB361" i="79"/>
  <c r="AA404" i="79"/>
  <c r="Z447" i="79"/>
  <c r="AB489" i="79"/>
  <c r="AA108" i="78"/>
  <c r="Z151" i="78"/>
  <c r="AB193" i="78"/>
  <c r="AA236" i="78"/>
  <c r="Z279" i="78"/>
  <c r="AB321" i="78"/>
  <c r="AA364" i="78"/>
  <c r="Z395" i="78"/>
  <c r="AA416" i="78"/>
  <c r="AB437" i="78"/>
  <c r="Z459" i="78"/>
  <c r="AB351" i="79"/>
  <c r="AA134" i="78"/>
  <c r="Z297" i="78"/>
  <c r="AB107" i="79"/>
  <c r="AA253" i="79"/>
  <c r="Z364" i="79"/>
  <c r="Z460" i="79"/>
  <c r="Z136" i="78"/>
  <c r="AA233" i="78"/>
  <c r="AB334" i="78"/>
  <c r="AA176" i="79"/>
  <c r="Z323" i="79"/>
  <c r="Z475" i="79"/>
  <c r="AA208" i="78"/>
  <c r="Z355" i="78"/>
  <c r="Z445" i="78"/>
  <c r="AA502" i="78"/>
  <c r="AA143" i="77"/>
  <c r="AA186" i="77"/>
  <c r="AA229" i="77"/>
  <c r="AA271" i="77"/>
  <c r="AA313" i="77"/>
  <c r="AA345" i="77"/>
  <c r="AB152" i="79"/>
  <c r="Z238" i="79"/>
  <c r="AA323" i="79"/>
  <c r="AB408" i="79"/>
  <c r="Z494" i="79"/>
  <c r="Z134" i="78"/>
  <c r="AA219" i="78"/>
  <c r="AB304" i="78"/>
  <c r="AB386" i="78"/>
  <c r="AA429" i="78"/>
  <c r="Z472" i="78"/>
  <c r="AB129" i="77"/>
  <c r="AB161" i="77"/>
  <c r="AB193" i="77"/>
  <c r="AB225" i="77"/>
  <c r="AB257" i="77"/>
  <c r="AB289" i="77"/>
  <c r="AB321" i="77"/>
  <c r="AB353" i="77"/>
  <c r="AA252" i="79"/>
  <c r="Z423" i="79"/>
  <c r="AB169" i="78"/>
  <c r="AA340" i="78"/>
  <c r="Z447" i="78"/>
  <c r="Y128" i="77"/>
  <c r="Y192" i="77"/>
  <c r="Y256" i="77"/>
  <c r="Y288" i="77"/>
  <c r="Y320" i="77"/>
  <c r="Y352" i="77"/>
  <c r="AB370" i="77"/>
  <c r="AB386" i="77"/>
  <c r="AB402" i="77"/>
  <c r="AB418" i="77"/>
  <c r="AB434" i="77"/>
  <c r="AB450" i="77"/>
  <c r="AB466" i="77"/>
  <c r="AB482" i="77"/>
  <c r="AB498" i="77"/>
  <c r="AB514" i="77"/>
  <c r="AB530" i="77"/>
  <c r="AA118" i="76"/>
  <c r="AA134" i="76"/>
  <c r="AA150" i="76"/>
  <c r="AA166" i="76"/>
  <c r="AA182" i="76"/>
  <c r="AA192" i="76"/>
  <c r="AA198" i="76"/>
  <c r="AA203" i="76"/>
  <c r="AA208" i="76"/>
  <c r="AA214" i="76"/>
  <c r="AA219" i="76"/>
  <c r="AA224" i="76"/>
  <c r="AA230" i="76"/>
  <c r="AA235" i="76"/>
  <c r="AA240" i="76"/>
  <c r="AA246" i="76"/>
  <c r="AA251" i="76"/>
  <c r="AA256" i="76"/>
  <c r="AA262" i="76"/>
  <c r="AA267" i="76"/>
  <c r="AA272" i="76"/>
  <c r="AA278" i="76"/>
  <c r="AA283" i="76"/>
  <c r="AA288" i="76"/>
  <c r="AA294" i="76"/>
  <c r="AA299" i="76"/>
  <c r="AA304" i="76"/>
  <c r="AA310" i="76"/>
  <c r="AA315" i="76"/>
  <c r="AA320" i="76"/>
  <c r="AA326" i="76"/>
  <c r="AA331" i="76"/>
  <c r="AA336" i="76"/>
  <c r="AA342" i="76"/>
  <c r="AA347" i="76"/>
  <c r="AA352" i="76"/>
  <c r="AA358" i="76"/>
  <c r="AA363" i="76"/>
  <c r="AA368" i="76"/>
  <c r="AA374" i="76"/>
  <c r="AA379" i="76"/>
  <c r="AA384" i="76"/>
  <c r="AA390" i="76"/>
  <c r="AA395" i="76"/>
  <c r="AA400" i="76"/>
  <c r="AA406" i="76"/>
  <c r="AA411" i="76"/>
  <c r="AA416" i="76"/>
  <c r="AA422" i="76"/>
  <c r="AA427" i="76"/>
  <c r="AA432" i="76"/>
  <c r="AA438" i="76"/>
  <c r="AA443" i="76"/>
  <c r="AA448" i="76"/>
  <c r="AA454" i="76"/>
  <c r="AA459" i="76"/>
  <c r="AA464" i="76"/>
  <c r="AA470" i="76"/>
  <c r="AA475" i="76"/>
  <c r="AA480" i="76"/>
  <c r="AA486" i="76"/>
  <c r="AA491" i="76"/>
  <c r="AA496" i="76"/>
  <c r="AA502" i="76"/>
  <c r="AA507" i="76"/>
  <c r="AA512" i="76"/>
  <c r="AA518" i="76"/>
  <c r="AA523" i="76"/>
  <c r="AA528" i="76"/>
  <c r="AA534" i="76"/>
  <c r="Z114" i="79"/>
  <c r="Z146" i="79"/>
  <c r="Z178" i="79"/>
  <c r="AB204" i="79"/>
  <c r="AA231" i="79"/>
  <c r="AA263" i="79"/>
  <c r="Z290" i="79"/>
  <c r="AB316" i="79"/>
  <c r="AB348" i="79"/>
  <c r="AA375" i="79"/>
  <c r="Z402" i="79"/>
  <c r="Z434" i="79"/>
  <c r="AB460" i="79"/>
  <c r="AA487" i="79"/>
  <c r="AB116" i="78"/>
  <c r="AA143" i="78"/>
  <c r="Z170" i="78"/>
  <c r="Z202" i="78"/>
  <c r="AB228" i="78"/>
  <c r="AA255" i="78"/>
  <c r="AA287" i="78"/>
  <c r="Z314" i="78"/>
  <c r="AB340" i="78"/>
  <c r="AB372" i="78"/>
  <c r="AA391" i="78"/>
  <c r="AB404" i="78"/>
  <c r="AB420" i="78"/>
  <c r="Z434" i="78"/>
  <c r="AA447" i="78"/>
  <c r="AA463" i="78"/>
  <c r="AB476" i="78"/>
  <c r="Z490" i="78"/>
  <c r="Z506" i="78"/>
  <c r="Z118" i="77"/>
  <c r="Z128" i="77"/>
  <c r="Z140" i="77"/>
  <c r="Z150" i="77"/>
  <c r="Z160" i="77"/>
  <c r="Z172" i="77"/>
  <c r="Z182" i="77"/>
  <c r="Z192" i="77"/>
  <c r="Z204" i="77"/>
  <c r="Z214" i="77"/>
  <c r="Z224" i="77"/>
  <c r="Z236" i="77"/>
  <c r="Z246" i="77"/>
  <c r="Z256" i="77"/>
  <c r="Z268" i="77"/>
  <c r="Z278" i="77"/>
  <c r="Z288" i="77"/>
  <c r="Z300" i="77"/>
  <c r="Z310" i="77"/>
  <c r="Z320" i="77"/>
  <c r="Z332" i="77"/>
  <c r="Z342" i="77"/>
  <c r="Z352" i="77"/>
  <c r="Y361" i="77"/>
  <c r="Y366" i="77"/>
  <c r="Y371" i="77"/>
  <c r="Y377" i="77"/>
  <c r="Y382" i="77"/>
  <c r="Y387" i="77"/>
  <c r="Y393" i="77"/>
  <c r="Y398" i="77"/>
  <c r="Y403" i="77"/>
  <c r="Y409" i="77"/>
  <c r="Y414" i="77"/>
  <c r="Y419" i="77"/>
  <c r="Y425" i="77"/>
  <c r="Y430" i="77"/>
  <c r="Y435" i="77"/>
  <c r="Y441" i="77"/>
  <c r="Y446" i="77"/>
  <c r="Y451" i="77"/>
  <c r="Y457" i="77"/>
  <c r="Y462" i="77"/>
  <c r="Y467" i="77"/>
  <c r="Y473" i="77"/>
  <c r="Y478" i="77"/>
  <c r="Y483" i="77"/>
  <c r="Y489" i="77"/>
  <c r="Y494" i="77"/>
  <c r="Y499" i="77"/>
  <c r="Y505" i="77"/>
  <c r="Y510" i="77"/>
  <c r="Y515" i="77"/>
  <c r="Y521" i="77"/>
  <c r="Y526" i="77"/>
  <c r="Y531" i="77"/>
  <c r="AB112" i="76"/>
  <c r="AB116" i="76"/>
  <c r="AB121" i="76"/>
  <c r="AB126" i="76"/>
  <c r="AB132" i="76"/>
  <c r="AB137" i="76"/>
  <c r="AB142" i="76"/>
  <c r="AB148" i="76"/>
  <c r="AB153" i="76"/>
  <c r="AB158" i="76"/>
  <c r="AB164" i="76"/>
  <c r="AB169" i="76"/>
  <c r="AB174" i="76"/>
  <c r="AB180" i="76"/>
  <c r="AB185" i="76"/>
  <c r="AB190" i="76"/>
  <c r="AB196" i="76"/>
  <c r="AB201" i="76"/>
  <c r="AB206" i="76"/>
  <c r="AB212" i="76"/>
  <c r="AB217" i="76"/>
  <c r="AB222" i="76"/>
  <c r="AB228" i="76"/>
  <c r="AB233" i="76"/>
  <c r="AB238" i="76"/>
  <c r="AB244" i="76"/>
  <c r="AB249" i="76"/>
  <c r="AB254" i="76"/>
  <c r="AB260" i="76"/>
  <c r="AB265" i="76"/>
  <c r="AB270" i="76"/>
  <c r="AB276" i="76"/>
  <c r="AB281" i="76"/>
  <c r="AB286" i="76"/>
  <c r="AB292" i="76"/>
  <c r="AB297" i="76"/>
  <c r="AB302" i="76"/>
  <c r="AB308" i="76"/>
  <c r="AB313" i="76"/>
  <c r="AB318" i="76"/>
  <c r="AB324" i="76"/>
  <c r="AB329" i="76"/>
  <c r="AB334" i="76"/>
  <c r="AB340" i="76"/>
  <c r="AB345" i="76"/>
  <c r="AB350" i="76"/>
  <c r="AB356" i="76"/>
  <c r="AB361" i="76"/>
  <c r="AB366" i="76"/>
  <c r="AB372" i="76"/>
  <c r="AB377" i="76"/>
  <c r="AB382" i="76"/>
  <c r="AB388" i="76"/>
  <c r="AB393" i="76"/>
  <c r="AB398" i="76"/>
  <c r="AB404" i="76"/>
  <c r="AB409" i="76"/>
  <c r="AB414" i="76"/>
  <c r="AB420" i="76"/>
  <c r="AB425" i="76"/>
  <c r="AB430" i="76"/>
  <c r="AB436" i="76"/>
  <c r="AB441" i="76"/>
  <c r="AB446" i="76"/>
  <c r="AB452" i="76"/>
  <c r="AB457" i="76"/>
  <c r="AB462" i="76"/>
  <c r="AB468" i="76"/>
  <c r="AB473" i="76"/>
  <c r="AB478" i="76"/>
  <c r="AB484" i="76"/>
  <c r="AB489" i="76"/>
  <c r="AB494" i="76"/>
  <c r="AB500" i="76"/>
  <c r="AB505" i="76"/>
  <c r="AB510" i="76"/>
  <c r="AB516" i="76"/>
  <c r="AB521" i="76"/>
  <c r="AB526" i="76"/>
  <c r="AB532" i="76"/>
  <c r="Z124" i="79"/>
  <c r="AA180" i="79"/>
  <c r="AA244" i="79"/>
  <c r="AB297" i="79"/>
  <c r="Z351" i="79"/>
  <c r="Z415" i="79"/>
  <c r="AA468" i="79"/>
  <c r="AB97" i="78"/>
  <c r="AB161" i="78"/>
  <c r="Z215" i="78"/>
  <c r="AA268" i="78"/>
  <c r="AA332" i="78"/>
  <c r="AA384" i="78"/>
  <c r="Z411" i="78"/>
  <c r="Z443" i="78"/>
  <c r="AB469" i="78"/>
  <c r="Z491" i="78"/>
  <c r="Y129" i="77"/>
  <c r="Y145" i="77"/>
  <c r="Y161" i="77"/>
  <c r="Y177" i="77"/>
  <c r="Y193" i="77"/>
  <c r="Y209" i="77"/>
  <c r="Y225" i="77"/>
  <c r="Y241" i="77"/>
  <c r="AA506" i="77"/>
  <c r="AA105" i="79"/>
  <c r="AA426" i="79"/>
  <c r="Z173" i="78"/>
  <c r="Z337" i="78"/>
  <c r="AA153" i="79"/>
  <c r="Z288" i="79"/>
  <c r="AA385" i="79"/>
  <c r="Z488" i="79"/>
  <c r="AA157" i="78"/>
  <c r="Z260" i="78"/>
  <c r="AB362" i="78"/>
  <c r="AA208" i="79"/>
  <c r="Z363" i="79"/>
  <c r="AB93" i="78"/>
  <c r="AA240" i="78"/>
  <c r="AB387" i="78"/>
  <c r="AB459" i="78"/>
  <c r="AA154" i="77"/>
  <c r="AA197" i="77"/>
  <c r="AA239" i="77"/>
  <c r="AA282" i="77"/>
  <c r="AA321" i="77"/>
  <c r="AA353" i="77"/>
  <c r="Z174" i="79"/>
  <c r="AA259" i="79"/>
  <c r="AB344" i="79"/>
  <c r="Z430" i="79"/>
  <c r="AA155" i="78"/>
  <c r="AB240" i="78"/>
  <c r="Z326" i="78"/>
  <c r="AA397" i="78"/>
  <c r="Z440" i="78"/>
  <c r="AB482" i="78"/>
  <c r="AB114" i="77"/>
  <c r="AB137" i="77"/>
  <c r="AB169" i="77"/>
  <c r="AB201" i="77"/>
  <c r="AB233" i="77"/>
  <c r="AB265" i="77"/>
  <c r="AB297" i="77"/>
  <c r="AB329" i="77"/>
  <c r="AB120" i="79"/>
  <c r="Z295" i="79"/>
  <c r="AB465" i="79"/>
  <c r="AA212" i="78"/>
  <c r="Z383" i="78"/>
  <c r="AA468" i="78"/>
  <c r="Y144" i="77"/>
  <c r="Y208" i="77"/>
  <c r="Y264" i="77"/>
  <c r="Y296" i="77"/>
  <c r="Y328" i="77"/>
  <c r="AB358" i="77"/>
  <c r="AB374" i="77"/>
  <c r="AB390" i="77"/>
  <c r="AB406" i="77"/>
  <c r="AB422" i="77"/>
  <c r="AB438" i="77"/>
  <c r="AB454" i="77"/>
  <c r="AB470" i="77"/>
  <c r="AB486" i="77"/>
  <c r="AB502" i="77"/>
  <c r="AB518" i="77"/>
  <c r="AB534" i="77"/>
  <c r="AA122" i="76"/>
  <c r="AA138" i="76"/>
  <c r="AA154" i="76"/>
  <c r="AA170" i="76"/>
  <c r="AA186" i="76"/>
  <c r="AA194" i="76"/>
  <c r="AA199" i="76"/>
  <c r="AA204" i="76"/>
  <c r="AA210" i="76"/>
  <c r="AA215" i="76"/>
  <c r="AA220" i="76"/>
  <c r="AA226" i="76"/>
  <c r="AA231" i="76"/>
  <c r="AA236" i="76"/>
  <c r="AA242" i="76"/>
  <c r="AA247" i="76"/>
  <c r="AA252" i="76"/>
  <c r="AA258" i="76"/>
  <c r="AA263" i="76"/>
  <c r="AA268" i="76"/>
  <c r="AA274" i="76"/>
  <c r="AA279" i="76"/>
  <c r="AA284" i="76"/>
  <c r="AA290" i="76"/>
  <c r="AA295" i="76"/>
  <c r="AA300" i="76"/>
  <c r="AA306" i="76"/>
  <c r="AA311" i="76"/>
  <c r="AA316" i="76"/>
  <c r="AA322" i="76"/>
  <c r="AA327" i="76"/>
  <c r="AA332" i="76"/>
  <c r="AA338" i="76"/>
  <c r="AA343" i="76"/>
  <c r="AA348" i="76"/>
  <c r="AA354" i="76"/>
  <c r="AA359" i="76"/>
  <c r="AA364" i="76"/>
  <c r="AA370" i="76"/>
  <c r="AA375" i="76"/>
  <c r="AA380" i="76"/>
  <c r="AA386" i="76"/>
  <c r="AA391" i="76"/>
  <c r="AA396" i="76"/>
  <c r="AA402" i="76"/>
  <c r="AA407" i="76"/>
  <c r="AA412" i="76"/>
  <c r="AA418" i="76"/>
  <c r="AA423" i="76"/>
  <c r="AA428" i="76"/>
  <c r="AA434" i="76"/>
  <c r="AA439" i="76"/>
  <c r="AA444" i="76"/>
  <c r="AA450" i="76"/>
  <c r="AA455" i="76"/>
  <c r="AA460" i="76"/>
  <c r="AA466" i="76"/>
  <c r="AA471" i="76"/>
  <c r="AA476" i="76"/>
  <c r="AA482" i="76"/>
  <c r="AA487" i="76"/>
  <c r="AA492" i="76"/>
  <c r="AA498" i="76"/>
  <c r="AA503" i="76"/>
  <c r="AA508" i="76"/>
  <c r="AA514" i="76"/>
  <c r="AA519" i="76"/>
  <c r="AA524" i="76"/>
  <c r="AA530" i="76"/>
  <c r="Y111" i="76"/>
  <c r="Z121" i="79"/>
  <c r="AB156" i="79"/>
  <c r="AA183" i="79"/>
  <c r="Z210" i="79"/>
  <c r="Z242" i="79"/>
  <c r="AB268" i="79"/>
  <c r="AA295" i="79"/>
  <c r="AA327" i="79"/>
  <c r="Z354" i="79"/>
  <c r="AB380" i="79"/>
  <c r="AB412" i="79"/>
  <c r="AA439" i="79"/>
  <c r="Z466" i="79"/>
  <c r="Z498" i="79"/>
  <c r="AA95" i="78"/>
  <c r="Z122" i="78"/>
  <c r="AB148" i="78"/>
  <c r="AB180" i="78"/>
  <c r="AA207" i="78"/>
  <c r="Z234" i="78"/>
  <c r="Z266" i="78"/>
  <c r="AB292" i="78"/>
  <c r="AA319" i="78"/>
  <c r="AA351" i="78"/>
  <c r="Z378" i="78"/>
  <c r="Z394" i="78"/>
  <c r="Z410" i="78"/>
  <c r="AA423" i="78"/>
  <c r="AB436" i="78"/>
  <c r="AB452" i="78"/>
  <c r="Z466" i="78"/>
  <c r="AA479" i="78"/>
  <c r="AA495" i="78"/>
  <c r="AB508" i="78"/>
  <c r="Z120" i="77"/>
  <c r="Z132" i="77"/>
  <c r="Z142" i="77"/>
  <c r="Z152" i="77"/>
  <c r="Z164" i="77"/>
  <c r="Z174" i="77"/>
  <c r="Z184" i="77"/>
  <c r="Z196" i="77"/>
  <c r="Z206" i="77"/>
  <c r="Z216" i="77"/>
  <c r="Z228" i="77"/>
  <c r="Z238" i="77"/>
  <c r="Z248" i="77"/>
  <c r="Z260" i="77"/>
  <c r="Z270" i="77"/>
  <c r="Z280" i="77"/>
  <c r="Z292" i="77"/>
  <c r="Z302" i="77"/>
  <c r="Z312" i="77"/>
  <c r="Z324" i="77"/>
  <c r="Z334" i="77"/>
  <c r="Z344" i="77"/>
  <c r="Z356" i="77"/>
  <c r="Y362" i="77"/>
  <c r="Y367" i="77"/>
  <c r="Y373" i="77"/>
  <c r="Y378" i="77"/>
  <c r="Y383" i="77"/>
  <c r="Y389" i="77"/>
  <c r="Y394" i="77"/>
  <c r="Y399" i="77"/>
  <c r="Y405" i="77"/>
  <c r="Y410" i="77"/>
  <c r="Y415" i="77"/>
  <c r="Y421" i="77"/>
  <c r="Y426" i="77"/>
  <c r="Y431" i="77"/>
  <c r="Y437" i="77"/>
  <c r="Y442" i="77"/>
  <c r="Y447" i="77"/>
  <c r="Y453" i="77"/>
  <c r="Y458" i="77"/>
  <c r="Y463" i="77"/>
  <c r="Y469" i="77"/>
  <c r="Y474" i="77"/>
  <c r="Y479" i="77"/>
  <c r="Y485" i="77"/>
  <c r="Y490" i="77"/>
  <c r="Y495" i="77"/>
  <c r="Y501" i="77"/>
  <c r="Y506" i="77"/>
  <c r="Y511" i="77"/>
  <c r="Y517" i="77"/>
  <c r="Y522" i="77"/>
  <c r="Y527" i="77"/>
  <c r="Y533" i="77"/>
  <c r="AB117" i="76"/>
  <c r="AB122" i="76"/>
  <c r="AB128" i="76"/>
  <c r="AB133" i="76"/>
  <c r="AB138" i="76"/>
  <c r="AB144" i="76"/>
  <c r="AB149" i="76"/>
  <c r="AB154" i="76"/>
  <c r="AB160" i="76"/>
  <c r="AB165" i="76"/>
  <c r="AB170" i="76"/>
  <c r="AB176" i="76"/>
  <c r="AB181" i="76"/>
  <c r="AB186" i="76"/>
  <c r="AB192" i="76"/>
  <c r="AB197" i="76"/>
  <c r="AB202" i="76"/>
  <c r="AB208" i="76"/>
  <c r="AB213" i="76"/>
  <c r="AB218" i="76"/>
  <c r="AB224" i="76"/>
  <c r="AB229" i="76"/>
  <c r="AB234" i="76"/>
  <c r="AB240" i="76"/>
  <c r="AB245" i="76"/>
  <c r="AB250" i="76"/>
  <c r="AB256" i="76"/>
  <c r="AB261" i="76"/>
  <c r="AB266" i="76"/>
  <c r="AB272" i="76"/>
  <c r="AB277" i="76"/>
  <c r="AB282" i="76"/>
  <c r="AB288" i="76"/>
  <c r="AB293" i="76"/>
  <c r="AB298" i="76"/>
  <c r="AB304" i="76"/>
  <c r="AB309" i="76"/>
  <c r="AB314" i="76"/>
  <c r="AB320" i="76"/>
  <c r="AB325" i="76"/>
  <c r="AB330" i="76"/>
  <c r="AB336" i="76"/>
  <c r="AB341" i="76"/>
  <c r="AB346" i="76"/>
  <c r="AB352" i="76"/>
  <c r="AB357" i="76"/>
  <c r="AB362" i="76"/>
  <c r="AB368" i="76"/>
  <c r="AB373" i="76"/>
  <c r="AB378" i="76"/>
  <c r="AB384" i="76"/>
  <c r="AB389" i="76"/>
  <c r="AB394" i="76"/>
  <c r="AB400" i="76"/>
  <c r="AB405" i="76"/>
  <c r="AB410" i="76"/>
  <c r="AB416" i="76"/>
  <c r="AB421" i="76"/>
  <c r="AB426" i="76"/>
  <c r="AB432" i="76"/>
  <c r="AB437" i="76"/>
  <c r="AB442" i="76"/>
  <c r="AB448" i="76"/>
  <c r="AB453" i="76"/>
  <c r="AB458" i="76"/>
  <c r="AB464" i="76"/>
  <c r="AB469" i="76"/>
  <c r="AB474" i="76"/>
  <c r="AB480" i="76"/>
  <c r="AB485" i="76"/>
  <c r="AB490" i="76"/>
  <c r="AB496" i="76"/>
  <c r="AB501" i="76"/>
  <c r="AB506" i="76"/>
  <c r="AB512" i="76"/>
  <c r="AB517" i="76"/>
  <c r="AB522" i="76"/>
  <c r="AB528" i="76"/>
  <c r="AB533" i="76"/>
  <c r="AB137" i="79"/>
  <c r="AB201" i="79"/>
  <c r="Z255" i="79"/>
  <c r="AA308" i="79"/>
  <c r="AA372" i="79"/>
  <c r="AB425" i="79"/>
  <c r="Z479" i="79"/>
  <c r="Z119" i="78"/>
  <c r="AA172" i="78"/>
  <c r="AB225" i="78"/>
  <c r="AB289" i="78"/>
  <c r="Z343" i="78"/>
  <c r="AB389" i="78"/>
  <c r="AB421" i="78"/>
  <c r="AA448" i="78"/>
  <c r="Z475" i="78"/>
  <c r="AA496" i="78"/>
  <c r="Y117" i="77"/>
  <c r="Y133" i="77"/>
  <c r="Y149" i="77"/>
  <c r="Y165" i="77"/>
  <c r="Y181" i="77"/>
  <c r="Y197" i="77"/>
  <c r="Y213" i="77"/>
  <c r="Y229" i="77"/>
  <c r="Y245" i="77"/>
  <c r="AB488" i="78"/>
  <c r="AA198" i="79"/>
  <c r="AB463" i="79"/>
  <c r="AA222" i="78"/>
  <c r="AB371" i="78"/>
  <c r="AA185" i="79"/>
  <c r="AA309" i="79"/>
  <c r="AA413" i="79"/>
  <c r="Z184" i="78"/>
  <c r="Z288" i="78"/>
  <c r="AA381" i="78"/>
  <c r="AA248" i="79"/>
  <c r="AB405" i="79"/>
  <c r="AB125" i="78"/>
  <c r="AA280" i="78"/>
  <c r="Z409" i="78"/>
  <c r="Z473" i="78"/>
  <c r="AA122" i="77"/>
  <c r="AA165" i="77"/>
  <c r="AA207" i="77"/>
  <c r="AA250" i="77"/>
  <c r="AA293" i="77"/>
  <c r="AA329" i="77"/>
  <c r="AA101" i="79"/>
  <c r="AA195" i="79"/>
  <c r="AB280" i="79"/>
  <c r="Z366" i="79"/>
  <c r="AA451" i="79"/>
  <c r="AA91" i="78"/>
  <c r="AB176" i="78"/>
  <c r="Z262" i="78"/>
  <c r="AA347" i="78"/>
  <c r="Z408" i="78"/>
  <c r="AB450" i="78"/>
  <c r="AA493" i="78"/>
  <c r="AB145" i="77"/>
  <c r="AB177" i="77"/>
  <c r="AB209" i="77"/>
  <c r="AB241" i="77"/>
  <c r="AB273" i="77"/>
  <c r="AB305" i="77"/>
  <c r="AB337" i="77"/>
  <c r="Z167" i="79"/>
  <c r="AB337" i="79"/>
  <c r="AA508" i="79"/>
  <c r="Z255" i="78"/>
  <c r="AA404" i="78"/>
  <c r="AB489" i="78"/>
  <c r="Y160" i="77"/>
  <c r="Y224" i="77"/>
  <c r="Y272" i="77"/>
  <c r="Y304" i="77"/>
  <c r="Y336" i="77"/>
  <c r="AB362" i="77"/>
  <c r="AB378" i="77"/>
  <c r="AB394" i="77"/>
  <c r="AB410" i="77"/>
  <c r="AB426" i="77"/>
  <c r="AB442" i="77"/>
  <c r="AB458" i="77"/>
  <c r="AB474" i="77"/>
  <c r="AB490" i="77"/>
  <c r="AB506" i="77"/>
  <c r="AB522" i="77"/>
  <c r="AA126" i="76"/>
  <c r="AA142" i="76"/>
  <c r="AA158" i="76"/>
  <c r="AA174" i="76"/>
  <c r="AA190" i="76"/>
  <c r="AA195" i="76"/>
  <c r="AA200" i="76"/>
  <c r="AA206" i="76"/>
  <c r="AA211" i="76"/>
  <c r="AA216" i="76"/>
  <c r="AA222" i="76"/>
  <c r="AA227" i="76"/>
  <c r="AA232" i="76"/>
  <c r="AA238" i="76"/>
  <c r="AA243" i="76"/>
  <c r="AA248" i="76"/>
  <c r="AA254" i="76"/>
  <c r="AA259" i="76"/>
  <c r="AA264" i="76"/>
  <c r="AA270" i="76"/>
  <c r="AA275" i="76"/>
  <c r="AA280" i="76"/>
  <c r="AA286" i="76"/>
  <c r="AA291" i="76"/>
  <c r="AA296" i="76"/>
  <c r="AA302" i="76"/>
  <c r="AA307" i="76"/>
  <c r="AA312" i="76"/>
  <c r="AA318" i="76"/>
  <c r="AA323" i="76"/>
  <c r="AA328" i="76"/>
  <c r="AA334" i="76"/>
  <c r="AA339" i="76"/>
  <c r="AA344" i="76"/>
  <c r="AA350" i="76"/>
  <c r="AA355" i="76"/>
  <c r="AA360" i="76"/>
  <c r="AA366" i="76"/>
  <c r="AA371" i="76"/>
  <c r="AA376" i="76"/>
  <c r="AA382" i="76"/>
  <c r="AA387" i="76"/>
  <c r="AA392" i="76"/>
  <c r="AA398" i="76"/>
  <c r="AA403" i="76"/>
  <c r="AA408" i="76"/>
  <c r="AA414" i="76"/>
  <c r="AA419" i="76"/>
  <c r="AA424" i="76"/>
  <c r="AA430" i="76"/>
  <c r="AA435" i="76"/>
  <c r="AA440" i="76"/>
  <c r="AA446" i="76"/>
  <c r="AA451" i="76"/>
  <c r="AA456" i="76"/>
  <c r="AA462" i="76"/>
  <c r="AA467" i="76"/>
  <c r="AA472" i="76"/>
  <c r="AA478" i="76"/>
  <c r="AA483" i="76"/>
  <c r="AA488" i="76"/>
  <c r="AA494" i="76"/>
  <c r="AA499" i="76"/>
  <c r="AA504" i="76"/>
  <c r="AA510" i="76"/>
  <c r="AA515" i="76"/>
  <c r="AA520" i="76"/>
  <c r="AA526" i="76"/>
  <c r="AA531" i="76"/>
  <c r="AB91" i="79"/>
  <c r="AA135" i="79"/>
  <c r="Z162" i="79"/>
  <c r="AB188" i="79"/>
  <c r="AB220" i="79"/>
  <c r="AA247" i="79"/>
  <c r="Z274" i="79"/>
  <c r="Z306" i="79"/>
  <c r="AB332" i="79"/>
  <c r="AA359" i="79"/>
  <c r="AA391" i="79"/>
  <c r="Z418" i="79"/>
  <c r="AB444" i="79"/>
  <c r="AB476" i="79"/>
  <c r="AA503" i="79"/>
  <c r="AB100" i="78"/>
  <c r="AA127" i="78"/>
  <c r="AA159" i="78"/>
  <c r="Z186" i="78"/>
  <c r="AB212" i="78"/>
  <c r="AB244" i="78"/>
  <c r="AA271" i="78"/>
  <c r="Z298" i="78"/>
  <c r="Z330" i="78"/>
  <c r="AB356" i="78"/>
  <c r="AA383" i="78"/>
  <c r="AA399" i="78"/>
  <c r="AB412" i="78"/>
  <c r="Z426" i="78"/>
  <c r="Z442" i="78"/>
  <c r="AA455" i="78"/>
  <c r="AB468" i="78"/>
  <c r="AB484" i="78"/>
  <c r="Z498" i="78"/>
  <c r="Z112" i="77"/>
  <c r="Z124" i="77"/>
  <c r="Z134" i="77"/>
  <c r="Z144" i="77"/>
  <c r="Z156" i="77"/>
  <c r="Z166" i="77"/>
  <c r="Z176" i="77"/>
  <c r="Z188" i="77"/>
  <c r="Z198" i="77"/>
  <c r="Z208" i="77"/>
  <c r="Z220" i="77"/>
  <c r="Z230" i="77"/>
  <c r="Z240" i="77"/>
  <c r="Z252" i="77"/>
  <c r="Z262" i="77"/>
  <c r="Z272" i="77"/>
  <c r="Z284" i="77"/>
  <c r="Z294" i="77"/>
  <c r="Z304" i="77"/>
  <c r="Z316" i="77"/>
  <c r="Z326" i="77"/>
  <c r="Z336" i="77"/>
  <c r="Z348" i="77"/>
  <c r="Y358" i="77"/>
  <c r="Y363" i="77"/>
  <c r="Y369" i="77"/>
  <c r="Y374" i="77"/>
  <c r="Y379" i="77"/>
  <c r="Y385" i="77"/>
  <c r="Y390" i="77"/>
  <c r="Y395" i="77"/>
  <c r="Y401" i="77"/>
  <c r="Y406" i="77"/>
  <c r="Y411" i="77"/>
  <c r="Y417" i="77"/>
  <c r="Y422" i="77"/>
  <c r="Y427" i="77"/>
  <c r="Y433" i="77"/>
  <c r="Y438" i="77"/>
  <c r="Y443" i="77"/>
  <c r="Y449" i="77"/>
  <c r="Y454" i="77"/>
  <c r="Y459" i="77"/>
  <c r="Y465" i="77"/>
  <c r="Y470" i="77"/>
  <c r="Y475" i="77"/>
  <c r="Y481" i="77"/>
  <c r="Y486" i="77"/>
  <c r="Y491" i="77"/>
  <c r="Y497" i="77"/>
  <c r="Y502" i="77"/>
  <c r="Y507" i="77"/>
  <c r="Y513" i="77"/>
  <c r="Y518" i="77"/>
  <c r="Y523" i="77"/>
  <c r="Y529" i="77"/>
  <c r="Y534" i="77"/>
  <c r="AB114" i="76"/>
  <c r="AB118" i="76"/>
  <c r="AB124" i="76"/>
  <c r="AB129" i="76"/>
  <c r="AB134" i="76"/>
  <c r="AB140" i="76"/>
  <c r="AB145" i="76"/>
  <c r="AB150" i="76"/>
  <c r="AB156" i="76"/>
  <c r="AB161" i="76"/>
  <c r="AB166" i="76"/>
  <c r="AB172" i="76"/>
  <c r="AB177" i="76"/>
  <c r="AB182" i="76"/>
  <c r="AB188" i="76"/>
  <c r="AB193" i="76"/>
  <c r="AB198" i="76"/>
  <c r="AB204" i="76"/>
  <c r="AB209" i="76"/>
  <c r="AB214" i="76"/>
  <c r="AB220" i="76"/>
  <c r="AB225" i="76"/>
  <c r="AB230" i="76"/>
  <c r="AB236" i="76"/>
  <c r="AB241" i="76"/>
  <c r="AB246" i="76"/>
  <c r="AB252" i="76"/>
  <c r="AB257" i="76"/>
  <c r="AB262" i="76"/>
  <c r="AB268" i="76"/>
  <c r="AB273" i="76"/>
  <c r="AB278" i="76"/>
  <c r="AB284" i="76"/>
  <c r="AB289" i="76"/>
  <c r="AB294" i="76"/>
  <c r="AB300" i="76"/>
  <c r="AB305" i="76"/>
  <c r="AB310" i="76"/>
  <c r="AB316" i="76"/>
  <c r="AB321" i="76"/>
  <c r="AB326" i="76"/>
  <c r="AB332" i="76"/>
  <c r="AB337" i="76"/>
  <c r="AB342" i="76"/>
  <c r="AB348" i="76"/>
  <c r="AB353" i="76"/>
  <c r="AB358" i="76"/>
  <c r="AB364" i="76"/>
  <c r="AB369" i="76"/>
  <c r="AB374" i="76"/>
  <c r="AB380" i="76"/>
  <c r="AB385" i="76"/>
  <c r="AB390" i="76"/>
  <c r="AB396" i="76"/>
  <c r="AB401" i="76"/>
  <c r="AB406" i="76"/>
  <c r="AB412" i="76"/>
  <c r="AB417" i="76"/>
  <c r="AB422" i="76"/>
  <c r="AB428" i="76"/>
  <c r="AB433" i="76"/>
  <c r="AB438" i="76"/>
  <c r="AB444" i="76"/>
  <c r="AB449" i="76"/>
  <c r="AB454" i="76"/>
  <c r="AB460" i="76"/>
  <c r="AB465" i="76"/>
  <c r="AB470" i="76"/>
  <c r="AB476" i="76"/>
  <c r="AB481" i="76"/>
  <c r="AB486" i="76"/>
  <c r="AB492" i="76"/>
  <c r="AB497" i="76"/>
  <c r="AB502" i="76"/>
  <c r="AB508" i="76"/>
  <c r="AB513" i="76"/>
  <c r="AB518" i="76"/>
  <c r="AB524" i="76"/>
  <c r="AB529" i="76"/>
  <c r="AB534" i="76"/>
  <c r="Z159" i="79"/>
  <c r="AA212" i="79"/>
  <c r="AB265" i="79"/>
  <c r="AB329" i="79"/>
  <c r="Z383" i="79"/>
  <c r="AA436" i="79"/>
  <c r="AA500" i="79"/>
  <c r="AB129" i="78"/>
  <c r="Z183" i="78"/>
  <c r="Z247" i="78"/>
  <c r="AA300" i="78"/>
  <c r="AB353" i="78"/>
  <c r="AA400" i="78"/>
  <c r="Z427" i="78"/>
  <c r="AB453" i="78"/>
  <c r="AA480" i="78"/>
  <c r="AB501" i="78"/>
  <c r="Y121" i="77"/>
  <c r="Y137" i="77"/>
  <c r="Y153" i="77"/>
  <c r="Y169" i="77"/>
  <c r="Y185" i="77"/>
  <c r="Y201" i="77"/>
  <c r="Y217" i="77"/>
  <c r="Y233" i="77"/>
  <c r="Y249" i="77"/>
  <c r="Y265" i="77"/>
  <c r="Y281" i="77"/>
  <c r="Y297" i="77"/>
  <c r="Y313" i="77"/>
  <c r="Y329" i="77"/>
  <c r="Y345" i="77"/>
  <c r="Z359" i="77"/>
  <c r="Z367" i="77"/>
  <c r="Z375" i="77"/>
  <c r="Z383" i="77"/>
  <c r="Z391" i="77"/>
  <c r="Z399" i="77"/>
  <c r="Z407" i="77"/>
  <c r="Z415" i="77"/>
  <c r="Z423" i="77"/>
  <c r="Z431" i="77"/>
  <c r="Z439" i="77"/>
  <c r="Z447" i="77"/>
  <c r="Z455" i="77"/>
  <c r="Z463" i="77"/>
  <c r="Z471" i="77"/>
  <c r="Z479" i="77"/>
  <c r="Z487" i="77"/>
  <c r="Z495" i="77"/>
  <c r="Z503" i="77"/>
  <c r="Z511" i="77"/>
  <c r="Z519" i="77"/>
  <c r="Z527" i="77"/>
  <c r="AA111" i="77"/>
  <c r="Y119" i="76"/>
  <c r="Y127" i="76"/>
  <c r="Y135" i="76"/>
  <c r="Y143" i="76"/>
  <c r="Y151" i="76"/>
  <c r="Y159" i="76"/>
  <c r="Y167" i="76"/>
  <c r="Y175" i="76"/>
  <c r="Y183" i="76"/>
  <c r="Y191" i="76"/>
  <c r="Y199" i="76"/>
  <c r="Y207" i="76"/>
  <c r="Y215" i="76"/>
  <c r="Y223" i="76"/>
  <c r="Y231" i="76"/>
  <c r="Y239" i="76"/>
  <c r="Y247" i="76"/>
  <c r="Y255" i="76"/>
  <c r="Y263" i="76"/>
  <c r="Y271" i="76"/>
  <c r="Y279" i="76"/>
  <c r="Y287" i="76"/>
  <c r="Y295" i="76"/>
  <c r="Y303" i="76"/>
  <c r="Y311" i="76"/>
  <c r="Y319" i="76"/>
  <c r="Y327" i="76"/>
  <c r="Y335" i="76"/>
  <c r="Y343" i="76"/>
  <c r="Y351" i="76"/>
  <c r="Y359" i="76"/>
  <c r="Y367" i="76"/>
  <c r="Y375" i="76"/>
  <c r="Y383" i="76"/>
  <c r="Y391" i="76"/>
  <c r="Y399" i="76"/>
  <c r="Y407" i="76"/>
  <c r="Y415" i="76"/>
  <c r="Y423" i="76"/>
  <c r="Y431" i="76"/>
  <c r="Y439" i="76"/>
  <c r="Y447" i="76"/>
  <c r="Y455" i="76"/>
  <c r="Y463" i="76"/>
  <c r="Y471" i="76"/>
  <c r="Y479" i="76"/>
  <c r="Y487" i="76"/>
  <c r="Y495" i="76"/>
  <c r="Y503" i="76"/>
  <c r="Y511" i="76"/>
  <c r="Y519" i="76"/>
  <c r="Y527" i="76"/>
  <c r="AA111" i="76"/>
  <c r="Z138" i="79"/>
  <c r="AB180" i="79"/>
  <c r="AA223" i="79"/>
  <c r="Z266" i="79"/>
  <c r="AB308" i="79"/>
  <c r="AA351" i="79"/>
  <c r="Z394" i="79"/>
  <c r="AB436" i="79"/>
  <c r="AA479" i="79"/>
  <c r="Z98" i="78"/>
  <c r="AB140" i="78"/>
  <c r="AA183" i="78"/>
  <c r="Z226" i="78"/>
  <c r="AB268" i="78"/>
  <c r="AA311" i="78"/>
  <c r="Z354" i="78"/>
  <c r="Z390" i="78"/>
  <c r="AA411" i="78"/>
  <c r="AB432" i="78"/>
  <c r="Z454" i="78"/>
  <c r="AA475" i="78"/>
  <c r="AB496" i="78"/>
  <c r="Z117" i="77"/>
  <c r="Z133" i="77"/>
  <c r="Z149" i="77"/>
  <c r="Z165" i="77"/>
  <c r="Z181" i="77"/>
  <c r="Z197" i="77"/>
  <c r="Z213" i="77"/>
  <c r="Z229" i="77"/>
  <c r="Z245" i="77"/>
  <c r="Z261" i="77"/>
  <c r="Z277" i="77"/>
  <c r="Z293" i="77"/>
  <c r="Z309" i="77"/>
  <c r="Z325" i="77"/>
  <c r="Z341" i="77"/>
  <c r="Z357" i="77"/>
  <c r="AA365" i="77"/>
  <c r="AA373" i="77"/>
  <c r="AA381" i="77"/>
  <c r="AA389" i="77"/>
  <c r="AA397" i="77"/>
  <c r="AA405" i="77"/>
  <c r="AA413" i="77"/>
  <c r="AA421" i="77"/>
  <c r="AA429" i="77"/>
  <c r="AA437" i="77"/>
  <c r="AA445" i="77"/>
  <c r="AA453" i="77"/>
  <c r="AA461" i="77"/>
  <c r="AA469" i="77"/>
  <c r="AA477" i="77"/>
  <c r="AA485" i="77"/>
  <c r="AA493" i="77"/>
  <c r="AA501" i="77"/>
  <c r="AA509" i="77"/>
  <c r="AA517" i="77"/>
  <c r="AA525" i="77"/>
  <c r="AA533" i="77"/>
  <c r="Z117" i="76"/>
  <c r="Z125" i="76"/>
  <c r="Z133" i="76"/>
  <c r="Z141" i="76"/>
  <c r="Z149" i="76"/>
  <c r="Z157" i="76"/>
  <c r="Z165" i="76"/>
  <c r="Z173" i="76"/>
  <c r="Z181" i="76"/>
  <c r="Z189" i="76"/>
  <c r="Z197" i="76"/>
  <c r="Z205" i="76"/>
  <c r="Z213" i="76"/>
  <c r="Z221" i="76"/>
  <c r="Z229" i="76"/>
  <c r="Z237" i="76"/>
  <c r="Z245" i="76"/>
  <c r="Z253" i="76"/>
  <c r="Z261" i="76"/>
  <c r="Z269" i="76"/>
  <c r="Z277" i="76"/>
  <c r="Z285" i="76"/>
  <c r="Z293" i="76"/>
  <c r="Z301" i="76"/>
  <c r="Z309" i="76"/>
  <c r="Z317" i="76"/>
  <c r="Z325" i="76"/>
  <c r="Z333" i="76"/>
  <c r="Z341" i="76"/>
  <c r="Z349" i="76"/>
  <c r="Z357" i="76"/>
  <c r="Z365" i="76"/>
  <c r="Z373" i="76"/>
  <c r="Z381" i="76"/>
  <c r="Z389" i="76"/>
  <c r="Z397" i="76"/>
  <c r="Z405" i="76"/>
  <c r="Z413" i="76"/>
  <c r="Z421" i="76"/>
  <c r="Z429" i="76"/>
  <c r="Z437" i="76"/>
  <c r="Z445" i="76"/>
  <c r="Z453" i="76"/>
  <c r="Z461" i="76"/>
  <c r="Z469" i="76"/>
  <c r="Z477" i="76"/>
  <c r="Z485" i="76"/>
  <c r="Z493" i="76"/>
  <c r="Z501" i="76"/>
  <c r="Z509" i="76"/>
  <c r="Z517" i="76"/>
  <c r="Z525" i="76"/>
  <c r="Z533" i="76"/>
  <c r="Y526" i="76"/>
  <c r="Y510" i="76"/>
  <c r="Y494" i="76"/>
  <c r="Y478" i="76"/>
  <c r="Y462" i="76"/>
  <c r="Y446" i="76"/>
  <c r="Y430" i="76"/>
  <c r="Y414" i="76"/>
  <c r="Y398" i="76"/>
  <c r="Y382" i="76"/>
  <c r="Y366" i="76"/>
  <c r="Y350" i="76"/>
  <c r="Y334" i="76"/>
  <c r="Y318" i="76"/>
  <c r="Y302" i="76"/>
  <c r="Y286" i="76"/>
  <c r="Y270" i="76"/>
  <c r="Y254" i="76"/>
  <c r="Y238" i="76"/>
  <c r="Y222" i="76"/>
  <c r="Y206" i="76"/>
  <c r="Y190" i="76"/>
  <c r="Y174" i="76"/>
  <c r="Y158" i="76"/>
  <c r="Y142" i="76"/>
  <c r="Y126" i="76"/>
  <c r="Z534" i="77"/>
  <c r="Z518" i="77"/>
  <c r="Z502" i="77"/>
  <c r="Z486" i="77"/>
  <c r="Z470" i="77"/>
  <c r="Z454" i="77"/>
  <c r="Z438" i="77"/>
  <c r="Z422" i="77"/>
  <c r="Z406" i="77"/>
  <c r="Z390" i="77"/>
  <c r="Z374" i="77"/>
  <c r="Z358" i="77"/>
  <c r="Y327" i="77"/>
  <c r="Y295" i="77"/>
  <c r="Z265" i="79"/>
  <c r="AB214" i="79"/>
  <c r="AB106" i="78"/>
  <c r="Z291" i="79"/>
  <c r="Z425" i="78"/>
  <c r="AA175" i="77"/>
  <c r="AA337" i="77"/>
  <c r="AA387" i="79"/>
  <c r="Z198" i="78"/>
  <c r="AA461" i="78"/>
  <c r="AB121" i="77"/>
  <c r="AB249" i="77"/>
  <c r="AB209" i="79"/>
  <c r="AB425" i="78"/>
  <c r="Y280" i="77"/>
  <c r="AB382" i="77"/>
  <c r="AB446" i="77"/>
  <c r="AB510" i="77"/>
  <c r="AA130" i="76"/>
  <c r="AA191" i="76"/>
  <c r="AA212" i="76"/>
  <c r="AA234" i="76"/>
  <c r="AA255" i="76"/>
  <c r="AA276" i="76"/>
  <c r="AA298" i="76"/>
  <c r="AA319" i="76"/>
  <c r="AA340" i="76"/>
  <c r="AA362" i="76"/>
  <c r="AA383" i="76"/>
  <c r="AA404" i="76"/>
  <c r="AA426" i="76"/>
  <c r="AA447" i="76"/>
  <c r="AA468" i="76"/>
  <c r="AA490" i="76"/>
  <c r="AA511" i="76"/>
  <c r="AA532" i="76"/>
  <c r="AA199" i="79"/>
  <c r="AA311" i="79"/>
  <c r="AA423" i="79"/>
  <c r="AA191" i="78"/>
  <c r="AB308" i="78"/>
  <c r="Z402" i="78"/>
  <c r="Z458" i="78"/>
  <c r="Z116" i="77"/>
  <c r="Z158" i="77"/>
  <c r="Z200" i="77"/>
  <c r="Z89" i="78"/>
  <c r="AA337" i="79"/>
  <c r="Z212" i="78"/>
  <c r="AB437" i="79"/>
  <c r="AB487" i="78"/>
  <c r="AA218" i="77"/>
  <c r="Z130" i="79"/>
  <c r="AB472" i="79"/>
  <c r="AA283" i="78"/>
  <c r="Z504" i="78"/>
  <c r="AB153" i="77"/>
  <c r="AB281" i="77"/>
  <c r="AA380" i="79"/>
  <c r="Y112" i="77"/>
  <c r="Y312" i="77"/>
  <c r="AB398" i="77"/>
  <c r="AB462" i="77"/>
  <c r="AB526" i="77"/>
  <c r="AA146" i="76"/>
  <c r="AA196" i="76"/>
  <c r="AA218" i="76"/>
  <c r="AA239" i="76"/>
  <c r="AA260" i="76"/>
  <c r="AA282" i="76"/>
  <c r="AA303" i="76"/>
  <c r="AA324" i="76"/>
  <c r="AA346" i="76"/>
  <c r="AA367" i="76"/>
  <c r="AA388" i="76"/>
  <c r="AA410" i="76"/>
  <c r="AA431" i="76"/>
  <c r="AA452" i="76"/>
  <c r="AA474" i="76"/>
  <c r="AA495" i="76"/>
  <c r="AA516" i="76"/>
  <c r="AB106" i="79"/>
  <c r="Z226" i="79"/>
  <c r="Z338" i="79"/>
  <c r="AA455" i="79"/>
  <c r="Z106" i="78"/>
  <c r="AA223" i="78"/>
  <c r="AA335" i="78"/>
  <c r="AA415" i="78"/>
  <c r="Z474" i="78"/>
  <c r="Z126" i="77"/>
  <c r="Z168" i="77"/>
  <c r="Z212" i="77"/>
  <c r="Z254" i="77"/>
  <c r="Z296" i="77"/>
  <c r="Z340" i="77"/>
  <c r="Y370" i="77"/>
  <c r="Y391" i="77"/>
  <c r="Y413" i="77"/>
  <c r="Y434" i="77"/>
  <c r="Y455" i="77"/>
  <c r="Y477" i="77"/>
  <c r="Y498" i="77"/>
  <c r="Y519" i="77"/>
  <c r="AB130" i="76"/>
  <c r="AB152" i="76"/>
  <c r="AB173" i="76"/>
  <c r="AB194" i="76"/>
  <c r="AB216" i="76"/>
  <c r="AB237" i="76"/>
  <c r="AB258" i="76"/>
  <c r="AB280" i="76"/>
  <c r="AB301" i="76"/>
  <c r="AB322" i="76"/>
  <c r="AB344" i="76"/>
  <c r="AB365" i="76"/>
  <c r="AB386" i="76"/>
  <c r="AB408" i="76"/>
  <c r="AB429" i="76"/>
  <c r="AB450" i="76"/>
  <c r="AB472" i="76"/>
  <c r="AB493" i="76"/>
  <c r="AB514" i="76"/>
  <c r="Z110" i="79"/>
  <c r="AA340" i="79"/>
  <c r="AA140" i="78"/>
  <c r="Z375" i="78"/>
  <c r="AB485" i="78"/>
  <c r="Y141" i="77"/>
  <c r="Y205" i="77"/>
  <c r="Y257" i="77"/>
  <c r="Y277" i="77"/>
  <c r="Y301" i="77"/>
  <c r="Y321" i="77"/>
  <c r="Y341" i="77"/>
  <c r="Z361" i="77"/>
  <c r="Z371" i="77"/>
  <c r="Z381" i="77"/>
  <c r="Z393" i="77"/>
  <c r="Z403" i="77"/>
  <c r="Z413" i="77"/>
  <c r="Z425" i="77"/>
  <c r="Z435" i="77"/>
  <c r="Z445" i="77"/>
  <c r="Z457" i="77"/>
  <c r="Z467" i="77"/>
  <c r="Z477" i="77"/>
  <c r="Z489" i="77"/>
  <c r="Z499" i="77"/>
  <c r="Z509" i="77"/>
  <c r="Z521" i="77"/>
  <c r="Z531" i="77"/>
  <c r="Y117" i="76"/>
  <c r="Y129" i="76"/>
  <c r="Y139" i="76"/>
  <c r="Y149" i="76"/>
  <c r="Y161" i="76"/>
  <c r="Y171" i="76"/>
  <c r="Y181" i="76"/>
  <c r="Y193" i="76"/>
  <c r="Y203" i="76"/>
  <c r="Y213" i="76"/>
  <c r="Y225" i="76"/>
  <c r="Y235" i="76"/>
  <c r="Y245" i="76"/>
  <c r="Y257" i="76"/>
  <c r="Y267" i="76"/>
  <c r="Y277" i="76"/>
  <c r="Y289" i="76"/>
  <c r="Y299" i="76"/>
  <c r="Y309" i="76"/>
  <c r="Y321" i="76"/>
  <c r="Y331" i="76"/>
  <c r="Y341" i="76"/>
  <c r="Y353" i="76"/>
  <c r="Y363" i="76"/>
  <c r="Y373" i="76"/>
  <c r="Y385" i="76"/>
  <c r="Y395" i="76"/>
  <c r="Y405" i="76"/>
  <c r="Y417" i="76"/>
  <c r="Y427" i="76"/>
  <c r="Y437" i="76"/>
  <c r="Y449" i="76"/>
  <c r="Y459" i="76"/>
  <c r="Y469" i="76"/>
  <c r="Y481" i="76"/>
  <c r="Y491" i="76"/>
  <c r="Y501" i="76"/>
  <c r="Y513" i="76"/>
  <c r="Y523" i="76"/>
  <c r="Y533" i="76"/>
  <c r="AB148" i="79"/>
  <c r="Z202" i="79"/>
  <c r="AA255" i="79"/>
  <c r="AA319" i="79"/>
  <c r="AB372" i="79"/>
  <c r="Z426" i="79"/>
  <c r="Z490" i="79"/>
  <c r="AA119" i="78"/>
  <c r="AB172" i="78"/>
  <c r="AB236" i="78"/>
  <c r="Z290" i="78"/>
  <c r="AA343" i="78"/>
  <c r="AA395" i="78"/>
  <c r="Z422" i="78"/>
  <c r="AB448" i="78"/>
  <c r="AB480" i="78"/>
  <c r="AA507" i="78"/>
  <c r="Z129" i="77"/>
  <c r="Z153" i="77"/>
  <c r="Z173" i="77"/>
  <c r="Z193" i="77"/>
  <c r="Z217" i="77"/>
  <c r="Z237" i="77"/>
  <c r="Z257" i="77"/>
  <c r="Z281" i="77"/>
  <c r="Z301" i="77"/>
  <c r="Z321" i="77"/>
  <c r="Z345" i="77"/>
  <c r="AA361" i="77"/>
  <c r="AA371" i="77"/>
  <c r="AA383" i="77"/>
  <c r="AA393" i="77"/>
  <c r="AA403" i="77"/>
  <c r="AA415" i="77"/>
  <c r="AA425" i="77"/>
  <c r="AA435" i="77"/>
  <c r="AA447" i="77"/>
  <c r="AA457" i="77"/>
  <c r="AA467" i="77"/>
  <c r="AA479" i="77"/>
  <c r="AA489" i="77"/>
  <c r="AA499" i="77"/>
  <c r="AA511" i="77"/>
  <c r="AA521" i="77"/>
  <c r="AA531" i="77"/>
  <c r="Z119" i="76"/>
  <c r="Z129" i="76"/>
  <c r="Z139" i="76"/>
  <c r="Z151" i="76"/>
  <c r="Z161" i="76"/>
  <c r="Z171" i="76"/>
  <c r="Z183" i="76"/>
  <c r="Z193" i="76"/>
  <c r="Z203" i="76"/>
  <c r="Z215" i="76"/>
  <c r="Z225" i="76"/>
  <c r="Z235" i="76"/>
  <c r="Z247" i="76"/>
  <c r="Z257" i="76"/>
  <c r="Z267" i="76"/>
  <c r="Z279" i="76"/>
  <c r="Z289" i="76"/>
  <c r="Z299" i="76"/>
  <c r="Z311" i="76"/>
  <c r="Z321" i="76"/>
  <c r="Z331" i="76"/>
  <c r="Z343" i="76"/>
  <c r="Z353" i="76"/>
  <c r="Z363" i="76"/>
  <c r="Z375" i="76"/>
  <c r="Z385" i="76"/>
  <c r="Z395" i="76"/>
  <c r="Z407" i="76"/>
  <c r="Z417" i="76"/>
  <c r="Z427" i="76"/>
  <c r="Z439" i="76"/>
  <c r="Z449" i="76"/>
  <c r="Z459" i="76"/>
  <c r="Z471" i="76"/>
  <c r="Z481" i="76"/>
  <c r="Z491" i="76"/>
  <c r="Z503" i="76"/>
  <c r="Z513" i="76"/>
  <c r="Z523" i="76"/>
  <c r="Z111" i="76"/>
  <c r="Y534" i="76"/>
  <c r="Y514" i="76"/>
  <c r="Y490" i="76"/>
  <c r="Y470" i="76"/>
  <c r="Y450" i="76"/>
  <c r="Y426" i="76"/>
  <c r="Y406" i="76"/>
  <c r="Y386" i="76"/>
  <c r="Y362" i="76"/>
  <c r="Y342" i="76"/>
  <c r="Y322" i="76"/>
  <c r="Y298" i="76"/>
  <c r="Y278" i="76"/>
  <c r="Y258" i="76"/>
  <c r="Y234" i="76"/>
  <c r="Y214" i="76"/>
  <c r="Y194" i="76"/>
  <c r="Y170" i="76"/>
  <c r="Y150" i="76"/>
  <c r="Y130" i="76"/>
  <c r="Z530" i="77"/>
  <c r="Z510" i="77"/>
  <c r="Z490" i="77"/>
  <c r="Z466" i="77"/>
  <c r="Z446" i="77"/>
  <c r="Z426" i="77"/>
  <c r="Z402" i="77"/>
  <c r="Z382" i="77"/>
  <c r="Z362" i="77"/>
  <c r="Y319" i="77"/>
  <c r="Y279" i="77"/>
  <c r="Y247" i="77"/>
  <c r="Y215" i="77"/>
  <c r="Y183" i="77"/>
  <c r="Y151" i="77"/>
  <c r="Y119" i="77"/>
  <c r="AB477" i="78"/>
  <c r="Z435" i="78"/>
  <c r="AA392" i="78"/>
  <c r="AA316" i="78"/>
  <c r="Z231" i="78"/>
  <c r="AB145" i="78"/>
  <c r="AA484" i="79"/>
  <c r="Z399" i="79"/>
  <c r="AB313" i="79"/>
  <c r="AA228" i="79"/>
  <c r="Z143" i="79"/>
  <c r="Z87" i="79"/>
  <c r="Z269" i="78"/>
  <c r="AB438" i="79"/>
  <c r="AA309" i="78"/>
  <c r="AB165" i="78"/>
  <c r="AA261" i="77"/>
  <c r="AB216" i="79"/>
  <c r="AB368" i="78"/>
  <c r="AB185" i="77"/>
  <c r="AB313" i="77"/>
  <c r="Z127" i="78"/>
  <c r="Y176" i="77"/>
  <c r="Y344" i="77"/>
  <c r="AB414" i="77"/>
  <c r="AB478" i="77"/>
  <c r="AA162" i="76"/>
  <c r="AA202" i="76"/>
  <c r="AA223" i="76"/>
  <c r="AA244" i="76"/>
  <c r="AA266" i="76"/>
  <c r="AA287" i="76"/>
  <c r="AA308" i="76"/>
  <c r="AA330" i="76"/>
  <c r="AA351" i="76"/>
  <c r="AA372" i="76"/>
  <c r="AA394" i="76"/>
  <c r="AA415" i="76"/>
  <c r="AA436" i="76"/>
  <c r="AA458" i="76"/>
  <c r="AA479" i="76"/>
  <c r="AA500" i="76"/>
  <c r="AA522" i="76"/>
  <c r="AB140" i="79"/>
  <c r="AB252" i="79"/>
  <c r="Z370" i="79"/>
  <c r="Z482" i="79"/>
  <c r="Z138" i="78"/>
  <c r="Z250" i="78"/>
  <c r="Z362" i="78"/>
  <c r="AA431" i="78"/>
  <c r="AA487" i="78"/>
  <c r="Z136" i="77"/>
  <c r="Z180" i="77"/>
  <c r="Z222" i="77"/>
  <c r="Z264" i="77"/>
  <c r="Z308" i="77"/>
  <c r="Z350" i="77"/>
  <c r="Y375" i="77"/>
  <c r="Y397" i="77"/>
  <c r="Y418" i="77"/>
  <c r="Y439" i="77"/>
  <c r="Y461" i="77"/>
  <c r="Y482" i="77"/>
  <c r="Y503" i="77"/>
  <c r="Y525" i="77"/>
  <c r="AB136" i="76"/>
  <c r="AB157" i="76"/>
  <c r="AB178" i="76"/>
  <c r="AB200" i="76"/>
  <c r="AB221" i="76"/>
  <c r="AB242" i="76"/>
  <c r="AB264" i="76"/>
  <c r="AB285" i="76"/>
  <c r="AB306" i="76"/>
  <c r="AB328" i="76"/>
  <c r="AB349" i="76"/>
  <c r="AB370" i="76"/>
  <c r="AB392" i="76"/>
  <c r="AB413" i="76"/>
  <c r="AB434" i="76"/>
  <c r="AB456" i="76"/>
  <c r="AB477" i="76"/>
  <c r="AB498" i="76"/>
  <c r="AB520" i="76"/>
  <c r="AB169" i="79"/>
  <c r="AB393" i="79"/>
  <c r="AA204" i="78"/>
  <c r="AB405" i="78"/>
  <c r="Z507" i="78"/>
  <c r="Y157" i="77"/>
  <c r="Y221" i="77"/>
  <c r="Y261" i="77"/>
  <c r="Y285" i="77"/>
  <c r="Y305" i="77"/>
  <c r="Y325" i="77"/>
  <c r="Y349" i="77"/>
  <c r="Z363" i="77"/>
  <c r="Z373" i="77"/>
  <c r="Z385" i="77"/>
  <c r="Z395" i="77"/>
  <c r="Z405" i="77"/>
  <c r="Z417" i="77"/>
  <c r="Z427" i="77"/>
  <c r="Z437" i="77"/>
  <c r="Z449" i="77"/>
  <c r="Z459" i="77"/>
  <c r="Z469" i="77"/>
  <c r="Z481" i="77"/>
  <c r="Z491" i="77"/>
  <c r="Z501" i="77"/>
  <c r="Z513" i="77"/>
  <c r="Z523" i="77"/>
  <c r="Z533" i="77"/>
  <c r="Y121" i="76"/>
  <c r="Y131" i="76"/>
  <c r="Y141" i="76"/>
  <c r="Y153" i="76"/>
  <c r="Y163" i="76"/>
  <c r="Y173" i="76"/>
  <c r="Y185" i="76"/>
  <c r="Y195" i="76"/>
  <c r="Y205" i="76"/>
  <c r="Y217" i="76"/>
  <c r="Y227" i="76"/>
  <c r="Y237" i="76"/>
  <c r="Y249" i="76"/>
  <c r="Y259" i="76"/>
  <c r="Y269" i="76"/>
  <c r="Y281" i="76"/>
  <c r="Y291" i="76"/>
  <c r="Y301" i="76"/>
  <c r="Y313" i="76"/>
  <c r="Y323" i="76"/>
  <c r="Y333" i="76"/>
  <c r="Y345" i="76"/>
  <c r="Y355" i="76"/>
  <c r="Y365" i="76"/>
  <c r="Y377" i="76"/>
  <c r="Y387" i="76"/>
  <c r="Y397" i="76"/>
  <c r="Y409" i="76"/>
  <c r="Y419" i="76"/>
  <c r="Y429" i="76"/>
  <c r="Y441" i="76"/>
  <c r="Y451" i="76"/>
  <c r="Y461" i="76"/>
  <c r="Y473" i="76"/>
  <c r="Y483" i="76"/>
  <c r="Y493" i="76"/>
  <c r="Y505" i="76"/>
  <c r="Y515" i="76"/>
  <c r="Y525" i="76"/>
  <c r="Z96" i="79"/>
  <c r="AA159" i="79"/>
  <c r="AB212" i="79"/>
  <c r="AB276" i="79"/>
  <c r="Z330" i="79"/>
  <c r="AA383" i="79"/>
  <c r="AA447" i="79"/>
  <c r="AB500" i="79"/>
  <c r="Z130" i="78"/>
  <c r="Z194" i="78"/>
  <c r="AA247" i="78"/>
  <c r="AB300" i="78"/>
  <c r="AB364" i="78"/>
  <c r="AB400" i="78"/>
  <c r="AA427" i="78"/>
  <c r="AA459" i="78"/>
  <c r="Z486" i="78"/>
  <c r="Z137" i="77"/>
  <c r="Z157" i="77"/>
  <c r="Z177" i="77"/>
  <c r="Z201" i="77"/>
  <c r="Z221" i="77"/>
  <c r="Z241" i="77"/>
  <c r="Z265" i="77"/>
  <c r="Z285" i="77"/>
  <c r="Z305" i="77"/>
  <c r="Z329" i="77"/>
  <c r="Z349" i="77"/>
  <c r="AA363" i="77"/>
  <c r="AA375" i="77"/>
  <c r="AA385" i="77"/>
  <c r="AA395" i="77"/>
  <c r="AA407" i="77"/>
  <c r="AA417" i="77"/>
  <c r="AA427" i="77"/>
  <c r="AA439" i="77"/>
  <c r="AA449" i="77"/>
  <c r="AA459" i="77"/>
  <c r="AA471" i="77"/>
  <c r="AA481" i="77"/>
  <c r="AA491" i="77"/>
  <c r="AA503" i="77"/>
  <c r="AA513" i="77"/>
  <c r="AA523" i="77"/>
  <c r="Z111" i="77"/>
  <c r="Z121" i="76"/>
  <c r="Z131" i="76"/>
  <c r="Z143" i="76"/>
  <c r="Z153" i="76"/>
  <c r="Z163" i="76"/>
  <c r="Z175" i="76"/>
  <c r="Z185" i="76"/>
  <c r="Z195" i="76"/>
  <c r="Z207" i="76"/>
  <c r="Z217" i="76"/>
  <c r="Z227" i="76"/>
  <c r="Z239" i="76"/>
  <c r="Z249" i="76"/>
  <c r="Z259" i="76"/>
  <c r="Z271" i="76"/>
  <c r="Z281" i="76"/>
  <c r="Z291" i="76"/>
  <c r="Z303" i="76"/>
  <c r="Z313" i="76"/>
  <c r="Z323" i="76"/>
  <c r="Z335" i="76"/>
  <c r="Z345" i="76"/>
  <c r="Z355" i="76"/>
  <c r="Z367" i="76"/>
  <c r="Z377" i="76"/>
  <c r="Z387" i="76"/>
  <c r="Z399" i="76"/>
  <c r="Z409" i="76"/>
  <c r="Z419" i="76"/>
  <c r="Z431" i="76"/>
  <c r="Z441" i="76"/>
  <c r="Z451" i="76"/>
  <c r="Z463" i="76"/>
  <c r="Z473" i="76"/>
  <c r="Z483" i="76"/>
  <c r="Z495" i="76"/>
  <c r="Z505" i="76"/>
  <c r="Z515" i="76"/>
  <c r="Z527" i="76"/>
  <c r="Y530" i="76"/>
  <c r="Y506" i="76"/>
  <c r="Y486" i="76"/>
  <c r="Y466" i="76"/>
  <c r="Y442" i="76"/>
  <c r="Y422" i="76"/>
  <c r="Y402" i="76"/>
  <c r="Y378" i="76"/>
  <c r="Y358" i="76"/>
  <c r="Y338" i="76"/>
  <c r="Y314" i="76"/>
  <c r="Y294" i="76"/>
  <c r="Y274" i="76"/>
  <c r="Y250" i="76"/>
  <c r="Y230" i="76"/>
  <c r="Y210" i="76"/>
  <c r="Y186" i="76"/>
  <c r="Y166" i="76"/>
  <c r="Y146" i="76"/>
  <c r="Y122" i="76"/>
  <c r="Z526" i="77"/>
  <c r="Z506" i="77"/>
  <c r="Z482" i="77"/>
  <c r="Z462" i="77"/>
  <c r="Z442" i="77"/>
  <c r="Z418" i="77"/>
  <c r="Z398" i="77"/>
  <c r="Z378" i="77"/>
  <c r="Y351" i="77"/>
  <c r="Y311" i="77"/>
  <c r="Y271" i="77"/>
  <c r="Y239" i="77"/>
  <c r="Y207" i="77"/>
  <c r="Y175" i="77"/>
  <c r="Y143" i="77"/>
  <c r="AB509" i="78"/>
  <c r="Z467" i="78"/>
  <c r="AA424" i="78"/>
  <c r="AA380" i="78"/>
  <c r="Z295" i="78"/>
  <c r="AB209" i="78"/>
  <c r="AA124" i="78"/>
  <c r="Z463" i="79"/>
  <c r="AB377" i="79"/>
  <c r="AA292" i="79"/>
  <c r="Z207" i="79"/>
  <c r="Z117" i="79"/>
  <c r="AA133" i="77"/>
  <c r="AB112" i="78"/>
  <c r="AB217" i="77"/>
  <c r="AB366" i="77"/>
  <c r="AA114" i="76"/>
  <c r="AA250" i="76"/>
  <c r="AA335" i="76"/>
  <c r="AA420" i="76"/>
  <c r="AA506" i="76"/>
  <c r="AB396" i="79"/>
  <c r="AB276" i="78"/>
  <c r="Z148" i="77"/>
  <c r="Z276" i="77"/>
  <c r="Y359" i="77"/>
  <c r="Y402" i="77"/>
  <c r="Y445" i="77"/>
  <c r="Y487" i="77"/>
  <c r="Y530" i="77"/>
  <c r="AB120" i="76"/>
  <c r="AB162" i="76"/>
  <c r="AB205" i="76"/>
  <c r="AB248" i="76"/>
  <c r="AB290" i="76"/>
  <c r="AB333" i="76"/>
  <c r="AB376" i="76"/>
  <c r="AB418" i="76"/>
  <c r="AB461" i="76"/>
  <c r="AB504" i="76"/>
  <c r="Z223" i="79"/>
  <c r="AB257" i="78"/>
  <c r="Y237" i="77"/>
  <c r="Y289" i="77"/>
  <c r="Y333" i="77"/>
  <c r="Z365" i="77"/>
  <c r="Z387" i="77"/>
  <c r="Z409" i="77"/>
  <c r="Z429" i="77"/>
  <c r="Z451" i="77"/>
  <c r="Z473" i="77"/>
  <c r="Z493" i="77"/>
  <c r="Z515" i="77"/>
  <c r="Y133" i="76"/>
  <c r="Y155" i="76"/>
  <c r="Y177" i="76"/>
  <c r="Y197" i="76"/>
  <c r="Y219" i="76"/>
  <c r="Y241" i="76"/>
  <c r="Y261" i="76"/>
  <c r="Y283" i="76"/>
  <c r="Y305" i="76"/>
  <c r="Y325" i="76"/>
  <c r="Y347" i="76"/>
  <c r="Y369" i="76"/>
  <c r="Y389" i="76"/>
  <c r="Y411" i="76"/>
  <c r="Y433" i="76"/>
  <c r="Y453" i="76"/>
  <c r="Y475" i="76"/>
  <c r="Y497" i="76"/>
  <c r="Y517" i="76"/>
  <c r="AA110" i="79"/>
  <c r="Z234" i="79"/>
  <c r="AB340" i="79"/>
  <c r="Z458" i="79"/>
  <c r="AA151" i="78"/>
  <c r="Z258" i="78"/>
  <c r="AA375" i="78"/>
  <c r="Z438" i="78"/>
  <c r="AA491" i="78"/>
  <c r="Z141" i="77"/>
  <c r="Z185" i="77"/>
  <c r="Z225" i="77"/>
  <c r="Z269" i="77"/>
  <c r="Z313" i="77"/>
  <c r="Z353" i="77"/>
  <c r="AA377" i="77"/>
  <c r="AA399" i="77"/>
  <c r="AA419" i="77"/>
  <c r="AA441" i="77"/>
  <c r="AA463" i="77"/>
  <c r="AA483" i="77"/>
  <c r="AA505" i="77"/>
  <c r="AA527" i="77"/>
  <c r="Z123" i="76"/>
  <c r="Z145" i="76"/>
  <c r="Z167" i="76"/>
  <c r="Z187" i="76"/>
  <c r="Z209" i="76"/>
  <c r="Z231" i="76"/>
  <c r="Z251" i="76"/>
  <c r="Z273" i="76"/>
  <c r="Z295" i="76"/>
  <c r="Z315" i="76"/>
  <c r="Z337" i="76"/>
  <c r="Z359" i="76"/>
  <c r="Z379" i="76"/>
  <c r="Z401" i="76"/>
  <c r="Z423" i="76"/>
  <c r="Z443" i="76"/>
  <c r="Z465" i="76"/>
  <c r="Z487" i="76"/>
  <c r="Z507" i="76"/>
  <c r="Z529" i="76"/>
  <c r="Y518" i="76"/>
  <c r="Y474" i="76"/>
  <c r="Y434" i="76"/>
  <c r="Y390" i="76"/>
  <c r="Y346" i="76"/>
  <c r="Y306" i="76"/>
  <c r="Y262" i="76"/>
  <c r="Y218" i="76"/>
  <c r="Y178" i="76"/>
  <c r="Y134" i="76"/>
  <c r="Z514" i="77"/>
  <c r="Z474" i="77"/>
  <c r="Z430" i="77"/>
  <c r="Z386" i="77"/>
  <c r="Y335" i="77"/>
  <c r="Y255" i="77"/>
  <c r="Y191" i="77"/>
  <c r="Y127" i="77"/>
  <c r="AB445" i="78"/>
  <c r="AB337" i="78"/>
  <c r="Z167" i="78"/>
  <c r="AA420" i="79"/>
  <c r="AB249" i="79"/>
  <c r="Z133" i="79"/>
  <c r="AA303" i="77"/>
  <c r="AB418" i="78"/>
  <c r="AB345" i="77"/>
  <c r="AB430" i="77"/>
  <c r="AA178" i="76"/>
  <c r="AA271" i="76"/>
  <c r="AA356" i="76"/>
  <c r="AA442" i="76"/>
  <c r="AA527" i="76"/>
  <c r="AB508" i="79"/>
  <c r="AB388" i="78"/>
  <c r="Z190" i="77"/>
  <c r="Z286" i="77"/>
  <c r="Y365" i="77"/>
  <c r="Y407" i="77"/>
  <c r="Y450" i="77"/>
  <c r="Y493" i="77"/>
  <c r="AB111" i="77"/>
  <c r="AB125" i="76"/>
  <c r="AB168" i="76"/>
  <c r="AB210" i="76"/>
  <c r="AB253" i="76"/>
  <c r="AB296" i="76"/>
  <c r="AB338" i="76"/>
  <c r="AB381" i="76"/>
  <c r="AB424" i="76"/>
  <c r="AB466" i="76"/>
  <c r="AB509" i="76"/>
  <c r="Z287" i="79"/>
  <c r="Z311" i="78"/>
  <c r="Y125" i="77"/>
  <c r="Y253" i="77"/>
  <c r="Y293" i="77"/>
  <c r="Y337" i="77"/>
  <c r="Z369" i="77"/>
  <c r="Z389" i="77"/>
  <c r="Z411" i="77"/>
  <c r="Z433" i="77"/>
  <c r="Z453" i="77"/>
  <c r="Z475" i="77"/>
  <c r="Z497" i="77"/>
  <c r="Z517" i="77"/>
  <c r="Y137" i="76"/>
  <c r="Y157" i="76"/>
  <c r="Y179" i="76"/>
  <c r="Y201" i="76"/>
  <c r="Y221" i="76"/>
  <c r="Y243" i="76"/>
  <c r="Y265" i="76"/>
  <c r="Y285" i="76"/>
  <c r="Y307" i="76"/>
  <c r="Y329" i="76"/>
  <c r="Y349" i="76"/>
  <c r="Y371" i="76"/>
  <c r="Y393" i="76"/>
  <c r="Y413" i="76"/>
  <c r="Y435" i="76"/>
  <c r="Y457" i="76"/>
  <c r="Y477" i="76"/>
  <c r="Y499" i="76"/>
  <c r="Y521" i="76"/>
  <c r="AB124" i="79"/>
  <c r="AB244" i="79"/>
  <c r="Z362" i="79"/>
  <c r="AB468" i="79"/>
  <c r="Z162" i="78"/>
  <c r="AA279" i="78"/>
  <c r="AB384" i="78"/>
  <c r="AA443" i="78"/>
  <c r="Z502" i="78"/>
  <c r="Z145" i="77"/>
  <c r="Z189" i="77"/>
  <c r="Z233" i="77"/>
  <c r="Z273" i="77"/>
  <c r="Z317" i="77"/>
  <c r="AA359" i="77"/>
  <c r="AA379" i="77"/>
  <c r="AA401" i="77"/>
  <c r="AA423" i="77"/>
  <c r="AA443" i="77"/>
  <c r="AA465" i="77"/>
  <c r="AA487" i="77"/>
  <c r="AA507" i="77"/>
  <c r="AA529" i="77"/>
  <c r="Z127" i="76"/>
  <c r="Z147" i="76"/>
  <c r="Z169" i="76"/>
  <c r="Z191" i="76"/>
  <c r="Z211" i="76"/>
  <c r="Z233" i="76"/>
  <c r="Z255" i="76"/>
  <c r="Z275" i="76"/>
  <c r="Z297" i="76"/>
  <c r="Z319" i="76"/>
  <c r="Z339" i="76"/>
  <c r="Z361" i="76"/>
  <c r="Z383" i="76"/>
  <c r="Z403" i="76"/>
  <c r="Z425" i="76"/>
  <c r="Z447" i="76"/>
  <c r="Z467" i="76"/>
  <c r="Z489" i="76"/>
  <c r="Z511" i="76"/>
  <c r="Z531" i="76"/>
  <c r="Y502" i="76"/>
  <c r="Y458" i="76"/>
  <c r="Y418" i="76"/>
  <c r="Y374" i="76"/>
  <c r="Y330" i="76"/>
  <c r="Y290" i="76"/>
  <c r="Y246" i="76"/>
  <c r="Y202" i="76"/>
  <c r="Y162" i="76"/>
  <c r="Y118" i="76"/>
  <c r="Z498" i="77"/>
  <c r="Z458" i="77"/>
  <c r="Z414" i="77"/>
  <c r="Z370" i="77"/>
  <c r="Y303" i="77"/>
  <c r="Y231" i="77"/>
  <c r="Y167" i="77"/>
  <c r="Z499" i="78"/>
  <c r="AB413" i="78"/>
  <c r="AB273" i="78"/>
  <c r="Z103" i="78"/>
  <c r="AA356" i="79"/>
  <c r="AB185" i="79"/>
  <c r="Z323" i="78"/>
  <c r="Z302" i="79"/>
  <c r="AB297" i="78"/>
  <c r="AB494" i="77"/>
  <c r="AA207" i="76"/>
  <c r="AA292" i="76"/>
  <c r="AA378" i="76"/>
  <c r="AA463" i="76"/>
  <c r="AA167" i="79"/>
  <c r="AB444" i="78"/>
  <c r="Z232" i="77"/>
  <c r="Z318" i="77"/>
  <c r="Y381" i="77"/>
  <c r="Y423" i="77"/>
  <c r="Y466" i="77"/>
  <c r="Y509" i="77"/>
  <c r="AB141" i="76"/>
  <c r="AB184" i="76"/>
  <c r="AB226" i="76"/>
  <c r="AB269" i="76"/>
  <c r="AB312" i="76"/>
  <c r="AB354" i="76"/>
  <c r="AB397" i="76"/>
  <c r="AB440" i="76"/>
  <c r="AB482" i="76"/>
  <c r="AB525" i="76"/>
  <c r="AB457" i="79"/>
  <c r="AA432" i="78"/>
  <c r="Y173" i="77"/>
  <c r="Y269" i="77"/>
  <c r="Y309" i="77"/>
  <c r="Y353" i="77"/>
  <c r="Z377" i="77"/>
  <c r="Z397" i="77"/>
  <c r="Z419" i="77"/>
  <c r="Z441" i="77"/>
  <c r="Z461" i="77"/>
  <c r="Z483" i="77"/>
  <c r="Z505" i="77"/>
  <c r="Z525" i="77"/>
  <c r="Y123" i="76"/>
  <c r="Y145" i="76"/>
  <c r="Y165" i="76"/>
  <c r="Y187" i="76"/>
  <c r="Y209" i="76"/>
  <c r="Y229" i="76"/>
  <c r="Y251" i="76"/>
  <c r="Y273" i="76"/>
  <c r="Y293" i="76"/>
  <c r="Y315" i="76"/>
  <c r="Y337" i="76"/>
  <c r="Y357" i="76"/>
  <c r="Y379" i="76"/>
  <c r="Y401" i="76"/>
  <c r="Y421" i="76"/>
  <c r="Y443" i="76"/>
  <c r="Y465" i="76"/>
  <c r="Y485" i="76"/>
  <c r="Y507" i="76"/>
  <c r="Y529" i="76"/>
  <c r="Z170" i="79"/>
  <c r="AA287" i="79"/>
  <c r="AB404" i="79"/>
  <c r="AA87" i="78"/>
  <c r="AB204" i="78"/>
  <c r="Z322" i="78"/>
  <c r="Z406" i="78"/>
  <c r="AB464" i="78"/>
  <c r="Z121" i="77"/>
  <c r="Z161" i="77"/>
  <c r="Z205" i="77"/>
  <c r="Z249" i="77"/>
  <c r="Z289" i="77"/>
  <c r="Z333" i="77"/>
  <c r="AA367" i="77"/>
  <c r="AA387" i="77"/>
  <c r="AA409" i="77"/>
  <c r="AA431" i="77"/>
  <c r="AA451" i="77"/>
  <c r="AA473" i="77"/>
  <c r="AA495" i="77"/>
  <c r="AA515" i="77"/>
  <c r="Z135" i="76"/>
  <c r="Z155" i="76"/>
  <c r="Z177" i="76"/>
  <c r="Z199" i="76"/>
  <c r="Z219" i="76"/>
  <c r="Z241" i="76"/>
  <c r="Z263" i="76"/>
  <c r="Z283" i="76"/>
  <c r="Z305" i="76"/>
  <c r="Z327" i="76"/>
  <c r="Z347" i="76"/>
  <c r="Z369" i="76"/>
  <c r="Z391" i="76"/>
  <c r="Z411" i="76"/>
  <c r="Z433" i="76"/>
  <c r="Z455" i="76"/>
  <c r="Z475" i="76"/>
  <c r="Z497" i="76"/>
  <c r="Z519" i="76"/>
  <c r="Y498" i="76"/>
  <c r="Y454" i="76"/>
  <c r="Y410" i="76"/>
  <c r="Y370" i="76"/>
  <c r="Y326" i="76"/>
  <c r="Y282" i="76"/>
  <c r="Y242" i="76"/>
  <c r="Y198" i="76"/>
  <c r="Y154" i="76"/>
  <c r="Y114" i="76"/>
  <c r="Z494" i="77"/>
  <c r="Z450" i="77"/>
  <c r="Z410" i="77"/>
  <c r="Z366" i="77"/>
  <c r="Y287" i="77"/>
  <c r="Y223" i="77"/>
  <c r="Y159" i="77"/>
  <c r="AA488" i="78"/>
  <c r="Z403" i="78"/>
  <c r="AA252" i="78"/>
  <c r="AB505" i="79"/>
  <c r="Z335" i="79"/>
  <c r="AA164" i="79"/>
  <c r="AA228" i="76"/>
  <c r="AB284" i="79"/>
  <c r="Z244" i="77"/>
  <c r="Y471" i="77"/>
  <c r="AB146" i="76"/>
  <c r="AB317" i="76"/>
  <c r="AB488" i="76"/>
  <c r="Y357" i="77"/>
  <c r="Z443" i="77"/>
  <c r="Z529" i="77"/>
  <c r="Y147" i="76"/>
  <c r="Y233" i="76"/>
  <c r="Y317" i="76"/>
  <c r="Y403" i="76"/>
  <c r="Y489" i="76"/>
  <c r="Z298" i="79"/>
  <c r="AB332" i="78"/>
  <c r="Z169" i="77"/>
  <c r="Z337" i="77"/>
  <c r="AA433" i="77"/>
  <c r="AA519" i="77"/>
  <c r="Z179" i="76"/>
  <c r="Z265" i="76"/>
  <c r="Z351" i="76"/>
  <c r="Z435" i="76"/>
  <c r="Z521" i="76"/>
  <c r="Y522" i="76"/>
  <c r="Y354" i="76"/>
  <c r="Y182" i="76"/>
  <c r="Z434" i="77"/>
  <c r="Y199" i="77"/>
  <c r="AA188" i="78"/>
  <c r="AA314" i="76"/>
  <c r="Z328" i="77"/>
  <c r="Y514" i="77"/>
  <c r="AB189" i="76"/>
  <c r="AB360" i="76"/>
  <c r="AB530" i="76"/>
  <c r="Y189" i="77"/>
  <c r="Z379" i="77"/>
  <c r="Z465" i="77"/>
  <c r="Y169" i="76"/>
  <c r="Y253" i="76"/>
  <c r="Y339" i="76"/>
  <c r="Y425" i="76"/>
  <c r="Y509" i="76"/>
  <c r="AA415" i="79"/>
  <c r="AB416" i="78"/>
  <c r="Z209" i="77"/>
  <c r="AA369" i="77"/>
  <c r="AA455" i="77"/>
  <c r="Z201" i="76"/>
  <c r="Z287" i="76"/>
  <c r="Z371" i="76"/>
  <c r="Z457" i="76"/>
  <c r="Y482" i="76"/>
  <c r="Y310" i="76"/>
  <c r="Y138" i="76"/>
  <c r="Z394" i="77"/>
  <c r="Y135" i="77"/>
  <c r="AB441" i="79"/>
  <c r="Y240" i="77"/>
  <c r="AA399" i="76"/>
  <c r="AB164" i="78"/>
  <c r="Y386" i="77"/>
  <c r="AB232" i="76"/>
  <c r="AB402" i="76"/>
  <c r="Z87" i="78"/>
  <c r="Y273" i="77"/>
  <c r="Z401" i="77"/>
  <c r="Z485" i="77"/>
  <c r="Y189" i="76"/>
  <c r="Y275" i="76"/>
  <c r="Y361" i="76"/>
  <c r="Y445" i="76"/>
  <c r="Y531" i="76"/>
  <c r="AB108" i="78"/>
  <c r="Z470" i="78"/>
  <c r="Z253" i="77"/>
  <c r="AA391" i="77"/>
  <c r="AA475" i="77"/>
  <c r="Z137" i="76"/>
  <c r="Z223" i="76"/>
  <c r="Z307" i="76"/>
  <c r="Z393" i="76"/>
  <c r="Z479" i="76"/>
  <c r="Y438" i="76"/>
  <c r="Y266" i="76"/>
  <c r="Z522" i="77"/>
  <c r="Y343" i="77"/>
  <c r="AA456" i="78"/>
  <c r="Z271" i="79"/>
  <c r="AB500" i="78"/>
  <c r="AB274" i="76"/>
  <c r="Y317" i="77"/>
  <c r="Y381" i="76"/>
  <c r="Z125" i="77"/>
  <c r="Z415" i="76"/>
  <c r="Y394" i="76"/>
  <c r="Z359" i="78"/>
  <c r="Z456" i="76"/>
  <c r="Z154" i="79"/>
  <c r="Z370" i="78"/>
  <c r="Z267" i="77"/>
  <c r="AA440" i="77"/>
  <c r="Z144" i="76"/>
  <c r="Z272" i="76"/>
  <c r="Z400" i="76"/>
  <c r="Z528" i="76"/>
  <c r="Z242" i="78"/>
  <c r="Z219" i="77"/>
  <c r="AA416" i="77"/>
  <c r="Z120" i="76"/>
  <c r="Z248" i="76"/>
  <c r="Z376" i="76"/>
  <c r="Z504" i="76"/>
  <c r="Z171" i="77"/>
  <c r="AA520" i="77"/>
  <c r="Z352" i="76"/>
  <c r="Y472" i="76"/>
  <c r="Y344" i="76"/>
  <c r="Y216" i="76"/>
  <c r="Z512" i="77"/>
  <c r="Z384" i="77"/>
  <c r="Y155" i="77"/>
  <c r="Z495" i="79"/>
  <c r="Z492" i="76"/>
  <c r="Z364" i="76"/>
  <c r="AB156" i="78"/>
  <c r="AA400" i="77"/>
  <c r="Z232" i="76"/>
  <c r="Z488" i="76"/>
  <c r="Y432" i="76"/>
  <c r="Y304" i="76"/>
  <c r="Y176" i="76"/>
  <c r="Z472" i="77"/>
  <c r="Y331" i="77"/>
  <c r="AB461" i="78"/>
  <c r="Z239" i="79"/>
  <c r="Z128" i="76"/>
  <c r="Y480" i="76"/>
  <c r="Y224" i="76"/>
  <c r="Z392" i="77"/>
  <c r="AB113" i="78"/>
  <c r="Z412" i="76"/>
  <c r="Z252" i="76"/>
  <c r="Z124" i="76"/>
  <c r="AA420" i="77"/>
  <c r="Z227" i="77"/>
  <c r="AA263" i="78"/>
  <c r="Y524" i="76"/>
  <c r="Y396" i="76"/>
  <c r="Y268" i="76"/>
  <c r="Y140" i="76"/>
  <c r="Z436" i="77"/>
  <c r="Y259" i="77"/>
  <c r="AA348" i="78"/>
  <c r="AA103" i="79"/>
  <c r="Z136" i="76"/>
  <c r="Y520" i="76"/>
  <c r="Y264" i="76"/>
  <c r="Z432" i="77"/>
  <c r="Z327" i="78"/>
  <c r="Z444" i="76"/>
  <c r="Z276" i="76"/>
  <c r="Z148" i="76"/>
  <c r="AA444" i="77"/>
  <c r="Z275" i="77"/>
  <c r="AA387" i="78"/>
  <c r="AB131" i="79"/>
  <c r="Y420" i="76"/>
  <c r="Y292" i="76"/>
  <c r="Y164" i="76"/>
  <c r="Z460" i="77"/>
  <c r="Y307" i="77"/>
  <c r="AB429" i="78"/>
  <c r="AB217" i="79"/>
  <c r="AA367" i="79"/>
  <c r="Y429" i="77"/>
  <c r="AB445" i="76"/>
  <c r="Z421" i="77"/>
  <c r="Y125" i="76"/>
  <c r="Y467" i="76"/>
  <c r="Z297" i="77"/>
  <c r="Z159" i="76"/>
  <c r="Z499" i="76"/>
  <c r="Y226" i="76"/>
  <c r="Z200" i="76"/>
  <c r="AA324" i="79"/>
  <c r="Z462" i="78"/>
  <c r="Z331" i="77"/>
  <c r="AA472" i="77"/>
  <c r="Z176" i="76"/>
  <c r="Z304" i="76"/>
  <c r="Z432" i="76"/>
  <c r="AB196" i="79"/>
  <c r="Z398" i="78"/>
  <c r="Z283" i="77"/>
  <c r="AA448" i="77"/>
  <c r="Z152" i="76"/>
  <c r="Z280" i="76"/>
  <c r="Z408" i="76"/>
  <c r="AA239" i="79"/>
  <c r="Z299" i="77"/>
  <c r="Z160" i="76"/>
  <c r="Z416" i="76"/>
  <c r="Y440" i="76"/>
  <c r="Y312" i="76"/>
  <c r="Y184" i="76"/>
  <c r="Z480" i="77"/>
  <c r="Y347" i="77"/>
  <c r="Z483" i="78"/>
  <c r="AB281" i="79"/>
  <c r="Z460" i="76"/>
  <c r="Z332" i="76"/>
  <c r="AB440" i="78"/>
  <c r="AA464" i="77"/>
  <c r="Z296" i="76"/>
  <c r="Y528" i="76"/>
  <c r="Y400" i="76"/>
  <c r="Y272" i="76"/>
  <c r="Y144" i="76"/>
  <c r="Z440" i="77"/>
  <c r="Y267" i="77"/>
  <c r="AB369" i="78"/>
  <c r="AB284" i="78"/>
  <c r="Z256" i="76"/>
  <c r="Y416" i="76"/>
  <c r="Y160" i="76"/>
  <c r="Y299" i="77"/>
  <c r="AB153" i="79"/>
  <c r="Z372" i="76"/>
  <c r="Z220" i="76"/>
  <c r="AA516" i="77"/>
  <c r="AA388" i="77"/>
  <c r="Z163" i="77"/>
  <c r="AB92" i="78"/>
  <c r="Y492" i="76"/>
  <c r="Y364" i="76"/>
  <c r="Y236" i="76"/>
  <c r="Z532" i="77"/>
  <c r="Z404" i="77"/>
  <c r="Y195" i="77"/>
  <c r="AB177" i="78"/>
  <c r="AA327" i="78"/>
  <c r="Z264" i="76"/>
  <c r="Y456" i="76"/>
  <c r="Y200" i="76"/>
  <c r="Z368" i="77"/>
  <c r="AB409" i="79"/>
  <c r="Z404" i="76"/>
  <c r="Z244" i="76"/>
  <c r="Z116" i="76"/>
  <c r="AA412" i="77"/>
  <c r="Z211" i="77"/>
  <c r="AB220" i="78"/>
  <c r="Y516" i="76"/>
  <c r="Y388" i="76"/>
  <c r="Y260" i="76"/>
  <c r="Y132" i="76"/>
  <c r="Z428" i="77"/>
  <c r="Y243" i="77"/>
  <c r="AB305" i="78"/>
  <c r="Z448" i="76"/>
  <c r="AA484" i="76"/>
  <c r="AA464" i="78"/>
  <c r="Z507" i="77"/>
  <c r="Y211" i="76"/>
  <c r="AA191" i="79"/>
  <c r="AA411" i="77"/>
  <c r="Z243" i="76"/>
  <c r="Z478" i="77"/>
  <c r="AA131" i="79"/>
  <c r="AA368" i="77"/>
  <c r="AB452" i="79"/>
  <c r="Z139" i="77"/>
  <c r="AA376" i="77"/>
  <c r="AA504" i="77"/>
  <c r="Z208" i="76"/>
  <c r="Z336" i="76"/>
  <c r="Z464" i="76"/>
  <c r="AB324" i="79"/>
  <c r="AA483" i="78"/>
  <c r="Z347" i="77"/>
  <c r="AA480" i="77"/>
  <c r="Z184" i="76"/>
  <c r="Z312" i="76"/>
  <c r="Z440" i="76"/>
  <c r="Z114" i="78"/>
  <c r="AA392" i="77"/>
  <c r="Z224" i="76"/>
  <c r="Z480" i="76"/>
  <c r="Y408" i="76"/>
  <c r="Y280" i="76"/>
  <c r="Y152" i="76"/>
  <c r="Z448" i="77"/>
  <c r="Y283" i="77"/>
  <c r="AB397" i="78"/>
  <c r="AB102" i="79"/>
  <c r="Z428" i="76"/>
  <c r="Z300" i="76"/>
  <c r="Z187" i="77"/>
  <c r="AA528" i="77"/>
  <c r="Z360" i="76"/>
  <c r="Y496" i="76"/>
  <c r="Y368" i="76"/>
  <c r="Y240" i="76"/>
  <c r="Y112" i="76"/>
  <c r="Z408" i="77"/>
  <c r="Y203" i="77"/>
  <c r="Z199" i="78"/>
  <c r="Z235" i="77"/>
  <c r="Z384" i="76"/>
  <c r="Y352" i="76"/>
  <c r="Z520" i="77"/>
  <c r="Y171" i="77"/>
  <c r="Z500" i="76"/>
  <c r="Z324" i="76"/>
  <c r="Z188" i="76"/>
  <c r="AA484" i="77"/>
  <c r="Z355" i="77"/>
  <c r="Z494" i="78"/>
  <c r="Z346" i="79"/>
  <c r="Y460" i="76"/>
  <c r="Y332" i="76"/>
  <c r="Y204" i="76"/>
  <c r="Z500" i="77"/>
  <c r="Z372" i="77"/>
  <c r="Y131" i="77"/>
  <c r="Z431" i="79"/>
  <c r="Z251" i="77"/>
  <c r="Z392" i="76"/>
  <c r="Y392" i="76"/>
  <c r="Y136" i="76"/>
  <c r="Y251" i="77"/>
  <c r="Z532" i="76"/>
  <c r="Z356" i="76"/>
  <c r="Z212" i="76"/>
  <c r="AA508" i="77"/>
  <c r="AA380" i="77"/>
  <c r="Z147" i="77"/>
  <c r="Z474" i="79"/>
  <c r="Y484" i="76"/>
  <c r="Y356" i="76"/>
  <c r="Y228" i="76"/>
  <c r="Z524" i="77"/>
  <c r="Z396" i="77"/>
  <c r="Y179" i="77"/>
  <c r="Z135" i="78"/>
  <c r="Z192" i="76"/>
  <c r="Y297" i="76"/>
  <c r="Z329" i="76"/>
  <c r="AA117" i="79"/>
  <c r="Z203" i="77"/>
  <c r="Z368" i="76"/>
  <c r="AA384" i="77"/>
  <c r="Z472" i="76"/>
  <c r="Y504" i="76"/>
  <c r="Z416" i="77"/>
  <c r="Z396" i="76"/>
  <c r="Z424" i="76"/>
  <c r="Z504" i="77"/>
  <c r="AA424" i="77"/>
  <c r="Z419" i="78"/>
  <c r="AA452" i="77"/>
  <c r="Y428" i="76"/>
  <c r="Y323" i="77"/>
  <c r="Z520" i="76"/>
  <c r="Z484" i="76"/>
  <c r="Z339" i="77"/>
  <c r="Y324" i="76"/>
  <c r="AA215" i="78"/>
  <c r="Y263" i="77"/>
  <c r="AA408" i="77"/>
  <c r="Z496" i="76"/>
  <c r="AA512" i="77"/>
  <c r="AA419" i="78"/>
  <c r="Y376" i="76"/>
  <c r="Y219" i="77"/>
  <c r="Z282" i="79"/>
  <c r="Y464" i="76"/>
  <c r="Z376" i="77"/>
  <c r="Z512" i="76"/>
  <c r="Z452" i="76"/>
  <c r="Z291" i="77"/>
  <c r="Y300" i="76"/>
  <c r="Z451" i="78"/>
  <c r="Y328" i="76"/>
  <c r="Z316" i="76"/>
  <c r="AB472" i="78"/>
  <c r="Y196" i="76"/>
  <c r="AA388" i="79"/>
  <c r="AA497" i="77"/>
  <c r="Z112" i="76"/>
  <c r="AA495" i="79"/>
  <c r="Z216" i="76"/>
  <c r="AA456" i="77"/>
  <c r="Y248" i="76"/>
  <c r="AB241" i="78"/>
  <c r="Z315" i="77"/>
  <c r="Y336" i="76"/>
  <c r="Y139" i="77"/>
  <c r="Y288" i="76"/>
  <c r="Z284" i="76"/>
  <c r="AB408" i="78"/>
  <c r="Y172" i="76"/>
  <c r="AA260" i="79"/>
  <c r="Z496" i="77"/>
  <c r="Z180" i="76"/>
  <c r="AA303" i="79"/>
  <c r="Z492" i="77"/>
  <c r="Y296" i="76"/>
  <c r="AA440" i="78"/>
  <c r="Z340" i="76"/>
  <c r="AA492" i="77"/>
  <c r="Z306" i="78"/>
  <c r="Y404" i="76"/>
  <c r="Y148" i="76"/>
  <c r="Y275" i="77"/>
  <c r="Z534" i="76"/>
  <c r="Z470" i="76"/>
  <c r="Z406" i="76"/>
  <c r="Z342" i="76"/>
  <c r="Z278" i="76"/>
  <c r="Z214" i="76"/>
  <c r="Z150" i="76"/>
  <c r="Y232" i="76"/>
  <c r="AA156" i="78"/>
  <c r="Z228" i="76"/>
  <c r="AA396" i="77"/>
  <c r="AA135" i="78"/>
  <c r="Y372" i="76"/>
  <c r="Y116" i="76"/>
  <c r="Y211" i="77"/>
  <c r="Z526" i="76"/>
  <c r="Z462" i="76"/>
  <c r="Z398" i="76"/>
  <c r="Z334" i="76"/>
  <c r="Z270" i="76"/>
  <c r="Z206" i="76"/>
  <c r="Z142" i="76"/>
  <c r="AA502" i="77"/>
  <c r="AA438" i="77"/>
  <c r="AA374" i="77"/>
  <c r="Z263" i="77"/>
  <c r="Z135" i="77"/>
  <c r="AA359" i="78"/>
  <c r="Y320" i="76"/>
  <c r="AA504" i="78"/>
  <c r="Z348" i="76"/>
  <c r="AA500" i="77"/>
  <c r="Z131" i="77"/>
  <c r="Y412" i="76"/>
  <c r="Y156" i="76"/>
  <c r="Y291" i="77"/>
  <c r="Z175" i="79"/>
  <c r="Z474" i="76"/>
  <c r="Z410" i="76"/>
  <c r="Z346" i="76"/>
  <c r="Z282" i="76"/>
  <c r="Z218" i="76"/>
  <c r="F23" i="66"/>
  <c r="L65" i="66"/>
  <c r="L75" i="66"/>
  <c r="P479" i="76"/>
  <c r="T363" i="76"/>
  <c r="T387" i="76"/>
  <c r="R446" i="79"/>
  <c r="P134" i="78"/>
  <c r="V205" i="77"/>
  <c r="V281" i="76"/>
  <c r="T519" i="76"/>
  <c r="R259" i="76"/>
  <c r="R174" i="79"/>
  <c r="R409" i="77"/>
  <c r="V159" i="76"/>
  <c r="R343" i="76"/>
  <c r="O61" i="66"/>
  <c r="L93" i="66"/>
  <c r="J109" i="66"/>
  <c r="O107" i="66"/>
  <c r="O67" i="66"/>
  <c r="O65" i="66"/>
  <c r="O105" i="66"/>
  <c r="Z328" i="76"/>
  <c r="Z266" i="76"/>
  <c r="Z362" i="76"/>
  <c r="Z442" i="76"/>
  <c r="Z522" i="76"/>
  <c r="Z388" i="77"/>
  <c r="Y284" i="76"/>
  <c r="AB348" i="78"/>
  <c r="Z140" i="76"/>
  <c r="Z516" i="76"/>
  <c r="Y192" i="76"/>
  <c r="Z414" i="78"/>
  <c r="Z199" i="77"/>
  <c r="AA358" i="77"/>
  <c r="AA454" i="77"/>
  <c r="AA534" i="77"/>
  <c r="Z190" i="76"/>
  <c r="Z286" i="76"/>
  <c r="Z366" i="76"/>
  <c r="Z446" i="76"/>
  <c r="Z303" i="79"/>
  <c r="Z412" i="77"/>
  <c r="Y308" i="76"/>
  <c r="Z430" i="78"/>
  <c r="AA524" i="77"/>
  <c r="Z468" i="76"/>
  <c r="Y360" i="76"/>
  <c r="Z182" i="76"/>
  <c r="Z262" i="76"/>
  <c r="Z358" i="76"/>
  <c r="Z438" i="76"/>
  <c r="Z518" i="76"/>
  <c r="Z380" i="77"/>
  <c r="Y276" i="76"/>
  <c r="AB388" i="79"/>
  <c r="Z132" i="76"/>
  <c r="Z508" i="76"/>
  <c r="Y168" i="76"/>
  <c r="M495" i="78"/>
  <c r="G114" i="77"/>
  <c r="S286" i="76"/>
  <c r="F226" i="76"/>
  <c r="Q328" i="76"/>
  <c r="R268" i="76"/>
  <c r="L175" i="78"/>
  <c r="L418" i="77"/>
  <c r="F22" i="69"/>
  <c r="R442" i="76"/>
  <c r="S356" i="76"/>
  <c r="L428" i="76"/>
  <c r="W168" i="76"/>
  <c r="I338" i="76"/>
  <c r="U433" i="78"/>
  <c r="P219" i="78"/>
  <c r="H480" i="76"/>
  <c r="K166" i="77"/>
  <c r="G270" i="77"/>
  <c r="R495" i="79"/>
  <c r="N43" i="69"/>
  <c r="H382" i="79"/>
  <c r="N500" i="78"/>
  <c r="N380" i="78"/>
  <c r="L278" i="78"/>
  <c r="J176" i="78"/>
  <c r="H523" i="77"/>
  <c r="L475" i="77"/>
  <c r="F425" i="77"/>
  <c r="J373" i="77"/>
  <c r="F323" i="77"/>
  <c r="J271" i="77"/>
  <c r="N219" i="77"/>
  <c r="J169" i="77"/>
  <c r="N117" i="77"/>
  <c r="P423" i="77"/>
  <c r="V133" i="76"/>
  <c r="P341" i="76"/>
  <c r="P233" i="76"/>
  <c r="R153" i="77"/>
  <c r="P385" i="77"/>
  <c r="R410" i="78"/>
  <c r="N119" i="77"/>
  <c r="L145" i="77"/>
  <c r="J171" i="77"/>
  <c r="F197" i="77"/>
  <c r="N221" i="77"/>
  <c r="L247" i="77"/>
  <c r="J273" i="77"/>
  <c r="H299" i="77"/>
  <c r="F325" i="77"/>
  <c r="N349" i="77"/>
  <c r="J375" i="77"/>
  <c r="H401" i="77"/>
  <c r="F427" i="77"/>
  <c r="N451" i="77"/>
  <c r="L477" i="77"/>
  <c r="H497" i="77"/>
  <c r="N90" i="78"/>
  <c r="J142" i="78"/>
  <c r="F194" i="78"/>
  <c r="L244" i="78"/>
  <c r="H296" i="78"/>
  <c r="N346" i="78"/>
  <c r="J398" i="78"/>
  <c r="F450" i="78"/>
  <c r="H112" i="79"/>
  <c r="L242" i="79"/>
  <c r="V135" i="76"/>
  <c r="V221" i="76"/>
  <c r="T331" i="76"/>
  <c r="R311" i="76"/>
  <c r="T529" i="76"/>
  <c r="P125" i="77"/>
  <c r="T472" i="79"/>
  <c r="H135" i="77"/>
  <c r="F161" i="77"/>
  <c r="N185" i="77"/>
  <c r="J211" i="77"/>
  <c r="H237" i="77"/>
  <c r="F263" i="77"/>
  <c r="N287" i="77"/>
  <c r="L313" i="77"/>
  <c r="J339" i="77"/>
  <c r="F365" i="77"/>
  <c r="N389" i="77"/>
  <c r="L415" i="77"/>
  <c r="J441" i="77"/>
  <c r="H467" i="77"/>
  <c r="N517" i="77"/>
  <c r="J120" i="78"/>
  <c r="F172" i="78"/>
  <c r="L222" i="78"/>
  <c r="H274" i="78"/>
  <c r="N324" i="78"/>
  <c r="J376" i="78"/>
  <c r="F428" i="78"/>
  <c r="F492" i="78"/>
  <c r="J170" i="79"/>
  <c r="J358" i="79"/>
  <c r="N519" i="77"/>
  <c r="L96" i="78"/>
  <c r="J122" i="78"/>
  <c r="H148" i="78"/>
  <c r="F174" i="78"/>
  <c r="N198" i="78"/>
  <c r="L224" i="78"/>
  <c r="J250" i="78"/>
  <c r="H276" i="78"/>
  <c r="F302" i="78"/>
  <c r="N326" i="78"/>
  <c r="L352" i="78"/>
  <c r="J378" i="78"/>
  <c r="H404" i="78"/>
  <c r="F430" i="78"/>
  <c r="N454" i="78"/>
  <c r="H496" i="78"/>
  <c r="N122" i="79"/>
  <c r="H176" i="79"/>
  <c r="N264" i="79"/>
  <c r="F368" i="79"/>
  <c r="F513" i="77"/>
  <c r="N88" i="78"/>
  <c r="L114" i="78"/>
  <c r="J140" i="78"/>
  <c r="H166" i="78"/>
  <c r="F192" i="78"/>
  <c r="N216" i="78"/>
  <c r="L242" i="78"/>
  <c r="J268" i="78"/>
  <c r="H294" i="78"/>
  <c r="F320" i="78"/>
  <c r="N344" i="78"/>
  <c r="L370" i="78"/>
  <c r="J396" i="78"/>
  <c r="H422" i="78"/>
  <c r="F448" i="78"/>
  <c r="J480" i="78"/>
  <c r="F108" i="79"/>
  <c r="L158" i="79"/>
  <c r="F234" i="79"/>
  <c r="H336" i="79"/>
  <c r="F504" i="79"/>
  <c r="J490" i="78"/>
  <c r="H92" i="79"/>
  <c r="F118" i="79"/>
  <c r="N142" i="79"/>
  <c r="L168" i="79"/>
  <c r="L202" i="79"/>
  <c r="H254" i="79"/>
  <c r="N304" i="79"/>
  <c r="N368" i="79"/>
  <c r="H500" i="79"/>
  <c r="L498" i="78"/>
  <c r="J108" i="79"/>
  <c r="H142" i="79"/>
  <c r="H180" i="79"/>
  <c r="N234" i="79"/>
  <c r="J302" i="79"/>
  <c r="L372" i="79"/>
  <c r="L506" i="79"/>
  <c r="H202" i="79"/>
  <c r="N236" i="79"/>
  <c r="L270" i="79"/>
  <c r="J304" i="79"/>
  <c r="F340" i="79"/>
  <c r="F374" i="79"/>
  <c r="L440" i="79"/>
  <c r="H204" i="79"/>
  <c r="F238" i="79"/>
  <c r="N270" i="79"/>
  <c r="J306" i="79"/>
  <c r="H340" i="79"/>
  <c r="H374" i="79"/>
  <c r="J444" i="79"/>
  <c r="J374" i="79"/>
  <c r="H408" i="79"/>
  <c r="N442" i="79"/>
  <c r="L476" i="79"/>
  <c r="N372" i="79"/>
  <c r="J408" i="79"/>
  <c r="H442" i="79"/>
  <c r="F476" i="79"/>
  <c r="F11" i="66"/>
  <c r="L57" i="66"/>
  <c r="J166" i="79"/>
  <c r="N386" i="78"/>
  <c r="L252" i="78"/>
  <c r="J118" i="78"/>
  <c r="L465" i="77"/>
  <c r="F399" i="77"/>
  <c r="L331" i="77"/>
  <c r="J261" i="77"/>
  <c r="J191" i="77"/>
  <c r="N123" i="77"/>
  <c r="F508" i="78"/>
  <c r="Y123" i="77"/>
  <c r="Z156" i="76"/>
  <c r="Z168" i="76"/>
  <c r="Z344" i="76"/>
  <c r="R340" i="78"/>
  <c r="P309" i="77"/>
  <c r="R306" i="78"/>
  <c r="R110" i="79"/>
  <c r="P134" i="79"/>
  <c r="F179" i="76"/>
  <c r="F119" i="76"/>
  <c r="J215" i="76"/>
  <c r="N415" i="76"/>
  <c r="P156" i="78"/>
  <c r="P182" i="78"/>
  <c r="T531" i="76"/>
  <c r="R155" i="77"/>
  <c r="F487" i="77"/>
  <c r="H269" i="76"/>
  <c r="J197" i="76"/>
  <c r="H483" i="76"/>
  <c r="H507" i="76"/>
  <c r="P325" i="76"/>
  <c r="T233" i="76"/>
  <c r="R88" i="79"/>
  <c r="N275" i="77"/>
  <c r="J416" i="78"/>
  <c r="V171" i="77"/>
  <c r="R299" i="77"/>
  <c r="P379" i="76"/>
  <c r="P282" i="78"/>
  <c r="F90" i="78"/>
  <c r="T248" i="78"/>
  <c r="O95" i="66"/>
  <c r="L63" i="66"/>
  <c r="L45" i="66"/>
  <c r="T491" i="76"/>
  <c r="T293" i="76"/>
  <c r="P143" i="76"/>
  <c r="P322" i="78"/>
  <c r="T455" i="77"/>
  <c r="T221" i="76"/>
  <c r="V385" i="76"/>
  <c r="R247" i="76"/>
  <c r="V245" i="76"/>
  <c r="P180" i="78"/>
  <c r="T275" i="77"/>
  <c r="P223" i="76"/>
  <c r="V519" i="76"/>
  <c r="F121" i="66"/>
  <c r="O93" i="66"/>
  <c r="L17" i="66"/>
  <c r="L37" i="66"/>
  <c r="F21" i="66"/>
  <c r="O19" i="66"/>
  <c r="P109" i="66"/>
  <c r="M446" i="76"/>
  <c r="L446" i="76"/>
  <c r="V194" i="76"/>
  <c r="Z202" i="76"/>
  <c r="Z298" i="76"/>
  <c r="Z378" i="76"/>
  <c r="Z458" i="76"/>
  <c r="AA92" i="78"/>
  <c r="Z452" i="77"/>
  <c r="Y348" i="76"/>
  <c r="Z259" i="77"/>
  <c r="Z204" i="76"/>
  <c r="Z367" i="79"/>
  <c r="Y448" i="76"/>
  <c r="AB456" i="78"/>
  <c r="Z231" i="77"/>
  <c r="AA390" i="77"/>
  <c r="AA470" i="77"/>
  <c r="Z126" i="76"/>
  <c r="Z222" i="76"/>
  <c r="Z302" i="76"/>
  <c r="Z382" i="76"/>
  <c r="Z478" i="76"/>
  <c r="AA220" i="78"/>
  <c r="Z476" i="77"/>
  <c r="Y436" i="76"/>
  <c r="Z179" i="77"/>
  <c r="Z164" i="76"/>
  <c r="Y187" i="77"/>
  <c r="Y488" i="76"/>
  <c r="Z198" i="76"/>
  <c r="Z294" i="76"/>
  <c r="Z374" i="76"/>
  <c r="Z454" i="76"/>
  <c r="AB473" i="79"/>
  <c r="Z444" i="77"/>
  <c r="Y340" i="76"/>
  <c r="Z243" i="77"/>
  <c r="Z196" i="76"/>
  <c r="AA196" i="79"/>
  <c r="Y424" i="76"/>
  <c r="T485" i="76"/>
  <c r="L24" i="66"/>
  <c r="V495" i="78"/>
  <c r="P114" i="77"/>
  <c r="I268" i="76"/>
  <c r="W418" i="77"/>
  <c r="I442" i="76"/>
  <c r="P343" i="78"/>
  <c r="R356" i="76"/>
  <c r="W428" i="76"/>
  <c r="L168" i="76"/>
  <c r="S338" i="76"/>
  <c r="T433" i="78"/>
  <c r="Q219" i="78"/>
  <c r="F254" i="76"/>
  <c r="R492" i="76"/>
  <c r="T116" i="76"/>
  <c r="S487" i="79"/>
  <c r="S495" i="79"/>
  <c r="P272" i="77"/>
  <c r="N274" i="79"/>
  <c r="H458" i="78"/>
  <c r="F356" i="78"/>
  <c r="N252" i="78"/>
  <c r="L150" i="78"/>
  <c r="J501" i="77"/>
  <c r="H463" i="77"/>
  <c r="L411" i="77"/>
  <c r="H361" i="77"/>
  <c r="L309" i="77"/>
  <c r="F259" i="77"/>
  <c r="J207" i="77"/>
  <c r="F157" i="77"/>
  <c r="R324" i="79"/>
  <c r="P127" i="77"/>
  <c r="T165" i="76"/>
  <c r="T189" i="76"/>
  <c r="R339" i="76"/>
  <c r="R309" i="76"/>
  <c r="R409" i="76"/>
  <c r="P443" i="76"/>
  <c r="T231" i="77"/>
  <c r="V515" i="77"/>
  <c r="F127" i="77"/>
  <c r="N151" i="77"/>
  <c r="L177" i="77"/>
  <c r="H203" i="77"/>
  <c r="F229" i="77"/>
  <c r="N253" i="77"/>
  <c r="L279" i="77"/>
  <c r="J305" i="77"/>
  <c r="H331" i="77"/>
  <c r="F357" i="77"/>
  <c r="L381" i="77"/>
  <c r="J407" i="77"/>
  <c r="H433" i="77"/>
  <c r="F459" i="77"/>
  <c r="N483" i="77"/>
  <c r="J503" i="77"/>
  <c r="H104" i="78"/>
  <c r="N154" i="78"/>
  <c r="J206" i="78"/>
  <c r="F258" i="78"/>
  <c r="L308" i="78"/>
  <c r="H360" i="78"/>
  <c r="N410" i="78"/>
  <c r="J462" i="78"/>
  <c r="F138" i="79"/>
  <c r="H294" i="79"/>
  <c r="V165" i="76"/>
  <c r="P279" i="76"/>
  <c r="R407" i="76"/>
  <c r="V511" i="76"/>
  <c r="P137" i="77"/>
  <c r="P214" i="78"/>
  <c r="L115" i="77"/>
  <c r="J141" i="77"/>
  <c r="H167" i="77"/>
  <c r="F193" i="77"/>
  <c r="L217" i="77"/>
  <c r="J243" i="77"/>
  <c r="H269" i="77"/>
  <c r="F295" i="77"/>
  <c r="N319" i="77"/>
  <c r="L345" i="77"/>
  <c r="H371" i="77"/>
  <c r="F397" i="77"/>
  <c r="N421" i="77"/>
  <c r="L447" i="77"/>
  <c r="J473" i="77"/>
  <c r="F493" i="77"/>
  <c r="H531" i="77"/>
  <c r="N132" i="78"/>
  <c r="J184" i="78"/>
  <c r="F236" i="78"/>
  <c r="L286" i="78"/>
  <c r="H338" i="78"/>
  <c r="N388" i="78"/>
  <c r="J440" i="78"/>
  <c r="N92" i="79"/>
  <c r="L204" i="79"/>
  <c r="H446" i="79"/>
  <c r="F527" i="77"/>
  <c r="N102" i="78"/>
  <c r="L128" i="78"/>
  <c r="J154" i="78"/>
  <c r="H180" i="78"/>
  <c r="F206" i="78"/>
  <c r="N230" i="78"/>
  <c r="L256" i="78"/>
  <c r="J282" i="78"/>
  <c r="H308" i="78"/>
  <c r="F334" i="78"/>
  <c r="N358" i="78"/>
  <c r="L384" i="78"/>
  <c r="J410" i="78"/>
  <c r="H436" i="78"/>
  <c r="F462" i="78"/>
  <c r="L508" i="78"/>
  <c r="H136" i="79"/>
  <c r="N192" i="79"/>
  <c r="L290" i="79"/>
  <c r="F414" i="79"/>
  <c r="H519" i="77"/>
  <c r="F96" i="78"/>
  <c r="N120" i="78"/>
  <c r="L146" i="78"/>
  <c r="J172" i="78"/>
  <c r="H198" i="78"/>
  <c r="F224" i="78"/>
  <c r="N248" i="78"/>
  <c r="L274" i="78"/>
  <c r="J300" i="78"/>
  <c r="H326" i="78"/>
  <c r="F352" i="78"/>
  <c r="N376" i="78"/>
  <c r="L402" i="78"/>
  <c r="J428" i="78"/>
  <c r="H454" i="78"/>
  <c r="N492" i="78"/>
  <c r="J120" i="79"/>
  <c r="J172" i="79"/>
  <c r="N258" i="79"/>
  <c r="F362" i="79"/>
  <c r="N470" i="78"/>
  <c r="L496" i="78"/>
  <c r="J98" i="79"/>
  <c r="H124" i="79"/>
  <c r="F150" i="79"/>
  <c r="N176" i="79"/>
  <c r="F216" i="79"/>
  <c r="L266" i="79"/>
  <c r="H318" i="79"/>
  <c r="F398" i="79"/>
  <c r="N472" i="78"/>
  <c r="L506" i="78"/>
  <c r="J116" i="79"/>
  <c r="F152" i="79"/>
  <c r="J190" i="79"/>
  <c r="N250" i="79"/>
  <c r="F322" i="79"/>
  <c r="J404" i="79"/>
  <c r="J176" i="79"/>
  <c r="F212" i="79"/>
  <c r="N244" i="79"/>
  <c r="L278" i="79"/>
  <c r="H314" i="79"/>
  <c r="F348" i="79"/>
  <c r="F390" i="79"/>
  <c r="H460" i="79"/>
  <c r="H212" i="79"/>
  <c r="F246" i="79"/>
  <c r="L280" i="79"/>
  <c r="J314" i="79"/>
  <c r="H348" i="79"/>
  <c r="N392" i="79"/>
  <c r="J460" i="79"/>
  <c r="J382" i="79"/>
  <c r="F418" i="79"/>
  <c r="N450" i="79"/>
  <c r="L484" i="79"/>
  <c r="L382" i="79"/>
  <c r="J416" i="79"/>
  <c r="H450" i="79"/>
  <c r="N484" i="79"/>
  <c r="O113" i="66"/>
  <c r="H89" i="66"/>
  <c r="F90" i="79"/>
  <c r="N354" i="78"/>
  <c r="L220" i="78"/>
  <c r="H529" i="77"/>
  <c r="L449" i="77"/>
  <c r="F383" i="77"/>
  <c r="F313" i="77"/>
  <c r="J245" i="77"/>
  <c r="J175" i="77"/>
  <c r="P314" i="79"/>
  <c r="N525" i="77"/>
  <c r="Z364" i="77"/>
  <c r="AA432" i="77"/>
  <c r="Z456" i="77"/>
  <c r="Z524" i="76"/>
  <c r="Z155" i="77"/>
  <c r="R426" i="78"/>
  <c r="T433" i="77"/>
  <c r="T444" i="78"/>
  <c r="T282" i="79"/>
  <c r="R246" i="79"/>
  <c r="H323" i="76"/>
  <c r="N247" i="76"/>
  <c r="L317" i="76"/>
  <c r="H415" i="76"/>
  <c r="V147" i="77"/>
  <c r="V121" i="76"/>
  <c r="P201" i="76"/>
  <c r="N179" i="77"/>
  <c r="H224" i="78"/>
  <c r="J177" i="76"/>
  <c r="L299" i="76"/>
  <c r="J511" i="76"/>
  <c r="H519" i="76"/>
  <c r="R237" i="76"/>
  <c r="V321" i="76"/>
  <c r="T173" i="76"/>
  <c r="N377" i="77"/>
  <c r="V197" i="76"/>
  <c r="R209" i="76"/>
  <c r="P255" i="76"/>
  <c r="R447" i="76"/>
  <c r="T253" i="77"/>
  <c r="L204" i="78"/>
  <c r="J192" i="78"/>
  <c r="N338" i="79"/>
  <c r="J21" i="66"/>
  <c r="O25" i="66"/>
  <c r="P31" i="66"/>
  <c r="N7" i="69"/>
  <c r="V387" i="76"/>
  <c r="T205" i="76"/>
  <c r="R254" i="79"/>
  <c r="P248" i="78"/>
  <c r="R245" i="76"/>
  <c r="T421" i="76"/>
  <c r="T361" i="76"/>
  <c r="R229" i="76"/>
  <c r="R386" i="78"/>
  <c r="T86" i="78"/>
  <c r="V151" i="76"/>
  <c r="T263" i="76"/>
  <c r="H19" i="66"/>
  <c r="L105" i="66"/>
  <c r="J53" i="66"/>
  <c r="J87" i="66"/>
  <c r="L79" i="66"/>
  <c r="J119" i="66"/>
  <c r="O15" i="66"/>
  <c r="J7" i="66"/>
  <c r="H400" i="76"/>
  <c r="S400" i="76"/>
  <c r="W194" i="76"/>
  <c r="Z234" i="76"/>
  <c r="Z314" i="76"/>
  <c r="Z394" i="76"/>
  <c r="Z490" i="76"/>
  <c r="AA408" i="78"/>
  <c r="Z516" i="77"/>
  <c r="Y476" i="76"/>
  <c r="AA372" i="77"/>
  <c r="Z268" i="76"/>
  <c r="Z360" i="77"/>
  <c r="Z410" i="79"/>
  <c r="AA499" i="78"/>
  <c r="Z295" i="77"/>
  <c r="AA406" i="77"/>
  <c r="AA486" i="77"/>
  <c r="Z158" i="76"/>
  <c r="Z238" i="76"/>
  <c r="Z318" i="76"/>
  <c r="Z414" i="76"/>
  <c r="Z494" i="76"/>
  <c r="AA472" i="78"/>
  <c r="Y180" i="76"/>
  <c r="Y500" i="76"/>
  <c r="Z307" i="77"/>
  <c r="Z292" i="76"/>
  <c r="Z400" i="77"/>
  <c r="Z134" i="76"/>
  <c r="Z230" i="76"/>
  <c r="Z310" i="76"/>
  <c r="Z390" i="76"/>
  <c r="Z486" i="76"/>
  <c r="Z387" i="78"/>
  <c r="Z508" i="77"/>
  <c r="Y468" i="76"/>
  <c r="AA364" i="77"/>
  <c r="Z260" i="76"/>
  <c r="Y315" i="77"/>
  <c r="AA496" i="77"/>
  <c r="R170" i="76"/>
  <c r="F40" i="69"/>
  <c r="F114" i="77"/>
  <c r="I286" i="76"/>
  <c r="P226" i="76"/>
  <c r="S268" i="76"/>
  <c r="V175" i="78"/>
  <c r="V418" i="77"/>
  <c r="G16" i="69"/>
  <c r="S442" i="76"/>
  <c r="H356" i="76"/>
  <c r="V446" i="76"/>
  <c r="V428" i="76"/>
  <c r="V168" i="76"/>
  <c r="H338" i="76"/>
  <c r="K433" i="78"/>
  <c r="F219" i="78"/>
  <c r="I480" i="76"/>
  <c r="U166" i="77"/>
  <c r="P270" i="77"/>
  <c r="P254" i="76"/>
  <c r="I492" i="76"/>
  <c r="U116" i="76"/>
  <c r="R487" i="79"/>
  <c r="H495" i="79"/>
  <c r="L8" i="69"/>
  <c r="N182" i="79"/>
  <c r="J432" i="78"/>
  <c r="H330" i="78"/>
  <c r="F228" i="78"/>
  <c r="N124" i="78"/>
  <c r="F489" i="77"/>
  <c r="N449" i="77"/>
  <c r="H399" i="77"/>
  <c r="N347" i="77"/>
  <c r="H297" i="77"/>
  <c r="L245" i="77"/>
  <c r="F195" i="77"/>
  <c r="L143" i="77"/>
  <c r="T426" i="78"/>
  <c r="R123" i="76"/>
  <c r="P237" i="76"/>
  <c r="R289" i="76"/>
  <c r="V527" i="76"/>
  <c r="V265" i="77"/>
  <c r="P184" i="78"/>
  <c r="H133" i="77"/>
  <c r="F159" i="77"/>
  <c r="N183" i="77"/>
  <c r="J209" i="77"/>
  <c r="H235" i="77"/>
  <c r="F261" i="77"/>
  <c r="N285" i="77"/>
  <c r="L311" i="77"/>
  <c r="J337" i="77"/>
  <c r="F363" i="77"/>
  <c r="N387" i="77"/>
  <c r="L413" i="77"/>
  <c r="J439" i="77"/>
  <c r="H465" i="77"/>
  <c r="F515" i="77"/>
  <c r="L116" i="78"/>
  <c r="H168" i="78"/>
  <c r="N218" i="78"/>
  <c r="J270" i="78"/>
  <c r="F322" i="78"/>
  <c r="L372" i="78"/>
  <c r="H424" i="78"/>
  <c r="L484" i="78"/>
  <c r="N162" i="79"/>
  <c r="N344" i="79"/>
  <c r="T123" i="76"/>
  <c r="R295" i="76"/>
  <c r="V335" i="76"/>
  <c r="R301" i="77"/>
  <c r="R390" i="78"/>
  <c r="N121" i="77"/>
  <c r="L147" i="77"/>
  <c r="J173" i="77"/>
  <c r="F199" i="77"/>
  <c r="N223" i="77"/>
  <c r="L249" i="77"/>
  <c r="J275" i="77"/>
  <c r="H301" i="77"/>
  <c r="F327" i="77"/>
  <c r="N351" i="77"/>
  <c r="J377" i="77"/>
  <c r="H403" i="77"/>
  <c r="F429" i="77"/>
  <c r="N453" i="77"/>
  <c r="L479" i="77"/>
  <c r="H499" i="77"/>
  <c r="L94" i="78"/>
  <c r="H146" i="78"/>
  <c r="N196" i="78"/>
  <c r="J248" i="78"/>
  <c r="F300" i="78"/>
  <c r="L350" i="78"/>
  <c r="H402" i="78"/>
  <c r="N452" i="78"/>
  <c r="L118" i="79"/>
  <c r="H256" i="79"/>
  <c r="J507" i="77"/>
  <c r="H533" i="77"/>
  <c r="F110" i="78"/>
  <c r="N134" i="78"/>
  <c r="L160" i="78"/>
  <c r="J186" i="78"/>
  <c r="H212" i="78"/>
  <c r="F238" i="78"/>
  <c r="N262" i="78"/>
  <c r="L288" i="78"/>
  <c r="J314" i="78"/>
  <c r="H340" i="78"/>
  <c r="F366" i="78"/>
  <c r="N390" i="78"/>
  <c r="L416" i="78"/>
  <c r="J442" i="78"/>
  <c r="J470" i="78"/>
  <c r="F98" i="79"/>
  <c r="L148" i="79"/>
  <c r="H214" i="79"/>
  <c r="J316" i="79"/>
  <c r="L464" i="79"/>
  <c r="J525" i="77"/>
  <c r="H102" i="78"/>
  <c r="F128" i="78"/>
  <c r="N152" i="78"/>
  <c r="L178" i="78"/>
  <c r="J204" i="78"/>
  <c r="H230" i="78"/>
  <c r="F256" i="78"/>
  <c r="N280" i="78"/>
  <c r="L306" i="78"/>
  <c r="J332" i="78"/>
  <c r="H358" i="78"/>
  <c r="F384" i="78"/>
  <c r="N408" i="78"/>
  <c r="L434" i="78"/>
  <c r="J460" i="78"/>
  <c r="H506" i="78"/>
  <c r="N132" i="79"/>
  <c r="F190" i="79"/>
  <c r="L284" i="79"/>
  <c r="N400" i="79"/>
  <c r="F478" i="78"/>
  <c r="N502" i="78"/>
  <c r="L104" i="79"/>
  <c r="J130" i="79"/>
  <c r="H156" i="79"/>
  <c r="F186" i="79"/>
  <c r="J228" i="79"/>
  <c r="F280" i="79"/>
  <c r="H334" i="79"/>
  <c r="H436" i="79"/>
  <c r="N480" i="78"/>
  <c r="L90" i="79"/>
  <c r="H126" i="79"/>
  <c r="F160" i="79"/>
  <c r="N200" i="79"/>
  <c r="J270" i="79"/>
  <c r="F338" i="79"/>
  <c r="J436" i="79"/>
  <c r="H186" i="79"/>
  <c r="F220" i="79"/>
  <c r="N252" i="79"/>
  <c r="J288" i="79"/>
  <c r="H322" i="79"/>
  <c r="F356" i="79"/>
  <c r="L408" i="79"/>
  <c r="H476" i="79"/>
  <c r="H220" i="79"/>
  <c r="N254" i="79"/>
  <c r="L288" i="79"/>
  <c r="J322" i="79"/>
  <c r="F358" i="79"/>
  <c r="N408" i="79"/>
  <c r="J476" i="79"/>
  <c r="H392" i="79"/>
  <c r="F426" i="79"/>
  <c r="N458" i="79"/>
  <c r="J494" i="79"/>
  <c r="L390" i="79"/>
  <c r="J424" i="79"/>
  <c r="F460" i="79"/>
  <c r="N492" i="79"/>
  <c r="L121" i="66"/>
  <c r="L432" i="79"/>
  <c r="F458" i="78"/>
  <c r="N322" i="78"/>
  <c r="J182" i="78"/>
  <c r="H501" i="77"/>
  <c r="L433" i="77"/>
  <c r="J363" i="77"/>
  <c r="F297" i="77"/>
  <c r="J229" i="77"/>
  <c r="N155" i="77"/>
  <c r="R158" i="78"/>
  <c r="F299" i="77"/>
  <c r="Y452" i="76"/>
  <c r="Z468" i="77"/>
  <c r="AA452" i="79"/>
  <c r="Y120" i="76"/>
  <c r="Z240" i="76"/>
  <c r="P292" i="79"/>
  <c r="V102" i="78"/>
  <c r="V242" i="79"/>
  <c r="P396" i="79"/>
  <c r="V358" i="79"/>
  <c r="L357" i="76"/>
  <c r="J221" i="76"/>
  <c r="F373" i="76"/>
  <c r="J491" i="76"/>
  <c r="P433" i="76"/>
  <c r="P317" i="76"/>
  <c r="T106" i="78"/>
  <c r="N281" i="77"/>
  <c r="L428" i="78"/>
  <c r="N385" i="76"/>
  <c r="L517" i="76"/>
  <c r="H467" i="76"/>
  <c r="T262" i="78"/>
  <c r="P466" i="78"/>
  <c r="R451" i="76"/>
  <c r="V379" i="77"/>
  <c r="F481" i="77"/>
  <c r="P398" i="79"/>
  <c r="T357" i="76"/>
  <c r="P355" i="76"/>
  <c r="R261" i="76"/>
  <c r="R121" i="76"/>
  <c r="F375" i="77"/>
  <c r="N227" i="77"/>
  <c r="Y384" i="76"/>
  <c r="Z195" i="77"/>
  <c r="L87" i="66"/>
  <c r="L7" i="66"/>
  <c r="O53" i="66"/>
  <c r="P89" i="66"/>
  <c r="J73" i="66"/>
  <c r="O119" i="66"/>
  <c r="H87" i="66"/>
  <c r="H75" i="66"/>
  <c r="O73" i="66"/>
  <c r="H73" i="66"/>
  <c r="H77" i="66"/>
  <c r="O63" i="66"/>
  <c r="J43" i="66"/>
  <c r="P115" i="66"/>
  <c r="L53" i="66"/>
  <c r="F115" i="66"/>
  <c r="P95" i="66"/>
  <c r="F99" i="66"/>
  <c r="J19" i="66"/>
  <c r="H45" i="66"/>
  <c r="H55" i="66"/>
  <c r="O9" i="66"/>
  <c r="H59" i="66"/>
  <c r="O35" i="66"/>
  <c r="L103" i="66"/>
  <c r="H21" i="66"/>
  <c r="O49" i="66"/>
  <c r="O85" i="66"/>
  <c r="H33" i="66"/>
  <c r="P57" i="66"/>
  <c r="P77" i="66"/>
  <c r="P79" i="66"/>
  <c r="L85" i="66"/>
  <c r="F19" i="66"/>
  <c r="L83" i="66"/>
  <c r="P19" i="66"/>
  <c r="O57" i="66"/>
  <c r="H113" i="66"/>
  <c r="L71" i="66"/>
  <c r="J35" i="66"/>
  <c r="F83" i="66"/>
  <c r="L47" i="66"/>
  <c r="O13" i="66"/>
  <c r="L13" i="66"/>
  <c r="F79" i="66"/>
  <c r="P99" i="66"/>
  <c r="O17" i="66"/>
  <c r="L35" i="66"/>
  <c r="O121" i="66"/>
  <c r="L101" i="66"/>
  <c r="O55" i="66"/>
  <c r="H17" i="66"/>
  <c r="F75" i="66"/>
  <c r="P17" i="66"/>
  <c r="J99" i="66"/>
  <c r="P93" i="66"/>
  <c r="F53" i="66"/>
  <c r="L21" i="66"/>
  <c r="J97" i="66"/>
  <c r="H15" i="66"/>
  <c r="H35" i="66"/>
  <c r="O11" i="66"/>
  <c r="L61" i="66"/>
  <c r="O43" i="66"/>
  <c r="O31" i="66"/>
  <c r="F37" i="66"/>
  <c r="H97" i="66"/>
  <c r="H117" i="66"/>
  <c r="H49" i="66"/>
  <c r="H57" i="66"/>
  <c r="F25" i="66"/>
  <c r="L111" i="66"/>
  <c r="F35" i="66"/>
  <c r="J65" i="66"/>
  <c r="O29" i="66"/>
  <c r="L119" i="66"/>
  <c r="L9" i="66"/>
  <c r="L27" i="66"/>
  <c r="F93" i="66"/>
  <c r="F77" i="66"/>
  <c r="O111" i="66"/>
  <c r="P49" i="66"/>
  <c r="P37" i="66"/>
  <c r="H41" i="66"/>
  <c r="F27" i="66"/>
  <c r="L107" i="66"/>
  <c r="F7" i="66"/>
  <c r="H61" i="66"/>
  <c r="H67" i="66"/>
  <c r="J31" i="66"/>
  <c r="O21" i="66"/>
  <c r="H29" i="66"/>
  <c r="P71" i="66"/>
  <c r="F43" i="66"/>
  <c r="F67" i="66"/>
  <c r="J81" i="66"/>
  <c r="H111" i="66"/>
  <c r="H25" i="66"/>
  <c r="H23" i="66"/>
  <c r="J63" i="66"/>
  <c r="O97" i="66"/>
  <c r="L117" i="66"/>
  <c r="O77" i="66"/>
  <c r="F8" i="66"/>
  <c r="G8" i="66"/>
  <c r="J98" i="66"/>
  <c r="K98" i="66"/>
  <c r="J20" i="66"/>
  <c r="K20" i="66"/>
  <c r="K362" i="76"/>
  <c r="T362" i="76"/>
  <c r="J362" i="76"/>
  <c r="U362" i="76"/>
  <c r="Q202" i="76"/>
  <c r="G202" i="76"/>
  <c r="F202" i="76"/>
  <c r="P202" i="76"/>
  <c r="U283" i="79"/>
  <c r="J283" i="79"/>
  <c r="K283" i="79"/>
  <c r="T283" i="79"/>
  <c r="I26" i="66"/>
  <c r="H26" i="66"/>
  <c r="M108" i="66"/>
  <c r="L108" i="66"/>
  <c r="K66" i="66"/>
  <c r="J66" i="66"/>
  <c r="M22" i="66"/>
  <c r="L22" i="66"/>
  <c r="H114" i="66"/>
  <c r="I114" i="66"/>
  <c r="I22" i="66"/>
  <c r="H22" i="66"/>
  <c r="P293" i="79"/>
  <c r="F293" i="79"/>
  <c r="G293" i="79"/>
  <c r="Q293" i="79"/>
  <c r="I112" i="66"/>
  <c r="H112" i="66"/>
  <c r="I50" i="66"/>
  <c r="H50" i="66"/>
  <c r="G54" i="66"/>
  <c r="F54" i="66"/>
  <c r="F84" i="66"/>
  <c r="G84" i="66"/>
  <c r="L86" i="66"/>
  <c r="M86" i="66"/>
  <c r="I34" i="66"/>
  <c r="H34" i="66"/>
  <c r="H56" i="66"/>
  <c r="I56" i="66"/>
  <c r="K44" i="66"/>
  <c r="J44" i="66"/>
  <c r="J74" i="66"/>
  <c r="K74" i="66"/>
  <c r="L88" i="66"/>
  <c r="M88" i="66"/>
  <c r="I452" i="76"/>
  <c r="R452" i="76"/>
  <c r="H452" i="76"/>
  <c r="S452" i="76"/>
  <c r="K107" i="78"/>
  <c r="T107" i="78"/>
  <c r="U107" i="78"/>
  <c r="J107" i="78"/>
  <c r="Q397" i="79"/>
  <c r="F397" i="79"/>
  <c r="G397" i="79"/>
  <c r="P397" i="79"/>
  <c r="H391" i="78"/>
  <c r="I391" i="78"/>
  <c r="R391" i="78"/>
  <c r="S391" i="78"/>
  <c r="J124" i="76"/>
  <c r="U124" i="76"/>
  <c r="T124" i="76"/>
  <c r="K124" i="76"/>
  <c r="V528" i="76"/>
  <c r="M528" i="76"/>
  <c r="W528" i="76"/>
  <c r="L528" i="76"/>
  <c r="K427" i="78"/>
  <c r="T427" i="78"/>
  <c r="U427" i="78"/>
  <c r="J427" i="78"/>
  <c r="L80" i="66"/>
  <c r="M80" i="66"/>
  <c r="H20" i="66"/>
  <c r="I20" i="66"/>
  <c r="R387" i="78"/>
  <c r="S387" i="78"/>
  <c r="H387" i="78"/>
  <c r="I387" i="78"/>
  <c r="S246" i="76"/>
  <c r="R246" i="76"/>
  <c r="H246" i="76"/>
  <c r="I246" i="76"/>
  <c r="W388" i="76"/>
  <c r="V388" i="76"/>
  <c r="M388" i="76"/>
  <c r="L388" i="76"/>
  <c r="I448" i="76"/>
  <c r="R448" i="76"/>
  <c r="H448" i="76"/>
  <c r="S448" i="76"/>
  <c r="M148" i="77"/>
  <c r="W148" i="77"/>
  <c r="V148" i="77"/>
  <c r="L148" i="77"/>
  <c r="T434" i="77"/>
  <c r="K434" i="77"/>
  <c r="J434" i="77"/>
  <c r="U434" i="77"/>
  <c r="G315" i="79"/>
  <c r="Q315" i="79"/>
  <c r="P315" i="79"/>
  <c r="F315" i="79"/>
  <c r="L512" i="76"/>
  <c r="W512" i="76"/>
  <c r="V512" i="76"/>
  <c r="M512" i="76"/>
  <c r="Q444" i="76"/>
  <c r="G444" i="76"/>
  <c r="P444" i="76"/>
  <c r="F444" i="76"/>
  <c r="K190" i="76"/>
  <c r="U190" i="76"/>
  <c r="J190" i="76"/>
  <c r="T190" i="76"/>
  <c r="J486" i="76"/>
  <c r="U486" i="76"/>
  <c r="T486" i="76"/>
  <c r="K486" i="76"/>
  <c r="K276" i="77"/>
  <c r="U276" i="77"/>
  <c r="J276" i="77"/>
  <c r="T276" i="77"/>
  <c r="L386" i="76"/>
  <c r="M386" i="76"/>
  <c r="W386" i="76"/>
  <c r="V386" i="76"/>
  <c r="G144" i="76"/>
  <c r="F144" i="76"/>
  <c r="P144" i="76"/>
  <c r="Q144" i="76"/>
  <c r="L64" i="66"/>
  <c r="M64" i="66"/>
  <c r="G283" i="78"/>
  <c r="F283" i="78"/>
  <c r="P283" i="78"/>
  <c r="Q283" i="78"/>
  <c r="G326" i="76"/>
  <c r="P326" i="76"/>
  <c r="Q326" i="76"/>
  <c r="F326" i="76"/>
  <c r="F183" i="78"/>
  <c r="P183" i="78"/>
  <c r="Q183" i="78"/>
  <c r="G183" i="78"/>
  <c r="R307" i="78"/>
  <c r="H307" i="78"/>
  <c r="I307" i="78"/>
  <c r="S307" i="78"/>
  <c r="K473" i="79"/>
  <c r="J473" i="79"/>
  <c r="T473" i="79"/>
  <c r="U473" i="79"/>
  <c r="T332" i="76"/>
  <c r="K332" i="76"/>
  <c r="J332" i="76"/>
  <c r="U332" i="76"/>
  <c r="Q234" i="76"/>
  <c r="G234" i="76"/>
  <c r="F234" i="76"/>
  <c r="P234" i="76"/>
  <c r="J110" i="66"/>
  <c r="K110" i="66"/>
  <c r="L160" i="76"/>
  <c r="V160" i="76"/>
  <c r="M160" i="76"/>
  <c r="W160" i="76"/>
  <c r="K520" i="76"/>
  <c r="U520" i="76"/>
  <c r="J520" i="76"/>
  <c r="T520" i="76"/>
  <c r="R447" i="79"/>
  <c r="S447" i="79"/>
  <c r="I447" i="79"/>
  <c r="H447" i="79"/>
  <c r="G120" i="77"/>
  <c r="P120" i="77"/>
  <c r="F120" i="77"/>
  <c r="Q120" i="77"/>
  <c r="R280" i="76"/>
  <c r="S280" i="76"/>
  <c r="I280" i="76"/>
  <c r="H280" i="76"/>
  <c r="S386" i="76"/>
  <c r="R386" i="76"/>
  <c r="I386" i="76"/>
  <c r="H386" i="76"/>
  <c r="U356" i="76"/>
  <c r="K356" i="76"/>
  <c r="J356" i="76"/>
  <c r="T356" i="76"/>
  <c r="M502" i="76"/>
  <c r="W502" i="76"/>
  <c r="L502" i="76"/>
  <c r="V502" i="76"/>
  <c r="G246" i="77"/>
  <c r="Q246" i="77"/>
  <c r="P246" i="77"/>
  <c r="F246" i="77"/>
  <c r="F363" i="78"/>
  <c r="Q363" i="78"/>
  <c r="P363" i="78"/>
  <c r="G363" i="78"/>
  <c r="V118" i="76"/>
  <c r="L118" i="76"/>
  <c r="M118" i="76"/>
  <c r="W118" i="76"/>
  <c r="P244" i="76"/>
  <c r="G244" i="76"/>
  <c r="Q244" i="76"/>
  <c r="F244" i="76"/>
  <c r="J430" i="76"/>
  <c r="T430" i="76"/>
  <c r="K430" i="76"/>
  <c r="U430" i="76"/>
  <c r="I466" i="76"/>
  <c r="R466" i="76"/>
  <c r="H466" i="76"/>
  <c r="S466" i="76"/>
  <c r="R194" i="77"/>
  <c r="I194" i="77"/>
  <c r="H194" i="77"/>
  <c r="S194" i="77"/>
  <c r="S261" i="78"/>
  <c r="I261" i="78"/>
  <c r="H261" i="78"/>
  <c r="R261" i="78"/>
  <c r="T423" i="78"/>
  <c r="U423" i="78"/>
  <c r="K423" i="78"/>
  <c r="J423" i="78"/>
  <c r="P177" i="78"/>
  <c r="F177" i="78"/>
  <c r="G177" i="78"/>
  <c r="Q177" i="78"/>
  <c r="P190" i="77"/>
  <c r="G190" i="77"/>
  <c r="F190" i="77"/>
  <c r="Q190" i="77"/>
  <c r="R249" i="78"/>
  <c r="H249" i="78"/>
  <c r="I249" i="78"/>
  <c r="S249" i="78"/>
  <c r="V453" i="78"/>
  <c r="M453" i="78"/>
  <c r="L453" i="78"/>
  <c r="W453" i="78"/>
  <c r="T469" i="78"/>
  <c r="J469" i="78"/>
  <c r="K469" i="78"/>
  <c r="U469" i="78"/>
  <c r="K187" i="79"/>
  <c r="U187" i="79"/>
  <c r="J187" i="79"/>
  <c r="T187" i="79"/>
  <c r="R468" i="76"/>
  <c r="S468" i="76"/>
  <c r="H468" i="76"/>
  <c r="I468" i="76"/>
  <c r="U156" i="76"/>
  <c r="K156" i="76"/>
  <c r="J156" i="76"/>
  <c r="T156" i="76"/>
  <c r="U382" i="76"/>
  <c r="T382" i="76"/>
  <c r="J382" i="76"/>
  <c r="K382" i="76"/>
  <c r="M146" i="77"/>
  <c r="L146" i="77"/>
  <c r="W146" i="77"/>
  <c r="V146" i="77"/>
  <c r="V368" i="76"/>
  <c r="W368" i="76"/>
  <c r="M368" i="76"/>
  <c r="L368" i="76"/>
  <c r="R218" i="76"/>
  <c r="S218" i="76"/>
  <c r="I218" i="76"/>
  <c r="H218" i="76"/>
  <c r="I99" i="78"/>
  <c r="R99" i="78"/>
  <c r="S99" i="78"/>
  <c r="H99" i="78"/>
  <c r="F349" i="78"/>
  <c r="P349" i="78"/>
  <c r="Q349" i="78"/>
  <c r="G349" i="78"/>
  <c r="T470" i="76"/>
  <c r="U470" i="76"/>
  <c r="K470" i="76"/>
  <c r="J470" i="76"/>
  <c r="K325" i="79"/>
  <c r="T325" i="79"/>
  <c r="U325" i="79"/>
  <c r="J325" i="79"/>
  <c r="W330" i="76"/>
  <c r="V330" i="76"/>
  <c r="M330" i="76"/>
  <c r="L330" i="76"/>
  <c r="F375" i="78"/>
  <c r="Q375" i="78"/>
  <c r="P375" i="78"/>
  <c r="G375" i="78"/>
  <c r="P355" i="78"/>
  <c r="G355" i="78"/>
  <c r="Q355" i="78"/>
  <c r="F355" i="78"/>
  <c r="L154" i="76"/>
  <c r="V154" i="76"/>
  <c r="M154" i="76"/>
  <c r="W154" i="76"/>
  <c r="I212" i="76"/>
  <c r="H212" i="76"/>
  <c r="R212" i="76"/>
  <c r="S212" i="76"/>
  <c r="K490" i="76"/>
  <c r="T490" i="76"/>
  <c r="U490" i="76"/>
  <c r="J490" i="76"/>
  <c r="U394" i="76"/>
  <c r="K394" i="76"/>
  <c r="J394" i="76"/>
  <c r="T394" i="76"/>
  <c r="U502" i="76"/>
  <c r="K502" i="76"/>
  <c r="T502" i="76"/>
  <c r="J502" i="76"/>
  <c r="I362" i="77"/>
  <c r="R362" i="77"/>
  <c r="H362" i="77"/>
  <c r="S362" i="77"/>
  <c r="S479" i="78"/>
  <c r="R479" i="78"/>
  <c r="I479" i="78"/>
  <c r="H479" i="78"/>
  <c r="I140" i="76"/>
  <c r="R140" i="76"/>
  <c r="S140" i="76"/>
  <c r="H140" i="76"/>
  <c r="V254" i="76"/>
  <c r="L254" i="76"/>
  <c r="W254" i="76"/>
  <c r="M254" i="76"/>
  <c r="H508" i="76"/>
  <c r="R508" i="76"/>
  <c r="S508" i="76"/>
  <c r="I508" i="76"/>
  <c r="M488" i="76"/>
  <c r="W488" i="76"/>
  <c r="V488" i="76"/>
  <c r="L488" i="76"/>
  <c r="L284" i="77"/>
  <c r="V284" i="77"/>
  <c r="W284" i="77"/>
  <c r="M284" i="77"/>
  <c r="G347" i="78"/>
  <c r="F347" i="78"/>
  <c r="Q347" i="78"/>
  <c r="P347" i="78"/>
  <c r="V375" i="78"/>
  <c r="L375" i="78"/>
  <c r="M375" i="78"/>
  <c r="W375" i="78"/>
  <c r="K374" i="77"/>
  <c r="J374" i="77"/>
  <c r="U374" i="77"/>
  <c r="T374" i="77"/>
  <c r="S339" i="78"/>
  <c r="I339" i="78"/>
  <c r="H339" i="78"/>
  <c r="R339" i="78"/>
  <c r="S191" i="79"/>
  <c r="I191" i="79"/>
  <c r="H191" i="79"/>
  <c r="R191" i="79"/>
  <c r="V189" i="79"/>
  <c r="L189" i="79"/>
  <c r="M189" i="79"/>
  <c r="W189" i="79"/>
  <c r="F422" i="77"/>
  <c r="G422" i="77"/>
  <c r="Q422" i="77"/>
  <c r="P422" i="77"/>
  <c r="J264" i="77"/>
  <c r="K264" i="77"/>
  <c r="U264" i="77"/>
  <c r="T264" i="77"/>
  <c r="R438" i="76"/>
  <c r="H438" i="76"/>
  <c r="S438" i="76"/>
  <c r="I438" i="76"/>
  <c r="G476" i="76"/>
  <c r="P476" i="76"/>
  <c r="Q476" i="76"/>
  <c r="F476" i="76"/>
  <c r="L434" i="76"/>
  <c r="M434" i="76"/>
  <c r="W434" i="76"/>
  <c r="V434" i="76"/>
  <c r="G462" i="77"/>
  <c r="F462" i="77"/>
  <c r="P462" i="77"/>
  <c r="Q462" i="77"/>
  <c r="T228" i="76"/>
  <c r="J228" i="76"/>
  <c r="U228" i="76"/>
  <c r="K228" i="76"/>
  <c r="J122" i="77"/>
  <c r="T122" i="77"/>
  <c r="K122" i="77"/>
  <c r="U122" i="77"/>
  <c r="S454" i="76"/>
  <c r="R454" i="76"/>
  <c r="H454" i="76"/>
  <c r="I454" i="76"/>
  <c r="H508" i="77"/>
  <c r="S508" i="77"/>
  <c r="I508" i="77"/>
  <c r="R508" i="77"/>
  <c r="V484" i="77"/>
  <c r="L484" i="77"/>
  <c r="W484" i="77"/>
  <c r="M484" i="77"/>
  <c r="W252" i="76"/>
  <c r="M252" i="76"/>
  <c r="V252" i="76"/>
  <c r="L252" i="76"/>
  <c r="G266" i="76"/>
  <c r="Q266" i="76"/>
  <c r="P266" i="76"/>
  <c r="F266" i="76"/>
  <c r="L302" i="76"/>
  <c r="V302" i="76"/>
  <c r="M302" i="76"/>
  <c r="W302" i="76"/>
  <c r="U508" i="76"/>
  <c r="T508" i="76"/>
  <c r="J508" i="76"/>
  <c r="K508" i="76"/>
  <c r="F320" i="77"/>
  <c r="Q320" i="77"/>
  <c r="G320" i="77"/>
  <c r="P320" i="77"/>
  <c r="Q465" i="79"/>
  <c r="F465" i="79"/>
  <c r="P465" i="79"/>
  <c r="G465" i="79"/>
  <c r="S186" i="76"/>
  <c r="I186" i="76"/>
  <c r="R186" i="76"/>
  <c r="H186" i="76"/>
  <c r="R320" i="76"/>
  <c r="I320" i="76"/>
  <c r="S320" i="76"/>
  <c r="H320" i="76"/>
  <c r="L376" i="76"/>
  <c r="V376" i="76"/>
  <c r="M376" i="76"/>
  <c r="W376" i="76"/>
  <c r="I494" i="76"/>
  <c r="S494" i="76"/>
  <c r="H494" i="76"/>
  <c r="R494" i="76"/>
  <c r="T366" i="77"/>
  <c r="K366" i="77"/>
  <c r="U366" i="77"/>
  <c r="J366" i="77"/>
  <c r="J435" i="78"/>
  <c r="U435" i="78"/>
  <c r="K435" i="78"/>
  <c r="T435" i="78"/>
  <c r="K306" i="77"/>
  <c r="T306" i="77"/>
  <c r="J306" i="77"/>
  <c r="U306" i="77"/>
  <c r="W177" i="79"/>
  <c r="M177" i="79"/>
  <c r="L177" i="79"/>
  <c r="V177" i="79"/>
  <c r="S534" i="77"/>
  <c r="H534" i="77"/>
  <c r="R534" i="77"/>
  <c r="I534" i="77"/>
  <c r="P187" i="79"/>
  <c r="F187" i="79"/>
  <c r="G187" i="79"/>
  <c r="Q187" i="79"/>
  <c r="U367" i="79"/>
  <c r="K367" i="79"/>
  <c r="J367" i="79"/>
  <c r="T367" i="79"/>
  <c r="J323" i="79"/>
  <c r="K323" i="79"/>
  <c r="T323" i="79"/>
  <c r="U323" i="79"/>
  <c r="F284" i="76"/>
  <c r="G284" i="76"/>
  <c r="Q284" i="76"/>
  <c r="P284" i="76"/>
  <c r="P518" i="76"/>
  <c r="F518" i="76"/>
  <c r="Q518" i="76"/>
  <c r="G518" i="76"/>
  <c r="F307" i="78"/>
  <c r="G307" i="78"/>
  <c r="P307" i="78"/>
  <c r="Q307" i="78"/>
  <c r="F337" i="78"/>
  <c r="P337" i="78"/>
  <c r="Q337" i="78"/>
  <c r="G337" i="78"/>
  <c r="M329" i="79"/>
  <c r="W329" i="79"/>
  <c r="V329" i="79"/>
  <c r="L329" i="79"/>
  <c r="G362" i="76"/>
  <c r="P362" i="76"/>
  <c r="Q362" i="76"/>
  <c r="F362" i="76"/>
  <c r="T142" i="76"/>
  <c r="U142" i="76"/>
  <c r="J142" i="76"/>
  <c r="K142" i="76"/>
  <c r="R112" i="76"/>
  <c r="H112" i="76"/>
  <c r="S112" i="76"/>
  <c r="I112" i="76"/>
  <c r="M358" i="76"/>
  <c r="W358" i="76"/>
  <c r="L358" i="76"/>
  <c r="V358" i="76"/>
  <c r="W380" i="76"/>
  <c r="L380" i="76"/>
  <c r="M380" i="76"/>
  <c r="V380" i="76"/>
  <c r="K288" i="76"/>
  <c r="T288" i="76"/>
  <c r="J288" i="76"/>
  <c r="U288" i="76"/>
  <c r="S162" i="76"/>
  <c r="R162" i="76"/>
  <c r="H162" i="76"/>
  <c r="I162" i="76"/>
  <c r="G371" i="78"/>
  <c r="Q371" i="78"/>
  <c r="P371" i="78"/>
  <c r="F371" i="78"/>
  <c r="S183" i="78"/>
  <c r="R183" i="78"/>
  <c r="I183" i="78"/>
  <c r="H183" i="78"/>
  <c r="V363" i="78"/>
  <c r="L363" i="78"/>
  <c r="M363" i="78"/>
  <c r="W363" i="78"/>
  <c r="V479" i="78"/>
  <c r="W479" i="78"/>
  <c r="M479" i="78"/>
  <c r="L479" i="78"/>
  <c r="T365" i="79"/>
  <c r="U365" i="79"/>
  <c r="J365" i="79"/>
  <c r="K365" i="79"/>
  <c r="F194" i="77"/>
  <c r="Q194" i="77"/>
  <c r="P194" i="77"/>
  <c r="G194" i="77"/>
  <c r="I346" i="77"/>
  <c r="R346" i="77"/>
  <c r="S346" i="77"/>
  <c r="H346" i="77"/>
  <c r="G470" i="77"/>
  <c r="Q470" i="77"/>
  <c r="P470" i="77"/>
  <c r="F470" i="77"/>
  <c r="Q139" i="78"/>
  <c r="P139" i="78"/>
  <c r="G139" i="78"/>
  <c r="F139" i="78"/>
  <c r="U255" i="78"/>
  <c r="T255" i="78"/>
  <c r="J255" i="78"/>
  <c r="K255" i="78"/>
  <c r="R327" i="78"/>
  <c r="S327" i="78"/>
  <c r="I327" i="78"/>
  <c r="H327" i="78"/>
  <c r="P95" i="79"/>
  <c r="Q95" i="79"/>
  <c r="F95" i="79"/>
  <c r="G95" i="79"/>
  <c r="R303" i="79"/>
  <c r="S303" i="79"/>
  <c r="H303" i="79"/>
  <c r="I303" i="79"/>
  <c r="M457" i="78"/>
  <c r="W457" i="78"/>
  <c r="V457" i="78"/>
  <c r="L457" i="78"/>
  <c r="K157" i="79"/>
  <c r="T157" i="79"/>
  <c r="U157" i="79"/>
  <c r="J157" i="79"/>
  <c r="K315" i="79"/>
  <c r="T315" i="79"/>
  <c r="U315" i="79"/>
  <c r="J315" i="79"/>
  <c r="I443" i="79"/>
  <c r="R443" i="79"/>
  <c r="S443" i="79"/>
  <c r="H443" i="79"/>
  <c r="J473" i="78"/>
  <c r="K473" i="78"/>
  <c r="T473" i="78"/>
  <c r="U473" i="78"/>
  <c r="P177" i="79"/>
  <c r="G177" i="79"/>
  <c r="Q177" i="79"/>
  <c r="F177" i="79"/>
  <c r="W271" i="79"/>
  <c r="L271" i="79"/>
  <c r="V271" i="79"/>
  <c r="M271" i="79"/>
  <c r="P407" i="79"/>
  <c r="G407" i="79"/>
  <c r="Q407" i="79"/>
  <c r="F407" i="79"/>
  <c r="I119" i="79"/>
  <c r="R119" i="79"/>
  <c r="H119" i="79"/>
  <c r="S119" i="79"/>
  <c r="M482" i="77"/>
  <c r="W482" i="77"/>
  <c r="L482" i="77"/>
  <c r="V482" i="77"/>
  <c r="G516" i="76"/>
  <c r="Q516" i="76"/>
  <c r="F516" i="76"/>
  <c r="P516" i="76"/>
  <c r="M226" i="76"/>
  <c r="W226" i="76"/>
  <c r="L226" i="76"/>
  <c r="V226" i="76"/>
  <c r="L433" i="79"/>
  <c r="W433" i="79"/>
  <c r="M433" i="79"/>
  <c r="V433" i="79"/>
  <c r="M368" i="77"/>
  <c r="V368" i="77"/>
  <c r="L368" i="77"/>
  <c r="W368" i="77"/>
  <c r="Q164" i="76"/>
  <c r="F164" i="76"/>
  <c r="G164" i="76"/>
  <c r="P164" i="76"/>
  <c r="J396" i="76"/>
  <c r="U396" i="76"/>
  <c r="K396" i="76"/>
  <c r="T396" i="76"/>
  <c r="I168" i="76"/>
  <c r="R168" i="76"/>
  <c r="H168" i="76"/>
  <c r="S168" i="76"/>
  <c r="R520" i="76"/>
  <c r="I520" i="76"/>
  <c r="H520" i="76"/>
  <c r="S520" i="76"/>
  <c r="M140" i="76"/>
  <c r="L140" i="76"/>
  <c r="W140" i="76"/>
  <c r="V140" i="76"/>
  <c r="M236" i="77"/>
  <c r="W236" i="77"/>
  <c r="L236" i="77"/>
  <c r="V236" i="77"/>
  <c r="L468" i="76"/>
  <c r="M468" i="76"/>
  <c r="W468" i="76"/>
  <c r="V468" i="76"/>
  <c r="H157" i="79"/>
  <c r="S157" i="79"/>
  <c r="R157" i="79"/>
  <c r="I157" i="79"/>
  <c r="P373" i="79"/>
  <c r="G373" i="79"/>
  <c r="F373" i="79"/>
  <c r="Q373" i="79"/>
  <c r="V117" i="78"/>
  <c r="L117" i="78"/>
  <c r="M117" i="78"/>
  <c r="W117" i="78"/>
  <c r="I358" i="76"/>
  <c r="S358" i="76"/>
  <c r="R358" i="76"/>
  <c r="H358" i="76"/>
  <c r="V418" i="76"/>
  <c r="M418" i="76"/>
  <c r="L418" i="76"/>
  <c r="W418" i="76"/>
  <c r="R128" i="76"/>
  <c r="I128" i="76"/>
  <c r="H128" i="76"/>
  <c r="S128" i="76"/>
  <c r="J199" i="78"/>
  <c r="U199" i="78"/>
  <c r="K199" i="78"/>
  <c r="T199" i="78"/>
  <c r="F160" i="76"/>
  <c r="P160" i="76"/>
  <c r="Q160" i="76"/>
  <c r="G160" i="76"/>
  <c r="G264" i="76"/>
  <c r="P264" i="76"/>
  <c r="F264" i="76"/>
  <c r="Q264" i="76"/>
  <c r="P460" i="76"/>
  <c r="Q460" i="76"/>
  <c r="G460" i="76"/>
  <c r="F460" i="76"/>
  <c r="L248" i="76"/>
  <c r="M248" i="76"/>
  <c r="W248" i="76"/>
  <c r="V248" i="76"/>
  <c r="Q258" i="76"/>
  <c r="P258" i="76"/>
  <c r="G258" i="76"/>
  <c r="F258" i="76"/>
  <c r="I189" i="78"/>
  <c r="R189" i="78"/>
  <c r="H189" i="78"/>
  <c r="S189" i="78"/>
  <c r="L486" i="76"/>
  <c r="M486" i="76"/>
  <c r="W486" i="76"/>
  <c r="V486" i="76"/>
  <c r="K191" i="79"/>
  <c r="T191" i="79"/>
  <c r="J191" i="79"/>
  <c r="U191" i="79"/>
  <c r="J258" i="76"/>
  <c r="K258" i="76"/>
  <c r="U258" i="76"/>
  <c r="T258" i="76"/>
  <c r="Q167" i="79"/>
  <c r="F167" i="79"/>
  <c r="G167" i="79"/>
  <c r="P167" i="79"/>
  <c r="K526" i="77"/>
  <c r="T526" i="77"/>
  <c r="J526" i="77"/>
  <c r="U526" i="77"/>
  <c r="J158" i="76"/>
  <c r="K158" i="76"/>
  <c r="U158" i="76"/>
  <c r="T158" i="76"/>
  <c r="W360" i="76"/>
  <c r="M360" i="76"/>
  <c r="L360" i="76"/>
  <c r="V360" i="76"/>
  <c r="M500" i="76"/>
  <c r="V500" i="76"/>
  <c r="W500" i="76"/>
  <c r="L500" i="76"/>
  <c r="K267" i="78"/>
  <c r="J267" i="78"/>
  <c r="T267" i="78"/>
  <c r="U267" i="78"/>
  <c r="J162" i="77"/>
  <c r="K162" i="77"/>
  <c r="T162" i="77"/>
  <c r="U162" i="77"/>
  <c r="G214" i="76"/>
  <c r="F214" i="76"/>
  <c r="Q214" i="76"/>
  <c r="P214" i="76"/>
  <c r="F454" i="76"/>
  <c r="G454" i="76"/>
  <c r="Q454" i="76"/>
  <c r="P454" i="76"/>
  <c r="G504" i="76"/>
  <c r="F504" i="76"/>
  <c r="Q504" i="76"/>
  <c r="P504" i="76"/>
  <c r="J460" i="76"/>
  <c r="K460" i="76"/>
  <c r="U460" i="76"/>
  <c r="T460" i="76"/>
  <c r="T314" i="76"/>
  <c r="K314" i="76"/>
  <c r="U314" i="76"/>
  <c r="J314" i="76"/>
  <c r="P228" i="76"/>
  <c r="F228" i="76"/>
  <c r="Q228" i="76"/>
  <c r="G228" i="76"/>
  <c r="G275" i="79"/>
  <c r="F275" i="79"/>
  <c r="Q275" i="79"/>
  <c r="P275" i="79"/>
  <c r="I143" i="78"/>
  <c r="H143" i="78"/>
  <c r="R143" i="78"/>
  <c r="S143" i="78"/>
  <c r="T182" i="76"/>
  <c r="J182" i="76"/>
  <c r="U182" i="76"/>
  <c r="K182" i="76"/>
  <c r="S378" i="76"/>
  <c r="H378" i="76"/>
  <c r="I378" i="76"/>
  <c r="R378" i="76"/>
  <c r="G376" i="76"/>
  <c r="P376" i="76"/>
  <c r="F376" i="76"/>
  <c r="Q376" i="76"/>
  <c r="J259" i="78"/>
  <c r="K259" i="78"/>
  <c r="U259" i="78"/>
  <c r="T259" i="78"/>
  <c r="F413" i="78"/>
  <c r="G413" i="78"/>
  <c r="P413" i="78"/>
  <c r="Q413" i="78"/>
  <c r="J229" i="79"/>
  <c r="K229" i="79"/>
  <c r="U229" i="79"/>
  <c r="T229" i="79"/>
  <c r="I501" i="79"/>
  <c r="H501" i="79"/>
  <c r="S501" i="79"/>
  <c r="R501" i="79"/>
  <c r="J296" i="77"/>
  <c r="K296" i="77"/>
  <c r="T296" i="77"/>
  <c r="U296" i="77"/>
  <c r="K424" i="77"/>
  <c r="J424" i="77"/>
  <c r="T424" i="77"/>
  <c r="U424" i="77"/>
  <c r="J93" i="78"/>
  <c r="K93" i="78"/>
  <c r="U93" i="78"/>
  <c r="T93" i="78"/>
  <c r="M211" i="78"/>
  <c r="L211" i="78"/>
  <c r="V211" i="78"/>
  <c r="W211" i="78"/>
  <c r="I299" i="78"/>
  <c r="H299" i="78"/>
  <c r="R299" i="78"/>
  <c r="S299" i="78"/>
  <c r="K437" i="78"/>
  <c r="J437" i="78"/>
  <c r="T437" i="78"/>
  <c r="U437" i="78"/>
  <c r="I215" i="79"/>
  <c r="H215" i="79"/>
  <c r="R215" i="79"/>
  <c r="S215" i="79"/>
  <c r="L443" i="79"/>
  <c r="M443" i="79"/>
  <c r="W443" i="79"/>
  <c r="V443" i="79"/>
  <c r="H99" i="79"/>
  <c r="I99" i="79"/>
  <c r="R99" i="79"/>
  <c r="S99" i="79"/>
  <c r="G243" i="79"/>
  <c r="F243" i="79"/>
  <c r="P243" i="79"/>
  <c r="Q243" i="79"/>
  <c r="K383" i="79"/>
  <c r="J383" i="79"/>
  <c r="T383" i="79"/>
  <c r="U383" i="79"/>
  <c r="G509" i="79"/>
  <c r="F509" i="79"/>
  <c r="P509" i="79"/>
  <c r="Q509" i="79"/>
  <c r="H123" i="79"/>
  <c r="S123" i="79"/>
  <c r="I123" i="79"/>
  <c r="R123" i="79"/>
  <c r="G235" i="79"/>
  <c r="P235" i="79"/>
  <c r="F235" i="79"/>
  <c r="Q235" i="79"/>
  <c r="M339" i="79"/>
  <c r="V339" i="79"/>
  <c r="L339" i="79"/>
  <c r="W339" i="79"/>
  <c r="K477" i="79"/>
  <c r="U477" i="79"/>
  <c r="J477" i="79"/>
  <c r="T477" i="79"/>
  <c r="K233" i="78"/>
  <c r="T233" i="78"/>
  <c r="J233" i="78"/>
  <c r="U233" i="78"/>
  <c r="H222" i="77"/>
  <c r="R222" i="77"/>
  <c r="I222" i="77"/>
  <c r="S222" i="77"/>
  <c r="P350" i="76"/>
  <c r="Q350" i="76"/>
  <c r="F350" i="76"/>
  <c r="G350" i="76"/>
  <c r="S118" i="76"/>
  <c r="R118" i="76"/>
  <c r="I118" i="76"/>
  <c r="H118" i="76"/>
  <c r="F341" i="78"/>
  <c r="P341" i="78"/>
  <c r="G341" i="78"/>
  <c r="Q341" i="78"/>
  <c r="L138" i="76"/>
  <c r="W138" i="76"/>
  <c r="V138" i="76"/>
  <c r="M138" i="76"/>
  <c r="I272" i="76"/>
  <c r="R272" i="76"/>
  <c r="S272" i="76"/>
  <c r="H272" i="76"/>
  <c r="V484" i="76"/>
  <c r="W484" i="76"/>
  <c r="M484" i="76"/>
  <c r="L484" i="76"/>
  <c r="G508" i="76"/>
  <c r="P508" i="76"/>
  <c r="Q508" i="76"/>
  <c r="F508" i="76"/>
  <c r="U246" i="76"/>
  <c r="K246" i="76"/>
  <c r="T246" i="76"/>
  <c r="J246" i="76"/>
  <c r="I223" i="78"/>
  <c r="S223" i="78"/>
  <c r="H223" i="78"/>
  <c r="R223" i="78"/>
  <c r="I326" i="76"/>
  <c r="H326" i="76"/>
  <c r="S326" i="76"/>
  <c r="R326" i="76"/>
  <c r="T446" i="76"/>
  <c r="J446" i="76"/>
  <c r="U446" i="76"/>
  <c r="K446" i="76"/>
  <c r="G305" i="78"/>
  <c r="Q305" i="78"/>
  <c r="F305" i="78"/>
  <c r="P305" i="78"/>
  <c r="I350" i="77"/>
  <c r="S350" i="77"/>
  <c r="H350" i="77"/>
  <c r="R350" i="77"/>
  <c r="I428" i="76"/>
  <c r="S428" i="76"/>
  <c r="R428" i="76"/>
  <c r="H428" i="76"/>
  <c r="M178" i="76"/>
  <c r="L178" i="76"/>
  <c r="V178" i="76"/>
  <c r="W178" i="76"/>
  <c r="L195" i="79"/>
  <c r="W195" i="79"/>
  <c r="M195" i="79"/>
  <c r="V195" i="79"/>
  <c r="M238" i="77"/>
  <c r="W238" i="77"/>
  <c r="L238" i="77"/>
  <c r="V238" i="77"/>
  <c r="P336" i="76"/>
  <c r="G336" i="76"/>
  <c r="F336" i="76"/>
  <c r="Q336" i="76"/>
  <c r="H398" i="76"/>
  <c r="S398" i="76"/>
  <c r="I398" i="76"/>
  <c r="R398" i="76"/>
  <c r="M458" i="76"/>
  <c r="V458" i="76"/>
  <c r="W458" i="76"/>
  <c r="L458" i="76"/>
  <c r="H418" i="76"/>
  <c r="S418" i="76"/>
  <c r="I418" i="76"/>
  <c r="R418" i="76"/>
  <c r="I265" i="79"/>
  <c r="R265" i="79"/>
  <c r="H265" i="79"/>
  <c r="S265" i="79"/>
  <c r="Q124" i="76"/>
  <c r="F124" i="76"/>
  <c r="P124" i="76"/>
  <c r="G124" i="76"/>
  <c r="F132" i="77"/>
  <c r="Q132" i="77"/>
  <c r="G132" i="77"/>
  <c r="P132" i="77"/>
  <c r="S288" i="76"/>
  <c r="H288" i="76"/>
  <c r="R288" i="76"/>
  <c r="I288" i="76"/>
  <c r="M269" i="78"/>
  <c r="L269" i="78"/>
  <c r="V269" i="78"/>
  <c r="W269" i="78"/>
  <c r="K228" i="77"/>
  <c r="J228" i="77"/>
  <c r="U228" i="77"/>
  <c r="T228" i="77"/>
  <c r="G296" i="76"/>
  <c r="Q296" i="76"/>
  <c r="P296" i="76"/>
  <c r="F296" i="76"/>
  <c r="L504" i="76"/>
  <c r="V504" i="76"/>
  <c r="W504" i="76"/>
  <c r="M504" i="76"/>
  <c r="J127" i="79"/>
  <c r="K127" i="79"/>
  <c r="U127" i="79"/>
  <c r="T127" i="79"/>
  <c r="H364" i="77"/>
  <c r="I364" i="77"/>
  <c r="R364" i="77"/>
  <c r="S364" i="77"/>
  <c r="G170" i="76"/>
  <c r="F170" i="76"/>
  <c r="P170" i="76"/>
  <c r="Q170" i="76"/>
  <c r="H226" i="76"/>
  <c r="I226" i="76"/>
  <c r="S226" i="76"/>
  <c r="R226" i="76"/>
  <c r="G448" i="76"/>
  <c r="F448" i="76"/>
  <c r="P448" i="76"/>
  <c r="Q448" i="76"/>
  <c r="U114" i="76"/>
  <c r="J114" i="76"/>
  <c r="K114" i="76"/>
  <c r="T114" i="76"/>
  <c r="V124" i="76"/>
  <c r="W124" i="76"/>
  <c r="M124" i="76"/>
  <c r="L124" i="76"/>
  <c r="P374" i="76"/>
  <c r="Q374" i="76"/>
  <c r="F374" i="76"/>
  <c r="G374" i="76"/>
  <c r="P176" i="76"/>
  <c r="Q176" i="76"/>
  <c r="G176" i="76"/>
  <c r="F176" i="76"/>
  <c r="P315" i="78"/>
  <c r="F315" i="78"/>
  <c r="Q315" i="78"/>
  <c r="G315" i="78"/>
  <c r="L324" i="77"/>
  <c r="M324" i="77"/>
  <c r="V324" i="77"/>
  <c r="W324" i="77"/>
  <c r="J374" i="76"/>
  <c r="U374" i="76"/>
  <c r="K374" i="76"/>
  <c r="T374" i="76"/>
  <c r="I368" i="76"/>
  <c r="R368" i="76"/>
  <c r="H368" i="76"/>
  <c r="S368" i="76"/>
  <c r="J480" i="77"/>
  <c r="T480" i="77"/>
  <c r="U480" i="77"/>
  <c r="K480" i="77"/>
  <c r="M219" i="78"/>
  <c r="L219" i="78"/>
  <c r="W219" i="78"/>
  <c r="V219" i="78"/>
  <c r="F401" i="78"/>
  <c r="G401" i="78"/>
  <c r="P401" i="78"/>
  <c r="Q401" i="78"/>
  <c r="L155" i="79"/>
  <c r="M155" i="79"/>
  <c r="V155" i="79"/>
  <c r="W155" i="79"/>
  <c r="G453" i="79"/>
  <c r="F453" i="79"/>
  <c r="P453" i="79"/>
  <c r="Q453" i="79"/>
  <c r="W254" i="77"/>
  <c r="M254" i="77"/>
  <c r="V254" i="77"/>
  <c r="L254" i="77"/>
  <c r="U404" i="77"/>
  <c r="J404" i="77"/>
  <c r="T404" i="77"/>
  <c r="K404" i="77"/>
  <c r="W526" i="77"/>
  <c r="L526" i="77"/>
  <c r="V526" i="77"/>
  <c r="M526" i="77"/>
  <c r="F173" i="78"/>
  <c r="G173" i="78"/>
  <c r="Q173" i="78"/>
  <c r="P173" i="78"/>
  <c r="H287" i="78"/>
  <c r="I287" i="78"/>
  <c r="S287" i="78"/>
  <c r="R287" i="78"/>
  <c r="F385" i="78"/>
  <c r="G385" i="78"/>
  <c r="Q385" i="78"/>
  <c r="P385" i="78"/>
  <c r="L175" i="79"/>
  <c r="M175" i="79"/>
  <c r="V175" i="79"/>
  <c r="W175" i="79"/>
  <c r="L389" i="79"/>
  <c r="M389" i="79"/>
  <c r="W389" i="79"/>
  <c r="V389" i="79"/>
  <c r="P499" i="78"/>
  <c r="F499" i="78"/>
  <c r="Q499" i="78"/>
  <c r="G499" i="78"/>
  <c r="S213" i="79"/>
  <c r="I213" i="79"/>
  <c r="R213" i="79"/>
  <c r="H213" i="79"/>
  <c r="S361" i="79"/>
  <c r="I361" i="79"/>
  <c r="R361" i="79"/>
  <c r="H361" i="79"/>
  <c r="U489" i="79"/>
  <c r="K489" i="79"/>
  <c r="T489" i="79"/>
  <c r="J489" i="79"/>
  <c r="I95" i="79"/>
  <c r="H95" i="79"/>
  <c r="R95" i="79"/>
  <c r="S95" i="79"/>
  <c r="F215" i="79"/>
  <c r="G215" i="79"/>
  <c r="Q215" i="79"/>
  <c r="P215" i="79"/>
  <c r="I317" i="79"/>
  <c r="H317" i="79"/>
  <c r="S317" i="79"/>
  <c r="R317" i="79"/>
  <c r="J455" i="79"/>
  <c r="K455" i="79"/>
  <c r="T455" i="79"/>
  <c r="U455" i="79"/>
  <c r="F293" i="78"/>
  <c r="P293" i="78"/>
  <c r="Q293" i="78"/>
  <c r="G293" i="78"/>
  <c r="L326" i="77"/>
  <c r="W326" i="77"/>
  <c r="V326" i="77"/>
  <c r="M326" i="77"/>
  <c r="W340" i="76"/>
  <c r="L340" i="76"/>
  <c r="V340" i="76"/>
  <c r="M340" i="76"/>
  <c r="R252" i="76"/>
  <c r="H252" i="76"/>
  <c r="S252" i="76"/>
  <c r="I252" i="76"/>
  <c r="K425" i="78"/>
  <c r="T425" i="78"/>
  <c r="U425" i="78"/>
  <c r="J425" i="78"/>
  <c r="M150" i="77"/>
  <c r="V150" i="77"/>
  <c r="W150" i="77"/>
  <c r="L150" i="77"/>
  <c r="I274" i="76"/>
  <c r="R274" i="76"/>
  <c r="H274" i="76"/>
  <c r="S274" i="76"/>
  <c r="M352" i="76"/>
  <c r="V352" i="76"/>
  <c r="W352" i="76"/>
  <c r="L352" i="76"/>
  <c r="J484" i="76"/>
  <c r="U484" i="76"/>
  <c r="T484" i="76"/>
  <c r="K484" i="76"/>
  <c r="F404" i="76"/>
  <c r="P404" i="76"/>
  <c r="G404" i="76"/>
  <c r="Q404" i="76"/>
  <c r="G339" i="78"/>
  <c r="P339" i="78"/>
  <c r="Q339" i="78"/>
  <c r="F339" i="78"/>
  <c r="G174" i="76"/>
  <c r="P174" i="76"/>
  <c r="Q174" i="76"/>
  <c r="F174" i="76"/>
  <c r="P384" i="76"/>
  <c r="Q384" i="76"/>
  <c r="F384" i="76"/>
  <c r="G384" i="76"/>
  <c r="H389" i="78"/>
  <c r="S389" i="78"/>
  <c r="I389" i="78"/>
  <c r="R389" i="78"/>
  <c r="H440" i="77"/>
  <c r="I440" i="77"/>
  <c r="R440" i="77"/>
  <c r="S440" i="77"/>
  <c r="T436" i="76"/>
  <c r="K436" i="76"/>
  <c r="J436" i="76"/>
  <c r="U436" i="76"/>
  <c r="R456" i="76"/>
  <c r="I456" i="76"/>
  <c r="H456" i="76"/>
  <c r="S456" i="76"/>
  <c r="I425" i="79"/>
  <c r="S425" i="79"/>
  <c r="R425" i="79"/>
  <c r="H425" i="79"/>
  <c r="K354" i="77"/>
  <c r="T354" i="77"/>
  <c r="U354" i="77"/>
  <c r="J354" i="77"/>
  <c r="G168" i="76"/>
  <c r="P168" i="76"/>
  <c r="Q168" i="76"/>
  <c r="F168" i="76"/>
  <c r="J414" i="76"/>
  <c r="U414" i="76"/>
  <c r="T414" i="76"/>
  <c r="K414" i="76"/>
  <c r="L326" i="76"/>
  <c r="W326" i="76"/>
  <c r="M326" i="76"/>
  <c r="V326" i="76"/>
  <c r="P490" i="76"/>
  <c r="Q490" i="76"/>
  <c r="G490" i="76"/>
  <c r="F490" i="76"/>
  <c r="K200" i="76"/>
  <c r="U200" i="76"/>
  <c r="J200" i="76"/>
  <c r="T200" i="76"/>
  <c r="L280" i="77"/>
  <c r="V280" i="77"/>
  <c r="W280" i="77"/>
  <c r="M280" i="77"/>
  <c r="T528" i="76"/>
  <c r="U528" i="76"/>
  <c r="J528" i="76"/>
  <c r="K528" i="76"/>
  <c r="Q156" i="76"/>
  <c r="P156" i="76"/>
  <c r="G156" i="76"/>
  <c r="F156" i="76"/>
  <c r="Q319" i="78"/>
  <c r="G319" i="78"/>
  <c r="P319" i="78"/>
  <c r="F319" i="78"/>
  <c r="Q334" i="77"/>
  <c r="F334" i="77"/>
  <c r="P334" i="77"/>
  <c r="G334" i="77"/>
  <c r="R172" i="76"/>
  <c r="I172" i="76"/>
  <c r="H172" i="76"/>
  <c r="S172" i="76"/>
  <c r="M298" i="76"/>
  <c r="V298" i="76"/>
  <c r="L298" i="76"/>
  <c r="W298" i="76"/>
  <c r="K279" i="79"/>
  <c r="T279" i="79"/>
  <c r="U279" i="79"/>
  <c r="J279" i="79"/>
  <c r="I478" i="77"/>
  <c r="S478" i="77"/>
  <c r="R478" i="77"/>
  <c r="H478" i="77"/>
  <c r="U180" i="76"/>
  <c r="T180" i="76"/>
  <c r="K180" i="76"/>
  <c r="J180" i="76"/>
  <c r="V258" i="76"/>
  <c r="W258" i="76"/>
  <c r="M258" i="76"/>
  <c r="L258" i="76"/>
  <c r="Q320" i="76"/>
  <c r="G320" i="76"/>
  <c r="P320" i="76"/>
  <c r="F320" i="76"/>
  <c r="K504" i="76"/>
  <c r="U504" i="76"/>
  <c r="T504" i="76"/>
  <c r="J504" i="76"/>
  <c r="W176" i="76"/>
  <c r="M176" i="76"/>
  <c r="V176" i="76"/>
  <c r="L176" i="76"/>
  <c r="J344" i="76"/>
  <c r="K344" i="76"/>
  <c r="U344" i="76"/>
  <c r="T344" i="76"/>
  <c r="G120" i="76"/>
  <c r="F120" i="76"/>
  <c r="P120" i="76"/>
  <c r="Q120" i="76"/>
  <c r="K419" i="78"/>
  <c r="U419" i="78"/>
  <c r="T419" i="78"/>
  <c r="J419" i="78"/>
  <c r="H424" i="77"/>
  <c r="S424" i="77"/>
  <c r="R424" i="77"/>
  <c r="I424" i="77"/>
  <c r="G200" i="76"/>
  <c r="F200" i="76"/>
  <c r="P200" i="76"/>
  <c r="Q200" i="76"/>
  <c r="K278" i="76"/>
  <c r="J278" i="76"/>
  <c r="T278" i="76"/>
  <c r="U278" i="76"/>
  <c r="M530" i="76"/>
  <c r="L530" i="76"/>
  <c r="V530" i="76"/>
  <c r="W530" i="76"/>
  <c r="R418" i="77"/>
  <c r="S418" i="77"/>
  <c r="I418" i="77"/>
  <c r="H418" i="77"/>
  <c r="Q107" i="78"/>
  <c r="F107" i="78"/>
  <c r="G107" i="78"/>
  <c r="P107" i="78"/>
  <c r="L334" i="77"/>
  <c r="V334" i="77"/>
  <c r="M334" i="77"/>
  <c r="W334" i="77"/>
  <c r="J532" i="77"/>
  <c r="K532" i="77"/>
  <c r="U532" i="77"/>
  <c r="T532" i="77"/>
  <c r="I164" i="76"/>
  <c r="S164" i="76"/>
  <c r="H164" i="76"/>
  <c r="R164" i="76"/>
  <c r="J512" i="77"/>
  <c r="T512" i="77"/>
  <c r="U512" i="77"/>
  <c r="K512" i="77"/>
  <c r="W337" i="79"/>
  <c r="L337" i="79"/>
  <c r="V337" i="79"/>
  <c r="M337" i="79"/>
  <c r="M188" i="77"/>
  <c r="W188" i="77"/>
  <c r="L188" i="77"/>
  <c r="V188" i="77"/>
  <c r="J125" i="79"/>
  <c r="K125" i="79"/>
  <c r="T125" i="79"/>
  <c r="U125" i="79"/>
  <c r="U317" i="78"/>
  <c r="K317" i="78"/>
  <c r="J317" i="78"/>
  <c r="T317" i="78"/>
  <c r="T179" i="78"/>
  <c r="K179" i="78"/>
  <c r="U179" i="78"/>
  <c r="J179" i="78"/>
  <c r="T452" i="77"/>
  <c r="J452" i="77"/>
  <c r="K452" i="77"/>
  <c r="U452" i="77"/>
  <c r="L348" i="77"/>
  <c r="W348" i="77"/>
  <c r="M348" i="77"/>
  <c r="V348" i="77"/>
  <c r="W158" i="77"/>
  <c r="M158" i="77"/>
  <c r="L158" i="77"/>
  <c r="V158" i="77"/>
  <c r="I359" i="79"/>
  <c r="S359" i="79"/>
  <c r="R359" i="79"/>
  <c r="H359" i="79"/>
  <c r="U181" i="79"/>
  <c r="J181" i="79"/>
  <c r="T181" i="79"/>
  <c r="K181" i="79"/>
  <c r="U333" i="78"/>
  <c r="K333" i="78"/>
  <c r="T333" i="78"/>
  <c r="J333" i="78"/>
  <c r="H239" i="78"/>
  <c r="R239" i="78"/>
  <c r="S239" i="78"/>
  <c r="I239" i="78"/>
  <c r="K518" i="77"/>
  <c r="T518" i="77"/>
  <c r="J518" i="77"/>
  <c r="U518" i="77"/>
  <c r="K408" i="77"/>
  <c r="T408" i="77"/>
  <c r="U408" i="77"/>
  <c r="J408" i="77"/>
  <c r="U242" i="77"/>
  <c r="K242" i="77"/>
  <c r="J242" i="77"/>
  <c r="T242" i="77"/>
  <c r="I211" i="78"/>
  <c r="H211" i="78"/>
  <c r="S211" i="78"/>
  <c r="R211" i="78"/>
  <c r="U291" i="79"/>
  <c r="T291" i="79"/>
  <c r="J291" i="79"/>
  <c r="K291" i="79"/>
  <c r="P109" i="79"/>
  <c r="F109" i="79"/>
  <c r="G109" i="79"/>
  <c r="Q109" i="79"/>
  <c r="V255" i="78"/>
  <c r="M255" i="78"/>
  <c r="L255" i="78"/>
  <c r="W255" i="78"/>
  <c r="M141" i="78"/>
  <c r="W141" i="78"/>
  <c r="L141" i="78"/>
  <c r="V141" i="78"/>
  <c r="W440" i="77"/>
  <c r="V440" i="77"/>
  <c r="M440" i="77"/>
  <c r="L440" i="77"/>
  <c r="T334" i="77"/>
  <c r="U334" i="77"/>
  <c r="K334" i="77"/>
  <c r="J334" i="77"/>
  <c r="H208" i="77"/>
  <c r="S208" i="77"/>
  <c r="I208" i="77"/>
  <c r="R208" i="77"/>
  <c r="J493" i="79"/>
  <c r="U493" i="79"/>
  <c r="K493" i="79"/>
  <c r="T493" i="79"/>
  <c r="Q381" i="79"/>
  <c r="G381" i="79"/>
  <c r="F381" i="79"/>
  <c r="P381" i="79"/>
  <c r="S267" i="79"/>
  <c r="I267" i="79"/>
  <c r="R267" i="79"/>
  <c r="H267" i="79"/>
  <c r="H177" i="79"/>
  <c r="R177" i="79"/>
  <c r="S177" i="79"/>
  <c r="I177" i="79"/>
  <c r="F421" i="78"/>
  <c r="P421" i="78"/>
  <c r="G421" i="78"/>
  <c r="Q421" i="78"/>
  <c r="K323" i="78"/>
  <c r="T323" i="78"/>
  <c r="U323" i="78"/>
  <c r="J323" i="78"/>
  <c r="T283" i="78"/>
  <c r="K283" i="78"/>
  <c r="J283" i="78"/>
  <c r="U283" i="78"/>
  <c r="T217" i="78"/>
  <c r="K217" i="78"/>
  <c r="J217" i="78"/>
  <c r="U217" i="78"/>
  <c r="G151" i="78"/>
  <c r="F151" i="78"/>
  <c r="Q151" i="78"/>
  <c r="P151" i="78"/>
  <c r="V93" i="78"/>
  <c r="W93" i="78"/>
  <c r="M93" i="78"/>
  <c r="L93" i="78"/>
  <c r="H450" i="77"/>
  <c r="S450" i="77"/>
  <c r="I450" i="77"/>
  <c r="R450" i="77"/>
  <c r="F378" i="77"/>
  <c r="Q378" i="77"/>
  <c r="G378" i="77"/>
  <c r="P378" i="77"/>
  <c r="F278" i="77"/>
  <c r="Q278" i="77"/>
  <c r="G278" i="77"/>
  <c r="P278" i="77"/>
  <c r="V218" i="77"/>
  <c r="L218" i="77"/>
  <c r="M218" i="77"/>
  <c r="W218" i="77"/>
  <c r="P148" i="77"/>
  <c r="Q148" i="77"/>
  <c r="F148" i="77"/>
  <c r="G148" i="77"/>
  <c r="P432" i="77"/>
  <c r="F432" i="77"/>
  <c r="G432" i="77"/>
  <c r="Q432" i="77"/>
  <c r="Q463" i="79"/>
  <c r="G463" i="79"/>
  <c r="P463" i="79"/>
  <c r="F463" i="79"/>
  <c r="K301" i="79"/>
  <c r="U301" i="79"/>
  <c r="J301" i="79"/>
  <c r="T301" i="79"/>
  <c r="J185" i="79"/>
  <c r="T185" i="79"/>
  <c r="K185" i="79"/>
  <c r="U185" i="79"/>
  <c r="R477" i="78"/>
  <c r="I477" i="78"/>
  <c r="S477" i="78"/>
  <c r="H477" i="78"/>
  <c r="J329" i="78"/>
  <c r="T329" i="78"/>
  <c r="K329" i="78"/>
  <c r="U329" i="78"/>
  <c r="J287" i="78"/>
  <c r="U287" i="78"/>
  <c r="K287" i="78"/>
  <c r="T287" i="78"/>
  <c r="V225" i="78"/>
  <c r="L225" i="78"/>
  <c r="W225" i="78"/>
  <c r="M225" i="78"/>
  <c r="J133" i="78"/>
  <c r="T133" i="78"/>
  <c r="U133" i="78"/>
  <c r="K133" i="78"/>
  <c r="P528" i="77"/>
  <c r="G528" i="77"/>
  <c r="F528" i="77"/>
  <c r="Q528" i="77"/>
  <c r="K436" i="77"/>
  <c r="U436" i="77"/>
  <c r="T436" i="77"/>
  <c r="J436" i="77"/>
  <c r="V374" i="77"/>
  <c r="L374" i="77"/>
  <c r="W374" i="77"/>
  <c r="M374" i="77"/>
  <c r="U314" i="77"/>
  <c r="K314" i="77"/>
  <c r="T314" i="77"/>
  <c r="J314" i="77"/>
  <c r="W190" i="77"/>
  <c r="M190" i="77"/>
  <c r="L190" i="77"/>
  <c r="V190" i="77"/>
  <c r="R391" i="79"/>
  <c r="S391" i="79"/>
  <c r="I391" i="79"/>
  <c r="H391" i="79"/>
  <c r="I507" i="79"/>
  <c r="S507" i="79"/>
  <c r="R507" i="79"/>
  <c r="H507" i="79"/>
  <c r="H343" i="79"/>
  <c r="S343" i="79"/>
  <c r="I343" i="79"/>
  <c r="R343" i="79"/>
  <c r="G263" i="79"/>
  <c r="F263" i="79"/>
  <c r="P263" i="79"/>
  <c r="Q263" i="79"/>
  <c r="J95" i="79"/>
  <c r="T95" i="79"/>
  <c r="U95" i="79"/>
  <c r="K95" i="79"/>
  <c r="F417" i="78"/>
  <c r="G417" i="78"/>
  <c r="Q417" i="78"/>
  <c r="P417" i="78"/>
  <c r="J327" i="78"/>
  <c r="K327" i="78"/>
  <c r="U327" i="78"/>
  <c r="T327" i="78"/>
  <c r="J297" i="78"/>
  <c r="T297" i="78"/>
  <c r="K297" i="78"/>
  <c r="U297" i="78"/>
  <c r="L253" i="78"/>
  <c r="M253" i="78"/>
  <c r="V253" i="78"/>
  <c r="W253" i="78"/>
  <c r="J211" i="78"/>
  <c r="U211" i="78"/>
  <c r="T211" i="78"/>
  <c r="K211" i="78"/>
  <c r="U155" i="78"/>
  <c r="J155" i="78"/>
  <c r="K155" i="78"/>
  <c r="T155" i="78"/>
  <c r="M99" i="78"/>
  <c r="W99" i="78"/>
  <c r="V99" i="78"/>
  <c r="L99" i="78"/>
  <c r="R500" i="77"/>
  <c r="I500" i="77"/>
  <c r="H500" i="77"/>
  <c r="S500" i="77"/>
  <c r="F392" i="77"/>
  <c r="P392" i="77"/>
  <c r="Q392" i="77"/>
  <c r="G392" i="77"/>
  <c r="Q324" i="77"/>
  <c r="P324" i="77"/>
  <c r="F324" i="77"/>
  <c r="G324" i="77"/>
  <c r="F228" i="77"/>
  <c r="Q228" i="77"/>
  <c r="G228" i="77"/>
  <c r="P228" i="77"/>
  <c r="J178" i="77"/>
  <c r="K178" i="77"/>
  <c r="U178" i="77"/>
  <c r="T178" i="77"/>
  <c r="U142" i="77"/>
  <c r="T142" i="77"/>
  <c r="K142" i="77"/>
  <c r="J142" i="77"/>
  <c r="I132" i="77"/>
  <c r="S132" i="77"/>
  <c r="H132" i="77"/>
  <c r="R132" i="77"/>
  <c r="M313" i="79"/>
  <c r="L313" i="79"/>
  <c r="V313" i="79"/>
  <c r="W313" i="79"/>
  <c r="J361" i="78"/>
  <c r="K361" i="78"/>
  <c r="U361" i="78"/>
  <c r="T361" i="78"/>
  <c r="F288" i="77"/>
  <c r="G288" i="77"/>
  <c r="P288" i="77"/>
  <c r="Q288" i="77"/>
  <c r="M460" i="77"/>
  <c r="W460" i="77"/>
  <c r="V460" i="77"/>
  <c r="L460" i="77"/>
  <c r="H502" i="77"/>
  <c r="S502" i="77"/>
  <c r="R502" i="77"/>
  <c r="I502" i="77"/>
  <c r="F502" i="77"/>
  <c r="P502" i="77"/>
  <c r="Q502" i="77"/>
  <c r="G502" i="77"/>
  <c r="F471" i="79"/>
  <c r="G471" i="79"/>
  <c r="P471" i="79"/>
  <c r="Q471" i="79"/>
  <c r="J385" i="79"/>
  <c r="T385" i="79"/>
  <c r="U385" i="79"/>
  <c r="K385" i="79"/>
  <c r="V393" i="78"/>
  <c r="L393" i="78"/>
  <c r="W393" i="78"/>
  <c r="M393" i="78"/>
  <c r="L101" i="78"/>
  <c r="M101" i="78"/>
  <c r="V101" i="78"/>
  <c r="W101" i="78"/>
  <c r="U294" i="77"/>
  <c r="T294" i="77"/>
  <c r="J294" i="77"/>
  <c r="K294" i="77"/>
  <c r="I164" i="77"/>
  <c r="S164" i="77"/>
  <c r="H164" i="77"/>
  <c r="R164" i="77"/>
  <c r="S292" i="77"/>
  <c r="H292" i="77"/>
  <c r="R292" i="77"/>
  <c r="I292" i="77"/>
  <c r="J508" i="77"/>
  <c r="U508" i="77"/>
  <c r="K508" i="77"/>
  <c r="T508" i="77"/>
  <c r="T275" i="78"/>
  <c r="J275" i="78"/>
  <c r="K275" i="78"/>
  <c r="U275" i="78"/>
  <c r="K373" i="79"/>
  <c r="J373" i="79"/>
  <c r="U373" i="79"/>
  <c r="T373" i="79"/>
  <c r="M420" i="77"/>
  <c r="L420" i="77"/>
  <c r="V420" i="77"/>
  <c r="W420" i="77"/>
  <c r="L313" i="78"/>
  <c r="M313" i="78"/>
  <c r="W313" i="78"/>
  <c r="V313" i="78"/>
  <c r="I171" i="79"/>
  <c r="H171" i="79"/>
  <c r="S171" i="79"/>
  <c r="R171" i="79"/>
  <c r="K249" i="79"/>
  <c r="J249" i="79"/>
  <c r="T249" i="79"/>
  <c r="U249" i="79"/>
  <c r="F359" i="79"/>
  <c r="Q359" i="79"/>
  <c r="P359" i="79"/>
  <c r="G359" i="79"/>
  <c r="V409" i="78"/>
  <c r="M409" i="78"/>
  <c r="W409" i="78"/>
  <c r="L409" i="78"/>
  <c r="M193" i="78"/>
  <c r="V193" i="78"/>
  <c r="L193" i="78"/>
  <c r="W193" i="78"/>
  <c r="J398" i="77"/>
  <c r="K398" i="77"/>
  <c r="T398" i="77"/>
  <c r="U398" i="77"/>
  <c r="J150" i="77"/>
  <c r="U150" i="77"/>
  <c r="T150" i="77"/>
  <c r="K150" i="77"/>
  <c r="R272" i="77"/>
  <c r="I272" i="77"/>
  <c r="H272" i="77"/>
  <c r="S272" i="77"/>
  <c r="W430" i="77"/>
  <c r="L430" i="77"/>
  <c r="M430" i="77"/>
  <c r="V430" i="77"/>
  <c r="U175" i="78"/>
  <c r="K175" i="78"/>
  <c r="J175" i="78"/>
  <c r="T175" i="78"/>
  <c r="K109" i="79"/>
  <c r="J109" i="79"/>
  <c r="T109" i="79"/>
  <c r="U109" i="79"/>
  <c r="J220" i="77"/>
  <c r="K220" i="77"/>
  <c r="U220" i="77"/>
  <c r="T220" i="77"/>
  <c r="F95" i="78"/>
  <c r="P95" i="78"/>
  <c r="G95" i="78"/>
  <c r="Q95" i="78"/>
  <c r="K503" i="78"/>
  <c r="J503" i="78"/>
  <c r="U503" i="78"/>
  <c r="T503" i="78"/>
  <c r="I393" i="79"/>
  <c r="H393" i="79"/>
  <c r="R393" i="79"/>
  <c r="S393" i="79"/>
  <c r="G433" i="79"/>
  <c r="F433" i="79"/>
  <c r="P433" i="79"/>
  <c r="Q433" i="79"/>
  <c r="G333" i="79"/>
  <c r="P333" i="79"/>
  <c r="F333" i="79"/>
  <c r="Q333" i="79"/>
  <c r="L407" i="78"/>
  <c r="W407" i="78"/>
  <c r="V407" i="78"/>
  <c r="M407" i="78"/>
  <c r="S125" i="78"/>
  <c r="H125" i="78"/>
  <c r="I125" i="78"/>
  <c r="R125" i="78"/>
  <c r="F344" i="77"/>
  <c r="P344" i="77"/>
  <c r="Q344" i="77"/>
  <c r="G344" i="77"/>
  <c r="I116" i="77"/>
  <c r="S116" i="77"/>
  <c r="H116" i="77"/>
  <c r="R116" i="77"/>
  <c r="K284" i="77"/>
  <c r="U284" i="77"/>
  <c r="T284" i="77"/>
  <c r="J284" i="77"/>
  <c r="K530" i="77"/>
  <c r="J530" i="77"/>
  <c r="T530" i="77"/>
  <c r="U530" i="77"/>
  <c r="J397" i="78"/>
  <c r="T397" i="78"/>
  <c r="K397" i="78"/>
  <c r="U397" i="78"/>
  <c r="W447" i="79"/>
  <c r="V447" i="79"/>
  <c r="L447" i="79"/>
  <c r="M447" i="79"/>
  <c r="K506" i="77"/>
  <c r="J506" i="77"/>
  <c r="U506" i="77"/>
  <c r="T506" i="77"/>
  <c r="I337" i="78"/>
  <c r="S337" i="78"/>
  <c r="H337" i="78"/>
  <c r="R337" i="78"/>
  <c r="M295" i="79"/>
  <c r="V295" i="79"/>
  <c r="L295" i="79"/>
  <c r="W295" i="79"/>
  <c r="L317" i="79"/>
  <c r="V317" i="79"/>
  <c r="M317" i="79"/>
  <c r="W317" i="79"/>
  <c r="I467" i="79"/>
  <c r="H467" i="79"/>
  <c r="S467" i="79"/>
  <c r="R467" i="79"/>
  <c r="F425" i="78"/>
  <c r="P425" i="78"/>
  <c r="Q425" i="78"/>
  <c r="G425" i="78"/>
  <c r="K251" i="78"/>
  <c r="U251" i="78"/>
  <c r="J251" i="78"/>
  <c r="T251" i="78"/>
  <c r="K534" i="77"/>
  <c r="J534" i="77"/>
  <c r="U534" i="77"/>
  <c r="T534" i="77"/>
  <c r="M362" i="77"/>
  <c r="V362" i="77"/>
  <c r="L362" i="77"/>
  <c r="W362" i="77"/>
  <c r="K154" i="77"/>
  <c r="J154" i="77"/>
  <c r="U154" i="77"/>
  <c r="T154" i="77"/>
  <c r="F226" i="77"/>
  <c r="P226" i="77"/>
  <c r="Q226" i="77"/>
  <c r="G226" i="77"/>
  <c r="P384" i="77"/>
  <c r="F384" i="77"/>
  <c r="Q384" i="77"/>
  <c r="G384" i="77"/>
  <c r="U123" i="78"/>
  <c r="K123" i="78"/>
  <c r="T123" i="78"/>
  <c r="J123" i="78"/>
  <c r="M341" i="78"/>
  <c r="L341" i="78"/>
  <c r="W341" i="78"/>
  <c r="V341" i="78"/>
  <c r="S501" i="78"/>
  <c r="R501" i="78"/>
  <c r="H501" i="78"/>
  <c r="I501" i="78"/>
  <c r="G192" i="77"/>
  <c r="Q192" i="77"/>
  <c r="P192" i="77"/>
  <c r="F192" i="77"/>
  <c r="F492" i="77"/>
  <c r="P492" i="77"/>
  <c r="G492" i="77"/>
  <c r="Q492" i="77"/>
  <c r="L245" i="78"/>
  <c r="W245" i="78"/>
  <c r="M245" i="78"/>
  <c r="V245" i="78"/>
  <c r="G481" i="79"/>
  <c r="F481" i="79"/>
  <c r="P481" i="79"/>
  <c r="Q481" i="79"/>
  <c r="M375" i="79"/>
  <c r="W375" i="79"/>
  <c r="L375" i="79"/>
  <c r="V375" i="79"/>
  <c r="U453" i="79"/>
  <c r="J453" i="79"/>
  <c r="T453" i="79"/>
  <c r="K453" i="79"/>
  <c r="U247" i="79"/>
  <c r="T247" i="79"/>
  <c r="J247" i="79"/>
  <c r="K247" i="79"/>
  <c r="U493" i="78"/>
  <c r="T493" i="78"/>
  <c r="J493" i="78"/>
  <c r="K493" i="78"/>
  <c r="U365" i="78"/>
  <c r="K365" i="78"/>
  <c r="J365" i="78"/>
  <c r="T365" i="78"/>
  <c r="I245" i="78"/>
  <c r="S245" i="78"/>
  <c r="R245" i="78"/>
  <c r="H245" i="78"/>
  <c r="H177" i="78"/>
  <c r="I177" i="78"/>
  <c r="S177" i="78"/>
  <c r="R177" i="78"/>
  <c r="L492" i="77"/>
  <c r="M492" i="77"/>
  <c r="V492" i="77"/>
  <c r="W492" i="77"/>
  <c r="W388" i="77"/>
  <c r="V388" i="77"/>
  <c r="L388" i="77"/>
  <c r="M388" i="77"/>
  <c r="I312" i="77"/>
  <c r="H312" i="77"/>
  <c r="R312" i="77"/>
  <c r="S312" i="77"/>
  <c r="F206" i="77"/>
  <c r="G206" i="77"/>
  <c r="Q206" i="77"/>
  <c r="P206" i="77"/>
  <c r="H120" i="77"/>
  <c r="I120" i="77"/>
  <c r="R120" i="77"/>
  <c r="S120" i="77"/>
  <c r="K196" i="77"/>
  <c r="T196" i="77"/>
  <c r="J196" i="77"/>
  <c r="U196" i="77"/>
  <c r="G242" i="77"/>
  <c r="P242" i="77"/>
  <c r="F242" i="77"/>
  <c r="Q242" i="77"/>
  <c r="J288" i="77"/>
  <c r="K288" i="77"/>
  <c r="U288" i="77"/>
  <c r="T288" i="77"/>
  <c r="S344" i="77"/>
  <c r="H344" i="77"/>
  <c r="R344" i="77"/>
  <c r="I344" i="77"/>
  <c r="I398" i="77"/>
  <c r="H398" i="77"/>
  <c r="S398" i="77"/>
  <c r="R398" i="77"/>
  <c r="L480" i="77"/>
  <c r="W480" i="77"/>
  <c r="V480" i="77"/>
  <c r="M480" i="77"/>
  <c r="Q125" i="78"/>
  <c r="F125" i="78"/>
  <c r="G125" i="78"/>
  <c r="P125" i="78"/>
  <c r="I203" i="78"/>
  <c r="H203" i="78"/>
  <c r="S203" i="78"/>
  <c r="R203" i="78"/>
  <c r="H367" i="78"/>
  <c r="S367" i="78"/>
  <c r="R367" i="78"/>
  <c r="I367" i="78"/>
  <c r="K465" i="78"/>
  <c r="J465" i="78"/>
  <c r="U465" i="78"/>
  <c r="T465" i="78"/>
  <c r="T275" i="79"/>
  <c r="J275" i="79"/>
  <c r="K275" i="79"/>
  <c r="U275" i="79"/>
  <c r="F312" i="77"/>
  <c r="P312" i="77"/>
  <c r="G312" i="77"/>
  <c r="Q312" i="77"/>
  <c r="F412" i="77"/>
  <c r="P412" i="77"/>
  <c r="G412" i="77"/>
  <c r="Q412" i="77"/>
  <c r="I496" i="77"/>
  <c r="R496" i="77"/>
  <c r="H496" i="77"/>
  <c r="S496" i="77"/>
  <c r="F131" i="78"/>
  <c r="G131" i="78"/>
  <c r="P131" i="78"/>
  <c r="Q131" i="78"/>
  <c r="W291" i="78"/>
  <c r="M291" i="78"/>
  <c r="V291" i="78"/>
  <c r="L291" i="78"/>
  <c r="L419" i="78"/>
  <c r="W419" i="78"/>
  <c r="M419" i="78"/>
  <c r="V419" i="78"/>
  <c r="I217" i="79"/>
  <c r="R217" i="79"/>
  <c r="H217" i="79"/>
  <c r="S217" i="79"/>
  <c r="M413" i="79"/>
  <c r="W413" i="79"/>
  <c r="L413" i="79"/>
  <c r="V413" i="79"/>
  <c r="M489" i="78"/>
  <c r="L489" i="78"/>
  <c r="W489" i="78"/>
  <c r="V489" i="78"/>
  <c r="I173" i="79"/>
  <c r="H173" i="79"/>
  <c r="R173" i="79"/>
  <c r="S173" i="79"/>
  <c r="F317" i="79"/>
  <c r="Q317" i="79"/>
  <c r="P317" i="79"/>
  <c r="G317" i="79"/>
  <c r="M425" i="79"/>
  <c r="W425" i="79"/>
  <c r="V425" i="79"/>
  <c r="L425" i="79"/>
  <c r="K131" i="79"/>
  <c r="T131" i="79"/>
  <c r="U131" i="79"/>
  <c r="J131" i="79"/>
  <c r="W225" i="79"/>
  <c r="V225" i="79"/>
  <c r="M225" i="79"/>
  <c r="L225" i="79"/>
  <c r="K319" i="79"/>
  <c r="J319" i="79"/>
  <c r="U319" i="79"/>
  <c r="T319" i="79"/>
  <c r="R439" i="79"/>
  <c r="S439" i="79"/>
  <c r="H439" i="79"/>
  <c r="I439" i="79"/>
  <c r="R160" i="76"/>
  <c r="S160" i="76"/>
  <c r="I160" i="76"/>
  <c r="H160" i="76"/>
  <c r="K475" i="79"/>
  <c r="T475" i="79"/>
  <c r="J475" i="79"/>
  <c r="U475" i="79"/>
  <c r="L347" i="79"/>
  <c r="M347" i="79"/>
  <c r="W347" i="79"/>
  <c r="V347" i="79"/>
  <c r="J99" i="79"/>
  <c r="K99" i="79"/>
  <c r="U99" i="79"/>
  <c r="T99" i="79"/>
  <c r="W411" i="78"/>
  <c r="V411" i="78"/>
  <c r="M411" i="78"/>
  <c r="L411" i="78"/>
  <c r="T363" i="78"/>
  <c r="K363" i="78"/>
  <c r="U363" i="78"/>
  <c r="J363" i="78"/>
  <c r="F203" i="78"/>
  <c r="G203" i="78"/>
  <c r="Q203" i="78"/>
  <c r="P203" i="78"/>
  <c r="G111" i="78"/>
  <c r="P111" i="78"/>
  <c r="F111" i="78"/>
  <c r="Q111" i="78"/>
  <c r="G448" i="77"/>
  <c r="F448" i="77"/>
  <c r="P448" i="77"/>
  <c r="Q448" i="77"/>
  <c r="P354" i="77"/>
  <c r="F354" i="77"/>
  <c r="G354" i="77"/>
  <c r="Q354" i="77"/>
  <c r="L224" i="77"/>
  <c r="V224" i="77"/>
  <c r="M224" i="77"/>
  <c r="W224" i="77"/>
  <c r="M132" i="77"/>
  <c r="W132" i="77"/>
  <c r="L132" i="77"/>
  <c r="V132" i="77"/>
  <c r="H168" i="77"/>
  <c r="S168" i="77"/>
  <c r="I168" i="77"/>
  <c r="R168" i="77"/>
  <c r="K222" i="77"/>
  <c r="U222" i="77"/>
  <c r="J222" i="77"/>
  <c r="T222" i="77"/>
  <c r="V270" i="77"/>
  <c r="L270" i="77"/>
  <c r="M270" i="77"/>
  <c r="W270" i="77"/>
  <c r="L318" i="77"/>
  <c r="M318" i="77"/>
  <c r="W318" i="77"/>
  <c r="V318" i="77"/>
  <c r="L378" i="77"/>
  <c r="M378" i="77"/>
  <c r="W378" i="77"/>
  <c r="V378" i="77"/>
  <c r="J454" i="77"/>
  <c r="T454" i="77"/>
  <c r="K454" i="77"/>
  <c r="U454" i="77"/>
  <c r="H528" i="77"/>
  <c r="R528" i="77"/>
  <c r="S528" i="77"/>
  <c r="I528" i="77"/>
  <c r="L169" i="78"/>
  <c r="V169" i="78"/>
  <c r="M169" i="78"/>
  <c r="W169" i="78"/>
  <c r="Q229" i="78"/>
  <c r="F229" i="78"/>
  <c r="G229" i="78"/>
  <c r="P229" i="78"/>
  <c r="H371" i="78"/>
  <c r="I371" i="78"/>
  <c r="S371" i="78"/>
  <c r="R371" i="78"/>
  <c r="W481" i="78"/>
  <c r="M481" i="78"/>
  <c r="V481" i="78"/>
  <c r="L481" i="78"/>
  <c r="M299" i="79"/>
  <c r="L299" i="79"/>
  <c r="V299" i="79"/>
  <c r="W299" i="79"/>
  <c r="W489" i="79"/>
  <c r="L489" i="79"/>
  <c r="V489" i="79"/>
  <c r="M489" i="79"/>
  <c r="K234" i="77"/>
  <c r="J234" i="77"/>
  <c r="U234" i="77"/>
  <c r="T234" i="77"/>
  <c r="W400" i="77"/>
  <c r="V400" i="77"/>
  <c r="L400" i="77"/>
  <c r="M400" i="77"/>
  <c r="G524" i="77"/>
  <c r="P524" i="77"/>
  <c r="F524" i="77"/>
  <c r="Q524" i="77"/>
  <c r="H181" i="78"/>
  <c r="I181" i="78"/>
  <c r="R181" i="78"/>
  <c r="S181" i="78"/>
  <c r="V295" i="78"/>
  <c r="W295" i="78"/>
  <c r="L295" i="78"/>
  <c r="M295" i="78"/>
  <c r="M359" i="78"/>
  <c r="L359" i="78"/>
  <c r="W359" i="78"/>
  <c r="V359" i="78"/>
  <c r="I137" i="79"/>
  <c r="H137" i="79"/>
  <c r="S137" i="79"/>
  <c r="R137" i="79"/>
  <c r="I327" i="79"/>
  <c r="S327" i="79"/>
  <c r="H327" i="79"/>
  <c r="R327" i="79"/>
  <c r="M455" i="78"/>
  <c r="W455" i="78"/>
  <c r="V455" i="78"/>
  <c r="L455" i="78"/>
  <c r="F157" i="79"/>
  <c r="G157" i="79"/>
  <c r="Q157" i="79"/>
  <c r="P157" i="79"/>
  <c r="I305" i="79"/>
  <c r="H305" i="79"/>
  <c r="S305" i="79"/>
  <c r="R305" i="79"/>
  <c r="P405" i="79"/>
  <c r="Q405" i="79"/>
  <c r="G405" i="79"/>
  <c r="F405" i="79"/>
  <c r="K115" i="79"/>
  <c r="J115" i="79"/>
  <c r="U115" i="79"/>
  <c r="T115" i="79"/>
  <c r="J215" i="79"/>
  <c r="T215" i="79"/>
  <c r="K215" i="79"/>
  <c r="U215" i="79"/>
  <c r="U299" i="79"/>
  <c r="T299" i="79"/>
  <c r="J299" i="79"/>
  <c r="K299" i="79"/>
  <c r="G419" i="79"/>
  <c r="F419" i="79"/>
  <c r="P419" i="79"/>
  <c r="Q419" i="79"/>
  <c r="M468" i="77"/>
  <c r="L468" i="77"/>
  <c r="V468" i="77"/>
  <c r="W468" i="77"/>
  <c r="H285" i="78"/>
  <c r="I285" i="78"/>
  <c r="S285" i="78"/>
  <c r="R285" i="78"/>
  <c r="T377" i="78"/>
  <c r="U377" i="78"/>
  <c r="J377" i="78"/>
  <c r="K377" i="78"/>
  <c r="H139" i="79"/>
  <c r="I139" i="79"/>
  <c r="S139" i="79"/>
  <c r="R139" i="79"/>
  <c r="K381" i="79"/>
  <c r="T381" i="79"/>
  <c r="J381" i="79"/>
  <c r="U381" i="79"/>
  <c r="R469" i="78"/>
  <c r="I469" i="78"/>
  <c r="S469" i="78"/>
  <c r="H469" i="78"/>
  <c r="M159" i="79"/>
  <c r="L159" i="79"/>
  <c r="V159" i="79"/>
  <c r="W159" i="79"/>
  <c r="M305" i="79"/>
  <c r="L305" i="79"/>
  <c r="W305" i="79"/>
  <c r="V305" i="79"/>
  <c r="L407" i="79"/>
  <c r="V407" i="79"/>
  <c r="W407" i="79"/>
  <c r="M407" i="79"/>
  <c r="K137" i="79"/>
  <c r="J137" i="79"/>
  <c r="T137" i="79"/>
  <c r="U137" i="79"/>
  <c r="I243" i="79"/>
  <c r="S243" i="79"/>
  <c r="R243" i="79"/>
  <c r="H243" i="79"/>
  <c r="M363" i="79"/>
  <c r="L363" i="79"/>
  <c r="W363" i="79"/>
  <c r="V363" i="79"/>
  <c r="G375" i="79"/>
  <c r="P375" i="79"/>
  <c r="F375" i="79"/>
  <c r="Q375" i="79"/>
  <c r="M219" i="79"/>
  <c r="L219" i="79"/>
  <c r="V219" i="79"/>
  <c r="W219" i="79"/>
  <c r="K489" i="78"/>
  <c r="T489" i="78"/>
  <c r="U489" i="78"/>
  <c r="J489" i="78"/>
  <c r="W405" i="78"/>
  <c r="V405" i="78"/>
  <c r="L405" i="78"/>
  <c r="M405" i="78"/>
  <c r="J367" i="78"/>
  <c r="K367" i="78"/>
  <c r="T367" i="78"/>
  <c r="U367" i="78"/>
  <c r="J253" i="78"/>
  <c r="T253" i="78"/>
  <c r="U253" i="78"/>
  <c r="K253" i="78"/>
  <c r="I175" i="78"/>
  <c r="S175" i="78"/>
  <c r="H175" i="78"/>
  <c r="R175" i="78"/>
  <c r="S121" i="78"/>
  <c r="I121" i="78"/>
  <c r="H121" i="78"/>
  <c r="R121" i="78"/>
  <c r="G458" i="77"/>
  <c r="F458" i="77"/>
  <c r="P458" i="77"/>
  <c r="Q458" i="77"/>
  <c r="H382" i="77"/>
  <c r="R382" i="77"/>
  <c r="S382" i="77"/>
  <c r="I382" i="77"/>
  <c r="J318" i="77"/>
  <c r="K318" i="77"/>
  <c r="T318" i="77"/>
  <c r="U318" i="77"/>
  <c r="F264" i="77"/>
  <c r="G264" i="77"/>
  <c r="P264" i="77"/>
  <c r="Q264" i="77"/>
  <c r="G204" i="77"/>
  <c r="P204" i="77"/>
  <c r="F204" i="77"/>
  <c r="Q204" i="77"/>
  <c r="P154" i="77"/>
  <c r="Q154" i="77"/>
  <c r="G154" i="77"/>
  <c r="F154" i="77"/>
  <c r="V126" i="77"/>
  <c r="M126" i="77"/>
  <c r="L126" i="77"/>
  <c r="W126" i="77"/>
  <c r="V438" i="76"/>
  <c r="L438" i="76"/>
  <c r="W438" i="76"/>
  <c r="M438" i="76"/>
  <c r="I188" i="77"/>
  <c r="H188" i="77"/>
  <c r="S188" i="77"/>
  <c r="R188" i="77"/>
  <c r="P212" i="77"/>
  <c r="G212" i="77"/>
  <c r="Q212" i="77"/>
  <c r="F212" i="77"/>
  <c r="H244" i="77"/>
  <c r="I244" i="77"/>
  <c r="S244" i="77"/>
  <c r="R244" i="77"/>
  <c r="P268" i="77"/>
  <c r="F268" i="77"/>
  <c r="Q268" i="77"/>
  <c r="G268" i="77"/>
  <c r="W292" i="77"/>
  <c r="M292" i="77"/>
  <c r="L292" i="77"/>
  <c r="V292" i="77"/>
  <c r="K330" i="77"/>
  <c r="T330" i="77"/>
  <c r="J330" i="77"/>
  <c r="U330" i="77"/>
  <c r="I366" i="77"/>
  <c r="R366" i="77"/>
  <c r="H366" i="77"/>
  <c r="S366" i="77"/>
  <c r="I386" i="77"/>
  <c r="R386" i="77"/>
  <c r="H386" i="77"/>
  <c r="S386" i="77"/>
  <c r="F436" i="77"/>
  <c r="P436" i="77"/>
  <c r="Q436" i="77"/>
  <c r="G436" i="77"/>
  <c r="I476" i="77"/>
  <c r="H476" i="77"/>
  <c r="S476" i="77"/>
  <c r="R476" i="77"/>
  <c r="W504" i="77"/>
  <c r="L504" i="77"/>
  <c r="V504" i="77"/>
  <c r="M504" i="77"/>
  <c r="K103" i="78"/>
  <c r="U103" i="78"/>
  <c r="J103" i="78"/>
  <c r="T103" i="78"/>
  <c r="P145" i="78"/>
  <c r="G145" i="78"/>
  <c r="Q145" i="78"/>
  <c r="F145" i="78"/>
  <c r="U191" i="78"/>
  <c r="J191" i="78"/>
  <c r="K191" i="78"/>
  <c r="T191" i="78"/>
  <c r="I237" i="78"/>
  <c r="S237" i="78"/>
  <c r="R237" i="78"/>
  <c r="H237" i="78"/>
  <c r="H355" i="78"/>
  <c r="I355" i="78"/>
  <c r="S355" i="78"/>
  <c r="R355" i="78"/>
  <c r="T409" i="78"/>
  <c r="U409" i="78"/>
  <c r="K409" i="78"/>
  <c r="J409" i="78"/>
  <c r="K457" i="78"/>
  <c r="T457" i="78"/>
  <c r="J457" i="78"/>
  <c r="U457" i="78"/>
  <c r="K111" i="79"/>
  <c r="U111" i="79"/>
  <c r="J111" i="79"/>
  <c r="T111" i="79"/>
  <c r="K341" i="79"/>
  <c r="J341" i="79"/>
  <c r="U341" i="79"/>
  <c r="T341" i="79"/>
  <c r="H481" i="79"/>
  <c r="I481" i="79"/>
  <c r="S481" i="79"/>
  <c r="R481" i="79"/>
  <c r="M226" i="77"/>
  <c r="V226" i="77"/>
  <c r="W226" i="77"/>
  <c r="L226" i="77"/>
  <c r="W276" i="77"/>
  <c r="M276" i="77"/>
  <c r="V276" i="77"/>
  <c r="L276" i="77"/>
  <c r="W346" i="77"/>
  <c r="V346" i="77"/>
  <c r="L346" i="77"/>
  <c r="M346" i="77"/>
  <c r="G406" i="77"/>
  <c r="P406" i="77"/>
  <c r="F406" i="77"/>
  <c r="Q406" i="77"/>
  <c r="Q442" i="77"/>
  <c r="F442" i="77"/>
  <c r="P442" i="77"/>
  <c r="G442" i="77"/>
  <c r="H488" i="77"/>
  <c r="I488" i="77"/>
  <c r="S488" i="77"/>
  <c r="R488" i="77"/>
  <c r="T95" i="78"/>
  <c r="J95" i="78"/>
  <c r="K95" i="78"/>
  <c r="U95" i="78"/>
  <c r="I133" i="78"/>
  <c r="H133" i="78"/>
  <c r="S133" i="78"/>
  <c r="R133" i="78"/>
  <c r="L163" i="78"/>
  <c r="M163" i="78"/>
  <c r="W163" i="78"/>
  <c r="V163" i="78"/>
  <c r="Q225" i="78"/>
  <c r="G225" i="78"/>
  <c r="F225" i="78"/>
  <c r="P225" i="78"/>
  <c r="Q257" i="78"/>
  <c r="P257" i="78"/>
  <c r="G257" i="78"/>
  <c r="F257" i="78"/>
  <c r="M287" i="78"/>
  <c r="L287" i="78"/>
  <c r="W287" i="78"/>
  <c r="V287" i="78"/>
  <c r="V327" i="78"/>
  <c r="W327" i="78"/>
  <c r="M327" i="78"/>
  <c r="L327" i="78"/>
  <c r="J383" i="78"/>
  <c r="K383" i="78"/>
  <c r="T383" i="78"/>
  <c r="U383" i="78"/>
  <c r="T451" i="78"/>
  <c r="U451" i="78"/>
  <c r="J451" i="78"/>
  <c r="K451" i="78"/>
  <c r="P127" i="79"/>
  <c r="G127" i="79"/>
  <c r="Q127" i="79"/>
  <c r="F127" i="79"/>
  <c r="U223" i="79"/>
  <c r="T223" i="79"/>
  <c r="K223" i="79"/>
  <c r="J223" i="79"/>
  <c r="K313" i="79"/>
  <c r="J313" i="79"/>
  <c r="U313" i="79"/>
  <c r="T313" i="79"/>
  <c r="J419" i="79"/>
  <c r="T419" i="79"/>
  <c r="U419" i="79"/>
  <c r="K419" i="79"/>
  <c r="H493" i="78"/>
  <c r="R493" i="78"/>
  <c r="I493" i="78"/>
  <c r="S493" i="78"/>
  <c r="I113" i="79"/>
  <c r="H113" i="79"/>
  <c r="S113" i="79"/>
  <c r="R113" i="79"/>
  <c r="F179" i="79"/>
  <c r="G179" i="79"/>
  <c r="Q179" i="79"/>
  <c r="P179" i="79"/>
  <c r="K255" i="79"/>
  <c r="J255" i="79"/>
  <c r="U255" i="79"/>
  <c r="T255" i="79"/>
  <c r="H319" i="79"/>
  <c r="I319" i="79"/>
  <c r="S319" i="79"/>
  <c r="R319" i="79"/>
  <c r="L369" i="79"/>
  <c r="W369" i="79"/>
  <c r="M369" i="79"/>
  <c r="V369" i="79"/>
  <c r="Q435" i="79"/>
  <c r="P435" i="79"/>
  <c r="G435" i="79"/>
  <c r="F435" i="79"/>
  <c r="H485" i="79"/>
  <c r="I485" i="79"/>
  <c r="S485" i="79"/>
  <c r="R485" i="79"/>
  <c r="I505" i="78"/>
  <c r="H505" i="78"/>
  <c r="S505" i="78"/>
  <c r="R505" i="78"/>
  <c r="G133" i="79"/>
  <c r="F133" i="79"/>
  <c r="P133" i="79"/>
  <c r="Q133" i="79"/>
  <c r="R183" i="79"/>
  <c r="S183" i="79"/>
  <c r="H183" i="79"/>
  <c r="I183" i="79"/>
  <c r="J233" i="79"/>
  <c r="K233" i="79"/>
  <c r="U233" i="79"/>
  <c r="T233" i="79"/>
  <c r="G271" i="79"/>
  <c r="F271" i="79"/>
  <c r="P271" i="79"/>
  <c r="Q271" i="79"/>
  <c r="I321" i="79"/>
  <c r="H321" i="79"/>
  <c r="S321" i="79"/>
  <c r="R321" i="79"/>
  <c r="V383" i="79"/>
  <c r="W383" i="79"/>
  <c r="L383" i="79"/>
  <c r="M383" i="79"/>
  <c r="H441" i="79"/>
  <c r="R441" i="79"/>
  <c r="I441" i="79"/>
  <c r="S441" i="79"/>
  <c r="M213" i="79"/>
  <c r="L213" i="79"/>
  <c r="W213" i="79"/>
  <c r="V213" i="79"/>
  <c r="R500" i="76"/>
  <c r="S500" i="76"/>
  <c r="H500" i="76"/>
  <c r="I500" i="76"/>
  <c r="T154" i="76"/>
  <c r="K154" i="76"/>
  <c r="J154" i="76"/>
  <c r="U154" i="76"/>
  <c r="S286" i="77"/>
  <c r="H286" i="77"/>
  <c r="R286" i="77"/>
  <c r="I286" i="77"/>
  <c r="I214" i="77"/>
  <c r="H214" i="77"/>
  <c r="S214" i="77"/>
  <c r="R214" i="77"/>
  <c r="F156" i="77"/>
  <c r="Q156" i="77"/>
  <c r="P156" i="77"/>
  <c r="G156" i="77"/>
  <c r="R130" i="77"/>
  <c r="H130" i="77"/>
  <c r="I130" i="77"/>
  <c r="S130" i="77"/>
  <c r="H114" i="77"/>
  <c r="I114" i="77"/>
  <c r="S114" i="77"/>
  <c r="R114" i="77"/>
  <c r="K174" i="77"/>
  <c r="J174" i="77"/>
  <c r="T174" i="77"/>
  <c r="U174" i="77"/>
  <c r="I206" i="77"/>
  <c r="S206" i="77"/>
  <c r="R206" i="77"/>
  <c r="H206" i="77"/>
  <c r="P240" i="77"/>
  <c r="G240" i="77"/>
  <c r="Q240" i="77"/>
  <c r="F240" i="77"/>
  <c r="I264" i="77"/>
  <c r="S264" i="77"/>
  <c r="R264" i="77"/>
  <c r="H264" i="77"/>
  <c r="U286" i="77"/>
  <c r="T286" i="77"/>
  <c r="J286" i="77"/>
  <c r="K286" i="77"/>
  <c r="I318" i="77"/>
  <c r="S318" i="77"/>
  <c r="R318" i="77"/>
  <c r="H318" i="77"/>
  <c r="K362" i="77"/>
  <c r="J362" i="77"/>
  <c r="T362" i="77"/>
  <c r="U362" i="77"/>
  <c r="K382" i="77"/>
  <c r="J382" i="77"/>
  <c r="T382" i="77"/>
  <c r="U382" i="77"/>
  <c r="M408" i="77"/>
  <c r="L408" i="77"/>
  <c r="W408" i="77"/>
  <c r="V408" i="77"/>
  <c r="H458" i="77"/>
  <c r="I458" i="77"/>
  <c r="S458" i="77"/>
  <c r="R458" i="77"/>
  <c r="H498" i="77"/>
  <c r="R498" i="77"/>
  <c r="I498" i="77"/>
  <c r="S498" i="77"/>
  <c r="Q526" i="77"/>
  <c r="P526" i="77"/>
  <c r="F526" i="77"/>
  <c r="G526" i="77"/>
  <c r="H137" i="78"/>
  <c r="I137" i="78"/>
  <c r="S137" i="78"/>
  <c r="R137" i="78"/>
  <c r="G175" i="78"/>
  <c r="Q175" i="78"/>
  <c r="F175" i="78"/>
  <c r="P175" i="78"/>
  <c r="T207" i="78"/>
  <c r="K207" i="78"/>
  <c r="J207" i="78"/>
  <c r="U207" i="78"/>
  <c r="I365" i="78"/>
  <c r="H365" i="78"/>
  <c r="R365" i="78"/>
  <c r="S365" i="78"/>
  <c r="J399" i="78"/>
  <c r="K399" i="78"/>
  <c r="U399" i="78"/>
  <c r="T399" i="78"/>
  <c r="M427" i="78"/>
  <c r="W427" i="78"/>
  <c r="L427" i="78"/>
  <c r="V427" i="78"/>
  <c r="V151" i="79"/>
  <c r="W151" i="79"/>
  <c r="M151" i="79"/>
  <c r="L151" i="79"/>
  <c r="K297" i="79"/>
  <c r="J297" i="79"/>
  <c r="T297" i="79"/>
  <c r="U297" i="79"/>
  <c r="P393" i="79"/>
  <c r="Q393" i="79"/>
  <c r="G393" i="79"/>
  <c r="F393" i="79"/>
  <c r="U505" i="79"/>
  <c r="T505" i="79"/>
  <c r="J505" i="79"/>
  <c r="K505" i="79"/>
  <c r="J188" i="77"/>
  <c r="T188" i="77"/>
  <c r="K188" i="77"/>
  <c r="U188" i="77"/>
  <c r="M242" i="77"/>
  <c r="W242" i="77"/>
  <c r="V242" i="77"/>
  <c r="L242" i="77"/>
  <c r="P308" i="77"/>
  <c r="G308" i="77"/>
  <c r="F308" i="77"/>
  <c r="Q308" i="77"/>
  <c r="H348" i="77"/>
  <c r="I348" i="77"/>
  <c r="S348" i="77"/>
  <c r="R348" i="77"/>
  <c r="K410" i="77"/>
  <c r="U410" i="77"/>
  <c r="J410" i="77"/>
  <c r="T410" i="77"/>
  <c r="J442" i="77"/>
  <c r="K442" i="77"/>
  <c r="T442" i="77"/>
  <c r="U442" i="77"/>
  <c r="P500" i="77"/>
  <c r="Q500" i="77"/>
  <c r="G500" i="77"/>
  <c r="F500" i="77"/>
  <c r="G97" i="78"/>
  <c r="F97" i="78"/>
  <c r="Q97" i="78"/>
  <c r="P97" i="78"/>
  <c r="H135" i="78"/>
  <c r="R135" i="78"/>
  <c r="I135" i="78"/>
  <c r="S135" i="78"/>
  <c r="M179" i="78"/>
  <c r="L179" i="78"/>
  <c r="W179" i="78"/>
  <c r="V179" i="78"/>
  <c r="K241" i="78"/>
  <c r="J241" i="78"/>
  <c r="T241" i="78"/>
  <c r="U241" i="78"/>
  <c r="G275" i="78"/>
  <c r="P275" i="78"/>
  <c r="F275" i="78"/>
  <c r="Q275" i="78"/>
  <c r="H301" i="78"/>
  <c r="S301" i="78"/>
  <c r="I301" i="78"/>
  <c r="R301" i="78"/>
  <c r="M323" i="78"/>
  <c r="L323" i="78"/>
  <c r="W323" i="78"/>
  <c r="V323" i="78"/>
  <c r="J379" i="78"/>
  <c r="T379" i="78"/>
  <c r="K379" i="78"/>
  <c r="U379" i="78"/>
  <c r="G445" i="78"/>
  <c r="P445" i="78"/>
  <c r="Q445" i="78"/>
  <c r="F445" i="78"/>
  <c r="L113" i="79"/>
  <c r="W113" i="79"/>
  <c r="M113" i="79"/>
  <c r="V113" i="79"/>
  <c r="T199" i="79"/>
  <c r="U199" i="79"/>
  <c r="K199" i="79"/>
  <c r="J199" i="79"/>
  <c r="M285" i="79"/>
  <c r="V285" i="79"/>
  <c r="L285" i="79"/>
  <c r="W285" i="79"/>
  <c r="H395" i="79"/>
  <c r="I395" i="79"/>
  <c r="S395" i="79"/>
  <c r="R395" i="79"/>
  <c r="K481" i="78"/>
  <c r="T481" i="78"/>
  <c r="J481" i="78"/>
  <c r="U481" i="78"/>
  <c r="J143" i="79"/>
  <c r="K143" i="79"/>
  <c r="U143" i="79"/>
  <c r="T143" i="79"/>
  <c r="F205" i="79"/>
  <c r="G205" i="79"/>
  <c r="P205" i="79"/>
  <c r="Q205" i="79"/>
  <c r="L291" i="79"/>
  <c r="W291" i="79"/>
  <c r="V291" i="79"/>
  <c r="M291" i="79"/>
  <c r="W335" i="79"/>
  <c r="V335" i="79"/>
  <c r="L335" i="79"/>
  <c r="M335" i="79"/>
  <c r="J387" i="79"/>
  <c r="K387" i="79"/>
  <c r="T387" i="79"/>
  <c r="U387" i="79"/>
  <c r="L449" i="79"/>
  <c r="W449" i="79"/>
  <c r="V449" i="79"/>
  <c r="M449" i="79"/>
  <c r="J475" i="78"/>
  <c r="K475" i="78"/>
  <c r="U475" i="78"/>
  <c r="T475" i="78"/>
  <c r="F115" i="79"/>
  <c r="P115" i="79"/>
  <c r="G115" i="79"/>
  <c r="Q115" i="79"/>
  <c r="H165" i="79"/>
  <c r="I165" i="79"/>
  <c r="R165" i="79"/>
  <c r="S165" i="79"/>
  <c r="W209" i="79"/>
  <c r="V209" i="79"/>
  <c r="L209" i="79"/>
  <c r="M209" i="79"/>
  <c r="L255" i="79"/>
  <c r="M255" i="79"/>
  <c r="V255" i="79"/>
  <c r="W255" i="79"/>
  <c r="L289" i="79"/>
  <c r="M289" i="79"/>
  <c r="W289" i="79"/>
  <c r="V289" i="79"/>
  <c r="P353" i="79"/>
  <c r="F353" i="79"/>
  <c r="Q353" i="79"/>
  <c r="G353" i="79"/>
  <c r="S417" i="79"/>
  <c r="R417" i="79"/>
  <c r="H417" i="79"/>
  <c r="I417" i="79"/>
  <c r="I503" i="79"/>
  <c r="H503" i="79"/>
  <c r="R503" i="79"/>
  <c r="S503" i="79"/>
  <c r="I524" i="77"/>
  <c r="H524" i="77"/>
  <c r="S524" i="77"/>
  <c r="R524" i="77"/>
  <c r="M266" i="76"/>
  <c r="L266" i="76"/>
  <c r="V266" i="76"/>
  <c r="W266" i="76"/>
  <c r="Q316" i="77"/>
  <c r="P316" i="77"/>
  <c r="F316" i="77"/>
  <c r="G316" i="77"/>
  <c r="U277" i="78"/>
  <c r="J277" i="78"/>
  <c r="T277" i="78"/>
  <c r="K277" i="78"/>
  <c r="I369" i="78"/>
  <c r="S369" i="78"/>
  <c r="H369" i="78"/>
  <c r="R369" i="78"/>
  <c r="G403" i="78"/>
  <c r="P403" i="78"/>
  <c r="F403" i="78"/>
  <c r="Q403" i="78"/>
  <c r="I429" i="78"/>
  <c r="H429" i="78"/>
  <c r="S429" i="78"/>
  <c r="R429" i="78"/>
  <c r="I499" i="78"/>
  <c r="S499" i="78"/>
  <c r="H499" i="78"/>
  <c r="R499" i="78"/>
  <c r="M149" i="79"/>
  <c r="W149" i="79"/>
  <c r="L149" i="79"/>
  <c r="V149" i="79"/>
  <c r="U285" i="79"/>
  <c r="T285" i="79"/>
  <c r="K285" i="79"/>
  <c r="J285" i="79"/>
  <c r="I379" i="79"/>
  <c r="H379" i="79"/>
  <c r="R379" i="79"/>
  <c r="S379" i="79"/>
  <c r="J463" i="79"/>
  <c r="K463" i="79"/>
  <c r="T463" i="79"/>
  <c r="U463" i="79"/>
  <c r="S202" i="77"/>
  <c r="I202" i="77"/>
  <c r="R202" i="77"/>
  <c r="H202" i="77"/>
  <c r="U248" i="77"/>
  <c r="T248" i="77"/>
  <c r="J248" i="77"/>
  <c r="K248" i="77"/>
  <c r="I304" i="77"/>
  <c r="H304" i="77"/>
  <c r="S304" i="77"/>
  <c r="R304" i="77"/>
  <c r="J344" i="77"/>
  <c r="K344" i="77"/>
  <c r="T344" i="77"/>
  <c r="U344" i="77"/>
  <c r="P388" i="77"/>
  <c r="G388" i="77"/>
  <c r="Q388" i="77"/>
  <c r="F388" i="77"/>
  <c r="I438" i="77"/>
  <c r="H438" i="77"/>
  <c r="S438" i="77"/>
  <c r="R438" i="77"/>
  <c r="H474" i="77"/>
  <c r="I474" i="77"/>
  <c r="R474" i="77"/>
  <c r="S474" i="77"/>
  <c r="F516" i="77"/>
  <c r="G516" i="77"/>
  <c r="P516" i="77"/>
  <c r="Q516" i="77"/>
  <c r="G99" i="78"/>
  <c r="F99" i="78"/>
  <c r="P99" i="78"/>
  <c r="Q99" i="78"/>
  <c r="L133" i="78"/>
  <c r="M133" i="78"/>
  <c r="W133" i="78"/>
  <c r="V133" i="78"/>
  <c r="I163" i="78"/>
  <c r="R163" i="78"/>
  <c r="H163" i="78"/>
  <c r="S163" i="78"/>
  <c r="G223" i="78"/>
  <c r="Q223" i="78"/>
  <c r="F223" i="78"/>
  <c r="P223" i="78"/>
  <c r="H251" i="78"/>
  <c r="I251" i="78"/>
  <c r="R251" i="78"/>
  <c r="S251" i="78"/>
  <c r="L281" i="78"/>
  <c r="W281" i="78"/>
  <c r="V281" i="78"/>
  <c r="M281" i="78"/>
  <c r="R305" i="78"/>
  <c r="H305" i="78"/>
  <c r="I305" i="78"/>
  <c r="S305" i="78"/>
  <c r="M325" i="78"/>
  <c r="L325" i="78"/>
  <c r="W325" i="78"/>
  <c r="V325" i="78"/>
  <c r="U381" i="78"/>
  <c r="J381" i="78"/>
  <c r="T381" i="78"/>
  <c r="K381" i="78"/>
  <c r="J439" i="78"/>
  <c r="T439" i="78"/>
  <c r="K439" i="78"/>
  <c r="U439" i="78"/>
  <c r="V509" i="78"/>
  <c r="M509" i="78"/>
  <c r="W509" i="78"/>
  <c r="L509" i="78"/>
  <c r="Q159" i="79"/>
  <c r="G159" i="79"/>
  <c r="F159" i="79"/>
  <c r="P159" i="79"/>
  <c r="J225" i="79"/>
  <c r="K225" i="79"/>
  <c r="T225" i="79"/>
  <c r="U225" i="79"/>
  <c r="S281" i="79"/>
  <c r="I281" i="79"/>
  <c r="R281" i="79"/>
  <c r="H281" i="79"/>
  <c r="P369" i="79"/>
  <c r="Q369" i="79"/>
  <c r="F369" i="79"/>
  <c r="G369" i="79"/>
  <c r="S455" i="79"/>
  <c r="I455" i="79"/>
  <c r="H455" i="79"/>
  <c r="R455" i="79"/>
  <c r="I491" i="78"/>
  <c r="H491" i="78"/>
  <c r="S491" i="78"/>
  <c r="R491" i="78"/>
  <c r="U101" i="79"/>
  <c r="J101" i="79"/>
  <c r="T101" i="79"/>
  <c r="K101" i="79"/>
  <c r="Q153" i="79"/>
  <c r="G153" i="79"/>
  <c r="F153" i="79"/>
  <c r="P153" i="79"/>
  <c r="Q203" i="79"/>
  <c r="P203" i="79"/>
  <c r="F203" i="79"/>
  <c r="G203" i="79"/>
  <c r="J251" i="79"/>
  <c r="T251" i="79"/>
  <c r="U251" i="79"/>
  <c r="K251" i="79"/>
  <c r="U307" i="79"/>
  <c r="J307" i="79"/>
  <c r="K307" i="79"/>
  <c r="T307" i="79"/>
  <c r="F357" i="79"/>
  <c r="Q357" i="79"/>
  <c r="G357" i="79"/>
  <c r="P357" i="79"/>
  <c r="L393" i="79"/>
  <c r="M393" i="79"/>
  <c r="W393" i="79"/>
  <c r="V393" i="79"/>
  <c r="M441" i="79"/>
  <c r="L441" i="79"/>
  <c r="V441" i="79"/>
  <c r="W441" i="79"/>
  <c r="I483" i="79"/>
  <c r="S483" i="79"/>
  <c r="H483" i="79"/>
  <c r="R483" i="79"/>
  <c r="J471" i="78"/>
  <c r="T471" i="78"/>
  <c r="K471" i="78"/>
  <c r="U471" i="78"/>
  <c r="J87" i="79"/>
  <c r="K87" i="79"/>
  <c r="U87" i="79"/>
  <c r="T87" i="79"/>
  <c r="M125" i="79"/>
  <c r="W125" i="79"/>
  <c r="L125" i="79"/>
  <c r="V125" i="79"/>
  <c r="H169" i="79"/>
  <c r="S169" i="79"/>
  <c r="R169" i="79"/>
  <c r="I169" i="79"/>
  <c r="K201" i="79"/>
  <c r="J201" i="79"/>
  <c r="U201" i="79"/>
  <c r="T201" i="79"/>
  <c r="I239" i="79"/>
  <c r="S239" i="79"/>
  <c r="H239" i="79"/>
  <c r="R239" i="79"/>
  <c r="M267" i="79"/>
  <c r="W267" i="79"/>
  <c r="V267" i="79"/>
  <c r="L267" i="79"/>
  <c r="I301" i="79"/>
  <c r="H301" i="79"/>
  <c r="S301" i="79"/>
  <c r="R301" i="79"/>
  <c r="M353" i="79"/>
  <c r="L353" i="79"/>
  <c r="V353" i="79"/>
  <c r="W353" i="79"/>
  <c r="I405" i="79"/>
  <c r="H405" i="79"/>
  <c r="S405" i="79"/>
  <c r="R405" i="79"/>
  <c r="G457" i="79"/>
  <c r="F457" i="79"/>
  <c r="Q457" i="79"/>
  <c r="P457" i="79"/>
  <c r="L241" i="78"/>
  <c r="M241" i="78"/>
  <c r="V241" i="78"/>
  <c r="W241" i="78"/>
  <c r="V350" i="76"/>
  <c r="W350" i="76"/>
  <c r="M350" i="76"/>
  <c r="L350" i="76"/>
  <c r="K132" i="76"/>
  <c r="T132" i="76"/>
  <c r="U132" i="76"/>
  <c r="J132" i="76"/>
  <c r="J474" i="76"/>
  <c r="U474" i="76"/>
  <c r="T474" i="76"/>
  <c r="K474" i="76"/>
  <c r="L496" i="76"/>
  <c r="W496" i="76"/>
  <c r="M496" i="76"/>
  <c r="V496" i="76"/>
  <c r="H461" i="79"/>
  <c r="R461" i="79"/>
  <c r="S461" i="79"/>
  <c r="I461" i="79"/>
  <c r="F461" i="79"/>
  <c r="G461" i="79"/>
  <c r="P461" i="79"/>
  <c r="Q461" i="79"/>
  <c r="H259" i="78"/>
  <c r="I259" i="78"/>
  <c r="S259" i="78"/>
  <c r="R259" i="78"/>
  <c r="H426" i="77"/>
  <c r="R426" i="77"/>
  <c r="I426" i="77"/>
  <c r="S426" i="77"/>
  <c r="P494" i="76"/>
  <c r="G494" i="76"/>
  <c r="F494" i="76"/>
  <c r="Q494" i="76"/>
  <c r="W288" i="76"/>
  <c r="V288" i="76"/>
  <c r="M288" i="76"/>
  <c r="L288" i="76"/>
  <c r="T138" i="76"/>
  <c r="U138" i="76"/>
  <c r="K138" i="76"/>
  <c r="J138" i="76"/>
  <c r="G188" i="77"/>
  <c r="F188" i="77"/>
  <c r="Q188" i="77"/>
  <c r="P188" i="77"/>
  <c r="I206" i="76"/>
  <c r="S206" i="76"/>
  <c r="H206" i="76"/>
  <c r="R206" i="76"/>
  <c r="M439" i="79"/>
  <c r="L439" i="79"/>
  <c r="V439" i="79"/>
  <c r="W439" i="79"/>
  <c r="M491" i="79"/>
  <c r="V491" i="79"/>
  <c r="L491" i="79"/>
  <c r="W491" i="79"/>
  <c r="P145" i="79"/>
  <c r="F145" i="79"/>
  <c r="Q145" i="79"/>
  <c r="G145" i="79"/>
  <c r="M165" i="78"/>
  <c r="L165" i="78"/>
  <c r="W165" i="78"/>
  <c r="V165" i="78"/>
  <c r="J256" i="77"/>
  <c r="U256" i="77"/>
  <c r="K256" i="77"/>
  <c r="T256" i="77"/>
  <c r="F298" i="76"/>
  <c r="G298" i="76"/>
  <c r="P298" i="76"/>
  <c r="Q298" i="76"/>
  <c r="P274" i="76"/>
  <c r="Q274" i="76"/>
  <c r="F274" i="76"/>
  <c r="G274" i="76"/>
  <c r="K132" i="77"/>
  <c r="J132" i="77"/>
  <c r="T132" i="77"/>
  <c r="U132" i="77"/>
  <c r="F478" i="76"/>
  <c r="P478" i="76"/>
  <c r="Q478" i="76"/>
  <c r="G478" i="76"/>
  <c r="U425" i="79"/>
  <c r="J425" i="79"/>
  <c r="T425" i="79"/>
  <c r="K425" i="79"/>
  <c r="F313" i="78"/>
  <c r="P313" i="78"/>
  <c r="Q313" i="78"/>
  <c r="G313" i="78"/>
  <c r="K105" i="78"/>
  <c r="J105" i="78"/>
  <c r="T105" i="78"/>
  <c r="U105" i="78"/>
  <c r="H296" i="77"/>
  <c r="R296" i="77"/>
  <c r="I296" i="77"/>
  <c r="S296" i="77"/>
  <c r="M510" i="76"/>
  <c r="L510" i="76"/>
  <c r="W510" i="76"/>
  <c r="V510" i="76"/>
  <c r="P440" i="76"/>
  <c r="Q440" i="76"/>
  <c r="F440" i="76"/>
  <c r="G440" i="76"/>
  <c r="P208" i="76"/>
  <c r="Q208" i="76"/>
  <c r="G208" i="76"/>
  <c r="F208" i="76"/>
  <c r="L278" i="76"/>
  <c r="M278" i="76"/>
  <c r="V278" i="76"/>
  <c r="W278" i="76"/>
  <c r="G440" i="77"/>
  <c r="F440" i="77"/>
  <c r="Q440" i="77"/>
  <c r="P440" i="77"/>
  <c r="L506" i="76"/>
  <c r="W506" i="76"/>
  <c r="V506" i="76"/>
  <c r="M506" i="76"/>
  <c r="Q311" i="78"/>
  <c r="P311" i="78"/>
  <c r="G311" i="78"/>
  <c r="F311" i="78"/>
  <c r="J340" i="77"/>
  <c r="K340" i="77"/>
  <c r="U340" i="77"/>
  <c r="T340" i="77"/>
  <c r="P526" i="76"/>
  <c r="Q526" i="76"/>
  <c r="G526" i="76"/>
  <c r="F526" i="76"/>
  <c r="S308" i="76"/>
  <c r="R308" i="76"/>
  <c r="I308" i="76"/>
  <c r="H308" i="76"/>
  <c r="S366" i="76"/>
  <c r="R366" i="76"/>
  <c r="I366" i="76"/>
  <c r="H366" i="76"/>
  <c r="V230" i="76"/>
  <c r="W230" i="76"/>
  <c r="L230" i="76"/>
  <c r="M230" i="76"/>
  <c r="P220" i="76"/>
  <c r="Q220" i="76"/>
  <c r="G220" i="76"/>
  <c r="F220" i="76"/>
  <c r="L125" i="78"/>
  <c r="M125" i="78"/>
  <c r="V125" i="78"/>
  <c r="W125" i="78"/>
  <c r="F216" i="76"/>
  <c r="G216" i="76"/>
  <c r="Q216" i="76"/>
  <c r="P216" i="76"/>
  <c r="J310" i="76"/>
  <c r="T310" i="76"/>
  <c r="K310" i="76"/>
  <c r="U310" i="76"/>
  <c r="U372" i="76"/>
  <c r="J372" i="76"/>
  <c r="T372" i="76"/>
  <c r="K372" i="76"/>
  <c r="K393" i="79"/>
  <c r="U393" i="79"/>
  <c r="J393" i="79"/>
  <c r="T393" i="79"/>
  <c r="K237" i="78"/>
  <c r="J237" i="78"/>
  <c r="U237" i="78"/>
  <c r="T237" i="78"/>
  <c r="K278" i="77"/>
  <c r="J278" i="77"/>
  <c r="U278" i="77"/>
  <c r="T278" i="77"/>
  <c r="K282" i="76"/>
  <c r="T282" i="76"/>
  <c r="J282" i="76"/>
  <c r="U282" i="76"/>
  <c r="H276" i="76"/>
  <c r="I276" i="76"/>
  <c r="R276" i="76"/>
  <c r="S276" i="76"/>
  <c r="U386" i="76"/>
  <c r="J386" i="76"/>
  <c r="T386" i="76"/>
  <c r="K386" i="76"/>
  <c r="J112" i="76"/>
  <c r="T112" i="76"/>
  <c r="U112" i="76"/>
  <c r="K112" i="76"/>
  <c r="P414" i="76"/>
  <c r="G414" i="76"/>
  <c r="F414" i="76"/>
  <c r="Q414" i="76"/>
  <c r="M111" i="78"/>
  <c r="L111" i="78"/>
  <c r="V111" i="78"/>
  <c r="W111" i="78"/>
  <c r="F410" i="76"/>
  <c r="P410" i="76"/>
  <c r="Q410" i="76"/>
  <c r="G410" i="76"/>
  <c r="I469" i="79"/>
  <c r="H469" i="79"/>
  <c r="R469" i="79"/>
  <c r="S469" i="79"/>
  <c r="F353" i="78"/>
  <c r="Q353" i="78"/>
  <c r="P353" i="78"/>
  <c r="G353" i="78"/>
  <c r="L406" i="77"/>
  <c r="M406" i="77"/>
  <c r="W406" i="77"/>
  <c r="V406" i="77"/>
  <c r="K120" i="77"/>
  <c r="J120" i="77"/>
  <c r="U120" i="77"/>
  <c r="T120" i="77"/>
  <c r="I362" i="76"/>
  <c r="H362" i="76"/>
  <c r="R362" i="76"/>
  <c r="S362" i="76"/>
  <c r="J450" i="76"/>
  <c r="T450" i="76"/>
  <c r="U450" i="76"/>
  <c r="K450" i="76"/>
  <c r="J342" i="76"/>
  <c r="K342" i="76"/>
  <c r="U342" i="76"/>
  <c r="T342" i="76"/>
  <c r="F474" i="76"/>
  <c r="Q474" i="76"/>
  <c r="G474" i="76"/>
  <c r="P474" i="76"/>
  <c r="V264" i="76"/>
  <c r="W264" i="76"/>
  <c r="M264" i="76"/>
  <c r="L264" i="76"/>
  <c r="K86" i="66"/>
  <c r="J86" i="66"/>
  <c r="J80" i="66"/>
  <c r="K80" i="66"/>
  <c r="K26" i="66"/>
  <c r="J26" i="66"/>
  <c r="J50" i="66"/>
  <c r="K50" i="66"/>
  <c r="K52" i="66"/>
  <c r="J52" i="66"/>
  <c r="F114" i="66"/>
  <c r="G114" i="66"/>
  <c r="H66" i="66"/>
  <c r="I66" i="66"/>
  <c r="G66" i="66"/>
  <c r="F66" i="66"/>
  <c r="L110" i="66"/>
  <c r="M110" i="66"/>
  <c r="F110" i="66"/>
  <c r="G110" i="66"/>
  <c r="L20" i="66"/>
  <c r="M20" i="66"/>
  <c r="M40" i="66"/>
  <c r="L40" i="66"/>
  <c r="G58" i="66"/>
  <c r="F58" i="66"/>
  <c r="J112" i="66"/>
  <c r="K112" i="66"/>
  <c r="I84" i="66"/>
  <c r="H84" i="66"/>
  <c r="I92" i="66"/>
  <c r="H92" i="66"/>
  <c r="I100" i="66"/>
  <c r="H100" i="66"/>
  <c r="M74" i="66"/>
  <c r="L74" i="66"/>
  <c r="G42" i="66"/>
  <c r="F42" i="66"/>
  <c r="J34" i="66"/>
  <c r="K34" i="66"/>
  <c r="J96" i="66"/>
  <c r="K96" i="66"/>
  <c r="H70" i="66"/>
  <c r="I70" i="66"/>
  <c r="I102" i="66"/>
  <c r="H102" i="66"/>
  <c r="G102" i="66"/>
  <c r="F102" i="66"/>
  <c r="G68" i="66"/>
  <c r="F68" i="66"/>
  <c r="F94" i="66"/>
  <c r="G94" i="66"/>
  <c r="F26" i="66"/>
  <c r="G26" i="66"/>
  <c r="K100" i="66"/>
  <c r="J100" i="66"/>
  <c r="M72" i="66"/>
  <c r="L72" i="66"/>
  <c r="L84" i="66"/>
  <c r="M84" i="66"/>
  <c r="I60" i="66"/>
  <c r="H60" i="66"/>
  <c r="L54" i="66"/>
  <c r="M54" i="66"/>
  <c r="I88" i="66"/>
  <c r="H88" i="66"/>
  <c r="F434" i="76"/>
  <c r="P434" i="76"/>
  <c r="Q434" i="76"/>
  <c r="G434" i="76"/>
  <c r="F238" i="76"/>
  <c r="G238" i="76"/>
  <c r="Q238" i="76"/>
  <c r="P238" i="76"/>
  <c r="V152" i="76"/>
  <c r="M152" i="76"/>
  <c r="L152" i="76"/>
  <c r="W152" i="76"/>
  <c r="K22" i="66"/>
  <c r="J22" i="66"/>
  <c r="M322" i="76"/>
  <c r="V322" i="76"/>
  <c r="L322" i="76"/>
  <c r="W322" i="76"/>
  <c r="I90" i="66"/>
  <c r="H90" i="66"/>
  <c r="M380" i="77"/>
  <c r="L380" i="77"/>
  <c r="V380" i="77"/>
  <c r="W380" i="77"/>
  <c r="L359" i="79"/>
  <c r="M359" i="79"/>
  <c r="W359" i="79"/>
  <c r="V359" i="79"/>
  <c r="I68" i="66"/>
  <c r="H68" i="66"/>
  <c r="F28" i="66"/>
  <c r="G28" i="66"/>
  <c r="L10" i="66"/>
  <c r="M10" i="66"/>
  <c r="G36" i="66"/>
  <c r="F36" i="66"/>
  <c r="I36" i="66"/>
  <c r="H36" i="66"/>
  <c r="G76" i="66"/>
  <c r="F76" i="66"/>
  <c r="G80" i="66"/>
  <c r="F80" i="66"/>
  <c r="M104" i="66"/>
  <c r="L104" i="66"/>
  <c r="J358" i="76"/>
  <c r="T358" i="76"/>
  <c r="U358" i="76"/>
  <c r="K358" i="76"/>
  <c r="J64" i="66"/>
  <c r="K64" i="66"/>
  <c r="K82" i="66"/>
  <c r="J82" i="66"/>
  <c r="H30" i="66"/>
  <c r="I30" i="66"/>
  <c r="H62" i="66"/>
  <c r="I62" i="66"/>
  <c r="H42" i="66"/>
  <c r="I42" i="66"/>
  <c r="F78" i="66"/>
  <c r="G78" i="66"/>
  <c r="M120" i="66"/>
  <c r="L120" i="66"/>
  <c r="M112" i="66"/>
  <c r="L112" i="66"/>
  <c r="H118" i="66"/>
  <c r="I118" i="66"/>
  <c r="I16" i="66"/>
  <c r="H16" i="66"/>
  <c r="H18" i="66"/>
  <c r="I18" i="66"/>
  <c r="L36" i="66"/>
  <c r="M36" i="66"/>
  <c r="L14" i="66"/>
  <c r="M14" i="66"/>
  <c r="K36" i="66"/>
  <c r="J36" i="66"/>
  <c r="I46" i="66"/>
  <c r="H46" i="66"/>
  <c r="F116" i="66"/>
  <c r="G116" i="66"/>
  <c r="I76" i="66"/>
  <c r="H76" i="66"/>
  <c r="H122" i="76"/>
  <c r="S122" i="76"/>
  <c r="R122" i="76"/>
  <c r="I122" i="76"/>
  <c r="G399" i="79"/>
  <c r="F399" i="79"/>
  <c r="P399" i="79"/>
  <c r="Q399" i="79"/>
  <c r="F467" i="78"/>
  <c r="P467" i="78"/>
  <c r="Q467" i="78"/>
  <c r="G467" i="78"/>
  <c r="F318" i="76"/>
  <c r="Q318" i="76"/>
  <c r="P318" i="76"/>
  <c r="G318" i="76"/>
  <c r="V243" i="79"/>
  <c r="L243" i="79"/>
  <c r="M243" i="79"/>
  <c r="W243" i="79"/>
  <c r="L122" i="66"/>
  <c r="M122" i="66"/>
  <c r="S302" i="77"/>
  <c r="R302" i="77"/>
  <c r="H302" i="77"/>
  <c r="I302" i="77"/>
  <c r="S290" i="76"/>
  <c r="R290" i="76"/>
  <c r="I290" i="76"/>
  <c r="H290" i="76"/>
  <c r="J8" i="66"/>
  <c r="K8" i="66"/>
  <c r="J88" i="66"/>
  <c r="K88" i="66"/>
  <c r="T264" i="76"/>
  <c r="J264" i="76"/>
  <c r="K264" i="76"/>
  <c r="U264" i="76"/>
  <c r="S230" i="76"/>
  <c r="R230" i="76"/>
  <c r="H230" i="76"/>
  <c r="I230" i="76"/>
  <c r="Q249" i="78"/>
  <c r="P249" i="78"/>
  <c r="G249" i="78"/>
  <c r="F249" i="78"/>
  <c r="Q256" i="76"/>
  <c r="F256" i="76"/>
  <c r="G256" i="76"/>
  <c r="P256" i="76"/>
  <c r="U174" i="76"/>
  <c r="K174" i="76"/>
  <c r="J174" i="76"/>
  <c r="T174" i="76"/>
  <c r="R247" i="79"/>
  <c r="H247" i="79"/>
  <c r="I247" i="79"/>
  <c r="S247" i="79"/>
  <c r="R427" i="78"/>
  <c r="H427" i="78"/>
  <c r="I427" i="78"/>
  <c r="S427" i="78"/>
  <c r="I408" i="76"/>
  <c r="R408" i="76"/>
  <c r="H408" i="76"/>
  <c r="S408" i="76"/>
  <c r="I410" i="76"/>
  <c r="H410" i="76"/>
  <c r="R410" i="76"/>
  <c r="S410" i="76"/>
  <c r="J166" i="76"/>
  <c r="T166" i="76"/>
  <c r="U166" i="76"/>
  <c r="K166" i="76"/>
  <c r="G22" i="66"/>
  <c r="F22" i="66"/>
  <c r="F122" i="66"/>
  <c r="G122" i="66"/>
  <c r="P181" i="78"/>
  <c r="Q181" i="78"/>
  <c r="F181" i="78"/>
  <c r="G181" i="78"/>
  <c r="T222" i="76"/>
  <c r="U222" i="76"/>
  <c r="K222" i="76"/>
  <c r="J222" i="76"/>
  <c r="U294" i="76"/>
  <c r="K294" i="76"/>
  <c r="J294" i="76"/>
  <c r="T294" i="76"/>
  <c r="G380" i="76"/>
  <c r="F380" i="76"/>
  <c r="Q380" i="76"/>
  <c r="P380" i="76"/>
  <c r="F157" i="78"/>
  <c r="P157" i="78"/>
  <c r="Q157" i="78"/>
  <c r="G157" i="78"/>
  <c r="P310" i="77"/>
  <c r="F310" i="77"/>
  <c r="G310" i="77"/>
  <c r="Q310" i="77"/>
  <c r="P126" i="77"/>
  <c r="F126" i="77"/>
  <c r="G126" i="77"/>
  <c r="Q126" i="77"/>
  <c r="L222" i="76"/>
  <c r="M222" i="76"/>
  <c r="V222" i="76"/>
  <c r="W222" i="76"/>
  <c r="S411" i="78"/>
  <c r="R411" i="78"/>
  <c r="H411" i="78"/>
  <c r="I411" i="78"/>
  <c r="G342" i="76"/>
  <c r="Q342" i="76"/>
  <c r="P342" i="76"/>
  <c r="F342" i="76"/>
  <c r="L94" i="66"/>
  <c r="M94" i="66"/>
  <c r="H410" i="77"/>
  <c r="I410" i="77"/>
  <c r="S410" i="77"/>
  <c r="R410" i="77"/>
  <c r="M282" i="76"/>
  <c r="W282" i="76"/>
  <c r="L282" i="76"/>
  <c r="V282" i="76"/>
  <c r="K388" i="76"/>
  <c r="J388" i="76"/>
  <c r="T388" i="76"/>
  <c r="U388" i="76"/>
  <c r="M76" i="66"/>
  <c r="L76" i="66"/>
  <c r="W274" i="76"/>
  <c r="V274" i="76"/>
  <c r="L274" i="76"/>
  <c r="M274" i="76"/>
  <c r="F418" i="76"/>
  <c r="Q418" i="76"/>
  <c r="G418" i="76"/>
  <c r="P418" i="76"/>
  <c r="J472" i="76"/>
  <c r="K472" i="76"/>
  <c r="U472" i="76"/>
  <c r="T472" i="76"/>
  <c r="M436" i="76"/>
  <c r="L436" i="76"/>
  <c r="W436" i="76"/>
  <c r="V436" i="76"/>
  <c r="Q162" i="76"/>
  <c r="F162" i="76"/>
  <c r="P162" i="76"/>
  <c r="G162" i="76"/>
  <c r="T342" i="77"/>
  <c r="K342" i="77"/>
  <c r="J342" i="77"/>
  <c r="U342" i="77"/>
  <c r="T431" i="78"/>
  <c r="U431" i="78"/>
  <c r="K431" i="78"/>
  <c r="J431" i="78"/>
  <c r="S232" i="76"/>
  <c r="H232" i="76"/>
  <c r="R232" i="76"/>
  <c r="I232" i="76"/>
  <c r="P372" i="76"/>
  <c r="F372" i="76"/>
  <c r="G372" i="76"/>
  <c r="Q372" i="76"/>
  <c r="S328" i="76"/>
  <c r="H328" i="76"/>
  <c r="R328" i="76"/>
  <c r="I328" i="76"/>
  <c r="V526" i="76"/>
  <c r="M526" i="76"/>
  <c r="L526" i="76"/>
  <c r="W526" i="76"/>
  <c r="T324" i="77"/>
  <c r="K324" i="77"/>
  <c r="J324" i="77"/>
  <c r="U324" i="77"/>
  <c r="S403" i="78"/>
  <c r="R403" i="78"/>
  <c r="H403" i="78"/>
  <c r="I403" i="78"/>
  <c r="G522" i="77"/>
  <c r="P522" i="77"/>
  <c r="F522" i="77"/>
  <c r="Q522" i="77"/>
  <c r="S357" i="78"/>
  <c r="I357" i="78"/>
  <c r="H357" i="78"/>
  <c r="R357" i="78"/>
  <c r="J338" i="77"/>
  <c r="K338" i="77"/>
  <c r="T338" i="77"/>
  <c r="U338" i="77"/>
  <c r="R323" i="78"/>
  <c r="H323" i="78"/>
  <c r="I323" i="78"/>
  <c r="S323" i="78"/>
  <c r="T153" i="79"/>
  <c r="J153" i="79"/>
  <c r="K153" i="79"/>
  <c r="U153" i="79"/>
  <c r="S167" i="79"/>
  <c r="H167" i="79"/>
  <c r="I167" i="79"/>
  <c r="R167" i="79"/>
  <c r="M514" i="77"/>
  <c r="W514" i="77"/>
  <c r="L514" i="77"/>
  <c r="V514" i="77"/>
  <c r="F398" i="77"/>
  <c r="P398" i="77"/>
  <c r="G398" i="77"/>
  <c r="Q398" i="77"/>
  <c r="G360" i="76"/>
  <c r="P360" i="76"/>
  <c r="Q360" i="76"/>
  <c r="F360" i="76"/>
  <c r="K111" i="78"/>
  <c r="U111" i="78"/>
  <c r="T111" i="78"/>
  <c r="J111" i="78"/>
  <c r="P528" i="76"/>
  <c r="Q528" i="76"/>
  <c r="F528" i="76"/>
  <c r="G528" i="76"/>
  <c r="F282" i="76"/>
  <c r="G282" i="76"/>
  <c r="Q282" i="76"/>
  <c r="P282" i="76"/>
  <c r="H257" i="78"/>
  <c r="I257" i="78"/>
  <c r="R257" i="78"/>
  <c r="S257" i="78"/>
  <c r="J250" i="76"/>
  <c r="U250" i="76"/>
  <c r="K250" i="76"/>
  <c r="T250" i="76"/>
  <c r="I196" i="77"/>
  <c r="S196" i="77"/>
  <c r="R196" i="77"/>
  <c r="H196" i="77"/>
  <c r="T512" i="76"/>
  <c r="J512" i="76"/>
  <c r="U512" i="76"/>
  <c r="K512" i="76"/>
  <c r="L167" i="78"/>
  <c r="W167" i="78"/>
  <c r="V167" i="78"/>
  <c r="M167" i="78"/>
  <c r="M176" i="77"/>
  <c r="W176" i="77"/>
  <c r="V176" i="77"/>
  <c r="L176" i="77"/>
  <c r="V190" i="76"/>
  <c r="M190" i="76"/>
  <c r="W190" i="76"/>
  <c r="L190" i="76"/>
  <c r="V256" i="76"/>
  <c r="L256" i="76"/>
  <c r="W256" i="76"/>
  <c r="M256" i="76"/>
  <c r="P314" i="76"/>
  <c r="F314" i="76"/>
  <c r="G314" i="76"/>
  <c r="Q314" i="76"/>
  <c r="M292" i="76"/>
  <c r="L292" i="76"/>
  <c r="W292" i="76"/>
  <c r="V292" i="76"/>
  <c r="P456" i="76"/>
  <c r="F456" i="76"/>
  <c r="G456" i="76"/>
  <c r="Q456" i="76"/>
  <c r="L394" i="77"/>
  <c r="W394" i="77"/>
  <c r="V394" i="77"/>
  <c r="M394" i="77"/>
  <c r="W355" i="79"/>
  <c r="M355" i="79"/>
  <c r="L355" i="79"/>
  <c r="V355" i="79"/>
  <c r="Q368" i="76"/>
  <c r="P368" i="76"/>
  <c r="F368" i="76"/>
  <c r="G368" i="76"/>
  <c r="U260" i="76"/>
  <c r="T260" i="76"/>
  <c r="K260" i="76"/>
  <c r="J260" i="76"/>
  <c r="Q344" i="76"/>
  <c r="G344" i="76"/>
  <c r="P344" i="76"/>
  <c r="F344" i="76"/>
  <c r="M476" i="76"/>
  <c r="W476" i="76"/>
  <c r="V476" i="76"/>
  <c r="L476" i="76"/>
  <c r="S352" i="77"/>
  <c r="R352" i="77"/>
  <c r="I352" i="77"/>
  <c r="H352" i="77"/>
  <c r="R415" i="78"/>
  <c r="S415" i="78"/>
  <c r="I415" i="78"/>
  <c r="H415" i="78"/>
  <c r="H395" i="78"/>
  <c r="I395" i="78"/>
  <c r="S395" i="78"/>
  <c r="R395" i="78"/>
  <c r="S103" i="79"/>
  <c r="H103" i="79"/>
  <c r="I103" i="79"/>
  <c r="R103" i="79"/>
  <c r="W502" i="77"/>
  <c r="L502" i="77"/>
  <c r="V502" i="77"/>
  <c r="M502" i="77"/>
  <c r="R133" i="79"/>
  <c r="I133" i="79"/>
  <c r="H133" i="79"/>
  <c r="S133" i="79"/>
  <c r="S341" i="79"/>
  <c r="I341" i="79"/>
  <c r="H341" i="79"/>
  <c r="R341" i="79"/>
  <c r="G287" i="79"/>
  <c r="Q287" i="79"/>
  <c r="F287" i="79"/>
  <c r="P287" i="79"/>
  <c r="P316" i="76"/>
  <c r="G316" i="76"/>
  <c r="Q316" i="76"/>
  <c r="F316" i="76"/>
  <c r="W310" i="76"/>
  <c r="V310" i="76"/>
  <c r="L310" i="76"/>
  <c r="M310" i="76"/>
  <c r="L217" i="79"/>
  <c r="M217" i="79"/>
  <c r="V217" i="79"/>
  <c r="W217" i="79"/>
  <c r="K179" i="79"/>
  <c r="J179" i="79"/>
  <c r="U179" i="79"/>
  <c r="T179" i="79"/>
  <c r="I176" i="76"/>
  <c r="S176" i="76"/>
  <c r="R176" i="76"/>
  <c r="H176" i="76"/>
  <c r="F482" i="76"/>
  <c r="P482" i="76"/>
  <c r="G482" i="76"/>
  <c r="Q482" i="76"/>
  <c r="U300" i="76"/>
  <c r="T300" i="76"/>
  <c r="K300" i="76"/>
  <c r="J300" i="76"/>
  <c r="F132" i="76"/>
  <c r="Q132" i="76"/>
  <c r="G132" i="76"/>
  <c r="P132" i="76"/>
  <c r="M370" i="76"/>
  <c r="L370" i="76"/>
  <c r="W370" i="76"/>
  <c r="V370" i="76"/>
  <c r="Q394" i="76"/>
  <c r="P394" i="76"/>
  <c r="F394" i="76"/>
  <c r="G394" i="76"/>
  <c r="J338" i="76"/>
  <c r="T338" i="76"/>
  <c r="U338" i="76"/>
  <c r="K338" i="76"/>
  <c r="L146" i="76"/>
  <c r="W146" i="76"/>
  <c r="V146" i="76"/>
  <c r="M146" i="76"/>
  <c r="U290" i="77"/>
  <c r="K290" i="77"/>
  <c r="J290" i="77"/>
  <c r="T290" i="77"/>
  <c r="P136" i="77"/>
  <c r="F136" i="77"/>
  <c r="Q136" i="77"/>
  <c r="G136" i="77"/>
  <c r="V300" i="76"/>
  <c r="M300" i="76"/>
  <c r="W300" i="76"/>
  <c r="L300" i="76"/>
  <c r="I330" i="76"/>
  <c r="S330" i="76"/>
  <c r="R330" i="76"/>
  <c r="H330" i="76"/>
  <c r="J390" i="76"/>
  <c r="U390" i="76"/>
  <c r="K390" i="76"/>
  <c r="T390" i="76"/>
  <c r="U140" i="76"/>
  <c r="T140" i="76"/>
  <c r="K140" i="76"/>
  <c r="J140" i="76"/>
  <c r="V470" i="77"/>
  <c r="M470" i="77"/>
  <c r="L470" i="77"/>
  <c r="W470" i="77"/>
  <c r="F268" i="76"/>
  <c r="Q268" i="76"/>
  <c r="P268" i="76"/>
  <c r="G268" i="76"/>
  <c r="M400" i="76"/>
  <c r="V400" i="76"/>
  <c r="W400" i="76"/>
  <c r="L400" i="76"/>
  <c r="L308" i="76"/>
  <c r="W308" i="76"/>
  <c r="M308" i="76"/>
  <c r="V308" i="76"/>
  <c r="I174" i="76"/>
  <c r="R174" i="76"/>
  <c r="H174" i="76"/>
  <c r="S174" i="76"/>
  <c r="G490" i="77"/>
  <c r="P490" i="77"/>
  <c r="F490" i="77"/>
  <c r="Q490" i="77"/>
  <c r="S367" i="79"/>
  <c r="I367" i="79"/>
  <c r="H367" i="79"/>
  <c r="R367" i="79"/>
  <c r="S152" i="77"/>
  <c r="H152" i="77"/>
  <c r="I152" i="77"/>
  <c r="R152" i="77"/>
  <c r="W467" i="79"/>
  <c r="M467" i="79"/>
  <c r="L467" i="79"/>
  <c r="V467" i="79"/>
  <c r="U187" i="78"/>
  <c r="K187" i="78"/>
  <c r="J187" i="78"/>
  <c r="T187" i="78"/>
  <c r="T411" i="79"/>
  <c r="J411" i="79"/>
  <c r="K411" i="79"/>
  <c r="U411" i="79"/>
  <c r="R497" i="79"/>
  <c r="I497" i="79"/>
  <c r="H497" i="79"/>
  <c r="S497" i="79"/>
  <c r="M461" i="79"/>
  <c r="L461" i="79"/>
  <c r="V461" i="79"/>
  <c r="W461" i="79"/>
  <c r="L202" i="76"/>
  <c r="M202" i="76"/>
  <c r="W202" i="76"/>
  <c r="V202" i="76"/>
  <c r="I394" i="76"/>
  <c r="H394" i="76"/>
  <c r="S394" i="76"/>
  <c r="R394" i="76"/>
  <c r="I190" i="76"/>
  <c r="R190" i="76"/>
  <c r="H190" i="76"/>
  <c r="S190" i="76"/>
  <c r="L416" i="77"/>
  <c r="W416" i="77"/>
  <c r="V416" i="77"/>
  <c r="M416" i="77"/>
  <c r="F318" i="77"/>
  <c r="G318" i="77"/>
  <c r="Q318" i="77"/>
  <c r="P318" i="77"/>
  <c r="I382" i="76"/>
  <c r="S382" i="76"/>
  <c r="H382" i="76"/>
  <c r="R382" i="76"/>
  <c r="F303" i="78"/>
  <c r="G303" i="78"/>
  <c r="Q303" i="78"/>
  <c r="P303" i="78"/>
  <c r="F231" i="79"/>
  <c r="G231" i="79"/>
  <c r="P231" i="79"/>
  <c r="Q231" i="79"/>
  <c r="U368" i="76"/>
  <c r="J368" i="76"/>
  <c r="T368" i="76"/>
  <c r="K368" i="76"/>
  <c r="F182" i="76"/>
  <c r="Q182" i="76"/>
  <c r="G182" i="76"/>
  <c r="P182" i="76"/>
  <c r="S416" i="76"/>
  <c r="I416" i="76"/>
  <c r="H416" i="76"/>
  <c r="R416" i="76"/>
  <c r="M475" i="79"/>
  <c r="L475" i="79"/>
  <c r="W475" i="79"/>
  <c r="V475" i="79"/>
  <c r="Q207" i="78"/>
  <c r="F207" i="78"/>
  <c r="G207" i="78"/>
  <c r="P207" i="78"/>
  <c r="P393" i="78"/>
  <c r="F393" i="78"/>
  <c r="G393" i="78"/>
  <c r="Q393" i="78"/>
  <c r="W119" i="79"/>
  <c r="L119" i="79"/>
  <c r="M119" i="79"/>
  <c r="V119" i="79"/>
  <c r="V423" i="79"/>
  <c r="L423" i="79"/>
  <c r="M423" i="79"/>
  <c r="W423" i="79"/>
  <c r="G236" i="77"/>
  <c r="P236" i="77"/>
  <c r="F236" i="77"/>
  <c r="Q236" i="77"/>
  <c r="I384" i="77"/>
  <c r="S384" i="77"/>
  <c r="H384" i="77"/>
  <c r="R384" i="77"/>
  <c r="M510" i="77"/>
  <c r="L510" i="77"/>
  <c r="W510" i="77"/>
  <c r="V510" i="77"/>
  <c r="R161" i="78"/>
  <c r="H161" i="78"/>
  <c r="I161" i="78"/>
  <c r="S161" i="78"/>
  <c r="R279" i="78"/>
  <c r="H279" i="78"/>
  <c r="I279" i="78"/>
  <c r="S279" i="78"/>
  <c r="R361" i="78"/>
  <c r="H361" i="78"/>
  <c r="S361" i="78"/>
  <c r="I361" i="78"/>
  <c r="T145" i="79"/>
  <c r="K145" i="79"/>
  <c r="J145" i="79"/>
  <c r="U145" i="79"/>
  <c r="W365" i="79"/>
  <c r="M365" i="79"/>
  <c r="L365" i="79"/>
  <c r="V365" i="79"/>
  <c r="G483" i="78"/>
  <c r="P483" i="78"/>
  <c r="F483" i="78"/>
  <c r="Q483" i="78"/>
  <c r="L199" i="79"/>
  <c r="W199" i="79"/>
  <c r="M199" i="79"/>
  <c r="V199" i="79"/>
  <c r="K347" i="79"/>
  <c r="T347" i="79"/>
  <c r="J347" i="79"/>
  <c r="U347" i="79"/>
  <c r="L473" i="79"/>
  <c r="W473" i="79"/>
  <c r="M473" i="79"/>
  <c r="V473" i="79"/>
  <c r="J509" i="78"/>
  <c r="T509" i="78"/>
  <c r="U509" i="78"/>
  <c r="K509" i="78"/>
  <c r="V197" i="79"/>
  <c r="W197" i="79"/>
  <c r="L197" i="79"/>
  <c r="M197" i="79"/>
  <c r="U293" i="79"/>
  <c r="T293" i="79"/>
  <c r="J293" i="79"/>
  <c r="K293" i="79"/>
  <c r="W437" i="79"/>
  <c r="V437" i="79"/>
  <c r="L437" i="79"/>
  <c r="M437" i="79"/>
  <c r="G325" i="78"/>
  <c r="F325" i="78"/>
  <c r="Q325" i="78"/>
  <c r="P325" i="78"/>
  <c r="M392" i="77"/>
  <c r="L392" i="77"/>
  <c r="W392" i="77"/>
  <c r="V392" i="77"/>
  <c r="M462" i="76"/>
  <c r="L462" i="76"/>
  <c r="W462" i="76"/>
  <c r="V462" i="76"/>
  <c r="G188" i="76"/>
  <c r="F188" i="76"/>
  <c r="P188" i="76"/>
  <c r="Q188" i="76"/>
  <c r="L135" i="79"/>
  <c r="M135" i="79"/>
  <c r="W135" i="79"/>
  <c r="V135" i="79"/>
  <c r="M212" i="77"/>
  <c r="L212" i="77"/>
  <c r="V212" i="77"/>
  <c r="W212" i="77"/>
  <c r="J184" i="76"/>
  <c r="K184" i="76"/>
  <c r="U184" i="76"/>
  <c r="T184" i="76"/>
  <c r="G430" i="76"/>
  <c r="F430" i="76"/>
  <c r="Q430" i="76"/>
  <c r="P430" i="76"/>
  <c r="U488" i="76"/>
  <c r="J488" i="76"/>
  <c r="K488" i="76"/>
  <c r="T488" i="76"/>
  <c r="I360" i="76"/>
  <c r="H360" i="76"/>
  <c r="S360" i="76"/>
  <c r="R360" i="76"/>
  <c r="J123" i="79"/>
  <c r="K123" i="79"/>
  <c r="U123" i="79"/>
  <c r="T123" i="79"/>
  <c r="S114" i="76"/>
  <c r="H114" i="76"/>
  <c r="I114" i="76"/>
  <c r="R114" i="76"/>
  <c r="Q412" i="76"/>
  <c r="G412" i="76"/>
  <c r="P412" i="76"/>
  <c r="F412" i="76"/>
  <c r="U93" i="79"/>
  <c r="K93" i="79"/>
  <c r="J93" i="79"/>
  <c r="T93" i="79"/>
  <c r="U478" i="77"/>
  <c r="K478" i="77"/>
  <c r="T478" i="77"/>
  <c r="J478" i="77"/>
  <c r="T478" i="76"/>
  <c r="K478" i="76"/>
  <c r="J478" i="76"/>
  <c r="U478" i="76"/>
  <c r="W260" i="76"/>
  <c r="M260" i="76"/>
  <c r="L260" i="76"/>
  <c r="V260" i="76"/>
  <c r="P454" i="77"/>
  <c r="G454" i="77"/>
  <c r="F454" i="77"/>
  <c r="Q454" i="77"/>
  <c r="M174" i="76"/>
  <c r="L174" i="76"/>
  <c r="V174" i="76"/>
  <c r="W174" i="76"/>
  <c r="R304" i="76"/>
  <c r="S304" i="76"/>
  <c r="I304" i="76"/>
  <c r="H304" i="76"/>
  <c r="G520" i="76"/>
  <c r="Q520" i="76"/>
  <c r="P520" i="76"/>
  <c r="F520" i="76"/>
  <c r="T426" i="76"/>
  <c r="K426" i="76"/>
  <c r="J426" i="76"/>
  <c r="U426" i="76"/>
  <c r="U220" i="76"/>
  <c r="K220" i="76"/>
  <c r="J220" i="76"/>
  <c r="T220" i="76"/>
  <c r="J414" i="77"/>
  <c r="K414" i="77"/>
  <c r="U414" i="77"/>
  <c r="T414" i="77"/>
  <c r="I474" i="76"/>
  <c r="R474" i="76"/>
  <c r="H474" i="76"/>
  <c r="S474" i="76"/>
  <c r="L164" i="76"/>
  <c r="V164" i="76"/>
  <c r="M164" i="76"/>
  <c r="W164" i="76"/>
  <c r="H383" i="78"/>
  <c r="I383" i="78"/>
  <c r="S383" i="78"/>
  <c r="R383" i="78"/>
  <c r="L404" i="77"/>
  <c r="M404" i="77"/>
  <c r="V404" i="77"/>
  <c r="W404" i="77"/>
  <c r="P158" i="76"/>
  <c r="Q158" i="76"/>
  <c r="F158" i="76"/>
  <c r="G158" i="76"/>
  <c r="G416" i="76"/>
  <c r="P416" i="76"/>
  <c r="F416" i="76"/>
  <c r="Q416" i="76"/>
  <c r="H415" i="79"/>
  <c r="S415" i="79"/>
  <c r="R415" i="79"/>
  <c r="I415" i="79"/>
  <c r="F137" i="78"/>
  <c r="P137" i="78"/>
  <c r="Q137" i="78"/>
  <c r="G137" i="78"/>
  <c r="J114" i="77"/>
  <c r="U114" i="77"/>
  <c r="T114" i="77"/>
  <c r="K114" i="77"/>
  <c r="J192" i="76"/>
  <c r="T192" i="76"/>
  <c r="U192" i="76"/>
  <c r="K192" i="76"/>
  <c r="J420" i="76"/>
  <c r="T420" i="76"/>
  <c r="U420" i="76"/>
  <c r="K420" i="76"/>
  <c r="J444" i="76"/>
  <c r="T444" i="76"/>
  <c r="U444" i="76"/>
  <c r="K444" i="76"/>
  <c r="J482" i="76"/>
  <c r="U482" i="76"/>
  <c r="K482" i="76"/>
  <c r="T482" i="76"/>
  <c r="Q512" i="76"/>
  <c r="P512" i="76"/>
  <c r="F512" i="76"/>
  <c r="G512" i="76"/>
  <c r="R202" i="76"/>
  <c r="S202" i="76"/>
  <c r="I202" i="76"/>
  <c r="H202" i="76"/>
  <c r="F107" i="79"/>
  <c r="Q107" i="79"/>
  <c r="P107" i="79"/>
  <c r="G107" i="79"/>
  <c r="J466" i="77"/>
  <c r="U466" i="77"/>
  <c r="T466" i="77"/>
  <c r="K466" i="77"/>
  <c r="G122" i="76"/>
  <c r="F122" i="76"/>
  <c r="Q122" i="76"/>
  <c r="P122" i="76"/>
  <c r="I396" i="76"/>
  <c r="H396" i="76"/>
  <c r="S396" i="76"/>
  <c r="R396" i="76"/>
  <c r="F492" i="76"/>
  <c r="Q492" i="76"/>
  <c r="G492" i="76"/>
  <c r="P492" i="76"/>
  <c r="T377" i="79"/>
  <c r="J377" i="79"/>
  <c r="U377" i="79"/>
  <c r="K377" i="79"/>
  <c r="R198" i="77"/>
  <c r="S198" i="77"/>
  <c r="H198" i="77"/>
  <c r="I198" i="77"/>
  <c r="Q140" i="77"/>
  <c r="P140" i="77"/>
  <c r="F140" i="77"/>
  <c r="G140" i="77"/>
  <c r="H349" i="78"/>
  <c r="S349" i="78"/>
  <c r="R349" i="78"/>
  <c r="I349" i="78"/>
  <c r="I435" i="78"/>
  <c r="S435" i="78"/>
  <c r="R435" i="78"/>
  <c r="H435" i="78"/>
  <c r="K321" i="79"/>
  <c r="U321" i="79"/>
  <c r="T321" i="79"/>
  <c r="J321" i="79"/>
  <c r="L178" i="77"/>
  <c r="V178" i="77"/>
  <c r="W178" i="77"/>
  <c r="M178" i="77"/>
  <c r="K326" i="77"/>
  <c r="T326" i="77"/>
  <c r="U326" i="77"/>
  <c r="J326" i="77"/>
  <c r="L444" i="77"/>
  <c r="W444" i="77"/>
  <c r="V444" i="77"/>
  <c r="M444" i="77"/>
  <c r="G115" i="78"/>
  <c r="Q115" i="78"/>
  <c r="P115" i="78"/>
  <c r="F115" i="78"/>
  <c r="G239" i="78"/>
  <c r="P239" i="78"/>
  <c r="Q239" i="78"/>
  <c r="F239" i="78"/>
  <c r="I315" i="78"/>
  <c r="S315" i="78"/>
  <c r="R315" i="78"/>
  <c r="H315" i="78"/>
  <c r="L473" i="78"/>
  <c r="W473" i="78"/>
  <c r="V473" i="78"/>
  <c r="M473" i="78"/>
  <c r="L263" i="79"/>
  <c r="W263" i="79"/>
  <c r="V263" i="79"/>
  <c r="M263" i="79"/>
  <c r="F141" i="79"/>
  <c r="G141" i="79"/>
  <c r="P141" i="79"/>
  <c r="Q141" i="79"/>
  <c r="M297" i="79"/>
  <c r="L297" i="79"/>
  <c r="W297" i="79"/>
  <c r="V297" i="79"/>
  <c r="K415" i="79"/>
  <c r="J415" i="79"/>
  <c r="T415" i="79"/>
  <c r="U415" i="79"/>
  <c r="K147" i="79"/>
  <c r="J147" i="79"/>
  <c r="U147" i="79"/>
  <c r="T147" i="79"/>
  <c r="I257" i="79"/>
  <c r="H257" i="79"/>
  <c r="S257" i="79"/>
  <c r="R257" i="79"/>
  <c r="M379" i="79"/>
  <c r="L379" i="79"/>
  <c r="W379" i="79"/>
  <c r="V379" i="79"/>
  <c r="K289" i="79"/>
  <c r="J289" i="79"/>
  <c r="U289" i="79"/>
  <c r="T289" i="79"/>
  <c r="H101" i="78"/>
  <c r="I101" i="78"/>
  <c r="S101" i="78"/>
  <c r="R101" i="78"/>
  <c r="R526" i="76"/>
  <c r="I526" i="76"/>
  <c r="H526" i="76"/>
  <c r="S526" i="76"/>
  <c r="T326" i="76"/>
  <c r="K326" i="76"/>
  <c r="J326" i="76"/>
  <c r="U326" i="76"/>
  <c r="Q116" i="76"/>
  <c r="G116" i="76"/>
  <c r="F116" i="76"/>
  <c r="P116" i="76"/>
  <c r="J109" i="78"/>
  <c r="K109" i="78"/>
  <c r="T109" i="78"/>
  <c r="U109" i="78"/>
  <c r="U122" i="76"/>
  <c r="T122" i="76"/>
  <c r="K122" i="76"/>
  <c r="J122" i="76"/>
  <c r="P428" i="76"/>
  <c r="F428" i="76"/>
  <c r="G428" i="76"/>
  <c r="Q428" i="76"/>
  <c r="T464" i="76"/>
  <c r="J464" i="76"/>
  <c r="K464" i="76"/>
  <c r="U464" i="76"/>
  <c r="T456" i="76"/>
  <c r="K456" i="76"/>
  <c r="U456" i="76"/>
  <c r="J456" i="76"/>
  <c r="W186" i="76"/>
  <c r="V186" i="76"/>
  <c r="L186" i="76"/>
  <c r="M186" i="76"/>
  <c r="L432" i="77"/>
  <c r="M432" i="77"/>
  <c r="V432" i="77"/>
  <c r="W432" i="77"/>
  <c r="U334" i="76"/>
  <c r="J334" i="76"/>
  <c r="T334" i="76"/>
  <c r="K334" i="76"/>
  <c r="W288" i="77"/>
  <c r="L288" i="77"/>
  <c r="V288" i="77"/>
  <c r="M288" i="77"/>
  <c r="H225" i="78"/>
  <c r="I225" i="78"/>
  <c r="R225" i="78"/>
  <c r="S225" i="78"/>
  <c r="L208" i="77"/>
  <c r="M208" i="77"/>
  <c r="W208" i="77"/>
  <c r="V208" i="77"/>
  <c r="G392" i="76"/>
  <c r="Q392" i="76"/>
  <c r="F392" i="76"/>
  <c r="P392" i="76"/>
  <c r="M156" i="76"/>
  <c r="W156" i="76"/>
  <c r="L156" i="76"/>
  <c r="V156" i="76"/>
  <c r="H393" i="78"/>
  <c r="I393" i="78"/>
  <c r="S393" i="78"/>
  <c r="R393" i="78"/>
  <c r="J126" i="77"/>
  <c r="T126" i="77"/>
  <c r="K126" i="77"/>
  <c r="U126" i="77"/>
  <c r="S182" i="76"/>
  <c r="I182" i="76"/>
  <c r="H182" i="76"/>
  <c r="R182" i="76"/>
  <c r="K412" i="76"/>
  <c r="U412" i="76"/>
  <c r="T412" i="76"/>
  <c r="J412" i="76"/>
  <c r="W534" i="76"/>
  <c r="M534" i="76"/>
  <c r="L534" i="76"/>
  <c r="V534" i="76"/>
  <c r="W314" i="76"/>
  <c r="V314" i="76"/>
  <c r="M314" i="76"/>
  <c r="L314" i="76"/>
  <c r="F327" i="78"/>
  <c r="G327" i="78"/>
  <c r="P327" i="78"/>
  <c r="Q327" i="78"/>
  <c r="P180" i="76"/>
  <c r="G180" i="76"/>
  <c r="F180" i="76"/>
  <c r="Q180" i="76"/>
  <c r="M119" i="78"/>
  <c r="W119" i="78"/>
  <c r="L119" i="78"/>
  <c r="V119" i="78"/>
  <c r="Q236" i="76"/>
  <c r="F236" i="76"/>
  <c r="P236" i="76"/>
  <c r="G236" i="76"/>
  <c r="G285" i="79"/>
  <c r="F285" i="79"/>
  <c r="P285" i="79"/>
  <c r="Q285" i="79"/>
  <c r="K147" i="78"/>
  <c r="J147" i="78"/>
  <c r="T147" i="78"/>
  <c r="U147" i="78"/>
  <c r="H140" i="77"/>
  <c r="I140" i="77"/>
  <c r="S140" i="77"/>
  <c r="R140" i="77"/>
  <c r="R198" i="76"/>
  <c r="I198" i="76"/>
  <c r="S198" i="76"/>
  <c r="H198" i="76"/>
  <c r="W448" i="76"/>
  <c r="L448" i="76"/>
  <c r="V448" i="76"/>
  <c r="M448" i="76"/>
  <c r="H397" i="78"/>
  <c r="I397" i="78"/>
  <c r="R397" i="78"/>
  <c r="S397" i="78"/>
  <c r="I252" i="77"/>
  <c r="H252" i="77"/>
  <c r="R252" i="77"/>
  <c r="S252" i="77"/>
  <c r="M116" i="76"/>
  <c r="L116" i="76"/>
  <c r="W116" i="76"/>
  <c r="V116" i="76"/>
  <c r="L324" i="76"/>
  <c r="M324" i="76"/>
  <c r="W324" i="76"/>
  <c r="V324" i="76"/>
  <c r="F406" i="76"/>
  <c r="G406" i="76"/>
  <c r="P406" i="76"/>
  <c r="Q406" i="76"/>
  <c r="T448" i="76"/>
  <c r="K448" i="76"/>
  <c r="J448" i="76"/>
  <c r="U448" i="76"/>
  <c r="P510" i="76"/>
  <c r="Q510" i="76"/>
  <c r="G510" i="76"/>
  <c r="F510" i="76"/>
  <c r="W224" i="76"/>
  <c r="V224" i="76"/>
  <c r="M224" i="76"/>
  <c r="L224" i="76"/>
  <c r="L429" i="79"/>
  <c r="M429" i="79"/>
  <c r="V429" i="79"/>
  <c r="W429" i="79"/>
  <c r="J231" i="78"/>
  <c r="K231" i="78"/>
  <c r="T231" i="78"/>
  <c r="U231" i="78"/>
  <c r="H190" i="77"/>
  <c r="I190" i="77"/>
  <c r="R190" i="77"/>
  <c r="S190" i="77"/>
  <c r="W184" i="76"/>
  <c r="L184" i="76"/>
  <c r="V184" i="76"/>
  <c r="M184" i="76"/>
  <c r="V416" i="76"/>
  <c r="M416" i="76"/>
  <c r="L416" i="76"/>
  <c r="W416" i="76"/>
  <c r="R400" i="77"/>
  <c r="S400" i="77"/>
  <c r="H400" i="77"/>
  <c r="I400" i="77"/>
  <c r="H254" i="77"/>
  <c r="S254" i="77"/>
  <c r="R254" i="77"/>
  <c r="I254" i="77"/>
  <c r="I269" i="78"/>
  <c r="H269" i="78"/>
  <c r="S269" i="78"/>
  <c r="R269" i="78"/>
  <c r="H423" i="78"/>
  <c r="I423" i="78"/>
  <c r="S423" i="78"/>
  <c r="R423" i="78"/>
  <c r="J253" i="79"/>
  <c r="K253" i="79"/>
  <c r="U253" i="79"/>
  <c r="T253" i="79"/>
  <c r="V304" i="77"/>
  <c r="M304" i="77"/>
  <c r="W304" i="77"/>
  <c r="L304" i="77"/>
  <c r="V428" i="77"/>
  <c r="M428" i="77"/>
  <c r="W428" i="77"/>
  <c r="L428" i="77"/>
  <c r="K97" i="78"/>
  <c r="T97" i="78"/>
  <c r="J97" i="78"/>
  <c r="U97" i="78"/>
  <c r="H219" i="78"/>
  <c r="I219" i="78"/>
  <c r="S219" i="78"/>
  <c r="R219" i="78"/>
  <c r="I303" i="78"/>
  <c r="H303" i="78"/>
  <c r="S303" i="78"/>
  <c r="R303" i="78"/>
  <c r="J441" i="78"/>
  <c r="K441" i="78"/>
  <c r="T441" i="78"/>
  <c r="U441" i="78"/>
  <c r="L231" i="79"/>
  <c r="M231" i="79"/>
  <c r="W231" i="79"/>
  <c r="V231" i="79"/>
  <c r="J461" i="79"/>
  <c r="K461" i="79"/>
  <c r="T461" i="79"/>
  <c r="U461" i="79"/>
  <c r="U103" i="79"/>
  <c r="J103" i="79"/>
  <c r="T103" i="79"/>
  <c r="K103" i="79"/>
  <c r="T261" i="79"/>
  <c r="K261" i="79"/>
  <c r="U261" i="79"/>
  <c r="J261" i="79"/>
  <c r="W391" i="79"/>
  <c r="M391" i="79"/>
  <c r="V391" i="79"/>
  <c r="L391" i="79"/>
  <c r="I127" i="79"/>
  <c r="H127" i="79"/>
  <c r="R127" i="79"/>
  <c r="S127" i="79"/>
  <c r="G241" i="79"/>
  <c r="F241" i="79"/>
  <c r="P241" i="79"/>
  <c r="Q241" i="79"/>
  <c r="H351" i="79"/>
  <c r="I351" i="79"/>
  <c r="R351" i="79"/>
  <c r="S351" i="79"/>
  <c r="G489" i="79"/>
  <c r="F489" i="79"/>
  <c r="P489" i="79"/>
  <c r="Q489" i="79"/>
  <c r="M203" i="78"/>
  <c r="V203" i="78"/>
  <c r="W203" i="78"/>
  <c r="L203" i="78"/>
  <c r="F180" i="77"/>
  <c r="P180" i="77"/>
  <c r="Q180" i="77"/>
  <c r="G180" i="77"/>
  <c r="P292" i="76"/>
  <c r="Q292" i="76"/>
  <c r="F292" i="76"/>
  <c r="G292" i="76"/>
  <c r="R178" i="76"/>
  <c r="S178" i="76"/>
  <c r="I178" i="76"/>
  <c r="H178" i="76"/>
  <c r="F221" i="78"/>
  <c r="P221" i="78"/>
  <c r="Q221" i="78"/>
  <c r="G221" i="78"/>
  <c r="W170" i="76"/>
  <c r="L170" i="76"/>
  <c r="M170" i="76"/>
  <c r="V170" i="76"/>
  <c r="I258" i="76"/>
  <c r="S258" i="76"/>
  <c r="R258" i="76"/>
  <c r="H258" i="76"/>
  <c r="K440" i="76"/>
  <c r="T440" i="76"/>
  <c r="U440" i="76"/>
  <c r="J440" i="76"/>
  <c r="G152" i="76"/>
  <c r="F152" i="76"/>
  <c r="P152" i="76"/>
  <c r="Q152" i="76"/>
  <c r="V364" i="76"/>
  <c r="W364" i="76"/>
  <c r="M364" i="76"/>
  <c r="L364" i="76"/>
  <c r="L131" i="78"/>
  <c r="V131" i="78"/>
  <c r="W131" i="78"/>
  <c r="M131" i="78"/>
  <c r="K194" i="76"/>
  <c r="J194" i="76"/>
  <c r="U194" i="76"/>
  <c r="T194" i="76"/>
  <c r="V518" i="76"/>
  <c r="L518" i="76"/>
  <c r="M518" i="76"/>
  <c r="W518" i="76"/>
  <c r="F289" i="78"/>
  <c r="G289" i="78"/>
  <c r="Q289" i="78"/>
  <c r="P289" i="78"/>
  <c r="L308" i="77"/>
  <c r="M308" i="77"/>
  <c r="W308" i="77"/>
  <c r="V308" i="77"/>
  <c r="P386" i="76"/>
  <c r="F386" i="76"/>
  <c r="G386" i="76"/>
  <c r="Q386" i="76"/>
  <c r="V290" i="76"/>
  <c r="L290" i="76"/>
  <c r="M290" i="76"/>
  <c r="W290" i="76"/>
  <c r="F111" i="79"/>
  <c r="P111" i="79"/>
  <c r="Q111" i="79"/>
  <c r="G111" i="79"/>
  <c r="J204" i="77"/>
  <c r="K204" i="77"/>
  <c r="U204" i="77"/>
  <c r="T204" i="77"/>
  <c r="J188" i="76"/>
  <c r="U188" i="76"/>
  <c r="T188" i="76"/>
  <c r="K188" i="76"/>
  <c r="S486" i="76"/>
  <c r="I486" i="76"/>
  <c r="H486" i="76"/>
  <c r="R486" i="76"/>
  <c r="S498" i="76"/>
  <c r="I498" i="76"/>
  <c r="R498" i="76"/>
  <c r="H498" i="76"/>
  <c r="M328" i="76"/>
  <c r="L328" i="76"/>
  <c r="V328" i="76"/>
  <c r="W328" i="76"/>
  <c r="K183" i="79"/>
  <c r="T183" i="79"/>
  <c r="U183" i="79"/>
  <c r="J183" i="79"/>
  <c r="K428" i="76"/>
  <c r="T428" i="76"/>
  <c r="J428" i="76"/>
  <c r="U428" i="76"/>
  <c r="F294" i="77"/>
  <c r="P294" i="77"/>
  <c r="G294" i="77"/>
  <c r="Q294" i="77"/>
  <c r="Q242" i="76"/>
  <c r="P242" i="76"/>
  <c r="F242" i="76"/>
  <c r="G242" i="76"/>
  <c r="F439" i="79"/>
  <c r="G439" i="79"/>
  <c r="Q439" i="79"/>
  <c r="P439" i="79"/>
  <c r="W239" i="78"/>
  <c r="L239" i="78"/>
  <c r="V239" i="78"/>
  <c r="M239" i="78"/>
  <c r="T202" i="77"/>
  <c r="K202" i="77"/>
  <c r="U202" i="77"/>
  <c r="J202" i="77"/>
  <c r="G186" i="76"/>
  <c r="P186" i="76"/>
  <c r="F186" i="76"/>
  <c r="Q186" i="76"/>
  <c r="H322" i="76"/>
  <c r="S322" i="76"/>
  <c r="R322" i="76"/>
  <c r="I322" i="76"/>
  <c r="M499" i="78"/>
  <c r="W499" i="78"/>
  <c r="V499" i="78"/>
  <c r="L499" i="78"/>
  <c r="L330" i="77"/>
  <c r="W330" i="77"/>
  <c r="V330" i="77"/>
  <c r="M330" i="77"/>
  <c r="U130" i="76"/>
  <c r="T130" i="76"/>
  <c r="K130" i="76"/>
  <c r="J130" i="76"/>
  <c r="P260" i="76"/>
  <c r="Q260" i="76"/>
  <c r="G260" i="76"/>
  <c r="F260" i="76"/>
  <c r="T304" i="76"/>
  <c r="K304" i="76"/>
  <c r="U304" i="76"/>
  <c r="J304" i="76"/>
  <c r="H348" i="76"/>
  <c r="S348" i="76"/>
  <c r="R348" i="76"/>
  <c r="I348" i="76"/>
  <c r="I512" i="76"/>
  <c r="H512" i="76"/>
  <c r="S512" i="76"/>
  <c r="R512" i="76"/>
  <c r="G324" i="76"/>
  <c r="F324" i="76"/>
  <c r="P324" i="76"/>
  <c r="Q324" i="76"/>
  <c r="K120" i="76"/>
  <c r="J120" i="76"/>
  <c r="T120" i="76"/>
  <c r="U120" i="76"/>
  <c r="F299" i="78"/>
  <c r="P299" i="78"/>
  <c r="Q299" i="78"/>
  <c r="G299" i="78"/>
  <c r="H298" i="77"/>
  <c r="S298" i="77"/>
  <c r="R298" i="77"/>
  <c r="I298" i="77"/>
  <c r="V208" i="76"/>
  <c r="L208" i="76"/>
  <c r="M208" i="76"/>
  <c r="W208" i="76"/>
  <c r="U402" i="76"/>
  <c r="K402" i="76"/>
  <c r="J402" i="76"/>
  <c r="T402" i="76"/>
  <c r="S494" i="77"/>
  <c r="H494" i="77"/>
  <c r="R494" i="77"/>
  <c r="I494" i="77"/>
  <c r="W431" i="79"/>
  <c r="V431" i="79"/>
  <c r="L431" i="79"/>
  <c r="M431" i="79"/>
  <c r="I484" i="77"/>
  <c r="S484" i="77"/>
  <c r="H484" i="77"/>
  <c r="R484" i="77"/>
  <c r="J401" i="79"/>
  <c r="K401" i="79"/>
  <c r="U401" i="79"/>
  <c r="T401" i="79"/>
  <c r="H460" i="77"/>
  <c r="I460" i="77"/>
  <c r="R460" i="77"/>
  <c r="S460" i="77"/>
  <c r="L137" i="79"/>
  <c r="M137" i="79"/>
  <c r="W137" i="79"/>
  <c r="V137" i="79"/>
  <c r="L417" i="79"/>
  <c r="M417" i="79"/>
  <c r="W417" i="79"/>
  <c r="V417" i="79"/>
  <c r="L493" i="78"/>
  <c r="W493" i="78"/>
  <c r="V493" i="78"/>
  <c r="M493" i="78"/>
  <c r="K301" i="78"/>
  <c r="T301" i="78"/>
  <c r="U301" i="78"/>
  <c r="J301" i="78"/>
  <c r="J129" i="78"/>
  <c r="U129" i="78"/>
  <c r="K129" i="78"/>
  <c r="T129" i="78"/>
  <c r="H434" i="77"/>
  <c r="I434" i="77"/>
  <c r="R434" i="77"/>
  <c r="S434" i="77"/>
  <c r="M320" i="77"/>
  <c r="L320" i="77"/>
  <c r="W320" i="77"/>
  <c r="V320" i="77"/>
  <c r="R134" i="76"/>
  <c r="H134" i="76"/>
  <c r="I134" i="76"/>
  <c r="S134" i="76"/>
  <c r="R323" i="79"/>
  <c r="I323" i="79"/>
  <c r="S323" i="79"/>
  <c r="H323" i="79"/>
  <c r="J485" i="78"/>
  <c r="U485" i="78"/>
  <c r="K485" i="78"/>
  <c r="T485" i="78"/>
  <c r="J315" i="78"/>
  <c r="U315" i="78"/>
  <c r="T315" i="78"/>
  <c r="K315" i="78"/>
  <c r="R131" i="78"/>
  <c r="I131" i="78"/>
  <c r="H131" i="78"/>
  <c r="S131" i="78"/>
  <c r="Q496" i="77"/>
  <c r="P496" i="77"/>
  <c r="G496" i="77"/>
  <c r="F496" i="77"/>
  <c r="V336" i="77"/>
  <c r="L336" i="77"/>
  <c r="M336" i="77"/>
  <c r="W336" i="77"/>
  <c r="R210" i="77"/>
  <c r="H210" i="77"/>
  <c r="S210" i="77"/>
  <c r="I210" i="77"/>
  <c r="F151" i="79"/>
  <c r="G151" i="79"/>
  <c r="Q151" i="79"/>
  <c r="P151" i="79"/>
  <c r="G253" i="79"/>
  <c r="P253" i="79"/>
  <c r="Q253" i="79"/>
  <c r="F253" i="79"/>
  <c r="Q453" i="78"/>
  <c r="F453" i="78"/>
  <c r="P453" i="78"/>
  <c r="G453" i="78"/>
  <c r="F233" i="78"/>
  <c r="P233" i="78"/>
  <c r="Q233" i="78"/>
  <c r="G233" i="78"/>
  <c r="L89" i="78"/>
  <c r="V89" i="78"/>
  <c r="M89" i="78"/>
  <c r="W89" i="78"/>
  <c r="K422" i="77"/>
  <c r="J422" i="77"/>
  <c r="U422" i="77"/>
  <c r="T422" i="77"/>
  <c r="H308" i="77"/>
  <c r="S308" i="77"/>
  <c r="I308" i="77"/>
  <c r="R308" i="77"/>
  <c r="K148" i="77"/>
  <c r="U148" i="77"/>
  <c r="T148" i="77"/>
  <c r="J148" i="77"/>
  <c r="J471" i="79"/>
  <c r="U471" i="79"/>
  <c r="T471" i="79"/>
  <c r="K471" i="79"/>
  <c r="T353" i="79"/>
  <c r="K353" i="79"/>
  <c r="U353" i="79"/>
  <c r="J353" i="79"/>
  <c r="H237" i="79"/>
  <c r="R237" i="79"/>
  <c r="I237" i="79"/>
  <c r="S237" i="79"/>
  <c r="J121" i="79"/>
  <c r="U121" i="79"/>
  <c r="T121" i="79"/>
  <c r="K121" i="79"/>
  <c r="V387" i="78"/>
  <c r="W387" i="78"/>
  <c r="L387" i="78"/>
  <c r="M387" i="78"/>
  <c r="U311" i="78"/>
  <c r="T311" i="78"/>
  <c r="K311" i="78"/>
  <c r="J311" i="78"/>
  <c r="H271" i="78"/>
  <c r="I271" i="78"/>
  <c r="R271" i="78"/>
  <c r="S271" i="78"/>
  <c r="F197" i="78"/>
  <c r="G197" i="78"/>
  <c r="P197" i="78"/>
  <c r="Q197" i="78"/>
  <c r="M137" i="78"/>
  <c r="L137" i="78"/>
  <c r="V137" i="78"/>
  <c r="W137" i="78"/>
  <c r="H530" i="77"/>
  <c r="S530" i="77"/>
  <c r="I530" i="77"/>
  <c r="R530" i="77"/>
  <c r="J438" i="77"/>
  <c r="U438" i="77"/>
  <c r="K438" i="77"/>
  <c r="T438" i="77"/>
  <c r="R328" i="77"/>
  <c r="S328" i="77"/>
  <c r="H328" i="77"/>
  <c r="I328" i="77"/>
  <c r="Q260" i="77"/>
  <c r="P260" i="77"/>
  <c r="F260" i="77"/>
  <c r="G260" i="77"/>
  <c r="K180" i="77"/>
  <c r="T180" i="77"/>
  <c r="J180" i="77"/>
  <c r="U180" i="77"/>
  <c r="P144" i="77"/>
  <c r="Q144" i="77"/>
  <c r="G144" i="77"/>
  <c r="F144" i="77"/>
  <c r="K101" i="78"/>
  <c r="U101" i="78"/>
  <c r="J101" i="78"/>
  <c r="T101" i="78"/>
  <c r="I445" i="79"/>
  <c r="H445" i="79"/>
  <c r="S445" i="79"/>
  <c r="R445" i="79"/>
  <c r="J257" i="79"/>
  <c r="U257" i="79"/>
  <c r="K257" i="79"/>
  <c r="T257" i="79"/>
  <c r="M133" i="79"/>
  <c r="L133" i="79"/>
  <c r="W133" i="79"/>
  <c r="V133" i="79"/>
  <c r="I443" i="78"/>
  <c r="R443" i="78"/>
  <c r="H443" i="78"/>
  <c r="S443" i="78"/>
  <c r="U319" i="78"/>
  <c r="J319" i="78"/>
  <c r="T319" i="78"/>
  <c r="K319" i="78"/>
  <c r="T281" i="78"/>
  <c r="K281" i="78"/>
  <c r="U281" i="78"/>
  <c r="J281" i="78"/>
  <c r="T213" i="78"/>
  <c r="U213" i="78"/>
  <c r="K213" i="78"/>
  <c r="J213" i="78"/>
  <c r="H113" i="78"/>
  <c r="I113" i="78"/>
  <c r="R113" i="78"/>
  <c r="S113" i="78"/>
  <c r="J502" i="77"/>
  <c r="U502" i="77"/>
  <c r="T502" i="77"/>
  <c r="K502" i="77"/>
  <c r="K420" i="77"/>
  <c r="U420" i="77"/>
  <c r="T420" i="77"/>
  <c r="J420" i="77"/>
  <c r="I356" i="77"/>
  <c r="H356" i="77"/>
  <c r="R356" i="77"/>
  <c r="S356" i="77"/>
  <c r="L296" i="77"/>
  <c r="W296" i="77"/>
  <c r="V296" i="77"/>
  <c r="M296" i="77"/>
  <c r="U160" i="77"/>
  <c r="K160" i="77"/>
  <c r="T160" i="77"/>
  <c r="J160" i="77"/>
  <c r="H176" i="77"/>
  <c r="I176" i="77"/>
  <c r="S176" i="77"/>
  <c r="R176" i="77"/>
  <c r="F433" i="78"/>
  <c r="Q433" i="78"/>
  <c r="G433" i="78"/>
  <c r="P433" i="78"/>
  <c r="I489" i="79"/>
  <c r="S489" i="79"/>
  <c r="H489" i="79"/>
  <c r="R489" i="79"/>
  <c r="H333" i="79"/>
  <c r="I333" i="79"/>
  <c r="R333" i="79"/>
  <c r="S333" i="79"/>
  <c r="M247" i="79"/>
  <c r="W247" i="79"/>
  <c r="L247" i="79"/>
  <c r="V247" i="79"/>
  <c r="I473" i="78"/>
  <c r="S473" i="78"/>
  <c r="R473" i="78"/>
  <c r="H473" i="78"/>
  <c r="L385" i="78"/>
  <c r="W385" i="78"/>
  <c r="V385" i="78"/>
  <c r="M385" i="78"/>
  <c r="T321" i="78"/>
  <c r="U321" i="78"/>
  <c r="K321" i="78"/>
  <c r="J321" i="78"/>
  <c r="T291" i="78"/>
  <c r="K291" i="78"/>
  <c r="J291" i="78"/>
  <c r="U291" i="78"/>
  <c r="Q235" i="78"/>
  <c r="F235" i="78"/>
  <c r="P235" i="78"/>
  <c r="G235" i="78"/>
  <c r="W187" i="78"/>
  <c r="V187" i="78"/>
  <c r="L187" i="78"/>
  <c r="M187" i="78"/>
  <c r="F149" i="78"/>
  <c r="G149" i="78"/>
  <c r="P149" i="78"/>
  <c r="Q149" i="78"/>
  <c r="P87" i="78"/>
  <c r="Q87" i="78"/>
  <c r="F87" i="78"/>
  <c r="G87" i="78"/>
  <c r="U472" i="77"/>
  <c r="K472" i="77"/>
  <c r="T472" i="77"/>
  <c r="J472" i="77"/>
  <c r="H368" i="77"/>
  <c r="R368" i="77"/>
  <c r="S368" i="77"/>
  <c r="I368" i="77"/>
  <c r="G306" i="77"/>
  <c r="F306" i="77"/>
  <c r="P306" i="77"/>
  <c r="Q306" i="77"/>
  <c r="J214" i="77"/>
  <c r="U214" i="77"/>
  <c r="K214" i="77"/>
  <c r="T214" i="77"/>
  <c r="I170" i="77"/>
  <c r="S170" i="77"/>
  <c r="H170" i="77"/>
  <c r="R170" i="77"/>
  <c r="F323" i="79"/>
  <c r="Q323" i="79"/>
  <c r="G323" i="79"/>
  <c r="P323" i="79"/>
  <c r="M396" i="77"/>
  <c r="L396" i="77"/>
  <c r="V396" i="77"/>
  <c r="W396" i="77"/>
  <c r="L343" i="79"/>
  <c r="M343" i="79"/>
  <c r="V343" i="79"/>
  <c r="W343" i="79"/>
  <c r="S123" i="78"/>
  <c r="R123" i="78"/>
  <c r="I123" i="78"/>
  <c r="H123" i="78"/>
  <c r="F456" i="77"/>
  <c r="P456" i="77"/>
  <c r="G456" i="77"/>
  <c r="Q456" i="77"/>
  <c r="V161" i="78"/>
  <c r="W161" i="78"/>
  <c r="L161" i="78"/>
  <c r="M161" i="78"/>
  <c r="K226" i="77"/>
  <c r="J226" i="77"/>
  <c r="T226" i="77"/>
  <c r="U226" i="77"/>
  <c r="L252" i="77"/>
  <c r="M252" i="77"/>
  <c r="W252" i="77"/>
  <c r="V252" i="77"/>
  <c r="U245" i="78"/>
  <c r="J245" i="78"/>
  <c r="K245" i="78"/>
  <c r="T245" i="78"/>
  <c r="L95" i="79"/>
  <c r="V95" i="79"/>
  <c r="M95" i="79"/>
  <c r="W95" i="79"/>
  <c r="F297" i="79"/>
  <c r="Q297" i="79"/>
  <c r="G297" i="79"/>
  <c r="P297" i="79"/>
  <c r="M259" i="78"/>
  <c r="V259" i="78"/>
  <c r="L259" i="78"/>
  <c r="W259" i="78"/>
  <c r="P482" i="77"/>
  <c r="G482" i="77"/>
  <c r="F482" i="77"/>
  <c r="Q482" i="77"/>
  <c r="H242" i="77"/>
  <c r="R242" i="77"/>
  <c r="I242" i="77"/>
  <c r="S242" i="77"/>
  <c r="K200" i="77"/>
  <c r="T200" i="77"/>
  <c r="J200" i="77"/>
  <c r="U200" i="77"/>
  <c r="J332" i="77"/>
  <c r="U332" i="77"/>
  <c r="T332" i="77"/>
  <c r="K332" i="77"/>
  <c r="F121" i="78"/>
  <c r="P121" i="78"/>
  <c r="G121" i="78"/>
  <c r="Q121" i="78"/>
  <c r="L373" i="78"/>
  <c r="V373" i="78"/>
  <c r="M373" i="78"/>
  <c r="W373" i="78"/>
  <c r="G497" i="79"/>
  <c r="F497" i="79"/>
  <c r="P497" i="79"/>
  <c r="Q497" i="79"/>
  <c r="J528" i="77"/>
  <c r="K528" i="77"/>
  <c r="T528" i="77"/>
  <c r="U528" i="77"/>
  <c r="F447" i="78"/>
  <c r="Q447" i="78"/>
  <c r="G447" i="78"/>
  <c r="P447" i="78"/>
  <c r="M341" i="79"/>
  <c r="V341" i="79"/>
  <c r="L341" i="79"/>
  <c r="W341" i="79"/>
  <c r="U409" i="79"/>
  <c r="K409" i="79"/>
  <c r="T409" i="79"/>
  <c r="J409" i="79"/>
  <c r="G229" i="79"/>
  <c r="P229" i="79"/>
  <c r="F229" i="79"/>
  <c r="Q229" i="79"/>
  <c r="L391" i="78"/>
  <c r="V391" i="78"/>
  <c r="M391" i="78"/>
  <c r="W391" i="78"/>
  <c r="F153" i="78"/>
  <c r="P153" i="78"/>
  <c r="G153" i="78"/>
  <c r="Q153" i="78"/>
  <c r="T348" i="77"/>
  <c r="J348" i="77"/>
  <c r="K348" i="77"/>
  <c r="U348" i="77"/>
  <c r="L120" i="77"/>
  <c r="M120" i="77"/>
  <c r="V120" i="77"/>
  <c r="W120" i="77"/>
  <c r="F302" i="77"/>
  <c r="Q302" i="77"/>
  <c r="P302" i="77"/>
  <c r="G302" i="77"/>
  <c r="F478" i="77"/>
  <c r="Q478" i="77"/>
  <c r="P478" i="77"/>
  <c r="G478" i="77"/>
  <c r="K209" i="78"/>
  <c r="J209" i="78"/>
  <c r="U209" i="78"/>
  <c r="T209" i="78"/>
  <c r="K263" i="79"/>
  <c r="J263" i="79"/>
  <c r="U263" i="79"/>
  <c r="T263" i="79"/>
  <c r="V302" i="77"/>
  <c r="M302" i="77"/>
  <c r="W302" i="77"/>
  <c r="L302" i="77"/>
  <c r="G189" i="78"/>
  <c r="Q189" i="78"/>
  <c r="F189" i="78"/>
  <c r="P189" i="78"/>
  <c r="J357" i="79"/>
  <c r="T357" i="79"/>
  <c r="K357" i="79"/>
  <c r="U357" i="79"/>
  <c r="K214" i="76"/>
  <c r="J214" i="76"/>
  <c r="T214" i="76"/>
  <c r="U214" i="76"/>
  <c r="I207" i="79"/>
  <c r="R207" i="79"/>
  <c r="S207" i="79"/>
  <c r="H207" i="79"/>
  <c r="K371" i="78"/>
  <c r="T371" i="78"/>
  <c r="U371" i="78"/>
  <c r="J371" i="78"/>
  <c r="Q514" i="77"/>
  <c r="G514" i="77"/>
  <c r="P514" i="77"/>
  <c r="F514" i="77"/>
  <c r="P280" i="77"/>
  <c r="Q280" i="77"/>
  <c r="G280" i="77"/>
  <c r="F280" i="77"/>
  <c r="M186" i="77"/>
  <c r="V186" i="77"/>
  <c r="L186" i="77"/>
  <c r="W186" i="77"/>
  <c r="J356" i="77"/>
  <c r="T356" i="77"/>
  <c r="K356" i="77"/>
  <c r="U356" i="77"/>
  <c r="R185" i="78"/>
  <c r="I185" i="78"/>
  <c r="S185" i="78"/>
  <c r="H185" i="78"/>
  <c r="S437" i="78"/>
  <c r="I437" i="78"/>
  <c r="R437" i="78"/>
  <c r="H437" i="78"/>
  <c r="F174" i="77"/>
  <c r="G174" i="77"/>
  <c r="P174" i="77"/>
  <c r="Q174" i="77"/>
  <c r="K99" i="78"/>
  <c r="J99" i="78"/>
  <c r="T99" i="78"/>
  <c r="U99" i="78"/>
  <c r="K167" i="79"/>
  <c r="T167" i="79"/>
  <c r="J167" i="79"/>
  <c r="U167" i="79"/>
  <c r="K423" i="79"/>
  <c r="J423" i="79"/>
  <c r="T423" i="79"/>
  <c r="U423" i="79"/>
  <c r="F487" i="79"/>
  <c r="P487" i="79"/>
  <c r="Q487" i="79"/>
  <c r="G487" i="79"/>
  <c r="F217" i="78"/>
  <c r="P217" i="78"/>
  <c r="G217" i="78"/>
  <c r="Q217" i="78"/>
  <c r="I353" i="79"/>
  <c r="H353" i="79"/>
  <c r="S353" i="79"/>
  <c r="R353" i="79"/>
  <c r="M399" i="78"/>
  <c r="V399" i="78"/>
  <c r="W399" i="78"/>
  <c r="L399" i="78"/>
  <c r="H209" i="78"/>
  <c r="S209" i="78"/>
  <c r="R209" i="78"/>
  <c r="I209" i="78"/>
  <c r="F498" i="77"/>
  <c r="P498" i="77"/>
  <c r="G498" i="77"/>
  <c r="Q498" i="77"/>
  <c r="H314" i="77"/>
  <c r="I314" i="77"/>
  <c r="R314" i="77"/>
  <c r="S314" i="77"/>
  <c r="V128" i="77"/>
  <c r="M128" i="77"/>
  <c r="W128" i="77"/>
  <c r="L128" i="77"/>
  <c r="L278" i="77"/>
  <c r="W278" i="77"/>
  <c r="M278" i="77"/>
  <c r="V278" i="77"/>
  <c r="J412" i="77"/>
  <c r="T412" i="77"/>
  <c r="K412" i="77"/>
  <c r="U412" i="77"/>
  <c r="K159" i="78"/>
  <c r="J159" i="78"/>
  <c r="U159" i="78"/>
  <c r="T159" i="78"/>
  <c r="M365" i="78"/>
  <c r="L365" i="78"/>
  <c r="W365" i="78"/>
  <c r="V365" i="78"/>
  <c r="G193" i="79"/>
  <c r="F193" i="79"/>
  <c r="P193" i="79"/>
  <c r="Q193" i="79"/>
  <c r="K308" i="77"/>
  <c r="U308" i="77"/>
  <c r="J308" i="77"/>
  <c r="T308" i="77"/>
  <c r="S87" i="78"/>
  <c r="H87" i="78"/>
  <c r="I87" i="78"/>
  <c r="R87" i="78"/>
  <c r="L301" i="78"/>
  <c r="M301" i="78"/>
  <c r="V301" i="78"/>
  <c r="W301" i="78"/>
  <c r="S109" i="79"/>
  <c r="I109" i="79"/>
  <c r="H109" i="79"/>
  <c r="R109" i="79"/>
  <c r="L487" i="78"/>
  <c r="V487" i="78"/>
  <c r="M487" i="78"/>
  <c r="W487" i="78"/>
  <c r="H407" i="79"/>
  <c r="I407" i="79"/>
  <c r="S407" i="79"/>
  <c r="R407" i="79"/>
  <c r="R203" i="79"/>
  <c r="S203" i="79"/>
  <c r="I203" i="79"/>
  <c r="H203" i="79"/>
  <c r="G461" i="78"/>
  <c r="F461" i="78"/>
  <c r="P461" i="78"/>
  <c r="Q461" i="78"/>
  <c r="J355" i="78"/>
  <c r="U355" i="78"/>
  <c r="K355" i="78"/>
  <c r="T355" i="78"/>
  <c r="T221" i="78"/>
  <c r="U221" i="78"/>
  <c r="K221" i="78"/>
  <c r="J221" i="78"/>
  <c r="J157" i="78"/>
  <c r="T157" i="78"/>
  <c r="U157" i="78"/>
  <c r="K157" i="78"/>
  <c r="I472" i="77"/>
  <c r="R472" i="77"/>
  <c r="H472" i="77"/>
  <c r="S472" i="77"/>
  <c r="K372" i="77"/>
  <c r="U372" i="77"/>
  <c r="T372" i="77"/>
  <c r="J372" i="77"/>
  <c r="I290" i="77"/>
  <c r="H290" i="77"/>
  <c r="S290" i="77"/>
  <c r="R290" i="77"/>
  <c r="G170" i="77"/>
  <c r="Q170" i="77"/>
  <c r="F170" i="77"/>
  <c r="P170" i="77"/>
  <c r="H112" i="77"/>
  <c r="I112" i="77"/>
  <c r="R112" i="77"/>
  <c r="S112" i="77"/>
  <c r="H204" i="77"/>
  <c r="S204" i="77"/>
  <c r="R204" i="77"/>
  <c r="I204" i="77"/>
  <c r="Q254" i="77"/>
  <c r="G254" i="77"/>
  <c r="F254" i="77"/>
  <c r="P254" i="77"/>
  <c r="M294" i="77"/>
  <c r="V294" i="77"/>
  <c r="W294" i="77"/>
  <c r="L294" i="77"/>
  <c r="W364" i="77"/>
  <c r="M364" i="77"/>
  <c r="V364" i="77"/>
  <c r="L364" i="77"/>
  <c r="H416" i="77"/>
  <c r="R416" i="77"/>
  <c r="I416" i="77"/>
  <c r="S416" i="77"/>
  <c r="G494" i="77"/>
  <c r="P494" i="77"/>
  <c r="Q494" i="77"/>
  <c r="F494" i="77"/>
  <c r="T143" i="78"/>
  <c r="J143" i="78"/>
  <c r="K143" i="78"/>
  <c r="U143" i="78"/>
  <c r="M215" i="78"/>
  <c r="L215" i="78"/>
  <c r="V215" i="78"/>
  <c r="W215" i="78"/>
  <c r="J391" i="78"/>
  <c r="K391" i="78"/>
  <c r="U391" i="78"/>
  <c r="T391" i="78"/>
  <c r="H503" i="78"/>
  <c r="I503" i="78"/>
  <c r="S503" i="78"/>
  <c r="R503" i="78"/>
  <c r="H339" i="79"/>
  <c r="S339" i="79"/>
  <c r="I339" i="79"/>
  <c r="R339" i="79"/>
  <c r="H178" i="77"/>
  <c r="I178" i="77"/>
  <c r="R178" i="77"/>
  <c r="S178" i="77"/>
  <c r="J336" i="77"/>
  <c r="U336" i="77"/>
  <c r="K336" i="77"/>
  <c r="T336" i="77"/>
  <c r="H428" i="77"/>
  <c r="R428" i="77"/>
  <c r="I428" i="77"/>
  <c r="S428" i="77"/>
  <c r="M87" i="78"/>
  <c r="L87" i="78"/>
  <c r="V87" i="78"/>
  <c r="W87" i="78"/>
  <c r="K171" i="78"/>
  <c r="T171" i="78"/>
  <c r="J171" i="78"/>
  <c r="U171" i="78"/>
  <c r="L303" i="78"/>
  <c r="W303" i="78"/>
  <c r="V303" i="78"/>
  <c r="M303" i="78"/>
  <c r="T447" i="78"/>
  <c r="K447" i="78"/>
  <c r="J447" i="78"/>
  <c r="U447" i="78"/>
  <c r="G259" i="79"/>
  <c r="Q259" i="79"/>
  <c r="F259" i="79"/>
  <c r="P259" i="79"/>
  <c r="G473" i="79"/>
  <c r="F473" i="79"/>
  <c r="P473" i="79"/>
  <c r="Q473" i="79"/>
  <c r="L507" i="78"/>
  <c r="M507" i="78"/>
  <c r="V507" i="78"/>
  <c r="W507" i="78"/>
  <c r="M211" i="79"/>
  <c r="W211" i="79"/>
  <c r="V211" i="79"/>
  <c r="L211" i="79"/>
  <c r="K343" i="79"/>
  <c r="J343" i="79"/>
  <c r="T343" i="79"/>
  <c r="U343" i="79"/>
  <c r="K457" i="79"/>
  <c r="J457" i="79"/>
  <c r="U457" i="79"/>
  <c r="T457" i="79"/>
  <c r="F473" i="78"/>
  <c r="Q473" i="78"/>
  <c r="G473" i="78"/>
  <c r="P473" i="78"/>
  <c r="U149" i="79"/>
  <c r="T149" i="79"/>
  <c r="J149" i="79"/>
  <c r="K149" i="79"/>
  <c r="F251" i="79"/>
  <c r="G251" i="79"/>
  <c r="Q251" i="79"/>
  <c r="P251" i="79"/>
  <c r="I345" i="79"/>
  <c r="S345" i="79"/>
  <c r="R345" i="79"/>
  <c r="H345" i="79"/>
  <c r="K487" i="79"/>
  <c r="T487" i="79"/>
  <c r="U487" i="79"/>
  <c r="J487" i="79"/>
  <c r="K239" i="79"/>
  <c r="J239" i="79"/>
  <c r="T239" i="79"/>
  <c r="U239" i="79"/>
  <c r="H449" i="79"/>
  <c r="I449" i="79"/>
  <c r="S449" i="79"/>
  <c r="R449" i="79"/>
  <c r="V241" i="79"/>
  <c r="W241" i="79"/>
  <c r="M241" i="79"/>
  <c r="L241" i="79"/>
  <c r="I481" i="78"/>
  <c r="H481" i="78"/>
  <c r="R481" i="78"/>
  <c r="S481" i="78"/>
  <c r="W403" i="78"/>
  <c r="L403" i="78"/>
  <c r="V403" i="78"/>
  <c r="M403" i="78"/>
  <c r="J343" i="78"/>
  <c r="T343" i="78"/>
  <c r="K343" i="78"/>
  <c r="U343" i="78"/>
  <c r="M189" i="78"/>
  <c r="L189" i="78"/>
  <c r="V189" i="78"/>
  <c r="W189" i="78"/>
  <c r="T520" i="77"/>
  <c r="J520" i="77"/>
  <c r="U520" i="77"/>
  <c r="K520" i="77"/>
  <c r="Q404" i="77"/>
  <c r="G404" i="77"/>
  <c r="F404" i="77"/>
  <c r="P404" i="77"/>
  <c r="I330" i="77"/>
  <c r="R330" i="77"/>
  <c r="H330" i="77"/>
  <c r="S330" i="77"/>
  <c r="M198" i="77"/>
  <c r="W198" i="77"/>
  <c r="L198" i="77"/>
  <c r="V198" i="77"/>
  <c r="M124" i="77"/>
  <c r="L124" i="77"/>
  <c r="V124" i="77"/>
  <c r="W124" i="77"/>
  <c r="S186" i="77"/>
  <c r="H186" i="77"/>
  <c r="R186" i="77"/>
  <c r="I186" i="77"/>
  <c r="L232" i="77"/>
  <c r="M232" i="77"/>
  <c r="W232" i="77"/>
  <c r="V232" i="77"/>
  <c r="P284" i="77"/>
  <c r="F284" i="77"/>
  <c r="G284" i="77"/>
  <c r="Q284" i="77"/>
  <c r="F332" i="77"/>
  <c r="P332" i="77"/>
  <c r="Q332" i="77"/>
  <c r="G332" i="77"/>
  <c r="F390" i="77"/>
  <c r="G390" i="77"/>
  <c r="P390" i="77"/>
  <c r="Q390" i="77"/>
  <c r="F472" i="77"/>
  <c r="P472" i="77"/>
  <c r="G472" i="77"/>
  <c r="Q472" i="77"/>
  <c r="I111" i="78"/>
  <c r="R111" i="78"/>
  <c r="S111" i="78"/>
  <c r="H111" i="78"/>
  <c r="V183" i="78"/>
  <c r="L183" i="78"/>
  <c r="M183" i="78"/>
  <c r="W183" i="78"/>
  <c r="T261" i="78"/>
  <c r="U261" i="78"/>
  <c r="K261" i="78"/>
  <c r="J261" i="78"/>
  <c r="K395" i="78"/>
  <c r="J395" i="78"/>
  <c r="U395" i="78"/>
  <c r="T395" i="78"/>
  <c r="Q101" i="79"/>
  <c r="F101" i="79"/>
  <c r="P101" i="79"/>
  <c r="G101" i="79"/>
  <c r="K351" i="79"/>
  <c r="U351" i="79"/>
  <c r="J351" i="79"/>
  <c r="T351" i="79"/>
  <c r="G298" i="77"/>
  <c r="F298" i="77"/>
  <c r="Q298" i="77"/>
  <c r="P298" i="77"/>
  <c r="H436" i="77"/>
  <c r="S436" i="77"/>
  <c r="I436" i="77"/>
  <c r="R436" i="77"/>
  <c r="K91" i="78"/>
  <c r="T91" i="78"/>
  <c r="U91" i="78"/>
  <c r="J91" i="78"/>
  <c r="L217" i="78"/>
  <c r="M217" i="78"/>
  <c r="V217" i="78"/>
  <c r="W217" i="78"/>
  <c r="M307" i="78"/>
  <c r="V307" i="78"/>
  <c r="L307" i="78"/>
  <c r="W307" i="78"/>
  <c r="F441" i="78"/>
  <c r="G441" i="78"/>
  <c r="Q441" i="78"/>
  <c r="P441" i="78"/>
  <c r="Q185" i="79"/>
  <c r="G185" i="79"/>
  <c r="F185" i="79"/>
  <c r="P185" i="79"/>
  <c r="F377" i="79"/>
  <c r="Q377" i="79"/>
  <c r="P377" i="79"/>
  <c r="G377" i="79"/>
  <c r="F497" i="78"/>
  <c r="Q497" i="78"/>
  <c r="P497" i="78"/>
  <c r="G497" i="78"/>
  <c r="H193" i="79"/>
  <c r="I193" i="79"/>
  <c r="R193" i="79"/>
  <c r="S193" i="79"/>
  <c r="T329" i="79"/>
  <c r="K329" i="79"/>
  <c r="J329" i="79"/>
  <c r="U329" i="79"/>
  <c r="K437" i="79"/>
  <c r="J437" i="79"/>
  <c r="T437" i="79"/>
  <c r="U437" i="79"/>
  <c r="G137" i="79"/>
  <c r="F137" i="79"/>
  <c r="Q137" i="79"/>
  <c r="P137" i="79"/>
  <c r="P237" i="79"/>
  <c r="Q237" i="79"/>
  <c r="F237" i="79"/>
  <c r="G237" i="79"/>
  <c r="G329" i="79"/>
  <c r="F329" i="79"/>
  <c r="P329" i="79"/>
  <c r="Q329" i="79"/>
  <c r="L459" i="79"/>
  <c r="M459" i="79"/>
  <c r="V459" i="79"/>
  <c r="W459" i="79"/>
  <c r="W482" i="76"/>
  <c r="V482" i="76"/>
  <c r="M482" i="76"/>
  <c r="L482" i="76"/>
  <c r="I297" i="78"/>
  <c r="S297" i="78"/>
  <c r="H297" i="78"/>
  <c r="R297" i="78"/>
  <c r="J387" i="78"/>
  <c r="K387" i="78"/>
  <c r="T387" i="78"/>
  <c r="U387" i="78"/>
  <c r="G191" i="79"/>
  <c r="Q191" i="79"/>
  <c r="F191" i="79"/>
  <c r="P191" i="79"/>
  <c r="J439" i="79"/>
  <c r="K439" i="79"/>
  <c r="T439" i="79"/>
  <c r="U439" i="79"/>
  <c r="K499" i="78"/>
  <c r="U499" i="78"/>
  <c r="T499" i="78"/>
  <c r="J499" i="78"/>
  <c r="F197" i="79"/>
  <c r="G197" i="79"/>
  <c r="Q197" i="79"/>
  <c r="P197" i="79"/>
  <c r="F331" i="79"/>
  <c r="G331" i="79"/>
  <c r="P331" i="79"/>
  <c r="Q331" i="79"/>
  <c r="U447" i="79"/>
  <c r="T447" i="79"/>
  <c r="K447" i="79"/>
  <c r="J447" i="79"/>
  <c r="G175" i="79"/>
  <c r="F175" i="79"/>
  <c r="Q175" i="79"/>
  <c r="P175" i="79"/>
  <c r="S259" i="79"/>
  <c r="R259" i="79"/>
  <c r="H259" i="79"/>
  <c r="I259" i="79"/>
  <c r="T399" i="79"/>
  <c r="J399" i="79"/>
  <c r="U399" i="79"/>
  <c r="K399" i="79"/>
  <c r="F329" i="78"/>
  <c r="P329" i="78"/>
  <c r="G329" i="78"/>
  <c r="Q329" i="78"/>
  <c r="W479" i="79"/>
  <c r="M479" i="79"/>
  <c r="L479" i="79"/>
  <c r="V479" i="79"/>
  <c r="P343" i="79"/>
  <c r="F343" i="79"/>
  <c r="G343" i="79"/>
  <c r="Q343" i="79"/>
  <c r="J193" i="79"/>
  <c r="T193" i="79"/>
  <c r="U193" i="79"/>
  <c r="K193" i="79"/>
  <c r="P435" i="78"/>
  <c r="F435" i="78"/>
  <c r="G435" i="78"/>
  <c r="Q435" i="78"/>
  <c r="M401" i="78"/>
  <c r="L401" i="78"/>
  <c r="V401" i="78"/>
  <c r="W401" i="78"/>
  <c r="K357" i="78"/>
  <c r="U357" i="78"/>
  <c r="J357" i="78"/>
  <c r="T357" i="78"/>
  <c r="U219" i="78"/>
  <c r="K219" i="78"/>
  <c r="J219" i="78"/>
  <c r="T219" i="78"/>
  <c r="L159" i="78"/>
  <c r="W159" i="78"/>
  <c r="V159" i="78"/>
  <c r="M159" i="78"/>
  <c r="H532" i="77"/>
  <c r="R532" i="77"/>
  <c r="I532" i="77"/>
  <c r="S532" i="77"/>
  <c r="L442" i="77"/>
  <c r="W442" i="77"/>
  <c r="M442" i="77"/>
  <c r="V442" i="77"/>
  <c r="G368" i="77"/>
  <c r="F368" i="77"/>
  <c r="P368" i="77"/>
  <c r="Q368" i="77"/>
  <c r="L298" i="77"/>
  <c r="M298" i="77"/>
  <c r="W298" i="77"/>
  <c r="V298" i="77"/>
  <c r="L250" i="77"/>
  <c r="V250" i="77"/>
  <c r="W250" i="77"/>
  <c r="M250" i="77"/>
  <c r="M194" i="77"/>
  <c r="L194" i="77"/>
  <c r="V194" i="77"/>
  <c r="W194" i="77"/>
  <c r="V138" i="77"/>
  <c r="W138" i="77"/>
  <c r="L138" i="77"/>
  <c r="M138" i="77"/>
  <c r="M122" i="77"/>
  <c r="V122" i="77"/>
  <c r="L122" i="77"/>
  <c r="W122" i="77"/>
  <c r="R162" i="77"/>
  <c r="S162" i="77"/>
  <c r="I162" i="77"/>
  <c r="H162" i="77"/>
  <c r="F198" i="77"/>
  <c r="Q198" i="77"/>
  <c r="G198" i="77"/>
  <c r="P198" i="77"/>
  <c r="M216" i="77"/>
  <c r="V216" i="77"/>
  <c r="L216" i="77"/>
  <c r="W216" i="77"/>
  <c r="F252" i="77"/>
  <c r="P252" i="77"/>
  <c r="G252" i="77"/>
  <c r="Q252" i="77"/>
  <c r="W272" i="77"/>
  <c r="V272" i="77"/>
  <c r="M272" i="77"/>
  <c r="L272" i="77"/>
  <c r="K298" i="77"/>
  <c r="T298" i="77"/>
  <c r="U298" i="77"/>
  <c r="J298" i="77"/>
  <c r="H336" i="77"/>
  <c r="I336" i="77"/>
  <c r="S336" i="77"/>
  <c r="R336" i="77"/>
  <c r="J370" i="77"/>
  <c r="K370" i="77"/>
  <c r="T370" i="77"/>
  <c r="U370" i="77"/>
  <c r="U394" i="77"/>
  <c r="K394" i="77"/>
  <c r="J394" i="77"/>
  <c r="T394" i="77"/>
  <c r="F452" i="77"/>
  <c r="G452" i="77"/>
  <c r="Q452" i="77"/>
  <c r="P452" i="77"/>
  <c r="H482" i="77"/>
  <c r="S482" i="77"/>
  <c r="R482" i="77"/>
  <c r="I482" i="77"/>
  <c r="Q510" i="77"/>
  <c r="F510" i="77"/>
  <c r="G510" i="77"/>
  <c r="P510" i="77"/>
  <c r="J121" i="78"/>
  <c r="U121" i="78"/>
  <c r="T121" i="78"/>
  <c r="K121" i="78"/>
  <c r="S153" i="78"/>
  <c r="H153" i="78"/>
  <c r="R153" i="78"/>
  <c r="I153" i="78"/>
  <c r="H199" i="78"/>
  <c r="I199" i="78"/>
  <c r="S199" i="78"/>
  <c r="R199" i="78"/>
  <c r="G261" i="78"/>
  <c r="P261" i="78"/>
  <c r="Q261" i="78"/>
  <c r="F261" i="78"/>
  <c r="H363" i="78"/>
  <c r="I363" i="78"/>
  <c r="R363" i="78"/>
  <c r="S363" i="78"/>
  <c r="Q415" i="78"/>
  <c r="P415" i="78"/>
  <c r="G415" i="78"/>
  <c r="F415" i="78"/>
  <c r="K467" i="78"/>
  <c r="U467" i="78"/>
  <c r="J467" i="78"/>
  <c r="T467" i="78"/>
  <c r="J171" i="79"/>
  <c r="K171" i="79"/>
  <c r="T171" i="79"/>
  <c r="U171" i="79"/>
  <c r="Q409" i="79"/>
  <c r="P409" i="79"/>
  <c r="G409" i="79"/>
  <c r="F409" i="79"/>
  <c r="U236" i="77"/>
  <c r="K236" i="77"/>
  <c r="T236" i="77"/>
  <c r="J236" i="77"/>
  <c r="S306" i="77"/>
  <c r="H306" i="77"/>
  <c r="I306" i="77"/>
  <c r="R306" i="77"/>
  <c r="M358" i="77"/>
  <c r="W358" i="77"/>
  <c r="V358" i="77"/>
  <c r="L358" i="77"/>
  <c r="L414" i="77"/>
  <c r="W414" i="77"/>
  <c r="V414" i="77"/>
  <c r="M414" i="77"/>
  <c r="G450" i="77"/>
  <c r="F450" i="77"/>
  <c r="Q450" i="77"/>
  <c r="P450" i="77"/>
  <c r="J498" i="77"/>
  <c r="T498" i="77"/>
  <c r="K498" i="77"/>
  <c r="U498" i="77"/>
  <c r="G101" i="78"/>
  <c r="F101" i="78"/>
  <c r="Q101" i="78"/>
  <c r="P101" i="78"/>
  <c r="J141" i="78"/>
  <c r="K141" i="78"/>
  <c r="T141" i="78"/>
  <c r="U141" i="78"/>
  <c r="T173" i="78"/>
  <c r="J173" i="78"/>
  <c r="K173" i="78"/>
  <c r="U173" i="78"/>
  <c r="R233" i="78"/>
  <c r="S233" i="78"/>
  <c r="H233" i="78"/>
  <c r="I233" i="78"/>
  <c r="I265" i="78"/>
  <c r="R265" i="78"/>
  <c r="H265" i="78"/>
  <c r="S265" i="78"/>
  <c r="I293" i="78"/>
  <c r="R293" i="78"/>
  <c r="S293" i="78"/>
  <c r="H293" i="78"/>
  <c r="I333" i="78"/>
  <c r="S333" i="78"/>
  <c r="H333" i="78"/>
  <c r="R333" i="78"/>
  <c r="M415" i="78"/>
  <c r="L415" i="78"/>
  <c r="V415" i="78"/>
  <c r="W415" i="78"/>
  <c r="G485" i="78"/>
  <c r="Q485" i="78"/>
  <c r="F485" i="78"/>
  <c r="P485" i="78"/>
  <c r="W147" i="79"/>
  <c r="V147" i="79"/>
  <c r="M147" i="79"/>
  <c r="L147" i="79"/>
  <c r="F247" i="79"/>
  <c r="Q247" i="79"/>
  <c r="G247" i="79"/>
  <c r="P247" i="79"/>
  <c r="G345" i="79"/>
  <c r="Q345" i="79"/>
  <c r="F345" i="79"/>
  <c r="P345" i="79"/>
  <c r="L445" i="79"/>
  <c r="V445" i="79"/>
  <c r="M445" i="79"/>
  <c r="W445" i="79"/>
  <c r="M459" i="78"/>
  <c r="L459" i="78"/>
  <c r="V459" i="78"/>
  <c r="W459" i="78"/>
  <c r="P501" i="78"/>
  <c r="F501" i="78"/>
  <c r="G501" i="78"/>
  <c r="Q501" i="78"/>
  <c r="K141" i="79"/>
  <c r="T141" i="79"/>
  <c r="J141" i="79"/>
  <c r="U141" i="79"/>
  <c r="K203" i="79"/>
  <c r="J203" i="79"/>
  <c r="U203" i="79"/>
  <c r="T203" i="79"/>
  <c r="F291" i="79"/>
  <c r="G291" i="79"/>
  <c r="P291" i="79"/>
  <c r="Q291" i="79"/>
  <c r="J333" i="79"/>
  <c r="K333" i="79"/>
  <c r="U333" i="79"/>
  <c r="T333" i="79"/>
  <c r="W385" i="79"/>
  <c r="M385" i="79"/>
  <c r="L385" i="79"/>
  <c r="V385" i="79"/>
  <c r="G449" i="79"/>
  <c r="F449" i="79"/>
  <c r="P449" i="79"/>
  <c r="Q449" i="79"/>
  <c r="G499" i="79"/>
  <c r="F499" i="79"/>
  <c r="Q499" i="79"/>
  <c r="P499" i="79"/>
  <c r="M451" i="78"/>
  <c r="L451" i="78"/>
  <c r="W451" i="78"/>
  <c r="V451" i="78"/>
  <c r="G91" i="79"/>
  <c r="P91" i="79"/>
  <c r="F91" i="79"/>
  <c r="Q91" i="79"/>
  <c r="T139" i="79"/>
  <c r="K139" i="79"/>
  <c r="U139" i="79"/>
  <c r="J139" i="79"/>
  <c r="K195" i="79"/>
  <c r="J195" i="79"/>
  <c r="U195" i="79"/>
  <c r="T195" i="79"/>
  <c r="F245" i="79"/>
  <c r="G245" i="79"/>
  <c r="P245" i="79"/>
  <c r="Q245" i="79"/>
  <c r="S279" i="79"/>
  <c r="R279" i="79"/>
  <c r="H279" i="79"/>
  <c r="I279" i="79"/>
  <c r="K337" i="79"/>
  <c r="J337" i="79"/>
  <c r="U337" i="79"/>
  <c r="T337" i="79"/>
  <c r="M401" i="79"/>
  <c r="V401" i="79"/>
  <c r="L401" i="79"/>
  <c r="W401" i="79"/>
  <c r="M469" i="79"/>
  <c r="L469" i="79"/>
  <c r="W469" i="79"/>
  <c r="V469" i="79"/>
  <c r="G297" i="78"/>
  <c r="Q297" i="78"/>
  <c r="F297" i="78"/>
  <c r="P297" i="78"/>
  <c r="M408" i="76"/>
  <c r="L408" i="76"/>
  <c r="V408" i="76"/>
  <c r="W408" i="76"/>
  <c r="F377" i="78"/>
  <c r="G377" i="78"/>
  <c r="Q377" i="78"/>
  <c r="P377" i="78"/>
  <c r="P262" i="77"/>
  <c r="Q262" i="77"/>
  <c r="F262" i="77"/>
  <c r="G262" i="77"/>
  <c r="W200" i="77"/>
  <c r="L200" i="77"/>
  <c r="M200" i="77"/>
  <c r="V200" i="77"/>
  <c r="J152" i="77"/>
  <c r="T152" i="77"/>
  <c r="K152" i="77"/>
  <c r="U152" i="77"/>
  <c r="H126" i="77"/>
  <c r="S126" i="77"/>
  <c r="I126" i="77"/>
  <c r="R126" i="77"/>
  <c r="J198" i="76"/>
  <c r="U198" i="76"/>
  <c r="T198" i="76"/>
  <c r="K198" i="76"/>
  <c r="K194" i="77"/>
  <c r="T194" i="77"/>
  <c r="J194" i="77"/>
  <c r="U194" i="77"/>
  <c r="J212" i="77"/>
  <c r="U212" i="77"/>
  <c r="K212" i="77"/>
  <c r="T212" i="77"/>
  <c r="M244" i="77"/>
  <c r="W244" i="77"/>
  <c r="L244" i="77"/>
  <c r="V244" i="77"/>
  <c r="U268" i="77"/>
  <c r="K268" i="77"/>
  <c r="T268" i="77"/>
  <c r="J268" i="77"/>
  <c r="I294" i="77"/>
  <c r="H294" i="77"/>
  <c r="S294" i="77"/>
  <c r="R294" i="77"/>
  <c r="U322" i="77"/>
  <c r="K322" i="77"/>
  <c r="T322" i="77"/>
  <c r="J322" i="77"/>
  <c r="M366" i="77"/>
  <c r="V366" i="77"/>
  <c r="W366" i="77"/>
  <c r="L366" i="77"/>
  <c r="T388" i="77"/>
  <c r="K388" i="77"/>
  <c r="U388" i="77"/>
  <c r="J388" i="77"/>
  <c r="W422" i="77"/>
  <c r="L422" i="77"/>
  <c r="M422" i="77"/>
  <c r="V422" i="77"/>
  <c r="U470" i="77"/>
  <c r="T470" i="77"/>
  <c r="J470" i="77"/>
  <c r="K470" i="77"/>
  <c r="S506" i="77"/>
  <c r="H506" i="77"/>
  <c r="I506" i="77"/>
  <c r="R506" i="77"/>
  <c r="W534" i="77"/>
  <c r="L534" i="77"/>
  <c r="V534" i="77"/>
  <c r="M534" i="77"/>
  <c r="T145" i="78"/>
  <c r="K145" i="78"/>
  <c r="J145" i="78"/>
  <c r="U145" i="78"/>
  <c r="L181" i="78"/>
  <c r="V181" i="78"/>
  <c r="W181" i="78"/>
  <c r="M181" i="78"/>
  <c r="K227" i="78"/>
  <c r="T227" i="78"/>
  <c r="J227" i="78"/>
  <c r="U227" i="78"/>
  <c r="W369" i="78"/>
  <c r="M369" i="78"/>
  <c r="V369" i="78"/>
  <c r="L369" i="78"/>
  <c r="J405" i="78"/>
  <c r="U405" i="78"/>
  <c r="K405" i="78"/>
  <c r="T405" i="78"/>
  <c r="M435" i="78"/>
  <c r="L435" i="78"/>
  <c r="W435" i="78"/>
  <c r="V435" i="78"/>
  <c r="U173" i="79"/>
  <c r="K173" i="79"/>
  <c r="T173" i="79"/>
  <c r="J173" i="79"/>
  <c r="G327" i="79"/>
  <c r="F327" i="79"/>
  <c r="Q327" i="79"/>
  <c r="P327" i="79"/>
  <c r="M415" i="79"/>
  <c r="L415" i="79"/>
  <c r="W415" i="79"/>
  <c r="V415" i="79"/>
  <c r="J206" i="77"/>
  <c r="K206" i="77"/>
  <c r="U206" i="77"/>
  <c r="T206" i="77"/>
  <c r="H256" i="77"/>
  <c r="I256" i="77"/>
  <c r="S256" i="77"/>
  <c r="R256" i="77"/>
  <c r="Q322" i="77"/>
  <c r="F322" i="77"/>
  <c r="G322" i="77"/>
  <c r="P322" i="77"/>
  <c r="W370" i="77"/>
  <c r="V370" i="77"/>
  <c r="L370" i="77"/>
  <c r="M370" i="77"/>
  <c r="K416" i="77"/>
  <c r="J416" i="77"/>
  <c r="U416" i="77"/>
  <c r="T416" i="77"/>
  <c r="J458" i="77"/>
  <c r="U458" i="77"/>
  <c r="K458" i="77"/>
  <c r="T458" i="77"/>
  <c r="S512" i="77"/>
  <c r="R512" i="77"/>
  <c r="H512" i="77"/>
  <c r="I512" i="77"/>
  <c r="L105" i="78"/>
  <c r="V105" i="78"/>
  <c r="W105" i="78"/>
  <c r="M105" i="78"/>
  <c r="L149" i="78"/>
  <c r="M149" i="78"/>
  <c r="V149" i="78"/>
  <c r="W149" i="78"/>
  <c r="I217" i="78"/>
  <c r="S217" i="78"/>
  <c r="H217" i="78"/>
  <c r="R217" i="78"/>
  <c r="L249" i="78"/>
  <c r="V249" i="78"/>
  <c r="M249" i="78"/>
  <c r="W249" i="78"/>
  <c r="W283" i="78"/>
  <c r="L283" i="78"/>
  <c r="M283" i="78"/>
  <c r="V283" i="78"/>
  <c r="M305" i="78"/>
  <c r="L305" i="78"/>
  <c r="W305" i="78"/>
  <c r="V305" i="78"/>
  <c r="H329" i="78"/>
  <c r="I329" i="78"/>
  <c r="R329" i="78"/>
  <c r="S329" i="78"/>
  <c r="G387" i="78"/>
  <c r="P387" i="78"/>
  <c r="F387" i="78"/>
  <c r="Q387" i="78"/>
  <c r="L469" i="78"/>
  <c r="M469" i="78"/>
  <c r="V469" i="78"/>
  <c r="W469" i="78"/>
  <c r="S131" i="79"/>
  <c r="R131" i="79"/>
  <c r="H131" i="79"/>
  <c r="I131" i="79"/>
  <c r="L233" i="79"/>
  <c r="M233" i="79"/>
  <c r="V233" i="79"/>
  <c r="W233" i="79"/>
  <c r="G319" i="79"/>
  <c r="F319" i="79"/>
  <c r="Q319" i="79"/>
  <c r="P319" i="79"/>
  <c r="M421" i="79"/>
  <c r="L421" i="79"/>
  <c r="W421" i="79"/>
  <c r="V421" i="79"/>
  <c r="I455" i="78"/>
  <c r="S455" i="78"/>
  <c r="H455" i="78"/>
  <c r="R455" i="78"/>
  <c r="I97" i="79"/>
  <c r="H97" i="79"/>
  <c r="R97" i="79"/>
  <c r="S97" i="79"/>
  <c r="U155" i="79"/>
  <c r="K155" i="79"/>
  <c r="J155" i="79"/>
  <c r="T155" i="79"/>
  <c r="F221" i="79"/>
  <c r="G221" i="79"/>
  <c r="Q221" i="79"/>
  <c r="P221" i="79"/>
  <c r="M301" i="79"/>
  <c r="L301" i="79"/>
  <c r="V301" i="79"/>
  <c r="W301" i="79"/>
  <c r="K349" i="79"/>
  <c r="J349" i="79"/>
  <c r="U349" i="79"/>
  <c r="T349" i="79"/>
  <c r="I399" i="79"/>
  <c r="H399" i="79"/>
  <c r="R399" i="79"/>
  <c r="S399" i="79"/>
  <c r="R465" i="79"/>
  <c r="S465" i="79"/>
  <c r="I465" i="79"/>
  <c r="H465" i="79"/>
  <c r="I487" i="78"/>
  <c r="R487" i="78"/>
  <c r="S487" i="78"/>
  <c r="H487" i="78"/>
  <c r="M123" i="79"/>
  <c r="L123" i="79"/>
  <c r="W123" i="79"/>
  <c r="V123" i="79"/>
  <c r="T177" i="79"/>
  <c r="U177" i="79"/>
  <c r="J177" i="79"/>
  <c r="K177" i="79"/>
  <c r="H223" i="79"/>
  <c r="S223" i="79"/>
  <c r="I223" i="79"/>
  <c r="R223" i="79"/>
  <c r="G265" i="79"/>
  <c r="F265" i="79"/>
  <c r="Q265" i="79"/>
  <c r="P265" i="79"/>
  <c r="T311" i="79"/>
  <c r="U311" i="79"/>
  <c r="K311" i="79"/>
  <c r="J311" i="79"/>
  <c r="R373" i="79"/>
  <c r="S373" i="79"/>
  <c r="H373" i="79"/>
  <c r="I373" i="79"/>
  <c r="J431" i="79"/>
  <c r="K431" i="79"/>
  <c r="T431" i="79"/>
  <c r="U431" i="79"/>
  <c r="G505" i="79"/>
  <c r="F505" i="79"/>
  <c r="Q505" i="79"/>
  <c r="P505" i="79"/>
  <c r="M234" i="77"/>
  <c r="L234" i="77"/>
  <c r="W234" i="77"/>
  <c r="V234" i="77"/>
  <c r="P250" i="76"/>
  <c r="Q250" i="76"/>
  <c r="F250" i="76"/>
  <c r="G250" i="76"/>
  <c r="J243" i="78"/>
  <c r="K243" i="78"/>
  <c r="T243" i="78"/>
  <c r="U243" i="78"/>
  <c r="M349" i="78"/>
  <c r="V349" i="78"/>
  <c r="L349" i="78"/>
  <c r="W349" i="78"/>
  <c r="S373" i="78"/>
  <c r="I373" i="78"/>
  <c r="R373" i="78"/>
  <c r="H373" i="78"/>
  <c r="G407" i="78"/>
  <c r="F407" i="78"/>
  <c r="P407" i="78"/>
  <c r="Q407" i="78"/>
  <c r="L433" i="78"/>
  <c r="M433" i="78"/>
  <c r="V433" i="78"/>
  <c r="W433" i="78"/>
  <c r="L91" i="79"/>
  <c r="M91" i="79"/>
  <c r="V91" i="79"/>
  <c r="W91" i="79"/>
  <c r="M201" i="79"/>
  <c r="W201" i="79"/>
  <c r="L201" i="79"/>
  <c r="V201" i="79"/>
  <c r="U305" i="79"/>
  <c r="T305" i="79"/>
  <c r="K305" i="79"/>
  <c r="J305" i="79"/>
  <c r="G395" i="79"/>
  <c r="F395" i="79"/>
  <c r="Q395" i="79"/>
  <c r="P395" i="79"/>
  <c r="K483" i="79"/>
  <c r="J483" i="79"/>
  <c r="T483" i="79"/>
  <c r="U483" i="79"/>
  <c r="H180" i="77"/>
  <c r="R180" i="77"/>
  <c r="S180" i="77"/>
  <c r="I180" i="77"/>
  <c r="F222" i="77"/>
  <c r="G222" i="77"/>
  <c r="Q222" i="77"/>
  <c r="P222" i="77"/>
  <c r="V256" i="77"/>
  <c r="L256" i="77"/>
  <c r="W256" i="77"/>
  <c r="M256" i="77"/>
  <c r="K310" i="77"/>
  <c r="U310" i="77"/>
  <c r="T310" i="77"/>
  <c r="J310" i="77"/>
  <c r="G350" i="77"/>
  <c r="F350" i="77"/>
  <c r="Q350" i="77"/>
  <c r="P350" i="77"/>
  <c r="I414" i="77"/>
  <c r="H414" i="77"/>
  <c r="R414" i="77"/>
  <c r="S414" i="77"/>
  <c r="I446" i="77"/>
  <c r="S446" i="77"/>
  <c r="R446" i="77"/>
  <c r="H446" i="77"/>
  <c r="F484" i="77"/>
  <c r="G484" i="77"/>
  <c r="Q484" i="77"/>
  <c r="P484" i="77"/>
  <c r="J522" i="77"/>
  <c r="T522" i="77"/>
  <c r="K522" i="77"/>
  <c r="U522" i="77"/>
  <c r="I105" i="78"/>
  <c r="R105" i="78"/>
  <c r="S105" i="78"/>
  <c r="H105" i="78"/>
  <c r="P141" i="78"/>
  <c r="F141" i="78"/>
  <c r="G141" i="78"/>
  <c r="Q141" i="78"/>
  <c r="J167" i="78"/>
  <c r="K167" i="78"/>
  <c r="U167" i="78"/>
  <c r="T167" i="78"/>
  <c r="M229" i="78"/>
  <c r="L229" i="78"/>
  <c r="W229" i="78"/>
  <c r="V229" i="78"/>
  <c r="J257" i="78"/>
  <c r="U257" i="78"/>
  <c r="K257" i="78"/>
  <c r="T257" i="78"/>
  <c r="M285" i="78"/>
  <c r="L285" i="78"/>
  <c r="W285" i="78"/>
  <c r="V285" i="78"/>
  <c r="I309" i="78"/>
  <c r="H309" i="78"/>
  <c r="S309" i="78"/>
  <c r="R309" i="78"/>
  <c r="M329" i="78"/>
  <c r="L329" i="78"/>
  <c r="W329" i="78"/>
  <c r="V329" i="78"/>
  <c r="J385" i="78"/>
  <c r="K385" i="78"/>
  <c r="T385" i="78"/>
  <c r="U385" i="78"/>
  <c r="G449" i="78"/>
  <c r="F449" i="78"/>
  <c r="P449" i="78"/>
  <c r="Q449" i="78"/>
  <c r="I101" i="79"/>
  <c r="H101" i="79"/>
  <c r="S101" i="79"/>
  <c r="R101" i="79"/>
  <c r="L173" i="79"/>
  <c r="M173" i="79"/>
  <c r="V173" i="79"/>
  <c r="W173" i="79"/>
  <c r="H241" i="79"/>
  <c r="S241" i="79"/>
  <c r="R241" i="79"/>
  <c r="I241" i="79"/>
  <c r="P311" i="79"/>
  <c r="G311" i="79"/>
  <c r="Q311" i="79"/>
  <c r="F311" i="79"/>
  <c r="Q385" i="79"/>
  <c r="P385" i="79"/>
  <c r="G385" i="79"/>
  <c r="F385" i="79"/>
  <c r="S477" i="79"/>
  <c r="R477" i="79"/>
  <c r="I477" i="79"/>
  <c r="H477" i="79"/>
  <c r="R459" i="78"/>
  <c r="H459" i="78"/>
  <c r="I459" i="78"/>
  <c r="S459" i="78"/>
  <c r="K497" i="78"/>
  <c r="J497" i="78"/>
  <c r="U497" i="78"/>
  <c r="T497" i="78"/>
  <c r="V109" i="79"/>
  <c r="M109" i="79"/>
  <c r="L109" i="79"/>
  <c r="W109" i="79"/>
  <c r="S159" i="79"/>
  <c r="R159" i="79"/>
  <c r="H159" i="79"/>
  <c r="I159" i="79"/>
  <c r="U207" i="79"/>
  <c r="J207" i="79"/>
  <c r="T207" i="79"/>
  <c r="K207" i="79"/>
  <c r="T277" i="79"/>
  <c r="K277" i="79"/>
  <c r="J277" i="79"/>
  <c r="U277" i="79"/>
  <c r="M325" i="79"/>
  <c r="V325" i="79"/>
  <c r="L325" i="79"/>
  <c r="W325" i="79"/>
  <c r="J363" i="79"/>
  <c r="K363" i="79"/>
  <c r="U363" i="79"/>
  <c r="T363" i="79"/>
  <c r="F401" i="79"/>
  <c r="Q401" i="79"/>
  <c r="P401" i="79"/>
  <c r="G401" i="79"/>
  <c r="L451" i="79"/>
  <c r="V451" i="79"/>
  <c r="M451" i="79"/>
  <c r="W451" i="79"/>
  <c r="G491" i="79"/>
  <c r="Q491" i="79"/>
  <c r="P491" i="79"/>
  <c r="F491" i="79"/>
  <c r="F477" i="78"/>
  <c r="G477" i="78"/>
  <c r="Q477" i="78"/>
  <c r="P477" i="78"/>
  <c r="L93" i="79"/>
  <c r="M93" i="79"/>
  <c r="V93" i="79"/>
  <c r="W93" i="79"/>
  <c r="K135" i="79"/>
  <c r="J135" i="79"/>
  <c r="U135" i="79"/>
  <c r="T135" i="79"/>
  <c r="I179" i="79"/>
  <c r="H179" i="79"/>
  <c r="S179" i="79"/>
  <c r="R179" i="79"/>
  <c r="H211" i="79"/>
  <c r="I211" i="79"/>
  <c r="R211" i="79"/>
  <c r="S211" i="79"/>
  <c r="F249" i="79"/>
  <c r="G249" i="79"/>
  <c r="P249" i="79"/>
  <c r="Q249" i="79"/>
  <c r="M273" i="79"/>
  <c r="L273" i="79"/>
  <c r="W273" i="79"/>
  <c r="V273" i="79"/>
  <c r="H313" i="79"/>
  <c r="I313" i="79"/>
  <c r="R313" i="79"/>
  <c r="S313" i="79"/>
  <c r="M367" i="79"/>
  <c r="L367" i="79"/>
  <c r="V367" i="79"/>
  <c r="W367" i="79"/>
  <c r="G415" i="79"/>
  <c r="F415" i="79"/>
  <c r="P415" i="79"/>
  <c r="Q415" i="79"/>
  <c r="I473" i="79"/>
  <c r="H473" i="79"/>
  <c r="R473" i="79"/>
  <c r="S473" i="79"/>
  <c r="H89" i="78"/>
  <c r="S89" i="78"/>
  <c r="I89" i="78"/>
  <c r="R89" i="78"/>
  <c r="Q382" i="76"/>
  <c r="P382" i="76"/>
  <c r="F382" i="76"/>
  <c r="G382" i="76"/>
  <c r="R405" i="78"/>
  <c r="I405" i="78"/>
  <c r="H405" i="78"/>
  <c r="S405" i="78"/>
  <c r="H116" i="76"/>
  <c r="R116" i="76"/>
  <c r="S116" i="76"/>
  <c r="I116" i="76"/>
  <c r="L212" i="76"/>
  <c r="W212" i="76"/>
  <c r="V212" i="76"/>
  <c r="M212" i="76"/>
  <c r="F479" i="79"/>
  <c r="G479" i="79"/>
  <c r="P479" i="79"/>
  <c r="Q479" i="79"/>
  <c r="M269" i="79"/>
  <c r="L269" i="79"/>
  <c r="W269" i="79"/>
  <c r="V269" i="79"/>
  <c r="F213" i="78"/>
  <c r="Q213" i="78"/>
  <c r="G213" i="78"/>
  <c r="P213" i="78"/>
  <c r="J304" i="77"/>
  <c r="T304" i="77"/>
  <c r="U304" i="77"/>
  <c r="K304" i="77"/>
  <c r="L362" i="76"/>
  <c r="W362" i="76"/>
  <c r="V362" i="76"/>
  <c r="M362" i="76"/>
  <c r="M356" i="76"/>
  <c r="L356" i="76"/>
  <c r="W356" i="76"/>
  <c r="V356" i="76"/>
  <c r="K161" i="79"/>
  <c r="J161" i="79"/>
  <c r="T161" i="79"/>
  <c r="U161" i="79"/>
  <c r="G142" i="76"/>
  <c r="F142" i="76"/>
  <c r="Q142" i="76"/>
  <c r="P142" i="76"/>
  <c r="U410" i="76"/>
  <c r="K410" i="76"/>
  <c r="J410" i="76"/>
  <c r="T410" i="76"/>
  <c r="F455" i="79"/>
  <c r="G455" i="79"/>
  <c r="P455" i="79"/>
  <c r="Q455" i="79"/>
  <c r="M501" i="79"/>
  <c r="L501" i="79"/>
  <c r="V501" i="79"/>
  <c r="W501" i="79"/>
  <c r="H385" i="78"/>
  <c r="I385" i="78"/>
  <c r="R385" i="78"/>
  <c r="S385" i="78"/>
  <c r="H93" i="78"/>
  <c r="I93" i="78"/>
  <c r="S93" i="78"/>
  <c r="R93" i="78"/>
  <c r="F158" i="77"/>
  <c r="G158" i="77"/>
  <c r="P158" i="77"/>
  <c r="Q158" i="77"/>
  <c r="Q488" i="76"/>
  <c r="P488" i="76"/>
  <c r="F488" i="76"/>
  <c r="G488" i="76"/>
  <c r="T144" i="76"/>
  <c r="U144" i="76"/>
  <c r="K144" i="76"/>
  <c r="J144" i="76"/>
  <c r="H153" i="79"/>
  <c r="I153" i="79"/>
  <c r="R153" i="79"/>
  <c r="S153" i="79"/>
  <c r="J134" i="76"/>
  <c r="K134" i="76"/>
  <c r="U134" i="76"/>
  <c r="T134" i="76"/>
  <c r="I302" i="76"/>
  <c r="H302" i="76"/>
  <c r="R302" i="76"/>
  <c r="S302" i="76"/>
  <c r="M161" i="79"/>
  <c r="V161" i="79"/>
  <c r="L161" i="79"/>
  <c r="W161" i="79"/>
  <c r="G281" i="78"/>
  <c r="F281" i="78"/>
  <c r="P281" i="78"/>
  <c r="Q281" i="78"/>
  <c r="G520" i="77"/>
  <c r="Q520" i="77"/>
  <c r="F520" i="77"/>
  <c r="P520" i="77"/>
  <c r="F184" i="77"/>
  <c r="P184" i="77"/>
  <c r="G184" i="77"/>
  <c r="Q184" i="77"/>
  <c r="K466" i="76"/>
  <c r="U466" i="76"/>
  <c r="T466" i="76"/>
  <c r="J466" i="76"/>
  <c r="P308" i="76"/>
  <c r="Q308" i="76"/>
  <c r="G308" i="76"/>
  <c r="F308" i="76"/>
  <c r="P252" i="76"/>
  <c r="Q252" i="76"/>
  <c r="G252" i="76"/>
  <c r="F252" i="76"/>
  <c r="L403" i="79"/>
  <c r="V403" i="79"/>
  <c r="M403" i="79"/>
  <c r="W403" i="79"/>
  <c r="J230" i="77"/>
  <c r="K230" i="77"/>
  <c r="U230" i="77"/>
  <c r="T230" i="77"/>
  <c r="J384" i="76"/>
  <c r="U384" i="76"/>
  <c r="T384" i="76"/>
  <c r="K384" i="76"/>
  <c r="I492" i="77"/>
  <c r="H492" i="77"/>
  <c r="R492" i="77"/>
  <c r="S492" i="77"/>
  <c r="J260" i="77"/>
  <c r="K260" i="77"/>
  <c r="U260" i="77"/>
  <c r="T260" i="77"/>
  <c r="J442" i="76"/>
  <c r="T442" i="76"/>
  <c r="U442" i="76"/>
  <c r="K442" i="76"/>
  <c r="H424" i="76"/>
  <c r="S424" i="76"/>
  <c r="R424" i="76"/>
  <c r="I424" i="76"/>
  <c r="K242" i="76"/>
  <c r="T242" i="76"/>
  <c r="U242" i="76"/>
  <c r="J242" i="76"/>
  <c r="J178" i="76"/>
  <c r="T178" i="76"/>
  <c r="U178" i="76"/>
  <c r="K178" i="76"/>
  <c r="J378" i="77"/>
  <c r="U378" i="77"/>
  <c r="K378" i="77"/>
  <c r="T378" i="77"/>
  <c r="H136" i="76"/>
  <c r="I136" i="76"/>
  <c r="R136" i="76"/>
  <c r="S136" i="76"/>
  <c r="J522" i="76"/>
  <c r="T522" i="76"/>
  <c r="U522" i="76"/>
  <c r="K522" i="76"/>
  <c r="I421" i="79"/>
  <c r="H421" i="79"/>
  <c r="S421" i="79"/>
  <c r="R421" i="79"/>
  <c r="M101" i="79"/>
  <c r="W101" i="79"/>
  <c r="L101" i="79"/>
  <c r="V101" i="79"/>
  <c r="M173" i="78"/>
  <c r="L173" i="78"/>
  <c r="W173" i="78"/>
  <c r="V173" i="78"/>
  <c r="I226" i="77"/>
  <c r="H226" i="77"/>
  <c r="R226" i="77"/>
  <c r="S226" i="77"/>
  <c r="V272" i="76"/>
  <c r="L272" i="76"/>
  <c r="W272" i="76"/>
  <c r="M272" i="76"/>
  <c r="L210" i="76"/>
  <c r="M210" i="76"/>
  <c r="W210" i="76"/>
  <c r="V210" i="76"/>
  <c r="F420" i="76"/>
  <c r="Q420" i="76"/>
  <c r="P420" i="76"/>
  <c r="G420" i="76"/>
  <c r="H472" i="76"/>
  <c r="I472" i="76"/>
  <c r="S472" i="76"/>
  <c r="R472" i="76"/>
  <c r="W346" i="76"/>
  <c r="V346" i="76"/>
  <c r="L346" i="76"/>
  <c r="M346" i="76"/>
  <c r="G186" i="77"/>
  <c r="Q186" i="77"/>
  <c r="P186" i="77"/>
  <c r="F186" i="77"/>
  <c r="W354" i="76"/>
  <c r="L354" i="76"/>
  <c r="M354" i="76"/>
  <c r="V354" i="76"/>
  <c r="M319" i="79"/>
  <c r="L319" i="79"/>
  <c r="W319" i="79"/>
  <c r="V319" i="79"/>
  <c r="I229" i="78"/>
  <c r="S229" i="78"/>
  <c r="H229" i="78"/>
  <c r="R229" i="78"/>
  <c r="H340" i="77"/>
  <c r="I340" i="77"/>
  <c r="R340" i="77"/>
  <c r="S340" i="77"/>
  <c r="U254" i="76"/>
  <c r="K254" i="76"/>
  <c r="J254" i="76"/>
  <c r="T254" i="76"/>
  <c r="J252" i="76"/>
  <c r="U252" i="76"/>
  <c r="T252" i="76"/>
  <c r="K252" i="76"/>
  <c r="J296" i="76"/>
  <c r="K296" i="76"/>
  <c r="T296" i="76"/>
  <c r="U296" i="76"/>
  <c r="U526" i="76"/>
  <c r="K526" i="76"/>
  <c r="J526" i="76"/>
  <c r="T526" i="76"/>
  <c r="V294" i="76"/>
  <c r="W294" i="76"/>
  <c r="L294" i="76"/>
  <c r="M294" i="76"/>
  <c r="M338" i="76"/>
  <c r="L338" i="76"/>
  <c r="W338" i="76"/>
  <c r="V338" i="76"/>
  <c r="G16" i="66"/>
  <c r="F16" i="66"/>
  <c r="L12" i="66"/>
  <c r="M12" i="66"/>
  <c r="G62" i="66"/>
  <c r="F62" i="66"/>
  <c r="I48" i="66"/>
  <c r="H48" i="66"/>
  <c r="I8" i="66"/>
  <c r="H8" i="66"/>
  <c r="L116" i="66"/>
  <c r="M116" i="66"/>
  <c r="M52" i="66"/>
  <c r="L52" i="66"/>
  <c r="G92" i="66"/>
  <c r="F92" i="66"/>
  <c r="L26" i="66"/>
  <c r="M26" i="66"/>
  <c r="F34" i="66"/>
  <c r="G34" i="66"/>
  <c r="I104" i="66"/>
  <c r="H104" i="66"/>
  <c r="L34" i="66"/>
  <c r="M34" i="66"/>
  <c r="J108" i="66"/>
  <c r="K108" i="66"/>
  <c r="M30" i="66"/>
  <c r="L30" i="66"/>
  <c r="F46" i="66"/>
  <c r="G46" i="66"/>
  <c r="K84" i="66"/>
  <c r="J84" i="66"/>
  <c r="L98" i="66"/>
  <c r="M98" i="66"/>
  <c r="M68" i="66"/>
  <c r="L68" i="66"/>
  <c r="I14" i="66"/>
  <c r="H14" i="66"/>
  <c r="L42" i="66"/>
  <c r="M42" i="66"/>
  <c r="G120" i="66"/>
  <c r="F120" i="66"/>
  <c r="K94" i="66"/>
  <c r="J94" i="66"/>
  <c r="H32" i="66"/>
  <c r="I32" i="66"/>
  <c r="H262" i="76"/>
  <c r="R262" i="76"/>
  <c r="I262" i="76"/>
  <c r="S262" i="76"/>
  <c r="W103" i="78"/>
  <c r="L103" i="78"/>
  <c r="M103" i="78"/>
  <c r="V103" i="78"/>
  <c r="L336" i="76"/>
  <c r="M336" i="76"/>
  <c r="V336" i="76"/>
  <c r="W336" i="76"/>
  <c r="I255" i="79"/>
  <c r="R255" i="79"/>
  <c r="H255" i="79"/>
  <c r="S255" i="79"/>
  <c r="I210" i="76"/>
  <c r="R210" i="76"/>
  <c r="H210" i="76"/>
  <c r="S210" i="76"/>
  <c r="F215" i="78"/>
  <c r="P215" i="78"/>
  <c r="Q215" i="78"/>
  <c r="G215" i="78"/>
  <c r="P280" i="76"/>
  <c r="F280" i="76"/>
  <c r="Q280" i="76"/>
  <c r="G280" i="76"/>
  <c r="W516" i="77"/>
  <c r="M516" i="77"/>
  <c r="V516" i="77"/>
  <c r="L516" i="77"/>
  <c r="H310" i="76"/>
  <c r="R310" i="76"/>
  <c r="S310" i="76"/>
  <c r="I310" i="76"/>
  <c r="Q128" i="77"/>
  <c r="G128" i="77"/>
  <c r="P128" i="77"/>
  <c r="F128" i="77"/>
  <c r="L38" i="66"/>
  <c r="M38" i="66"/>
  <c r="V520" i="76"/>
  <c r="M520" i="76"/>
  <c r="W520" i="76"/>
  <c r="L520" i="76"/>
  <c r="L246" i="76"/>
  <c r="M246" i="76"/>
  <c r="W246" i="76"/>
  <c r="V246" i="76"/>
  <c r="K456" i="77"/>
  <c r="J456" i="77"/>
  <c r="T456" i="77"/>
  <c r="U456" i="77"/>
  <c r="K492" i="76"/>
  <c r="J492" i="76"/>
  <c r="U492" i="76"/>
  <c r="T492" i="76"/>
  <c r="U249" i="78"/>
  <c r="K249" i="78"/>
  <c r="J249" i="78"/>
  <c r="T249" i="78"/>
  <c r="I300" i="77"/>
  <c r="H300" i="77"/>
  <c r="S300" i="77"/>
  <c r="R300" i="77"/>
  <c r="I89" i="79"/>
  <c r="R89" i="79"/>
  <c r="H89" i="79"/>
  <c r="S89" i="79"/>
  <c r="H156" i="77"/>
  <c r="I156" i="77"/>
  <c r="S156" i="77"/>
  <c r="R156" i="77"/>
  <c r="Q135" i="79"/>
  <c r="G135" i="79"/>
  <c r="F135" i="79"/>
  <c r="P135" i="79"/>
  <c r="S341" i="78"/>
  <c r="I341" i="78"/>
  <c r="H341" i="78"/>
  <c r="R341" i="78"/>
  <c r="L58" i="66"/>
  <c r="M58" i="66"/>
  <c r="J530" i="76"/>
  <c r="T530" i="76"/>
  <c r="U530" i="76"/>
  <c r="K530" i="76"/>
  <c r="V136" i="76"/>
  <c r="W136" i="76"/>
  <c r="L136" i="76"/>
  <c r="M136" i="76"/>
  <c r="Q386" i="77"/>
  <c r="F386" i="77"/>
  <c r="P386" i="77"/>
  <c r="G386" i="77"/>
  <c r="L134" i="76"/>
  <c r="M134" i="76"/>
  <c r="W134" i="76"/>
  <c r="V134" i="76"/>
  <c r="H175" i="79"/>
  <c r="S175" i="79"/>
  <c r="I175" i="79"/>
  <c r="R175" i="79"/>
  <c r="W206" i="77"/>
  <c r="V206" i="77"/>
  <c r="M206" i="77"/>
  <c r="L206" i="77"/>
  <c r="U364" i="76"/>
  <c r="T364" i="76"/>
  <c r="K364" i="76"/>
  <c r="J364" i="76"/>
  <c r="L66" i="66"/>
  <c r="M66" i="66"/>
  <c r="R526" i="77"/>
  <c r="I526" i="77"/>
  <c r="H526" i="77"/>
  <c r="S526" i="77"/>
  <c r="Q134" i="76"/>
  <c r="G134" i="76"/>
  <c r="P134" i="76"/>
  <c r="F134" i="76"/>
  <c r="F196" i="76"/>
  <c r="Q196" i="76"/>
  <c r="G196" i="76"/>
  <c r="P196" i="76"/>
  <c r="P322" i="76"/>
  <c r="F322" i="76"/>
  <c r="Q322" i="76"/>
  <c r="G322" i="76"/>
  <c r="W516" i="76"/>
  <c r="M516" i="76"/>
  <c r="V516" i="76"/>
  <c r="L516" i="76"/>
  <c r="K118" i="76"/>
  <c r="U118" i="76"/>
  <c r="T118" i="76"/>
  <c r="J118" i="76"/>
  <c r="M530" i="77"/>
  <c r="W530" i="77"/>
  <c r="V530" i="77"/>
  <c r="L530" i="77"/>
  <c r="F201" i="79"/>
  <c r="Q201" i="79"/>
  <c r="P201" i="79"/>
  <c r="G201" i="79"/>
  <c r="K230" i="76"/>
  <c r="T230" i="76"/>
  <c r="U230" i="76"/>
  <c r="J230" i="76"/>
  <c r="P422" i="76"/>
  <c r="Q422" i="76"/>
  <c r="G422" i="76"/>
  <c r="F422" i="76"/>
  <c r="J400" i="76"/>
  <c r="K400" i="76"/>
  <c r="T400" i="76"/>
  <c r="U400" i="76"/>
  <c r="M172" i="76"/>
  <c r="W172" i="76"/>
  <c r="V172" i="76"/>
  <c r="L172" i="76"/>
  <c r="V450" i="77"/>
  <c r="M450" i="77"/>
  <c r="L450" i="77"/>
  <c r="W450" i="77"/>
  <c r="H224" i="77"/>
  <c r="S224" i="77"/>
  <c r="I224" i="77"/>
  <c r="R224" i="77"/>
  <c r="T463" i="78"/>
  <c r="J463" i="78"/>
  <c r="K463" i="78"/>
  <c r="U463" i="78"/>
  <c r="R462" i="77"/>
  <c r="I462" i="77"/>
  <c r="H462" i="77"/>
  <c r="S462" i="77"/>
  <c r="T507" i="78"/>
  <c r="K507" i="78"/>
  <c r="J507" i="78"/>
  <c r="U507" i="78"/>
  <c r="P309" i="79"/>
  <c r="G309" i="79"/>
  <c r="F309" i="79"/>
  <c r="Q309" i="79"/>
  <c r="F267" i="79"/>
  <c r="Q267" i="79"/>
  <c r="P267" i="79"/>
  <c r="G267" i="79"/>
  <c r="P496" i="76"/>
  <c r="Q496" i="76"/>
  <c r="F496" i="76"/>
  <c r="G496" i="76"/>
  <c r="I126" i="76"/>
  <c r="R126" i="76"/>
  <c r="S126" i="76"/>
  <c r="H126" i="76"/>
  <c r="S144" i="76"/>
  <c r="I144" i="76"/>
  <c r="R144" i="76"/>
  <c r="H144" i="76"/>
  <c r="M477" i="79"/>
  <c r="L477" i="79"/>
  <c r="W477" i="79"/>
  <c r="V477" i="79"/>
  <c r="T216" i="76"/>
  <c r="U216" i="76"/>
  <c r="K216" i="76"/>
  <c r="J216" i="76"/>
  <c r="H496" i="76"/>
  <c r="I496" i="76"/>
  <c r="R496" i="76"/>
  <c r="S496" i="76"/>
  <c r="R120" i="76"/>
  <c r="I120" i="76"/>
  <c r="H120" i="76"/>
  <c r="S120" i="76"/>
  <c r="U346" i="76"/>
  <c r="T346" i="76"/>
  <c r="K346" i="76"/>
  <c r="J346" i="76"/>
  <c r="R284" i="76"/>
  <c r="I284" i="76"/>
  <c r="H284" i="76"/>
  <c r="S284" i="76"/>
  <c r="R188" i="76"/>
  <c r="I188" i="76"/>
  <c r="S188" i="76"/>
  <c r="H188" i="76"/>
  <c r="G378" i="76"/>
  <c r="F378" i="76"/>
  <c r="P378" i="76"/>
  <c r="Q378" i="76"/>
  <c r="H146" i="77"/>
  <c r="S146" i="77"/>
  <c r="R146" i="77"/>
  <c r="I146" i="77"/>
  <c r="G112" i="77"/>
  <c r="F112" i="77"/>
  <c r="P112" i="77"/>
  <c r="Q112" i="77"/>
  <c r="H240" i="76"/>
  <c r="R240" i="76"/>
  <c r="S240" i="76"/>
  <c r="I240" i="76"/>
  <c r="F204" i="76"/>
  <c r="G204" i="76"/>
  <c r="Q204" i="76"/>
  <c r="P204" i="76"/>
  <c r="J514" i="76"/>
  <c r="K514" i="76"/>
  <c r="T514" i="76"/>
  <c r="U514" i="76"/>
  <c r="M306" i="76"/>
  <c r="V306" i="76"/>
  <c r="L306" i="76"/>
  <c r="W306" i="76"/>
  <c r="H258" i="77"/>
  <c r="S258" i="77"/>
  <c r="I258" i="77"/>
  <c r="R258" i="77"/>
  <c r="F253" i="78"/>
  <c r="Q253" i="78"/>
  <c r="G253" i="78"/>
  <c r="P253" i="78"/>
  <c r="U240" i="76"/>
  <c r="K240" i="76"/>
  <c r="J240" i="76"/>
  <c r="T240" i="76"/>
  <c r="K370" i="76"/>
  <c r="U370" i="76"/>
  <c r="T370" i="76"/>
  <c r="J370" i="76"/>
  <c r="M420" i="76"/>
  <c r="L420" i="76"/>
  <c r="V420" i="76"/>
  <c r="W420" i="76"/>
  <c r="Q486" i="76"/>
  <c r="F486" i="76"/>
  <c r="P486" i="76"/>
  <c r="G486" i="76"/>
  <c r="F476" i="77"/>
  <c r="G476" i="77"/>
  <c r="Q476" i="77"/>
  <c r="P476" i="77"/>
  <c r="V293" i="79"/>
  <c r="W293" i="79"/>
  <c r="M293" i="79"/>
  <c r="L293" i="79"/>
  <c r="H390" i="77"/>
  <c r="R390" i="77"/>
  <c r="I390" i="77"/>
  <c r="S390" i="77"/>
  <c r="R411" i="79"/>
  <c r="H411" i="79"/>
  <c r="I411" i="79"/>
  <c r="S411" i="79"/>
  <c r="T131" i="78"/>
  <c r="J131" i="78"/>
  <c r="K131" i="78"/>
  <c r="U131" i="78"/>
  <c r="P355" i="79"/>
  <c r="G355" i="79"/>
  <c r="F355" i="79"/>
  <c r="Q355" i="79"/>
  <c r="P467" i="79"/>
  <c r="G467" i="79"/>
  <c r="F467" i="79"/>
  <c r="Q467" i="79"/>
  <c r="F431" i="79"/>
  <c r="Q431" i="79"/>
  <c r="G431" i="79"/>
  <c r="P431" i="79"/>
  <c r="P230" i="76"/>
  <c r="G230" i="76"/>
  <c r="Q230" i="76"/>
  <c r="F230" i="76"/>
  <c r="R388" i="76"/>
  <c r="H388" i="76"/>
  <c r="S388" i="76"/>
  <c r="I388" i="76"/>
  <c r="S204" i="76"/>
  <c r="I204" i="76"/>
  <c r="H204" i="76"/>
  <c r="R204" i="76"/>
  <c r="J510" i="77"/>
  <c r="K510" i="77"/>
  <c r="T510" i="77"/>
  <c r="U510" i="77"/>
  <c r="G506" i="77"/>
  <c r="F506" i="77"/>
  <c r="Q506" i="77"/>
  <c r="P506" i="77"/>
  <c r="T534" i="76"/>
  <c r="J534" i="76"/>
  <c r="U534" i="76"/>
  <c r="K534" i="76"/>
  <c r="M439" i="78"/>
  <c r="V439" i="78"/>
  <c r="L439" i="78"/>
  <c r="W439" i="78"/>
  <c r="J451" i="79"/>
  <c r="U451" i="79"/>
  <c r="K451" i="79"/>
  <c r="T451" i="79"/>
  <c r="R380" i="76"/>
  <c r="I380" i="76"/>
  <c r="H380" i="76"/>
  <c r="S380" i="76"/>
  <c r="M242" i="76"/>
  <c r="V242" i="76"/>
  <c r="W242" i="76"/>
  <c r="L242" i="76"/>
  <c r="R270" i="76"/>
  <c r="H270" i="76"/>
  <c r="S270" i="76"/>
  <c r="I270" i="76"/>
  <c r="I491" i="79"/>
  <c r="S491" i="79"/>
  <c r="R491" i="79"/>
  <c r="H491" i="79"/>
  <c r="I158" i="76"/>
  <c r="S158" i="76"/>
  <c r="R158" i="76"/>
  <c r="H158" i="76"/>
  <c r="K308" i="76"/>
  <c r="U308" i="76"/>
  <c r="T308" i="76"/>
  <c r="J308" i="76"/>
  <c r="R436" i="76"/>
  <c r="H436" i="76"/>
  <c r="S436" i="76"/>
  <c r="I436" i="76"/>
  <c r="H482" i="76"/>
  <c r="S482" i="76"/>
  <c r="I482" i="76"/>
  <c r="R482" i="76"/>
  <c r="I150" i="77"/>
  <c r="S150" i="77"/>
  <c r="H150" i="77"/>
  <c r="R150" i="77"/>
  <c r="M123" i="78"/>
  <c r="V123" i="78"/>
  <c r="L123" i="78"/>
  <c r="W123" i="78"/>
  <c r="V112" i="76"/>
  <c r="M112" i="76"/>
  <c r="W112" i="76"/>
  <c r="L112" i="76"/>
  <c r="W216" i="76"/>
  <c r="M216" i="76"/>
  <c r="L216" i="76"/>
  <c r="V216" i="76"/>
  <c r="J286" i="76"/>
  <c r="U286" i="76"/>
  <c r="K286" i="76"/>
  <c r="T286" i="76"/>
  <c r="I404" i="76"/>
  <c r="S404" i="76"/>
  <c r="R404" i="76"/>
  <c r="H404" i="76"/>
  <c r="F122" i="77"/>
  <c r="P122" i="77"/>
  <c r="G122" i="77"/>
  <c r="Q122" i="77"/>
  <c r="I193" i="78"/>
  <c r="H193" i="78"/>
  <c r="R193" i="78"/>
  <c r="S193" i="78"/>
  <c r="T229" i="78"/>
  <c r="K229" i="78"/>
  <c r="J229" i="78"/>
  <c r="U229" i="78"/>
  <c r="R260" i="77"/>
  <c r="H260" i="77"/>
  <c r="I260" i="77"/>
  <c r="S260" i="77"/>
  <c r="R291" i="78"/>
  <c r="H291" i="78"/>
  <c r="I291" i="78"/>
  <c r="S291" i="78"/>
  <c r="Q503" i="78"/>
  <c r="G503" i="78"/>
  <c r="F503" i="78"/>
  <c r="P503" i="78"/>
  <c r="W107" i="79"/>
  <c r="M107" i="79"/>
  <c r="L107" i="79"/>
  <c r="V107" i="79"/>
  <c r="M271" i="78"/>
  <c r="L271" i="78"/>
  <c r="W271" i="78"/>
  <c r="V271" i="78"/>
  <c r="H401" i="78"/>
  <c r="I401" i="78"/>
  <c r="S401" i="78"/>
  <c r="R401" i="78"/>
  <c r="Q530" i="76"/>
  <c r="P530" i="76"/>
  <c r="G530" i="76"/>
  <c r="F530" i="76"/>
  <c r="P470" i="76"/>
  <c r="Q470" i="76"/>
  <c r="G470" i="76"/>
  <c r="F470" i="76"/>
  <c r="Q366" i="76"/>
  <c r="F366" i="76"/>
  <c r="G366" i="76"/>
  <c r="P366" i="76"/>
  <c r="G210" i="76"/>
  <c r="Q210" i="76"/>
  <c r="P210" i="76"/>
  <c r="F210" i="76"/>
  <c r="M455" i="79"/>
  <c r="W455" i="79"/>
  <c r="V455" i="79"/>
  <c r="L455" i="79"/>
  <c r="L306" i="77"/>
  <c r="M306" i="77"/>
  <c r="W306" i="77"/>
  <c r="V306" i="77"/>
  <c r="L434" i="77"/>
  <c r="M434" i="77"/>
  <c r="V434" i="77"/>
  <c r="W434" i="77"/>
  <c r="R530" i="76"/>
  <c r="H530" i="76"/>
  <c r="S530" i="76"/>
  <c r="I530" i="76"/>
  <c r="H379" i="78"/>
  <c r="I379" i="78"/>
  <c r="R379" i="78"/>
  <c r="S379" i="78"/>
  <c r="W472" i="76"/>
  <c r="M472" i="76"/>
  <c r="L472" i="76"/>
  <c r="V472" i="76"/>
  <c r="P245" i="78"/>
  <c r="G245" i="78"/>
  <c r="F245" i="78"/>
  <c r="Q245" i="78"/>
  <c r="Q409" i="78"/>
  <c r="F409" i="78"/>
  <c r="G409" i="78"/>
  <c r="P409" i="78"/>
  <c r="P213" i="79"/>
  <c r="G213" i="79"/>
  <c r="F213" i="79"/>
  <c r="Q213" i="79"/>
  <c r="U485" i="79"/>
  <c r="J485" i="79"/>
  <c r="K485" i="79"/>
  <c r="T485" i="79"/>
  <c r="I276" i="77"/>
  <c r="S276" i="77"/>
  <c r="H276" i="77"/>
  <c r="R276" i="77"/>
  <c r="F418" i="77"/>
  <c r="P418" i="77"/>
  <c r="G418" i="77"/>
  <c r="Q418" i="77"/>
  <c r="K89" i="78"/>
  <c r="J89" i="78"/>
  <c r="U89" i="78"/>
  <c r="T89" i="78"/>
  <c r="R197" i="78"/>
  <c r="I197" i="78"/>
  <c r="S197" i="78"/>
  <c r="H197" i="78"/>
  <c r="R295" i="78"/>
  <c r="H295" i="78"/>
  <c r="I295" i="78"/>
  <c r="S295" i="78"/>
  <c r="V417" i="78"/>
  <c r="L417" i="78"/>
  <c r="M417" i="78"/>
  <c r="W417" i="78"/>
  <c r="T197" i="79"/>
  <c r="J197" i="79"/>
  <c r="K197" i="79"/>
  <c r="U197" i="79"/>
  <c r="R429" i="79"/>
  <c r="I429" i="79"/>
  <c r="H429" i="79"/>
  <c r="S429" i="79"/>
  <c r="J91" i="79"/>
  <c r="T91" i="79"/>
  <c r="K91" i="79"/>
  <c r="U91" i="79"/>
  <c r="H231" i="79"/>
  <c r="S231" i="79"/>
  <c r="I231" i="79"/>
  <c r="R231" i="79"/>
  <c r="L373" i="79"/>
  <c r="V373" i="79"/>
  <c r="M373" i="79"/>
  <c r="W373" i="79"/>
  <c r="J501" i="79"/>
  <c r="U501" i="79"/>
  <c r="K501" i="79"/>
  <c r="T501" i="79"/>
  <c r="Q117" i="79"/>
  <c r="F117" i="79"/>
  <c r="G117" i="79"/>
  <c r="P117" i="79"/>
  <c r="R225" i="79"/>
  <c r="I225" i="79"/>
  <c r="H225" i="79"/>
  <c r="S225" i="79"/>
  <c r="R331" i="79"/>
  <c r="H331" i="79"/>
  <c r="I331" i="79"/>
  <c r="S331" i="79"/>
  <c r="R471" i="79"/>
  <c r="H471" i="79"/>
  <c r="I471" i="79"/>
  <c r="S471" i="79"/>
  <c r="G251" i="78"/>
  <c r="F251" i="78"/>
  <c r="Q251" i="78"/>
  <c r="P251" i="78"/>
  <c r="I248" i="77"/>
  <c r="H248" i="77"/>
  <c r="S248" i="77"/>
  <c r="R248" i="77"/>
  <c r="I406" i="76"/>
  <c r="H406" i="76"/>
  <c r="R406" i="76"/>
  <c r="S406" i="76"/>
  <c r="F166" i="76"/>
  <c r="G166" i="76"/>
  <c r="Q166" i="76"/>
  <c r="P166" i="76"/>
  <c r="F365" i="78"/>
  <c r="G365" i="78"/>
  <c r="P365" i="78"/>
  <c r="Q365" i="78"/>
  <c r="K118" i="77"/>
  <c r="J118" i="77"/>
  <c r="T118" i="77"/>
  <c r="U118" i="77"/>
  <c r="I220" i="76"/>
  <c r="S220" i="76"/>
  <c r="H220" i="76"/>
  <c r="R220" i="76"/>
  <c r="V444" i="76"/>
  <c r="L444" i="76"/>
  <c r="W444" i="76"/>
  <c r="M444" i="76"/>
  <c r="F468" i="76"/>
  <c r="G468" i="76"/>
  <c r="P468" i="76"/>
  <c r="Q468" i="76"/>
  <c r="V430" i="76"/>
  <c r="W430" i="76"/>
  <c r="M430" i="76"/>
  <c r="L430" i="76"/>
  <c r="M273" i="78"/>
  <c r="L273" i="78"/>
  <c r="V273" i="78"/>
  <c r="W273" i="78"/>
  <c r="W240" i="76"/>
  <c r="M240" i="76"/>
  <c r="L240" i="76"/>
  <c r="V240" i="76"/>
  <c r="P472" i="76"/>
  <c r="G472" i="76"/>
  <c r="F472" i="76"/>
  <c r="Q472" i="76"/>
  <c r="P321" i="78"/>
  <c r="F321" i="78"/>
  <c r="Q321" i="78"/>
  <c r="G321" i="78"/>
  <c r="R388" i="77"/>
  <c r="H388" i="77"/>
  <c r="S388" i="77"/>
  <c r="I388" i="77"/>
  <c r="R306" i="76"/>
  <c r="H306" i="76"/>
  <c r="S306" i="76"/>
  <c r="I306" i="76"/>
  <c r="S214" i="76"/>
  <c r="I214" i="76"/>
  <c r="R214" i="76"/>
  <c r="H214" i="76"/>
  <c r="K259" i="79"/>
  <c r="T259" i="79"/>
  <c r="J259" i="79"/>
  <c r="U259" i="79"/>
  <c r="L286" i="77"/>
  <c r="M286" i="77"/>
  <c r="V286" i="77"/>
  <c r="W286" i="77"/>
  <c r="U256" i="76"/>
  <c r="T256" i="76"/>
  <c r="K256" i="76"/>
  <c r="J256" i="76"/>
  <c r="F348" i="76"/>
  <c r="P348" i="76"/>
  <c r="Q348" i="76"/>
  <c r="G348" i="76"/>
  <c r="K406" i="76"/>
  <c r="J406" i="76"/>
  <c r="U406" i="76"/>
  <c r="T406" i="76"/>
  <c r="G306" i="76"/>
  <c r="Q306" i="76"/>
  <c r="P306" i="76"/>
  <c r="F306" i="76"/>
  <c r="L377" i="79"/>
  <c r="M377" i="79"/>
  <c r="W377" i="79"/>
  <c r="V377" i="79"/>
  <c r="J158" i="77"/>
  <c r="K158" i="77"/>
  <c r="U158" i="77"/>
  <c r="T158" i="77"/>
  <c r="G116" i="77"/>
  <c r="Q116" i="77"/>
  <c r="F116" i="77"/>
  <c r="P116" i="77"/>
  <c r="G154" i="76"/>
  <c r="P154" i="76"/>
  <c r="F154" i="76"/>
  <c r="Q154" i="76"/>
  <c r="G287" i="78"/>
  <c r="P287" i="78"/>
  <c r="Q287" i="78"/>
  <c r="F287" i="78"/>
  <c r="J258" i="77"/>
  <c r="T258" i="77"/>
  <c r="U258" i="77"/>
  <c r="K258" i="77"/>
  <c r="S254" i="76"/>
  <c r="I254" i="76"/>
  <c r="R254" i="76"/>
  <c r="H254" i="76"/>
  <c r="F432" i="76"/>
  <c r="P432" i="76"/>
  <c r="G432" i="76"/>
  <c r="Q432" i="76"/>
  <c r="F171" i="79"/>
  <c r="P171" i="79"/>
  <c r="G171" i="79"/>
  <c r="Q171" i="79"/>
  <c r="L382" i="77"/>
  <c r="V382" i="77"/>
  <c r="M382" i="77"/>
  <c r="W382" i="77"/>
  <c r="G514" i="76"/>
  <c r="Q514" i="76"/>
  <c r="F514" i="76"/>
  <c r="P514" i="76"/>
  <c r="H200" i="76"/>
  <c r="S200" i="76"/>
  <c r="I200" i="76"/>
  <c r="R200" i="76"/>
  <c r="G408" i="76"/>
  <c r="Q408" i="76"/>
  <c r="F408" i="76"/>
  <c r="P408" i="76"/>
  <c r="H266" i="76"/>
  <c r="S266" i="76"/>
  <c r="I266" i="76"/>
  <c r="R266" i="76"/>
  <c r="G128" i="76"/>
  <c r="F128" i="76"/>
  <c r="P128" i="76"/>
  <c r="Q128" i="76"/>
  <c r="S430" i="76"/>
  <c r="I430" i="76"/>
  <c r="H430" i="76"/>
  <c r="R430" i="76"/>
  <c r="P118" i="76"/>
  <c r="F118" i="76"/>
  <c r="G118" i="76"/>
  <c r="Q118" i="76"/>
  <c r="F331" i="78"/>
  <c r="Q331" i="78"/>
  <c r="G331" i="78"/>
  <c r="P331" i="78"/>
  <c r="J352" i="77"/>
  <c r="U352" i="77"/>
  <c r="K352" i="77"/>
  <c r="T352" i="77"/>
  <c r="R138" i="76"/>
  <c r="H138" i="76"/>
  <c r="S138" i="76"/>
  <c r="I138" i="76"/>
  <c r="U322" i="76"/>
  <c r="T322" i="76"/>
  <c r="J322" i="76"/>
  <c r="K322" i="76"/>
  <c r="T201" i="78"/>
  <c r="K201" i="78"/>
  <c r="U201" i="78"/>
  <c r="J201" i="78"/>
  <c r="I287" i="79"/>
  <c r="H287" i="79"/>
  <c r="R287" i="79"/>
  <c r="S287" i="79"/>
  <c r="I187" i="78"/>
  <c r="R187" i="78"/>
  <c r="H187" i="78"/>
  <c r="S187" i="78"/>
  <c r="M367" i="78"/>
  <c r="V367" i="78"/>
  <c r="L367" i="78"/>
  <c r="W367" i="78"/>
  <c r="I497" i="78"/>
  <c r="R497" i="78"/>
  <c r="H497" i="78"/>
  <c r="S497" i="78"/>
  <c r="F387" i="79"/>
  <c r="Q387" i="79"/>
  <c r="G387" i="79"/>
  <c r="P387" i="79"/>
  <c r="T208" i="77"/>
  <c r="K208" i="77"/>
  <c r="J208" i="77"/>
  <c r="U208" i="77"/>
  <c r="J350" i="77"/>
  <c r="T350" i="77"/>
  <c r="K350" i="77"/>
  <c r="U350" i="77"/>
  <c r="W478" i="77"/>
  <c r="V478" i="77"/>
  <c r="L478" i="77"/>
  <c r="M478" i="77"/>
  <c r="G143" i="78"/>
  <c r="P143" i="78"/>
  <c r="F143" i="78"/>
  <c r="Q143" i="78"/>
  <c r="M261" i="78"/>
  <c r="W261" i="78"/>
  <c r="L261" i="78"/>
  <c r="V261" i="78"/>
  <c r="H331" i="78"/>
  <c r="S331" i="78"/>
  <c r="I331" i="78"/>
  <c r="R331" i="78"/>
  <c r="K107" i="79"/>
  <c r="U107" i="79"/>
  <c r="J107" i="79"/>
  <c r="T107" i="79"/>
  <c r="M323" i="79"/>
  <c r="W323" i="79"/>
  <c r="L323" i="79"/>
  <c r="V323" i="79"/>
  <c r="M461" i="78"/>
  <c r="W461" i="78"/>
  <c r="V461" i="78"/>
  <c r="L461" i="78"/>
  <c r="F165" i="79"/>
  <c r="Q165" i="79"/>
  <c r="P165" i="79"/>
  <c r="G165" i="79"/>
  <c r="M321" i="79"/>
  <c r="W321" i="79"/>
  <c r="V321" i="79"/>
  <c r="L321" i="79"/>
  <c r="H451" i="79"/>
  <c r="S451" i="79"/>
  <c r="R451" i="79"/>
  <c r="I451" i="79"/>
  <c r="J477" i="78"/>
  <c r="K477" i="78"/>
  <c r="U477" i="78"/>
  <c r="T477" i="78"/>
  <c r="I181" i="79"/>
  <c r="H181" i="79"/>
  <c r="R181" i="79"/>
  <c r="S181" i="79"/>
  <c r="G277" i="79"/>
  <c r="F277" i="79"/>
  <c r="Q277" i="79"/>
  <c r="P277" i="79"/>
  <c r="I413" i="79"/>
  <c r="H413" i="79"/>
  <c r="S413" i="79"/>
  <c r="R413" i="79"/>
  <c r="G451" i="78"/>
  <c r="F451" i="78"/>
  <c r="P451" i="78"/>
  <c r="Q451" i="78"/>
  <c r="I464" i="77"/>
  <c r="H464" i="77"/>
  <c r="S464" i="77"/>
  <c r="R464" i="77"/>
  <c r="Q452" i="76"/>
  <c r="G452" i="76"/>
  <c r="P452" i="76"/>
  <c r="F452" i="76"/>
  <c r="W180" i="76"/>
  <c r="M180" i="76"/>
  <c r="V180" i="76"/>
  <c r="L180" i="76"/>
  <c r="G383" i="79"/>
  <c r="F383" i="79"/>
  <c r="P383" i="79"/>
  <c r="Q383" i="79"/>
  <c r="H322" i="77"/>
  <c r="I322" i="77"/>
  <c r="S322" i="77"/>
  <c r="R322" i="77"/>
  <c r="S196" i="76"/>
  <c r="H196" i="76"/>
  <c r="R196" i="76"/>
  <c r="I196" i="76"/>
  <c r="K496" i="76"/>
  <c r="J496" i="76"/>
  <c r="U496" i="76"/>
  <c r="T496" i="76"/>
  <c r="F358" i="76"/>
  <c r="P358" i="76"/>
  <c r="Q358" i="76"/>
  <c r="G358" i="76"/>
  <c r="U404" i="76"/>
  <c r="J404" i="76"/>
  <c r="K404" i="76"/>
  <c r="T404" i="76"/>
  <c r="L409" i="79"/>
  <c r="M409" i="79"/>
  <c r="W409" i="79"/>
  <c r="V409" i="79"/>
  <c r="F182" i="77"/>
  <c r="G182" i="77"/>
  <c r="P182" i="77"/>
  <c r="Q182" i="77"/>
  <c r="L312" i="76"/>
  <c r="V312" i="76"/>
  <c r="W312" i="76"/>
  <c r="M312" i="76"/>
  <c r="L279" i="79"/>
  <c r="M279" i="79"/>
  <c r="W279" i="79"/>
  <c r="V279" i="79"/>
  <c r="H97" i="78"/>
  <c r="I97" i="78"/>
  <c r="S97" i="78"/>
  <c r="R97" i="78"/>
  <c r="F218" i="76"/>
  <c r="G218" i="76"/>
  <c r="Q218" i="76"/>
  <c r="P218" i="76"/>
  <c r="K366" i="76"/>
  <c r="U366" i="76"/>
  <c r="T366" i="76"/>
  <c r="J366" i="76"/>
  <c r="K218" i="76"/>
  <c r="U218" i="76"/>
  <c r="T218" i="76"/>
  <c r="J218" i="76"/>
  <c r="L177" i="78"/>
  <c r="V177" i="78"/>
  <c r="M177" i="78"/>
  <c r="W177" i="78"/>
  <c r="M114" i="76"/>
  <c r="L114" i="76"/>
  <c r="W114" i="76"/>
  <c r="V114" i="76"/>
  <c r="G334" i="76"/>
  <c r="P334" i="76"/>
  <c r="Q334" i="76"/>
  <c r="F334" i="76"/>
  <c r="K498" i="76"/>
  <c r="J498" i="76"/>
  <c r="T498" i="76"/>
  <c r="U498" i="76"/>
  <c r="V494" i="76"/>
  <c r="W494" i="76"/>
  <c r="M494" i="76"/>
  <c r="L494" i="76"/>
  <c r="K494" i="76"/>
  <c r="U494" i="76"/>
  <c r="J494" i="76"/>
  <c r="T494" i="76"/>
  <c r="H139" i="78"/>
  <c r="I139" i="78"/>
  <c r="R139" i="78"/>
  <c r="S139" i="78"/>
  <c r="M348" i="76"/>
  <c r="V348" i="76"/>
  <c r="L348" i="76"/>
  <c r="W348" i="76"/>
  <c r="T212" i="76"/>
  <c r="U212" i="76"/>
  <c r="K212" i="76"/>
  <c r="J212" i="76"/>
  <c r="H115" i="79"/>
  <c r="R115" i="79"/>
  <c r="S115" i="79"/>
  <c r="I115" i="79"/>
  <c r="K494" i="77"/>
  <c r="U494" i="77"/>
  <c r="T494" i="77"/>
  <c r="J494" i="77"/>
  <c r="L342" i="76"/>
  <c r="V342" i="76"/>
  <c r="M342" i="76"/>
  <c r="W342" i="76"/>
  <c r="Q500" i="76"/>
  <c r="F500" i="76"/>
  <c r="G500" i="76"/>
  <c r="P500" i="76"/>
  <c r="S534" i="76"/>
  <c r="H534" i="76"/>
  <c r="I534" i="76"/>
  <c r="R534" i="76"/>
  <c r="M207" i="78"/>
  <c r="V207" i="78"/>
  <c r="W207" i="78"/>
  <c r="L207" i="78"/>
  <c r="J138" i="77"/>
  <c r="T138" i="77"/>
  <c r="U138" i="77"/>
  <c r="K138" i="77"/>
  <c r="G248" i="76"/>
  <c r="Q248" i="76"/>
  <c r="P248" i="76"/>
  <c r="F248" i="76"/>
  <c r="K290" i="76"/>
  <c r="T290" i="76"/>
  <c r="U290" i="76"/>
  <c r="J290" i="76"/>
  <c r="W450" i="76"/>
  <c r="M450" i="76"/>
  <c r="V450" i="76"/>
  <c r="L450" i="76"/>
  <c r="W492" i="76"/>
  <c r="V492" i="76"/>
  <c r="L492" i="76"/>
  <c r="M492" i="76"/>
  <c r="S444" i="76"/>
  <c r="H444" i="76"/>
  <c r="I444" i="76"/>
  <c r="R444" i="76"/>
  <c r="U186" i="76"/>
  <c r="K186" i="76"/>
  <c r="J186" i="76"/>
  <c r="T186" i="76"/>
  <c r="H235" i="79"/>
  <c r="S235" i="79"/>
  <c r="R235" i="79"/>
  <c r="I235" i="79"/>
  <c r="M115" i="78"/>
  <c r="V115" i="78"/>
  <c r="W115" i="78"/>
  <c r="L115" i="78"/>
  <c r="I208" i="76"/>
  <c r="H208" i="76"/>
  <c r="S208" i="76"/>
  <c r="R208" i="76"/>
  <c r="P190" i="76"/>
  <c r="G190" i="76"/>
  <c r="Q190" i="76"/>
  <c r="F190" i="76"/>
  <c r="G402" i="76"/>
  <c r="P402" i="76"/>
  <c r="F402" i="76"/>
  <c r="Q402" i="76"/>
  <c r="Q124" i="77"/>
  <c r="P124" i="77"/>
  <c r="G124" i="77"/>
  <c r="F124" i="77"/>
  <c r="Q483" i="79"/>
  <c r="F483" i="79"/>
  <c r="P483" i="79"/>
  <c r="G483" i="79"/>
  <c r="Q463" i="78"/>
  <c r="P463" i="78"/>
  <c r="G463" i="78"/>
  <c r="F463" i="78"/>
  <c r="H353" i="78"/>
  <c r="I353" i="78"/>
  <c r="S353" i="78"/>
  <c r="R353" i="78"/>
  <c r="K455" i="78"/>
  <c r="J455" i="78"/>
  <c r="T455" i="78"/>
  <c r="U455" i="78"/>
  <c r="G337" i="79"/>
  <c r="F337" i="79"/>
  <c r="P337" i="79"/>
  <c r="Q337" i="79"/>
  <c r="W182" i="77"/>
  <c r="M182" i="77"/>
  <c r="V182" i="77"/>
  <c r="L182" i="77"/>
  <c r="R334" i="77"/>
  <c r="I334" i="77"/>
  <c r="S334" i="77"/>
  <c r="H334" i="77"/>
  <c r="U450" i="77"/>
  <c r="K450" i="77"/>
  <c r="T450" i="77"/>
  <c r="J450" i="77"/>
  <c r="F119" i="78"/>
  <c r="G119" i="78"/>
  <c r="Q119" i="78"/>
  <c r="P119" i="78"/>
  <c r="F243" i="78"/>
  <c r="G243" i="78"/>
  <c r="P243" i="78"/>
  <c r="Q243" i="78"/>
  <c r="I319" i="78"/>
  <c r="H319" i="78"/>
  <c r="S319" i="78"/>
  <c r="R319" i="78"/>
  <c r="G489" i="78"/>
  <c r="F489" i="78"/>
  <c r="Q489" i="78"/>
  <c r="P489" i="78"/>
  <c r="J273" i="79"/>
  <c r="K273" i="79"/>
  <c r="T273" i="79"/>
  <c r="U273" i="79"/>
  <c r="W145" i="79"/>
  <c r="L145" i="79"/>
  <c r="V145" i="79"/>
  <c r="M145" i="79"/>
  <c r="T303" i="79"/>
  <c r="K303" i="79"/>
  <c r="U303" i="79"/>
  <c r="J303" i="79"/>
  <c r="P425" i="79"/>
  <c r="G425" i="79"/>
  <c r="Q425" i="79"/>
  <c r="F425" i="79"/>
  <c r="V449" i="78"/>
  <c r="L449" i="78"/>
  <c r="W449" i="78"/>
  <c r="M449" i="78"/>
  <c r="G163" i="79"/>
  <c r="F163" i="79"/>
  <c r="Q163" i="79"/>
  <c r="P163" i="79"/>
  <c r="M261" i="79"/>
  <c r="L261" i="79"/>
  <c r="W261" i="79"/>
  <c r="V261" i="79"/>
  <c r="I389" i="79"/>
  <c r="H389" i="79"/>
  <c r="S389" i="79"/>
  <c r="R389" i="79"/>
  <c r="L249" i="79"/>
  <c r="W249" i="79"/>
  <c r="V249" i="79"/>
  <c r="M249" i="79"/>
  <c r="F534" i="77"/>
  <c r="P534" i="77"/>
  <c r="Q534" i="77"/>
  <c r="G534" i="77"/>
  <c r="W454" i="76"/>
  <c r="L454" i="76"/>
  <c r="V454" i="76"/>
  <c r="M454" i="76"/>
  <c r="V262" i="76"/>
  <c r="M262" i="76"/>
  <c r="W262" i="76"/>
  <c r="L262" i="76"/>
  <c r="S166" i="76"/>
  <c r="H166" i="76"/>
  <c r="R166" i="76"/>
  <c r="I166" i="76"/>
  <c r="K468" i="77"/>
  <c r="U468" i="77"/>
  <c r="T468" i="77"/>
  <c r="J468" i="77"/>
  <c r="V204" i="76"/>
  <c r="W204" i="76"/>
  <c r="M204" i="76"/>
  <c r="L204" i="76"/>
  <c r="F286" i="76"/>
  <c r="P286" i="76"/>
  <c r="Q286" i="76"/>
  <c r="G286" i="76"/>
  <c r="I514" i="76"/>
  <c r="H514" i="76"/>
  <c r="R514" i="76"/>
  <c r="S514" i="76"/>
  <c r="W460" i="76"/>
  <c r="V460" i="76"/>
  <c r="L460" i="76"/>
  <c r="M460" i="76"/>
  <c r="L150" i="76"/>
  <c r="V150" i="76"/>
  <c r="M150" i="76"/>
  <c r="W150" i="76"/>
  <c r="H376" i="77"/>
  <c r="R376" i="77"/>
  <c r="S376" i="77"/>
  <c r="I376" i="77"/>
  <c r="J302" i="76"/>
  <c r="U302" i="76"/>
  <c r="K302" i="76"/>
  <c r="T302" i="76"/>
  <c r="H456" i="77"/>
  <c r="I456" i="77"/>
  <c r="R456" i="77"/>
  <c r="S456" i="77"/>
  <c r="J195" i="78"/>
  <c r="K195" i="78"/>
  <c r="T195" i="78"/>
  <c r="U195" i="78"/>
  <c r="M170" i="77"/>
  <c r="L170" i="77"/>
  <c r="V170" i="77"/>
  <c r="W170" i="77"/>
  <c r="P332" i="76"/>
  <c r="F332" i="76"/>
  <c r="G332" i="76"/>
  <c r="Q332" i="76"/>
  <c r="T128" i="76"/>
  <c r="J128" i="76"/>
  <c r="K128" i="76"/>
  <c r="U128" i="76"/>
  <c r="G357" i="78"/>
  <c r="F357" i="78"/>
  <c r="Q357" i="78"/>
  <c r="P357" i="78"/>
  <c r="K116" i="77"/>
  <c r="U116" i="77"/>
  <c r="T116" i="77"/>
  <c r="J116" i="77"/>
  <c r="G240" i="76"/>
  <c r="F240" i="76"/>
  <c r="P240" i="76"/>
  <c r="Q240" i="76"/>
  <c r="W456" i="76"/>
  <c r="V456" i="76"/>
  <c r="M456" i="76"/>
  <c r="L456" i="76"/>
  <c r="H476" i="76"/>
  <c r="I476" i="76"/>
  <c r="S476" i="76"/>
  <c r="R476" i="76"/>
  <c r="U350" i="76"/>
  <c r="K350" i="76"/>
  <c r="J350" i="76"/>
  <c r="T350" i="76"/>
  <c r="G295" i="78"/>
  <c r="Q295" i="78"/>
  <c r="P295" i="78"/>
  <c r="F295" i="78"/>
  <c r="K126" i="76"/>
  <c r="T126" i="76"/>
  <c r="U126" i="76"/>
  <c r="J126" i="76"/>
  <c r="K269" i="78"/>
  <c r="U269" i="78"/>
  <c r="J269" i="78"/>
  <c r="T269" i="78"/>
  <c r="P192" i="76"/>
  <c r="Q192" i="76"/>
  <c r="G192" i="76"/>
  <c r="F192" i="76"/>
  <c r="I245" i="79"/>
  <c r="H245" i="79"/>
  <c r="R245" i="79"/>
  <c r="S245" i="79"/>
  <c r="P129" i="78"/>
  <c r="G129" i="78"/>
  <c r="Q129" i="78"/>
  <c r="F129" i="78"/>
  <c r="F390" i="76"/>
  <c r="G390" i="76"/>
  <c r="Q390" i="76"/>
  <c r="P390" i="76"/>
  <c r="L220" i="76"/>
  <c r="W220" i="76"/>
  <c r="V220" i="76"/>
  <c r="M220" i="76"/>
  <c r="P498" i="76"/>
  <c r="F498" i="76"/>
  <c r="Q498" i="76"/>
  <c r="G498" i="76"/>
  <c r="F369" i="78"/>
  <c r="Q369" i="78"/>
  <c r="P369" i="78"/>
  <c r="G369" i="78"/>
  <c r="G218" i="77"/>
  <c r="Q218" i="77"/>
  <c r="P218" i="77"/>
  <c r="F218" i="77"/>
  <c r="R156" i="76"/>
  <c r="S156" i="76"/>
  <c r="I156" i="76"/>
  <c r="H156" i="76"/>
  <c r="R364" i="76"/>
  <c r="S364" i="76"/>
  <c r="I364" i="76"/>
  <c r="H364" i="76"/>
  <c r="T438" i="76"/>
  <c r="K438" i="76"/>
  <c r="U438" i="76"/>
  <c r="J438" i="76"/>
  <c r="L480" i="76"/>
  <c r="W480" i="76"/>
  <c r="V480" i="76"/>
  <c r="M480" i="76"/>
  <c r="M442" i="76"/>
  <c r="L442" i="76"/>
  <c r="W442" i="76"/>
  <c r="V442" i="76"/>
  <c r="R180" i="76"/>
  <c r="H180" i="76"/>
  <c r="I180" i="76"/>
  <c r="S180" i="76"/>
  <c r="F389" i="79"/>
  <c r="P389" i="79"/>
  <c r="Q389" i="79"/>
  <c r="G389" i="79"/>
  <c r="J197" i="78"/>
  <c r="U197" i="78"/>
  <c r="T197" i="78"/>
  <c r="K197" i="78"/>
  <c r="L160" i="77"/>
  <c r="W160" i="77"/>
  <c r="V160" i="77"/>
  <c r="M160" i="77"/>
  <c r="U210" i="76"/>
  <c r="J210" i="76"/>
  <c r="T210" i="76"/>
  <c r="K210" i="76"/>
  <c r="J500" i="76"/>
  <c r="U500" i="76"/>
  <c r="T500" i="76"/>
  <c r="K500" i="76"/>
  <c r="J262" i="77"/>
  <c r="K262" i="77"/>
  <c r="U262" i="77"/>
  <c r="T262" i="77"/>
  <c r="R449" i="78"/>
  <c r="S449" i="78"/>
  <c r="I449" i="78"/>
  <c r="H449" i="78"/>
  <c r="K396" i="77"/>
  <c r="T396" i="77"/>
  <c r="U396" i="77"/>
  <c r="J396" i="77"/>
  <c r="M389" i="78"/>
  <c r="V389" i="78"/>
  <c r="L389" i="78"/>
  <c r="W389" i="78"/>
  <c r="M350" i="77"/>
  <c r="L350" i="77"/>
  <c r="W350" i="77"/>
  <c r="V350" i="77"/>
  <c r="K359" i="78"/>
  <c r="U359" i="78"/>
  <c r="T359" i="78"/>
  <c r="J359" i="78"/>
  <c r="I375" i="79"/>
  <c r="S375" i="79"/>
  <c r="R375" i="79"/>
  <c r="H375" i="79"/>
  <c r="L383" i="78"/>
  <c r="W383" i="78"/>
  <c r="M383" i="78"/>
  <c r="V383" i="78"/>
  <c r="I241" i="78"/>
  <c r="S241" i="78"/>
  <c r="R241" i="78"/>
  <c r="H241" i="78"/>
  <c r="L522" i="77"/>
  <c r="W522" i="77"/>
  <c r="V522" i="77"/>
  <c r="M522" i="77"/>
  <c r="Q416" i="77"/>
  <c r="P416" i="77"/>
  <c r="G416" i="77"/>
  <c r="F416" i="77"/>
  <c r="W248" i="77"/>
  <c r="L248" i="77"/>
  <c r="M248" i="77"/>
  <c r="V248" i="77"/>
  <c r="P503" i="79"/>
  <c r="Q503" i="79"/>
  <c r="F503" i="79"/>
  <c r="G503" i="79"/>
  <c r="F273" i="79"/>
  <c r="G273" i="79"/>
  <c r="Q273" i="79"/>
  <c r="P273" i="79"/>
  <c r="I441" i="78"/>
  <c r="R441" i="78"/>
  <c r="H441" i="78"/>
  <c r="S441" i="78"/>
  <c r="J285" i="78"/>
  <c r="U285" i="78"/>
  <c r="K285" i="78"/>
  <c r="T285" i="78"/>
  <c r="S117" i="78"/>
  <c r="R117" i="78"/>
  <c r="I117" i="78"/>
  <c r="H117" i="78"/>
  <c r="Q446" i="77"/>
  <c r="P446" i="77"/>
  <c r="F446" i="77"/>
  <c r="G446" i="77"/>
  <c r="S310" i="77"/>
  <c r="H310" i="77"/>
  <c r="I310" i="77"/>
  <c r="R310" i="77"/>
  <c r="H174" i="77"/>
  <c r="I174" i="77"/>
  <c r="R174" i="77"/>
  <c r="S174" i="77"/>
  <c r="M193" i="79"/>
  <c r="L193" i="79"/>
  <c r="V193" i="79"/>
  <c r="W193" i="79"/>
  <c r="U309" i="78"/>
  <c r="J309" i="78"/>
  <c r="K309" i="78"/>
  <c r="T309" i="78"/>
  <c r="I205" i="78"/>
  <c r="H205" i="78"/>
  <c r="S205" i="78"/>
  <c r="R205" i="78"/>
  <c r="G512" i="77"/>
  <c r="Q512" i="77"/>
  <c r="F512" i="77"/>
  <c r="P512" i="77"/>
  <c r="I406" i="77"/>
  <c r="H406" i="77"/>
  <c r="S406" i="77"/>
  <c r="R406" i="77"/>
  <c r="I266" i="77"/>
  <c r="H266" i="77"/>
  <c r="S266" i="77"/>
  <c r="R266" i="77"/>
  <c r="T140" i="77"/>
  <c r="J140" i="77"/>
  <c r="K140" i="77"/>
  <c r="U140" i="77"/>
  <c r="J449" i="79"/>
  <c r="U449" i="79"/>
  <c r="T449" i="79"/>
  <c r="K449" i="79"/>
  <c r="R307" i="79"/>
  <c r="H307" i="79"/>
  <c r="I307" i="79"/>
  <c r="S307" i="79"/>
  <c r="U211" i="79"/>
  <c r="K211" i="79"/>
  <c r="T211" i="79"/>
  <c r="J211" i="79"/>
  <c r="R91" i="79"/>
  <c r="H91" i="79"/>
  <c r="S91" i="79"/>
  <c r="I91" i="79"/>
  <c r="J339" i="78"/>
  <c r="T339" i="78"/>
  <c r="K339" i="78"/>
  <c r="U339" i="78"/>
  <c r="U299" i="78"/>
  <c r="T299" i="78"/>
  <c r="J299" i="78"/>
  <c r="K299" i="78"/>
  <c r="W257" i="78"/>
  <c r="V257" i="78"/>
  <c r="M257" i="78"/>
  <c r="L257" i="78"/>
  <c r="S167" i="78"/>
  <c r="H167" i="78"/>
  <c r="I167" i="78"/>
  <c r="R167" i="78"/>
  <c r="I115" i="78"/>
  <c r="S115" i="78"/>
  <c r="H115" i="78"/>
  <c r="R115" i="78"/>
  <c r="L490" i="77"/>
  <c r="V490" i="77"/>
  <c r="W490" i="77"/>
  <c r="M490" i="77"/>
  <c r="Q430" i="77"/>
  <c r="G430" i="77"/>
  <c r="P430" i="77"/>
  <c r="F430" i="77"/>
  <c r="T316" i="77"/>
  <c r="J316" i="77"/>
  <c r="K316" i="77"/>
  <c r="U316" i="77"/>
  <c r="L246" i="77"/>
  <c r="M246" i="77"/>
  <c r="V246" i="77"/>
  <c r="W246" i="77"/>
  <c r="H172" i="77"/>
  <c r="R172" i="77"/>
  <c r="S172" i="77"/>
  <c r="I172" i="77"/>
  <c r="M244" i="76"/>
  <c r="V244" i="76"/>
  <c r="L244" i="76"/>
  <c r="W244" i="76"/>
  <c r="M223" i="79"/>
  <c r="L223" i="79"/>
  <c r="W223" i="79"/>
  <c r="V223" i="79"/>
  <c r="W427" i="79"/>
  <c r="M427" i="79"/>
  <c r="V427" i="79"/>
  <c r="L427" i="79"/>
  <c r="R233" i="79"/>
  <c r="S233" i="79"/>
  <c r="H233" i="79"/>
  <c r="I233" i="79"/>
  <c r="I117" i="79"/>
  <c r="H117" i="79"/>
  <c r="S117" i="79"/>
  <c r="R117" i="79"/>
  <c r="P419" i="78"/>
  <c r="F419" i="78"/>
  <c r="G419" i="78"/>
  <c r="Q419" i="78"/>
  <c r="T303" i="78"/>
  <c r="U303" i="78"/>
  <c r="K303" i="78"/>
  <c r="J303" i="78"/>
  <c r="G267" i="78"/>
  <c r="F267" i="78"/>
  <c r="P267" i="78"/>
  <c r="Q267" i="78"/>
  <c r="T181" i="78"/>
  <c r="K181" i="78"/>
  <c r="U181" i="78"/>
  <c r="J181" i="78"/>
  <c r="W97" i="78"/>
  <c r="V97" i="78"/>
  <c r="M97" i="78"/>
  <c r="L97" i="78"/>
  <c r="I470" i="77"/>
  <c r="H470" i="77"/>
  <c r="S470" i="77"/>
  <c r="R470" i="77"/>
  <c r="W410" i="77"/>
  <c r="V410" i="77"/>
  <c r="M410" i="77"/>
  <c r="L410" i="77"/>
  <c r="G342" i="77"/>
  <c r="F342" i="77"/>
  <c r="P342" i="77"/>
  <c r="Q342" i="77"/>
  <c r="P276" i="77"/>
  <c r="F276" i="77"/>
  <c r="G276" i="77"/>
  <c r="Q276" i="77"/>
  <c r="U146" i="77"/>
  <c r="K146" i="77"/>
  <c r="T146" i="77"/>
  <c r="J146" i="77"/>
  <c r="M361" i="78"/>
  <c r="W361" i="78"/>
  <c r="L361" i="78"/>
  <c r="V361" i="78"/>
  <c r="F224" i="77"/>
  <c r="P224" i="77"/>
  <c r="G224" i="77"/>
  <c r="Q224" i="77"/>
  <c r="K391" i="79"/>
  <c r="T391" i="79"/>
  <c r="J391" i="79"/>
  <c r="U391" i="79"/>
  <c r="K317" i="79"/>
  <c r="T317" i="79"/>
  <c r="U317" i="79"/>
  <c r="J317" i="79"/>
  <c r="Q225" i="79"/>
  <c r="F225" i="79"/>
  <c r="G225" i="79"/>
  <c r="P225" i="79"/>
  <c r="I445" i="78"/>
  <c r="S445" i="78"/>
  <c r="R445" i="78"/>
  <c r="H445" i="78"/>
  <c r="W379" i="78"/>
  <c r="L379" i="78"/>
  <c r="V379" i="78"/>
  <c r="M379" i="78"/>
  <c r="K313" i="78"/>
  <c r="U313" i="78"/>
  <c r="T313" i="78"/>
  <c r="J313" i="78"/>
  <c r="T279" i="78"/>
  <c r="K279" i="78"/>
  <c r="U279" i="78"/>
  <c r="J279" i="78"/>
  <c r="F231" i="78"/>
  <c r="G231" i="78"/>
  <c r="P231" i="78"/>
  <c r="Q231" i="78"/>
  <c r="S173" i="78"/>
  <c r="H173" i="78"/>
  <c r="I173" i="78"/>
  <c r="R173" i="78"/>
  <c r="S119" i="78"/>
  <c r="H119" i="78"/>
  <c r="R119" i="78"/>
  <c r="I119" i="78"/>
  <c r="I516" i="77"/>
  <c r="S516" i="77"/>
  <c r="H516" i="77"/>
  <c r="R516" i="77"/>
  <c r="R432" i="77"/>
  <c r="I432" i="77"/>
  <c r="S432" i="77"/>
  <c r="H432" i="77"/>
  <c r="K358" i="77"/>
  <c r="T358" i="77"/>
  <c r="U358" i="77"/>
  <c r="J358" i="77"/>
  <c r="R282" i="77"/>
  <c r="H282" i="77"/>
  <c r="S282" i="77"/>
  <c r="I282" i="77"/>
  <c r="M192" i="77"/>
  <c r="W192" i="77"/>
  <c r="L192" i="77"/>
  <c r="V192" i="77"/>
  <c r="P150" i="77"/>
  <c r="Q150" i="77"/>
  <c r="G150" i="77"/>
  <c r="F150" i="77"/>
  <c r="G171" i="78"/>
  <c r="F171" i="78"/>
  <c r="P171" i="78"/>
  <c r="Q171" i="78"/>
  <c r="V465" i="79"/>
  <c r="W465" i="79"/>
  <c r="M465" i="79"/>
  <c r="L465" i="79"/>
  <c r="U320" i="77"/>
  <c r="J320" i="77"/>
  <c r="K320" i="77"/>
  <c r="T320" i="77"/>
  <c r="M197" i="78"/>
  <c r="L197" i="78"/>
  <c r="V197" i="78"/>
  <c r="W197" i="78"/>
  <c r="G211" i="79"/>
  <c r="F211" i="79"/>
  <c r="Q211" i="79"/>
  <c r="P211" i="79"/>
  <c r="M501" i="78"/>
  <c r="L501" i="78"/>
  <c r="V501" i="78"/>
  <c r="W501" i="78"/>
  <c r="Q196" i="77"/>
  <c r="G196" i="77"/>
  <c r="P196" i="77"/>
  <c r="F196" i="77"/>
  <c r="F161" i="79"/>
  <c r="P161" i="79"/>
  <c r="G161" i="79"/>
  <c r="Q161" i="79"/>
  <c r="H151" i="79"/>
  <c r="R151" i="79"/>
  <c r="S151" i="79"/>
  <c r="I151" i="79"/>
  <c r="G201" i="78"/>
  <c r="Q201" i="78"/>
  <c r="F201" i="78"/>
  <c r="P201" i="78"/>
  <c r="M426" i="77"/>
  <c r="V426" i="77"/>
  <c r="W426" i="77"/>
  <c r="L426" i="77"/>
  <c r="P162" i="77"/>
  <c r="Q162" i="77"/>
  <c r="G162" i="77"/>
  <c r="F162" i="77"/>
  <c r="I234" i="77"/>
  <c r="R234" i="77"/>
  <c r="H234" i="77"/>
  <c r="S234" i="77"/>
  <c r="G408" i="77"/>
  <c r="Q408" i="77"/>
  <c r="F408" i="77"/>
  <c r="P408" i="77"/>
  <c r="R171" i="78"/>
  <c r="I171" i="78"/>
  <c r="H171" i="78"/>
  <c r="S171" i="78"/>
  <c r="P491" i="78"/>
  <c r="F491" i="78"/>
  <c r="G491" i="78"/>
  <c r="Q491" i="78"/>
  <c r="G210" i="77"/>
  <c r="P210" i="77"/>
  <c r="F210" i="77"/>
  <c r="Q210" i="77"/>
  <c r="R129" i="78"/>
  <c r="S129" i="78"/>
  <c r="I129" i="78"/>
  <c r="H129" i="78"/>
  <c r="I251" i="79"/>
  <c r="H251" i="79"/>
  <c r="S251" i="79"/>
  <c r="R251" i="79"/>
  <c r="R505" i="79"/>
  <c r="S505" i="79"/>
  <c r="I505" i="79"/>
  <c r="H505" i="79"/>
  <c r="G507" i="79"/>
  <c r="F507" i="79"/>
  <c r="Q507" i="79"/>
  <c r="P507" i="79"/>
  <c r="G147" i="79"/>
  <c r="F147" i="79"/>
  <c r="Q147" i="79"/>
  <c r="P147" i="79"/>
  <c r="K351" i="78"/>
  <c r="J351" i="78"/>
  <c r="T351" i="78"/>
  <c r="U351" i="78"/>
  <c r="R518" i="77"/>
  <c r="I518" i="77"/>
  <c r="S518" i="77"/>
  <c r="H518" i="77"/>
  <c r="J292" i="77"/>
  <c r="T292" i="77"/>
  <c r="U292" i="77"/>
  <c r="K292" i="77"/>
  <c r="W168" i="77"/>
  <c r="M168" i="77"/>
  <c r="V168" i="77"/>
  <c r="L168" i="77"/>
  <c r="L342" i="77"/>
  <c r="V342" i="77"/>
  <c r="M342" i="77"/>
  <c r="W342" i="77"/>
  <c r="J516" i="77"/>
  <c r="K516" i="77"/>
  <c r="T516" i="77"/>
  <c r="U516" i="77"/>
  <c r="L347" i="78"/>
  <c r="W347" i="78"/>
  <c r="M347" i="78"/>
  <c r="V347" i="78"/>
  <c r="K405" i="79"/>
  <c r="T405" i="79"/>
  <c r="J405" i="79"/>
  <c r="U405" i="79"/>
  <c r="I372" i="77"/>
  <c r="H372" i="77"/>
  <c r="R372" i="77"/>
  <c r="S372" i="77"/>
  <c r="I263" i="78"/>
  <c r="H263" i="78"/>
  <c r="S263" i="78"/>
  <c r="R263" i="78"/>
  <c r="S489" i="78"/>
  <c r="R489" i="78"/>
  <c r="H489" i="78"/>
  <c r="I489" i="78"/>
  <c r="F149" i="79"/>
  <c r="G149" i="79"/>
  <c r="Q149" i="79"/>
  <c r="P149" i="79"/>
  <c r="M497" i="79"/>
  <c r="L497" i="79"/>
  <c r="V497" i="79"/>
  <c r="W497" i="79"/>
  <c r="I121" i="79"/>
  <c r="H121" i="79"/>
  <c r="R121" i="79"/>
  <c r="S121" i="79"/>
  <c r="J341" i="78"/>
  <c r="U341" i="78"/>
  <c r="K341" i="78"/>
  <c r="T341" i="78"/>
  <c r="J462" i="77"/>
  <c r="T462" i="77"/>
  <c r="K462" i="77"/>
  <c r="U462" i="77"/>
  <c r="M196" i="77"/>
  <c r="V196" i="77"/>
  <c r="W196" i="77"/>
  <c r="L196" i="77"/>
  <c r="Q214" i="77"/>
  <c r="P214" i="77"/>
  <c r="G214" i="77"/>
  <c r="F214" i="77"/>
  <c r="F444" i="77"/>
  <c r="P444" i="77"/>
  <c r="Q444" i="77"/>
  <c r="G444" i="77"/>
  <c r="W235" i="78"/>
  <c r="M235" i="78"/>
  <c r="L235" i="78"/>
  <c r="V235" i="78"/>
  <c r="F131" i="79"/>
  <c r="G131" i="79"/>
  <c r="P131" i="79"/>
  <c r="Q131" i="79"/>
  <c r="G328" i="77"/>
  <c r="F328" i="77"/>
  <c r="Q328" i="77"/>
  <c r="P328" i="77"/>
  <c r="H147" i="78"/>
  <c r="S147" i="78"/>
  <c r="I147" i="78"/>
  <c r="R147" i="78"/>
  <c r="G403" i="79"/>
  <c r="F403" i="79"/>
  <c r="Q403" i="79"/>
  <c r="P403" i="79"/>
  <c r="F471" i="78"/>
  <c r="G471" i="78"/>
  <c r="Q471" i="78"/>
  <c r="P471" i="78"/>
  <c r="F443" i="79"/>
  <c r="G443" i="79"/>
  <c r="P443" i="79"/>
  <c r="Q443" i="79"/>
  <c r="F113" i="79"/>
  <c r="Q113" i="79"/>
  <c r="P113" i="79"/>
  <c r="G113" i="79"/>
  <c r="K369" i="78"/>
  <c r="T369" i="78"/>
  <c r="J369" i="78"/>
  <c r="U369" i="78"/>
  <c r="H179" i="78"/>
  <c r="S179" i="78"/>
  <c r="R179" i="78"/>
  <c r="I179" i="78"/>
  <c r="M454" i="77"/>
  <c r="V454" i="77"/>
  <c r="L454" i="77"/>
  <c r="W454" i="77"/>
  <c r="S268" i="77"/>
  <c r="I268" i="77"/>
  <c r="R268" i="77"/>
  <c r="H268" i="77"/>
  <c r="L112" i="77"/>
  <c r="W112" i="77"/>
  <c r="M112" i="77"/>
  <c r="V112" i="77"/>
  <c r="I324" i="77"/>
  <c r="S324" i="77"/>
  <c r="R324" i="77"/>
  <c r="H324" i="77"/>
  <c r="J460" i="77"/>
  <c r="U460" i="77"/>
  <c r="T460" i="77"/>
  <c r="K460" i="77"/>
  <c r="F191" i="78"/>
  <c r="Q191" i="78"/>
  <c r="G191" i="78"/>
  <c r="P191" i="78"/>
  <c r="K401" i="78"/>
  <c r="J401" i="78"/>
  <c r="T401" i="78"/>
  <c r="U401" i="78"/>
  <c r="M333" i="79"/>
  <c r="L333" i="79"/>
  <c r="W333" i="79"/>
  <c r="V333" i="79"/>
  <c r="F352" i="77"/>
  <c r="Q352" i="77"/>
  <c r="G352" i="77"/>
  <c r="P352" i="77"/>
  <c r="K115" i="78"/>
  <c r="J115" i="78"/>
  <c r="U115" i="78"/>
  <c r="T115" i="78"/>
  <c r="W115" i="79"/>
  <c r="L115" i="79"/>
  <c r="M115" i="79"/>
  <c r="V115" i="79"/>
  <c r="K241" i="79"/>
  <c r="J241" i="79"/>
  <c r="T241" i="79"/>
  <c r="U241" i="79"/>
  <c r="M179" i="79"/>
  <c r="L179" i="79"/>
  <c r="W179" i="79"/>
  <c r="V179" i="79"/>
  <c r="G341" i="79"/>
  <c r="F341" i="79"/>
  <c r="Q341" i="79"/>
  <c r="P341" i="79"/>
  <c r="J369" i="79"/>
  <c r="K369" i="79"/>
  <c r="U369" i="79"/>
  <c r="T369" i="79"/>
  <c r="M163" i="79"/>
  <c r="W163" i="79"/>
  <c r="L163" i="79"/>
  <c r="V163" i="79"/>
  <c r="F431" i="78"/>
  <c r="G431" i="78"/>
  <c r="Q431" i="78"/>
  <c r="P431" i="78"/>
  <c r="J347" i="78"/>
  <c r="U347" i="78"/>
  <c r="K347" i="78"/>
  <c r="T347" i="78"/>
  <c r="S207" i="78"/>
  <c r="H207" i="78"/>
  <c r="I207" i="78"/>
  <c r="R207" i="78"/>
  <c r="V524" i="77"/>
  <c r="M524" i="77"/>
  <c r="L524" i="77"/>
  <c r="W524" i="77"/>
  <c r="I452" i="77"/>
  <c r="H452" i="77"/>
  <c r="S452" i="77"/>
  <c r="R452" i="77"/>
  <c r="K360" i="77"/>
  <c r="J360" i="77"/>
  <c r="U360" i="77"/>
  <c r="T360" i="77"/>
  <c r="F266" i="77"/>
  <c r="P266" i="77"/>
  <c r="G266" i="77"/>
  <c r="Q266" i="77"/>
  <c r="I136" i="77"/>
  <c r="H136" i="77"/>
  <c r="S136" i="77"/>
  <c r="R136" i="77"/>
  <c r="M164" i="77"/>
  <c r="W164" i="77"/>
  <c r="V164" i="77"/>
  <c r="L164" i="77"/>
  <c r="R216" i="77"/>
  <c r="H216" i="77"/>
  <c r="I216" i="77"/>
  <c r="S216" i="77"/>
  <c r="J266" i="77"/>
  <c r="U266" i="77"/>
  <c r="T266" i="77"/>
  <c r="K266" i="77"/>
  <c r="F314" i="77"/>
  <c r="G314" i="77"/>
  <c r="P314" i="77"/>
  <c r="Q314" i="77"/>
  <c r="I374" i="77"/>
  <c r="S374" i="77"/>
  <c r="H374" i="77"/>
  <c r="R374" i="77"/>
  <c r="M446" i="77"/>
  <c r="L446" i="77"/>
  <c r="V446" i="77"/>
  <c r="W446" i="77"/>
  <c r="I522" i="77"/>
  <c r="S522" i="77"/>
  <c r="H522" i="77"/>
  <c r="R522" i="77"/>
  <c r="G161" i="78"/>
  <c r="F161" i="78"/>
  <c r="Q161" i="78"/>
  <c r="P161" i="78"/>
  <c r="W251" i="78"/>
  <c r="M251" i="78"/>
  <c r="L251" i="78"/>
  <c r="V251" i="78"/>
  <c r="U413" i="78"/>
  <c r="T413" i="78"/>
  <c r="J413" i="78"/>
  <c r="K413" i="78"/>
  <c r="I141" i="79"/>
  <c r="H141" i="79"/>
  <c r="R141" i="79"/>
  <c r="S141" i="79"/>
  <c r="K389" i="79"/>
  <c r="U389" i="79"/>
  <c r="J389" i="79"/>
  <c r="T389" i="79"/>
  <c r="K192" i="77"/>
  <c r="J192" i="77"/>
  <c r="T192" i="77"/>
  <c r="U192" i="77"/>
  <c r="P356" i="77"/>
  <c r="Q356" i="77"/>
  <c r="G356" i="77"/>
  <c r="F356" i="77"/>
  <c r="U448" i="77"/>
  <c r="J448" i="77"/>
  <c r="T448" i="77"/>
  <c r="K448" i="77"/>
  <c r="G117" i="78"/>
  <c r="Q117" i="78"/>
  <c r="F117" i="78"/>
  <c r="P117" i="78"/>
  <c r="F205" i="78"/>
  <c r="G205" i="78"/>
  <c r="Q205" i="78"/>
  <c r="P205" i="78"/>
  <c r="M315" i="78"/>
  <c r="L315" i="78"/>
  <c r="W315" i="78"/>
  <c r="V315" i="78"/>
  <c r="G125" i="79"/>
  <c r="Q125" i="79"/>
  <c r="P125" i="79"/>
  <c r="F125" i="79"/>
  <c r="J295" i="79"/>
  <c r="U295" i="79"/>
  <c r="K295" i="79"/>
  <c r="T295" i="79"/>
  <c r="M111" i="79"/>
  <c r="W111" i="79"/>
  <c r="L111" i="79"/>
  <c r="V111" i="79"/>
  <c r="J245" i="79"/>
  <c r="T245" i="79"/>
  <c r="K245" i="79"/>
  <c r="U245" i="79"/>
  <c r="H369" i="79"/>
  <c r="S369" i="79"/>
  <c r="I369" i="79"/>
  <c r="R369" i="79"/>
  <c r="W483" i="79"/>
  <c r="L483" i="79"/>
  <c r="M483" i="79"/>
  <c r="V483" i="79"/>
  <c r="F495" i="78"/>
  <c r="G495" i="78"/>
  <c r="Q495" i="78"/>
  <c r="P495" i="78"/>
  <c r="L181" i="79"/>
  <c r="M181" i="79"/>
  <c r="W181" i="79"/>
  <c r="V181" i="79"/>
  <c r="I269" i="79"/>
  <c r="H269" i="79"/>
  <c r="S269" i="79"/>
  <c r="R269" i="79"/>
  <c r="F379" i="79"/>
  <c r="G379" i="79"/>
  <c r="Q379" i="79"/>
  <c r="P379" i="79"/>
  <c r="K309" i="79"/>
  <c r="J309" i="79"/>
  <c r="U309" i="79"/>
  <c r="T309" i="79"/>
  <c r="J320" i="76"/>
  <c r="T320" i="76"/>
  <c r="U320" i="76"/>
  <c r="K320" i="76"/>
  <c r="H423" i="79"/>
  <c r="I423" i="79"/>
  <c r="S423" i="79"/>
  <c r="R423" i="79"/>
  <c r="S155" i="79"/>
  <c r="R155" i="79"/>
  <c r="I155" i="79"/>
  <c r="H155" i="79"/>
  <c r="Q457" i="78"/>
  <c r="P457" i="78"/>
  <c r="G457" i="78"/>
  <c r="F457" i="78"/>
  <c r="M397" i="78"/>
  <c r="V397" i="78"/>
  <c r="W397" i="78"/>
  <c r="L397" i="78"/>
  <c r="F237" i="78"/>
  <c r="Q237" i="78"/>
  <c r="G237" i="78"/>
  <c r="P237" i="78"/>
  <c r="R155" i="78"/>
  <c r="I155" i="78"/>
  <c r="S155" i="78"/>
  <c r="H155" i="78"/>
  <c r="K504" i="77"/>
  <c r="J504" i="77"/>
  <c r="T504" i="77"/>
  <c r="U504" i="77"/>
  <c r="J386" i="77"/>
  <c r="U386" i="77"/>
  <c r="K386" i="77"/>
  <c r="T386" i="77"/>
  <c r="V300" i="77"/>
  <c r="L300" i="77"/>
  <c r="W300" i="77"/>
  <c r="M300" i="77"/>
  <c r="F164" i="77"/>
  <c r="P164" i="77"/>
  <c r="Q164" i="77"/>
  <c r="G164" i="77"/>
  <c r="V116" i="77"/>
  <c r="M116" i="77"/>
  <c r="L116" i="77"/>
  <c r="W116" i="77"/>
  <c r="F200" i="77"/>
  <c r="P200" i="77"/>
  <c r="G200" i="77"/>
  <c r="Q200" i="77"/>
  <c r="H246" i="77"/>
  <c r="S246" i="77"/>
  <c r="I246" i="77"/>
  <c r="R246" i="77"/>
  <c r="W290" i="77"/>
  <c r="M290" i="77"/>
  <c r="L290" i="77"/>
  <c r="V290" i="77"/>
  <c r="I354" i="77"/>
  <c r="R354" i="77"/>
  <c r="S354" i="77"/>
  <c r="H354" i="77"/>
  <c r="U406" i="77"/>
  <c r="K406" i="77"/>
  <c r="T406" i="77"/>
  <c r="J406" i="77"/>
  <c r="U500" i="77"/>
  <c r="J500" i="77"/>
  <c r="K500" i="77"/>
  <c r="T500" i="77"/>
  <c r="F127" i="78"/>
  <c r="Q127" i="78"/>
  <c r="G127" i="78"/>
  <c r="P127" i="78"/>
  <c r="F195" i="78"/>
  <c r="P195" i="78"/>
  <c r="G195" i="78"/>
  <c r="Q195" i="78"/>
  <c r="H347" i="78"/>
  <c r="R347" i="78"/>
  <c r="I347" i="78"/>
  <c r="S347" i="78"/>
  <c r="J407" i="78"/>
  <c r="U407" i="78"/>
  <c r="K407" i="78"/>
  <c r="T407" i="78"/>
  <c r="L153" i="79"/>
  <c r="M153" i="79"/>
  <c r="W153" i="79"/>
  <c r="V153" i="79"/>
  <c r="M399" i="79"/>
  <c r="L399" i="79"/>
  <c r="W399" i="79"/>
  <c r="V399" i="79"/>
  <c r="H182" i="77"/>
  <c r="R182" i="77"/>
  <c r="S182" i="77"/>
  <c r="I182" i="77"/>
  <c r="F326" i="77"/>
  <c r="G326" i="77"/>
  <c r="Q326" i="77"/>
  <c r="P326" i="77"/>
  <c r="U482" i="77"/>
  <c r="J482" i="77"/>
  <c r="T482" i="77"/>
  <c r="K482" i="77"/>
  <c r="I107" i="78"/>
  <c r="S107" i="78"/>
  <c r="R107" i="78"/>
  <c r="H107" i="78"/>
  <c r="F255" i="78"/>
  <c r="P255" i="78"/>
  <c r="G255" i="78"/>
  <c r="Q255" i="78"/>
  <c r="M319" i="78"/>
  <c r="W319" i="78"/>
  <c r="L319" i="78"/>
  <c r="V319" i="78"/>
  <c r="L471" i="78"/>
  <c r="M471" i="78"/>
  <c r="W471" i="78"/>
  <c r="V471" i="78"/>
  <c r="M235" i="79"/>
  <c r="L235" i="79"/>
  <c r="W235" i="79"/>
  <c r="V235" i="79"/>
  <c r="I433" i="79"/>
  <c r="H433" i="79"/>
  <c r="R433" i="79"/>
  <c r="S433" i="79"/>
  <c r="M97" i="79"/>
  <c r="L97" i="79"/>
  <c r="V97" i="79"/>
  <c r="W97" i="79"/>
  <c r="L227" i="79"/>
  <c r="W227" i="79"/>
  <c r="M227" i="79"/>
  <c r="V227" i="79"/>
  <c r="G351" i="79"/>
  <c r="F351" i="79"/>
  <c r="Q351" i="79"/>
  <c r="P351" i="79"/>
  <c r="K467" i="79"/>
  <c r="U467" i="79"/>
  <c r="J467" i="79"/>
  <c r="T467" i="79"/>
  <c r="I483" i="78"/>
  <c r="H483" i="78"/>
  <c r="S483" i="78"/>
  <c r="R483" i="78"/>
  <c r="W165" i="79"/>
  <c r="V165" i="79"/>
  <c r="L165" i="79"/>
  <c r="M165" i="79"/>
  <c r="M257" i="79"/>
  <c r="L257" i="79"/>
  <c r="W257" i="79"/>
  <c r="V257" i="79"/>
  <c r="U355" i="79"/>
  <c r="K355" i="79"/>
  <c r="T355" i="79"/>
  <c r="J355" i="79"/>
  <c r="S509" i="79"/>
  <c r="R509" i="79"/>
  <c r="I509" i="79"/>
  <c r="H509" i="79"/>
  <c r="J496" i="77"/>
  <c r="K496" i="77"/>
  <c r="U496" i="77"/>
  <c r="T496" i="77"/>
  <c r="L309" i="78"/>
  <c r="M309" i="78"/>
  <c r="W309" i="78"/>
  <c r="V309" i="78"/>
  <c r="F443" i="78"/>
  <c r="G443" i="78"/>
  <c r="P443" i="78"/>
  <c r="Q443" i="78"/>
  <c r="L275" i="79"/>
  <c r="M275" i="79"/>
  <c r="W275" i="79"/>
  <c r="V275" i="79"/>
  <c r="K503" i="79"/>
  <c r="T503" i="79"/>
  <c r="J503" i="79"/>
  <c r="U503" i="79"/>
  <c r="L99" i="79"/>
  <c r="V99" i="79"/>
  <c r="M99" i="79"/>
  <c r="W99" i="79"/>
  <c r="H229" i="79"/>
  <c r="S229" i="79"/>
  <c r="R229" i="79"/>
  <c r="I229" i="79"/>
  <c r="M357" i="79"/>
  <c r="V357" i="79"/>
  <c r="L357" i="79"/>
  <c r="W357" i="79"/>
  <c r="G469" i="79"/>
  <c r="F469" i="79"/>
  <c r="Q469" i="79"/>
  <c r="P469" i="79"/>
  <c r="G89" i="79"/>
  <c r="F89" i="79"/>
  <c r="Q89" i="79"/>
  <c r="P89" i="79"/>
  <c r="R189" i="79"/>
  <c r="S189" i="79"/>
  <c r="H189" i="79"/>
  <c r="I189" i="79"/>
  <c r="L277" i="79"/>
  <c r="M277" i="79"/>
  <c r="V277" i="79"/>
  <c r="W277" i="79"/>
  <c r="Q423" i="79"/>
  <c r="G423" i="79"/>
  <c r="F423" i="79"/>
  <c r="P423" i="79"/>
  <c r="J430" i="77"/>
  <c r="K430" i="77"/>
  <c r="U430" i="77"/>
  <c r="T430" i="77"/>
  <c r="L457" i="79"/>
  <c r="V457" i="79"/>
  <c r="M457" i="79"/>
  <c r="W457" i="79"/>
  <c r="G307" i="79"/>
  <c r="F307" i="79"/>
  <c r="P307" i="79"/>
  <c r="Q307" i="79"/>
  <c r="K159" i="79"/>
  <c r="U159" i="79"/>
  <c r="J159" i="79"/>
  <c r="T159" i="79"/>
  <c r="Q427" i="78"/>
  <c r="P427" i="78"/>
  <c r="F427" i="78"/>
  <c r="G427" i="78"/>
  <c r="L395" i="78"/>
  <c r="M395" i="78"/>
  <c r="W395" i="78"/>
  <c r="V395" i="78"/>
  <c r="K353" i="78"/>
  <c r="J353" i="78"/>
  <c r="U353" i="78"/>
  <c r="T353" i="78"/>
  <c r="G199" i="78"/>
  <c r="Q199" i="78"/>
  <c r="F199" i="78"/>
  <c r="P199" i="78"/>
  <c r="M143" i="78"/>
  <c r="V143" i="78"/>
  <c r="L143" i="78"/>
  <c r="W143" i="78"/>
  <c r="T488" i="77"/>
  <c r="K488" i="77"/>
  <c r="J488" i="77"/>
  <c r="U488" i="77"/>
  <c r="S408" i="77"/>
  <c r="H408" i="77"/>
  <c r="I408" i="77"/>
  <c r="R408" i="77"/>
  <c r="S358" i="77"/>
  <c r="I358" i="77"/>
  <c r="R358" i="77"/>
  <c r="H358" i="77"/>
  <c r="S288" i="77"/>
  <c r="I288" i="77"/>
  <c r="R288" i="77"/>
  <c r="H288" i="77"/>
  <c r="F234" i="77"/>
  <c r="P234" i="77"/>
  <c r="G234" i="77"/>
  <c r="Q234" i="77"/>
  <c r="G168" i="77"/>
  <c r="P168" i="77"/>
  <c r="Q168" i="77"/>
  <c r="F168" i="77"/>
  <c r="M134" i="77"/>
  <c r="L134" i="77"/>
  <c r="W134" i="77"/>
  <c r="V134" i="77"/>
  <c r="V118" i="77"/>
  <c r="L118" i="77"/>
  <c r="M118" i="77"/>
  <c r="W118" i="77"/>
  <c r="R166" i="77"/>
  <c r="H166" i="77"/>
  <c r="S166" i="77"/>
  <c r="I166" i="77"/>
  <c r="F202" i="77"/>
  <c r="G202" i="77"/>
  <c r="P202" i="77"/>
  <c r="Q202" i="77"/>
  <c r="I232" i="77"/>
  <c r="S232" i="77"/>
  <c r="H232" i="77"/>
  <c r="R232" i="77"/>
  <c r="G258" i="77"/>
  <c r="Q258" i="77"/>
  <c r="F258" i="77"/>
  <c r="P258" i="77"/>
  <c r="G286" i="77"/>
  <c r="Q286" i="77"/>
  <c r="F286" i="77"/>
  <c r="P286" i="77"/>
  <c r="J302" i="77"/>
  <c r="U302" i="77"/>
  <c r="K302" i="77"/>
  <c r="T302" i="77"/>
  <c r="F346" i="77"/>
  <c r="Q346" i="77"/>
  <c r="G346" i="77"/>
  <c r="P346" i="77"/>
  <c r="K376" i="77"/>
  <c r="U376" i="77"/>
  <c r="J376" i="77"/>
  <c r="T376" i="77"/>
  <c r="L402" i="77"/>
  <c r="W402" i="77"/>
  <c r="M402" i="77"/>
  <c r="V402" i="77"/>
  <c r="L456" i="77"/>
  <c r="V456" i="77"/>
  <c r="M456" i="77"/>
  <c r="W456" i="77"/>
  <c r="S490" i="77"/>
  <c r="H490" i="77"/>
  <c r="I490" i="77"/>
  <c r="R490" i="77"/>
  <c r="J524" i="77"/>
  <c r="T524" i="77"/>
  <c r="K524" i="77"/>
  <c r="U524" i="77"/>
  <c r="J125" i="78"/>
  <c r="K125" i="78"/>
  <c r="U125" i="78"/>
  <c r="T125" i="78"/>
  <c r="F179" i="78"/>
  <c r="Q179" i="78"/>
  <c r="G179" i="78"/>
  <c r="P179" i="78"/>
  <c r="L213" i="78"/>
  <c r="V213" i="78"/>
  <c r="M213" i="78"/>
  <c r="W213" i="78"/>
  <c r="G277" i="78"/>
  <c r="F277" i="78"/>
  <c r="Q277" i="78"/>
  <c r="P277" i="78"/>
  <c r="P399" i="78"/>
  <c r="Q399" i="78"/>
  <c r="G399" i="78"/>
  <c r="F399" i="78"/>
  <c r="W425" i="78"/>
  <c r="V425" i="78"/>
  <c r="L425" i="78"/>
  <c r="M425" i="78"/>
  <c r="F493" i="78"/>
  <c r="G493" i="78"/>
  <c r="Q493" i="78"/>
  <c r="P493" i="78"/>
  <c r="I295" i="79"/>
  <c r="R295" i="79"/>
  <c r="H295" i="79"/>
  <c r="S295" i="79"/>
  <c r="H435" i="79"/>
  <c r="I435" i="79"/>
  <c r="S435" i="79"/>
  <c r="R435" i="79"/>
  <c r="K170" i="77"/>
  <c r="J170" i="77"/>
  <c r="T170" i="77"/>
  <c r="U170" i="77"/>
  <c r="G250" i="77"/>
  <c r="F250" i="77"/>
  <c r="Q250" i="77"/>
  <c r="P250" i="77"/>
  <c r="M314" i="77"/>
  <c r="V314" i="77"/>
  <c r="L314" i="77"/>
  <c r="W314" i="77"/>
  <c r="M376" i="77"/>
  <c r="V376" i="77"/>
  <c r="L376" i="77"/>
  <c r="W376" i="77"/>
  <c r="H422" i="77"/>
  <c r="I422" i="77"/>
  <c r="S422" i="77"/>
  <c r="R422" i="77"/>
  <c r="G464" i="77"/>
  <c r="F464" i="77"/>
  <c r="Q464" i="77"/>
  <c r="P464" i="77"/>
  <c r="S520" i="77"/>
  <c r="R520" i="77"/>
  <c r="H520" i="77"/>
  <c r="I520" i="77"/>
  <c r="G113" i="78"/>
  <c r="F113" i="78"/>
  <c r="Q113" i="78"/>
  <c r="P113" i="78"/>
  <c r="M147" i="78"/>
  <c r="V147" i="78"/>
  <c r="W147" i="78"/>
  <c r="L147" i="78"/>
  <c r="J189" i="78"/>
  <c r="U189" i="78"/>
  <c r="K189" i="78"/>
  <c r="T189" i="78"/>
  <c r="F241" i="78"/>
  <c r="P241" i="78"/>
  <c r="G241" i="78"/>
  <c r="Q241" i="78"/>
  <c r="J273" i="78"/>
  <c r="T273" i="78"/>
  <c r="U273" i="78"/>
  <c r="K273" i="78"/>
  <c r="M297" i="78"/>
  <c r="W297" i="78"/>
  <c r="L297" i="78"/>
  <c r="V297" i="78"/>
  <c r="M339" i="78"/>
  <c r="L339" i="78"/>
  <c r="V339" i="78"/>
  <c r="W339" i="78"/>
  <c r="I421" i="78"/>
  <c r="H421" i="78"/>
  <c r="S421" i="78"/>
  <c r="R421" i="78"/>
  <c r="J505" i="78"/>
  <c r="K505" i="78"/>
  <c r="T505" i="78"/>
  <c r="U505" i="78"/>
  <c r="G181" i="79"/>
  <c r="F181" i="79"/>
  <c r="Q181" i="79"/>
  <c r="P181" i="79"/>
  <c r="I261" i="79"/>
  <c r="H261" i="79"/>
  <c r="S261" i="79"/>
  <c r="R261" i="79"/>
  <c r="I363" i="79"/>
  <c r="H363" i="79"/>
  <c r="R363" i="79"/>
  <c r="S363" i="79"/>
  <c r="J481" i="79"/>
  <c r="T481" i="79"/>
  <c r="K481" i="79"/>
  <c r="U481" i="79"/>
  <c r="I465" i="78"/>
  <c r="H465" i="78"/>
  <c r="S465" i="78"/>
  <c r="R465" i="78"/>
  <c r="H509" i="78"/>
  <c r="I509" i="78"/>
  <c r="R509" i="78"/>
  <c r="S509" i="78"/>
  <c r="F155" i="79"/>
  <c r="P155" i="79"/>
  <c r="G155" i="79"/>
  <c r="Q155" i="79"/>
  <c r="K219" i="79"/>
  <c r="J219" i="79"/>
  <c r="T219" i="79"/>
  <c r="U219" i="79"/>
  <c r="H299" i="79"/>
  <c r="S299" i="79"/>
  <c r="I299" i="79"/>
  <c r="R299" i="79"/>
  <c r="P349" i="79"/>
  <c r="F349" i="79"/>
  <c r="Q349" i="79"/>
  <c r="G349" i="79"/>
  <c r="J397" i="79"/>
  <c r="T397" i="79"/>
  <c r="K397" i="79"/>
  <c r="U397" i="79"/>
  <c r="J459" i="79"/>
  <c r="K459" i="79"/>
  <c r="U459" i="79"/>
  <c r="T459" i="79"/>
  <c r="L509" i="79"/>
  <c r="M509" i="79"/>
  <c r="W509" i="79"/>
  <c r="V509" i="79"/>
  <c r="P475" i="78"/>
  <c r="Q475" i="78"/>
  <c r="G475" i="78"/>
  <c r="F475" i="78"/>
  <c r="R107" i="79"/>
  <c r="S107" i="79"/>
  <c r="H107" i="79"/>
  <c r="I107" i="79"/>
  <c r="J163" i="79"/>
  <c r="T163" i="79"/>
  <c r="K163" i="79"/>
  <c r="U163" i="79"/>
  <c r="H209" i="79"/>
  <c r="R209" i="79"/>
  <c r="I209" i="79"/>
  <c r="S209" i="79"/>
  <c r="R253" i="79"/>
  <c r="S253" i="79"/>
  <c r="H253" i="79"/>
  <c r="I253" i="79"/>
  <c r="I289" i="79"/>
  <c r="H289" i="79"/>
  <c r="S289" i="79"/>
  <c r="R289" i="79"/>
  <c r="M349" i="79"/>
  <c r="L349" i="79"/>
  <c r="W349" i="79"/>
  <c r="V349" i="79"/>
  <c r="M411" i="79"/>
  <c r="L411" i="79"/>
  <c r="W411" i="79"/>
  <c r="V411" i="79"/>
  <c r="V493" i="79"/>
  <c r="L493" i="79"/>
  <c r="W493" i="79"/>
  <c r="M493" i="79"/>
  <c r="I141" i="78"/>
  <c r="H141" i="78"/>
  <c r="R141" i="78"/>
  <c r="S141" i="78"/>
  <c r="W406" i="76"/>
  <c r="V406" i="76"/>
  <c r="M406" i="76"/>
  <c r="L406" i="76"/>
  <c r="I516" i="76"/>
  <c r="S516" i="76"/>
  <c r="R516" i="76"/>
  <c r="H516" i="76"/>
  <c r="J244" i="77"/>
  <c r="T244" i="77"/>
  <c r="K244" i="77"/>
  <c r="U244" i="77"/>
  <c r="T186" i="77"/>
  <c r="J186" i="77"/>
  <c r="K186" i="77"/>
  <c r="U186" i="77"/>
  <c r="I138" i="77"/>
  <c r="S138" i="77"/>
  <c r="R138" i="77"/>
  <c r="H138" i="77"/>
  <c r="H122" i="77"/>
  <c r="I122" i="77"/>
  <c r="S122" i="77"/>
  <c r="R122" i="77"/>
  <c r="L162" i="77"/>
  <c r="V162" i="77"/>
  <c r="M162" i="77"/>
  <c r="W162" i="77"/>
  <c r="J198" i="77"/>
  <c r="K198" i="77"/>
  <c r="T198" i="77"/>
  <c r="U198" i="77"/>
  <c r="I218" i="77"/>
  <c r="S218" i="77"/>
  <c r="H218" i="77"/>
  <c r="R218" i="77"/>
  <c r="T252" i="77"/>
  <c r="U252" i="77"/>
  <c r="K252" i="77"/>
  <c r="J252" i="77"/>
  <c r="J274" i="77"/>
  <c r="U274" i="77"/>
  <c r="K274" i="77"/>
  <c r="T274" i="77"/>
  <c r="G300" i="77"/>
  <c r="P300" i="77"/>
  <c r="Q300" i="77"/>
  <c r="F300" i="77"/>
  <c r="P340" i="77"/>
  <c r="Q340" i="77"/>
  <c r="F340" i="77"/>
  <c r="G340" i="77"/>
  <c r="M372" i="77"/>
  <c r="L372" i="77"/>
  <c r="W372" i="77"/>
  <c r="V372" i="77"/>
  <c r="F396" i="77"/>
  <c r="P396" i="77"/>
  <c r="Q396" i="77"/>
  <c r="G396" i="77"/>
  <c r="W438" i="77"/>
  <c r="V438" i="77"/>
  <c r="M438" i="77"/>
  <c r="L438" i="77"/>
  <c r="J484" i="77"/>
  <c r="U484" i="77"/>
  <c r="K484" i="77"/>
  <c r="T484" i="77"/>
  <c r="L512" i="77"/>
  <c r="W512" i="77"/>
  <c r="V512" i="77"/>
  <c r="M512" i="77"/>
  <c r="L109" i="78"/>
  <c r="W109" i="78"/>
  <c r="M109" i="78"/>
  <c r="V109" i="78"/>
  <c r="I157" i="78"/>
  <c r="R157" i="78"/>
  <c r="S157" i="78"/>
  <c r="H157" i="78"/>
  <c r="G193" i="78"/>
  <c r="Q193" i="78"/>
  <c r="P193" i="78"/>
  <c r="F193" i="78"/>
  <c r="W345" i="78"/>
  <c r="L345" i="78"/>
  <c r="M345" i="78"/>
  <c r="V345" i="78"/>
  <c r="S375" i="78"/>
  <c r="R375" i="78"/>
  <c r="I375" i="78"/>
  <c r="H375" i="78"/>
  <c r="K411" i="78"/>
  <c r="J411" i="78"/>
  <c r="T411" i="78"/>
  <c r="U411" i="78"/>
  <c r="K459" i="78"/>
  <c r="T459" i="78"/>
  <c r="U459" i="78"/>
  <c r="J459" i="78"/>
  <c r="R219" i="79"/>
  <c r="H219" i="79"/>
  <c r="S219" i="79"/>
  <c r="I219" i="79"/>
  <c r="Q347" i="79"/>
  <c r="P347" i="79"/>
  <c r="F347" i="79"/>
  <c r="G347" i="79"/>
  <c r="H437" i="79"/>
  <c r="R437" i="79"/>
  <c r="I437" i="79"/>
  <c r="S437" i="79"/>
  <c r="J172" i="77"/>
  <c r="T172" i="77"/>
  <c r="K172" i="77"/>
  <c r="U172" i="77"/>
  <c r="K218" i="77"/>
  <c r="J218" i="77"/>
  <c r="U218" i="77"/>
  <c r="T218" i="77"/>
  <c r="M268" i="77"/>
  <c r="V268" i="77"/>
  <c r="L268" i="77"/>
  <c r="W268" i="77"/>
  <c r="L332" i="77"/>
  <c r="M332" i="77"/>
  <c r="W332" i="77"/>
  <c r="V332" i="77"/>
  <c r="K380" i="77"/>
  <c r="J380" i="77"/>
  <c r="U380" i="77"/>
  <c r="T380" i="77"/>
  <c r="F426" i="77"/>
  <c r="P426" i="77"/>
  <c r="G426" i="77"/>
  <c r="Q426" i="77"/>
  <c r="I468" i="77"/>
  <c r="S468" i="77"/>
  <c r="R468" i="77"/>
  <c r="H468" i="77"/>
  <c r="L532" i="77"/>
  <c r="M532" i="77"/>
  <c r="V532" i="77"/>
  <c r="W532" i="77"/>
  <c r="J113" i="78"/>
  <c r="K113" i="78"/>
  <c r="T113" i="78"/>
  <c r="U113" i="78"/>
  <c r="G159" i="78"/>
  <c r="F159" i="78"/>
  <c r="Q159" i="78"/>
  <c r="P159" i="78"/>
  <c r="F227" i="78"/>
  <c r="Q227" i="78"/>
  <c r="P227" i="78"/>
  <c r="G227" i="78"/>
  <c r="G259" i="78"/>
  <c r="F259" i="78"/>
  <c r="P259" i="78"/>
  <c r="Q259" i="78"/>
  <c r="I289" i="78"/>
  <c r="S289" i="78"/>
  <c r="H289" i="78"/>
  <c r="R289" i="78"/>
  <c r="V311" i="78"/>
  <c r="W311" i="78"/>
  <c r="L311" i="78"/>
  <c r="M311" i="78"/>
  <c r="V335" i="78"/>
  <c r="L335" i="78"/>
  <c r="W335" i="78"/>
  <c r="M335" i="78"/>
  <c r="I417" i="78"/>
  <c r="S417" i="78"/>
  <c r="H417" i="78"/>
  <c r="R417" i="78"/>
  <c r="F487" i="78"/>
  <c r="Q487" i="78"/>
  <c r="P487" i="78"/>
  <c r="G487" i="78"/>
  <c r="H163" i="79"/>
  <c r="S163" i="79"/>
  <c r="R163" i="79"/>
  <c r="I163" i="79"/>
  <c r="H249" i="79"/>
  <c r="I249" i="79"/>
  <c r="S249" i="79"/>
  <c r="R249" i="79"/>
  <c r="S347" i="79"/>
  <c r="H347" i="79"/>
  <c r="R347" i="79"/>
  <c r="I347" i="79"/>
  <c r="H457" i="79"/>
  <c r="R457" i="79"/>
  <c r="I457" i="79"/>
  <c r="S457" i="79"/>
  <c r="H461" i="78"/>
  <c r="I461" i="78"/>
  <c r="S461" i="78"/>
  <c r="R461" i="78"/>
  <c r="F105" i="79"/>
  <c r="G105" i="79"/>
  <c r="Q105" i="79"/>
  <c r="P105" i="79"/>
  <c r="M167" i="79"/>
  <c r="W167" i="79"/>
  <c r="L167" i="79"/>
  <c r="V167" i="79"/>
  <c r="G239" i="79"/>
  <c r="F239" i="79"/>
  <c r="P239" i="79"/>
  <c r="Q239" i="79"/>
  <c r="G313" i="79"/>
  <c r="F313" i="79"/>
  <c r="P313" i="79"/>
  <c r="Q313" i="79"/>
  <c r="M361" i="79"/>
  <c r="L361" i="79"/>
  <c r="V361" i="79"/>
  <c r="W361" i="79"/>
  <c r="W419" i="79"/>
  <c r="L419" i="79"/>
  <c r="M419" i="79"/>
  <c r="V419" i="79"/>
  <c r="J479" i="79"/>
  <c r="K479" i="79"/>
  <c r="U479" i="79"/>
  <c r="T479" i="79"/>
  <c r="M505" i="78"/>
  <c r="L505" i="78"/>
  <c r="V505" i="78"/>
  <c r="W505" i="78"/>
  <c r="U133" i="79"/>
  <c r="T133" i="79"/>
  <c r="J133" i="79"/>
  <c r="K133" i="79"/>
  <c r="I187" i="79"/>
  <c r="S187" i="79"/>
  <c r="H187" i="79"/>
  <c r="R187" i="79"/>
  <c r="J235" i="79"/>
  <c r="K235" i="79"/>
  <c r="U235" i="79"/>
  <c r="T235" i="79"/>
  <c r="R273" i="79"/>
  <c r="S273" i="79"/>
  <c r="H273" i="79"/>
  <c r="I273" i="79"/>
  <c r="J327" i="79"/>
  <c r="K327" i="79"/>
  <c r="U327" i="79"/>
  <c r="T327" i="79"/>
  <c r="M387" i="79"/>
  <c r="L387" i="79"/>
  <c r="W387" i="79"/>
  <c r="V387" i="79"/>
  <c r="J445" i="79"/>
  <c r="T445" i="79"/>
  <c r="U445" i="79"/>
  <c r="K445" i="79"/>
  <c r="J483" i="78"/>
  <c r="K483" i="78"/>
  <c r="T483" i="78"/>
  <c r="U483" i="78"/>
  <c r="R464" i="76"/>
  <c r="S464" i="76"/>
  <c r="I464" i="76"/>
  <c r="H464" i="76"/>
  <c r="W130" i="76"/>
  <c r="L130" i="76"/>
  <c r="M130" i="76"/>
  <c r="V130" i="76"/>
  <c r="I253" i="78"/>
  <c r="H253" i="78"/>
  <c r="S253" i="78"/>
  <c r="R253" i="78"/>
  <c r="M353" i="78"/>
  <c r="L353" i="78"/>
  <c r="W353" i="78"/>
  <c r="V353" i="78"/>
  <c r="H377" i="78"/>
  <c r="I377" i="78"/>
  <c r="R377" i="78"/>
  <c r="S377" i="78"/>
  <c r="Q411" i="78"/>
  <c r="G411" i="78"/>
  <c r="F411" i="78"/>
  <c r="P411" i="78"/>
  <c r="K453" i="78"/>
  <c r="T453" i="78"/>
  <c r="U453" i="78"/>
  <c r="J453" i="78"/>
  <c r="I105" i="79"/>
  <c r="H105" i="79"/>
  <c r="R105" i="79"/>
  <c r="S105" i="79"/>
  <c r="I221" i="79"/>
  <c r="H221" i="79"/>
  <c r="R221" i="79"/>
  <c r="S221" i="79"/>
  <c r="S329" i="79"/>
  <c r="I329" i="79"/>
  <c r="H329" i="79"/>
  <c r="R329" i="79"/>
  <c r="K413" i="79"/>
  <c r="U413" i="79"/>
  <c r="J413" i="79"/>
  <c r="T413" i="79"/>
  <c r="H499" i="79"/>
  <c r="I499" i="79"/>
  <c r="R499" i="79"/>
  <c r="S499" i="79"/>
  <c r="H184" i="77"/>
  <c r="S184" i="77"/>
  <c r="I184" i="77"/>
  <c r="R184" i="77"/>
  <c r="H230" i="77"/>
  <c r="I230" i="77"/>
  <c r="S230" i="77"/>
  <c r="R230" i="77"/>
  <c r="I270" i="77"/>
  <c r="S270" i="77"/>
  <c r="H270" i="77"/>
  <c r="R270" i="77"/>
  <c r="L322" i="77"/>
  <c r="M322" i="77"/>
  <c r="W322" i="77"/>
  <c r="V322" i="77"/>
  <c r="G362" i="77"/>
  <c r="Q362" i="77"/>
  <c r="F362" i="77"/>
  <c r="P362" i="77"/>
  <c r="T418" i="77"/>
  <c r="J418" i="77"/>
  <c r="U418" i="77"/>
  <c r="K418" i="77"/>
  <c r="Q460" i="77"/>
  <c r="P460" i="77"/>
  <c r="F460" i="77"/>
  <c r="G460" i="77"/>
  <c r="J490" i="77"/>
  <c r="K490" i="77"/>
  <c r="T490" i="77"/>
  <c r="U490" i="77"/>
  <c r="G89" i="78"/>
  <c r="F89" i="78"/>
  <c r="Q89" i="78"/>
  <c r="P89" i="78"/>
  <c r="R109" i="78"/>
  <c r="H109" i="78"/>
  <c r="S109" i="78"/>
  <c r="I109" i="78"/>
  <c r="H151" i="78"/>
  <c r="R151" i="78"/>
  <c r="I151" i="78"/>
  <c r="S151" i="78"/>
  <c r="M195" i="78"/>
  <c r="L195" i="78"/>
  <c r="V195" i="78"/>
  <c r="W195" i="78"/>
  <c r="W233" i="78"/>
  <c r="L233" i="78"/>
  <c r="M233" i="78"/>
  <c r="V233" i="78"/>
  <c r="M263" i="78"/>
  <c r="W263" i="78"/>
  <c r="L263" i="78"/>
  <c r="V263" i="78"/>
  <c r="M289" i="78"/>
  <c r="L289" i="78"/>
  <c r="W289" i="78"/>
  <c r="V289" i="78"/>
  <c r="R313" i="78"/>
  <c r="H313" i="78"/>
  <c r="I313" i="78"/>
  <c r="S313" i="78"/>
  <c r="L333" i="78"/>
  <c r="V333" i="78"/>
  <c r="W333" i="78"/>
  <c r="M333" i="78"/>
  <c r="T389" i="78"/>
  <c r="J389" i="78"/>
  <c r="K389" i="78"/>
  <c r="U389" i="78"/>
  <c r="V475" i="78"/>
  <c r="L475" i="78"/>
  <c r="M475" i="78"/>
  <c r="W475" i="78"/>
  <c r="M117" i="79"/>
  <c r="L117" i="79"/>
  <c r="V117" i="79"/>
  <c r="W117" i="79"/>
  <c r="F189" i="79"/>
  <c r="P189" i="79"/>
  <c r="G189" i="79"/>
  <c r="Q189" i="79"/>
  <c r="Q257" i="79"/>
  <c r="F257" i="79"/>
  <c r="G257" i="79"/>
  <c r="P257" i="79"/>
  <c r="T331" i="79"/>
  <c r="U331" i="79"/>
  <c r="J331" i="79"/>
  <c r="K331" i="79"/>
  <c r="W405" i="79"/>
  <c r="L405" i="79"/>
  <c r="V405" i="79"/>
  <c r="M405" i="79"/>
  <c r="P495" i="79"/>
  <c r="Q495" i="79"/>
  <c r="G495" i="79"/>
  <c r="F495" i="79"/>
  <c r="L467" i="78"/>
  <c r="M467" i="78"/>
  <c r="W467" i="78"/>
  <c r="V467" i="78"/>
  <c r="U501" i="78"/>
  <c r="T501" i="78"/>
  <c r="K501" i="78"/>
  <c r="J501" i="78"/>
  <c r="W127" i="79"/>
  <c r="V127" i="79"/>
  <c r="L127" i="79"/>
  <c r="M127" i="79"/>
  <c r="W169" i="79"/>
  <c r="M169" i="79"/>
  <c r="V169" i="79"/>
  <c r="L169" i="79"/>
  <c r="U221" i="79"/>
  <c r="J221" i="79"/>
  <c r="K221" i="79"/>
  <c r="T221" i="79"/>
  <c r="Q295" i="79"/>
  <c r="F295" i="79"/>
  <c r="G295" i="79"/>
  <c r="P295" i="79"/>
  <c r="F335" i="79"/>
  <c r="G335" i="79"/>
  <c r="Q335" i="79"/>
  <c r="P335" i="79"/>
  <c r="J371" i="79"/>
  <c r="K371" i="79"/>
  <c r="T371" i="79"/>
  <c r="U371" i="79"/>
  <c r="F417" i="79"/>
  <c r="P417" i="79"/>
  <c r="G417" i="79"/>
  <c r="Q417" i="79"/>
  <c r="L463" i="79"/>
  <c r="M463" i="79"/>
  <c r="V463" i="79"/>
  <c r="W463" i="79"/>
  <c r="J499" i="79"/>
  <c r="K499" i="79"/>
  <c r="T499" i="79"/>
  <c r="U499" i="79"/>
  <c r="H485" i="78"/>
  <c r="I485" i="78"/>
  <c r="R485" i="78"/>
  <c r="S485" i="78"/>
  <c r="K113" i="79"/>
  <c r="J113" i="79"/>
  <c r="T113" i="79"/>
  <c r="U113" i="79"/>
  <c r="L143" i="79"/>
  <c r="V143" i="79"/>
  <c r="W143" i="79"/>
  <c r="M143" i="79"/>
  <c r="H185" i="79"/>
  <c r="I185" i="79"/>
  <c r="R185" i="79"/>
  <c r="S185" i="79"/>
  <c r="M221" i="79"/>
  <c r="L221" i="79"/>
  <c r="V221" i="79"/>
  <c r="W221" i="79"/>
  <c r="F255" i="79"/>
  <c r="G255" i="79"/>
  <c r="P255" i="79"/>
  <c r="Q255" i="79"/>
  <c r="G281" i="79"/>
  <c r="F281" i="79"/>
  <c r="Q281" i="79"/>
  <c r="P281" i="79"/>
  <c r="G325" i="79"/>
  <c r="F325" i="79"/>
  <c r="P325" i="79"/>
  <c r="Q325" i="79"/>
  <c r="I381" i="79"/>
  <c r="H381" i="79"/>
  <c r="S381" i="79"/>
  <c r="R381" i="79"/>
  <c r="F429" i="79"/>
  <c r="Q429" i="79"/>
  <c r="G429" i="79"/>
  <c r="P429" i="79"/>
  <c r="I493" i="79"/>
  <c r="H493" i="79"/>
  <c r="R493" i="79"/>
  <c r="S493" i="79"/>
  <c r="G223" i="79"/>
  <c r="F223" i="79"/>
  <c r="P223" i="79"/>
  <c r="Q223" i="79"/>
  <c r="F360" i="77"/>
  <c r="G360" i="77"/>
  <c r="Q360" i="77"/>
  <c r="P360" i="77"/>
  <c r="T298" i="76"/>
  <c r="U298" i="76"/>
  <c r="J298" i="76"/>
  <c r="K298" i="76"/>
  <c r="G296" i="77"/>
  <c r="F296" i="77"/>
  <c r="P296" i="77"/>
  <c r="Q296" i="77"/>
  <c r="P288" i="76"/>
  <c r="Q288" i="76"/>
  <c r="G288" i="76"/>
  <c r="F288" i="76"/>
  <c r="U432" i="76"/>
  <c r="J432" i="76"/>
  <c r="K432" i="76"/>
  <c r="T432" i="76"/>
  <c r="J497" i="79"/>
  <c r="U497" i="79"/>
  <c r="K497" i="79"/>
  <c r="T497" i="79"/>
  <c r="M437" i="78"/>
  <c r="W437" i="78"/>
  <c r="L437" i="78"/>
  <c r="V437" i="78"/>
  <c r="L113" i="78"/>
  <c r="M113" i="78"/>
  <c r="V113" i="78"/>
  <c r="W113" i="78"/>
  <c r="F160" i="77"/>
  <c r="G160" i="77"/>
  <c r="P160" i="77"/>
  <c r="Q160" i="77"/>
  <c r="T348" i="76"/>
  <c r="U348" i="76"/>
  <c r="K348" i="76"/>
  <c r="J348" i="76"/>
  <c r="V188" i="76"/>
  <c r="W188" i="76"/>
  <c r="M188" i="76"/>
  <c r="L188" i="76"/>
  <c r="G345" i="78"/>
  <c r="F345" i="78"/>
  <c r="Q345" i="78"/>
  <c r="P345" i="78"/>
  <c r="F304" i="76"/>
  <c r="Q304" i="76"/>
  <c r="G304" i="76"/>
  <c r="P304" i="76"/>
  <c r="F227" i="79"/>
  <c r="G227" i="79"/>
  <c r="Q227" i="79"/>
  <c r="P227" i="79"/>
  <c r="I463" i="79"/>
  <c r="H463" i="79"/>
  <c r="R463" i="79"/>
  <c r="S463" i="79"/>
  <c r="F301" i="78"/>
  <c r="G301" i="78"/>
  <c r="Q301" i="78"/>
  <c r="P301" i="78"/>
  <c r="G474" i="77"/>
  <c r="F474" i="77"/>
  <c r="P474" i="77"/>
  <c r="Q474" i="77"/>
  <c r="R402" i="76"/>
  <c r="S402" i="76"/>
  <c r="H402" i="76"/>
  <c r="I402" i="76"/>
  <c r="F338" i="76"/>
  <c r="G338" i="76"/>
  <c r="P338" i="76"/>
  <c r="Q338" i="76"/>
  <c r="V142" i="76"/>
  <c r="W142" i="76"/>
  <c r="M142" i="76"/>
  <c r="L142" i="76"/>
  <c r="I191" i="78"/>
  <c r="H191" i="78"/>
  <c r="R191" i="78"/>
  <c r="S191" i="78"/>
  <c r="V424" i="76"/>
  <c r="W424" i="76"/>
  <c r="M424" i="76"/>
  <c r="L424" i="76"/>
  <c r="I227" i="78"/>
  <c r="S227" i="78"/>
  <c r="H227" i="78"/>
  <c r="R227" i="78"/>
  <c r="I475" i="78"/>
  <c r="H475" i="78"/>
  <c r="R475" i="78"/>
  <c r="S475" i="78"/>
  <c r="L237" i="78"/>
  <c r="W237" i="78"/>
  <c r="M237" i="78"/>
  <c r="V237" i="78"/>
  <c r="L448" i="77"/>
  <c r="W448" i="77"/>
  <c r="M448" i="77"/>
  <c r="V448" i="77"/>
  <c r="V148" i="76"/>
  <c r="M148" i="76"/>
  <c r="L148" i="76"/>
  <c r="W148" i="76"/>
  <c r="S294" i="76"/>
  <c r="R294" i="76"/>
  <c r="H294" i="76"/>
  <c r="I294" i="76"/>
  <c r="T392" i="76"/>
  <c r="K392" i="76"/>
  <c r="J392" i="76"/>
  <c r="U392" i="76"/>
  <c r="T398" i="76"/>
  <c r="U398" i="76"/>
  <c r="J398" i="76"/>
  <c r="K398" i="76"/>
  <c r="K429" i="78"/>
  <c r="J429" i="78"/>
  <c r="U429" i="78"/>
  <c r="T429" i="78"/>
  <c r="J112" i="77"/>
  <c r="U112" i="77"/>
  <c r="K112" i="77"/>
  <c r="T112" i="77"/>
  <c r="F436" i="76"/>
  <c r="Q436" i="76"/>
  <c r="P436" i="76"/>
  <c r="G436" i="76"/>
  <c r="H454" i="77"/>
  <c r="R454" i="77"/>
  <c r="I454" i="77"/>
  <c r="S454" i="77"/>
  <c r="I192" i="77"/>
  <c r="H192" i="77"/>
  <c r="S192" i="77"/>
  <c r="R192" i="77"/>
  <c r="S422" i="76"/>
  <c r="R422" i="76"/>
  <c r="I422" i="76"/>
  <c r="H422" i="76"/>
  <c r="W318" i="76"/>
  <c r="V318" i="76"/>
  <c r="L318" i="76"/>
  <c r="M318" i="76"/>
  <c r="V390" i="76"/>
  <c r="W390" i="76"/>
  <c r="M390" i="76"/>
  <c r="L390" i="76"/>
  <c r="R146" i="76"/>
  <c r="S146" i="76"/>
  <c r="H146" i="76"/>
  <c r="I146" i="76"/>
  <c r="G299" i="79"/>
  <c r="F299" i="79"/>
  <c r="Q299" i="79"/>
  <c r="P299" i="79"/>
  <c r="P274" i="77"/>
  <c r="F274" i="77"/>
  <c r="G274" i="77"/>
  <c r="Q274" i="77"/>
  <c r="U196" i="76"/>
  <c r="J196" i="76"/>
  <c r="T196" i="76"/>
  <c r="K196" i="76"/>
  <c r="S390" i="76"/>
  <c r="I390" i="76"/>
  <c r="H390" i="76"/>
  <c r="R390" i="76"/>
  <c r="F346" i="76"/>
  <c r="Q346" i="76"/>
  <c r="G346" i="76"/>
  <c r="P346" i="76"/>
  <c r="I409" i="78"/>
  <c r="R409" i="78"/>
  <c r="H409" i="78"/>
  <c r="S409" i="78"/>
  <c r="V121" i="78"/>
  <c r="L121" i="78"/>
  <c r="W121" i="78"/>
  <c r="M121" i="78"/>
  <c r="M154" i="77"/>
  <c r="L154" i="77"/>
  <c r="W154" i="77"/>
  <c r="V154" i="77"/>
  <c r="T224" i="76"/>
  <c r="U224" i="76"/>
  <c r="K224" i="76"/>
  <c r="J224" i="76"/>
  <c r="H216" i="76"/>
  <c r="S216" i="76"/>
  <c r="R216" i="76"/>
  <c r="I216" i="76"/>
  <c r="L432" i="76"/>
  <c r="M432" i="76"/>
  <c r="V432" i="76"/>
  <c r="W432" i="76"/>
  <c r="U458" i="76"/>
  <c r="J458" i="76"/>
  <c r="T458" i="76"/>
  <c r="K458" i="76"/>
  <c r="L132" i="76"/>
  <c r="M132" i="76"/>
  <c r="W132" i="76"/>
  <c r="V132" i="76"/>
  <c r="T268" i="76"/>
  <c r="K268" i="76"/>
  <c r="J268" i="76"/>
  <c r="U268" i="76"/>
  <c r="P426" i="76"/>
  <c r="F426" i="76"/>
  <c r="G426" i="76"/>
  <c r="Q426" i="76"/>
  <c r="K213" i="79"/>
  <c r="J213" i="79"/>
  <c r="U213" i="79"/>
  <c r="T213" i="79"/>
  <c r="K165" i="78"/>
  <c r="J165" i="78"/>
  <c r="T165" i="78"/>
  <c r="U165" i="78"/>
  <c r="H200" i="77"/>
  <c r="I200" i="77"/>
  <c r="R200" i="77"/>
  <c r="S200" i="77"/>
  <c r="R242" i="76"/>
  <c r="I242" i="76"/>
  <c r="H242" i="76"/>
  <c r="S242" i="76"/>
  <c r="H250" i="76"/>
  <c r="I250" i="76"/>
  <c r="R250" i="76"/>
  <c r="S250" i="76"/>
  <c r="W478" i="76"/>
  <c r="M478" i="76"/>
  <c r="L478" i="76"/>
  <c r="V478" i="76"/>
  <c r="L498" i="76"/>
  <c r="W498" i="76"/>
  <c r="V498" i="76"/>
  <c r="M498" i="76"/>
  <c r="H256" i="76"/>
  <c r="I256" i="76"/>
  <c r="R256" i="76"/>
  <c r="S256" i="76"/>
  <c r="J136" i="76"/>
  <c r="U136" i="76"/>
  <c r="T136" i="76"/>
  <c r="K136" i="76"/>
  <c r="L100" i="66"/>
  <c r="M100" i="66"/>
  <c r="I108" i="66"/>
  <c r="H108" i="66"/>
  <c r="G70" i="66"/>
  <c r="F70" i="66"/>
  <c r="J56" i="66"/>
  <c r="K56" i="66"/>
  <c r="L32" i="66"/>
  <c r="M32" i="66"/>
  <c r="J18" i="66"/>
  <c r="K18" i="66"/>
  <c r="F52" i="66"/>
  <c r="G52" i="66"/>
  <c r="I96" i="66"/>
  <c r="H96" i="66"/>
  <c r="M96" i="66"/>
  <c r="L96" i="66"/>
  <c r="L90" i="66"/>
  <c r="M90" i="66"/>
  <c r="M56" i="66"/>
  <c r="L56" i="66"/>
  <c r="G18" i="66"/>
  <c r="F18" i="66"/>
  <c r="I106" i="66"/>
  <c r="H106" i="66"/>
  <c r="K104" i="66"/>
  <c r="J104" i="66"/>
  <c r="F82" i="66"/>
  <c r="G82" i="66"/>
  <c r="H38" i="66"/>
  <c r="I38" i="66"/>
  <c r="M114" i="66"/>
  <c r="L114" i="66"/>
  <c r="L16" i="66"/>
  <c r="M16" i="66"/>
  <c r="L78" i="66"/>
  <c r="M78" i="66"/>
  <c r="G74" i="66"/>
  <c r="F74" i="66"/>
  <c r="G32" i="66"/>
  <c r="F32" i="66"/>
  <c r="H116" i="66"/>
  <c r="I116" i="66"/>
  <c r="H80" i="66"/>
  <c r="I80" i="66"/>
  <c r="L92" i="66"/>
  <c r="M92" i="66"/>
  <c r="I110" i="66"/>
  <c r="H110" i="66"/>
  <c r="I24" i="66"/>
  <c r="H24" i="66"/>
  <c r="H98" i="66"/>
  <c r="I98" i="66"/>
  <c r="L62" i="66"/>
  <c r="M62" i="66"/>
  <c r="H78" i="66"/>
  <c r="I78" i="66"/>
  <c r="J263" i="78"/>
  <c r="U263" i="78"/>
  <c r="K263" i="78"/>
  <c r="T263" i="78"/>
  <c r="R159" i="78"/>
  <c r="H159" i="78"/>
  <c r="I159" i="78"/>
  <c r="S159" i="78"/>
  <c r="G185" i="78"/>
  <c r="Q185" i="78"/>
  <c r="F185" i="78"/>
  <c r="P185" i="78"/>
  <c r="K54" i="66"/>
  <c r="J54" i="66"/>
  <c r="M118" i="66"/>
  <c r="L118" i="66"/>
  <c r="G44" i="66"/>
  <c r="F44" i="66"/>
  <c r="K32" i="66"/>
  <c r="J32" i="66"/>
  <c r="L28" i="66"/>
  <c r="M28" i="66"/>
  <c r="I58" i="66"/>
  <c r="H58" i="66"/>
  <c r="F38" i="66"/>
  <c r="G38" i="66"/>
  <c r="M102" i="66"/>
  <c r="L102" i="66"/>
  <c r="L48" i="66"/>
  <c r="M48" i="66"/>
  <c r="F20" i="66"/>
  <c r="G20" i="66"/>
  <c r="F100" i="66"/>
  <c r="G100" i="66"/>
  <c r="H74" i="66"/>
  <c r="I74" i="66"/>
  <c r="L8" i="66"/>
  <c r="M8" i="66"/>
  <c r="Q356" i="76"/>
  <c r="F356" i="76"/>
  <c r="G356" i="76"/>
  <c r="P356" i="76"/>
  <c r="H296" i="76"/>
  <c r="R296" i="76"/>
  <c r="I296" i="76"/>
  <c r="S296" i="76"/>
  <c r="V266" i="77"/>
  <c r="M266" i="77"/>
  <c r="W266" i="77"/>
  <c r="L266" i="77"/>
  <c r="S124" i="76"/>
  <c r="I124" i="76"/>
  <c r="R124" i="76"/>
  <c r="H124" i="76"/>
  <c r="J120" i="66"/>
  <c r="K120" i="66"/>
  <c r="L106" i="66"/>
  <c r="M106" i="66"/>
  <c r="J87" i="78"/>
  <c r="T87" i="78"/>
  <c r="K87" i="78"/>
  <c r="U87" i="78"/>
  <c r="K422" i="76"/>
  <c r="U422" i="76"/>
  <c r="J422" i="76"/>
  <c r="T422" i="76"/>
  <c r="J206" i="76"/>
  <c r="U206" i="76"/>
  <c r="K206" i="76"/>
  <c r="T206" i="76"/>
  <c r="J254" i="77"/>
  <c r="K254" i="77"/>
  <c r="U254" i="77"/>
  <c r="T254" i="77"/>
  <c r="V198" i="76"/>
  <c r="M198" i="76"/>
  <c r="W198" i="76"/>
  <c r="L198" i="76"/>
  <c r="H238" i="76"/>
  <c r="S238" i="76"/>
  <c r="R238" i="76"/>
  <c r="I238" i="76"/>
  <c r="L122" i="76"/>
  <c r="V122" i="76"/>
  <c r="W122" i="76"/>
  <c r="M122" i="76"/>
  <c r="U445" i="78"/>
  <c r="J445" i="78"/>
  <c r="K445" i="78"/>
  <c r="T445" i="78"/>
  <c r="F138" i="77"/>
  <c r="Q138" i="77"/>
  <c r="P138" i="77"/>
  <c r="G138" i="77"/>
  <c r="V166" i="76"/>
  <c r="M166" i="76"/>
  <c r="L166" i="76"/>
  <c r="W166" i="76"/>
  <c r="T232" i="77"/>
  <c r="J232" i="77"/>
  <c r="U232" i="77"/>
  <c r="K232" i="77"/>
  <c r="S340" i="76"/>
  <c r="R340" i="76"/>
  <c r="I340" i="76"/>
  <c r="H340" i="76"/>
  <c r="S325" i="79"/>
  <c r="H325" i="79"/>
  <c r="R325" i="79"/>
  <c r="I325" i="79"/>
  <c r="L18" i="66"/>
  <c r="M18" i="66"/>
  <c r="Q224" i="76"/>
  <c r="F224" i="76"/>
  <c r="P224" i="76"/>
  <c r="G224" i="76"/>
  <c r="R248" i="76"/>
  <c r="H248" i="76"/>
  <c r="S248" i="76"/>
  <c r="I248" i="76"/>
  <c r="P323" i="78"/>
  <c r="G323" i="78"/>
  <c r="F323" i="78"/>
  <c r="Q323" i="78"/>
  <c r="L46" i="66"/>
  <c r="M46" i="66"/>
  <c r="M172" i="77"/>
  <c r="L172" i="77"/>
  <c r="V172" i="77"/>
  <c r="W172" i="77"/>
  <c r="J234" i="76"/>
  <c r="K234" i="76"/>
  <c r="U234" i="76"/>
  <c r="T234" i="76"/>
  <c r="U532" i="76"/>
  <c r="K532" i="76"/>
  <c r="T532" i="76"/>
  <c r="J532" i="76"/>
  <c r="R111" i="79"/>
  <c r="I111" i="79"/>
  <c r="H111" i="79"/>
  <c r="S111" i="79"/>
  <c r="F12" i="66"/>
  <c r="G12" i="66"/>
  <c r="I312" i="76"/>
  <c r="H312" i="76"/>
  <c r="S312" i="76"/>
  <c r="R312" i="76"/>
  <c r="H154" i="77"/>
  <c r="I154" i="77"/>
  <c r="R154" i="77"/>
  <c r="S154" i="77"/>
  <c r="Q424" i="77"/>
  <c r="G424" i="77"/>
  <c r="P424" i="77"/>
  <c r="F424" i="77"/>
  <c r="I344" i="76"/>
  <c r="H344" i="76"/>
  <c r="S344" i="76"/>
  <c r="R344" i="76"/>
  <c r="H260" i="76"/>
  <c r="R260" i="76"/>
  <c r="S260" i="76"/>
  <c r="I260" i="76"/>
  <c r="F135" i="78"/>
  <c r="Q135" i="78"/>
  <c r="G135" i="78"/>
  <c r="P135" i="78"/>
  <c r="G480" i="76"/>
  <c r="Q480" i="76"/>
  <c r="F480" i="76"/>
  <c r="P480" i="76"/>
  <c r="G24" i="66"/>
  <c r="F24" i="66"/>
  <c r="W356" i="77"/>
  <c r="V356" i="77"/>
  <c r="L356" i="77"/>
  <c r="M356" i="77"/>
  <c r="R224" i="76"/>
  <c r="S224" i="76"/>
  <c r="I224" i="76"/>
  <c r="H224" i="76"/>
  <c r="T176" i="76"/>
  <c r="K176" i="76"/>
  <c r="J176" i="76"/>
  <c r="U176" i="76"/>
  <c r="W382" i="76"/>
  <c r="M382" i="76"/>
  <c r="V382" i="76"/>
  <c r="L382" i="76"/>
  <c r="R352" i="76"/>
  <c r="I352" i="76"/>
  <c r="H352" i="76"/>
  <c r="S352" i="76"/>
  <c r="J164" i="77"/>
  <c r="T164" i="77"/>
  <c r="U164" i="77"/>
  <c r="K164" i="77"/>
  <c r="W209" i="78"/>
  <c r="V209" i="78"/>
  <c r="L209" i="78"/>
  <c r="M209" i="78"/>
  <c r="L499" i="79"/>
  <c r="V499" i="79"/>
  <c r="M499" i="79"/>
  <c r="W499" i="79"/>
  <c r="H414" i="76"/>
  <c r="R414" i="76"/>
  <c r="S414" i="76"/>
  <c r="I414" i="76"/>
  <c r="W410" i="76"/>
  <c r="M410" i="76"/>
  <c r="V410" i="76"/>
  <c r="L410" i="76"/>
  <c r="R324" i="76"/>
  <c r="S324" i="76"/>
  <c r="I324" i="76"/>
  <c r="H324" i="76"/>
  <c r="I460" i="76"/>
  <c r="H460" i="76"/>
  <c r="S460" i="76"/>
  <c r="R460" i="76"/>
  <c r="F130" i="77"/>
  <c r="Q130" i="77"/>
  <c r="G130" i="77"/>
  <c r="P130" i="77"/>
  <c r="R103" i="78"/>
  <c r="H103" i="78"/>
  <c r="I103" i="78"/>
  <c r="S103" i="78"/>
  <c r="M205" i="78"/>
  <c r="L205" i="78"/>
  <c r="W205" i="78"/>
  <c r="V205" i="78"/>
  <c r="S349" i="79"/>
  <c r="H349" i="79"/>
  <c r="I349" i="79"/>
  <c r="R349" i="79"/>
  <c r="V129" i="78"/>
  <c r="M129" i="78"/>
  <c r="L129" i="78"/>
  <c r="W129" i="78"/>
  <c r="R283" i="79"/>
  <c r="H283" i="79"/>
  <c r="I283" i="79"/>
  <c r="S283" i="79"/>
  <c r="U435" i="79"/>
  <c r="K435" i="79"/>
  <c r="J435" i="79"/>
  <c r="T435" i="79"/>
  <c r="H401" i="79"/>
  <c r="R401" i="79"/>
  <c r="S401" i="79"/>
  <c r="I401" i="79"/>
  <c r="W276" i="76"/>
  <c r="V276" i="76"/>
  <c r="M276" i="76"/>
  <c r="L276" i="76"/>
  <c r="S342" i="76"/>
  <c r="I342" i="76"/>
  <c r="R342" i="76"/>
  <c r="H342" i="76"/>
  <c r="L310" i="77"/>
  <c r="W310" i="77"/>
  <c r="M310" i="77"/>
  <c r="V310" i="77"/>
  <c r="L153" i="78"/>
  <c r="M153" i="78"/>
  <c r="V153" i="78"/>
  <c r="W153" i="78"/>
  <c r="M275" i="78"/>
  <c r="L275" i="78"/>
  <c r="W275" i="78"/>
  <c r="V275" i="78"/>
  <c r="K524" i="76"/>
  <c r="T524" i="76"/>
  <c r="J524" i="76"/>
  <c r="U524" i="76"/>
  <c r="I407" i="78"/>
  <c r="S407" i="78"/>
  <c r="R407" i="78"/>
  <c r="H407" i="78"/>
  <c r="K209" i="79"/>
  <c r="U209" i="79"/>
  <c r="T209" i="79"/>
  <c r="J209" i="79"/>
  <c r="F462" i="76"/>
  <c r="P462" i="76"/>
  <c r="G462" i="76"/>
  <c r="Q462" i="76"/>
  <c r="W404" i="76"/>
  <c r="L404" i="76"/>
  <c r="V404" i="76"/>
  <c r="M404" i="76"/>
  <c r="G276" i="76"/>
  <c r="F276" i="76"/>
  <c r="P276" i="76"/>
  <c r="Q276" i="76"/>
  <c r="R236" i="76"/>
  <c r="S236" i="76"/>
  <c r="I236" i="76"/>
  <c r="H236" i="76"/>
  <c r="J97" i="79"/>
  <c r="K97" i="79"/>
  <c r="T97" i="79"/>
  <c r="U97" i="79"/>
  <c r="U232" i="76"/>
  <c r="T232" i="76"/>
  <c r="K232" i="76"/>
  <c r="J232" i="76"/>
  <c r="F184" i="76"/>
  <c r="Q184" i="76"/>
  <c r="G184" i="76"/>
  <c r="P184" i="76"/>
  <c r="M250" i="76"/>
  <c r="W250" i="76"/>
  <c r="L250" i="76"/>
  <c r="V250" i="76"/>
  <c r="G340" i="76"/>
  <c r="P340" i="76"/>
  <c r="Q340" i="76"/>
  <c r="F340" i="76"/>
  <c r="I392" i="76"/>
  <c r="R392" i="76"/>
  <c r="S392" i="76"/>
  <c r="H392" i="76"/>
  <c r="U280" i="77"/>
  <c r="J280" i="77"/>
  <c r="K280" i="77"/>
  <c r="T280" i="77"/>
  <c r="R399" i="78"/>
  <c r="S399" i="78"/>
  <c r="I399" i="78"/>
  <c r="H399" i="78"/>
  <c r="Q126" i="76"/>
  <c r="G126" i="76"/>
  <c r="F126" i="76"/>
  <c r="P126" i="76"/>
  <c r="L182" i="76"/>
  <c r="W182" i="76"/>
  <c r="M182" i="76"/>
  <c r="V182" i="76"/>
  <c r="I446" i="76"/>
  <c r="H446" i="76"/>
  <c r="R446" i="76"/>
  <c r="S446" i="76"/>
  <c r="H376" i="76"/>
  <c r="S376" i="76"/>
  <c r="R376" i="76"/>
  <c r="I376" i="76"/>
  <c r="G118" i="77"/>
  <c r="P118" i="77"/>
  <c r="F118" i="77"/>
  <c r="Q118" i="77"/>
  <c r="U151" i="78"/>
  <c r="T151" i="78"/>
  <c r="J151" i="78"/>
  <c r="K151" i="78"/>
  <c r="U168" i="77"/>
  <c r="K168" i="77"/>
  <c r="T168" i="77"/>
  <c r="J168" i="77"/>
  <c r="V199" i="78"/>
  <c r="M199" i="78"/>
  <c r="L199" i="78"/>
  <c r="W199" i="78"/>
  <c r="R228" i="77"/>
  <c r="H228" i="77"/>
  <c r="I228" i="77"/>
  <c r="S228" i="77"/>
  <c r="Q273" i="78"/>
  <c r="F273" i="78"/>
  <c r="G273" i="78"/>
  <c r="P273" i="78"/>
  <c r="Q479" i="78"/>
  <c r="G479" i="78"/>
  <c r="F479" i="78"/>
  <c r="P479" i="78"/>
  <c r="T495" i="78"/>
  <c r="J495" i="78"/>
  <c r="K495" i="78"/>
  <c r="U495" i="78"/>
  <c r="F361" i="78"/>
  <c r="G361" i="78"/>
  <c r="P361" i="78"/>
  <c r="Q361" i="78"/>
  <c r="I205" i="79"/>
  <c r="H205" i="79"/>
  <c r="R205" i="79"/>
  <c r="S205" i="79"/>
  <c r="H440" i="76"/>
  <c r="I440" i="76"/>
  <c r="R440" i="76"/>
  <c r="S440" i="76"/>
  <c r="Q290" i="76"/>
  <c r="G290" i="76"/>
  <c r="F290" i="76"/>
  <c r="P290" i="76"/>
  <c r="V440" i="76"/>
  <c r="W440" i="76"/>
  <c r="M440" i="76"/>
  <c r="L440" i="76"/>
  <c r="W394" i="76"/>
  <c r="M394" i="76"/>
  <c r="V394" i="76"/>
  <c r="L394" i="76"/>
  <c r="U148" i="76"/>
  <c r="T148" i="76"/>
  <c r="K148" i="76"/>
  <c r="J148" i="76"/>
  <c r="U428" i="77"/>
  <c r="T428" i="77"/>
  <c r="J428" i="77"/>
  <c r="K428" i="77"/>
  <c r="J169" i="78"/>
  <c r="U169" i="78"/>
  <c r="K169" i="78"/>
  <c r="T169" i="78"/>
  <c r="W514" i="76"/>
  <c r="M514" i="76"/>
  <c r="L514" i="76"/>
  <c r="V514" i="76"/>
  <c r="I149" i="79"/>
  <c r="R149" i="79"/>
  <c r="H149" i="79"/>
  <c r="S149" i="79"/>
  <c r="T452" i="76"/>
  <c r="K452" i="76"/>
  <c r="U452" i="76"/>
  <c r="J452" i="76"/>
  <c r="Q455" i="78"/>
  <c r="G455" i="78"/>
  <c r="F455" i="78"/>
  <c r="P455" i="78"/>
  <c r="W243" i="78"/>
  <c r="V243" i="78"/>
  <c r="M243" i="78"/>
  <c r="L243" i="78"/>
  <c r="Q212" i="76"/>
  <c r="G212" i="76"/>
  <c r="F212" i="76"/>
  <c r="P212" i="76"/>
  <c r="I222" i="76"/>
  <c r="R222" i="76"/>
  <c r="S222" i="76"/>
  <c r="H222" i="76"/>
  <c r="G370" i="76"/>
  <c r="F370" i="76"/>
  <c r="P370" i="76"/>
  <c r="Q370" i="76"/>
  <c r="L422" i="76"/>
  <c r="V422" i="76"/>
  <c r="M422" i="76"/>
  <c r="W422" i="76"/>
  <c r="V210" i="77"/>
  <c r="W210" i="77"/>
  <c r="M210" i="77"/>
  <c r="L210" i="77"/>
  <c r="M139" i="79"/>
  <c r="V139" i="79"/>
  <c r="L139" i="79"/>
  <c r="W139" i="79"/>
  <c r="G198" i="76"/>
  <c r="P198" i="76"/>
  <c r="Q198" i="76"/>
  <c r="F198" i="76"/>
  <c r="V268" i="76"/>
  <c r="M268" i="76"/>
  <c r="L268" i="76"/>
  <c r="W268" i="76"/>
  <c r="J352" i="76"/>
  <c r="T352" i="76"/>
  <c r="K352" i="76"/>
  <c r="U352" i="76"/>
  <c r="H484" i="76"/>
  <c r="S484" i="76"/>
  <c r="R484" i="76"/>
  <c r="I484" i="76"/>
  <c r="Q134" i="77"/>
  <c r="P134" i="77"/>
  <c r="F134" i="77"/>
  <c r="G134" i="77"/>
  <c r="P367" i="78"/>
  <c r="F367" i="78"/>
  <c r="Q367" i="78"/>
  <c r="G367" i="78"/>
  <c r="J235" i="78"/>
  <c r="T235" i="78"/>
  <c r="U235" i="78"/>
  <c r="K235" i="78"/>
  <c r="Q405" i="78"/>
  <c r="G405" i="78"/>
  <c r="F405" i="78"/>
  <c r="P405" i="78"/>
  <c r="V412" i="77"/>
  <c r="M412" i="77"/>
  <c r="L412" i="77"/>
  <c r="W412" i="77"/>
  <c r="P389" i="78"/>
  <c r="G389" i="78"/>
  <c r="F389" i="78"/>
  <c r="Q389" i="78"/>
  <c r="S227" i="79"/>
  <c r="I227" i="79"/>
  <c r="H227" i="79"/>
  <c r="R227" i="79"/>
  <c r="Q219" i="79"/>
  <c r="F219" i="79"/>
  <c r="G219" i="79"/>
  <c r="P219" i="79"/>
  <c r="I274" i="77"/>
  <c r="H274" i="77"/>
  <c r="S274" i="77"/>
  <c r="R274" i="77"/>
  <c r="J128" i="77"/>
  <c r="K128" i="77"/>
  <c r="T128" i="77"/>
  <c r="U128" i="77"/>
  <c r="S336" i="76"/>
  <c r="H336" i="76"/>
  <c r="R336" i="76"/>
  <c r="I336" i="76"/>
  <c r="Q262" i="76"/>
  <c r="G262" i="76"/>
  <c r="F262" i="76"/>
  <c r="P262" i="76"/>
  <c r="G294" i="76"/>
  <c r="F294" i="76"/>
  <c r="Q294" i="76"/>
  <c r="P294" i="76"/>
  <c r="G216" i="77"/>
  <c r="Q216" i="77"/>
  <c r="P216" i="77"/>
  <c r="F216" i="77"/>
  <c r="M196" i="76"/>
  <c r="V196" i="76"/>
  <c r="W196" i="76"/>
  <c r="L196" i="76"/>
  <c r="P140" i="76"/>
  <c r="F140" i="76"/>
  <c r="G140" i="76"/>
  <c r="Q140" i="76"/>
  <c r="J276" i="76"/>
  <c r="K276" i="76"/>
  <c r="U276" i="76"/>
  <c r="T276" i="76"/>
  <c r="K400" i="77"/>
  <c r="J400" i="77"/>
  <c r="T400" i="77"/>
  <c r="U400" i="77"/>
  <c r="P410" i="77"/>
  <c r="F410" i="77"/>
  <c r="Q410" i="77"/>
  <c r="G410" i="77"/>
  <c r="S345" i="78"/>
  <c r="H345" i="78"/>
  <c r="R345" i="78"/>
  <c r="I345" i="78"/>
  <c r="R431" i="78"/>
  <c r="H431" i="78"/>
  <c r="S431" i="78"/>
  <c r="I431" i="78"/>
  <c r="P303" i="79"/>
  <c r="G303" i="79"/>
  <c r="Q303" i="79"/>
  <c r="F303" i="79"/>
  <c r="G172" i="77"/>
  <c r="F172" i="77"/>
  <c r="Q172" i="77"/>
  <c r="P172" i="77"/>
  <c r="I316" i="77"/>
  <c r="H316" i="77"/>
  <c r="S316" i="77"/>
  <c r="R316" i="77"/>
  <c r="J440" i="77"/>
  <c r="K440" i="77"/>
  <c r="U440" i="77"/>
  <c r="T440" i="77"/>
  <c r="V107" i="78"/>
  <c r="M107" i="78"/>
  <c r="W107" i="78"/>
  <c r="L107" i="78"/>
  <c r="V231" i="78"/>
  <c r="M231" i="78"/>
  <c r="W231" i="78"/>
  <c r="L231" i="78"/>
  <c r="R311" i="78"/>
  <c r="I311" i="78"/>
  <c r="S311" i="78"/>
  <c r="H311" i="78"/>
  <c r="U449" i="78"/>
  <c r="K449" i="78"/>
  <c r="T449" i="78"/>
  <c r="J449" i="78"/>
  <c r="V253" i="79"/>
  <c r="L253" i="79"/>
  <c r="W253" i="79"/>
  <c r="M253" i="79"/>
  <c r="Q493" i="79"/>
  <c r="F493" i="79"/>
  <c r="P493" i="79"/>
  <c r="G493" i="79"/>
  <c r="F121" i="79"/>
  <c r="G121" i="79"/>
  <c r="P121" i="79"/>
  <c r="Q121" i="79"/>
  <c r="H293" i="79"/>
  <c r="I293" i="79"/>
  <c r="S293" i="79"/>
  <c r="R293" i="79"/>
  <c r="H403" i="79"/>
  <c r="I403" i="79"/>
  <c r="S403" i="79"/>
  <c r="R403" i="79"/>
  <c r="P139" i="79"/>
  <c r="G139" i="79"/>
  <c r="F139" i="79"/>
  <c r="Q139" i="79"/>
  <c r="V251" i="79"/>
  <c r="L251" i="79"/>
  <c r="M251" i="79"/>
  <c r="W251" i="79"/>
  <c r="W371" i="79"/>
  <c r="L371" i="79"/>
  <c r="M371" i="79"/>
  <c r="V371" i="79"/>
  <c r="V503" i="79"/>
  <c r="L503" i="79"/>
  <c r="M503" i="79"/>
  <c r="W503" i="79"/>
  <c r="H383" i="79"/>
  <c r="R383" i="79"/>
  <c r="S383" i="79"/>
  <c r="I383" i="79"/>
  <c r="G133" i="78"/>
  <c r="P133" i="78"/>
  <c r="Q133" i="78"/>
  <c r="F133" i="78"/>
  <c r="L140" i="77"/>
  <c r="V140" i="77"/>
  <c r="W140" i="77"/>
  <c r="M140" i="77"/>
  <c r="K376" i="76"/>
  <c r="U376" i="76"/>
  <c r="T376" i="76"/>
  <c r="J376" i="76"/>
  <c r="K168" i="76"/>
  <c r="T168" i="76"/>
  <c r="U168" i="76"/>
  <c r="J168" i="76"/>
  <c r="J153" i="78"/>
  <c r="U153" i="78"/>
  <c r="T153" i="78"/>
  <c r="K153" i="78"/>
  <c r="L206" i="76"/>
  <c r="W206" i="76"/>
  <c r="V206" i="76"/>
  <c r="M206" i="76"/>
  <c r="S372" i="76"/>
  <c r="R372" i="76"/>
  <c r="H372" i="76"/>
  <c r="I372" i="76"/>
  <c r="H528" i="76"/>
  <c r="S528" i="76"/>
  <c r="R528" i="76"/>
  <c r="I528" i="76"/>
  <c r="S532" i="76"/>
  <c r="H532" i="76"/>
  <c r="I532" i="76"/>
  <c r="R532" i="76"/>
  <c r="J272" i="76"/>
  <c r="U272" i="76"/>
  <c r="K272" i="76"/>
  <c r="T272" i="76"/>
  <c r="M498" i="77"/>
  <c r="V498" i="77"/>
  <c r="W498" i="77"/>
  <c r="L498" i="77"/>
  <c r="V232" i="76"/>
  <c r="M232" i="76"/>
  <c r="W232" i="76"/>
  <c r="L232" i="76"/>
  <c r="M240" i="77"/>
  <c r="V240" i="77"/>
  <c r="L240" i="77"/>
  <c r="W240" i="77"/>
  <c r="Q247" i="78"/>
  <c r="P247" i="78"/>
  <c r="G247" i="78"/>
  <c r="F247" i="78"/>
  <c r="P244" i="77"/>
  <c r="Q244" i="77"/>
  <c r="F244" i="77"/>
  <c r="G244" i="77"/>
  <c r="R462" i="76"/>
  <c r="S462" i="76"/>
  <c r="I462" i="76"/>
  <c r="H462" i="76"/>
  <c r="S194" i="76"/>
  <c r="R194" i="76"/>
  <c r="I194" i="76"/>
  <c r="H194" i="76"/>
  <c r="J421" i="78"/>
  <c r="T421" i="78"/>
  <c r="U421" i="78"/>
  <c r="K421" i="78"/>
  <c r="J136" i="77"/>
  <c r="U136" i="77"/>
  <c r="T136" i="77"/>
  <c r="K136" i="77"/>
  <c r="L280" i="76"/>
  <c r="V280" i="76"/>
  <c r="M280" i="76"/>
  <c r="W280" i="76"/>
  <c r="K360" i="76"/>
  <c r="T360" i="76"/>
  <c r="U360" i="76"/>
  <c r="J360" i="76"/>
  <c r="P502" i="76"/>
  <c r="G502" i="76"/>
  <c r="F502" i="76"/>
  <c r="Q502" i="76"/>
  <c r="F388" i="76"/>
  <c r="P388" i="76"/>
  <c r="G388" i="76"/>
  <c r="Q388" i="76"/>
  <c r="J415" i="78"/>
  <c r="U415" i="78"/>
  <c r="T415" i="78"/>
  <c r="K415" i="78"/>
  <c r="H142" i="76"/>
  <c r="S142" i="76"/>
  <c r="I142" i="76"/>
  <c r="R142" i="76"/>
  <c r="R466" i="77"/>
  <c r="H466" i="77"/>
  <c r="S466" i="77"/>
  <c r="I466" i="77"/>
  <c r="L284" i="76"/>
  <c r="W284" i="76"/>
  <c r="V284" i="76"/>
  <c r="M284" i="76"/>
  <c r="T335" i="79"/>
  <c r="K335" i="79"/>
  <c r="J335" i="79"/>
  <c r="U335" i="79"/>
  <c r="L171" i="78"/>
  <c r="W171" i="78"/>
  <c r="M171" i="78"/>
  <c r="V171" i="78"/>
  <c r="H148" i="77"/>
  <c r="R148" i="77"/>
  <c r="I148" i="77"/>
  <c r="S148" i="77"/>
  <c r="T318" i="76"/>
  <c r="K318" i="76"/>
  <c r="J318" i="76"/>
  <c r="U318" i="76"/>
  <c r="J408" i="76"/>
  <c r="K408" i="76"/>
  <c r="T408" i="76"/>
  <c r="U408" i="76"/>
  <c r="H413" i="78"/>
  <c r="I413" i="78"/>
  <c r="R413" i="78"/>
  <c r="S413" i="78"/>
  <c r="M282" i="77"/>
  <c r="L282" i="77"/>
  <c r="W282" i="77"/>
  <c r="V282" i="77"/>
  <c r="K162" i="76"/>
  <c r="J162" i="76"/>
  <c r="T162" i="76"/>
  <c r="U162" i="76"/>
  <c r="J270" i="76"/>
  <c r="K270" i="76"/>
  <c r="U270" i="76"/>
  <c r="T270" i="76"/>
  <c r="H374" i="76"/>
  <c r="I374" i="76"/>
  <c r="R374" i="76"/>
  <c r="S374" i="76"/>
  <c r="I420" i="76"/>
  <c r="R420" i="76"/>
  <c r="S420" i="76"/>
  <c r="H420" i="76"/>
  <c r="W490" i="76"/>
  <c r="L490" i="76"/>
  <c r="V490" i="76"/>
  <c r="M490" i="76"/>
  <c r="T274" i="76"/>
  <c r="K274" i="76"/>
  <c r="U274" i="76"/>
  <c r="J274" i="76"/>
  <c r="J509" i="79"/>
  <c r="K509" i="79"/>
  <c r="T509" i="79"/>
  <c r="U509" i="79"/>
  <c r="J265" i="78"/>
  <c r="K265" i="78"/>
  <c r="U265" i="78"/>
  <c r="T265" i="78"/>
  <c r="H220" i="77"/>
  <c r="I220" i="77"/>
  <c r="R220" i="77"/>
  <c r="S220" i="77"/>
  <c r="G148" i="76"/>
  <c r="F148" i="76"/>
  <c r="Q148" i="76"/>
  <c r="P148" i="76"/>
  <c r="R300" i="76"/>
  <c r="I300" i="76"/>
  <c r="S300" i="76"/>
  <c r="H300" i="76"/>
  <c r="W328" i="77"/>
  <c r="V328" i="77"/>
  <c r="L328" i="77"/>
  <c r="M328" i="77"/>
  <c r="L139" i="78"/>
  <c r="V139" i="78"/>
  <c r="W139" i="78"/>
  <c r="M139" i="78"/>
  <c r="F211" i="78"/>
  <c r="G211" i="78"/>
  <c r="P211" i="78"/>
  <c r="Q211" i="78"/>
  <c r="F397" i="78"/>
  <c r="G397" i="78"/>
  <c r="Q397" i="78"/>
  <c r="P397" i="78"/>
  <c r="I143" i="79"/>
  <c r="H143" i="79"/>
  <c r="S143" i="79"/>
  <c r="R143" i="79"/>
  <c r="U441" i="79"/>
  <c r="J441" i="79"/>
  <c r="T441" i="79"/>
  <c r="K441" i="79"/>
  <c r="J246" i="77"/>
  <c r="K246" i="77"/>
  <c r="U246" i="77"/>
  <c r="T246" i="77"/>
  <c r="G394" i="77"/>
  <c r="F394" i="77"/>
  <c r="Q394" i="77"/>
  <c r="P394" i="77"/>
  <c r="V518" i="77"/>
  <c r="L518" i="77"/>
  <c r="M518" i="77"/>
  <c r="W518" i="77"/>
  <c r="I165" i="78"/>
  <c r="H165" i="78"/>
  <c r="S165" i="78"/>
  <c r="R165" i="78"/>
  <c r="H283" i="78"/>
  <c r="I283" i="78"/>
  <c r="R283" i="78"/>
  <c r="S283" i="78"/>
  <c r="F381" i="78"/>
  <c r="G381" i="78"/>
  <c r="Q381" i="78"/>
  <c r="P381" i="78"/>
  <c r="J165" i="79"/>
  <c r="K165" i="79"/>
  <c r="T165" i="79"/>
  <c r="U165" i="79"/>
  <c r="J379" i="79"/>
  <c r="K379" i="79"/>
  <c r="T379" i="79"/>
  <c r="U379" i="79"/>
  <c r="L491" i="78"/>
  <c r="W491" i="78"/>
  <c r="M491" i="78"/>
  <c r="V491" i="78"/>
  <c r="J205" i="79"/>
  <c r="T205" i="79"/>
  <c r="K205" i="79"/>
  <c r="U205" i="79"/>
  <c r="I355" i="79"/>
  <c r="S355" i="79"/>
  <c r="H355" i="79"/>
  <c r="R355" i="79"/>
  <c r="M481" i="79"/>
  <c r="W481" i="79"/>
  <c r="L481" i="79"/>
  <c r="V481" i="79"/>
  <c r="K89" i="79"/>
  <c r="U89" i="79"/>
  <c r="T89" i="79"/>
  <c r="J89" i="79"/>
  <c r="M207" i="79"/>
  <c r="W207" i="79"/>
  <c r="V207" i="79"/>
  <c r="L207" i="79"/>
  <c r="I309" i="79"/>
  <c r="S309" i="79"/>
  <c r="R309" i="79"/>
  <c r="H309" i="79"/>
  <c r="G445" i="79"/>
  <c r="P445" i="79"/>
  <c r="Q445" i="79"/>
  <c r="F445" i="79"/>
  <c r="G309" i="78"/>
  <c r="P309" i="78"/>
  <c r="Q309" i="78"/>
  <c r="F309" i="78"/>
  <c r="M354" i="77"/>
  <c r="W354" i="77"/>
  <c r="V354" i="77"/>
  <c r="L354" i="77"/>
  <c r="W396" i="76"/>
  <c r="L396" i="76"/>
  <c r="V396" i="76"/>
  <c r="M396" i="76"/>
  <c r="V320" i="76"/>
  <c r="L320" i="76"/>
  <c r="W320" i="76"/>
  <c r="M320" i="76"/>
  <c r="K491" i="78"/>
  <c r="T491" i="78"/>
  <c r="U491" i="78"/>
  <c r="J491" i="78"/>
  <c r="M174" i="77"/>
  <c r="V174" i="77"/>
  <c r="W174" i="77"/>
  <c r="L174" i="77"/>
  <c r="M214" i="76"/>
  <c r="V214" i="76"/>
  <c r="W214" i="76"/>
  <c r="L214" i="76"/>
  <c r="P310" i="76"/>
  <c r="G310" i="76"/>
  <c r="F310" i="76"/>
  <c r="Q310" i="76"/>
  <c r="P442" i="76"/>
  <c r="Q442" i="76"/>
  <c r="G442" i="76"/>
  <c r="F442" i="76"/>
  <c r="K518" i="76"/>
  <c r="J518" i="76"/>
  <c r="U518" i="76"/>
  <c r="T518" i="76"/>
  <c r="M443" i="78"/>
  <c r="V443" i="78"/>
  <c r="W443" i="78"/>
  <c r="L443" i="78"/>
  <c r="G136" i="76"/>
  <c r="Q136" i="76"/>
  <c r="F136" i="76"/>
  <c r="P136" i="76"/>
  <c r="I298" i="76"/>
  <c r="S298" i="76"/>
  <c r="H298" i="76"/>
  <c r="R298" i="76"/>
  <c r="M445" i="78"/>
  <c r="V445" i="78"/>
  <c r="W445" i="78"/>
  <c r="L445" i="78"/>
  <c r="L458" i="77"/>
  <c r="W458" i="77"/>
  <c r="V458" i="77"/>
  <c r="M458" i="77"/>
  <c r="H502" i="76"/>
  <c r="R502" i="76"/>
  <c r="I502" i="76"/>
  <c r="S502" i="76"/>
  <c r="L218" i="76"/>
  <c r="M218" i="76"/>
  <c r="W218" i="76"/>
  <c r="V218" i="76"/>
  <c r="U495" i="79"/>
  <c r="J495" i="79"/>
  <c r="T495" i="79"/>
  <c r="K495" i="79"/>
  <c r="K392" i="77"/>
  <c r="U392" i="77"/>
  <c r="T392" i="77"/>
  <c r="J392" i="77"/>
  <c r="M120" i="76"/>
  <c r="W120" i="76"/>
  <c r="L120" i="76"/>
  <c r="V120" i="76"/>
  <c r="G354" i="76"/>
  <c r="Q354" i="76"/>
  <c r="P354" i="76"/>
  <c r="F354" i="76"/>
  <c r="F114" i="76"/>
  <c r="P114" i="76"/>
  <c r="Q114" i="76"/>
  <c r="G114" i="76"/>
  <c r="L344" i="76"/>
  <c r="W344" i="76"/>
  <c r="M344" i="76"/>
  <c r="V344" i="76"/>
  <c r="K226" i="76"/>
  <c r="J226" i="76"/>
  <c r="T226" i="76"/>
  <c r="U226" i="76"/>
  <c r="G348" i="77"/>
  <c r="Q348" i="77"/>
  <c r="P348" i="77"/>
  <c r="F348" i="77"/>
  <c r="T480" i="76"/>
  <c r="U480" i="76"/>
  <c r="K480" i="76"/>
  <c r="J480" i="76"/>
  <c r="H332" i="76"/>
  <c r="R332" i="76"/>
  <c r="I332" i="76"/>
  <c r="S332" i="76"/>
  <c r="F335" i="78"/>
  <c r="Q335" i="78"/>
  <c r="G335" i="78"/>
  <c r="P335" i="78"/>
  <c r="G372" i="77"/>
  <c r="Q372" i="77"/>
  <c r="F372" i="77"/>
  <c r="P372" i="77"/>
  <c r="U146" i="76"/>
  <c r="T146" i="76"/>
  <c r="K146" i="76"/>
  <c r="J146" i="76"/>
  <c r="J454" i="76"/>
  <c r="U454" i="76"/>
  <c r="T454" i="76"/>
  <c r="K454" i="76"/>
  <c r="K361" i="79"/>
  <c r="U361" i="79"/>
  <c r="J361" i="79"/>
  <c r="T361" i="79"/>
  <c r="H510" i="77"/>
  <c r="S510" i="77"/>
  <c r="I510" i="77"/>
  <c r="R510" i="77"/>
  <c r="G532" i="76"/>
  <c r="Q532" i="76"/>
  <c r="F532" i="76"/>
  <c r="P532" i="76"/>
  <c r="L228" i="76"/>
  <c r="W228" i="76"/>
  <c r="M228" i="76"/>
  <c r="V228" i="76"/>
  <c r="F524" i="76"/>
  <c r="P524" i="76"/>
  <c r="G524" i="76"/>
  <c r="Q524" i="76"/>
  <c r="V474" i="76"/>
  <c r="W474" i="76"/>
  <c r="L474" i="76"/>
  <c r="M474" i="76"/>
  <c r="K516" i="76"/>
  <c r="T516" i="76"/>
  <c r="J516" i="76"/>
  <c r="U516" i="76"/>
  <c r="V402" i="76"/>
  <c r="M402" i="76"/>
  <c r="W402" i="76"/>
  <c r="L402" i="76"/>
  <c r="U164" i="76"/>
  <c r="J164" i="76"/>
  <c r="T164" i="76"/>
  <c r="K164" i="76"/>
  <c r="I471" i="78"/>
  <c r="R471" i="78"/>
  <c r="H471" i="78"/>
  <c r="S471" i="78"/>
  <c r="I442" i="77"/>
  <c r="R442" i="77"/>
  <c r="H442" i="77"/>
  <c r="S442" i="77"/>
  <c r="T284" i="76"/>
  <c r="K284" i="76"/>
  <c r="J284" i="76"/>
  <c r="U284" i="76"/>
  <c r="F246" i="76"/>
  <c r="P246" i="76"/>
  <c r="G246" i="76"/>
  <c r="Q246" i="76"/>
  <c r="M452" i="76"/>
  <c r="V452" i="76"/>
  <c r="L452" i="76"/>
  <c r="W452" i="76"/>
  <c r="P351" i="78"/>
  <c r="F351" i="78"/>
  <c r="Q351" i="78"/>
  <c r="G351" i="78"/>
  <c r="K193" i="78"/>
  <c r="J193" i="78"/>
  <c r="T193" i="78"/>
  <c r="U193" i="78"/>
  <c r="L371" i="78"/>
  <c r="M371" i="78"/>
  <c r="W371" i="78"/>
  <c r="V371" i="78"/>
  <c r="I507" i="78"/>
  <c r="S507" i="78"/>
  <c r="H507" i="78"/>
  <c r="R507" i="78"/>
  <c r="I397" i="79"/>
  <c r="H397" i="79"/>
  <c r="S397" i="79"/>
  <c r="R397" i="79"/>
  <c r="P220" i="77"/>
  <c r="F220" i="77"/>
  <c r="Q220" i="77"/>
  <c r="G220" i="77"/>
  <c r="R360" i="77"/>
  <c r="H360" i="77"/>
  <c r="S360" i="77"/>
  <c r="I360" i="77"/>
  <c r="M494" i="77"/>
  <c r="V494" i="77"/>
  <c r="W494" i="77"/>
  <c r="L494" i="77"/>
  <c r="H149" i="78"/>
  <c r="I149" i="78"/>
  <c r="S149" i="78"/>
  <c r="R149" i="78"/>
  <c r="M265" i="78"/>
  <c r="L265" i="78"/>
  <c r="W265" i="78"/>
  <c r="V265" i="78"/>
  <c r="H335" i="78"/>
  <c r="I335" i="78"/>
  <c r="S335" i="78"/>
  <c r="R335" i="78"/>
  <c r="F123" i="79"/>
  <c r="G123" i="79"/>
  <c r="P123" i="79"/>
  <c r="Q123" i="79"/>
  <c r="K339" i="79"/>
  <c r="J339" i="79"/>
  <c r="U339" i="79"/>
  <c r="T339" i="79"/>
  <c r="V465" i="78"/>
  <c r="L465" i="78"/>
  <c r="W465" i="78"/>
  <c r="M465" i="78"/>
  <c r="V171" i="79"/>
  <c r="L171" i="79"/>
  <c r="W171" i="79"/>
  <c r="M171" i="79"/>
  <c r="W331" i="79"/>
  <c r="M331" i="79"/>
  <c r="V331" i="79"/>
  <c r="L331" i="79"/>
  <c r="Q459" i="79"/>
  <c r="G459" i="79"/>
  <c r="P459" i="79"/>
  <c r="F459" i="79"/>
  <c r="V485" i="78"/>
  <c r="M485" i="78"/>
  <c r="W485" i="78"/>
  <c r="L485" i="78"/>
  <c r="L185" i="79"/>
  <c r="M185" i="79"/>
  <c r="W185" i="79"/>
  <c r="V185" i="79"/>
  <c r="K281" i="79"/>
  <c r="J281" i="79"/>
  <c r="T281" i="79"/>
  <c r="U281" i="79"/>
  <c r="J421" i="79"/>
  <c r="K421" i="79"/>
  <c r="U421" i="79"/>
  <c r="T421" i="79"/>
  <c r="U417" i="78"/>
  <c r="T417" i="78"/>
  <c r="K417" i="78"/>
  <c r="J417" i="78"/>
  <c r="J444" i="77"/>
  <c r="T444" i="77"/>
  <c r="U444" i="77"/>
  <c r="K444" i="77"/>
  <c r="U380" i="76"/>
  <c r="J380" i="76"/>
  <c r="T380" i="76"/>
  <c r="K380" i="76"/>
  <c r="S278" i="76"/>
  <c r="I278" i="76"/>
  <c r="R278" i="76"/>
  <c r="H278" i="76"/>
  <c r="K269" i="79"/>
  <c r="T269" i="79"/>
  <c r="U269" i="79"/>
  <c r="J269" i="79"/>
  <c r="G292" i="77"/>
  <c r="Q292" i="77"/>
  <c r="P292" i="77"/>
  <c r="F292" i="77"/>
  <c r="M238" i="76"/>
  <c r="W238" i="76"/>
  <c r="V238" i="76"/>
  <c r="L238" i="76"/>
  <c r="M332" i="76"/>
  <c r="L332" i="76"/>
  <c r="V332" i="76"/>
  <c r="W332" i="76"/>
  <c r="F398" i="76"/>
  <c r="Q398" i="76"/>
  <c r="P398" i="76"/>
  <c r="G398" i="76"/>
  <c r="H318" i="76"/>
  <c r="R318" i="76"/>
  <c r="I318" i="76"/>
  <c r="S318" i="76"/>
  <c r="G305" i="79"/>
  <c r="P305" i="79"/>
  <c r="Q305" i="79"/>
  <c r="F305" i="79"/>
  <c r="I142" i="77"/>
  <c r="S142" i="77"/>
  <c r="R142" i="77"/>
  <c r="H142" i="77"/>
  <c r="I384" i="76"/>
  <c r="H384" i="76"/>
  <c r="S384" i="76"/>
  <c r="R384" i="76"/>
  <c r="M239" i="79"/>
  <c r="L239" i="79"/>
  <c r="W239" i="79"/>
  <c r="V239" i="79"/>
  <c r="M528" i="77"/>
  <c r="L528" i="77"/>
  <c r="W528" i="77"/>
  <c r="V528" i="77"/>
  <c r="R518" i="76"/>
  <c r="H518" i="76"/>
  <c r="I518" i="76"/>
  <c r="S518" i="76"/>
  <c r="J316" i="76"/>
  <c r="T316" i="76"/>
  <c r="K316" i="76"/>
  <c r="U316" i="76"/>
  <c r="L126" i="76"/>
  <c r="V126" i="76"/>
  <c r="M126" i="76"/>
  <c r="W126" i="76"/>
  <c r="I145" i="78"/>
  <c r="S145" i="78"/>
  <c r="R145" i="78"/>
  <c r="H145" i="78"/>
  <c r="U160" i="76"/>
  <c r="K160" i="76"/>
  <c r="T160" i="76"/>
  <c r="J160" i="76"/>
  <c r="W384" i="76"/>
  <c r="V384" i="76"/>
  <c r="M384" i="76"/>
  <c r="L384" i="76"/>
  <c r="Q534" i="76"/>
  <c r="F534" i="76"/>
  <c r="P534" i="76"/>
  <c r="G534" i="76"/>
  <c r="P522" i="76"/>
  <c r="Q522" i="76"/>
  <c r="G522" i="76"/>
  <c r="F522" i="76"/>
  <c r="M236" i="76"/>
  <c r="L236" i="76"/>
  <c r="W236" i="76"/>
  <c r="V236" i="76"/>
  <c r="H91" i="78"/>
  <c r="S91" i="78"/>
  <c r="R91" i="78"/>
  <c r="I91" i="78"/>
  <c r="J418" i="76"/>
  <c r="U418" i="76"/>
  <c r="T418" i="76"/>
  <c r="K418" i="76"/>
  <c r="Q178" i="76"/>
  <c r="P178" i="76"/>
  <c r="G178" i="76"/>
  <c r="F178" i="76"/>
  <c r="U487" i="78"/>
  <c r="K487" i="78"/>
  <c r="T487" i="78"/>
  <c r="J487" i="78"/>
  <c r="T446" i="77"/>
  <c r="J446" i="77"/>
  <c r="U446" i="77"/>
  <c r="K446" i="77"/>
  <c r="S234" i="76"/>
  <c r="R234" i="76"/>
  <c r="H234" i="76"/>
  <c r="I234" i="76"/>
  <c r="K336" i="76"/>
  <c r="T336" i="76"/>
  <c r="J336" i="76"/>
  <c r="U336" i="76"/>
  <c r="K170" i="76"/>
  <c r="J170" i="76"/>
  <c r="U170" i="76"/>
  <c r="T170" i="76"/>
  <c r="F187" i="78"/>
  <c r="Q187" i="78"/>
  <c r="P187" i="78"/>
  <c r="G187" i="78"/>
  <c r="K130" i="77"/>
  <c r="U130" i="77"/>
  <c r="T130" i="77"/>
  <c r="J130" i="77"/>
  <c r="V286" i="76"/>
  <c r="W286" i="76"/>
  <c r="L286" i="76"/>
  <c r="M286" i="76"/>
  <c r="T330" i="76"/>
  <c r="J330" i="76"/>
  <c r="U330" i="76"/>
  <c r="K330" i="76"/>
  <c r="F484" i="76"/>
  <c r="Q484" i="76"/>
  <c r="P484" i="76"/>
  <c r="G484" i="76"/>
  <c r="I524" i="76"/>
  <c r="S524" i="76"/>
  <c r="R524" i="76"/>
  <c r="H524" i="76"/>
  <c r="G396" i="76"/>
  <c r="F396" i="76"/>
  <c r="Q396" i="76"/>
  <c r="P396" i="76"/>
  <c r="I316" i="76"/>
  <c r="H316" i="76"/>
  <c r="R316" i="76"/>
  <c r="S316" i="76"/>
  <c r="H201" i="79"/>
  <c r="R201" i="79"/>
  <c r="S201" i="79"/>
  <c r="I201" i="79"/>
  <c r="I95" i="78"/>
  <c r="R95" i="78"/>
  <c r="S95" i="78"/>
  <c r="H95" i="78"/>
  <c r="J172" i="76"/>
  <c r="T172" i="76"/>
  <c r="K172" i="76"/>
  <c r="U172" i="76"/>
  <c r="P232" i="76"/>
  <c r="F232" i="76"/>
  <c r="G232" i="76"/>
  <c r="Q232" i="76"/>
  <c r="M372" i="76"/>
  <c r="L372" i="76"/>
  <c r="W372" i="76"/>
  <c r="V372" i="76"/>
  <c r="F421" i="79"/>
  <c r="G421" i="79"/>
  <c r="Q421" i="79"/>
  <c r="P421" i="79"/>
  <c r="U325" i="78"/>
  <c r="J325" i="78"/>
  <c r="T325" i="78"/>
  <c r="K325" i="78"/>
  <c r="J305" i="78"/>
  <c r="U305" i="78"/>
  <c r="K305" i="78"/>
  <c r="T305" i="78"/>
  <c r="K144" i="77"/>
  <c r="U144" i="77"/>
  <c r="J144" i="77"/>
  <c r="T144" i="77"/>
  <c r="T293" i="78"/>
  <c r="J293" i="78"/>
  <c r="K293" i="78"/>
  <c r="U293" i="78"/>
  <c r="W220" i="77"/>
  <c r="M220" i="77"/>
  <c r="V220" i="77"/>
  <c r="L220" i="77"/>
  <c r="H273" i="78"/>
  <c r="I273" i="78"/>
  <c r="R273" i="78"/>
  <c r="S273" i="78"/>
  <c r="W327" i="79"/>
  <c r="L327" i="79"/>
  <c r="V327" i="79"/>
  <c r="M327" i="79"/>
  <c r="J337" i="78"/>
  <c r="T337" i="78"/>
  <c r="U337" i="78"/>
  <c r="K337" i="78"/>
  <c r="W223" i="78"/>
  <c r="M223" i="78"/>
  <c r="V223" i="78"/>
  <c r="L223" i="78"/>
  <c r="P480" i="77"/>
  <c r="F480" i="77"/>
  <c r="Q480" i="77"/>
  <c r="G480" i="77"/>
  <c r="V386" i="77"/>
  <c r="L386" i="77"/>
  <c r="M386" i="77"/>
  <c r="W386" i="77"/>
  <c r="K182" i="77"/>
  <c r="T182" i="77"/>
  <c r="U182" i="77"/>
  <c r="J182" i="77"/>
  <c r="W453" i="79"/>
  <c r="M453" i="79"/>
  <c r="L453" i="79"/>
  <c r="V453" i="79"/>
  <c r="M215" i="79"/>
  <c r="L215" i="79"/>
  <c r="W215" i="79"/>
  <c r="V215" i="79"/>
  <c r="L381" i="78"/>
  <c r="M381" i="78"/>
  <c r="V381" i="78"/>
  <c r="W381" i="78"/>
  <c r="G265" i="78"/>
  <c r="F265" i="78"/>
  <c r="P265" i="78"/>
  <c r="Q265" i="78"/>
  <c r="M95" i="78"/>
  <c r="V95" i="78"/>
  <c r="L95" i="78"/>
  <c r="W95" i="78"/>
  <c r="L424" i="77"/>
  <c r="W424" i="77"/>
  <c r="V424" i="77"/>
  <c r="M424" i="77"/>
  <c r="K270" i="77"/>
  <c r="J270" i="77"/>
  <c r="T270" i="77"/>
  <c r="U270" i="77"/>
  <c r="L156" i="77"/>
  <c r="M156" i="77"/>
  <c r="V156" i="77"/>
  <c r="W156" i="77"/>
  <c r="G441" i="79"/>
  <c r="P441" i="79"/>
  <c r="Q441" i="79"/>
  <c r="F441" i="79"/>
  <c r="F169" i="79"/>
  <c r="G169" i="79"/>
  <c r="Q169" i="79"/>
  <c r="P169" i="79"/>
  <c r="H275" i="78"/>
  <c r="R275" i="78"/>
  <c r="I275" i="78"/>
  <c r="S275" i="78"/>
  <c r="P165" i="78"/>
  <c r="G165" i="78"/>
  <c r="F165" i="78"/>
  <c r="Q165" i="78"/>
  <c r="F468" i="77"/>
  <c r="G468" i="77"/>
  <c r="Q468" i="77"/>
  <c r="P468" i="77"/>
  <c r="M360" i="77"/>
  <c r="W360" i="77"/>
  <c r="L360" i="77"/>
  <c r="V360" i="77"/>
  <c r="H236" i="77"/>
  <c r="S236" i="77"/>
  <c r="I236" i="77"/>
  <c r="R236" i="77"/>
  <c r="G370" i="77"/>
  <c r="P370" i="77"/>
  <c r="Q370" i="77"/>
  <c r="F370" i="77"/>
  <c r="Q413" i="79"/>
  <c r="G413" i="79"/>
  <c r="P413" i="79"/>
  <c r="F413" i="79"/>
  <c r="M281" i="79"/>
  <c r="V281" i="79"/>
  <c r="L281" i="79"/>
  <c r="W281" i="79"/>
  <c r="T189" i="79"/>
  <c r="U189" i="79"/>
  <c r="J189" i="79"/>
  <c r="K189" i="79"/>
  <c r="R447" i="78"/>
  <c r="H447" i="78"/>
  <c r="S447" i="78"/>
  <c r="I447" i="78"/>
  <c r="U331" i="78"/>
  <c r="J331" i="78"/>
  <c r="T331" i="78"/>
  <c r="K331" i="78"/>
  <c r="T289" i="78"/>
  <c r="U289" i="78"/>
  <c r="K289" i="78"/>
  <c r="J289" i="78"/>
  <c r="U247" i="78"/>
  <c r="J247" i="78"/>
  <c r="T247" i="78"/>
  <c r="K247" i="78"/>
  <c r="M157" i="78"/>
  <c r="L157" i="78"/>
  <c r="W157" i="78"/>
  <c r="V157" i="78"/>
  <c r="G105" i="78"/>
  <c r="F105" i="78"/>
  <c r="Q105" i="78"/>
  <c r="P105" i="78"/>
  <c r="M462" i="77"/>
  <c r="V462" i="77"/>
  <c r="L462" i="77"/>
  <c r="W462" i="77"/>
  <c r="G402" i="77"/>
  <c r="P402" i="77"/>
  <c r="Q402" i="77"/>
  <c r="F402" i="77"/>
  <c r="P304" i="77"/>
  <c r="F304" i="77"/>
  <c r="Q304" i="77"/>
  <c r="G304" i="77"/>
  <c r="G230" i="77"/>
  <c r="F230" i="77"/>
  <c r="Q230" i="77"/>
  <c r="P230" i="77"/>
  <c r="R158" i="77"/>
  <c r="H158" i="77"/>
  <c r="I158" i="77"/>
  <c r="S158" i="77"/>
  <c r="P112" i="76"/>
  <c r="F112" i="76"/>
  <c r="Q112" i="76"/>
  <c r="G112" i="76"/>
  <c r="J407" i="79"/>
  <c r="K407" i="79"/>
  <c r="U407" i="79"/>
  <c r="T407" i="79"/>
  <c r="Q199" i="79"/>
  <c r="F199" i="79"/>
  <c r="P199" i="79"/>
  <c r="G199" i="79"/>
  <c r="I87" i="79"/>
  <c r="H87" i="79"/>
  <c r="R87" i="79"/>
  <c r="S87" i="79"/>
  <c r="L377" i="78"/>
  <c r="M377" i="78"/>
  <c r="W377" i="78"/>
  <c r="V377" i="78"/>
  <c r="K295" i="78"/>
  <c r="J295" i="78"/>
  <c r="U295" i="78"/>
  <c r="T295" i="78"/>
  <c r="R243" i="78"/>
  <c r="H243" i="78"/>
  <c r="I243" i="78"/>
  <c r="S243" i="78"/>
  <c r="P147" i="78"/>
  <c r="G147" i="78"/>
  <c r="F147" i="78"/>
  <c r="Q147" i="78"/>
  <c r="M91" i="78"/>
  <c r="V91" i="78"/>
  <c r="L91" i="78"/>
  <c r="W91" i="78"/>
  <c r="I448" i="77"/>
  <c r="H448" i="77"/>
  <c r="R448" i="77"/>
  <c r="S448" i="77"/>
  <c r="V398" i="77"/>
  <c r="L398" i="77"/>
  <c r="M398" i="77"/>
  <c r="W398" i="77"/>
  <c r="I326" i="77"/>
  <c r="S326" i="77"/>
  <c r="R326" i="77"/>
  <c r="H326" i="77"/>
  <c r="G256" i="77"/>
  <c r="F256" i="77"/>
  <c r="P256" i="77"/>
  <c r="Q256" i="77"/>
  <c r="F142" i="77"/>
  <c r="Q142" i="77"/>
  <c r="P142" i="77"/>
  <c r="G142" i="77"/>
  <c r="J514" i="77"/>
  <c r="U514" i="77"/>
  <c r="K514" i="77"/>
  <c r="T514" i="77"/>
  <c r="S357" i="79"/>
  <c r="I357" i="79"/>
  <c r="H357" i="79"/>
  <c r="R357" i="79"/>
  <c r="Q365" i="79"/>
  <c r="P365" i="79"/>
  <c r="F365" i="79"/>
  <c r="G365" i="79"/>
  <c r="S277" i="79"/>
  <c r="H277" i="79"/>
  <c r="R277" i="79"/>
  <c r="I277" i="79"/>
  <c r="H147" i="79"/>
  <c r="R147" i="79"/>
  <c r="I147" i="79"/>
  <c r="S147" i="79"/>
  <c r="H439" i="78"/>
  <c r="I439" i="78"/>
  <c r="S439" i="78"/>
  <c r="R439" i="78"/>
  <c r="J335" i="78"/>
  <c r="U335" i="78"/>
  <c r="K335" i="78"/>
  <c r="T335" i="78"/>
  <c r="J307" i="78"/>
  <c r="K307" i="78"/>
  <c r="U307" i="78"/>
  <c r="T307" i="78"/>
  <c r="G263" i="78"/>
  <c r="P263" i="78"/>
  <c r="Q263" i="78"/>
  <c r="F263" i="78"/>
  <c r="M221" i="78"/>
  <c r="V221" i="78"/>
  <c r="W221" i="78"/>
  <c r="L221" i="78"/>
  <c r="F163" i="78"/>
  <c r="Q163" i="78"/>
  <c r="G163" i="78"/>
  <c r="P163" i="78"/>
  <c r="G109" i="78"/>
  <c r="F109" i="78"/>
  <c r="Q109" i="78"/>
  <c r="P109" i="78"/>
  <c r="M506" i="77"/>
  <c r="V506" i="77"/>
  <c r="L506" i="77"/>
  <c r="W506" i="77"/>
  <c r="P414" i="77"/>
  <c r="G414" i="77"/>
  <c r="F414" i="77"/>
  <c r="Q414" i="77"/>
  <c r="U346" i="77"/>
  <c r="K346" i="77"/>
  <c r="J346" i="77"/>
  <c r="T346" i="77"/>
  <c r="I238" i="77"/>
  <c r="H238" i="77"/>
  <c r="R238" i="77"/>
  <c r="S238" i="77"/>
  <c r="J184" i="77"/>
  <c r="T184" i="77"/>
  <c r="K184" i="77"/>
  <c r="U184" i="77"/>
  <c r="G146" i="77"/>
  <c r="Q146" i="77"/>
  <c r="F146" i="77"/>
  <c r="P146" i="77"/>
  <c r="F380" i="77"/>
  <c r="G380" i="77"/>
  <c r="Q380" i="77"/>
  <c r="P380" i="77"/>
  <c r="I402" i="77"/>
  <c r="S402" i="77"/>
  <c r="H402" i="77"/>
  <c r="R402" i="77"/>
  <c r="Q173" i="79"/>
  <c r="F173" i="79"/>
  <c r="P173" i="79"/>
  <c r="G173" i="79"/>
  <c r="M128" i="76"/>
  <c r="L128" i="76"/>
  <c r="W128" i="76"/>
  <c r="V128" i="76"/>
  <c r="W184" i="77"/>
  <c r="V184" i="77"/>
  <c r="L184" i="77"/>
  <c r="M184" i="77"/>
  <c r="S453" i="79"/>
  <c r="I453" i="79"/>
  <c r="H453" i="79"/>
  <c r="R453" i="79"/>
  <c r="I277" i="78"/>
  <c r="R277" i="78"/>
  <c r="H277" i="78"/>
  <c r="S277" i="78"/>
  <c r="S320" i="77"/>
  <c r="H320" i="77"/>
  <c r="R320" i="77"/>
  <c r="I320" i="77"/>
  <c r="I231" i="78"/>
  <c r="H231" i="78"/>
  <c r="S231" i="78"/>
  <c r="R231" i="78"/>
  <c r="L497" i="78"/>
  <c r="M497" i="78"/>
  <c r="W497" i="78"/>
  <c r="V497" i="78"/>
  <c r="G169" i="78"/>
  <c r="P169" i="78"/>
  <c r="F169" i="78"/>
  <c r="Q169" i="78"/>
  <c r="F366" i="77"/>
  <c r="G366" i="77"/>
  <c r="Q366" i="77"/>
  <c r="P366" i="77"/>
  <c r="I124" i="77"/>
  <c r="R124" i="77"/>
  <c r="H124" i="77"/>
  <c r="S124" i="77"/>
  <c r="L264" i="77"/>
  <c r="M264" i="77"/>
  <c r="W264" i="77"/>
  <c r="V264" i="77"/>
  <c r="M474" i="77"/>
  <c r="W474" i="77"/>
  <c r="L474" i="77"/>
  <c r="V474" i="77"/>
  <c r="L201" i="78"/>
  <c r="V201" i="78"/>
  <c r="W201" i="78"/>
  <c r="M201" i="78"/>
  <c r="J231" i="79"/>
  <c r="T231" i="79"/>
  <c r="K231" i="79"/>
  <c r="U231" i="79"/>
  <c r="L274" i="77"/>
  <c r="M274" i="77"/>
  <c r="W274" i="77"/>
  <c r="V274" i="77"/>
  <c r="U239" i="78"/>
  <c r="T239" i="78"/>
  <c r="J239" i="78"/>
  <c r="K239" i="78"/>
  <c r="S463" i="78"/>
  <c r="H463" i="78"/>
  <c r="I463" i="78"/>
  <c r="R463" i="78"/>
  <c r="R125" i="79"/>
  <c r="S125" i="79"/>
  <c r="H125" i="79"/>
  <c r="I125" i="79"/>
  <c r="U427" i="79"/>
  <c r="J427" i="79"/>
  <c r="K427" i="79"/>
  <c r="T427" i="79"/>
  <c r="G469" i="78"/>
  <c r="F469" i="78"/>
  <c r="P469" i="78"/>
  <c r="Q469" i="78"/>
  <c r="L227" i="78"/>
  <c r="M227" i="78"/>
  <c r="W227" i="78"/>
  <c r="V227" i="78"/>
  <c r="W476" i="77"/>
  <c r="M476" i="77"/>
  <c r="V476" i="77"/>
  <c r="L476" i="77"/>
  <c r="W222" i="77"/>
  <c r="M222" i="77"/>
  <c r="V222" i="77"/>
  <c r="L222" i="77"/>
  <c r="J240" i="77"/>
  <c r="U240" i="77"/>
  <c r="K240" i="77"/>
  <c r="T240" i="77"/>
  <c r="R380" i="77"/>
  <c r="I380" i="77"/>
  <c r="H380" i="77"/>
  <c r="S380" i="77"/>
  <c r="K127" i="78"/>
  <c r="T127" i="78"/>
  <c r="J127" i="78"/>
  <c r="U127" i="78"/>
  <c r="G391" i="78"/>
  <c r="Q391" i="78"/>
  <c r="P391" i="78"/>
  <c r="F391" i="78"/>
  <c r="J426" i="77"/>
  <c r="U426" i="77"/>
  <c r="T426" i="77"/>
  <c r="K426" i="77"/>
  <c r="S325" i="78"/>
  <c r="I325" i="78"/>
  <c r="H325" i="78"/>
  <c r="R325" i="78"/>
  <c r="G207" i="79"/>
  <c r="P207" i="79"/>
  <c r="F207" i="79"/>
  <c r="Q207" i="79"/>
  <c r="L283" i="79"/>
  <c r="W283" i="79"/>
  <c r="M283" i="79"/>
  <c r="V283" i="79"/>
  <c r="K417" i="79"/>
  <c r="J417" i="79"/>
  <c r="U417" i="79"/>
  <c r="T417" i="79"/>
  <c r="P437" i="78"/>
  <c r="Q437" i="78"/>
  <c r="F437" i="78"/>
  <c r="G437" i="78"/>
  <c r="J183" i="78"/>
  <c r="U183" i="78"/>
  <c r="T183" i="78"/>
  <c r="K183" i="78"/>
  <c r="K384" i="77"/>
  <c r="J384" i="77"/>
  <c r="U384" i="77"/>
  <c r="T384" i="77"/>
  <c r="M136" i="77"/>
  <c r="L136" i="77"/>
  <c r="V136" i="77"/>
  <c r="W136" i="77"/>
  <c r="J250" i="77"/>
  <c r="T250" i="77"/>
  <c r="K250" i="77"/>
  <c r="U250" i="77"/>
  <c r="W488" i="77"/>
  <c r="L488" i="77"/>
  <c r="V488" i="77"/>
  <c r="M488" i="77"/>
  <c r="M351" i="78"/>
  <c r="L351" i="78"/>
  <c r="W351" i="78"/>
  <c r="V351" i="78"/>
  <c r="W307" i="79"/>
  <c r="L307" i="79"/>
  <c r="M307" i="79"/>
  <c r="V307" i="79"/>
  <c r="L436" i="77"/>
  <c r="V436" i="77"/>
  <c r="M436" i="77"/>
  <c r="W436" i="77"/>
  <c r="T223" i="78"/>
  <c r="K223" i="78"/>
  <c r="J223" i="78"/>
  <c r="U223" i="78"/>
  <c r="G507" i="78"/>
  <c r="Q507" i="78"/>
  <c r="F507" i="78"/>
  <c r="P507" i="78"/>
  <c r="R199" i="79"/>
  <c r="S199" i="79"/>
  <c r="I199" i="79"/>
  <c r="H199" i="79"/>
  <c r="J312" i="76"/>
  <c r="T312" i="76"/>
  <c r="U312" i="76"/>
  <c r="K312" i="76"/>
  <c r="F465" i="78"/>
  <c r="P465" i="78"/>
  <c r="Q465" i="78"/>
  <c r="G465" i="78"/>
  <c r="J349" i="78"/>
  <c r="K349" i="78"/>
  <c r="T349" i="78"/>
  <c r="U349" i="78"/>
  <c r="K137" i="78"/>
  <c r="J137" i="78"/>
  <c r="T137" i="78"/>
  <c r="U137" i="78"/>
  <c r="I396" i="77"/>
  <c r="R396" i="77"/>
  <c r="H396" i="77"/>
  <c r="S396" i="77"/>
  <c r="I212" i="77"/>
  <c r="S212" i="77"/>
  <c r="R212" i="77"/>
  <c r="H212" i="77"/>
  <c r="G176" i="77"/>
  <c r="P176" i="77"/>
  <c r="F176" i="77"/>
  <c r="Q176" i="77"/>
  <c r="Q364" i="77"/>
  <c r="F364" i="77"/>
  <c r="P364" i="77"/>
  <c r="G364" i="77"/>
  <c r="L520" i="77"/>
  <c r="V520" i="77"/>
  <c r="M520" i="77"/>
  <c r="W520" i="77"/>
  <c r="R215" i="78"/>
  <c r="S215" i="78"/>
  <c r="I215" i="78"/>
  <c r="H215" i="78"/>
  <c r="L429" i="78"/>
  <c r="V429" i="78"/>
  <c r="W429" i="78"/>
  <c r="M429" i="78"/>
  <c r="I419" i="79"/>
  <c r="H419" i="79"/>
  <c r="R419" i="79"/>
  <c r="S419" i="79"/>
  <c r="H444" i="77"/>
  <c r="S444" i="77"/>
  <c r="I444" i="77"/>
  <c r="R444" i="77"/>
  <c r="T203" i="78"/>
  <c r="U203" i="78"/>
  <c r="J203" i="78"/>
  <c r="K203" i="78"/>
  <c r="P289" i="79"/>
  <c r="G289" i="79"/>
  <c r="F289" i="79"/>
  <c r="Q289" i="79"/>
  <c r="S365" i="79"/>
  <c r="R365" i="79"/>
  <c r="I365" i="79"/>
  <c r="H365" i="79"/>
  <c r="U265" i="79"/>
  <c r="J265" i="79"/>
  <c r="T265" i="79"/>
  <c r="K265" i="79"/>
  <c r="G485" i="79"/>
  <c r="P485" i="79"/>
  <c r="F485" i="79"/>
  <c r="Q485" i="79"/>
  <c r="L311" i="79"/>
  <c r="M311" i="79"/>
  <c r="V311" i="79"/>
  <c r="W311" i="79"/>
  <c r="W103" i="79"/>
  <c r="V103" i="79"/>
  <c r="L103" i="79"/>
  <c r="M103" i="79"/>
  <c r="Q423" i="78"/>
  <c r="F423" i="78"/>
  <c r="P423" i="78"/>
  <c r="G423" i="78"/>
  <c r="G269" i="78"/>
  <c r="F269" i="78"/>
  <c r="P269" i="78"/>
  <c r="Q269" i="78"/>
  <c r="L191" i="78"/>
  <c r="V191" i="78"/>
  <c r="M191" i="78"/>
  <c r="W191" i="78"/>
  <c r="M508" i="77"/>
  <c r="V508" i="77"/>
  <c r="L508" i="77"/>
  <c r="W508" i="77"/>
  <c r="R420" i="77"/>
  <c r="I420" i="77"/>
  <c r="H420" i="77"/>
  <c r="S420" i="77"/>
  <c r="H332" i="77"/>
  <c r="R332" i="77"/>
  <c r="S332" i="77"/>
  <c r="I332" i="77"/>
  <c r="H240" i="77"/>
  <c r="I240" i="77"/>
  <c r="S240" i="77"/>
  <c r="R240" i="77"/>
  <c r="H128" i="77"/>
  <c r="R128" i="77"/>
  <c r="I128" i="77"/>
  <c r="S128" i="77"/>
  <c r="U176" i="77"/>
  <c r="K176" i="77"/>
  <c r="J176" i="77"/>
  <c r="T176" i="77"/>
  <c r="M230" i="77"/>
  <c r="W230" i="77"/>
  <c r="L230" i="77"/>
  <c r="V230" i="77"/>
  <c r="H280" i="77"/>
  <c r="R280" i="77"/>
  <c r="I280" i="77"/>
  <c r="S280" i="77"/>
  <c r="Q330" i="77"/>
  <c r="G330" i="77"/>
  <c r="F330" i="77"/>
  <c r="P330" i="77"/>
  <c r="W384" i="77"/>
  <c r="M384" i="77"/>
  <c r="V384" i="77"/>
  <c r="L384" i="77"/>
  <c r="K464" i="77"/>
  <c r="J464" i="77"/>
  <c r="U464" i="77"/>
  <c r="T464" i="77"/>
  <c r="Q103" i="78"/>
  <c r="G103" i="78"/>
  <c r="F103" i="78"/>
  <c r="P103" i="78"/>
  <c r="K177" i="78"/>
  <c r="J177" i="78"/>
  <c r="U177" i="78"/>
  <c r="T177" i="78"/>
  <c r="S343" i="78"/>
  <c r="H343" i="78"/>
  <c r="I343" i="78"/>
  <c r="R343" i="78"/>
  <c r="V431" i="78"/>
  <c r="M431" i="78"/>
  <c r="W431" i="78"/>
  <c r="L431" i="78"/>
  <c r="L203" i="79"/>
  <c r="W203" i="79"/>
  <c r="V203" i="79"/>
  <c r="M203" i="79"/>
  <c r="G475" i="79"/>
  <c r="F475" i="79"/>
  <c r="Q475" i="79"/>
  <c r="P475" i="79"/>
  <c r="G248" i="77"/>
  <c r="Q248" i="77"/>
  <c r="F248" i="77"/>
  <c r="P248" i="77"/>
  <c r="M390" i="77"/>
  <c r="L390" i="77"/>
  <c r="W390" i="77"/>
  <c r="V390" i="77"/>
  <c r="V472" i="77"/>
  <c r="M472" i="77"/>
  <c r="W472" i="77"/>
  <c r="L472" i="77"/>
  <c r="U139" i="78"/>
  <c r="T139" i="78"/>
  <c r="K139" i="78"/>
  <c r="J139" i="78"/>
  <c r="V279" i="78"/>
  <c r="W279" i="78"/>
  <c r="L279" i="78"/>
  <c r="M279" i="78"/>
  <c r="F383" i="78"/>
  <c r="G383" i="78"/>
  <c r="Q383" i="78"/>
  <c r="P383" i="78"/>
  <c r="U169" i="79"/>
  <c r="K169" i="79"/>
  <c r="T169" i="79"/>
  <c r="J169" i="79"/>
  <c r="G361" i="79"/>
  <c r="F361" i="79"/>
  <c r="Q361" i="79"/>
  <c r="P361" i="79"/>
  <c r="M463" i="78"/>
  <c r="W463" i="78"/>
  <c r="V463" i="78"/>
  <c r="L463" i="78"/>
  <c r="J151" i="79"/>
  <c r="K151" i="79"/>
  <c r="U151" i="79"/>
  <c r="T151" i="79"/>
  <c r="I297" i="79"/>
  <c r="H297" i="79"/>
  <c r="S297" i="79"/>
  <c r="R297" i="79"/>
  <c r="U395" i="79"/>
  <c r="K395" i="79"/>
  <c r="T395" i="79"/>
  <c r="J395" i="79"/>
  <c r="M505" i="79"/>
  <c r="L505" i="79"/>
  <c r="W505" i="79"/>
  <c r="V505" i="79"/>
  <c r="M105" i="79"/>
  <c r="L105" i="79"/>
  <c r="V105" i="79"/>
  <c r="W105" i="79"/>
  <c r="M205" i="79"/>
  <c r="L205" i="79"/>
  <c r="W205" i="79"/>
  <c r="V205" i="79"/>
  <c r="R285" i="79"/>
  <c r="H285" i="79"/>
  <c r="S285" i="79"/>
  <c r="I285" i="79"/>
  <c r="G411" i="79"/>
  <c r="F411" i="79"/>
  <c r="P411" i="79"/>
  <c r="Q411" i="79"/>
  <c r="J149" i="78"/>
  <c r="T149" i="78"/>
  <c r="U149" i="78"/>
  <c r="K149" i="78"/>
  <c r="G400" i="76"/>
  <c r="F400" i="76"/>
  <c r="P400" i="76"/>
  <c r="Q400" i="76"/>
  <c r="V395" i="79"/>
  <c r="M395" i="79"/>
  <c r="W395" i="79"/>
  <c r="L395" i="79"/>
  <c r="J129" i="79"/>
  <c r="T129" i="79"/>
  <c r="K129" i="79"/>
  <c r="U129" i="79"/>
  <c r="G429" i="78"/>
  <c r="Q429" i="78"/>
  <c r="P429" i="78"/>
  <c r="F429" i="78"/>
  <c r="T373" i="78"/>
  <c r="U373" i="78"/>
  <c r="J373" i="78"/>
  <c r="K373" i="78"/>
  <c r="J215" i="78"/>
  <c r="T215" i="78"/>
  <c r="K215" i="78"/>
  <c r="U215" i="78"/>
  <c r="J135" i="78"/>
  <c r="T135" i="78"/>
  <c r="K135" i="78"/>
  <c r="U135" i="78"/>
  <c r="M464" i="77"/>
  <c r="W464" i="77"/>
  <c r="L464" i="77"/>
  <c r="V464" i="77"/>
  <c r="H370" i="77"/>
  <c r="I370" i="77"/>
  <c r="S370" i="77"/>
  <c r="R370" i="77"/>
  <c r="H284" i="77"/>
  <c r="I284" i="77"/>
  <c r="S284" i="77"/>
  <c r="R284" i="77"/>
  <c r="F152" i="77"/>
  <c r="G152" i="77"/>
  <c r="P152" i="77"/>
  <c r="Q152" i="77"/>
  <c r="R154" i="76"/>
  <c r="S154" i="76"/>
  <c r="H154" i="76"/>
  <c r="I154" i="76"/>
  <c r="K210" i="77"/>
  <c r="J210" i="77"/>
  <c r="U210" i="77"/>
  <c r="T210" i="77"/>
  <c r="S262" i="77"/>
  <c r="I262" i="77"/>
  <c r="R262" i="77"/>
  <c r="H262" i="77"/>
  <c r="T300" i="77"/>
  <c r="U300" i="77"/>
  <c r="K300" i="77"/>
  <c r="J300" i="77"/>
  <c r="U368" i="77"/>
  <c r="K368" i="77"/>
  <c r="J368" i="77"/>
  <c r="T368" i="77"/>
  <c r="Q428" i="77"/>
  <c r="F428" i="77"/>
  <c r="P428" i="77"/>
  <c r="G428" i="77"/>
  <c r="H514" i="77"/>
  <c r="I514" i="77"/>
  <c r="S514" i="77"/>
  <c r="R514" i="77"/>
  <c r="L151" i="78"/>
  <c r="M151" i="78"/>
  <c r="W151" i="78"/>
  <c r="V151" i="78"/>
  <c r="G209" i="78"/>
  <c r="F209" i="78"/>
  <c r="P209" i="78"/>
  <c r="Q209" i="78"/>
  <c r="V357" i="78"/>
  <c r="M357" i="78"/>
  <c r="W357" i="78"/>
  <c r="L357" i="78"/>
  <c r="L423" i="78"/>
  <c r="M423" i="78"/>
  <c r="V423" i="78"/>
  <c r="W423" i="78"/>
  <c r="K227" i="79"/>
  <c r="J227" i="79"/>
  <c r="T227" i="79"/>
  <c r="U227" i="79"/>
  <c r="K443" i="79"/>
  <c r="U443" i="79"/>
  <c r="T443" i="79"/>
  <c r="J443" i="79"/>
  <c r="F208" i="77"/>
  <c r="P208" i="77"/>
  <c r="G208" i="77"/>
  <c r="Q208" i="77"/>
  <c r="H342" i="77"/>
  <c r="S342" i="77"/>
  <c r="I342" i="77"/>
  <c r="R342" i="77"/>
  <c r="I504" i="77"/>
  <c r="S504" i="77"/>
  <c r="H504" i="77"/>
  <c r="R504" i="77"/>
  <c r="W145" i="78"/>
  <c r="V145" i="78"/>
  <c r="L145" i="78"/>
  <c r="M145" i="78"/>
  <c r="G271" i="78"/>
  <c r="F271" i="78"/>
  <c r="P271" i="78"/>
  <c r="Q271" i="78"/>
  <c r="M331" i="78"/>
  <c r="L331" i="78"/>
  <c r="W331" i="78"/>
  <c r="V331" i="78"/>
  <c r="L89" i="79"/>
  <c r="V89" i="79"/>
  <c r="W89" i="79"/>
  <c r="M89" i="79"/>
  <c r="H271" i="79"/>
  <c r="I271" i="79"/>
  <c r="S271" i="79"/>
  <c r="R271" i="79"/>
  <c r="M487" i="79"/>
  <c r="L487" i="79"/>
  <c r="W487" i="79"/>
  <c r="V487" i="79"/>
  <c r="S129" i="79"/>
  <c r="H129" i="79"/>
  <c r="I129" i="79"/>
  <c r="R129" i="79"/>
  <c r="K271" i="79"/>
  <c r="J271" i="79"/>
  <c r="U271" i="79"/>
  <c r="T271" i="79"/>
  <c r="I377" i="79"/>
  <c r="H377" i="79"/>
  <c r="R377" i="79"/>
  <c r="S377" i="79"/>
  <c r="K491" i="79"/>
  <c r="J491" i="79"/>
  <c r="T491" i="79"/>
  <c r="U491" i="79"/>
  <c r="Q87" i="79"/>
  <c r="P87" i="79"/>
  <c r="F87" i="79"/>
  <c r="G87" i="79"/>
  <c r="M187" i="79"/>
  <c r="L187" i="79"/>
  <c r="V187" i="79"/>
  <c r="W187" i="79"/>
  <c r="H275" i="79"/>
  <c r="I275" i="79"/>
  <c r="S275" i="79"/>
  <c r="R275" i="79"/>
  <c r="G391" i="79"/>
  <c r="F391" i="79"/>
  <c r="P391" i="79"/>
  <c r="Q391" i="79"/>
  <c r="M441" i="78"/>
  <c r="W441" i="78"/>
  <c r="L441" i="78"/>
  <c r="V441" i="78"/>
  <c r="K271" i="78"/>
  <c r="J271" i="78"/>
  <c r="T271" i="78"/>
  <c r="U271" i="78"/>
  <c r="H321" i="78"/>
  <c r="S321" i="78"/>
  <c r="I321" i="78"/>
  <c r="R321" i="78"/>
  <c r="P97" i="79"/>
  <c r="Q97" i="79"/>
  <c r="F97" i="79"/>
  <c r="G97" i="79"/>
  <c r="I337" i="79"/>
  <c r="H337" i="79"/>
  <c r="R337" i="79"/>
  <c r="S337" i="79"/>
  <c r="I457" i="78"/>
  <c r="H457" i="78"/>
  <c r="S457" i="78"/>
  <c r="R457" i="78"/>
  <c r="M129" i="79"/>
  <c r="L129" i="79"/>
  <c r="V129" i="79"/>
  <c r="W129" i="79"/>
  <c r="K287" i="79"/>
  <c r="U287" i="79"/>
  <c r="J287" i="79"/>
  <c r="T287" i="79"/>
  <c r="M381" i="79"/>
  <c r="L381" i="79"/>
  <c r="V381" i="79"/>
  <c r="W381" i="79"/>
  <c r="L495" i="79"/>
  <c r="V495" i="79"/>
  <c r="W495" i="79"/>
  <c r="M495" i="79"/>
  <c r="U117" i="79"/>
  <c r="T117" i="79"/>
  <c r="J117" i="79"/>
  <c r="K117" i="79"/>
  <c r="G217" i="79"/>
  <c r="F217" i="79"/>
  <c r="Q217" i="79"/>
  <c r="P217" i="79"/>
  <c r="L303" i="79"/>
  <c r="W303" i="79"/>
  <c r="M303" i="79"/>
  <c r="V303" i="79"/>
  <c r="J465" i="79"/>
  <c r="T465" i="79"/>
  <c r="U465" i="79"/>
  <c r="K465" i="79"/>
  <c r="M200" i="76"/>
  <c r="V200" i="76"/>
  <c r="W200" i="76"/>
  <c r="L200" i="76"/>
  <c r="M435" i="79"/>
  <c r="V435" i="79"/>
  <c r="L435" i="79"/>
  <c r="W435" i="79"/>
  <c r="I291" i="79"/>
  <c r="H291" i="79"/>
  <c r="R291" i="79"/>
  <c r="S291" i="79"/>
  <c r="M141" i="79"/>
  <c r="W141" i="79"/>
  <c r="V141" i="79"/>
  <c r="L141" i="79"/>
  <c r="V413" i="78"/>
  <c r="W413" i="78"/>
  <c r="L413" i="78"/>
  <c r="M413" i="78"/>
  <c r="J375" i="78"/>
  <c r="T375" i="78"/>
  <c r="U375" i="78"/>
  <c r="K375" i="78"/>
  <c r="U345" i="78"/>
  <c r="J345" i="78"/>
  <c r="K345" i="78"/>
  <c r="T345" i="78"/>
  <c r="K185" i="78"/>
  <c r="T185" i="78"/>
  <c r="U185" i="78"/>
  <c r="J185" i="78"/>
  <c r="H127" i="78"/>
  <c r="I127" i="78"/>
  <c r="S127" i="78"/>
  <c r="R127" i="78"/>
  <c r="K474" i="77"/>
  <c r="J474" i="77"/>
  <c r="T474" i="77"/>
  <c r="U474" i="77"/>
  <c r="H394" i="77"/>
  <c r="I394" i="77"/>
  <c r="R394" i="77"/>
  <c r="S394" i="77"/>
  <c r="L338" i="77"/>
  <c r="M338" i="77"/>
  <c r="W338" i="77"/>
  <c r="V338" i="77"/>
  <c r="J272" i="77"/>
  <c r="U272" i="77"/>
  <c r="K272" i="77"/>
  <c r="T272" i="77"/>
  <c r="T216" i="77"/>
  <c r="K216" i="77"/>
  <c r="J216" i="77"/>
  <c r="U216" i="77"/>
  <c r="H160" i="77"/>
  <c r="I160" i="77"/>
  <c r="S160" i="77"/>
  <c r="R160" i="77"/>
  <c r="M130" i="77"/>
  <c r="W130" i="77"/>
  <c r="L130" i="77"/>
  <c r="V130" i="77"/>
  <c r="M114" i="77"/>
  <c r="V114" i="77"/>
  <c r="L114" i="77"/>
  <c r="W114" i="77"/>
  <c r="G178" i="77"/>
  <c r="F178" i="77"/>
  <c r="Q178" i="77"/>
  <c r="P178" i="77"/>
  <c r="L204" i="77"/>
  <c r="V204" i="77"/>
  <c r="M204" i="77"/>
  <c r="W204" i="77"/>
  <c r="U238" i="77"/>
  <c r="K238" i="77"/>
  <c r="J238" i="77"/>
  <c r="T238" i="77"/>
  <c r="W262" i="77"/>
  <c r="V262" i="77"/>
  <c r="M262" i="77"/>
  <c r="L262" i="77"/>
  <c r="G290" i="77"/>
  <c r="F290" i="77"/>
  <c r="Q290" i="77"/>
  <c r="P290" i="77"/>
  <c r="M316" i="77"/>
  <c r="L316" i="77"/>
  <c r="V316" i="77"/>
  <c r="W316" i="77"/>
  <c r="F358" i="77"/>
  <c r="G358" i="77"/>
  <c r="P358" i="77"/>
  <c r="Q358" i="77"/>
  <c r="F382" i="77"/>
  <c r="Q382" i="77"/>
  <c r="P382" i="77"/>
  <c r="G382" i="77"/>
  <c r="F420" i="77"/>
  <c r="Q420" i="77"/>
  <c r="G420" i="77"/>
  <c r="P420" i="77"/>
  <c r="F466" i="77"/>
  <c r="Q466" i="77"/>
  <c r="P466" i="77"/>
  <c r="G466" i="77"/>
  <c r="L496" i="77"/>
  <c r="W496" i="77"/>
  <c r="M496" i="77"/>
  <c r="V496" i="77"/>
  <c r="Q532" i="77"/>
  <c r="G532" i="77"/>
  <c r="P532" i="77"/>
  <c r="F532" i="77"/>
  <c r="L135" i="78"/>
  <c r="V135" i="78"/>
  <c r="M135" i="78"/>
  <c r="W135" i="78"/>
  <c r="L185" i="78"/>
  <c r="M185" i="78"/>
  <c r="W185" i="78"/>
  <c r="V185" i="78"/>
  <c r="I221" i="78"/>
  <c r="H221" i="78"/>
  <c r="S221" i="78"/>
  <c r="R221" i="78"/>
  <c r="M343" i="78"/>
  <c r="L343" i="78"/>
  <c r="W343" i="78"/>
  <c r="V343" i="78"/>
  <c r="T403" i="78"/>
  <c r="U403" i="78"/>
  <c r="K403" i="78"/>
  <c r="J403" i="78"/>
  <c r="H433" i="78"/>
  <c r="I433" i="78"/>
  <c r="R433" i="78"/>
  <c r="S433" i="78"/>
  <c r="F99" i="79"/>
  <c r="G99" i="79"/>
  <c r="P99" i="79"/>
  <c r="Q99" i="79"/>
  <c r="M315" i="79"/>
  <c r="L315" i="79"/>
  <c r="W315" i="79"/>
  <c r="V315" i="79"/>
  <c r="G451" i="79"/>
  <c r="F451" i="79"/>
  <c r="Q451" i="79"/>
  <c r="P451" i="79"/>
  <c r="L214" i="77"/>
  <c r="V214" i="77"/>
  <c r="M214" i="77"/>
  <c r="W214" i="77"/>
  <c r="M258" i="77"/>
  <c r="W258" i="77"/>
  <c r="L258" i="77"/>
  <c r="V258" i="77"/>
  <c r="G338" i="77"/>
  <c r="Q338" i="77"/>
  <c r="F338" i="77"/>
  <c r="P338" i="77"/>
  <c r="H392" i="77"/>
  <c r="I392" i="77"/>
  <c r="S392" i="77"/>
  <c r="R392" i="77"/>
  <c r="H430" i="77"/>
  <c r="S430" i="77"/>
  <c r="I430" i="77"/>
  <c r="R430" i="77"/>
  <c r="J476" i="77"/>
  <c r="K476" i="77"/>
  <c r="U476" i="77"/>
  <c r="T476" i="77"/>
  <c r="Q530" i="77"/>
  <c r="F530" i="77"/>
  <c r="P530" i="77"/>
  <c r="G530" i="77"/>
  <c r="J117" i="78"/>
  <c r="K117" i="78"/>
  <c r="T117" i="78"/>
  <c r="U117" i="78"/>
  <c r="P155" i="78"/>
  <c r="F155" i="78"/>
  <c r="G155" i="78"/>
  <c r="Q155" i="78"/>
  <c r="I213" i="78"/>
  <c r="H213" i="78"/>
  <c r="S213" i="78"/>
  <c r="R213" i="78"/>
  <c r="M247" i="78"/>
  <c r="L247" i="78"/>
  <c r="W247" i="78"/>
  <c r="V247" i="78"/>
  <c r="H281" i="78"/>
  <c r="S281" i="78"/>
  <c r="R281" i="78"/>
  <c r="I281" i="78"/>
  <c r="M321" i="78"/>
  <c r="L321" i="78"/>
  <c r="W321" i="78"/>
  <c r="V321" i="78"/>
  <c r="G379" i="78"/>
  <c r="Q379" i="78"/>
  <c r="P379" i="78"/>
  <c r="F379" i="78"/>
  <c r="K443" i="78"/>
  <c r="J443" i="78"/>
  <c r="U443" i="78"/>
  <c r="T443" i="78"/>
  <c r="K105" i="79"/>
  <c r="J105" i="79"/>
  <c r="T105" i="79"/>
  <c r="U105" i="79"/>
  <c r="I195" i="79"/>
  <c r="H195" i="79"/>
  <c r="R195" i="79"/>
  <c r="S195" i="79"/>
  <c r="G279" i="79"/>
  <c r="F279" i="79"/>
  <c r="P279" i="79"/>
  <c r="Q279" i="79"/>
  <c r="I387" i="79"/>
  <c r="H387" i="79"/>
  <c r="S387" i="79"/>
  <c r="R387" i="79"/>
  <c r="U479" i="78"/>
  <c r="K479" i="78"/>
  <c r="J479" i="78"/>
  <c r="T479" i="78"/>
  <c r="F103" i="79"/>
  <c r="G103" i="79"/>
  <c r="P103" i="79"/>
  <c r="Q103" i="79"/>
  <c r="I161" i="79"/>
  <c r="H161" i="79"/>
  <c r="S161" i="79"/>
  <c r="R161" i="79"/>
  <c r="M229" i="79"/>
  <c r="L229" i="79"/>
  <c r="W229" i="79"/>
  <c r="V229" i="79"/>
  <c r="I311" i="79"/>
  <c r="S311" i="79"/>
  <c r="H311" i="79"/>
  <c r="R311" i="79"/>
  <c r="J359" i="79"/>
  <c r="K359" i="79"/>
  <c r="T359" i="79"/>
  <c r="U359" i="79"/>
  <c r="H409" i="79"/>
  <c r="I409" i="79"/>
  <c r="S409" i="79"/>
  <c r="R409" i="79"/>
  <c r="S475" i="79"/>
  <c r="R475" i="79"/>
  <c r="I475" i="79"/>
  <c r="H475" i="79"/>
  <c r="M483" i="78"/>
  <c r="L483" i="78"/>
  <c r="W483" i="78"/>
  <c r="V483" i="78"/>
  <c r="L121" i="79"/>
  <c r="M121" i="79"/>
  <c r="V121" i="79"/>
  <c r="W121" i="79"/>
  <c r="J175" i="79"/>
  <c r="T175" i="79"/>
  <c r="U175" i="79"/>
  <c r="K175" i="79"/>
  <c r="T217" i="79"/>
  <c r="U217" i="79"/>
  <c r="K217" i="79"/>
  <c r="J217" i="79"/>
  <c r="I263" i="79"/>
  <c r="R263" i="79"/>
  <c r="H263" i="79"/>
  <c r="S263" i="79"/>
  <c r="M309" i="79"/>
  <c r="W309" i="79"/>
  <c r="L309" i="79"/>
  <c r="V309" i="79"/>
  <c r="G367" i="79"/>
  <c r="F367" i="79"/>
  <c r="P367" i="79"/>
  <c r="Q367" i="79"/>
  <c r="K429" i="79"/>
  <c r="U429" i="79"/>
  <c r="T429" i="79"/>
  <c r="J429" i="79"/>
  <c r="G336" i="77"/>
  <c r="Q336" i="77"/>
  <c r="F336" i="77"/>
  <c r="P336" i="77"/>
  <c r="P194" i="76"/>
  <c r="F194" i="76"/>
  <c r="G194" i="76"/>
  <c r="Q194" i="76"/>
  <c r="L192" i="76"/>
  <c r="V192" i="76"/>
  <c r="M192" i="76"/>
  <c r="W192" i="76"/>
  <c r="F232" i="77"/>
  <c r="G232" i="77"/>
  <c r="Q232" i="77"/>
  <c r="P232" i="77"/>
  <c r="P166" i="77"/>
  <c r="F166" i="77"/>
  <c r="G166" i="77"/>
  <c r="Q166" i="77"/>
  <c r="H134" i="77"/>
  <c r="S134" i="77"/>
  <c r="I134" i="77"/>
  <c r="R134" i="77"/>
  <c r="H118" i="77"/>
  <c r="R118" i="77"/>
  <c r="S118" i="77"/>
  <c r="I118" i="77"/>
  <c r="L166" i="77"/>
  <c r="V166" i="77"/>
  <c r="M166" i="77"/>
  <c r="W166" i="77"/>
  <c r="M202" i="77"/>
  <c r="W202" i="77"/>
  <c r="L202" i="77"/>
  <c r="V202" i="77"/>
  <c r="T224" i="77"/>
  <c r="J224" i="77"/>
  <c r="K224" i="77"/>
  <c r="U224" i="77"/>
  <c r="V260" i="77"/>
  <c r="M260" i="77"/>
  <c r="L260" i="77"/>
  <c r="W260" i="77"/>
  <c r="K282" i="77"/>
  <c r="U282" i="77"/>
  <c r="J282" i="77"/>
  <c r="T282" i="77"/>
  <c r="K312" i="77"/>
  <c r="U312" i="77"/>
  <c r="T312" i="77"/>
  <c r="J312" i="77"/>
  <c r="L352" i="77"/>
  <c r="M352" i="77"/>
  <c r="V352" i="77"/>
  <c r="W352" i="77"/>
  <c r="S378" i="77"/>
  <c r="I378" i="77"/>
  <c r="R378" i="77"/>
  <c r="H378" i="77"/>
  <c r="S404" i="77"/>
  <c r="I404" i="77"/>
  <c r="R404" i="77"/>
  <c r="H404" i="77"/>
  <c r="M452" i="77"/>
  <c r="L452" i="77"/>
  <c r="W452" i="77"/>
  <c r="V452" i="77"/>
  <c r="J492" i="77"/>
  <c r="U492" i="77"/>
  <c r="K492" i="77"/>
  <c r="T492" i="77"/>
  <c r="F518" i="77"/>
  <c r="Q518" i="77"/>
  <c r="G518" i="77"/>
  <c r="P518" i="77"/>
  <c r="Q123" i="78"/>
  <c r="G123" i="78"/>
  <c r="P123" i="78"/>
  <c r="F123" i="78"/>
  <c r="H169" i="78"/>
  <c r="I169" i="78"/>
  <c r="S169" i="78"/>
  <c r="R169" i="78"/>
  <c r="I201" i="78"/>
  <c r="H201" i="78"/>
  <c r="S201" i="78"/>
  <c r="R201" i="78"/>
  <c r="R351" i="78"/>
  <c r="H351" i="78"/>
  <c r="I351" i="78"/>
  <c r="S351" i="78"/>
  <c r="F395" i="78"/>
  <c r="Q395" i="78"/>
  <c r="G395" i="78"/>
  <c r="P395" i="78"/>
  <c r="M421" i="78"/>
  <c r="L421" i="78"/>
  <c r="V421" i="78"/>
  <c r="W421" i="78"/>
  <c r="M477" i="78"/>
  <c r="L477" i="78"/>
  <c r="W477" i="78"/>
  <c r="V477" i="78"/>
  <c r="J243" i="79"/>
  <c r="T243" i="79"/>
  <c r="U243" i="79"/>
  <c r="K243" i="79"/>
  <c r="P371" i="79"/>
  <c r="G371" i="79"/>
  <c r="Q371" i="79"/>
  <c r="F371" i="79"/>
  <c r="I459" i="79"/>
  <c r="S459" i="79"/>
  <c r="H459" i="79"/>
  <c r="R459" i="79"/>
  <c r="V180" i="77"/>
  <c r="W180" i="77"/>
  <c r="M180" i="77"/>
  <c r="L180" i="77"/>
  <c r="L228" i="77"/>
  <c r="W228" i="77"/>
  <c r="V228" i="77"/>
  <c r="M228" i="77"/>
  <c r="G282" i="77"/>
  <c r="F282" i="77"/>
  <c r="Q282" i="77"/>
  <c r="P282" i="77"/>
  <c r="L340" i="77"/>
  <c r="W340" i="77"/>
  <c r="V340" i="77"/>
  <c r="M340" i="77"/>
  <c r="G400" i="77"/>
  <c r="F400" i="77"/>
  <c r="Q400" i="77"/>
  <c r="P400" i="77"/>
  <c r="G434" i="77"/>
  <c r="Q434" i="77"/>
  <c r="P434" i="77"/>
  <c r="F434" i="77"/>
  <c r="I480" i="77"/>
  <c r="R480" i="77"/>
  <c r="H480" i="77"/>
  <c r="S480" i="77"/>
  <c r="P91" i="78"/>
  <c r="Q91" i="78"/>
  <c r="F91" i="78"/>
  <c r="G91" i="78"/>
  <c r="J119" i="78"/>
  <c r="U119" i="78"/>
  <c r="K119" i="78"/>
  <c r="T119" i="78"/>
  <c r="F167" i="78"/>
  <c r="G167" i="78"/>
  <c r="P167" i="78"/>
  <c r="Q167" i="78"/>
  <c r="I235" i="78"/>
  <c r="H235" i="78"/>
  <c r="S235" i="78"/>
  <c r="R235" i="78"/>
  <c r="R267" i="78"/>
  <c r="H267" i="78"/>
  <c r="I267" i="78"/>
  <c r="S267" i="78"/>
  <c r="L293" i="78"/>
  <c r="M293" i="78"/>
  <c r="W293" i="78"/>
  <c r="V293" i="78"/>
  <c r="M317" i="78"/>
  <c r="W317" i="78"/>
  <c r="L317" i="78"/>
  <c r="V317" i="78"/>
  <c r="I359" i="78"/>
  <c r="R359" i="78"/>
  <c r="H359" i="78"/>
  <c r="S359" i="78"/>
  <c r="F439" i="78"/>
  <c r="Q439" i="78"/>
  <c r="P439" i="78"/>
  <c r="G439" i="78"/>
  <c r="V87" i="79"/>
  <c r="M87" i="79"/>
  <c r="L87" i="79"/>
  <c r="W87" i="79"/>
  <c r="F183" i="79"/>
  <c r="G183" i="79"/>
  <c r="P183" i="79"/>
  <c r="Q183" i="79"/>
  <c r="M265" i="79"/>
  <c r="V265" i="79"/>
  <c r="W265" i="79"/>
  <c r="L265" i="79"/>
  <c r="R371" i="79"/>
  <c r="I371" i="79"/>
  <c r="H371" i="79"/>
  <c r="S371" i="79"/>
  <c r="M485" i="79"/>
  <c r="L485" i="79"/>
  <c r="V485" i="79"/>
  <c r="W485" i="79"/>
  <c r="H467" i="78"/>
  <c r="S467" i="78"/>
  <c r="R467" i="78"/>
  <c r="I467" i="78"/>
  <c r="K119" i="79"/>
  <c r="J119" i="79"/>
  <c r="U119" i="79"/>
  <c r="T119" i="79"/>
  <c r="M191" i="79"/>
  <c r="V191" i="79"/>
  <c r="W191" i="79"/>
  <c r="L191" i="79"/>
  <c r="K267" i="79"/>
  <c r="J267" i="79"/>
  <c r="U267" i="79"/>
  <c r="T267" i="79"/>
  <c r="F321" i="79"/>
  <c r="G321" i="79"/>
  <c r="Q321" i="79"/>
  <c r="P321" i="79"/>
  <c r="U375" i="79"/>
  <c r="T375" i="79"/>
  <c r="J375" i="79"/>
  <c r="K375" i="79"/>
  <c r="F437" i="79"/>
  <c r="Q437" i="79"/>
  <c r="G437" i="79"/>
  <c r="P437" i="79"/>
  <c r="G501" i="79"/>
  <c r="F501" i="79"/>
  <c r="Q501" i="79"/>
  <c r="P501" i="79"/>
  <c r="I453" i="78"/>
  <c r="H453" i="78"/>
  <c r="S453" i="78"/>
  <c r="R453" i="78"/>
  <c r="R93" i="79"/>
  <c r="S93" i="79"/>
  <c r="I93" i="79"/>
  <c r="H93" i="79"/>
  <c r="H145" i="79"/>
  <c r="I145" i="79"/>
  <c r="S145" i="79"/>
  <c r="R145" i="79"/>
  <c r="H197" i="79"/>
  <c r="I197" i="79"/>
  <c r="R197" i="79"/>
  <c r="S197" i="79"/>
  <c r="W245" i="79"/>
  <c r="M245" i="79"/>
  <c r="L245" i="79"/>
  <c r="V245" i="79"/>
  <c r="F283" i="79"/>
  <c r="Q283" i="79"/>
  <c r="G283" i="79"/>
  <c r="P283" i="79"/>
  <c r="G339" i="79"/>
  <c r="F339" i="79"/>
  <c r="P339" i="79"/>
  <c r="Q339" i="79"/>
  <c r="K403" i="79"/>
  <c r="J403" i="79"/>
  <c r="U403" i="79"/>
  <c r="T403" i="79"/>
  <c r="G477" i="79"/>
  <c r="F477" i="79"/>
  <c r="P477" i="79"/>
  <c r="Q477" i="79"/>
  <c r="F285" i="78"/>
  <c r="G285" i="78"/>
  <c r="P285" i="78"/>
  <c r="Q285" i="78"/>
  <c r="F352" i="76"/>
  <c r="G352" i="76"/>
  <c r="P352" i="76"/>
  <c r="Q352" i="76"/>
  <c r="V162" i="76"/>
  <c r="W162" i="76"/>
  <c r="L162" i="76"/>
  <c r="M162" i="76"/>
  <c r="M267" i="78"/>
  <c r="L267" i="78"/>
  <c r="W267" i="78"/>
  <c r="V267" i="78"/>
  <c r="V355" i="78"/>
  <c r="W355" i="78"/>
  <c r="L355" i="78"/>
  <c r="M355" i="78"/>
  <c r="K393" i="78"/>
  <c r="J393" i="78"/>
  <c r="U393" i="78"/>
  <c r="T393" i="78"/>
  <c r="I425" i="78"/>
  <c r="R425" i="78"/>
  <c r="H425" i="78"/>
  <c r="S425" i="78"/>
  <c r="U461" i="78"/>
  <c r="T461" i="78"/>
  <c r="J461" i="78"/>
  <c r="K461" i="78"/>
  <c r="P129" i="79"/>
  <c r="F129" i="79"/>
  <c r="G129" i="79"/>
  <c r="Q129" i="79"/>
  <c r="L237" i="79"/>
  <c r="W237" i="79"/>
  <c r="M237" i="79"/>
  <c r="V237" i="79"/>
  <c r="G363" i="79"/>
  <c r="F363" i="79"/>
  <c r="P363" i="79"/>
  <c r="Q363" i="79"/>
  <c r="P427" i="79"/>
  <c r="F427" i="79"/>
  <c r="Q427" i="79"/>
  <c r="G427" i="79"/>
  <c r="W507" i="79"/>
  <c r="V507" i="79"/>
  <c r="L507" i="79"/>
  <c r="M507" i="79"/>
  <c r="J190" i="77"/>
  <c r="T190" i="77"/>
  <c r="U190" i="77"/>
  <c r="K190" i="77"/>
  <c r="F238" i="77"/>
  <c r="P238" i="77"/>
  <c r="G238" i="77"/>
  <c r="Q238" i="77"/>
  <c r="H278" i="77"/>
  <c r="I278" i="77"/>
  <c r="R278" i="77"/>
  <c r="S278" i="77"/>
  <c r="K328" i="77"/>
  <c r="U328" i="77"/>
  <c r="T328" i="77"/>
  <c r="J328" i="77"/>
  <c r="F376" i="77"/>
  <c r="Q376" i="77"/>
  <c r="G376" i="77"/>
  <c r="P376" i="77"/>
  <c r="J432" i="77"/>
  <c r="K432" i="77"/>
  <c r="T432" i="77"/>
  <c r="U432" i="77"/>
  <c r="M466" i="77"/>
  <c r="L466" i="77"/>
  <c r="W466" i="77"/>
  <c r="V466" i="77"/>
  <c r="F508" i="77"/>
  <c r="G508" i="77"/>
  <c r="Q508" i="77"/>
  <c r="P508" i="77"/>
  <c r="G93" i="78"/>
  <c r="P93" i="78"/>
  <c r="Q93" i="78"/>
  <c r="F93" i="78"/>
  <c r="W127" i="78"/>
  <c r="M127" i="78"/>
  <c r="L127" i="78"/>
  <c r="V127" i="78"/>
  <c r="L155" i="78"/>
  <c r="W155" i="78"/>
  <c r="M155" i="78"/>
  <c r="V155" i="78"/>
  <c r="K205" i="78"/>
  <c r="T205" i="78"/>
  <c r="J205" i="78"/>
  <c r="U205" i="78"/>
  <c r="I247" i="78"/>
  <c r="R247" i="78"/>
  <c r="H247" i="78"/>
  <c r="S247" i="78"/>
  <c r="M277" i="78"/>
  <c r="L277" i="78"/>
  <c r="V277" i="78"/>
  <c r="W277" i="78"/>
  <c r="M299" i="78"/>
  <c r="V299" i="78"/>
  <c r="L299" i="78"/>
  <c r="W299" i="78"/>
  <c r="H317" i="78"/>
  <c r="S317" i="78"/>
  <c r="I317" i="78"/>
  <c r="R317" i="78"/>
  <c r="M337" i="78"/>
  <c r="L337" i="78"/>
  <c r="W337" i="78"/>
  <c r="V337" i="78"/>
  <c r="R419" i="78"/>
  <c r="S419" i="78"/>
  <c r="H419" i="78"/>
  <c r="I419" i="78"/>
  <c r="I495" i="78"/>
  <c r="H495" i="78"/>
  <c r="S495" i="78"/>
  <c r="R495" i="78"/>
  <c r="H135" i="79"/>
  <c r="S135" i="79"/>
  <c r="I135" i="79"/>
  <c r="R135" i="79"/>
  <c r="G209" i="79"/>
  <c r="F209" i="79"/>
  <c r="P209" i="79"/>
  <c r="Q209" i="79"/>
  <c r="Q269" i="79"/>
  <c r="F269" i="79"/>
  <c r="P269" i="79"/>
  <c r="G269" i="79"/>
  <c r="W351" i="79"/>
  <c r="V351" i="79"/>
  <c r="L351" i="79"/>
  <c r="M351" i="79"/>
  <c r="R431" i="79"/>
  <c r="S431" i="79"/>
  <c r="H431" i="79"/>
  <c r="I431" i="79"/>
  <c r="P481" i="78"/>
  <c r="F481" i="78"/>
  <c r="Q481" i="78"/>
  <c r="G481" i="78"/>
  <c r="Q93" i="79"/>
  <c r="P93" i="79"/>
  <c r="F93" i="79"/>
  <c r="G93" i="79"/>
  <c r="Q143" i="79"/>
  <c r="G143" i="79"/>
  <c r="P143" i="79"/>
  <c r="F143" i="79"/>
  <c r="V183" i="79"/>
  <c r="M183" i="79"/>
  <c r="L183" i="79"/>
  <c r="W183" i="79"/>
  <c r="U237" i="79"/>
  <c r="T237" i="79"/>
  <c r="K237" i="79"/>
  <c r="J237" i="79"/>
  <c r="Q301" i="79"/>
  <c r="F301" i="79"/>
  <c r="P301" i="79"/>
  <c r="G301" i="79"/>
  <c r="M345" i="79"/>
  <c r="L345" i="79"/>
  <c r="V345" i="79"/>
  <c r="W345" i="79"/>
  <c r="I385" i="79"/>
  <c r="R385" i="79"/>
  <c r="S385" i="79"/>
  <c r="H385" i="79"/>
  <c r="H427" i="79"/>
  <c r="I427" i="79"/>
  <c r="S427" i="79"/>
  <c r="R427" i="79"/>
  <c r="K469" i="79"/>
  <c r="J469" i="79"/>
  <c r="T469" i="79"/>
  <c r="U469" i="79"/>
  <c r="J507" i="79"/>
  <c r="K507" i="79"/>
  <c r="T507" i="79"/>
  <c r="U507" i="79"/>
  <c r="R451" i="78"/>
  <c r="I451" i="78"/>
  <c r="H451" i="78"/>
  <c r="S451" i="78"/>
  <c r="L503" i="78"/>
  <c r="M503" i="78"/>
  <c r="W503" i="78"/>
  <c r="V503" i="78"/>
  <c r="F119" i="79"/>
  <c r="G119" i="79"/>
  <c r="P119" i="79"/>
  <c r="Q119" i="79"/>
  <c r="M157" i="79"/>
  <c r="L157" i="79"/>
  <c r="V157" i="79"/>
  <c r="W157" i="79"/>
  <c r="F195" i="79"/>
  <c r="G195" i="79"/>
  <c r="Q195" i="79"/>
  <c r="P195" i="79"/>
  <c r="G233" i="79"/>
  <c r="F233" i="79"/>
  <c r="Q233" i="79"/>
  <c r="P233" i="79"/>
  <c r="F261" i="79"/>
  <c r="G261" i="79"/>
  <c r="P261" i="79"/>
  <c r="Q261" i="79"/>
  <c r="M287" i="79"/>
  <c r="L287" i="79"/>
  <c r="V287" i="79"/>
  <c r="W287" i="79"/>
  <c r="I335" i="79"/>
  <c r="R335" i="79"/>
  <c r="H335" i="79"/>
  <c r="S335" i="79"/>
  <c r="M397" i="79"/>
  <c r="L397" i="79"/>
  <c r="V397" i="79"/>
  <c r="W397" i="79"/>
  <c r="K433" i="79"/>
  <c r="J433" i="79"/>
  <c r="T433" i="79"/>
  <c r="U433" i="79"/>
  <c r="F333" i="78"/>
  <c r="G333" i="78"/>
  <c r="Q333" i="78"/>
  <c r="P333" i="78"/>
  <c r="M142" i="77"/>
  <c r="L142" i="77"/>
  <c r="V142" i="77"/>
  <c r="W142" i="77"/>
  <c r="U202" i="76"/>
  <c r="T202" i="76"/>
  <c r="J202" i="76"/>
  <c r="K202" i="76"/>
  <c r="S228" i="76"/>
  <c r="I228" i="76"/>
  <c r="H228" i="76"/>
  <c r="R228" i="76"/>
  <c r="G270" i="76"/>
  <c r="F270" i="76"/>
  <c r="P270" i="76"/>
  <c r="Q270" i="76"/>
  <c r="P447" i="79"/>
  <c r="Q447" i="79"/>
  <c r="G447" i="79"/>
  <c r="F447" i="79"/>
  <c r="F317" i="78"/>
  <c r="G317" i="78"/>
  <c r="Q317" i="78"/>
  <c r="P317" i="78"/>
  <c r="G488" i="77"/>
  <c r="Q488" i="77"/>
  <c r="F488" i="77"/>
  <c r="P488" i="77"/>
  <c r="K468" i="76"/>
  <c r="J468" i="76"/>
  <c r="T468" i="76"/>
  <c r="U468" i="76"/>
  <c r="M304" i="76"/>
  <c r="L304" i="76"/>
  <c r="V304" i="76"/>
  <c r="W304" i="76"/>
  <c r="S244" i="76"/>
  <c r="R244" i="76"/>
  <c r="I244" i="76"/>
  <c r="H244" i="76"/>
  <c r="F374" i="77"/>
  <c r="G374" i="77"/>
  <c r="P374" i="77"/>
  <c r="Q374" i="77"/>
  <c r="W378" i="76"/>
  <c r="V378" i="76"/>
  <c r="L378" i="76"/>
  <c r="M378" i="76"/>
  <c r="M158" i="76"/>
  <c r="W158" i="76"/>
  <c r="V158" i="76"/>
  <c r="L158" i="76"/>
  <c r="L471" i="79"/>
  <c r="V471" i="79"/>
  <c r="W471" i="79"/>
  <c r="M471" i="79"/>
  <c r="W259" i="79"/>
  <c r="M259" i="79"/>
  <c r="V259" i="79"/>
  <c r="L259" i="79"/>
  <c r="H255" i="78"/>
  <c r="S255" i="78"/>
  <c r="I255" i="78"/>
  <c r="R255" i="78"/>
  <c r="K402" i="77"/>
  <c r="J402" i="77"/>
  <c r="T402" i="77"/>
  <c r="U402" i="77"/>
  <c r="V414" i="76"/>
  <c r="W414" i="76"/>
  <c r="M414" i="76"/>
  <c r="L414" i="76"/>
  <c r="U248" i="76"/>
  <c r="T248" i="76"/>
  <c r="K248" i="76"/>
  <c r="J248" i="76"/>
  <c r="I152" i="76"/>
  <c r="H152" i="76"/>
  <c r="R152" i="76"/>
  <c r="S152" i="76"/>
  <c r="L312" i="77"/>
  <c r="M312" i="77"/>
  <c r="W312" i="77"/>
  <c r="V312" i="77"/>
  <c r="R346" i="76"/>
  <c r="H346" i="76"/>
  <c r="I346" i="76"/>
  <c r="S346" i="76"/>
  <c r="H381" i="78"/>
  <c r="I381" i="78"/>
  <c r="R381" i="78"/>
  <c r="S381" i="78"/>
  <c r="K161" i="78"/>
  <c r="J161" i="78"/>
  <c r="T161" i="78"/>
  <c r="U161" i="78"/>
  <c r="J364" i="77"/>
  <c r="K364" i="77"/>
  <c r="T364" i="77"/>
  <c r="U364" i="77"/>
  <c r="G172" i="76"/>
  <c r="F172" i="76"/>
  <c r="Q172" i="76"/>
  <c r="P172" i="76"/>
  <c r="S370" i="76"/>
  <c r="R370" i="76"/>
  <c r="H370" i="76"/>
  <c r="I370" i="76"/>
  <c r="G272" i="76"/>
  <c r="F272" i="76"/>
  <c r="Q272" i="76"/>
  <c r="P272" i="76"/>
  <c r="G364" i="76"/>
  <c r="F364" i="76"/>
  <c r="Q364" i="76"/>
  <c r="P364" i="76"/>
  <c r="I195" i="78"/>
  <c r="H195" i="78"/>
  <c r="S195" i="78"/>
  <c r="R195" i="78"/>
  <c r="J280" i="76"/>
  <c r="U280" i="76"/>
  <c r="T280" i="76"/>
  <c r="K280" i="76"/>
  <c r="U306" i="76"/>
  <c r="J306" i="76"/>
  <c r="K306" i="76"/>
  <c r="T306" i="76"/>
  <c r="I412" i="77"/>
  <c r="S412" i="77"/>
  <c r="H412" i="77"/>
  <c r="R412" i="77"/>
  <c r="L144" i="77"/>
  <c r="V144" i="77"/>
  <c r="M144" i="77"/>
  <c r="W144" i="77"/>
  <c r="L334" i="76"/>
  <c r="W334" i="76"/>
  <c r="M334" i="76"/>
  <c r="V334" i="76"/>
  <c r="M464" i="76"/>
  <c r="V464" i="76"/>
  <c r="L464" i="76"/>
  <c r="W464" i="76"/>
  <c r="K236" i="76"/>
  <c r="T236" i="76"/>
  <c r="J236" i="76"/>
  <c r="U236" i="76"/>
  <c r="I292" i="76"/>
  <c r="S292" i="76"/>
  <c r="H292" i="76"/>
  <c r="R292" i="76"/>
  <c r="G459" i="78"/>
  <c r="F459" i="78"/>
  <c r="P459" i="78"/>
  <c r="Q459" i="78"/>
  <c r="J134" i="77"/>
  <c r="K134" i="77"/>
  <c r="T134" i="77"/>
  <c r="U134" i="77"/>
  <c r="S426" i="76"/>
  <c r="I426" i="76"/>
  <c r="H426" i="76"/>
  <c r="R426" i="76"/>
  <c r="M532" i="76"/>
  <c r="V532" i="76"/>
  <c r="L532" i="76"/>
  <c r="W532" i="76"/>
  <c r="S314" i="76"/>
  <c r="H314" i="76"/>
  <c r="I314" i="76"/>
  <c r="R314" i="76"/>
  <c r="G373" i="78"/>
  <c r="F373" i="78"/>
  <c r="P373" i="78"/>
  <c r="Q373" i="78"/>
  <c r="L344" i="77"/>
  <c r="V344" i="77"/>
  <c r="W344" i="77"/>
  <c r="M344" i="77"/>
  <c r="J124" i="77"/>
  <c r="K124" i="77"/>
  <c r="U124" i="77"/>
  <c r="T124" i="77"/>
  <c r="H184" i="76"/>
  <c r="S184" i="76"/>
  <c r="I184" i="76"/>
  <c r="R184" i="76"/>
  <c r="J354" i="76"/>
  <c r="K354" i="76"/>
  <c r="U354" i="76"/>
  <c r="T354" i="76"/>
  <c r="W522" i="76"/>
  <c r="L522" i="76"/>
  <c r="V522" i="76"/>
  <c r="M522" i="76"/>
  <c r="U462" i="76"/>
  <c r="J462" i="76"/>
  <c r="T462" i="76"/>
  <c r="K462" i="76"/>
  <c r="L447" i="78"/>
  <c r="M447" i="78"/>
  <c r="V447" i="78"/>
  <c r="W447" i="78"/>
  <c r="T204" i="76"/>
  <c r="J204" i="76"/>
  <c r="U204" i="76"/>
  <c r="K204" i="76"/>
  <c r="G509" i="78"/>
  <c r="F509" i="78"/>
  <c r="Q509" i="78"/>
  <c r="P509" i="78"/>
  <c r="M500" i="77"/>
  <c r="L500" i="77"/>
  <c r="W500" i="77"/>
  <c r="V500" i="77"/>
  <c r="M152" i="77"/>
  <c r="L152" i="77"/>
  <c r="V152" i="77"/>
  <c r="W152" i="77"/>
  <c r="S192" i="76"/>
  <c r="I192" i="76"/>
  <c r="H192" i="76"/>
  <c r="R192" i="76"/>
  <c r="S412" i="76"/>
  <c r="H412" i="76"/>
  <c r="I412" i="76"/>
  <c r="R412" i="76"/>
  <c r="F458" i="76"/>
  <c r="P458" i="76"/>
  <c r="Q458" i="76"/>
  <c r="G458" i="76"/>
  <c r="L296" i="76"/>
  <c r="M296" i="76"/>
  <c r="W296" i="76"/>
  <c r="V296" i="76"/>
  <c r="F438" i="77"/>
  <c r="G438" i="77"/>
  <c r="P438" i="77"/>
  <c r="Q438" i="77"/>
  <c r="J40" i="66"/>
  <c r="K40" i="66"/>
  <c r="J118" i="66"/>
  <c r="K118" i="66"/>
  <c r="J106" i="66"/>
  <c r="K106" i="66"/>
  <c r="L60" i="66"/>
  <c r="M60" i="66"/>
  <c r="I54" i="66"/>
  <c r="H54" i="66"/>
  <c r="F112" i="66"/>
  <c r="G112" i="66"/>
  <c r="I82" i="66"/>
  <c r="H82" i="66"/>
  <c r="H12" i="66"/>
  <c r="I12" i="66"/>
  <c r="J14" i="66"/>
  <c r="K14" i="66"/>
  <c r="H94" i="66"/>
  <c r="I94" i="66"/>
  <c r="H44" i="66"/>
  <c r="I44" i="66"/>
  <c r="F14" i="66"/>
  <c r="G14" i="66"/>
  <c r="I122" i="66"/>
  <c r="H122" i="66"/>
  <c r="G90" i="66"/>
  <c r="F90" i="66"/>
  <c r="I72" i="66"/>
  <c r="H72" i="66"/>
  <c r="H86" i="66"/>
  <c r="I86" i="66"/>
  <c r="K12" i="66"/>
  <c r="J12" i="66"/>
  <c r="L44" i="66"/>
  <c r="M44" i="66"/>
  <c r="K114" i="66"/>
  <c r="J114" i="66"/>
  <c r="I64" i="66"/>
  <c r="H64" i="66"/>
  <c r="M50" i="66"/>
  <c r="L50" i="66"/>
  <c r="I52" i="66"/>
  <c r="H52" i="66"/>
  <c r="M82" i="66"/>
  <c r="L82" i="66"/>
  <c r="I28" i="66"/>
  <c r="H28" i="66"/>
  <c r="K116" i="66"/>
  <c r="J116" i="66"/>
  <c r="D6" i="30"/>
  <c r="T57" i="30"/>
  <c r="P23" i="30"/>
  <c r="P24" i="30"/>
  <c r="H39" i="30"/>
  <c r="H40" i="30"/>
  <c r="J77" i="30"/>
  <c r="K78" i="30"/>
  <c r="W41" i="30"/>
  <c r="W15" i="30"/>
  <c r="R47" i="30"/>
  <c r="S48" i="30"/>
  <c r="F49" i="30"/>
  <c r="F50" i="30"/>
  <c r="W9" i="30"/>
  <c r="L63" i="30"/>
  <c r="L64" i="30"/>
  <c r="P45" i="30"/>
  <c r="P46" i="30"/>
  <c r="L31" i="30"/>
  <c r="M32" i="30"/>
  <c r="F53" i="30"/>
  <c r="F54" i="30"/>
  <c r="R23" i="30"/>
  <c r="R24" i="30"/>
  <c r="R27" i="30"/>
  <c r="R28" i="30"/>
  <c r="H65" i="30"/>
  <c r="H66" i="30"/>
  <c r="R25" i="30"/>
  <c r="R26" i="30"/>
  <c r="J87" i="30"/>
  <c r="J88" i="30"/>
  <c r="N27" i="30"/>
  <c r="N28" i="30"/>
  <c r="H51" i="30"/>
  <c r="I52" i="30"/>
  <c r="J23" i="30"/>
  <c r="K24" i="30"/>
  <c r="L57" i="30"/>
  <c r="L58" i="30"/>
  <c r="N31" i="30"/>
  <c r="N32" i="30"/>
  <c r="P51" i="30"/>
  <c r="P52" i="30"/>
  <c r="L23" i="30"/>
  <c r="L24" i="30"/>
  <c r="J15" i="30"/>
  <c r="J16" i="30"/>
  <c r="F61" i="30"/>
  <c r="F62" i="30"/>
  <c r="N81" i="30"/>
  <c r="O82" i="30"/>
  <c r="F89" i="30"/>
  <c r="F90" i="30"/>
  <c r="N19" i="30"/>
  <c r="N20" i="30"/>
  <c r="L43" i="30"/>
  <c r="M44" i="30"/>
  <c r="P41" i="30"/>
  <c r="Q42" i="30"/>
  <c r="J71" i="30"/>
  <c r="K72" i="30"/>
  <c r="P29" i="30"/>
  <c r="Q30" i="30"/>
  <c r="T49" i="30"/>
  <c r="T50" i="30"/>
  <c r="H13" i="30"/>
  <c r="I14" i="30"/>
  <c r="J91" i="30"/>
  <c r="J92" i="30"/>
  <c r="R91" i="30"/>
  <c r="R92" i="30"/>
  <c r="N61" i="30"/>
  <c r="L41" i="30"/>
  <c r="M42" i="30"/>
  <c r="T25" i="30"/>
  <c r="T26" i="30"/>
  <c r="W35" i="30"/>
  <c r="F73" i="30"/>
  <c r="G74" i="30"/>
  <c r="L61" i="30"/>
  <c r="L62" i="30"/>
  <c r="N55" i="30"/>
  <c r="N65" i="30"/>
  <c r="N66" i="30"/>
  <c r="H85" i="30"/>
  <c r="H86" i="30"/>
  <c r="T53" i="30"/>
  <c r="T54" i="30"/>
  <c r="J89" i="30"/>
  <c r="K90" i="30"/>
  <c r="W17" i="30"/>
  <c r="F69" i="30"/>
  <c r="F70" i="30"/>
  <c r="L89" i="30"/>
  <c r="L90" i="30"/>
  <c r="F33" i="30"/>
  <c r="G34" i="30"/>
  <c r="N49" i="30"/>
  <c r="O50" i="30"/>
  <c r="H57" i="30"/>
  <c r="I58" i="30"/>
  <c r="T65" i="30"/>
  <c r="T66" i="30"/>
  <c r="W59" i="30"/>
  <c r="H53" i="30"/>
  <c r="H54" i="30"/>
  <c r="W29" i="30"/>
  <c r="P89" i="30"/>
  <c r="Q90" i="30"/>
  <c r="H31" i="30"/>
  <c r="H32" i="30"/>
  <c r="N51" i="30"/>
  <c r="O52" i="30"/>
  <c r="W43" i="30"/>
  <c r="W55" i="30"/>
  <c r="W71" i="30"/>
  <c r="P15" i="30"/>
  <c r="Q16" i="30"/>
  <c r="W47" i="30"/>
  <c r="H49" i="30"/>
  <c r="I50" i="30"/>
  <c r="N73" i="30"/>
  <c r="O74" i="30"/>
  <c r="T7" i="30"/>
  <c r="T8" i="30"/>
  <c r="L69" i="30"/>
  <c r="M70" i="30"/>
  <c r="W23" i="30"/>
  <c r="F35" i="30"/>
  <c r="F36" i="30"/>
  <c r="P61" i="30"/>
  <c r="Q62" i="30"/>
  <c r="J85" i="30"/>
  <c r="K86" i="30"/>
  <c r="T23" i="30"/>
  <c r="U24" i="30"/>
  <c r="T63" i="30"/>
  <c r="U64" i="30"/>
  <c r="N39" i="30"/>
  <c r="N40" i="30"/>
  <c r="F29" i="30"/>
  <c r="G30" i="30"/>
  <c r="J29" i="30"/>
  <c r="K30" i="30"/>
  <c r="N43" i="30"/>
  <c r="O44" i="30"/>
  <c r="H25" i="30"/>
  <c r="H26" i="30"/>
  <c r="N83" i="30"/>
  <c r="O84" i="30"/>
  <c r="N75" i="30"/>
  <c r="O76" i="30"/>
  <c r="W33" i="30"/>
  <c r="L73" i="30"/>
  <c r="M74" i="30"/>
  <c r="R33" i="30"/>
  <c r="S34" i="30"/>
  <c r="W73" i="30"/>
  <c r="J63" i="30"/>
  <c r="J64" i="30"/>
  <c r="N29" i="30"/>
  <c r="O30" i="30"/>
  <c r="F25" i="30"/>
  <c r="L19" i="30"/>
  <c r="J59" i="30"/>
  <c r="J60" i="30"/>
  <c r="W63" i="30"/>
  <c r="J75" i="30"/>
  <c r="K76" i="30"/>
  <c r="L71" i="30"/>
  <c r="M72" i="30"/>
  <c r="L65" i="30"/>
  <c r="M66" i="30"/>
  <c r="F85" i="30"/>
  <c r="F86" i="30"/>
  <c r="R19" i="30"/>
  <c r="R20" i="30"/>
  <c r="H61" i="30"/>
  <c r="H62" i="30"/>
  <c r="R75" i="30"/>
  <c r="R76" i="30"/>
  <c r="J83" i="30"/>
  <c r="J84" i="30"/>
  <c r="F71" i="30"/>
  <c r="F72" i="30"/>
  <c r="L77" i="30"/>
  <c r="M78" i="30"/>
  <c r="W11" i="30"/>
  <c r="T41" i="30"/>
  <c r="U42" i="30"/>
  <c r="F91" i="30"/>
  <c r="G92" i="30"/>
  <c r="R51" i="30"/>
  <c r="S52" i="30"/>
  <c r="N21" i="30"/>
  <c r="N22" i="30"/>
  <c r="R69" i="30"/>
  <c r="R70" i="30"/>
  <c r="J73" i="30"/>
  <c r="K74" i="30"/>
  <c r="J27" i="30"/>
  <c r="K28" i="30"/>
  <c r="F13" i="30"/>
  <c r="F14" i="30"/>
  <c r="N59" i="30"/>
  <c r="O60" i="30"/>
  <c r="L79" i="30"/>
  <c r="L80" i="30"/>
  <c r="P75" i="30"/>
  <c r="Q76" i="30"/>
  <c r="N67" i="30"/>
  <c r="O68" i="30"/>
  <c r="J45" i="30"/>
  <c r="F27" i="30"/>
  <c r="F65" i="30"/>
  <c r="F66" i="30"/>
  <c r="W85" i="30"/>
  <c r="W25" i="30"/>
  <c r="J13" i="30"/>
  <c r="K14" i="30"/>
  <c r="T55" i="30"/>
  <c r="U56" i="30"/>
  <c r="P57" i="30"/>
  <c r="P58" i="30"/>
  <c r="L75" i="30"/>
  <c r="M76" i="30"/>
  <c r="N17" i="30"/>
  <c r="O18" i="30"/>
  <c r="T71" i="30"/>
  <c r="T72" i="30"/>
  <c r="N53" i="30"/>
  <c r="O54" i="30"/>
  <c r="T21" i="30"/>
  <c r="F43" i="30"/>
  <c r="F45" i="30"/>
  <c r="W19" i="30"/>
  <c r="W51" i="30"/>
  <c r="J19" i="30"/>
  <c r="R53" i="30"/>
  <c r="S54" i="30"/>
  <c r="R71" i="30"/>
  <c r="L29" i="30"/>
  <c r="P85" i="30"/>
  <c r="N45" i="30"/>
  <c r="P79" i="30"/>
  <c r="Q80" i="30"/>
  <c r="W81" i="30"/>
  <c r="H77" i="30"/>
  <c r="J47" i="30"/>
  <c r="F11" i="30"/>
  <c r="G12" i="30"/>
  <c r="H73" i="30"/>
  <c r="R37" i="30"/>
  <c r="N35" i="30"/>
  <c r="N36" i="30"/>
  <c r="W27" i="30"/>
  <c r="L85" i="30"/>
  <c r="L86" i="30"/>
  <c r="N85" i="30"/>
  <c r="N86" i="30"/>
  <c r="W65" i="30"/>
  <c r="P37" i="30"/>
  <c r="Q38" i="30"/>
  <c r="T9" i="30"/>
  <c r="U10" i="30"/>
  <c r="P9" i="30"/>
  <c r="P10" i="30"/>
  <c r="P91" i="30"/>
  <c r="Q92" i="30"/>
  <c r="P27" i="30"/>
  <c r="Q28" i="30"/>
  <c r="P11" i="30"/>
  <c r="Q12" i="30"/>
  <c r="F19" i="30"/>
  <c r="G20" i="30"/>
  <c r="F77" i="30"/>
  <c r="F78" i="30"/>
  <c r="H91" i="30"/>
  <c r="H92" i="30"/>
  <c r="N77" i="30"/>
  <c r="N78" i="30"/>
  <c r="R49" i="30"/>
  <c r="S50" i="30"/>
  <c r="N47" i="30"/>
  <c r="N48" i="30"/>
  <c r="L35" i="30"/>
  <c r="L36" i="30"/>
  <c r="R85" i="30"/>
  <c r="R86" i="30"/>
  <c r="R57" i="30"/>
  <c r="S58" i="30"/>
  <c r="F79" i="30"/>
  <c r="F80" i="30"/>
  <c r="R41" i="30"/>
  <c r="R42" i="30"/>
  <c r="H45" i="30"/>
  <c r="H46" i="30"/>
  <c r="L17" i="30"/>
  <c r="M18" i="30"/>
  <c r="T29" i="30"/>
  <c r="T30" i="30"/>
  <c r="H21" i="30"/>
  <c r="H22" i="30"/>
  <c r="R67" i="30"/>
  <c r="S68" i="30"/>
  <c r="F39" i="30"/>
  <c r="F40" i="30"/>
  <c r="N33" i="30"/>
  <c r="N34" i="30"/>
  <c r="R81" i="30"/>
  <c r="R82" i="30"/>
  <c r="P77" i="30"/>
  <c r="Q78" i="30"/>
  <c r="T89" i="30"/>
  <c r="U90" i="30"/>
  <c r="P7" i="30"/>
  <c r="R55" i="30"/>
  <c r="S56" i="30"/>
  <c r="H19" i="30"/>
  <c r="H20" i="30"/>
  <c r="T81" i="30"/>
  <c r="T82" i="30"/>
  <c r="W49" i="30"/>
  <c r="R31" i="30"/>
  <c r="J17" i="30"/>
  <c r="J18" i="30"/>
  <c r="J31" i="30"/>
  <c r="J32" i="30"/>
  <c r="T27" i="30"/>
  <c r="T28" i="30"/>
  <c r="H75" i="30"/>
  <c r="H76" i="30"/>
  <c r="H41" i="30"/>
  <c r="H42" i="30"/>
  <c r="R63" i="30"/>
  <c r="N57" i="30"/>
  <c r="O58" i="30"/>
  <c r="J33" i="30"/>
  <c r="J34" i="30"/>
  <c r="J39" i="30"/>
  <c r="J40" i="30"/>
  <c r="P53" i="30"/>
  <c r="Q54" i="30"/>
  <c r="N41" i="30"/>
  <c r="O42" i="30"/>
  <c r="P55" i="30"/>
  <c r="R43" i="30"/>
  <c r="R44" i="30"/>
  <c r="F75" i="30"/>
  <c r="G76" i="30"/>
  <c r="H71" i="30"/>
  <c r="H72" i="30"/>
  <c r="W13" i="30"/>
  <c r="N79" i="30"/>
  <c r="O80" i="30"/>
  <c r="W67" i="30"/>
  <c r="R83" i="30"/>
  <c r="R84" i="30"/>
  <c r="T77" i="30"/>
  <c r="T78" i="30"/>
  <c r="R29" i="30"/>
  <c r="R30" i="30"/>
  <c r="F81" i="30"/>
  <c r="F82" i="30"/>
  <c r="P35" i="30"/>
  <c r="Q36" i="30"/>
  <c r="T79" i="30"/>
  <c r="T80" i="30"/>
  <c r="N11" i="30"/>
  <c r="P63" i="30"/>
  <c r="P64" i="30"/>
  <c r="N91" i="30"/>
  <c r="O92" i="30"/>
  <c r="R73" i="30"/>
  <c r="R74" i="30"/>
  <c r="P83" i="30"/>
  <c r="Q84" i="30"/>
  <c r="N87" i="30"/>
  <c r="O88" i="30"/>
  <c r="H59" i="30"/>
  <c r="I60" i="30"/>
  <c r="L33" i="30"/>
  <c r="L34" i="30"/>
  <c r="L39" i="30"/>
  <c r="L40" i="30"/>
  <c r="R59" i="30"/>
  <c r="S60" i="30"/>
  <c r="J43" i="30"/>
  <c r="K44" i="30"/>
  <c r="H63" i="30"/>
  <c r="I64" i="30"/>
  <c r="H23" i="30"/>
  <c r="H24" i="30"/>
  <c r="F23" i="30"/>
  <c r="F24" i="30"/>
  <c r="L55" i="30"/>
  <c r="L56" i="30"/>
  <c r="F63" i="30"/>
  <c r="F64" i="30"/>
  <c r="R9" i="30"/>
  <c r="S10" i="30"/>
  <c r="W37" i="30"/>
  <c r="T85" i="30"/>
  <c r="U86" i="30"/>
  <c r="J7" i="30"/>
  <c r="K8" i="30"/>
  <c r="R77" i="30"/>
  <c r="R78" i="30"/>
  <c r="L27" i="30"/>
  <c r="L28" i="30"/>
  <c r="W87" i="30"/>
  <c r="T47" i="30"/>
  <c r="T48" i="30"/>
  <c r="W75" i="30"/>
  <c r="L21" i="30"/>
  <c r="M22" i="30"/>
  <c r="T59" i="30"/>
  <c r="U60" i="30"/>
  <c r="T67" i="30"/>
  <c r="T68" i="30"/>
  <c r="W53" i="30"/>
  <c r="T51" i="30"/>
  <c r="U52" i="30"/>
  <c r="P73" i="30"/>
  <c r="P74" i="30"/>
  <c r="T13" i="30"/>
  <c r="T14" i="30"/>
  <c r="N15" i="30"/>
  <c r="O16" i="30"/>
  <c r="L45" i="30"/>
  <c r="L46" i="30"/>
  <c r="H27" i="30"/>
  <c r="W69" i="30"/>
  <c r="H37" i="30"/>
  <c r="H38" i="30"/>
  <c r="L53" i="30"/>
  <c r="M54" i="30"/>
  <c r="P65" i="30"/>
  <c r="N63" i="30"/>
  <c r="O64" i="30"/>
  <c r="J25" i="30"/>
  <c r="K26" i="30"/>
  <c r="R87" i="30"/>
  <c r="R88" i="30"/>
  <c r="H89" i="30"/>
  <c r="N7" i="30"/>
  <c r="N8" i="30"/>
  <c r="J11" i="30"/>
  <c r="H83" i="30"/>
  <c r="H11" i="30"/>
  <c r="I12" i="30"/>
  <c r="P13" i="30"/>
  <c r="Q14" i="30"/>
  <c r="R45" i="30"/>
  <c r="S46" i="30"/>
  <c r="N13" i="30"/>
  <c r="O14" i="30"/>
  <c r="P49" i="30"/>
  <c r="Q50" i="30"/>
  <c r="L15" i="30"/>
  <c r="L16" i="30"/>
  <c r="F59" i="30"/>
  <c r="G60" i="30"/>
  <c r="R39" i="30"/>
  <c r="R40" i="30"/>
  <c r="J41" i="30"/>
  <c r="J42" i="30"/>
  <c r="N37" i="30"/>
  <c r="O38" i="30"/>
  <c r="J21" i="30"/>
  <c r="K22" i="30"/>
  <c r="T75" i="30"/>
  <c r="U76" i="30"/>
  <c r="J61" i="30"/>
  <c r="K62" i="30"/>
  <c r="L81" i="30"/>
  <c r="M82" i="30"/>
  <c r="P39" i="30"/>
  <c r="P40" i="30"/>
  <c r="L47" i="30"/>
  <c r="L48" i="30"/>
  <c r="F9" i="30"/>
  <c r="G10" i="30"/>
  <c r="L67" i="30"/>
  <c r="M68" i="30"/>
  <c r="J81" i="30"/>
  <c r="J82" i="30"/>
  <c r="N25" i="30"/>
  <c r="N26" i="30"/>
  <c r="J65" i="30"/>
  <c r="J66" i="30"/>
  <c r="T11" i="30"/>
  <c r="T12" i="30"/>
  <c r="W45" i="30"/>
  <c r="P69" i="30"/>
  <c r="P70" i="30"/>
  <c r="L91" i="30"/>
  <c r="M92" i="30"/>
  <c r="F47" i="30"/>
  <c r="F48" i="30"/>
  <c r="H47" i="30"/>
  <c r="I48" i="30"/>
  <c r="W77" i="30"/>
  <c r="F51" i="30"/>
  <c r="F52" i="30"/>
  <c r="H29" i="30"/>
  <c r="I30" i="30"/>
  <c r="F31" i="30"/>
  <c r="N69" i="30"/>
  <c r="N70" i="30"/>
  <c r="J57" i="30"/>
  <c r="K58" i="30"/>
  <c r="L37" i="30"/>
  <c r="M38" i="30"/>
  <c r="P87" i="30"/>
  <c r="P88" i="30"/>
  <c r="J53" i="30"/>
  <c r="J54" i="30"/>
  <c r="N9" i="30"/>
  <c r="N10" i="30"/>
  <c r="R7" i="30"/>
  <c r="R8" i="30"/>
  <c r="T87" i="30"/>
  <c r="U88" i="30"/>
  <c r="W21" i="30"/>
  <c r="P31" i="30"/>
  <c r="Q32" i="30"/>
  <c r="F17" i="30"/>
  <c r="H87" i="30"/>
  <c r="I88" i="30"/>
  <c r="P43" i="30"/>
  <c r="P44" i="30"/>
  <c r="P81" i="30"/>
  <c r="P82" i="30"/>
  <c r="W89" i="30"/>
  <c r="L25" i="30"/>
  <c r="M26" i="30"/>
  <c r="W61" i="30"/>
  <c r="F15" i="30"/>
  <c r="G16" i="30"/>
  <c r="L13" i="30"/>
  <c r="L14" i="30"/>
  <c r="R65" i="30"/>
  <c r="R66" i="30"/>
  <c r="W91" i="30"/>
  <c r="T17" i="30"/>
  <c r="T18" i="30"/>
  <c r="F57" i="30"/>
  <c r="F58" i="30"/>
  <c r="F67" i="30"/>
  <c r="F68" i="30"/>
  <c r="T83" i="30"/>
  <c r="T84" i="30"/>
  <c r="N71" i="30"/>
  <c r="N72" i="30"/>
  <c r="J49" i="30"/>
  <c r="K50" i="30"/>
  <c r="J37" i="30"/>
  <c r="J38" i="30"/>
  <c r="T45" i="30"/>
  <c r="T46" i="30"/>
  <c r="R61" i="30"/>
  <c r="R62" i="30"/>
  <c r="T61" i="30"/>
  <c r="U62" i="30"/>
  <c r="F41" i="30"/>
  <c r="F42" i="30"/>
  <c r="H33" i="30"/>
  <c r="I34" i="30"/>
  <c r="F87" i="30"/>
  <c r="F88" i="30"/>
  <c r="L49" i="30"/>
  <c r="L50" i="30"/>
  <c r="R13" i="30"/>
  <c r="R14" i="30"/>
  <c r="T35" i="30"/>
  <c r="T36" i="30"/>
  <c r="H67" i="30"/>
  <c r="I68" i="30"/>
  <c r="P59" i="30"/>
  <c r="P60" i="30"/>
  <c r="H43" i="30"/>
  <c r="I44" i="30"/>
  <c r="H15" i="30"/>
  <c r="H16" i="30"/>
  <c r="H79" i="30"/>
  <c r="I80" i="30"/>
  <c r="T91" i="30"/>
  <c r="U92" i="30"/>
  <c r="N23" i="30"/>
  <c r="N24" i="30"/>
  <c r="J55" i="30"/>
  <c r="K56" i="30"/>
  <c r="H81" i="30"/>
  <c r="J51" i="30"/>
  <c r="J52" i="30"/>
  <c r="R35" i="30"/>
  <c r="S36" i="30"/>
  <c r="R21" i="30"/>
  <c r="R22" i="30"/>
  <c r="R89" i="30"/>
  <c r="W83" i="30"/>
  <c r="H69" i="30"/>
  <c r="I70" i="30"/>
  <c r="T31" i="30"/>
  <c r="U32" i="30"/>
  <c r="W39" i="30"/>
  <c r="F7" i="30"/>
  <c r="G8" i="30"/>
  <c r="L83" i="30"/>
  <c r="L84" i="30"/>
  <c r="H55" i="30"/>
  <c r="L87" i="30"/>
  <c r="P25" i="30"/>
  <c r="P26" i="30"/>
  <c r="H9" i="30"/>
  <c r="I10" i="30"/>
  <c r="H35" i="30"/>
  <c r="H36" i="30"/>
  <c r="F55" i="30"/>
  <c r="G56" i="30"/>
  <c r="F83" i="30"/>
  <c r="F84" i="30"/>
  <c r="F37" i="30"/>
  <c r="F38" i="30"/>
  <c r="L51" i="30"/>
  <c r="P21" i="30"/>
  <c r="Q22" i="30"/>
  <c r="T15" i="30"/>
  <c r="U16" i="30"/>
  <c r="P17" i="30"/>
  <c r="Q18" i="30"/>
  <c r="L9" i="30"/>
  <c r="M10" i="30"/>
  <c r="P47" i="30"/>
  <c r="P48" i="30"/>
  <c r="T33" i="30"/>
  <c r="U34" i="30"/>
  <c r="W31" i="30"/>
  <c r="J9" i="30"/>
  <c r="K10" i="30"/>
  <c r="J67" i="30"/>
  <c r="J68" i="30"/>
  <c r="T37" i="30"/>
  <c r="T38" i="30"/>
  <c r="P71" i="30"/>
  <c r="P72" i="30"/>
  <c r="R11" i="30"/>
  <c r="R12" i="30"/>
  <c r="W57" i="30"/>
  <c r="P67" i="30"/>
  <c r="P68" i="30"/>
  <c r="H7" i="30"/>
  <c r="H8" i="30"/>
  <c r="T43" i="30"/>
  <c r="U44" i="30"/>
  <c r="N14" i="90"/>
  <c r="N10" i="90"/>
  <c r="P12" i="90"/>
  <c r="Q13" i="90"/>
  <c r="AM13" i="90"/>
  <c r="P20" i="90"/>
  <c r="Q21" i="90"/>
  <c r="T8" i="90"/>
  <c r="U9" i="90"/>
  <c r="AO9" i="90"/>
  <c r="L10" i="90"/>
  <c r="M11" i="90"/>
  <c r="AK11" i="90"/>
  <c r="H22" i="90"/>
  <c r="J12" i="90"/>
  <c r="K13" i="90"/>
  <c r="AJ13" i="90"/>
  <c r="J16" i="90"/>
  <c r="L22" i="90"/>
  <c r="L23" i="90"/>
  <c r="N12" i="90"/>
  <c r="N13" i="90"/>
  <c r="N20" i="90"/>
  <c r="N21" i="90"/>
  <c r="T22" i="90"/>
  <c r="T23" i="90"/>
  <c r="L20" i="90"/>
  <c r="M21" i="90"/>
  <c r="F10" i="90"/>
  <c r="G11" i="90"/>
  <c r="AH11" i="90"/>
  <c r="F22" i="90"/>
  <c r="F23" i="90"/>
  <c r="L8" i="90"/>
  <c r="J10" i="90"/>
  <c r="R8" i="90"/>
  <c r="S9" i="90"/>
  <c r="AN9" i="90"/>
  <c r="H20" i="90"/>
  <c r="H21" i="90"/>
  <c r="L16" i="90"/>
  <c r="M17" i="90"/>
  <c r="AK17" i="90"/>
  <c r="R10" i="90"/>
  <c r="S11" i="90"/>
  <c r="AN11" i="90"/>
  <c r="H10" i="90"/>
  <c r="I11" i="90"/>
  <c r="AI11" i="90"/>
  <c r="F12" i="90"/>
  <c r="F13" i="90"/>
  <c r="Y13" i="90"/>
  <c r="T20" i="90"/>
  <c r="T21" i="90"/>
  <c r="P10" i="90"/>
  <c r="P11" i="90"/>
  <c r="N16" i="90"/>
  <c r="N17" i="90"/>
  <c r="R12" i="90"/>
  <c r="S13" i="90"/>
  <c r="AN13" i="90"/>
  <c r="F18" i="90"/>
  <c r="G19" i="90"/>
  <c r="AH19" i="90"/>
  <c r="N18" i="90"/>
  <c r="N19" i="90"/>
  <c r="AC19" i="90"/>
  <c r="R14" i="90"/>
  <c r="R15" i="90"/>
  <c r="AE15" i="90"/>
  <c r="W22" i="90"/>
  <c r="J8" i="90"/>
  <c r="K9" i="90"/>
  <c r="AJ9" i="90"/>
  <c r="H18" i="90"/>
  <c r="H19" i="90"/>
  <c r="Z19" i="90"/>
  <c r="P14" i="90"/>
  <c r="Q15" i="90"/>
  <c r="AM15" i="90"/>
  <c r="T10" i="90"/>
  <c r="T11" i="90"/>
  <c r="T14" i="90"/>
  <c r="U15" i="90"/>
  <c r="AO15" i="90"/>
  <c r="F14" i="90"/>
  <c r="H8" i="90"/>
  <c r="I9" i="90"/>
  <c r="AI9" i="90"/>
  <c r="J22" i="90"/>
  <c r="K23" i="90"/>
  <c r="P8" i="90"/>
  <c r="Q9" i="90"/>
  <c r="AM9" i="90"/>
  <c r="T12" i="90"/>
  <c r="T13" i="90"/>
  <c r="R18" i="90"/>
  <c r="S19" i="90"/>
  <c r="AN19" i="90"/>
  <c r="H14" i="90"/>
  <c r="H15" i="90"/>
  <c r="Z15" i="90"/>
  <c r="T16" i="90"/>
  <c r="T17" i="90"/>
  <c r="AF17" i="90"/>
  <c r="N22" i="90"/>
  <c r="O23" i="90"/>
  <c r="N8" i="90"/>
  <c r="O9" i="90"/>
  <c r="AL9" i="90"/>
  <c r="L14" i="90"/>
  <c r="M15" i="90"/>
  <c r="AK15" i="90"/>
  <c r="J20" i="90"/>
  <c r="J21" i="90"/>
  <c r="R20" i="90"/>
  <c r="P18" i="90"/>
  <c r="P19" i="90"/>
  <c r="AD19" i="90"/>
  <c r="H16" i="90"/>
  <c r="H17" i="90"/>
  <c r="Z17" i="90"/>
  <c r="R16" i="90"/>
  <c r="R17" i="90"/>
  <c r="AE17" i="90"/>
  <c r="J14" i="90"/>
  <c r="K15" i="90"/>
  <c r="AJ15" i="90"/>
  <c r="L12" i="90"/>
  <c r="M13" i="90"/>
  <c r="AK13" i="90"/>
  <c r="W20" i="90"/>
  <c r="J18" i="90"/>
  <c r="J19" i="90"/>
  <c r="AA19" i="90"/>
  <c r="P16" i="90"/>
  <c r="Q17" i="90"/>
  <c r="AM17" i="90"/>
  <c r="W12" i="90"/>
  <c r="F20" i="90"/>
  <c r="F21" i="90"/>
  <c r="L18" i="90"/>
  <c r="L19" i="90"/>
  <c r="AB19" i="90"/>
  <c r="H12" i="90"/>
  <c r="H13" i="90"/>
  <c r="T18" i="90"/>
  <c r="U19" i="90"/>
  <c r="AO19" i="90"/>
  <c r="P22" i="90"/>
  <c r="Q23" i="90"/>
  <c r="R22" i="90"/>
  <c r="R23" i="90"/>
  <c r="W18" i="90"/>
  <c r="F8" i="90"/>
  <c r="F9" i="90"/>
  <c r="F16" i="90"/>
  <c r="F17" i="90"/>
  <c r="Y17" i="90"/>
  <c r="W8" i="90"/>
  <c r="W16" i="90"/>
  <c r="W14" i="90"/>
  <c r="W10" i="90"/>
  <c r="R21" i="6"/>
  <c r="S22" i="6"/>
  <c r="J11" i="6"/>
  <c r="J12" i="6"/>
  <c r="T21" i="6"/>
  <c r="T22" i="6"/>
  <c r="R17" i="6"/>
  <c r="S18" i="6"/>
  <c r="F19" i="6"/>
  <c r="F20" i="6"/>
  <c r="L17" i="6"/>
  <c r="M18" i="6"/>
  <c r="F17" i="6"/>
  <c r="F18" i="6"/>
  <c r="T13" i="6"/>
  <c r="U14" i="6"/>
  <c r="W15" i="6"/>
  <c r="P13" i="6"/>
  <c r="P14" i="6"/>
  <c r="T23" i="6"/>
  <c r="T24" i="6"/>
  <c r="W23" i="6"/>
  <c r="R13" i="6"/>
  <c r="R14" i="6"/>
  <c r="R33" i="6"/>
  <c r="R34" i="6"/>
  <c r="L33" i="6"/>
  <c r="L34" i="6"/>
  <c r="L29" i="6"/>
  <c r="M30" i="6"/>
  <c r="L13" i="6"/>
  <c r="L14" i="6"/>
  <c r="R31" i="6"/>
  <c r="R32" i="6"/>
  <c r="J33" i="6"/>
  <c r="K34" i="6"/>
  <c r="F29" i="6"/>
  <c r="G30" i="6"/>
  <c r="N33" i="6"/>
  <c r="N34" i="6"/>
  <c r="T27" i="6"/>
  <c r="T28" i="6"/>
  <c r="W17" i="6"/>
  <c r="F13" i="6"/>
  <c r="F14" i="6"/>
  <c r="R7" i="6"/>
  <c r="R8" i="6"/>
  <c r="P31" i="6"/>
  <c r="P32" i="6"/>
  <c r="H29" i="6"/>
  <c r="H30" i="6"/>
  <c r="T15" i="6"/>
  <c r="U16" i="6"/>
  <c r="F31" i="6"/>
  <c r="G32" i="6"/>
  <c r="T9" i="6"/>
  <c r="U10" i="6"/>
  <c r="D6" i="87"/>
  <c r="F17" i="87"/>
  <c r="D6" i="68"/>
  <c r="J9" i="68"/>
  <c r="F27" i="6"/>
  <c r="T11" i="6"/>
  <c r="T12" i="6"/>
  <c r="H9" i="6"/>
  <c r="I10" i="6"/>
  <c r="W13" i="6"/>
  <c r="L15" i="6"/>
  <c r="M16" i="6"/>
  <c r="J23" i="6"/>
  <c r="J17" i="6"/>
  <c r="K18" i="6"/>
  <c r="F15" i="6"/>
  <c r="L19" i="6"/>
  <c r="M20" i="6"/>
  <c r="N15" i="6"/>
  <c r="O16" i="6"/>
  <c r="L23" i="6"/>
  <c r="L24" i="6"/>
  <c r="F33" i="6"/>
  <c r="F34" i="6"/>
  <c r="L27" i="6"/>
  <c r="L28" i="6"/>
  <c r="J31" i="6"/>
  <c r="K32" i="6"/>
  <c r="R19" i="6"/>
  <c r="R20" i="6"/>
  <c r="P29" i="6"/>
  <c r="Q30" i="6"/>
  <c r="P21" i="6"/>
  <c r="P22" i="6"/>
  <c r="T7" i="6"/>
  <c r="U8" i="6"/>
  <c r="R23" i="6"/>
  <c r="R24" i="6"/>
  <c r="N31" i="6"/>
  <c r="N32" i="6"/>
  <c r="P23" i="6"/>
  <c r="P24" i="6"/>
  <c r="H23" i="6"/>
  <c r="I24" i="6"/>
  <c r="R27" i="6"/>
  <c r="S28" i="6"/>
  <c r="P25" i="6"/>
  <c r="P26" i="6"/>
  <c r="W11" i="6"/>
  <c r="N29" i="6"/>
  <c r="N30" i="6"/>
  <c r="N17" i="6"/>
  <c r="N18" i="6"/>
  <c r="L25" i="6"/>
  <c r="L26" i="6"/>
  <c r="P17" i="6"/>
  <c r="Q18" i="6"/>
  <c r="H15" i="6"/>
  <c r="I16" i="6"/>
  <c r="W25" i="6"/>
  <c r="H21" i="6"/>
  <c r="W33" i="6"/>
  <c r="L11" i="6"/>
  <c r="M12" i="6"/>
  <c r="W27" i="6"/>
  <c r="H19" i="6"/>
  <c r="I20" i="6"/>
  <c r="H31" i="6"/>
  <c r="H32" i="6"/>
  <c r="R25" i="6"/>
  <c r="R26" i="6"/>
  <c r="H27" i="6"/>
  <c r="H28" i="6"/>
  <c r="L31" i="6"/>
  <c r="M32" i="6"/>
  <c r="N19" i="6"/>
  <c r="N20" i="6"/>
  <c r="J15" i="6"/>
  <c r="K16" i="6"/>
  <c r="T33" i="6"/>
  <c r="F7" i="6"/>
  <c r="T29" i="6"/>
  <c r="U30" i="6"/>
  <c r="F21" i="6"/>
  <c r="P7" i="6"/>
  <c r="P8" i="6"/>
  <c r="P33" i="6"/>
  <c r="Q34" i="6"/>
  <c r="N23" i="6"/>
  <c r="N24" i="6"/>
  <c r="H7" i="6"/>
  <c r="I8" i="6"/>
  <c r="N27" i="6"/>
  <c r="O28" i="6"/>
  <c r="N9" i="6"/>
  <c r="O10" i="6"/>
  <c r="F11" i="6"/>
  <c r="G12" i="6"/>
  <c r="P11" i="6"/>
  <c r="P12" i="6"/>
  <c r="F25" i="6"/>
  <c r="G26" i="6"/>
  <c r="P27" i="6"/>
  <c r="P28" i="6"/>
  <c r="N25" i="6"/>
  <c r="N26" i="6"/>
  <c r="J7" i="6"/>
  <c r="K8" i="6"/>
  <c r="F23" i="6"/>
  <c r="G24" i="6"/>
  <c r="W31" i="6"/>
  <c r="J25" i="6"/>
  <c r="K26" i="6"/>
  <c r="W29" i="6"/>
  <c r="N13" i="6"/>
  <c r="O14" i="6"/>
  <c r="R29" i="6"/>
  <c r="S30" i="6"/>
  <c r="P15" i="6"/>
  <c r="Q16" i="6"/>
  <c r="H11" i="6"/>
  <c r="H12" i="6"/>
  <c r="T17" i="6"/>
  <c r="T18" i="6"/>
  <c r="J29" i="6"/>
  <c r="J30" i="6"/>
  <c r="L9" i="6"/>
  <c r="P9" i="6"/>
  <c r="H13" i="6"/>
  <c r="H14" i="6"/>
  <c r="J13" i="6"/>
  <c r="K14" i="6"/>
  <c r="L7" i="6"/>
  <c r="J19" i="6"/>
  <c r="J21" i="6"/>
  <c r="K22" i="6"/>
  <c r="W9" i="6"/>
  <c r="F9" i="6"/>
  <c r="G10" i="6"/>
  <c r="T19" i="6"/>
  <c r="U20" i="6"/>
  <c r="R15" i="6"/>
  <c r="R16" i="6"/>
  <c r="N21" i="6"/>
  <c r="O22" i="6"/>
  <c r="J15" i="87"/>
  <c r="N11" i="6"/>
  <c r="N12" i="6"/>
  <c r="J9" i="6"/>
  <c r="K10" i="6"/>
  <c r="H17" i="6"/>
  <c r="I18" i="6"/>
  <c r="T31" i="6"/>
  <c r="T32" i="6"/>
  <c r="R9" i="6"/>
  <c r="S10" i="6"/>
  <c r="T25" i="6"/>
  <c r="U26" i="6"/>
  <c r="H33" i="6"/>
  <c r="H34" i="6"/>
  <c r="H25" i="6"/>
  <c r="H26" i="6"/>
  <c r="W21" i="6"/>
  <c r="R11" i="6"/>
  <c r="S12" i="6"/>
  <c r="L21" i="6"/>
  <c r="M22" i="6"/>
  <c r="N7" i="6"/>
  <c r="N8" i="6"/>
  <c r="W19" i="6"/>
  <c r="J27" i="6"/>
  <c r="J28" i="6"/>
  <c r="W7" i="6"/>
  <c r="P19" i="6"/>
  <c r="Q20" i="6"/>
  <c r="P92" i="30"/>
  <c r="T64" i="30"/>
  <c r="U28" i="30"/>
  <c r="J28" i="30"/>
  <c r="P76" i="30"/>
  <c r="J26" i="30"/>
  <c r="R48" i="30"/>
  <c r="H48" i="30"/>
  <c r="N14" i="30"/>
  <c r="G78" i="30"/>
  <c r="I76" i="30"/>
  <c r="S34" i="6"/>
  <c r="T88" i="30"/>
  <c r="T8" i="6"/>
  <c r="S66" i="30"/>
  <c r="F8" i="30"/>
  <c r="G68" i="30"/>
  <c r="P84" i="30"/>
  <c r="I62" i="30"/>
  <c r="P42" i="30"/>
  <c r="L42" i="30"/>
  <c r="Q8" i="6"/>
  <c r="L18" i="6"/>
  <c r="G80" i="30"/>
  <c r="K12" i="6"/>
  <c r="R52" i="30"/>
  <c r="F26" i="6"/>
  <c r="N12" i="30"/>
  <c r="G82" i="30"/>
  <c r="L22" i="30"/>
  <c r="S26" i="30"/>
  <c r="AD11" i="90"/>
  <c r="U66" i="30"/>
  <c r="H8" i="6"/>
  <c r="Q88" i="30"/>
  <c r="R10" i="30"/>
  <c r="P90" i="30"/>
  <c r="N58" i="30"/>
  <c r="O36" i="30"/>
  <c r="P80" i="30"/>
  <c r="R46" i="30"/>
  <c r="P30" i="30"/>
  <c r="N76" i="30"/>
  <c r="L11" i="90"/>
  <c r="AB11" i="90"/>
  <c r="G36" i="30"/>
  <c r="T56" i="30"/>
  <c r="L26" i="30"/>
  <c r="M50" i="30"/>
  <c r="G66" i="30"/>
  <c r="N74" i="30"/>
  <c r="O12" i="30"/>
  <c r="Q24" i="30"/>
  <c r="T24" i="30"/>
  <c r="U72" i="30"/>
  <c r="U58" i="30"/>
  <c r="T58" i="30"/>
  <c r="I40" i="30"/>
  <c r="F21" i="30"/>
  <c r="G22" i="30"/>
  <c r="L11" i="30"/>
  <c r="M12" i="30"/>
  <c r="L7" i="30"/>
  <c r="R15" i="30"/>
  <c r="P19" i="30"/>
  <c r="Q20" i="30"/>
  <c r="W7" i="30"/>
  <c r="T73" i="30"/>
  <c r="T74" i="30"/>
  <c r="W79" i="30"/>
  <c r="R17" i="30"/>
  <c r="S18" i="30"/>
  <c r="L59" i="30"/>
  <c r="H17" i="30"/>
  <c r="H18" i="30"/>
  <c r="P33" i="30"/>
  <c r="J35" i="30"/>
  <c r="J36" i="30"/>
  <c r="J79" i="30"/>
  <c r="T19" i="30"/>
  <c r="G50" i="30"/>
  <c r="T10" i="30"/>
  <c r="J69" i="30"/>
  <c r="T69" i="30"/>
  <c r="T39" i="30"/>
  <c r="R79" i="30"/>
  <c r="N89" i="30"/>
  <c r="N82" i="30"/>
  <c r="M64" i="30"/>
  <c r="M58" i="30"/>
  <c r="O22" i="30"/>
  <c r="O26" i="30"/>
  <c r="K92" i="30"/>
  <c r="L66" i="30"/>
  <c r="H44" i="30"/>
  <c r="N44" i="30"/>
  <c r="S42" i="30"/>
  <c r="K82" i="30"/>
  <c r="I18" i="30"/>
  <c r="S30" i="30"/>
  <c r="Q70" i="30"/>
  <c r="M36" i="30"/>
  <c r="M40" i="30"/>
  <c r="Q40" i="30"/>
  <c r="M28" i="30"/>
  <c r="T34" i="30"/>
  <c r="O66" i="30"/>
  <c r="H88" i="30"/>
  <c r="T52" i="30"/>
  <c r="J90" i="30"/>
  <c r="G84" i="30"/>
  <c r="G14" i="30"/>
  <c r="P28" i="30"/>
  <c r="M24" i="30"/>
  <c r="F60" i="30"/>
  <c r="U30" i="30"/>
  <c r="G54" i="30"/>
  <c r="I22" i="30"/>
  <c r="I72" i="30"/>
  <c r="L44" i="30"/>
  <c r="O70" i="30"/>
  <c r="M84" i="30"/>
  <c r="K54" i="30"/>
  <c r="G38" i="30"/>
  <c r="L12" i="30"/>
  <c r="U74" i="30"/>
  <c r="I66" i="30"/>
  <c r="R54" i="30"/>
  <c r="O28" i="30"/>
  <c r="O48" i="30"/>
  <c r="U38" i="30"/>
  <c r="O34" i="30"/>
  <c r="J22" i="30"/>
  <c r="K52" i="30"/>
  <c r="M90" i="30"/>
  <c r="I24" i="30"/>
  <c r="I38" i="30"/>
  <c r="Q64" i="30"/>
  <c r="S78" i="30"/>
  <c r="F74" i="30"/>
  <c r="H50" i="30"/>
  <c r="L78" i="30"/>
  <c r="Q26" i="30"/>
  <c r="N68" i="30"/>
  <c r="S40" i="30"/>
  <c r="L72" i="30"/>
  <c r="J30" i="30"/>
  <c r="N42" i="30"/>
  <c r="J78" i="30"/>
  <c r="N16" i="30"/>
  <c r="U28" i="6"/>
  <c r="H24" i="6"/>
  <c r="I12" i="6"/>
  <c r="O30" i="6"/>
  <c r="Q48" i="30"/>
  <c r="H68" i="30"/>
  <c r="S22" i="30"/>
  <c r="T10" i="6"/>
  <c r="L92" i="30"/>
  <c r="O12" i="6"/>
  <c r="Q14" i="6"/>
  <c r="H18" i="6"/>
  <c r="L22" i="6"/>
  <c r="K28" i="6"/>
  <c r="J14" i="30"/>
  <c r="R12" i="6"/>
  <c r="L82" i="30"/>
  <c r="J9" i="90"/>
  <c r="R58" i="30"/>
  <c r="S32" i="6"/>
  <c r="Q32" i="6"/>
  <c r="P22" i="30"/>
  <c r="U54" i="30"/>
  <c r="S14" i="6"/>
  <c r="F12" i="6"/>
  <c r="G20" i="6"/>
  <c r="O26" i="6"/>
  <c r="T16" i="6"/>
  <c r="L11" i="87"/>
  <c r="M12" i="87"/>
  <c r="Q24" i="6"/>
  <c r="M34" i="30"/>
  <c r="V79" i="30"/>
  <c r="L20" i="6"/>
  <c r="V33" i="6"/>
  <c r="U8" i="30"/>
  <c r="K16" i="30"/>
  <c r="N38" i="30"/>
  <c r="G58" i="30"/>
  <c r="S62" i="30"/>
  <c r="G86" i="30"/>
  <c r="R10" i="6"/>
  <c r="F56" i="30"/>
  <c r="G88" i="30"/>
  <c r="K32" i="30"/>
  <c r="L18" i="30"/>
  <c r="F32" i="6"/>
  <c r="P18" i="6"/>
  <c r="M28" i="6"/>
  <c r="O34" i="6"/>
  <c r="J24" i="30"/>
  <c r="H80" i="30"/>
  <c r="G34" i="6"/>
  <c r="J8" i="30"/>
  <c r="M14" i="6"/>
  <c r="F20" i="30"/>
  <c r="Q22" i="6"/>
  <c r="S86" i="30"/>
  <c r="O32" i="30"/>
  <c r="S8" i="6"/>
  <c r="S24" i="30"/>
  <c r="L74" i="30"/>
  <c r="N50" i="30"/>
  <c r="O20" i="6"/>
  <c r="K68" i="30"/>
  <c r="L10" i="30"/>
  <c r="R22" i="6"/>
  <c r="K42" i="30"/>
  <c r="F76" i="30"/>
  <c r="N80" i="30"/>
  <c r="Q10" i="30"/>
  <c r="P32" i="30"/>
  <c r="L13" i="90"/>
  <c r="AB13" i="90"/>
  <c r="U11" i="90"/>
  <c r="AO11" i="90"/>
  <c r="P17" i="90"/>
  <c r="AD17" i="90"/>
  <c r="R11" i="90"/>
  <c r="AE11" i="90"/>
  <c r="S15" i="90"/>
  <c r="AN15" i="90"/>
  <c r="R19" i="90"/>
  <c r="AE19" i="90"/>
  <c r="U21" i="90"/>
  <c r="K19" i="90"/>
  <c r="AJ19" i="90"/>
  <c r="T9" i="90"/>
  <c r="AF9" i="90"/>
  <c r="L17" i="90"/>
  <c r="AB17" i="90"/>
  <c r="AA9" i="90"/>
  <c r="P9" i="90"/>
  <c r="AD9" i="90"/>
  <c r="F19" i="90"/>
  <c r="Y19" i="90"/>
  <c r="U23" i="90"/>
  <c r="M19" i="90"/>
  <c r="AK19" i="90"/>
  <c r="S17" i="90"/>
  <c r="AN17" i="90"/>
  <c r="U17" i="90"/>
  <c r="AO17" i="90"/>
  <c r="K21" i="90"/>
  <c r="T15" i="90"/>
  <c r="AF15" i="90"/>
  <c r="S23" i="90"/>
  <c r="F30" i="30"/>
  <c r="L68" i="30"/>
  <c r="G70" i="30"/>
  <c r="J86" i="30"/>
  <c r="S12" i="30"/>
  <c r="U78" i="30"/>
  <c r="T32" i="30"/>
  <c r="G64" i="30"/>
  <c r="L32" i="30"/>
  <c r="L38" i="30"/>
  <c r="M16" i="30"/>
  <c r="N84" i="30"/>
  <c r="U36" i="30"/>
  <c r="U26" i="30"/>
  <c r="I16" i="30"/>
  <c r="F92" i="30"/>
  <c r="V41" i="30"/>
  <c r="V31" i="30"/>
  <c r="S28" i="30"/>
  <c r="U14" i="30"/>
  <c r="V9" i="30"/>
  <c r="U50" i="30"/>
  <c r="H58" i="30"/>
  <c r="V23" i="30"/>
  <c r="R34" i="30"/>
  <c r="G62" i="30"/>
  <c r="O20" i="30"/>
  <c r="I36" i="30"/>
  <c r="S8" i="30"/>
  <c r="G90" i="30"/>
  <c r="V43" i="30"/>
  <c r="H64" i="30"/>
  <c r="I20" i="30"/>
  <c r="O8" i="30"/>
  <c r="S92" i="30"/>
  <c r="U82" i="30"/>
  <c r="G48" i="30"/>
  <c r="Q46" i="30"/>
  <c r="H34" i="30"/>
  <c r="V61" i="30"/>
  <c r="G72" i="30"/>
  <c r="U46" i="30"/>
  <c r="J10" i="30"/>
  <c r="U12" i="30"/>
  <c r="N18" i="30"/>
  <c r="M80" i="30"/>
  <c r="P54" i="30"/>
  <c r="J72" i="30"/>
  <c r="U48" i="30"/>
  <c r="P78" i="30"/>
  <c r="K88" i="30"/>
  <c r="O86" i="30"/>
  <c r="H30" i="30"/>
  <c r="AC17" i="90"/>
  <c r="T44" i="30"/>
  <c r="N52" i="30"/>
  <c r="V47" i="30"/>
  <c r="U80" i="30"/>
  <c r="V83" i="30"/>
  <c r="J76" i="30"/>
  <c r="P14" i="30"/>
  <c r="L15" i="90"/>
  <c r="AB15" i="90"/>
  <c r="J50" i="30"/>
  <c r="J74" i="30"/>
  <c r="V65" i="30"/>
  <c r="S20" i="30"/>
  <c r="H14" i="30"/>
  <c r="H52" i="30"/>
  <c r="U68" i="30"/>
  <c r="G52" i="30"/>
  <c r="V15" i="30"/>
  <c r="J56" i="30"/>
  <c r="S74" i="30"/>
  <c r="M14" i="30"/>
  <c r="Q52" i="30"/>
  <c r="L70" i="30"/>
  <c r="R50" i="30"/>
  <c r="G40" i="30"/>
  <c r="N64" i="30"/>
  <c r="M86" i="30"/>
  <c r="T86" i="30"/>
  <c r="T90" i="30"/>
  <c r="O24" i="30"/>
  <c r="I90" i="30"/>
  <c r="H90" i="30"/>
  <c r="H74" i="30"/>
  <c r="I74" i="30"/>
  <c r="L30" i="30"/>
  <c r="M30" i="30"/>
  <c r="J46" i="30"/>
  <c r="K46" i="30"/>
  <c r="U18" i="30"/>
  <c r="O10" i="30"/>
  <c r="M62" i="30"/>
  <c r="R32" i="30"/>
  <c r="S32" i="30"/>
  <c r="R72" i="30"/>
  <c r="S72" i="30"/>
  <c r="I26" i="30"/>
  <c r="F12" i="30"/>
  <c r="V55" i="30"/>
  <c r="K18" i="30"/>
  <c r="V29" i="30"/>
  <c r="S82" i="30"/>
  <c r="V39" i="30"/>
  <c r="V27" i="30"/>
  <c r="H70" i="30"/>
  <c r="J62" i="30"/>
  <c r="V20" i="90"/>
  <c r="P36" i="30"/>
  <c r="P18" i="30"/>
  <c r="O13" i="90"/>
  <c r="AL13" i="90"/>
  <c r="P38" i="30"/>
  <c r="N54" i="30"/>
  <c r="I86" i="30"/>
  <c r="K40" i="30"/>
  <c r="Q82" i="30"/>
  <c r="K64" i="30"/>
  <c r="V37" i="30"/>
  <c r="R60" i="30"/>
  <c r="I92" i="30"/>
  <c r="S70" i="30"/>
  <c r="F10" i="30"/>
  <c r="N92" i="30"/>
  <c r="I32" i="30"/>
  <c r="T62" i="30"/>
  <c r="F34" i="30"/>
  <c r="V11" i="30"/>
  <c r="V63" i="30"/>
  <c r="R36" i="30"/>
  <c r="K66" i="30"/>
  <c r="T16" i="30"/>
  <c r="U84" i="30"/>
  <c r="V19" i="30"/>
  <c r="T42" i="30"/>
  <c r="M48" i="30"/>
  <c r="H12" i="30"/>
  <c r="R56" i="30"/>
  <c r="S44" i="30"/>
  <c r="N60" i="30"/>
  <c r="T60" i="30"/>
  <c r="Q74" i="30"/>
  <c r="L88" i="30"/>
  <c r="M88" i="30"/>
  <c r="S90" i="30"/>
  <c r="R90" i="30"/>
  <c r="H82" i="30"/>
  <c r="I82" i="30"/>
  <c r="F32" i="30"/>
  <c r="G32" i="30"/>
  <c r="K12" i="30"/>
  <c r="J12" i="30"/>
  <c r="P8" i="30"/>
  <c r="Q8" i="30"/>
  <c r="J48" i="30"/>
  <c r="K48" i="30"/>
  <c r="N46" i="30"/>
  <c r="O46" i="30"/>
  <c r="G46" i="30"/>
  <c r="F46" i="30"/>
  <c r="M20" i="30"/>
  <c r="L20" i="30"/>
  <c r="P66" i="30"/>
  <c r="Q66" i="30"/>
  <c r="I28" i="30"/>
  <c r="H28" i="30"/>
  <c r="U22" i="30"/>
  <c r="T22" i="30"/>
  <c r="O78" i="30"/>
  <c r="K84" i="30"/>
  <c r="V13" i="30"/>
  <c r="V53" i="30"/>
  <c r="V73" i="30"/>
  <c r="R68" i="30"/>
  <c r="V12" i="90"/>
  <c r="N9" i="90"/>
  <c r="AC9" i="90"/>
  <c r="V77" i="30"/>
  <c r="V87" i="30"/>
  <c r="V45" i="30"/>
  <c r="N30" i="30"/>
  <c r="V25" i="30"/>
  <c r="V59" i="30"/>
  <c r="V49" i="30"/>
  <c r="H10" i="30"/>
  <c r="V21" i="30"/>
  <c r="J58" i="30"/>
  <c r="J44" i="30"/>
  <c r="I84" i="30"/>
  <c r="H84" i="30"/>
  <c r="P56" i="30"/>
  <c r="Q56" i="30"/>
  <c r="V69" i="30"/>
  <c r="O40" i="30"/>
  <c r="V33" i="30"/>
  <c r="V57" i="30"/>
  <c r="V7" i="30"/>
  <c r="V91" i="30"/>
  <c r="I54" i="30"/>
  <c r="V75" i="30"/>
  <c r="V81" i="30"/>
  <c r="P62" i="30"/>
  <c r="F16" i="30"/>
  <c r="G24" i="30"/>
  <c r="V89" i="30"/>
  <c r="L54" i="30"/>
  <c r="Q44" i="30"/>
  <c r="K38" i="30"/>
  <c r="T76" i="30"/>
  <c r="G42" i="30"/>
  <c r="L76" i="30"/>
  <c r="I19" i="90"/>
  <c r="AI19" i="90"/>
  <c r="Q58" i="30"/>
  <c r="I46" i="30"/>
  <c r="V35" i="30"/>
  <c r="P16" i="30"/>
  <c r="I42" i="30"/>
  <c r="H60" i="30"/>
  <c r="K34" i="30"/>
  <c r="M46" i="30"/>
  <c r="V17" i="30"/>
  <c r="S14" i="30"/>
  <c r="T92" i="30"/>
  <c r="M23" i="90"/>
  <c r="N88" i="30"/>
  <c r="S76" i="30"/>
  <c r="Q11" i="90"/>
  <c r="AM11" i="90"/>
  <c r="I8" i="30"/>
  <c r="O72" i="30"/>
  <c r="V67" i="30"/>
  <c r="Q72" i="30"/>
  <c r="K60" i="30"/>
  <c r="P12" i="30"/>
  <c r="V51" i="30"/>
  <c r="Q68" i="30"/>
  <c r="S88" i="30"/>
  <c r="P50" i="30"/>
  <c r="M56" i="30"/>
  <c r="O19" i="90"/>
  <c r="AL19" i="90"/>
  <c r="S84" i="30"/>
  <c r="Q60" i="30"/>
  <c r="M52" i="30"/>
  <c r="L52" i="30"/>
  <c r="I56" i="30"/>
  <c r="H56" i="30"/>
  <c r="F18" i="30"/>
  <c r="G18" i="30"/>
  <c r="S64" i="30"/>
  <c r="R64" i="30"/>
  <c r="S38" i="30"/>
  <c r="R38" i="30"/>
  <c r="H78" i="30"/>
  <c r="I78" i="30"/>
  <c r="P86" i="30"/>
  <c r="Q86" i="30"/>
  <c r="J20" i="30"/>
  <c r="K20" i="30"/>
  <c r="G44" i="30"/>
  <c r="F44" i="30"/>
  <c r="F28" i="30"/>
  <c r="G28" i="30"/>
  <c r="F26" i="30"/>
  <c r="G26" i="30"/>
  <c r="N56" i="30"/>
  <c r="O56" i="30"/>
  <c r="N62" i="30"/>
  <c r="O62" i="30"/>
  <c r="P23" i="90"/>
  <c r="J23" i="90"/>
  <c r="G23" i="90"/>
  <c r="I15" i="90"/>
  <c r="AI15" i="90"/>
  <c r="AC13" i="90"/>
  <c r="O17" i="90"/>
  <c r="AL17" i="90"/>
  <c r="T19" i="90"/>
  <c r="AF19" i="90"/>
  <c r="V22" i="90"/>
  <c r="G9" i="90"/>
  <c r="AH9" i="90"/>
  <c r="V8" i="90"/>
  <c r="H9" i="90"/>
  <c r="Z9" i="90"/>
  <c r="F11" i="90"/>
  <c r="Y11" i="90"/>
  <c r="V14" i="90"/>
  <c r="P21" i="90"/>
  <c r="I21" i="90"/>
  <c r="O21" i="90"/>
  <c r="V18" i="90"/>
  <c r="P15" i="90"/>
  <c r="AD15" i="90"/>
  <c r="P13" i="90"/>
  <c r="AD13" i="90"/>
  <c r="J13" i="90"/>
  <c r="AA13" i="90"/>
  <c r="V10" i="90"/>
  <c r="Q19" i="90"/>
  <c r="AM19" i="90"/>
  <c r="G13" i="90"/>
  <c r="AH13" i="90"/>
  <c r="R9" i="90"/>
  <c r="AE9" i="90"/>
  <c r="H11" i="90"/>
  <c r="Z11" i="90"/>
  <c r="H23" i="90"/>
  <c r="I23" i="90"/>
  <c r="O11" i="90"/>
  <c r="AL11" i="90"/>
  <c r="N11" i="90"/>
  <c r="AC11" i="90"/>
  <c r="G17" i="90"/>
  <c r="AH17" i="90"/>
  <c r="V16" i="90"/>
  <c r="G21" i="90"/>
  <c r="J15" i="90"/>
  <c r="AA15" i="90"/>
  <c r="S21" i="90"/>
  <c r="R21" i="90"/>
  <c r="F15" i="90"/>
  <c r="Y15" i="90"/>
  <c r="J11" i="90"/>
  <c r="AA11" i="90"/>
  <c r="K11" i="90"/>
  <c r="AJ11" i="90"/>
  <c r="Z13" i="90"/>
  <c r="L21" i="90"/>
  <c r="I17" i="90"/>
  <c r="AI17" i="90"/>
  <c r="I13" i="90"/>
  <c r="AI13" i="90"/>
  <c r="U13" i="90"/>
  <c r="AO13" i="90"/>
  <c r="AF13" i="90"/>
  <c r="Y9" i="90"/>
  <c r="R13" i="90"/>
  <c r="AE13" i="90"/>
  <c r="N23" i="90"/>
  <c r="AF11" i="90"/>
  <c r="G15" i="90"/>
  <c r="AH15" i="90"/>
  <c r="L9" i="90"/>
  <c r="AB9" i="90"/>
  <c r="M9" i="90"/>
  <c r="AK9" i="90"/>
  <c r="J17" i="90"/>
  <c r="AA17" i="90"/>
  <c r="K17" i="90"/>
  <c r="AJ17" i="90"/>
  <c r="O15" i="90"/>
  <c r="AL15" i="90"/>
  <c r="N15" i="90"/>
  <c r="AC15" i="90"/>
  <c r="V15" i="6"/>
  <c r="S24" i="6"/>
  <c r="L32" i="6"/>
  <c r="J10" i="6"/>
  <c r="O9" i="68"/>
  <c r="P17" i="87"/>
  <c r="L17" i="87"/>
  <c r="M18" i="87"/>
  <c r="J14" i="6"/>
  <c r="N22" i="6"/>
  <c r="J13" i="87"/>
  <c r="K14" i="87"/>
  <c r="P15" i="87"/>
  <c r="V31" i="6"/>
  <c r="I34" i="6"/>
  <c r="O32" i="6"/>
  <c r="U22" i="6"/>
  <c r="Q26" i="6"/>
  <c r="P30" i="6"/>
  <c r="N10" i="6"/>
  <c r="H17" i="68"/>
  <c r="I18" i="68"/>
  <c r="J11" i="87"/>
  <c r="K12" i="87"/>
  <c r="L9" i="87"/>
  <c r="L10" i="87"/>
  <c r="J9" i="87"/>
  <c r="K10" i="87"/>
  <c r="V7" i="6"/>
  <c r="I14" i="6"/>
  <c r="H20" i="6"/>
  <c r="L17" i="68"/>
  <c r="M18" i="68"/>
  <c r="H9" i="68"/>
  <c r="H10" i="68"/>
  <c r="F30" i="6"/>
  <c r="R30" i="6"/>
  <c r="Q28" i="6"/>
  <c r="G18" i="6"/>
  <c r="M26" i="6"/>
  <c r="P34" i="6"/>
  <c r="H10" i="6"/>
  <c r="R18" i="6"/>
  <c r="O7" i="68"/>
  <c r="J15" i="68"/>
  <c r="J16" i="68"/>
  <c r="O7" i="87"/>
  <c r="H15" i="87"/>
  <c r="H16" i="87"/>
  <c r="Q12" i="6"/>
  <c r="G14" i="6"/>
  <c r="L30" i="6"/>
  <c r="F9" i="68"/>
  <c r="O13" i="68"/>
  <c r="L9" i="68"/>
  <c r="L10" i="68"/>
  <c r="O21" i="87"/>
  <c r="F19" i="87"/>
  <c r="F15" i="87"/>
  <c r="H13" i="87"/>
  <c r="J7" i="87"/>
  <c r="O17" i="87"/>
  <c r="L13" i="87"/>
  <c r="P19" i="87"/>
  <c r="O9" i="87"/>
  <c r="P9" i="87"/>
  <c r="L19" i="87"/>
  <c r="J19" i="87"/>
  <c r="H11" i="87"/>
  <c r="H21" i="87"/>
  <c r="H17" i="87"/>
  <c r="F21" i="87"/>
  <c r="H9" i="87"/>
  <c r="O19" i="87"/>
  <c r="P13" i="87"/>
  <c r="J17" i="87"/>
  <c r="O15" i="87"/>
  <c r="H7" i="87"/>
  <c r="F9" i="87"/>
  <c r="P7" i="87"/>
  <c r="P11" i="87"/>
  <c r="K30" i="6"/>
  <c r="I32" i="6"/>
  <c r="I30" i="6"/>
  <c r="T14" i="6"/>
  <c r="J16" i="6"/>
  <c r="L16" i="6"/>
  <c r="N16" i="6"/>
  <c r="U18" i="6"/>
  <c r="U12" i="6"/>
  <c r="M34" i="6"/>
  <c r="J32" i="6"/>
  <c r="J34" i="6"/>
  <c r="P13" i="68"/>
  <c r="F11" i="68"/>
  <c r="G12" i="68"/>
  <c r="H13" i="68"/>
  <c r="I14" i="68"/>
  <c r="J7" i="68"/>
  <c r="J8" i="68"/>
  <c r="O11" i="87"/>
  <c r="L21" i="87"/>
  <c r="M22" i="87"/>
  <c r="F7" i="87"/>
  <c r="G8" i="87"/>
  <c r="P21" i="87"/>
  <c r="F11" i="87"/>
  <c r="F12" i="87"/>
  <c r="L13" i="68"/>
  <c r="L7" i="68"/>
  <c r="H15" i="68"/>
  <c r="F17" i="68"/>
  <c r="H11" i="68"/>
  <c r="O17" i="68"/>
  <c r="P17" i="68"/>
  <c r="F13" i="68"/>
  <c r="J13" i="68"/>
  <c r="F15" i="68"/>
  <c r="P15" i="68"/>
  <c r="O15" i="68"/>
  <c r="H16" i="6"/>
  <c r="S26" i="6"/>
  <c r="O11" i="68"/>
  <c r="L11" i="68"/>
  <c r="L12" i="68"/>
  <c r="P9" i="68"/>
  <c r="F7" i="68"/>
  <c r="F8" i="68"/>
  <c r="L15" i="68"/>
  <c r="L16" i="68"/>
  <c r="V17" i="6"/>
  <c r="T30" i="6"/>
  <c r="F10" i="6"/>
  <c r="O24" i="6"/>
  <c r="J26" i="6"/>
  <c r="J8" i="6"/>
  <c r="L12" i="6"/>
  <c r="J11" i="68"/>
  <c r="J12" i="68"/>
  <c r="J17" i="68"/>
  <c r="J18" i="68"/>
  <c r="P7" i="68"/>
  <c r="H7" i="68"/>
  <c r="I8" i="68"/>
  <c r="P11" i="68"/>
  <c r="U24" i="6"/>
  <c r="H19" i="87"/>
  <c r="L15" i="87"/>
  <c r="M16" i="87"/>
  <c r="J21" i="87"/>
  <c r="J22" i="87"/>
  <c r="O13" i="87"/>
  <c r="L7" i="87"/>
  <c r="M8" i="87"/>
  <c r="F13" i="87"/>
  <c r="F14" i="87"/>
  <c r="L10" i="6"/>
  <c r="M10" i="6"/>
  <c r="T26" i="6"/>
  <c r="V9" i="6"/>
  <c r="O18" i="6"/>
  <c r="V25" i="6"/>
  <c r="N14" i="6"/>
  <c r="V19" i="6"/>
  <c r="P16" i="6"/>
  <c r="J18" i="6"/>
  <c r="N28" i="6"/>
  <c r="P20" i="6"/>
  <c r="V27" i="6"/>
  <c r="U32" i="6"/>
  <c r="V21" i="6"/>
  <c r="V11" i="6"/>
  <c r="I28" i="6"/>
  <c r="V23" i="6"/>
  <c r="I26" i="6"/>
  <c r="S20" i="6"/>
  <c r="T20" i="6"/>
  <c r="S16" i="6"/>
  <c r="M24" i="6"/>
  <c r="J22" i="6"/>
  <c r="K10" i="68"/>
  <c r="J10" i="68"/>
  <c r="P10" i="6"/>
  <c r="Q10" i="6"/>
  <c r="F8" i="6"/>
  <c r="G8" i="6"/>
  <c r="I22" i="6"/>
  <c r="H22" i="6"/>
  <c r="F16" i="6"/>
  <c r="G16" i="6"/>
  <c r="T34" i="6"/>
  <c r="U34" i="6"/>
  <c r="J14" i="87"/>
  <c r="J16" i="87"/>
  <c r="K16" i="87"/>
  <c r="G18" i="87"/>
  <c r="F18" i="87"/>
  <c r="J20" i="6"/>
  <c r="K20" i="6"/>
  <c r="G22" i="6"/>
  <c r="F22" i="6"/>
  <c r="J24" i="6"/>
  <c r="K24" i="6"/>
  <c r="V13" i="6"/>
  <c r="R28" i="6"/>
  <c r="V29" i="6"/>
  <c r="O8" i="6"/>
  <c r="F24" i="6"/>
  <c r="L12" i="87"/>
  <c r="L8" i="6"/>
  <c r="M8" i="6"/>
  <c r="F28" i="6"/>
  <c r="G28" i="6"/>
  <c r="R80" i="30"/>
  <c r="S80" i="30"/>
  <c r="V85" i="30"/>
  <c r="V71" i="30"/>
  <c r="K36" i="30"/>
  <c r="U40" i="30"/>
  <c r="T40" i="30"/>
  <c r="P34" i="30"/>
  <c r="Q34" i="30"/>
  <c r="R16" i="30"/>
  <c r="S16" i="30"/>
  <c r="P20" i="30"/>
  <c r="F22" i="30"/>
  <c r="U70" i="30"/>
  <c r="T70" i="30"/>
  <c r="U20" i="30"/>
  <c r="T20" i="30"/>
  <c r="L8" i="30"/>
  <c r="M8" i="30"/>
  <c r="R18" i="30"/>
  <c r="O90" i="30"/>
  <c r="N90" i="30"/>
  <c r="K70" i="30"/>
  <c r="J70" i="30"/>
  <c r="J80" i="30"/>
  <c r="K80" i="30"/>
  <c r="M60" i="30"/>
  <c r="L60" i="30"/>
  <c r="L16" i="87"/>
  <c r="J10" i="87"/>
  <c r="L18" i="68"/>
  <c r="K12" i="68"/>
  <c r="G8" i="68"/>
  <c r="M10" i="68"/>
  <c r="M10" i="87"/>
  <c r="F8" i="87"/>
  <c r="H14" i="68"/>
  <c r="K16" i="68"/>
  <c r="L22" i="87"/>
  <c r="L8" i="87"/>
  <c r="N9" i="68"/>
  <c r="H8" i="68"/>
  <c r="L18" i="87"/>
  <c r="G12" i="87"/>
  <c r="M16" i="68"/>
  <c r="N17" i="87"/>
  <c r="F12" i="68"/>
  <c r="J12" i="87"/>
  <c r="G10" i="68"/>
  <c r="I16" i="87"/>
  <c r="K18" i="68"/>
  <c r="N9" i="87"/>
  <c r="N17" i="68"/>
  <c r="H18" i="68"/>
  <c r="I10" i="68"/>
  <c r="M12" i="68"/>
  <c r="K22" i="87"/>
  <c r="F10" i="68"/>
  <c r="N19" i="87"/>
  <c r="G16" i="68"/>
  <c r="F16" i="68"/>
  <c r="M8" i="68"/>
  <c r="L8" i="68"/>
  <c r="I12" i="87"/>
  <c r="H12" i="87"/>
  <c r="K8" i="87"/>
  <c r="J8" i="87"/>
  <c r="H12" i="68"/>
  <c r="I12" i="68"/>
  <c r="J18" i="87"/>
  <c r="K18" i="87"/>
  <c r="K20" i="87"/>
  <c r="J20" i="87"/>
  <c r="H14" i="87"/>
  <c r="I14" i="87"/>
  <c r="N7" i="68"/>
  <c r="I20" i="87"/>
  <c r="G14" i="87"/>
  <c r="K8" i="68"/>
  <c r="F14" i="68"/>
  <c r="N13" i="68"/>
  <c r="G14" i="68"/>
  <c r="F18" i="68"/>
  <c r="G18" i="68"/>
  <c r="N15" i="68"/>
  <c r="G10" i="87"/>
  <c r="F10" i="87"/>
  <c r="I18" i="87"/>
  <c r="H18" i="87"/>
  <c r="L20" i="87"/>
  <c r="M20" i="87"/>
  <c r="M14" i="87"/>
  <c r="L14" i="87"/>
  <c r="G16" i="87"/>
  <c r="F16" i="87"/>
  <c r="H10" i="87"/>
  <c r="I10" i="87"/>
  <c r="N13" i="87"/>
  <c r="N11" i="87"/>
  <c r="N7" i="87"/>
  <c r="J14" i="68"/>
  <c r="K14" i="68"/>
  <c r="L14" i="68"/>
  <c r="M14" i="68"/>
  <c r="G22" i="87"/>
  <c r="F22" i="87"/>
  <c r="H20" i="87"/>
  <c r="N11" i="68"/>
  <c r="N21" i="87"/>
  <c r="I16" i="68"/>
  <c r="H16" i="68"/>
  <c r="I8" i="87"/>
  <c r="H8" i="87"/>
  <c r="I22" i="87"/>
  <c r="H22" i="87"/>
  <c r="F20" i="87"/>
  <c r="G20" i="87"/>
  <c r="N15" i="87"/>
</calcChain>
</file>

<file path=xl/sharedStrings.xml><?xml version="1.0" encoding="utf-8"?>
<sst xmlns="http://schemas.openxmlformats.org/spreadsheetml/2006/main" count="19130" uniqueCount="4674">
  <si>
    <t>Unknown</t>
  </si>
  <si>
    <t>Uterus</t>
  </si>
  <si>
    <t>Breast</t>
  </si>
  <si>
    <t>GP referral</t>
  </si>
  <si>
    <t>Colorectal</t>
  </si>
  <si>
    <t>Stomach</t>
  </si>
  <si>
    <t>Pancreas</t>
  </si>
  <si>
    <t>Bladder</t>
  </si>
  <si>
    <t>Oesophagus</t>
  </si>
  <si>
    <t>Emergency presentation</t>
  </si>
  <si>
    <t>Ovary</t>
  </si>
  <si>
    <t>Lung</t>
  </si>
  <si>
    <t>All Cancers</t>
  </si>
  <si>
    <t>Multiple myeloma</t>
  </si>
  <si>
    <t>Prostate</t>
  </si>
  <si>
    <t>Testis</t>
  </si>
  <si>
    <t>Melanoma</t>
  </si>
  <si>
    <t>Cervix</t>
  </si>
  <si>
    <t>85+</t>
  </si>
  <si>
    <t>Two Week Wait</t>
  </si>
  <si>
    <t>Screen detected</t>
  </si>
  <si>
    <t>Total</t>
  </si>
  <si>
    <t>East Midlands</t>
  </si>
  <si>
    <t>Thames Valley</t>
  </si>
  <si>
    <t>Select cancer site from box below</t>
  </si>
  <si>
    <t>Death Certificate Only</t>
  </si>
  <si>
    <t>Non-Hodgkin lymphoma</t>
  </si>
  <si>
    <t>Confidence interval</t>
  </si>
  <si>
    <t>50-59</t>
  </si>
  <si>
    <t>60-69</t>
  </si>
  <si>
    <t>70-79</t>
  </si>
  <si>
    <t>Cancer sites</t>
  </si>
  <si>
    <t>CHECK</t>
  </si>
  <si>
    <t>Under 50</t>
  </si>
  <si>
    <t>80-84</t>
  </si>
  <si>
    <t>Year</t>
  </si>
  <si>
    <t>Hodgkin lymphoma</t>
  </si>
  <si>
    <t>Mesothelioma</t>
  </si>
  <si>
    <t>Other malignant neoplasms</t>
  </si>
  <si>
    <t>Vulva</t>
  </si>
  <si>
    <t>England</t>
  </si>
  <si>
    <t>Leukaemia: other (all excluding AML and CLL)</t>
  </si>
  <si>
    <t>1-month</t>
  </si>
  <si>
    <t>3-month</t>
  </si>
  <si>
    <t>6-month</t>
  </si>
  <si>
    <t>9-month</t>
  </si>
  <si>
    <t>12-month</t>
  </si>
  <si>
    <t>Survival</t>
  </si>
  <si>
    <t>Head and neck - Hypopharynx</t>
  </si>
  <si>
    <t>Head and neck - Oropharynx</t>
  </si>
  <si>
    <t>Head and neck - Oral cavity</t>
  </si>
  <si>
    <t>Head and neck - Salivary glands</t>
  </si>
  <si>
    <t>GP Referral</t>
  </si>
  <si>
    <t>Other Outpatient</t>
  </si>
  <si>
    <t>Inpatient Elective</t>
  </si>
  <si>
    <t>Back to Contents page</t>
  </si>
  <si>
    <t xml:space="preserve"> </t>
  </si>
  <si>
    <t>- All the figures have been rounded to the nearest whole number. This may result in the upper or lower confidence interval being equal to its main figure.</t>
  </si>
  <si>
    <t>Note</t>
  </si>
  <si>
    <t>All percentages are shown with no decimal places. This may result in the upper or lower confidence interval being equal to the spot estimate.</t>
  </si>
  <si>
    <t>- All percentages are shown with no decimal places. This may result in the upper or lower confidence interval being equal to the spot estimate.</t>
  </si>
  <si>
    <t>Peer-reviewed paper in the British Journal of Cancer</t>
  </si>
  <si>
    <t>Select diagnosis year and cancer site from boxes below</t>
  </si>
  <si>
    <t>Route</t>
  </si>
  <si>
    <t>Description</t>
  </si>
  <si>
    <t>Screen Detected</t>
  </si>
  <si>
    <t>Detected via the breast, cervical or bowel screening programmes</t>
  </si>
  <si>
    <t>Urgent GP referral with a suspicion of cancer</t>
  </si>
  <si>
    <t>Routine and urgent referrals where the patient was not referred under the Two Week Wait referral route</t>
  </si>
  <si>
    <t>Where no earlier admission can be found prior to admission from a waiting list, booked or planned</t>
  </si>
  <si>
    <t>Emergency Presentation</t>
  </si>
  <si>
    <t>An emergency route via A&amp;E, emergency GP referral, emergency transfer, emergency consultant outpatient referral, emergency admission or attendance</t>
  </si>
  <si>
    <t>No data available from Inpatient or Outpatient HES, CWT, Screening and with a death certificate only diagnosis flagged by the registry in the NCDR</t>
  </si>
  <si>
    <t xml:space="preserve">If you have any queries regarding any of these data, please contact: </t>
  </si>
  <si>
    <t>Description of each Route</t>
  </si>
  <si>
    <t>The following ICD 10 groups were used for the cancer sites/groups contained within this spreadsheet:</t>
  </si>
  <si>
    <t>C15</t>
  </si>
  <si>
    <t>C16</t>
  </si>
  <si>
    <t>C25</t>
  </si>
  <si>
    <t>C32</t>
  </si>
  <si>
    <t>C43</t>
  </si>
  <si>
    <t>C45</t>
  </si>
  <si>
    <t>C50</t>
  </si>
  <si>
    <t>C51</t>
  </si>
  <si>
    <t>C53</t>
  </si>
  <si>
    <t>C61</t>
  </si>
  <si>
    <t>C62</t>
  </si>
  <si>
    <t>C67</t>
  </si>
  <si>
    <t>C73</t>
  </si>
  <si>
    <t>C81</t>
  </si>
  <si>
    <t>C911</t>
  </si>
  <si>
    <t>Cancer site/group</t>
  </si>
  <si>
    <t>ICD10 codes included</t>
  </si>
  <si>
    <t>ICD10 codes</t>
  </si>
  <si>
    <t>Children (0-14 yrs)</t>
  </si>
  <si>
    <t>TYA (15-24 yrs)</t>
  </si>
  <si>
    <t>C910</t>
  </si>
  <si>
    <t>C921</t>
  </si>
  <si>
    <t>Available results</t>
  </si>
  <si>
    <t>Other documentation on Routes to Diagnosis are also available. These include:</t>
  </si>
  <si>
    <t>Number of cases</t>
  </si>
  <si>
    <t>- Due to known data issues, the screening percentage for cervical cancer under reports the proportion of screen detected cervical cancers for many networks.</t>
  </si>
  <si>
    <t>Anus</t>
  </si>
  <si>
    <t>Cervix (in-situ)</t>
  </si>
  <si>
    <t>Female breast cancer</t>
  </si>
  <si>
    <t>Gallbladder</t>
  </si>
  <si>
    <t>Head and neck - Eye</t>
  </si>
  <si>
    <t>Head and neck - Nasopharynx</t>
  </si>
  <si>
    <t>Head and Neck - non specific</t>
  </si>
  <si>
    <t>Head and neck - Palate</t>
  </si>
  <si>
    <t>Head and neck – Thyroid</t>
  </si>
  <si>
    <t>Heart, Mediastinum and Pleura</t>
  </si>
  <si>
    <t>Leukaemia: acute lymphoblastic</t>
  </si>
  <si>
    <t>Leukaemia: acute myeloid</t>
  </si>
  <si>
    <t>Leukaemia: chronic lymphocytic</t>
  </si>
  <si>
    <t>Leukaemia: chronic myeloid</t>
  </si>
  <si>
    <t>Male breast cancer</t>
  </si>
  <si>
    <t>Nasal Cavity and Middle Ear</t>
  </si>
  <si>
    <t>Penis</t>
  </si>
  <si>
    <t>Sarcoma: Bone</t>
  </si>
  <si>
    <t>Sarcoma: connective and soft tissue</t>
  </si>
  <si>
    <t>Small Intestine</t>
  </si>
  <si>
    <t>Vagina</t>
  </si>
  <si>
    <t>Cancer of Unknown Primary</t>
  </si>
  <si>
    <t>Head and neck - Other (excl. oral cavity, oropharynx, larynx &amp; thyroid)</t>
  </si>
  <si>
    <t>East of England</t>
  </si>
  <si>
    <t>South West</t>
  </si>
  <si>
    <t>Wessex</t>
  </si>
  <si>
    <t>West Midlands</t>
  </si>
  <si>
    <t>Strategic Clinical Network</t>
  </si>
  <si>
    <t>Select Strategic Clinical Network from box below</t>
  </si>
  <si>
    <t>24-month</t>
  </si>
  <si>
    <t>36-month</t>
  </si>
  <si>
    <t>Total Tumours</t>
  </si>
  <si>
    <t>1 A&amp;E</t>
  </si>
  <si>
    <t>2 GP</t>
  </si>
  <si>
    <t>3 IP Emergency</t>
  </si>
  <si>
    <t>4 OP Emergency</t>
  </si>
  <si>
    <t>Inpatient Emergency</t>
  </si>
  <si>
    <t>Outpatient Emergency</t>
  </si>
  <si>
    <t>Accident &amp; Emergency</t>
  </si>
  <si>
    <t>Incidence by route and site - for selected Strategic Clinical Network</t>
  </si>
  <si>
    <t>Incidence by route - comparing results across Strategic Clinical Networks</t>
  </si>
  <si>
    <t>C21</t>
  </si>
  <si>
    <t>D090</t>
  </si>
  <si>
    <t>Breast (in-situ)</t>
  </si>
  <si>
    <t>D05</t>
  </si>
  <si>
    <t>D06</t>
  </si>
  <si>
    <t>C23</t>
  </si>
  <si>
    <t>C69</t>
  </si>
  <si>
    <t>C11</t>
  </si>
  <si>
    <t>C00, C14, C31</t>
  </si>
  <si>
    <t>C05</t>
  </si>
  <si>
    <t>C38</t>
  </si>
  <si>
    <t>C60</t>
  </si>
  <si>
    <t>C17</t>
  </si>
  <si>
    <t>C52</t>
  </si>
  <si>
    <t>Female breast (in-situ)</t>
  </si>
  <si>
    <t>Number of emergencies</t>
  </si>
  <si>
    <t>Percent emergencies 
(of all cases)</t>
  </si>
  <si>
    <t>All Malignant Neoplasms (excl. NMSC)</t>
  </si>
  <si>
    <t>w</t>
  </si>
  <si>
    <t/>
  </si>
  <si>
    <t>C01, C09, C10</t>
  </si>
  <si>
    <t>C30</t>
  </si>
  <si>
    <t>Breakdown of Emergency route - age</t>
  </si>
  <si>
    <t>Breakdown of Emergency route - Overall</t>
  </si>
  <si>
    <t>Breakdown of Emergency route - children and TYA</t>
  </si>
  <si>
    <t>No data available from Inpatient or Outpatient HES, CWT, Screening within set time parameters or unknown referral</t>
  </si>
  <si>
    <t>An elective route starting with an outpatient appointment: either self-referral, consultant to consultant, other referral</t>
  </si>
  <si>
    <t xml:space="preserve">- Only cancer types with more than 100 cases across the four year period are shown. </t>
  </si>
  <si>
    <t>Managed</t>
  </si>
  <si>
    <t>Other</t>
  </si>
  <si>
    <t>NHS Ashford CCG</t>
  </si>
  <si>
    <t>NHS Aylesbury Vale CCG</t>
  </si>
  <si>
    <t>NHS Barnet CCG</t>
  </si>
  <si>
    <t>NHS Barnsley CCG</t>
  </si>
  <si>
    <t>NHS Bassetlaw CCG</t>
  </si>
  <si>
    <t>NHS Bedfordshire CCG</t>
  </si>
  <si>
    <t>NHS Bexley CCG</t>
  </si>
  <si>
    <t>NHS Blackpool CCG</t>
  </si>
  <si>
    <t>NHS Bolton CCG</t>
  </si>
  <si>
    <t>NHS Bradford City CCG</t>
  </si>
  <si>
    <t>NHS Bradford Districts CCG</t>
  </si>
  <si>
    <t>NHS Brent CCG</t>
  </si>
  <si>
    <t>NHS Bristol CCG</t>
  </si>
  <si>
    <t>NHS Bromley CCG</t>
  </si>
  <si>
    <t>NHS Bury CCG</t>
  </si>
  <si>
    <t>NHS Calderdale CCG</t>
  </si>
  <si>
    <t>NHS Camden CCG</t>
  </si>
  <si>
    <t>NHS Cannock Chase CCG</t>
  </si>
  <si>
    <t>NHS Central London (Westminster) CCG</t>
  </si>
  <si>
    <t>NHS Central Manchester CCG</t>
  </si>
  <si>
    <t>NHS Chiltern CCG</t>
  </si>
  <si>
    <t>NHS Coastal West Sussex CCG</t>
  </si>
  <si>
    <t>NHS Corby CCG</t>
  </si>
  <si>
    <t>NHS Crawley CCG</t>
  </si>
  <si>
    <t>NHS Croydon CCG</t>
  </si>
  <si>
    <t>NHS Cumbria CCG</t>
  </si>
  <si>
    <t>NHS Darlington CCG</t>
  </si>
  <si>
    <t>NHS Doncaster CCG</t>
  </si>
  <si>
    <t>NHS Dorset CCG</t>
  </si>
  <si>
    <t>NHS Dudley CCG</t>
  </si>
  <si>
    <t>NHS Ealing CCG</t>
  </si>
  <si>
    <t>NHS East Lancashire CCG</t>
  </si>
  <si>
    <t>NHS East Staffordshire CCG</t>
  </si>
  <si>
    <t>NHS East Surrey CCG</t>
  </si>
  <si>
    <t>NHS Eastern Cheshire CCG</t>
  </si>
  <si>
    <t>NHS Enfield CCG</t>
  </si>
  <si>
    <t>NHS Erewash CCG</t>
  </si>
  <si>
    <t>NHS Fylde &amp; Wyre CCG</t>
  </si>
  <si>
    <t>NHS Gateshead CCG</t>
  </si>
  <si>
    <t>NHS Gloucestershire CCG</t>
  </si>
  <si>
    <t>NHS Greater Huddersfield CCG</t>
  </si>
  <si>
    <t>NHS Greater Preston CCG</t>
  </si>
  <si>
    <t>NHS Greenwich CCG</t>
  </si>
  <si>
    <t>NHS Halton CCG</t>
  </si>
  <si>
    <t>NHS Hardwick CCG</t>
  </si>
  <si>
    <t>NHS Haringey CCG</t>
  </si>
  <si>
    <t>NHS Harrow CCG</t>
  </si>
  <si>
    <t>NHS Havering CCG</t>
  </si>
  <si>
    <t>NHS Herefordshire CCG</t>
  </si>
  <si>
    <t>NHS Herts Valleys CCG</t>
  </si>
  <si>
    <t>NHS High Weald Lewes Havens CCG</t>
  </si>
  <si>
    <t>NHS Hillingdon CCG</t>
  </si>
  <si>
    <t>NHS Hounslow CCG</t>
  </si>
  <si>
    <t>NHS Hull CCG</t>
  </si>
  <si>
    <t>NHS Islington CCG</t>
  </si>
  <si>
    <t>NHS Kernow CCG</t>
  </si>
  <si>
    <t>NHS Kingston CCG</t>
  </si>
  <si>
    <t>NHS Knowsley CCG</t>
  </si>
  <si>
    <t>NHS Lambeth CCG</t>
  </si>
  <si>
    <t>NHS Lancashire North CCG</t>
  </si>
  <si>
    <t>NHS Leeds North CCG</t>
  </si>
  <si>
    <t>NHS Leeds West CCG</t>
  </si>
  <si>
    <t>NHS Leicester City CCG</t>
  </si>
  <si>
    <t>NHS Lewisham CCG</t>
  </si>
  <si>
    <t>NHS Lincolnshire East CCG</t>
  </si>
  <si>
    <t>NHS Lincolnshire West CCG</t>
  </si>
  <si>
    <t>NHS Liverpool CCG</t>
  </si>
  <si>
    <t>NHS Luton CCG</t>
  </si>
  <si>
    <t>NHS Medway CCG</t>
  </si>
  <si>
    <t>NHS Merton CCG</t>
  </si>
  <si>
    <t>NHS Mid Essex CCG</t>
  </si>
  <si>
    <t>NHS Milton Keynes CCG</t>
  </si>
  <si>
    <t>NHS Nene CCG</t>
  </si>
  <si>
    <t>NHS Newark &amp; Sherwood CCG</t>
  </si>
  <si>
    <t>NHS Newcastle West CCG</t>
  </si>
  <si>
    <t>NHS Newham CCG</t>
  </si>
  <si>
    <t>NHS North &amp; West Reading CCG</t>
  </si>
  <si>
    <t>NHS North Derbyshire CCG</t>
  </si>
  <si>
    <t>NHS North Durham CCG</t>
  </si>
  <si>
    <t>NHS North East Essex CCG</t>
  </si>
  <si>
    <t>NHS North East Lincolnshire CCG</t>
  </si>
  <si>
    <t>NHS North Hampshire CCG</t>
  </si>
  <si>
    <t>NHS North Kirklees CCG</t>
  </si>
  <si>
    <t>NHS North Lincolnshire CCG</t>
  </si>
  <si>
    <t>NHS North Manchester CCG</t>
  </si>
  <si>
    <t>NHS North Norfolk CCG</t>
  </si>
  <si>
    <t>NHS North Somerset CCG</t>
  </si>
  <si>
    <t>NHS North Staffordshire CCG</t>
  </si>
  <si>
    <t>NHS North Tyneside CCG</t>
  </si>
  <si>
    <t>NHS North West Surrey CCG</t>
  </si>
  <si>
    <t>NHS North, East, West Devon CCG</t>
  </si>
  <si>
    <t>NHS Northumberland CCG</t>
  </si>
  <si>
    <t>NHS Norwich CCG</t>
  </si>
  <si>
    <t>NHS Nottingham City CCG</t>
  </si>
  <si>
    <t>NHS Nottingham West CCG</t>
  </si>
  <si>
    <t>NHS Oldham CCG</t>
  </si>
  <si>
    <t>NHS Oxfordshire CCG</t>
  </si>
  <si>
    <t>NHS Portsmouth CCG</t>
  </si>
  <si>
    <t>NHS Redbridge CCG</t>
  </si>
  <si>
    <t>NHS Richmond CCG</t>
  </si>
  <si>
    <t>NHS Rotherham CCG</t>
  </si>
  <si>
    <t>NHS Rushcliffe CCG</t>
  </si>
  <si>
    <t>NHS Salford CCG</t>
  </si>
  <si>
    <t>NHS Sheffield CCG</t>
  </si>
  <si>
    <t>NHS Shropshire CCG</t>
  </si>
  <si>
    <t>NHS Slough CCG</t>
  </si>
  <si>
    <t>NHS Solihull CCG</t>
  </si>
  <si>
    <t>NHS Somerset CCG</t>
  </si>
  <si>
    <t>NHS South Cheshire CCG</t>
  </si>
  <si>
    <t>NHS South Eastern Hampshire CCG</t>
  </si>
  <si>
    <t>NHS South Gloucestershire CCG</t>
  </si>
  <si>
    <t>NHS South Kent Coast CCG</t>
  </si>
  <si>
    <t>NHS South Lincolnshire CCG</t>
  </si>
  <si>
    <t>NHS South Manchester CCG</t>
  </si>
  <si>
    <t>NHS South Norfolk CCG</t>
  </si>
  <si>
    <t>NHS South Reading CCG</t>
  </si>
  <si>
    <t>NHS South Sefton CCG</t>
  </si>
  <si>
    <t>NHS South Tees CCG</t>
  </si>
  <si>
    <t>NHS South Tyneside CCG</t>
  </si>
  <si>
    <t>NHS South Warwickshire CCG</t>
  </si>
  <si>
    <t>NHS South Worcestershire CCG</t>
  </si>
  <si>
    <t>NHS Southampton CCG</t>
  </si>
  <si>
    <t>NHS Southend CCG</t>
  </si>
  <si>
    <t>NHS Southern Derbyshire CCG</t>
  </si>
  <si>
    <t>NHS Southwark CCG</t>
  </si>
  <si>
    <t>NHS St Helens CCG</t>
  </si>
  <si>
    <t>NHS Stockport CCG</t>
  </si>
  <si>
    <t>NHS Sunderland CCG</t>
  </si>
  <si>
    <t>NHS Surrey Downs CCG</t>
  </si>
  <si>
    <t>NHS Surrey Heath CCG</t>
  </si>
  <si>
    <t>NHS Sutton CCG</t>
  </si>
  <si>
    <t>NHS Swale CCG</t>
  </si>
  <si>
    <t>NHS Swindon CCG</t>
  </si>
  <si>
    <t>NHS Thanet CCG</t>
  </si>
  <si>
    <t>NHS Thurrock CCG</t>
  </si>
  <si>
    <t>NHS Tower Hamlets CCG</t>
  </si>
  <si>
    <t>NHS Trafford CCG</t>
  </si>
  <si>
    <t>NHS Vale Royal CCG</t>
  </si>
  <si>
    <t>NHS Walsall CCG</t>
  </si>
  <si>
    <t>NHS Waltham Forest CCG</t>
  </si>
  <si>
    <t>NHS Wandsworth CCG</t>
  </si>
  <si>
    <t>NHS Warrington CCG</t>
  </si>
  <si>
    <t>NHS Warwickshire North CCG</t>
  </si>
  <si>
    <t>NHS West Cheshire CCG</t>
  </si>
  <si>
    <t>NHS West Essex CCG</t>
  </si>
  <si>
    <t>NHS West Hampshire CCG</t>
  </si>
  <si>
    <t>NHS West Kent CCG</t>
  </si>
  <si>
    <t>NHS West Lancashire CCG</t>
  </si>
  <si>
    <t>NHS West Leicestershire CCG</t>
  </si>
  <si>
    <t>NHS West Norfolk CCG</t>
  </si>
  <si>
    <t>NHS West Suffolk CCG</t>
  </si>
  <si>
    <t>NHS Wigan Borough CCG</t>
  </si>
  <si>
    <t>NHS Wiltshire CCG</t>
  </si>
  <si>
    <t>NHS Wirral CCG</t>
  </si>
  <si>
    <t>NHS Wokingham CCG</t>
  </si>
  <si>
    <t>NHS Wolverhampton CCG</t>
  </si>
  <si>
    <t>NHS Wyre Forest CCG</t>
  </si>
  <si>
    <t>CCGs</t>
  </si>
  <si>
    <t>Female Breast Cancer</t>
  </si>
  <si>
    <t>Funnel plots have been created using the APHO funnel plot templates: http://www.apho.org.uk/resource/item.aspx?RID=25353</t>
  </si>
  <si>
    <t>Directly age-standardised rate per 100, 000 population, female breast cancer by screening route
 - by  Clinical Commissioning Group</t>
  </si>
  <si>
    <t>Directly age-standardised rate per 100, 000 population, female breast cancer by managed route
 - by  Clinical Commissioning Group</t>
  </si>
  <si>
    <t>Directly age-standardised rate per 100, 000 population, female breast cancer by emergency route
 - by  Clinical Commissioning Group</t>
  </si>
  <si>
    <t>Directly age-standardised rate per 100, 000 population, female breast cancer by other route
 - by  Clinical Commissioning Group</t>
  </si>
  <si>
    <t>Directly age-standardised rate per 100, 000 population, colorectal cancer by screening route
 - by  Clinical Commissioning Group</t>
  </si>
  <si>
    <t>Directly age-standardised rate per 100, 000 population, colorectal cancer by managed route
 - by  Clinical Commissioning Group</t>
  </si>
  <si>
    <t>Directly age-standardised rate per 100, 000 population, colorectal cancer by emergency route
 - by  Clinical Commissioning Group</t>
  </si>
  <si>
    <t>Directly age-standardised rate per 100, 000 population, colorectal cancer by other route
 - by  Clinical Commissioning Group</t>
  </si>
  <si>
    <t>Directly age-standardised rate per 100, 000 population, lung cancer by managed route
 - by  Clinical Commissioning Group</t>
  </si>
  <si>
    <t>Directly age-standardised rate per 100, 000 population, lung cancer by emergency route
 - by  Clinical Commissioning Group</t>
  </si>
  <si>
    <t>Directly age-standardised rate per 100, 000 population, lung cancer by other route
 - by  Clinical Commissioning Group</t>
  </si>
  <si>
    <r>
      <t xml:space="preserve">Directly age-standardised rate per 100, 000 population of all colorectal cancer diagnoses by route
 - </t>
    </r>
    <r>
      <rPr>
        <b/>
        <i/>
        <sz val="12"/>
        <color indexed="8"/>
        <rFont val="Arial"/>
        <family val="2"/>
      </rPr>
      <t>by  Clinical Commissioning Group</t>
    </r>
  </si>
  <si>
    <r>
      <t xml:space="preserve">Directly age-standardised rate per 100, 000 population of all lung cancer diagnoses by route
 - </t>
    </r>
    <r>
      <rPr>
        <b/>
        <i/>
        <sz val="12"/>
        <color indexed="8"/>
        <rFont val="Arial"/>
        <family val="2"/>
      </rPr>
      <t>by  Clinical Commissioning Group</t>
    </r>
  </si>
  <si>
    <r>
      <t xml:space="preserve">Directly age-standardised rate per 100, 000 population of all prostate cancer diagnoses by route
 - </t>
    </r>
    <r>
      <rPr>
        <b/>
        <i/>
        <sz val="12"/>
        <color indexed="8"/>
        <rFont val="Arial"/>
        <family val="2"/>
      </rPr>
      <t>by  Clinical Commissioning Group</t>
    </r>
  </si>
  <si>
    <t>Directly age-standardised rate per 100, 000 population, prostate cancer by managed route
 - by  Clinical Commissioning Group</t>
  </si>
  <si>
    <t>Directly age-standardised rate per 100, 000 population, prostate cancer by emergency route
 - by  Clinical Commissioning Group</t>
  </si>
  <si>
    <t>Directly age-standardised rate per 100, 000 population, prostate cancer by other route
 - by  Clinical Commissioning Group</t>
  </si>
  <si>
    <t>Breast ASR by CCG</t>
  </si>
  <si>
    <t>Colorectal ASR by CCG</t>
  </si>
  <si>
    <t>Lung ASR by CCG</t>
  </si>
  <si>
    <t>Prostate ASR by CCG</t>
  </si>
  <si>
    <t>- Due to differences in the age structure of populations between SCNs, comparisons across geographies are not recommended.</t>
  </si>
  <si>
    <t>- Comparisons for the All Malignant Neoplasms (excl. NMSC) group are not recommended due to variation in case-mix.</t>
  </si>
  <si>
    <t>Percentage by Route</t>
  </si>
  <si>
    <t>Directly age-standardised rate per 100, 000 population by route
Bordered cells indicate 3 SD outliers on respective funnel plots</t>
  </si>
  <si>
    <t>Cancer sites for breakdown</t>
  </si>
  <si>
    <t>Sites by year and survival</t>
  </si>
  <si>
    <r>
      <t xml:space="preserve">Directly age-standardised rate per 100, 000 population of all female breast cancer diagnoses by route - </t>
    </r>
    <r>
      <rPr>
        <b/>
        <i/>
        <sz val="12"/>
        <color indexed="8"/>
        <rFont val="Arial"/>
        <family val="2"/>
      </rPr>
      <t>by  Clinical Commissioning Group</t>
    </r>
  </si>
  <si>
    <t>Breakdown of Emergency Route</t>
  </si>
  <si>
    <t>Results by Strategic Clinical Network</t>
  </si>
  <si>
    <t>Results by Cancer Commissioning Group</t>
  </si>
  <si>
    <t>Technical document explaining how Routes are calculated</t>
  </si>
  <si>
    <t xml:space="preserve">Routes to diagnosis 2006-2013 workbook </t>
  </si>
  <si>
    <t>This workbook contains both incidence breakdowns and relative survival estimates</t>
  </si>
  <si>
    <t xml:space="preserve">Incidence shows the percentage of patients assigned to each Route. </t>
  </si>
  <si>
    <t>Survival shows the relative survival estimates for patients assigned to each route.</t>
  </si>
  <si>
    <t>ncinanalysts@phe.gov.uk</t>
  </si>
  <si>
    <t>Brain</t>
  </si>
  <si>
    <t>C71, D330-D332, D430-D432</t>
  </si>
  <si>
    <t>Intracranial endocrine</t>
  </si>
  <si>
    <t>C751-C753, D352-D354, D443-D445</t>
  </si>
  <si>
    <t>Meninges</t>
  </si>
  <si>
    <t>C70, D32, D42</t>
  </si>
  <si>
    <t>Spinal cord and Cranial nerves</t>
  </si>
  <si>
    <t>C720-C725, D333, D334, D433-D434</t>
  </si>
  <si>
    <t>CNS unspecified/unknown</t>
  </si>
  <si>
    <t>C728, C729, D337, D339, D437-D439</t>
  </si>
  <si>
    <t>Other CNS and intracranial tumours</t>
  </si>
  <si>
    <t>C72, C75, D333-D339, D352-D354, D433-D439, D443-D445</t>
  </si>
  <si>
    <t>C77, C78, C79, C80</t>
  </si>
  <si>
    <t>C18, C19, C20</t>
  </si>
  <si>
    <t>C12, C13</t>
  </si>
  <si>
    <t>C02, C03, C04, C06</t>
  </si>
  <si>
    <t>C07, C08</t>
  </si>
  <si>
    <t>C05, C07, C08, C11, C12, C13</t>
  </si>
  <si>
    <t>C82, C83, C84, C85</t>
  </si>
  <si>
    <t>Kidney</t>
  </si>
  <si>
    <t>C64</t>
  </si>
  <si>
    <t>Other and unspecified urinary</t>
  </si>
  <si>
    <t>C65, C66, C68</t>
  </si>
  <si>
    <t>C920, C924, C925 C930, C940, C942</t>
  </si>
  <si>
    <t>C910, C921</t>
  </si>
  <si>
    <t>Other haematological malignancies</t>
  </si>
  <si>
    <t>C88, C912-C919, C922, C923, C927-C929, C931-C939, C943-C947, C95, C96</t>
  </si>
  <si>
    <t>Liver (excl intrahepatic bile duct)</t>
  </si>
  <si>
    <t>C220, C222-C229</t>
  </si>
  <si>
    <t>Biliary tract cancer</t>
  </si>
  <si>
    <t>C221, C240, C248-C249</t>
  </si>
  <si>
    <t>C33, C34</t>
  </si>
  <si>
    <t>C90</t>
  </si>
  <si>
    <t>C241, C26, C37, C39, C46, C47, C58, C63, C74, C750, C754-C759 C76, C97</t>
  </si>
  <si>
    <t>C56, C57</t>
  </si>
  <si>
    <t>C40, C41</t>
  </si>
  <si>
    <t>C48, C49</t>
  </si>
  <si>
    <t>C54, C55</t>
  </si>
  <si>
    <t>2006-2013</t>
  </si>
  <si>
    <r>
      <t>Percentage of diagnoses by Emergency route -</t>
    </r>
    <r>
      <rPr>
        <b/>
        <sz val="12"/>
        <color indexed="8"/>
        <rFont val="Arial"/>
        <family val="2"/>
      </rPr>
      <t xml:space="preserve"> 2006 to 2013</t>
    </r>
  </si>
  <si>
    <t>Chart titles</t>
  </si>
  <si>
    <t>Percentage of diagnoses by Emergency route and Age group - 2006 to 2013</t>
  </si>
  <si>
    <t>- Approximately one quarter of childhood tumours are not included except in the ‘all malignant neoplasms' figures.</t>
  </si>
  <si>
    <t>Bladder (in-situ)</t>
  </si>
  <si>
    <t>Cheshire and Merseyside</t>
  </si>
  <si>
    <t>Greater Manchester, Lancashire and South Cumbria</t>
  </si>
  <si>
    <t>North and East London</t>
  </si>
  <si>
    <t>North West and South London</t>
  </si>
  <si>
    <t>Northern England</t>
  </si>
  <si>
    <t>South East coast</t>
  </si>
  <si>
    <t>Yorkshire and The Humber</t>
  </si>
  <si>
    <t>% overall EP</t>
  </si>
  <si>
    <t>Head and neck - Larynx</t>
  </si>
  <si>
    <t>Head and neck - Thyroid</t>
  </si>
  <si>
    <t>% all Routes</t>
  </si>
  <si>
    <t>2006</t>
  </si>
  <si>
    <t>2007</t>
  </si>
  <si>
    <t>2008</t>
  </si>
  <si>
    <t>2009</t>
  </si>
  <si>
    <t>2010</t>
  </si>
  <si>
    <t>2011</t>
  </si>
  <si>
    <t>2012</t>
  </si>
  <si>
    <t>2013</t>
  </si>
  <si>
    <t>Screening</t>
  </si>
  <si>
    <t>Total tumours</t>
  </si>
  <si>
    <t>ASR</t>
  </si>
  <si>
    <t>Emergency</t>
  </si>
  <si>
    <t>name</t>
  </si>
  <si>
    <t>NHS Airedale, Wharfedale and Craven CCG</t>
  </si>
  <si>
    <t>NHS Barking &amp; Dagenham CCG</t>
  </si>
  <si>
    <t>NHS Basildon and Brentwood CCG</t>
  </si>
  <si>
    <t>NHS Bath and North East Somerset CCG</t>
  </si>
  <si>
    <t>NHS Birmingham CrossCity CCG</t>
  </si>
  <si>
    <t>NHS Birmingham South and Central CCG</t>
  </si>
  <si>
    <t>NHS Blackburn with Darwen CCG</t>
  </si>
  <si>
    <t>NHS Bracknell and Ascot CCG</t>
  </si>
  <si>
    <t>NHS Brighton &amp; Hove CCG</t>
  </si>
  <si>
    <t>NHS Cambridgeshire and Peterborough CCG</t>
  </si>
  <si>
    <t>NHS Canterbury and Coastal CCG</t>
  </si>
  <si>
    <t>NHS Castle Point, Rayleigh and Rochford CCG</t>
  </si>
  <si>
    <t>NHS Chorley and South Ribble CCG</t>
  </si>
  <si>
    <t>NHS City and Hackney CCG</t>
  </si>
  <si>
    <t>NHS Coventry and Rugby CCG</t>
  </si>
  <si>
    <t>NHS Dartford, Gravesham and Swanley CCG</t>
  </si>
  <si>
    <t>NHS Durham Dales, Easington and Sedgefield CCG</t>
  </si>
  <si>
    <t>NHS East and North Hertfordshire CCG</t>
  </si>
  <si>
    <t>NHS East Leicestershire and Rutland CCG</t>
  </si>
  <si>
    <t>NHS East Riding of Yorkshire CCG</t>
  </si>
  <si>
    <t>NHS Eastbourne, Hailsham and Seaford CCG</t>
  </si>
  <si>
    <t>NHS Fareham and Gosport CCG</t>
  </si>
  <si>
    <t>NHS Great Yarmouth &amp; Waveney CCG</t>
  </si>
  <si>
    <t>NHS Guildford and Waverley CCG</t>
  </si>
  <si>
    <t>NHS Hambleton, Richmondshire and Whitby CCG</t>
  </si>
  <si>
    <t>NHS Hammersmith and Fulham CCG</t>
  </si>
  <si>
    <t>NHS Harrogate and Rural District CCG</t>
  </si>
  <si>
    <t>NHS Hartlepool and Stockton-on-Tees CCG</t>
  </si>
  <si>
    <t>NHS Hastings &amp; Rother CCG</t>
  </si>
  <si>
    <t>NHS Heywood, Middleton &amp; Rochdale CCG</t>
  </si>
  <si>
    <t>NHS Horsham and Mid Sussex CCG</t>
  </si>
  <si>
    <t>NHS Ipswich and East Suffolk CCG</t>
  </si>
  <si>
    <t>NHS Isle of Wight CCG</t>
  </si>
  <si>
    <t>NHS Leeds South and East CCG</t>
  </si>
  <si>
    <t>NHS Mansfield &amp; Ashfield CCG</t>
  </si>
  <si>
    <t>NHS Newbury and District CCG</t>
  </si>
  <si>
    <t>NHS Newcastle North and East CCG</t>
  </si>
  <si>
    <t>NHS North East Hampshire and Farnham CCG</t>
  </si>
  <si>
    <t>NHS Nottingham North &amp; East CCG</t>
  </si>
  <si>
    <t>NHS Redditch and Bromsgrove CCG</t>
  </si>
  <si>
    <t>NHS Sandwell and West Birmingham CCG</t>
  </si>
  <si>
    <t>NHS Scarborough and Ryedale CCG</t>
  </si>
  <si>
    <t>NHS South Devon and Torbay CCG</t>
  </si>
  <si>
    <t>NHS South East Staffs and Seisdon and Peninsular CCG</t>
  </si>
  <si>
    <t>NHS South West Lincolnshire  CCG</t>
  </si>
  <si>
    <t>NHS Southport and Formby CCG</t>
  </si>
  <si>
    <t>NHS Stafford and Surrounds CCG</t>
  </si>
  <si>
    <t>NHS Stoke on Trent CCG</t>
  </si>
  <si>
    <t>NHS Tameside and Glossop CCG</t>
  </si>
  <si>
    <t>NHS Telford &amp; Wrekin CCG</t>
  </si>
  <si>
    <t>NHS Vale of York CCG</t>
  </si>
  <si>
    <t>NHS Wakefield  CCG</t>
  </si>
  <si>
    <t>NHS Windsor, Ascot and Maidenhead CCG</t>
  </si>
  <si>
    <t>Routes to Diagnosis 2006-2013 workbook 2.1a</t>
  </si>
  <si>
    <t>Breakdown of Emergency route - year</t>
  </si>
  <si>
    <t>TYA</t>
  </si>
  <si>
    <t>Children</t>
  </si>
  <si>
    <t>Emergency
 Presentation overall</t>
  </si>
  <si>
    <t>Emergency 
Presentation by year</t>
  </si>
  <si>
    <t>Emergency
 Presentation by age</t>
  </si>
  <si>
    <t>Emergency
 Presentation CTYA</t>
  </si>
  <si>
    <t>Results
 by SCN</t>
  </si>
  <si>
    <t>Results
 by CCG</t>
  </si>
  <si>
    <t>C, TYA</t>
  </si>
  <si>
    <t>% all EP</t>
  </si>
  <si>
    <r>
      <t xml:space="preserve">NHS West London </t>
    </r>
    <r>
      <rPr>
        <sz val="8"/>
        <color indexed="8"/>
        <rFont val="Arial"/>
        <family val="2"/>
      </rPr>
      <t>(Kensington and Chelsea, Queen’s Park and Paddington)</t>
    </r>
    <r>
      <rPr>
        <sz val="12"/>
        <color indexed="8"/>
        <rFont val="Arial"/>
        <family val="2"/>
      </rPr>
      <t xml:space="preserve"> CCG</t>
    </r>
  </si>
  <si>
    <t>Version 2.0b, January 2016</t>
  </si>
  <si>
    <t>Lower bounds</t>
  </si>
  <si>
    <t>Upper bounds</t>
  </si>
  <si>
    <t>Other outpatient</t>
  </si>
  <si>
    <t>Inpatient elective</t>
  </si>
  <si>
    <t>DCO</t>
  </si>
  <si>
    <t>- Due to known data issues, the screen detected percentage for cervical cancer under reports the proportion of screen detected cervical cancers.</t>
  </si>
  <si>
    <t>- Results by year are only available for selected cancer sites.</t>
  </si>
  <si>
    <t>SCN by year sites</t>
  </si>
  <si>
    <t>Select SCN and cancer site from boxes below</t>
  </si>
  <si>
    <r>
      <t xml:space="preserve">Percentage of diagnoses by route - </t>
    </r>
    <r>
      <rPr>
        <b/>
        <sz val="12"/>
        <color indexed="8"/>
        <rFont val="Arial"/>
        <family val="2"/>
      </rPr>
      <t>by SCN, Site and Year</t>
    </r>
  </si>
  <si>
    <t>Percentage of diagnoses by Emergency route and Year - 2006 to 2013</t>
  </si>
  <si>
    <t>-Black bordering on the table indicates a 3SD outlier on the relevant funnel plot.</t>
  </si>
  <si>
    <t>C17, C21, C23, C26, C30, C37, C38, C39, C46, C47, C52, C58, C60, C63, C69, C74, C75, C76, C97</t>
  </si>
  <si>
    <t>Admitted to inpatients from a GP as an emergency referral</t>
  </si>
  <si>
    <t>Referred from A&amp;E attendance to outpatients under the care of referring consultant, following an emergency inpatient admission or from A&amp;E attendance to outpatients under the care of different consultant</t>
  </si>
  <si>
    <t>Admitted to inpatients from the Bed Bureau as an emergency referra, via Mental Health Crisis Resolution Team or admitted to inpatients from a consultant outpatient clinic</t>
  </si>
  <si>
    <t>Admitted from the A&amp;E department</t>
  </si>
  <si>
    <t>Emergency Presentation Route</t>
  </si>
  <si>
    <r>
      <t xml:space="preserve">Percentage of diagnoses by Emergency route 2006-2013 - </t>
    </r>
    <r>
      <rPr>
        <b/>
        <i/>
        <sz val="12"/>
        <color indexed="8"/>
        <rFont val="Arial"/>
        <family val="2"/>
      </rPr>
      <t>Children (0-14 yrs) and Teenagers and Young Adults (TYA, 15-24yrs)</t>
    </r>
  </si>
  <si>
    <r>
      <t xml:space="preserve">Percentage of all diagnoses by route 2006-2013 - </t>
    </r>
    <r>
      <rPr>
        <b/>
        <i/>
        <sz val="12"/>
        <color indexed="8"/>
        <rFont val="Arial"/>
        <family val="2"/>
      </rPr>
      <t>by site for selected Strategic Clinical Network</t>
    </r>
  </si>
  <si>
    <r>
      <t xml:space="preserve">Percentage of all diagnoses by route and site 2006-2013 - </t>
    </r>
    <r>
      <rPr>
        <b/>
        <i/>
        <sz val="12"/>
        <color indexed="8"/>
        <rFont val="Arial"/>
        <family val="2"/>
      </rPr>
      <t>by Strategic Clinical Network</t>
    </r>
  </si>
  <si>
    <t>This workbook presents updated results  for Routes to Diagnosis. All malignant tumours newly diagnosed between 2006 and 2013 are included as well as selected benign and in-situ tumours. The methodology is consistent with previous Routes to Diagnosis work. Improved linkage to HES data has helped to reduce the proportion of tumours with an unknown Route and provided a better understanding of how other Routes originated.</t>
  </si>
  <si>
    <t>Funnel plots
Due to the differences in populations between CCGs, especially in the age distribution, it is not sensible to compare the overall percentages between CCGs. A CCG with an older population would expect to have a different distribution of results to a CCG with a younger population. 
Directly age-standardised rates have therefore been calculated for each CCG. Directly standardised  rates are calculated by dividing the number of cases by the  CCG population in an  age group, multiplied by the European Standard Population for that age group and summing all the age groups. The rate is expressed per 100,000. The age-groups used for direct standardisation are 0-4, 5-9, 10-14, 15-19, 20-24, 25-29, 30-34, 35-39, 40-44, 45-49, 50-54, 55-59, 60-64, 65-69, 70-74, 75-79, 80-84 and 85+.
Funnel plots have been used to compare each of the CCGs by route to diagnosis, with the direct age-standardised rates plotted against the populations. The graph shows two (2SD) and three standard deviations (3SD) from the England value. The funnel shape is due to the standard deviations being wider for CCGs with smaller populations. There is no statistical significant difference from the England value for CCGs that lie between the ‘2SD’ control limit and the blue line.
CCGs that are within ‘2SD’ and ‘3SD’ limits can be considered to be in a ‘warning zone’, while CCGs that fall outside the ‘3SD’ limits can be considered to be in an 'alarm' zone, with the difference warranting further investigation. 
Due to the smaller number of cases by Route at CCG level, the following routes were combined into a ‘Managed' presentation Route: Two Week Wait, GP referral, Inpatient Elective and Other Outpatient Routes.
The two funnel plots are linked. A CCG with a high proportion of the ‘Managed' presentation Route would expect to have a low proportion of Emergency Presentations. 
Incidence and the proportion of cases in each Route drive some of the outliers in the funnel plots here. Some outliers will be due to large differences in the number of tumours diagnosed between different CCGs.</t>
  </si>
  <si>
    <t>Name</t>
  </si>
  <si>
    <t>EP</t>
  </si>
  <si>
    <t>NHS Airedale, Wharfedale and Craven CCG2006-2013</t>
  </si>
  <si>
    <t>NHS Ashford CCG2006-2013</t>
  </si>
  <si>
    <t>NHS Aylesbury Vale CCG2006-2013</t>
  </si>
  <si>
    <t>NHS Barking &amp; Dagenham CCG2006-2013</t>
  </si>
  <si>
    <t>NHS Barnet CCG2006-2013</t>
  </si>
  <si>
    <t>NHS Barnsley CCG2006-2013</t>
  </si>
  <si>
    <t>NHS Basildon and Brentwood CCG2006-2013</t>
  </si>
  <si>
    <t>NHS Bassetlaw CCG2006-2013</t>
  </si>
  <si>
    <t>NHS Bath and North East Somerset CCG2006-2013</t>
  </si>
  <si>
    <t>NHS Bedfordshire CCG2006-2013</t>
  </si>
  <si>
    <t>NHS Bexley CCG2006-2013</t>
  </si>
  <si>
    <t>NHS Birmingham CrossCity CCG2006-2013</t>
  </si>
  <si>
    <t>NHS Birmingham South and Central CCG2006-2013</t>
  </si>
  <si>
    <t>NHS Blackburn with Darwen CCG2006-2013</t>
  </si>
  <si>
    <t>NHS Blackpool CCG2006-2013</t>
  </si>
  <si>
    <t>NHS Bolton CCG2006-2013</t>
  </si>
  <si>
    <t>NHS Bracknell and Ascot CCG2006-2013</t>
  </si>
  <si>
    <t>NHS Bradford City CCG2006-2013</t>
  </si>
  <si>
    <t>NHS Bradford Districts CCG2006-2013</t>
  </si>
  <si>
    <t>NHS Brent CCG2006-2013</t>
  </si>
  <si>
    <t>NHS Brighton &amp; Hove CCG2006-2013</t>
  </si>
  <si>
    <t>NHS Bristol CCG2006-2013</t>
  </si>
  <si>
    <t>NHS Bromley CCG2006-2013</t>
  </si>
  <si>
    <t>NHS Bury CCG2006-2013</t>
  </si>
  <si>
    <t>NHS Calderdale CCG2006-2013</t>
  </si>
  <si>
    <t>NHS Cambridgeshire and Peterborough CCG2006-2013</t>
  </si>
  <si>
    <t>NHS Camden CCG2006-2013</t>
  </si>
  <si>
    <t>NHS Cannock Chase CCG2006-2013</t>
  </si>
  <si>
    <t>NHS Canterbury and Coastal CCG2006-2013</t>
  </si>
  <si>
    <t>NHS Castle Point, Rayleigh and Rochford CCG2006-2013</t>
  </si>
  <si>
    <t>NHS Central London (Westminster) CCG2006-2013</t>
  </si>
  <si>
    <t>NHS Central Manchester CCG2006-2013</t>
  </si>
  <si>
    <t>NHS Chiltern CCG2006-2013</t>
  </si>
  <si>
    <t>NHS Chorley and South Ribble CCG2006-2013</t>
  </si>
  <si>
    <t>NHS City and Hackney CCG2006-2013</t>
  </si>
  <si>
    <t>NHS Coastal West Sussex CCG2006-2013</t>
  </si>
  <si>
    <t>NHS Corby CCG2006-2013</t>
  </si>
  <si>
    <t>NHS Coventry and Rugby CCG2006-2013</t>
  </si>
  <si>
    <t>NHS Crawley CCG2006-2013</t>
  </si>
  <si>
    <t>NHS Croydon CCG2006-2013</t>
  </si>
  <si>
    <t>NHS Cumbria CCG2006-2013</t>
  </si>
  <si>
    <t>NHS Darlington CCG2006-2013</t>
  </si>
  <si>
    <t>NHS Dartford, Gravesham and Swanley CCG2006-2013</t>
  </si>
  <si>
    <t>NHS Doncaster CCG2006-2013</t>
  </si>
  <si>
    <t>NHS Dorset CCG2006-2013</t>
  </si>
  <si>
    <t>NHS Dudley CCG2006-2013</t>
  </si>
  <si>
    <t>NHS Durham Dales, Easington and Sedgefield CCG2006-2013</t>
  </si>
  <si>
    <t>NHS Ealing CCG2006-2013</t>
  </si>
  <si>
    <t>NHS East and North Hertfordshire CCG2006-2013</t>
  </si>
  <si>
    <t>NHS East Lancashire CCG2006-2013</t>
  </si>
  <si>
    <t>NHS East Leicestershire and Rutland CCG2006-2013</t>
  </si>
  <si>
    <t>NHS East Riding of Yorkshire CCG2006-2013</t>
  </si>
  <si>
    <t>NHS East Staffordshire CCG2006-2013</t>
  </si>
  <si>
    <t>NHS East Surrey CCG2006-2013</t>
  </si>
  <si>
    <t>NHS Eastbourne, Hailsham and Seaford CCG2006-2013</t>
  </si>
  <si>
    <t>NHS Eastern Cheshire CCG2006-2013</t>
  </si>
  <si>
    <t>NHS Enfield CCG2006-2013</t>
  </si>
  <si>
    <t>NHS Erewash CCG2006-2013</t>
  </si>
  <si>
    <t>NHS Fareham and Gosport CCG2006-2013</t>
  </si>
  <si>
    <t>NHS Fylde &amp; Wyre CCG2006-2013</t>
  </si>
  <si>
    <t>NHS Gateshead CCG2006-2013</t>
  </si>
  <si>
    <t>NHS Gloucestershire CCG2006-2013</t>
  </si>
  <si>
    <t>NHS Great Yarmouth &amp; Waveney CCG2006-2013</t>
  </si>
  <si>
    <t>NHS Greater Huddersfield CCG2006-2013</t>
  </si>
  <si>
    <t>NHS Greater Preston CCG2006-2013</t>
  </si>
  <si>
    <t>NHS Greenwich CCG2006-2013</t>
  </si>
  <si>
    <t>NHS Guildford and Waverley CCG2006-2013</t>
  </si>
  <si>
    <t>NHS Halton CCG2006-2013</t>
  </si>
  <si>
    <t>NHS Hambleton, Richmondshire and Whitby CCG2006-2013</t>
  </si>
  <si>
    <t>NHS Hammersmith and Fulham CCG2006-2013</t>
  </si>
  <si>
    <t>NHS Hardwick CCG2006-2013</t>
  </si>
  <si>
    <t>NHS Haringey CCG2006-2013</t>
  </si>
  <si>
    <t>NHS Harrogate and Rural District CCG2006-2013</t>
  </si>
  <si>
    <t>NHS Harrow CCG2006-2013</t>
  </si>
  <si>
    <t>NHS Hartlepool and Stockton-on-Tees CCG2006-2013</t>
  </si>
  <si>
    <t>NHS Hastings &amp; Rother CCG2006-2013</t>
  </si>
  <si>
    <t>NHS Havering CCG2006-2013</t>
  </si>
  <si>
    <t>NHS Herefordshire CCG2006-2013</t>
  </si>
  <si>
    <t>NHS Herts Valleys CCG2006-2013</t>
  </si>
  <si>
    <t>NHS Heywood, Middleton &amp; Rochdale CCG2006-2013</t>
  </si>
  <si>
    <t>NHS High Weald Lewes Havens CCG2006-2013</t>
  </si>
  <si>
    <t>NHS Hillingdon CCG2006-2013</t>
  </si>
  <si>
    <t>NHS Horsham and Mid Sussex CCG2006-2013</t>
  </si>
  <si>
    <t>NHS Hounslow CCG2006-2013</t>
  </si>
  <si>
    <t>NHS Hull CCG2006-2013</t>
  </si>
  <si>
    <t>NHS Ipswich and East Suffolk CCG2006-2013</t>
  </si>
  <si>
    <t>NHS Isle of Wight CCG2006-2013</t>
  </si>
  <si>
    <t>NHS Islington CCG2006-2013</t>
  </si>
  <si>
    <t>NHS Kernow CCG2006-2013</t>
  </si>
  <si>
    <t>NHS Kingston CCG2006-2013</t>
  </si>
  <si>
    <t>NHS Knowsley CCG2006-2013</t>
  </si>
  <si>
    <t>NHS Lambeth CCG2006-2013</t>
  </si>
  <si>
    <t>NHS Lancashire North CCG2006-2013</t>
  </si>
  <si>
    <t>NHS Leeds North CCG2006-2013</t>
  </si>
  <si>
    <t>NHS Leeds South and East CCG2006-2013</t>
  </si>
  <si>
    <t>NHS Leeds West CCG2006-2013</t>
  </si>
  <si>
    <t>NHS Leicester City CCG2006-2013</t>
  </si>
  <si>
    <t>NHS Lewisham CCG2006-2013</t>
  </si>
  <si>
    <t>NHS Lincolnshire East CCG2006-2013</t>
  </si>
  <si>
    <t>NHS Lincolnshire West CCG2006-2013</t>
  </si>
  <si>
    <t>NHS Liverpool CCG2006-2013</t>
  </si>
  <si>
    <t>NHS Luton CCG2006-2013</t>
  </si>
  <si>
    <t>NHS Mansfield &amp; Ashfield CCG2006-2013</t>
  </si>
  <si>
    <t>NHS Medway CCG2006-2013</t>
  </si>
  <si>
    <t>NHS Merton CCG2006-2013</t>
  </si>
  <si>
    <t>NHS Mid Essex CCG2006-2013</t>
  </si>
  <si>
    <t>NHS Milton Keynes CCG2006-2013</t>
  </si>
  <si>
    <t>NHS Nene CCG2006-2013</t>
  </si>
  <si>
    <t>NHS Newark &amp; Sherwood CCG2006-2013</t>
  </si>
  <si>
    <t>NHS Newbury and District CCG2006-2013</t>
  </si>
  <si>
    <t>NHS Newcastle North and East CCG2006-2013</t>
  </si>
  <si>
    <t>NHS Newcastle West CCG2006-2013</t>
  </si>
  <si>
    <t>NHS Newham CCG2006-2013</t>
  </si>
  <si>
    <t>NHS North &amp; West Reading CCG2006-2013</t>
  </si>
  <si>
    <t>NHS North Derbyshire CCG2006-2013</t>
  </si>
  <si>
    <t>NHS North Durham CCG2006-2013</t>
  </si>
  <si>
    <t>NHS North East Essex CCG2006-2013</t>
  </si>
  <si>
    <t>NHS North East Hampshire and Farnham CCG2006-2013</t>
  </si>
  <si>
    <t>NHS North East Lincolnshire CCG2006-2013</t>
  </si>
  <si>
    <t>NHS North Hampshire CCG2006-2013</t>
  </si>
  <si>
    <t>NHS North Kirklees CCG2006-2013</t>
  </si>
  <si>
    <t>NHS North Lincolnshire CCG2006-2013</t>
  </si>
  <si>
    <t>NHS North Manchester CCG2006-2013</t>
  </si>
  <si>
    <t>NHS North Norfolk CCG2006-2013</t>
  </si>
  <si>
    <t>NHS North Somerset CCG2006-2013</t>
  </si>
  <si>
    <t>NHS North Staffordshire CCG2006-2013</t>
  </si>
  <si>
    <t>NHS North Tyneside CCG2006-2013</t>
  </si>
  <si>
    <t>NHS North West Surrey CCG2006-2013</t>
  </si>
  <si>
    <t>NHS North, East, West Devon CCG2006-2013</t>
  </si>
  <si>
    <t>NHS Northumberland CCG2006-2013</t>
  </si>
  <si>
    <t>NHS Norwich CCG2006-2013</t>
  </si>
  <si>
    <t>NHS Nottingham City CCG2006-2013</t>
  </si>
  <si>
    <t>NHS Nottingham North &amp; East CCG2006-2013</t>
  </si>
  <si>
    <t>NHS Nottingham West CCG2006-2013</t>
  </si>
  <si>
    <t>NHS Oldham CCG2006-2013</t>
  </si>
  <si>
    <t>NHS Oxfordshire CCG2006-2013</t>
  </si>
  <si>
    <t>NHS Portsmouth CCG2006-2013</t>
  </si>
  <si>
    <t>NHS Redbridge CCG2006-2013</t>
  </si>
  <si>
    <t>NHS Redditch and Bromsgrove CCG2006-2013</t>
  </si>
  <si>
    <t>NHS Richmond CCG2006-2013</t>
  </si>
  <si>
    <t>NHS Rotherham CCG2006-2013</t>
  </si>
  <si>
    <t>NHS Rushcliffe CCG2006-2013</t>
  </si>
  <si>
    <t>NHS Salford CCG2006-2013</t>
  </si>
  <si>
    <t>NHS Sandwell and West Birmingham CCG2006-2013</t>
  </si>
  <si>
    <t>NHS Scarborough and Ryedale CCG2006-2013</t>
  </si>
  <si>
    <t>NHS Sheffield CCG2006-2013</t>
  </si>
  <si>
    <t>NHS Shropshire CCG2006-2013</t>
  </si>
  <si>
    <t>NHS Slough CCG2006-2013</t>
  </si>
  <si>
    <t>NHS Solihull CCG2006-2013</t>
  </si>
  <si>
    <t>NHS Somerset CCG2006-2013</t>
  </si>
  <si>
    <t>NHS South Cheshire CCG2006-2013</t>
  </si>
  <si>
    <t>NHS South Devon and Torbay CCG2006-2013</t>
  </si>
  <si>
    <t>NHS South East Staffs and Seisdon and Peninsular CCG2006-2013</t>
  </si>
  <si>
    <t>NHS South Eastern Hampshire CCG2006-2013</t>
  </si>
  <si>
    <t>NHS South Gloucestershire CCG2006-2013</t>
  </si>
  <si>
    <t>NHS South Kent Coast CCG2006-2013</t>
  </si>
  <si>
    <t>NHS South Lincolnshire CCG2006-2013</t>
  </si>
  <si>
    <t>NHS South Manchester CCG2006-2013</t>
  </si>
  <si>
    <t>NHS South Norfolk CCG2006-2013</t>
  </si>
  <si>
    <t>NHS South Reading CCG2006-2013</t>
  </si>
  <si>
    <t>NHS South Sefton CCG2006-2013</t>
  </si>
  <si>
    <t>NHS South Tees CCG2006-2013</t>
  </si>
  <si>
    <t>NHS South Tyneside CCG2006-2013</t>
  </si>
  <si>
    <t>NHS South Warwickshire CCG2006-2013</t>
  </si>
  <si>
    <t>NHS South West Lincolnshire  CCG2006-2013</t>
  </si>
  <si>
    <t>NHS South Worcestershire CCG2006-2013</t>
  </si>
  <si>
    <t>NHS Southampton CCG2006-2013</t>
  </si>
  <si>
    <t>NHS Southend CCG2006-2013</t>
  </si>
  <si>
    <t>NHS Southern Derbyshire CCG2006-2013</t>
  </si>
  <si>
    <t>NHS Southport and Formby CCG2006-2013</t>
  </si>
  <si>
    <t>NHS Southwark CCG2006-2013</t>
  </si>
  <si>
    <t>NHS St Helens CCG2006-2013</t>
  </si>
  <si>
    <t>NHS Stafford and Surrounds CCG2006-2013</t>
  </si>
  <si>
    <t>NHS Stockport CCG2006-2013</t>
  </si>
  <si>
    <t>NHS Stoke on Trent CCG2006-2013</t>
  </si>
  <si>
    <t>NHS Sunderland CCG2006-2013</t>
  </si>
  <si>
    <t>NHS Surrey Downs CCG2006-2013</t>
  </si>
  <si>
    <t>NHS Surrey Heath CCG2006-2013</t>
  </si>
  <si>
    <t>NHS Sutton CCG2006-2013</t>
  </si>
  <si>
    <t>NHS Swale CCG2006-2013</t>
  </si>
  <si>
    <t>NHS Swindon CCG2006-2013</t>
  </si>
  <si>
    <t>NHS Tameside and Glossop CCG2006-2013</t>
  </si>
  <si>
    <t>NHS Telford &amp; Wrekin CCG2006-2013</t>
  </si>
  <si>
    <t>NHS Thanet CCG2006-2013</t>
  </si>
  <si>
    <t>NHS Thurrock CCG2006-2013</t>
  </si>
  <si>
    <t>NHS Tower Hamlets CCG2006-2013</t>
  </si>
  <si>
    <t>NHS Trafford CCG2006-2013</t>
  </si>
  <si>
    <t>NHS Vale of York CCG2006-2013</t>
  </si>
  <si>
    <t>NHS Vale Royal CCG2006-2013</t>
  </si>
  <si>
    <t>NHS Wakefield  CCG2006-2013</t>
  </si>
  <si>
    <t>NHS Walsall CCG2006-2013</t>
  </si>
  <si>
    <t>NHS Waltham Forest CCG2006-2013</t>
  </si>
  <si>
    <t>NHS Wandsworth CCG2006-2013</t>
  </si>
  <si>
    <t>NHS Warrington CCG2006-2013</t>
  </si>
  <si>
    <t>NHS Warwickshire North CCG2006-2013</t>
  </si>
  <si>
    <t>NHS West Cheshire CCG2006-2013</t>
  </si>
  <si>
    <t>NHS West Essex CCG2006-2013</t>
  </si>
  <si>
    <t>NHS West Hampshire CCG2006-2013</t>
  </si>
  <si>
    <t>NHS West Kent CCG2006-2013</t>
  </si>
  <si>
    <t>NHS West Lancashire CCG2006-2013</t>
  </si>
  <si>
    <t>NHS West Leicestershire CCG2006-2013</t>
  </si>
  <si>
    <t>NHS West London (Kensington and Chelsea, Queen’s Park and Paddington) CCG2006-2013</t>
  </si>
  <si>
    <t>NHS West Norfolk CCG2006-2013</t>
  </si>
  <si>
    <t>NHS West Suffolk CCG2006-2013</t>
  </si>
  <si>
    <t>NHS Wigan Borough CCG2006-2013</t>
  </si>
  <si>
    <t>NHS Wiltshire CCG2006-2013</t>
  </si>
  <si>
    <t>NHS Windsor, Ascot and Maidenhead CCG2006-2013</t>
  </si>
  <si>
    <t>NHS Wirral CCG2006-2013</t>
  </si>
  <si>
    <t>NHS Wokingham CCG2006-2013</t>
  </si>
  <si>
    <t>NHS Wolverhampton CCG2006-2013</t>
  </si>
  <si>
    <t>NHS Wyre Forest CCG2006-2013</t>
  </si>
  <si>
    <t>Anus2006-2013</t>
  </si>
  <si>
    <t>Biliary tract cancer2006-2013</t>
  </si>
  <si>
    <t>Bladder2006-2013</t>
  </si>
  <si>
    <t>Brain2006-2013</t>
  </si>
  <si>
    <t>Cancer of Unknown Primary2006-2013</t>
  </si>
  <si>
    <t>Cervix2006-2013</t>
  </si>
  <si>
    <t>Cervix (in-situ)2006-2013</t>
  </si>
  <si>
    <t>CNS unspecified/unknown2006-2013</t>
  </si>
  <si>
    <t>Colorectal2006-2013</t>
  </si>
  <si>
    <t>Female breast (in-situ)2006-2013</t>
  </si>
  <si>
    <t>Female breast cancer2006-2013</t>
  </si>
  <si>
    <t>Gallbladder2006-2013</t>
  </si>
  <si>
    <t>Head and neck - Eye2006-2013</t>
  </si>
  <si>
    <t>Head and neck - Hypopharynx2006-2013</t>
  </si>
  <si>
    <t>Head and neck - Larynx2006-2013</t>
  </si>
  <si>
    <t>Head and neck - Nasopharynx2006-2013</t>
  </si>
  <si>
    <t>Head and Neck - non specific2006-2013</t>
  </si>
  <si>
    <t>Head and neck - Oral cavity2006-2013</t>
  </si>
  <si>
    <t>Head and neck - Oropharynx2006-2013</t>
  </si>
  <si>
    <t>Head and neck - Palate2006-2013</t>
  </si>
  <si>
    <t>Head and neck - Salivary glands2006-2013</t>
  </si>
  <si>
    <t>Head and neck - Thyroid2006-2013</t>
  </si>
  <si>
    <t>Heart, Mediastinum and Pleura2006-2013</t>
  </si>
  <si>
    <t>Hodgkin lymphoma2006-2013</t>
  </si>
  <si>
    <t>Intracranial endocrine2006-2013</t>
  </si>
  <si>
    <t>Kidney2006-2013</t>
  </si>
  <si>
    <t>Leukaemia: acute lymphoblastic2006-2013</t>
  </si>
  <si>
    <t>Leukaemia: acute myeloid2006-2013</t>
  </si>
  <si>
    <t>Leukaemia: chronic lymphocytic2006-2013</t>
  </si>
  <si>
    <t>Leukaemia: chronic myeloid2006-2013</t>
  </si>
  <si>
    <t>Liver (excl intrahepatic bile duct)2006-2013</t>
  </si>
  <si>
    <t>Lung2006-2013</t>
  </si>
  <si>
    <t>Male breast cancer2006-2013</t>
  </si>
  <si>
    <t>Melanoma2006-2013</t>
  </si>
  <si>
    <t>Meninges2006-2013</t>
  </si>
  <si>
    <t>Mesothelioma2006-2013</t>
  </si>
  <si>
    <t>Multiple myeloma2006-2013</t>
  </si>
  <si>
    <t>Nasal Cavity and Middle Ear2006-2013</t>
  </si>
  <si>
    <t>Non-Hodgkin lymphoma2006-2013</t>
  </si>
  <si>
    <t>Oesophagus2006-2013</t>
  </si>
  <si>
    <t>Other and unspecified urinary2006-2013</t>
  </si>
  <si>
    <t>Other haematological malignancies2006-2013</t>
  </si>
  <si>
    <t>Other malignant neoplasms2006-2013</t>
  </si>
  <si>
    <t>Ovary2006-2013</t>
  </si>
  <si>
    <t>Pancreas2006-2013</t>
  </si>
  <si>
    <t>Penis2006-2013</t>
  </si>
  <si>
    <t>Prostate2006-2013</t>
  </si>
  <si>
    <t>Sarcoma: Bone2006-2013</t>
  </si>
  <si>
    <t>Sarcoma: connective and soft tissue2006-2013</t>
  </si>
  <si>
    <t>Small Intestine2006-2013</t>
  </si>
  <si>
    <t>Spinal cord and Cranial nerves2006-2013</t>
  </si>
  <si>
    <t>Stomach2006-2013</t>
  </si>
  <si>
    <t>Testis2006-2013</t>
  </si>
  <si>
    <t>Uterus2006-2013</t>
  </si>
  <si>
    <t>Vagina2006-2013</t>
  </si>
  <si>
    <t>Vulva2006-2013</t>
  </si>
  <si>
    <t>All Malignant Neoplasms (excl. NMSC)2006-2013</t>
  </si>
  <si>
    <t>Bladder (in-situ)2006-2013</t>
  </si>
  <si>
    <t>All Malignant Neoplasms (excl. NMSC)2006</t>
  </si>
  <si>
    <t>Biliary tract cancer2006</t>
  </si>
  <si>
    <t>Bladder2006</t>
  </si>
  <si>
    <t>Brain2006</t>
  </si>
  <si>
    <t>Cancer of Unknown Primary2006</t>
  </si>
  <si>
    <t>Cervix2006</t>
  </si>
  <si>
    <t>Cervix (in-situ)2006</t>
  </si>
  <si>
    <t>Colorectal2006</t>
  </si>
  <si>
    <t>Female breast (in-situ)2006</t>
  </si>
  <si>
    <t>Female breast cancer2006</t>
  </si>
  <si>
    <t>Head and neck - Larynx2006</t>
  </si>
  <si>
    <t>Head and Neck - non specific2006</t>
  </si>
  <si>
    <t>Head and neck - Oral cavity2006</t>
  </si>
  <si>
    <t>Head and neck - Oropharynx2006</t>
  </si>
  <si>
    <t>Head and neck - Other (excl. oral cavity, oropharynx, larynx &amp; thyroid)2006</t>
  </si>
  <si>
    <t>Head and neck - Thyroid2006</t>
  </si>
  <si>
    <t>Hodgkin lymphoma2006</t>
  </si>
  <si>
    <t>Kidney2006</t>
  </si>
  <si>
    <t>Leukaemia: acute myeloid2006</t>
  </si>
  <si>
    <t>Leukaemia: chronic lymphocytic2006</t>
  </si>
  <si>
    <t>Leukaemia: other (all excluding AML and CLL)2006</t>
  </si>
  <si>
    <t>Liver (excl intrahepatic bile duct)2006</t>
  </si>
  <si>
    <t>Lung2006</t>
  </si>
  <si>
    <t>Male breast cancer2006</t>
  </si>
  <si>
    <t>Melanoma2006</t>
  </si>
  <si>
    <t>Meninges2006</t>
  </si>
  <si>
    <t>Mesothelioma2006</t>
  </si>
  <si>
    <t>Multiple myeloma2006</t>
  </si>
  <si>
    <t>Non-Hodgkin lymphoma2006</t>
  </si>
  <si>
    <t>Oesophagus2006</t>
  </si>
  <si>
    <t>Other and unspecified urinary2006</t>
  </si>
  <si>
    <t>Other CNS and intracranial tumours2006</t>
  </si>
  <si>
    <t>Other haematological malignancies2006</t>
  </si>
  <si>
    <t>Other malignant neoplasms2006</t>
  </si>
  <si>
    <t>Ovary2006</t>
  </si>
  <si>
    <t>Pancreas2006</t>
  </si>
  <si>
    <t>Prostate2006</t>
  </si>
  <si>
    <t>Sarcoma: Bone2006</t>
  </si>
  <si>
    <t>Sarcoma: connective and soft tissue2006</t>
  </si>
  <si>
    <t>Stomach2006</t>
  </si>
  <si>
    <t>Testis2006</t>
  </si>
  <si>
    <t>Uterus2006</t>
  </si>
  <si>
    <t>Vulva2006</t>
  </si>
  <si>
    <t>Bladder (in-situ)2006</t>
  </si>
  <si>
    <t>All Malignant Neoplasms (excl. NMSC)2007</t>
  </si>
  <si>
    <t>Biliary tract cancer2007</t>
  </si>
  <si>
    <t>Bladder2007</t>
  </si>
  <si>
    <t>Brain2007</t>
  </si>
  <si>
    <t>Cancer of Unknown Primary2007</t>
  </si>
  <si>
    <t>Cervix2007</t>
  </si>
  <si>
    <t>Cervix (in-situ)2007</t>
  </si>
  <si>
    <t>Colorectal2007</t>
  </si>
  <si>
    <t>Female breast (in-situ)2007</t>
  </si>
  <si>
    <t>Female breast cancer2007</t>
  </si>
  <si>
    <t>Head and neck - Larynx2007</t>
  </si>
  <si>
    <t>Head and Neck - non specific2007</t>
  </si>
  <si>
    <t>Head and neck - Oral cavity2007</t>
  </si>
  <si>
    <t>Head and neck - Oropharynx2007</t>
  </si>
  <si>
    <t>Head and neck - Other (excl. oral cavity, oropharynx, larynx &amp; thyroid)2007</t>
  </si>
  <si>
    <t>Head and neck - Thyroid2007</t>
  </si>
  <si>
    <t>Hodgkin lymphoma2007</t>
  </si>
  <si>
    <t>Kidney2007</t>
  </si>
  <si>
    <t>Leukaemia: acute myeloid2007</t>
  </si>
  <si>
    <t>Leukaemia: chronic lymphocytic2007</t>
  </si>
  <si>
    <t>Leukaemia: other (all excluding AML and CLL)2007</t>
  </si>
  <si>
    <t>Liver (excl intrahepatic bile duct)2007</t>
  </si>
  <si>
    <t>Lung2007</t>
  </si>
  <si>
    <t>Male breast cancer2007</t>
  </si>
  <si>
    <t>Melanoma2007</t>
  </si>
  <si>
    <t>Meninges2007</t>
  </si>
  <si>
    <t>Mesothelioma2007</t>
  </si>
  <si>
    <t>Multiple myeloma2007</t>
  </si>
  <si>
    <t>Non-Hodgkin lymphoma2007</t>
  </si>
  <si>
    <t>Oesophagus2007</t>
  </si>
  <si>
    <t>Other and unspecified urinary2007</t>
  </si>
  <si>
    <t>Other CNS and intracranial tumours2007</t>
  </si>
  <si>
    <t>Other haematological malignancies2007</t>
  </si>
  <si>
    <t>Other malignant neoplasms2007</t>
  </si>
  <si>
    <t>Ovary2007</t>
  </si>
  <si>
    <t>Pancreas2007</t>
  </si>
  <si>
    <t>Prostate2007</t>
  </si>
  <si>
    <t>Sarcoma: Bone2007</t>
  </si>
  <si>
    <t>Sarcoma: connective and soft tissue2007</t>
  </si>
  <si>
    <t>Stomach2007</t>
  </si>
  <si>
    <t>Testis2007</t>
  </si>
  <si>
    <t>Uterus2007</t>
  </si>
  <si>
    <t>Vulva2007</t>
  </si>
  <si>
    <t>Bladder (in-situ)2007</t>
  </si>
  <si>
    <t>All Malignant Neoplasms (excl. NMSC)2008</t>
  </si>
  <si>
    <t>Biliary tract cancer2008</t>
  </si>
  <si>
    <t>Bladder2008</t>
  </si>
  <si>
    <t>Brain2008</t>
  </si>
  <si>
    <t>Cancer of Unknown Primary2008</t>
  </si>
  <si>
    <t>Cervix2008</t>
  </si>
  <si>
    <t>Cervix (in-situ)2008</t>
  </si>
  <si>
    <t>Colorectal2008</t>
  </si>
  <si>
    <t>Female breast (in-situ)2008</t>
  </si>
  <si>
    <t>Female breast cancer2008</t>
  </si>
  <si>
    <t>Head and neck - Larynx2008</t>
  </si>
  <si>
    <t>Head and Neck - non specific2008</t>
  </si>
  <si>
    <t>Head and neck - Oral cavity2008</t>
  </si>
  <si>
    <t>Head and neck - Oropharynx2008</t>
  </si>
  <si>
    <t>Head and neck - Other (excl. oral cavity, oropharynx, larynx &amp; thyroid)2008</t>
  </si>
  <si>
    <t>Head and neck - Thyroid2008</t>
  </si>
  <si>
    <t>Hodgkin lymphoma2008</t>
  </si>
  <si>
    <t>Kidney2008</t>
  </si>
  <si>
    <t>Leukaemia: acute myeloid2008</t>
  </si>
  <si>
    <t>Leukaemia: chronic lymphocytic2008</t>
  </si>
  <si>
    <t>Leukaemia: other (all excluding AML and CLL)2008</t>
  </si>
  <si>
    <t>Liver (excl intrahepatic bile duct)2008</t>
  </si>
  <si>
    <t>Lung2008</t>
  </si>
  <si>
    <t>Male breast cancer2008</t>
  </si>
  <si>
    <t>Melanoma2008</t>
  </si>
  <si>
    <t>Meninges2008</t>
  </si>
  <si>
    <t>Mesothelioma2008</t>
  </si>
  <si>
    <t>Multiple myeloma2008</t>
  </si>
  <si>
    <t>Non-Hodgkin lymphoma2008</t>
  </si>
  <si>
    <t>Oesophagus2008</t>
  </si>
  <si>
    <t>Other and unspecified urinary2008</t>
  </si>
  <si>
    <t>Other CNS and intracranial tumours2008</t>
  </si>
  <si>
    <t>Other haematological malignancies2008</t>
  </si>
  <si>
    <t>Other malignant neoplasms2008</t>
  </si>
  <si>
    <t>Ovary2008</t>
  </si>
  <si>
    <t>Pancreas2008</t>
  </si>
  <si>
    <t>Prostate2008</t>
  </si>
  <si>
    <t>Sarcoma: Bone2008</t>
  </si>
  <si>
    <t>Sarcoma: connective and soft tissue2008</t>
  </si>
  <si>
    <t>Stomach2008</t>
  </si>
  <si>
    <t>Testis2008</t>
  </si>
  <si>
    <t>Uterus2008</t>
  </si>
  <si>
    <t>Vulva2008</t>
  </si>
  <si>
    <t>Bladder (in-situ)2008</t>
  </si>
  <si>
    <t>All Malignant Neoplasms (excl. NMSC)2009</t>
  </si>
  <si>
    <t>Biliary tract cancer2009</t>
  </si>
  <si>
    <t>Bladder2009</t>
  </si>
  <si>
    <t>Brain2009</t>
  </si>
  <si>
    <t>Cancer of Unknown Primary2009</t>
  </si>
  <si>
    <t>Cervix2009</t>
  </si>
  <si>
    <t>Cervix (in-situ)2009</t>
  </si>
  <si>
    <t>Colorectal2009</t>
  </si>
  <si>
    <t>Female breast (in-situ)2009</t>
  </si>
  <si>
    <t>Female breast cancer2009</t>
  </si>
  <si>
    <t>Head and neck - Larynx2009</t>
  </si>
  <si>
    <t>Head and Neck - non specific2009</t>
  </si>
  <si>
    <t>Head and neck - Oral cavity2009</t>
  </si>
  <si>
    <t>Head and neck - Oropharynx2009</t>
  </si>
  <si>
    <t>Head and neck - Other (excl. oral cavity, oropharynx, larynx &amp; thyroid)2009</t>
  </si>
  <si>
    <t>Head and neck - Thyroid2009</t>
  </si>
  <si>
    <t>Hodgkin lymphoma2009</t>
  </si>
  <si>
    <t>Kidney2009</t>
  </si>
  <si>
    <t>Leukaemia: acute myeloid2009</t>
  </si>
  <si>
    <t>Leukaemia: chronic lymphocytic2009</t>
  </si>
  <si>
    <t>Leukaemia: other (all excluding AML and CLL)2009</t>
  </si>
  <si>
    <t>Liver (excl intrahepatic bile duct)2009</t>
  </si>
  <si>
    <t>Lung2009</t>
  </si>
  <si>
    <t>Male breast cancer2009</t>
  </si>
  <si>
    <t>Melanoma2009</t>
  </si>
  <si>
    <t>Meninges2009</t>
  </si>
  <si>
    <t>Mesothelioma2009</t>
  </si>
  <si>
    <t>Multiple myeloma2009</t>
  </si>
  <si>
    <t>Non-Hodgkin lymphoma2009</t>
  </si>
  <si>
    <t>Oesophagus2009</t>
  </si>
  <si>
    <t>Other and unspecified urinary2009</t>
  </si>
  <si>
    <t>Other CNS and intracranial tumours2009</t>
  </si>
  <si>
    <t>Other haematological malignancies2009</t>
  </si>
  <si>
    <t>Other malignant neoplasms2009</t>
  </si>
  <si>
    <t>Ovary2009</t>
  </si>
  <si>
    <t>Pancreas2009</t>
  </si>
  <si>
    <t>Prostate2009</t>
  </si>
  <si>
    <t>Sarcoma: Bone2009</t>
  </si>
  <si>
    <t>Sarcoma: connective and soft tissue2009</t>
  </si>
  <si>
    <t>Stomach2009</t>
  </si>
  <si>
    <t>Testis2009</t>
  </si>
  <si>
    <t>Uterus2009</t>
  </si>
  <si>
    <t>Vulva2009</t>
  </si>
  <si>
    <t>Bladder (in-situ)2009</t>
  </si>
  <si>
    <t>All Malignant Neoplasms (excl. NMSC)2010</t>
  </si>
  <si>
    <t>Biliary tract cancer2010</t>
  </si>
  <si>
    <t>Bladder2010</t>
  </si>
  <si>
    <t>Brain2010</t>
  </si>
  <si>
    <t>Cancer of Unknown Primary2010</t>
  </si>
  <si>
    <t>Cervix2010</t>
  </si>
  <si>
    <t>Cervix (in-situ)2010</t>
  </si>
  <si>
    <t>Colorectal2010</t>
  </si>
  <si>
    <t>Female breast (in-situ)2010</t>
  </si>
  <si>
    <t>Female breast cancer2010</t>
  </si>
  <si>
    <t>Head and neck - Larynx2010</t>
  </si>
  <si>
    <t>Head and Neck - non specific2010</t>
  </si>
  <si>
    <t>Head and neck - Oral cavity2010</t>
  </si>
  <si>
    <t>Head and neck - Oropharynx2010</t>
  </si>
  <si>
    <t>Head and neck - Other (excl. oral cavity, oropharynx, larynx &amp; thyroid)2010</t>
  </si>
  <si>
    <t>Head and neck - Thyroid2010</t>
  </si>
  <si>
    <t>Hodgkin lymphoma2010</t>
  </si>
  <si>
    <t>Kidney2010</t>
  </si>
  <si>
    <t>Leukaemia: acute myeloid2010</t>
  </si>
  <si>
    <t>Leukaemia: chronic lymphocytic2010</t>
  </si>
  <si>
    <t>Leukaemia: other (all excluding AML and CLL)2010</t>
  </si>
  <si>
    <t>Liver (excl intrahepatic bile duct)2010</t>
  </si>
  <si>
    <t>Lung2010</t>
  </si>
  <si>
    <t>Male breast cancer2010</t>
  </si>
  <si>
    <t>Melanoma2010</t>
  </si>
  <si>
    <t>Meninges2010</t>
  </si>
  <si>
    <t>Mesothelioma2010</t>
  </si>
  <si>
    <t>Multiple myeloma2010</t>
  </si>
  <si>
    <t>Non-Hodgkin lymphoma2010</t>
  </si>
  <si>
    <t>Oesophagus2010</t>
  </si>
  <si>
    <t>Other and unspecified urinary2010</t>
  </si>
  <si>
    <t>Other CNS and intracranial tumours2010</t>
  </si>
  <si>
    <t>Other haematological malignancies2010</t>
  </si>
  <si>
    <t>Other malignant neoplasms2010</t>
  </si>
  <si>
    <t>Ovary2010</t>
  </si>
  <si>
    <t>Pancreas2010</t>
  </si>
  <si>
    <t>Prostate2010</t>
  </si>
  <si>
    <t>Sarcoma: Bone2010</t>
  </si>
  <si>
    <t>Sarcoma: connective and soft tissue2010</t>
  </si>
  <si>
    <t>Stomach2010</t>
  </si>
  <si>
    <t>Testis2010</t>
  </si>
  <si>
    <t>Uterus2010</t>
  </si>
  <si>
    <t>Vulva2010</t>
  </si>
  <si>
    <t>Bladder (in-situ)2010</t>
  </si>
  <si>
    <t>All Malignant Neoplasms (excl. NMSC)2011</t>
  </si>
  <si>
    <t>Biliary tract cancer2011</t>
  </si>
  <si>
    <t>Bladder2011</t>
  </si>
  <si>
    <t>Brain2011</t>
  </si>
  <si>
    <t>Cancer of Unknown Primary2011</t>
  </si>
  <si>
    <t>Cervix2011</t>
  </si>
  <si>
    <t>Cervix (in-situ)2011</t>
  </si>
  <si>
    <t>Colorectal2011</t>
  </si>
  <si>
    <t>Female breast (in-situ)2011</t>
  </si>
  <si>
    <t>Female breast cancer2011</t>
  </si>
  <si>
    <t>Head and neck - Larynx2011</t>
  </si>
  <si>
    <t>Head and Neck - non specific2011</t>
  </si>
  <si>
    <t>Head and neck - Oral cavity2011</t>
  </si>
  <si>
    <t>Head and neck - Oropharynx2011</t>
  </si>
  <si>
    <t>Head and neck - Other (excl. oral cavity, oropharynx, larynx &amp; thyroid)2011</t>
  </si>
  <si>
    <t>Head and neck - Thyroid2011</t>
  </si>
  <si>
    <t>Hodgkin lymphoma2011</t>
  </si>
  <si>
    <t>Kidney2011</t>
  </si>
  <si>
    <t>Leukaemia: acute myeloid2011</t>
  </si>
  <si>
    <t>Leukaemia: chronic lymphocytic2011</t>
  </si>
  <si>
    <t>Leukaemia: other (all excluding AML and CLL)2011</t>
  </si>
  <si>
    <t>Liver (excl intrahepatic bile duct)2011</t>
  </si>
  <si>
    <t>Lung2011</t>
  </si>
  <si>
    <t>Male breast cancer2011</t>
  </si>
  <si>
    <t>Melanoma2011</t>
  </si>
  <si>
    <t>Meninges2011</t>
  </si>
  <si>
    <t>Mesothelioma2011</t>
  </si>
  <si>
    <t>Multiple myeloma2011</t>
  </si>
  <si>
    <t>Non-Hodgkin lymphoma2011</t>
  </si>
  <si>
    <t>Oesophagus2011</t>
  </si>
  <si>
    <t>Other and unspecified urinary2011</t>
  </si>
  <si>
    <t>Other CNS and intracranial tumours2011</t>
  </si>
  <si>
    <t>Other haematological malignancies2011</t>
  </si>
  <si>
    <t>Other malignant neoplasms2011</t>
  </si>
  <si>
    <t>Ovary2011</t>
  </si>
  <si>
    <t>Pancreas2011</t>
  </si>
  <si>
    <t>Prostate2011</t>
  </si>
  <si>
    <t>Sarcoma: Bone2011</t>
  </si>
  <si>
    <t>Sarcoma: connective and soft tissue2011</t>
  </si>
  <si>
    <t>Stomach2011</t>
  </si>
  <si>
    <t>Testis2011</t>
  </si>
  <si>
    <t>Uterus2011</t>
  </si>
  <si>
    <t>Vulva2011</t>
  </si>
  <si>
    <t>Bladder (in-situ)2011</t>
  </si>
  <si>
    <t>All Malignant Neoplasms (excl. NMSC)2012</t>
  </si>
  <si>
    <t>Biliary tract cancer2012</t>
  </si>
  <si>
    <t>Bladder2012</t>
  </si>
  <si>
    <t>Brain2012</t>
  </si>
  <si>
    <t>Cancer of Unknown Primary2012</t>
  </si>
  <si>
    <t>Cervix2012</t>
  </si>
  <si>
    <t>Cervix (in-situ)2012</t>
  </si>
  <si>
    <t>Colorectal2012</t>
  </si>
  <si>
    <t>Female breast (in-situ)2012</t>
  </si>
  <si>
    <t>Female breast cancer2012</t>
  </si>
  <si>
    <t>Head and neck - Larynx2012</t>
  </si>
  <si>
    <t>Head and Neck - non specific2012</t>
  </si>
  <si>
    <t>Head and neck - Oral cavity2012</t>
  </si>
  <si>
    <t>Head and neck - Oropharynx2012</t>
  </si>
  <si>
    <t>Head and neck - Other (excl. oral cavity, oropharynx, larynx &amp; thyroid)2012</t>
  </si>
  <si>
    <t>Head and neck - Thyroid2012</t>
  </si>
  <si>
    <t>Hodgkin lymphoma2012</t>
  </si>
  <si>
    <t>Kidney2012</t>
  </si>
  <si>
    <t>Leukaemia: acute myeloid2012</t>
  </si>
  <si>
    <t>Leukaemia: chronic lymphocytic2012</t>
  </si>
  <si>
    <t>Leukaemia: other (all excluding AML and CLL)2012</t>
  </si>
  <si>
    <t>Liver (excl intrahepatic bile duct)2012</t>
  </si>
  <si>
    <t>Lung2012</t>
  </si>
  <si>
    <t>Male breast cancer2012</t>
  </si>
  <si>
    <t>Melanoma2012</t>
  </si>
  <si>
    <t>Meninges2012</t>
  </si>
  <si>
    <t>Mesothelioma2012</t>
  </si>
  <si>
    <t>Multiple myeloma2012</t>
  </si>
  <si>
    <t>Non-Hodgkin lymphoma2012</t>
  </si>
  <si>
    <t>Oesophagus2012</t>
  </si>
  <si>
    <t>Other and unspecified urinary2012</t>
  </si>
  <si>
    <t>Other CNS and intracranial tumours2012</t>
  </si>
  <si>
    <t>Other haematological malignancies2012</t>
  </si>
  <si>
    <t>Other malignant neoplasms2012</t>
  </si>
  <si>
    <t>Ovary2012</t>
  </si>
  <si>
    <t>Pancreas2012</t>
  </si>
  <si>
    <t>Prostate2012</t>
  </si>
  <si>
    <t>Sarcoma: Bone2012</t>
  </si>
  <si>
    <t>Sarcoma: connective and soft tissue2012</t>
  </si>
  <si>
    <t>Stomach2012</t>
  </si>
  <si>
    <t>Testis2012</t>
  </si>
  <si>
    <t>Uterus2012</t>
  </si>
  <si>
    <t>Vulva2012</t>
  </si>
  <si>
    <t>Bladder (in-situ)2012</t>
  </si>
  <si>
    <t>All Malignant Neoplasms (excl. NMSC)2013</t>
  </si>
  <si>
    <t>Biliary tract cancer2013</t>
  </si>
  <si>
    <t>Bladder2013</t>
  </si>
  <si>
    <t>Brain2013</t>
  </si>
  <si>
    <t>Cancer of Unknown Primary2013</t>
  </si>
  <si>
    <t>Cervix2013</t>
  </si>
  <si>
    <t>Cervix (in-situ)2013</t>
  </si>
  <si>
    <t>Colorectal2013</t>
  </si>
  <si>
    <t>Female breast (in-situ)2013</t>
  </si>
  <si>
    <t>Female breast cancer2013</t>
  </si>
  <si>
    <t>Head and neck - Larynx2013</t>
  </si>
  <si>
    <t>Head and Neck - non specific2013</t>
  </si>
  <si>
    <t>Head and neck - Oral cavity2013</t>
  </si>
  <si>
    <t>Head and neck - Oropharynx2013</t>
  </si>
  <si>
    <t>Head and neck - Other (excl. oral cavity, oropharynx, larynx &amp; thyroid)2013</t>
  </si>
  <si>
    <t>Head and neck - Thyroid2013</t>
  </si>
  <si>
    <t>Hodgkin lymphoma2013</t>
  </si>
  <si>
    <t>Kidney2013</t>
  </si>
  <si>
    <t>Leukaemia: acute myeloid2013</t>
  </si>
  <si>
    <t>Leukaemia: chronic lymphocytic2013</t>
  </si>
  <si>
    <t>Leukaemia: other (all excluding AML and CLL)2013</t>
  </si>
  <si>
    <t>Liver (excl intrahepatic bile duct)2013</t>
  </si>
  <si>
    <t>Lung2013</t>
  </si>
  <si>
    <t>Male breast cancer2013</t>
  </si>
  <si>
    <t>Melanoma2013</t>
  </si>
  <si>
    <t>Meninges2013</t>
  </si>
  <si>
    <t>Mesothelioma2013</t>
  </si>
  <si>
    <t>Multiple myeloma2013</t>
  </si>
  <si>
    <t>Non-Hodgkin lymphoma2013</t>
  </si>
  <si>
    <t>Oesophagus2013</t>
  </si>
  <si>
    <t>Other and unspecified urinary2013</t>
  </si>
  <si>
    <t>Other CNS and intracranial tumours2013</t>
  </si>
  <si>
    <t>Other haematological malignancies2013</t>
  </si>
  <si>
    <t>Other malignant neoplasms2013</t>
  </si>
  <si>
    <t>Ovary2013</t>
  </si>
  <si>
    <t>Pancreas2013</t>
  </si>
  <si>
    <t>Prostate2013</t>
  </si>
  <si>
    <t>Sarcoma: Bone2013</t>
  </si>
  <si>
    <t>Sarcoma: connective and soft tissue2013</t>
  </si>
  <si>
    <t>Stomach2013</t>
  </si>
  <si>
    <t>Testis2013</t>
  </si>
  <si>
    <t>Uterus2013</t>
  </si>
  <si>
    <t>Vulva2013</t>
  </si>
  <si>
    <t>Bladder (in-situ)2013</t>
  </si>
  <si>
    <t>50-59All Malignant Neoplasms (excl. NMSC)2006-2013</t>
  </si>
  <si>
    <t>60-69All Malignant Neoplasms (excl. NMSC)2006-2013</t>
  </si>
  <si>
    <t>70-79All Malignant Neoplasms (excl. NMSC)2006-2013</t>
  </si>
  <si>
    <t>80-84All Malignant Neoplasms (excl. NMSC)2006-2013</t>
  </si>
  <si>
    <t>85+All Malignant Neoplasms (excl. NMSC)2006-2013</t>
  </si>
  <si>
    <t>Under 50All Malignant Neoplasms (excl. NMSC)2006-2013</t>
  </si>
  <si>
    <t>50-59Biliary tract cancer2006-2013</t>
  </si>
  <si>
    <t>60-69Biliary tract cancer2006-2013</t>
  </si>
  <si>
    <t>70-79Biliary tract cancer2006-2013</t>
  </si>
  <si>
    <t>80-84Biliary tract cancer2006-2013</t>
  </si>
  <si>
    <t>85+Biliary tract cancer2006-2013</t>
  </si>
  <si>
    <t>Under 50Biliary tract cancer2006-2013</t>
  </si>
  <si>
    <t>50-59Bladder2006-2013</t>
  </si>
  <si>
    <t>60-69Bladder2006-2013</t>
  </si>
  <si>
    <t>70-79Bladder2006-2013</t>
  </si>
  <si>
    <t>80-84Bladder2006-2013</t>
  </si>
  <si>
    <t>85+Bladder2006-2013</t>
  </si>
  <si>
    <t>Under 50Bladder2006-2013</t>
  </si>
  <si>
    <t>50-59Brain2006-2013</t>
  </si>
  <si>
    <t>60-69Brain2006-2013</t>
  </si>
  <si>
    <t>70-79Brain2006-2013</t>
  </si>
  <si>
    <t>80-84Brain2006-2013</t>
  </si>
  <si>
    <t>85+Brain2006-2013</t>
  </si>
  <si>
    <t>Under 50Brain2006-2013</t>
  </si>
  <si>
    <t>50-59Cancer of Unknown Primary2006-2013</t>
  </si>
  <si>
    <t>60-69Cancer of Unknown Primary2006-2013</t>
  </si>
  <si>
    <t>70-79Cancer of Unknown Primary2006-2013</t>
  </si>
  <si>
    <t>80-84Cancer of Unknown Primary2006-2013</t>
  </si>
  <si>
    <t>85+Cancer of Unknown Primary2006-2013</t>
  </si>
  <si>
    <t>Under 50Cancer of Unknown Primary2006-2013</t>
  </si>
  <si>
    <t>50-59Cervix2006-2013</t>
  </si>
  <si>
    <t>60-69Cervix2006-2013</t>
  </si>
  <si>
    <t>70-79Cervix2006-2013</t>
  </si>
  <si>
    <t>80-84Cervix2006-2013</t>
  </si>
  <si>
    <t>85+Cervix2006-2013</t>
  </si>
  <si>
    <t>Under 50Cervix2006-2013</t>
  </si>
  <si>
    <t>50-59Cervix (in-situ)2006-2013</t>
  </si>
  <si>
    <t>60-69Cervix (in-situ)2006-2013</t>
  </si>
  <si>
    <t>70-79Cervix (in-situ)2006-2013</t>
  </si>
  <si>
    <t>80-84Cervix (in-situ)2006-2013</t>
  </si>
  <si>
    <t>85+Cervix (in-situ)2006-2013</t>
  </si>
  <si>
    <t>Under 50Cervix (in-situ)2006-2013</t>
  </si>
  <si>
    <t>50-59Colorectal2006-2013</t>
  </si>
  <si>
    <t>60-69Colorectal2006-2013</t>
  </si>
  <si>
    <t>70-79Colorectal2006-2013</t>
  </si>
  <si>
    <t>80-84Colorectal2006-2013</t>
  </si>
  <si>
    <t>85+Colorectal2006-2013</t>
  </si>
  <si>
    <t>Under 50Colorectal2006-2013</t>
  </si>
  <si>
    <t>50-59Female breast (in-situ)2006-2013</t>
  </si>
  <si>
    <t>60-69Female breast (in-situ)2006-2013</t>
  </si>
  <si>
    <t>70-79Female breast (in-situ)2006-2013</t>
  </si>
  <si>
    <t>80-84Female breast (in-situ)2006-2013</t>
  </si>
  <si>
    <t>85+Female breast (in-situ)2006-2013</t>
  </si>
  <si>
    <t>Under 50Female breast (in-situ)2006-2013</t>
  </si>
  <si>
    <t>50-59Female breast cancer2006-2013</t>
  </si>
  <si>
    <t>60-69Female breast cancer2006-2013</t>
  </si>
  <si>
    <t>70-79Female breast cancer2006-2013</t>
  </si>
  <si>
    <t>80-84Female breast cancer2006-2013</t>
  </si>
  <si>
    <t>85+Female breast cancer2006-2013</t>
  </si>
  <si>
    <t>Under 50Female breast cancer2006-2013</t>
  </si>
  <si>
    <t>50-59Head and neck - Larynx2006-2013</t>
  </si>
  <si>
    <t>60-69Head and neck - Larynx2006-2013</t>
  </si>
  <si>
    <t>70-79Head and neck - Larynx2006-2013</t>
  </si>
  <si>
    <t>80-84Head and neck - Larynx2006-2013</t>
  </si>
  <si>
    <t>85+Head and neck - Larynx2006-2013</t>
  </si>
  <si>
    <t>Under 50Head and neck - Larynx2006-2013</t>
  </si>
  <si>
    <t>50-59Head and Neck - non specific2006-2013</t>
  </si>
  <si>
    <t>60-69Head and Neck - non specific2006-2013</t>
  </si>
  <si>
    <t>70-79Head and Neck - non specific2006-2013</t>
  </si>
  <si>
    <t>80-84Head and Neck - non specific2006-2013</t>
  </si>
  <si>
    <t>85+Head and Neck - non specific2006-2013</t>
  </si>
  <si>
    <t>Under 50Head and Neck - non specific2006-2013</t>
  </si>
  <si>
    <t>50-59Head and neck - Oral cavity2006-2013</t>
  </si>
  <si>
    <t>60-69Head and neck - Oral cavity2006-2013</t>
  </si>
  <si>
    <t>70-79Head and neck - Oral cavity2006-2013</t>
  </si>
  <si>
    <t>80-84Head and neck - Oral cavity2006-2013</t>
  </si>
  <si>
    <t>85+Head and neck - Oral cavity2006-2013</t>
  </si>
  <si>
    <t>Under 50Head and neck - Oral cavity2006-2013</t>
  </si>
  <si>
    <t>50-59Head and neck - Oropharynx2006-2013</t>
  </si>
  <si>
    <t>60-69Head and neck - Oropharynx2006-2013</t>
  </si>
  <si>
    <t>70-79Head and neck - Oropharynx2006-2013</t>
  </si>
  <si>
    <t>80-84Head and neck - Oropharynx2006-2013</t>
  </si>
  <si>
    <t>85+Head and neck - Oropharynx2006-2013</t>
  </si>
  <si>
    <t>Under 50Head and neck - Oropharynx2006-2013</t>
  </si>
  <si>
    <t>50-59Head and neck - Other (excl. oral cavity, oropharynx, larynx &amp; thyroid)2006-2013</t>
  </si>
  <si>
    <t>60-69Head and neck - Other (excl. oral cavity, oropharynx, larynx &amp; thyroid)2006-2013</t>
  </si>
  <si>
    <t>70-79Head and neck - Other (excl. oral cavity, oropharynx, larynx &amp; thyroid)2006-2013</t>
  </si>
  <si>
    <t>80-84Head and neck - Other (excl. oral cavity, oropharynx, larynx &amp; thyroid)2006-2013</t>
  </si>
  <si>
    <t>85+Head and neck - Other (excl. oral cavity, oropharynx, larynx &amp; thyroid)2006-2013</t>
  </si>
  <si>
    <t>Under 50Head and neck - Other (excl. oral cavity, oropharynx, larynx &amp; thyroid)2006-2013</t>
  </si>
  <si>
    <t>50-59Head and neck - Thyroid2006-2013</t>
  </si>
  <si>
    <t>60-69Head and neck - Thyroid2006-2013</t>
  </si>
  <si>
    <t>70-79Head and neck - Thyroid2006-2013</t>
  </si>
  <si>
    <t>80-84Head and neck - Thyroid2006-2013</t>
  </si>
  <si>
    <t>85+Head and neck - Thyroid2006-2013</t>
  </si>
  <si>
    <t>Under 50Head and neck - Thyroid2006-2013</t>
  </si>
  <si>
    <t>50-59Hodgkin lymphoma2006-2013</t>
  </si>
  <si>
    <t>60-69Hodgkin lymphoma2006-2013</t>
  </si>
  <si>
    <t>70-79Hodgkin lymphoma2006-2013</t>
  </si>
  <si>
    <t>80-84Hodgkin lymphoma2006-2013</t>
  </si>
  <si>
    <t>85+Hodgkin lymphoma2006-2013</t>
  </si>
  <si>
    <t>Under 50Hodgkin lymphoma2006-2013</t>
  </si>
  <si>
    <t>50-59Kidney2006-2013</t>
  </si>
  <si>
    <t>60-69Kidney2006-2013</t>
  </si>
  <si>
    <t>70-79Kidney2006-2013</t>
  </si>
  <si>
    <t>80-84Kidney2006-2013</t>
  </si>
  <si>
    <t>85+Kidney2006-2013</t>
  </si>
  <si>
    <t>Under 50Kidney2006-2013</t>
  </si>
  <si>
    <t>50-59Leukaemia: acute myeloid2006-2013</t>
  </si>
  <si>
    <t>60-69Leukaemia: acute myeloid2006-2013</t>
  </si>
  <si>
    <t>70-79Leukaemia: acute myeloid2006-2013</t>
  </si>
  <si>
    <t>80-84Leukaemia: acute myeloid2006-2013</t>
  </si>
  <si>
    <t>85+Leukaemia: acute myeloid2006-2013</t>
  </si>
  <si>
    <t>Under 50Leukaemia: acute myeloid2006-2013</t>
  </si>
  <si>
    <t>50-59Leukaemia: chronic lymphocytic2006-2013</t>
  </si>
  <si>
    <t>60-69Leukaemia: chronic lymphocytic2006-2013</t>
  </si>
  <si>
    <t>70-79Leukaemia: chronic lymphocytic2006-2013</t>
  </si>
  <si>
    <t>80-84Leukaemia: chronic lymphocytic2006-2013</t>
  </si>
  <si>
    <t>85+Leukaemia: chronic lymphocytic2006-2013</t>
  </si>
  <si>
    <t>Under 50Leukaemia: chronic lymphocytic2006-2013</t>
  </si>
  <si>
    <t>50-59Leukaemia: other (all excluding AML and CLL)2006-2013</t>
  </si>
  <si>
    <t>60-69Leukaemia: other (all excluding AML and CLL)2006-2013</t>
  </si>
  <si>
    <t>70-79Leukaemia: other (all excluding AML and CLL)2006-2013</t>
  </si>
  <si>
    <t>80-84Leukaemia: other (all excluding AML and CLL)2006-2013</t>
  </si>
  <si>
    <t>85+Leukaemia: other (all excluding AML and CLL)2006-2013</t>
  </si>
  <si>
    <t>Under 50Leukaemia: other (all excluding AML and CLL)2006-2013</t>
  </si>
  <si>
    <t>50-59Liver (excl intrahepatic bile duct)2006-2013</t>
  </si>
  <si>
    <t>60-69Liver (excl intrahepatic bile duct)2006-2013</t>
  </si>
  <si>
    <t>70-79Liver (excl intrahepatic bile duct)2006-2013</t>
  </si>
  <si>
    <t>80-84Liver (excl intrahepatic bile duct)2006-2013</t>
  </si>
  <si>
    <t>85+Liver (excl intrahepatic bile duct)2006-2013</t>
  </si>
  <si>
    <t>Under 50Liver (excl intrahepatic bile duct)2006-2013</t>
  </si>
  <si>
    <t>50-59Lung2006-2013</t>
  </si>
  <si>
    <t>60-69Lung2006-2013</t>
  </si>
  <si>
    <t>70-79Lung2006-2013</t>
  </si>
  <si>
    <t>80-84Lung2006-2013</t>
  </si>
  <si>
    <t>85+Lung2006-2013</t>
  </si>
  <si>
    <t>Under 50Lung2006-2013</t>
  </si>
  <si>
    <t>50-59Male breast cancer2006-2013</t>
  </si>
  <si>
    <t>60-69Male breast cancer2006-2013</t>
  </si>
  <si>
    <t>70-79Male breast cancer2006-2013</t>
  </si>
  <si>
    <t>80-84Male breast cancer2006-2013</t>
  </si>
  <si>
    <t>85+Male breast cancer2006-2013</t>
  </si>
  <si>
    <t>Under 50Male breast cancer2006-2013</t>
  </si>
  <si>
    <t>50-59Melanoma2006-2013</t>
  </si>
  <si>
    <t>60-69Melanoma2006-2013</t>
  </si>
  <si>
    <t>70-79Melanoma2006-2013</t>
  </si>
  <si>
    <t>80-84Melanoma2006-2013</t>
  </si>
  <si>
    <t>85+Melanoma2006-2013</t>
  </si>
  <si>
    <t>Under 50Melanoma2006-2013</t>
  </si>
  <si>
    <t>50-59Meninges2006-2013</t>
  </si>
  <si>
    <t>60-69Meninges2006-2013</t>
  </si>
  <si>
    <t>70-79Meninges2006-2013</t>
  </si>
  <si>
    <t>80-84Meninges2006-2013</t>
  </si>
  <si>
    <t>85+Meninges2006-2013</t>
  </si>
  <si>
    <t>Under 50Meninges2006-2013</t>
  </si>
  <si>
    <t>50-59Mesothelioma2006-2013</t>
  </si>
  <si>
    <t>60-69Mesothelioma2006-2013</t>
  </si>
  <si>
    <t>70-79Mesothelioma2006-2013</t>
  </si>
  <si>
    <t>80-84Mesothelioma2006-2013</t>
  </si>
  <si>
    <t>85+Mesothelioma2006-2013</t>
  </si>
  <si>
    <t>Under 50Mesothelioma2006-2013</t>
  </si>
  <si>
    <t>50-59Multiple myeloma2006-2013</t>
  </si>
  <si>
    <t>60-69Multiple myeloma2006-2013</t>
  </si>
  <si>
    <t>70-79Multiple myeloma2006-2013</t>
  </si>
  <si>
    <t>80-84Multiple myeloma2006-2013</t>
  </si>
  <si>
    <t>85+Multiple myeloma2006-2013</t>
  </si>
  <si>
    <t>Under 50Multiple myeloma2006-2013</t>
  </si>
  <si>
    <t>50-59Non-Hodgkin lymphoma2006-2013</t>
  </si>
  <si>
    <t>60-69Non-Hodgkin lymphoma2006-2013</t>
  </si>
  <si>
    <t>70-79Non-Hodgkin lymphoma2006-2013</t>
  </si>
  <si>
    <t>80-84Non-Hodgkin lymphoma2006-2013</t>
  </si>
  <si>
    <t>85+Non-Hodgkin lymphoma2006-2013</t>
  </si>
  <si>
    <t>Under 50Non-Hodgkin lymphoma2006-2013</t>
  </si>
  <si>
    <t>50-59Oesophagus2006-2013</t>
  </si>
  <si>
    <t>60-69Oesophagus2006-2013</t>
  </si>
  <si>
    <t>70-79Oesophagus2006-2013</t>
  </si>
  <si>
    <t>80-84Oesophagus2006-2013</t>
  </si>
  <si>
    <t>85+Oesophagus2006-2013</t>
  </si>
  <si>
    <t>Under 50Oesophagus2006-2013</t>
  </si>
  <si>
    <t>50-59Other and unspecified urinary2006-2013</t>
  </si>
  <si>
    <t>60-69Other and unspecified urinary2006-2013</t>
  </si>
  <si>
    <t>70-79Other and unspecified urinary2006-2013</t>
  </si>
  <si>
    <t>80-84Other and unspecified urinary2006-2013</t>
  </si>
  <si>
    <t>85+Other and unspecified urinary2006-2013</t>
  </si>
  <si>
    <t>Under 50Other and unspecified urinary2006-2013</t>
  </si>
  <si>
    <t>50-59Other CNS and intracranial tumours2006-2013</t>
  </si>
  <si>
    <t>60-69Other CNS and intracranial tumours2006-2013</t>
  </si>
  <si>
    <t>70-79Other CNS and intracranial tumours2006-2013</t>
  </si>
  <si>
    <t>80-84Other CNS and intracranial tumours2006-2013</t>
  </si>
  <si>
    <t>85+Other CNS and intracranial tumours2006-2013</t>
  </si>
  <si>
    <t>Under 50Other CNS and intracranial tumours2006-2013</t>
  </si>
  <si>
    <t>50-59Other haematological malignancies2006-2013</t>
  </si>
  <si>
    <t>60-69Other haematological malignancies2006-2013</t>
  </si>
  <si>
    <t>70-79Other haematological malignancies2006-2013</t>
  </si>
  <si>
    <t>80-84Other haematological malignancies2006-2013</t>
  </si>
  <si>
    <t>85+Other haematological malignancies2006-2013</t>
  </si>
  <si>
    <t>Under 50Other haematological malignancies2006-2013</t>
  </si>
  <si>
    <t>50-59Other malignant neoplasms2006-2013</t>
  </si>
  <si>
    <t>60-69Other malignant neoplasms2006-2013</t>
  </si>
  <si>
    <t>70-79Other malignant neoplasms2006-2013</t>
  </si>
  <si>
    <t>80-84Other malignant neoplasms2006-2013</t>
  </si>
  <si>
    <t>85+Other malignant neoplasms2006-2013</t>
  </si>
  <si>
    <t>Under 50Other malignant neoplasms2006-2013</t>
  </si>
  <si>
    <t>50-59Ovary2006-2013</t>
  </si>
  <si>
    <t>60-69Ovary2006-2013</t>
  </si>
  <si>
    <t>70-79Ovary2006-2013</t>
  </si>
  <si>
    <t>80-84Ovary2006-2013</t>
  </si>
  <si>
    <t>85+Ovary2006-2013</t>
  </si>
  <si>
    <t>Under 50Ovary2006-2013</t>
  </si>
  <si>
    <t>50-59Pancreas2006-2013</t>
  </si>
  <si>
    <t>60-69Pancreas2006-2013</t>
  </si>
  <si>
    <t>70-79Pancreas2006-2013</t>
  </si>
  <si>
    <t>80-84Pancreas2006-2013</t>
  </si>
  <si>
    <t>85+Pancreas2006-2013</t>
  </si>
  <si>
    <t>Under 50Pancreas2006-2013</t>
  </si>
  <si>
    <t>50-59Prostate2006-2013</t>
  </si>
  <si>
    <t>60-69Prostate2006-2013</t>
  </si>
  <si>
    <t>70-79Prostate2006-2013</t>
  </si>
  <si>
    <t>80-84Prostate2006-2013</t>
  </si>
  <si>
    <t>85+Prostate2006-2013</t>
  </si>
  <si>
    <t>Under 50Prostate2006-2013</t>
  </si>
  <si>
    <t>50-59Sarcoma: Bone2006-2013</t>
  </si>
  <si>
    <t>60-69Sarcoma: Bone2006-2013</t>
  </si>
  <si>
    <t>70-79Sarcoma: Bone2006-2013</t>
  </si>
  <si>
    <t>80-84Sarcoma: Bone2006-2013</t>
  </si>
  <si>
    <t>85+Sarcoma: Bone2006-2013</t>
  </si>
  <si>
    <t>Under 50Sarcoma: Bone2006-2013</t>
  </si>
  <si>
    <t>50-59Sarcoma: connective and soft tissue2006-2013</t>
  </si>
  <si>
    <t>60-69Sarcoma: connective and soft tissue2006-2013</t>
  </si>
  <si>
    <t>70-79Sarcoma: connective and soft tissue2006-2013</t>
  </si>
  <si>
    <t>80-84Sarcoma: connective and soft tissue2006-2013</t>
  </si>
  <si>
    <t>85+Sarcoma: connective and soft tissue2006-2013</t>
  </si>
  <si>
    <t>Under 50Sarcoma: connective and soft tissue2006-2013</t>
  </si>
  <si>
    <t>50-59Stomach2006-2013</t>
  </si>
  <si>
    <t>60-69Stomach2006-2013</t>
  </si>
  <si>
    <t>70-79Stomach2006-2013</t>
  </si>
  <si>
    <t>80-84Stomach2006-2013</t>
  </si>
  <si>
    <t>85+Stomach2006-2013</t>
  </si>
  <si>
    <t>Under 50Stomach2006-2013</t>
  </si>
  <si>
    <t>50-59Testis2006-2013</t>
  </si>
  <si>
    <t>60-69Testis2006-2013</t>
  </si>
  <si>
    <t>70-79Testis2006-2013</t>
  </si>
  <si>
    <t>80-84Testis2006-2013</t>
  </si>
  <si>
    <t>85+Testis2006-2013</t>
  </si>
  <si>
    <t>Under 50Testis2006-2013</t>
  </si>
  <si>
    <t>50-59Uterus2006-2013</t>
  </si>
  <si>
    <t>60-69Uterus2006-2013</t>
  </si>
  <si>
    <t>70-79Uterus2006-2013</t>
  </si>
  <si>
    <t>80-84Uterus2006-2013</t>
  </si>
  <si>
    <t>85+Uterus2006-2013</t>
  </si>
  <si>
    <t>Under 50Uterus2006-2013</t>
  </si>
  <si>
    <t>50-59Vulva2006-2013</t>
  </si>
  <si>
    <t>60-69Vulva2006-2013</t>
  </si>
  <si>
    <t>70-79Vulva2006-2013</t>
  </si>
  <si>
    <t>80-84Vulva2006-2013</t>
  </si>
  <si>
    <t>85+Vulva2006-2013</t>
  </si>
  <si>
    <t>Under 50Vulva2006-2013</t>
  </si>
  <si>
    <t>50-59Bladder (in-situ)2006-2013</t>
  </si>
  <si>
    <t>60-69Bladder (in-situ)2006-2013</t>
  </si>
  <si>
    <t>70-79Bladder (in-situ)2006-2013</t>
  </si>
  <si>
    <t>80-84Bladder (in-situ)2006-2013</t>
  </si>
  <si>
    <t>85+Bladder (in-situ)2006-2013</t>
  </si>
  <si>
    <t>Under 50Bladder (in-situ)2006-2013</t>
  </si>
  <si>
    <t>Children (0-14 yrs)All Malignant Neoplasms (excl. NMSC)2006-2013</t>
  </si>
  <si>
    <t>Children (0-14 yrs)Brain2006-2013</t>
  </si>
  <si>
    <t>Children (0-14 yrs)Hodgkin lymphoma2006-2013</t>
  </si>
  <si>
    <t>Children (0-14 yrs)Kidney2006-2013</t>
  </si>
  <si>
    <t>Children (0-14 yrs)Leukaemia: acute myeloid2006-2013</t>
  </si>
  <si>
    <t>Children (0-14 yrs)Non-Hodgkin lymphoma2006-2013</t>
  </si>
  <si>
    <t>Children (0-14 yrs)Sarcoma: Bone2006-2013</t>
  </si>
  <si>
    <t>Children (0-14 yrs)Sarcoma: connective and soft tissue2006-2013</t>
  </si>
  <si>
    <t>TYA (15-24 yrs)All Malignant Neoplasms (excl. NMSC)2006-2013</t>
  </si>
  <si>
    <t>TYA (15-24 yrs)Brain2006-2013</t>
  </si>
  <si>
    <t>TYA (15-24 yrs)Cervix (in-situ)2006-2013</t>
  </si>
  <si>
    <t>TYA (15-24 yrs)Colorectal2006-2013</t>
  </si>
  <si>
    <t>TYA (15-24 yrs)Hodgkin lymphoma2006-2013</t>
  </si>
  <si>
    <t>TYA (15-24 yrs)Leukaemia: acute myeloid2006-2013</t>
  </si>
  <si>
    <t>TYA (15-24 yrs)Non-Hodgkin lymphoma2006-2013</t>
  </si>
  <si>
    <t>TYA (15-24 yrs)Ovary2006-2013</t>
  </si>
  <si>
    <t>TYA (15-24 yrs)Sarcoma: Bone2006-2013</t>
  </si>
  <si>
    <t>TYA (15-24 yrs)Sarcoma: connective and soft tissue2006-2013</t>
  </si>
  <si>
    <t>TYA (15-24 yrs)Testis2006-2013</t>
  </si>
  <si>
    <t>East MidlandsBladder2006-2013</t>
  </si>
  <si>
    <t>East MidlandsCancer of Unknown Primary2006-2013</t>
  </si>
  <si>
    <t>East MidlandsCervix2006-2013</t>
  </si>
  <si>
    <t>East MidlandsCervix (in-situ)2006-2013</t>
  </si>
  <si>
    <t>East MidlandsColorectal2006-2013</t>
  </si>
  <si>
    <t>East MidlandsFemale breast (in-situ)2006-2013</t>
  </si>
  <si>
    <t>East MidlandsFemale breast cancer2006-2013</t>
  </si>
  <si>
    <t>East MidlandsHead and Neck - non specific2006-2013</t>
  </si>
  <si>
    <t>East MidlandsHead and neck - Oral cavity2006-2013</t>
  </si>
  <si>
    <t>East MidlandsHead and neck - Oropharynx2006-2013</t>
  </si>
  <si>
    <t>East MidlandsHead and neck - Other (excl. oral cavity, oropharynx, larynx &amp; thyroid)2006-2013</t>
  </si>
  <si>
    <t>East MidlandsHodgkin lymphoma2006-2013</t>
  </si>
  <si>
    <t>East MidlandsLeukaemia: acute myeloid2006-2013</t>
  </si>
  <si>
    <t>East MidlandsLeukaemia: chronic lymphocytic2006-2013</t>
  </si>
  <si>
    <t>East MidlandsLeukaemia: other (all excluding AML and CLL)2006-2013</t>
  </si>
  <si>
    <t>East MidlandsLung2006-2013</t>
  </si>
  <si>
    <t>East MidlandsMale breast cancer2006-2013</t>
  </si>
  <si>
    <t>East MidlandsMelanoma2006-2013</t>
  </si>
  <si>
    <t>East MidlandsMesothelioma2006-2013</t>
  </si>
  <si>
    <t>East MidlandsMultiple myeloma2006-2013</t>
  </si>
  <si>
    <t>East MidlandsNon-Hodgkin lymphoma2006-2013</t>
  </si>
  <si>
    <t>East MidlandsOesophagus2006-2013</t>
  </si>
  <si>
    <t>East MidlandsOvary2006-2013</t>
  </si>
  <si>
    <t>East MidlandsPancreas2006-2013</t>
  </si>
  <si>
    <t>East MidlandsProstate2006-2013</t>
  </si>
  <si>
    <t>East MidlandsSarcoma: connective and soft tissue2006-2013</t>
  </si>
  <si>
    <t>East MidlandsStomach2006-2013</t>
  </si>
  <si>
    <t>East MidlandsTestis2006-2013</t>
  </si>
  <si>
    <t>East MidlandsUterus2006-2013</t>
  </si>
  <si>
    <t>East MidlandsVulva2006-2013</t>
  </si>
  <si>
    <t>East MidlandsAll Malignant Neoplasms (excl. NMSC)2006-2013</t>
  </si>
  <si>
    <t>East MidlandsBrain2006-2013</t>
  </si>
  <si>
    <t>East MidlandsOther and unspecified urinary2006-2013</t>
  </si>
  <si>
    <t>East MidlandsOther malignant neoplasms2006-2013</t>
  </si>
  <si>
    <t>East MidlandsOther haematological malignancies2006-2013</t>
  </si>
  <si>
    <t>East MidlandsBiliary tract cancer2006-2013</t>
  </si>
  <si>
    <t>East MidlandsLiver (excl intrahepatic bile duct)2006-2013</t>
  </si>
  <si>
    <t>East MidlandsHead and neck - Thyroid2006-2013</t>
  </si>
  <si>
    <t>East MidlandsMeninges2006-2013</t>
  </si>
  <si>
    <t>East MidlandsOther CNS and intracranial tumours2006-2013</t>
  </si>
  <si>
    <t>East MidlandsHead and neck - Larynx2006-2013</t>
  </si>
  <si>
    <t>East MidlandsKidney2006-2013</t>
  </si>
  <si>
    <t>East MidlandsSarcoma: Bone2006-2013</t>
  </si>
  <si>
    <t>East MidlandsBladder (in-situ)2006-2013</t>
  </si>
  <si>
    <t>East of EnglandBladder2006-2013</t>
  </si>
  <si>
    <t>East of EnglandCancer of Unknown Primary2006-2013</t>
  </si>
  <si>
    <t>East of EnglandCervix2006-2013</t>
  </si>
  <si>
    <t>East of EnglandCervix (in-situ)2006-2013</t>
  </si>
  <si>
    <t>East of EnglandColorectal2006-2013</t>
  </si>
  <si>
    <t>East of EnglandFemale breast (in-situ)2006-2013</t>
  </si>
  <si>
    <t>East of EnglandFemale breast cancer2006-2013</t>
  </si>
  <si>
    <t>East of EnglandHead and Neck - non specific2006-2013</t>
  </si>
  <si>
    <t>East of EnglandHead and neck - Oral cavity2006-2013</t>
  </si>
  <si>
    <t>East of EnglandHead and neck - Oropharynx2006-2013</t>
  </si>
  <si>
    <t>East of EnglandHead and neck - Other (excl. oral cavity, oropharynx, larynx &amp; thyroid)2006-2013</t>
  </si>
  <si>
    <t>East of EnglandHodgkin lymphoma2006-2013</t>
  </si>
  <si>
    <t>East of EnglandLeukaemia: acute myeloid2006-2013</t>
  </si>
  <si>
    <t>East of EnglandLeukaemia: chronic lymphocytic2006-2013</t>
  </si>
  <si>
    <t>East of EnglandLeukaemia: other (all excluding AML and CLL)2006-2013</t>
  </si>
  <si>
    <t>East of EnglandLung2006-2013</t>
  </si>
  <si>
    <t>East of EnglandMale breast cancer2006-2013</t>
  </si>
  <si>
    <t>East of EnglandMelanoma2006-2013</t>
  </si>
  <si>
    <t>East of EnglandMesothelioma2006-2013</t>
  </si>
  <si>
    <t>East of EnglandMultiple myeloma2006-2013</t>
  </si>
  <si>
    <t>East of EnglandNon-Hodgkin lymphoma2006-2013</t>
  </si>
  <si>
    <t>East of EnglandOesophagus2006-2013</t>
  </si>
  <si>
    <t>East of EnglandOvary2006-2013</t>
  </si>
  <si>
    <t>East of EnglandPancreas2006-2013</t>
  </si>
  <si>
    <t>East of EnglandProstate2006-2013</t>
  </si>
  <si>
    <t>East of EnglandSarcoma: connective and soft tissue2006-2013</t>
  </si>
  <si>
    <t>East of EnglandStomach2006-2013</t>
  </si>
  <si>
    <t>East of EnglandTestis2006-2013</t>
  </si>
  <si>
    <t>East of EnglandUterus2006-2013</t>
  </si>
  <si>
    <t>East of EnglandVulva2006-2013</t>
  </si>
  <si>
    <t>East of EnglandAll Malignant Neoplasms (excl. NMSC)2006-2013</t>
  </si>
  <si>
    <t>East of EnglandBrain2006-2013</t>
  </si>
  <si>
    <t>East of EnglandOther and unspecified urinary2006-2013</t>
  </si>
  <si>
    <t>East of EnglandOther malignant neoplasms2006-2013</t>
  </si>
  <si>
    <t>East of EnglandOther haematological malignancies2006-2013</t>
  </si>
  <si>
    <t>East of EnglandBiliary tract cancer2006-2013</t>
  </si>
  <si>
    <t>East of EnglandLiver (excl intrahepatic bile duct)2006-2013</t>
  </si>
  <si>
    <t>East of EnglandHead and neck - Thyroid2006-2013</t>
  </si>
  <si>
    <t>East of EnglandMeninges2006-2013</t>
  </si>
  <si>
    <t>East of EnglandOther CNS and intracranial tumours2006-2013</t>
  </si>
  <si>
    <t>East of EnglandHead and neck - Larynx2006-2013</t>
  </si>
  <si>
    <t>East of EnglandKidney2006-2013</t>
  </si>
  <si>
    <t>East of EnglandSarcoma: Bone2006-2013</t>
  </si>
  <si>
    <t>East of EnglandBladder (in-situ)2006-2013</t>
  </si>
  <si>
    <t>South East coastBladder2006-2013</t>
  </si>
  <si>
    <t>South East coastCancer of Unknown Primary2006-2013</t>
  </si>
  <si>
    <t>South East coastCervix2006-2013</t>
  </si>
  <si>
    <t>South East coastCervix (in-situ)2006-2013</t>
  </si>
  <si>
    <t>South East coastColorectal2006-2013</t>
  </si>
  <si>
    <t>South East coastFemale breast (in-situ)2006-2013</t>
  </si>
  <si>
    <t>South East coastFemale breast cancer2006-2013</t>
  </si>
  <si>
    <t>South East coastHead and Neck - non specific2006-2013</t>
  </si>
  <si>
    <t>South East coastHead and neck - Oral cavity2006-2013</t>
  </si>
  <si>
    <t>South East coastHead and neck - Oropharynx2006-2013</t>
  </si>
  <si>
    <t>South East coastHead and neck - Other (excl. oral cavity, oropharynx, larynx &amp; thyroid)2006-2013</t>
  </si>
  <si>
    <t>South East coastHodgkin lymphoma2006-2013</t>
  </si>
  <si>
    <t>South East coastLeukaemia: acute myeloid2006-2013</t>
  </si>
  <si>
    <t>South East coastLeukaemia: chronic lymphocytic2006-2013</t>
  </si>
  <si>
    <t>South East coastLeukaemia: other (all excluding AML and CLL)2006-2013</t>
  </si>
  <si>
    <t>South East coastLung2006-2013</t>
  </si>
  <si>
    <t>South East coastMale breast cancer2006-2013</t>
  </si>
  <si>
    <t>South East coastMelanoma2006-2013</t>
  </si>
  <si>
    <t>South East coastMesothelioma2006-2013</t>
  </si>
  <si>
    <t>South East coastMultiple myeloma2006-2013</t>
  </si>
  <si>
    <t>South East coastNon-Hodgkin lymphoma2006-2013</t>
  </si>
  <si>
    <t>South East coastOesophagus2006-2013</t>
  </si>
  <si>
    <t>South East coastOvary2006-2013</t>
  </si>
  <si>
    <t>South East coastPancreas2006-2013</t>
  </si>
  <si>
    <t>South East coastProstate2006-2013</t>
  </si>
  <si>
    <t>South East coastSarcoma: connective and soft tissue2006-2013</t>
  </si>
  <si>
    <t>South East coastStomach2006-2013</t>
  </si>
  <si>
    <t>South East coastTestis2006-2013</t>
  </si>
  <si>
    <t>South East coastUterus2006-2013</t>
  </si>
  <si>
    <t>South East coastVulva2006-2013</t>
  </si>
  <si>
    <t>South East coastAll Malignant Neoplasms (excl. NMSC)2006-2013</t>
  </si>
  <si>
    <t>South East coastBrain2006-2013</t>
  </si>
  <si>
    <t>South East coastOther and unspecified urinary2006-2013</t>
  </si>
  <si>
    <t>South East coastOther malignant neoplasms2006-2013</t>
  </si>
  <si>
    <t>South East coastOther haematological malignancies2006-2013</t>
  </si>
  <si>
    <t>South East coastBiliary tract cancer2006-2013</t>
  </si>
  <si>
    <t>South East coastLiver (excl intrahepatic bile duct)2006-2013</t>
  </si>
  <si>
    <t>South East coastHead and neck - Thyroid2006-2013</t>
  </si>
  <si>
    <t>South East coastMeninges2006-2013</t>
  </si>
  <si>
    <t>South East coastOther CNS and intracranial tumours2006-2013</t>
  </si>
  <si>
    <t>South East coastHead and neck - Larynx2006-2013</t>
  </si>
  <si>
    <t>South East coastKidney2006-2013</t>
  </si>
  <si>
    <t>South East coastSarcoma: Bone2006-2013</t>
  </si>
  <si>
    <t>South East coastBladder (in-situ)2006-2013</t>
  </si>
  <si>
    <t>South WestBladder2006-2013</t>
  </si>
  <si>
    <t>South WestCancer of Unknown Primary2006-2013</t>
  </si>
  <si>
    <t>South WestCervix2006-2013</t>
  </si>
  <si>
    <t>South WestCervix (in-situ)2006-2013</t>
  </si>
  <si>
    <t>South WestColorectal2006-2013</t>
  </si>
  <si>
    <t>South WestFemale breast (in-situ)2006-2013</t>
  </si>
  <si>
    <t>South WestFemale breast cancer2006-2013</t>
  </si>
  <si>
    <t>South WestHead and Neck - non specific2006-2013</t>
  </si>
  <si>
    <t>South WestHead and neck - Oral cavity2006-2013</t>
  </si>
  <si>
    <t>South WestHead and neck - Oropharynx2006-2013</t>
  </si>
  <si>
    <t>South WestHead and neck - Other (excl. oral cavity, oropharynx, larynx &amp; thyroid)2006-2013</t>
  </si>
  <si>
    <t>South WestHodgkin lymphoma2006-2013</t>
  </si>
  <si>
    <t>South WestLeukaemia: acute myeloid2006-2013</t>
  </si>
  <si>
    <t>South WestLeukaemia: chronic lymphocytic2006-2013</t>
  </si>
  <si>
    <t>South WestLeukaemia: other (all excluding AML and CLL)2006-2013</t>
  </si>
  <si>
    <t>South WestLung2006-2013</t>
  </si>
  <si>
    <t>South WestMale breast cancer2006-2013</t>
  </si>
  <si>
    <t>South WestMelanoma2006-2013</t>
  </si>
  <si>
    <t>South WestMesothelioma2006-2013</t>
  </si>
  <si>
    <t>South WestMultiple myeloma2006-2013</t>
  </si>
  <si>
    <t>South WestNon-Hodgkin lymphoma2006-2013</t>
  </si>
  <si>
    <t>South WestOesophagus2006-2013</t>
  </si>
  <si>
    <t>South WestOvary2006-2013</t>
  </si>
  <si>
    <t>South WestPancreas2006-2013</t>
  </si>
  <si>
    <t>South WestProstate2006-2013</t>
  </si>
  <si>
    <t>South WestSarcoma: connective and soft tissue2006-2013</t>
  </si>
  <si>
    <t>South WestStomach2006-2013</t>
  </si>
  <si>
    <t>South WestTestis2006-2013</t>
  </si>
  <si>
    <t>South WestUterus2006-2013</t>
  </si>
  <si>
    <t>South WestVulva2006-2013</t>
  </si>
  <si>
    <t>South WestAll Malignant Neoplasms (excl. NMSC)2006-2013</t>
  </si>
  <si>
    <t>South WestBrain2006-2013</t>
  </si>
  <si>
    <t>South WestOther and unspecified urinary2006-2013</t>
  </si>
  <si>
    <t>South WestOther malignant neoplasms2006-2013</t>
  </si>
  <si>
    <t>South WestOther haematological malignancies2006-2013</t>
  </si>
  <si>
    <t>South WestBiliary tract cancer2006-2013</t>
  </si>
  <si>
    <t>South WestLiver (excl intrahepatic bile duct)2006-2013</t>
  </si>
  <si>
    <t>South WestHead and neck - Thyroid2006-2013</t>
  </si>
  <si>
    <t>South WestMeninges2006-2013</t>
  </si>
  <si>
    <t>South WestOther CNS and intracranial tumours2006-2013</t>
  </si>
  <si>
    <t>South WestHead and neck - Larynx2006-2013</t>
  </si>
  <si>
    <t>South WestKidney2006-2013</t>
  </si>
  <si>
    <t>South WestSarcoma: Bone2006-2013</t>
  </si>
  <si>
    <t>South WestBladder (in-situ)2006-2013</t>
  </si>
  <si>
    <t>Thames ValleyBladder2006-2013</t>
  </si>
  <si>
    <t>Thames ValleyCancer of Unknown Primary2006-2013</t>
  </si>
  <si>
    <t>Thames ValleyCervix2006-2013</t>
  </si>
  <si>
    <t>Thames ValleyCervix (in-situ)2006-2013</t>
  </si>
  <si>
    <t>Thames ValleyColorectal2006-2013</t>
  </si>
  <si>
    <t>Thames ValleyFemale breast (in-situ)2006-2013</t>
  </si>
  <si>
    <t>Thames ValleyFemale breast cancer2006-2013</t>
  </si>
  <si>
    <t>Thames ValleyHead and Neck - non specific2006-2013</t>
  </si>
  <si>
    <t>Thames ValleyHead and neck - Oral cavity2006-2013</t>
  </si>
  <si>
    <t>Thames ValleyHead and neck - Oropharynx2006-2013</t>
  </si>
  <si>
    <t>Thames ValleyHead and neck - Other (excl. oral cavity, oropharynx, larynx &amp; thyroid)2006-2013</t>
  </si>
  <si>
    <t>Thames ValleyHodgkin lymphoma2006-2013</t>
  </si>
  <si>
    <t>Thames ValleyLeukaemia: acute myeloid2006-2013</t>
  </si>
  <si>
    <t>Thames ValleyLeukaemia: chronic lymphocytic2006-2013</t>
  </si>
  <si>
    <t>Thames ValleyLeukaemia: other (all excluding AML and CLL)2006-2013</t>
  </si>
  <si>
    <t>Thames ValleyLung2006-2013</t>
  </si>
  <si>
    <t>Thames ValleyMale breast cancer2006-2013</t>
  </si>
  <si>
    <t>Thames ValleyMelanoma2006-2013</t>
  </si>
  <si>
    <t>Thames ValleyMesothelioma2006-2013</t>
  </si>
  <si>
    <t>Thames ValleyMultiple myeloma2006-2013</t>
  </si>
  <si>
    <t>Thames ValleyNon-Hodgkin lymphoma2006-2013</t>
  </si>
  <si>
    <t>Thames ValleyOesophagus2006-2013</t>
  </si>
  <si>
    <t>Thames ValleyOvary2006-2013</t>
  </si>
  <si>
    <t>Thames ValleyPancreas2006-2013</t>
  </si>
  <si>
    <t>Thames ValleyProstate2006-2013</t>
  </si>
  <si>
    <t>Thames ValleySarcoma: connective and soft tissue2006-2013</t>
  </si>
  <si>
    <t>Thames ValleyStomach2006-2013</t>
  </si>
  <si>
    <t>Thames ValleyTestis2006-2013</t>
  </si>
  <si>
    <t>Thames ValleyUterus2006-2013</t>
  </si>
  <si>
    <t>Thames ValleyVulva2006-2013</t>
  </si>
  <si>
    <t>Thames ValleyAll Malignant Neoplasms (excl. NMSC)2006-2013</t>
  </si>
  <si>
    <t>Thames ValleyBrain2006-2013</t>
  </si>
  <si>
    <t>Thames ValleyOther and unspecified urinary2006-2013</t>
  </si>
  <si>
    <t>Thames ValleyOther malignant neoplasms2006-2013</t>
  </si>
  <si>
    <t>Thames ValleyOther haematological malignancies2006-2013</t>
  </si>
  <si>
    <t>Thames ValleyBiliary tract cancer2006-2013</t>
  </si>
  <si>
    <t>Thames ValleyLiver (excl intrahepatic bile duct)2006-2013</t>
  </si>
  <si>
    <t>Thames ValleyHead and neck - Thyroid2006-2013</t>
  </si>
  <si>
    <t>Thames ValleyMeninges2006-2013</t>
  </si>
  <si>
    <t>Thames ValleyOther CNS and intracranial tumours2006-2013</t>
  </si>
  <si>
    <t>Thames ValleyHead and neck - Larynx2006-2013</t>
  </si>
  <si>
    <t>Thames ValleyKidney2006-2013</t>
  </si>
  <si>
    <t>Thames ValleySarcoma: Bone2006-2013</t>
  </si>
  <si>
    <t>Thames ValleyBladder (in-situ)2006-2013</t>
  </si>
  <si>
    <t>WessexBladder2006-2013</t>
  </si>
  <si>
    <t>WessexCancer of Unknown Primary2006-2013</t>
  </si>
  <si>
    <t>WessexCervix2006-2013</t>
  </si>
  <si>
    <t>WessexCervix (in-situ)2006-2013</t>
  </si>
  <si>
    <t>WessexColorectal2006-2013</t>
  </si>
  <si>
    <t>WessexFemale breast (in-situ)2006-2013</t>
  </si>
  <si>
    <t>WessexFemale breast cancer2006-2013</t>
  </si>
  <si>
    <t>WessexHead and Neck - non specific2006-2013</t>
  </si>
  <si>
    <t>WessexHead and neck - Oral cavity2006-2013</t>
  </si>
  <si>
    <t>WessexHead and neck - Oropharynx2006-2013</t>
  </si>
  <si>
    <t>WessexHead and neck - Other (excl. oral cavity, oropharynx, larynx &amp; thyroid)2006-2013</t>
  </si>
  <si>
    <t>WessexHodgkin lymphoma2006-2013</t>
  </si>
  <si>
    <t>WessexLeukaemia: acute myeloid2006-2013</t>
  </si>
  <si>
    <t>WessexLeukaemia: chronic lymphocytic2006-2013</t>
  </si>
  <si>
    <t>WessexLeukaemia: other (all excluding AML and CLL)2006-2013</t>
  </si>
  <si>
    <t>WessexLung2006-2013</t>
  </si>
  <si>
    <t>WessexMale breast cancer2006-2013</t>
  </si>
  <si>
    <t>WessexMelanoma2006-2013</t>
  </si>
  <si>
    <t>WessexMesothelioma2006-2013</t>
  </si>
  <si>
    <t>WessexMultiple myeloma2006-2013</t>
  </si>
  <si>
    <t>WessexNon-Hodgkin lymphoma2006-2013</t>
  </si>
  <si>
    <t>WessexOesophagus2006-2013</t>
  </si>
  <si>
    <t>WessexOvary2006-2013</t>
  </si>
  <si>
    <t>WessexPancreas2006-2013</t>
  </si>
  <si>
    <t>WessexProstate2006-2013</t>
  </si>
  <si>
    <t>WessexSarcoma: connective and soft tissue2006-2013</t>
  </si>
  <si>
    <t>WessexStomach2006-2013</t>
  </si>
  <si>
    <t>WessexTestis2006-2013</t>
  </si>
  <si>
    <t>WessexUterus2006-2013</t>
  </si>
  <si>
    <t>WessexVulva2006-2013</t>
  </si>
  <si>
    <t>WessexAll Malignant Neoplasms (excl. NMSC)2006-2013</t>
  </si>
  <si>
    <t>WessexBrain2006-2013</t>
  </si>
  <si>
    <t>WessexOther and unspecified urinary2006-2013</t>
  </si>
  <si>
    <t>WessexOther malignant neoplasms2006-2013</t>
  </si>
  <si>
    <t>WessexOther haematological malignancies2006-2013</t>
  </si>
  <si>
    <t>WessexBiliary tract cancer2006-2013</t>
  </si>
  <si>
    <t>WessexLiver (excl intrahepatic bile duct)2006-2013</t>
  </si>
  <si>
    <t>WessexHead and neck - Thyroid2006-2013</t>
  </si>
  <si>
    <t>WessexMeninges2006-2013</t>
  </si>
  <si>
    <t>WessexOther CNS and intracranial tumours2006-2013</t>
  </si>
  <si>
    <t>WessexHead and neck - Larynx2006-2013</t>
  </si>
  <si>
    <t>WessexKidney2006-2013</t>
  </si>
  <si>
    <t>WessexSarcoma: Bone2006-2013</t>
  </si>
  <si>
    <t>WessexBladder (in-situ)2006-2013</t>
  </si>
  <si>
    <t>West MidlandsBladder2006-2013</t>
  </si>
  <si>
    <t>West MidlandsCancer of Unknown Primary2006-2013</t>
  </si>
  <si>
    <t>West MidlandsCervix2006-2013</t>
  </si>
  <si>
    <t>West MidlandsCervix (in-situ)2006-2013</t>
  </si>
  <si>
    <t>West MidlandsColorectal2006-2013</t>
  </si>
  <si>
    <t>West MidlandsFemale breast (in-situ)2006-2013</t>
  </si>
  <si>
    <t>West MidlandsFemale breast cancer2006-2013</t>
  </si>
  <si>
    <t>West MidlandsHead and Neck - non specific2006-2013</t>
  </si>
  <si>
    <t>West MidlandsHead and neck - Oral cavity2006-2013</t>
  </si>
  <si>
    <t>West MidlandsHead and neck - Oropharynx2006-2013</t>
  </si>
  <si>
    <t>West MidlandsHead and neck - Other (excl. oral cavity, oropharynx, larynx &amp; thyroid)2006-2013</t>
  </si>
  <si>
    <t>West MidlandsHodgkin lymphoma2006-2013</t>
  </si>
  <si>
    <t>West MidlandsLeukaemia: acute myeloid2006-2013</t>
  </si>
  <si>
    <t>West MidlandsLeukaemia: chronic lymphocytic2006-2013</t>
  </si>
  <si>
    <t>West MidlandsLeukaemia: other (all excluding AML and CLL)2006-2013</t>
  </si>
  <si>
    <t>West MidlandsLung2006-2013</t>
  </si>
  <si>
    <t>West MidlandsMale breast cancer2006-2013</t>
  </si>
  <si>
    <t>West MidlandsMelanoma2006-2013</t>
  </si>
  <si>
    <t>West MidlandsMesothelioma2006-2013</t>
  </si>
  <si>
    <t>West MidlandsMultiple myeloma2006-2013</t>
  </si>
  <si>
    <t>West MidlandsNon-Hodgkin lymphoma2006-2013</t>
  </si>
  <si>
    <t>West MidlandsOesophagus2006-2013</t>
  </si>
  <si>
    <t>West MidlandsOvary2006-2013</t>
  </si>
  <si>
    <t>West MidlandsPancreas2006-2013</t>
  </si>
  <si>
    <t>West MidlandsProstate2006-2013</t>
  </si>
  <si>
    <t>West MidlandsSarcoma: connective and soft tissue2006-2013</t>
  </si>
  <si>
    <t>West MidlandsStomach2006-2013</t>
  </si>
  <si>
    <t>West MidlandsTestis2006-2013</t>
  </si>
  <si>
    <t>West MidlandsUterus2006-2013</t>
  </si>
  <si>
    <t>West MidlandsVulva2006-2013</t>
  </si>
  <si>
    <t>West MidlandsAll Malignant Neoplasms (excl. NMSC)2006-2013</t>
  </si>
  <si>
    <t>West MidlandsBrain2006-2013</t>
  </si>
  <si>
    <t>West MidlandsOther and unspecified urinary2006-2013</t>
  </si>
  <si>
    <t>West MidlandsOther malignant neoplasms2006-2013</t>
  </si>
  <si>
    <t>West MidlandsOther haematological malignancies2006-2013</t>
  </si>
  <si>
    <t>West MidlandsBiliary tract cancer2006-2013</t>
  </si>
  <si>
    <t>West MidlandsLiver (excl intrahepatic bile duct)2006-2013</t>
  </si>
  <si>
    <t>West MidlandsHead and neck - Thyroid2006-2013</t>
  </si>
  <si>
    <t>West MidlandsMeninges2006-2013</t>
  </si>
  <si>
    <t>West MidlandsOther CNS and intracranial tumours2006-2013</t>
  </si>
  <si>
    <t>West MidlandsHead and neck - Larynx2006-2013</t>
  </si>
  <si>
    <t>West MidlandsKidney2006-2013</t>
  </si>
  <si>
    <t>West MidlandsSarcoma: Bone2006-2013</t>
  </si>
  <si>
    <t>West MidlandsBladder (in-situ)2006-2013</t>
  </si>
  <si>
    <t>Yorkshire and The HumberBladder2006-2013</t>
  </si>
  <si>
    <t>Yorkshire and The HumberCancer of Unknown Primary2006-2013</t>
  </si>
  <si>
    <t>Yorkshire and The HumberCervix2006-2013</t>
  </si>
  <si>
    <t>Yorkshire and The HumberCervix (in-situ)2006-2013</t>
  </si>
  <si>
    <t>Yorkshire and The HumberColorectal2006-2013</t>
  </si>
  <si>
    <t>Yorkshire and The HumberFemale breast (in-situ)2006-2013</t>
  </si>
  <si>
    <t>Yorkshire and The HumberFemale breast cancer2006-2013</t>
  </si>
  <si>
    <t>Yorkshire and The HumberHead and Neck - non specific2006-2013</t>
  </si>
  <si>
    <t>Yorkshire and The HumberHead and neck - Oral cavity2006-2013</t>
  </si>
  <si>
    <t>Yorkshire and The HumberHead and neck - Oropharynx2006-2013</t>
  </si>
  <si>
    <t>Yorkshire and The HumberHead and neck - Other (excl. oral cavity, oropharynx, larynx &amp; thyroid)2006-2013</t>
  </si>
  <si>
    <t>Yorkshire and The HumberHodgkin lymphoma2006-2013</t>
  </si>
  <si>
    <t>Yorkshire and The HumberLeukaemia: acute myeloid2006-2013</t>
  </si>
  <si>
    <t>Yorkshire and The HumberLeukaemia: chronic lymphocytic2006-2013</t>
  </si>
  <si>
    <t>Yorkshire and The HumberLeukaemia: other (all excluding AML and CLL)2006-2013</t>
  </si>
  <si>
    <t>Yorkshire and The HumberLung2006-2013</t>
  </si>
  <si>
    <t>Yorkshire and The HumberMale breast cancer2006-2013</t>
  </si>
  <si>
    <t>Yorkshire and The HumberMelanoma2006-2013</t>
  </si>
  <si>
    <t>Yorkshire and The HumberMesothelioma2006-2013</t>
  </si>
  <si>
    <t>Yorkshire and The HumberMultiple myeloma2006-2013</t>
  </si>
  <si>
    <t>Yorkshire and The HumberNon-Hodgkin lymphoma2006-2013</t>
  </si>
  <si>
    <t>Yorkshire and The HumberOesophagus2006-2013</t>
  </si>
  <si>
    <t>Yorkshire and The HumberOvary2006-2013</t>
  </si>
  <si>
    <t>Yorkshire and The HumberPancreas2006-2013</t>
  </si>
  <si>
    <t>Yorkshire and The HumberProstate2006-2013</t>
  </si>
  <si>
    <t>Yorkshire and The HumberSarcoma: connective and soft tissue2006-2013</t>
  </si>
  <si>
    <t>Yorkshire and The HumberStomach2006-2013</t>
  </si>
  <si>
    <t>Yorkshire and The HumberTestis2006-2013</t>
  </si>
  <si>
    <t>Yorkshire and The HumberUterus2006-2013</t>
  </si>
  <si>
    <t>Yorkshire and The HumberVulva2006-2013</t>
  </si>
  <si>
    <t>Yorkshire and The HumberAll Malignant Neoplasms (excl. NMSC)2006-2013</t>
  </si>
  <si>
    <t>Yorkshire and The HumberBrain2006-2013</t>
  </si>
  <si>
    <t>Yorkshire and The HumberOther and unspecified urinary2006-2013</t>
  </si>
  <si>
    <t>Yorkshire and The HumberOther malignant neoplasms2006-2013</t>
  </si>
  <si>
    <t>Yorkshire and The HumberOther haematological malignancies2006-2013</t>
  </si>
  <si>
    <t>Yorkshire and The HumberBiliary tract cancer2006-2013</t>
  </si>
  <si>
    <t>Yorkshire and The HumberLiver (excl intrahepatic bile duct)2006-2013</t>
  </si>
  <si>
    <t>Yorkshire and The HumberHead and neck - Thyroid2006-2013</t>
  </si>
  <si>
    <t>Yorkshire and The HumberMeninges2006-2013</t>
  </si>
  <si>
    <t>Yorkshire and The HumberOther CNS and intracranial tumours2006-2013</t>
  </si>
  <si>
    <t>Yorkshire and The HumberHead and neck - Larynx2006-2013</t>
  </si>
  <si>
    <t>Yorkshire and The HumberKidney2006-2013</t>
  </si>
  <si>
    <t>Yorkshire and The HumberSarcoma: Bone2006-2013</t>
  </si>
  <si>
    <t>Yorkshire and The HumberBladder (in-situ)2006-2013</t>
  </si>
  <si>
    <t>North West and South LondonBladder2006-2013</t>
  </si>
  <si>
    <t>North West and South LondonCancer of Unknown Primary2006-2013</t>
  </si>
  <si>
    <t>North West and South LondonCervix2006-2013</t>
  </si>
  <si>
    <t>North West and South LondonCervix (in-situ)2006-2013</t>
  </si>
  <si>
    <t>North West and South LondonColorectal2006-2013</t>
  </si>
  <si>
    <t>North West and South LondonFemale breast (in-situ)2006-2013</t>
  </si>
  <si>
    <t>North West and South LondonFemale breast cancer2006-2013</t>
  </si>
  <si>
    <t>North West and South LondonHead and Neck - non specific2006-2013</t>
  </si>
  <si>
    <t>North West and South LondonHead and neck - Oral cavity2006-2013</t>
  </si>
  <si>
    <t>North West and South LondonHead and neck - Oropharynx2006-2013</t>
  </si>
  <si>
    <t>North West and South LondonHead and neck - Other (excl. oral cavity, oropharynx, larynx &amp; thyroid)2006-2013</t>
  </si>
  <si>
    <t>North West and South LondonHodgkin lymphoma2006-2013</t>
  </si>
  <si>
    <t>North West and South LondonLeukaemia: acute myeloid2006-2013</t>
  </si>
  <si>
    <t>North West and South LondonLeukaemia: chronic lymphocytic2006-2013</t>
  </si>
  <si>
    <t>North West and South LondonLeukaemia: other (all excluding AML and CLL)2006-2013</t>
  </si>
  <si>
    <t>North West and South LondonLung2006-2013</t>
  </si>
  <si>
    <t>North West and South LondonMale breast cancer2006-2013</t>
  </si>
  <si>
    <t>North West and South LondonMelanoma2006-2013</t>
  </si>
  <si>
    <t>North West and South LondonMesothelioma2006-2013</t>
  </si>
  <si>
    <t>North West and South LondonMultiple myeloma2006-2013</t>
  </si>
  <si>
    <t>North West and South LondonNon-Hodgkin lymphoma2006-2013</t>
  </si>
  <si>
    <t>North West and South LondonOesophagus2006-2013</t>
  </si>
  <si>
    <t>North West and South LondonOvary2006-2013</t>
  </si>
  <si>
    <t>North West and South LondonPancreas2006-2013</t>
  </si>
  <si>
    <t>North West and South LondonProstate2006-2013</t>
  </si>
  <si>
    <t>North West and South LondonSarcoma: connective and soft tissue2006-2013</t>
  </si>
  <si>
    <t>North West and South LondonStomach2006-2013</t>
  </si>
  <si>
    <t>North West and South LondonTestis2006-2013</t>
  </si>
  <si>
    <t>North West and South LondonUterus2006-2013</t>
  </si>
  <si>
    <t>North West and South LondonVulva2006-2013</t>
  </si>
  <si>
    <t>North West and South LondonAll Malignant Neoplasms (excl. NMSC)2006-2013</t>
  </si>
  <si>
    <t>North West and South LondonBrain2006-2013</t>
  </si>
  <si>
    <t>North West and South LondonOther and unspecified urinary2006-2013</t>
  </si>
  <si>
    <t>North West and South LondonOther malignant neoplasms2006-2013</t>
  </si>
  <si>
    <t>North West and South LondonOther haematological malignancies2006-2013</t>
  </si>
  <si>
    <t>North West and South LondonBiliary tract cancer2006-2013</t>
  </si>
  <si>
    <t>North West and South LondonLiver (excl intrahepatic bile duct)2006-2013</t>
  </si>
  <si>
    <t>North West and South LondonHead and neck - Thyroid2006-2013</t>
  </si>
  <si>
    <t>North West and South LondonMeninges2006-2013</t>
  </si>
  <si>
    <t>North West and South LondonOther CNS and intracranial tumours2006-2013</t>
  </si>
  <si>
    <t>North West and South LondonHead and neck - Larynx2006-2013</t>
  </si>
  <si>
    <t>North West and South LondonKidney2006-2013</t>
  </si>
  <si>
    <t>North West and South LondonSarcoma: Bone2006-2013</t>
  </si>
  <si>
    <t>North West and South LondonBladder (in-situ)2006-2013</t>
  </si>
  <si>
    <t>North and East LondonBladder2006-2013</t>
  </si>
  <si>
    <t>North and East LondonCancer of Unknown Primary2006-2013</t>
  </si>
  <si>
    <t>North and East LondonCervix2006-2013</t>
  </si>
  <si>
    <t>North and East LondonCervix (in-situ)2006-2013</t>
  </si>
  <si>
    <t>North and East LondonColorectal2006-2013</t>
  </si>
  <si>
    <t>North and East LondonFemale breast (in-situ)2006-2013</t>
  </si>
  <si>
    <t>North and East LondonFemale breast cancer2006-2013</t>
  </si>
  <si>
    <t>North and East LondonHead and Neck - non specific2006-2013</t>
  </si>
  <si>
    <t>North and East LondonHead and neck - Oral cavity2006-2013</t>
  </si>
  <si>
    <t>North and East LondonHead and neck - Oropharynx2006-2013</t>
  </si>
  <si>
    <t>North and East LondonHead and neck - Other (excl. oral cavity, oropharynx, larynx &amp; thyroid)2006-2013</t>
  </si>
  <si>
    <t>North and East LondonHodgkin lymphoma2006-2013</t>
  </si>
  <si>
    <t>North and East LondonLeukaemia: acute myeloid2006-2013</t>
  </si>
  <si>
    <t>North and East LondonLeukaemia: chronic lymphocytic2006-2013</t>
  </si>
  <si>
    <t>North and East LondonLeukaemia: other (all excluding AML and CLL)2006-2013</t>
  </si>
  <si>
    <t>North and East LondonLung2006-2013</t>
  </si>
  <si>
    <t>North and East LondonMale breast cancer2006-2013</t>
  </si>
  <si>
    <t>North and East LondonMelanoma2006-2013</t>
  </si>
  <si>
    <t>North and East LondonMesothelioma2006-2013</t>
  </si>
  <si>
    <t>North and East LondonMultiple myeloma2006-2013</t>
  </si>
  <si>
    <t>North and East LondonNon-Hodgkin lymphoma2006-2013</t>
  </si>
  <si>
    <t>North and East LondonOesophagus2006-2013</t>
  </si>
  <si>
    <t>North and East LondonOvary2006-2013</t>
  </si>
  <si>
    <t>North and East LondonPancreas2006-2013</t>
  </si>
  <si>
    <t>North and East LondonProstate2006-2013</t>
  </si>
  <si>
    <t>North and East LondonSarcoma: connective and soft tissue2006-2013</t>
  </si>
  <si>
    <t>North and East LondonStomach2006-2013</t>
  </si>
  <si>
    <t>North and East LondonTestis2006-2013</t>
  </si>
  <si>
    <t>North and East LondonUterus2006-2013</t>
  </si>
  <si>
    <t>North and East LondonVulva2006-2013</t>
  </si>
  <si>
    <t>North and East LondonAll Malignant Neoplasms (excl. NMSC)2006-2013</t>
  </si>
  <si>
    <t>North and East LondonBrain2006-2013</t>
  </si>
  <si>
    <t>North and East LondonOther and unspecified urinary2006-2013</t>
  </si>
  <si>
    <t>North and East LondonOther malignant neoplasms2006-2013</t>
  </si>
  <si>
    <t>North and East LondonOther haematological malignancies2006-2013</t>
  </si>
  <si>
    <t>North and East LondonBiliary tract cancer2006-2013</t>
  </si>
  <si>
    <t>North and East LondonLiver (excl intrahepatic bile duct)2006-2013</t>
  </si>
  <si>
    <t>North and East LondonHead and neck - Thyroid2006-2013</t>
  </si>
  <si>
    <t>North and East LondonMeninges2006-2013</t>
  </si>
  <si>
    <t>North and East LondonOther CNS and intracranial tumours2006-2013</t>
  </si>
  <si>
    <t>North and East LondonHead and neck - Larynx2006-2013</t>
  </si>
  <si>
    <t>North and East LondonKidney2006-2013</t>
  </si>
  <si>
    <t>North and East LondonSarcoma: Bone2006-2013</t>
  </si>
  <si>
    <t>North and East LondonBladder (in-situ)2006-2013</t>
  </si>
  <si>
    <t>Greater Manchester, Lancashire and South CumbriaBladder2006-2013</t>
  </si>
  <si>
    <t>Greater Manchester, Lancashire and South CumbriaCancer of Unknown Primary2006-2013</t>
  </si>
  <si>
    <t>Greater Manchester, Lancashire and South CumbriaCervix2006-2013</t>
  </si>
  <si>
    <t>Greater Manchester, Lancashire and South CumbriaCervix (in-situ)2006-2013</t>
  </si>
  <si>
    <t>Greater Manchester, Lancashire and South CumbriaColorectal2006-2013</t>
  </si>
  <si>
    <t>Greater Manchester, Lancashire and South CumbriaFemale breast (in-situ)2006-2013</t>
  </si>
  <si>
    <t>Greater Manchester, Lancashire and South CumbriaFemale breast cancer2006-2013</t>
  </si>
  <si>
    <t>Greater Manchester, Lancashire and South CumbriaHead and Neck - non specific2006-2013</t>
  </si>
  <si>
    <t>Greater Manchester, Lancashire and South CumbriaHead and neck - Oral cavity2006-2013</t>
  </si>
  <si>
    <t>Greater Manchester, Lancashire and South CumbriaHead and neck - Oropharynx2006-2013</t>
  </si>
  <si>
    <t>Greater Manchester, Lancashire and South CumbriaHead and neck - Other (excl. oral cavity, oropharynx, larynx &amp; thyroid)2006-2013</t>
  </si>
  <si>
    <t>Greater Manchester, Lancashire and South CumbriaHodgkin lymphoma2006-2013</t>
  </si>
  <si>
    <t>Greater Manchester, Lancashire and South CumbriaLeukaemia: acute myeloid2006-2013</t>
  </si>
  <si>
    <t>Greater Manchester, Lancashire and South CumbriaLeukaemia: chronic lymphocytic2006-2013</t>
  </si>
  <si>
    <t>Greater Manchester, Lancashire and South CumbriaLeukaemia: other (all excluding AML and CLL)2006-2013</t>
  </si>
  <si>
    <t>Greater Manchester, Lancashire and South CumbriaLung2006-2013</t>
  </si>
  <si>
    <t>Greater Manchester, Lancashire and South CumbriaMale breast cancer2006-2013</t>
  </si>
  <si>
    <t>Greater Manchester, Lancashire and South CumbriaMelanoma2006-2013</t>
  </si>
  <si>
    <t>Greater Manchester, Lancashire and South CumbriaMesothelioma2006-2013</t>
  </si>
  <si>
    <t>Greater Manchester, Lancashire and South CumbriaMultiple myeloma2006-2013</t>
  </si>
  <si>
    <t>Greater Manchester, Lancashire and South CumbriaNon-Hodgkin lymphoma2006-2013</t>
  </si>
  <si>
    <t>Greater Manchester, Lancashire and South CumbriaOesophagus2006-2013</t>
  </si>
  <si>
    <t>Greater Manchester, Lancashire and South CumbriaOvary2006-2013</t>
  </si>
  <si>
    <t>Greater Manchester, Lancashire and South CumbriaPancreas2006-2013</t>
  </si>
  <si>
    <t>Greater Manchester, Lancashire and South CumbriaProstate2006-2013</t>
  </si>
  <si>
    <t>Greater Manchester, Lancashire and South CumbriaSarcoma: connective and soft tissue2006-2013</t>
  </si>
  <si>
    <t>Greater Manchester, Lancashire and South CumbriaStomach2006-2013</t>
  </si>
  <si>
    <t>Greater Manchester, Lancashire and South CumbriaTestis2006-2013</t>
  </si>
  <si>
    <t>Greater Manchester, Lancashire and South CumbriaUterus2006-2013</t>
  </si>
  <si>
    <t>Greater Manchester, Lancashire and South CumbriaVulva2006-2013</t>
  </si>
  <si>
    <t>Greater Manchester, Lancashire and South CumbriaAll Malignant Neoplasms (excl. NMSC)2006-2013</t>
  </si>
  <si>
    <t>Greater Manchester, Lancashire and South CumbriaBrain2006-2013</t>
  </si>
  <si>
    <t>Greater Manchester, Lancashire and South CumbriaOther and unspecified urinary2006-2013</t>
  </si>
  <si>
    <t>Greater Manchester, Lancashire and South CumbriaOther malignant neoplasms2006-2013</t>
  </si>
  <si>
    <t>Greater Manchester, Lancashire and South CumbriaOther haematological malignancies2006-2013</t>
  </si>
  <si>
    <t>Greater Manchester, Lancashire and South CumbriaBiliary tract cancer2006-2013</t>
  </si>
  <si>
    <t>Greater Manchester, Lancashire and South CumbriaLiver (excl intrahepatic bile duct)2006-2013</t>
  </si>
  <si>
    <t>Greater Manchester, Lancashire and South CumbriaHead and neck - Thyroid2006-2013</t>
  </si>
  <si>
    <t>Greater Manchester, Lancashire and South CumbriaMeninges2006-2013</t>
  </si>
  <si>
    <t>Greater Manchester, Lancashire and South CumbriaOther CNS and intracranial tumours2006-2013</t>
  </si>
  <si>
    <t>Greater Manchester, Lancashire and South CumbriaHead and neck - Larynx2006-2013</t>
  </si>
  <si>
    <t>Greater Manchester, Lancashire and South CumbriaKidney2006-2013</t>
  </si>
  <si>
    <t>Greater Manchester, Lancashire and South CumbriaSarcoma: Bone2006-2013</t>
  </si>
  <si>
    <t>Greater Manchester, Lancashire and South CumbriaBladder (in-situ)2006-2013</t>
  </si>
  <si>
    <t>Cheshire and MerseysideBladder2006-2013</t>
  </si>
  <si>
    <t>Cheshire and MerseysideCancer of Unknown Primary2006-2013</t>
  </si>
  <si>
    <t>Cheshire and MerseysideCervix2006-2013</t>
  </si>
  <si>
    <t>Cheshire and MerseysideCervix (in-situ)2006-2013</t>
  </si>
  <si>
    <t>Cheshire and MerseysideColorectal2006-2013</t>
  </si>
  <si>
    <t>Cheshire and MerseysideFemale breast (in-situ)2006-2013</t>
  </si>
  <si>
    <t>Cheshire and MerseysideFemale breast cancer2006-2013</t>
  </si>
  <si>
    <t>Cheshire and MerseysideHead and Neck - non specific2006-2013</t>
  </si>
  <si>
    <t>Cheshire and MerseysideHead and neck - Oral cavity2006-2013</t>
  </si>
  <si>
    <t>Cheshire and MerseysideHead and neck - Oropharynx2006-2013</t>
  </si>
  <si>
    <t>Cheshire and MerseysideHead and neck - Other (excl. oral cavity, oropharynx, larynx &amp; thyroid)2006-2013</t>
  </si>
  <si>
    <t>Cheshire and MerseysideHodgkin lymphoma2006-2013</t>
  </si>
  <si>
    <t>Cheshire and MerseysideLeukaemia: acute myeloid2006-2013</t>
  </si>
  <si>
    <t>Cheshire and MerseysideLeukaemia: chronic lymphocytic2006-2013</t>
  </si>
  <si>
    <t>Cheshire and MerseysideLeukaemia: other (all excluding AML and CLL)2006-2013</t>
  </si>
  <si>
    <t>Cheshire and MerseysideLung2006-2013</t>
  </si>
  <si>
    <t>Cheshire and MerseysideMale breast cancer2006-2013</t>
  </si>
  <si>
    <t>Cheshire and MerseysideMelanoma2006-2013</t>
  </si>
  <si>
    <t>Cheshire and MerseysideMesothelioma2006-2013</t>
  </si>
  <si>
    <t>Cheshire and MerseysideMultiple myeloma2006-2013</t>
  </si>
  <si>
    <t>Cheshire and MerseysideNon-Hodgkin lymphoma2006-2013</t>
  </si>
  <si>
    <t>Cheshire and MerseysideOesophagus2006-2013</t>
  </si>
  <si>
    <t>Cheshire and MerseysideOvary2006-2013</t>
  </si>
  <si>
    <t>Cheshire and MerseysidePancreas2006-2013</t>
  </si>
  <si>
    <t>Cheshire and MerseysideProstate2006-2013</t>
  </si>
  <si>
    <t>Cheshire and MerseysideSarcoma: connective and soft tissue2006-2013</t>
  </si>
  <si>
    <t>Cheshire and MerseysideStomach2006-2013</t>
  </si>
  <si>
    <t>Cheshire and MerseysideTestis2006-2013</t>
  </si>
  <si>
    <t>Cheshire and MerseysideUterus2006-2013</t>
  </si>
  <si>
    <t>Cheshire and MerseysideVulva2006-2013</t>
  </si>
  <si>
    <t>Cheshire and MerseysideAll Malignant Neoplasms (excl. NMSC)2006-2013</t>
  </si>
  <si>
    <t>Cheshire and MerseysideBrain2006-2013</t>
  </si>
  <si>
    <t>Cheshire and MerseysideOther and unspecified urinary2006-2013</t>
  </si>
  <si>
    <t>Cheshire and MerseysideOther malignant neoplasms2006-2013</t>
  </si>
  <si>
    <t>Cheshire and MerseysideOther haematological malignancies2006-2013</t>
  </si>
  <si>
    <t>Cheshire and MerseysideBiliary tract cancer2006-2013</t>
  </si>
  <si>
    <t>Cheshire and MerseysideLiver (excl intrahepatic bile duct)2006-2013</t>
  </si>
  <si>
    <t>Cheshire and MerseysideHead and neck - Thyroid2006-2013</t>
  </si>
  <si>
    <t>Cheshire and MerseysideMeninges2006-2013</t>
  </si>
  <si>
    <t>Cheshire and MerseysideOther CNS and intracranial tumours2006-2013</t>
  </si>
  <si>
    <t>Cheshire and MerseysideHead and neck - Larynx2006-2013</t>
  </si>
  <si>
    <t>Cheshire and MerseysideKidney2006-2013</t>
  </si>
  <si>
    <t>Cheshire and MerseysideSarcoma: Bone2006-2013</t>
  </si>
  <si>
    <t>Cheshire and MerseysideBladder (in-situ)2006-2013</t>
  </si>
  <si>
    <t>Northern EnglandBladder2006-2013</t>
  </si>
  <si>
    <t>Northern EnglandCancer of Unknown Primary2006-2013</t>
  </si>
  <si>
    <t>Northern EnglandCervix2006-2013</t>
  </si>
  <si>
    <t>Northern EnglandCervix (in-situ)2006-2013</t>
  </si>
  <si>
    <t>Northern EnglandColorectal2006-2013</t>
  </si>
  <si>
    <t>Northern EnglandFemale breast (in-situ)2006-2013</t>
  </si>
  <si>
    <t>Northern EnglandFemale breast cancer2006-2013</t>
  </si>
  <si>
    <t>Northern EnglandHead and Neck - non specific2006-2013</t>
  </si>
  <si>
    <t>Northern EnglandHead and neck - Oral cavity2006-2013</t>
  </si>
  <si>
    <t>Northern EnglandHead and neck - Oropharynx2006-2013</t>
  </si>
  <si>
    <t>Northern EnglandHead and neck - Other (excl. oral cavity, oropharynx, larynx &amp; thyroid)2006-2013</t>
  </si>
  <si>
    <t>Northern EnglandHodgkin lymphoma2006-2013</t>
  </si>
  <si>
    <t>Northern EnglandLeukaemia: acute myeloid2006-2013</t>
  </si>
  <si>
    <t>Northern EnglandLeukaemia: chronic lymphocytic2006-2013</t>
  </si>
  <si>
    <t>Northern EnglandLeukaemia: other (all excluding AML and CLL)2006-2013</t>
  </si>
  <si>
    <t>Northern EnglandLung2006-2013</t>
  </si>
  <si>
    <t>Northern EnglandMale breast cancer2006-2013</t>
  </si>
  <si>
    <t>Northern EnglandMelanoma2006-2013</t>
  </si>
  <si>
    <t>Northern EnglandMesothelioma2006-2013</t>
  </si>
  <si>
    <t>Northern EnglandMultiple myeloma2006-2013</t>
  </si>
  <si>
    <t>Northern EnglandNon-Hodgkin lymphoma2006-2013</t>
  </si>
  <si>
    <t>Northern EnglandOesophagus2006-2013</t>
  </si>
  <si>
    <t>Northern EnglandOvary2006-2013</t>
  </si>
  <si>
    <t>Northern EnglandPancreas2006-2013</t>
  </si>
  <si>
    <t>Northern EnglandProstate2006-2013</t>
  </si>
  <si>
    <t>Northern EnglandSarcoma: connective and soft tissue2006-2013</t>
  </si>
  <si>
    <t>Northern EnglandStomach2006-2013</t>
  </si>
  <si>
    <t>Northern EnglandTestis2006-2013</t>
  </si>
  <si>
    <t>Northern EnglandUterus2006-2013</t>
  </si>
  <si>
    <t>Northern EnglandVulva2006-2013</t>
  </si>
  <si>
    <t>Northern EnglandAll Malignant Neoplasms (excl. NMSC)2006-2013</t>
  </si>
  <si>
    <t>Northern EnglandBrain2006-2013</t>
  </si>
  <si>
    <t>Northern EnglandOther and unspecified urinary2006-2013</t>
  </si>
  <si>
    <t>Northern EnglandOther malignant neoplasms2006-2013</t>
  </si>
  <si>
    <t>Northern EnglandOther haematological malignancies2006-2013</t>
  </si>
  <si>
    <t>Northern EnglandBiliary tract cancer2006-2013</t>
  </si>
  <si>
    <t>Northern EnglandLiver (excl intrahepatic bile duct)2006-2013</t>
  </si>
  <si>
    <t>Northern EnglandHead and neck - Thyroid2006-2013</t>
  </si>
  <si>
    <t>Northern EnglandMeninges2006-2013</t>
  </si>
  <si>
    <t>Northern EnglandOther CNS and intracranial tumours2006-2013</t>
  </si>
  <si>
    <t>Northern EnglandHead and neck - Larynx2006-2013</t>
  </si>
  <si>
    <t>Northern EnglandKidney2006-2013</t>
  </si>
  <si>
    <t>Northern EnglandSarcoma: Bone2006-2013</t>
  </si>
  <si>
    <t>Northern EnglandBladder (in-situ)2006-2013</t>
  </si>
  <si>
    <t>EnglandAll Malignant Neoplasms (excl. NMSC)2006-2013</t>
  </si>
  <si>
    <t>EnglandBiliary tract cancer2006-2013</t>
  </si>
  <si>
    <t>EnglandBladder2006-2013</t>
  </si>
  <si>
    <t>EnglandBrain2006-2013</t>
  </si>
  <si>
    <t>EnglandCancer of Unknown Primary2006-2013</t>
  </si>
  <si>
    <t>EnglandCervix2006-2013</t>
  </si>
  <si>
    <t>EnglandCervix (in-situ)2006-2013</t>
  </si>
  <si>
    <t>EnglandColorectal2006-2013</t>
  </si>
  <si>
    <t>EnglandFemale breast (in-situ)2006-2013</t>
  </si>
  <si>
    <t>EnglandFemale breast cancer2006-2013</t>
  </si>
  <si>
    <t>EnglandHead and neck - Larynx2006-2013</t>
  </si>
  <si>
    <t>EnglandHead and Neck - non specific2006-2013</t>
  </si>
  <si>
    <t>EnglandHead and neck - Oral cavity2006-2013</t>
  </si>
  <si>
    <t>EnglandHead and neck - Oropharynx2006-2013</t>
  </si>
  <si>
    <t>EnglandHead and neck - Other (excl. oral cavity, oropharynx, larynx &amp; thyroid)2006-2013</t>
  </si>
  <si>
    <t>EnglandHead and neck - Thyroid2006-2013</t>
  </si>
  <si>
    <t>EnglandHodgkin lymphoma2006-2013</t>
  </si>
  <si>
    <t>EnglandKidney2006-2013</t>
  </si>
  <si>
    <t>EnglandLeukaemia: acute myeloid2006-2013</t>
  </si>
  <si>
    <t>EnglandLeukaemia: chronic lymphocytic2006-2013</t>
  </si>
  <si>
    <t>EnglandLeukaemia: other (all excluding AML and CLL)2006-2013</t>
  </si>
  <si>
    <t>EnglandLiver (excl intrahepatic bile duct)2006-2013</t>
  </si>
  <si>
    <t>EnglandLung2006-2013</t>
  </si>
  <si>
    <t>EnglandMale breast cancer2006-2013</t>
  </si>
  <si>
    <t>EnglandMelanoma2006-2013</t>
  </si>
  <si>
    <t>EnglandMeninges2006-2013</t>
  </si>
  <si>
    <t>EnglandMesothelioma2006-2013</t>
  </si>
  <si>
    <t>EnglandMultiple myeloma2006-2013</t>
  </si>
  <si>
    <t>EnglandNon-Hodgkin lymphoma2006-2013</t>
  </si>
  <si>
    <t>EnglandOesophagus2006-2013</t>
  </si>
  <si>
    <t>EnglandOther and unspecified urinary2006-2013</t>
  </si>
  <si>
    <t>EnglandOther CNS and intracranial tumours2006-2013</t>
  </si>
  <si>
    <t>EnglandOther haematological malignancies2006-2013</t>
  </si>
  <si>
    <t>EnglandOther malignant neoplasms2006-2013</t>
  </si>
  <si>
    <t>EnglandOvary2006-2013</t>
  </si>
  <si>
    <t>EnglandPancreas2006-2013</t>
  </si>
  <si>
    <t>EnglandProstate2006-2013</t>
  </si>
  <si>
    <t>EnglandSarcoma: Bone2006-2013</t>
  </si>
  <si>
    <t>EnglandSarcoma: connective and soft tissue2006-2013</t>
  </si>
  <si>
    <t>EnglandStomach2006-2013</t>
  </si>
  <si>
    <t>EnglandTestis2006-2013</t>
  </si>
  <si>
    <t>EnglandUterus2006-2013</t>
  </si>
  <si>
    <t>EnglandVulva2006-2013</t>
  </si>
  <si>
    <t>EnglandBladder (in-situ)2006-2013</t>
  </si>
  <si>
    <t>NHS Trafford CCGColorectal2006-2013</t>
  </si>
  <si>
    <t>NHS Trafford CCGFemale breast cancer2006-2013</t>
  </si>
  <si>
    <t>NHS Trafford CCGLung2006-2013</t>
  </si>
  <si>
    <t>NHS Trafford CCGProstate2006-2013</t>
  </si>
  <si>
    <t>NHS Trafford CCGAll Malignant Neoplasms (excl. NMSC)2006-2013</t>
  </si>
  <si>
    <t>NHS Liverpool CCGColorectal2006-2013</t>
  </si>
  <si>
    <t>NHS Liverpool CCGFemale breast cancer2006-2013</t>
  </si>
  <si>
    <t>NHS Liverpool CCGLung2006-2013</t>
  </si>
  <si>
    <t>NHS Liverpool CCGProstate2006-2013</t>
  </si>
  <si>
    <t>NHS Liverpool CCGAll Malignant Neoplasms (excl. NMSC)2006-2013</t>
  </si>
  <si>
    <t>NHS North Tyneside CCGColorectal2006-2013</t>
  </si>
  <si>
    <t>NHS North Tyneside CCGFemale breast cancer2006-2013</t>
  </si>
  <si>
    <t>NHS North Tyneside CCGLung2006-2013</t>
  </si>
  <si>
    <t>NHS North Tyneside CCGProstate2006-2013</t>
  </si>
  <si>
    <t>NHS North Tyneside CCGAll Malignant Neoplasms (excl. NMSC)2006-2013</t>
  </si>
  <si>
    <t>NHS South Warwickshire CCGColorectal2006-2013</t>
  </si>
  <si>
    <t>NHS South Warwickshire CCGFemale breast cancer2006-2013</t>
  </si>
  <si>
    <t>NHS South Warwickshire CCGLung2006-2013</t>
  </si>
  <si>
    <t>NHS South Warwickshire CCGProstate2006-2013</t>
  </si>
  <si>
    <t>NHS South Warwickshire CCGAll Malignant Neoplasms (excl. NMSC)2006-2013</t>
  </si>
  <si>
    <t>NHS City and Hackney CCGColorectal2006-2013</t>
  </si>
  <si>
    <t>NHS City and Hackney CCGFemale breast cancer2006-2013</t>
  </si>
  <si>
    <t>NHS City and Hackney CCGLung2006-2013</t>
  </si>
  <si>
    <t>NHS City and Hackney CCGProstate2006-2013</t>
  </si>
  <si>
    <t>NHS City and Hackney CCGAll Malignant Neoplasms (excl. NMSC)2006-2013</t>
  </si>
  <si>
    <t>NHS South Manchester CCGColorectal2006-2013</t>
  </si>
  <si>
    <t>NHS South Manchester CCGFemale breast cancer2006-2013</t>
  </si>
  <si>
    <t>NHS South Manchester CCGLung2006-2013</t>
  </si>
  <si>
    <t>NHS South Manchester CCGProstate2006-2013</t>
  </si>
  <si>
    <t>NHS South Manchester CCGAll Malignant Neoplasms (excl. NMSC)2006-2013</t>
  </si>
  <si>
    <t>NHS Barnet CCGColorectal2006-2013</t>
  </si>
  <si>
    <t>NHS Barnet CCGFemale breast cancer2006-2013</t>
  </si>
  <si>
    <t>NHS Barnet CCGLung2006-2013</t>
  </si>
  <si>
    <t>NHS Barnet CCGProstate2006-2013</t>
  </si>
  <si>
    <t>NHS Barnet CCGAll Malignant Neoplasms (excl. NMSC)2006-2013</t>
  </si>
  <si>
    <t>NHS West Lancashire CCGColorectal2006-2013</t>
  </si>
  <si>
    <t>NHS West Lancashire CCGFemale breast cancer2006-2013</t>
  </si>
  <si>
    <t>NHS West Lancashire CCGLung2006-2013</t>
  </si>
  <si>
    <t>NHS West Lancashire CCGProstate2006-2013</t>
  </si>
  <si>
    <t>NHS West Lancashire CCGAll Malignant Neoplasms (excl. NMSC)2006-2013</t>
  </si>
  <si>
    <t>NHS Somerset CCGColorectal2006-2013</t>
  </si>
  <si>
    <t>NHS Somerset CCGFemale breast cancer2006-2013</t>
  </si>
  <si>
    <t>NHS Somerset CCGLung2006-2013</t>
  </si>
  <si>
    <t>NHS Somerset CCGProstate2006-2013</t>
  </si>
  <si>
    <t>NHS Somerset CCGAll Malignant Neoplasms (excl. NMSC)2006-2013</t>
  </si>
  <si>
    <t>NHS Medway CCGColorectal2006-2013</t>
  </si>
  <si>
    <t>NHS Medway CCGFemale breast cancer2006-2013</t>
  </si>
  <si>
    <t>NHS Medway CCGLung2006-2013</t>
  </si>
  <si>
    <t>NHS Medway CCGProstate2006-2013</t>
  </si>
  <si>
    <t>NHS Medway CCGAll Malignant Neoplasms (excl. NMSC)2006-2013</t>
  </si>
  <si>
    <t>NHS Waltham Forest CCGColorectal2006-2013</t>
  </si>
  <si>
    <t>NHS Waltham Forest CCGFemale breast cancer2006-2013</t>
  </si>
  <si>
    <t>NHS Waltham Forest CCGLung2006-2013</t>
  </si>
  <si>
    <t>NHS Waltham Forest CCGProstate2006-2013</t>
  </si>
  <si>
    <t>NHS Waltham Forest CCGAll Malignant Neoplasms (excl. NMSC)2006-2013</t>
  </si>
  <si>
    <t>NHS Newham CCGColorectal2006-2013</t>
  </si>
  <si>
    <t>NHS Newham CCGFemale breast cancer2006-2013</t>
  </si>
  <si>
    <t>NHS Newham CCGLung2006-2013</t>
  </si>
  <si>
    <t>NHS Newham CCGProstate2006-2013</t>
  </si>
  <si>
    <t>NHS Newham CCGAll Malignant Neoplasms (excl. NMSC)2006-2013</t>
  </si>
  <si>
    <t>NHS North West Surrey CCGColorectal2006-2013</t>
  </si>
  <si>
    <t>NHS North West Surrey CCGFemale breast cancer2006-2013</t>
  </si>
  <si>
    <t>NHS North West Surrey CCGLung2006-2013</t>
  </si>
  <si>
    <t>NHS North West Surrey CCGProstate2006-2013</t>
  </si>
  <si>
    <t>NHS North West Surrey CCGAll Malignant Neoplasms (excl. NMSC)2006-2013</t>
  </si>
  <si>
    <t>NHS Scarborough and Ryedale CCGColorectal2006-2013</t>
  </si>
  <si>
    <t>NHS Scarborough and Ryedale CCGFemale breast cancer2006-2013</t>
  </si>
  <si>
    <t>NHS Scarborough and Ryedale CCGLung2006-2013</t>
  </si>
  <si>
    <t>NHS Scarborough and Ryedale CCGProstate2006-2013</t>
  </si>
  <si>
    <t>NHS Scarborough and Ryedale CCGAll Malignant Neoplasms (excl. NMSC)2006-2013</t>
  </si>
  <si>
    <t>NHS Southwark CCGColorectal2006-2013</t>
  </si>
  <si>
    <t>NHS Southwark CCGFemale breast cancer2006-2013</t>
  </si>
  <si>
    <t>NHS Southwark CCGLung2006-2013</t>
  </si>
  <si>
    <t>NHS Southwark CCGProstate2006-2013</t>
  </si>
  <si>
    <t>NHS Southwark CCGAll Malignant Neoplasms (excl. NMSC)2006-2013</t>
  </si>
  <si>
    <t>NHS South Tyneside CCGColorectal2006-2013</t>
  </si>
  <si>
    <t>NHS South Tyneside CCGFemale breast cancer2006-2013</t>
  </si>
  <si>
    <t>NHS South Tyneside CCGLung2006-2013</t>
  </si>
  <si>
    <t>NHS South Tyneside CCGProstate2006-2013</t>
  </si>
  <si>
    <t>NHS South Tyneside CCGAll Malignant Neoplasms (excl. NMSC)2006-2013</t>
  </si>
  <si>
    <t>NHS North East Essex CCGColorectal2006-2013</t>
  </si>
  <si>
    <t>NHS North East Essex CCGFemale breast cancer2006-2013</t>
  </si>
  <si>
    <t>NHS North East Essex CCGLung2006-2013</t>
  </si>
  <si>
    <t>NHS North East Essex CCGProstate2006-2013</t>
  </si>
  <si>
    <t>NHS North East Essex CCGAll Malignant Neoplasms (excl. NMSC)2006-2013</t>
  </si>
  <si>
    <t>NHS Central Manchester CCGColorectal2006-2013</t>
  </si>
  <si>
    <t>NHS Central Manchester CCGFemale breast cancer2006-2013</t>
  </si>
  <si>
    <t>NHS Central Manchester CCGLung2006-2013</t>
  </si>
  <si>
    <t>NHS Central Manchester CCGProstate2006-2013</t>
  </si>
  <si>
    <t>NHS Central Manchester CCGAll Malignant Neoplasms (excl. NMSC)2006-2013</t>
  </si>
  <si>
    <t>NHS Warwickshire North CCGColorectal2006-2013</t>
  </si>
  <si>
    <t>NHS Warwickshire North CCGFemale breast cancer2006-2013</t>
  </si>
  <si>
    <t>NHS Warwickshire North CCGLung2006-2013</t>
  </si>
  <si>
    <t>NHS Warwickshire North CCGProstate2006-2013</t>
  </si>
  <si>
    <t>NHS Warwickshire North CCGAll Malignant Neoplasms (excl. NMSC)2006-2013</t>
  </si>
  <si>
    <t>NHS Oxfordshire CCGColorectal2006-2013</t>
  </si>
  <si>
    <t>NHS Oxfordshire CCGFemale breast cancer2006-2013</t>
  </si>
  <si>
    <t>NHS Oxfordshire CCGLung2006-2013</t>
  </si>
  <si>
    <t>NHS Oxfordshire CCGProstate2006-2013</t>
  </si>
  <si>
    <t>NHS Oxfordshire CCGAll Malignant Neoplasms (excl. NMSC)2006-2013</t>
  </si>
  <si>
    <t>NHS Milton Keynes CCGColorectal2006-2013</t>
  </si>
  <si>
    <t>NHS Milton Keynes CCGFemale breast cancer2006-2013</t>
  </si>
  <si>
    <t>NHS Milton Keynes CCGLung2006-2013</t>
  </si>
  <si>
    <t>NHS Milton Keynes CCGProstate2006-2013</t>
  </si>
  <si>
    <t>NHS Milton Keynes CCGAll Malignant Neoplasms (excl. NMSC)2006-2013</t>
  </si>
  <si>
    <t>NHS Enfield CCGColorectal2006-2013</t>
  </si>
  <si>
    <t>NHS Enfield CCGFemale breast cancer2006-2013</t>
  </si>
  <si>
    <t>NHS Enfield CCGLung2006-2013</t>
  </si>
  <si>
    <t>NHS Enfield CCGProstate2006-2013</t>
  </si>
  <si>
    <t>NHS Enfield CCGAll Malignant Neoplasms (excl. NMSC)2006-2013</t>
  </si>
  <si>
    <t>NHS Oldham CCGColorectal2006-2013</t>
  </si>
  <si>
    <t>NHS Oldham CCGFemale breast cancer2006-2013</t>
  </si>
  <si>
    <t>NHS Oldham CCGLung2006-2013</t>
  </si>
  <si>
    <t>NHS Oldham CCGProstate2006-2013</t>
  </si>
  <si>
    <t>NHS Oldham CCGAll Malignant Neoplasms (excl. NMSC)2006-2013</t>
  </si>
  <si>
    <t>NHS Doncaster CCGColorectal2006-2013</t>
  </si>
  <si>
    <t>NHS Doncaster CCGFemale breast cancer2006-2013</t>
  </si>
  <si>
    <t>NHS Doncaster CCGLung2006-2013</t>
  </si>
  <si>
    <t>NHS Doncaster CCGProstate2006-2013</t>
  </si>
  <si>
    <t>NHS Doncaster CCGAll Malignant Neoplasms (excl. NMSC)2006-2013</t>
  </si>
  <si>
    <t>NHS Wakefield  CCGColorectal2006-2013</t>
  </si>
  <si>
    <t>NHS Wakefield  CCGFemale breast cancer2006-2013</t>
  </si>
  <si>
    <t>NHS Wakefield  CCGLung2006-2013</t>
  </si>
  <si>
    <t>NHS Wakefield  CCGProstate2006-2013</t>
  </si>
  <si>
    <t>NHS Wakefield  CCGAll Malignant Neoplasms (excl. NMSC)2006-2013</t>
  </si>
  <si>
    <t>NHS South Lincolnshire CCGColorectal2006-2013</t>
  </si>
  <si>
    <t>NHS South Lincolnshire CCGFemale breast cancer2006-2013</t>
  </si>
  <si>
    <t>NHS South Lincolnshire CCGLung2006-2013</t>
  </si>
  <si>
    <t>NHS South Lincolnshire CCGProstate2006-2013</t>
  </si>
  <si>
    <t>NHS South Lincolnshire CCGAll Malignant Neoplasms (excl. NMSC)2006-2013</t>
  </si>
  <si>
    <t>NHS Leeds West CCGColorectal2006-2013</t>
  </si>
  <si>
    <t>NHS Leeds West CCGFemale breast cancer2006-2013</t>
  </si>
  <si>
    <t>NHS Leeds West CCGLung2006-2013</t>
  </si>
  <si>
    <t>NHS Leeds West CCGProstate2006-2013</t>
  </si>
  <si>
    <t>NHS Leeds West CCGAll Malignant Neoplasms (excl. NMSC)2006-2013</t>
  </si>
  <si>
    <t>NHS Heywood, Middleton &amp; Rochdale CCGColorectal2006-2013</t>
  </si>
  <si>
    <t>NHS Heywood, Middleton &amp; Rochdale CCGFemale breast cancer2006-2013</t>
  </si>
  <si>
    <t>NHS Heywood, Middleton &amp; Rochdale CCGLung2006-2013</t>
  </si>
  <si>
    <t>NHS Heywood, Middleton &amp; Rochdale CCGProstate2006-2013</t>
  </si>
  <si>
    <t>NHS Heywood, Middleton &amp; Rochdale CCGAll Malignant Neoplasms (excl. NMSC)2006-2013</t>
  </si>
  <si>
    <t>NHS Harrow CCGColorectal2006-2013</t>
  </si>
  <si>
    <t>NHS Harrow CCGFemale breast cancer2006-2013</t>
  </si>
  <si>
    <t>NHS Harrow CCGLung2006-2013</t>
  </si>
  <si>
    <t>NHS Harrow CCGProstate2006-2013</t>
  </si>
  <si>
    <t>NHS Harrow CCGAll Malignant Neoplasms (excl. NMSC)2006-2013</t>
  </si>
  <si>
    <t>NHS Hambleton, Richmondshire and Whitby CCGColorectal2006-2013</t>
  </si>
  <si>
    <t>NHS Hambleton, Richmondshire and Whitby CCGFemale breast cancer2006-2013</t>
  </si>
  <si>
    <t>NHS Hambleton, Richmondshire and Whitby CCGLung2006-2013</t>
  </si>
  <si>
    <t>NHS Hambleton, Richmondshire and Whitby CCGProstate2006-2013</t>
  </si>
  <si>
    <t>NHS Hambleton, Richmondshire and Whitby CCGAll Malignant Neoplasms (excl. NMSC)2006-2013</t>
  </si>
  <si>
    <t>NHS Kernow CCGColorectal2006-2013</t>
  </si>
  <si>
    <t>NHS Kernow CCGFemale breast cancer2006-2013</t>
  </si>
  <si>
    <t>NHS Kernow CCGLung2006-2013</t>
  </si>
  <si>
    <t>NHS Kernow CCGProstate2006-2013</t>
  </si>
  <si>
    <t>NHS Kernow CCGAll Malignant Neoplasms (excl. NMSC)2006-2013</t>
  </si>
  <si>
    <t>NHS Bradford City CCGColorectal2006-2013</t>
  </si>
  <si>
    <t>NHS Bradford City CCGFemale breast cancer2006-2013</t>
  </si>
  <si>
    <t>NHS Bradford City CCGLung2006-2013</t>
  </si>
  <si>
    <t>NHS Bradford City CCGProstate2006-2013</t>
  </si>
  <si>
    <t>NHS Bradford City CCGAll Malignant Neoplasms (excl. NMSC)2006-2013</t>
  </si>
  <si>
    <t>NHS Lancashire North CCGColorectal2006-2013</t>
  </si>
  <si>
    <t>NHS Lancashire North CCGFemale breast cancer2006-2013</t>
  </si>
  <si>
    <t>NHS Lancashire North CCGLung2006-2013</t>
  </si>
  <si>
    <t>NHS Lancashire North CCGProstate2006-2013</t>
  </si>
  <si>
    <t>NHS Lancashire North CCGAll Malignant Neoplasms (excl. NMSC)2006-2013</t>
  </si>
  <si>
    <t>NHS Basildon and Brentwood CCGColorectal2006-2013</t>
  </si>
  <si>
    <t>NHS Basildon and Brentwood CCGFemale breast cancer2006-2013</t>
  </si>
  <si>
    <t>NHS Basildon and Brentwood CCGLung2006-2013</t>
  </si>
  <si>
    <t>NHS Basildon and Brentwood CCGProstate2006-2013</t>
  </si>
  <si>
    <t>NHS Basildon and Brentwood CCGAll Malignant Neoplasms (excl. NMSC)2006-2013</t>
  </si>
  <si>
    <t>NHS Solihull CCGColorectal2006-2013</t>
  </si>
  <si>
    <t>NHS Solihull CCGFemale breast cancer2006-2013</t>
  </si>
  <si>
    <t>NHS Solihull CCGLung2006-2013</t>
  </si>
  <si>
    <t>NHS Solihull CCGProstate2006-2013</t>
  </si>
  <si>
    <t>NHS Solihull CCGAll Malignant Neoplasms (excl. NMSC)2006-2013</t>
  </si>
  <si>
    <t>NHS North Staffordshire CCGColorectal2006-2013</t>
  </si>
  <si>
    <t>NHS North Staffordshire CCGFemale breast cancer2006-2013</t>
  </si>
  <si>
    <t>NHS North Staffordshire CCGLung2006-2013</t>
  </si>
  <si>
    <t>NHS North Staffordshire CCGProstate2006-2013</t>
  </si>
  <si>
    <t>NHS North Staffordshire CCGAll Malignant Neoplasms (excl. NMSC)2006-2013</t>
  </si>
  <si>
    <t>NHS Gateshead CCGColorectal2006-2013</t>
  </si>
  <si>
    <t>NHS Gateshead CCGFemale breast cancer2006-2013</t>
  </si>
  <si>
    <t>NHS Gateshead CCGLung2006-2013</t>
  </si>
  <si>
    <t>NHS Gateshead CCGProstate2006-2013</t>
  </si>
  <si>
    <t>NHS Gateshead CCGAll Malignant Neoplasms (excl. NMSC)2006-2013</t>
  </si>
  <si>
    <t>NHS Cambridgeshire and Peterborough CCGColorectal2006-2013</t>
  </si>
  <si>
    <t>NHS Cambridgeshire and Peterborough CCGFemale breast cancer2006-2013</t>
  </si>
  <si>
    <t>NHS Cambridgeshire and Peterborough CCGLung2006-2013</t>
  </si>
  <si>
    <t>NHS Cambridgeshire and Peterborough CCGProstate2006-2013</t>
  </si>
  <si>
    <t>NHS Cambridgeshire and Peterborough CCGAll Malignant Neoplasms (excl. NMSC)2006-2013</t>
  </si>
  <si>
    <t>NHS Ipswich and East Suffolk CCGColorectal2006-2013</t>
  </si>
  <si>
    <t>NHS Ipswich and East Suffolk CCGFemale breast cancer2006-2013</t>
  </si>
  <si>
    <t>NHS Ipswich and East Suffolk CCGLung2006-2013</t>
  </si>
  <si>
    <t>NHS Ipswich and East Suffolk CCGProstate2006-2013</t>
  </si>
  <si>
    <t>NHS Ipswich and East Suffolk CCGAll Malignant Neoplasms (excl. NMSC)2006-2013</t>
  </si>
  <si>
    <t>NHS West Kent CCGColorectal2006-2013</t>
  </si>
  <si>
    <t>NHS West Kent CCGFemale breast cancer2006-2013</t>
  </si>
  <si>
    <t>NHS West Kent CCGLung2006-2013</t>
  </si>
  <si>
    <t>NHS West Kent CCGProstate2006-2013</t>
  </si>
  <si>
    <t>NHS West Kent CCGAll Malignant Neoplasms (excl. NMSC)2006-2013</t>
  </si>
  <si>
    <t>NHS Bristol CCGColorectal2006-2013</t>
  </si>
  <si>
    <t>NHS Bristol CCGFemale breast cancer2006-2013</t>
  </si>
  <si>
    <t>NHS Bristol CCGLung2006-2013</t>
  </si>
  <si>
    <t>NHS Bristol CCGProstate2006-2013</t>
  </si>
  <si>
    <t>NHS Bristol CCGAll Malignant Neoplasms (excl. NMSC)2006-2013</t>
  </si>
  <si>
    <t>NHS Leeds North CCGColorectal2006-2013</t>
  </si>
  <si>
    <t>NHS Leeds North CCGFemale breast cancer2006-2013</t>
  </si>
  <si>
    <t>NHS Leeds North CCGLung2006-2013</t>
  </si>
  <si>
    <t>NHS Leeds North CCGProstate2006-2013</t>
  </si>
  <si>
    <t>NHS Leeds North CCGAll Malignant Neoplasms (excl. NMSC)2006-2013</t>
  </si>
  <si>
    <t>NHS Haringey CCGColorectal2006-2013</t>
  </si>
  <si>
    <t>NHS Haringey CCGFemale breast cancer2006-2013</t>
  </si>
  <si>
    <t>NHS Haringey CCGLung2006-2013</t>
  </si>
  <si>
    <t>NHS Haringey CCGProstate2006-2013</t>
  </si>
  <si>
    <t>NHS Haringey CCGAll Malignant Neoplasms (excl. NMSC)2006-2013</t>
  </si>
  <si>
    <t>NHS Barking &amp; Dagenham CCGColorectal2006-2013</t>
  </si>
  <si>
    <t>NHS Barking &amp; Dagenham CCGFemale breast cancer2006-2013</t>
  </si>
  <si>
    <t>NHS Barking &amp; Dagenham CCGLung2006-2013</t>
  </si>
  <si>
    <t>NHS Barking &amp; Dagenham CCGProstate2006-2013</t>
  </si>
  <si>
    <t>NHS Barking &amp; Dagenham CCGAll Malignant Neoplasms (excl. NMSC)2006-2013</t>
  </si>
  <si>
    <t>NHS Bury CCGColorectal2006-2013</t>
  </si>
  <si>
    <t>NHS Bury CCGFemale breast cancer2006-2013</t>
  </si>
  <si>
    <t>NHS Bury CCGLung2006-2013</t>
  </si>
  <si>
    <t>NHS Bury CCGProstate2006-2013</t>
  </si>
  <si>
    <t>NHS Bury CCGAll Malignant Neoplasms (excl. NMSC)2006-2013</t>
  </si>
  <si>
    <t>NHS Central London (Westminster) CCGColorectal2006-2013</t>
  </si>
  <si>
    <t>NHS Central London (Westminster) CCGFemale breast cancer2006-2013</t>
  </si>
  <si>
    <t>NHS Central London (Westminster) CCGLung2006-2013</t>
  </si>
  <si>
    <t>NHS Central London (Westminster) CCGProstate2006-2013</t>
  </si>
  <si>
    <t>NHS Central London (Westminster) CCGAll Malignant Neoplasms (excl. NMSC)2006-2013</t>
  </si>
  <si>
    <t>NHS Harrogate and Rural District CCGColorectal2006-2013</t>
  </si>
  <si>
    <t>NHS Harrogate and Rural District CCGFemale breast cancer2006-2013</t>
  </si>
  <si>
    <t>NHS Harrogate and Rural District CCGLung2006-2013</t>
  </si>
  <si>
    <t>NHS Harrogate and Rural District CCGProstate2006-2013</t>
  </si>
  <si>
    <t>NHS Harrogate and Rural District CCGAll Malignant Neoplasms (excl. NMSC)2006-2013</t>
  </si>
  <si>
    <t>NHS Croydon CCGColorectal2006-2013</t>
  </si>
  <si>
    <t>NHS Croydon CCGFemale breast cancer2006-2013</t>
  </si>
  <si>
    <t>NHS Croydon CCGLung2006-2013</t>
  </si>
  <si>
    <t>NHS Croydon CCGProstate2006-2013</t>
  </si>
  <si>
    <t>NHS Croydon CCGAll Malignant Neoplasms (excl. NMSC)2006-2013</t>
  </si>
  <si>
    <t>NHS Wigan Borough CCGColorectal2006-2013</t>
  </si>
  <si>
    <t>NHS Wigan Borough CCGFemale breast cancer2006-2013</t>
  </si>
  <si>
    <t>NHS Wigan Borough CCGLung2006-2013</t>
  </si>
  <si>
    <t>NHS Wigan Borough CCGProstate2006-2013</t>
  </si>
  <si>
    <t>NHS Wigan Borough CCGAll Malignant Neoplasms (excl. NMSC)2006-2013</t>
  </si>
  <si>
    <t>NHS Coventry and Rugby CCGColorectal2006-2013</t>
  </si>
  <si>
    <t>NHS Coventry and Rugby CCGFemale breast cancer2006-2013</t>
  </si>
  <si>
    <t>NHS Coventry and Rugby CCGLung2006-2013</t>
  </si>
  <si>
    <t>NHS Coventry and Rugby CCGProstate2006-2013</t>
  </si>
  <si>
    <t>NHS Coventry and Rugby CCGAll Malignant Neoplasms (excl. NMSC)2006-2013</t>
  </si>
  <si>
    <t>NHS Canterbury and Coastal CCGColorectal2006-2013</t>
  </si>
  <si>
    <t>NHS Canterbury and Coastal CCGFemale breast cancer2006-2013</t>
  </si>
  <si>
    <t>NHS Canterbury and Coastal CCGLung2006-2013</t>
  </si>
  <si>
    <t>NHS Canterbury and Coastal CCGProstate2006-2013</t>
  </si>
  <si>
    <t>NHS Canterbury and Coastal CCGAll Malignant Neoplasms (excl. NMSC)2006-2013</t>
  </si>
  <si>
    <t>NHS Surrey Downs CCGColorectal2006-2013</t>
  </si>
  <si>
    <t>NHS Surrey Downs CCGFemale breast cancer2006-2013</t>
  </si>
  <si>
    <t>NHS Surrey Downs CCGLung2006-2013</t>
  </si>
  <si>
    <t>NHS Surrey Downs CCGProstate2006-2013</t>
  </si>
  <si>
    <t>NHS Surrey Downs CCGAll Malignant Neoplasms (excl. NMSC)2006-2013</t>
  </si>
  <si>
    <t>NHS Guildford and Waverley CCGColorectal2006-2013</t>
  </si>
  <si>
    <t>NHS Guildford and Waverley CCGFemale breast cancer2006-2013</t>
  </si>
  <si>
    <t>NHS Guildford and Waverley CCGLung2006-2013</t>
  </si>
  <si>
    <t>NHS Guildford and Waverley CCGProstate2006-2013</t>
  </si>
  <si>
    <t>NHS Guildford and Waverley CCGAll Malignant Neoplasms (excl. NMSC)2006-2013</t>
  </si>
  <si>
    <t>NHS North Lincolnshire CCGColorectal2006-2013</t>
  </si>
  <si>
    <t>NHS North Lincolnshire CCGFemale breast cancer2006-2013</t>
  </si>
  <si>
    <t>NHS North Lincolnshire CCGLung2006-2013</t>
  </si>
  <si>
    <t>NHS North Lincolnshire CCGProstate2006-2013</t>
  </si>
  <si>
    <t>NHS North Lincolnshire CCGAll Malignant Neoplasms (excl. NMSC)2006-2013</t>
  </si>
  <si>
    <t>NHS Bedfordshire CCGColorectal2006-2013</t>
  </si>
  <si>
    <t>NHS Bedfordshire CCGFemale breast cancer2006-2013</t>
  </si>
  <si>
    <t>NHS Bedfordshire CCGLung2006-2013</t>
  </si>
  <si>
    <t>NHS Bedfordshire CCGProstate2006-2013</t>
  </si>
  <si>
    <t>NHS Bedfordshire CCGAll Malignant Neoplasms (excl. NMSC)2006-2013</t>
  </si>
  <si>
    <t>NHS Herts Valleys CCGColorectal2006-2013</t>
  </si>
  <si>
    <t>NHS Herts Valleys CCGFemale breast cancer2006-2013</t>
  </si>
  <si>
    <t>NHS Herts Valleys CCGLung2006-2013</t>
  </si>
  <si>
    <t>NHS Herts Valleys CCGProstate2006-2013</t>
  </si>
  <si>
    <t>NHS Herts Valleys CCGAll Malignant Neoplasms (excl. NMSC)2006-2013</t>
  </si>
  <si>
    <t>NHS Sandwell and West Birmingham CCGColorectal2006-2013</t>
  </si>
  <si>
    <t>NHS Sandwell and West Birmingham CCGFemale breast cancer2006-2013</t>
  </si>
  <si>
    <t>NHS Sandwell and West Birmingham CCGLung2006-2013</t>
  </si>
  <si>
    <t>NHS Sandwell and West Birmingham CCGProstate2006-2013</t>
  </si>
  <si>
    <t>NHS Sandwell and West Birmingham CCGAll Malignant Neoplasms (excl. NMSC)2006-2013</t>
  </si>
  <si>
    <t>NHS East Lancashire CCGColorectal2006-2013</t>
  </si>
  <si>
    <t>NHS East Lancashire CCGFemale breast cancer2006-2013</t>
  </si>
  <si>
    <t>NHS East Lancashire CCGLung2006-2013</t>
  </si>
  <si>
    <t>NHS East Lancashire CCGProstate2006-2013</t>
  </si>
  <si>
    <t>NHS East Lancashire CCGAll Malignant Neoplasms (excl. NMSC)2006-2013</t>
  </si>
  <si>
    <t>NHS Thanet CCGColorectal2006-2013</t>
  </si>
  <si>
    <t>NHS Thanet CCGFemale breast cancer2006-2013</t>
  </si>
  <si>
    <t>NHS Thanet CCGLung2006-2013</t>
  </si>
  <si>
    <t>NHS Thanet CCGProstate2006-2013</t>
  </si>
  <si>
    <t>NHS Thanet CCGAll Malignant Neoplasms (excl. NMSC)2006-2013</t>
  </si>
  <si>
    <t>NHS Birmingham CrossCity CCGColorectal2006-2013</t>
  </si>
  <si>
    <t>NHS Birmingham CrossCity CCGFemale breast cancer2006-2013</t>
  </si>
  <si>
    <t>NHS Birmingham CrossCity CCGLung2006-2013</t>
  </si>
  <si>
    <t>NHS Birmingham CrossCity CCGProstate2006-2013</t>
  </si>
  <si>
    <t>NHS Birmingham CrossCity CCGAll Malignant Neoplasms (excl. NMSC)2006-2013</t>
  </si>
  <si>
    <t>NHS Richmond CCGColorectal2006-2013</t>
  </si>
  <si>
    <t>NHS Richmond CCGFemale breast cancer2006-2013</t>
  </si>
  <si>
    <t>NHS Richmond CCGLung2006-2013</t>
  </si>
  <si>
    <t>NHS Richmond CCGProstate2006-2013</t>
  </si>
  <si>
    <t>NHS Richmond CCGAll Malignant Neoplasms (excl. NMSC)2006-2013</t>
  </si>
  <si>
    <t>NHS Ealing CCGColorectal2006-2013</t>
  </si>
  <si>
    <t>NHS Ealing CCGFemale breast cancer2006-2013</t>
  </si>
  <si>
    <t>NHS Ealing CCGLung2006-2013</t>
  </si>
  <si>
    <t>NHS Ealing CCGProstate2006-2013</t>
  </si>
  <si>
    <t>NHS Ealing CCGAll Malignant Neoplasms (excl. NMSC)2006-2013</t>
  </si>
  <si>
    <t>NHS Erewash CCGColorectal2006-2013</t>
  </si>
  <si>
    <t>NHS Erewash CCGFemale breast cancer2006-2013</t>
  </si>
  <si>
    <t>NHS Erewash CCGLung2006-2013</t>
  </si>
  <si>
    <t>NHS Erewash CCGProstate2006-2013</t>
  </si>
  <si>
    <t>NHS Erewash CCGAll Malignant Neoplasms (excl. NMSC)2006-2013</t>
  </si>
  <si>
    <t>NHS Havering CCGColorectal2006-2013</t>
  </si>
  <si>
    <t>NHS Havering CCGFemale breast cancer2006-2013</t>
  </si>
  <si>
    <t>NHS Havering CCGLung2006-2013</t>
  </si>
  <si>
    <t>NHS Havering CCGProstate2006-2013</t>
  </si>
  <si>
    <t>NHS Havering CCGAll Malignant Neoplasms (excl. NMSC)2006-2013</t>
  </si>
  <si>
    <t>NHS South Sefton CCGColorectal2006-2013</t>
  </si>
  <si>
    <t>NHS South Sefton CCGFemale breast cancer2006-2013</t>
  </si>
  <si>
    <t>NHS South Sefton CCGLung2006-2013</t>
  </si>
  <si>
    <t>NHS South Sefton CCGProstate2006-2013</t>
  </si>
  <si>
    <t>NHS South Sefton CCGAll Malignant Neoplasms (excl. NMSC)2006-2013</t>
  </si>
  <si>
    <t>NHS Vale of York CCGColorectal2006-2013</t>
  </si>
  <si>
    <t>NHS Vale of York CCGFemale breast cancer2006-2013</t>
  </si>
  <si>
    <t>NHS Vale of York CCGLung2006-2013</t>
  </si>
  <si>
    <t>NHS Vale of York CCGProstate2006-2013</t>
  </si>
  <si>
    <t>NHS Vale of York CCGAll Malignant Neoplasms (excl. NMSC)2006-2013</t>
  </si>
  <si>
    <t>NHS East Riding of Yorkshire CCGColorectal2006-2013</t>
  </si>
  <si>
    <t>NHS East Riding of Yorkshire CCGFemale breast cancer2006-2013</t>
  </si>
  <si>
    <t>NHS East Riding of Yorkshire CCGLung2006-2013</t>
  </si>
  <si>
    <t>NHS East Riding of Yorkshire CCGProstate2006-2013</t>
  </si>
  <si>
    <t>NHS East Riding of Yorkshire CCGAll Malignant Neoplasms (excl. NMSC)2006-2013</t>
  </si>
  <si>
    <t>NHS Islington CCGColorectal2006-2013</t>
  </si>
  <si>
    <t>NHS Islington CCGFemale breast cancer2006-2013</t>
  </si>
  <si>
    <t>NHS Islington CCGLung2006-2013</t>
  </si>
  <si>
    <t>NHS Islington CCGProstate2006-2013</t>
  </si>
  <si>
    <t>NHS Islington CCGAll Malignant Neoplasms (excl. NMSC)2006-2013</t>
  </si>
  <si>
    <t>NHS Durham Dales, Easington and Sedgefield CCGColorectal2006-2013</t>
  </si>
  <si>
    <t>NHS Durham Dales, Easington and Sedgefield CCGFemale breast cancer2006-2013</t>
  </si>
  <si>
    <t>NHS Durham Dales, Easington and Sedgefield CCGLung2006-2013</t>
  </si>
  <si>
    <t>NHS Durham Dales, Easington and Sedgefield CCGProstate2006-2013</t>
  </si>
  <si>
    <t>NHS Durham Dales, Easington and Sedgefield CCGAll Malignant Neoplasms (excl. NMSC)2006-2013</t>
  </si>
  <si>
    <t>NHS Hull CCGColorectal2006-2013</t>
  </si>
  <si>
    <t>NHS Hull CCGFemale breast cancer2006-2013</t>
  </si>
  <si>
    <t>NHS Hull CCGLung2006-2013</t>
  </si>
  <si>
    <t>NHS Hull CCGProstate2006-2013</t>
  </si>
  <si>
    <t>NHS Hull CCGAll Malignant Neoplasms (excl. NMSC)2006-2013</t>
  </si>
  <si>
    <t>NHS Sunderland CCGColorectal2006-2013</t>
  </si>
  <si>
    <t>NHS Sunderland CCGFemale breast cancer2006-2013</t>
  </si>
  <si>
    <t>NHS Sunderland CCGLung2006-2013</t>
  </si>
  <si>
    <t>NHS Sunderland CCGProstate2006-2013</t>
  </si>
  <si>
    <t>NHS Sunderland CCGAll Malignant Neoplasms (excl. NMSC)2006-2013</t>
  </si>
  <si>
    <t>NHS Thurrock CCGColorectal2006-2013</t>
  </si>
  <si>
    <t>NHS Thurrock CCGFemale breast cancer2006-2013</t>
  </si>
  <si>
    <t>NHS Thurrock CCGLung2006-2013</t>
  </si>
  <si>
    <t>NHS Thurrock CCGProstate2006-2013</t>
  </si>
  <si>
    <t>NHS Thurrock CCGAll Malignant Neoplasms (excl. NMSC)2006-2013</t>
  </si>
  <si>
    <t>NHS North Somerset CCGColorectal2006-2013</t>
  </si>
  <si>
    <t>NHS North Somerset CCGFemale breast cancer2006-2013</t>
  </si>
  <si>
    <t>NHS North Somerset CCGLung2006-2013</t>
  </si>
  <si>
    <t>NHS North Somerset CCGProstate2006-2013</t>
  </si>
  <si>
    <t>NHS North Somerset CCGAll Malignant Neoplasms (excl. NMSC)2006-2013</t>
  </si>
  <si>
    <t>NHS Horsham and Mid Sussex CCGColorectal2006-2013</t>
  </si>
  <si>
    <t>NHS Horsham and Mid Sussex CCGFemale breast cancer2006-2013</t>
  </si>
  <si>
    <t>NHS Horsham and Mid Sussex CCGLung2006-2013</t>
  </si>
  <si>
    <t>NHS Horsham and Mid Sussex CCGProstate2006-2013</t>
  </si>
  <si>
    <t>NHS Horsham and Mid Sussex CCGAll Malignant Neoplasms (excl. NMSC)2006-2013</t>
  </si>
  <si>
    <t>NHS Newcastle North and East CCGColorectal2006-2013</t>
  </si>
  <si>
    <t>NHS Newcastle North and East CCGFemale breast cancer2006-2013</t>
  </si>
  <si>
    <t>NHS Newcastle North and East CCGLung2006-2013</t>
  </si>
  <si>
    <t>NHS Newcastle North and East CCGProstate2006-2013</t>
  </si>
  <si>
    <t>NHS Newcastle North and East CCGAll Malignant Neoplasms (excl. NMSC)2006-2013</t>
  </si>
  <si>
    <t>NHS Hastings &amp; Rother CCGColorectal2006-2013</t>
  </si>
  <si>
    <t>NHS Hastings &amp; Rother CCGFemale breast cancer2006-2013</t>
  </si>
  <si>
    <t>NHS Hastings &amp; Rother CCGLung2006-2013</t>
  </si>
  <si>
    <t>NHS Hastings &amp; Rother CCGProstate2006-2013</t>
  </si>
  <si>
    <t>NHS Hastings &amp; Rother CCGAll Malignant Neoplasms (excl. NMSC)2006-2013</t>
  </si>
  <si>
    <t>NHS Fylde &amp; Wyre CCGColorectal2006-2013</t>
  </si>
  <si>
    <t>NHS Fylde &amp; Wyre CCGFemale breast cancer2006-2013</t>
  </si>
  <si>
    <t>NHS Fylde &amp; Wyre CCGLung2006-2013</t>
  </si>
  <si>
    <t>NHS Fylde &amp; Wyre CCGProstate2006-2013</t>
  </si>
  <si>
    <t>NHS Fylde &amp; Wyre CCGAll Malignant Neoplasms (excl. NMSC)2006-2013</t>
  </si>
  <si>
    <t>NHS Cumbria CCGColorectal2006-2013</t>
  </si>
  <si>
    <t>NHS Cumbria CCGFemale breast cancer2006-2013</t>
  </si>
  <si>
    <t>NHS Cumbria CCGLung2006-2013</t>
  </si>
  <si>
    <t>NHS Cumbria CCGProstate2006-2013</t>
  </si>
  <si>
    <t>NHS Cumbria CCGAll Malignant Neoplasms (excl. NMSC)2006-2013</t>
  </si>
  <si>
    <t>NHS Vale Royal CCGColorectal2006-2013</t>
  </si>
  <si>
    <t>NHS Vale Royal CCGFemale breast cancer2006-2013</t>
  </si>
  <si>
    <t>NHS Vale Royal CCGLung2006-2013</t>
  </si>
  <si>
    <t>NHS Vale Royal CCGProstate2006-2013</t>
  </si>
  <si>
    <t>NHS Vale Royal CCGAll Malignant Neoplasms (excl. NMSC)2006-2013</t>
  </si>
  <si>
    <t>NHS Bromley CCGColorectal2006-2013</t>
  </si>
  <si>
    <t>NHS Bromley CCGFemale breast cancer2006-2013</t>
  </si>
  <si>
    <t>NHS Bromley CCGLung2006-2013</t>
  </si>
  <si>
    <t>NHS Bromley CCGProstate2006-2013</t>
  </si>
  <si>
    <t>NHS Bromley CCGAll Malignant Neoplasms (excl. NMSC)2006-2013</t>
  </si>
  <si>
    <t>NHS Bolton CCGColorectal2006-2013</t>
  </si>
  <si>
    <t>NHS Bolton CCGFemale breast cancer2006-2013</t>
  </si>
  <si>
    <t>NHS Bolton CCGLung2006-2013</t>
  </si>
  <si>
    <t>NHS Bolton CCGProstate2006-2013</t>
  </si>
  <si>
    <t>NHS Bolton CCGAll Malignant Neoplasms (excl. NMSC)2006-2013</t>
  </si>
  <si>
    <t>NHS Merton CCGColorectal2006-2013</t>
  </si>
  <si>
    <t>NHS Merton CCGFemale breast cancer2006-2013</t>
  </si>
  <si>
    <t>NHS Merton CCGLung2006-2013</t>
  </si>
  <si>
    <t>NHS Merton CCGProstate2006-2013</t>
  </si>
  <si>
    <t>NHS Merton CCGAll Malignant Neoplasms (excl. NMSC)2006-2013</t>
  </si>
  <si>
    <t>NHS Brighton &amp; Hove CCGColorectal2006-2013</t>
  </si>
  <si>
    <t>NHS Brighton &amp; Hove CCGFemale breast cancer2006-2013</t>
  </si>
  <si>
    <t>NHS Brighton &amp; Hove CCGLung2006-2013</t>
  </si>
  <si>
    <t>NHS Brighton &amp; Hove CCGProstate2006-2013</t>
  </si>
  <si>
    <t>NHS Brighton &amp; Hove CCGAll Malignant Neoplasms (excl. NMSC)2006-2013</t>
  </si>
  <si>
    <t>NHS Bath and North East Somerset CCGColorectal2006-2013</t>
  </si>
  <si>
    <t>NHS Bath and North East Somerset CCGFemale breast cancer2006-2013</t>
  </si>
  <si>
    <t>NHS Bath and North East Somerset CCGLung2006-2013</t>
  </si>
  <si>
    <t>NHS Bath and North East Somerset CCGProstate2006-2013</t>
  </si>
  <si>
    <t>NHS Bath and North East Somerset CCGAll Malignant Neoplasms (excl. NMSC)2006-2013</t>
  </si>
  <si>
    <t>NHS North Norfolk CCGColorectal2006-2013</t>
  </si>
  <si>
    <t>NHS North Norfolk CCGFemale breast cancer2006-2013</t>
  </si>
  <si>
    <t>NHS North Norfolk CCGLung2006-2013</t>
  </si>
  <si>
    <t>NHS North Norfolk CCGProstate2006-2013</t>
  </si>
  <si>
    <t>NHS North Norfolk CCGAll Malignant Neoplasms (excl. NMSC)2006-2013</t>
  </si>
  <si>
    <t>NHS Leeds South and East CCGColorectal2006-2013</t>
  </si>
  <si>
    <t>NHS Leeds South and East CCGFemale breast cancer2006-2013</t>
  </si>
  <si>
    <t>NHS Leeds South and East CCGLung2006-2013</t>
  </si>
  <si>
    <t>NHS Leeds South and East CCGProstate2006-2013</t>
  </si>
  <si>
    <t>NHS Leeds South and East CCGAll Malignant Neoplasms (excl. NMSC)2006-2013</t>
  </si>
  <si>
    <t>NHS Gloucestershire CCGColorectal2006-2013</t>
  </si>
  <si>
    <t>NHS Gloucestershire CCGFemale breast cancer2006-2013</t>
  </si>
  <si>
    <t>NHS Gloucestershire CCGLung2006-2013</t>
  </si>
  <si>
    <t>NHS Gloucestershire CCGProstate2006-2013</t>
  </si>
  <si>
    <t>NHS Gloucestershire CCGAll Malignant Neoplasms (excl. NMSC)2006-2013</t>
  </si>
  <si>
    <t>NHS Bexley CCGColorectal2006-2013</t>
  </si>
  <si>
    <t>NHS Bexley CCGFemale breast cancer2006-2013</t>
  </si>
  <si>
    <t>NHS Bexley CCGLung2006-2013</t>
  </si>
  <si>
    <t>NHS Bexley CCGProstate2006-2013</t>
  </si>
  <si>
    <t>NHS Bexley CCGAll Malignant Neoplasms (excl. NMSC)2006-2013</t>
  </si>
  <si>
    <t>NHS Lewisham CCGColorectal2006-2013</t>
  </si>
  <si>
    <t>NHS Lewisham CCGFemale breast cancer2006-2013</t>
  </si>
  <si>
    <t>NHS Lewisham CCGLung2006-2013</t>
  </si>
  <si>
    <t>NHS Lewisham CCGProstate2006-2013</t>
  </si>
  <si>
    <t>NHS Lewisham CCGAll Malignant Neoplasms (excl. NMSC)2006-2013</t>
  </si>
  <si>
    <t>NHS Nottingham City CCGColorectal2006-2013</t>
  </si>
  <si>
    <t>NHS Nottingham City CCGFemale breast cancer2006-2013</t>
  </si>
  <si>
    <t>NHS Nottingham City CCGLung2006-2013</t>
  </si>
  <si>
    <t>NHS Nottingham City CCGProstate2006-2013</t>
  </si>
  <si>
    <t>NHS Nottingham City CCGAll Malignant Neoplasms (excl. NMSC)2006-2013</t>
  </si>
  <si>
    <t>NHS North East Hampshire and Farnham CCGColorectal2006-2013</t>
  </si>
  <si>
    <t>NHS North East Hampshire and Farnham CCGFemale breast cancer2006-2013</t>
  </si>
  <si>
    <t>NHS North East Hampshire and Farnham CCGLung2006-2013</t>
  </si>
  <si>
    <t>NHS North East Hampshire and Farnham CCGProstate2006-2013</t>
  </si>
  <si>
    <t>NHS North East Hampshire and Farnham CCGAll Malignant Neoplasms (excl. NMSC)2006-2013</t>
  </si>
  <si>
    <t>NHS Halton CCGColorectal2006-2013</t>
  </si>
  <si>
    <t>NHS Halton CCGFemale breast cancer2006-2013</t>
  </si>
  <si>
    <t>NHS Halton CCGLung2006-2013</t>
  </si>
  <si>
    <t>NHS Halton CCGProstate2006-2013</t>
  </si>
  <si>
    <t>NHS Halton CCGAll Malignant Neoplasms (excl. NMSC)2006-2013</t>
  </si>
  <si>
    <t>NHS Swindon CCGColorectal2006-2013</t>
  </si>
  <si>
    <t>NHS Swindon CCGFemale breast cancer2006-2013</t>
  </si>
  <si>
    <t>NHS Swindon CCGLung2006-2013</t>
  </si>
  <si>
    <t>NHS Swindon CCGProstate2006-2013</t>
  </si>
  <si>
    <t>NHS Swindon CCGAll Malignant Neoplasms (excl. NMSC)2006-2013</t>
  </si>
  <si>
    <t>NHS Hounslow CCGColorectal2006-2013</t>
  </si>
  <si>
    <t>NHS Hounslow CCGFemale breast cancer2006-2013</t>
  </si>
  <si>
    <t>NHS Hounslow CCGLung2006-2013</t>
  </si>
  <si>
    <t>NHS Hounslow CCGProstate2006-2013</t>
  </si>
  <si>
    <t>NHS Hounslow CCGAll Malignant Neoplasms (excl. NMSC)2006-2013</t>
  </si>
  <si>
    <t>NHS Warrington CCGColorectal2006-2013</t>
  </si>
  <si>
    <t>NHS Warrington CCGFemale breast cancer2006-2013</t>
  </si>
  <si>
    <t>NHS Warrington CCGLung2006-2013</t>
  </si>
  <si>
    <t>NHS Warrington CCGProstate2006-2013</t>
  </si>
  <si>
    <t>NHS Warrington CCGAll Malignant Neoplasms (excl. NMSC)2006-2013</t>
  </si>
  <si>
    <t>NHS Greater Huddersfield CCGColorectal2006-2013</t>
  </si>
  <si>
    <t>NHS Greater Huddersfield CCGFemale breast cancer2006-2013</t>
  </si>
  <si>
    <t>NHS Greater Huddersfield CCGLung2006-2013</t>
  </si>
  <si>
    <t>NHS Greater Huddersfield CCGProstate2006-2013</t>
  </si>
  <si>
    <t>NHS Greater Huddersfield CCGAll Malignant Neoplasms (excl. NMSC)2006-2013</t>
  </si>
  <si>
    <t>NHS North East Lincolnshire CCGColorectal2006-2013</t>
  </si>
  <si>
    <t>NHS North East Lincolnshire CCGFemale breast cancer2006-2013</t>
  </si>
  <si>
    <t>NHS North East Lincolnshire CCGLung2006-2013</t>
  </si>
  <si>
    <t>NHS North East Lincolnshire CCGProstate2006-2013</t>
  </si>
  <si>
    <t>NHS North East Lincolnshire CCGAll Malignant Neoplasms (excl. NMSC)2006-2013</t>
  </si>
  <si>
    <t>NHS Portsmouth CCGColorectal2006-2013</t>
  </si>
  <si>
    <t>NHS Portsmouth CCGFemale breast cancer2006-2013</t>
  </si>
  <si>
    <t>NHS Portsmouth CCGLung2006-2013</t>
  </si>
  <si>
    <t>NHS Portsmouth CCGProstate2006-2013</t>
  </si>
  <si>
    <t>NHS Portsmouth CCGAll Malignant Neoplasms (excl. NMSC)2006-2013</t>
  </si>
  <si>
    <t>NHS Nene CCGColorectal2006-2013</t>
  </si>
  <si>
    <t>NHS Nene CCGFemale breast cancer2006-2013</t>
  </si>
  <si>
    <t>NHS Nene CCGLung2006-2013</t>
  </si>
  <si>
    <t>NHS Nene CCGProstate2006-2013</t>
  </si>
  <si>
    <t>NHS Nene CCGAll Malignant Neoplasms (excl. NMSC)2006-2013</t>
  </si>
  <si>
    <t>NHS Bassetlaw CCGColorectal2006-2013</t>
  </si>
  <si>
    <t>NHS Bassetlaw CCGFemale breast cancer2006-2013</t>
  </si>
  <si>
    <t>NHS Bassetlaw CCGLung2006-2013</t>
  </si>
  <si>
    <t>NHS Bassetlaw CCGProstate2006-2013</t>
  </si>
  <si>
    <t>NHS Bassetlaw CCGAll Malignant Neoplasms (excl. NMSC)2006-2013</t>
  </si>
  <si>
    <t>NHS St Helens CCGColorectal2006-2013</t>
  </si>
  <si>
    <t>NHS St Helens CCGFemale breast cancer2006-2013</t>
  </si>
  <si>
    <t>NHS St Helens CCGLung2006-2013</t>
  </si>
  <si>
    <t>NHS St Helens CCGProstate2006-2013</t>
  </si>
  <si>
    <t>NHS St Helens CCGAll Malignant Neoplasms (excl. NMSC)2006-2013</t>
  </si>
  <si>
    <t>NHS Newcastle West CCGColorectal2006-2013</t>
  </si>
  <si>
    <t>NHS Newcastle West CCGFemale breast cancer2006-2013</t>
  </si>
  <si>
    <t>NHS Newcastle West CCGLung2006-2013</t>
  </si>
  <si>
    <t>NHS Newcastle West CCGProstate2006-2013</t>
  </si>
  <si>
    <t>NHS Newcastle West CCGAll Malignant Neoplasms (excl. NMSC)2006-2013</t>
  </si>
  <si>
    <t>NHS Northumberland CCGColorectal2006-2013</t>
  </si>
  <si>
    <t>NHS Northumberland CCGFemale breast cancer2006-2013</t>
  </si>
  <si>
    <t>NHS Northumberland CCGLung2006-2013</t>
  </si>
  <si>
    <t>NHS Northumberland CCGProstate2006-2013</t>
  </si>
  <si>
    <t>NHS Northumberland CCGAll Malignant Neoplasms (excl. NMSC)2006-2013</t>
  </si>
  <si>
    <t>NHS Hillingdon CCGColorectal2006-2013</t>
  </si>
  <si>
    <t>NHS Hillingdon CCGFemale breast cancer2006-2013</t>
  </si>
  <si>
    <t>NHS Hillingdon CCGLung2006-2013</t>
  </si>
  <si>
    <t>NHS Hillingdon CCGProstate2006-2013</t>
  </si>
  <si>
    <t>NHS Hillingdon CCGAll Malignant Neoplasms (excl. NMSC)2006-2013</t>
  </si>
  <si>
    <t>NHS Southern Derbyshire CCGColorectal2006-2013</t>
  </si>
  <si>
    <t>NHS Southern Derbyshire CCGFemale breast cancer2006-2013</t>
  </si>
  <si>
    <t>NHS Southern Derbyshire CCGLung2006-2013</t>
  </si>
  <si>
    <t>NHS Southern Derbyshire CCGProstate2006-2013</t>
  </si>
  <si>
    <t>NHS Southern Derbyshire CCGAll Malignant Neoplasms (excl. NMSC)2006-2013</t>
  </si>
  <si>
    <t>NHS Shropshire CCGColorectal2006-2013</t>
  </si>
  <si>
    <t>NHS Shropshire CCGFemale breast cancer2006-2013</t>
  </si>
  <si>
    <t>NHS Shropshire CCGLung2006-2013</t>
  </si>
  <si>
    <t>NHS Shropshire CCGProstate2006-2013</t>
  </si>
  <si>
    <t>NHS Shropshire CCGAll Malignant Neoplasms (excl. NMSC)2006-2013</t>
  </si>
  <si>
    <t>NHS Tameside and Glossop CCGColorectal2006-2013</t>
  </si>
  <si>
    <t>NHS Tameside and Glossop CCGFemale breast cancer2006-2013</t>
  </si>
  <si>
    <t>NHS Tameside and Glossop CCGLung2006-2013</t>
  </si>
  <si>
    <t>NHS Tameside and Glossop CCGProstate2006-2013</t>
  </si>
  <si>
    <t>NHS Tameside and Glossop CCGAll Malignant Neoplasms (excl. NMSC)2006-2013</t>
  </si>
  <si>
    <t>NHS East Surrey CCGColorectal2006-2013</t>
  </si>
  <si>
    <t>NHS East Surrey CCGFemale breast cancer2006-2013</t>
  </si>
  <si>
    <t>NHS East Surrey CCGLung2006-2013</t>
  </si>
  <si>
    <t>NHS East Surrey CCGProstate2006-2013</t>
  </si>
  <si>
    <t>NHS East Surrey CCGAll Malignant Neoplasms (excl. NMSC)2006-2013</t>
  </si>
  <si>
    <t>NHS Isle of Wight CCGColorectal2006-2013</t>
  </si>
  <si>
    <t>NHS Isle of Wight CCGFemale breast cancer2006-2013</t>
  </si>
  <si>
    <t>NHS Isle of Wight CCGLung2006-2013</t>
  </si>
  <si>
    <t>NHS Isle of Wight CCGProstate2006-2013</t>
  </si>
  <si>
    <t>NHS Isle of Wight CCGAll Malignant Neoplasms (excl. NMSC)2006-2013</t>
  </si>
  <si>
    <t>NHS Brent CCGColorectal2006-2013</t>
  </si>
  <si>
    <t>NHS Brent CCGFemale breast cancer2006-2013</t>
  </si>
  <si>
    <t>NHS Brent CCGLung2006-2013</t>
  </si>
  <si>
    <t>NHS Brent CCGProstate2006-2013</t>
  </si>
  <si>
    <t>NHS Brent CCGAll Malignant Neoplasms (excl. NMSC)2006-2013</t>
  </si>
  <si>
    <t>NHS West Cheshire CCGColorectal2006-2013</t>
  </si>
  <si>
    <t>NHS West Cheshire CCGFemale breast cancer2006-2013</t>
  </si>
  <si>
    <t>NHS West Cheshire CCGLung2006-2013</t>
  </si>
  <si>
    <t>NHS West Cheshire CCGProstate2006-2013</t>
  </si>
  <si>
    <t>NHS West Cheshire CCGAll Malignant Neoplasms (excl. NMSC)2006-2013</t>
  </si>
  <si>
    <t>NHS South Eastern Hampshire CCGColorectal2006-2013</t>
  </si>
  <si>
    <t>NHS South Eastern Hampshire CCGFemale breast cancer2006-2013</t>
  </si>
  <si>
    <t>NHS South Eastern Hampshire CCGLung2006-2013</t>
  </si>
  <si>
    <t>NHS South Eastern Hampshire CCGProstate2006-2013</t>
  </si>
  <si>
    <t>NHS South Eastern Hampshire CCGAll Malignant Neoplasms (excl. NMSC)2006-2013</t>
  </si>
  <si>
    <t>NHS Mid Essex CCGColorectal2006-2013</t>
  </si>
  <si>
    <t>NHS Mid Essex CCGFemale breast cancer2006-2013</t>
  </si>
  <si>
    <t>NHS Mid Essex CCGLung2006-2013</t>
  </si>
  <si>
    <t>NHS Mid Essex CCGProstate2006-2013</t>
  </si>
  <si>
    <t>NHS Mid Essex CCGAll Malignant Neoplasms (excl. NMSC)2006-2013</t>
  </si>
  <si>
    <t>NHS Kingston CCGColorectal2006-2013</t>
  </si>
  <si>
    <t>NHS Kingston CCGFemale breast cancer2006-2013</t>
  </si>
  <si>
    <t>NHS Kingston CCGLung2006-2013</t>
  </si>
  <si>
    <t>NHS Kingston CCGProstate2006-2013</t>
  </si>
  <si>
    <t>NHS Kingston CCGAll Malignant Neoplasms (excl. NMSC)2006-2013</t>
  </si>
  <si>
    <t>NHS North Hampshire CCGColorectal2006-2013</t>
  </si>
  <si>
    <t>NHS North Hampshire CCGFemale breast cancer2006-2013</t>
  </si>
  <si>
    <t>NHS North Hampshire CCGLung2006-2013</t>
  </si>
  <si>
    <t>NHS North Hampshire CCGProstate2006-2013</t>
  </si>
  <si>
    <t>NHS North Hampshire CCGAll Malignant Neoplasms (excl. NMSC)2006-2013</t>
  </si>
  <si>
    <t>NHS Wiltshire CCGColorectal2006-2013</t>
  </si>
  <si>
    <t>NHS Wiltshire CCGFemale breast cancer2006-2013</t>
  </si>
  <si>
    <t>NHS Wiltshire CCGLung2006-2013</t>
  </si>
  <si>
    <t>NHS Wiltshire CCGProstate2006-2013</t>
  </si>
  <si>
    <t>NHS Wiltshire CCGAll Malignant Neoplasms (excl. NMSC)2006-2013</t>
  </si>
  <si>
    <t>NHS Stoke on Trent CCGColorectal2006-2013</t>
  </si>
  <si>
    <t>NHS Stoke on Trent CCGFemale breast cancer2006-2013</t>
  </si>
  <si>
    <t>NHS Stoke on Trent CCGLung2006-2013</t>
  </si>
  <si>
    <t>NHS Stoke on Trent CCGProstate2006-2013</t>
  </si>
  <si>
    <t>NHS Stoke on Trent CCGAll Malignant Neoplasms (excl. NMSC)2006-2013</t>
  </si>
  <si>
    <t>NHS West Hampshire CCGColorectal2006-2013</t>
  </si>
  <si>
    <t>NHS West Hampshire CCGFemale breast cancer2006-2013</t>
  </si>
  <si>
    <t>NHS West Hampshire CCGLung2006-2013</t>
  </si>
  <si>
    <t>NHS West Hampshire CCGProstate2006-2013</t>
  </si>
  <si>
    <t>NHS West Hampshire CCGAll Malignant Neoplasms (excl. NMSC)2006-2013</t>
  </si>
  <si>
    <t>NHS South Norfolk CCGColorectal2006-2013</t>
  </si>
  <si>
    <t>NHS South Norfolk CCGFemale breast cancer2006-2013</t>
  </si>
  <si>
    <t>NHS South Norfolk CCGLung2006-2013</t>
  </si>
  <si>
    <t>NHS South Norfolk CCGProstate2006-2013</t>
  </si>
  <si>
    <t>NHS South Norfolk CCGAll Malignant Neoplasms (excl. NMSC)2006-2013</t>
  </si>
  <si>
    <t>NHS Stockport CCGColorectal2006-2013</t>
  </si>
  <si>
    <t>NHS Stockport CCGFemale breast cancer2006-2013</t>
  </si>
  <si>
    <t>NHS Stockport CCGLung2006-2013</t>
  </si>
  <si>
    <t>NHS Stockport CCGProstate2006-2013</t>
  </si>
  <si>
    <t>NHS Stockport CCGAll Malignant Neoplasms (excl. NMSC)2006-2013</t>
  </si>
  <si>
    <t>NHS West Essex CCGColorectal2006-2013</t>
  </si>
  <si>
    <t>NHS West Essex CCGFemale breast cancer2006-2013</t>
  </si>
  <si>
    <t>NHS West Essex CCGLung2006-2013</t>
  </si>
  <si>
    <t>NHS West Essex CCGProstate2006-2013</t>
  </si>
  <si>
    <t>NHS West Essex CCGAll Malignant Neoplasms (excl. NMSC)2006-2013</t>
  </si>
  <si>
    <t>NHS Redditch and Bromsgrove CCGColorectal2006-2013</t>
  </si>
  <si>
    <t>NHS Redditch and Bromsgrove CCGFemale breast cancer2006-2013</t>
  </si>
  <si>
    <t>NHS Redditch and Bromsgrove CCGLung2006-2013</t>
  </si>
  <si>
    <t>NHS Redditch and Bromsgrove CCGProstate2006-2013</t>
  </si>
  <si>
    <t>NHS Redditch and Bromsgrove CCGAll Malignant Neoplasms (excl. NMSC)2006-2013</t>
  </si>
  <si>
    <t>NHS Herefordshire CCGColorectal2006-2013</t>
  </si>
  <si>
    <t>NHS Herefordshire CCGFemale breast cancer2006-2013</t>
  </si>
  <si>
    <t>NHS Herefordshire CCGLung2006-2013</t>
  </si>
  <si>
    <t>NHS Herefordshire CCGProstate2006-2013</t>
  </si>
  <si>
    <t>NHS Herefordshire CCGAll Malignant Neoplasms (excl. NMSC)2006-2013</t>
  </si>
  <si>
    <t>NHS East and North Hertfordshire CCGColorectal2006-2013</t>
  </si>
  <si>
    <t>NHS East and North Hertfordshire CCGFemale breast cancer2006-2013</t>
  </si>
  <si>
    <t>NHS East and North Hertfordshire CCGLung2006-2013</t>
  </si>
  <si>
    <t>NHS East and North Hertfordshire CCGProstate2006-2013</t>
  </si>
  <si>
    <t>NHS East and North Hertfordshire CCGAll Malignant Neoplasms (excl. NMSC)2006-2013</t>
  </si>
  <si>
    <t>NHS Chiltern CCGColorectal2006-2013</t>
  </si>
  <si>
    <t>NHS Chiltern CCGFemale breast cancer2006-2013</t>
  </si>
  <si>
    <t>NHS Chiltern CCGLung2006-2013</t>
  </si>
  <si>
    <t>NHS Chiltern CCGProstate2006-2013</t>
  </si>
  <si>
    <t>NHS Chiltern CCGAll Malignant Neoplasms (excl. NMSC)2006-2013</t>
  </si>
  <si>
    <t>NHS Dudley CCGColorectal2006-2013</t>
  </si>
  <si>
    <t>NHS Dudley CCGFemale breast cancer2006-2013</t>
  </si>
  <si>
    <t>NHS Dudley CCGLung2006-2013</t>
  </si>
  <si>
    <t>NHS Dudley CCGProstate2006-2013</t>
  </si>
  <si>
    <t>NHS Dudley CCGAll Malignant Neoplasms (excl. NMSC)2006-2013</t>
  </si>
  <si>
    <t>NHS Eastern Cheshire CCGColorectal2006-2013</t>
  </si>
  <si>
    <t>NHS Eastern Cheshire CCGFemale breast cancer2006-2013</t>
  </si>
  <si>
    <t>NHS Eastern Cheshire CCGLung2006-2013</t>
  </si>
  <si>
    <t>NHS Eastern Cheshire CCGProstate2006-2013</t>
  </si>
  <si>
    <t>NHS Eastern Cheshire CCGAll Malignant Neoplasms (excl. NMSC)2006-2013</t>
  </si>
  <si>
    <t>NHS North Derbyshire CCGColorectal2006-2013</t>
  </si>
  <si>
    <t>NHS North Derbyshire CCGFemale breast cancer2006-2013</t>
  </si>
  <si>
    <t>NHS North Derbyshire CCGLung2006-2013</t>
  </si>
  <si>
    <t>NHS North Derbyshire CCGProstate2006-2013</t>
  </si>
  <si>
    <t>NHS North Derbyshire CCGAll Malignant Neoplasms (excl. NMSC)2006-2013</t>
  </si>
  <si>
    <t>NHS Surrey Heath CCGColorectal2006-2013</t>
  </si>
  <si>
    <t>NHS Surrey Heath CCGFemale breast cancer2006-2013</t>
  </si>
  <si>
    <t>NHS Surrey Heath CCGLung2006-2013</t>
  </si>
  <si>
    <t>NHS Surrey Heath CCGProstate2006-2013</t>
  </si>
  <si>
    <t>NHS Surrey Heath CCGAll Malignant Neoplasms (excl. NMSC)2006-2013</t>
  </si>
  <si>
    <t>NHS Nottingham North &amp; East CCGColorectal2006-2013</t>
  </si>
  <si>
    <t>NHS Nottingham North &amp; East CCGFemale breast cancer2006-2013</t>
  </si>
  <si>
    <t>NHS Nottingham North &amp; East CCGLung2006-2013</t>
  </si>
  <si>
    <t>NHS Nottingham North &amp; East CCGProstate2006-2013</t>
  </si>
  <si>
    <t>NHS Nottingham North &amp; East CCGAll Malignant Neoplasms (excl. NMSC)2006-2013</t>
  </si>
  <si>
    <t>NHS Redbridge CCGColorectal2006-2013</t>
  </si>
  <si>
    <t>NHS Redbridge CCGFemale breast cancer2006-2013</t>
  </si>
  <si>
    <t>NHS Redbridge CCGLung2006-2013</t>
  </si>
  <si>
    <t>NHS Redbridge CCGProstate2006-2013</t>
  </si>
  <si>
    <t>NHS Redbridge CCGAll Malignant Neoplasms (excl. NMSC)2006-2013</t>
  </si>
  <si>
    <t>NHS Greenwich CCGColorectal2006-2013</t>
  </si>
  <si>
    <t>NHS Greenwich CCGFemale breast cancer2006-2013</t>
  </si>
  <si>
    <t>NHS Greenwich CCGLung2006-2013</t>
  </si>
  <si>
    <t>NHS Greenwich CCGProstate2006-2013</t>
  </si>
  <si>
    <t>NHS Greenwich CCGAll Malignant Neoplasms (excl. NMSC)2006-2013</t>
  </si>
  <si>
    <t>NHS Blackpool CCGColorectal2006-2013</t>
  </si>
  <si>
    <t>NHS Blackpool CCGFemale breast cancer2006-2013</t>
  </si>
  <si>
    <t>NHS Blackpool CCGLung2006-2013</t>
  </si>
  <si>
    <t>NHS Blackpool CCGProstate2006-2013</t>
  </si>
  <si>
    <t>NHS Blackpool CCGAll Malignant Neoplasms (excl. NMSC)2006-2013</t>
  </si>
  <si>
    <t>NHS Fareham and Gosport CCGColorectal2006-2013</t>
  </si>
  <si>
    <t>NHS Fareham and Gosport CCGFemale breast cancer2006-2013</t>
  </si>
  <si>
    <t>NHS Fareham and Gosport CCGLung2006-2013</t>
  </si>
  <si>
    <t>NHS Fareham and Gosport CCGProstate2006-2013</t>
  </si>
  <si>
    <t>NHS Fareham and Gosport CCGAll Malignant Neoplasms (excl. NMSC)2006-2013</t>
  </si>
  <si>
    <t>NHS South Gloucestershire CCGColorectal2006-2013</t>
  </si>
  <si>
    <t>NHS South Gloucestershire CCGFemale breast cancer2006-2013</t>
  </si>
  <si>
    <t>NHS South Gloucestershire CCGLung2006-2013</t>
  </si>
  <si>
    <t>NHS South Gloucestershire CCGProstate2006-2013</t>
  </si>
  <si>
    <t>NHS South Gloucestershire CCGAll Malignant Neoplasms (excl. NMSC)2006-2013</t>
  </si>
  <si>
    <t>NHS Swale CCGColorectal2006-2013</t>
  </si>
  <si>
    <t>NHS Swale CCGFemale breast cancer2006-2013</t>
  </si>
  <si>
    <t>NHS Swale CCGLung2006-2013</t>
  </si>
  <si>
    <t>NHS Swale CCGProstate2006-2013</t>
  </si>
  <si>
    <t>NHS Swale CCGAll Malignant Neoplasms (excl. NMSC)2006-2013</t>
  </si>
  <si>
    <t>NHS Telford &amp; Wrekin CCGColorectal2006-2013</t>
  </si>
  <si>
    <t>NHS Telford &amp; Wrekin CCGFemale breast cancer2006-2013</t>
  </si>
  <si>
    <t>NHS Telford &amp; Wrekin CCGLung2006-2013</t>
  </si>
  <si>
    <t>NHS Telford &amp; Wrekin CCGProstate2006-2013</t>
  </si>
  <si>
    <t>NHS Telford &amp; Wrekin CCGAll Malignant Neoplasms (excl. NMSC)2006-2013</t>
  </si>
  <si>
    <t>NHS Norwich CCGColorectal2006-2013</t>
  </si>
  <si>
    <t>NHS Norwich CCGFemale breast cancer2006-2013</t>
  </si>
  <si>
    <t>NHS Norwich CCGLung2006-2013</t>
  </si>
  <si>
    <t>NHS Norwich CCGProstate2006-2013</t>
  </si>
  <si>
    <t>NHS Norwich CCGAll Malignant Neoplasms (excl. NMSC)2006-2013</t>
  </si>
  <si>
    <t>NHS Sheffield CCGColorectal2006-2013</t>
  </si>
  <si>
    <t>NHS Sheffield CCGFemale breast cancer2006-2013</t>
  </si>
  <si>
    <t>NHS Sheffield CCGLung2006-2013</t>
  </si>
  <si>
    <t>NHS Sheffield CCGProstate2006-2013</t>
  </si>
  <si>
    <t>NHS Sheffield CCGAll Malignant Neoplasms (excl. NMSC)2006-2013</t>
  </si>
  <si>
    <t>NHS South Worcestershire CCGColorectal2006-2013</t>
  </si>
  <si>
    <t>NHS South Worcestershire CCGFemale breast cancer2006-2013</t>
  </si>
  <si>
    <t>NHS South Worcestershire CCGLung2006-2013</t>
  </si>
  <si>
    <t>NHS South Worcestershire CCGProstate2006-2013</t>
  </si>
  <si>
    <t>NHS South Worcestershire CCGAll Malignant Neoplasms (excl. NMSC)2006-2013</t>
  </si>
  <si>
    <t>NHS Sutton CCGColorectal2006-2013</t>
  </si>
  <si>
    <t>NHS Sutton CCGFemale breast cancer2006-2013</t>
  </si>
  <si>
    <t>NHS Sutton CCGLung2006-2013</t>
  </si>
  <si>
    <t>NHS Sutton CCGProstate2006-2013</t>
  </si>
  <si>
    <t>NHS Sutton CCGAll Malignant Neoplasms (excl. NMSC)2006-2013</t>
  </si>
  <si>
    <t>NHS South Devon and Torbay CCGColorectal2006-2013</t>
  </si>
  <si>
    <t>NHS South Devon and Torbay CCGFemale breast cancer2006-2013</t>
  </si>
  <si>
    <t>NHS South Devon and Torbay CCGLung2006-2013</t>
  </si>
  <si>
    <t>NHS South Devon and Torbay CCGProstate2006-2013</t>
  </si>
  <si>
    <t>NHS South Devon and Torbay CCGAll Malignant Neoplasms (excl. NMSC)2006-2013</t>
  </si>
  <si>
    <t>NHS North, East, West Devon CCGColorectal2006-2013</t>
  </si>
  <si>
    <t>NHS North, East, West Devon CCGFemale breast cancer2006-2013</t>
  </si>
  <si>
    <t>NHS North, East, West Devon CCGLung2006-2013</t>
  </si>
  <si>
    <t>NHS North, East, West Devon CCGProstate2006-2013</t>
  </si>
  <si>
    <t>NHS North, East, West Devon CCGAll Malignant Neoplasms (excl. NMSC)2006-2013</t>
  </si>
  <si>
    <t>NHS Southend CCGColorectal2006-2013</t>
  </si>
  <si>
    <t>NHS Southend CCGFemale breast cancer2006-2013</t>
  </si>
  <si>
    <t>NHS Southend CCGLung2006-2013</t>
  </si>
  <si>
    <t>NHS Southend CCGProstate2006-2013</t>
  </si>
  <si>
    <t>NHS Southend CCGAll Malignant Neoplasms (excl. NMSC)2006-2013</t>
  </si>
  <si>
    <t>NHS Walsall CCGColorectal2006-2013</t>
  </si>
  <si>
    <t>NHS Walsall CCGFemale breast cancer2006-2013</t>
  </si>
  <si>
    <t>NHS Walsall CCGLung2006-2013</t>
  </si>
  <si>
    <t>NHS Walsall CCGProstate2006-2013</t>
  </si>
  <si>
    <t>NHS Walsall CCGAll Malignant Neoplasms (excl. NMSC)2006-2013</t>
  </si>
  <si>
    <t>NHS North Durham CCGColorectal2006-2013</t>
  </si>
  <si>
    <t>NHS North Durham CCGFemale breast cancer2006-2013</t>
  </si>
  <si>
    <t>NHS North Durham CCGLung2006-2013</t>
  </si>
  <si>
    <t>NHS North Durham CCGProstate2006-2013</t>
  </si>
  <si>
    <t>NHS North Durham CCGAll Malignant Neoplasms (excl. NMSC)2006-2013</t>
  </si>
  <si>
    <t>NHS Mansfield &amp; Ashfield CCGColorectal2006-2013</t>
  </si>
  <si>
    <t>NHS Mansfield &amp; Ashfield CCGFemale breast cancer2006-2013</t>
  </si>
  <si>
    <t>NHS Mansfield &amp; Ashfield CCGLung2006-2013</t>
  </si>
  <si>
    <t>NHS Mansfield &amp; Ashfield CCGProstate2006-2013</t>
  </si>
  <si>
    <t>NHS Mansfield &amp; Ashfield CCGAll Malignant Neoplasms (excl. NMSC)2006-2013</t>
  </si>
  <si>
    <t>NHS Tower Hamlets CCGColorectal2006-2013</t>
  </si>
  <si>
    <t>NHS Tower Hamlets CCGFemale breast cancer2006-2013</t>
  </si>
  <si>
    <t>NHS Tower Hamlets CCGLung2006-2013</t>
  </si>
  <si>
    <t>NHS Tower Hamlets CCGProstate2006-2013</t>
  </si>
  <si>
    <t>NHS Tower Hamlets CCGAll Malignant Neoplasms (excl. NMSC)2006-2013</t>
  </si>
  <si>
    <t>NHS Barnsley CCGColorectal2006-2013</t>
  </si>
  <si>
    <t>NHS Barnsley CCGFemale breast cancer2006-2013</t>
  </si>
  <si>
    <t>NHS Barnsley CCGLung2006-2013</t>
  </si>
  <si>
    <t>NHS Barnsley CCGProstate2006-2013</t>
  </si>
  <si>
    <t>NHS Barnsley CCGAll Malignant Neoplasms (excl. NMSC)2006-2013</t>
  </si>
  <si>
    <t>NHS Stafford and Surrounds CCGColorectal2006-2013</t>
  </si>
  <si>
    <t>NHS Stafford and Surrounds CCGFemale breast cancer2006-2013</t>
  </si>
  <si>
    <t>NHS Stafford and Surrounds CCGLung2006-2013</t>
  </si>
  <si>
    <t>NHS Stafford and Surrounds CCGProstate2006-2013</t>
  </si>
  <si>
    <t>NHS Stafford and Surrounds CCGAll Malignant Neoplasms (excl. NMSC)2006-2013</t>
  </si>
  <si>
    <t>NHS Hammersmith and Fulham CCGColorectal2006-2013</t>
  </si>
  <si>
    <t>NHS Hammersmith and Fulham CCGFemale breast cancer2006-2013</t>
  </si>
  <si>
    <t>NHS Hammersmith and Fulham CCGLung2006-2013</t>
  </si>
  <si>
    <t>NHS Hammersmith and Fulham CCGProstate2006-2013</t>
  </si>
  <si>
    <t>NHS Hammersmith and Fulham CCGAll Malignant Neoplasms (excl. NMSC)2006-2013</t>
  </si>
  <si>
    <t>NHS Eastbourne, Hailsham and Seaford CCGColorectal2006-2013</t>
  </si>
  <si>
    <t>NHS Eastbourne, Hailsham and Seaford CCGFemale breast cancer2006-2013</t>
  </si>
  <si>
    <t>NHS Eastbourne, Hailsham and Seaford CCGLung2006-2013</t>
  </si>
  <si>
    <t>NHS Eastbourne, Hailsham and Seaford CCGProstate2006-2013</t>
  </si>
  <si>
    <t>NHS Eastbourne, Hailsham and Seaford CCGAll Malignant Neoplasms (excl. NMSC)2006-2013</t>
  </si>
  <si>
    <t>NHS Southampton CCGColorectal2006-2013</t>
  </si>
  <si>
    <t>NHS Southampton CCGFemale breast cancer2006-2013</t>
  </si>
  <si>
    <t>NHS Southampton CCGLung2006-2013</t>
  </si>
  <si>
    <t>NHS Southampton CCGProstate2006-2013</t>
  </si>
  <si>
    <t>NHS Southampton CCGAll Malignant Neoplasms (excl. NMSC)2006-2013</t>
  </si>
  <si>
    <t>NHS Castle Point, Rayleigh and Rochford CCGColorectal2006-2013</t>
  </si>
  <si>
    <t>NHS Castle Point, Rayleigh and Rochford CCGFemale breast cancer2006-2013</t>
  </si>
  <si>
    <t>NHS Castle Point, Rayleigh and Rochford CCGLung2006-2013</t>
  </si>
  <si>
    <t>NHS Castle Point, Rayleigh and Rochford CCGProstate2006-2013</t>
  </si>
  <si>
    <t>NHS Castle Point, Rayleigh and Rochford CCGAll Malignant Neoplasms (excl. NMSC)2006-2013</t>
  </si>
  <si>
    <t>NHS South Cheshire CCGColorectal2006-2013</t>
  </si>
  <si>
    <t>NHS South Cheshire CCGFemale breast cancer2006-2013</t>
  </si>
  <si>
    <t>NHS South Cheshire CCGLung2006-2013</t>
  </si>
  <si>
    <t>NHS South Cheshire CCGProstate2006-2013</t>
  </si>
  <si>
    <t>NHS South Cheshire CCGAll Malignant Neoplasms (excl. NMSC)2006-2013</t>
  </si>
  <si>
    <t>NHS Wolverhampton CCGColorectal2006-2013</t>
  </si>
  <si>
    <t>NHS Wolverhampton CCGFemale breast cancer2006-2013</t>
  </si>
  <si>
    <t>NHS Wolverhampton CCGLung2006-2013</t>
  </si>
  <si>
    <t>NHS Wolverhampton CCGProstate2006-2013</t>
  </si>
  <si>
    <t>NHS Wolverhampton CCGAll Malignant Neoplasms (excl. NMSC)2006-2013</t>
  </si>
  <si>
    <t>NHS Blackburn with Darwen CCGColorectal2006-2013</t>
  </si>
  <si>
    <t>NHS Blackburn with Darwen CCGFemale breast cancer2006-2013</t>
  </si>
  <si>
    <t>NHS Blackburn with Darwen CCGLung2006-2013</t>
  </si>
  <si>
    <t>NHS Blackburn with Darwen CCGProstate2006-2013</t>
  </si>
  <si>
    <t>NHS Blackburn with Darwen CCGAll Malignant Neoplasms (excl. NMSC)2006-2013</t>
  </si>
  <si>
    <t>NHS South East Staffs and Seisdon and Peninsular CCGColorectal2006-2013</t>
  </si>
  <si>
    <t>NHS South East Staffs and Seisdon and Peninsular CCGFemale breast cancer2006-2013</t>
  </si>
  <si>
    <t>NHS South East Staffs and Seisdon and Peninsular CCGLung2006-2013</t>
  </si>
  <si>
    <t>NHS South East Staffs and Seisdon and Peninsular CCGProstate2006-2013</t>
  </si>
  <si>
    <t>NHS South East Staffs and Seisdon and Peninsular CCGAll Malignant Neoplasms (excl. NMSC)2006-2013</t>
  </si>
  <si>
    <t>NHS West Leicestershire CCGColorectal2006-2013</t>
  </si>
  <si>
    <t>NHS West Leicestershire CCGFemale breast cancer2006-2013</t>
  </si>
  <si>
    <t>NHS West Leicestershire CCGLung2006-2013</t>
  </si>
  <si>
    <t>NHS West Leicestershire CCGProstate2006-2013</t>
  </si>
  <si>
    <t>NHS West Leicestershire CCGAll Malignant Neoplasms (excl. NMSC)2006-2013</t>
  </si>
  <si>
    <t>NHS Leicester City CCGColorectal2006-2013</t>
  </si>
  <si>
    <t>NHS Leicester City CCGFemale breast cancer2006-2013</t>
  </si>
  <si>
    <t>NHS Leicester City CCGLung2006-2013</t>
  </si>
  <si>
    <t>NHS Leicester City CCGProstate2006-2013</t>
  </si>
  <si>
    <t>NHS Leicester City CCGAll Malignant Neoplasms (excl. NMSC)2006-2013</t>
  </si>
  <si>
    <t>NHS Hardwick CCGColorectal2006-2013</t>
  </si>
  <si>
    <t>NHS Hardwick CCGFemale breast cancer2006-2013</t>
  </si>
  <si>
    <t>NHS Hardwick CCGLung2006-2013</t>
  </si>
  <si>
    <t>NHS Hardwick CCGProstate2006-2013</t>
  </si>
  <si>
    <t>NHS Hardwick CCGAll Malignant Neoplasms (excl. NMSC)2006-2013</t>
  </si>
  <si>
    <t>NHS Wirral CCGColorectal2006-2013</t>
  </si>
  <si>
    <t>NHS Wirral CCGFemale breast cancer2006-2013</t>
  </si>
  <si>
    <t>NHS Wirral CCGLung2006-2013</t>
  </si>
  <si>
    <t>NHS Wirral CCGProstate2006-2013</t>
  </si>
  <si>
    <t>NHS Wirral CCGAll Malignant Neoplasms (excl. NMSC)2006-2013</t>
  </si>
  <si>
    <t>NHS Calderdale CCGColorectal2006-2013</t>
  </si>
  <si>
    <t>NHS Calderdale CCGFemale breast cancer2006-2013</t>
  </si>
  <si>
    <t>NHS Calderdale CCGLung2006-2013</t>
  </si>
  <si>
    <t>NHS Calderdale CCGProstate2006-2013</t>
  </si>
  <si>
    <t>NHS Calderdale CCGAll Malignant Neoplasms (excl. NMSC)2006-2013</t>
  </si>
  <si>
    <t>NHS South Kent Coast CCGColorectal2006-2013</t>
  </si>
  <si>
    <t>NHS South Kent Coast CCGFemale breast cancer2006-2013</t>
  </si>
  <si>
    <t>NHS South Kent Coast CCGLung2006-2013</t>
  </si>
  <si>
    <t>NHS South Kent Coast CCGProstate2006-2013</t>
  </si>
  <si>
    <t>NHS South Kent Coast CCGAll Malignant Neoplasms (excl. NMSC)2006-2013</t>
  </si>
  <si>
    <t>NHS East Staffordshire CCGColorectal2006-2013</t>
  </si>
  <si>
    <t>NHS East Staffordshire CCGFemale breast cancer2006-2013</t>
  </si>
  <si>
    <t>NHS East Staffordshire CCGLung2006-2013</t>
  </si>
  <si>
    <t>NHS East Staffordshire CCGProstate2006-2013</t>
  </si>
  <si>
    <t>NHS East Staffordshire CCGAll Malignant Neoplasms (excl. NMSC)2006-2013</t>
  </si>
  <si>
    <t>NHS Aylesbury Vale CCGColorectal2006-2013</t>
  </si>
  <si>
    <t>NHS Aylesbury Vale CCGFemale breast cancer2006-2013</t>
  </si>
  <si>
    <t>NHS Aylesbury Vale CCGLung2006-2013</t>
  </si>
  <si>
    <t>NHS Aylesbury Vale CCGProstate2006-2013</t>
  </si>
  <si>
    <t>NHS Aylesbury Vale CCGAll Malignant Neoplasms (excl. NMSC)2006-2013</t>
  </si>
  <si>
    <t>NHS Dartford, Gravesham and Swanley CCGColorectal2006-2013</t>
  </si>
  <si>
    <t>NHS Dartford, Gravesham and Swanley CCGFemale breast cancer2006-2013</t>
  </si>
  <si>
    <t>NHS Dartford, Gravesham and Swanley CCGLung2006-2013</t>
  </si>
  <si>
    <t>NHS Dartford, Gravesham and Swanley CCGProstate2006-2013</t>
  </si>
  <si>
    <t>NHS Dartford, Gravesham and Swanley CCGAll Malignant Neoplasms (excl. NMSC)2006-2013</t>
  </si>
  <si>
    <t>NHS West London (Kensington and Chelsea, Queen’s Park and Paddington) CCGColorectal2006-2013</t>
  </si>
  <si>
    <t>NHS West London (Kensington and Chelsea, Queen’s Park and Paddington) CCGFemale breast cancer2006-2013</t>
  </si>
  <si>
    <t>NHS West London (Kensington and Chelsea, Queen’s Park and Paddington) CCGLung2006-2013</t>
  </si>
  <si>
    <t>NHS West London (Kensington and Chelsea, Queen’s Park and Paddington) CCGProstate2006-2013</t>
  </si>
  <si>
    <t>NHS West London (Kensington and Chelsea, Queen’s Park and Paddington) CCGAll Malignant Neoplasms (excl. NMSC)2006-2013</t>
  </si>
  <si>
    <t>NHS Bradford Districts CCGColorectal2006-2013</t>
  </si>
  <si>
    <t>NHS Bradford Districts CCGFemale breast cancer2006-2013</t>
  </si>
  <si>
    <t>NHS Bradford Districts CCGLung2006-2013</t>
  </si>
  <si>
    <t>NHS Bradford Districts CCGProstate2006-2013</t>
  </si>
  <si>
    <t>NHS Bradford Districts CCGAll Malignant Neoplasms (excl. NMSC)2006-2013</t>
  </si>
  <si>
    <t>NHS West Norfolk CCGColorectal2006-2013</t>
  </si>
  <si>
    <t>NHS West Norfolk CCGFemale breast cancer2006-2013</t>
  </si>
  <si>
    <t>NHS West Norfolk CCGLung2006-2013</t>
  </si>
  <si>
    <t>NHS West Norfolk CCGProstate2006-2013</t>
  </si>
  <si>
    <t>NHS West Norfolk CCGAll Malignant Neoplasms (excl. NMSC)2006-2013</t>
  </si>
  <si>
    <t>NHS Wandsworth CCGColorectal2006-2013</t>
  </si>
  <si>
    <t>NHS Wandsworth CCGFemale breast cancer2006-2013</t>
  </si>
  <si>
    <t>NHS Wandsworth CCGLung2006-2013</t>
  </si>
  <si>
    <t>NHS Wandsworth CCGProstate2006-2013</t>
  </si>
  <si>
    <t>NHS Wandsworth CCGAll Malignant Neoplasms (excl. NMSC)2006-2013</t>
  </si>
  <si>
    <t>NHS South Tees CCGColorectal2006-2013</t>
  </si>
  <si>
    <t>NHS South Tees CCGFemale breast cancer2006-2013</t>
  </si>
  <si>
    <t>NHS South Tees CCGLung2006-2013</t>
  </si>
  <si>
    <t>NHS South Tees CCGProstate2006-2013</t>
  </si>
  <si>
    <t>NHS South Tees CCGAll Malignant Neoplasms (excl. NMSC)2006-2013</t>
  </si>
  <si>
    <t>NHS Airedale, Wharfedale and Craven CCGColorectal2006-2013</t>
  </si>
  <si>
    <t>NHS Airedale, Wharfedale and Craven CCGFemale breast cancer2006-2013</t>
  </si>
  <si>
    <t>NHS Airedale, Wharfedale and Craven CCGLung2006-2013</t>
  </si>
  <si>
    <t>NHS Airedale, Wharfedale and Craven CCGProstate2006-2013</t>
  </si>
  <si>
    <t>NHS Airedale, Wharfedale and Craven CCGAll Malignant Neoplasms (excl. NMSC)2006-2013</t>
  </si>
  <si>
    <t>NHS Newark &amp; Sherwood CCGColorectal2006-2013</t>
  </si>
  <si>
    <t>NHS Newark &amp; Sherwood CCGFemale breast cancer2006-2013</t>
  </si>
  <si>
    <t>NHS Newark &amp; Sherwood CCGLung2006-2013</t>
  </si>
  <si>
    <t>NHS Newark &amp; Sherwood CCGProstate2006-2013</t>
  </si>
  <si>
    <t>NHS Newark &amp; Sherwood CCGAll Malignant Neoplasms (excl. NMSC)2006-2013</t>
  </si>
  <si>
    <t>NHS Dorset CCGColorectal2006-2013</t>
  </si>
  <si>
    <t>NHS Dorset CCGFemale breast cancer2006-2013</t>
  </si>
  <si>
    <t>NHS Dorset CCGLung2006-2013</t>
  </si>
  <si>
    <t>NHS Dorset CCGProstate2006-2013</t>
  </si>
  <si>
    <t>NHS Dorset CCGAll Malignant Neoplasms (excl. NMSC)2006-2013</t>
  </si>
  <si>
    <t>NHS Camden CCGColorectal2006-2013</t>
  </si>
  <si>
    <t>NHS Camden CCGFemale breast cancer2006-2013</t>
  </si>
  <si>
    <t>NHS Camden CCGLung2006-2013</t>
  </si>
  <si>
    <t>NHS Camden CCGProstate2006-2013</t>
  </si>
  <si>
    <t>NHS Camden CCGAll Malignant Neoplasms (excl. NMSC)2006-2013</t>
  </si>
  <si>
    <t>NHS Newbury and District CCGColorectal2006-2013</t>
  </si>
  <si>
    <t>NHS Newbury and District CCGFemale breast cancer2006-2013</t>
  </si>
  <si>
    <t>NHS Newbury and District CCGLung2006-2013</t>
  </si>
  <si>
    <t>NHS Newbury and District CCGProstate2006-2013</t>
  </si>
  <si>
    <t>NHS Newbury and District CCGAll Malignant Neoplasms (excl. NMSC)2006-2013</t>
  </si>
  <si>
    <t>NHS North Manchester CCGColorectal2006-2013</t>
  </si>
  <si>
    <t>NHS North Manchester CCGFemale breast cancer2006-2013</t>
  </si>
  <si>
    <t>NHS North Manchester CCGLung2006-2013</t>
  </si>
  <si>
    <t>NHS North Manchester CCGProstate2006-2013</t>
  </si>
  <si>
    <t>NHS North Manchester CCGAll Malignant Neoplasms (excl. NMSC)2006-2013</t>
  </si>
  <si>
    <t>NHS Luton CCGColorectal2006-2013</t>
  </si>
  <si>
    <t>NHS Luton CCGFemale breast cancer2006-2013</t>
  </si>
  <si>
    <t>NHS Luton CCGLung2006-2013</t>
  </si>
  <si>
    <t>NHS Luton CCGProstate2006-2013</t>
  </si>
  <si>
    <t>NHS Luton CCGAll Malignant Neoplasms (excl. NMSC)2006-2013</t>
  </si>
  <si>
    <t>NHS West Suffolk CCGColorectal2006-2013</t>
  </si>
  <si>
    <t>NHS West Suffolk CCGFemale breast cancer2006-2013</t>
  </si>
  <si>
    <t>NHS West Suffolk CCGLung2006-2013</t>
  </si>
  <si>
    <t>NHS West Suffolk CCGProstate2006-2013</t>
  </si>
  <si>
    <t>NHS West Suffolk CCGAll Malignant Neoplasms (excl. NMSC)2006-2013</t>
  </si>
  <si>
    <t>NHS Coastal West Sussex CCGColorectal2006-2013</t>
  </si>
  <si>
    <t>NHS Coastal West Sussex CCGFemale breast cancer2006-2013</t>
  </si>
  <si>
    <t>NHS Coastal West Sussex CCGLung2006-2013</t>
  </si>
  <si>
    <t>NHS Coastal West Sussex CCGProstate2006-2013</t>
  </si>
  <si>
    <t>NHS Coastal West Sussex CCGAll Malignant Neoplasms (excl. NMSC)2006-2013</t>
  </si>
  <si>
    <t>NHS East Leicestershire and Rutland CCGColorectal2006-2013</t>
  </si>
  <si>
    <t>NHS East Leicestershire and Rutland CCGFemale breast cancer2006-2013</t>
  </si>
  <si>
    <t>NHS East Leicestershire and Rutland CCGLung2006-2013</t>
  </si>
  <si>
    <t>NHS East Leicestershire and Rutland CCGProstate2006-2013</t>
  </si>
  <si>
    <t>NHS East Leicestershire and Rutland CCGAll Malignant Neoplasms (excl. NMSC)2006-2013</t>
  </si>
  <si>
    <t>NHS Wyre Forest CCGColorectal2006-2013</t>
  </si>
  <si>
    <t>NHS Wyre Forest CCGFemale breast cancer2006-2013</t>
  </si>
  <si>
    <t>NHS Wyre Forest CCGLung2006-2013</t>
  </si>
  <si>
    <t>NHS Wyre Forest CCGProstate2006-2013</t>
  </si>
  <si>
    <t>NHS Wyre Forest CCGAll Malignant Neoplasms (excl. NMSC)2006-2013</t>
  </si>
  <si>
    <t>NHS Knowsley CCGColorectal2006-2013</t>
  </si>
  <si>
    <t>NHS Knowsley CCGFemale breast cancer2006-2013</t>
  </si>
  <si>
    <t>NHS Knowsley CCGLung2006-2013</t>
  </si>
  <si>
    <t>NHS Knowsley CCGProstate2006-2013</t>
  </si>
  <si>
    <t>NHS Knowsley CCGAll Malignant Neoplasms (excl. NMSC)2006-2013</t>
  </si>
  <si>
    <t>NHS Salford CCGColorectal2006-2013</t>
  </si>
  <si>
    <t>NHS Salford CCGFemale breast cancer2006-2013</t>
  </si>
  <si>
    <t>NHS Salford CCGLung2006-2013</t>
  </si>
  <si>
    <t>NHS Salford CCGProstate2006-2013</t>
  </si>
  <si>
    <t>NHS Salford CCGAll Malignant Neoplasms (excl. NMSC)2006-2013</t>
  </si>
  <si>
    <t>NHS Lambeth CCGColorectal2006-2013</t>
  </si>
  <si>
    <t>NHS Lambeth CCGFemale breast cancer2006-2013</t>
  </si>
  <si>
    <t>NHS Lambeth CCGLung2006-2013</t>
  </si>
  <si>
    <t>NHS Lambeth CCGProstate2006-2013</t>
  </si>
  <si>
    <t>NHS Lambeth CCGAll Malignant Neoplasms (excl. NMSC)2006-2013</t>
  </si>
  <si>
    <t>NHS Chorley and South Ribble CCGColorectal2006-2013</t>
  </si>
  <si>
    <t>NHS Chorley and South Ribble CCGFemale breast cancer2006-2013</t>
  </si>
  <si>
    <t>NHS Chorley and South Ribble CCGLung2006-2013</t>
  </si>
  <si>
    <t>NHS Chorley and South Ribble CCGProstate2006-2013</t>
  </si>
  <si>
    <t>NHS Chorley and South Ribble CCGAll Malignant Neoplasms (excl. NMSC)2006-2013</t>
  </si>
  <si>
    <t>NHS Slough CCGColorectal2006-2013</t>
  </si>
  <si>
    <t>NHS Slough CCGFemale breast cancer2006-2013</t>
  </si>
  <si>
    <t>NHS Slough CCGLung2006-2013</t>
  </si>
  <si>
    <t>NHS Slough CCGProstate2006-2013</t>
  </si>
  <si>
    <t>NHS Slough CCGAll Malignant Neoplasms (excl. NMSC)2006-2013</t>
  </si>
  <si>
    <t>NHS Wokingham CCGColorectal2006-2013</t>
  </si>
  <si>
    <t>NHS Wokingham CCGFemale breast cancer2006-2013</t>
  </si>
  <si>
    <t>NHS Wokingham CCGLung2006-2013</t>
  </si>
  <si>
    <t>NHS Wokingham CCGProstate2006-2013</t>
  </si>
  <si>
    <t>NHS Wokingham CCGAll Malignant Neoplasms (excl. NMSC)2006-2013</t>
  </si>
  <si>
    <t>NHS Darlington CCGColorectal2006-2013</t>
  </si>
  <si>
    <t>NHS Darlington CCGFemale breast cancer2006-2013</t>
  </si>
  <si>
    <t>NHS Darlington CCGLung2006-2013</t>
  </si>
  <si>
    <t>NHS Darlington CCGProstate2006-2013</t>
  </si>
  <si>
    <t>NHS Darlington CCGAll Malignant Neoplasms (excl. NMSC)2006-2013</t>
  </si>
  <si>
    <t>NHS Hartlepool and Stockton-on-Tees CCGColorectal2006-2013</t>
  </si>
  <si>
    <t>NHS Hartlepool and Stockton-on-Tees CCGFemale breast cancer2006-2013</t>
  </si>
  <si>
    <t>NHS Hartlepool and Stockton-on-Tees CCGLung2006-2013</t>
  </si>
  <si>
    <t>NHS Hartlepool and Stockton-on-Tees CCGProstate2006-2013</t>
  </si>
  <si>
    <t>NHS Hartlepool and Stockton-on-Tees CCGAll Malignant Neoplasms (excl. NMSC)2006-2013</t>
  </si>
  <si>
    <t>NHS Windsor, Ascot and Maidenhead CCGColorectal2006-2013</t>
  </si>
  <si>
    <t>NHS Windsor, Ascot and Maidenhead CCGFemale breast cancer2006-2013</t>
  </si>
  <si>
    <t>NHS Windsor, Ascot and Maidenhead CCGLung2006-2013</t>
  </si>
  <si>
    <t>NHS Windsor, Ascot and Maidenhead CCGProstate2006-2013</t>
  </si>
  <si>
    <t>NHS Windsor, Ascot and Maidenhead CCGAll Malignant Neoplasms (excl. NMSC)2006-2013</t>
  </si>
  <si>
    <t>NHS Southport and Formby CCGColorectal2006-2013</t>
  </si>
  <si>
    <t>NHS Southport and Formby CCGFemale breast cancer2006-2013</t>
  </si>
  <si>
    <t>NHS Southport and Formby CCGLung2006-2013</t>
  </si>
  <si>
    <t>NHS Southport and Formby CCGProstate2006-2013</t>
  </si>
  <si>
    <t>NHS Southport and Formby CCGAll Malignant Neoplasms (excl. NMSC)2006-2013</t>
  </si>
  <si>
    <t>NHS Great Yarmouth &amp; Waveney CCGColorectal2006-2013</t>
  </si>
  <si>
    <t>NHS Great Yarmouth &amp; Waveney CCGFemale breast cancer2006-2013</t>
  </si>
  <si>
    <t>NHS Great Yarmouth &amp; Waveney CCGLung2006-2013</t>
  </si>
  <si>
    <t>NHS Great Yarmouth &amp; Waveney CCGProstate2006-2013</t>
  </si>
  <si>
    <t>NHS Great Yarmouth &amp; Waveney CCGAll Malignant Neoplasms (excl. NMSC)2006-2013</t>
  </si>
  <si>
    <t>NHS Ashford CCGColorectal2006-2013</t>
  </si>
  <si>
    <t>NHS Ashford CCGFemale breast cancer2006-2013</t>
  </si>
  <si>
    <t>NHS Ashford CCGLung2006-2013</t>
  </si>
  <si>
    <t>NHS Ashford CCGProstate2006-2013</t>
  </si>
  <si>
    <t>NHS Ashford CCGAll Malignant Neoplasms (excl. NMSC)2006-2013</t>
  </si>
  <si>
    <t>NHS High Weald Lewes Havens CCGColorectal2006-2013</t>
  </si>
  <si>
    <t>NHS High Weald Lewes Havens CCGFemale breast cancer2006-2013</t>
  </si>
  <si>
    <t>NHS High Weald Lewes Havens CCGLung2006-2013</t>
  </si>
  <si>
    <t>NHS High Weald Lewes Havens CCGProstate2006-2013</t>
  </si>
  <si>
    <t>NHS High Weald Lewes Havens CCGAll Malignant Neoplasms (excl. NMSC)2006-2013</t>
  </si>
  <si>
    <t>NHS South Reading CCGColorectal2006-2013</t>
  </si>
  <si>
    <t>NHS South Reading CCGFemale breast cancer2006-2013</t>
  </si>
  <si>
    <t>NHS South Reading CCGLung2006-2013</t>
  </si>
  <si>
    <t>NHS South Reading CCGProstate2006-2013</t>
  </si>
  <si>
    <t>NHS South Reading CCGAll Malignant Neoplasms (excl. NMSC)2006-2013</t>
  </si>
  <si>
    <t>NHS North Kirklees CCGColorectal2006-2013</t>
  </si>
  <si>
    <t>NHS North Kirklees CCGFemale breast cancer2006-2013</t>
  </si>
  <si>
    <t>NHS North Kirklees CCGLung2006-2013</t>
  </si>
  <si>
    <t>NHS North Kirklees CCGProstate2006-2013</t>
  </si>
  <si>
    <t>NHS North Kirklees CCGAll Malignant Neoplasms (excl. NMSC)2006-2013</t>
  </si>
  <si>
    <t>NHS Rotherham CCGColorectal2006-2013</t>
  </si>
  <si>
    <t>NHS Rotherham CCGFemale breast cancer2006-2013</t>
  </si>
  <si>
    <t>NHS Rotherham CCGLung2006-2013</t>
  </si>
  <si>
    <t>NHS Rotherham CCGProstate2006-2013</t>
  </si>
  <si>
    <t>NHS Rotherham CCGAll Malignant Neoplasms (excl. NMSC)2006-2013</t>
  </si>
  <si>
    <t>NHS North &amp; West Reading CCGColorectal2006-2013</t>
  </si>
  <si>
    <t>NHS North &amp; West Reading CCGFemale breast cancer2006-2013</t>
  </si>
  <si>
    <t>NHS North &amp; West Reading CCGLung2006-2013</t>
  </si>
  <si>
    <t>NHS North &amp; West Reading CCGProstate2006-2013</t>
  </si>
  <si>
    <t>NHS North &amp; West Reading CCGAll Malignant Neoplasms (excl. NMSC)2006-2013</t>
  </si>
  <si>
    <t>NHS Birmingham South and Central CCGColorectal2006-2013</t>
  </si>
  <si>
    <t>NHS Birmingham South and Central CCGFemale breast cancer2006-2013</t>
  </si>
  <si>
    <t>NHS Birmingham South and Central CCGLung2006-2013</t>
  </si>
  <si>
    <t>NHS Birmingham South and Central CCGProstate2006-2013</t>
  </si>
  <si>
    <t>NHS Birmingham South and Central CCGAll Malignant Neoplasms (excl. NMSC)2006-2013</t>
  </si>
  <si>
    <t>NHS South West Lincolnshire  CCGColorectal2006-2013</t>
  </si>
  <si>
    <t>NHS South West Lincolnshire  CCGFemale breast cancer2006-2013</t>
  </si>
  <si>
    <t>NHS South West Lincolnshire  CCGLung2006-2013</t>
  </si>
  <si>
    <t>NHS South West Lincolnshire  CCGProstate2006-2013</t>
  </si>
  <si>
    <t>NHS South West Lincolnshire  CCGAll Malignant Neoplasms (excl. NMSC)2006-2013</t>
  </si>
  <si>
    <t>NHS Bracknell and Ascot CCGColorectal2006-2013</t>
  </si>
  <si>
    <t>NHS Bracknell and Ascot CCGFemale breast cancer2006-2013</t>
  </si>
  <si>
    <t>NHS Bracknell and Ascot CCGLung2006-2013</t>
  </si>
  <si>
    <t>NHS Bracknell and Ascot CCGProstate2006-2013</t>
  </si>
  <si>
    <t>NHS Bracknell and Ascot CCGAll Malignant Neoplasms (excl. NMSC)2006-2013</t>
  </si>
  <si>
    <t>NHS Greater Preston CCGColorectal2006-2013</t>
  </si>
  <si>
    <t>NHS Greater Preston CCGFemale breast cancer2006-2013</t>
  </si>
  <si>
    <t>NHS Greater Preston CCGLung2006-2013</t>
  </si>
  <si>
    <t>NHS Greater Preston CCGProstate2006-2013</t>
  </si>
  <si>
    <t>NHS Greater Preston CCGAll Malignant Neoplasms (excl. NMSC)2006-2013</t>
  </si>
  <si>
    <t>NHS Rushcliffe CCGColorectal2006-2013</t>
  </si>
  <si>
    <t>NHS Rushcliffe CCGFemale breast cancer2006-2013</t>
  </si>
  <si>
    <t>NHS Rushcliffe CCGLung2006-2013</t>
  </si>
  <si>
    <t>NHS Rushcliffe CCGProstate2006-2013</t>
  </si>
  <si>
    <t>NHS Rushcliffe CCGAll Malignant Neoplasms (excl. NMSC)2006-2013</t>
  </si>
  <si>
    <t>NHS Crawley CCGColorectal2006-2013</t>
  </si>
  <si>
    <t>NHS Crawley CCGFemale breast cancer2006-2013</t>
  </si>
  <si>
    <t>NHS Crawley CCGLung2006-2013</t>
  </si>
  <si>
    <t>NHS Crawley CCGProstate2006-2013</t>
  </si>
  <si>
    <t>NHS Crawley CCGAll Malignant Neoplasms (excl. NMSC)2006-2013</t>
  </si>
  <si>
    <t>NHS Lincolnshire West CCGColorectal2006-2013</t>
  </si>
  <si>
    <t>NHS Lincolnshire West CCGFemale breast cancer2006-2013</t>
  </si>
  <si>
    <t>NHS Lincolnshire West CCGLung2006-2013</t>
  </si>
  <si>
    <t>NHS Lincolnshire West CCGProstate2006-2013</t>
  </si>
  <si>
    <t>NHS Lincolnshire West CCGAll Malignant Neoplasms (excl. NMSC)2006-2013</t>
  </si>
  <si>
    <t>NHS Nottingham West CCGColorectal2006-2013</t>
  </si>
  <si>
    <t>NHS Nottingham West CCGFemale breast cancer2006-2013</t>
  </si>
  <si>
    <t>NHS Nottingham West CCGLung2006-2013</t>
  </si>
  <si>
    <t>NHS Nottingham West CCGProstate2006-2013</t>
  </si>
  <si>
    <t>NHS Nottingham West CCGAll Malignant Neoplasms (excl. NMSC)2006-2013</t>
  </si>
  <si>
    <t>NHS Cannock Chase CCGColorectal2006-2013</t>
  </si>
  <si>
    <t>NHS Cannock Chase CCGFemale breast cancer2006-2013</t>
  </si>
  <si>
    <t>NHS Cannock Chase CCGLung2006-2013</t>
  </si>
  <si>
    <t>NHS Cannock Chase CCGProstate2006-2013</t>
  </si>
  <si>
    <t>NHS Cannock Chase CCGAll Malignant Neoplasms (excl. NMSC)2006-2013</t>
  </si>
  <si>
    <t>NHS Corby CCGColorectal2006-2013</t>
  </si>
  <si>
    <t>NHS Corby CCGFemale breast cancer2006-2013</t>
  </si>
  <si>
    <t>NHS Corby CCGLung2006-2013</t>
  </si>
  <si>
    <t>NHS Corby CCGProstate2006-2013</t>
  </si>
  <si>
    <t>NHS Corby CCGAll Malignant Neoplasms (excl. NMSC)2006-2013</t>
  </si>
  <si>
    <t>NHS Lincolnshire East CCGColorectal2006-2013</t>
  </si>
  <si>
    <t>NHS Lincolnshire East CCGFemale breast cancer2006-2013</t>
  </si>
  <si>
    <t>NHS Lincolnshire East CCGLung2006-2013</t>
  </si>
  <si>
    <t>NHS Lincolnshire East CCGProstate2006-2013</t>
  </si>
  <si>
    <t>NHS Lincolnshire East CCGAll Malignant Neoplasms (excl. NMSC)2006-2013</t>
  </si>
  <si>
    <t>Cheshire and MerseysideBladder2006</t>
  </si>
  <si>
    <t>Cheshire and MerseysideCancer of Unknown Primary2006</t>
  </si>
  <si>
    <t>Cheshire and MerseysideCervix (in-situ)2006</t>
  </si>
  <si>
    <t>Cheshire and MerseysideColorectal2006</t>
  </si>
  <si>
    <t>Cheshire and MerseysideFemale breast cancer2006</t>
  </si>
  <si>
    <t>Cheshire and MerseysideLung2006</t>
  </si>
  <si>
    <t>Cheshire and MerseysideMelanoma2006</t>
  </si>
  <si>
    <t>Cheshire and MerseysideNon-Hodgkin lymphoma2006</t>
  </si>
  <si>
    <t>Cheshire and MerseysideOesophagus2006</t>
  </si>
  <si>
    <t>Cheshire and MerseysidePancreas2006</t>
  </si>
  <si>
    <t>Cheshire and MerseysideProstate2006</t>
  </si>
  <si>
    <t>Cheshire and MerseysideUterus2006</t>
  </si>
  <si>
    <t>Cheshire and MerseysideAll Malignant Neoplasms (excl. NMSC)2006</t>
  </si>
  <si>
    <t>Cheshire and MerseysideKidney2006</t>
  </si>
  <si>
    <t>East MidlandsBladder2006</t>
  </si>
  <si>
    <t>East MidlandsCancer of Unknown Primary2006</t>
  </si>
  <si>
    <t>East MidlandsCervix (in-situ)2006</t>
  </si>
  <si>
    <t>East MidlandsColorectal2006</t>
  </si>
  <si>
    <t>East MidlandsFemale breast cancer2006</t>
  </si>
  <si>
    <t>East MidlandsLung2006</t>
  </si>
  <si>
    <t>East MidlandsMelanoma2006</t>
  </si>
  <si>
    <t>East MidlandsNon-Hodgkin lymphoma2006</t>
  </si>
  <si>
    <t>East MidlandsOesophagus2006</t>
  </si>
  <si>
    <t>East MidlandsPancreas2006</t>
  </si>
  <si>
    <t>East MidlandsProstate2006</t>
  </si>
  <si>
    <t>East MidlandsUterus2006</t>
  </si>
  <si>
    <t>East MidlandsAll Malignant Neoplasms (excl. NMSC)2006</t>
  </si>
  <si>
    <t>East MidlandsKidney2006</t>
  </si>
  <si>
    <t>East of EnglandBladder2006</t>
  </si>
  <si>
    <t>East of EnglandCancer of Unknown Primary2006</t>
  </si>
  <si>
    <t>East of EnglandCervix (in-situ)2006</t>
  </si>
  <si>
    <t>East of EnglandColorectal2006</t>
  </si>
  <si>
    <t>East of EnglandFemale breast cancer2006</t>
  </si>
  <si>
    <t>East of EnglandLung2006</t>
  </si>
  <si>
    <t>East of EnglandMelanoma2006</t>
  </si>
  <si>
    <t>East of EnglandNon-Hodgkin lymphoma2006</t>
  </si>
  <si>
    <t>East of EnglandOesophagus2006</t>
  </si>
  <si>
    <t>East of EnglandPancreas2006</t>
  </si>
  <si>
    <t>East of EnglandProstate2006</t>
  </si>
  <si>
    <t>East of EnglandUterus2006</t>
  </si>
  <si>
    <t>East of EnglandAll Malignant Neoplasms (excl. NMSC)2006</t>
  </si>
  <si>
    <t>East of EnglandKidney2006</t>
  </si>
  <si>
    <t>Greater Manchester, Lancashire and South CumbriaBladder2006</t>
  </si>
  <si>
    <t>Greater Manchester, Lancashire and South CumbriaCancer of Unknown Primary2006</t>
  </si>
  <si>
    <t>Greater Manchester, Lancashire and South CumbriaCervix (in-situ)2006</t>
  </si>
  <si>
    <t>Greater Manchester, Lancashire and South CumbriaColorectal2006</t>
  </si>
  <si>
    <t>Greater Manchester, Lancashire and South CumbriaFemale breast cancer2006</t>
  </si>
  <si>
    <t>Greater Manchester, Lancashire and South CumbriaLung2006</t>
  </si>
  <si>
    <t>Greater Manchester, Lancashire and South CumbriaMelanoma2006</t>
  </si>
  <si>
    <t>Greater Manchester, Lancashire and South CumbriaNon-Hodgkin lymphoma2006</t>
  </si>
  <si>
    <t>Greater Manchester, Lancashire and South CumbriaOesophagus2006</t>
  </si>
  <si>
    <t>Greater Manchester, Lancashire and South CumbriaPancreas2006</t>
  </si>
  <si>
    <t>Greater Manchester, Lancashire and South CumbriaProstate2006</t>
  </si>
  <si>
    <t>Greater Manchester, Lancashire and South CumbriaUterus2006</t>
  </si>
  <si>
    <t>Greater Manchester, Lancashire and South CumbriaAll Malignant Neoplasms (excl. NMSC)2006</t>
  </si>
  <si>
    <t>Greater Manchester, Lancashire and South CumbriaKidney2006</t>
  </si>
  <si>
    <t>North and East LondonBladder2006</t>
  </si>
  <si>
    <t>North and East LondonCancer of Unknown Primary2006</t>
  </si>
  <si>
    <t>North and East LondonCervix (in-situ)2006</t>
  </si>
  <si>
    <t>North and East LondonColorectal2006</t>
  </si>
  <si>
    <t>North and East LondonFemale breast cancer2006</t>
  </si>
  <si>
    <t>North and East LondonLung2006</t>
  </si>
  <si>
    <t>North and East LondonMelanoma2006</t>
  </si>
  <si>
    <t>North and East LondonNon-Hodgkin lymphoma2006</t>
  </si>
  <si>
    <t>North and East LondonOesophagus2006</t>
  </si>
  <si>
    <t>North and East LondonPancreas2006</t>
  </si>
  <si>
    <t>North and East LondonProstate2006</t>
  </si>
  <si>
    <t>North and East LondonUterus2006</t>
  </si>
  <si>
    <t>North and East LondonAll Malignant Neoplasms (excl. NMSC)2006</t>
  </si>
  <si>
    <t>North and East LondonKidney2006</t>
  </si>
  <si>
    <t>North West and South LondonBladder2006</t>
  </si>
  <si>
    <t>North West and South LondonCancer of Unknown Primary2006</t>
  </si>
  <si>
    <t>North West and South LondonCervix (in-situ)2006</t>
  </si>
  <si>
    <t>North West and South LondonColorectal2006</t>
  </si>
  <si>
    <t>North West and South LondonFemale breast cancer2006</t>
  </si>
  <si>
    <t>North West and South LondonLung2006</t>
  </si>
  <si>
    <t>North West and South LondonMelanoma2006</t>
  </si>
  <si>
    <t>North West and South LondonNon-Hodgkin lymphoma2006</t>
  </si>
  <si>
    <t>North West and South LondonOesophagus2006</t>
  </si>
  <si>
    <t>North West and South LondonPancreas2006</t>
  </si>
  <si>
    <t>North West and South LondonProstate2006</t>
  </si>
  <si>
    <t>North West and South LondonUterus2006</t>
  </si>
  <si>
    <t>North West and South LondonAll Malignant Neoplasms (excl. NMSC)2006</t>
  </si>
  <si>
    <t>North West and South LondonKidney2006</t>
  </si>
  <si>
    <t>Northern EnglandBladder2006</t>
  </si>
  <si>
    <t>Northern EnglandCancer of Unknown Primary2006</t>
  </si>
  <si>
    <t>Northern EnglandCervix (in-situ)2006</t>
  </si>
  <si>
    <t>Northern EnglandColorectal2006</t>
  </si>
  <si>
    <t>Northern EnglandFemale breast cancer2006</t>
  </si>
  <si>
    <t>Northern EnglandLung2006</t>
  </si>
  <si>
    <t>Northern EnglandMelanoma2006</t>
  </si>
  <si>
    <t>Northern EnglandNon-Hodgkin lymphoma2006</t>
  </si>
  <si>
    <t>Northern EnglandOesophagus2006</t>
  </si>
  <si>
    <t>Northern EnglandPancreas2006</t>
  </si>
  <si>
    <t>Northern EnglandProstate2006</t>
  </si>
  <si>
    <t>Northern EnglandUterus2006</t>
  </si>
  <si>
    <t>Northern EnglandAll Malignant Neoplasms (excl. NMSC)2006</t>
  </si>
  <si>
    <t>Northern EnglandKidney2006</t>
  </si>
  <si>
    <t>South East coastBladder2006</t>
  </si>
  <si>
    <t>South East coastCancer of Unknown Primary2006</t>
  </si>
  <si>
    <t>South East coastCervix (in-situ)2006</t>
  </si>
  <si>
    <t>South East coastColorectal2006</t>
  </si>
  <si>
    <t>South East coastFemale breast cancer2006</t>
  </si>
  <si>
    <t>South East coastLung2006</t>
  </si>
  <si>
    <t>South East coastMelanoma2006</t>
  </si>
  <si>
    <t>South East coastNon-Hodgkin lymphoma2006</t>
  </si>
  <si>
    <t>South East coastOesophagus2006</t>
  </si>
  <si>
    <t>South East coastPancreas2006</t>
  </si>
  <si>
    <t>South East coastProstate2006</t>
  </si>
  <si>
    <t>South East coastUterus2006</t>
  </si>
  <si>
    <t>South East coastAll Malignant Neoplasms (excl. NMSC)2006</t>
  </si>
  <si>
    <t>South East coastKidney2006</t>
  </si>
  <si>
    <t>South WestBladder2006</t>
  </si>
  <si>
    <t>South WestCancer of Unknown Primary2006</t>
  </si>
  <si>
    <t>South WestCervix (in-situ)2006</t>
  </si>
  <si>
    <t>South WestColorectal2006</t>
  </si>
  <si>
    <t>South WestFemale breast cancer2006</t>
  </si>
  <si>
    <t>South WestLung2006</t>
  </si>
  <si>
    <t>South WestMelanoma2006</t>
  </si>
  <si>
    <t>South WestNon-Hodgkin lymphoma2006</t>
  </si>
  <si>
    <t>South WestOesophagus2006</t>
  </si>
  <si>
    <t>South WestPancreas2006</t>
  </si>
  <si>
    <t>South WestProstate2006</t>
  </si>
  <si>
    <t>South WestUterus2006</t>
  </si>
  <si>
    <t>South WestAll Malignant Neoplasms (excl. NMSC)2006</t>
  </si>
  <si>
    <t>South WestKidney2006</t>
  </si>
  <si>
    <t>Thames ValleyBladder2006</t>
  </si>
  <si>
    <t>Thames ValleyCancer of Unknown Primary2006</t>
  </si>
  <si>
    <t>Thames ValleyCervix (in-situ)2006</t>
  </si>
  <si>
    <t>Thames ValleyColorectal2006</t>
  </si>
  <si>
    <t>Thames ValleyFemale breast cancer2006</t>
  </si>
  <si>
    <t>Thames ValleyLung2006</t>
  </si>
  <si>
    <t>Thames ValleyMelanoma2006</t>
  </si>
  <si>
    <t>Thames ValleyNon-Hodgkin lymphoma2006</t>
  </si>
  <si>
    <t>Thames ValleyOesophagus2006</t>
  </si>
  <si>
    <t>Thames ValleyPancreas2006</t>
  </si>
  <si>
    <t>Thames ValleyProstate2006</t>
  </si>
  <si>
    <t>Thames ValleyUterus2006</t>
  </si>
  <si>
    <t>Thames ValleyAll Malignant Neoplasms (excl. NMSC)2006</t>
  </si>
  <si>
    <t>Thames ValleyKidney2006</t>
  </si>
  <si>
    <t>WessexBladder2006</t>
  </si>
  <si>
    <t>WessexCancer of Unknown Primary2006</t>
  </si>
  <si>
    <t>WessexCervix (in-situ)2006</t>
  </si>
  <si>
    <t>WessexColorectal2006</t>
  </si>
  <si>
    <t>WessexFemale breast cancer2006</t>
  </si>
  <si>
    <t>WessexLung2006</t>
  </si>
  <si>
    <t>WessexMelanoma2006</t>
  </si>
  <si>
    <t>WessexNon-Hodgkin lymphoma2006</t>
  </si>
  <si>
    <t>WessexOesophagus2006</t>
  </si>
  <si>
    <t>WessexPancreas2006</t>
  </si>
  <si>
    <t>WessexProstate2006</t>
  </si>
  <si>
    <t>WessexUterus2006</t>
  </si>
  <si>
    <t>WessexAll Malignant Neoplasms (excl. NMSC)2006</t>
  </si>
  <si>
    <t>WessexKidney2006</t>
  </si>
  <si>
    <t>West MidlandsBladder2006</t>
  </si>
  <si>
    <t>West MidlandsCancer of Unknown Primary2006</t>
  </si>
  <si>
    <t>West MidlandsCervix (in-situ)2006</t>
  </si>
  <si>
    <t>West MidlandsColorectal2006</t>
  </si>
  <si>
    <t>West MidlandsFemale breast cancer2006</t>
  </si>
  <si>
    <t>West MidlandsLung2006</t>
  </si>
  <si>
    <t>West MidlandsMelanoma2006</t>
  </si>
  <si>
    <t>West MidlandsNon-Hodgkin lymphoma2006</t>
  </si>
  <si>
    <t>West MidlandsOesophagus2006</t>
  </si>
  <si>
    <t>West MidlandsPancreas2006</t>
  </si>
  <si>
    <t>West MidlandsProstate2006</t>
  </si>
  <si>
    <t>West MidlandsUterus2006</t>
  </si>
  <si>
    <t>West MidlandsAll Malignant Neoplasms (excl. NMSC)2006</t>
  </si>
  <si>
    <t>West MidlandsKidney2006</t>
  </si>
  <si>
    <t>Yorkshire and The HumberBladder2006</t>
  </si>
  <si>
    <t>Yorkshire and The HumberCancer of Unknown Primary2006</t>
  </si>
  <si>
    <t>Yorkshire and The HumberCervix (in-situ)2006</t>
  </si>
  <si>
    <t>Yorkshire and The HumberColorectal2006</t>
  </si>
  <si>
    <t>Yorkshire and The HumberFemale breast cancer2006</t>
  </si>
  <si>
    <t>Yorkshire and The HumberLung2006</t>
  </si>
  <si>
    <t>Yorkshire and The HumberMelanoma2006</t>
  </si>
  <si>
    <t>Yorkshire and The HumberNon-Hodgkin lymphoma2006</t>
  </si>
  <si>
    <t>Yorkshire and The HumberOesophagus2006</t>
  </si>
  <si>
    <t>Yorkshire and The HumberPancreas2006</t>
  </si>
  <si>
    <t>Yorkshire and The HumberProstate2006</t>
  </si>
  <si>
    <t>Yorkshire and The HumberUterus2006</t>
  </si>
  <si>
    <t>Yorkshire and The HumberAll Malignant Neoplasms (excl. NMSC)2006</t>
  </si>
  <si>
    <t>Yorkshire and The HumberKidney2006</t>
  </si>
  <si>
    <t>Cheshire and MerseysideBladder2007</t>
  </si>
  <si>
    <t>Cheshire and MerseysideCancer of Unknown Primary2007</t>
  </si>
  <si>
    <t>Cheshire and MerseysideCervix (in-situ)2007</t>
  </si>
  <si>
    <t>Cheshire and MerseysideColorectal2007</t>
  </si>
  <si>
    <t>Cheshire and MerseysideFemale breast cancer2007</t>
  </si>
  <si>
    <t>Cheshire and MerseysideLung2007</t>
  </si>
  <si>
    <t>Cheshire and MerseysideMelanoma2007</t>
  </si>
  <si>
    <t>Cheshire and MerseysideNon-Hodgkin lymphoma2007</t>
  </si>
  <si>
    <t>Cheshire and MerseysideOesophagus2007</t>
  </si>
  <si>
    <t>Cheshire and MerseysidePancreas2007</t>
  </si>
  <si>
    <t>Cheshire and MerseysideProstate2007</t>
  </si>
  <si>
    <t>Cheshire and MerseysideUterus2007</t>
  </si>
  <si>
    <t>Cheshire and MerseysideAll Malignant Neoplasms (excl. NMSC)2007</t>
  </si>
  <si>
    <t>Cheshire and MerseysideKidney2007</t>
  </si>
  <si>
    <t>East MidlandsBladder2007</t>
  </si>
  <si>
    <t>East MidlandsCancer of Unknown Primary2007</t>
  </si>
  <si>
    <t>East MidlandsCervix (in-situ)2007</t>
  </si>
  <si>
    <t>East MidlandsColorectal2007</t>
  </si>
  <si>
    <t>East MidlandsFemale breast cancer2007</t>
  </si>
  <si>
    <t>East MidlandsLung2007</t>
  </si>
  <si>
    <t>East MidlandsMelanoma2007</t>
  </si>
  <si>
    <t>East MidlandsNon-Hodgkin lymphoma2007</t>
  </si>
  <si>
    <t>East MidlandsOesophagus2007</t>
  </si>
  <si>
    <t>East MidlandsPancreas2007</t>
  </si>
  <si>
    <t>East MidlandsProstate2007</t>
  </si>
  <si>
    <t>East MidlandsUterus2007</t>
  </si>
  <si>
    <t>East MidlandsAll Malignant Neoplasms (excl. NMSC)2007</t>
  </si>
  <si>
    <t>East MidlandsKidney2007</t>
  </si>
  <si>
    <t>East of EnglandBladder2007</t>
  </si>
  <si>
    <t>East of EnglandCancer of Unknown Primary2007</t>
  </si>
  <si>
    <t>East of EnglandCervix (in-situ)2007</t>
  </si>
  <si>
    <t>East of EnglandColorectal2007</t>
  </si>
  <si>
    <t>East of EnglandFemale breast cancer2007</t>
  </si>
  <si>
    <t>East of EnglandLung2007</t>
  </si>
  <si>
    <t>East of EnglandMelanoma2007</t>
  </si>
  <si>
    <t>East of EnglandNon-Hodgkin lymphoma2007</t>
  </si>
  <si>
    <t>East of EnglandOesophagus2007</t>
  </si>
  <si>
    <t>East of EnglandPancreas2007</t>
  </si>
  <si>
    <t>East of EnglandProstate2007</t>
  </si>
  <si>
    <t>East of EnglandUterus2007</t>
  </si>
  <si>
    <t>East of EnglandAll Malignant Neoplasms (excl. NMSC)2007</t>
  </si>
  <si>
    <t>East of EnglandKidney2007</t>
  </si>
  <si>
    <t>Greater Manchester, Lancashire and South CumbriaBladder2007</t>
  </si>
  <si>
    <t>Greater Manchester, Lancashire and South CumbriaCancer of Unknown Primary2007</t>
  </si>
  <si>
    <t>Greater Manchester, Lancashire and South CumbriaCervix (in-situ)2007</t>
  </si>
  <si>
    <t>Greater Manchester, Lancashire and South CumbriaColorectal2007</t>
  </si>
  <si>
    <t>Greater Manchester, Lancashire and South CumbriaFemale breast cancer2007</t>
  </si>
  <si>
    <t>Greater Manchester, Lancashire and South CumbriaLung2007</t>
  </si>
  <si>
    <t>Greater Manchester, Lancashire and South CumbriaMelanoma2007</t>
  </si>
  <si>
    <t>Greater Manchester, Lancashire and South CumbriaNon-Hodgkin lymphoma2007</t>
  </si>
  <si>
    <t>Greater Manchester, Lancashire and South CumbriaOesophagus2007</t>
  </si>
  <si>
    <t>Greater Manchester, Lancashire and South CumbriaPancreas2007</t>
  </si>
  <si>
    <t>Greater Manchester, Lancashire and South CumbriaProstate2007</t>
  </si>
  <si>
    <t>Greater Manchester, Lancashire and South CumbriaUterus2007</t>
  </si>
  <si>
    <t>Greater Manchester, Lancashire and South CumbriaAll Malignant Neoplasms (excl. NMSC)2007</t>
  </si>
  <si>
    <t>Greater Manchester, Lancashire and South CumbriaKidney2007</t>
  </si>
  <si>
    <t>North and East LondonBladder2007</t>
  </si>
  <si>
    <t>North and East LondonCancer of Unknown Primary2007</t>
  </si>
  <si>
    <t>North and East LondonCervix (in-situ)2007</t>
  </si>
  <si>
    <t>North and East LondonColorectal2007</t>
  </si>
  <si>
    <t>North and East LondonFemale breast cancer2007</t>
  </si>
  <si>
    <t>North and East LondonLung2007</t>
  </si>
  <si>
    <t>North and East LondonMelanoma2007</t>
  </si>
  <si>
    <t>North and East LondonNon-Hodgkin lymphoma2007</t>
  </si>
  <si>
    <t>North and East LondonOesophagus2007</t>
  </si>
  <si>
    <t>North and East LondonPancreas2007</t>
  </si>
  <si>
    <t>North and East LondonProstate2007</t>
  </si>
  <si>
    <t>North and East LondonUterus2007</t>
  </si>
  <si>
    <t>North and East LondonAll Malignant Neoplasms (excl. NMSC)2007</t>
  </si>
  <si>
    <t>North and East LondonKidney2007</t>
  </si>
  <si>
    <t>North West and South LondonBladder2007</t>
  </si>
  <si>
    <t>North West and South LondonCancer of Unknown Primary2007</t>
  </si>
  <si>
    <t>North West and South LondonCervix (in-situ)2007</t>
  </si>
  <si>
    <t>North West and South LondonColorectal2007</t>
  </si>
  <si>
    <t>North West and South LondonFemale breast cancer2007</t>
  </si>
  <si>
    <t>North West and South LondonLung2007</t>
  </si>
  <si>
    <t>North West and South LondonMelanoma2007</t>
  </si>
  <si>
    <t>North West and South LondonNon-Hodgkin lymphoma2007</t>
  </si>
  <si>
    <t>North West and South LondonOesophagus2007</t>
  </si>
  <si>
    <t>North West and South LondonPancreas2007</t>
  </si>
  <si>
    <t>North West and South LondonProstate2007</t>
  </si>
  <si>
    <t>North West and South LondonUterus2007</t>
  </si>
  <si>
    <t>North West and South LondonAll Malignant Neoplasms (excl. NMSC)2007</t>
  </si>
  <si>
    <t>North West and South LondonKidney2007</t>
  </si>
  <si>
    <t>Northern EnglandBladder2007</t>
  </si>
  <si>
    <t>Northern EnglandCancer of Unknown Primary2007</t>
  </si>
  <si>
    <t>Northern EnglandCervix (in-situ)2007</t>
  </si>
  <si>
    <t>Northern EnglandColorectal2007</t>
  </si>
  <si>
    <t>Northern EnglandFemale breast cancer2007</t>
  </si>
  <si>
    <t>Northern EnglandLung2007</t>
  </si>
  <si>
    <t>Northern EnglandMelanoma2007</t>
  </si>
  <si>
    <t>Northern EnglandNon-Hodgkin lymphoma2007</t>
  </si>
  <si>
    <t>Northern EnglandOesophagus2007</t>
  </si>
  <si>
    <t>Northern EnglandPancreas2007</t>
  </si>
  <si>
    <t>Northern EnglandProstate2007</t>
  </si>
  <si>
    <t>Northern EnglandUterus2007</t>
  </si>
  <si>
    <t>Northern EnglandAll Malignant Neoplasms (excl. NMSC)2007</t>
  </si>
  <si>
    <t>Northern EnglandKidney2007</t>
  </si>
  <si>
    <t>South East coastBladder2007</t>
  </si>
  <si>
    <t>South East coastCancer of Unknown Primary2007</t>
  </si>
  <si>
    <t>South East coastCervix (in-situ)2007</t>
  </si>
  <si>
    <t>South East coastColorectal2007</t>
  </si>
  <si>
    <t>South East coastFemale breast cancer2007</t>
  </si>
  <si>
    <t>South East coastLung2007</t>
  </si>
  <si>
    <t>South East coastMelanoma2007</t>
  </si>
  <si>
    <t>South East coastNon-Hodgkin lymphoma2007</t>
  </si>
  <si>
    <t>South East coastOesophagus2007</t>
  </si>
  <si>
    <t>South East coastPancreas2007</t>
  </si>
  <si>
    <t>South East coastProstate2007</t>
  </si>
  <si>
    <t>South East coastUterus2007</t>
  </si>
  <si>
    <t>South East coastAll Malignant Neoplasms (excl. NMSC)2007</t>
  </si>
  <si>
    <t>South East coastKidney2007</t>
  </si>
  <si>
    <t>South WestBladder2007</t>
  </si>
  <si>
    <t>South WestCancer of Unknown Primary2007</t>
  </si>
  <si>
    <t>South WestCervix (in-situ)2007</t>
  </si>
  <si>
    <t>South WestColorectal2007</t>
  </si>
  <si>
    <t>South WestFemale breast cancer2007</t>
  </si>
  <si>
    <t>South WestLung2007</t>
  </si>
  <si>
    <t>South WestMelanoma2007</t>
  </si>
  <si>
    <t>South WestNon-Hodgkin lymphoma2007</t>
  </si>
  <si>
    <t>South WestOesophagus2007</t>
  </si>
  <si>
    <t>South WestPancreas2007</t>
  </si>
  <si>
    <t>South WestProstate2007</t>
  </si>
  <si>
    <t>South WestUterus2007</t>
  </si>
  <si>
    <t>South WestAll Malignant Neoplasms (excl. NMSC)2007</t>
  </si>
  <si>
    <t>South WestKidney2007</t>
  </si>
  <si>
    <t>Thames ValleyBladder2007</t>
  </si>
  <si>
    <t>Thames ValleyCancer of Unknown Primary2007</t>
  </si>
  <si>
    <t>Thames ValleyCervix (in-situ)2007</t>
  </si>
  <si>
    <t>Thames ValleyColorectal2007</t>
  </si>
  <si>
    <t>Thames ValleyFemale breast cancer2007</t>
  </si>
  <si>
    <t>Thames ValleyLung2007</t>
  </si>
  <si>
    <t>Thames ValleyMelanoma2007</t>
  </si>
  <si>
    <t>Thames ValleyNon-Hodgkin lymphoma2007</t>
  </si>
  <si>
    <t>Thames ValleyOesophagus2007</t>
  </si>
  <si>
    <t>Thames ValleyPancreas2007</t>
  </si>
  <si>
    <t>Thames ValleyProstate2007</t>
  </si>
  <si>
    <t>Thames ValleyUterus2007</t>
  </si>
  <si>
    <t>Thames ValleyAll Malignant Neoplasms (excl. NMSC)2007</t>
  </si>
  <si>
    <t>Thames ValleyKidney2007</t>
  </si>
  <si>
    <t>WessexBladder2007</t>
  </si>
  <si>
    <t>WessexCancer of Unknown Primary2007</t>
  </si>
  <si>
    <t>WessexCervix (in-situ)2007</t>
  </si>
  <si>
    <t>WessexColorectal2007</t>
  </si>
  <si>
    <t>WessexFemale breast cancer2007</t>
  </si>
  <si>
    <t>WessexLung2007</t>
  </si>
  <si>
    <t>WessexMelanoma2007</t>
  </si>
  <si>
    <t>WessexNon-Hodgkin lymphoma2007</t>
  </si>
  <si>
    <t>WessexOesophagus2007</t>
  </si>
  <si>
    <t>WessexPancreas2007</t>
  </si>
  <si>
    <t>WessexProstate2007</t>
  </si>
  <si>
    <t>WessexUterus2007</t>
  </si>
  <si>
    <t>WessexAll Malignant Neoplasms (excl. NMSC)2007</t>
  </si>
  <si>
    <t>WessexKidney2007</t>
  </si>
  <si>
    <t>West MidlandsBladder2007</t>
  </si>
  <si>
    <t>West MidlandsCancer of Unknown Primary2007</t>
  </si>
  <si>
    <t>West MidlandsCervix (in-situ)2007</t>
  </si>
  <si>
    <t>West MidlandsColorectal2007</t>
  </si>
  <si>
    <t>West MidlandsFemale breast cancer2007</t>
  </si>
  <si>
    <t>West MidlandsLung2007</t>
  </si>
  <si>
    <t>West MidlandsMelanoma2007</t>
  </si>
  <si>
    <t>West MidlandsNon-Hodgkin lymphoma2007</t>
  </si>
  <si>
    <t>West MidlandsOesophagus2007</t>
  </si>
  <si>
    <t>West MidlandsPancreas2007</t>
  </si>
  <si>
    <t>West MidlandsProstate2007</t>
  </si>
  <si>
    <t>West MidlandsUterus2007</t>
  </si>
  <si>
    <t>West MidlandsAll Malignant Neoplasms (excl. NMSC)2007</t>
  </si>
  <si>
    <t>West MidlandsKidney2007</t>
  </si>
  <si>
    <t>Yorkshire and The HumberBladder2007</t>
  </si>
  <si>
    <t>Yorkshire and The HumberCancer of Unknown Primary2007</t>
  </si>
  <si>
    <t>Yorkshire and The HumberCervix (in-situ)2007</t>
  </si>
  <si>
    <t>Yorkshire and The HumberColorectal2007</t>
  </si>
  <si>
    <t>Yorkshire and The HumberFemale breast cancer2007</t>
  </si>
  <si>
    <t>Yorkshire and The HumberLung2007</t>
  </si>
  <si>
    <t>Yorkshire and The HumberMelanoma2007</t>
  </si>
  <si>
    <t>Yorkshire and The HumberNon-Hodgkin lymphoma2007</t>
  </si>
  <si>
    <t>Yorkshire and The HumberOesophagus2007</t>
  </si>
  <si>
    <t>Yorkshire and The HumberPancreas2007</t>
  </si>
  <si>
    <t>Yorkshire and The HumberProstate2007</t>
  </si>
  <si>
    <t>Yorkshire and The HumberUterus2007</t>
  </si>
  <si>
    <t>Yorkshire and The HumberAll Malignant Neoplasms (excl. NMSC)2007</t>
  </si>
  <si>
    <t>Yorkshire and The HumberKidney2007</t>
  </si>
  <si>
    <t>Cheshire and MerseysideBladder2008</t>
  </si>
  <si>
    <t>Cheshire and MerseysideCancer of Unknown Primary2008</t>
  </si>
  <si>
    <t>Cheshire and MerseysideCervix (in-situ)2008</t>
  </si>
  <si>
    <t>Cheshire and MerseysideColorectal2008</t>
  </si>
  <si>
    <t>Cheshire and MerseysideFemale breast cancer2008</t>
  </si>
  <si>
    <t>Cheshire and MerseysideLung2008</t>
  </si>
  <si>
    <t>Cheshire and MerseysideMelanoma2008</t>
  </si>
  <si>
    <t>Cheshire and MerseysideNon-Hodgkin lymphoma2008</t>
  </si>
  <si>
    <t>Cheshire and MerseysideOesophagus2008</t>
  </si>
  <si>
    <t>Cheshire and MerseysidePancreas2008</t>
  </si>
  <si>
    <t>Cheshire and MerseysideProstate2008</t>
  </si>
  <si>
    <t>Cheshire and MerseysideUterus2008</t>
  </si>
  <si>
    <t>Cheshire and MerseysideAll Malignant Neoplasms (excl. NMSC)2008</t>
  </si>
  <si>
    <t>Cheshire and MerseysideKidney2008</t>
  </si>
  <si>
    <t>East MidlandsBladder2008</t>
  </si>
  <si>
    <t>East MidlandsCancer of Unknown Primary2008</t>
  </si>
  <si>
    <t>East MidlandsCervix (in-situ)2008</t>
  </si>
  <si>
    <t>East MidlandsColorectal2008</t>
  </si>
  <si>
    <t>East MidlandsFemale breast cancer2008</t>
  </si>
  <si>
    <t>East MidlandsLung2008</t>
  </si>
  <si>
    <t>East MidlandsMelanoma2008</t>
  </si>
  <si>
    <t>East MidlandsNon-Hodgkin lymphoma2008</t>
  </si>
  <si>
    <t>East MidlandsOesophagus2008</t>
  </si>
  <si>
    <t>East MidlandsPancreas2008</t>
  </si>
  <si>
    <t>East MidlandsProstate2008</t>
  </si>
  <si>
    <t>East MidlandsUterus2008</t>
  </si>
  <si>
    <t>East MidlandsAll Malignant Neoplasms (excl. NMSC)2008</t>
  </si>
  <si>
    <t>East MidlandsKidney2008</t>
  </si>
  <si>
    <t>East of EnglandBladder2008</t>
  </si>
  <si>
    <t>East of EnglandCancer of Unknown Primary2008</t>
  </si>
  <si>
    <t>East of EnglandCervix (in-situ)2008</t>
  </si>
  <si>
    <t>East of EnglandColorectal2008</t>
  </si>
  <si>
    <t>East of EnglandFemale breast cancer2008</t>
  </si>
  <si>
    <t>East of EnglandLung2008</t>
  </si>
  <si>
    <t>East of EnglandMelanoma2008</t>
  </si>
  <si>
    <t>East of EnglandNon-Hodgkin lymphoma2008</t>
  </si>
  <si>
    <t>East of EnglandOesophagus2008</t>
  </si>
  <si>
    <t>East of EnglandPancreas2008</t>
  </si>
  <si>
    <t>East of EnglandProstate2008</t>
  </si>
  <si>
    <t>East of EnglandUterus2008</t>
  </si>
  <si>
    <t>East of EnglandAll Malignant Neoplasms (excl. NMSC)2008</t>
  </si>
  <si>
    <t>East of EnglandKidney2008</t>
  </si>
  <si>
    <t>Greater Manchester, Lancashire and South CumbriaBladder2008</t>
  </si>
  <si>
    <t>Greater Manchester, Lancashire and South CumbriaCancer of Unknown Primary2008</t>
  </si>
  <si>
    <t>Greater Manchester, Lancashire and South CumbriaCervix (in-situ)2008</t>
  </si>
  <si>
    <t>Greater Manchester, Lancashire and South CumbriaColorectal2008</t>
  </si>
  <si>
    <t>Greater Manchester, Lancashire and South CumbriaFemale breast cancer2008</t>
  </si>
  <si>
    <t>Greater Manchester, Lancashire and South CumbriaLung2008</t>
  </si>
  <si>
    <t>Greater Manchester, Lancashire and South CumbriaMelanoma2008</t>
  </si>
  <si>
    <t>Greater Manchester, Lancashire and South CumbriaNon-Hodgkin lymphoma2008</t>
  </si>
  <si>
    <t>Greater Manchester, Lancashire and South CumbriaOesophagus2008</t>
  </si>
  <si>
    <t>Greater Manchester, Lancashire and South CumbriaPancreas2008</t>
  </si>
  <si>
    <t>Greater Manchester, Lancashire and South CumbriaProstate2008</t>
  </si>
  <si>
    <t>Greater Manchester, Lancashire and South CumbriaUterus2008</t>
  </si>
  <si>
    <t>Greater Manchester, Lancashire and South CumbriaAll Malignant Neoplasms (excl. NMSC)2008</t>
  </si>
  <si>
    <t>Greater Manchester, Lancashire and South CumbriaKidney2008</t>
  </si>
  <si>
    <t>North and East LondonBladder2008</t>
  </si>
  <si>
    <t>North and East LondonCancer of Unknown Primary2008</t>
  </si>
  <si>
    <t>North and East LondonCervix (in-situ)2008</t>
  </si>
  <si>
    <t>North and East LondonColorectal2008</t>
  </si>
  <si>
    <t>North and East LondonFemale breast cancer2008</t>
  </si>
  <si>
    <t>North and East LondonLung2008</t>
  </si>
  <si>
    <t>North and East LondonMelanoma2008</t>
  </si>
  <si>
    <t>North and East LondonNon-Hodgkin lymphoma2008</t>
  </si>
  <si>
    <t>North and East LondonOesophagus2008</t>
  </si>
  <si>
    <t>North and East LondonPancreas2008</t>
  </si>
  <si>
    <t>North and East LondonProstate2008</t>
  </si>
  <si>
    <t>North and East LondonUterus2008</t>
  </si>
  <si>
    <t>North and East LondonAll Malignant Neoplasms (excl. NMSC)2008</t>
  </si>
  <si>
    <t>North and East LondonKidney2008</t>
  </si>
  <si>
    <t>North West and South LondonBladder2008</t>
  </si>
  <si>
    <t>North West and South LondonCancer of Unknown Primary2008</t>
  </si>
  <si>
    <t>North West and South LondonCervix (in-situ)2008</t>
  </si>
  <si>
    <t>North West and South LondonColorectal2008</t>
  </si>
  <si>
    <t>North West and South LondonFemale breast cancer2008</t>
  </si>
  <si>
    <t>North West and South LondonLung2008</t>
  </si>
  <si>
    <t>North West and South LondonMelanoma2008</t>
  </si>
  <si>
    <t>North West and South LondonNon-Hodgkin lymphoma2008</t>
  </si>
  <si>
    <t>North West and South LondonOesophagus2008</t>
  </si>
  <si>
    <t>North West and South LondonPancreas2008</t>
  </si>
  <si>
    <t>North West and South LondonProstate2008</t>
  </si>
  <si>
    <t>North West and South LondonUterus2008</t>
  </si>
  <si>
    <t>North West and South LondonAll Malignant Neoplasms (excl. NMSC)2008</t>
  </si>
  <si>
    <t>North West and South LondonKidney2008</t>
  </si>
  <si>
    <t>Northern EnglandBladder2008</t>
  </si>
  <si>
    <t>Northern EnglandCancer of Unknown Primary2008</t>
  </si>
  <si>
    <t>Northern EnglandCervix (in-situ)2008</t>
  </si>
  <si>
    <t>Northern EnglandColorectal2008</t>
  </si>
  <si>
    <t>Northern EnglandFemale breast cancer2008</t>
  </si>
  <si>
    <t>Northern EnglandLung2008</t>
  </si>
  <si>
    <t>Northern EnglandMelanoma2008</t>
  </si>
  <si>
    <t>Northern EnglandNon-Hodgkin lymphoma2008</t>
  </si>
  <si>
    <t>Northern EnglandOesophagus2008</t>
  </si>
  <si>
    <t>Northern EnglandPancreas2008</t>
  </si>
  <si>
    <t>Northern EnglandProstate2008</t>
  </si>
  <si>
    <t>Northern EnglandUterus2008</t>
  </si>
  <si>
    <t>Northern EnglandAll Malignant Neoplasms (excl. NMSC)2008</t>
  </si>
  <si>
    <t>Northern EnglandKidney2008</t>
  </si>
  <si>
    <t>South East coastBladder2008</t>
  </si>
  <si>
    <t>South East coastCancer of Unknown Primary2008</t>
  </si>
  <si>
    <t>South East coastCervix (in-situ)2008</t>
  </si>
  <si>
    <t>South East coastColorectal2008</t>
  </si>
  <si>
    <t>South East coastFemale breast cancer2008</t>
  </si>
  <si>
    <t>South East coastLung2008</t>
  </si>
  <si>
    <t>South East coastMelanoma2008</t>
  </si>
  <si>
    <t>South East coastNon-Hodgkin lymphoma2008</t>
  </si>
  <si>
    <t>South East coastOesophagus2008</t>
  </si>
  <si>
    <t>South East coastPancreas2008</t>
  </si>
  <si>
    <t>South East coastProstate2008</t>
  </si>
  <si>
    <t>South East coastUterus2008</t>
  </si>
  <si>
    <t>South East coastAll Malignant Neoplasms (excl. NMSC)2008</t>
  </si>
  <si>
    <t>South East coastKidney2008</t>
  </si>
  <si>
    <t>South WestBladder2008</t>
  </si>
  <si>
    <t>South WestCancer of Unknown Primary2008</t>
  </si>
  <si>
    <t>South WestCervix (in-situ)2008</t>
  </si>
  <si>
    <t>South WestColorectal2008</t>
  </si>
  <si>
    <t>South WestFemale breast cancer2008</t>
  </si>
  <si>
    <t>South WestLung2008</t>
  </si>
  <si>
    <t>South WestMelanoma2008</t>
  </si>
  <si>
    <t>South WestNon-Hodgkin lymphoma2008</t>
  </si>
  <si>
    <t>South WestOesophagus2008</t>
  </si>
  <si>
    <t>South WestPancreas2008</t>
  </si>
  <si>
    <t>South WestProstate2008</t>
  </si>
  <si>
    <t>South WestUterus2008</t>
  </si>
  <si>
    <t>South WestAll Malignant Neoplasms (excl. NMSC)2008</t>
  </si>
  <si>
    <t>South WestKidney2008</t>
  </si>
  <si>
    <t>Thames ValleyBladder2008</t>
  </si>
  <si>
    <t>Thames ValleyCancer of Unknown Primary2008</t>
  </si>
  <si>
    <t>Thames ValleyCervix (in-situ)2008</t>
  </si>
  <si>
    <t>Thames ValleyColorectal2008</t>
  </si>
  <si>
    <t>Thames ValleyFemale breast cancer2008</t>
  </si>
  <si>
    <t>Thames ValleyLung2008</t>
  </si>
  <si>
    <t>Thames ValleyMelanoma2008</t>
  </si>
  <si>
    <t>Thames ValleyNon-Hodgkin lymphoma2008</t>
  </si>
  <si>
    <t>Thames ValleyOesophagus2008</t>
  </si>
  <si>
    <t>Thames ValleyPancreas2008</t>
  </si>
  <si>
    <t>Thames ValleyProstate2008</t>
  </si>
  <si>
    <t>Thames ValleyUterus2008</t>
  </si>
  <si>
    <t>Thames ValleyAll Malignant Neoplasms (excl. NMSC)2008</t>
  </si>
  <si>
    <t>Thames ValleyKidney2008</t>
  </si>
  <si>
    <t>WessexBladder2008</t>
  </si>
  <si>
    <t>WessexCancer of Unknown Primary2008</t>
  </si>
  <si>
    <t>WessexCervix (in-situ)2008</t>
  </si>
  <si>
    <t>WessexColorectal2008</t>
  </si>
  <si>
    <t>WessexFemale breast cancer2008</t>
  </si>
  <si>
    <t>WessexLung2008</t>
  </si>
  <si>
    <t>WessexMelanoma2008</t>
  </si>
  <si>
    <t>WessexNon-Hodgkin lymphoma2008</t>
  </si>
  <si>
    <t>WessexOesophagus2008</t>
  </si>
  <si>
    <t>WessexPancreas2008</t>
  </si>
  <si>
    <t>WessexProstate2008</t>
  </si>
  <si>
    <t>WessexUterus2008</t>
  </si>
  <si>
    <t>WessexAll Malignant Neoplasms (excl. NMSC)2008</t>
  </si>
  <si>
    <t>WessexKidney2008</t>
  </si>
  <si>
    <t>West MidlandsBladder2008</t>
  </si>
  <si>
    <t>West MidlandsCancer of Unknown Primary2008</t>
  </si>
  <si>
    <t>West MidlandsCervix (in-situ)2008</t>
  </si>
  <si>
    <t>West MidlandsColorectal2008</t>
  </si>
  <si>
    <t>West MidlandsFemale breast cancer2008</t>
  </si>
  <si>
    <t>West MidlandsLung2008</t>
  </si>
  <si>
    <t>West MidlandsMelanoma2008</t>
  </si>
  <si>
    <t>West MidlandsNon-Hodgkin lymphoma2008</t>
  </si>
  <si>
    <t>West MidlandsOesophagus2008</t>
  </si>
  <si>
    <t>West MidlandsPancreas2008</t>
  </si>
  <si>
    <t>West MidlandsProstate2008</t>
  </si>
  <si>
    <t>West MidlandsUterus2008</t>
  </si>
  <si>
    <t>West MidlandsAll Malignant Neoplasms (excl. NMSC)2008</t>
  </si>
  <si>
    <t>West MidlandsKidney2008</t>
  </si>
  <si>
    <t>Yorkshire and The HumberBladder2008</t>
  </si>
  <si>
    <t>Yorkshire and The HumberCancer of Unknown Primary2008</t>
  </si>
  <si>
    <t>Yorkshire and The HumberCervix (in-situ)2008</t>
  </si>
  <si>
    <t>Yorkshire and The HumberColorectal2008</t>
  </si>
  <si>
    <t>Yorkshire and The HumberFemale breast cancer2008</t>
  </si>
  <si>
    <t>Yorkshire and The HumberLung2008</t>
  </si>
  <si>
    <t>Yorkshire and The HumberMelanoma2008</t>
  </si>
  <si>
    <t>Yorkshire and The HumberNon-Hodgkin lymphoma2008</t>
  </si>
  <si>
    <t>Yorkshire and The HumberOesophagus2008</t>
  </si>
  <si>
    <t>Yorkshire and The HumberPancreas2008</t>
  </si>
  <si>
    <t>Yorkshire and The HumberProstate2008</t>
  </si>
  <si>
    <t>Yorkshire and The HumberUterus2008</t>
  </si>
  <si>
    <t>Yorkshire and The HumberAll Malignant Neoplasms (excl. NMSC)2008</t>
  </si>
  <si>
    <t>Yorkshire and The HumberKidney2008</t>
  </si>
  <si>
    <t>Cheshire and MerseysideBladder2009</t>
  </si>
  <si>
    <t>Cheshire and MerseysideCancer of Unknown Primary2009</t>
  </si>
  <si>
    <t>Cheshire and MerseysideCervix (in-situ)2009</t>
  </si>
  <si>
    <t>Cheshire and MerseysideColorectal2009</t>
  </si>
  <si>
    <t>Cheshire and MerseysideFemale breast cancer2009</t>
  </si>
  <si>
    <t>Cheshire and MerseysideLung2009</t>
  </si>
  <si>
    <t>Cheshire and MerseysideMelanoma2009</t>
  </si>
  <si>
    <t>Cheshire and MerseysideNon-Hodgkin lymphoma2009</t>
  </si>
  <si>
    <t>Cheshire and MerseysideOesophagus2009</t>
  </si>
  <si>
    <t>Cheshire and MerseysidePancreas2009</t>
  </si>
  <si>
    <t>Cheshire and MerseysideProstate2009</t>
  </si>
  <si>
    <t>Cheshire and MerseysideUterus2009</t>
  </si>
  <si>
    <t>Cheshire and MerseysideAll Malignant Neoplasms (excl. NMSC)2009</t>
  </si>
  <si>
    <t>Cheshire and MerseysideKidney2009</t>
  </si>
  <si>
    <t>East MidlandsBladder2009</t>
  </si>
  <si>
    <t>East MidlandsCancer of Unknown Primary2009</t>
  </si>
  <si>
    <t>East MidlandsCervix (in-situ)2009</t>
  </si>
  <si>
    <t>East MidlandsColorectal2009</t>
  </si>
  <si>
    <t>East MidlandsFemale breast cancer2009</t>
  </si>
  <si>
    <t>East MidlandsLung2009</t>
  </si>
  <si>
    <t>East MidlandsMelanoma2009</t>
  </si>
  <si>
    <t>East MidlandsNon-Hodgkin lymphoma2009</t>
  </si>
  <si>
    <t>East MidlandsOesophagus2009</t>
  </si>
  <si>
    <t>East MidlandsPancreas2009</t>
  </si>
  <si>
    <t>East MidlandsProstate2009</t>
  </si>
  <si>
    <t>East MidlandsUterus2009</t>
  </si>
  <si>
    <t>East MidlandsAll Malignant Neoplasms (excl. NMSC)2009</t>
  </si>
  <si>
    <t>East MidlandsKidney2009</t>
  </si>
  <si>
    <t>East of EnglandBladder2009</t>
  </si>
  <si>
    <t>East of EnglandCancer of Unknown Primary2009</t>
  </si>
  <si>
    <t>East of EnglandCervix (in-situ)2009</t>
  </si>
  <si>
    <t>East of EnglandColorectal2009</t>
  </si>
  <si>
    <t>East of EnglandFemale breast cancer2009</t>
  </si>
  <si>
    <t>East of EnglandLung2009</t>
  </si>
  <si>
    <t>East of EnglandMelanoma2009</t>
  </si>
  <si>
    <t>East of EnglandNon-Hodgkin lymphoma2009</t>
  </si>
  <si>
    <t>East of EnglandOesophagus2009</t>
  </si>
  <si>
    <t>East of EnglandPancreas2009</t>
  </si>
  <si>
    <t>East of EnglandProstate2009</t>
  </si>
  <si>
    <t>East of EnglandUterus2009</t>
  </si>
  <si>
    <t>East of EnglandAll Malignant Neoplasms (excl. NMSC)2009</t>
  </si>
  <si>
    <t>East of EnglandKidney2009</t>
  </si>
  <si>
    <t>Greater Manchester, Lancashire and South CumbriaBladder2009</t>
  </si>
  <si>
    <t>Greater Manchester, Lancashire and South CumbriaCancer of Unknown Primary2009</t>
  </si>
  <si>
    <t>Greater Manchester, Lancashire and South CumbriaCervix (in-situ)2009</t>
  </si>
  <si>
    <t>Greater Manchester, Lancashire and South CumbriaColorectal2009</t>
  </si>
  <si>
    <t>Greater Manchester, Lancashire and South CumbriaFemale breast cancer2009</t>
  </si>
  <si>
    <t>Greater Manchester, Lancashire and South CumbriaLung2009</t>
  </si>
  <si>
    <t>Greater Manchester, Lancashire and South CumbriaMelanoma2009</t>
  </si>
  <si>
    <t>Greater Manchester, Lancashire and South CumbriaNon-Hodgkin lymphoma2009</t>
  </si>
  <si>
    <t>Greater Manchester, Lancashire and South CumbriaOesophagus2009</t>
  </si>
  <si>
    <t>Greater Manchester, Lancashire and South CumbriaPancreas2009</t>
  </si>
  <si>
    <t>Greater Manchester, Lancashire and South CumbriaProstate2009</t>
  </si>
  <si>
    <t>Greater Manchester, Lancashire and South CumbriaUterus2009</t>
  </si>
  <si>
    <t>Greater Manchester, Lancashire and South CumbriaAll Malignant Neoplasms (excl. NMSC)2009</t>
  </si>
  <si>
    <t>Greater Manchester, Lancashire and South CumbriaKidney2009</t>
  </si>
  <si>
    <t>North and East LondonBladder2009</t>
  </si>
  <si>
    <t>North and East LondonCancer of Unknown Primary2009</t>
  </si>
  <si>
    <t>North and East LondonCervix (in-situ)2009</t>
  </si>
  <si>
    <t>North and East LondonColorectal2009</t>
  </si>
  <si>
    <t>North and East LondonFemale breast cancer2009</t>
  </si>
  <si>
    <t>North and East LondonLung2009</t>
  </si>
  <si>
    <t>North and East LondonMelanoma2009</t>
  </si>
  <si>
    <t>North and East LondonNon-Hodgkin lymphoma2009</t>
  </si>
  <si>
    <t>North and East LondonOesophagus2009</t>
  </si>
  <si>
    <t>North and East LondonPancreas2009</t>
  </si>
  <si>
    <t>North and East LondonProstate2009</t>
  </si>
  <si>
    <t>North and East LondonUterus2009</t>
  </si>
  <si>
    <t>North and East LondonAll Malignant Neoplasms (excl. NMSC)2009</t>
  </si>
  <si>
    <t>North and East LondonKidney2009</t>
  </si>
  <si>
    <t>North West and South LondonBladder2009</t>
  </si>
  <si>
    <t>North West and South LondonCancer of Unknown Primary2009</t>
  </si>
  <si>
    <t>North West and South LondonCervix (in-situ)2009</t>
  </si>
  <si>
    <t>North West and South LondonColorectal2009</t>
  </si>
  <si>
    <t>North West and South LondonFemale breast cancer2009</t>
  </si>
  <si>
    <t>North West and South LondonLung2009</t>
  </si>
  <si>
    <t>North West and South LondonMelanoma2009</t>
  </si>
  <si>
    <t>North West and South LondonNon-Hodgkin lymphoma2009</t>
  </si>
  <si>
    <t>North West and South LondonOesophagus2009</t>
  </si>
  <si>
    <t>North West and South LondonPancreas2009</t>
  </si>
  <si>
    <t>North West and South LondonProstate2009</t>
  </si>
  <si>
    <t>North West and South LondonUterus2009</t>
  </si>
  <si>
    <t>North West and South LondonAll Malignant Neoplasms (excl. NMSC)2009</t>
  </si>
  <si>
    <t>North West and South LondonKidney2009</t>
  </si>
  <si>
    <t>Northern EnglandBladder2009</t>
  </si>
  <si>
    <t>Northern EnglandCancer of Unknown Primary2009</t>
  </si>
  <si>
    <t>Northern EnglandCervix (in-situ)2009</t>
  </si>
  <si>
    <t>Northern EnglandColorectal2009</t>
  </si>
  <si>
    <t>Northern EnglandFemale breast cancer2009</t>
  </si>
  <si>
    <t>Northern EnglandLung2009</t>
  </si>
  <si>
    <t>Northern EnglandMelanoma2009</t>
  </si>
  <si>
    <t>Northern EnglandNon-Hodgkin lymphoma2009</t>
  </si>
  <si>
    <t>Northern EnglandOesophagus2009</t>
  </si>
  <si>
    <t>Northern EnglandPancreas2009</t>
  </si>
  <si>
    <t>Northern EnglandProstate2009</t>
  </si>
  <si>
    <t>Northern EnglandUterus2009</t>
  </si>
  <si>
    <t>Northern EnglandAll Malignant Neoplasms (excl. NMSC)2009</t>
  </si>
  <si>
    <t>Northern EnglandKidney2009</t>
  </si>
  <si>
    <t>South East coastBladder2009</t>
  </si>
  <si>
    <t>South East coastCancer of Unknown Primary2009</t>
  </si>
  <si>
    <t>South East coastCervix (in-situ)2009</t>
  </si>
  <si>
    <t>South East coastColorectal2009</t>
  </si>
  <si>
    <t>South East coastFemale breast cancer2009</t>
  </si>
  <si>
    <t>South East coastLung2009</t>
  </si>
  <si>
    <t>South East coastMelanoma2009</t>
  </si>
  <si>
    <t>South East coastNon-Hodgkin lymphoma2009</t>
  </si>
  <si>
    <t>South East coastOesophagus2009</t>
  </si>
  <si>
    <t>South East coastPancreas2009</t>
  </si>
  <si>
    <t>South East coastProstate2009</t>
  </si>
  <si>
    <t>South East coastUterus2009</t>
  </si>
  <si>
    <t>South East coastAll Malignant Neoplasms (excl. NMSC)2009</t>
  </si>
  <si>
    <t>South East coastKidney2009</t>
  </si>
  <si>
    <t>South WestBladder2009</t>
  </si>
  <si>
    <t>South WestCancer of Unknown Primary2009</t>
  </si>
  <si>
    <t>South WestCervix (in-situ)2009</t>
  </si>
  <si>
    <t>South WestColorectal2009</t>
  </si>
  <si>
    <t>South WestFemale breast cancer2009</t>
  </si>
  <si>
    <t>South WestLung2009</t>
  </si>
  <si>
    <t>South WestMelanoma2009</t>
  </si>
  <si>
    <t>South WestNon-Hodgkin lymphoma2009</t>
  </si>
  <si>
    <t>South WestOesophagus2009</t>
  </si>
  <si>
    <t>South WestPancreas2009</t>
  </si>
  <si>
    <t>South WestProstate2009</t>
  </si>
  <si>
    <t>South WestUterus2009</t>
  </si>
  <si>
    <t>South WestAll Malignant Neoplasms (excl. NMSC)2009</t>
  </si>
  <si>
    <t>South WestKidney2009</t>
  </si>
  <si>
    <t>Thames ValleyBladder2009</t>
  </si>
  <si>
    <t>Thames ValleyCancer of Unknown Primary2009</t>
  </si>
  <si>
    <t>Thames ValleyCervix (in-situ)2009</t>
  </si>
  <si>
    <t>Thames ValleyColorectal2009</t>
  </si>
  <si>
    <t>Thames ValleyFemale breast cancer2009</t>
  </si>
  <si>
    <t>Thames ValleyLung2009</t>
  </si>
  <si>
    <t>Thames ValleyMelanoma2009</t>
  </si>
  <si>
    <t>Thames ValleyNon-Hodgkin lymphoma2009</t>
  </si>
  <si>
    <t>Thames ValleyOesophagus2009</t>
  </si>
  <si>
    <t>Thames ValleyPancreas2009</t>
  </si>
  <si>
    <t>Thames ValleyProstate2009</t>
  </si>
  <si>
    <t>Thames ValleyUterus2009</t>
  </si>
  <si>
    <t>Thames ValleyAll Malignant Neoplasms (excl. NMSC)2009</t>
  </si>
  <si>
    <t>Thames ValleyKidney2009</t>
  </si>
  <si>
    <t>WessexBladder2009</t>
  </si>
  <si>
    <t>WessexCancer of Unknown Primary2009</t>
  </si>
  <si>
    <t>WessexCervix (in-situ)2009</t>
  </si>
  <si>
    <t>WessexColorectal2009</t>
  </si>
  <si>
    <t>WessexFemale breast cancer2009</t>
  </si>
  <si>
    <t>WessexLung2009</t>
  </si>
  <si>
    <t>WessexMelanoma2009</t>
  </si>
  <si>
    <t>WessexNon-Hodgkin lymphoma2009</t>
  </si>
  <si>
    <t>WessexOesophagus2009</t>
  </si>
  <si>
    <t>WessexPancreas2009</t>
  </si>
  <si>
    <t>WessexProstate2009</t>
  </si>
  <si>
    <t>WessexUterus2009</t>
  </si>
  <si>
    <t>WessexAll Malignant Neoplasms (excl. NMSC)2009</t>
  </si>
  <si>
    <t>WessexKidney2009</t>
  </si>
  <si>
    <t>West MidlandsBladder2009</t>
  </si>
  <si>
    <t>West MidlandsCancer of Unknown Primary2009</t>
  </si>
  <si>
    <t>West MidlandsCervix (in-situ)2009</t>
  </si>
  <si>
    <t>West MidlandsColorectal2009</t>
  </si>
  <si>
    <t>West MidlandsFemale breast cancer2009</t>
  </si>
  <si>
    <t>West MidlandsLung2009</t>
  </si>
  <si>
    <t>West MidlandsMelanoma2009</t>
  </si>
  <si>
    <t>West MidlandsNon-Hodgkin lymphoma2009</t>
  </si>
  <si>
    <t>West MidlandsOesophagus2009</t>
  </si>
  <si>
    <t>West MidlandsPancreas2009</t>
  </si>
  <si>
    <t>West MidlandsProstate2009</t>
  </si>
  <si>
    <t>West MidlandsUterus2009</t>
  </si>
  <si>
    <t>West MidlandsAll Malignant Neoplasms (excl. NMSC)2009</t>
  </si>
  <si>
    <t>West MidlandsKidney2009</t>
  </si>
  <si>
    <t>Yorkshire and The HumberBladder2009</t>
  </si>
  <si>
    <t>Yorkshire and The HumberCancer of Unknown Primary2009</t>
  </si>
  <si>
    <t>Yorkshire and The HumberCervix (in-situ)2009</t>
  </si>
  <si>
    <t>Yorkshire and The HumberColorectal2009</t>
  </si>
  <si>
    <t>Yorkshire and The HumberFemale breast cancer2009</t>
  </si>
  <si>
    <t>Yorkshire and The HumberLung2009</t>
  </si>
  <si>
    <t>Yorkshire and The HumberMelanoma2009</t>
  </si>
  <si>
    <t>Yorkshire and The HumberNon-Hodgkin lymphoma2009</t>
  </si>
  <si>
    <t>Yorkshire and The HumberOesophagus2009</t>
  </si>
  <si>
    <t>Yorkshire and The HumberPancreas2009</t>
  </si>
  <si>
    <t>Yorkshire and The HumberProstate2009</t>
  </si>
  <si>
    <t>Yorkshire and The HumberUterus2009</t>
  </si>
  <si>
    <t>Yorkshire and The HumberAll Malignant Neoplasms (excl. NMSC)2009</t>
  </si>
  <si>
    <t>Yorkshire and The HumberKidney2009</t>
  </si>
  <si>
    <t>Cheshire and MerseysideBladder2010</t>
  </si>
  <si>
    <t>Cheshire and MerseysideCancer of Unknown Primary2010</t>
  </si>
  <si>
    <t>Cheshire and MerseysideCervix (in-situ)2010</t>
  </si>
  <si>
    <t>Cheshire and MerseysideColorectal2010</t>
  </si>
  <si>
    <t>Cheshire and MerseysideFemale breast cancer2010</t>
  </si>
  <si>
    <t>Cheshire and MerseysideLung2010</t>
  </si>
  <si>
    <t>Cheshire and MerseysideMelanoma2010</t>
  </si>
  <si>
    <t>Cheshire and MerseysideNon-Hodgkin lymphoma2010</t>
  </si>
  <si>
    <t>Cheshire and MerseysideOesophagus2010</t>
  </si>
  <si>
    <t>Cheshire and MerseysidePancreas2010</t>
  </si>
  <si>
    <t>Cheshire and MerseysideProstate2010</t>
  </si>
  <si>
    <t>Cheshire and MerseysideUterus2010</t>
  </si>
  <si>
    <t>Cheshire and MerseysideAll Malignant Neoplasms (excl. NMSC)2010</t>
  </si>
  <si>
    <t>Cheshire and MerseysideKidney2010</t>
  </si>
  <si>
    <t>East MidlandsBladder2010</t>
  </si>
  <si>
    <t>East MidlandsCancer of Unknown Primary2010</t>
  </si>
  <si>
    <t>East MidlandsCervix (in-situ)2010</t>
  </si>
  <si>
    <t>East MidlandsColorectal2010</t>
  </si>
  <si>
    <t>East MidlandsFemale breast cancer2010</t>
  </si>
  <si>
    <t>East MidlandsLung2010</t>
  </si>
  <si>
    <t>East MidlandsMelanoma2010</t>
  </si>
  <si>
    <t>East MidlandsNon-Hodgkin lymphoma2010</t>
  </si>
  <si>
    <t>East MidlandsOesophagus2010</t>
  </si>
  <si>
    <t>East MidlandsPancreas2010</t>
  </si>
  <si>
    <t>East MidlandsProstate2010</t>
  </si>
  <si>
    <t>East MidlandsUterus2010</t>
  </si>
  <si>
    <t>East MidlandsAll Malignant Neoplasms (excl. NMSC)2010</t>
  </si>
  <si>
    <t>East MidlandsKidney2010</t>
  </si>
  <si>
    <t>East of EnglandBladder2010</t>
  </si>
  <si>
    <t>East of EnglandCancer of Unknown Primary2010</t>
  </si>
  <si>
    <t>East of EnglandCervix (in-situ)2010</t>
  </si>
  <si>
    <t>East of EnglandColorectal2010</t>
  </si>
  <si>
    <t>East of EnglandFemale breast cancer2010</t>
  </si>
  <si>
    <t>East of EnglandLung2010</t>
  </si>
  <si>
    <t>East of EnglandMelanoma2010</t>
  </si>
  <si>
    <t>East of EnglandNon-Hodgkin lymphoma2010</t>
  </si>
  <si>
    <t>East of EnglandOesophagus2010</t>
  </si>
  <si>
    <t>East of EnglandPancreas2010</t>
  </si>
  <si>
    <t>East of EnglandProstate2010</t>
  </si>
  <si>
    <t>East of EnglandUterus2010</t>
  </si>
  <si>
    <t>East of EnglandAll Malignant Neoplasms (excl. NMSC)2010</t>
  </si>
  <si>
    <t>East of EnglandKidney2010</t>
  </si>
  <si>
    <t>Greater Manchester, Lancashire and South CumbriaBladder2010</t>
  </si>
  <si>
    <t>Greater Manchester, Lancashire and South CumbriaCancer of Unknown Primary2010</t>
  </si>
  <si>
    <t>Greater Manchester, Lancashire and South CumbriaCervix (in-situ)2010</t>
  </si>
  <si>
    <t>Greater Manchester, Lancashire and South CumbriaColorectal2010</t>
  </si>
  <si>
    <t>Greater Manchester, Lancashire and South CumbriaFemale breast cancer2010</t>
  </si>
  <si>
    <t>Greater Manchester, Lancashire and South CumbriaLung2010</t>
  </si>
  <si>
    <t>Greater Manchester, Lancashire and South CumbriaMelanoma2010</t>
  </si>
  <si>
    <t>Greater Manchester, Lancashire and South CumbriaNon-Hodgkin lymphoma2010</t>
  </si>
  <si>
    <t>Greater Manchester, Lancashire and South CumbriaOesophagus2010</t>
  </si>
  <si>
    <t>Greater Manchester, Lancashire and South CumbriaPancreas2010</t>
  </si>
  <si>
    <t>Greater Manchester, Lancashire and South CumbriaProstate2010</t>
  </si>
  <si>
    <t>Greater Manchester, Lancashire and South CumbriaUterus2010</t>
  </si>
  <si>
    <t>Greater Manchester, Lancashire and South CumbriaAll Malignant Neoplasms (excl. NMSC)2010</t>
  </si>
  <si>
    <t>Greater Manchester, Lancashire and South CumbriaKidney2010</t>
  </si>
  <si>
    <t>North and East LondonBladder2010</t>
  </si>
  <si>
    <t>North and East LondonCancer of Unknown Primary2010</t>
  </si>
  <si>
    <t>North and East LondonCervix (in-situ)2010</t>
  </si>
  <si>
    <t>North and East LondonColorectal2010</t>
  </si>
  <si>
    <t>North and East LondonFemale breast cancer2010</t>
  </si>
  <si>
    <t>North and East LondonLung2010</t>
  </si>
  <si>
    <t>North and East LondonMelanoma2010</t>
  </si>
  <si>
    <t>North and East LondonNon-Hodgkin lymphoma2010</t>
  </si>
  <si>
    <t>North and East LondonOesophagus2010</t>
  </si>
  <si>
    <t>North and East LondonPancreas2010</t>
  </si>
  <si>
    <t>North and East LondonProstate2010</t>
  </si>
  <si>
    <t>North and East LondonUterus2010</t>
  </si>
  <si>
    <t>North and East LondonAll Malignant Neoplasms (excl. NMSC)2010</t>
  </si>
  <si>
    <t>North and East LondonKidney2010</t>
  </si>
  <si>
    <t>North West and South LondonBladder2010</t>
  </si>
  <si>
    <t>North West and South LondonCancer of Unknown Primary2010</t>
  </si>
  <si>
    <t>North West and South LondonCervix (in-situ)2010</t>
  </si>
  <si>
    <t>North West and South LondonColorectal2010</t>
  </si>
  <si>
    <t>North West and South LondonFemale breast cancer2010</t>
  </si>
  <si>
    <t>North West and South LondonLung2010</t>
  </si>
  <si>
    <t>North West and South LondonMelanoma2010</t>
  </si>
  <si>
    <t>North West and South LondonNon-Hodgkin lymphoma2010</t>
  </si>
  <si>
    <t>North West and South LondonOesophagus2010</t>
  </si>
  <si>
    <t>North West and South LondonPancreas2010</t>
  </si>
  <si>
    <t>North West and South LondonProstate2010</t>
  </si>
  <si>
    <t>North West and South LondonUterus2010</t>
  </si>
  <si>
    <t>North West and South LondonAll Malignant Neoplasms (excl. NMSC)2010</t>
  </si>
  <si>
    <t>North West and South LondonKidney2010</t>
  </si>
  <si>
    <t>Northern EnglandBladder2010</t>
  </si>
  <si>
    <t>Northern EnglandCancer of Unknown Primary2010</t>
  </si>
  <si>
    <t>Northern EnglandCervix (in-situ)2010</t>
  </si>
  <si>
    <t>Northern EnglandColorectal2010</t>
  </si>
  <si>
    <t>Northern EnglandFemale breast cancer2010</t>
  </si>
  <si>
    <t>Northern EnglandLung2010</t>
  </si>
  <si>
    <t>Northern EnglandMelanoma2010</t>
  </si>
  <si>
    <t>Northern EnglandNon-Hodgkin lymphoma2010</t>
  </si>
  <si>
    <t>Northern EnglandOesophagus2010</t>
  </si>
  <si>
    <t>Northern EnglandPancreas2010</t>
  </si>
  <si>
    <t>Northern EnglandProstate2010</t>
  </si>
  <si>
    <t>Northern EnglandUterus2010</t>
  </si>
  <si>
    <t>Northern EnglandAll Malignant Neoplasms (excl. NMSC)2010</t>
  </si>
  <si>
    <t>Northern EnglandKidney2010</t>
  </si>
  <si>
    <t>South East coastBladder2010</t>
  </si>
  <si>
    <t>South East coastCancer of Unknown Primary2010</t>
  </si>
  <si>
    <t>South East coastCervix (in-situ)2010</t>
  </si>
  <si>
    <t>South East coastColorectal2010</t>
  </si>
  <si>
    <t>South East coastFemale breast cancer2010</t>
  </si>
  <si>
    <t>South East coastLung2010</t>
  </si>
  <si>
    <t>South East coastMelanoma2010</t>
  </si>
  <si>
    <t>South East coastNon-Hodgkin lymphoma2010</t>
  </si>
  <si>
    <t>South East coastOesophagus2010</t>
  </si>
  <si>
    <t>South East coastPancreas2010</t>
  </si>
  <si>
    <t>South East coastProstate2010</t>
  </si>
  <si>
    <t>South East coastUterus2010</t>
  </si>
  <si>
    <t>South East coastAll Malignant Neoplasms (excl. NMSC)2010</t>
  </si>
  <si>
    <t>South East coastKidney2010</t>
  </si>
  <si>
    <t>South WestBladder2010</t>
  </si>
  <si>
    <t>South WestCancer of Unknown Primary2010</t>
  </si>
  <si>
    <t>South WestCervix (in-situ)2010</t>
  </si>
  <si>
    <t>South WestColorectal2010</t>
  </si>
  <si>
    <t>South WestFemale breast cancer2010</t>
  </si>
  <si>
    <t>South WestLung2010</t>
  </si>
  <si>
    <t>South WestMelanoma2010</t>
  </si>
  <si>
    <t>South WestNon-Hodgkin lymphoma2010</t>
  </si>
  <si>
    <t>South WestOesophagus2010</t>
  </si>
  <si>
    <t>South WestPancreas2010</t>
  </si>
  <si>
    <t>South WestProstate2010</t>
  </si>
  <si>
    <t>South WestUterus2010</t>
  </si>
  <si>
    <t>South WestAll Malignant Neoplasms (excl. NMSC)2010</t>
  </si>
  <si>
    <t>South WestKidney2010</t>
  </si>
  <si>
    <t>Thames ValleyBladder2010</t>
  </si>
  <si>
    <t>Thames ValleyCancer of Unknown Primary2010</t>
  </si>
  <si>
    <t>Thames ValleyCervix (in-situ)2010</t>
  </si>
  <si>
    <t>Thames ValleyColorectal2010</t>
  </si>
  <si>
    <t>Thames ValleyFemale breast cancer2010</t>
  </si>
  <si>
    <t>Thames ValleyLung2010</t>
  </si>
  <si>
    <t>Thames ValleyMelanoma2010</t>
  </si>
  <si>
    <t>Thames ValleyNon-Hodgkin lymphoma2010</t>
  </si>
  <si>
    <t>Thames ValleyOesophagus2010</t>
  </si>
  <si>
    <t>Thames ValleyPancreas2010</t>
  </si>
  <si>
    <t>Thames ValleyProstate2010</t>
  </si>
  <si>
    <t>Thames ValleyUterus2010</t>
  </si>
  <si>
    <t>Thames ValleyAll Malignant Neoplasms (excl. NMSC)2010</t>
  </si>
  <si>
    <t>Thames ValleyKidney2010</t>
  </si>
  <si>
    <t>WessexBladder2010</t>
  </si>
  <si>
    <t>WessexCancer of Unknown Primary2010</t>
  </si>
  <si>
    <t>WessexCervix (in-situ)2010</t>
  </si>
  <si>
    <t>WessexColorectal2010</t>
  </si>
  <si>
    <t>WessexFemale breast cancer2010</t>
  </si>
  <si>
    <t>WessexLung2010</t>
  </si>
  <si>
    <t>WessexMelanoma2010</t>
  </si>
  <si>
    <t>WessexNon-Hodgkin lymphoma2010</t>
  </si>
  <si>
    <t>WessexOesophagus2010</t>
  </si>
  <si>
    <t>WessexPancreas2010</t>
  </si>
  <si>
    <t>WessexProstate2010</t>
  </si>
  <si>
    <t>WessexUterus2010</t>
  </si>
  <si>
    <t>WessexAll Malignant Neoplasms (excl. NMSC)2010</t>
  </si>
  <si>
    <t>WessexKidney2010</t>
  </si>
  <si>
    <t>West MidlandsBladder2010</t>
  </si>
  <si>
    <t>West MidlandsCancer of Unknown Primary2010</t>
  </si>
  <si>
    <t>West MidlandsCervix (in-situ)2010</t>
  </si>
  <si>
    <t>West MidlandsColorectal2010</t>
  </si>
  <si>
    <t>West MidlandsFemale breast cancer2010</t>
  </si>
  <si>
    <t>West MidlandsLung2010</t>
  </si>
  <si>
    <t>West MidlandsMelanoma2010</t>
  </si>
  <si>
    <t>West MidlandsNon-Hodgkin lymphoma2010</t>
  </si>
  <si>
    <t>West MidlandsOesophagus2010</t>
  </si>
  <si>
    <t>West MidlandsPancreas2010</t>
  </si>
  <si>
    <t>West MidlandsProstate2010</t>
  </si>
  <si>
    <t>West MidlandsUterus2010</t>
  </si>
  <si>
    <t>West MidlandsAll Malignant Neoplasms (excl. NMSC)2010</t>
  </si>
  <si>
    <t>West MidlandsKidney2010</t>
  </si>
  <si>
    <t>Yorkshire and The HumberBladder2010</t>
  </si>
  <si>
    <t>Yorkshire and The HumberCancer of Unknown Primary2010</t>
  </si>
  <si>
    <t>Yorkshire and The HumberCervix (in-situ)2010</t>
  </si>
  <si>
    <t>Yorkshire and The HumberColorectal2010</t>
  </si>
  <si>
    <t>Yorkshire and The HumberFemale breast cancer2010</t>
  </si>
  <si>
    <t>Yorkshire and The HumberLung2010</t>
  </si>
  <si>
    <t>Yorkshire and The HumberMelanoma2010</t>
  </si>
  <si>
    <t>Yorkshire and The HumberNon-Hodgkin lymphoma2010</t>
  </si>
  <si>
    <t>Yorkshire and The HumberOesophagus2010</t>
  </si>
  <si>
    <t>Yorkshire and The HumberPancreas2010</t>
  </si>
  <si>
    <t>Yorkshire and The HumberProstate2010</t>
  </si>
  <si>
    <t>Yorkshire and The HumberUterus2010</t>
  </si>
  <si>
    <t>Yorkshire and The HumberAll Malignant Neoplasms (excl. NMSC)2010</t>
  </si>
  <si>
    <t>Yorkshire and The HumberKidney2010</t>
  </si>
  <si>
    <t>Cheshire and MerseysideBladder2011</t>
  </si>
  <si>
    <t>Cheshire and MerseysideCancer of Unknown Primary2011</t>
  </si>
  <si>
    <t>Cheshire and MerseysideCervix (in-situ)2011</t>
  </si>
  <si>
    <t>Cheshire and MerseysideColorectal2011</t>
  </si>
  <si>
    <t>Cheshire and MerseysideFemale breast cancer2011</t>
  </si>
  <si>
    <t>Cheshire and MerseysideLung2011</t>
  </si>
  <si>
    <t>Cheshire and MerseysideMelanoma2011</t>
  </si>
  <si>
    <t>Cheshire and MerseysideNon-Hodgkin lymphoma2011</t>
  </si>
  <si>
    <t>Cheshire and MerseysideOesophagus2011</t>
  </si>
  <si>
    <t>Cheshire and MerseysidePancreas2011</t>
  </si>
  <si>
    <t>Cheshire and MerseysideProstate2011</t>
  </si>
  <si>
    <t>Cheshire and MerseysideUterus2011</t>
  </si>
  <si>
    <t>Cheshire and MerseysideAll Malignant Neoplasms (excl. NMSC)2011</t>
  </si>
  <si>
    <t>Cheshire and MerseysideKidney2011</t>
  </si>
  <si>
    <t>East MidlandsBladder2011</t>
  </si>
  <si>
    <t>East MidlandsCancer of Unknown Primary2011</t>
  </si>
  <si>
    <t>East MidlandsCervix (in-situ)2011</t>
  </si>
  <si>
    <t>East MidlandsColorectal2011</t>
  </si>
  <si>
    <t>East MidlandsFemale breast cancer2011</t>
  </si>
  <si>
    <t>East MidlandsLung2011</t>
  </si>
  <si>
    <t>East MidlandsMelanoma2011</t>
  </si>
  <si>
    <t>East MidlandsNon-Hodgkin lymphoma2011</t>
  </si>
  <si>
    <t>East MidlandsOesophagus2011</t>
  </si>
  <si>
    <t>East MidlandsPancreas2011</t>
  </si>
  <si>
    <t>East MidlandsProstate2011</t>
  </si>
  <si>
    <t>East MidlandsUterus2011</t>
  </si>
  <si>
    <t>East MidlandsAll Malignant Neoplasms (excl. NMSC)2011</t>
  </si>
  <si>
    <t>East MidlandsKidney2011</t>
  </si>
  <si>
    <t>East of EnglandBladder2011</t>
  </si>
  <si>
    <t>East of EnglandCancer of Unknown Primary2011</t>
  </si>
  <si>
    <t>East of EnglandCervix (in-situ)2011</t>
  </si>
  <si>
    <t>East of EnglandColorectal2011</t>
  </si>
  <si>
    <t>East of EnglandFemale breast cancer2011</t>
  </si>
  <si>
    <t>East of EnglandLung2011</t>
  </si>
  <si>
    <t>East of EnglandMelanoma2011</t>
  </si>
  <si>
    <t>East of EnglandNon-Hodgkin lymphoma2011</t>
  </si>
  <si>
    <t>East of EnglandOesophagus2011</t>
  </si>
  <si>
    <t>East of EnglandPancreas2011</t>
  </si>
  <si>
    <t>East of EnglandProstate2011</t>
  </si>
  <si>
    <t>East of EnglandUterus2011</t>
  </si>
  <si>
    <t>East of EnglandAll Malignant Neoplasms (excl. NMSC)2011</t>
  </si>
  <si>
    <t>East of EnglandKidney2011</t>
  </si>
  <si>
    <t>Greater Manchester, Lancashire and South CumbriaBladder2011</t>
  </si>
  <si>
    <t>Greater Manchester, Lancashire and South CumbriaCancer of Unknown Primary2011</t>
  </si>
  <si>
    <t>Greater Manchester, Lancashire and South CumbriaCervix (in-situ)2011</t>
  </si>
  <si>
    <t>Greater Manchester, Lancashire and South CumbriaColorectal2011</t>
  </si>
  <si>
    <t>Greater Manchester, Lancashire and South CumbriaFemale breast cancer2011</t>
  </si>
  <si>
    <t>Greater Manchester, Lancashire and South CumbriaLung2011</t>
  </si>
  <si>
    <t>Greater Manchester, Lancashire and South CumbriaMelanoma2011</t>
  </si>
  <si>
    <t>Greater Manchester, Lancashire and South CumbriaNon-Hodgkin lymphoma2011</t>
  </si>
  <si>
    <t>Greater Manchester, Lancashire and South CumbriaOesophagus2011</t>
  </si>
  <si>
    <t>Greater Manchester, Lancashire and South CumbriaPancreas2011</t>
  </si>
  <si>
    <t>Greater Manchester, Lancashire and South CumbriaProstate2011</t>
  </si>
  <si>
    <t>Greater Manchester, Lancashire and South CumbriaUterus2011</t>
  </si>
  <si>
    <t>Greater Manchester, Lancashire and South CumbriaAll Malignant Neoplasms (excl. NMSC)2011</t>
  </si>
  <si>
    <t>Greater Manchester, Lancashire and South CumbriaKidney2011</t>
  </si>
  <si>
    <t>North and East LondonBladder2011</t>
  </si>
  <si>
    <t>North and East LondonCancer of Unknown Primary2011</t>
  </si>
  <si>
    <t>North and East LondonCervix (in-situ)2011</t>
  </si>
  <si>
    <t>North and East LondonColorectal2011</t>
  </si>
  <si>
    <t>North and East LondonFemale breast cancer2011</t>
  </si>
  <si>
    <t>North and East LondonLung2011</t>
  </si>
  <si>
    <t>North and East LondonMelanoma2011</t>
  </si>
  <si>
    <t>North and East LondonNon-Hodgkin lymphoma2011</t>
  </si>
  <si>
    <t>North and East LondonOesophagus2011</t>
  </si>
  <si>
    <t>North and East LondonPancreas2011</t>
  </si>
  <si>
    <t>North and East LondonProstate2011</t>
  </si>
  <si>
    <t>North and East LondonUterus2011</t>
  </si>
  <si>
    <t>North and East LondonAll Malignant Neoplasms (excl. NMSC)2011</t>
  </si>
  <si>
    <t>North and East LondonKidney2011</t>
  </si>
  <si>
    <t>North West and South LondonBladder2011</t>
  </si>
  <si>
    <t>North West and South LondonCancer of Unknown Primary2011</t>
  </si>
  <si>
    <t>North West and South LondonCervix (in-situ)2011</t>
  </si>
  <si>
    <t>North West and South LondonColorectal2011</t>
  </si>
  <si>
    <t>North West and South LondonFemale breast cancer2011</t>
  </si>
  <si>
    <t>North West and South LondonLung2011</t>
  </si>
  <si>
    <t>North West and South LondonMelanoma2011</t>
  </si>
  <si>
    <t>North West and South LondonNon-Hodgkin lymphoma2011</t>
  </si>
  <si>
    <t>North West and South LondonOesophagus2011</t>
  </si>
  <si>
    <t>North West and South LondonPancreas2011</t>
  </si>
  <si>
    <t>North West and South LondonProstate2011</t>
  </si>
  <si>
    <t>North West and South LondonUterus2011</t>
  </si>
  <si>
    <t>North West and South LondonAll Malignant Neoplasms (excl. NMSC)2011</t>
  </si>
  <si>
    <t>North West and South LondonKidney2011</t>
  </si>
  <si>
    <t>Northern EnglandBladder2011</t>
  </si>
  <si>
    <t>Northern EnglandCancer of Unknown Primary2011</t>
  </si>
  <si>
    <t>Northern EnglandCervix (in-situ)2011</t>
  </si>
  <si>
    <t>Northern EnglandColorectal2011</t>
  </si>
  <si>
    <t>Northern EnglandFemale breast cancer2011</t>
  </si>
  <si>
    <t>Northern EnglandLung2011</t>
  </si>
  <si>
    <t>Northern EnglandMelanoma2011</t>
  </si>
  <si>
    <t>Northern EnglandNon-Hodgkin lymphoma2011</t>
  </si>
  <si>
    <t>Northern EnglandOesophagus2011</t>
  </si>
  <si>
    <t>Northern EnglandPancreas2011</t>
  </si>
  <si>
    <t>Northern EnglandProstate2011</t>
  </si>
  <si>
    <t>Northern EnglandUterus2011</t>
  </si>
  <si>
    <t>Northern EnglandAll Malignant Neoplasms (excl. NMSC)2011</t>
  </si>
  <si>
    <t>Northern EnglandKidney2011</t>
  </si>
  <si>
    <t>South East coastBladder2011</t>
  </si>
  <si>
    <t>South East coastCancer of Unknown Primary2011</t>
  </si>
  <si>
    <t>South East coastCervix (in-situ)2011</t>
  </si>
  <si>
    <t>South East coastColorectal2011</t>
  </si>
  <si>
    <t>South East coastFemale breast cancer2011</t>
  </si>
  <si>
    <t>South East coastLung2011</t>
  </si>
  <si>
    <t>South East coastMelanoma2011</t>
  </si>
  <si>
    <t>South East coastNon-Hodgkin lymphoma2011</t>
  </si>
  <si>
    <t>South East coastOesophagus2011</t>
  </si>
  <si>
    <t>South East coastPancreas2011</t>
  </si>
  <si>
    <t>South East coastProstate2011</t>
  </si>
  <si>
    <t>South East coastUterus2011</t>
  </si>
  <si>
    <t>South East coastAll Malignant Neoplasms (excl. NMSC)2011</t>
  </si>
  <si>
    <t>South East coastKidney2011</t>
  </si>
  <si>
    <t>South WestBladder2011</t>
  </si>
  <si>
    <t>South WestCancer of Unknown Primary2011</t>
  </si>
  <si>
    <t>South WestCervix (in-situ)2011</t>
  </si>
  <si>
    <t>South WestColorectal2011</t>
  </si>
  <si>
    <t>South WestFemale breast cancer2011</t>
  </si>
  <si>
    <t>South WestLung2011</t>
  </si>
  <si>
    <t>South WestMelanoma2011</t>
  </si>
  <si>
    <t>South WestNon-Hodgkin lymphoma2011</t>
  </si>
  <si>
    <t>South WestOesophagus2011</t>
  </si>
  <si>
    <t>South WestPancreas2011</t>
  </si>
  <si>
    <t>South WestProstate2011</t>
  </si>
  <si>
    <t>South WestUterus2011</t>
  </si>
  <si>
    <t>South WestAll Malignant Neoplasms (excl. NMSC)2011</t>
  </si>
  <si>
    <t>South WestKidney2011</t>
  </si>
  <si>
    <t>Thames ValleyBladder2011</t>
  </si>
  <si>
    <t>Thames ValleyCancer of Unknown Primary2011</t>
  </si>
  <si>
    <t>Thames ValleyCervix (in-situ)2011</t>
  </si>
  <si>
    <t>Thames ValleyColorectal2011</t>
  </si>
  <si>
    <t>Thames ValleyFemale breast cancer2011</t>
  </si>
  <si>
    <t>Thames ValleyLung2011</t>
  </si>
  <si>
    <t>Thames ValleyMelanoma2011</t>
  </si>
  <si>
    <t>Thames ValleyNon-Hodgkin lymphoma2011</t>
  </si>
  <si>
    <t>Thames ValleyOesophagus2011</t>
  </si>
  <si>
    <t>Thames ValleyPancreas2011</t>
  </si>
  <si>
    <t>Thames ValleyProstate2011</t>
  </si>
  <si>
    <t>Thames ValleyUterus2011</t>
  </si>
  <si>
    <t>Thames ValleyAll Malignant Neoplasms (excl. NMSC)2011</t>
  </si>
  <si>
    <t>Thames ValleyKidney2011</t>
  </si>
  <si>
    <t>WessexBladder2011</t>
  </si>
  <si>
    <t>WessexCancer of Unknown Primary2011</t>
  </si>
  <si>
    <t>WessexCervix (in-situ)2011</t>
  </si>
  <si>
    <t>WessexColorectal2011</t>
  </si>
  <si>
    <t>WessexFemale breast cancer2011</t>
  </si>
  <si>
    <t>WessexLung2011</t>
  </si>
  <si>
    <t>WessexMelanoma2011</t>
  </si>
  <si>
    <t>WessexNon-Hodgkin lymphoma2011</t>
  </si>
  <si>
    <t>WessexOesophagus2011</t>
  </si>
  <si>
    <t>WessexPancreas2011</t>
  </si>
  <si>
    <t>WessexProstate2011</t>
  </si>
  <si>
    <t>WessexUterus2011</t>
  </si>
  <si>
    <t>WessexAll Malignant Neoplasms (excl. NMSC)2011</t>
  </si>
  <si>
    <t>WessexKidney2011</t>
  </si>
  <si>
    <t>West MidlandsBladder2011</t>
  </si>
  <si>
    <t>West MidlandsCancer of Unknown Primary2011</t>
  </si>
  <si>
    <t>West MidlandsCervix (in-situ)2011</t>
  </si>
  <si>
    <t>West MidlandsColorectal2011</t>
  </si>
  <si>
    <t>West MidlandsFemale breast cancer2011</t>
  </si>
  <si>
    <t>West MidlandsLung2011</t>
  </si>
  <si>
    <t>West MidlandsMelanoma2011</t>
  </si>
  <si>
    <t>West MidlandsNon-Hodgkin lymphoma2011</t>
  </si>
  <si>
    <t>West MidlandsOesophagus2011</t>
  </si>
  <si>
    <t>West MidlandsPancreas2011</t>
  </si>
  <si>
    <t>West MidlandsProstate2011</t>
  </si>
  <si>
    <t>West MidlandsUterus2011</t>
  </si>
  <si>
    <t>West MidlandsAll Malignant Neoplasms (excl. NMSC)2011</t>
  </si>
  <si>
    <t>West MidlandsKidney2011</t>
  </si>
  <si>
    <t>Yorkshire and The HumberBladder2011</t>
  </si>
  <si>
    <t>Yorkshire and The HumberCancer of Unknown Primary2011</t>
  </si>
  <si>
    <t>Yorkshire and The HumberCervix (in-situ)2011</t>
  </si>
  <si>
    <t>Yorkshire and The HumberColorectal2011</t>
  </si>
  <si>
    <t>Yorkshire and The HumberFemale breast cancer2011</t>
  </si>
  <si>
    <t>Yorkshire and The HumberLung2011</t>
  </si>
  <si>
    <t>Yorkshire and The HumberMelanoma2011</t>
  </si>
  <si>
    <t>Yorkshire and The HumberNon-Hodgkin lymphoma2011</t>
  </si>
  <si>
    <t>Yorkshire and The HumberOesophagus2011</t>
  </si>
  <si>
    <t>Yorkshire and The HumberPancreas2011</t>
  </si>
  <si>
    <t>Yorkshire and The HumberProstate2011</t>
  </si>
  <si>
    <t>Yorkshire and The HumberUterus2011</t>
  </si>
  <si>
    <t>Yorkshire and The HumberAll Malignant Neoplasms (excl. NMSC)2011</t>
  </si>
  <si>
    <t>Yorkshire and The HumberKidney2011</t>
  </si>
  <si>
    <t>Cheshire and MerseysideBladder2012</t>
  </si>
  <si>
    <t>Cheshire and MerseysideCancer of Unknown Primary2012</t>
  </si>
  <si>
    <t>Cheshire and MerseysideCervix (in-situ)2012</t>
  </si>
  <si>
    <t>Cheshire and MerseysideColorectal2012</t>
  </si>
  <si>
    <t>Cheshire and MerseysideFemale breast cancer2012</t>
  </si>
  <si>
    <t>Cheshire and MerseysideLung2012</t>
  </si>
  <si>
    <t>Cheshire and MerseysideMelanoma2012</t>
  </si>
  <si>
    <t>Cheshire and MerseysideNon-Hodgkin lymphoma2012</t>
  </si>
  <si>
    <t>Cheshire and MerseysideOesophagus2012</t>
  </si>
  <si>
    <t>Cheshire and MerseysidePancreas2012</t>
  </si>
  <si>
    <t>Cheshire and MerseysideProstate2012</t>
  </si>
  <si>
    <t>Cheshire and MerseysideUterus2012</t>
  </si>
  <si>
    <t>Cheshire and MerseysideAll Malignant Neoplasms (excl. NMSC)2012</t>
  </si>
  <si>
    <t>Cheshire and MerseysideKidney2012</t>
  </si>
  <si>
    <t>East MidlandsBladder2012</t>
  </si>
  <si>
    <t>East MidlandsCancer of Unknown Primary2012</t>
  </si>
  <si>
    <t>East MidlandsCervix (in-situ)2012</t>
  </si>
  <si>
    <t>East MidlandsColorectal2012</t>
  </si>
  <si>
    <t>East MidlandsFemale breast cancer2012</t>
  </si>
  <si>
    <t>East MidlandsLung2012</t>
  </si>
  <si>
    <t>East MidlandsMelanoma2012</t>
  </si>
  <si>
    <t>East MidlandsNon-Hodgkin lymphoma2012</t>
  </si>
  <si>
    <t>East MidlandsOesophagus2012</t>
  </si>
  <si>
    <t>East MidlandsPancreas2012</t>
  </si>
  <si>
    <t>East MidlandsProstate2012</t>
  </si>
  <si>
    <t>East MidlandsUterus2012</t>
  </si>
  <si>
    <t>East MidlandsAll Malignant Neoplasms (excl. NMSC)2012</t>
  </si>
  <si>
    <t>East MidlandsKidney2012</t>
  </si>
  <si>
    <t>East of EnglandBladder2012</t>
  </si>
  <si>
    <t>East of EnglandCancer of Unknown Primary2012</t>
  </si>
  <si>
    <t>East of EnglandCervix (in-situ)2012</t>
  </si>
  <si>
    <t>East of EnglandColorectal2012</t>
  </si>
  <si>
    <t>East of EnglandFemale breast cancer2012</t>
  </si>
  <si>
    <t>East of EnglandLung2012</t>
  </si>
  <si>
    <t>East of EnglandMelanoma2012</t>
  </si>
  <si>
    <t>East of EnglandNon-Hodgkin lymphoma2012</t>
  </si>
  <si>
    <t>East of EnglandOesophagus2012</t>
  </si>
  <si>
    <t>East of EnglandPancreas2012</t>
  </si>
  <si>
    <t>East of EnglandProstate2012</t>
  </si>
  <si>
    <t>East of EnglandUterus2012</t>
  </si>
  <si>
    <t>East of EnglandAll Malignant Neoplasms (excl. NMSC)2012</t>
  </si>
  <si>
    <t>East of EnglandKidney2012</t>
  </si>
  <si>
    <t>Greater Manchester, Lancashire and South CumbriaBladder2012</t>
  </si>
  <si>
    <t>Greater Manchester, Lancashire and South CumbriaCancer of Unknown Primary2012</t>
  </si>
  <si>
    <t>Greater Manchester, Lancashire and South CumbriaCervix (in-situ)2012</t>
  </si>
  <si>
    <t>Greater Manchester, Lancashire and South CumbriaColorectal2012</t>
  </si>
  <si>
    <t>Greater Manchester, Lancashire and South CumbriaFemale breast cancer2012</t>
  </si>
  <si>
    <t>Greater Manchester, Lancashire and South CumbriaLung2012</t>
  </si>
  <si>
    <t>Greater Manchester, Lancashire and South CumbriaMelanoma2012</t>
  </si>
  <si>
    <t>Greater Manchester, Lancashire and South CumbriaNon-Hodgkin lymphoma2012</t>
  </si>
  <si>
    <t>Greater Manchester, Lancashire and South CumbriaOesophagus2012</t>
  </si>
  <si>
    <t>Greater Manchester, Lancashire and South CumbriaPancreas2012</t>
  </si>
  <si>
    <t>Greater Manchester, Lancashire and South CumbriaProstate2012</t>
  </si>
  <si>
    <t>Greater Manchester, Lancashire and South CumbriaUterus2012</t>
  </si>
  <si>
    <t>Greater Manchester, Lancashire and South CumbriaAll Malignant Neoplasms (excl. NMSC)2012</t>
  </si>
  <si>
    <t>Greater Manchester, Lancashire and South CumbriaKidney2012</t>
  </si>
  <si>
    <t>North and East LondonBladder2012</t>
  </si>
  <si>
    <t>North and East LondonCancer of Unknown Primary2012</t>
  </si>
  <si>
    <t>North and East LondonCervix (in-situ)2012</t>
  </si>
  <si>
    <t>North and East LondonColorectal2012</t>
  </si>
  <si>
    <t>North and East LondonFemale breast cancer2012</t>
  </si>
  <si>
    <t>North and East LondonLung2012</t>
  </si>
  <si>
    <t>North and East LondonMelanoma2012</t>
  </si>
  <si>
    <t>North and East LondonNon-Hodgkin lymphoma2012</t>
  </si>
  <si>
    <t>North and East LondonOesophagus2012</t>
  </si>
  <si>
    <t>North and East LondonPancreas2012</t>
  </si>
  <si>
    <t>North and East LondonProstate2012</t>
  </si>
  <si>
    <t>North and East LondonUterus2012</t>
  </si>
  <si>
    <t>North and East LondonAll Malignant Neoplasms (excl. NMSC)2012</t>
  </si>
  <si>
    <t>North and East LondonKidney2012</t>
  </si>
  <si>
    <t>North West and South LondonBladder2012</t>
  </si>
  <si>
    <t>North West and South LondonCancer of Unknown Primary2012</t>
  </si>
  <si>
    <t>North West and South LondonCervix (in-situ)2012</t>
  </si>
  <si>
    <t>North West and South LondonColorectal2012</t>
  </si>
  <si>
    <t>North West and South LondonFemale breast cancer2012</t>
  </si>
  <si>
    <t>North West and South LondonLung2012</t>
  </si>
  <si>
    <t>North West and South LondonMelanoma2012</t>
  </si>
  <si>
    <t>North West and South LondonNon-Hodgkin lymphoma2012</t>
  </si>
  <si>
    <t>North West and South LondonOesophagus2012</t>
  </si>
  <si>
    <t>North West and South LondonPancreas2012</t>
  </si>
  <si>
    <t>North West and South LondonProstate2012</t>
  </si>
  <si>
    <t>North West and South LondonUterus2012</t>
  </si>
  <si>
    <t>North West and South LondonAll Malignant Neoplasms (excl. NMSC)2012</t>
  </si>
  <si>
    <t>North West and South LondonKidney2012</t>
  </si>
  <si>
    <t>Northern EnglandBladder2012</t>
  </si>
  <si>
    <t>Northern EnglandCancer of Unknown Primary2012</t>
  </si>
  <si>
    <t>Northern EnglandCervix (in-situ)2012</t>
  </si>
  <si>
    <t>Northern EnglandColorectal2012</t>
  </si>
  <si>
    <t>Northern EnglandFemale breast cancer2012</t>
  </si>
  <si>
    <t>Northern EnglandLung2012</t>
  </si>
  <si>
    <t>Northern EnglandMelanoma2012</t>
  </si>
  <si>
    <t>Northern EnglandNon-Hodgkin lymphoma2012</t>
  </si>
  <si>
    <t>Northern EnglandOesophagus2012</t>
  </si>
  <si>
    <t>Northern EnglandPancreas2012</t>
  </si>
  <si>
    <t>Northern EnglandProstate2012</t>
  </si>
  <si>
    <t>Northern EnglandUterus2012</t>
  </si>
  <si>
    <t>Northern EnglandAll Malignant Neoplasms (excl. NMSC)2012</t>
  </si>
  <si>
    <t>Northern EnglandKidney2012</t>
  </si>
  <si>
    <t>South East coastBladder2012</t>
  </si>
  <si>
    <t>South East coastCancer of Unknown Primary2012</t>
  </si>
  <si>
    <t>South East coastCervix (in-situ)2012</t>
  </si>
  <si>
    <t>South East coastColorectal2012</t>
  </si>
  <si>
    <t>South East coastFemale breast cancer2012</t>
  </si>
  <si>
    <t>South East coastLung2012</t>
  </si>
  <si>
    <t>South East coastMelanoma2012</t>
  </si>
  <si>
    <t>South East coastNon-Hodgkin lymphoma2012</t>
  </si>
  <si>
    <t>South East coastOesophagus2012</t>
  </si>
  <si>
    <t>South East coastPancreas2012</t>
  </si>
  <si>
    <t>South East coastProstate2012</t>
  </si>
  <si>
    <t>South East coastUterus2012</t>
  </si>
  <si>
    <t>South East coastAll Malignant Neoplasms (excl. NMSC)2012</t>
  </si>
  <si>
    <t>South East coastKidney2012</t>
  </si>
  <si>
    <t>South WestBladder2012</t>
  </si>
  <si>
    <t>South WestCancer of Unknown Primary2012</t>
  </si>
  <si>
    <t>South WestCervix (in-situ)2012</t>
  </si>
  <si>
    <t>South WestColorectal2012</t>
  </si>
  <si>
    <t>South WestFemale breast cancer2012</t>
  </si>
  <si>
    <t>South WestLung2012</t>
  </si>
  <si>
    <t>South WestMelanoma2012</t>
  </si>
  <si>
    <t>South WestNon-Hodgkin lymphoma2012</t>
  </si>
  <si>
    <t>South WestOesophagus2012</t>
  </si>
  <si>
    <t>South WestPancreas2012</t>
  </si>
  <si>
    <t>South WestProstate2012</t>
  </si>
  <si>
    <t>South WestUterus2012</t>
  </si>
  <si>
    <t>South WestAll Malignant Neoplasms (excl. NMSC)2012</t>
  </si>
  <si>
    <t>South WestKidney2012</t>
  </si>
  <si>
    <t>Thames ValleyBladder2012</t>
  </si>
  <si>
    <t>Thames ValleyCancer of Unknown Primary2012</t>
  </si>
  <si>
    <t>Thames ValleyCervix (in-situ)2012</t>
  </si>
  <si>
    <t>Thames ValleyColorectal2012</t>
  </si>
  <si>
    <t>Thames ValleyFemale breast cancer2012</t>
  </si>
  <si>
    <t>Thames ValleyLung2012</t>
  </si>
  <si>
    <t>Thames ValleyMelanoma2012</t>
  </si>
  <si>
    <t>Thames ValleyNon-Hodgkin lymphoma2012</t>
  </si>
  <si>
    <t>Thames ValleyOesophagus2012</t>
  </si>
  <si>
    <t>Thames ValleyPancreas2012</t>
  </si>
  <si>
    <t>Thames ValleyProstate2012</t>
  </si>
  <si>
    <t>Thames ValleyUterus2012</t>
  </si>
  <si>
    <t>Thames ValleyAll Malignant Neoplasms (excl. NMSC)2012</t>
  </si>
  <si>
    <t>Thames ValleyKidney2012</t>
  </si>
  <si>
    <t>WessexBladder2012</t>
  </si>
  <si>
    <t>WessexCancer of Unknown Primary2012</t>
  </si>
  <si>
    <t>WessexCervix (in-situ)2012</t>
  </si>
  <si>
    <t>WessexColorectal2012</t>
  </si>
  <si>
    <t>WessexFemale breast cancer2012</t>
  </si>
  <si>
    <t>WessexLung2012</t>
  </si>
  <si>
    <t>WessexMelanoma2012</t>
  </si>
  <si>
    <t>WessexNon-Hodgkin lymphoma2012</t>
  </si>
  <si>
    <t>WessexOesophagus2012</t>
  </si>
  <si>
    <t>WessexPancreas2012</t>
  </si>
  <si>
    <t>WessexProstate2012</t>
  </si>
  <si>
    <t>WessexUterus2012</t>
  </si>
  <si>
    <t>WessexAll Malignant Neoplasms (excl. NMSC)2012</t>
  </si>
  <si>
    <t>WessexKidney2012</t>
  </si>
  <si>
    <t>West MidlandsBladder2012</t>
  </si>
  <si>
    <t>West MidlandsCancer of Unknown Primary2012</t>
  </si>
  <si>
    <t>West MidlandsCervix (in-situ)2012</t>
  </si>
  <si>
    <t>West MidlandsColorectal2012</t>
  </si>
  <si>
    <t>West MidlandsFemale breast cancer2012</t>
  </si>
  <si>
    <t>West MidlandsLung2012</t>
  </si>
  <si>
    <t>West MidlandsMelanoma2012</t>
  </si>
  <si>
    <t>West MidlandsNon-Hodgkin lymphoma2012</t>
  </si>
  <si>
    <t>West MidlandsOesophagus2012</t>
  </si>
  <si>
    <t>West MidlandsPancreas2012</t>
  </si>
  <si>
    <t>West MidlandsProstate2012</t>
  </si>
  <si>
    <t>West MidlandsUterus2012</t>
  </si>
  <si>
    <t>West MidlandsAll Malignant Neoplasms (excl. NMSC)2012</t>
  </si>
  <si>
    <t>West MidlandsKidney2012</t>
  </si>
  <si>
    <t>Yorkshire and The HumberBladder2012</t>
  </si>
  <si>
    <t>Yorkshire and The HumberCancer of Unknown Primary2012</t>
  </si>
  <si>
    <t>Yorkshire and The HumberCervix (in-situ)2012</t>
  </si>
  <si>
    <t>Yorkshire and The HumberColorectal2012</t>
  </si>
  <si>
    <t>Yorkshire and The HumberFemale breast cancer2012</t>
  </si>
  <si>
    <t>Yorkshire and The HumberLung2012</t>
  </si>
  <si>
    <t>Yorkshire and The HumberMelanoma2012</t>
  </si>
  <si>
    <t>Yorkshire and The HumberNon-Hodgkin lymphoma2012</t>
  </si>
  <si>
    <t>Yorkshire and The HumberOesophagus2012</t>
  </si>
  <si>
    <t>Yorkshire and The HumberPancreas2012</t>
  </si>
  <si>
    <t>Yorkshire and The HumberProstate2012</t>
  </si>
  <si>
    <t>Yorkshire and The HumberUterus2012</t>
  </si>
  <si>
    <t>Yorkshire and The HumberAll Malignant Neoplasms (excl. NMSC)2012</t>
  </si>
  <si>
    <t>Yorkshire and The HumberKidney2012</t>
  </si>
  <si>
    <t>Cheshire and MerseysideBladder2013</t>
  </si>
  <si>
    <t>Cheshire and MerseysideCancer of Unknown Primary2013</t>
  </si>
  <si>
    <t>Cheshire and MerseysideCervix (in-situ)2013</t>
  </si>
  <si>
    <t>Cheshire and MerseysideColorectal2013</t>
  </si>
  <si>
    <t>Cheshire and MerseysideFemale breast cancer2013</t>
  </si>
  <si>
    <t>Cheshire and MerseysideLung2013</t>
  </si>
  <si>
    <t>Cheshire and MerseysideMelanoma2013</t>
  </si>
  <si>
    <t>Cheshire and MerseysideNon-Hodgkin lymphoma2013</t>
  </si>
  <si>
    <t>Cheshire and MerseysideOesophagus2013</t>
  </si>
  <si>
    <t>Cheshire and MerseysidePancreas2013</t>
  </si>
  <si>
    <t>Cheshire and MerseysideProstate2013</t>
  </si>
  <si>
    <t>Cheshire and MerseysideUterus2013</t>
  </si>
  <si>
    <t>Cheshire and MerseysideAll Malignant Neoplasms (excl. NMSC)2013</t>
  </si>
  <si>
    <t>Cheshire and MerseysideKidney2013</t>
  </si>
  <si>
    <t>East MidlandsBladder2013</t>
  </si>
  <si>
    <t>East MidlandsCancer of Unknown Primary2013</t>
  </si>
  <si>
    <t>East MidlandsCervix (in-situ)2013</t>
  </si>
  <si>
    <t>East MidlandsColorectal2013</t>
  </si>
  <si>
    <t>East MidlandsFemale breast cancer2013</t>
  </si>
  <si>
    <t>East MidlandsLung2013</t>
  </si>
  <si>
    <t>East MidlandsMelanoma2013</t>
  </si>
  <si>
    <t>East MidlandsNon-Hodgkin lymphoma2013</t>
  </si>
  <si>
    <t>East MidlandsOesophagus2013</t>
  </si>
  <si>
    <t>East MidlandsPancreas2013</t>
  </si>
  <si>
    <t>East MidlandsProstate2013</t>
  </si>
  <si>
    <t>East MidlandsUterus2013</t>
  </si>
  <si>
    <t>East MidlandsAll Malignant Neoplasms (excl. NMSC)2013</t>
  </si>
  <si>
    <t>East MidlandsKidney2013</t>
  </si>
  <si>
    <t>East of EnglandBladder2013</t>
  </si>
  <si>
    <t>East of EnglandCancer of Unknown Primary2013</t>
  </si>
  <si>
    <t>East of EnglandCervix (in-situ)2013</t>
  </si>
  <si>
    <t>East of EnglandColorectal2013</t>
  </si>
  <si>
    <t>East of EnglandFemale breast cancer2013</t>
  </si>
  <si>
    <t>East of EnglandLung2013</t>
  </si>
  <si>
    <t>East of EnglandMelanoma2013</t>
  </si>
  <si>
    <t>East of EnglandNon-Hodgkin lymphoma2013</t>
  </si>
  <si>
    <t>East of EnglandOesophagus2013</t>
  </si>
  <si>
    <t>East of EnglandPancreas2013</t>
  </si>
  <si>
    <t>East of EnglandProstate2013</t>
  </si>
  <si>
    <t>East of EnglandUterus2013</t>
  </si>
  <si>
    <t>East of EnglandAll Malignant Neoplasms (excl. NMSC)2013</t>
  </si>
  <si>
    <t>East of EnglandKidney2013</t>
  </si>
  <si>
    <t>Greater Manchester, Lancashire and South CumbriaBladder2013</t>
  </si>
  <si>
    <t>Greater Manchester, Lancashire and South CumbriaCancer of Unknown Primary2013</t>
  </si>
  <si>
    <t>Greater Manchester, Lancashire and South CumbriaCervix (in-situ)2013</t>
  </si>
  <si>
    <t>Greater Manchester, Lancashire and South CumbriaColorectal2013</t>
  </si>
  <si>
    <t>Greater Manchester, Lancashire and South CumbriaFemale breast cancer2013</t>
  </si>
  <si>
    <t>Greater Manchester, Lancashire and South CumbriaLung2013</t>
  </si>
  <si>
    <t>Greater Manchester, Lancashire and South CumbriaMelanoma2013</t>
  </si>
  <si>
    <t>Greater Manchester, Lancashire and South CumbriaNon-Hodgkin lymphoma2013</t>
  </si>
  <si>
    <t>Greater Manchester, Lancashire and South CumbriaOesophagus2013</t>
  </si>
  <si>
    <t>Greater Manchester, Lancashire and South CumbriaPancreas2013</t>
  </si>
  <si>
    <t>Greater Manchester, Lancashire and South CumbriaProstate2013</t>
  </si>
  <si>
    <t>Greater Manchester, Lancashire and South CumbriaUterus2013</t>
  </si>
  <si>
    <t>Greater Manchester, Lancashire and South CumbriaAll Malignant Neoplasms (excl. NMSC)2013</t>
  </si>
  <si>
    <t>Greater Manchester, Lancashire and South CumbriaKidney2013</t>
  </si>
  <si>
    <t>North and East LondonBladder2013</t>
  </si>
  <si>
    <t>North and East LondonCancer of Unknown Primary2013</t>
  </si>
  <si>
    <t>North and East LondonCervix (in-situ)2013</t>
  </si>
  <si>
    <t>North and East LondonColorectal2013</t>
  </si>
  <si>
    <t>North and East LondonFemale breast cancer2013</t>
  </si>
  <si>
    <t>North and East LondonLung2013</t>
  </si>
  <si>
    <t>North and East LondonMelanoma2013</t>
  </si>
  <si>
    <t>North and East LondonNon-Hodgkin lymphoma2013</t>
  </si>
  <si>
    <t>North and East LondonOesophagus2013</t>
  </si>
  <si>
    <t>North and East LondonPancreas2013</t>
  </si>
  <si>
    <t>North and East LondonProstate2013</t>
  </si>
  <si>
    <t>North and East LondonUterus2013</t>
  </si>
  <si>
    <t>North and East LondonAll Malignant Neoplasms (excl. NMSC)2013</t>
  </si>
  <si>
    <t>North and East LondonKidney2013</t>
  </si>
  <si>
    <t>North West and South LondonBladder2013</t>
  </si>
  <si>
    <t>North West and South LondonCancer of Unknown Primary2013</t>
  </si>
  <si>
    <t>North West and South LondonCervix (in-situ)2013</t>
  </si>
  <si>
    <t>North West and South LondonColorectal2013</t>
  </si>
  <si>
    <t>North West and South LondonFemale breast cancer2013</t>
  </si>
  <si>
    <t>North West and South LondonLung2013</t>
  </si>
  <si>
    <t>North West and South LondonMelanoma2013</t>
  </si>
  <si>
    <t>North West and South LondonNon-Hodgkin lymphoma2013</t>
  </si>
  <si>
    <t>North West and South LondonOesophagus2013</t>
  </si>
  <si>
    <t>North West and South LondonPancreas2013</t>
  </si>
  <si>
    <t>North West and South LondonProstate2013</t>
  </si>
  <si>
    <t>North West and South LondonUterus2013</t>
  </si>
  <si>
    <t>North West and South LondonAll Malignant Neoplasms (excl. NMSC)2013</t>
  </si>
  <si>
    <t>North West and South LondonKidney2013</t>
  </si>
  <si>
    <t>Northern EnglandBladder2013</t>
  </si>
  <si>
    <t>Northern EnglandCancer of Unknown Primary2013</t>
  </si>
  <si>
    <t>Northern EnglandCervix (in-situ)2013</t>
  </si>
  <si>
    <t>Northern EnglandColorectal2013</t>
  </si>
  <si>
    <t>Northern EnglandFemale breast cancer2013</t>
  </si>
  <si>
    <t>Northern EnglandLung2013</t>
  </si>
  <si>
    <t>Northern EnglandMelanoma2013</t>
  </si>
  <si>
    <t>Northern EnglandNon-Hodgkin lymphoma2013</t>
  </si>
  <si>
    <t>Northern EnglandOesophagus2013</t>
  </si>
  <si>
    <t>Northern EnglandPancreas2013</t>
  </si>
  <si>
    <t>Northern EnglandProstate2013</t>
  </si>
  <si>
    <t>Northern EnglandUterus2013</t>
  </si>
  <si>
    <t>Northern EnglandAll Malignant Neoplasms (excl. NMSC)2013</t>
  </si>
  <si>
    <t>Northern EnglandKidney2013</t>
  </si>
  <si>
    <t>South East coastBladder2013</t>
  </si>
  <si>
    <t>South East coastCancer of Unknown Primary2013</t>
  </si>
  <si>
    <t>South East coastCervix (in-situ)2013</t>
  </si>
  <si>
    <t>South East coastColorectal2013</t>
  </si>
  <si>
    <t>South East coastFemale breast cancer2013</t>
  </si>
  <si>
    <t>South East coastLung2013</t>
  </si>
  <si>
    <t>South East coastMelanoma2013</t>
  </si>
  <si>
    <t>South East coastNon-Hodgkin lymphoma2013</t>
  </si>
  <si>
    <t>South East coastOesophagus2013</t>
  </si>
  <si>
    <t>South East coastPancreas2013</t>
  </si>
  <si>
    <t>South East coastProstate2013</t>
  </si>
  <si>
    <t>South East coastUterus2013</t>
  </si>
  <si>
    <t>South East coastAll Malignant Neoplasms (excl. NMSC)2013</t>
  </si>
  <si>
    <t>South East coastKidney2013</t>
  </si>
  <si>
    <t>South WestBladder2013</t>
  </si>
  <si>
    <t>South WestCancer of Unknown Primary2013</t>
  </si>
  <si>
    <t>South WestCervix (in-situ)2013</t>
  </si>
  <si>
    <t>South WestColorectal2013</t>
  </si>
  <si>
    <t>South WestFemale breast cancer2013</t>
  </si>
  <si>
    <t>South WestLung2013</t>
  </si>
  <si>
    <t>South WestMelanoma2013</t>
  </si>
  <si>
    <t>South WestNon-Hodgkin lymphoma2013</t>
  </si>
  <si>
    <t>South WestOesophagus2013</t>
  </si>
  <si>
    <t>South WestPancreas2013</t>
  </si>
  <si>
    <t>South WestProstate2013</t>
  </si>
  <si>
    <t>South WestUterus2013</t>
  </si>
  <si>
    <t>South WestAll Malignant Neoplasms (excl. NMSC)2013</t>
  </si>
  <si>
    <t>South WestKidney2013</t>
  </si>
  <si>
    <t>Thames ValleyBladder2013</t>
  </si>
  <si>
    <t>Thames ValleyCancer of Unknown Primary2013</t>
  </si>
  <si>
    <t>Thames ValleyCervix (in-situ)2013</t>
  </si>
  <si>
    <t>Thames ValleyColorectal2013</t>
  </si>
  <si>
    <t>Thames ValleyFemale breast cancer2013</t>
  </si>
  <si>
    <t>Thames ValleyLung2013</t>
  </si>
  <si>
    <t>Thames ValleyMelanoma2013</t>
  </si>
  <si>
    <t>Thames ValleyNon-Hodgkin lymphoma2013</t>
  </si>
  <si>
    <t>Thames ValleyOesophagus2013</t>
  </si>
  <si>
    <t>Thames ValleyPancreas2013</t>
  </si>
  <si>
    <t>Thames ValleyProstate2013</t>
  </si>
  <si>
    <t>Thames ValleyUterus2013</t>
  </si>
  <si>
    <t>Thames ValleyAll Malignant Neoplasms (excl. NMSC)2013</t>
  </si>
  <si>
    <t>Thames ValleyKidney2013</t>
  </si>
  <si>
    <t>WessexBladder2013</t>
  </si>
  <si>
    <t>WessexCancer of Unknown Primary2013</t>
  </si>
  <si>
    <t>WessexCervix (in-situ)2013</t>
  </si>
  <si>
    <t>WessexColorectal2013</t>
  </si>
  <si>
    <t>WessexFemale breast cancer2013</t>
  </si>
  <si>
    <t>WessexLung2013</t>
  </si>
  <si>
    <t>WessexMelanoma2013</t>
  </si>
  <si>
    <t>WessexNon-Hodgkin lymphoma2013</t>
  </si>
  <si>
    <t>WessexOesophagus2013</t>
  </si>
  <si>
    <t>WessexPancreas2013</t>
  </si>
  <si>
    <t>WessexProstate2013</t>
  </si>
  <si>
    <t>WessexUterus2013</t>
  </si>
  <si>
    <t>WessexAll Malignant Neoplasms (excl. NMSC)2013</t>
  </si>
  <si>
    <t>WessexKidney2013</t>
  </si>
  <si>
    <t>West MidlandsBladder2013</t>
  </si>
  <si>
    <t>West MidlandsCancer of Unknown Primary2013</t>
  </si>
  <si>
    <t>West MidlandsCervix (in-situ)2013</t>
  </si>
  <si>
    <t>West MidlandsColorectal2013</t>
  </si>
  <si>
    <t>West MidlandsFemale breast cancer2013</t>
  </si>
  <si>
    <t>West MidlandsLung2013</t>
  </si>
  <si>
    <t>West MidlandsMelanoma2013</t>
  </si>
  <si>
    <t>West MidlandsNon-Hodgkin lymphoma2013</t>
  </si>
  <si>
    <t>West MidlandsOesophagus2013</t>
  </si>
  <si>
    <t>West MidlandsPancreas2013</t>
  </si>
  <si>
    <t>West MidlandsProstate2013</t>
  </si>
  <si>
    <t>West MidlandsUterus2013</t>
  </si>
  <si>
    <t>West MidlandsAll Malignant Neoplasms (excl. NMSC)2013</t>
  </si>
  <si>
    <t>West MidlandsKidney2013</t>
  </si>
  <si>
    <t>Yorkshire and The HumberBladder2013</t>
  </si>
  <si>
    <t>Yorkshire and The HumberCancer of Unknown Primary2013</t>
  </si>
  <si>
    <t>Yorkshire and The HumberCervix (in-situ)2013</t>
  </si>
  <si>
    <t>Yorkshire and The HumberColorectal2013</t>
  </si>
  <si>
    <t>Yorkshire and The HumberFemale breast cancer2013</t>
  </si>
  <si>
    <t>Yorkshire and The HumberLung2013</t>
  </si>
  <si>
    <t>Yorkshire and The HumberMelanoma2013</t>
  </si>
  <si>
    <t>Yorkshire and The HumberNon-Hodgkin lymphoma2013</t>
  </si>
  <si>
    <t>Yorkshire and The HumberOesophagus2013</t>
  </si>
  <si>
    <t>Yorkshire and The HumberPancreas2013</t>
  </si>
  <si>
    <t>Yorkshire and The HumberProstate2013</t>
  </si>
  <si>
    <t>Yorkshire and The HumberUterus2013</t>
  </si>
  <si>
    <t>Yorkshire and The HumberAll Malignant Neoplasms (excl. NMSC)2013</t>
  </si>
  <si>
    <t>Yorkshire and The HumberKidney2013</t>
  </si>
  <si>
    <t>EnglandAll Malignant Neoplasms (excl. NMSC)2006</t>
  </si>
  <si>
    <t>EnglandBladder2006</t>
  </si>
  <si>
    <t>EnglandCancer of Unknown Primary2006</t>
  </si>
  <si>
    <t>EnglandCervix (in-situ)2006</t>
  </si>
  <si>
    <t>EnglandColorectal2006</t>
  </si>
  <si>
    <t>EnglandFemale breast cancer2006</t>
  </si>
  <si>
    <t>EnglandKidney2006</t>
  </si>
  <si>
    <t>EnglandLung2006</t>
  </si>
  <si>
    <t>EnglandMelanoma2006</t>
  </si>
  <si>
    <t>EnglandNon-Hodgkin lymphoma2006</t>
  </si>
  <si>
    <t>EnglandOesophagus2006</t>
  </si>
  <si>
    <t>EnglandPancreas2006</t>
  </si>
  <si>
    <t>EnglandProstate2006</t>
  </si>
  <si>
    <t>EnglandUterus2006</t>
  </si>
  <si>
    <t>EnglandAll Malignant Neoplasms (excl. NMSC)2007</t>
  </si>
  <si>
    <t>EnglandBladder2007</t>
  </si>
  <si>
    <t>EnglandCancer of Unknown Primary2007</t>
  </si>
  <si>
    <t>EnglandCervix (in-situ)2007</t>
  </si>
  <si>
    <t>EnglandColorectal2007</t>
  </si>
  <si>
    <t>EnglandFemale breast cancer2007</t>
  </si>
  <si>
    <t>EnglandKidney2007</t>
  </si>
  <si>
    <t>EnglandLung2007</t>
  </si>
  <si>
    <t>EnglandMelanoma2007</t>
  </si>
  <si>
    <t>EnglandNon-Hodgkin lymphoma2007</t>
  </si>
  <si>
    <t>EnglandOesophagus2007</t>
  </si>
  <si>
    <t>EnglandPancreas2007</t>
  </si>
  <si>
    <t>EnglandProstate2007</t>
  </si>
  <si>
    <t>EnglandUterus2007</t>
  </si>
  <si>
    <t>EnglandAll Malignant Neoplasms (excl. NMSC)2008</t>
  </si>
  <si>
    <t>EnglandBladder2008</t>
  </si>
  <si>
    <t>EnglandCancer of Unknown Primary2008</t>
  </si>
  <si>
    <t>EnglandCervix (in-situ)2008</t>
  </si>
  <si>
    <t>EnglandColorectal2008</t>
  </si>
  <si>
    <t>EnglandFemale breast cancer2008</t>
  </si>
  <si>
    <t>EnglandKidney2008</t>
  </si>
  <si>
    <t>EnglandLung2008</t>
  </si>
  <si>
    <t>EnglandMelanoma2008</t>
  </si>
  <si>
    <t>EnglandNon-Hodgkin lymphoma2008</t>
  </si>
  <si>
    <t>EnglandOesophagus2008</t>
  </si>
  <si>
    <t>EnglandPancreas2008</t>
  </si>
  <si>
    <t>EnglandProstate2008</t>
  </si>
  <si>
    <t>EnglandUterus2008</t>
  </si>
  <si>
    <t>EnglandAll Malignant Neoplasms (excl. NMSC)2009</t>
  </si>
  <si>
    <t>EnglandBladder2009</t>
  </si>
  <si>
    <t>EnglandCancer of Unknown Primary2009</t>
  </si>
  <si>
    <t>EnglandCervix (in-situ)2009</t>
  </si>
  <si>
    <t>EnglandColorectal2009</t>
  </si>
  <si>
    <t>EnglandFemale breast cancer2009</t>
  </si>
  <si>
    <t>EnglandKidney2009</t>
  </si>
  <si>
    <t>EnglandLung2009</t>
  </si>
  <si>
    <t>EnglandMelanoma2009</t>
  </si>
  <si>
    <t>EnglandNon-Hodgkin lymphoma2009</t>
  </si>
  <si>
    <t>EnglandOesophagus2009</t>
  </si>
  <si>
    <t>EnglandPancreas2009</t>
  </si>
  <si>
    <t>EnglandProstate2009</t>
  </si>
  <si>
    <t>EnglandUterus2009</t>
  </si>
  <si>
    <t>EnglandAll Malignant Neoplasms (excl. NMSC)2010</t>
  </si>
  <si>
    <t>EnglandBladder2010</t>
  </si>
  <si>
    <t>EnglandCancer of Unknown Primary2010</t>
  </si>
  <si>
    <t>EnglandCervix (in-situ)2010</t>
  </si>
  <si>
    <t>EnglandColorectal2010</t>
  </si>
  <si>
    <t>EnglandFemale breast cancer2010</t>
  </si>
  <si>
    <t>EnglandKidney2010</t>
  </si>
  <si>
    <t>EnglandLung2010</t>
  </si>
  <si>
    <t>EnglandMelanoma2010</t>
  </si>
  <si>
    <t>EnglandNon-Hodgkin lymphoma2010</t>
  </si>
  <si>
    <t>EnglandOesophagus2010</t>
  </si>
  <si>
    <t>EnglandPancreas2010</t>
  </si>
  <si>
    <t>EnglandProstate2010</t>
  </si>
  <si>
    <t>EnglandUterus2010</t>
  </si>
  <si>
    <t>EnglandAll Malignant Neoplasms (excl. NMSC)2011</t>
  </si>
  <si>
    <t>EnglandBladder2011</t>
  </si>
  <si>
    <t>EnglandCancer of Unknown Primary2011</t>
  </si>
  <si>
    <t>EnglandCervix (in-situ)2011</t>
  </si>
  <si>
    <t>EnglandColorectal2011</t>
  </si>
  <si>
    <t>EnglandFemale breast cancer2011</t>
  </si>
  <si>
    <t>EnglandKidney2011</t>
  </si>
  <si>
    <t>EnglandLung2011</t>
  </si>
  <si>
    <t>EnglandMelanoma2011</t>
  </si>
  <si>
    <t>EnglandNon-Hodgkin lymphoma2011</t>
  </si>
  <si>
    <t>EnglandOesophagus2011</t>
  </si>
  <si>
    <t>EnglandPancreas2011</t>
  </si>
  <si>
    <t>EnglandProstate2011</t>
  </si>
  <si>
    <t>EnglandUterus2011</t>
  </si>
  <si>
    <t>EnglandAll Malignant Neoplasms (excl. NMSC)2012</t>
  </si>
  <si>
    <t>EnglandBladder2012</t>
  </si>
  <si>
    <t>EnglandCancer of Unknown Primary2012</t>
  </si>
  <si>
    <t>EnglandCervix (in-situ)2012</t>
  </si>
  <si>
    <t>EnglandColorectal2012</t>
  </si>
  <si>
    <t>EnglandFemale breast cancer2012</t>
  </si>
  <si>
    <t>EnglandKidney2012</t>
  </si>
  <si>
    <t>EnglandLung2012</t>
  </si>
  <si>
    <t>EnglandMelanoma2012</t>
  </si>
  <si>
    <t>EnglandNon-Hodgkin lymphoma2012</t>
  </si>
  <si>
    <t>EnglandOesophagus2012</t>
  </si>
  <si>
    <t>EnglandPancreas2012</t>
  </si>
  <si>
    <t>EnglandProstate2012</t>
  </si>
  <si>
    <t>EnglandUterus2012</t>
  </si>
  <si>
    <t>EnglandAll Malignant Neoplasms (excl. NMSC)2013</t>
  </si>
  <si>
    <t>EnglandBladder2013</t>
  </si>
  <si>
    <t>EnglandCancer of Unknown Primary2013</t>
  </si>
  <si>
    <t>EnglandCervix (in-situ)2013</t>
  </si>
  <si>
    <t>EnglandColorectal2013</t>
  </si>
  <si>
    <t>EnglandFemale breast cancer2013</t>
  </si>
  <si>
    <t>EnglandKidney2013</t>
  </si>
  <si>
    <t>EnglandLung2013</t>
  </si>
  <si>
    <t>EnglandMelanoma2013</t>
  </si>
  <si>
    <t>EnglandNon-Hodgkin lymphoma2013</t>
  </si>
  <si>
    <t>EnglandOesophagus2013</t>
  </si>
  <si>
    <t>EnglandPancreas2013</t>
  </si>
  <si>
    <t>EnglandProstate2013</t>
  </si>
  <si>
    <t>EnglandUterus2013</t>
  </si>
  <si>
    <t>Incidence by route - comparing results across year and Strategic Clinical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</si>
</sst>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0.0%"/>
    <numFmt numFmtId="166" formatCode="0.0"/>
  </numFmts>
  <fonts count="49" x14ac:knownFonts="1">
    <font>
      <sz val="11"/>
      <color theme="1"/>
      <name val="Calibri"/>
      <family val="2"/>
      <scheme val="minor"/>
    </font>
    <font>
      <sz val="10"/>
      <name val="Arial"/>
      <family val="2"/>
    </font>
    <font>
      <b/>
      <sz val="12"/>
      <name val="Arial"/>
      <family val="2"/>
    </font>
    <font>
      <b/>
      <sz val="10"/>
      <name val="Arial"/>
      <family val="2"/>
    </font>
    <font>
      <sz val="12"/>
      <name val="Arial"/>
      <family val="2"/>
    </font>
    <font>
      <b/>
      <i/>
      <sz val="12"/>
      <color indexed="8"/>
      <name val="Arial"/>
      <family val="2"/>
    </font>
    <font>
      <b/>
      <sz val="11"/>
      <name val="Arial"/>
      <family val="2"/>
    </font>
    <font>
      <b/>
      <sz val="12"/>
      <color indexed="8"/>
      <name val="Arial"/>
      <family val="2"/>
    </font>
    <font>
      <sz val="12"/>
      <color indexed="8"/>
      <name val="Arial"/>
      <family val="2"/>
    </font>
    <font>
      <sz val="8"/>
      <color indexed="8"/>
      <name val="Arial"/>
      <family val="2"/>
    </font>
    <font>
      <sz val="11"/>
      <color theme="1"/>
      <name val="Calibri"/>
      <family val="2"/>
      <scheme val="minor"/>
    </font>
    <font>
      <u/>
      <sz val="11"/>
      <color theme="10"/>
      <name val="Calibri"/>
      <family val="2"/>
      <scheme val="minor"/>
    </font>
    <font>
      <b/>
      <sz val="11"/>
      <color theme="1"/>
      <name val="Calibri"/>
      <family val="2"/>
      <scheme val="minor"/>
    </font>
    <font>
      <i/>
      <sz val="8"/>
      <color theme="1"/>
      <name val="Arial"/>
      <family val="2"/>
    </font>
    <font>
      <b/>
      <sz val="12"/>
      <color theme="1"/>
      <name val="Arial"/>
      <family val="2"/>
    </font>
    <font>
      <sz val="20"/>
      <color theme="1"/>
      <name val="Calibri"/>
      <family val="2"/>
      <scheme val="minor"/>
    </font>
    <font>
      <sz val="12"/>
      <color theme="1"/>
      <name val="Calibri"/>
      <family val="2"/>
      <scheme val="minor"/>
    </font>
    <font>
      <sz val="12"/>
      <color theme="1"/>
      <name val="Arial"/>
      <family val="2"/>
    </font>
    <font>
      <sz val="20"/>
      <name val="Calibri"/>
      <family val="2"/>
      <scheme val="minor"/>
    </font>
    <font>
      <sz val="10"/>
      <color theme="1"/>
      <name val="Calibri"/>
      <family val="2"/>
      <scheme val="minor"/>
    </font>
    <font>
      <b/>
      <sz val="11"/>
      <color theme="1"/>
      <name val="Arial"/>
      <family val="2"/>
    </font>
    <font>
      <i/>
      <sz val="11"/>
      <color theme="1"/>
      <name val="Calibri"/>
      <family val="2"/>
      <scheme val="minor"/>
    </font>
    <font>
      <b/>
      <sz val="10"/>
      <color theme="1"/>
      <name val="Arial"/>
      <family val="2"/>
    </font>
    <font>
      <u/>
      <sz val="11"/>
      <color theme="10"/>
      <name val="Arial"/>
      <family val="2"/>
    </font>
    <font>
      <sz val="11"/>
      <color theme="1"/>
      <name val="Arial"/>
      <family val="2"/>
    </font>
    <font>
      <u/>
      <sz val="12"/>
      <color theme="1"/>
      <name val="Arial"/>
      <family val="2"/>
    </font>
    <font>
      <b/>
      <sz val="14"/>
      <color theme="1"/>
      <name val="Calibri"/>
      <family val="2"/>
      <scheme val="minor"/>
    </font>
    <font>
      <u/>
      <sz val="12"/>
      <color theme="10"/>
      <name val="Arial"/>
      <family val="2"/>
    </font>
    <font>
      <sz val="8"/>
      <color theme="1"/>
      <name val="Arial"/>
      <family val="2"/>
    </font>
    <font>
      <b/>
      <u/>
      <sz val="11"/>
      <color theme="1"/>
      <name val="Calibri"/>
      <family val="2"/>
      <scheme val="minor"/>
    </font>
    <font>
      <sz val="11"/>
      <name val="Calibri"/>
      <family val="2"/>
      <scheme val="minor"/>
    </font>
    <font>
      <sz val="11"/>
      <color theme="7" tint="0.79998168889431442"/>
      <name val="Calibri"/>
      <family val="2"/>
      <scheme val="minor"/>
    </font>
    <font>
      <b/>
      <sz val="11"/>
      <color theme="7" tint="0.79998168889431442"/>
      <name val="Arial"/>
      <family val="2"/>
    </font>
    <font>
      <b/>
      <sz val="20"/>
      <color rgb="FF98002E"/>
      <name val="Arial"/>
      <family val="2"/>
    </font>
    <font>
      <b/>
      <sz val="14"/>
      <color rgb="FF98002E"/>
      <name val="Arial"/>
      <family val="2"/>
    </font>
    <font>
      <b/>
      <sz val="12"/>
      <color rgb="FF98002E"/>
      <name val="Arial"/>
      <family val="2"/>
    </font>
    <font>
      <u/>
      <sz val="12"/>
      <color theme="10"/>
      <name val="Calibri"/>
      <family val="2"/>
      <scheme val="minor"/>
    </font>
    <font>
      <u/>
      <sz val="11"/>
      <color theme="1"/>
      <name val="Calibri"/>
      <family val="2"/>
      <scheme val="minor"/>
    </font>
    <font>
      <b/>
      <sz val="11"/>
      <name val="Calibri"/>
      <family val="2"/>
      <scheme val="minor"/>
    </font>
    <font>
      <sz val="11"/>
      <color theme="1"/>
      <name val="Wingdings"/>
      <charset val="2"/>
    </font>
    <font>
      <sz val="10"/>
      <color rgb="FFCCE3F1"/>
      <name val="Arial"/>
      <family val="2"/>
    </font>
    <font>
      <sz val="11"/>
      <color rgb="FFCCE3F1"/>
      <name val="Calibri"/>
      <family val="2"/>
      <scheme val="minor"/>
    </font>
    <font>
      <sz val="10"/>
      <color rgb="FFCCE3F1"/>
      <name val="Calibri"/>
      <family val="2"/>
      <scheme val="minor"/>
    </font>
    <font>
      <sz val="12"/>
      <color rgb="FFCCE3F1"/>
      <name val="Calibri"/>
      <family val="2"/>
      <scheme val="minor"/>
    </font>
    <font>
      <b/>
      <sz val="12"/>
      <color rgb="FF000000"/>
      <name val="Arial"/>
      <family val="2"/>
    </font>
    <font>
      <sz val="10"/>
      <color theme="1"/>
      <name val="Arial"/>
      <family val="2"/>
    </font>
    <font>
      <i/>
      <sz val="10"/>
      <color theme="1"/>
      <name val="Arial"/>
      <family val="2"/>
    </font>
    <font>
      <b/>
      <sz val="10"/>
      <color rgb="FFCCE3F1"/>
      <name val="Arial"/>
      <family val="2"/>
    </font>
    <font>
      <sz val="18"/>
      <color theme="1"/>
      <name val="Arial"/>
      <family val="2"/>
    </font>
  </fonts>
  <fills count="12">
    <fill>
      <patternFill patternType="none"/>
    </fill>
    <fill>
      <patternFill patternType="gray125"/>
    </fill>
    <fill>
      <patternFill patternType="solid">
        <fgColor theme="4" tint="0.79998168889431442"/>
        <bgColor indexed="65"/>
      </patternFill>
    </fill>
    <fill>
      <patternFill patternType="solid">
        <fgColor theme="4" tint="0.79998168889431442"/>
        <bgColor indexed="64"/>
      </patternFill>
    </fill>
    <fill>
      <patternFill patternType="solid">
        <fgColor theme="0" tint="-0.14999847407452621"/>
        <bgColor indexed="64"/>
      </patternFill>
    </fill>
    <fill>
      <patternFill patternType="solid">
        <fgColor rgb="FFCCE3F1"/>
        <bgColor indexed="64"/>
      </patternFill>
    </fill>
    <fill>
      <patternFill patternType="solid">
        <fgColor theme="0"/>
        <bgColor indexed="64"/>
      </patternFill>
    </fill>
    <fill>
      <patternFill patternType="solid">
        <fgColor rgb="FFDCE6F1"/>
        <bgColor indexed="64"/>
      </patternFill>
    </fill>
    <fill>
      <patternFill patternType="solid">
        <fgColor rgb="FFCBA0C7"/>
        <bgColor indexed="64"/>
      </patternFill>
    </fill>
    <fill>
      <patternFill patternType="solid">
        <fgColor rgb="FF99C6E3"/>
        <bgColor indexed="64"/>
      </patternFill>
    </fill>
    <fill>
      <patternFill patternType="solid">
        <fgColor rgb="FFCD6934"/>
        <bgColor indexed="64"/>
      </patternFill>
    </fill>
    <fill>
      <patternFill patternType="solid">
        <fgColor rgb="FFBEB0CC"/>
        <bgColor indexed="64"/>
      </patternFill>
    </fill>
  </fills>
  <borders count="78">
    <border>
      <left/>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thin">
        <color indexed="8"/>
      </left>
      <right style="thin">
        <color indexed="8"/>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right style="thin">
        <color indexed="8"/>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rgb="FF00B092"/>
      </left>
      <right style="medium">
        <color rgb="FF00B092"/>
      </right>
      <top style="medium">
        <color rgb="FF00B092"/>
      </top>
      <bottom/>
      <diagonal/>
    </border>
    <border>
      <left style="medium">
        <color rgb="FF00B092"/>
      </left>
      <right style="medium">
        <color rgb="FF00B092"/>
      </right>
      <top style="medium">
        <color rgb="FF00B092"/>
      </top>
      <bottom style="medium">
        <color rgb="FF00B092"/>
      </bottom>
      <diagonal/>
    </border>
    <border>
      <left style="medium">
        <color rgb="FF00B092"/>
      </left>
      <right style="medium">
        <color rgb="FF00B092"/>
      </right>
      <top/>
      <bottom/>
      <diagonal/>
    </border>
    <border>
      <left/>
      <right style="medium">
        <color rgb="FF00B092"/>
      </right>
      <top/>
      <bottom/>
      <diagonal/>
    </border>
    <border>
      <left style="medium">
        <color rgb="FF00B092"/>
      </left>
      <right/>
      <top/>
      <bottom/>
      <diagonal/>
    </border>
    <border>
      <left style="medium">
        <color rgb="FF00B092"/>
      </left>
      <right/>
      <top/>
      <bottom style="medium">
        <color rgb="FF00B092"/>
      </bottom>
      <diagonal/>
    </border>
    <border>
      <left style="medium">
        <color rgb="FF00B092"/>
      </left>
      <right style="medium">
        <color rgb="FF00B092"/>
      </right>
      <top/>
      <bottom style="medium">
        <color rgb="FF00B092"/>
      </bottom>
      <diagonal/>
    </border>
    <border>
      <left/>
      <right/>
      <top/>
      <bottom style="medium">
        <color rgb="FF00B092"/>
      </bottom>
      <diagonal/>
    </border>
    <border>
      <left style="medium">
        <color rgb="FF00B092"/>
      </left>
      <right/>
      <top style="medium">
        <color rgb="FF00B092"/>
      </top>
      <bottom style="medium">
        <color rgb="FF00B092"/>
      </bottom>
      <diagonal/>
    </border>
    <border>
      <left/>
      <right/>
      <top style="medium">
        <color rgb="FF00B092"/>
      </top>
      <bottom style="medium">
        <color rgb="FF00B092"/>
      </bottom>
      <diagonal/>
    </border>
    <border>
      <left/>
      <right style="medium">
        <color rgb="FF00B092"/>
      </right>
      <top style="medium">
        <color rgb="FF00B092"/>
      </top>
      <bottom style="medium">
        <color rgb="FF00B092"/>
      </bottom>
      <diagonal/>
    </border>
    <border>
      <left style="medium">
        <color rgb="FF00B092"/>
      </left>
      <right/>
      <top style="medium">
        <color rgb="FF00B092"/>
      </top>
      <bottom/>
      <diagonal/>
    </border>
    <border>
      <left/>
      <right/>
      <top style="medium">
        <color rgb="FF00B092"/>
      </top>
      <bottom/>
      <diagonal/>
    </border>
    <border>
      <left/>
      <right style="medium">
        <color rgb="FF00B092"/>
      </right>
      <top style="medium">
        <color rgb="FF00B092"/>
      </top>
      <bottom/>
      <diagonal/>
    </border>
    <border>
      <left style="medium">
        <color rgb="FF00B092"/>
      </left>
      <right style="medium">
        <color rgb="FF00B092"/>
      </right>
      <top style="medium">
        <color rgb="FF00B092"/>
      </top>
      <bottom style="medium">
        <color indexed="64"/>
      </bottom>
      <diagonal/>
    </border>
    <border>
      <left style="medium">
        <color rgb="FF00B092"/>
      </left>
      <right style="medium">
        <color rgb="FF00B092"/>
      </right>
      <top style="medium">
        <color indexed="64"/>
      </top>
      <bottom style="medium">
        <color rgb="FF00B092"/>
      </bottom>
      <diagonal/>
    </border>
    <border>
      <left/>
      <right style="medium">
        <color rgb="FF00B092"/>
      </right>
      <top/>
      <bottom style="medium">
        <color rgb="FF00B092"/>
      </bottom>
      <diagonal/>
    </border>
    <border>
      <left style="medium">
        <color rgb="FF00B092"/>
      </left>
      <right style="medium">
        <color rgb="FF00B092"/>
      </right>
      <top style="medium">
        <color indexed="64"/>
      </top>
      <bottom/>
      <diagonal/>
    </border>
    <border>
      <left style="medium">
        <color rgb="FF00B092"/>
      </left>
      <right style="medium">
        <color rgb="FF00B092"/>
      </right>
      <top/>
      <bottom style="medium">
        <color indexed="64"/>
      </bottom>
      <diagonal/>
    </border>
  </borders>
  <cellStyleXfs count="6">
    <xf numFmtId="0" fontId="0" fillId="0" borderId="0"/>
    <xf numFmtId="0" fontId="10" fillId="2" borderId="0" applyNumberFormat="0" applyBorder="0" applyAlignment="0" applyProtection="0"/>
    <xf numFmtId="43" fontId="10" fillId="0" borderId="0" applyFont="0" applyFill="0" applyBorder="0" applyAlignment="0" applyProtection="0"/>
    <xf numFmtId="0" fontId="11" fillId="0" borderId="0" applyNumberFormat="0" applyFill="0" applyBorder="0" applyAlignment="0" applyProtection="0"/>
    <xf numFmtId="0" fontId="1" fillId="0" borderId="0"/>
    <xf numFmtId="9" fontId="10" fillId="0" borderId="0" applyFont="0" applyFill="0" applyBorder="0" applyAlignment="0" applyProtection="0"/>
  </cellStyleXfs>
  <cellXfs count="389">
    <xf numFmtId="0" fontId="0" fillId="0" borderId="0" xfId="0"/>
    <xf numFmtId="0" fontId="0" fillId="3" borderId="0" xfId="0" applyFill="1"/>
    <xf numFmtId="0" fontId="13" fillId="4" borderId="1" xfId="0" applyFont="1" applyFill="1" applyBorder="1"/>
    <xf numFmtId="9" fontId="13" fillId="4" borderId="2" xfId="0" applyNumberFormat="1" applyFont="1" applyFill="1" applyBorder="1" applyAlignment="1">
      <alignment horizontal="right"/>
    </xf>
    <xf numFmtId="9" fontId="13" fillId="4" borderId="3" xfId="0" applyNumberFormat="1" applyFont="1" applyFill="1" applyBorder="1" applyAlignment="1">
      <alignment horizontal="right"/>
    </xf>
    <xf numFmtId="0" fontId="13" fillId="4" borderId="4" xfId="0" applyFont="1" applyFill="1" applyBorder="1"/>
    <xf numFmtId="9" fontId="13" fillId="4" borderId="0" xfId="0" applyNumberFormat="1" applyFont="1" applyFill="1" applyBorder="1" applyAlignment="1">
      <alignment horizontal="right"/>
    </xf>
    <xf numFmtId="9" fontId="13" fillId="4" borderId="5" xfId="0" applyNumberFormat="1" applyFont="1" applyFill="1" applyBorder="1" applyAlignment="1">
      <alignment horizontal="right"/>
    </xf>
    <xf numFmtId="9" fontId="13" fillId="4" borderId="6" xfId="0" applyNumberFormat="1" applyFont="1" applyFill="1" applyBorder="1" applyAlignment="1">
      <alignment horizontal="right"/>
    </xf>
    <xf numFmtId="0" fontId="13" fillId="4" borderId="1" xfId="0" applyFont="1" applyFill="1" applyBorder="1" applyAlignment="1">
      <alignment horizontal="center"/>
    </xf>
    <xf numFmtId="0" fontId="13" fillId="4" borderId="7" xfId="0" applyFont="1" applyFill="1" applyBorder="1" applyAlignment="1">
      <alignment horizontal="center"/>
    </xf>
    <xf numFmtId="9" fontId="13" fillId="4" borderId="8" xfId="0" applyNumberFormat="1" applyFont="1" applyFill="1" applyBorder="1" applyAlignment="1">
      <alignment horizontal="right"/>
    </xf>
    <xf numFmtId="165" fontId="10" fillId="0" borderId="0" xfId="5" applyNumberFormat="1" applyFont="1" applyBorder="1"/>
    <xf numFmtId="0" fontId="13" fillId="4" borderId="9" xfId="0" applyFont="1" applyFill="1" applyBorder="1" applyAlignment="1">
      <alignment horizontal="center"/>
    </xf>
    <xf numFmtId="9" fontId="13" fillId="4" borderId="10" xfId="0" applyNumberFormat="1" applyFont="1" applyFill="1" applyBorder="1" applyAlignment="1">
      <alignment horizontal="right"/>
    </xf>
    <xf numFmtId="9" fontId="13" fillId="4" borderId="11" xfId="0" applyNumberFormat="1" applyFont="1" applyFill="1" applyBorder="1" applyAlignment="1">
      <alignment horizontal="right"/>
    </xf>
    <xf numFmtId="9" fontId="13" fillId="4" borderId="12" xfId="0" applyNumberFormat="1" applyFont="1" applyFill="1" applyBorder="1" applyAlignment="1">
      <alignment horizontal="right"/>
    </xf>
    <xf numFmtId="0" fontId="13" fillId="4" borderId="13" xfId="0" applyFont="1" applyFill="1" applyBorder="1" applyAlignment="1">
      <alignment horizontal="center"/>
    </xf>
    <xf numFmtId="0" fontId="13" fillId="4" borderId="14" xfId="0" applyFont="1" applyFill="1" applyBorder="1" applyAlignment="1">
      <alignment horizontal="center"/>
    </xf>
    <xf numFmtId="0" fontId="0" fillId="5" borderId="0" xfId="0" applyFill="1"/>
    <xf numFmtId="0" fontId="0" fillId="5" borderId="0" xfId="0" applyFill="1" applyBorder="1"/>
    <xf numFmtId="0" fontId="14" fillId="5" borderId="0" xfId="0" applyFont="1" applyFill="1" applyBorder="1" applyAlignment="1">
      <alignment vertical="center" wrapText="1"/>
    </xf>
    <xf numFmtId="0" fontId="15" fillId="0" borderId="15" xfId="0" applyFont="1" applyFill="1" applyBorder="1" applyAlignment="1">
      <alignment horizontal="center" vertical="center"/>
    </xf>
    <xf numFmtId="0" fontId="13" fillId="4" borderId="7" xfId="0" applyFont="1" applyFill="1" applyBorder="1" applyAlignment="1">
      <alignment horizontal="left"/>
    </xf>
    <xf numFmtId="0" fontId="13" fillId="4" borderId="1" xfId="0" applyFont="1" applyFill="1" applyBorder="1" applyAlignment="1">
      <alignment horizontal="left"/>
    </xf>
    <xf numFmtId="0" fontId="13" fillId="4" borderId="7" xfId="0" applyFont="1" applyFill="1" applyBorder="1"/>
    <xf numFmtId="0" fontId="13" fillId="4" borderId="4" xfId="0" applyFont="1" applyFill="1" applyBorder="1" applyAlignment="1">
      <alignment horizontal="left"/>
    </xf>
    <xf numFmtId="0" fontId="0" fillId="0" borderId="0" xfId="0" applyFill="1" applyBorder="1"/>
    <xf numFmtId="0" fontId="0" fillId="0" borderId="0" xfId="0" applyBorder="1"/>
    <xf numFmtId="9" fontId="0" fillId="5" borderId="0" xfId="0" applyNumberFormat="1" applyFill="1"/>
    <xf numFmtId="0" fontId="0" fillId="0" borderId="0" xfId="0" applyFill="1"/>
    <xf numFmtId="0" fontId="0" fillId="5" borderId="0" xfId="0" applyFont="1" applyFill="1"/>
    <xf numFmtId="0" fontId="16" fillId="5" borderId="0" xfId="0" applyFont="1" applyFill="1"/>
    <xf numFmtId="0" fontId="17" fillId="6" borderId="16" xfId="0" applyFont="1" applyFill="1" applyBorder="1" applyAlignment="1">
      <alignment horizontal="center"/>
    </xf>
    <xf numFmtId="49" fontId="17" fillId="6" borderId="16" xfId="0" applyNumberFormat="1" applyFont="1" applyFill="1" applyBorder="1" applyAlignment="1">
      <alignment horizontal="center"/>
    </xf>
    <xf numFmtId="0" fontId="17" fillId="6" borderId="4" xfId="0" applyFont="1" applyFill="1" applyBorder="1" applyAlignment="1">
      <alignment horizontal="center"/>
    </xf>
    <xf numFmtId="0" fontId="17" fillId="6" borderId="16" xfId="0" applyFont="1" applyFill="1" applyBorder="1" applyAlignment="1">
      <alignment horizontal="left"/>
    </xf>
    <xf numFmtId="0" fontId="17" fillId="5" borderId="0" xfId="0" applyFont="1" applyFill="1"/>
    <xf numFmtId="0" fontId="17" fillId="6" borderId="17" xfId="0" applyFont="1" applyFill="1" applyBorder="1" applyAlignment="1">
      <alignment horizontal="left"/>
    </xf>
    <xf numFmtId="0" fontId="0" fillId="3" borderId="0" xfId="0" applyFont="1" applyFill="1"/>
    <xf numFmtId="0" fontId="18" fillId="5" borderId="18" xfId="0" applyFont="1" applyFill="1" applyBorder="1" applyAlignment="1">
      <alignment vertical="center" textRotation="90"/>
    </xf>
    <xf numFmtId="0" fontId="0" fillId="5" borderId="0" xfId="0" applyNumberFormat="1" applyFill="1"/>
    <xf numFmtId="0" fontId="19" fillId="5" borderId="0" xfId="0" applyFont="1" applyFill="1"/>
    <xf numFmtId="0" fontId="20" fillId="5" borderId="0" xfId="0" applyFont="1" applyFill="1"/>
    <xf numFmtId="0" fontId="21" fillId="0" borderId="0" xfId="0" applyFont="1" applyBorder="1"/>
    <xf numFmtId="0" fontId="22" fillId="6" borderId="19" xfId="0" applyFont="1" applyFill="1" applyBorder="1" applyAlignment="1">
      <alignment horizontal="center" textRotation="90" wrapText="1"/>
    </xf>
    <xf numFmtId="9" fontId="0" fillId="0" borderId="0" xfId="0" applyNumberFormat="1" applyBorder="1"/>
    <xf numFmtId="0" fontId="0" fillId="3" borderId="0" xfId="0" applyFill="1" applyAlignment="1">
      <alignment horizontal="right" vertical="center"/>
    </xf>
    <xf numFmtId="0" fontId="23" fillId="5" borderId="0" xfId="3" applyFont="1" applyFill="1"/>
    <xf numFmtId="0" fontId="24" fillId="0" borderId="0" xfId="0" applyFont="1"/>
    <xf numFmtId="0" fontId="20" fillId="0" borderId="0" xfId="0" applyFont="1"/>
    <xf numFmtId="0" fontId="2" fillId="0" borderId="0" xfId="4" applyFont="1"/>
    <xf numFmtId="0" fontId="3" fillId="0" borderId="0" xfId="4" applyFont="1"/>
    <xf numFmtId="0" fontId="17" fillId="5" borderId="0" xfId="0" applyFont="1" applyFill="1" applyAlignment="1">
      <alignment wrapText="1"/>
    </xf>
    <xf numFmtId="0" fontId="25" fillId="5" borderId="0" xfId="0" applyFont="1" applyFill="1"/>
    <xf numFmtId="0" fontId="4" fillId="0" borderId="0" xfId="4" applyFont="1"/>
    <xf numFmtId="0" fontId="26" fillId="0" borderId="0" xfId="0" applyFont="1"/>
    <xf numFmtId="0" fontId="17" fillId="0" borderId="0" xfId="0" applyFont="1"/>
    <xf numFmtId="0" fontId="27" fillId="0" borderId="0" xfId="3" applyFont="1"/>
    <xf numFmtId="0" fontId="0" fillId="5" borderId="0" xfId="0" quotePrefix="1" applyFill="1"/>
    <xf numFmtId="0" fontId="22" fillId="6" borderId="20" xfId="0" applyFont="1" applyFill="1" applyBorder="1" applyAlignment="1">
      <alignment horizontal="center" textRotation="90"/>
    </xf>
    <xf numFmtId="0" fontId="28" fillId="0" borderId="0" xfId="0" applyFont="1"/>
    <xf numFmtId="0" fontId="18" fillId="5" borderId="0" xfId="0" applyFont="1" applyFill="1" applyBorder="1" applyAlignment="1">
      <alignment vertical="center" textRotation="90"/>
    </xf>
    <xf numFmtId="0" fontId="29" fillId="5" borderId="0" xfId="0" applyFont="1" applyFill="1" applyAlignment="1">
      <alignment wrapText="1"/>
    </xf>
    <xf numFmtId="9" fontId="0" fillId="0" borderId="0" xfId="0" applyNumberFormat="1" applyAlignment="1">
      <alignment horizontal="center"/>
    </xf>
    <xf numFmtId="0" fontId="29" fillId="5" borderId="0" xfId="0" applyFont="1" applyFill="1" applyAlignment="1">
      <alignment wrapText="1"/>
    </xf>
    <xf numFmtId="49" fontId="17" fillId="6" borderId="17" xfId="0" applyNumberFormat="1" applyFont="1" applyFill="1" applyBorder="1" applyAlignment="1">
      <alignment horizontal="center"/>
    </xf>
    <xf numFmtId="0" fontId="22" fillId="6" borderId="21" xfId="0" applyFont="1" applyFill="1" applyBorder="1" applyAlignment="1">
      <alignment horizontal="center" textRotation="90"/>
    </xf>
    <xf numFmtId="0" fontId="29" fillId="5" borderId="0" xfId="0" applyFont="1" applyFill="1" applyAlignment="1">
      <alignment wrapText="1"/>
    </xf>
    <xf numFmtId="0" fontId="17" fillId="6" borderId="17" xfId="0" applyFont="1" applyFill="1" applyBorder="1" applyAlignment="1">
      <alignment horizontal="center"/>
    </xf>
    <xf numFmtId="0" fontId="22" fillId="6" borderId="22" xfId="0" applyFont="1" applyFill="1" applyBorder="1" applyAlignment="1">
      <alignment horizontal="center" textRotation="90"/>
    </xf>
    <xf numFmtId="0" fontId="22" fillId="6" borderId="23" xfId="0" applyFont="1" applyFill="1" applyBorder="1" applyAlignment="1">
      <alignment horizontal="center" textRotation="90" wrapText="1"/>
    </xf>
    <xf numFmtId="0" fontId="22" fillId="6" borderId="24" xfId="0" applyFont="1" applyFill="1" applyBorder="1" applyAlignment="1">
      <alignment horizontal="center" textRotation="90"/>
    </xf>
    <xf numFmtId="0" fontId="17" fillId="6" borderId="25" xfId="0" applyFont="1" applyFill="1" applyBorder="1" applyAlignment="1">
      <alignment horizontal="center"/>
    </xf>
    <xf numFmtId="0" fontId="17" fillId="6" borderId="13" xfId="0" applyFont="1" applyFill="1" applyBorder="1" applyAlignment="1">
      <alignment horizontal="center"/>
    </xf>
    <xf numFmtId="0" fontId="17" fillId="6" borderId="26" xfId="0" applyFont="1" applyFill="1" applyBorder="1" applyAlignment="1">
      <alignment horizontal="center"/>
    </xf>
    <xf numFmtId="0" fontId="17" fillId="6" borderId="26" xfId="0" applyFont="1" applyFill="1" applyBorder="1" applyAlignment="1">
      <alignment horizontal="center" wrapText="1"/>
    </xf>
    <xf numFmtId="0" fontId="17" fillId="6" borderId="26" xfId="0" applyFont="1" applyFill="1" applyBorder="1" applyAlignment="1">
      <alignment horizontal="center"/>
    </xf>
    <xf numFmtId="0" fontId="17" fillId="6" borderId="16" xfId="0" applyFont="1" applyFill="1" applyBorder="1"/>
    <xf numFmtId="0" fontId="17" fillId="6" borderId="17" xfId="0" applyFont="1" applyFill="1" applyBorder="1"/>
    <xf numFmtId="164" fontId="22" fillId="6" borderId="27" xfId="2" applyNumberFormat="1" applyFont="1" applyFill="1" applyBorder="1" applyAlignment="1">
      <alignment horizontal="center" textRotation="90" wrapText="1"/>
    </xf>
    <xf numFmtId="164" fontId="22" fillId="6" borderId="28" xfId="2" applyNumberFormat="1" applyFont="1" applyFill="1" applyBorder="1" applyAlignment="1">
      <alignment horizontal="center" textRotation="90"/>
    </xf>
    <xf numFmtId="0" fontId="30" fillId="5" borderId="0" xfId="0" applyFont="1" applyFill="1"/>
    <xf numFmtId="0" fontId="22" fillId="6" borderId="23" xfId="0" applyFont="1" applyFill="1" applyBorder="1" applyAlignment="1">
      <alignment horizontal="center" textRotation="90" wrapText="1"/>
    </xf>
    <xf numFmtId="164" fontId="22" fillId="6" borderId="28" xfId="2" applyNumberFormat="1" applyFont="1" applyFill="1" applyBorder="1" applyAlignment="1">
      <alignment horizontal="center" textRotation="90" wrapText="1"/>
    </xf>
    <xf numFmtId="0" fontId="22" fillId="6" borderId="20" xfId="0" applyFont="1" applyFill="1" applyBorder="1" applyAlignment="1">
      <alignment horizontal="center" textRotation="90" wrapText="1"/>
    </xf>
    <xf numFmtId="0" fontId="29" fillId="5" borderId="0" xfId="0" applyFont="1" applyFill="1" applyAlignment="1">
      <alignment wrapText="1"/>
    </xf>
    <xf numFmtId="0" fontId="0" fillId="5" borderId="0" xfId="0" applyFill="1"/>
    <xf numFmtId="0" fontId="0" fillId="5" borderId="0" xfId="0" applyFill="1"/>
    <xf numFmtId="0" fontId="0" fillId="5" borderId="0" xfId="0" quotePrefix="1" applyFill="1" applyAlignment="1">
      <alignment wrapText="1"/>
    </xf>
    <xf numFmtId="0" fontId="29" fillId="5" borderId="0" xfId="0" applyFont="1" applyFill="1" applyAlignment="1">
      <alignment wrapText="1"/>
    </xf>
    <xf numFmtId="0" fontId="0" fillId="5" borderId="0" xfId="0" applyFill="1"/>
    <xf numFmtId="0" fontId="12" fillId="5" borderId="0" xfId="0" applyFont="1" applyFill="1" applyAlignment="1">
      <alignment wrapText="1"/>
    </xf>
    <xf numFmtId="0" fontId="27" fillId="0" borderId="0" xfId="3" quotePrefix="1" applyFont="1"/>
    <xf numFmtId="0" fontId="0" fillId="5" borderId="0" xfId="0" applyFill="1"/>
    <xf numFmtId="0" fontId="0" fillId="5" borderId="0" xfId="0" applyFill="1"/>
    <xf numFmtId="0" fontId="29" fillId="5" borderId="0" xfId="0" applyFont="1" applyFill="1"/>
    <xf numFmtId="0" fontId="0" fillId="0" borderId="0" xfId="0"/>
    <xf numFmtId="0" fontId="0" fillId="0" borderId="0" xfId="0" applyBorder="1"/>
    <xf numFmtId="166" fontId="13" fillId="4" borderId="9" xfId="0" applyNumberFormat="1" applyFont="1" applyFill="1" applyBorder="1" applyAlignment="1">
      <alignment horizontal="center"/>
    </xf>
    <xf numFmtId="166" fontId="13" fillId="4" borderId="11" xfId="0" applyNumberFormat="1" applyFont="1" applyFill="1" applyBorder="1" applyAlignment="1">
      <alignment horizontal="center"/>
    </xf>
    <xf numFmtId="166" fontId="13" fillId="4" borderId="14" xfId="0" applyNumberFormat="1" applyFont="1" applyFill="1" applyBorder="1" applyAlignment="1">
      <alignment horizontal="center"/>
    </xf>
    <xf numFmtId="166" fontId="13" fillId="4" borderId="2" xfId="0" applyNumberFormat="1" applyFont="1" applyFill="1" applyBorder="1" applyAlignment="1">
      <alignment horizontal="center"/>
    </xf>
    <xf numFmtId="166" fontId="13" fillId="4" borderId="29" xfId="0" applyNumberFormat="1" applyFont="1" applyFill="1" applyBorder="1" applyAlignment="1">
      <alignment horizontal="center"/>
    </xf>
    <xf numFmtId="0" fontId="29" fillId="5" borderId="0" xfId="0" applyFont="1" applyFill="1" applyAlignment="1">
      <alignment wrapText="1"/>
    </xf>
    <xf numFmtId="0" fontId="24" fillId="5" borderId="0" xfId="0" applyFont="1" applyFill="1" applyBorder="1"/>
    <xf numFmtId="0" fontId="17" fillId="0" borderId="15" xfId="0" applyFont="1" applyBorder="1"/>
    <xf numFmtId="0" fontId="13" fillId="4" borderId="30" xfId="0" applyFont="1" applyFill="1" applyBorder="1" applyAlignment="1">
      <alignment horizontal="left"/>
    </xf>
    <xf numFmtId="0" fontId="17" fillId="0" borderId="31" xfId="0" applyFont="1" applyBorder="1"/>
    <xf numFmtId="0" fontId="13" fillId="4" borderId="32" xfId="0" applyFont="1" applyFill="1" applyBorder="1" applyAlignment="1">
      <alignment horizontal="left"/>
    </xf>
    <xf numFmtId="0" fontId="6" fillId="5" borderId="0" xfId="0" applyFont="1" applyFill="1"/>
    <xf numFmtId="0" fontId="1" fillId="5" borderId="0" xfId="0" applyFont="1" applyFill="1" applyBorder="1" applyAlignment="1">
      <alignment textRotation="90" wrapText="1"/>
    </xf>
    <xf numFmtId="0" fontId="0" fillId="5" borderId="0" xfId="0" applyFill="1"/>
    <xf numFmtId="0" fontId="0" fillId="5" borderId="0" xfId="0" applyFill="1"/>
    <xf numFmtId="0" fontId="31" fillId="5" borderId="0" xfId="0" applyFont="1" applyFill="1"/>
    <xf numFmtId="0" fontId="32" fillId="5" borderId="0" xfId="0" applyFont="1" applyFill="1"/>
    <xf numFmtId="0" fontId="0" fillId="0" borderId="0" xfId="0" applyAlignment="1">
      <alignment wrapText="1"/>
    </xf>
    <xf numFmtId="0" fontId="33" fillId="0" borderId="0" xfId="0" applyFont="1"/>
    <xf numFmtId="0" fontId="34" fillId="0" borderId="0" xfId="0" applyFont="1"/>
    <xf numFmtId="0" fontId="35" fillId="0" borderId="0" xfId="0" applyFont="1" applyBorder="1" applyAlignment="1">
      <alignment vertical="top" wrapText="1"/>
    </xf>
    <xf numFmtId="0" fontId="17" fillId="0" borderId="0" xfId="0" applyFont="1" applyBorder="1"/>
    <xf numFmtId="0" fontId="14" fillId="0" borderId="59" xfId="0" applyFont="1" applyBorder="1" applyAlignment="1">
      <alignment vertical="center" wrapText="1"/>
    </xf>
    <xf numFmtId="0" fontId="14" fillId="0" borderId="60" xfId="0" applyFont="1" applyBorder="1" applyAlignment="1">
      <alignment vertical="center" wrapText="1"/>
    </xf>
    <xf numFmtId="0" fontId="14" fillId="0" borderId="61" xfId="0" applyFont="1" applyBorder="1" applyAlignment="1">
      <alignment vertical="center" wrapText="1"/>
    </xf>
    <xf numFmtId="0" fontId="14" fillId="0" borderId="0" xfId="0" applyFont="1"/>
    <xf numFmtId="0" fontId="14" fillId="0" borderId="0" xfId="0" applyFont="1" applyAlignment="1">
      <alignment vertical="center"/>
    </xf>
    <xf numFmtId="0" fontId="14" fillId="0" borderId="62" xfId="0" applyFont="1" applyBorder="1" applyAlignment="1">
      <alignment vertical="center"/>
    </xf>
    <xf numFmtId="0" fontId="17" fillId="0" borderId="0" xfId="0" applyFont="1" applyAlignment="1">
      <alignment vertical="center" wrapText="1"/>
    </xf>
    <xf numFmtId="0" fontId="17" fillId="0" borderId="62" xfId="0" applyFont="1" applyBorder="1" applyAlignment="1">
      <alignment vertical="center" wrapText="1"/>
    </xf>
    <xf numFmtId="0" fontId="17" fillId="2" borderId="0" xfId="1" applyFont="1" applyAlignment="1">
      <alignment vertical="center" wrapText="1"/>
    </xf>
    <xf numFmtId="0" fontId="17" fillId="2" borderId="62" xfId="1" applyFont="1" applyBorder="1" applyAlignment="1">
      <alignment vertical="center" wrapText="1"/>
    </xf>
    <xf numFmtId="0" fontId="17" fillId="6" borderId="62" xfId="1" applyFont="1" applyFill="1" applyBorder="1" applyAlignment="1">
      <alignment vertical="center" wrapText="1"/>
    </xf>
    <xf numFmtId="0" fontId="36" fillId="0" borderId="0" xfId="3" applyFont="1"/>
    <xf numFmtId="0" fontId="35" fillId="0" borderId="0" xfId="0" applyFont="1"/>
    <xf numFmtId="0" fontId="17" fillId="6" borderId="26" xfId="0" applyFont="1" applyFill="1" applyBorder="1"/>
    <xf numFmtId="0" fontId="17" fillId="6" borderId="13" xfId="0" applyFont="1" applyFill="1" applyBorder="1"/>
    <xf numFmtId="0" fontId="17" fillId="6" borderId="4" xfId="0" applyFont="1" applyFill="1" applyBorder="1"/>
    <xf numFmtId="0" fontId="0" fillId="0" borderId="0" xfId="0" applyFont="1" applyBorder="1"/>
    <xf numFmtId="0" fontId="13" fillId="4" borderId="4" xfId="0" applyFont="1" applyFill="1" applyBorder="1" applyAlignment="1">
      <alignment horizontal="center"/>
    </xf>
    <xf numFmtId="0" fontId="14" fillId="0" borderId="59" xfId="0" applyFont="1" applyBorder="1" applyAlignment="1">
      <alignment horizontal="center" vertical="center" wrapText="1"/>
    </xf>
    <xf numFmtId="9" fontId="10" fillId="0" borderId="0" xfId="5" applyFont="1" applyBorder="1"/>
    <xf numFmtId="9" fontId="10" fillId="0" borderId="0" xfId="5" applyFont="1"/>
    <xf numFmtId="9" fontId="13" fillId="4" borderId="33" xfId="0" applyNumberFormat="1" applyFont="1" applyFill="1" applyBorder="1" applyAlignment="1">
      <alignment horizontal="right"/>
    </xf>
    <xf numFmtId="9" fontId="13" fillId="4" borderId="29" xfId="0" applyNumberFormat="1" applyFont="1" applyFill="1" applyBorder="1" applyAlignment="1">
      <alignment horizontal="right"/>
    </xf>
    <xf numFmtId="0" fontId="0" fillId="0" borderId="0" xfId="0" applyAlignment="1">
      <alignment horizontal="center"/>
    </xf>
    <xf numFmtId="9" fontId="10" fillId="0" borderId="0" xfId="5" applyFont="1" applyAlignment="1">
      <alignment horizontal="center"/>
    </xf>
    <xf numFmtId="0" fontId="0" fillId="5" borderId="0" xfId="0" quotePrefix="1" applyFill="1" applyAlignment="1">
      <alignment horizontal="left" wrapText="1"/>
    </xf>
    <xf numFmtId="9" fontId="10" fillId="0" borderId="0" xfId="5" applyFont="1" applyBorder="1"/>
    <xf numFmtId="3" fontId="0" fillId="0" borderId="0" xfId="0" applyNumberFormat="1" applyBorder="1"/>
    <xf numFmtId="49" fontId="17" fillId="6" borderId="4" xfId="0" applyNumberFormat="1" applyFont="1" applyFill="1" applyBorder="1" applyAlignment="1">
      <alignment horizontal="center"/>
    </xf>
    <xf numFmtId="164" fontId="22" fillId="6" borderId="22" xfId="2" applyNumberFormat="1" applyFont="1" applyFill="1" applyBorder="1" applyAlignment="1">
      <alignment horizontal="center" textRotation="90"/>
    </xf>
    <xf numFmtId="0" fontId="22" fillId="6" borderId="27" xfId="0" applyFont="1" applyFill="1" applyBorder="1" applyAlignment="1">
      <alignment horizontal="center" textRotation="90" wrapText="1"/>
    </xf>
    <xf numFmtId="9" fontId="10" fillId="0" borderId="0" xfId="5" applyFont="1"/>
    <xf numFmtId="9" fontId="10" fillId="0" borderId="0" xfId="5" applyFont="1" applyAlignment="1">
      <alignment horizontal="center"/>
    </xf>
    <xf numFmtId="9" fontId="10" fillId="0" borderId="0" xfId="5" applyFont="1" applyAlignment="1">
      <alignment horizontal="center"/>
    </xf>
    <xf numFmtId="166" fontId="10" fillId="0" borderId="0" xfId="5" applyNumberFormat="1" applyFont="1" applyAlignment="1">
      <alignment horizontal="center"/>
    </xf>
    <xf numFmtId="9" fontId="13" fillId="4" borderId="14" xfId="0" applyNumberFormat="1" applyFont="1" applyFill="1" applyBorder="1" applyAlignment="1">
      <alignment horizontal="right"/>
    </xf>
    <xf numFmtId="0" fontId="24" fillId="5" borderId="0" xfId="0" applyFont="1" applyFill="1"/>
    <xf numFmtId="0" fontId="37" fillId="5" borderId="0" xfId="0" applyFont="1" applyFill="1" applyAlignment="1">
      <alignment wrapText="1"/>
    </xf>
    <xf numFmtId="0" fontId="0" fillId="5" borderId="0" xfId="0" quotePrefix="1" applyFont="1" applyFill="1" applyAlignment="1">
      <alignment wrapText="1"/>
    </xf>
    <xf numFmtId="0" fontId="0" fillId="5" borderId="0" xfId="0" quotePrefix="1" applyFont="1" applyFill="1"/>
    <xf numFmtId="0" fontId="4" fillId="5" borderId="0" xfId="0" applyFont="1" applyFill="1"/>
    <xf numFmtId="9" fontId="13" fillId="4" borderId="9" xfId="0" applyNumberFormat="1" applyFont="1" applyFill="1" applyBorder="1" applyAlignment="1">
      <alignment horizontal="right"/>
    </xf>
    <xf numFmtId="0" fontId="30" fillId="5" borderId="0" xfId="0" applyFont="1" applyFill="1" applyAlignment="1">
      <alignment horizontal="center"/>
    </xf>
    <xf numFmtId="0" fontId="38" fillId="5" borderId="0" xfId="0" applyFont="1" applyFill="1"/>
    <xf numFmtId="0" fontId="14" fillId="0" borderId="0" xfId="0" applyFont="1" applyBorder="1" applyAlignment="1">
      <alignment horizontal="center" vertical="center" wrapText="1"/>
    </xf>
    <xf numFmtId="0" fontId="14" fillId="0" borderId="63" xfId="0" applyFont="1" applyBorder="1" applyAlignment="1">
      <alignment horizontal="center" vertical="center" wrapText="1"/>
    </xf>
    <xf numFmtId="0" fontId="39" fillId="0" borderId="63" xfId="0" applyFont="1" applyBorder="1" applyAlignment="1">
      <alignment horizontal="center"/>
    </xf>
    <xf numFmtId="0" fontId="39" fillId="0" borderId="0" xfId="0" applyFont="1" applyBorder="1" applyAlignment="1">
      <alignment horizontal="center"/>
    </xf>
    <xf numFmtId="0" fontId="39" fillId="3" borderId="63" xfId="0" applyFont="1" applyFill="1" applyBorder="1" applyAlignment="1">
      <alignment horizontal="center"/>
    </xf>
    <xf numFmtId="0" fontId="39" fillId="3" borderId="0" xfId="0" applyFont="1" applyFill="1" applyBorder="1" applyAlignment="1">
      <alignment horizontal="center"/>
    </xf>
    <xf numFmtId="0" fontId="39" fillId="0" borderId="61" xfId="0" applyFont="1" applyBorder="1" applyAlignment="1">
      <alignment horizontal="center"/>
    </xf>
    <xf numFmtId="0" fontId="39" fillId="3" borderId="61" xfId="0" applyFont="1" applyFill="1" applyBorder="1" applyAlignment="1">
      <alignment horizontal="center"/>
    </xf>
    <xf numFmtId="0" fontId="0" fillId="3" borderId="61" xfId="0" applyFill="1" applyBorder="1" applyAlignment="1">
      <alignment horizontal="center"/>
    </xf>
    <xf numFmtId="0" fontId="0" fillId="0" borderId="61" xfId="0" applyBorder="1" applyAlignment="1">
      <alignment horizontal="center"/>
    </xf>
    <xf numFmtId="0" fontId="22" fillId="6" borderId="21" xfId="0" applyFont="1" applyFill="1" applyBorder="1" applyAlignment="1">
      <alignment horizontal="center" textRotation="90" wrapText="1"/>
    </xf>
    <xf numFmtId="9" fontId="10" fillId="0" borderId="0" xfId="5" applyFont="1" applyAlignment="1">
      <alignment horizontal="center"/>
    </xf>
    <xf numFmtId="0" fontId="40" fillId="5" borderId="0" xfId="0" applyFont="1" applyFill="1" applyBorder="1" applyAlignment="1">
      <alignment textRotation="90" wrapText="1"/>
    </xf>
    <xf numFmtId="0" fontId="41" fillId="5" borderId="0" xfId="0" applyFont="1" applyFill="1" applyAlignment="1">
      <alignment horizontal="center"/>
    </xf>
    <xf numFmtId="0" fontId="41" fillId="5" borderId="0" xfId="0" applyFont="1" applyFill="1" applyAlignment="1">
      <alignment textRotation="90"/>
    </xf>
    <xf numFmtId="0" fontId="0" fillId="5" borderId="0" xfId="0" quotePrefix="1" applyFill="1" applyAlignment="1">
      <alignment horizontal="left" wrapText="1"/>
    </xf>
    <xf numFmtId="0" fontId="41" fillId="5" borderId="0" xfId="0" applyFont="1" applyFill="1"/>
    <xf numFmtId="0" fontId="41" fillId="5" borderId="0" xfId="0" applyFont="1" applyFill="1" applyBorder="1"/>
    <xf numFmtId="0" fontId="22" fillId="6" borderId="22" xfId="0" applyFont="1" applyFill="1" applyBorder="1" applyAlignment="1">
      <alignment horizontal="center" textRotation="90" wrapText="1"/>
    </xf>
    <xf numFmtId="0" fontId="42" fillId="5" borderId="0" xfId="0" applyFont="1" applyFill="1"/>
    <xf numFmtId="0" fontId="43" fillId="5" borderId="0" xfId="0" applyFont="1" applyFill="1"/>
    <xf numFmtId="9" fontId="41" fillId="5" borderId="0" xfId="0" applyNumberFormat="1" applyFont="1" applyFill="1"/>
    <xf numFmtId="9" fontId="41" fillId="5" borderId="0" xfId="5" applyFont="1" applyFill="1"/>
    <xf numFmtId="0" fontId="12" fillId="5" borderId="0" xfId="0" applyFont="1" applyFill="1"/>
    <xf numFmtId="9" fontId="10" fillId="0" borderId="0" xfId="5" applyFont="1" applyBorder="1"/>
    <xf numFmtId="0" fontId="17" fillId="6" borderId="25" xfId="0" applyFont="1" applyFill="1" applyBorder="1" applyAlignment="1">
      <alignment horizontal="left"/>
    </xf>
    <xf numFmtId="0" fontId="13" fillId="4" borderId="9" xfId="0" applyFont="1" applyFill="1" applyBorder="1" applyAlignment="1">
      <alignment horizontal="left"/>
    </xf>
    <xf numFmtId="0" fontId="17" fillId="6" borderId="13" xfId="0" applyFont="1" applyFill="1" applyBorder="1" applyAlignment="1">
      <alignment horizontal="left"/>
    </xf>
    <xf numFmtId="0" fontId="17" fillId="6" borderId="26" xfId="0" applyFont="1" applyFill="1" applyBorder="1" applyAlignment="1">
      <alignment horizontal="left"/>
    </xf>
    <xf numFmtId="0" fontId="13" fillId="4" borderId="14" xfId="0" applyFont="1" applyFill="1" applyBorder="1" applyAlignment="1">
      <alignment horizontal="left"/>
    </xf>
    <xf numFmtId="0" fontId="17" fillId="6" borderId="0" xfId="0" applyFont="1" applyFill="1" applyAlignment="1">
      <alignment vertical="center" wrapText="1"/>
    </xf>
    <xf numFmtId="0" fontId="17" fillId="6" borderId="62" xfId="0" applyFont="1" applyFill="1" applyBorder="1" applyAlignment="1">
      <alignment vertical="center" wrapText="1"/>
    </xf>
    <xf numFmtId="0" fontId="39" fillId="6" borderId="63" xfId="0" applyFont="1" applyFill="1" applyBorder="1" applyAlignment="1">
      <alignment horizontal="center"/>
    </xf>
    <xf numFmtId="0" fontId="39" fillId="6" borderId="61" xfId="0" applyFont="1" applyFill="1" applyBorder="1" applyAlignment="1">
      <alignment horizontal="center"/>
    </xf>
    <xf numFmtId="0" fontId="39" fillId="6" borderId="0" xfId="0" applyFont="1" applyFill="1" applyBorder="1" applyAlignment="1">
      <alignment horizontal="center"/>
    </xf>
    <xf numFmtId="0" fontId="0" fillId="6" borderId="61" xfId="0" applyFill="1" applyBorder="1" applyAlignment="1">
      <alignment horizontal="center"/>
    </xf>
    <xf numFmtId="0" fontId="17" fillId="7" borderId="0" xfId="1" applyFont="1" applyFill="1" applyAlignment="1">
      <alignment vertical="center" wrapText="1"/>
    </xf>
    <xf numFmtId="0" fontId="17" fillId="7" borderId="62" xfId="1" applyFont="1" applyFill="1" applyBorder="1" applyAlignment="1">
      <alignment vertical="center" wrapText="1"/>
    </xf>
    <xf numFmtId="0" fontId="39" fillId="7" borderId="63" xfId="0" applyFont="1" applyFill="1" applyBorder="1" applyAlignment="1">
      <alignment horizontal="center"/>
    </xf>
    <xf numFmtId="0" fontId="39" fillId="7" borderId="61" xfId="0" applyFont="1" applyFill="1" applyBorder="1" applyAlignment="1">
      <alignment horizontal="center"/>
    </xf>
    <xf numFmtId="0" fontId="39" fillId="7" borderId="0" xfId="0" applyFont="1" applyFill="1" applyBorder="1" applyAlignment="1">
      <alignment horizontal="center"/>
    </xf>
    <xf numFmtId="0" fontId="0" fillId="7" borderId="61" xfId="0" applyFill="1" applyBorder="1" applyAlignment="1">
      <alignment horizontal="center"/>
    </xf>
    <xf numFmtId="0" fontId="17" fillId="6" borderId="0" xfId="1" applyFont="1" applyFill="1" applyBorder="1" applyAlignment="1">
      <alignment vertical="center" wrapText="1"/>
    </xf>
    <xf numFmtId="0" fontId="17" fillId="7" borderId="0" xfId="0" applyFont="1" applyFill="1" applyAlignment="1">
      <alignment vertical="center"/>
    </xf>
    <xf numFmtId="0" fontId="17" fillId="7" borderId="62" xfId="0" applyFont="1" applyFill="1" applyBorder="1"/>
    <xf numFmtId="0" fontId="39" fillId="7" borderId="64" xfId="0" applyFont="1" applyFill="1" applyBorder="1" applyAlignment="1">
      <alignment horizontal="center"/>
    </xf>
    <xf numFmtId="0" fontId="39" fillId="7" borderId="65" xfId="0" applyFont="1" applyFill="1" applyBorder="1" applyAlignment="1">
      <alignment horizontal="center"/>
    </xf>
    <xf numFmtId="0" fontId="39" fillId="7" borderId="66" xfId="0" applyFont="1" applyFill="1" applyBorder="1" applyAlignment="1">
      <alignment horizontal="center"/>
    </xf>
    <xf numFmtId="0" fontId="44" fillId="0" borderId="0" xfId="0" applyFont="1" applyAlignment="1">
      <alignment horizontal="left" wrapText="1"/>
    </xf>
    <xf numFmtId="0" fontId="14" fillId="6" borderId="73" xfId="0" applyFont="1" applyFill="1" applyBorder="1" applyAlignment="1">
      <alignment horizontal="left" vertical="center" wrapText="1"/>
    </xf>
    <xf numFmtId="0" fontId="14" fillId="6" borderId="74" xfId="0" applyFont="1" applyFill="1" applyBorder="1" applyAlignment="1">
      <alignment horizontal="left" vertical="center" wrapText="1"/>
    </xf>
    <xf numFmtId="0" fontId="17" fillId="0" borderId="70" xfId="0" applyFont="1" applyBorder="1" applyAlignment="1">
      <alignment horizontal="left" vertical="top" wrapText="1"/>
    </xf>
    <xf numFmtId="0" fontId="17" fillId="0" borderId="71" xfId="0" applyFont="1" applyBorder="1" applyAlignment="1">
      <alignment horizontal="left" vertical="top" wrapText="1"/>
    </xf>
    <xf numFmtId="0" fontId="17" fillId="0" borderId="72" xfId="0" applyFont="1" applyBorder="1" applyAlignment="1">
      <alignment horizontal="left" vertical="top" wrapText="1"/>
    </xf>
    <xf numFmtId="0" fontId="17" fillId="0" borderId="64" xfId="0" applyFont="1" applyBorder="1" applyAlignment="1">
      <alignment horizontal="left" vertical="top" wrapText="1"/>
    </xf>
    <xf numFmtId="0" fontId="17" fillId="0" borderId="66" xfId="0" applyFont="1" applyBorder="1" applyAlignment="1">
      <alignment horizontal="left" vertical="top" wrapText="1"/>
    </xf>
    <xf numFmtId="0" fontId="17" fillId="0" borderId="75" xfId="0" applyFont="1" applyBorder="1" applyAlignment="1">
      <alignment horizontal="left" vertical="top" wrapText="1"/>
    </xf>
    <xf numFmtId="0" fontId="17" fillId="0" borderId="70" xfId="0" applyFont="1" applyBorder="1" applyAlignment="1">
      <alignment horizontal="left" vertical="center" wrapText="1"/>
    </xf>
    <xf numFmtId="0" fontId="17" fillId="0" borderId="71" xfId="0" applyFont="1" applyBorder="1" applyAlignment="1">
      <alignment horizontal="left" vertical="center" wrapText="1"/>
    </xf>
    <xf numFmtId="0" fontId="17" fillId="0" borderId="72" xfId="0" applyFont="1" applyBorder="1" applyAlignment="1">
      <alignment horizontal="left" vertical="center" wrapText="1"/>
    </xf>
    <xf numFmtId="0" fontId="17" fillId="0" borderId="64" xfId="0" applyFont="1" applyBorder="1" applyAlignment="1">
      <alignment horizontal="left" vertical="center" wrapText="1"/>
    </xf>
    <xf numFmtId="0" fontId="17" fillId="0" borderId="66" xfId="0" applyFont="1" applyBorder="1" applyAlignment="1">
      <alignment horizontal="left" vertical="center" wrapText="1"/>
    </xf>
    <xf numFmtId="0" fontId="17" fillId="0" borderId="75" xfId="0" applyFont="1" applyBorder="1" applyAlignment="1">
      <alignment horizontal="left" vertical="center" wrapText="1"/>
    </xf>
    <xf numFmtId="0" fontId="35" fillId="0" borderId="0" xfId="0" applyFont="1" applyBorder="1" applyAlignment="1">
      <alignment horizontal="left" vertical="top" wrapText="1"/>
    </xf>
    <xf numFmtId="0" fontId="14" fillId="6" borderId="76" xfId="0" applyFont="1" applyFill="1" applyBorder="1" applyAlignment="1">
      <alignment horizontal="left" vertical="center" wrapText="1"/>
    </xf>
    <xf numFmtId="0" fontId="14" fillId="6" borderId="77" xfId="0" applyFont="1" applyFill="1" applyBorder="1" applyAlignment="1">
      <alignment horizontal="left" vertical="center" wrapText="1"/>
    </xf>
    <xf numFmtId="0" fontId="14" fillId="0" borderId="67" xfId="0" applyFont="1" applyBorder="1" applyAlignment="1">
      <alignment horizontal="center"/>
    </xf>
    <xf numFmtId="0" fontId="14" fillId="0" borderId="68" xfId="0" applyFont="1" applyBorder="1" applyAlignment="1">
      <alignment horizontal="center"/>
    </xf>
    <xf numFmtId="0" fontId="14" fillId="0" borderId="69" xfId="0" applyFont="1" applyBorder="1" applyAlignment="1">
      <alignment horizontal="center"/>
    </xf>
    <xf numFmtId="0" fontId="17" fillId="0" borderId="63" xfId="0" applyFont="1" applyBorder="1" applyAlignment="1">
      <alignment horizontal="left" vertical="top" wrapText="1"/>
    </xf>
    <xf numFmtId="0" fontId="17" fillId="0" borderId="0" xfId="0" applyFont="1" applyBorder="1" applyAlignment="1">
      <alignment horizontal="left" vertical="top" wrapText="1"/>
    </xf>
    <xf numFmtId="0" fontId="17" fillId="0" borderId="62" xfId="0" applyFont="1" applyBorder="1" applyAlignment="1">
      <alignment horizontal="left" vertical="top" wrapText="1"/>
    </xf>
    <xf numFmtId="0" fontId="17" fillId="0" borderId="67" xfId="0" applyFont="1" applyBorder="1" applyAlignment="1">
      <alignment horizontal="left" vertical="center" wrapText="1"/>
    </xf>
    <xf numFmtId="0" fontId="17" fillId="0" borderId="68" xfId="0" applyFont="1" applyBorder="1" applyAlignment="1">
      <alignment horizontal="left" vertical="center" wrapText="1"/>
    </xf>
    <xf numFmtId="0" fontId="17" fillId="0" borderId="69" xfId="0" applyFont="1" applyBorder="1" applyAlignment="1">
      <alignment horizontal="left" vertical="center" wrapText="1"/>
    </xf>
    <xf numFmtId="0" fontId="17" fillId="0" borderId="63" xfId="0" applyFont="1" applyBorder="1" applyAlignment="1">
      <alignment horizontal="left" vertical="center" wrapText="1"/>
    </xf>
    <xf numFmtId="0" fontId="17" fillId="0" borderId="0" xfId="0" applyFont="1" applyBorder="1" applyAlignment="1">
      <alignment horizontal="left" vertical="center" wrapText="1"/>
    </xf>
    <xf numFmtId="0" fontId="17" fillId="0" borderId="62" xfId="0" applyFont="1" applyBorder="1" applyAlignment="1">
      <alignment horizontal="left" vertical="center" wrapText="1"/>
    </xf>
    <xf numFmtId="9" fontId="22" fillId="6" borderId="39" xfId="0" applyNumberFormat="1" applyFont="1" applyFill="1" applyBorder="1" applyAlignment="1">
      <alignment horizontal="center" vertical="center"/>
    </xf>
    <xf numFmtId="9" fontId="22" fillId="6" borderId="29" xfId="0" applyNumberFormat="1" applyFont="1" applyFill="1" applyBorder="1" applyAlignment="1">
      <alignment horizontal="center" vertical="center"/>
    </xf>
    <xf numFmtId="9" fontId="14" fillId="6" borderId="8" xfId="0" applyNumberFormat="1" applyFont="1" applyFill="1" applyBorder="1" applyAlignment="1">
      <alignment horizontal="center" vertical="center"/>
    </xf>
    <xf numFmtId="9" fontId="14" fillId="6" borderId="0" xfId="0" applyNumberFormat="1" applyFont="1" applyFill="1" applyBorder="1" applyAlignment="1">
      <alignment horizontal="center" vertical="center"/>
    </xf>
    <xf numFmtId="9" fontId="45" fillId="6" borderId="31" xfId="0" applyNumberFormat="1" applyFont="1" applyFill="1" applyBorder="1" applyAlignment="1">
      <alignment horizontal="center" vertical="center"/>
    </xf>
    <xf numFmtId="9" fontId="45" fillId="6" borderId="30" xfId="0" applyNumberFormat="1" applyFont="1" applyFill="1" applyBorder="1" applyAlignment="1">
      <alignment horizontal="center" vertical="center"/>
    </xf>
    <xf numFmtId="3" fontId="22" fillId="6" borderId="17" xfId="0" applyNumberFormat="1" applyFont="1" applyFill="1" applyBorder="1" applyAlignment="1">
      <alignment horizontal="center" vertical="center"/>
    </xf>
    <xf numFmtId="3" fontId="22" fillId="6" borderId="1" xfId="0" applyNumberFormat="1" applyFont="1" applyFill="1" applyBorder="1" applyAlignment="1">
      <alignment horizontal="center" vertical="center"/>
    </xf>
    <xf numFmtId="9" fontId="22" fillId="6" borderId="18" xfId="0" applyNumberFormat="1" applyFont="1" applyFill="1" applyBorder="1" applyAlignment="1">
      <alignment horizontal="center" vertical="center"/>
    </xf>
    <xf numFmtId="9" fontId="22" fillId="6" borderId="33" xfId="0" applyNumberFormat="1" applyFont="1" applyFill="1" applyBorder="1" applyAlignment="1">
      <alignment horizontal="center" vertical="center"/>
    </xf>
    <xf numFmtId="3" fontId="22" fillId="6" borderId="4" xfId="0" applyNumberFormat="1" applyFont="1" applyFill="1" applyBorder="1" applyAlignment="1">
      <alignment horizontal="center" vertical="center"/>
    </xf>
    <xf numFmtId="3" fontId="22" fillId="6" borderId="7" xfId="0" applyNumberFormat="1" applyFont="1" applyFill="1" applyBorder="1" applyAlignment="1">
      <alignment horizontal="center" vertical="center"/>
    </xf>
    <xf numFmtId="0" fontId="17" fillId="5" borderId="0" xfId="0" applyFont="1" applyFill="1" applyAlignment="1">
      <alignment horizontal="left" wrapText="1"/>
    </xf>
    <xf numFmtId="0" fontId="14" fillId="6" borderId="25" xfId="0" applyFont="1" applyFill="1" applyBorder="1" applyAlignment="1">
      <alignment horizontal="center" vertical="center"/>
    </xf>
    <xf numFmtId="0" fontId="14" fillId="6" borderId="35" xfId="0" applyFont="1" applyFill="1" applyBorder="1" applyAlignment="1">
      <alignment horizontal="center" vertical="center"/>
    </xf>
    <xf numFmtId="0" fontId="14" fillId="6" borderId="38" xfId="0" applyFont="1" applyFill="1" applyBorder="1" applyAlignment="1">
      <alignment horizontal="center" vertical="center"/>
    </xf>
    <xf numFmtId="0" fontId="14" fillId="6" borderId="13" xfId="0" applyFont="1" applyFill="1" applyBorder="1" applyAlignment="1">
      <alignment horizontal="center" vertical="center"/>
    </xf>
    <xf numFmtId="0" fontId="14" fillId="6" borderId="0" xfId="0" applyFont="1" applyFill="1" applyBorder="1" applyAlignment="1">
      <alignment horizontal="center" vertical="center"/>
    </xf>
    <xf numFmtId="0" fontId="14" fillId="6" borderId="18" xfId="0" applyFont="1" applyFill="1" applyBorder="1" applyAlignment="1">
      <alignment horizontal="center" vertical="center"/>
    </xf>
    <xf numFmtId="0" fontId="14" fillId="6" borderId="14" xfId="0" applyFont="1" applyFill="1" applyBorder="1" applyAlignment="1">
      <alignment horizontal="center" vertical="center"/>
    </xf>
    <xf numFmtId="0" fontId="14" fillId="6" borderId="2" xfId="0" applyFont="1" applyFill="1" applyBorder="1" applyAlignment="1">
      <alignment horizontal="center" vertical="center"/>
    </xf>
    <xf numFmtId="0" fontId="14" fillId="6" borderId="29" xfId="0" applyFont="1" applyFill="1" applyBorder="1" applyAlignment="1">
      <alignment horizontal="center" vertical="center"/>
    </xf>
    <xf numFmtId="9" fontId="22" fillId="6" borderId="38" xfId="0" applyNumberFormat="1" applyFont="1" applyFill="1" applyBorder="1" applyAlignment="1">
      <alignment horizontal="center" vertical="center"/>
    </xf>
    <xf numFmtId="0" fontId="22" fillId="6" borderId="36" xfId="0" applyFont="1" applyFill="1" applyBorder="1" applyAlignment="1">
      <alignment horizontal="center" textRotation="90" wrapText="1"/>
    </xf>
    <xf numFmtId="0" fontId="22" fillId="6" borderId="21" xfId="0" applyFont="1" applyFill="1" applyBorder="1" applyAlignment="1">
      <alignment horizontal="center" textRotation="90" wrapText="1"/>
    </xf>
    <xf numFmtId="0" fontId="22" fillId="6" borderId="37" xfId="0" applyFont="1" applyFill="1" applyBorder="1" applyAlignment="1">
      <alignment horizontal="center" textRotation="90" wrapText="1"/>
    </xf>
    <xf numFmtId="9" fontId="45" fillId="6" borderId="15" xfId="0" applyNumberFormat="1" applyFont="1" applyFill="1" applyBorder="1" applyAlignment="1">
      <alignment horizontal="center" vertical="center"/>
    </xf>
    <xf numFmtId="9" fontId="45" fillId="6" borderId="32" xfId="0" applyNumberFormat="1" applyFont="1" applyFill="1" applyBorder="1" applyAlignment="1">
      <alignment horizontal="center" vertical="center"/>
    </xf>
    <xf numFmtId="3" fontId="22" fillId="6" borderId="16" xfId="0" applyNumberFormat="1" applyFont="1" applyFill="1" applyBorder="1" applyAlignment="1">
      <alignment horizontal="center" vertical="center"/>
    </xf>
    <xf numFmtId="9" fontId="14" fillId="6" borderId="35" xfId="0" applyNumberFormat="1" applyFont="1" applyFill="1" applyBorder="1" applyAlignment="1">
      <alignment horizontal="center" vertical="center"/>
    </xf>
    <xf numFmtId="9" fontId="14" fillId="6" borderId="34" xfId="0" applyNumberFormat="1" applyFont="1" applyFill="1" applyBorder="1" applyAlignment="1">
      <alignment horizontal="center" vertical="center"/>
    </xf>
    <xf numFmtId="0" fontId="0" fillId="5" borderId="0" xfId="0" quotePrefix="1" applyFill="1" applyAlignment="1">
      <alignment horizontal="left" wrapText="1"/>
    </xf>
    <xf numFmtId="9" fontId="22" fillId="6" borderId="39" xfId="5" applyFont="1" applyFill="1" applyBorder="1" applyAlignment="1">
      <alignment horizontal="center" vertical="center"/>
    </xf>
    <xf numFmtId="9" fontId="22" fillId="6" borderId="33" xfId="5" applyFont="1" applyFill="1" applyBorder="1" applyAlignment="1">
      <alignment horizontal="center" vertical="center"/>
    </xf>
    <xf numFmtId="9" fontId="22" fillId="6" borderId="29" xfId="5" applyFont="1" applyFill="1" applyBorder="1" applyAlignment="1">
      <alignment horizontal="center" vertical="center"/>
    </xf>
    <xf numFmtId="9" fontId="22" fillId="6" borderId="38" xfId="5" applyFont="1" applyFill="1" applyBorder="1" applyAlignment="1">
      <alignment horizontal="center" vertical="center"/>
    </xf>
    <xf numFmtId="0" fontId="15" fillId="8" borderId="15" xfId="0" applyFont="1" applyFill="1" applyBorder="1" applyAlignment="1">
      <alignment horizontal="center" vertical="center" textRotation="90"/>
    </xf>
    <xf numFmtId="0" fontId="15" fillId="8" borderId="31" xfId="0" applyFont="1" applyFill="1" applyBorder="1" applyAlignment="1">
      <alignment horizontal="center" vertical="center" textRotation="90"/>
    </xf>
    <xf numFmtId="0" fontId="15" fillId="8" borderId="32" xfId="0" applyFont="1" applyFill="1" applyBorder="1" applyAlignment="1">
      <alignment horizontal="center" vertical="center" textRotation="90"/>
    </xf>
    <xf numFmtId="9" fontId="14" fillId="6" borderId="40" xfId="0" applyNumberFormat="1" applyFont="1" applyFill="1" applyBorder="1" applyAlignment="1">
      <alignment horizontal="center" vertical="center"/>
    </xf>
    <xf numFmtId="9" fontId="14" fillId="6" borderId="41" xfId="0" applyNumberFormat="1" applyFont="1" applyFill="1" applyBorder="1" applyAlignment="1">
      <alignment horizontal="center" vertical="center"/>
    </xf>
    <xf numFmtId="9" fontId="24" fillId="6" borderId="40" xfId="0" applyNumberFormat="1" applyFont="1" applyFill="1" applyBorder="1" applyAlignment="1">
      <alignment horizontal="center" vertical="center"/>
    </xf>
    <xf numFmtId="9" fontId="24" fillId="6" borderId="10" xfId="0" applyNumberFormat="1" applyFont="1" applyFill="1" applyBorder="1" applyAlignment="1">
      <alignment horizontal="center" vertical="center"/>
    </xf>
    <xf numFmtId="9" fontId="24" fillId="6" borderId="6" xfId="0" applyNumberFormat="1" applyFont="1" applyFill="1" applyBorder="1" applyAlignment="1">
      <alignment horizontal="center" vertical="center"/>
    </xf>
    <xf numFmtId="9" fontId="24" fillId="6" borderId="34" xfId="0" applyNumberFormat="1" applyFont="1" applyFill="1" applyBorder="1" applyAlignment="1">
      <alignment horizontal="center" vertical="center"/>
    </xf>
    <xf numFmtId="0" fontId="46" fillId="0" borderId="15" xfId="0" applyFont="1" applyFill="1" applyBorder="1" applyAlignment="1">
      <alignment horizontal="center" vertical="center" wrapText="1"/>
    </xf>
    <xf numFmtId="0" fontId="46" fillId="0" borderId="31" xfId="0" applyFont="1" applyFill="1" applyBorder="1" applyAlignment="1">
      <alignment horizontal="center" vertical="center" wrapText="1"/>
    </xf>
    <xf numFmtId="0" fontId="46" fillId="0" borderId="32"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27" xfId="0" applyFont="1" applyFill="1" applyBorder="1" applyAlignment="1">
      <alignment horizontal="center" vertical="center" wrapText="1"/>
    </xf>
    <xf numFmtId="0" fontId="22" fillId="6" borderId="21" xfId="0" applyFont="1" applyFill="1" applyBorder="1" applyAlignment="1">
      <alignment horizontal="center" textRotation="90"/>
    </xf>
    <xf numFmtId="9" fontId="22" fillId="6" borderId="46" xfId="0" applyNumberFormat="1" applyFont="1" applyFill="1" applyBorder="1" applyAlignment="1">
      <alignment horizontal="center" vertical="center"/>
    </xf>
    <xf numFmtId="9" fontId="22" fillId="6" borderId="45" xfId="0" applyNumberFormat="1" applyFont="1" applyFill="1" applyBorder="1" applyAlignment="1">
      <alignment horizontal="center" vertical="center"/>
    </xf>
    <xf numFmtId="9" fontId="22" fillId="6" borderId="42" xfId="0" applyNumberFormat="1" applyFont="1" applyFill="1" applyBorder="1" applyAlignment="1">
      <alignment horizontal="center" vertical="center"/>
    </xf>
    <xf numFmtId="9" fontId="22" fillId="6" borderId="43" xfId="0" applyNumberFormat="1" applyFont="1" applyFill="1" applyBorder="1" applyAlignment="1">
      <alignment horizontal="center" vertical="center"/>
    </xf>
    <xf numFmtId="9" fontId="22" fillId="6" borderId="44" xfId="0" applyNumberFormat="1" applyFont="1" applyFill="1" applyBorder="1" applyAlignment="1">
      <alignment horizontal="center" vertical="center"/>
    </xf>
    <xf numFmtId="9" fontId="24" fillId="6" borderId="8" xfId="0" applyNumberFormat="1" applyFont="1" applyFill="1" applyBorder="1" applyAlignment="1">
      <alignment horizontal="center" vertical="center"/>
    </xf>
    <xf numFmtId="0" fontId="15" fillId="0" borderId="15" xfId="0" applyFont="1" applyFill="1" applyBorder="1" applyAlignment="1">
      <alignment horizontal="center" vertical="center" textRotation="90"/>
    </xf>
    <xf numFmtId="0" fontId="15" fillId="0" borderId="31" xfId="0" applyFont="1" applyFill="1" applyBorder="1" applyAlignment="1">
      <alignment horizontal="center" vertical="center" textRotation="90"/>
    </xf>
    <xf numFmtId="0" fontId="15" fillId="0" borderId="32" xfId="0" applyFont="1" applyFill="1" applyBorder="1" applyAlignment="1">
      <alignment horizontal="center" vertical="center" textRotation="90"/>
    </xf>
    <xf numFmtId="3" fontId="22" fillId="6" borderId="31" xfId="0" applyNumberFormat="1" applyFont="1" applyFill="1" applyBorder="1" applyAlignment="1">
      <alignment horizontal="center" vertical="center"/>
    </xf>
    <xf numFmtId="3" fontId="22" fillId="6" borderId="30" xfId="0" applyNumberFormat="1" applyFont="1" applyFill="1" applyBorder="1" applyAlignment="1">
      <alignment horizontal="center" vertical="center"/>
    </xf>
    <xf numFmtId="3" fontId="22" fillId="6" borderId="47" xfId="0" applyNumberFormat="1" applyFont="1" applyFill="1" applyBorder="1" applyAlignment="1">
      <alignment horizontal="center" vertical="center"/>
    </xf>
    <xf numFmtId="0" fontId="15" fillId="11" borderId="15" xfId="0" applyFont="1" applyFill="1" applyBorder="1" applyAlignment="1">
      <alignment horizontal="center" vertical="center" textRotation="90"/>
    </xf>
    <xf numFmtId="0" fontId="15" fillId="11" borderId="31" xfId="0" applyFont="1" applyFill="1" applyBorder="1" applyAlignment="1">
      <alignment horizontal="center" vertical="center" textRotation="90"/>
    </xf>
    <xf numFmtId="0" fontId="15" fillId="11" borderId="32" xfId="0" applyFont="1" applyFill="1" applyBorder="1" applyAlignment="1">
      <alignment horizontal="center" vertical="center" textRotation="90"/>
    </xf>
    <xf numFmtId="3" fontId="22" fillId="6" borderId="32" xfId="0" applyNumberFormat="1" applyFont="1" applyFill="1" applyBorder="1" applyAlignment="1">
      <alignment horizontal="center" vertical="center"/>
    </xf>
    <xf numFmtId="3" fontId="22" fillId="6" borderId="15" xfId="0" applyNumberFormat="1" applyFont="1" applyFill="1" applyBorder="1" applyAlignment="1">
      <alignment horizontal="center" vertical="center"/>
    </xf>
    <xf numFmtId="0" fontId="14" fillId="9" borderId="36" xfId="0" applyFont="1" applyFill="1" applyBorder="1" applyAlignment="1">
      <alignment horizontal="center" vertical="center" wrapText="1"/>
    </xf>
    <xf numFmtId="0" fontId="14" fillId="9" borderId="27" xfId="0" applyFont="1" applyFill="1" applyBorder="1" applyAlignment="1">
      <alignment horizontal="center" vertical="center" wrapText="1"/>
    </xf>
    <xf numFmtId="0" fontId="22" fillId="6" borderId="23" xfId="0" applyFont="1" applyFill="1" applyBorder="1" applyAlignment="1">
      <alignment horizontal="center" textRotation="90"/>
    </xf>
    <xf numFmtId="0" fontId="15" fillId="10" borderId="15" xfId="0" applyFont="1" applyFill="1" applyBorder="1" applyAlignment="1">
      <alignment horizontal="center" vertical="center" textRotation="90"/>
    </xf>
    <xf numFmtId="0" fontId="15" fillId="10" borderId="31" xfId="0" applyFont="1" applyFill="1" applyBorder="1" applyAlignment="1">
      <alignment horizontal="center" vertical="center" textRotation="90"/>
    </xf>
    <xf numFmtId="0" fontId="15" fillId="10" borderId="32" xfId="0" applyFont="1" applyFill="1" applyBorder="1" applyAlignment="1">
      <alignment horizontal="center" vertical="center" textRotation="90"/>
    </xf>
    <xf numFmtId="9" fontId="22" fillId="6" borderId="15" xfId="0" applyNumberFormat="1" applyFont="1" applyFill="1" applyBorder="1" applyAlignment="1">
      <alignment horizontal="center" vertical="center"/>
    </xf>
    <xf numFmtId="9" fontId="22" fillId="6" borderId="30" xfId="0" applyNumberFormat="1" applyFont="1" applyFill="1" applyBorder="1" applyAlignment="1">
      <alignment horizontal="center" vertical="center"/>
    </xf>
    <xf numFmtId="9" fontId="22" fillId="6" borderId="47" xfId="0" applyNumberFormat="1" applyFont="1" applyFill="1" applyBorder="1" applyAlignment="1">
      <alignment horizontal="center" vertical="center"/>
    </xf>
    <xf numFmtId="9" fontId="22" fillId="6" borderId="32" xfId="0" applyNumberFormat="1" applyFont="1" applyFill="1" applyBorder="1" applyAlignment="1">
      <alignment horizontal="center" vertical="center"/>
    </xf>
    <xf numFmtId="0" fontId="14" fillId="6" borderId="25"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14" fillId="6" borderId="3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29" xfId="0" applyFont="1" applyFill="1" applyBorder="1" applyAlignment="1">
      <alignment horizontal="center" vertical="center" wrapText="1"/>
    </xf>
    <xf numFmtId="9" fontId="14" fillId="6" borderId="50" xfId="0" applyNumberFormat="1" applyFont="1" applyFill="1" applyBorder="1" applyAlignment="1">
      <alignment horizontal="center" vertical="center"/>
    </xf>
    <xf numFmtId="9" fontId="22" fillId="6" borderId="40" xfId="0" applyNumberFormat="1" applyFont="1" applyFill="1" applyBorder="1" applyAlignment="1">
      <alignment horizontal="center" vertical="center"/>
    </xf>
    <xf numFmtId="9" fontId="22" fillId="6" borderId="6" xfId="0" applyNumberFormat="1" applyFont="1" applyFill="1" applyBorder="1" applyAlignment="1">
      <alignment horizontal="center" vertical="center"/>
    </xf>
    <xf numFmtId="9" fontId="14" fillId="6" borderId="5" xfId="0" applyNumberFormat="1" applyFont="1" applyFill="1" applyBorder="1" applyAlignment="1">
      <alignment horizontal="center" vertical="center"/>
    </xf>
    <xf numFmtId="9" fontId="22" fillId="6" borderId="8" xfId="0" applyNumberFormat="1" applyFont="1" applyFill="1" applyBorder="1" applyAlignment="1">
      <alignment horizontal="center" vertical="center"/>
    </xf>
    <xf numFmtId="9" fontId="22" fillId="6" borderId="10" xfId="0" applyNumberFormat="1" applyFont="1" applyFill="1" applyBorder="1" applyAlignment="1">
      <alignment horizontal="center" vertical="center"/>
    </xf>
    <xf numFmtId="0" fontId="14" fillId="6" borderId="36" xfId="0" applyFont="1" applyFill="1" applyBorder="1" applyAlignment="1">
      <alignment horizontal="center" vertical="center" wrapText="1"/>
    </xf>
    <xf numFmtId="0" fontId="14" fillId="6" borderId="27" xfId="0" applyFont="1" applyFill="1" applyBorder="1" applyAlignment="1">
      <alignment horizontal="center" vertical="center" wrapText="1"/>
    </xf>
    <xf numFmtId="9" fontId="14" fillId="6" borderId="48" xfId="0" applyNumberFormat="1" applyFont="1" applyFill="1" applyBorder="1" applyAlignment="1">
      <alignment horizontal="center" vertical="center"/>
    </xf>
    <xf numFmtId="9" fontId="22" fillId="6" borderId="34" xfId="0" applyNumberFormat="1" applyFont="1" applyFill="1" applyBorder="1" applyAlignment="1">
      <alignment horizontal="center" vertical="center"/>
    </xf>
    <xf numFmtId="0" fontId="22" fillId="6" borderId="49" xfId="0" applyFont="1" applyFill="1" applyBorder="1" applyAlignment="1">
      <alignment horizontal="center" textRotation="90"/>
    </xf>
    <xf numFmtId="9" fontId="45" fillId="6" borderId="51" xfId="0" applyNumberFormat="1" applyFont="1" applyFill="1" applyBorder="1" applyAlignment="1">
      <alignment horizontal="center" vertical="center"/>
    </xf>
    <xf numFmtId="9" fontId="45" fillId="6" borderId="55" xfId="0" applyNumberFormat="1" applyFont="1" applyFill="1" applyBorder="1" applyAlignment="1">
      <alignment horizontal="center" vertical="center"/>
    </xf>
    <xf numFmtId="3" fontId="22" fillId="6" borderId="42" xfId="0" applyNumberFormat="1" applyFont="1" applyFill="1" applyBorder="1" applyAlignment="1">
      <alignment horizontal="center" vertical="center"/>
    </xf>
    <xf numFmtId="3" fontId="22" fillId="6" borderId="43" xfId="0" applyNumberFormat="1" applyFont="1" applyFill="1" applyBorder="1" applyAlignment="1">
      <alignment horizontal="center" vertical="center"/>
    </xf>
    <xf numFmtId="3" fontId="22" fillId="6" borderId="46" xfId="0" applyNumberFormat="1" applyFont="1" applyFill="1" applyBorder="1" applyAlignment="1">
      <alignment horizontal="center" vertical="center"/>
    </xf>
    <xf numFmtId="3" fontId="22" fillId="6" borderId="45" xfId="0" applyNumberFormat="1" applyFont="1" applyFill="1" applyBorder="1" applyAlignment="1">
      <alignment horizontal="center" vertical="center"/>
    </xf>
    <xf numFmtId="9" fontId="45" fillId="6" borderId="53" xfId="0" applyNumberFormat="1" applyFont="1" applyFill="1" applyBorder="1" applyAlignment="1">
      <alignment horizontal="center" vertical="center"/>
    </xf>
    <xf numFmtId="9" fontId="45" fillId="6" borderId="52" xfId="0" applyNumberFormat="1" applyFont="1" applyFill="1" applyBorder="1" applyAlignment="1">
      <alignment horizontal="center" vertical="center"/>
    </xf>
    <xf numFmtId="3" fontId="22" fillId="6" borderId="44" xfId="0" applyNumberFormat="1" applyFont="1" applyFill="1" applyBorder="1" applyAlignment="1">
      <alignment horizontal="center" vertical="center"/>
    </xf>
    <xf numFmtId="9" fontId="45" fillId="6" borderId="54" xfId="0" applyNumberFormat="1" applyFont="1" applyFill="1" applyBorder="1" applyAlignment="1">
      <alignment horizontal="center" vertical="center"/>
    </xf>
    <xf numFmtId="0" fontId="22" fillId="6" borderId="49" xfId="0" applyFont="1" applyFill="1" applyBorder="1" applyAlignment="1">
      <alignment horizontal="center" textRotation="90" wrapText="1"/>
    </xf>
    <xf numFmtId="0" fontId="0" fillId="5" borderId="0" xfId="0" quotePrefix="1" applyFill="1" applyAlignment="1">
      <alignment wrapText="1"/>
    </xf>
    <xf numFmtId="0" fontId="0" fillId="0" borderId="0" xfId="0" applyAlignment="1">
      <alignment wrapText="1"/>
    </xf>
    <xf numFmtId="9" fontId="14" fillId="6" borderId="13" xfId="0" applyNumberFormat="1" applyFont="1" applyFill="1" applyBorder="1" applyAlignment="1">
      <alignment horizontal="center" vertical="center"/>
    </xf>
    <xf numFmtId="0" fontId="29" fillId="5" borderId="0" xfId="0" applyFont="1" applyFill="1" applyAlignment="1">
      <alignment wrapText="1"/>
    </xf>
    <xf numFmtId="0" fontId="12" fillId="0" borderId="0" xfId="0" applyFont="1" applyAlignment="1">
      <alignment wrapText="1"/>
    </xf>
    <xf numFmtId="9" fontId="24" fillId="6" borderId="58" xfId="0" applyNumberFormat="1" applyFont="1" applyFill="1" applyBorder="1" applyAlignment="1">
      <alignment horizontal="center" vertical="center"/>
    </xf>
    <xf numFmtId="9" fontId="24" fillId="6" borderId="57" xfId="0" applyNumberFormat="1" applyFont="1" applyFill="1" applyBorder="1" applyAlignment="1">
      <alignment horizontal="center" vertical="center"/>
    </xf>
    <xf numFmtId="9" fontId="24" fillId="6" borderId="56" xfId="0" applyNumberFormat="1" applyFont="1" applyFill="1" applyBorder="1" applyAlignment="1">
      <alignment horizontal="center" vertical="center"/>
    </xf>
    <xf numFmtId="9" fontId="14" fillId="6" borderId="25" xfId="0" applyNumberFormat="1" applyFont="1" applyFill="1" applyBorder="1" applyAlignment="1">
      <alignment horizontal="center" vertical="center"/>
    </xf>
    <xf numFmtId="0" fontId="48" fillId="8" borderId="15" xfId="0" applyFont="1" applyFill="1" applyBorder="1" applyAlignment="1">
      <alignment horizontal="center" vertical="center" textRotation="90" wrapText="1"/>
    </xf>
    <xf numFmtId="0" fontId="48" fillId="8" borderId="31" xfId="0" applyFont="1" applyFill="1" applyBorder="1" applyAlignment="1">
      <alignment horizontal="center" vertical="center" textRotation="90" wrapText="1"/>
    </xf>
    <xf numFmtId="0" fontId="48" fillId="8" borderId="32" xfId="0" applyFont="1" applyFill="1" applyBorder="1" applyAlignment="1">
      <alignment horizontal="center" vertical="center" textRotation="90" wrapText="1"/>
    </xf>
    <xf numFmtId="0" fontId="47" fillId="5" borderId="0" xfId="0" applyFont="1" applyFill="1" applyBorder="1" applyAlignment="1">
      <alignment horizontal="center" textRotation="90"/>
    </xf>
    <xf numFmtId="0" fontId="22" fillId="6" borderId="27" xfId="0" applyFont="1" applyFill="1" applyBorder="1" applyAlignment="1">
      <alignment horizontal="center" textRotation="90" wrapText="1"/>
    </xf>
    <xf numFmtId="0" fontId="41" fillId="5" borderId="0" xfId="0" applyFont="1" applyFill="1" applyBorder="1" applyAlignment="1">
      <alignment horizontal="center"/>
    </xf>
    <xf numFmtId="0" fontId="20" fillId="6" borderId="36" xfId="0" applyFont="1" applyFill="1" applyBorder="1" applyAlignment="1">
      <alignment horizontal="center" vertical="center" wrapText="1"/>
    </xf>
    <xf numFmtId="0" fontId="20" fillId="6" borderId="21" xfId="0" applyFont="1" applyFill="1" applyBorder="1" applyAlignment="1">
      <alignment horizontal="center" vertical="center"/>
    </xf>
    <xf numFmtId="0" fontId="20" fillId="6" borderId="27" xfId="0" applyFont="1" applyFill="1" applyBorder="1" applyAlignment="1">
      <alignment horizontal="center" vertical="center"/>
    </xf>
    <xf numFmtId="166" fontId="14" fillId="6" borderId="35" xfId="0" applyNumberFormat="1" applyFont="1" applyFill="1" applyBorder="1" applyAlignment="1">
      <alignment horizontal="center" vertical="center"/>
    </xf>
    <xf numFmtId="166" fontId="14" fillId="6" borderId="38" xfId="0" applyNumberFormat="1" applyFont="1" applyFill="1" applyBorder="1" applyAlignment="1">
      <alignment horizontal="center" vertical="center"/>
    </xf>
    <xf numFmtId="166" fontId="14" fillId="6" borderId="13" xfId="0" applyNumberFormat="1" applyFont="1" applyFill="1" applyBorder="1" applyAlignment="1">
      <alignment horizontal="center" vertical="center"/>
    </xf>
    <xf numFmtId="166" fontId="14" fillId="6" borderId="0" xfId="0" applyNumberFormat="1" applyFont="1" applyFill="1" applyBorder="1" applyAlignment="1">
      <alignment horizontal="center" vertical="center"/>
    </xf>
    <xf numFmtId="166" fontId="14" fillId="6" borderId="18" xfId="0" applyNumberFormat="1" applyFont="1" applyFill="1" applyBorder="1" applyAlignment="1">
      <alignment horizontal="center" vertical="center"/>
    </xf>
    <xf numFmtId="166" fontId="14" fillId="6" borderId="26" xfId="0" applyNumberFormat="1" applyFont="1" applyFill="1" applyBorder="1" applyAlignment="1">
      <alignment horizontal="center" vertical="center"/>
    </xf>
    <xf numFmtId="166" fontId="14" fillId="6" borderId="41" xfId="0" applyNumberFormat="1" applyFont="1" applyFill="1" applyBorder="1" applyAlignment="1">
      <alignment horizontal="center" vertical="center"/>
    </xf>
    <xf numFmtId="166" fontId="14" fillId="6" borderId="39" xfId="0" applyNumberFormat="1" applyFont="1" applyFill="1" applyBorder="1" applyAlignment="1">
      <alignment horizontal="center" vertical="center"/>
    </xf>
    <xf numFmtId="0" fontId="12" fillId="5" borderId="0" xfId="0" applyFont="1" applyFill="1" applyAlignment="1">
      <alignment horizontal="left" wrapText="1"/>
    </xf>
    <xf numFmtId="166" fontId="14" fillId="6" borderId="25" xfId="0" applyNumberFormat="1" applyFont="1" applyFill="1" applyBorder="1" applyAlignment="1">
      <alignment horizontal="center" vertical="center"/>
    </xf>
    <xf numFmtId="0" fontId="0" fillId="6" borderId="25" xfId="0" applyFont="1" applyFill="1" applyBorder="1" applyAlignment="1">
      <alignment horizontal="left" vertical="top" wrapText="1"/>
    </xf>
    <xf numFmtId="0" fontId="0" fillId="6" borderId="35" xfId="0" applyFont="1" applyFill="1" applyBorder="1" applyAlignment="1">
      <alignment horizontal="left" vertical="top" wrapText="1"/>
    </xf>
    <xf numFmtId="0" fontId="0" fillId="6" borderId="38" xfId="0" applyFont="1" applyFill="1" applyBorder="1" applyAlignment="1">
      <alignment horizontal="left" vertical="top" wrapText="1"/>
    </xf>
    <xf numFmtId="0" fontId="11" fillId="6" borderId="14" xfId="3" applyFill="1" applyBorder="1" applyAlignment="1">
      <alignment horizontal="left" wrapText="1"/>
    </xf>
    <xf numFmtId="0" fontId="11" fillId="6" borderId="2" xfId="3" applyFill="1" applyBorder="1" applyAlignment="1">
      <alignment horizontal="left"/>
    </xf>
    <xf numFmtId="0" fontId="11" fillId="6" borderId="29" xfId="3" applyFill="1" applyBorder="1" applyAlignment="1">
      <alignment horizontal="left"/>
    </xf>
    <xf numFmtId="9" fontId="14" fillId="6" borderId="38" xfId="0" applyNumberFormat="1" applyFont="1" applyFill="1" applyBorder="1" applyAlignment="1">
      <alignment horizontal="center" vertical="center"/>
    </xf>
    <xf numFmtId="9" fontId="14" fillId="6" borderId="18" xfId="0" applyNumberFormat="1" applyFont="1" applyFill="1" applyBorder="1" applyAlignment="1">
      <alignment horizontal="center" vertical="center"/>
    </xf>
    <xf numFmtId="0" fontId="20" fillId="6" borderId="36" xfId="0" applyFont="1" applyFill="1" applyBorder="1" applyAlignment="1">
      <alignment horizontal="center" vertical="center"/>
    </xf>
  </cellXfs>
  <cellStyles count="6">
    <cellStyle name="20% - Accent1" xfId="1" builtinId="30"/>
    <cellStyle name="Comma" xfId="2" builtinId="3"/>
    <cellStyle name="Hyperlink" xfId="3" builtinId="8"/>
    <cellStyle name="Normal" xfId="0" builtinId="0"/>
    <cellStyle name="Normal 5" xfId="4"/>
    <cellStyle name="Percent" xfId="5" builtinId="5"/>
  </cellStyles>
  <dxfs count="6184">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CBA0C7"/>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CBA0C7"/>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CBA0C7"/>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rgb="FF009E4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rgb="FF009E4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99C6E3"/>
        </patternFill>
      </fill>
    </dxf>
    <dxf>
      <font>
        <color auto="1"/>
      </font>
      <fill>
        <patternFill>
          <bgColor rgb="FFCBA0C7"/>
        </patternFill>
      </fill>
    </dxf>
    <dxf>
      <fill>
        <patternFill>
          <bgColor rgb="FF009E49"/>
        </patternFill>
      </fill>
    </dxf>
    <dxf>
      <fill>
        <patternFill>
          <bgColor rgb="FF009E49"/>
        </patternFill>
      </fill>
    </dxf>
    <dxf>
      <fill>
        <patternFill>
          <bgColor rgb="FF99C6E3"/>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rgb="FF99C6E3"/>
        </patternFill>
      </fill>
    </dxf>
    <dxf>
      <fill>
        <patternFill>
          <bgColor rgb="FF009E4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theme="4" tint="0.39994506668294322"/>
        </patternFill>
      </fill>
    </dxf>
    <dxf>
      <fill>
        <patternFill>
          <bgColor theme="5"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trlProps/ctrlProp1.xml><?xml version="1.0" encoding="utf-8"?>
<formControlPr xmlns="http://schemas.microsoft.com/office/spreadsheetml/2009/9/main" objectType="List" dx="16" fmlaLink="'Hide Selection'!$D$47" fmlaRange="'Hide Selection'!$D$2:$D$44" noThreeD="1" val="0"/>
</file>

<file path=xl/ctrlProps/ctrlProp2.xml><?xml version="1.0" encoding="utf-8"?>
<formControlPr xmlns="http://schemas.microsoft.com/office/spreadsheetml/2009/9/main" objectType="List" dx="16" fmlaLink="'Hide Selection'!$D$47" fmlaRange="'Hide Selection'!$D$2:$D$44" noThreeD="1" val="0"/>
</file>

<file path=xl/ctrlProps/ctrlProp3.xml><?xml version="1.0" encoding="utf-8"?>
<formControlPr xmlns="http://schemas.microsoft.com/office/spreadsheetml/2009/9/main" objectType="List" dx="16" fmlaLink="'Hide Selection'!$H$18" fmlaRange="'Hide Selection'!$H$2:$H$15" noThreeD="1" val="0"/>
</file>

<file path=xl/ctrlProps/ctrlProp4.xml><?xml version="1.0" encoding="utf-8"?>
<formControlPr xmlns="http://schemas.microsoft.com/office/spreadsheetml/2009/9/main" objectType="List" dx="16" fmlaLink="'Hide Selection'!$D$47" fmlaRange="'Hide Selection'!$D$2:$D$44" noThreeD="1" val="0"/>
</file>

<file path=xl/ctrlProps/ctrlProp5.xml><?xml version="1.0" encoding="utf-8"?>
<formControlPr xmlns="http://schemas.microsoft.com/office/spreadsheetml/2009/9/main" objectType="List" dx="16" fmlaLink="'Hide Selection'!$H$18" fmlaRange="'Hide Selection'!$H$2:$H$15" noThreeD="1" val="0"/>
</file>

<file path=xl/ctrlProps/ctrlProp6.xml><?xml version="1.0" encoding="utf-8"?>
<formControlPr xmlns="http://schemas.microsoft.com/office/spreadsheetml/2009/9/main" objectType="List" dx="16" fmlaLink="'Hide Selection'!$R$17" fmlaRange="'Hide Selection'!$R$2:$R$15" noThreeD="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1352550</xdr:colOff>
      <xdr:row>7</xdr:row>
      <xdr:rowOff>142875</xdr:rowOff>
    </xdr:to>
    <xdr:pic>
      <xdr:nvPicPr>
        <xdr:cNvPr id="280454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6200"/>
          <a:ext cx="14954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114299</xdr:colOff>
      <xdr:row>8</xdr:row>
      <xdr:rowOff>161925</xdr:rowOff>
    </xdr:from>
    <xdr:to>
      <xdr:col>8</xdr:col>
      <xdr:colOff>66674</xdr:colOff>
      <xdr:row>47</xdr:row>
      <xdr:rowOff>76200</xdr:rowOff>
    </xdr:to>
    <xdr:sp macro="" textlink="">
      <xdr:nvSpPr>
        <xdr:cNvPr id="3" name="Rectangle 2"/>
        <xdr:cNvSpPr/>
      </xdr:nvSpPr>
      <xdr:spPr>
        <a:xfrm>
          <a:off x="114299" y="1609725"/>
          <a:ext cx="8582025" cy="8572500"/>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9</xdr:row>
      <xdr:rowOff>28575</xdr:rowOff>
    </xdr:from>
    <xdr:to>
      <xdr:col>9</xdr:col>
      <xdr:colOff>314325</xdr:colOff>
      <xdr:row>31</xdr:row>
      <xdr:rowOff>133350</xdr:rowOff>
    </xdr:to>
    <xdr:pic>
      <xdr:nvPicPr>
        <xdr:cNvPr id="28294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9081"/>
        <a:stretch>
          <a:fillRect/>
        </a:stretch>
      </xdr:blipFill>
      <xdr:spPr bwMode="auto">
        <a:xfrm>
          <a:off x="1733550" y="6172200"/>
          <a:ext cx="644842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34</xdr:row>
      <xdr:rowOff>66675</xdr:rowOff>
    </xdr:from>
    <xdr:to>
      <xdr:col>9</xdr:col>
      <xdr:colOff>314325</xdr:colOff>
      <xdr:row>56</xdr:row>
      <xdr:rowOff>142875</xdr:rowOff>
    </xdr:to>
    <xdr:pic>
      <xdr:nvPicPr>
        <xdr:cNvPr id="282943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9685"/>
        <a:stretch>
          <a:fillRect/>
        </a:stretch>
      </xdr:blipFill>
      <xdr:spPr bwMode="auto">
        <a:xfrm>
          <a:off x="1733550" y="10972800"/>
          <a:ext cx="6448425" cy="426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59</xdr:row>
      <xdr:rowOff>76200</xdr:rowOff>
    </xdr:from>
    <xdr:to>
      <xdr:col>9</xdr:col>
      <xdr:colOff>323850</xdr:colOff>
      <xdr:row>81</xdr:row>
      <xdr:rowOff>152400</xdr:rowOff>
    </xdr:to>
    <xdr:pic>
      <xdr:nvPicPr>
        <xdr:cNvPr id="282943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9685"/>
        <a:stretch>
          <a:fillRect/>
        </a:stretch>
      </xdr:blipFill>
      <xdr:spPr bwMode="auto">
        <a:xfrm>
          <a:off x="1743075" y="15744825"/>
          <a:ext cx="6448425" cy="426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9525</xdr:colOff>
      <xdr:row>9</xdr:row>
      <xdr:rowOff>38100</xdr:rowOff>
    </xdr:from>
    <xdr:to>
      <xdr:col>9</xdr:col>
      <xdr:colOff>323850</xdr:colOff>
      <xdr:row>31</xdr:row>
      <xdr:rowOff>161925</xdr:rowOff>
    </xdr:to>
    <xdr:pic>
      <xdr:nvPicPr>
        <xdr:cNvPr id="2830456"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 b="8678"/>
        <a:stretch>
          <a:fillRect/>
        </a:stretch>
      </xdr:blipFill>
      <xdr:spPr bwMode="auto">
        <a:xfrm>
          <a:off x="1743075" y="6181725"/>
          <a:ext cx="6448425" cy="431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34</xdr:row>
      <xdr:rowOff>76200</xdr:rowOff>
    </xdr:from>
    <xdr:to>
      <xdr:col>9</xdr:col>
      <xdr:colOff>323850</xdr:colOff>
      <xdr:row>56</xdr:row>
      <xdr:rowOff>171450</xdr:rowOff>
    </xdr:to>
    <xdr:pic>
      <xdr:nvPicPr>
        <xdr:cNvPr id="2830457"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9282"/>
        <a:stretch>
          <a:fillRect/>
        </a:stretch>
      </xdr:blipFill>
      <xdr:spPr bwMode="auto">
        <a:xfrm>
          <a:off x="1743075" y="10982325"/>
          <a:ext cx="64484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66675</xdr:rowOff>
    </xdr:from>
    <xdr:to>
      <xdr:col>9</xdr:col>
      <xdr:colOff>314325</xdr:colOff>
      <xdr:row>81</xdr:row>
      <xdr:rowOff>142875</xdr:rowOff>
    </xdr:to>
    <xdr:pic>
      <xdr:nvPicPr>
        <xdr:cNvPr id="2830458"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9685"/>
        <a:stretch>
          <a:fillRect/>
        </a:stretch>
      </xdr:blipFill>
      <xdr:spPr bwMode="auto">
        <a:xfrm>
          <a:off x="1733550" y="15735300"/>
          <a:ext cx="6448425" cy="426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123825</xdr:rowOff>
    </xdr:from>
    <xdr:to>
      <xdr:col>17</xdr:col>
      <xdr:colOff>57152</xdr:colOff>
      <xdr:row>43</xdr:row>
      <xdr:rowOff>142875</xdr:rowOff>
    </xdr:to>
    <xdr:sp macro="" textlink="">
      <xdr:nvSpPr>
        <xdr:cNvPr id="3" name="TextBox 2"/>
        <xdr:cNvSpPr txBox="1"/>
      </xdr:nvSpPr>
      <xdr:spPr>
        <a:xfrm>
          <a:off x="95250" y="123825"/>
          <a:ext cx="10325102" cy="8267700"/>
        </a:xfrm>
        <a:prstGeom prst="rect">
          <a:avLst/>
        </a:prstGeom>
        <a:solidFill>
          <a:schemeClr val="lt1"/>
        </a:solidFill>
        <a:ln w="19050" cmpd="sng">
          <a:solidFill>
            <a:srgbClr val="00B092"/>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b="1">
              <a:solidFill>
                <a:srgbClr val="98002E"/>
              </a:solidFill>
              <a:latin typeface="Arial" pitchFamily="34" charset="0"/>
              <a:cs typeface="Arial" pitchFamily="34" charset="0"/>
            </a:rPr>
            <a:t>Background</a:t>
          </a:r>
        </a:p>
        <a:p>
          <a:endParaRPr lang="en-GB" sz="1200" b="1">
            <a:latin typeface="Arial" pitchFamily="34" charset="0"/>
            <a:cs typeface="Arial" pitchFamily="34" charset="0"/>
          </a:endParaRPr>
        </a:p>
        <a:p>
          <a:r>
            <a:rPr lang="en-GB" sz="1200">
              <a:latin typeface="Arial" pitchFamily="34" charset="0"/>
              <a:cs typeface="Arial" pitchFamily="34" charset="0"/>
            </a:rPr>
            <a:t>Improving cancer survival is a key challenge identified in Improving Outcomes: A Strategy for Cancer. Cancer survival estimates in the UK currently fall below those in many European countries. The survival difference in the first 12 months after diagnosis has been partly attributed to later stage at diagnosis. The National Awareness and Early Diagnosis Initiative (NAEDI) aims to coordinate and provide support to activities and research that promote the earlier diagnosis of cancer and thereby improve survival rates and reduce cancer mortality. Understanding the routes taken by patients to their cancer diagnoses and the impact of different routes on patient survival will inform targeted implementation of awareness and early diagnosis initiatives and enable assessment of their success.</a:t>
          </a:r>
        </a:p>
        <a:p>
          <a:endParaRPr lang="en-GB" sz="1200">
            <a:latin typeface="Arial" pitchFamily="34" charset="0"/>
            <a:cs typeface="Arial" pitchFamily="34" charset="0"/>
          </a:endParaRPr>
        </a:p>
        <a:p>
          <a:r>
            <a:rPr lang="en-GB" sz="1200">
              <a:latin typeface="Arial" pitchFamily="34" charset="0"/>
              <a:cs typeface="Arial" pitchFamily="34" charset="0"/>
            </a:rPr>
            <a:t>Routes to Diagnosis uses routinely collected data sources to work backwards through patient pathways to examine the sequence of events that led to a cancer diagnosis. The methodology categorises patients into one of eight Routes (see </a:t>
          </a:r>
          <a:r>
            <a:rPr lang="en-GB" sz="1200" i="1">
              <a:latin typeface="Arial" pitchFamily="34" charset="0"/>
              <a:cs typeface="Arial" pitchFamily="34" charset="0"/>
            </a:rPr>
            <a:t>information </a:t>
          </a:r>
          <a:r>
            <a:rPr lang="en-GB" sz="1200">
              <a:latin typeface="Arial" pitchFamily="34" charset="0"/>
              <a:cs typeface="Arial" pitchFamily="34" charset="0"/>
            </a:rPr>
            <a:t>tab for the description of each Route). This spreadsheet contains breakdowns of Routes for 56 cancer sites nationally, as well as for "all malignant neoplasms excluding Non-Melanoma</a:t>
          </a:r>
          <a:r>
            <a:rPr lang="en-GB" sz="1200" baseline="0">
              <a:latin typeface="Arial" pitchFamily="34" charset="0"/>
              <a:cs typeface="Arial" pitchFamily="34" charset="0"/>
            </a:rPr>
            <a:t> Skin Cancer (NMSC)". </a:t>
          </a:r>
          <a:r>
            <a:rPr lang="en-GB" sz="1200">
              <a:latin typeface="Arial" pitchFamily="34" charset="0"/>
              <a:cs typeface="Arial" pitchFamily="34" charset="0"/>
            </a:rPr>
            <a:t>All newly diagnosed malignant neoplasms and selected benign and in-situ tumours</a:t>
          </a:r>
          <a:r>
            <a:rPr lang="en-GB" sz="1200" baseline="0">
              <a:latin typeface="Arial" pitchFamily="34" charset="0"/>
              <a:cs typeface="Arial" pitchFamily="34" charset="0"/>
            </a:rPr>
            <a:t> </a:t>
          </a:r>
          <a:r>
            <a:rPr lang="en-GB" sz="1200">
              <a:latin typeface="Arial" pitchFamily="34" charset="0"/>
              <a:cs typeface="Arial" pitchFamily="34" charset="0"/>
            </a:rPr>
            <a:t>between 2006 and 2013 are included. A</a:t>
          </a:r>
          <a:r>
            <a:rPr lang="en-GB" sz="1200" baseline="0">
              <a:latin typeface="Arial" pitchFamily="34" charset="0"/>
              <a:cs typeface="Arial" pitchFamily="34" charset="0"/>
            </a:rPr>
            <a:t> more detailed breakdown of the Emergency Presentation route are presented here along with geographic breakdowns presented by aggregated Routes.</a:t>
          </a:r>
          <a:endParaRPr lang="en-GB" sz="1200">
            <a:latin typeface="Arial" pitchFamily="34" charset="0"/>
            <a:cs typeface="Arial" pitchFamily="34" charset="0"/>
          </a:endParaRPr>
        </a:p>
        <a:p>
          <a:endParaRPr lang="en-GB" sz="1200">
            <a:latin typeface="Arial" pitchFamily="34" charset="0"/>
            <a:cs typeface="Arial" pitchFamily="34" charset="0"/>
          </a:endParaRPr>
        </a:p>
        <a:p>
          <a:r>
            <a:rPr lang="en-GB" sz="1200">
              <a:latin typeface="Arial" pitchFamily="34" charset="0"/>
              <a:cs typeface="Arial" pitchFamily="34" charset="0"/>
            </a:rPr>
            <a:t>A separate work book contains results for</a:t>
          </a:r>
          <a:r>
            <a:rPr lang="en-GB" sz="1200" baseline="0">
              <a:latin typeface="Arial" pitchFamily="34" charset="0"/>
              <a:cs typeface="Arial" pitchFamily="34" charset="0"/>
            </a:rPr>
            <a:t> all eight Routes </a:t>
          </a:r>
          <a:r>
            <a:rPr lang="en-GB" sz="1200">
              <a:solidFill>
                <a:schemeClr val="dk1"/>
              </a:solidFill>
              <a:effectLst/>
              <a:latin typeface="Arial" panose="020B0604020202020204" pitchFamily="34" charset="0"/>
              <a:ea typeface="+mn-ea"/>
              <a:cs typeface="Arial" panose="020B0604020202020204" pitchFamily="34" charset="0"/>
            </a:rPr>
            <a:t>broken down by cancer type,  sex, age group,</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deprivation quintile and ethnic group. The breakdown by</a:t>
          </a:r>
          <a:r>
            <a:rPr lang="en-GB" sz="1200" baseline="0">
              <a:solidFill>
                <a:schemeClr val="dk1"/>
              </a:solidFill>
              <a:effectLst/>
              <a:latin typeface="Arial" panose="020B0604020202020204" pitchFamily="34" charset="0"/>
              <a:ea typeface="+mn-ea"/>
              <a:cs typeface="Arial" panose="020B0604020202020204" pitchFamily="34" charset="0"/>
            </a:rPr>
            <a:t> Route is also presented for a selection of sites for children (aged 0-14) and for Teenage and Young Adults (TYA, 15-24). </a:t>
          </a:r>
          <a:r>
            <a:rPr lang="en-GB" sz="1200">
              <a:solidFill>
                <a:schemeClr val="dk1"/>
              </a:solidFill>
              <a:effectLst/>
              <a:latin typeface="Arial" panose="020B0604020202020204" pitchFamily="34" charset="0"/>
              <a:ea typeface="+mn-ea"/>
              <a:cs typeface="Arial" panose="020B0604020202020204" pitchFamily="34" charset="0"/>
            </a:rPr>
            <a:t>Associated relative survival estimates are </a:t>
          </a:r>
          <a:r>
            <a:rPr lang="en-GB" sz="1200" baseline="0">
              <a:solidFill>
                <a:schemeClr val="dk1"/>
              </a:solidFill>
              <a:effectLst/>
              <a:latin typeface="Arial" panose="020B0604020202020204" pitchFamily="34" charset="0"/>
              <a:ea typeface="+mn-ea"/>
              <a:cs typeface="Arial" panose="020B0604020202020204" pitchFamily="34" charset="0"/>
            </a:rPr>
            <a:t>presented </a:t>
          </a:r>
          <a:r>
            <a:rPr lang="en-GB" sz="1200">
              <a:solidFill>
                <a:schemeClr val="dk1"/>
              </a:solidFill>
              <a:effectLst/>
              <a:latin typeface="Arial" panose="020B0604020202020204" pitchFamily="34" charset="0"/>
              <a:ea typeface="+mn-ea"/>
              <a:cs typeface="Arial" panose="020B0604020202020204" pitchFamily="34" charset="0"/>
            </a:rPr>
            <a:t>for 1, 3, 6, 9, 12, 24 and 36 month survival intervals and</a:t>
          </a:r>
          <a:r>
            <a:rPr lang="en-GB" sz="1200" baseline="0">
              <a:solidFill>
                <a:schemeClr val="dk1"/>
              </a:solidFill>
              <a:effectLst/>
              <a:latin typeface="Arial" panose="020B0604020202020204" pitchFamily="34" charset="0"/>
              <a:ea typeface="+mn-ea"/>
              <a:cs typeface="Arial" panose="020B0604020202020204" pitchFamily="34" charset="0"/>
            </a:rPr>
            <a:t> are available by sex, age and deprivation quintile</a:t>
          </a:r>
          <a:r>
            <a:rPr lang="en-GB" sz="1200">
              <a:solidFill>
                <a:schemeClr val="dk1"/>
              </a:solidFill>
              <a:effectLst/>
              <a:latin typeface="Arial" panose="020B0604020202020204" pitchFamily="34" charset="0"/>
              <a:ea typeface="+mn-ea"/>
              <a:cs typeface="Arial" panose="020B0604020202020204" pitchFamily="34" charset="0"/>
            </a:rPr>
            <a:t>.</a:t>
          </a:r>
          <a:endParaRPr lang="en-GB" sz="1200">
            <a:effectLst/>
            <a:latin typeface="Arial" panose="020B0604020202020204" pitchFamily="34" charset="0"/>
            <a:cs typeface="Arial" panose="020B0604020202020204" pitchFamily="34" charset="0"/>
          </a:endParaRPr>
        </a:p>
        <a:p>
          <a:endParaRPr lang="en-GB" sz="1200" b="1" baseline="0">
            <a:latin typeface="Arial" pitchFamily="34" charset="0"/>
            <a:cs typeface="Arial" pitchFamily="34" charset="0"/>
          </a:endParaRPr>
        </a:p>
        <a:p>
          <a:r>
            <a:rPr lang="en-GB" sz="1400" b="1">
              <a:solidFill>
                <a:srgbClr val="98002E"/>
              </a:solidFill>
              <a:latin typeface="Arial" pitchFamily="34" charset="0"/>
              <a:cs typeface="Arial" pitchFamily="34" charset="0"/>
            </a:rPr>
            <a:t>Methods</a:t>
          </a:r>
          <a:endParaRPr lang="en-GB" sz="1200" b="1">
            <a:solidFill>
              <a:srgbClr val="98002E"/>
            </a:solidFill>
            <a:latin typeface="Arial" pitchFamily="34" charset="0"/>
            <a:cs typeface="Arial" pitchFamily="34" charset="0"/>
          </a:endParaRPr>
        </a:p>
        <a:p>
          <a:endParaRPr lang="en-GB" sz="1200" b="1">
            <a:latin typeface="Arial" pitchFamily="34" charset="0"/>
            <a:cs typeface="Arial" pitchFamily="34" charset="0"/>
          </a:endParaRPr>
        </a:p>
        <a:p>
          <a:r>
            <a:rPr lang="en-GB" sz="1200">
              <a:latin typeface="Arial" pitchFamily="34" charset="0"/>
              <a:cs typeface="Arial" pitchFamily="34" charset="0"/>
            </a:rPr>
            <a:t>The Routes to Diagnosis methodology is described in detail in the British Journal of Cancer article “Routes to Diagnosis for cancer - Determining the patient journey using multiple routine datasets” (Br J Cancer, Volume</a:t>
          </a:r>
          <a:r>
            <a:rPr lang="en-GB" sz="1200" baseline="0">
              <a:latin typeface="Arial" pitchFamily="34" charset="0"/>
              <a:cs typeface="Arial" pitchFamily="34" charset="0"/>
            </a:rPr>
            <a:t> 107, Number 8</a:t>
          </a:r>
          <a:r>
            <a:rPr lang="en-GB" sz="1200">
              <a:latin typeface="Arial" pitchFamily="34" charset="0"/>
              <a:cs typeface="Arial" pitchFamily="34" charset="0"/>
            </a:rPr>
            <a:t>), a brief summary is provided below to aid interpretation of the results presented in this spreadsheet.</a:t>
          </a:r>
        </a:p>
        <a:p>
          <a:endParaRPr lang="en-GB" sz="1200">
            <a:latin typeface="Arial" pitchFamily="34" charset="0"/>
            <a:cs typeface="Arial" pitchFamily="34" charset="0"/>
          </a:endParaRPr>
        </a:p>
        <a:p>
          <a:r>
            <a:rPr lang="en-GB" sz="1200">
              <a:latin typeface="Arial" pitchFamily="34" charset="0"/>
              <a:cs typeface="Arial" pitchFamily="34" charset="0"/>
            </a:rPr>
            <a:t>All newly diagnosed malignant cancers excluding NMSC, and selected</a:t>
          </a:r>
          <a:r>
            <a:rPr lang="en-GB" sz="1200" baseline="0">
              <a:latin typeface="Arial" pitchFamily="34" charset="0"/>
              <a:cs typeface="Arial" pitchFamily="34" charset="0"/>
            </a:rPr>
            <a:t> benign and in situ tumours </a:t>
          </a:r>
          <a:r>
            <a:rPr lang="en-GB" sz="1200">
              <a:latin typeface="Arial" pitchFamily="34" charset="0"/>
              <a:cs typeface="Arial" pitchFamily="34" charset="0"/>
            </a:rPr>
            <a:t>diagnosed between 2006 and 2013 in residents of England were extracted from the Cancer Analysis System (CAS). These records were linked at patient level to Admitted Patient Care (Inpatient) and Outpatient Hospital Episode Statistics (HES) datasets; the National Cancer Waiting Times (CWT) Monitoring Dataset; national breast screening data and </a:t>
          </a:r>
          <a:r>
            <a:rPr lang="en-GB" sz="1200">
              <a:solidFill>
                <a:sysClr val="windowText" lastClr="000000"/>
              </a:solidFill>
              <a:latin typeface="Arial" pitchFamily="34" charset="0"/>
              <a:cs typeface="Arial" pitchFamily="34" charset="0"/>
            </a:rPr>
            <a:t>national bowel cancer screening data</a:t>
          </a:r>
          <a:r>
            <a:rPr lang="en-GB" sz="1200">
              <a:latin typeface="Arial" pitchFamily="34" charset="0"/>
              <a:cs typeface="Arial" pitchFamily="34" charset="0"/>
            </a:rPr>
            <a:t>. The CAS provided screening identification for cervical cancers.</a:t>
          </a:r>
          <a:r>
            <a:rPr lang="en-GB" sz="1200" baseline="0">
              <a:latin typeface="Arial" pitchFamily="34" charset="0"/>
              <a:cs typeface="Arial" pitchFamily="34" charset="0"/>
            </a:rPr>
            <a:t> It is known that the identification of screening as a Route for cervical cancers is not complete, a national dataset of screen detected tumours for cervical cancer is not currently available.</a:t>
          </a:r>
          <a:endParaRPr lang="en-GB" sz="1200">
            <a:latin typeface="Arial" pitchFamily="34" charset="0"/>
            <a:cs typeface="Arial" pitchFamily="34" charset="0"/>
          </a:endParaRPr>
        </a:p>
        <a:p>
          <a:endParaRPr lang="en-GB" sz="1200">
            <a:latin typeface="Arial" pitchFamily="34" charset="0"/>
            <a:cs typeface="Arial" pitchFamily="34" charset="0"/>
          </a:endParaRPr>
        </a:p>
        <a:p>
          <a:r>
            <a:rPr lang="en-GB" sz="1200">
              <a:latin typeface="Arial" pitchFamily="34" charset="0"/>
              <a:cs typeface="Arial" pitchFamily="34" charset="0"/>
            </a:rPr>
            <a:t>Firstly, HES data were used to categorise the Route for each cancer individually. Screening and CWT data were then examined with the Route assignment potentially changing to either a Screen</a:t>
          </a:r>
          <a:r>
            <a:rPr lang="en-GB" sz="1200" baseline="0">
              <a:latin typeface="Arial" pitchFamily="34" charset="0"/>
              <a:cs typeface="Arial" pitchFamily="34" charset="0"/>
            </a:rPr>
            <a:t> Detected</a:t>
          </a:r>
          <a:r>
            <a:rPr lang="en-GB" sz="1200">
              <a:latin typeface="Arial" pitchFamily="34" charset="0"/>
              <a:cs typeface="Arial" pitchFamily="34" charset="0"/>
            </a:rPr>
            <a:t> or Two Week Wait (TWW) Route. </a:t>
          </a:r>
        </a:p>
        <a:p>
          <a:endParaRPr lang="en-GB" sz="1200">
            <a:latin typeface="Arial" pitchFamily="34" charset="0"/>
            <a:cs typeface="Arial" pitchFamily="34" charset="0"/>
          </a:endParaRPr>
        </a:p>
        <a:p>
          <a:r>
            <a:rPr lang="en-GB" sz="1200">
              <a:latin typeface="Arial" pitchFamily="34" charset="0"/>
              <a:cs typeface="Arial" pitchFamily="34" charset="0"/>
            </a:rPr>
            <a:t>For patients with HES activity, a specific inpatient or outpatient episode was identified in HES as the end-point of the route by its proximity to the date of diagnosis. The end-point was assumed to be the clinical care event that led most immediately to diagnosis. From this episode HES data were examined to work backwards through the hospital journey to identity a start-point of the route: the initial referral into secondary care. The characteristics of this start-point enabled an initial Route to be assigned.</a:t>
          </a:r>
        </a:p>
        <a:p>
          <a:endParaRPr lang="en-GB" sz="1200">
            <a:latin typeface="Arial" pitchFamily="34" charset="0"/>
            <a:cs typeface="Arial" pitchFamily="34" charset="0"/>
          </a:endParaRPr>
        </a:p>
        <a:p>
          <a:r>
            <a:rPr lang="en-GB" sz="1200">
              <a:latin typeface="Arial" pitchFamily="34" charset="0"/>
              <a:cs typeface="Arial" pitchFamily="34" charset="0"/>
            </a:rPr>
            <a:t>For cases with no HES activity in the six months prior to date of diagnosis, the Route was classified as Unknown or Death Certificate Only (DCO).</a:t>
          </a:r>
        </a:p>
        <a:p>
          <a:r>
            <a:rPr lang="en-GB" sz="1200">
              <a:latin typeface="Arial" pitchFamily="34" charset="0"/>
              <a:cs typeface="Arial" pitchFamily="34" charset="0"/>
            </a:rPr>
            <a:t>After Routes were allocated to each case from the HES data, screening and CWT data were examined. Where a case could be linked to a two</a:t>
          </a:r>
          <a:r>
            <a:rPr lang="en-GB" sz="1200" baseline="0">
              <a:latin typeface="Arial" pitchFamily="34" charset="0"/>
              <a:cs typeface="Arial" pitchFamily="34" charset="0"/>
            </a:rPr>
            <a:t> week wait</a:t>
          </a:r>
          <a:r>
            <a:rPr lang="en-GB" sz="1200">
              <a:latin typeface="Arial" pitchFamily="34" charset="0"/>
              <a:cs typeface="Arial" pitchFamily="34" charset="0"/>
            </a:rPr>
            <a:t> urgent referral for suspected cancer it was classified as a TWW Route, unless the Route categorised using HES data was an Emergency Presentation with an admission date within 28 days prior to the decision to treat date. Where the case could be linked to a screening event it was classified as a Screen</a:t>
          </a:r>
          <a:r>
            <a:rPr lang="en-GB" sz="1200" baseline="0">
              <a:latin typeface="Arial" pitchFamily="34" charset="0"/>
              <a:cs typeface="Arial" pitchFamily="34" charset="0"/>
            </a:rPr>
            <a:t> Detected</a:t>
          </a:r>
          <a:r>
            <a:rPr lang="en-GB" sz="1200">
              <a:latin typeface="Arial" pitchFamily="34" charset="0"/>
              <a:cs typeface="Arial" pitchFamily="34" charset="0"/>
            </a:rPr>
            <a:t> Route. If both screening data and TWW data were available for a patient then a Screen Detected Route took priority over a TWW.</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123825</xdr:rowOff>
        </xdr:from>
        <xdr:to>
          <xdr:col>1</xdr:col>
          <xdr:colOff>1495425</xdr:colOff>
          <xdr:row>13</xdr:row>
          <xdr:rowOff>66675</xdr:rowOff>
        </xdr:to>
        <xdr:sp macro="" textlink="">
          <xdr:nvSpPr>
            <xdr:cNvPr id="2813953" name="List Box 1" hidden="1">
              <a:extLst>
                <a:ext uri="{63B3BB69-23CF-44E3-9099-C40C66FF867C}">
                  <a14:compatExt spid="_x0000_s281395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123825</xdr:rowOff>
        </xdr:from>
        <xdr:to>
          <xdr:col>1</xdr:col>
          <xdr:colOff>1495425</xdr:colOff>
          <xdr:row>13</xdr:row>
          <xdr:rowOff>66675</xdr:rowOff>
        </xdr:to>
        <xdr:sp macro="" textlink="">
          <xdr:nvSpPr>
            <xdr:cNvPr id="110594" name="List Box 2" hidden="1">
              <a:extLst>
                <a:ext uri="{63B3BB69-23CF-44E3-9099-C40C66FF867C}">
                  <a14:compatExt spid="_x0000_s11059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5</xdr:row>
          <xdr:rowOff>0</xdr:rowOff>
        </xdr:from>
        <xdr:to>
          <xdr:col>2</xdr:col>
          <xdr:colOff>0</xdr:colOff>
          <xdr:row>5</xdr:row>
          <xdr:rowOff>1476375</xdr:rowOff>
        </xdr:to>
        <xdr:sp macro="" textlink="">
          <xdr:nvSpPr>
            <xdr:cNvPr id="77825" name="List Box 1" hidden="1">
              <a:extLst>
                <a:ext uri="{63B3BB69-23CF-44E3-9099-C40C66FF867C}">
                  <a14:compatExt spid="_x0000_s7782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1</xdr:col>
          <xdr:colOff>1495425</xdr:colOff>
          <xdr:row>5</xdr:row>
          <xdr:rowOff>1514475</xdr:rowOff>
        </xdr:to>
        <xdr:sp macro="" textlink="">
          <xdr:nvSpPr>
            <xdr:cNvPr id="37889" name="List Box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5</xdr:row>
          <xdr:rowOff>0</xdr:rowOff>
        </xdr:from>
        <xdr:to>
          <xdr:col>1</xdr:col>
          <xdr:colOff>1485900</xdr:colOff>
          <xdr:row>5</xdr:row>
          <xdr:rowOff>704850</xdr:rowOff>
        </xdr:to>
        <xdr:sp macro="" textlink="">
          <xdr:nvSpPr>
            <xdr:cNvPr id="2821121" name="List Box 1" hidden="1">
              <a:extLst>
                <a:ext uri="{63B3BB69-23CF-44E3-9099-C40C66FF867C}">
                  <a14:compatExt spid="_x0000_s282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xdr:row>
          <xdr:rowOff>104775</xdr:rowOff>
        </xdr:from>
        <xdr:to>
          <xdr:col>1</xdr:col>
          <xdr:colOff>1485900</xdr:colOff>
          <xdr:row>15</xdr:row>
          <xdr:rowOff>152400</xdr:rowOff>
        </xdr:to>
        <xdr:sp macro="" textlink="">
          <xdr:nvSpPr>
            <xdr:cNvPr id="2821122" name="List Box 2" hidden="1">
              <a:extLst>
                <a:ext uri="{63B3BB69-23CF-44E3-9099-C40C66FF867C}">
                  <a14:compatExt spid="_x0000_s2821122"/>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3</xdr:col>
      <xdr:colOff>0</xdr:colOff>
      <xdr:row>9</xdr:row>
      <xdr:rowOff>47625</xdr:rowOff>
    </xdr:from>
    <xdr:to>
      <xdr:col>9</xdr:col>
      <xdr:colOff>314325</xdr:colOff>
      <xdr:row>31</xdr:row>
      <xdr:rowOff>76200</xdr:rowOff>
    </xdr:to>
    <xdr:pic>
      <xdr:nvPicPr>
        <xdr:cNvPr id="282742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0693"/>
        <a:stretch>
          <a:fillRect/>
        </a:stretch>
      </xdr:blipFill>
      <xdr:spPr bwMode="auto">
        <a:xfrm>
          <a:off x="1733550" y="6191250"/>
          <a:ext cx="6448425" cy="421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34</xdr:row>
      <xdr:rowOff>47625</xdr:rowOff>
    </xdr:from>
    <xdr:to>
      <xdr:col>9</xdr:col>
      <xdr:colOff>323850</xdr:colOff>
      <xdr:row>56</xdr:row>
      <xdr:rowOff>104775</xdr:rowOff>
    </xdr:to>
    <xdr:pic>
      <xdr:nvPicPr>
        <xdr:cNvPr id="2827425"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10088"/>
        <a:stretch>
          <a:fillRect/>
        </a:stretch>
      </xdr:blipFill>
      <xdr:spPr bwMode="auto">
        <a:xfrm>
          <a:off x="1743075" y="10953750"/>
          <a:ext cx="6448425"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59</xdr:row>
      <xdr:rowOff>38100</xdr:rowOff>
    </xdr:from>
    <xdr:to>
      <xdr:col>9</xdr:col>
      <xdr:colOff>323850</xdr:colOff>
      <xdr:row>81</xdr:row>
      <xdr:rowOff>114300</xdr:rowOff>
    </xdr:to>
    <xdr:pic>
      <xdr:nvPicPr>
        <xdr:cNvPr id="2827426"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9685"/>
        <a:stretch>
          <a:fillRect/>
        </a:stretch>
      </xdr:blipFill>
      <xdr:spPr bwMode="auto">
        <a:xfrm>
          <a:off x="1743075" y="15706725"/>
          <a:ext cx="6448425" cy="426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84</xdr:row>
      <xdr:rowOff>66675</xdr:rowOff>
    </xdr:from>
    <xdr:to>
      <xdr:col>9</xdr:col>
      <xdr:colOff>314325</xdr:colOff>
      <xdr:row>106</xdr:row>
      <xdr:rowOff>104775</xdr:rowOff>
    </xdr:to>
    <xdr:pic>
      <xdr:nvPicPr>
        <xdr:cNvPr id="2827427"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b="10492"/>
        <a:stretch>
          <a:fillRect/>
        </a:stretch>
      </xdr:blipFill>
      <xdr:spPr bwMode="auto">
        <a:xfrm>
          <a:off x="1733550" y="20497800"/>
          <a:ext cx="6448425"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9</xdr:row>
      <xdr:rowOff>47625</xdr:rowOff>
    </xdr:from>
    <xdr:to>
      <xdr:col>9</xdr:col>
      <xdr:colOff>314325</xdr:colOff>
      <xdr:row>31</xdr:row>
      <xdr:rowOff>95250</xdr:rowOff>
    </xdr:to>
    <xdr:pic>
      <xdr:nvPicPr>
        <xdr:cNvPr id="282844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0291"/>
        <a:stretch>
          <a:fillRect/>
        </a:stretch>
      </xdr:blipFill>
      <xdr:spPr bwMode="auto">
        <a:xfrm>
          <a:off x="1733550" y="6191250"/>
          <a:ext cx="6448425" cy="423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34</xdr:row>
      <xdr:rowOff>76200</xdr:rowOff>
    </xdr:from>
    <xdr:to>
      <xdr:col>9</xdr:col>
      <xdr:colOff>323850</xdr:colOff>
      <xdr:row>56</xdr:row>
      <xdr:rowOff>66675</xdr:rowOff>
    </xdr:to>
    <xdr:pic>
      <xdr:nvPicPr>
        <xdr:cNvPr id="2828449"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10291"/>
        <a:stretch>
          <a:fillRect/>
        </a:stretch>
      </xdr:blipFill>
      <xdr:spPr bwMode="auto">
        <a:xfrm>
          <a:off x="1743075" y="10963275"/>
          <a:ext cx="6448425" cy="423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85725</xdr:rowOff>
    </xdr:from>
    <xdr:to>
      <xdr:col>9</xdr:col>
      <xdr:colOff>314325</xdr:colOff>
      <xdr:row>82</xdr:row>
      <xdr:rowOff>19050</xdr:rowOff>
    </xdr:to>
    <xdr:pic>
      <xdr:nvPicPr>
        <xdr:cNvPr id="2828450"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8678"/>
        <a:stretch>
          <a:fillRect/>
        </a:stretch>
      </xdr:blipFill>
      <xdr:spPr bwMode="auto">
        <a:xfrm>
          <a:off x="1733550" y="15792450"/>
          <a:ext cx="6448425" cy="431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84</xdr:row>
      <xdr:rowOff>66675</xdr:rowOff>
    </xdr:from>
    <xdr:to>
      <xdr:col>9</xdr:col>
      <xdr:colOff>314325</xdr:colOff>
      <xdr:row>106</xdr:row>
      <xdr:rowOff>123825</xdr:rowOff>
    </xdr:to>
    <xdr:pic>
      <xdr:nvPicPr>
        <xdr:cNvPr id="2828451"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b="10088"/>
        <a:stretch>
          <a:fillRect/>
        </a:stretch>
      </xdr:blipFill>
      <xdr:spPr bwMode="auto">
        <a:xfrm>
          <a:off x="1733550" y="20535900"/>
          <a:ext cx="6448425"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outes%20to%20Diagnosis%202006-2013%20workbook%20published%20version%202.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duction"/>
      <sheetName val="Information"/>
      <sheetName val="Incidence by year"/>
      <sheetName val="Percent by Route - Overall"/>
      <sheetName val="Survival by Route - Overall"/>
      <sheetName val="Surv. by Route &amp; time - overall"/>
      <sheetName val="Overview of incidence metrics"/>
      <sheetName val="Overview of survival metrics"/>
      <sheetName val="Incidence by Route -age 0-24"/>
      <sheetName val="All sites data"/>
      <sheetName val="All sites breakdown data"/>
      <sheetName val="Sex data"/>
      <sheetName val="Age data"/>
      <sheetName val="Deprivation data"/>
      <sheetName val="Ethnicity data"/>
      <sheetName val="Soverall data"/>
      <sheetName val="SSex data"/>
      <sheetName val="Sage data"/>
      <sheetName val="SDep data"/>
      <sheetName val="Hide Sel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D2" t="str">
            <v>All Malignant Neoplasms (excl. NMSC)</v>
          </cell>
        </row>
        <row r="3">
          <cell r="D3" t="str">
            <v>Bladder</v>
          </cell>
        </row>
        <row r="4">
          <cell r="D4" t="str">
            <v>Bladder (in-situ)</v>
          </cell>
        </row>
        <row r="5">
          <cell r="D5" t="str">
            <v>Brain</v>
          </cell>
        </row>
        <row r="6">
          <cell r="D6" t="str">
            <v>Meninges</v>
          </cell>
        </row>
        <row r="7">
          <cell r="D7" t="str">
            <v>Other CNS and intracranial tumours</v>
          </cell>
        </row>
        <row r="8">
          <cell r="D8" t="str">
            <v>Female breast cancer</v>
          </cell>
        </row>
        <row r="9">
          <cell r="D9" t="str">
            <v>Female breast (in-situ)</v>
          </cell>
        </row>
        <row r="10">
          <cell r="D10" t="str">
            <v>Cancer of Unknown Primary</v>
          </cell>
        </row>
        <row r="11">
          <cell r="D11" t="str">
            <v>Cervix</v>
          </cell>
        </row>
        <row r="12">
          <cell r="D12" t="str">
            <v>Cervix (in-situ)</v>
          </cell>
          <cell r="N12" t="str">
            <v>12-month</v>
          </cell>
        </row>
        <row r="13">
          <cell r="D13" t="str">
            <v>Colorectal</v>
          </cell>
        </row>
        <row r="14">
          <cell r="D14" t="str">
            <v>Head and neck - Larynx</v>
          </cell>
        </row>
        <row r="15">
          <cell r="D15" t="str">
            <v>Head and neck - Oral cavity</v>
          </cell>
        </row>
        <row r="16">
          <cell r="D16" t="str">
            <v>Head and neck - Oropharynx</v>
          </cell>
        </row>
        <row r="17">
          <cell r="D17" t="str">
            <v>Head and neck - Thyroid</v>
          </cell>
        </row>
        <row r="18">
          <cell r="D18" t="str">
            <v>Head and Neck - non specific</v>
          </cell>
        </row>
        <row r="19">
          <cell r="D19" t="str">
            <v>Head and neck - Other (excl. oral cavity, oropharynx, larynx &amp; thyroid)</v>
          </cell>
        </row>
        <row r="20">
          <cell r="D20" t="str">
            <v>Hodgkin lymphoma</v>
          </cell>
        </row>
        <row r="21">
          <cell r="D21" t="str">
            <v>Non-Hodgkin lymphoma</v>
          </cell>
        </row>
        <row r="22">
          <cell r="D22" t="str">
            <v>Kidney</v>
          </cell>
        </row>
        <row r="23">
          <cell r="D23" t="str">
            <v>Other and unspecified urinary</v>
          </cell>
        </row>
        <row r="24">
          <cell r="D24" t="str">
            <v>Leukaemia: acute myeloid</v>
          </cell>
        </row>
        <row r="25">
          <cell r="D25" t="str">
            <v>Leukaemia: chronic lymphocytic</v>
          </cell>
        </row>
        <row r="26">
          <cell r="D26" t="str">
            <v>Leukaemia: other (all excluding AML and CLL)</v>
          </cell>
        </row>
        <row r="27">
          <cell r="D27" t="str">
            <v>Other haematological malignancies</v>
          </cell>
        </row>
        <row r="28">
          <cell r="D28" t="str">
            <v>Liver (excl intrahepatic bile duct)</v>
          </cell>
        </row>
        <row r="29">
          <cell r="D29" t="str">
            <v>Biliary tract cancer</v>
          </cell>
        </row>
        <row r="30">
          <cell r="D30" t="str">
            <v>Lung</v>
          </cell>
        </row>
        <row r="31">
          <cell r="D31" t="str">
            <v>Melanoma</v>
          </cell>
        </row>
        <row r="32">
          <cell r="D32" t="str">
            <v>Mesothelioma</v>
          </cell>
        </row>
        <row r="33">
          <cell r="D33" t="str">
            <v>Multiple myeloma</v>
          </cell>
        </row>
        <row r="34">
          <cell r="D34" t="str">
            <v>Oesophagus</v>
          </cell>
        </row>
        <row r="35">
          <cell r="D35" t="str">
            <v>Other malignant neoplasms</v>
          </cell>
        </row>
        <row r="36">
          <cell r="D36" t="str">
            <v>Ovary</v>
          </cell>
        </row>
        <row r="37">
          <cell r="D37" t="str">
            <v>Pancreas</v>
          </cell>
        </row>
        <row r="38">
          <cell r="D38" t="str">
            <v>Prostate</v>
          </cell>
        </row>
        <row r="39">
          <cell r="D39" t="str">
            <v>Sarcoma: Bone</v>
          </cell>
        </row>
        <row r="40">
          <cell r="D40" t="str">
            <v>Sarcoma: connective and soft tissue</v>
          </cell>
        </row>
        <row r="41">
          <cell r="D41" t="str">
            <v>Stomach</v>
          </cell>
        </row>
        <row r="42">
          <cell r="D42" t="str">
            <v>Testis</v>
          </cell>
        </row>
        <row r="43">
          <cell r="D43" t="str">
            <v>Uterus</v>
          </cell>
        </row>
        <row r="44">
          <cell r="D44" t="str">
            <v>Vulva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ncin.org.uk/view?rid=3056" TargetMode="External"/><Relationship Id="rId2" Type="http://schemas.openxmlformats.org/officeDocument/2006/relationships/hyperlink" Target="http://www.nature.com/bjc/journal/v107/n8/abs/bjc2012408a.html" TargetMode="External"/><Relationship Id="rId1" Type="http://schemas.openxmlformats.org/officeDocument/2006/relationships/hyperlink" Target="mailto:ncinanalysts@ph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ncin.org.uk/view?rid=3053"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2.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hyperlink" Target="http://www.apho.org.uk/resource/item.aspx?RID=25353"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hyperlink" Target="http://www.apho.org.uk/resource/item.aspx?RID=25353"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hyperlink" Target="http://www.apho.org.uk/resource/item.aspx?RID=25353"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hyperlink" Target="http://www.apho.org.uk/resource/item.aspx?RID=25353"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4.xml"/><Relationship Id="rId5" Type="http://schemas.openxmlformats.org/officeDocument/2006/relationships/vmlDrawing" Target="../drawings/vmlDrawing4.v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contents1"/>
  <dimension ref="B5:H48"/>
  <sheetViews>
    <sheetView showGridLines="0" tabSelected="1" workbookViewId="0"/>
  </sheetViews>
  <sheetFormatPr defaultRowHeight="14.25" x14ac:dyDescent="0.2"/>
  <cols>
    <col min="1" max="1" width="3.42578125" style="49" customWidth="1"/>
    <col min="2" max="2" width="45.7109375" style="49" bestFit="1" customWidth="1"/>
    <col min="3" max="3" width="18.5703125" style="49" customWidth="1"/>
    <col min="4" max="4" width="25.140625" style="49" bestFit="1" customWidth="1"/>
    <col min="5" max="16384" width="9.140625" style="49"/>
  </cols>
  <sheetData>
    <row r="5" spans="2:8" ht="14.25" customHeight="1" x14ac:dyDescent="0.4">
      <c r="E5" s="117"/>
    </row>
    <row r="10" spans="2:8" ht="26.25" x14ac:dyDescent="0.4">
      <c r="B10" s="117" t="s">
        <v>365</v>
      </c>
    </row>
    <row r="11" spans="2:8" x14ac:dyDescent="0.2">
      <c r="B11" s="61" t="s">
        <v>504</v>
      </c>
    </row>
    <row r="13" spans="2:8" ht="66.75" customHeight="1" x14ac:dyDescent="0.25">
      <c r="B13" s="213" t="s">
        <v>526</v>
      </c>
      <c r="C13" s="213"/>
      <c r="D13" s="213"/>
      <c r="E13" s="213"/>
      <c r="F13" s="213"/>
      <c r="G13" s="213"/>
      <c r="H13" s="213"/>
    </row>
    <row r="14" spans="2:8" ht="15.75" x14ac:dyDescent="0.25">
      <c r="B14" s="51"/>
    </row>
    <row r="15" spans="2:8" ht="15.75" x14ac:dyDescent="0.25">
      <c r="B15" s="51"/>
    </row>
    <row r="16" spans="2:8" ht="15" x14ac:dyDescent="0.2">
      <c r="B16" s="55" t="s">
        <v>99</v>
      </c>
    </row>
    <row r="17" spans="2:4" ht="15.75" x14ac:dyDescent="0.25">
      <c r="B17" s="51"/>
    </row>
    <row r="18" spans="2:4" ht="15" x14ac:dyDescent="0.2">
      <c r="B18" s="58" t="s">
        <v>61</v>
      </c>
    </row>
    <row r="19" spans="2:4" ht="15" x14ac:dyDescent="0.2">
      <c r="B19" s="58" t="s">
        <v>364</v>
      </c>
    </row>
    <row r="20" spans="2:4" ht="15" x14ac:dyDescent="0.2">
      <c r="B20" s="93" t="s">
        <v>491</v>
      </c>
    </row>
    <row r="21" spans="2:4" ht="15.75" x14ac:dyDescent="0.25">
      <c r="B21" s="51"/>
    </row>
    <row r="22" spans="2:4" ht="15" x14ac:dyDescent="0.2">
      <c r="B22" s="55" t="s">
        <v>366</v>
      </c>
    </row>
    <row r="23" spans="2:4" ht="15" x14ac:dyDescent="0.2">
      <c r="B23" s="55" t="s">
        <v>367</v>
      </c>
    </row>
    <row r="24" spans="2:4" ht="15" x14ac:dyDescent="0.2">
      <c r="B24" s="55" t="s">
        <v>368</v>
      </c>
    </row>
    <row r="25" spans="2:4" x14ac:dyDescent="0.2">
      <c r="B25" s="52"/>
    </row>
    <row r="26" spans="2:4" ht="15.75" x14ac:dyDescent="0.25">
      <c r="B26" s="51"/>
    </row>
    <row r="27" spans="2:4" ht="15.75" x14ac:dyDescent="0.25">
      <c r="B27" s="133" t="s">
        <v>361</v>
      </c>
      <c r="D27" s="50"/>
    </row>
    <row r="28" spans="2:4" s="57" customFormat="1" ht="22.5" customHeight="1" x14ac:dyDescent="0.2">
      <c r="B28" s="58" t="s">
        <v>166</v>
      </c>
    </row>
    <row r="29" spans="2:4" s="57" customFormat="1" ht="22.5" customHeight="1" x14ac:dyDescent="0.2">
      <c r="B29" s="58" t="s">
        <v>492</v>
      </c>
    </row>
    <row r="30" spans="2:4" s="57" customFormat="1" ht="22.5" customHeight="1" x14ac:dyDescent="0.2">
      <c r="B30" s="58" t="s">
        <v>165</v>
      </c>
      <c r="D30" s="58"/>
    </row>
    <row r="31" spans="2:4" s="57" customFormat="1" ht="22.5" customHeight="1" x14ac:dyDescent="0.2">
      <c r="B31" s="58" t="s">
        <v>167</v>
      </c>
      <c r="D31" s="58"/>
    </row>
    <row r="32" spans="2:4" s="57" customFormat="1" ht="22.5" customHeight="1" x14ac:dyDescent="0.2">
      <c r="B32" s="58"/>
      <c r="C32" s="58"/>
      <c r="D32" s="58"/>
    </row>
    <row r="33" spans="2:4" s="57" customFormat="1" ht="22.5" customHeight="1" x14ac:dyDescent="0.25">
      <c r="B33" s="133" t="s">
        <v>362</v>
      </c>
      <c r="C33" s="58"/>
      <c r="D33" s="58"/>
    </row>
    <row r="34" spans="2:4" s="57" customFormat="1" ht="22.5" customHeight="1" x14ac:dyDescent="0.2">
      <c r="B34" s="58" t="s">
        <v>141</v>
      </c>
      <c r="C34" s="58"/>
      <c r="D34" s="58"/>
    </row>
    <row r="35" spans="2:4" s="57" customFormat="1" ht="22.5" customHeight="1" x14ac:dyDescent="0.25">
      <c r="B35" s="58" t="s">
        <v>142</v>
      </c>
      <c r="D35" s="97"/>
    </row>
    <row r="36" spans="2:4" s="57" customFormat="1" ht="22.5" customHeight="1" x14ac:dyDescent="0.25">
      <c r="B36" s="58" t="s">
        <v>4673</v>
      </c>
      <c r="D36" s="97"/>
    </row>
    <row r="37" spans="2:4" ht="22.5" customHeight="1" x14ac:dyDescent="0.2">
      <c r="B37" s="57"/>
    </row>
    <row r="38" spans="2:4" ht="15.75" x14ac:dyDescent="0.25">
      <c r="B38" s="133" t="s">
        <v>363</v>
      </c>
    </row>
    <row r="39" spans="2:4" ht="15" x14ac:dyDescent="0.2">
      <c r="B39" s="93" t="s">
        <v>350</v>
      </c>
    </row>
    <row r="40" spans="2:4" ht="15" x14ac:dyDescent="0.2">
      <c r="B40" s="93" t="s">
        <v>351</v>
      </c>
    </row>
    <row r="41" spans="2:4" ht="15" x14ac:dyDescent="0.2">
      <c r="B41" s="93" t="s">
        <v>352</v>
      </c>
    </row>
    <row r="42" spans="2:4" ht="15" x14ac:dyDescent="0.2">
      <c r="B42" s="93" t="s">
        <v>353</v>
      </c>
    </row>
    <row r="43" spans="2:4" ht="15" x14ac:dyDescent="0.2">
      <c r="B43" s="57"/>
    </row>
    <row r="44" spans="2:4" ht="15" x14ac:dyDescent="0.2">
      <c r="B44" s="57"/>
    </row>
    <row r="45" spans="2:4" ht="15" x14ac:dyDescent="0.2">
      <c r="B45" s="57"/>
    </row>
    <row r="46" spans="2:4" ht="15" x14ac:dyDescent="0.2">
      <c r="B46" s="57" t="s">
        <v>73</v>
      </c>
    </row>
    <row r="47" spans="2:4" ht="15.75" x14ac:dyDescent="0.25">
      <c r="B47" s="132" t="s">
        <v>369</v>
      </c>
    </row>
    <row r="48" spans="2:4" ht="15" x14ac:dyDescent="0.2">
      <c r="B48" s="57"/>
    </row>
  </sheetData>
  <sheetProtection sheet="1" objects="1" scenarios="1"/>
  <mergeCells count="1">
    <mergeCell ref="B13:H13"/>
  </mergeCells>
  <hyperlinks>
    <hyperlink ref="B47" r:id="rId1"/>
    <hyperlink ref="B18" r:id="rId2"/>
    <hyperlink ref="B19" r:id="rId3"/>
    <hyperlink ref="B28" location="'EP by route - Overall'!A1" display="Incidence by route - sex"/>
    <hyperlink ref="B30" location="'EP by route - Age groups'!A1" display="Incidence by route - age"/>
    <hyperlink ref="B35" location="'Inc. by route - SCNs by Site'!A1" display="Incidence by route - comparing results across Strategic Clinical Networks"/>
    <hyperlink ref="B31" location="'EP by route -age 0-24'!A1" display="Incidence by route - deprivation quintile"/>
    <hyperlink ref="B34" location="'Inc. by route - Sites by SCN'!A1" display="Incidence by route and site - for selected Strategic Clinical Network"/>
    <hyperlink ref="B39" location="'Breast ASR by CCG'!A1" display="Breast ASR by CCG"/>
    <hyperlink ref="B40" location="'Colorectal ASR by CCG'!A1" display="Colorectal ASR by CCG"/>
    <hyperlink ref="B41" location="'Lung ASR by CCG'!A1" display="Lung ASR by CCG"/>
    <hyperlink ref="B42" location="'Prostate ASR by CCG'!A1" display="Prostate ASR by CCG"/>
    <hyperlink ref="B20" r:id="rId4" display="Routes to Diagnosis 2006-2013 workbook 1.0a"/>
    <hyperlink ref="B29" location="'EP by route - by year'!A1" display="Breakdown of Emergency route - year"/>
    <hyperlink ref="B36" location="'Inc. by route - SCNs by year'!A1" display="Incidence by route - comparing results across year and Strategic Clinical Network"/>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9E49"/>
  </sheetPr>
  <dimension ref="A1:AR73"/>
  <sheetViews>
    <sheetView showGridLines="0" zoomScaleNormal="100" zoomScaleSheetLayoutView="100" workbookViewId="0">
      <pane ySplit="6" topLeftCell="A7" activePane="bottomLeft" state="frozen"/>
      <selection activeCell="J13" sqref="J13"/>
      <selection pane="bottomLeft"/>
    </sheetView>
  </sheetViews>
  <sheetFormatPr defaultRowHeight="15" x14ac:dyDescent="0.25"/>
  <cols>
    <col min="1" max="1" width="1.7109375" style="113" customWidth="1"/>
    <col min="2" max="2" width="22.5703125" style="113" customWidth="1"/>
    <col min="3" max="3" width="1.7109375" style="113" customWidth="1"/>
    <col min="4" max="4" width="11.85546875" style="20" customWidth="1"/>
    <col min="5" max="5" width="25.140625" style="113" customWidth="1"/>
    <col min="6" max="21" width="5" style="113" customWidth="1"/>
    <col min="22" max="22" width="0" style="31" hidden="1" customWidth="1"/>
    <col min="23" max="23" width="11.28515625" style="31" bestFit="1" customWidth="1"/>
    <col min="24" max="24" width="12.85546875" style="181" customWidth="1"/>
    <col min="25" max="41" width="0.140625" style="181" customWidth="1"/>
    <col min="42" max="42" width="12.85546875" style="181" customWidth="1"/>
    <col min="43" max="16384" width="9.140625" style="113"/>
  </cols>
  <sheetData>
    <row r="1" spans="2:42" ht="15.75" thickBot="1" x14ac:dyDescent="0.3">
      <c r="Y1" s="366" t="s">
        <v>505</v>
      </c>
      <c r="Z1" s="366"/>
      <c r="AA1" s="366"/>
      <c r="AB1" s="366"/>
      <c r="AC1" s="366"/>
      <c r="AD1" s="366"/>
      <c r="AE1" s="366"/>
      <c r="AF1" s="366"/>
      <c r="AH1" s="366" t="s">
        <v>506</v>
      </c>
      <c r="AI1" s="366"/>
      <c r="AJ1" s="366"/>
      <c r="AK1" s="366"/>
      <c r="AL1" s="366"/>
      <c r="AM1" s="366"/>
      <c r="AN1" s="366"/>
      <c r="AO1" s="366"/>
    </row>
    <row r="2" spans="2:42" ht="15.75" customHeight="1" x14ac:dyDescent="0.25">
      <c r="B2" s="288" t="s">
        <v>513</v>
      </c>
      <c r="D2" s="256" t="s">
        <v>514</v>
      </c>
      <c r="E2" s="257"/>
      <c r="F2" s="257"/>
      <c r="G2" s="257"/>
      <c r="H2" s="257"/>
      <c r="I2" s="257"/>
      <c r="J2" s="257"/>
      <c r="K2" s="257"/>
      <c r="L2" s="257"/>
      <c r="M2" s="257"/>
      <c r="N2" s="257"/>
      <c r="O2" s="257"/>
      <c r="P2" s="257"/>
      <c r="Q2" s="257"/>
      <c r="R2" s="257"/>
      <c r="S2" s="257"/>
      <c r="T2" s="257"/>
      <c r="U2" s="257"/>
      <c r="V2" s="257"/>
      <c r="W2" s="258"/>
      <c r="Y2" s="364" t="s">
        <v>433</v>
      </c>
      <c r="Z2" s="364" t="s">
        <v>19</v>
      </c>
      <c r="AA2" s="364" t="s">
        <v>3</v>
      </c>
      <c r="AB2" s="364" t="s">
        <v>507</v>
      </c>
      <c r="AC2" s="364" t="s">
        <v>508</v>
      </c>
      <c r="AD2" s="364" t="s">
        <v>9</v>
      </c>
      <c r="AE2" s="364" t="s">
        <v>509</v>
      </c>
      <c r="AF2" s="364" t="s">
        <v>0</v>
      </c>
      <c r="AG2" s="182"/>
      <c r="AH2" s="364" t="s">
        <v>433</v>
      </c>
      <c r="AI2" s="364" t="s">
        <v>19</v>
      </c>
      <c r="AJ2" s="364" t="s">
        <v>3</v>
      </c>
      <c r="AK2" s="364" t="s">
        <v>507</v>
      </c>
      <c r="AL2" s="364" t="s">
        <v>508</v>
      </c>
      <c r="AM2" s="364" t="s">
        <v>9</v>
      </c>
      <c r="AN2" s="364" t="s">
        <v>509</v>
      </c>
      <c r="AO2" s="364" t="s">
        <v>0</v>
      </c>
    </row>
    <row r="3" spans="2:42" ht="15.75" customHeight="1" x14ac:dyDescent="0.25">
      <c r="B3" s="289"/>
      <c r="D3" s="259"/>
      <c r="E3" s="260"/>
      <c r="F3" s="260"/>
      <c r="G3" s="260"/>
      <c r="H3" s="260"/>
      <c r="I3" s="260"/>
      <c r="J3" s="260"/>
      <c r="K3" s="260"/>
      <c r="L3" s="260"/>
      <c r="M3" s="260"/>
      <c r="N3" s="260"/>
      <c r="O3" s="260"/>
      <c r="P3" s="260"/>
      <c r="Q3" s="260"/>
      <c r="R3" s="260"/>
      <c r="S3" s="260"/>
      <c r="T3" s="260"/>
      <c r="U3" s="260"/>
      <c r="V3" s="260"/>
      <c r="W3" s="261"/>
      <c r="Y3" s="364"/>
      <c r="Z3" s="364"/>
      <c r="AA3" s="364"/>
      <c r="AB3" s="364"/>
      <c r="AC3" s="364"/>
      <c r="AD3" s="364"/>
      <c r="AE3" s="364"/>
      <c r="AF3" s="364"/>
      <c r="AH3" s="364"/>
      <c r="AI3" s="364"/>
      <c r="AJ3" s="364"/>
      <c r="AK3" s="364"/>
      <c r="AL3" s="364"/>
      <c r="AM3" s="364"/>
      <c r="AN3" s="364"/>
      <c r="AO3" s="364"/>
    </row>
    <row r="4" spans="2:42" ht="15.75" customHeight="1" thickBot="1" x14ac:dyDescent="0.3">
      <c r="B4" s="290"/>
      <c r="D4" s="262"/>
      <c r="E4" s="263"/>
      <c r="F4" s="263"/>
      <c r="G4" s="263"/>
      <c r="H4" s="263"/>
      <c r="I4" s="263"/>
      <c r="J4" s="263"/>
      <c r="K4" s="263"/>
      <c r="L4" s="263"/>
      <c r="M4" s="263"/>
      <c r="N4" s="263"/>
      <c r="O4" s="263"/>
      <c r="P4" s="263"/>
      <c r="Q4" s="263"/>
      <c r="R4" s="263"/>
      <c r="S4" s="263"/>
      <c r="T4" s="263"/>
      <c r="U4" s="263"/>
      <c r="V4" s="263"/>
      <c r="W4" s="264"/>
      <c r="Y4" s="364"/>
      <c r="Z4" s="364"/>
      <c r="AA4" s="364"/>
      <c r="AB4" s="364"/>
      <c r="AC4" s="364"/>
      <c r="AD4" s="364"/>
      <c r="AE4" s="364"/>
      <c r="AF4" s="364"/>
      <c r="AG4" s="182"/>
      <c r="AH4" s="364"/>
      <c r="AI4" s="364"/>
      <c r="AJ4" s="364"/>
      <c r="AK4" s="364"/>
      <c r="AL4" s="364"/>
      <c r="AM4" s="364"/>
      <c r="AN4" s="364"/>
      <c r="AO4" s="364"/>
    </row>
    <row r="5" spans="2:42" ht="15.75" thickBot="1" x14ac:dyDescent="0.3">
      <c r="Y5" s="364"/>
      <c r="Z5" s="364"/>
      <c r="AA5" s="364"/>
      <c r="AB5" s="364"/>
      <c r="AC5" s="364"/>
      <c r="AD5" s="364"/>
      <c r="AE5" s="364"/>
      <c r="AF5" s="364"/>
      <c r="AG5" s="182"/>
      <c r="AH5" s="364"/>
      <c r="AI5" s="364"/>
      <c r="AJ5" s="364"/>
      <c r="AK5" s="364"/>
      <c r="AL5" s="364"/>
      <c r="AM5" s="364"/>
      <c r="AN5" s="364"/>
      <c r="AO5" s="364"/>
    </row>
    <row r="6" spans="2:42" s="42" customFormat="1" ht="65.25" customHeight="1" thickBot="1" x14ac:dyDescent="0.25">
      <c r="D6" s="291" t="str">
        <f>'Hide Selection'!$R$18</f>
        <v>All Malignant Neoplasms (excl. NMSC)</v>
      </c>
      <c r="E6" s="292"/>
      <c r="F6" s="266" t="s">
        <v>20</v>
      </c>
      <c r="G6" s="267"/>
      <c r="H6" s="267" t="s">
        <v>19</v>
      </c>
      <c r="I6" s="267"/>
      <c r="J6" s="267" t="s">
        <v>3</v>
      </c>
      <c r="K6" s="267"/>
      <c r="L6" s="267" t="s">
        <v>53</v>
      </c>
      <c r="M6" s="267"/>
      <c r="N6" s="267" t="s">
        <v>54</v>
      </c>
      <c r="O6" s="267"/>
      <c r="P6" s="267" t="s">
        <v>9</v>
      </c>
      <c r="Q6" s="267"/>
      <c r="R6" s="267" t="s">
        <v>25</v>
      </c>
      <c r="S6" s="267"/>
      <c r="T6" s="267" t="s">
        <v>0</v>
      </c>
      <c r="U6" s="365"/>
      <c r="V6" s="175" t="s">
        <v>21</v>
      </c>
      <c r="W6" s="183" t="s">
        <v>100</v>
      </c>
      <c r="X6" s="184"/>
      <c r="Y6" s="364"/>
      <c r="Z6" s="364"/>
      <c r="AA6" s="364"/>
      <c r="AB6" s="364"/>
      <c r="AC6" s="364"/>
      <c r="AD6" s="364"/>
      <c r="AE6" s="364"/>
      <c r="AF6" s="364"/>
      <c r="AG6" s="184"/>
      <c r="AH6" s="364"/>
      <c r="AI6" s="364"/>
      <c r="AJ6" s="364"/>
      <c r="AK6" s="364"/>
      <c r="AL6" s="364"/>
      <c r="AM6" s="364"/>
      <c r="AN6" s="364"/>
      <c r="AO6" s="364"/>
      <c r="AP6" s="184"/>
    </row>
    <row r="7" spans="2:42" ht="15.75" thickBot="1" x14ac:dyDescent="0.3"/>
    <row r="8" spans="2:42" s="32" customFormat="1" ht="15.75" customHeight="1" x14ac:dyDescent="0.25">
      <c r="D8" s="361" t="str">
        <f>'Hide Selection'!H19</f>
        <v>England</v>
      </c>
      <c r="E8" s="190">
        <v>2006</v>
      </c>
      <c r="F8" s="360">
        <f>IF(OR(ISERROR(VLOOKUP($D$8&amp;$D$6&amp;$E8,'SCN data'!$A:$AC,'SCN data'!B$3,FALSE)),ISBLANK(VLOOKUP($D$8&amp;$D$6&amp;$E8,'SCN data'!$A:$AC,'SCN data'!B$3,FALSE))),"",VLOOKUP($D$8&amp;$D$6&amp;$E8,'SCN data'!$A:$AC,'SCN data'!B$3,FALSE))</f>
        <v>4.3447873733985114E-2</v>
      </c>
      <c r="G8" s="272"/>
      <c r="H8" s="272">
        <f>IF(OR(ISERROR(VLOOKUP($D$8&amp;$D$6&amp;$E8,'SCN data'!$A:$AC,'SCN data'!C$3,FALSE)),ISBLANK(VLOOKUP($D$8&amp;$D$6&amp;$E8,'SCN data'!$A:$AC,'SCN data'!C$3,FALSE))),"",VLOOKUP($D$8&amp;$D$6&amp;$E8,'SCN data'!$A:$AC,'SCN data'!C$3,FALSE))</f>
        <v>0.24559490718553309</v>
      </c>
      <c r="I8" s="272"/>
      <c r="J8" s="272">
        <f>IF(OR(ISERROR(VLOOKUP($D$8&amp;$D$6&amp;$E8,'SCN data'!$A:$AC,'SCN data'!D$3,FALSE)),ISBLANK(VLOOKUP($D$8&amp;$D$6&amp;$E8,'SCN data'!$A:$AC,'SCN data'!D$3,FALSE))),"",VLOOKUP($D$8&amp;$D$6&amp;$E8,'SCN data'!$A:$AC,'SCN data'!D$3,FALSE))</f>
        <v>0.27494488641809645</v>
      </c>
      <c r="K8" s="272"/>
      <c r="L8" s="272">
        <f>IF(OR(ISERROR(VLOOKUP($D$8&amp;$D$6&amp;$E8,'SCN data'!$A:$AC,'SCN data'!E$3,FALSE)),ISBLANK(VLOOKUP($D$8&amp;$D$6&amp;$E8,'SCN data'!$A:$AC,'SCN data'!E$3,FALSE))),"",VLOOKUP($D$8&amp;$D$6&amp;$E8,'SCN data'!$A:$AC,'SCN data'!E$3,FALSE))</f>
        <v>0.10242340010862967</v>
      </c>
      <c r="M8" s="272"/>
      <c r="N8" s="272">
        <f>IF(OR(ISERROR(VLOOKUP($D$8&amp;$D$6&amp;$E8,'SCN data'!$A:$AC,'SCN data'!F$3,FALSE)),ISBLANK(VLOOKUP($D$8&amp;$D$6&amp;$E8,'SCN data'!$A:$AC,'SCN data'!F$3,FALSE))),"",VLOOKUP($D$8&amp;$D$6&amp;$E8,'SCN data'!$A:$AC,'SCN data'!F$3,FALSE))</f>
        <v>3.5688041151474489E-2</v>
      </c>
      <c r="O8" s="272"/>
      <c r="P8" s="272">
        <f>IF(OR(ISERROR(VLOOKUP($D$8&amp;$D$6&amp;$E8,'SCN data'!$A:$AC,'SCN data'!G$3,FALSE)),ISBLANK(VLOOKUP($D$8&amp;$D$6&amp;$E8,'SCN data'!$A:$AC,'SCN data'!G$3,FALSE))),"",VLOOKUP($D$8&amp;$D$6&amp;$E8,'SCN data'!$A:$AC,'SCN data'!G$3,FALSE))</f>
        <v>0.24062669733857311</v>
      </c>
      <c r="Q8" s="272"/>
      <c r="R8" s="272">
        <f>IF(OR(ISERROR(VLOOKUP($D$8&amp;$D$6&amp;$E8,'SCN data'!$A:$AC,'SCN data'!H$3,FALSE)),ISBLANK(VLOOKUP($D$8&amp;$D$6&amp;$E8,'SCN data'!$A:$AC,'SCN data'!H$3,FALSE))),"",VLOOKUP($D$8&amp;$D$6&amp;$E8,'SCN data'!$A:$AC,'SCN data'!H$3,FALSE))</f>
        <v>3.8499632576120641E-3</v>
      </c>
      <c r="S8" s="272"/>
      <c r="T8" s="272">
        <f>IF(OR(ISERROR(VLOOKUP($D$8&amp;$D$6&amp;$E8,'SCN data'!$A:$AC,'SCN data'!I$3,FALSE)),ISBLANK(VLOOKUP($D$8&amp;$D$6&amp;$E8,'SCN data'!$A:$AC,'SCN data'!I$3,FALSE))),"",VLOOKUP($D$8&amp;$D$6&amp;$E8,'SCN data'!$A:$AC,'SCN data'!I$3,FALSE))</f>
        <v>5.342423080609604E-2</v>
      </c>
      <c r="U8" s="272"/>
      <c r="V8" s="359">
        <f>SUM(F8,H8,J8,L8,N8,P8,R8,T8)</f>
        <v>1</v>
      </c>
      <c r="W8" s="310">
        <f>IF(ISERROR(VLOOKUP($D$8&amp;$D$6&amp;$E8,'SCN data'!$A:$AC,'SCN data'!K$3,FALSE)),0,VLOOKUP($D$8&amp;$D$6&amp;$E8,'SCN data'!$A:$AC,'SCN data'!K$3,FALSE))</f>
        <v>250392</v>
      </c>
      <c r="X8" s="185"/>
      <c r="Y8" s="181"/>
      <c r="Z8" s="181"/>
      <c r="AA8" s="181"/>
      <c r="AB8" s="181"/>
      <c r="AC8" s="181"/>
      <c r="AD8" s="181"/>
      <c r="AE8" s="181"/>
      <c r="AF8" s="181"/>
      <c r="AG8" s="181"/>
      <c r="AH8" s="181"/>
      <c r="AI8" s="181"/>
      <c r="AJ8" s="181"/>
      <c r="AK8" s="181"/>
      <c r="AL8" s="181"/>
      <c r="AM8" s="181"/>
      <c r="AN8" s="181"/>
      <c r="AO8" s="181"/>
      <c r="AP8" s="185"/>
    </row>
    <row r="9" spans="2:42" x14ac:dyDescent="0.25">
      <c r="D9" s="362"/>
      <c r="E9" s="191" t="s">
        <v>27</v>
      </c>
      <c r="F9" s="162">
        <f>IF(F8="","",VLOOKUP($D$8&amp;$D$6&amp;$E8,'SCN data'!$A:$AC,'SCN data'!M$3,FALSE))</f>
        <v>4.2999999999999997E-2</v>
      </c>
      <c r="G9" s="15">
        <f>IF(F8="","",VLOOKUP($D$8&amp;$D$6&amp;$E8,'SCN data'!$A:$AC,'SCN data'!N$3,FALSE))</f>
        <v>4.3999999999999997E-2</v>
      </c>
      <c r="H9" s="15">
        <f>IF(H8="","",VLOOKUP($D$8&amp;$D$6&amp;$E8,'SCN data'!$A:$AC,'SCN data'!O$3,FALSE))</f>
        <v>0.24399999999999999</v>
      </c>
      <c r="I9" s="15">
        <f>IF(H8="","",VLOOKUP($D$8&amp;$D$6&amp;$E8,'SCN data'!$A:$AC,'SCN data'!P$3,FALSE))</f>
        <v>0.247</v>
      </c>
      <c r="J9" s="15">
        <f>IF(J8="","",VLOOKUP($D$8&amp;$D$6&amp;$E8,'SCN data'!$A:$AC,'SCN data'!Q$3,FALSE))</f>
        <v>0.27300000000000002</v>
      </c>
      <c r="K9" s="15">
        <f>IF(J8="","",VLOOKUP($D$8&amp;$D$6&amp;$E8,'SCN data'!$A:$AC,'SCN data'!R$3,FALSE))</f>
        <v>0.27700000000000002</v>
      </c>
      <c r="L9" s="15">
        <f>IF(L8="","",VLOOKUP($D$8&amp;$D$6&amp;$E8,'SCN data'!$A:$AC,'SCN data'!S$3,FALSE))</f>
        <v>0.10100000000000001</v>
      </c>
      <c r="M9" s="15">
        <f>IF(L8="","",VLOOKUP($D$8&amp;$D$6&amp;$E8,'SCN data'!$A:$AC,'SCN data'!T$3,FALSE))</f>
        <v>0.104</v>
      </c>
      <c r="N9" s="15">
        <f>IF(N8="","",VLOOKUP($D$8&amp;$D$6&amp;$E8,'SCN data'!$A:$AC,'SCN data'!U$3,FALSE))</f>
        <v>3.5000000000000003E-2</v>
      </c>
      <c r="O9" s="15">
        <f>IF(N8="","",VLOOKUP($D$8&amp;$D$6&amp;$E8,'SCN data'!$A:$AC,'SCN data'!V$3,FALSE))</f>
        <v>3.5999999999999997E-2</v>
      </c>
      <c r="P9" s="15">
        <f>IF(P8="","",VLOOKUP($D$8&amp;$D$6&amp;$E8,'SCN data'!$A:$AC,'SCN data'!W$3,FALSE))</f>
        <v>0.23899999999999999</v>
      </c>
      <c r="Q9" s="15">
        <f>IF(P8="","",VLOOKUP($D$8&amp;$D$6&amp;$E8,'SCN data'!$A:$AC,'SCN data'!X$3,FALSE))</f>
        <v>0.24199999999999999</v>
      </c>
      <c r="R9" s="15">
        <f>IF(R8="","",VLOOKUP($D$8&amp;$D$6&amp;$E8,'SCN data'!$A:$AC,'SCN data'!Y$3,FALSE))</f>
        <v>4.0000000000000001E-3</v>
      </c>
      <c r="S9" s="15">
        <f>IF(R8="","",VLOOKUP($D$8&amp;$D$6&amp;$E8,'SCN data'!$A:$AC,'SCN data'!Z$3,FALSE))</f>
        <v>4.0000000000000001E-3</v>
      </c>
      <c r="T9" s="15">
        <f>IF(T8="","",VLOOKUP($D$8&amp;$D$6&amp;$E8,'SCN data'!$A:$AC,'SCN data'!AA$3,FALSE))</f>
        <v>5.2999999999999999E-2</v>
      </c>
      <c r="U9" s="15">
        <f>IF(T8="","",VLOOKUP($D$8&amp;$D$6&amp;$E8,'SCN data'!$A:$AC,'SCN data'!AB$3,FALSE))</f>
        <v>5.3999999999999999E-2</v>
      </c>
      <c r="V9" s="358"/>
      <c r="W9" s="304"/>
      <c r="Y9" s="186">
        <f>F8-F9</f>
        <v>4.4787373398511715E-4</v>
      </c>
      <c r="Z9" s="186">
        <f>H8-H9</f>
        <v>1.5949071855330954E-3</v>
      </c>
      <c r="AA9" s="186">
        <f>J8-J9</f>
        <v>1.9448864180964254E-3</v>
      </c>
      <c r="AB9" s="186">
        <f>L8-L9</f>
        <v>1.423400108629666E-3</v>
      </c>
      <c r="AC9" s="186">
        <f>N8-N9</f>
        <v>6.8804115147448608E-4</v>
      </c>
      <c r="AD9" s="186">
        <f>P8-P9</f>
        <v>1.6266973385731243E-3</v>
      </c>
      <c r="AE9" s="186">
        <f>R8-R9</f>
        <v>-1.5003674238793594E-4</v>
      </c>
      <c r="AF9" s="186">
        <f>T8-T9</f>
        <v>4.2423080609604175E-4</v>
      </c>
      <c r="AH9" s="186">
        <f>G9-F8</f>
        <v>5.5212626601488374E-4</v>
      </c>
      <c r="AI9" s="186">
        <f>I9-H8</f>
        <v>1.4050928144669073E-3</v>
      </c>
      <c r="AJ9" s="186">
        <f>K9-J8</f>
        <v>2.0551135819035782E-3</v>
      </c>
      <c r="AK9" s="186">
        <f>M9-L8</f>
        <v>1.5765998913703227E-3</v>
      </c>
      <c r="AL9" s="186">
        <f>O9-N8</f>
        <v>3.1195884852550787E-4</v>
      </c>
      <c r="AM9" s="186">
        <f>Q9-P8</f>
        <v>1.3733026614268784E-3</v>
      </c>
      <c r="AN9" s="186">
        <f>S9-R8</f>
        <v>1.5003674238793594E-4</v>
      </c>
      <c r="AO9" s="186">
        <f>U9-T8</f>
        <v>5.7576919390395914E-4</v>
      </c>
    </row>
    <row r="10" spans="2:42" s="32" customFormat="1" ht="15.75" x14ac:dyDescent="0.25">
      <c r="D10" s="362"/>
      <c r="E10" s="192">
        <v>2007</v>
      </c>
      <c r="F10" s="354">
        <f>IF(OR(ISERROR(VLOOKUP($D$8&amp;$D$6&amp;$E10,'SCN data'!$A:$AC,'SCN data'!B$3,FALSE)),ISBLANK(VLOOKUP($D$8&amp;$D$6&amp;$E10,'SCN data'!$A:$AC,'SCN data'!B$3,FALSE))),"",VLOOKUP($D$8&amp;$D$6&amp;$E10,'SCN data'!$A:$AC,'SCN data'!B$3,FALSE))</f>
        <v>4.7292920675545441E-2</v>
      </c>
      <c r="G10" s="246"/>
      <c r="H10" s="246">
        <f>IF(OR(ISERROR(VLOOKUP($D$8&amp;$D$6&amp;$E10,'SCN data'!$A:$AC,'SCN data'!C$3,FALSE)),ISBLANK(VLOOKUP($D$8&amp;$D$6&amp;$E10,'SCN data'!$A:$AC,'SCN data'!C$3,FALSE))),"",VLOOKUP($D$8&amp;$D$6&amp;$E10,'SCN data'!$A:$AC,'SCN data'!C$3,FALSE))</f>
        <v>0.26545886850877609</v>
      </c>
      <c r="I10" s="246"/>
      <c r="J10" s="246">
        <f>IF(OR(ISERROR(VLOOKUP($D$8&amp;$D$6&amp;$E10,'SCN data'!$A:$AC,'SCN data'!D$3,FALSE)),ISBLANK(VLOOKUP($D$8&amp;$D$6&amp;$E10,'SCN data'!$A:$AC,'SCN data'!D$3,FALSE))),"",VLOOKUP($D$8&amp;$D$6&amp;$E10,'SCN data'!$A:$AC,'SCN data'!D$3,FALSE))</f>
        <v>0.26597627059734269</v>
      </c>
      <c r="K10" s="246"/>
      <c r="L10" s="246">
        <f>IF(OR(ISERROR(VLOOKUP($D$8&amp;$D$6&amp;$E10,'SCN data'!$A:$AC,'SCN data'!E$3,FALSE)),ISBLANK(VLOOKUP($D$8&amp;$D$6&amp;$E10,'SCN data'!$A:$AC,'SCN data'!E$3,FALSE))),"",VLOOKUP($D$8&amp;$D$6&amp;$E10,'SCN data'!$A:$AC,'SCN data'!E$3,FALSE))</f>
        <v>0.10289587184226741</v>
      </c>
      <c r="M10" s="246"/>
      <c r="N10" s="246">
        <f>IF(OR(ISERROR(VLOOKUP($D$8&amp;$D$6&amp;$E10,'SCN data'!$A:$AC,'SCN data'!F$3,FALSE)),ISBLANK(VLOOKUP($D$8&amp;$D$6&amp;$E10,'SCN data'!$A:$AC,'SCN data'!F$3,FALSE))),"",VLOOKUP($D$8&amp;$D$6&amp;$E10,'SCN data'!$A:$AC,'SCN data'!F$3,FALSE))</f>
        <v>3.226456230153088E-2</v>
      </c>
      <c r="O10" s="246"/>
      <c r="P10" s="246">
        <f>IF(OR(ISERROR(VLOOKUP($D$8&amp;$D$6&amp;$E10,'SCN data'!$A:$AC,'SCN data'!G$3,FALSE)),ISBLANK(VLOOKUP($D$8&amp;$D$6&amp;$E10,'SCN data'!$A:$AC,'SCN data'!G$3,FALSE))),"",VLOOKUP($D$8&amp;$D$6&amp;$E10,'SCN data'!$A:$AC,'SCN data'!G$3,FALSE))</f>
        <v>0.22941055658246046</v>
      </c>
      <c r="Q10" s="246"/>
      <c r="R10" s="246">
        <f>IF(OR(ISERROR(VLOOKUP($D$8&amp;$D$6&amp;$E10,'SCN data'!$A:$AC,'SCN data'!H$3,FALSE)),ISBLANK(VLOOKUP($D$8&amp;$D$6&amp;$E10,'SCN data'!$A:$AC,'SCN data'!H$3,FALSE))),"",VLOOKUP($D$8&amp;$D$6&amp;$E10,'SCN data'!$A:$AC,'SCN data'!H$3,FALSE))</f>
        <v>4.5578779405027097E-3</v>
      </c>
      <c r="S10" s="246"/>
      <c r="T10" s="246">
        <f>IF(OR(ISERROR(VLOOKUP($D$8&amp;$D$6&amp;$E10,'SCN data'!$A:$AC,'SCN data'!I$3,FALSE)),ISBLANK(VLOOKUP($D$8&amp;$D$6&amp;$E10,'SCN data'!$A:$AC,'SCN data'!I$3,FALSE))),"",VLOOKUP($D$8&amp;$D$6&amp;$E10,'SCN data'!$A:$AC,'SCN data'!I$3,FALSE))</f>
        <v>5.2143071551574327E-2</v>
      </c>
      <c r="U10" s="246"/>
      <c r="V10" s="285">
        <f>SUM(F10,H10,J10,L10,N10,P10,R10,T10)</f>
        <v>1</v>
      </c>
      <c r="W10" s="303">
        <f>IF(ISERROR(VLOOKUP($D$8&amp;$D$6&amp;$E10,'SCN data'!$A:$AC,'SCN data'!K$3,FALSE)),0,VLOOKUP($D$8&amp;$D$6&amp;$E10,'SCN data'!$A:$AC,'SCN data'!K$3,FALSE))</f>
        <v>253188</v>
      </c>
      <c r="X10" s="185"/>
      <c r="Y10" s="181"/>
      <c r="Z10" s="181"/>
      <c r="AA10" s="181"/>
      <c r="AB10" s="181"/>
      <c r="AC10" s="181"/>
      <c r="AD10" s="181"/>
      <c r="AE10" s="181"/>
      <c r="AF10" s="181"/>
      <c r="AG10" s="181"/>
      <c r="AH10" s="181"/>
      <c r="AI10" s="181"/>
      <c r="AJ10" s="181"/>
      <c r="AK10" s="181"/>
      <c r="AL10" s="181"/>
      <c r="AM10" s="181"/>
      <c r="AN10" s="181"/>
      <c r="AO10" s="181"/>
      <c r="AP10" s="185"/>
    </row>
    <row r="11" spans="2:42" x14ac:dyDescent="0.25">
      <c r="D11" s="362"/>
      <c r="E11" s="191" t="s">
        <v>27</v>
      </c>
      <c r="F11" s="162">
        <f>IF(F10="","",VLOOKUP($D$8&amp;$D$6&amp;$E10,'SCN data'!$A:$AC,'SCN data'!M$3,FALSE))</f>
        <v>4.5999999999999999E-2</v>
      </c>
      <c r="G11" s="15">
        <f>IF(F10="","",VLOOKUP($D$8&amp;$D$6&amp;$E10,'SCN data'!$A:$AC,'SCN data'!N$3,FALSE))</f>
        <v>4.8000000000000001E-2</v>
      </c>
      <c r="H11" s="15">
        <f>IF(H10="","",VLOOKUP($D$8&amp;$D$6&amp;$E10,'SCN data'!$A:$AC,'SCN data'!O$3,FALSE))</f>
        <v>0.26400000000000001</v>
      </c>
      <c r="I11" s="15">
        <f>IF(H10="","",VLOOKUP($D$8&amp;$D$6&amp;$E10,'SCN data'!$A:$AC,'SCN data'!P$3,FALSE))</f>
        <v>0.26700000000000002</v>
      </c>
      <c r="J11" s="15">
        <f>IF(J10="","",VLOOKUP($D$8&amp;$D$6&amp;$E10,'SCN data'!$A:$AC,'SCN data'!Q$3,FALSE))</f>
        <v>0.26400000000000001</v>
      </c>
      <c r="K11" s="15">
        <f>IF(J10="","",VLOOKUP($D$8&amp;$D$6&amp;$E10,'SCN data'!$A:$AC,'SCN data'!R$3,FALSE))</f>
        <v>0.26800000000000002</v>
      </c>
      <c r="L11" s="15">
        <f>IF(L10="","",VLOOKUP($D$8&amp;$D$6&amp;$E10,'SCN data'!$A:$AC,'SCN data'!S$3,FALSE))</f>
        <v>0.10199999999999999</v>
      </c>
      <c r="M11" s="15">
        <f>IF(L10="","",VLOOKUP($D$8&amp;$D$6&amp;$E10,'SCN data'!$A:$AC,'SCN data'!T$3,FALSE))</f>
        <v>0.104</v>
      </c>
      <c r="N11" s="15">
        <f>IF(N10="","",VLOOKUP($D$8&amp;$D$6&amp;$E10,'SCN data'!$A:$AC,'SCN data'!U$3,FALSE))</f>
        <v>3.2000000000000001E-2</v>
      </c>
      <c r="O11" s="15">
        <f>IF(N10="","",VLOOKUP($D$8&amp;$D$6&amp;$E10,'SCN data'!$A:$AC,'SCN data'!V$3,FALSE))</f>
        <v>3.3000000000000002E-2</v>
      </c>
      <c r="P11" s="15">
        <f>IF(P10="","",VLOOKUP($D$8&amp;$D$6&amp;$E10,'SCN data'!$A:$AC,'SCN data'!W$3,FALSE))</f>
        <v>0.22800000000000001</v>
      </c>
      <c r="Q11" s="15">
        <f>IF(P10="","",VLOOKUP($D$8&amp;$D$6&amp;$E10,'SCN data'!$A:$AC,'SCN data'!X$3,FALSE))</f>
        <v>0.23100000000000001</v>
      </c>
      <c r="R11" s="15">
        <f>IF(R10="","",VLOOKUP($D$8&amp;$D$6&amp;$E10,'SCN data'!$A:$AC,'SCN data'!Y$3,FALSE))</f>
        <v>4.0000000000000001E-3</v>
      </c>
      <c r="S11" s="15">
        <f>IF(R10="","",VLOOKUP($D$8&amp;$D$6&amp;$E10,'SCN data'!$A:$AC,'SCN data'!Z$3,FALSE))</f>
        <v>5.0000000000000001E-3</v>
      </c>
      <c r="T11" s="15">
        <f>IF(T10="","",VLOOKUP($D$8&amp;$D$6&amp;$E10,'SCN data'!$A:$AC,'SCN data'!AA$3,FALSE))</f>
        <v>5.0999999999999997E-2</v>
      </c>
      <c r="U11" s="15">
        <f>IF(T10="","",VLOOKUP($D$8&amp;$D$6&amp;$E10,'SCN data'!$A:$AC,'SCN data'!AB$3,FALSE))</f>
        <v>5.2999999999999999E-2</v>
      </c>
      <c r="V11" s="358"/>
      <c r="W11" s="304"/>
      <c r="Y11" s="186">
        <f>F10-F11</f>
        <v>1.292920675545442E-3</v>
      </c>
      <c r="Z11" s="186">
        <f>H10-H11</f>
        <v>1.4588685087760789E-3</v>
      </c>
      <c r="AA11" s="186">
        <f>J10-J11</f>
        <v>1.9762705973426775E-3</v>
      </c>
      <c r="AB11" s="186">
        <f>L10-L11</f>
        <v>8.9587184226741501E-4</v>
      </c>
      <c r="AC11" s="186">
        <f>N10-N11</f>
        <v>2.6456230153087956E-4</v>
      </c>
      <c r="AD11" s="186">
        <f>P10-P11</f>
        <v>1.4105565824604482E-3</v>
      </c>
      <c r="AE11" s="186">
        <f>R10-R11</f>
        <v>5.5787794050270959E-4</v>
      </c>
      <c r="AF11" s="186">
        <f>T10-T11</f>
        <v>1.1430715515743303E-3</v>
      </c>
      <c r="AH11" s="186">
        <f>G11-F10</f>
        <v>7.0707932445455979E-4</v>
      </c>
      <c r="AI11" s="186">
        <f>I11-H10</f>
        <v>1.5411314912239238E-3</v>
      </c>
      <c r="AJ11" s="186">
        <f>K11-J10</f>
        <v>2.023729402657326E-3</v>
      </c>
      <c r="AK11" s="186">
        <f>M11-L10</f>
        <v>1.1041281577325868E-3</v>
      </c>
      <c r="AL11" s="186">
        <f>O11-N10</f>
        <v>7.3543769846912133E-4</v>
      </c>
      <c r="AM11" s="186">
        <f>Q11-P10</f>
        <v>1.5894434175395544E-3</v>
      </c>
      <c r="AN11" s="186">
        <f>S11-R10</f>
        <v>4.4212205949729043E-4</v>
      </c>
      <c r="AO11" s="186">
        <f>U11-T10</f>
        <v>8.5692844842567145E-4</v>
      </c>
    </row>
    <row r="12" spans="2:42" s="32" customFormat="1" ht="15.75" x14ac:dyDescent="0.25">
      <c r="D12" s="362"/>
      <c r="E12" s="192">
        <v>2008</v>
      </c>
      <c r="F12" s="354">
        <f>IF(OR(ISERROR(VLOOKUP($D$8&amp;$D$6&amp;$E12,'SCN data'!$A:$AC,'SCN data'!B$3,FALSE)),ISBLANK(VLOOKUP($D$8&amp;$D$6&amp;$E12,'SCN data'!$A:$AC,'SCN data'!B$3,FALSE))),"",VLOOKUP($D$8&amp;$D$6&amp;$E12,'SCN data'!$A:$AC,'SCN data'!B$3,FALSE))</f>
        <v>5.2020837489067225E-2</v>
      </c>
      <c r="G12" s="246"/>
      <c r="H12" s="246">
        <f>IF(OR(ISERROR(VLOOKUP($D$8&amp;$D$6&amp;$E12,'SCN data'!$A:$AC,'SCN data'!C$3,FALSE)),ISBLANK(VLOOKUP($D$8&amp;$D$6&amp;$E12,'SCN data'!$A:$AC,'SCN data'!C$3,FALSE))),"",VLOOKUP($D$8&amp;$D$6&amp;$E12,'SCN data'!$A:$AC,'SCN data'!C$3,FALSE))</f>
        <v>0.27107916097650797</v>
      </c>
      <c r="I12" s="246"/>
      <c r="J12" s="246">
        <f>IF(OR(ISERROR(VLOOKUP($D$8&amp;$D$6&amp;$E12,'SCN data'!$A:$AC,'SCN data'!D$3,FALSE)),ISBLANK(VLOOKUP($D$8&amp;$D$6&amp;$E12,'SCN data'!$A:$AC,'SCN data'!D$3,FALSE))),"",VLOOKUP($D$8&amp;$D$6&amp;$E12,'SCN data'!$A:$AC,'SCN data'!D$3,FALSE))</f>
        <v>0.27038483374507066</v>
      </c>
      <c r="K12" s="246"/>
      <c r="L12" s="246">
        <f>IF(OR(ISERROR(VLOOKUP($D$8&amp;$D$6&amp;$E12,'SCN data'!$A:$AC,'SCN data'!E$3,FALSE)),ISBLANK(VLOOKUP($D$8&amp;$D$6&amp;$E12,'SCN data'!$A:$AC,'SCN data'!E$3,FALSE))),"",VLOOKUP($D$8&amp;$D$6&amp;$E12,'SCN data'!$A:$AC,'SCN data'!E$3,FALSE))</f>
        <v>0.10249957803317426</v>
      </c>
      <c r="M12" s="246"/>
      <c r="N12" s="246">
        <f>IF(OR(ISERROR(VLOOKUP($D$8&amp;$D$6&amp;$E12,'SCN data'!$A:$AC,'SCN data'!F$3,FALSE)),ISBLANK(VLOOKUP($D$8&amp;$D$6&amp;$E12,'SCN data'!$A:$AC,'SCN data'!F$3,FALSE))),"",VLOOKUP($D$8&amp;$D$6&amp;$E12,'SCN data'!$A:$AC,'SCN data'!F$3,FALSE))</f>
        <v>2.8969940617759433E-2</v>
      </c>
      <c r="O12" s="246"/>
      <c r="P12" s="246">
        <f>IF(OR(ISERROR(VLOOKUP($D$8&amp;$D$6&amp;$E12,'SCN data'!$A:$AC,'SCN data'!G$3,FALSE)),ISBLANK(VLOOKUP($D$8&amp;$D$6&amp;$E12,'SCN data'!$A:$AC,'SCN data'!G$3,FALSE))),"",VLOOKUP($D$8&amp;$D$6&amp;$E12,'SCN data'!$A:$AC,'SCN data'!G$3,FALSE))</f>
        <v>0.22620874315262923</v>
      </c>
      <c r="Q12" s="246"/>
      <c r="R12" s="246">
        <f>IF(OR(ISERROR(VLOOKUP($D$8&amp;$D$6&amp;$E12,'SCN data'!$A:$AC,'SCN data'!H$3,FALSE)),ISBLANK(VLOOKUP($D$8&amp;$D$6&amp;$E12,'SCN data'!$A:$AC,'SCN data'!H$3,FALSE))),"",VLOOKUP($D$8&amp;$D$6&amp;$E12,'SCN data'!$A:$AC,'SCN data'!H$3,FALSE))</f>
        <v>4.3769468014914614E-3</v>
      </c>
      <c r="S12" s="246"/>
      <c r="T12" s="246">
        <f>IF(OR(ISERROR(VLOOKUP($D$8&amp;$D$6&amp;$E12,'SCN data'!$A:$AC,'SCN data'!I$3,FALSE)),ISBLANK(VLOOKUP($D$8&amp;$D$6&amp;$E12,'SCN data'!$A:$AC,'SCN data'!I$3,FALSE))),"",VLOOKUP($D$8&amp;$D$6&amp;$E12,'SCN data'!$A:$AC,'SCN data'!I$3,FALSE))</f>
        <v>4.4459959184299763E-2</v>
      </c>
      <c r="U12" s="246"/>
      <c r="V12" s="285">
        <f>SUM(F12,H12,J12,L12,N12,P12,R12,T12)</f>
        <v>1</v>
      </c>
      <c r="W12" s="303">
        <f>IF(ISERROR(VLOOKUP($D$8&amp;$D$6&amp;$E12,'SCN data'!$A:$AC,'SCN data'!K$3,FALSE)),0,VLOOKUP($D$8&amp;$D$6&amp;$E12,'SCN data'!$A:$AC,'SCN data'!K$3,FALSE))</f>
        <v>260684</v>
      </c>
      <c r="X12" s="185"/>
      <c r="Y12" s="185"/>
      <c r="Z12" s="185"/>
      <c r="AA12" s="185"/>
      <c r="AB12" s="185"/>
      <c r="AC12" s="185"/>
      <c r="AD12" s="185"/>
      <c r="AE12" s="185"/>
      <c r="AF12" s="185"/>
      <c r="AG12" s="185"/>
      <c r="AH12" s="185"/>
      <c r="AI12" s="185"/>
      <c r="AJ12" s="185"/>
      <c r="AK12" s="185"/>
      <c r="AL12" s="185"/>
      <c r="AM12" s="185"/>
      <c r="AN12" s="185"/>
      <c r="AO12" s="185"/>
      <c r="AP12" s="185"/>
    </row>
    <row r="13" spans="2:42" x14ac:dyDescent="0.25">
      <c r="D13" s="362"/>
      <c r="E13" s="191" t="s">
        <v>27</v>
      </c>
      <c r="F13" s="162">
        <f>IF(F12="","",VLOOKUP($D$8&amp;$D$6&amp;$E12,'SCN data'!$A:$AC,'SCN data'!M$3,FALSE))</f>
        <v>5.0999999999999997E-2</v>
      </c>
      <c r="G13" s="15">
        <f>IF(F12="","",VLOOKUP($D$8&amp;$D$6&amp;$E12,'SCN data'!$A:$AC,'SCN data'!N$3,FALSE))</f>
        <v>5.2999999999999999E-2</v>
      </c>
      <c r="H13" s="15">
        <f>IF(H12="","",VLOOKUP($D$8&amp;$D$6&amp;$E12,'SCN data'!$A:$AC,'SCN data'!O$3,FALSE))</f>
        <v>0.26900000000000002</v>
      </c>
      <c r="I13" s="15">
        <f>IF(H12="","",VLOOKUP($D$8&amp;$D$6&amp;$E12,'SCN data'!$A:$AC,'SCN data'!P$3,FALSE))</f>
        <v>0.27300000000000002</v>
      </c>
      <c r="J13" s="15">
        <f>IF(J12="","",VLOOKUP($D$8&amp;$D$6&amp;$E12,'SCN data'!$A:$AC,'SCN data'!Q$3,FALSE))</f>
        <v>0.26900000000000002</v>
      </c>
      <c r="K13" s="15">
        <f>IF(J12="","",VLOOKUP($D$8&amp;$D$6&amp;$E12,'SCN data'!$A:$AC,'SCN data'!R$3,FALSE))</f>
        <v>0.27200000000000002</v>
      </c>
      <c r="L13" s="15">
        <f>IF(L12="","",VLOOKUP($D$8&amp;$D$6&amp;$E12,'SCN data'!$A:$AC,'SCN data'!S$3,FALSE))</f>
        <v>0.10100000000000001</v>
      </c>
      <c r="M13" s="15">
        <f>IF(L12="","",VLOOKUP($D$8&amp;$D$6&amp;$E12,'SCN data'!$A:$AC,'SCN data'!T$3,FALSE))</f>
        <v>0.104</v>
      </c>
      <c r="N13" s="15">
        <f>IF(N12="","",VLOOKUP($D$8&amp;$D$6&amp;$E12,'SCN data'!$A:$AC,'SCN data'!U$3,FALSE))</f>
        <v>2.8000000000000001E-2</v>
      </c>
      <c r="O13" s="15">
        <f>IF(N12="","",VLOOKUP($D$8&amp;$D$6&amp;$E12,'SCN data'!$A:$AC,'SCN data'!V$3,FALSE))</f>
        <v>0.03</v>
      </c>
      <c r="P13" s="15">
        <f>IF(P12="","",VLOOKUP($D$8&amp;$D$6&amp;$E12,'SCN data'!$A:$AC,'SCN data'!W$3,FALSE))</f>
        <v>0.22500000000000001</v>
      </c>
      <c r="Q13" s="15">
        <f>IF(P12="","",VLOOKUP($D$8&amp;$D$6&amp;$E12,'SCN data'!$A:$AC,'SCN data'!X$3,FALSE))</f>
        <v>0.22800000000000001</v>
      </c>
      <c r="R13" s="15">
        <f>IF(R12="","",VLOOKUP($D$8&amp;$D$6&amp;$E12,'SCN data'!$A:$AC,'SCN data'!Y$3,FALSE))</f>
        <v>4.0000000000000001E-3</v>
      </c>
      <c r="S13" s="15">
        <f>IF(R12="","",VLOOKUP($D$8&amp;$D$6&amp;$E12,'SCN data'!$A:$AC,'SCN data'!Z$3,FALSE))</f>
        <v>5.0000000000000001E-3</v>
      </c>
      <c r="T13" s="15">
        <f>IF(T12="","",VLOOKUP($D$8&amp;$D$6&amp;$E12,'SCN data'!$A:$AC,'SCN data'!AA$3,FALSE))</f>
        <v>4.3999999999999997E-2</v>
      </c>
      <c r="U13" s="15">
        <f>IF(T12="","",VLOOKUP($D$8&amp;$D$6&amp;$E12,'SCN data'!$A:$AC,'SCN data'!AB$3,FALSE))</f>
        <v>4.4999999999999998E-2</v>
      </c>
      <c r="V13" s="358"/>
      <c r="W13" s="304"/>
      <c r="Y13" s="186">
        <f>F12-F13</f>
        <v>1.0208374890672278E-3</v>
      </c>
      <c r="Z13" s="186">
        <f>H12-H13</f>
        <v>2.0791609765079544E-3</v>
      </c>
      <c r="AA13" s="186">
        <f>J12-J13</f>
        <v>1.384833745070646E-3</v>
      </c>
      <c r="AB13" s="186">
        <f>L12-L13</f>
        <v>1.4995780331742564E-3</v>
      </c>
      <c r="AC13" s="186">
        <f>N12-N13</f>
        <v>9.6994061775943288E-4</v>
      </c>
      <c r="AD13" s="186">
        <f>P12-P13</f>
        <v>1.2087431526292269E-3</v>
      </c>
      <c r="AE13" s="186">
        <f>R12-R13</f>
        <v>3.7694680149146127E-4</v>
      </c>
      <c r="AF13" s="186">
        <f>T12-T13</f>
        <v>4.5995918429976579E-4</v>
      </c>
      <c r="AH13" s="186">
        <f>G13-F12</f>
        <v>9.7916251093277396E-4</v>
      </c>
      <c r="AI13" s="186">
        <f>I13-H12</f>
        <v>1.9208390234920492E-3</v>
      </c>
      <c r="AJ13" s="186">
        <f>K13-J12</f>
        <v>1.6151662549293566E-3</v>
      </c>
      <c r="AK13" s="186">
        <f>M13-L12</f>
        <v>1.5004219668257324E-3</v>
      </c>
      <c r="AL13" s="186">
        <f>O13-N12</f>
        <v>1.0300593822405654E-3</v>
      </c>
      <c r="AM13" s="186">
        <f>Q13-P12</f>
        <v>1.7912568473707757E-3</v>
      </c>
      <c r="AN13" s="186">
        <f>S13-R12</f>
        <v>6.2305319850853875E-4</v>
      </c>
      <c r="AO13" s="186">
        <f>U13-T12</f>
        <v>5.400408157002351E-4</v>
      </c>
    </row>
    <row r="14" spans="2:42" s="32" customFormat="1" ht="15.75" x14ac:dyDescent="0.25">
      <c r="D14" s="362"/>
      <c r="E14" s="193">
        <v>2009</v>
      </c>
      <c r="F14" s="354">
        <f>IF(OR(ISERROR(VLOOKUP($D$8&amp;$D$6&amp;$E14,'SCN data'!$A:$AC,'SCN data'!B$3,FALSE)),ISBLANK(VLOOKUP($D$8&amp;$D$6&amp;$E14,'SCN data'!$A:$AC,'SCN data'!B$3,FALSE))),"",VLOOKUP($D$8&amp;$D$6&amp;$E14,'SCN data'!$A:$AC,'SCN data'!B$3,FALSE))</f>
        <v>5.3791025939586977E-2</v>
      </c>
      <c r="G14" s="246"/>
      <c r="H14" s="246">
        <f>IF(OR(ISERROR(VLOOKUP($D$8&amp;$D$6&amp;$E14,'SCN data'!$A:$AC,'SCN data'!C$3,FALSE)),ISBLANK(VLOOKUP($D$8&amp;$D$6&amp;$E14,'SCN data'!$A:$AC,'SCN data'!C$3,FALSE))),"",VLOOKUP($D$8&amp;$D$6&amp;$E14,'SCN data'!$A:$AC,'SCN data'!C$3,FALSE))</f>
        <v>0.28350248277830781</v>
      </c>
      <c r="I14" s="246"/>
      <c r="J14" s="246">
        <f>IF(OR(ISERROR(VLOOKUP($D$8&amp;$D$6&amp;$E14,'SCN data'!$A:$AC,'SCN data'!D$3,FALSE)),ISBLANK(VLOOKUP($D$8&amp;$D$6&amp;$E14,'SCN data'!$A:$AC,'SCN data'!D$3,FALSE))),"",VLOOKUP($D$8&amp;$D$6&amp;$E14,'SCN data'!$A:$AC,'SCN data'!D$3,FALSE))</f>
        <v>0.27217034638701293</v>
      </c>
      <c r="K14" s="246"/>
      <c r="L14" s="246">
        <f>IF(OR(ISERROR(VLOOKUP($D$8&amp;$D$6&amp;$E14,'SCN data'!$A:$AC,'SCN data'!E$3,FALSE)),ISBLANK(VLOOKUP($D$8&amp;$D$6&amp;$E14,'SCN data'!$A:$AC,'SCN data'!E$3,FALSE))),"",VLOOKUP($D$8&amp;$D$6&amp;$E14,'SCN data'!$A:$AC,'SCN data'!E$3,FALSE))</f>
        <v>0.10343532381288641</v>
      </c>
      <c r="M14" s="246"/>
      <c r="N14" s="246">
        <f>IF(OR(ISERROR(VLOOKUP($D$8&amp;$D$6&amp;$E14,'SCN data'!$A:$AC,'SCN data'!F$3,FALSE)),ISBLANK(VLOOKUP($D$8&amp;$D$6&amp;$E14,'SCN data'!$A:$AC,'SCN data'!F$3,FALSE))),"",VLOOKUP($D$8&amp;$D$6&amp;$E14,'SCN data'!$A:$AC,'SCN data'!F$3,FALSE))</f>
        <v>2.43470030123876E-2</v>
      </c>
      <c r="O14" s="246"/>
      <c r="P14" s="246">
        <f>IF(OR(ISERROR(VLOOKUP($D$8&amp;$D$6&amp;$E14,'SCN data'!$A:$AC,'SCN data'!G$3,FALSE)),ISBLANK(VLOOKUP($D$8&amp;$D$6&amp;$E14,'SCN data'!$A:$AC,'SCN data'!G$3,FALSE))),"",VLOOKUP($D$8&amp;$D$6&amp;$E14,'SCN data'!$A:$AC,'SCN data'!G$3,FALSE))</f>
        <v>0.2212452203700504</v>
      </c>
      <c r="Q14" s="246"/>
      <c r="R14" s="246">
        <f>IF(OR(ISERROR(VLOOKUP($D$8&amp;$D$6&amp;$E14,'SCN data'!$A:$AC,'SCN data'!H$3,FALSE)),ISBLANK(VLOOKUP($D$8&amp;$D$6&amp;$E14,'SCN data'!$A:$AC,'SCN data'!H$3,FALSE))),"",VLOOKUP($D$8&amp;$D$6&amp;$E14,'SCN data'!$A:$AC,'SCN data'!H$3,FALSE))</f>
        <v>3.0687290128233059E-3</v>
      </c>
      <c r="S14" s="246"/>
      <c r="T14" s="246">
        <f>IF(OR(ISERROR(VLOOKUP($D$8&amp;$D$6&amp;$E14,'SCN data'!$A:$AC,'SCN data'!I$3,FALSE)),ISBLANK(VLOOKUP($D$8&amp;$D$6&amp;$E14,'SCN data'!$A:$AC,'SCN data'!I$3,FALSE))),"",VLOOKUP($D$8&amp;$D$6&amp;$E14,'SCN data'!$A:$AC,'SCN data'!I$3,FALSE))</f>
        <v>3.8439868686944566E-2</v>
      </c>
      <c r="U14" s="246"/>
      <c r="V14" s="285">
        <f>SUM(F14,H14,J14,L14,N14,P14,R14,T14)</f>
        <v>0.99999999999999989</v>
      </c>
      <c r="W14" s="303">
        <f>IF(ISERROR(VLOOKUP($D$8&amp;$D$6&amp;$E14,'SCN data'!$A:$AC,'SCN data'!K$3,FALSE)),0,VLOOKUP($D$8&amp;$D$6&amp;$E14,'SCN data'!$A:$AC,'SCN data'!K$3,FALSE))</f>
        <v>266234</v>
      </c>
      <c r="X14" s="185"/>
      <c r="Y14" s="181"/>
      <c r="Z14" s="181"/>
      <c r="AA14" s="181"/>
      <c r="AB14" s="181"/>
      <c r="AC14" s="181"/>
      <c r="AD14" s="181"/>
      <c r="AE14" s="181"/>
      <c r="AF14" s="181"/>
      <c r="AG14" s="181"/>
      <c r="AH14" s="181"/>
      <c r="AI14" s="181"/>
      <c r="AJ14" s="181"/>
      <c r="AK14" s="181"/>
      <c r="AL14" s="181"/>
      <c r="AM14" s="181"/>
      <c r="AN14" s="181"/>
      <c r="AO14" s="181"/>
      <c r="AP14" s="185"/>
    </row>
    <row r="15" spans="2:42" x14ac:dyDescent="0.25">
      <c r="B15" s="48" t="s">
        <v>55</v>
      </c>
      <c r="D15" s="362"/>
      <c r="E15" s="191" t="s">
        <v>27</v>
      </c>
      <c r="F15" s="162">
        <f>IF(F14="","",VLOOKUP($D$8&amp;$D$6&amp;$E14,'SCN data'!$A:$AC,'SCN data'!M$3,FALSE))</f>
        <v>5.2999999999999999E-2</v>
      </c>
      <c r="G15" s="15">
        <f>IF(F14="","",VLOOKUP($D$8&amp;$D$6&amp;$E14,'SCN data'!$A:$AC,'SCN data'!N$3,FALSE))</f>
        <v>5.5E-2</v>
      </c>
      <c r="H15" s="15">
        <f>IF(H14="","",VLOOKUP($D$8&amp;$D$6&amp;$E14,'SCN data'!$A:$AC,'SCN data'!O$3,FALSE))</f>
        <v>0.28199999999999997</v>
      </c>
      <c r="I15" s="15">
        <f>IF(H14="","",VLOOKUP($D$8&amp;$D$6&amp;$E14,'SCN data'!$A:$AC,'SCN data'!P$3,FALSE))</f>
        <v>0.28499999999999998</v>
      </c>
      <c r="J15" s="15">
        <f>IF(J14="","",VLOOKUP($D$8&amp;$D$6&amp;$E14,'SCN data'!$A:$AC,'SCN data'!Q$3,FALSE))</f>
        <v>0.27</v>
      </c>
      <c r="K15" s="15">
        <f>IF(J14="","",VLOOKUP($D$8&amp;$D$6&amp;$E14,'SCN data'!$A:$AC,'SCN data'!R$3,FALSE))</f>
        <v>0.27400000000000002</v>
      </c>
      <c r="L15" s="15">
        <f>IF(L14="","",VLOOKUP($D$8&amp;$D$6&amp;$E14,'SCN data'!$A:$AC,'SCN data'!S$3,FALSE))</f>
        <v>0.10199999999999999</v>
      </c>
      <c r="M15" s="15">
        <f>IF(L14="","",VLOOKUP($D$8&amp;$D$6&amp;$E14,'SCN data'!$A:$AC,'SCN data'!T$3,FALSE))</f>
        <v>0.105</v>
      </c>
      <c r="N15" s="15">
        <f>IF(N14="","",VLOOKUP($D$8&amp;$D$6&amp;$E14,'SCN data'!$A:$AC,'SCN data'!U$3,FALSE))</f>
        <v>2.4E-2</v>
      </c>
      <c r="O15" s="15">
        <f>IF(N14="","",VLOOKUP($D$8&amp;$D$6&amp;$E14,'SCN data'!$A:$AC,'SCN data'!V$3,FALSE))</f>
        <v>2.5000000000000001E-2</v>
      </c>
      <c r="P15" s="15">
        <f>IF(P14="","",VLOOKUP($D$8&amp;$D$6&amp;$E14,'SCN data'!$A:$AC,'SCN data'!W$3,FALSE))</f>
        <v>0.22</v>
      </c>
      <c r="Q15" s="15">
        <f>IF(P14="","",VLOOKUP($D$8&amp;$D$6&amp;$E14,'SCN data'!$A:$AC,'SCN data'!X$3,FALSE))</f>
        <v>0.223</v>
      </c>
      <c r="R15" s="15">
        <f>IF(R14="","",VLOOKUP($D$8&amp;$D$6&amp;$E14,'SCN data'!$A:$AC,'SCN data'!Y$3,FALSE))</f>
        <v>3.0000000000000001E-3</v>
      </c>
      <c r="S15" s="15">
        <f>IF(R14="","",VLOOKUP($D$8&amp;$D$6&amp;$E14,'SCN data'!$A:$AC,'SCN data'!Z$3,FALSE))</f>
        <v>3.0000000000000001E-3</v>
      </c>
      <c r="T15" s="15">
        <f>IF(T14="","",VLOOKUP($D$8&amp;$D$6&amp;$E14,'SCN data'!$A:$AC,'SCN data'!AA$3,FALSE))</f>
        <v>3.7999999999999999E-2</v>
      </c>
      <c r="U15" s="15">
        <f>IF(T14="","",VLOOKUP($D$8&amp;$D$6&amp;$E14,'SCN data'!$A:$AC,'SCN data'!AB$3,FALSE))</f>
        <v>3.9E-2</v>
      </c>
      <c r="V15" s="358"/>
      <c r="W15" s="304"/>
      <c r="Y15" s="186">
        <f>F14-F15</f>
        <v>7.9102593958697842E-4</v>
      </c>
      <c r="Z15" s="186">
        <f>H14-H15</f>
        <v>1.5024827783078343E-3</v>
      </c>
      <c r="AA15" s="186">
        <f>J14-J15</f>
        <v>2.1703463870129114E-3</v>
      </c>
      <c r="AB15" s="186">
        <f>L14-L15</f>
        <v>1.4353238128864132E-3</v>
      </c>
      <c r="AC15" s="186">
        <f>N14-N15</f>
        <v>3.4700301238759987E-4</v>
      </c>
      <c r="AD15" s="186">
        <f>P14-P15</f>
        <v>1.2452203700503983E-3</v>
      </c>
      <c r="AE15" s="186">
        <f>R14-R15</f>
        <v>6.8729012823305798E-5</v>
      </c>
      <c r="AF15" s="186">
        <f>T14-T15</f>
        <v>4.3986868694456671E-4</v>
      </c>
      <c r="AH15" s="186">
        <f>G15-F14</f>
        <v>1.2089740604130234E-3</v>
      </c>
      <c r="AI15" s="186">
        <f>I15-H14</f>
        <v>1.4975172216921684E-3</v>
      </c>
      <c r="AJ15" s="186">
        <f>K15-J14</f>
        <v>1.8296536129870922E-3</v>
      </c>
      <c r="AK15" s="186">
        <f>M15-L14</f>
        <v>1.5646761871135895E-3</v>
      </c>
      <c r="AL15" s="186">
        <f>O15-N14</f>
        <v>6.5299698761240102E-4</v>
      </c>
      <c r="AM15" s="186">
        <f>Q15-P14</f>
        <v>1.7547796299496043E-3</v>
      </c>
      <c r="AN15" s="186">
        <f>S15-R14</f>
        <v>-6.8729012823305798E-5</v>
      </c>
      <c r="AO15" s="186">
        <f>U15-T14</f>
        <v>5.6013131305543418E-4</v>
      </c>
    </row>
    <row r="16" spans="2:42" s="32" customFormat="1" ht="15.75" x14ac:dyDescent="0.25">
      <c r="D16" s="362"/>
      <c r="E16" s="193">
        <v>2010</v>
      </c>
      <c r="F16" s="354">
        <f>IF(OR(ISERROR(VLOOKUP($D$8&amp;$D$6&amp;$E16,'SCN data'!$A:$AC,'SCN data'!B$3,FALSE)),ISBLANK(VLOOKUP($D$8&amp;$D$6&amp;$E16,'SCN data'!$A:$AC,'SCN data'!B$3,FALSE))),"",VLOOKUP($D$8&amp;$D$6&amp;$E16,'SCN data'!$A:$AC,'SCN data'!B$3,FALSE))</f>
        <v>5.7290040586949732E-2</v>
      </c>
      <c r="G16" s="246"/>
      <c r="H16" s="246">
        <f>IF(OR(ISERROR(VLOOKUP($D$8&amp;$D$6&amp;$E16,'SCN data'!$A:$AC,'SCN data'!C$3,FALSE)),ISBLANK(VLOOKUP($D$8&amp;$D$6&amp;$E16,'SCN data'!$A:$AC,'SCN data'!C$3,FALSE))),"",VLOOKUP($D$8&amp;$D$6&amp;$E16,'SCN data'!$A:$AC,'SCN data'!C$3,FALSE))</f>
        <v>0.31051246599170418</v>
      </c>
      <c r="I16" s="246"/>
      <c r="J16" s="246">
        <f>IF(OR(ISERROR(VLOOKUP($D$8&amp;$D$6&amp;$E16,'SCN data'!$A:$AC,'SCN data'!D$3,FALSE)),ISBLANK(VLOOKUP($D$8&amp;$D$6&amp;$E16,'SCN data'!$A:$AC,'SCN data'!D$3,FALSE))),"",VLOOKUP($D$8&amp;$D$6&amp;$E16,'SCN data'!$A:$AC,'SCN data'!D$3,FALSE))</f>
        <v>0.2608603541322867</v>
      </c>
      <c r="K16" s="246"/>
      <c r="L16" s="246">
        <f>IF(OR(ISERROR(VLOOKUP($D$8&amp;$D$6&amp;$E16,'SCN data'!$A:$AC,'SCN data'!E$3,FALSE)),ISBLANK(VLOOKUP($D$8&amp;$D$6&amp;$E16,'SCN data'!$A:$AC,'SCN data'!E$3,FALSE))),"",VLOOKUP($D$8&amp;$D$6&amp;$E16,'SCN data'!$A:$AC,'SCN data'!E$3,FALSE))</f>
        <v>9.9943505344691735E-2</v>
      </c>
      <c r="M16" s="246"/>
      <c r="N16" s="246">
        <f>IF(OR(ISERROR(VLOOKUP($D$8&amp;$D$6&amp;$E16,'SCN data'!$A:$AC,'SCN data'!F$3,FALSE)),ISBLANK(VLOOKUP($D$8&amp;$D$6&amp;$E16,'SCN data'!$A:$AC,'SCN data'!F$3,FALSE))),"",VLOOKUP($D$8&amp;$D$6&amp;$E16,'SCN data'!$A:$AC,'SCN data'!F$3,FALSE))</f>
        <v>2.0776652840343132E-2</v>
      </c>
      <c r="O16" s="246"/>
      <c r="P16" s="246">
        <f>IF(OR(ISERROR(VLOOKUP($D$8&amp;$D$6&amp;$E16,'SCN data'!$A:$AC,'SCN data'!G$3,FALSE)),ISBLANK(VLOOKUP($D$8&amp;$D$6&amp;$E16,'SCN data'!$A:$AC,'SCN data'!G$3,FALSE))),"",VLOOKUP($D$8&amp;$D$6&amp;$E16,'SCN data'!$A:$AC,'SCN data'!G$3,FALSE))</f>
        <v>0.21269122697471121</v>
      </c>
      <c r="Q16" s="246"/>
      <c r="R16" s="246">
        <f>IF(OR(ISERROR(VLOOKUP($D$8&amp;$D$6&amp;$E16,'SCN data'!$A:$AC,'SCN data'!H$3,FALSE)),ISBLANK(VLOOKUP($D$8&amp;$D$6&amp;$E16,'SCN data'!$A:$AC,'SCN data'!H$3,FALSE))),"",VLOOKUP($D$8&amp;$D$6&amp;$E16,'SCN data'!$A:$AC,'SCN data'!H$3,FALSE))</f>
        <v>2.951102389129239E-3</v>
      </c>
      <c r="S16" s="246"/>
      <c r="T16" s="246">
        <f>IF(OR(ISERROR(VLOOKUP($D$8&amp;$D$6&amp;$E16,'SCN data'!$A:$AC,'SCN data'!I$3,FALSE)),ISBLANK(VLOOKUP($D$8&amp;$D$6&amp;$E16,'SCN data'!$A:$AC,'SCN data'!I$3,FALSE))),"",VLOOKUP($D$8&amp;$D$6&amp;$E16,'SCN data'!$A:$AC,'SCN data'!I$3,FALSE))</f>
        <v>3.4974651740184055E-2</v>
      </c>
      <c r="U16" s="246"/>
      <c r="V16" s="285">
        <f>SUM(F16,H16,J16,L16,N16,P16,R16,T16)</f>
        <v>1</v>
      </c>
      <c r="W16" s="303">
        <f>IF(ISERROR(VLOOKUP($D$8&amp;$D$6&amp;$E16,'SCN data'!$A:$AC,'SCN data'!K$3,FALSE)),0,VLOOKUP($D$8&amp;$D$6&amp;$E16,'SCN data'!$A:$AC,'SCN data'!K$3,FALSE))</f>
        <v>269052</v>
      </c>
      <c r="X16" s="185"/>
      <c r="Y16" s="181"/>
      <c r="Z16" s="181"/>
      <c r="AA16" s="181"/>
      <c r="AB16" s="181"/>
      <c r="AC16" s="181"/>
      <c r="AD16" s="181"/>
      <c r="AE16" s="181"/>
      <c r="AF16" s="181"/>
      <c r="AG16" s="181"/>
      <c r="AH16" s="181"/>
      <c r="AI16" s="181"/>
      <c r="AJ16" s="181"/>
      <c r="AK16" s="181"/>
      <c r="AL16" s="181"/>
      <c r="AM16" s="181"/>
      <c r="AN16" s="181"/>
      <c r="AO16" s="181"/>
      <c r="AP16" s="185"/>
    </row>
    <row r="17" spans="4:42" x14ac:dyDescent="0.25">
      <c r="D17" s="362"/>
      <c r="E17" s="191" t="s">
        <v>27</v>
      </c>
      <c r="F17" s="162">
        <f>IF(F16="","",VLOOKUP($D$8&amp;$D$6&amp;$E16,'SCN data'!$A:$AC,'SCN data'!M$3,FALSE))</f>
        <v>5.6000000000000001E-2</v>
      </c>
      <c r="G17" s="15">
        <f>IF(F16="","",VLOOKUP($D$8&amp;$D$6&amp;$E16,'SCN data'!$A:$AC,'SCN data'!N$3,FALSE))</f>
        <v>5.8000000000000003E-2</v>
      </c>
      <c r="H17" s="15">
        <f>IF(H16="","",VLOOKUP($D$8&amp;$D$6&amp;$E16,'SCN data'!$A:$AC,'SCN data'!O$3,FALSE))</f>
        <v>0.309</v>
      </c>
      <c r="I17" s="15">
        <f>IF(H16="","",VLOOKUP($D$8&amp;$D$6&amp;$E16,'SCN data'!$A:$AC,'SCN data'!P$3,FALSE))</f>
        <v>0.312</v>
      </c>
      <c r="J17" s="15">
        <f>IF(J16="","",VLOOKUP($D$8&amp;$D$6&amp;$E16,'SCN data'!$A:$AC,'SCN data'!Q$3,FALSE))</f>
        <v>0.25900000000000001</v>
      </c>
      <c r="K17" s="15">
        <f>IF(J16="","",VLOOKUP($D$8&amp;$D$6&amp;$E16,'SCN data'!$A:$AC,'SCN data'!R$3,FALSE))</f>
        <v>0.26300000000000001</v>
      </c>
      <c r="L17" s="15">
        <f>IF(L16="","",VLOOKUP($D$8&amp;$D$6&amp;$E16,'SCN data'!$A:$AC,'SCN data'!S$3,FALSE))</f>
        <v>9.9000000000000005E-2</v>
      </c>
      <c r="M17" s="15">
        <f>IF(L16="","",VLOOKUP($D$8&amp;$D$6&amp;$E16,'SCN data'!$A:$AC,'SCN data'!T$3,FALSE))</f>
        <v>0.10100000000000001</v>
      </c>
      <c r="N17" s="15">
        <f>IF(N16="","",VLOOKUP($D$8&amp;$D$6&amp;$E16,'SCN data'!$A:$AC,'SCN data'!U$3,FALSE))</f>
        <v>0.02</v>
      </c>
      <c r="O17" s="15">
        <f>IF(N16="","",VLOOKUP($D$8&amp;$D$6&amp;$E16,'SCN data'!$A:$AC,'SCN data'!V$3,FALSE))</f>
        <v>2.1000000000000001E-2</v>
      </c>
      <c r="P17" s="15">
        <f>IF(P16="","",VLOOKUP($D$8&amp;$D$6&amp;$E16,'SCN data'!$A:$AC,'SCN data'!W$3,FALSE))</f>
        <v>0.21099999999999999</v>
      </c>
      <c r="Q17" s="15">
        <f>IF(P16="","",VLOOKUP($D$8&amp;$D$6&amp;$E16,'SCN data'!$A:$AC,'SCN data'!X$3,FALSE))</f>
        <v>0.214</v>
      </c>
      <c r="R17" s="15">
        <f>IF(R16="","",VLOOKUP($D$8&amp;$D$6&amp;$E16,'SCN data'!$A:$AC,'SCN data'!Y$3,FALSE))</f>
        <v>3.0000000000000001E-3</v>
      </c>
      <c r="S17" s="15">
        <f>IF(R16="","",VLOOKUP($D$8&amp;$D$6&amp;$E16,'SCN data'!$A:$AC,'SCN data'!Z$3,FALSE))</f>
        <v>3.0000000000000001E-3</v>
      </c>
      <c r="T17" s="15">
        <f>IF(T16="","",VLOOKUP($D$8&amp;$D$6&amp;$E16,'SCN data'!$A:$AC,'SCN data'!AA$3,FALSE))</f>
        <v>3.4000000000000002E-2</v>
      </c>
      <c r="U17" s="15">
        <f>IF(T16="","",VLOOKUP($D$8&amp;$D$6&amp;$E16,'SCN data'!$A:$AC,'SCN data'!AB$3,FALSE))</f>
        <v>3.5999999999999997E-2</v>
      </c>
      <c r="V17" s="358"/>
      <c r="W17" s="304"/>
      <c r="Y17" s="186">
        <f>F16-F17</f>
        <v>1.2900405869497311E-3</v>
      </c>
      <c r="Z17" s="186">
        <f>H16-H17</f>
        <v>1.5124659917041816E-3</v>
      </c>
      <c r="AA17" s="186">
        <f>J16-J17</f>
        <v>1.8603541322866901E-3</v>
      </c>
      <c r="AB17" s="186">
        <f>L16-L17</f>
        <v>9.4350534469173075E-4</v>
      </c>
      <c r="AC17" s="186">
        <f>N16-N17</f>
        <v>7.7665284034313109E-4</v>
      </c>
      <c r="AD17" s="186">
        <f>P16-P17</f>
        <v>1.6912269747112185E-3</v>
      </c>
      <c r="AE17" s="186">
        <f>R16-R17</f>
        <v>-4.8897610870761096E-5</v>
      </c>
      <c r="AF17" s="186">
        <f>T16-T17</f>
        <v>9.7465174018405293E-4</v>
      </c>
      <c r="AH17" s="186">
        <f>G17-F16</f>
        <v>7.0995941305027066E-4</v>
      </c>
      <c r="AI17" s="186">
        <f>I17-H16</f>
        <v>1.4875340082958211E-3</v>
      </c>
      <c r="AJ17" s="186">
        <f>K17-J16</f>
        <v>2.1396458677133134E-3</v>
      </c>
      <c r="AK17" s="186">
        <f>M17-L16</f>
        <v>1.056494655308271E-3</v>
      </c>
      <c r="AL17" s="186">
        <f>O17-N16</f>
        <v>2.233471596568698E-4</v>
      </c>
      <c r="AM17" s="186">
        <f>Q17-P16</f>
        <v>1.3087730252887841E-3</v>
      </c>
      <c r="AN17" s="186">
        <f>S17-R16</f>
        <v>4.8897610870761096E-5</v>
      </c>
      <c r="AO17" s="186">
        <f>U17-T16</f>
        <v>1.0253482598159419E-3</v>
      </c>
    </row>
    <row r="18" spans="4:42" s="32" customFormat="1" ht="15.75" x14ac:dyDescent="0.25">
      <c r="D18" s="362"/>
      <c r="E18" s="193">
        <v>2011</v>
      </c>
      <c r="F18" s="354">
        <f>IF(OR(ISERROR(VLOOKUP($D$8&amp;$D$6&amp;$E18,'SCN data'!$A:$AC,'SCN data'!B$3,FALSE)),ISBLANK(VLOOKUP($D$8&amp;$D$6&amp;$E18,'SCN data'!$A:$AC,'SCN data'!B$3,FALSE))),"",VLOOKUP($D$8&amp;$D$6&amp;$E18,'SCN data'!$A:$AC,'SCN data'!B$3,FALSE))</f>
        <v>6.0034510943601856E-2</v>
      </c>
      <c r="G18" s="246"/>
      <c r="H18" s="246">
        <f>IF(OR(ISERROR(VLOOKUP($D$8&amp;$D$6&amp;$E18,'SCN data'!$A:$AC,'SCN data'!C$3,FALSE)),ISBLANK(VLOOKUP($D$8&amp;$D$6&amp;$E18,'SCN data'!$A:$AC,'SCN data'!C$3,FALSE))),"",VLOOKUP($D$8&amp;$D$6&amp;$E18,'SCN data'!$A:$AC,'SCN data'!C$3,FALSE))</f>
        <v>0.32265189356098445</v>
      </c>
      <c r="I18" s="246"/>
      <c r="J18" s="246">
        <f>IF(OR(ISERROR(VLOOKUP($D$8&amp;$D$6&amp;$E18,'SCN data'!$A:$AC,'SCN data'!D$3,FALSE)),ISBLANK(VLOOKUP($D$8&amp;$D$6&amp;$E18,'SCN data'!$A:$AC,'SCN data'!D$3,FALSE))),"",VLOOKUP($D$8&amp;$D$6&amp;$E18,'SCN data'!$A:$AC,'SCN data'!D$3,FALSE))</f>
        <v>0.25684860593951503</v>
      </c>
      <c r="K18" s="246"/>
      <c r="L18" s="246">
        <f>IF(OR(ISERROR(VLOOKUP($D$8&amp;$D$6&amp;$E18,'SCN data'!$A:$AC,'SCN data'!E$3,FALSE)),ISBLANK(VLOOKUP($D$8&amp;$D$6&amp;$E18,'SCN data'!$A:$AC,'SCN data'!E$3,FALSE))),"",VLOOKUP($D$8&amp;$D$6&amp;$E18,'SCN data'!$A:$AC,'SCN data'!E$3,FALSE))</f>
        <v>9.4018708564163112E-2</v>
      </c>
      <c r="M18" s="246"/>
      <c r="N18" s="246">
        <f>IF(OR(ISERROR(VLOOKUP($D$8&amp;$D$6&amp;$E18,'SCN data'!$A:$AC,'SCN data'!F$3,FALSE)),ISBLANK(VLOOKUP($D$8&amp;$D$6&amp;$E18,'SCN data'!$A:$AC,'SCN data'!F$3,FALSE))),"",VLOOKUP($D$8&amp;$D$6&amp;$E18,'SCN data'!$A:$AC,'SCN data'!F$3,FALSE))</f>
        <v>1.9231677413495595E-2</v>
      </c>
      <c r="O18" s="246"/>
      <c r="P18" s="246">
        <f>IF(OR(ISERROR(VLOOKUP($D$8&amp;$D$6&amp;$E18,'SCN data'!$A:$AC,'SCN data'!G$3,FALSE)),ISBLANK(VLOOKUP($D$8&amp;$D$6&amp;$E18,'SCN data'!$A:$AC,'SCN data'!G$3,FALSE))),"",VLOOKUP($D$8&amp;$D$6&amp;$E18,'SCN data'!$A:$AC,'SCN data'!G$3,FALSE))</f>
        <v>0.21263100535827809</v>
      </c>
      <c r="Q18" s="246"/>
      <c r="R18" s="246">
        <f>IF(OR(ISERROR(VLOOKUP($D$8&amp;$D$6&amp;$E18,'SCN data'!$A:$AC,'SCN data'!H$3,FALSE)),ISBLANK(VLOOKUP($D$8&amp;$D$6&amp;$E18,'SCN data'!$A:$AC,'SCN data'!H$3,FALSE))),"",VLOOKUP($D$8&amp;$D$6&amp;$E18,'SCN data'!$A:$AC,'SCN data'!H$3,FALSE))</f>
        <v>3.9633094178548722E-3</v>
      </c>
      <c r="S18" s="246"/>
      <c r="T18" s="246">
        <f>IF(OR(ISERROR(VLOOKUP($D$8&amp;$D$6&amp;$E18,'SCN data'!$A:$AC,'SCN data'!I$3,FALSE)),ISBLANK(VLOOKUP($D$8&amp;$D$6&amp;$E18,'SCN data'!$A:$AC,'SCN data'!I$3,FALSE))),"",VLOOKUP($D$8&amp;$D$6&amp;$E18,'SCN data'!$A:$AC,'SCN data'!I$3,FALSE))</f>
        <v>3.0620288802106984E-2</v>
      </c>
      <c r="U18" s="246"/>
      <c r="V18" s="285">
        <f>SUM(F18,H18,J18,L18,N18,P18,R18,T18)</f>
        <v>0.99999999999999989</v>
      </c>
      <c r="W18" s="303">
        <f>IF(ISERROR(VLOOKUP($D$8&amp;$D$6&amp;$E18,'SCN data'!$A:$AC,'SCN data'!K$3,FALSE)),0,VLOOKUP($D$8&amp;$D$6&amp;$E18,'SCN data'!$A:$AC,'SCN data'!K$3,FALSE))</f>
        <v>275275</v>
      </c>
      <c r="X18" s="185"/>
      <c r="Y18" s="181"/>
      <c r="Z18" s="181"/>
      <c r="AA18" s="181"/>
      <c r="AB18" s="181"/>
      <c r="AC18" s="181"/>
      <c r="AD18" s="181"/>
      <c r="AE18" s="181"/>
      <c r="AF18" s="181"/>
      <c r="AG18" s="181"/>
      <c r="AH18" s="181"/>
      <c r="AI18" s="181"/>
      <c r="AJ18" s="181"/>
      <c r="AK18" s="181"/>
      <c r="AL18" s="181"/>
      <c r="AM18" s="181"/>
      <c r="AN18" s="181"/>
      <c r="AO18" s="181"/>
      <c r="AP18" s="185"/>
    </row>
    <row r="19" spans="4:42" x14ac:dyDescent="0.25">
      <c r="D19" s="362"/>
      <c r="E19" s="191" t="s">
        <v>27</v>
      </c>
      <c r="F19" s="162">
        <f>IF(F18="","",VLOOKUP($D$8&amp;$D$6&amp;$E18,'SCN data'!$A:$AC,'SCN data'!M$3,FALSE))</f>
        <v>5.8999999999999997E-2</v>
      </c>
      <c r="G19" s="15">
        <f>IF(F18="","",VLOOKUP($D$8&amp;$D$6&amp;$E18,'SCN data'!$A:$AC,'SCN data'!N$3,FALSE))</f>
        <v>6.0999999999999999E-2</v>
      </c>
      <c r="H19" s="15">
        <f>IF(H18="","",VLOOKUP($D$8&amp;$D$6&amp;$E18,'SCN data'!$A:$AC,'SCN data'!O$3,FALSE))</f>
        <v>0.32100000000000001</v>
      </c>
      <c r="I19" s="15">
        <f>IF(H18="","",VLOOKUP($D$8&amp;$D$6&amp;$E18,'SCN data'!$A:$AC,'SCN data'!P$3,FALSE))</f>
        <v>0.32400000000000001</v>
      </c>
      <c r="J19" s="15">
        <f>IF(J18="","",VLOOKUP($D$8&amp;$D$6&amp;$E18,'SCN data'!$A:$AC,'SCN data'!Q$3,FALSE))</f>
        <v>0.255</v>
      </c>
      <c r="K19" s="15">
        <f>IF(J18="","",VLOOKUP($D$8&amp;$D$6&amp;$E18,'SCN data'!$A:$AC,'SCN data'!R$3,FALSE))</f>
        <v>0.25800000000000001</v>
      </c>
      <c r="L19" s="15">
        <f>IF(L18="","",VLOOKUP($D$8&amp;$D$6&amp;$E18,'SCN data'!$A:$AC,'SCN data'!S$3,FALSE))</f>
        <v>9.2999999999999999E-2</v>
      </c>
      <c r="M19" s="15">
        <f>IF(L18="","",VLOOKUP($D$8&amp;$D$6&amp;$E18,'SCN data'!$A:$AC,'SCN data'!T$3,FALSE))</f>
        <v>9.5000000000000001E-2</v>
      </c>
      <c r="N19" s="15">
        <f>IF(N18="","",VLOOKUP($D$8&amp;$D$6&amp;$E18,'SCN data'!$A:$AC,'SCN data'!U$3,FALSE))</f>
        <v>1.9E-2</v>
      </c>
      <c r="O19" s="15">
        <f>IF(N18="","",VLOOKUP($D$8&amp;$D$6&amp;$E18,'SCN data'!$A:$AC,'SCN data'!V$3,FALSE))</f>
        <v>0.02</v>
      </c>
      <c r="P19" s="15">
        <f>IF(P18="","",VLOOKUP($D$8&amp;$D$6&amp;$E18,'SCN data'!$A:$AC,'SCN data'!W$3,FALSE))</f>
        <v>0.21099999999999999</v>
      </c>
      <c r="Q19" s="15">
        <f>IF(P18="","",VLOOKUP($D$8&amp;$D$6&amp;$E18,'SCN data'!$A:$AC,'SCN data'!X$3,FALSE))</f>
        <v>0.214</v>
      </c>
      <c r="R19" s="15">
        <f>IF(R18="","",VLOOKUP($D$8&amp;$D$6&amp;$E18,'SCN data'!$A:$AC,'SCN data'!Y$3,FALSE))</f>
        <v>4.0000000000000001E-3</v>
      </c>
      <c r="S19" s="15">
        <f>IF(R18="","",VLOOKUP($D$8&amp;$D$6&amp;$E18,'SCN data'!$A:$AC,'SCN data'!Z$3,FALSE))</f>
        <v>4.0000000000000001E-3</v>
      </c>
      <c r="T19" s="15">
        <f>IF(T18="","",VLOOKUP($D$8&amp;$D$6&amp;$E18,'SCN data'!$A:$AC,'SCN data'!AA$3,FALSE))</f>
        <v>0.03</v>
      </c>
      <c r="U19" s="15">
        <f>IF(T18="","",VLOOKUP($D$8&amp;$D$6&amp;$E18,'SCN data'!$A:$AC,'SCN data'!AB$3,FALSE))</f>
        <v>3.1E-2</v>
      </c>
      <c r="V19" s="358"/>
      <c r="W19" s="304"/>
      <c r="Y19" s="186">
        <f>F18-F19</f>
        <v>1.0345109436018587E-3</v>
      </c>
      <c r="Z19" s="186">
        <f>H18-H19</f>
        <v>1.651893560984441E-3</v>
      </c>
      <c r="AA19" s="186">
        <f>J18-J19</f>
        <v>1.8486059395150245E-3</v>
      </c>
      <c r="AB19" s="186">
        <f>L18-L19</f>
        <v>1.0187085641631122E-3</v>
      </c>
      <c r="AC19" s="186">
        <f>N18-N19</f>
        <v>2.3167741349559498E-4</v>
      </c>
      <c r="AD19" s="186">
        <f>P18-P19</f>
        <v>1.6310053582780926E-3</v>
      </c>
      <c r="AE19" s="186">
        <f>R18-R19</f>
        <v>-3.6690582145127923E-5</v>
      </c>
      <c r="AF19" s="186">
        <f>T18-T19</f>
        <v>6.2028880210698509E-4</v>
      </c>
      <c r="AH19" s="186">
        <f>G19-F18</f>
        <v>9.6548905639814303E-4</v>
      </c>
      <c r="AI19" s="186">
        <f>I19-H18</f>
        <v>1.3481064390155617E-3</v>
      </c>
      <c r="AJ19" s="186">
        <f>K19-J18</f>
        <v>1.1513940604849782E-3</v>
      </c>
      <c r="AK19" s="186">
        <f>M19-L18</f>
        <v>9.812914358368896E-4</v>
      </c>
      <c r="AL19" s="186">
        <f>O19-N18</f>
        <v>7.6832258650440591E-4</v>
      </c>
      <c r="AM19" s="186">
        <f>Q19-P18</f>
        <v>1.3689946417219101E-3</v>
      </c>
      <c r="AN19" s="186">
        <f>S19-R18</f>
        <v>3.6690582145127923E-5</v>
      </c>
      <c r="AO19" s="186">
        <f>U19-T18</f>
        <v>3.797111978930158E-4</v>
      </c>
    </row>
    <row r="20" spans="4:42" ht="15.75" x14ac:dyDescent="0.25">
      <c r="D20" s="362"/>
      <c r="E20" s="193">
        <v>2012</v>
      </c>
      <c r="F20" s="354">
        <f>IF(OR(ISERROR(VLOOKUP($D$8&amp;$D$6&amp;$E20,'SCN data'!$A:$AC,'SCN data'!B$3,FALSE)),ISBLANK(VLOOKUP($D$8&amp;$D$6&amp;$E20,'SCN data'!$A:$AC,'SCN data'!B$3,FALSE))),"",VLOOKUP($D$8&amp;$D$6&amp;$E20,'SCN data'!$A:$AC,'SCN data'!B$3,FALSE))</f>
        <v>5.9943840800879014E-2</v>
      </c>
      <c r="G20" s="246"/>
      <c r="H20" s="246">
        <f>IF(OR(ISERROR(VLOOKUP($D$8&amp;$D$6&amp;$E20,'SCN data'!$A:$AC,'SCN data'!C$3,FALSE)),ISBLANK(VLOOKUP($D$8&amp;$D$6&amp;$E20,'SCN data'!$A:$AC,'SCN data'!C$3,FALSE))),"",VLOOKUP($D$8&amp;$D$6&amp;$E20,'SCN data'!$A:$AC,'SCN data'!C$3,FALSE))</f>
        <v>0.33173343565237107</v>
      </c>
      <c r="I20" s="246"/>
      <c r="J20" s="246">
        <f>IF(OR(ISERROR(VLOOKUP($D$8&amp;$D$6&amp;$E20,'SCN data'!$A:$AC,'SCN data'!D$3,FALSE)),ISBLANK(VLOOKUP($D$8&amp;$D$6&amp;$E20,'SCN data'!$A:$AC,'SCN data'!D$3,FALSE))),"",VLOOKUP($D$8&amp;$D$6&amp;$E20,'SCN data'!$A:$AC,'SCN data'!D$3,FALSE))</f>
        <v>0.25412560824598429</v>
      </c>
      <c r="K20" s="246"/>
      <c r="L20" s="246">
        <f>IF(OR(ISERROR(VLOOKUP($D$8&amp;$D$6&amp;$E20,'SCN data'!$A:$AC,'SCN data'!E$3,FALSE)),ISBLANK(VLOOKUP($D$8&amp;$D$6&amp;$E20,'SCN data'!$A:$AC,'SCN data'!E$3,FALSE))),"",VLOOKUP($D$8&amp;$D$6&amp;$E20,'SCN data'!$A:$AC,'SCN data'!E$3,FALSE))</f>
        <v>9.1982489491951092E-2</v>
      </c>
      <c r="M20" s="246"/>
      <c r="N20" s="246">
        <f>IF(OR(ISERROR(VLOOKUP($D$8&amp;$D$6&amp;$E20,'SCN data'!$A:$AC,'SCN data'!F$3,FALSE)),ISBLANK(VLOOKUP($D$8&amp;$D$6&amp;$E20,'SCN data'!$A:$AC,'SCN data'!F$3,FALSE))),"",VLOOKUP($D$8&amp;$D$6&amp;$E20,'SCN data'!$A:$AC,'SCN data'!F$3,FALSE))</f>
        <v>1.8082564487154892E-2</v>
      </c>
      <c r="O20" s="246"/>
      <c r="P20" s="246">
        <f>IF(OR(ISERROR(VLOOKUP($D$8&amp;$D$6&amp;$E20,'SCN data'!$A:$AC,'SCN data'!G$3,FALSE)),ISBLANK(VLOOKUP($D$8&amp;$D$6&amp;$E20,'SCN data'!$A:$AC,'SCN data'!G$3,FALSE))),"",VLOOKUP($D$8&amp;$D$6&amp;$E20,'SCN data'!$A:$AC,'SCN data'!G$3,FALSE))</f>
        <v>0.21120742278110122</v>
      </c>
      <c r="Q20" s="246"/>
      <c r="R20" s="246">
        <f>IF(OR(ISERROR(VLOOKUP($D$8&amp;$D$6&amp;$E20,'SCN data'!$A:$AC,'SCN data'!H$3,FALSE)),ISBLANK(VLOOKUP($D$8&amp;$D$6&amp;$E20,'SCN data'!$A:$AC,'SCN data'!H$3,FALSE))),"",VLOOKUP($D$8&amp;$D$6&amp;$E20,'SCN data'!$A:$AC,'SCN data'!H$3,FALSE))</f>
        <v>3.9834661736749396E-3</v>
      </c>
      <c r="S20" s="246"/>
      <c r="T20" s="246">
        <f>IF(OR(ISERROR(VLOOKUP($D$8&amp;$D$6&amp;$E20,'SCN data'!$A:$AC,'SCN data'!I$3,FALSE)),ISBLANK(VLOOKUP($D$8&amp;$D$6&amp;$E20,'SCN data'!$A:$AC,'SCN data'!I$3,FALSE))),"",VLOOKUP($D$8&amp;$D$6&amp;$E20,'SCN data'!$A:$AC,'SCN data'!I$3,FALSE))</f>
        <v>2.8941172366883514E-2</v>
      </c>
      <c r="U20" s="246"/>
      <c r="V20" s="285">
        <f>SUM(F20,H20,J20,L20,N20,P20,R20,T20)</f>
        <v>0.99999999999999989</v>
      </c>
      <c r="W20" s="303">
        <f>IF(ISERROR(VLOOKUP($D$8&amp;$D$6&amp;$E20,'SCN data'!$A:$AC,'SCN data'!K$3,FALSE)),0,VLOOKUP($D$8&amp;$D$6&amp;$E20,'SCN data'!$A:$AC,'SCN data'!K$3,FALSE))</f>
        <v>286685</v>
      </c>
    </row>
    <row r="21" spans="4:42" x14ac:dyDescent="0.25">
      <c r="D21" s="362"/>
      <c r="E21" s="191" t="s">
        <v>27</v>
      </c>
      <c r="F21" s="162">
        <f>IF(F20="","",VLOOKUP($D$8&amp;$D$6&amp;$E20,'SCN data'!$A:$AC,'SCN data'!M$3,FALSE))</f>
        <v>5.8999999999999997E-2</v>
      </c>
      <c r="G21" s="15">
        <f>IF(F20="","",VLOOKUP($D$8&amp;$D$6&amp;$E20,'SCN data'!$A:$AC,'SCN data'!N$3,FALSE))</f>
        <v>6.0999999999999999E-2</v>
      </c>
      <c r="H21" s="15">
        <f>IF(H20="","",VLOOKUP($D$8&amp;$D$6&amp;$E20,'SCN data'!$A:$AC,'SCN data'!O$3,FALSE))</f>
        <v>0.33</v>
      </c>
      <c r="I21" s="15">
        <f>IF(H20="","",VLOOKUP($D$8&amp;$D$6&amp;$E20,'SCN data'!$A:$AC,'SCN data'!P$3,FALSE))</f>
        <v>0.33300000000000002</v>
      </c>
      <c r="J21" s="15">
        <f>IF(J20="","",VLOOKUP($D$8&amp;$D$6&amp;$E20,'SCN data'!$A:$AC,'SCN data'!Q$3,FALSE))</f>
        <v>0.253</v>
      </c>
      <c r="K21" s="15">
        <f>IF(J20="","",VLOOKUP($D$8&amp;$D$6&amp;$E20,'SCN data'!$A:$AC,'SCN data'!R$3,FALSE))</f>
        <v>0.25600000000000001</v>
      </c>
      <c r="L21" s="15">
        <f>IF(L20="","",VLOOKUP($D$8&amp;$D$6&amp;$E20,'SCN data'!$A:$AC,'SCN data'!S$3,FALSE))</f>
        <v>9.0999999999999998E-2</v>
      </c>
      <c r="M21" s="15">
        <f>IF(L20="","",VLOOKUP($D$8&amp;$D$6&amp;$E20,'SCN data'!$A:$AC,'SCN data'!T$3,FALSE))</f>
        <v>9.2999999999999999E-2</v>
      </c>
      <c r="N21" s="15">
        <f>IF(N20="","",VLOOKUP($D$8&amp;$D$6&amp;$E20,'SCN data'!$A:$AC,'SCN data'!U$3,FALSE))</f>
        <v>1.7999999999999999E-2</v>
      </c>
      <c r="O21" s="15">
        <f>IF(N20="","",VLOOKUP($D$8&amp;$D$6&amp;$E20,'SCN data'!$A:$AC,'SCN data'!V$3,FALSE))</f>
        <v>1.9E-2</v>
      </c>
      <c r="P21" s="15">
        <f>IF(P20="","",VLOOKUP($D$8&amp;$D$6&amp;$E20,'SCN data'!$A:$AC,'SCN data'!W$3,FALSE))</f>
        <v>0.21</v>
      </c>
      <c r="Q21" s="15">
        <f>IF(P20="","",VLOOKUP($D$8&amp;$D$6&amp;$E20,'SCN data'!$A:$AC,'SCN data'!X$3,FALSE))</f>
        <v>0.21299999999999999</v>
      </c>
      <c r="R21" s="15">
        <f>IF(R20="","",VLOOKUP($D$8&amp;$D$6&amp;$E20,'SCN data'!$A:$AC,'SCN data'!Y$3,FALSE))</f>
        <v>4.0000000000000001E-3</v>
      </c>
      <c r="S21" s="15">
        <f>IF(R20="","",VLOOKUP($D$8&amp;$D$6&amp;$E20,'SCN data'!$A:$AC,'SCN data'!Z$3,FALSE))</f>
        <v>4.0000000000000001E-3</v>
      </c>
      <c r="T21" s="15">
        <f>IF(T20="","",VLOOKUP($D$8&amp;$D$6&amp;$E20,'SCN data'!$A:$AC,'SCN data'!AA$3,FALSE))</f>
        <v>2.8000000000000001E-2</v>
      </c>
      <c r="U21" s="15">
        <f>IF(T20="","",VLOOKUP($D$8&amp;$D$6&amp;$E20,'SCN data'!$A:$AC,'SCN data'!AB$3,FALSE))</f>
        <v>0.03</v>
      </c>
      <c r="V21" s="358"/>
      <c r="W21" s="304"/>
    </row>
    <row r="22" spans="4:42" ht="15.75" x14ac:dyDescent="0.25">
      <c r="D22" s="362"/>
      <c r="E22" s="193">
        <v>2013</v>
      </c>
      <c r="F22" s="354">
        <f>IF(OR(ISERROR(VLOOKUP($D$8&amp;$D$6&amp;$E22,'SCN data'!$A:$AC,'SCN data'!B$3,FALSE)),ISBLANK(VLOOKUP($D$8&amp;$D$6&amp;$E22,'SCN data'!$A:$AC,'SCN data'!B$3,FALSE))),"",VLOOKUP($D$8&amp;$D$6&amp;$E22,'SCN data'!$A:$AC,'SCN data'!B$3,FALSE))</f>
        <v>5.9846494617009222E-2</v>
      </c>
      <c r="G22" s="246"/>
      <c r="H22" s="246">
        <f>IF(OR(ISERROR(VLOOKUP($D$8&amp;$D$6&amp;$E22,'SCN data'!$A:$AC,'SCN data'!C$3,FALSE)),ISBLANK(VLOOKUP($D$8&amp;$D$6&amp;$E22,'SCN data'!$A:$AC,'SCN data'!C$3,FALSE))),"",VLOOKUP($D$8&amp;$D$6&amp;$E22,'SCN data'!$A:$AC,'SCN data'!C$3,FALSE))</f>
        <v>0.34484108587029311</v>
      </c>
      <c r="I22" s="246"/>
      <c r="J22" s="246">
        <f>IF(OR(ISERROR(VLOOKUP($D$8&amp;$D$6&amp;$E22,'SCN data'!$A:$AC,'SCN data'!D$3,FALSE)),ISBLANK(VLOOKUP($D$8&amp;$D$6&amp;$E22,'SCN data'!$A:$AC,'SCN data'!D$3,FALSE))),"",VLOOKUP($D$8&amp;$D$6&amp;$E22,'SCN data'!$A:$AC,'SCN data'!D$3,FALSE))</f>
        <v>0.25101392537646594</v>
      </c>
      <c r="K22" s="246"/>
      <c r="L22" s="246">
        <f>IF(OR(ISERROR(VLOOKUP($D$8&amp;$D$6&amp;$E22,'SCN data'!$A:$AC,'SCN data'!E$3,FALSE)),ISBLANK(VLOOKUP($D$8&amp;$D$6&amp;$E22,'SCN data'!$A:$AC,'SCN data'!E$3,FALSE))),"",VLOOKUP($D$8&amp;$D$6&amp;$E22,'SCN data'!$A:$AC,'SCN data'!E$3,FALSE))</f>
        <v>9.129621044317382E-2</v>
      </c>
      <c r="M22" s="246"/>
      <c r="N22" s="246">
        <f>IF(OR(ISERROR(VLOOKUP($D$8&amp;$D$6&amp;$E22,'SCN data'!$A:$AC,'SCN data'!F$3,FALSE)),ISBLANK(VLOOKUP($D$8&amp;$D$6&amp;$E22,'SCN data'!$A:$AC,'SCN data'!F$3,FALSE))),"",VLOOKUP($D$8&amp;$D$6&amp;$E22,'SCN data'!$A:$AC,'SCN data'!F$3,FALSE))</f>
        <v>1.810814059307337E-2</v>
      </c>
      <c r="O22" s="246"/>
      <c r="P22" s="246">
        <f>IF(OR(ISERROR(VLOOKUP($D$8&amp;$D$6&amp;$E22,'SCN data'!$A:$AC,'SCN data'!G$3,FALSE)),ISBLANK(VLOOKUP($D$8&amp;$D$6&amp;$E22,'SCN data'!$A:$AC,'SCN data'!G$3,FALSE))),"",VLOOKUP($D$8&amp;$D$6&amp;$E22,'SCN data'!$A:$AC,'SCN data'!G$3,FALSE))</f>
        <v>0.20296708391284191</v>
      </c>
      <c r="Q22" s="246"/>
      <c r="R22" s="246">
        <f>IF(OR(ISERROR(VLOOKUP($D$8&amp;$D$6&amp;$E22,'SCN data'!$A:$AC,'SCN data'!H$3,FALSE)),ISBLANK(VLOOKUP($D$8&amp;$D$6&amp;$E22,'SCN data'!$A:$AC,'SCN data'!H$3,FALSE))),"",VLOOKUP($D$8&amp;$D$6&amp;$E22,'SCN data'!$A:$AC,'SCN data'!H$3,FALSE))</f>
        <v>4.6120297395216264E-3</v>
      </c>
      <c r="S22" s="246"/>
      <c r="T22" s="246">
        <f>IF(OR(ISERROR(VLOOKUP($D$8&amp;$D$6&amp;$E22,'SCN data'!$A:$AC,'SCN data'!I$3,FALSE)),ISBLANK(VLOOKUP($D$8&amp;$D$6&amp;$E22,'SCN data'!$A:$AC,'SCN data'!I$3,FALSE))),"",VLOOKUP($D$8&amp;$D$6&amp;$E22,'SCN data'!$A:$AC,'SCN data'!I$3,FALSE))</f>
        <v>2.7315029447621011E-2</v>
      </c>
      <c r="U22" s="246"/>
      <c r="V22" s="285">
        <f>SUM(F22,H22,J22,L22,N22,P22,R22,T22)</f>
        <v>1</v>
      </c>
      <c r="W22" s="303">
        <f>IF(ISERROR(VLOOKUP($D$8&amp;$D$6&amp;$E22,'SCN data'!$A:$AC,'SCN data'!K$3,FALSE)),0,VLOOKUP($D$8&amp;$D$6&amp;$E22,'SCN data'!$A:$AC,'SCN data'!K$3,FALSE))</f>
        <v>291195</v>
      </c>
    </row>
    <row r="23" spans="4:42" ht="15.75" thickBot="1" x14ac:dyDescent="0.3">
      <c r="D23" s="363"/>
      <c r="E23" s="194" t="s">
        <v>27</v>
      </c>
      <c r="F23" s="156">
        <f>IF(F22="","",VLOOKUP($D$8&amp;$D$6&amp;$E22,'SCN data'!$A:$AC,'SCN data'!M$3,FALSE))</f>
        <v>5.8999999999999997E-2</v>
      </c>
      <c r="G23" s="3">
        <f>IF(F22="","",VLOOKUP($D$8&amp;$D$6&amp;$E22,'SCN data'!$A:$AC,'SCN data'!N$3,FALSE))</f>
        <v>6.0999999999999999E-2</v>
      </c>
      <c r="H23" s="3">
        <f>IF(H22="","",VLOOKUP($D$8&amp;$D$6&amp;$E22,'SCN data'!$A:$AC,'SCN data'!O$3,FALSE))</f>
        <v>0.34300000000000003</v>
      </c>
      <c r="I23" s="3">
        <f>IF(H22="","",VLOOKUP($D$8&amp;$D$6&amp;$E22,'SCN data'!$A:$AC,'SCN data'!P$3,FALSE))</f>
        <v>0.34699999999999998</v>
      </c>
      <c r="J23" s="3">
        <f>IF(J22="","",VLOOKUP($D$8&amp;$D$6&amp;$E22,'SCN data'!$A:$AC,'SCN data'!Q$3,FALSE))</f>
        <v>0.249</v>
      </c>
      <c r="K23" s="3">
        <f>IF(J22="","",VLOOKUP($D$8&amp;$D$6&amp;$E22,'SCN data'!$A:$AC,'SCN data'!R$3,FALSE))</f>
        <v>0.253</v>
      </c>
      <c r="L23" s="3">
        <f>IF(L22="","",VLOOKUP($D$8&amp;$D$6&amp;$E22,'SCN data'!$A:$AC,'SCN data'!S$3,FALSE))</f>
        <v>0.09</v>
      </c>
      <c r="M23" s="3">
        <f>IF(L22="","",VLOOKUP($D$8&amp;$D$6&amp;$E22,'SCN data'!$A:$AC,'SCN data'!T$3,FALSE))</f>
        <v>9.1999999999999998E-2</v>
      </c>
      <c r="N23" s="3">
        <f>IF(N22="","",VLOOKUP($D$8&amp;$D$6&amp;$E22,'SCN data'!$A:$AC,'SCN data'!U$3,FALSE))</f>
        <v>1.7999999999999999E-2</v>
      </c>
      <c r="O23" s="3">
        <f>IF(N22="","",VLOOKUP($D$8&amp;$D$6&amp;$E22,'SCN data'!$A:$AC,'SCN data'!V$3,FALSE))</f>
        <v>1.9E-2</v>
      </c>
      <c r="P23" s="3">
        <f>IF(P22="","",VLOOKUP($D$8&amp;$D$6&amp;$E22,'SCN data'!$A:$AC,'SCN data'!W$3,FALSE))</f>
        <v>0.20200000000000001</v>
      </c>
      <c r="Q23" s="3">
        <f>IF(P22="","",VLOOKUP($D$8&amp;$D$6&amp;$E22,'SCN data'!$A:$AC,'SCN data'!X$3,FALSE))</f>
        <v>0.20399999999999999</v>
      </c>
      <c r="R23" s="3">
        <f>IF(R22="","",VLOOKUP($D$8&amp;$D$6&amp;$E22,'SCN data'!$A:$AC,'SCN data'!Y$3,FALSE))</f>
        <v>4.0000000000000001E-3</v>
      </c>
      <c r="S23" s="3">
        <f>IF(R22="","",VLOOKUP($D$8&amp;$D$6&amp;$E22,'SCN data'!$A:$AC,'SCN data'!Z$3,FALSE))</f>
        <v>5.0000000000000001E-3</v>
      </c>
      <c r="T23" s="3">
        <f>IF(T22="","",VLOOKUP($D$8&amp;$D$6&amp;$E22,'SCN data'!$A:$AC,'SCN data'!AA$3,FALSE))</f>
        <v>2.7E-2</v>
      </c>
      <c r="U23" s="3">
        <f>IF(T22="","",VLOOKUP($D$8&amp;$D$6&amp;$E22,'SCN data'!$A:$AC,'SCN data'!AB$3,FALSE))</f>
        <v>2.8000000000000001E-2</v>
      </c>
      <c r="V23" s="357"/>
      <c r="W23" s="309"/>
    </row>
    <row r="24" spans="4:42" x14ac:dyDescent="0.25">
      <c r="D24" s="113"/>
      <c r="V24" s="113"/>
      <c r="W24" s="113"/>
    </row>
    <row r="25" spans="4:42" x14ac:dyDescent="0.25">
      <c r="D25" s="355" t="s">
        <v>58</v>
      </c>
      <c r="E25" s="356"/>
      <c r="F25" s="356"/>
      <c r="G25" s="356"/>
      <c r="H25" s="356"/>
      <c r="I25" s="356"/>
      <c r="J25" s="356"/>
      <c r="K25" s="356"/>
      <c r="L25" s="356"/>
      <c r="M25" s="356"/>
      <c r="N25" s="356"/>
      <c r="O25" s="356"/>
      <c r="P25" s="356"/>
      <c r="Q25" s="356"/>
      <c r="R25" s="356"/>
      <c r="S25" s="356"/>
      <c r="T25" s="356"/>
      <c r="U25" s="356"/>
      <c r="V25" s="356"/>
      <c r="W25" s="356"/>
    </row>
    <row r="26" spans="4:42" x14ac:dyDescent="0.25">
      <c r="D26" s="352" t="s">
        <v>60</v>
      </c>
      <c r="E26" s="353"/>
      <c r="F26" s="353"/>
      <c r="G26" s="353"/>
      <c r="H26" s="353"/>
      <c r="I26" s="353"/>
      <c r="J26" s="353"/>
      <c r="K26" s="353"/>
      <c r="L26" s="353"/>
      <c r="M26" s="353"/>
      <c r="N26" s="353"/>
      <c r="O26" s="353"/>
      <c r="P26" s="353"/>
      <c r="Q26" s="353"/>
      <c r="R26" s="353"/>
      <c r="S26" s="353"/>
      <c r="T26" s="353"/>
      <c r="U26" s="353"/>
      <c r="V26" s="353"/>
      <c r="W26" s="353"/>
    </row>
    <row r="27" spans="4:42" x14ac:dyDescent="0.25">
      <c r="D27" s="59" t="s">
        <v>510</v>
      </c>
    </row>
    <row r="28" spans="4:42" x14ac:dyDescent="0.25">
      <c r="D28" s="59" t="s">
        <v>511</v>
      </c>
    </row>
    <row r="29" spans="4:42" x14ac:dyDescent="0.25">
      <c r="D29" s="113"/>
      <c r="V29" s="113"/>
      <c r="W29" s="113"/>
    </row>
    <row r="30" spans="4:42" x14ac:dyDescent="0.25">
      <c r="D30" s="113"/>
      <c r="V30" s="113"/>
      <c r="W30" s="113"/>
    </row>
    <row r="31" spans="4:42" x14ac:dyDescent="0.25">
      <c r="D31" s="113"/>
      <c r="V31" s="113"/>
      <c r="W31" s="113"/>
    </row>
    <row r="32" spans="4:42" x14ac:dyDescent="0.25">
      <c r="D32" s="113"/>
      <c r="V32" s="113"/>
      <c r="W32" s="113"/>
    </row>
    <row r="33" spans="4:23" x14ac:dyDescent="0.25">
      <c r="D33" s="113"/>
      <c r="V33" s="113"/>
      <c r="W33" s="113"/>
    </row>
    <row r="34" spans="4:23" x14ac:dyDescent="0.25">
      <c r="D34" s="113"/>
      <c r="V34" s="113"/>
      <c r="W34" s="113"/>
    </row>
    <row r="35" spans="4:23" x14ac:dyDescent="0.25">
      <c r="D35" s="113"/>
      <c r="V35" s="113"/>
      <c r="W35" s="113"/>
    </row>
    <row r="43" spans="4:23" x14ac:dyDescent="0.25">
      <c r="J43" s="188"/>
    </row>
    <row r="52" spans="10:10" x14ac:dyDescent="0.25">
      <c r="J52" s="188"/>
    </row>
    <row r="57" spans="10:10" x14ac:dyDescent="0.25">
      <c r="J57" s="188"/>
    </row>
    <row r="58" spans="10:10" ht="18" customHeight="1" x14ac:dyDescent="0.25"/>
    <row r="59" spans="10:10" ht="26.25" customHeight="1" x14ac:dyDescent="0.25"/>
    <row r="65" spans="1:44" x14ac:dyDescent="0.25">
      <c r="E65" s="182"/>
      <c r="F65" s="181"/>
      <c r="G65" s="181"/>
      <c r="H65" s="181"/>
      <c r="I65" s="181"/>
      <c r="J65" s="181"/>
      <c r="K65" s="181"/>
      <c r="L65" s="181"/>
      <c r="M65" s="181"/>
    </row>
    <row r="66" spans="1:44" x14ac:dyDescent="0.25">
      <c r="E66" s="182"/>
      <c r="F66" s="187"/>
      <c r="G66" s="187"/>
      <c r="H66" s="187"/>
      <c r="I66" s="187"/>
      <c r="J66" s="187"/>
      <c r="K66" s="187"/>
      <c r="L66" s="187"/>
      <c r="M66" s="187"/>
      <c r="Y66" s="187" t="s">
        <v>162</v>
      </c>
      <c r="Z66" s="187" t="s">
        <v>162</v>
      </c>
      <c r="AA66" s="187" t="s">
        <v>162</v>
      </c>
      <c r="AB66" s="187" t="s">
        <v>162</v>
      </c>
      <c r="AC66" s="187" t="s">
        <v>162</v>
      </c>
      <c r="AD66" s="187" t="s">
        <v>162</v>
      </c>
      <c r="AE66" s="187" t="s">
        <v>162</v>
      </c>
      <c r="AF66" s="187" t="s">
        <v>162</v>
      </c>
      <c r="AG66" s="187"/>
      <c r="AH66" s="187" t="s">
        <v>162</v>
      </c>
      <c r="AI66" s="187" t="s">
        <v>162</v>
      </c>
      <c r="AJ66" s="187" t="s">
        <v>162</v>
      </c>
      <c r="AK66" s="187" t="s">
        <v>162</v>
      </c>
      <c r="AL66" s="187" t="s">
        <v>162</v>
      </c>
      <c r="AM66" s="187" t="s">
        <v>162</v>
      </c>
      <c r="AN66" s="187" t="s">
        <v>162</v>
      </c>
      <c r="AO66" s="187" t="s">
        <v>162</v>
      </c>
    </row>
    <row r="67" spans="1:44" s="181" customFormat="1" x14ac:dyDescent="0.25">
      <c r="A67" s="113"/>
      <c r="B67" s="113"/>
      <c r="C67" s="113"/>
      <c r="D67" s="20"/>
      <c r="E67" s="182"/>
      <c r="F67" s="187"/>
      <c r="G67" s="187"/>
      <c r="H67" s="187"/>
      <c r="I67" s="187"/>
      <c r="J67" s="187"/>
      <c r="K67" s="187"/>
      <c r="L67" s="187"/>
      <c r="M67" s="187"/>
      <c r="N67" s="113"/>
      <c r="O67" s="113"/>
      <c r="P67" s="113"/>
      <c r="Q67" s="113"/>
      <c r="R67" s="113"/>
      <c r="S67" s="113"/>
      <c r="T67" s="113"/>
      <c r="U67" s="113"/>
      <c r="V67" s="31"/>
      <c r="W67" s="31"/>
      <c r="Y67" s="187" t="s">
        <v>162</v>
      </c>
      <c r="Z67" s="187" t="s">
        <v>162</v>
      </c>
      <c r="AA67" s="187" t="s">
        <v>162</v>
      </c>
      <c r="AB67" s="187" t="s">
        <v>162</v>
      </c>
      <c r="AC67" s="187" t="s">
        <v>162</v>
      </c>
      <c r="AD67" s="187" t="s">
        <v>162</v>
      </c>
      <c r="AE67" s="187" t="s">
        <v>162</v>
      </c>
      <c r="AF67" s="187" t="s">
        <v>162</v>
      </c>
      <c r="AH67" s="187" t="s">
        <v>162</v>
      </c>
      <c r="AI67" s="187" t="s">
        <v>162</v>
      </c>
      <c r="AJ67" s="187" t="s">
        <v>162</v>
      </c>
      <c r="AK67" s="187" t="s">
        <v>162</v>
      </c>
      <c r="AL67" s="187" t="s">
        <v>162</v>
      </c>
      <c r="AM67" s="187" t="s">
        <v>162</v>
      </c>
      <c r="AN67" s="187" t="s">
        <v>162</v>
      </c>
      <c r="AO67" s="187" t="s">
        <v>162</v>
      </c>
      <c r="AQ67" s="113"/>
      <c r="AR67" s="113"/>
    </row>
    <row r="68" spans="1:44" s="181" customFormat="1" x14ac:dyDescent="0.25">
      <c r="A68" s="113"/>
      <c r="B68" s="113"/>
      <c r="C68" s="113"/>
      <c r="D68" s="20"/>
      <c r="E68" s="182"/>
      <c r="F68" s="187"/>
      <c r="G68" s="187"/>
      <c r="H68" s="187"/>
      <c r="I68" s="187"/>
      <c r="J68" s="187"/>
      <c r="K68" s="187"/>
      <c r="L68" s="187"/>
      <c r="M68" s="187"/>
      <c r="N68" s="113"/>
      <c r="O68" s="113"/>
      <c r="P68" s="113"/>
      <c r="Q68" s="113"/>
      <c r="R68" s="113"/>
      <c r="S68" s="113"/>
      <c r="T68" s="113"/>
      <c r="U68" s="113"/>
      <c r="V68" s="31"/>
      <c r="W68" s="31"/>
      <c r="Y68" s="187" t="s">
        <v>162</v>
      </c>
      <c r="Z68" s="187" t="s">
        <v>162</v>
      </c>
      <c r="AA68" s="187" t="s">
        <v>162</v>
      </c>
      <c r="AB68" s="187" t="s">
        <v>162</v>
      </c>
      <c r="AC68" s="187" t="s">
        <v>162</v>
      </c>
      <c r="AD68" s="187" t="s">
        <v>162</v>
      </c>
      <c r="AE68" s="187" t="s">
        <v>162</v>
      </c>
      <c r="AF68" s="187" t="s">
        <v>162</v>
      </c>
      <c r="AH68" s="187" t="s">
        <v>162</v>
      </c>
      <c r="AI68" s="187" t="s">
        <v>162</v>
      </c>
      <c r="AJ68" s="187" t="s">
        <v>162</v>
      </c>
      <c r="AK68" s="187" t="s">
        <v>162</v>
      </c>
      <c r="AL68" s="187" t="s">
        <v>162</v>
      </c>
      <c r="AM68" s="187" t="s">
        <v>162</v>
      </c>
      <c r="AN68" s="187" t="s">
        <v>162</v>
      </c>
      <c r="AO68" s="187" t="s">
        <v>162</v>
      </c>
      <c r="AQ68" s="113"/>
      <c r="AR68" s="113"/>
    </row>
    <row r="69" spans="1:44" s="181" customFormat="1" x14ac:dyDescent="0.25">
      <c r="A69" s="113"/>
      <c r="B69" s="113"/>
      <c r="C69" s="113"/>
      <c r="D69" s="20"/>
      <c r="E69" s="182"/>
      <c r="F69" s="187"/>
      <c r="G69" s="187"/>
      <c r="H69" s="187"/>
      <c r="I69" s="187"/>
      <c r="J69" s="187"/>
      <c r="K69" s="187"/>
      <c r="L69" s="187"/>
      <c r="M69" s="187"/>
      <c r="N69" s="113"/>
      <c r="O69" s="113"/>
      <c r="P69" s="113"/>
      <c r="Q69" s="113"/>
      <c r="R69" s="113"/>
      <c r="S69" s="113"/>
      <c r="T69" s="113"/>
      <c r="U69" s="113"/>
      <c r="V69" s="31"/>
      <c r="W69" s="31"/>
      <c r="Y69" s="187" t="s">
        <v>162</v>
      </c>
      <c r="Z69" s="187" t="s">
        <v>162</v>
      </c>
      <c r="AA69" s="187" t="s">
        <v>162</v>
      </c>
      <c r="AB69" s="187" t="s">
        <v>162</v>
      </c>
      <c r="AC69" s="187" t="s">
        <v>162</v>
      </c>
      <c r="AD69" s="187" t="s">
        <v>162</v>
      </c>
      <c r="AE69" s="187" t="s">
        <v>162</v>
      </c>
      <c r="AF69" s="187" t="s">
        <v>162</v>
      </c>
      <c r="AH69" s="187" t="s">
        <v>162</v>
      </c>
      <c r="AI69" s="187" t="s">
        <v>162</v>
      </c>
      <c r="AJ69" s="187" t="s">
        <v>162</v>
      </c>
      <c r="AK69" s="187" t="s">
        <v>162</v>
      </c>
      <c r="AL69" s="187" t="s">
        <v>162</v>
      </c>
      <c r="AM69" s="187" t="s">
        <v>162</v>
      </c>
      <c r="AN69" s="187" t="s">
        <v>162</v>
      </c>
      <c r="AO69" s="187" t="s">
        <v>162</v>
      </c>
      <c r="AQ69" s="113"/>
      <c r="AR69" s="113"/>
    </row>
    <row r="70" spans="1:44" s="181" customFormat="1" x14ac:dyDescent="0.25">
      <c r="A70" s="113"/>
      <c r="B70" s="113"/>
      <c r="C70" s="113"/>
      <c r="D70" s="20"/>
      <c r="E70" s="182"/>
      <c r="F70" s="187"/>
      <c r="G70" s="187"/>
      <c r="H70" s="187"/>
      <c r="I70" s="187"/>
      <c r="J70" s="187"/>
      <c r="K70" s="187"/>
      <c r="L70" s="187"/>
      <c r="M70" s="187"/>
      <c r="N70" s="113"/>
      <c r="O70" s="113"/>
      <c r="P70" s="113"/>
      <c r="Q70" s="113"/>
      <c r="R70" s="113"/>
      <c r="S70" s="113"/>
      <c r="T70" s="113"/>
      <c r="U70" s="113"/>
      <c r="V70" s="31"/>
      <c r="W70" s="31"/>
      <c r="Y70" s="187" t="s">
        <v>162</v>
      </c>
      <c r="Z70" s="187" t="s">
        <v>162</v>
      </c>
      <c r="AA70" s="187" t="s">
        <v>162</v>
      </c>
      <c r="AB70" s="187" t="s">
        <v>162</v>
      </c>
      <c r="AC70" s="187" t="s">
        <v>162</v>
      </c>
      <c r="AD70" s="187" t="s">
        <v>162</v>
      </c>
      <c r="AE70" s="187" t="s">
        <v>162</v>
      </c>
      <c r="AF70" s="187" t="s">
        <v>162</v>
      </c>
      <c r="AH70" s="187" t="s">
        <v>162</v>
      </c>
      <c r="AI70" s="187" t="s">
        <v>162</v>
      </c>
      <c r="AJ70" s="187" t="s">
        <v>162</v>
      </c>
      <c r="AK70" s="187" t="s">
        <v>162</v>
      </c>
      <c r="AL70" s="187" t="s">
        <v>162</v>
      </c>
      <c r="AM70" s="187" t="s">
        <v>162</v>
      </c>
      <c r="AN70" s="187" t="s">
        <v>162</v>
      </c>
      <c r="AO70" s="187" t="s">
        <v>162</v>
      </c>
      <c r="AQ70" s="113"/>
      <c r="AR70" s="113"/>
    </row>
    <row r="71" spans="1:44" s="181" customFormat="1" x14ac:dyDescent="0.25">
      <c r="A71" s="113"/>
      <c r="B71" s="113"/>
      <c r="C71" s="113"/>
      <c r="D71" s="20"/>
      <c r="E71" s="182"/>
      <c r="F71" s="187"/>
      <c r="G71" s="187"/>
      <c r="H71" s="187"/>
      <c r="I71" s="187"/>
      <c r="J71" s="187"/>
      <c r="K71" s="187"/>
      <c r="L71" s="187"/>
      <c r="M71" s="187"/>
      <c r="N71" s="113"/>
      <c r="O71" s="113"/>
      <c r="P71" s="113"/>
      <c r="Q71" s="113"/>
      <c r="R71" s="113"/>
      <c r="S71" s="113"/>
      <c r="T71" s="113"/>
      <c r="U71" s="113"/>
      <c r="V71" s="31"/>
      <c r="W71" s="31"/>
      <c r="Y71" s="187" t="s">
        <v>162</v>
      </c>
      <c r="Z71" s="187" t="s">
        <v>162</v>
      </c>
      <c r="AA71" s="187" t="s">
        <v>162</v>
      </c>
      <c r="AB71" s="187" t="s">
        <v>162</v>
      </c>
      <c r="AC71" s="187" t="s">
        <v>162</v>
      </c>
      <c r="AD71" s="187" t="s">
        <v>162</v>
      </c>
      <c r="AE71" s="187" t="s">
        <v>162</v>
      </c>
      <c r="AF71" s="187" t="s">
        <v>162</v>
      </c>
      <c r="AH71" s="187" t="s">
        <v>162</v>
      </c>
      <c r="AI71" s="187" t="s">
        <v>162</v>
      </c>
      <c r="AJ71" s="187" t="s">
        <v>162</v>
      </c>
      <c r="AK71" s="187" t="s">
        <v>162</v>
      </c>
      <c r="AL71" s="187" t="s">
        <v>162</v>
      </c>
      <c r="AM71" s="187" t="s">
        <v>162</v>
      </c>
      <c r="AN71" s="187" t="s">
        <v>162</v>
      </c>
      <c r="AO71" s="187" t="s">
        <v>162</v>
      </c>
      <c r="AQ71" s="113"/>
      <c r="AR71" s="113"/>
    </row>
    <row r="72" spans="1:44" s="181" customFormat="1" x14ac:dyDescent="0.25">
      <c r="A72" s="113"/>
      <c r="B72" s="113"/>
      <c r="C72" s="113"/>
      <c r="D72" s="20"/>
      <c r="E72" s="182"/>
      <c r="F72" s="187"/>
      <c r="G72" s="187"/>
      <c r="H72" s="187"/>
      <c r="I72" s="187"/>
      <c r="J72" s="187"/>
      <c r="K72" s="187"/>
      <c r="L72" s="187"/>
      <c r="M72" s="187"/>
      <c r="N72" s="113"/>
      <c r="O72" s="113"/>
      <c r="P72" s="113"/>
      <c r="Q72" s="113"/>
      <c r="R72" s="113"/>
      <c r="S72" s="113"/>
      <c r="T72" s="113"/>
      <c r="U72" s="113"/>
      <c r="V72" s="31"/>
      <c r="W72" s="31"/>
      <c r="Y72" s="187" t="s">
        <v>162</v>
      </c>
      <c r="Z72" s="187" t="s">
        <v>162</v>
      </c>
      <c r="AA72" s="187" t="s">
        <v>162</v>
      </c>
      <c r="AB72" s="187" t="s">
        <v>162</v>
      </c>
      <c r="AC72" s="187" t="s">
        <v>162</v>
      </c>
      <c r="AD72" s="187" t="s">
        <v>162</v>
      </c>
      <c r="AE72" s="187" t="s">
        <v>162</v>
      </c>
      <c r="AF72" s="187" t="s">
        <v>162</v>
      </c>
      <c r="AH72" s="187" t="s">
        <v>162</v>
      </c>
      <c r="AI72" s="187" t="s">
        <v>162</v>
      </c>
      <c r="AJ72" s="187" t="s">
        <v>162</v>
      </c>
      <c r="AK72" s="187" t="s">
        <v>162</v>
      </c>
      <c r="AL72" s="187" t="s">
        <v>162</v>
      </c>
      <c r="AM72" s="187" t="s">
        <v>162</v>
      </c>
      <c r="AN72" s="187" t="s">
        <v>162</v>
      </c>
      <c r="AO72" s="187" t="s">
        <v>162</v>
      </c>
      <c r="AQ72" s="113"/>
      <c r="AR72" s="113"/>
    </row>
    <row r="73" spans="1:44" s="181" customFormat="1" x14ac:dyDescent="0.25">
      <c r="A73" s="113"/>
      <c r="B73" s="113"/>
      <c r="C73" s="113"/>
      <c r="D73" s="20"/>
      <c r="E73" s="182"/>
      <c r="F73" s="187"/>
      <c r="G73" s="187"/>
      <c r="H73" s="187"/>
      <c r="I73" s="187"/>
      <c r="J73" s="187"/>
      <c r="K73" s="187"/>
      <c r="L73" s="187"/>
      <c r="M73" s="187"/>
      <c r="N73" s="113"/>
      <c r="O73" s="113"/>
      <c r="P73" s="113"/>
      <c r="Q73" s="113"/>
      <c r="R73" s="113"/>
      <c r="S73" s="113"/>
      <c r="T73" s="113"/>
      <c r="U73" s="113"/>
      <c r="V73" s="31"/>
      <c r="W73" s="31"/>
      <c r="Y73" s="187" t="s">
        <v>162</v>
      </c>
      <c r="Z73" s="187" t="s">
        <v>162</v>
      </c>
      <c r="AA73" s="187" t="s">
        <v>162</v>
      </c>
      <c r="AB73" s="187" t="s">
        <v>162</v>
      </c>
      <c r="AC73" s="187" t="s">
        <v>162</v>
      </c>
      <c r="AD73" s="187" t="s">
        <v>162</v>
      </c>
      <c r="AE73" s="187" t="s">
        <v>162</v>
      </c>
      <c r="AF73" s="187" t="s">
        <v>162</v>
      </c>
      <c r="AH73" s="187" t="s">
        <v>162</v>
      </c>
      <c r="AI73" s="187" t="s">
        <v>162</v>
      </c>
      <c r="AJ73" s="187" t="s">
        <v>162</v>
      </c>
      <c r="AK73" s="187" t="s">
        <v>162</v>
      </c>
      <c r="AL73" s="187" t="s">
        <v>162</v>
      </c>
      <c r="AM73" s="187" t="s">
        <v>162</v>
      </c>
      <c r="AN73" s="187" t="s">
        <v>162</v>
      </c>
      <c r="AO73" s="187" t="s">
        <v>162</v>
      </c>
      <c r="AQ73" s="113"/>
      <c r="AR73" s="113"/>
    </row>
  </sheetData>
  <sheetCalcPr fullCalcOnLoad="1"/>
  <sheetProtection sheet="1" objects="1" scenarios="1"/>
  <mergeCells count="112">
    <mergeCell ref="Y1:AF1"/>
    <mergeCell ref="AH1:AO1"/>
    <mergeCell ref="B2:B4"/>
    <mergeCell ref="D2:W4"/>
    <mergeCell ref="Y2:Y6"/>
    <mergeCell ref="Z2:Z6"/>
    <mergeCell ref="AA2:AA6"/>
    <mergeCell ref="AB2:AB6"/>
    <mergeCell ref="AC2:AC6"/>
    <mergeCell ref="AD2:AD6"/>
    <mergeCell ref="L6:M6"/>
    <mergeCell ref="N6:O6"/>
    <mergeCell ref="AE2:AE6"/>
    <mergeCell ref="AF2:AF6"/>
    <mergeCell ref="AH2:AH6"/>
    <mergeCell ref="AI2:AI6"/>
    <mergeCell ref="R6:S6"/>
    <mergeCell ref="T6:U6"/>
    <mergeCell ref="AL2:AL6"/>
    <mergeCell ref="AM2:AM6"/>
    <mergeCell ref="AN2:AN6"/>
    <mergeCell ref="AO2:AO6"/>
    <mergeCell ref="AJ2:AJ6"/>
    <mergeCell ref="AK2:AK6"/>
    <mergeCell ref="F8:G8"/>
    <mergeCell ref="H8:I8"/>
    <mergeCell ref="J8:K8"/>
    <mergeCell ref="L8:M8"/>
    <mergeCell ref="D8:D23"/>
    <mergeCell ref="P6:Q6"/>
    <mergeCell ref="D6:E6"/>
    <mergeCell ref="F6:G6"/>
    <mergeCell ref="H6:I6"/>
    <mergeCell ref="J6:K6"/>
    <mergeCell ref="N8:O8"/>
    <mergeCell ref="P8:Q8"/>
    <mergeCell ref="R8:S8"/>
    <mergeCell ref="T8:U8"/>
    <mergeCell ref="V8:V9"/>
    <mergeCell ref="W8:W9"/>
    <mergeCell ref="F10:G10"/>
    <mergeCell ref="H10:I10"/>
    <mergeCell ref="J10:K10"/>
    <mergeCell ref="L10:M10"/>
    <mergeCell ref="N10:O10"/>
    <mergeCell ref="P10:Q10"/>
    <mergeCell ref="R10:S10"/>
    <mergeCell ref="T10:U10"/>
    <mergeCell ref="V10:V11"/>
    <mergeCell ref="W10:W11"/>
    <mergeCell ref="F12:G12"/>
    <mergeCell ref="H12:I12"/>
    <mergeCell ref="J12:K12"/>
    <mergeCell ref="L12:M12"/>
    <mergeCell ref="N12:O12"/>
    <mergeCell ref="P12:Q12"/>
    <mergeCell ref="R12:S12"/>
    <mergeCell ref="T12:U12"/>
    <mergeCell ref="V12:V13"/>
    <mergeCell ref="W12:W13"/>
    <mergeCell ref="F14:G14"/>
    <mergeCell ref="H14:I14"/>
    <mergeCell ref="J14:K14"/>
    <mergeCell ref="L14:M14"/>
    <mergeCell ref="N14:O14"/>
    <mergeCell ref="P14:Q14"/>
    <mergeCell ref="R14:S14"/>
    <mergeCell ref="T14:U14"/>
    <mergeCell ref="V14:V15"/>
    <mergeCell ref="W14:W15"/>
    <mergeCell ref="F16:G16"/>
    <mergeCell ref="H16:I16"/>
    <mergeCell ref="J16:K16"/>
    <mergeCell ref="L16:M16"/>
    <mergeCell ref="N16:O16"/>
    <mergeCell ref="P16:Q16"/>
    <mergeCell ref="R16:S16"/>
    <mergeCell ref="T16:U16"/>
    <mergeCell ref="V16:V17"/>
    <mergeCell ref="W16:W17"/>
    <mergeCell ref="F18:G18"/>
    <mergeCell ref="H18:I18"/>
    <mergeCell ref="J18:K18"/>
    <mergeCell ref="L18:M18"/>
    <mergeCell ref="N18:O18"/>
    <mergeCell ref="P18:Q18"/>
    <mergeCell ref="V22:V23"/>
    <mergeCell ref="W22:W23"/>
    <mergeCell ref="R18:S18"/>
    <mergeCell ref="T18:U18"/>
    <mergeCell ref="V18:V19"/>
    <mergeCell ref="W18:W19"/>
    <mergeCell ref="V20:V21"/>
    <mergeCell ref="W20:W21"/>
    <mergeCell ref="R22:S22"/>
    <mergeCell ref="T22:U22"/>
    <mergeCell ref="F22:G22"/>
    <mergeCell ref="H22:I22"/>
    <mergeCell ref="J22:K22"/>
    <mergeCell ref="L22:M22"/>
    <mergeCell ref="N22:O22"/>
    <mergeCell ref="P22:Q22"/>
    <mergeCell ref="D26:W26"/>
    <mergeCell ref="F20:G20"/>
    <mergeCell ref="H20:I20"/>
    <mergeCell ref="J20:K20"/>
    <mergeCell ref="L20:M20"/>
    <mergeCell ref="N20:O20"/>
    <mergeCell ref="P20:Q20"/>
    <mergeCell ref="R20:S20"/>
    <mergeCell ref="T20:U20"/>
    <mergeCell ref="D25:W25"/>
  </mergeCells>
  <conditionalFormatting sqref="F8:U9">
    <cfRule type="containsBlanks" dxfId="5931" priority="16">
      <formula>LEN(TRIM(F8))=0</formula>
    </cfRule>
  </conditionalFormatting>
  <conditionalFormatting sqref="F8:U8">
    <cfRule type="colorScale" priority="15">
      <colorScale>
        <cfvo type="min"/>
        <cfvo type="max"/>
        <color rgb="FFFFEF9C"/>
        <color rgb="FFFF7128"/>
      </colorScale>
    </cfRule>
  </conditionalFormatting>
  <conditionalFormatting sqref="F10:U11">
    <cfRule type="containsBlanks" dxfId="5930" priority="14">
      <formula>LEN(TRIM(F10))=0</formula>
    </cfRule>
  </conditionalFormatting>
  <conditionalFormatting sqref="F10:U10">
    <cfRule type="colorScale" priority="13">
      <colorScale>
        <cfvo type="min"/>
        <cfvo type="max"/>
        <color rgb="FFFFEF9C"/>
        <color rgb="FFFF7128"/>
      </colorScale>
    </cfRule>
  </conditionalFormatting>
  <conditionalFormatting sqref="F12:U13">
    <cfRule type="containsBlanks" dxfId="5929" priority="12">
      <formula>LEN(TRIM(F12))=0</formula>
    </cfRule>
  </conditionalFormatting>
  <conditionalFormatting sqref="F12:U12">
    <cfRule type="colorScale" priority="11">
      <colorScale>
        <cfvo type="min"/>
        <cfvo type="max"/>
        <color rgb="FFFFEF9C"/>
        <color rgb="FFFF7128"/>
      </colorScale>
    </cfRule>
  </conditionalFormatting>
  <conditionalFormatting sqref="F14:U15">
    <cfRule type="containsBlanks" dxfId="5928" priority="10">
      <formula>LEN(TRIM(F14))=0</formula>
    </cfRule>
  </conditionalFormatting>
  <conditionalFormatting sqref="F14:U14">
    <cfRule type="colorScale" priority="9">
      <colorScale>
        <cfvo type="min"/>
        <cfvo type="max"/>
        <color rgb="FFFFEF9C"/>
        <color rgb="FFFF7128"/>
      </colorScale>
    </cfRule>
  </conditionalFormatting>
  <conditionalFormatting sqref="F16:U17">
    <cfRule type="containsBlanks" dxfId="5927" priority="8">
      <formula>LEN(TRIM(F16))=0</formula>
    </cfRule>
  </conditionalFormatting>
  <conditionalFormatting sqref="F16:U16">
    <cfRule type="colorScale" priority="7">
      <colorScale>
        <cfvo type="min"/>
        <cfvo type="max"/>
        <color rgb="FFFFEF9C"/>
        <color rgb="FFFF7128"/>
      </colorScale>
    </cfRule>
  </conditionalFormatting>
  <conditionalFormatting sqref="F18:U19">
    <cfRule type="containsBlanks" dxfId="5926" priority="6">
      <formula>LEN(TRIM(F18))=0</formula>
    </cfRule>
  </conditionalFormatting>
  <conditionalFormatting sqref="F18:U18">
    <cfRule type="colorScale" priority="5">
      <colorScale>
        <cfvo type="min"/>
        <cfvo type="max"/>
        <color rgb="FFFFEF9C"/>
        <color rgb="FFFF7128"/>
      </colorScale>
    </cfRule>
  </conditionalFormatting>
  <conditionalFormatting sqref="F20:U21">
    <cfRule type="containsBlanks" dxfId="5925" priority="4">
      <formula>LEN(TRIM(F20))=0</formula>
    </cfRule>
  </conditionalFormatting>
  <conditionalFormatting sqref="F20:U20">
    <cfRule type="colorScale" priority="3">
      <colorScale>
        <cfvo type="min"/>
        <cfvo type="max"/>
        <color rgb="FFFFEF9C"/>
        <color rgb="FFFF7128"/>
      </colorScale>
    </cfRule>
  </conditionalFormatting>
  <conditionalFormatting sqref="F22:U23">
    <cfRule type="containsBlanks" dxfId="5924" priority="2">
      <formula>LEN(TRIM(F22))=0</formula>
    </cfRule>
  </conditionalFormatting>
  <conditionalFormatting sqref="F22:U22">
    <cfRule type="colorScale" priority="1">
      <colorScale>
        <cfvo type="min"/>
        <cfvo type="max"/>
        <color rgb="FFFFEF9C"/>
        <color rgb="FFFF7128"/>
      </colorScale>
    </cfRule>
  </conditionalFormatting>
  <hyperlinks>
    <hyperlink ref="B15" location="Contents!A1" display="Back to Contents page"/>
  </hyperlinks>
  <pageMargins left="0.7" right="0.7" top="0.75" bottom="0.75" header="0.3" footer="0.3"/>
  <pageSetup paperSize="9" scale="39" orientation="landscape" r:id="rId1"/>
  <ignoredErrors>
    <ignoredError sqref="F9:U9 F11:U2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21121" r:id="rId4" name="List Box 1">
              <controlPr defaultSize="0" autoLine="0" autoPict="0">
                <anchor moveWithCells="1">
                  <from>
                    <xdr:col>0</xdr:col>
                    <xdr:colOff>76200</xdr:colOff>
                    <xdr:row>5</xdr:row>
                    <xdr:rowOff>0</xdr:rowOff>
                  </from>
                  <to>
                    <xdr:col>1</xdr:col>
                    <xdr:colOff>1485900</xdr:colOff>
                    <xdr:row>5</xdr:row>
                    <xdr:rowOff>704850</xdr:rowOff>
                  </to>
                </anchor>
              </controlPr>
            </control>
          </mc:Choice>
        </mc:AlternateContent>
        <mc:AlternateContent xmlns:mc="http://schemas.openxmlformats.org/markup-compatibility/2006">
          <mc:Choice Requires="x14">
            <control shapeId="2821122" r:id="rId5" name="List Box 2">
              <controlPr defaultSize="0" autoLine="0" autoPict="0">
                <anchor moveWithCells="1">
                  <from>
                    <xdr:col>0</xdr:col>
                    <xdr:colOff>76200</xdr:colOff>
                    <xdr:row>6</xdr:row>
                    <xdr:rowOff>104775</xdr:rowOff>
                  </from>
                  <to>
                    <xdr:col>1</xdr:col>
                    <xdr:colOff>1485900</xdr:colOff>
                    <xdr:row>15</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39997558519241921"/>
  </sheetPr>
  <dimension ref="A3:W577"/>
  <sheetViews>
    <sheetView workbookViewId="0"/>
  </sheetViews>
  <sheetFormatPr defaultRowHeight="15" x14ac:dyDescent="0.25"/>
  <cols>
    <col min="1" max="1" width="40.28515625" customWidth="1"/>
    <col min="2" max="2" width="6.140625" bestFit="1" customWidth="1"/>
    <col min="3" max="3" width="4.85546875" bestFit="1" customWidth="1"/>
    <col min="4" max="4" width="14.42578125" bestFit="1" customWidth="1"/>
    <col min="5" max="5" width="15.28515625" bestFit="1" customWidth="1"/>
    <col min="6" max="6" width="6.7109375" bestFit="1" customWidth="1"/>
    <col min="7" max="7" width="13.7109375" bestFit="1" customWidth="1"/>
    <col min="8" max="8" width="11.85546875" customWidth="1"/>
    <col min="9" max="9" width="6.140625" bestFit="1" customWidth="1"/>
    <col min="10" max="12" width="3" bestFit="1" customWidth="1"/>
    <col min="13" max="14" width="6.140625" bestFit="1" customWidth="1"/>
    <col min="15" max="15" width="4.85546875" bestFit="1" customWidth="1"/>
    <col min="16" max="16" width="6" bestFit="1" customWidth="1"/>
    <col min="17" max="18" width="14.42578125" bestFit="1" customWidth="1"/>
    <col min="19" max="20" width="15.28515625" bestFit="1" customWidth="1"/>
  </cols>
  <sheetData>
    <row r="3" spans="1:23" x14ac:dyDescent="0.25">
      <c r="A3" s="97">
        <v>1</v>
      </c>
      <c r="B3" s="97">
        <v>2</v>
      </c>
      <c r="C3" s="97">
        <v>3</v>
      </c>
      <c r="D3" s="97">
        <v>4</v>
      </c>
      <c r="E3" s="97">
        <v>5</v>
      </c>
      <c r="F3" s="97">
        <v>6</v>
      </c>
      <c r="G3" s="97">
        <v>7</v>
      </c>
      <c r="H3" s="97">
        <v>8</v>
      </c>
      <c r="I3" s="97">
        <v>9</v>
      </c>
      <c r="J3" s="97">
        <v>10</v>
      </c>
      <c r="K3" s="97">
        <v>11</v>
      </c>
      <c r="L3" s="97">
        <v>12</v>
      </c>
      <c r="M3" s="97">
        <v>13</v>
      </c>
      <c r="N3" s="97">
        <v>14</v>
      </c>
      <c r="O3" s="97">
        <v>15</v>
      </c>
      <c r="P3" s="97">
        <v>16</v>
      </c>
      <c r="Q3" s="97">
        <v>17</v>
      </c>
      <c r="R3" s="97">
        <v>18</v>
      </c>
      <c r="S3" s="97">
        <v>19</v>
      </c>
      <c r="T3" s="97">
        <v>20</v>
      </c>
    </row>
    <row r="4" spans="1:23" x14ac:dyDescent="0.25">
      <c r="A4" s="97"/>
      <c r="B4" s="97" t="s">
        <v>134</v>
      </c>
      <c r="C4" s="97" t="s">
        <v>135</v>
      </c>
      <c r="D4" s="97" t="s">
        <v>136</v>
      </c>
      <c r="E4" s="97" t="s">
        <v>137</v>
      </c>
      <c r="F4" s="97" t="s">
        <v>32</v>
      </c>
      <c r="G4" s="97" t="s">
        <v>133</v>
      </c>
      <c r="H4" s="97" t="s">
        <v>421</v>
      </c>
      <c r="M4" s="97" t="s">
        <v>134</v>
      </c>
      <c r="N4" s="97" t="s">
        <v>134</v>
      </c>
      <c r="O4" s="97" t="s">
        <v>135</v>
      </c>
      <c r="P4" s="97" t="s">
        <v>135</v>
      </c>
      <c r="Q4" s="97" t="s">
        <v>136</v>
      </c>
      <c r="R4" s="97" t="s">
        <v>136</v>
      </c>
      <c r="S4" s="97" t="s">
        <v>137</v>
      </c>
      <c r="T4" s="97" t="s">
        <v>137</v>
      </c>
    </row>
    <row r="5" spans="1:23" x14ac:dyDescent="0.25">
      <c r="A5" t="s">
        <v>741</v>
      </c>
      <c r="B5" s="153">
        <v>0.62955032119914345</v>
      </c>
      <c r="C5" s="153">
        <v>0.23233404710920771</v>
      </c>
      <c r="D5" s="153">
        <v>4.2826552462526764E-2</v>
      </c>
      <c r="E5" s="153">
        <v>9.5289079229122053E-2</v>
      </c>
      <c r="F5" s="153">
        <v>1</v>
      </c>
      <c r="G5" s="144">
        <v>934</v>
      </c>
      <c r="H5" s="153">
        <v>0.1276653909240022</v>
      </c>
      <c r="I5" s="97"/>
      <c r="J5" s="97"/>
      <c r="K5" s="97"/>
      <c r="L5" s="97"/>
      <c r="M5" s="141">
        <v>0.59799999999999998</v>
      </c>
      <c r="N5" s="141">
        <v>0.66</v>
      </c>
      <c r="O5" s="141">
        <v>0.20599999999999999</v>
      </c>
      <c r="P5" s="141">
        <v>0.26</v>
      </c>
      <c r="Q5" s="141">
        <v>3.2000000000000001E-2</v>
      </c>
      <c r="R5" s="141">
        <v>5.8000000000000003E-2</v>
      </c>
      <c r="S5" s="141">
        <v>7.8E-2</v>
      </c>
      <c r="T5" s="141">
        <v>0.11600000000000001</v>
      </c>
      <c r="U5" s="97"/>
      <c r="V5" s="97"/>
      <c r="W5" s="97"/>
    </row>
    <row r="6" spans="1:23" x14ac:dyDescent="0.25">
      <c r="A6" s="97" t="s">
        <v>742</v>
      </c>
      <c r="B6" s="153">
        <v>0.5097303308312483</v>
      </c>
      <c r="C6" s="153">
        <v>0.34528773978315264</v>
      </c>
      <c r="D6" s="153">
        <v>5.5462885738115093E-2</v>
      </c>
      <c r="E6" s="153">
        <v>8.9519043647484017E-2</v>
      </c>
      <c r="F6" s="153">
        <v>1</v>
      </c>
      <c r="G6" s="144">
        <v>7194</v>
      </c>
      <c r="H6" s="153">
        <v>0.50676246830092986</v>
      </c>
      <c r="I6" s="97"/>
      <c r="J6" s="97"/>
      <c r="K6" s="97"/>
      <c r="L6" s="97"/>
      <c r="M6" s="141">
        <v>0.498</v>
      </c>
      <c r="N6" s="141">
        <v>0.52100000000000002</v>
      </c>
      <c r="O6" s="141">
        <v>0.33400000000000002</v>
      </c>
      <c r="P6" s="141">
        <v>0.35599999999999998</v>
      </c>
      <c r="Q6" s="141">
        <v>0.05</v>
      </c>
      <c r="R6" s="141">
        <v>6.0999999999999999E-2</v>
      </c>
      <c r="S6" s="141">
        <v>8.3000000000000004E-2</v>
      </c>
      <c r="T6" s="141">
        <v>9.6000000000000002E-2</v>
      </c>
    </row>
    <row r="7" spans="1:23" x14ac:dyDescent="0.25">
      <c r="A7" s="97" t="s">
        <v>743</v>
      </c>
      <c r="B7" s="153">
        <v>0.63046367972476347</v>
      </c>
      <c r="C7" s="153">
        <v>0.22042380170458989</v>
      </c>
      <c r="D7" s="153">
        <v>4.175463288763781E-2</v>
      </c>
      <c r="E7" s="153">
        <v>0.10735788568300883</v>
      </c>
      <c r="F7" s="153">
        <v>1</v>
      </c>
      <c r="G7" s="144">
        <v>12789</v>
      </c>
      <c r="H7" s="153">
        <v>0.18258783889896207</v>
      </c>
      <c r="I7" s="97"/>
      <c r="J7" s="97"/>
      <c r="K7" s="97"/>
      <c r="L7" s="97"/>
      <c r="M7" s="141">
        <v>0.622</v>
      </c>
      <c r="N7" s="141">
        <v>0.63900000000000001</v>
      </c>
      <c r="O7" s="141">
        <v>0.21299999999999999</v>
      </c>
      <c r="P7" s="141">
        <v>0.22800000000000001</v>
      </c>
      <c r="Q7" s="141">
        <v>3.7999999999999999E-2</v>
      </c>
      <c r="R7" s="141">
        <v>4.4999999999999998E-2</v>
      </c>
      <c r="S7" s="141">
        <v>0.10199999999999999</v>
      </c>
      <c r="T7" s="141">
        <v>0.113</v>
      </c>
    </row>
    <row r="8" spans="1:23" x14ac:dyDescent="0.25">
      <c r="A8" s="97" t="s">
        <v>744</v>
      </c>
      <c r="B8" s="153">
        <v>0.55497216312859277</v>
      </c>
      <c r="C8" s="153">
        <v>0.18213913909383062</v>
      </c>
      <c r="D8" s="153">
        <v>3.0733716561806908E-2</v>
      </c>
      <c r="E8" s="153">
        <v>0.23215498121576969</v>
      </c>
      <c r="F8" s="153">
        <v>1</v>
      </c>
      <c r="G8" s="144">
        <v>22093</v>
      </c>
      <c r="H8" s="153">
        <v>0.60625102903243511</v>
      </c>
      <c r="I8" s="97"/>
      <c r="J8" s="97"/>
      <c r="K8" s="97"/>
      <c r="L8" s="97"/>
      <c r="M8" s="141">
        <v>0.54800000000000004</v>
      </c>
      <c r="N8" s="141">
        <v>0.56200000000000006</v>
      </c>
      <c r="O8" s="141">
        <v>0.17699999999999999</v>
      </c>
      <c r="P8" s="141">
        <v>0.187</v>
      </c>
      <c r="Q8" s="141">
        <v>2.9000000000000001E-2</v>
      </c>
      <c r="R8" s="141">
        <v>3.3000000000000002E-2</v>
      </c>
      <c r="S8" s="141">
        <v>0.22700000000000001</v>
      </c>
      <c r="T8" s="141">
        <v>0.23799999999999999</v>
      </c>
    </row>
    <row r="9" spans="1:23" x14ac:dyDescent="0.25">
      <c r="A9" s="97" t="s">
        <v>745</v>
      </c>
      <c r="B9" s="153">
        <v>0.61238971480991822</v>
      </c>
      <c r="C9" s="153">
        <v>0.28805007689609585</v>
      </c>
      <c r="D9" s="153">
        <v>3.6262579931468038E-2</v>
      </c>
      <c r="E9" s="153">
        <v>6.3297628362517872E-2</v>
      </c>
      <c r="F9" s="153">
        <v>1</v>
      </c>
      <c r="G9" s="144">
        <v>37063</v>
      </c>
      <c r="H9" s="153">
        <v>0.56598558426485857</v>
      </c>
      <c r="I9" s="97"/>
      <c r="J9" s="97"/>
      <c r="K9" s="97"/>
      <c r="L9" s="97"/>
      <c r="M9" s="141">
        <v>0.60699999999999998</v>
      </c>
      <c r="N9" s="141">
        <v>0.61699999999999999</v>
      </c>
      <c r="O9" s="141">
        <v>0.28299999999999997</v>
      </c>
      <c r="P9" s="141">
        <v>0.29299999999999998</v>
      </c>
      <c r="Q9" s="141">
        <v>3.4000000000000002E-2</v>
      </c>
      <c r="R9" s="141">
        <v>3.7999999999999999E-2</v>
      </c>
      <c r="S9" s="141">
        <v>6.0999999999999999E-2</v>
      </c>
      <c r="T9" s="141">
        <v>6.6000000000000003E-2</v>
      </c>
    </row>
    <row r="10" spans="1:23" x14ac:dyDescent="0.25">
      <c r="A10" s="97" t="s">
        <v>746</v>
      </c>
      <c r="B10" s="153">
        <v>0.62669789227166273</v>
      </c>
      <c r="C10" s="153">
        <v>0.20187353629976582</v>
      </c>
      <c r="D10" s="153">
        <v>3.7002341920374708E-2</v>
      </c>
      <c r="E10" s="153">
        <v>0.13442622950819672</v>
      </c>
      <c r="F10" s="153">
        <v>1</v>
      </c>
      <c r="G10" s="144">
        <v>2135</v>
      </c>
      <c r="H10" s="153">
        <v>0.10730260843343217</v>
      </c>
      <c r="I10" s="97"/>
      <c r="J10" s="97"/>
      <c r="K10" s="97"/>
      <c r="L10" s="97"/>
      <c r="M10" s="141">
        <v>0.60599999999999998</v>
      </c>
      <c r="N10" s="141">
        <v>0.64700000000000002</v>
      </c>
      <c r="O10" s="141">
        <v>0.185</v>
      </c>
      <c r="P10" s="141">
        <v>0.219</v>
      </c>
      <c r="Q10" s="141">
        <v>0.03</v>
      </c>
      <c r="R10" s="141">
        <v>4.5999999999999999E-2</v>
      </c>
      <c r="S10" s="141">
        <v>0.121</v>
      </c>
      <c r="T10" s="141">
        <v>0.15</v>
      </c>
    </row>
    <row r="11" spans="1:23" x14ac:dyDescent="0.25">
      <c r="A11" s="97" t="s">
        <v>747</v>
      </c>
      <c r="B11" s="153">
        <v>0.47309941520467835</v>
      </c>
      <c r="C11" s="153">
        <v>0.10526315789473684</v>
      </c>
      <c r="D11" s="153">
        <v>7.0175438596491224E-2</v>
      </c>
      <c r="E11" s="153">
        <v>0.35146198830409359</v>
      </c>
      <c r="F11" s="153">
        <v>1</v>
      </c>
      <c r="G11" s="144">
        <v>1710</v>
      </c>
      <c r="H11" s="153">
        <v>8.9546611367706669E-3</v>
      </c>
      <c r="I11" s="97"/>
      <c r="J11" s="97"/>
      <c r="K11" s="97"/>
      <c r="L11" s="97"/>
      <c r="M11" s="141">
        <v>0.45</v>
      </c>
      <c r="N11" s="141">
        <v>0.497</v>
      </c>
      <c r="O11" s="141">
        <v>9.1999999999999998E-2</v>
      </c>
      <c r="P11" s="141">
        <v>0.121</v>
      </c>
      <c r="Q11" s="141">
        <v>5.8999999999999997E-2</v>
      </c>
      <c r="R11" s="141">
        <v>8.3000000000000004E-2</v>
      </c>
      <c r="S11" s="141">
        <v>0.32900000000000001</v>
      </c>
      <c r="T11" s="141">
        <v>0.374</v>
      </c>
    </row>
    <row r="12" spans="1:23" x14ac:dyDescent="0.25">
      <c r="A12" s="97" t="s">
        <v>748</v>
      </c>
      <c r="B12" s="153">
        <v>0.45454545454545453</v>
      </c>
      <c r="C12" s="153">
        <v>0.21212121212121213</v>
      </c>
      <c r="D12" s="153">
        <v>4.5454545454545456E-2</v>
      </c>
      <c r="E12" s="153">
        <v>0.2878787878787879</v>
      </c>
      <c r="F12" s="153">
        <v>1</v>
      </c>
      <c r="G12" s="144">
        <v>66</v>
      </c>
      <c r="H12" s="153">
        <v>0.28085106382978725</v>
      </c>
      <c r="I12" s="97"/>
      <c r="J12" s="97"/>
      <c r="K12" s="97"/>
      <c r="L12" s="97"/>
      <c r="M12" s="141">
        <v>0.34</v>
      </c>
      <c r="N12" s="141">
        <v>0.57399999999999995</v>
      </c>
      <c r="O12" s="141">
        <v>0.13100000000000001</v>
      </c>
      <c r="P12" s="141">
        <v>0.32500000000000001</v>
      </c>
      <c r="Q12" s="141">
        <v>1.6E-2</v>
      </c>
      <c r="R12" s="141">
        <v>0.125</v>
      </c>
      <c r="S12" s="141">
        <v>0.193</v>
      </c>
      <c r="T12" s="141">
        <v>0.40600000000000003</v>
      </c>
    </row>
    <row r="13" spans="1:23" x14ac:dyDescent="0.25">
      <c r="A13" s="97" t="s">
        <v>749</v>
      </c>
      <c r="B13" s="153">
        <v>0.62208943240071646</v>
      </c>
      <c r="C13" s="153">
        <v>0.28165338768451609</v>
      </c>
      <c r="D13" s="153">
        <v>3.728923476005188E-2</v>
      </c>
      <c r="E13" s="153">
        <v>5.8967945154715581E-2</v>
      </c>
      <c r="F13" s="153">
        <v>1</v>
      </c>
      <c r="G13" s="144">
        <v>64764</v>
      </c>
      <c r="H13" s="153">
        <v>0.24542974079126875</v>
      </c>
      <c r="I13" s="97"/>
      <c r="J13" s="97"/>
      <c r="K13" s="97"/>
      <c r="L13" s="97"/>
      <c r="M13" s="141">
        <v>0.61799999999999999</v>
      </c>
      <c r="N13" s="141">
        <v>0.626</v>
      </c>
      <c r="O13" s="141">
        <v>0.27800000000000002</v>
      </c>
      <c r="P13" s="141">
        <v>0.28499999999999998</v>
      </c>
      <c r="Q13" s="141">
        <v>3.5999999999999997E-2</v>
      </c>
      <c r="R13" s="141">
        <v>3.9E-2</v>
      </c>
      <c r="S13" s="141">
        <v>5.7000000000000002E-2</v>
      </c>
      <c r="T13" s="141">
        <v>6.0999999999999999E-2</v>
      </c>
    </row>
    <row r="14" spans="1:23" x14ac:dyDescent="0.25">
      <c r="A14" s="97" t="s">
        <v>750</v>
      </c>
      <c r="B14" s="153">
        <v>0.52755905511811019</v>
      </c>
      <c r="C14" s="153">
        <v>0.12598425196850394</v>
      </c>
      <c r="D14" s="153">
        <v>7.6115485564304461E-2</v>
      </c>
      <c r="E14" s="153">
        <v>0.27034120734908135</v>
      </c>
      <c r="F14" s="153">
        <v>1</v>
      </c>
      <c r="G14" s="144">
        <v>381</v>
      </c>
      <c r="H14" s="153">
        <v>9.5138212600194769E-3</v>
      </c>
      <c r="I14" s="97"/>
      <c r="J14" s="97"/>
      <c r="K14" s="97"/>
      <c r="L14" s="97"/>
      <c r="M14" s="141">
        <v>0.47699999999999998</v>
      </c>
      <c r="N14" s="141">
        <v>0.57699999999999996</v>
      </c>
      <c r="O14" s="141">
        <v>9.6000000000000002E-2</v>
      </c>
      <c r="P14" s="141">
        <v>0.16300000000000001</v>
      </c>
      <c r="Q14" s="141">
        <v>5.3999999999999999E-2</v>
      </c>
      <c r="R14" s="141">
        <v>0.107</v>
      </c>
      <c r="S14" s="141">
        <v>0.22800000000000001</v>
      </c>
      <c r="T14" s="141">
        <v>0.317</v>
      </c>
    </row>
    <row r="15" spans="1:23" x14ac:dyDescent="0.25">
      <c r="A15" s="97" t="s">
        <v>751</v>
      </c>
      <c r="B15" s="153">
        <v>0.64960078442358871</v>
      </c>
      <c r="C15" s="153">
        <v>0.20549096512116544</v>
      </c>
      <c r="D15" s="153">
        <v>4.1952654433394035E-2</v>
      </c>
      <c r="E15" s="153">
        <v>0.10295559602185179</v>
      </c>
      <c r="F15" s="153">
        <v>1</v>
      </c>
      <c r="G15" s="144">
        <v>14278</v>
      </c>
      <c r="H15" s="153">
        <v>4.3546817861576138E-2</v>
      </c>
      <c r="I15" s="97"/>
      <c r="J15" s="97"/>
      <c r="K15" s="97"/>
      <c r="L15" s="97"/>
      <c r="M15" s="141">
        <v>0.64200000000000002</v>
      </c>
      <c r="N15" s="141">
        <v>0.65700000000000003</v>
      </c>
      <c r="O15" s="141">
        <v>0.19900000000000001</v>
      </c>
      <c r="P15" s="141">
        <v>0.21199999999999999</v>
      </c>
      <c r="Q15" s="141">
        <v>3.9E-2</v>
      </c>
      <c r="R15" s="141">
        <v>4.4999999999999998E-2</v>
      </c>
      <c r="S15" s="141">
        <v>9.8000000000000004E-2</v>
      </c>
      <c r="T15" s="141">
        <v>0.108</v>
      </c>
    </row>
    <row r="16" spans="1:23" x14ac:dyDescent="0.25">
      <c r="A16" s="97" t="s">
        <v>752</v>
      </c>
      <c r="B16" s="153">
        <v>0.57956073509636929</v>
      </c>
      <c r="C16" s="153">
        <v>0.28552218735992829</v>
      </c>
      <c r="D16" s="153">
        <v>6.3648588077095475E-2</v>
      </c>
      <c r="E16" s="153">
        <v>7.1268489466606896E-2</v>
      </c>
      <c r="F16" s="153">
        <v>1</v>
      </c>
      <c r="G16" s="144">
        <v>2231</v>
      </c>
      <c r="H16" s="153">
        <v>0.45161943319838055</v>
      </c>
      <c r="I16" s="97"/>
      <c r="J16" s="97"/>
      <c r="K16" s="97"/>
      <c r="L16" s="97"/>
      <c r="M16" s="141">
        <v>0.55900000000000005</v>
      </c>
      <c r="N16" s="141">
        <v>0.6</v>
      </c>
      <c r="O16" s="141">
        <v>0.26700000000000002</v>
      </c>
      <c r="P16" s="141">
        <v>0.30499999999999999</v>
      </c>
      <c r="Q16" s="141">
        <v>5.3999999999999999E-2</v>
      </c>
      <c r="R16" s="141">
        <v>7.4999999999999997E-2</v>
      </c>
      <c r="S16" s="141">
        <v>6.0999999999999999E-2</v>
      </c>
      <c r="T16" s="141">
        <v>8.3000000000000004E-2</v>
      </c>
    </row>
    <row r="17" spans="1:20" x14ac:dyDescent="0.25">
      <c r="A17" s="97" t="s">
        <v>753</v>
      </c>
      <c r="B17" s="153">
        <v>0.22041763341067286</v>
      </c>
      <c r="C17" s="153">
        <v>3.248259860788863E-2</v>
      </c>
      <c r="D17" s="153">
        <v>0.10672853828306264</v>
      </c>
      <c r="E17" s="153">
        <v>0.6403712296983759</v>
      </c>
      <c r="F17" s="153">
        <v>1</v>
      </c>
      <c r="G17" s="144">
        <v>431</v>
      </c>
      <c r="H17" s="153">
        <v>0.12254762581745807</v>
      </c>
      <c r="I17" s="97"/>
      <c r="J17" s="97"/>
      <c r="K17" s="97"/>
      <c r="L17" s="97"/>
      <c r="M17" s="141">
        <v>0.184</v>
      </c>
      <c r="N17" s="141">
        <v>0.26200000000000001</v>
      </c>
      <c r="O17" s="141">
        <v>1.9E-2</v>
      </c>
      <c r="P17" s="141">
        <v>5.3999999999999999E-2</v>
      </c>
      <c r="Q17" s="141">
        <v>8.1000000000000003E-2</v>
      </c>
      <c r="R17" s="141">
        <v>0.13900000000000001</v>
      </c>
      <c r="S17" s="141">
        <v>0.59399999999999997</v>
      </c>
      <c r="T17" s="141">
        <v>0.68400000000000005</v>
      </c>
    </row>
    <row r="18" spans="1:20" x14ac:dyDescent="0.25">
      <c r="A18" s="97" t="s">
        <v>754</v>
      </c>
      <c r="B18" s="153">
        <v>0.57615894039735094</v>
      </c>
      <c r="C18" s="153">
        <v>0.19426048565121412</v>
      </c>
      <c r="D18" s="153">
        <v>4.4150110375275942E-2</v>
      </c>
      <c r="E18" s="153">
        <v>0.18543046357615894</v>
      </c>
      <c r="F18" s="153">
        <v>1</v>
      </c>
      <c r="G18" s="144">
        <v>453</v>
      </c>
      <c r="H18" s="153">
        <v>0.13550702961411906</v>
      </c>
      <c r="I18" s="97"/>
      <c r="J18" s="97"/>
      <c r="K18" s="97"/>
      <c r="L18" s="97"/>
      <c r="M18" s="141">
        <v>0.53</v>
      </c>
      <c r="N18" s="141">
        <v>0.621</v>
      </c>
      <c r="O18" s="141">
        <v>0.16</v>
      </c>
      <c r="P18" s="141">
        <v>0.23300000000000001</v>
      </c>
      <c r="Q18" s="141">
        <v>2.9000000000000001E-2</v>
      </c>
      <c r="R18" s="141">
        <v>6.7000000000000004E-2</v>
      </c>
      <c r="S18" s="141">
        <v>0.152</v>
      </c>
      <c r="T18" s="141">
        <v>0.224</v>
      </c>
    </row>
    <row r="19" spans="1:20" x14ac:dyDescent="0.25">
      <c r="A19" s="97" t="s">
        <v>755</v>
      </c>
      <c r="B19" s="153">
        <v>0.67371202113606343</v>
      </c>
      <c r="C19" s="153">
        <v>0.12219286657859973</v>
      </c>
      <c r="D19" s="153">
        <v>4.0290620871862616E-2</v>
      </c>
      <c r="E19" s="153">
        <v>0.16380449141347425</v>
      </c>
      <c r="F19" s="153">
        <v>1</v>
      </c>
      <c r="G19" s="144">
        <v>1514</v>
      </c>
      <c r="H19" s="153">
        <v>0.10393354843138601</v>
      </c>
      <c r="I19" s="97"/>
      <c r="J19" s="97"/>
      <c r="K19" s="97"/>
      <c r="L19" s="97"/>
      <c r="M19" s="141">
        <v>0.65</v>
      </c>
      <c r="N19" s="141">
        <v>0.69699999999999995</v>
      </c>
      <c r="O19" s="141">
        <v>0.107</v>
      </c>
      <c r="P19" s="141">
        <v>0.14000000000000001</v>
      </c>
      <c r="Q19" s="141">
        <v>3.1E-2</v>
      </c>
      <c r="R19" s="141">
        <v>5.0999999999999997E-2</v>
      </c>
      <c r="S19" s="141">
        <v>0.14599999999999999</v>
      </c>
      <c r="T19" s="141">
        <v>0.183</v>
      </c>
    </row>
    <row r="20" spans="1:20" x14ac:dyDescent="0.25">
      <c r="A20" s="97" t="s">
        <v>756</v>
      </c>
      <c r="B20" s="153">
        <v>0.52549019607843139</v>
      </c>
      <c r="C20" s="153">
        <v>0.18823529411764706</v>
      </c>
      <c r="D20" s="153">
        <v>3.9215686274509803E-2</v>
      </c>
      <c r="E20" s="153">
        <v>0.24705882352941178</v>
      </c>
      <c r="F20" s="153">
        <v>1</v>
      </c>
      <c r="G20" s="144">
        <v>255</v>
      </c>
      <c r="H20" s="153">
        <v>0.15501519756838905</v>
      </c>
      <c r="I20" s="97"/>
      <c r="J20" s="97"/>
      <c r="K20" s="97"/>
      <c r="L20" s="97"/>
      <c r="M20" s="141">
        <v>0.46400000000000002</v>
      </c>
      <c r="N20" s="141">
        <v>0.58599999999999997</v>
      </c>
      <c r="O20" s="141">
        <v>0.14499999999999999</v>
      </c>
      <c r="P20" s="141">
        <v>0.24099999999999999</v>
      </c>
      <c r="Q20" s="141">
        <v>2.1000000000000001E-2</v>
      </c>
      <c r="R20" s="141">
        <v>7.0999999999999994E-2</v>
      </c>
      <c r="S20" s="141">
        <v>0.19800000000000001</v>
      </c>
      <c r="T20" s="141">
        <v>0.30299999999999999</v>
      </c>
    </row>
    <row r="21" spans="1:20" x14ac:dyDescent="0.25">
      <c r="A21" s="97" t="s">
        <v>757</v>
      </c>
      <c r="B21" s="153">
        <v>0.58259325044404975</v>
      </c>
      <c r="C21" s="153">
        <v>0.12788632326820604</v>
      </c>
      <c r="D21" s="153">
        <v>4.6181172291296625E-2</v>
      </c>
      <c r="E21" s="153">
        <v>0.2433392539964476</v>
      </c>
      <c r="F21" s="153">
        <v>1</v>
      </c>
      <c r="G21" s="144">
        <v>563</v>
      </c>
      <c r="H21" s="153">
        <v>0.12436492158162138</v>
      </c>
      <c r="I21" s="97"/>
      <c r="J21" s="97"/>
      <c r="K21" s="97"/>
      <c r="L21" s="97"/>
      <c r="M21" s="141">
        <v>0.54100000000000004</v>
      </c>
      <c r="N21" s="141">
        <v>0.623</v>
      </c>
      <c r="O21" s="141">
        <v>0.10299999999999999</v>
      </c>
      <c r="P21" s="141">
        <v>0.158</v>
      </c>
      <c r="Q21" s="141">
        <v>3.2000000000000001E-2</v>
      </c>
      <c r="R21" s="141">
        <v>6.7000000000000004E-2</v>
      </c>
      <c r="S21" s="141">
        <v>0.21</v>
      </c>
      <c r="T21" s="141">
        <v>0.28000000000000003</v>
      </c>
    </row>
    <row r="22" spans="1:20" x14ac:dyDescent="0.25">
      <c r="A22" s="97" t="s">
        <v>758</v>
      </c>
      <c r="B22" s="153">
        <v>0.5102230483271375</v>
      </c>
      <c r="C22" s="153">
        <v>8.7360594795539037E-2</v>
      </c>
      <c r="D22" s="153">
        <v>6.2267657992565055E-2</v>
      </c>
      <c r="E22" s="153">
        <v>0.34014869888475835</v>
      </c>
      <c r="F22" s="153">
        <v>1</v>
      </c>
      <c r="G22" s="144">
        <v>1076</v>
      </c>
      <c r="H22" s="153">
        <v>5.8894362342638201E-2</v>
      </c>
      <c r="I22" s="97"/>
      <c r="J22" s="97"/>
      <c r="K22" s="97"/>
      <c r="L22" s="97"/>
      <c r="M22" s="141">
        <v>0.48</v>
      </c>
      <c r="N22" s="141">
        <v>0.54</v>
      </c>
      <c r="O22" s="141">
        <v>7.1999999999999995E-2</v>
      </c>
      <c r="P22" s="141">
        <v>0.106</v>
      </c>
      <c r="Q22" s="141">
        <v>4.9000000000000002E-2</v>
      </c>
      <c r="R22" s="141">
        <v>7.8E-2</v>
      </c>
      <c r="S22" s="141">
        <v>0.312</v>
      </c>
      <c r="T22" s="141">
        <v>0.36899999999999999</v>
      </c>
    </row>
    <row r="23" spans="1:20" x14ac:dyDescent="0.25">
      <c r="A23" s="97" t="s">
        <v>759</v>
      </c>
      <c r="B23" s="153">
        <v>0.5377777777777778</v>
      </c>
      <c r="C23" s="153">
        <v>0.13</v>
      </c>
      <c r="D23" s="153">
        <v>5.4444444444444441E-2</v>
      </c>
      <c r="E23" s="153">
        <v>0.27777777777777779</v>
      </c>
      <c r="F23" s="153">
        <v>1</v>
      </c>
      <c r="G23" s="144">
        <v>900</v>
      </c>
      <c r="H23" s="153">
        <v>6.6622251832111928E-2</v>
      </c>
      <c r="I23" s="97"/>
      <c r="J23" s="97"/>
      <c r="K23" s="97"/>
      <c r="L23" s="97"/>
      <c r="M23" s="141">
        <v>0.505</v>
      </c>
      <c r="N23" s="141">
        <v>0.56999999999999995</v>
      </c>
      <c r="O23" s="141">
        <v>0.11</v>
      </c>
      <c r="P23" s="141">
        <v>0.154</v>
      </c>
      <c r="Q23" s="141">
        <v>4.1000000000000002E-2</v>
      </c>
      <c r="R23" s="141">
        <v>7.0999999999999994E-2</v>
      </c>
      <c r="S23" s="141">
        <v>0.25</v>
      </c>
      <c r="T23" s="141">
        <v>0.308</v>
      </c>
    </row>
    <row r="24" spans="1:20" x14ac:dyDescent="0.25">
      <c r="A24" s="97" t="s">
        <v>760</v>
      </c>
      <c r="B24" s="153">
        <v>0.49612403100775193</v>
      </c>
      <c r="C24" s="153">
        <v>0.13953488372093023</v>
      </c>
      <c r="D24" s="153">
        <v>6.2015503875968991E-2</v>
      </c>
      <c r="E24" s="153">
        <v>0.30232558139534882</v>
      </c>
      <c r="F24" s="153">
        <v>1</v>
      </c>
      <c r="G24" s="144">
        <v>129</v>
      </c>
      <c r="H24" s="153">
        <v>4.7063115651222183E-2</v>
      </c>
      <c r="I24" s="97"/>
      <c r="J24" s="97"/>
      <c r="K24" s="97"/>
      <c r="L24" s="97"/>
      <c r="M24" s="141">
        <v>0.41099999999999998</v>
      </c>
      <c r="N24" s="141">
        <v>0.58099999999999996</v>
      </c>
      <c r="O24" s="141">
        <v>0.09</v>
      </c>
      <c r="P24" s="141">
        <v>0.21</v>
      </c>
      <c r="Q24" s="141">
        <v>3.2000000000000001E-2</v>
      </c>
      <c r="R24" s="141">
        <v>0.11799999999999999</v>
      </c>
      <c r="S24" s="141">
        <v>0.23</v>
      </c>
      <c r="T24" s="141">
        <v>0.38600000000000001</v>
      </c>
    </row>
    <row r="25" spans="1:20" x14ac:dyDescent="0.25">
      <c r="A25" s="97" t="s">
        <v>761</v>
      </c>
      <c r="B25" s="153">
        <v>0.52597402597402598</v>
      </c>
      <c r="C25" s="153">
        <v>0.11688311688311688</v>
      </c>
      <c r="D25" s="153">
        <v>5.5194805194805192E-2</v>
      </c>
      <c r="E25" s="153">
        <v>0.30194805194805197</v>
      </c>
      <c r="F25" s="153">
        <v>1</v>
      </c>
      <c r="G25" s="144">
        <v>308</v>
      </c>
      <c r="H25" s="153">
        <v>6.7946172512684755E-2</v>
      </c>
      <c r="I25" s="97"/>
      <c r="J25" s="97"/>
      <c r="K25" s="97"/>
      <c r="L25" s="97"/>
      <c r="M25" s="141">
        <v>0.47</v>
      </c>
      <c r="N25" s="141">
        <v>0.58099999999999996</v>
      </c>
      <c r="O25" s="141">
        <v>8.5999999999999993E-2</v>
      </c>
      <c r="P25" s="141">
        <v>0.158</v>
      </c>
      <c r="Q25" s="141">
        <v>3.5000000000000003E-2</v>
      </c>
      <c r="R25" s="141">
        <v>8.6999999999999994E-2</v>
      </c>
      <c r="S25" s="141">
        <v>0.253</v>
      </c>
      <c r="T25" s="141">
        <v>0.35499999999999998</v>
      </c>
    </row>
    <row r="26" spans="1:20" x14ac:dyDescent="0.25">
      <c r="A26" s="97" t="s">
        <v>762</v>
      </c>
      <c r="B26" s="153">
        <v>0.55488850771869636</v>
      </c>
      <c r="C26" s="153">
        <v>0.14751286449399656</v>
      </c>
      <c r="D26" s="153">
        <v>6.0034305317324184E-2</v>
      </c>
      <c r="E26" s="153">
        <v>0.23756432246998285</v>
      </c>
      <c r="F26" s="153">
        <v>1</v>
      </c>
      <c r="G26" s="144">
        <v>1166</v>
      </c>
      <c r="H26" s="153">
        <v>6.7026902736261204E-2</v>
      </c>
      <c r="I26" s="97"/>
      <c r="J26" s="97"/>
      <c r="K26" s="97"/>
      <c r="L26" s="97"/>
      <c r="M26" s="141">
        <v>0.52600000000000002</v>
      </c>
      <c r="N26" s="141">
        <v>0.58299999999999996</v>
      </c>
      <c r="O26" s="141">
        <v>0.128</v>
      </c>
      <c r="P26" s="141">
        <v>0.16900000000000001</v>
      </c>
      <c r="Q26" s="141">
        <v>4.8000000000000001E-2</v>
      </c>
      <c r="R26" s="141">
        <v>7.4999999999999997E-2</v>
      </c>
      <c r="S26" s="141">
        <v>0.214</v>
      </c>
      <c r="T26" s="141">
        <v>0.26300000000000001</v>
      </c>
    </row>
    <row r="27" spans="1:20" x14ac:dyDescent="0.25">
      <c r="A27" s="97" t="s">
        <v>763</v>
      </c>
      <c r="B27" s="153">
        <v>0.53274336283185841</v>
      </c>
      <c r="C27" s="153">
        <v>0.25840707964601772</v>
      </c>
      <c r="D27" s="153">
        <v>6.1946902654867256E-2</v>
      </c>
      <c r="E27" s="153">
        <v>0.14690265486725665</v>
      </c>
      <c r="F27" s="153">
        <v>1</v>
      </c>
      <c r="G27" s="144">
        <v>565</v>
      </c>
      <c r="H27" s="153">
        <v>0.43968871595330739</v>
      </c>
      <c r="I27" s="97"/>
      <c r="J27" s="97"/>
      <c r="K27" s="97"/>
      <c r="L27" s="97"/>
      <c r="M27" s="141">
        <v>0.49199999999999999</v>
      </c>
      <c r="N27" s="141">
        <v>0.57399999999999995</v>
      </c>
      <c r="O27" s="141">
        <v>0.224</v>
      </c>
      <c r="P27" s="141">
        <v>0.29599999999999999</v>
      </c>
      <c r="Q27" s="141">
        <v>4.4999999999999998E-2</v>
      </c>
      <c r="R27" s="141">
        <v>8.5000000000000006E-2</v>
      </c>
      <c r="S27" s="141">
        <v>0.12</v>
      </c>
      <c r="T27" s="141">
        <v>0.17799999999999999</v>
      </c>
    </row>
    <row r="28" spans="1:20" x14ac:dyDescent="0.25">
      <c r="A28" s="97" t="s">
        <v>764</v>
      </c>
      <c r="B28" s="153">
        <v>0.52165156092648535</v>
      </c>
      <c r="C28" s="153">
        <v>0.2406847935548842</v>
      </c>
      <c r="D28" s="153">
        <v>4.7331319234642497E-2</v>
      </c>
      <c r="E28" s="153">
        <v>0.19033232628398791</v>
      </c>
      <c r="F28" s="153">
        <v>1</v>
      </c>
      <c r="G28" s="144">
        <v>1986</v>
      </c>
      <c r="H28" s="153">
        <v>0.16529338327091136</v>
      </c>
      <c r="I28" s="97"/>
      <c r="J28" s="97"/>
      <c r="K28" s="97"/>
      <c r="L28" s="97"/>
      <c r="M28" s="141">
        <v>0.5</v>
      </c>
      <c r="N28" s="141">
        <v>0.54400000000000004</v>
      </c>
      <c r="O28" s="141">
        <v>0.222</v>
      </c>
      <c r="P28" s="141">
        <v>0.26</v>
      </c>
      <c r="Q28" s="141">
        <v>3.9E-2</v>
      </c>
      <c r="R28" s="141">
        <v>5.8000000000000003E-2</v>
      </c>
      <c r="S28" s="141">
        <v>0.17399999999999999</v>
      </c>
      <c r="T28" s="141">
        <v>0.20799999999999999</v>
      </c>
    </row>
    <row r="29" spans="1:20" x14ac:dyDescent="0.25">
      <c r="A29" s="97" t="s">
        <v>765</v>
      </c>
      <c r="B29" s="153">
        <v>0.47320852162685606</v>
      </c>
      <c r="C29" s="153">
        <v>0.1801162040025823</v>
      </c>
      <c r="D29" s="153">
        <v>4.7772756617172368E-2</v>
      </c>
      <c r="E29" s="153">
        <v>0.29890251775338927</v>
      </c>
      <c r="F29" s="153">
        <v>1</v>
      </c>
      <c r="G29" s="144">
        <v>1549</v>
      </c>
      <c r="H29" s="153">
        <v>0.24275191976179283</v>
      </c>
      <c r="I29" s="97"/>
      <c r="J29" s="97"/>
      <c r="K29" s="97"/>
      <c r="L29" s="97"/>
      <c r="M29" s="141">
        <v>0.44800000000000001</v>
      </c>
      <c r="N29" s="141">
        <v>0.498</v>
      </c>
      <c r="O29" s="141">
        <v>0.16200000000000001</v>
      </c>
      <c r="P29" s="141">
        <v>0.2</v>
      </c>
      <c r="Q29" s="141">
        <v>3.7999999999999999E-2</v>
      </c>
      <c r="R29" s="141">
        <v>0.06</v>
      </c>
      <c r="S29" s="141">
        <v>0.27700000000000002</v>
      </c>
      <c r="T29" s="141">
        <v>0.32200000000000001</v>
      </c>
    </row>
    <row r="30" spans="1:20" x14ac:dyDescent="0.25">
      <c r="A30" s="97" t="s">
        <v>766</v>
      </c>
      <c r="B30" s="153">
        <v>0.61363135063598262</v>
      </c>
      <c r="C30" s="153">
        <v>0.22402764502610104</v>
      </c>
      <c r="D30" s="153">
        <v>3.6467906771560914E-2</v>
      </c>
      <c r="E30" s="153">
        <v>0.12587309756635542</v>
      </c>
      <c r="F30" s="153">
        <v>1</v>
      </c>
      <c r="G30" s="144">
        <v>13601</v>
      </c>
      <c r="H30" s="153">
        <v>0.24607396149949343</v>
      </c>
      <c r="I30" s="97"/>
      <c r="J30" s="97"/>
      <c r="K30" s="97"/>
      <c r="L30" s="97"/>
      <c r="M30" s="141">
        <v>0.60499999999999998</v>
      </c>
      <c r="N30" s="141">
        <v>0.622</v>
      </c>
      <c r="O30" s="141">
        <v>0.217</v>
      </c>
      <c r="P30" s="141">
        <v>0.23100000000000001</v>
      </c>
      <c r="Q30" s="141">
        <v>3.3000000000000002E-2</v>
      </c>
      <c r="R30" s="141">
        <v>0.04</v>
      </c>
      <c r="S30" s="141">
        <v>0.12</v>
      </c>
      <c r="T30" s="141">
        <v>0.13200000000000001</v>
      </c>
    </row>
    <row r="31" spans="1:20" x14ac:dyDescent="0.25">
      <c r="A31" s="97" t="s">
        <v>767</v>
      </c>
      <c r="B31" s="153">
        <v>0.41945087661263647</v>
      </c>
      <c r="C31" s="153">
        <v>0.27224611313264968</v>
      </c>
      <c r="D31" s="153">
        <v>4.8296394310287795E-2</v>
      </c>
      <c r="E31" s="153">
        <v>0.26000661594442609</v>
      </c>
      <c r="F31" s="153">
        <v>1</v>
      </c>
      <c r="G31" s="144">
        <v>3023</v>
      </c>
      <c r="H31" s="153">
        <v>0.64470036255065044</v>
      </c>
      <c r="I31" s="97"/>
      <c r="J31" s="97"/>
      <c r="K31" s="97"/>
      <c r="L31" s="97"/>
      <c r="M31" s="141">
        <v>0.40200000000000002</v>
      </c>
      <c r="N31" s="141">
        <v>0.437</v>
      </c>
      <c r="O31" s="141">
        <v>0.25700000000000001</v>
      </c>
      <c r="P31" s="141">
        <v>0.28799999999999998</v>
      </c>
      <c r="Q31" s="141">
        <v>4.1000000000000002E-2</v>
      </c>
      <c r="R31" s="141">
        <v>5.7000000000000002E-2</v>
      </c>
      <c r="S31" s="141">
        <v>0.245</v>
      </c>
      <c r="T31" s="141">
        <v>0.27600000000000002</v>
      </c>
    </row>
    <row r="32" spans="1:20" x14ac:dyDescent="0.25">
      <c r="A32" s="97" t="s">
        <v>768</v>
      </c>
      <c r="B32" s="153">
        <v>0.51160000000000005</v>
      </c>
      <c r="C32" s="153">
        <v>0.30520000000000003</v>
      </c>
      <c r="D32" s="153">
        <v>3.44E-2</v>
      </c>
      <c r="E32" s="153">
        <v>0.14879999999999999</v>
      </c>
      <c r="F32" s="153">
        <v>1</v>
      </c>
      <c r="G32" s="144">
        <v>10000</v>
      </c>
      <c r="H32" s="153">
        <v>0.52862504625469153</v>
      </c>
      <c r="I32" s="97"/>
      <c r="J32" s="97"/>
      <c r="K32" s="97"/>
      <c r="L32" s="97"/>
      <c r="M32" s="141">
        <v>0.502</v>
      </c>
      <c r="N32" s="141">
        <v>0.52100000000000002</v>
      </c>
      <c r="O32" s="141">
        <v>0.29599999999999999</v>
      </c>
      <c r="P32" s="141">
        <v>0.314</v>
      </c>
      <c r="Q32" s="141">
        <v>3.1E-2</v>
      </c>
      <c r="R32" s="141">
        <v>3.7999999999999999E-2</v>
      </c>
      <c r="S32" s="141">
        <v>0.14199999999999999</v>
      </c>
      <c r="T32" s="141">
        <v>0.156</v>
      </c>
    </row>
    <row r="33" spans="1:20" x14ac:dyDescent="0.25">
      <c r="A33" s="97" t="s">
        <v>769</v>
      </c>
      <c r="B33" s="153">
        <v>0.63760457948040505</v>
      </c>
      <c r="C33" s="153">
        <v>0.24130339057683839</v>
      </c>
      <c r="D33" s="153">
        <v>3.2804931748128575E-2</v>
      </c>
      <c r="E33" s="153">
        <v>8.8287098194627919E-2</v>
      </c>
      <c r="F33" s="153">
        <v>1</v>
      </c>
      <c r="G33" s="144">
        <v>4542</v>
      </c>
      <c r="H33" s="153">
        <v>0.21070699573204676</v>
      </c>
      <c r="I33" s="97"/>
      <c r="J33" s="97"/>
      <c r="K33" s="97"/>
      <c r="L33" s="97"/>
      <c r="M33" s="141">
        <v>0.624</v>
      </c>
      <c r="N33" s="141">
        <v>0.65100000000000002</v>
      </c>
      <c r="O33" s="141">
        <v>0.22900000000000001</v>
      </c>
      <c r="P33" s="141">
        <v>0.254</v>
      </c>
      <c r="Q33" s="141">
        <v>2.8000000000000001E-2</v>
      </c>
      <c r="R33" s="141">
        <v>3.7999999999999999E-2</v>
      </c>
      <c r="S33" s="141">
        <v>0.08</v>
      </c>
      <c r="T33" s="141">
        <v>9.7000000000000003E-2</v>
      </c>
    </row>
    <row r="34" spans="1:20" x14ac:dyDescent="0.25">
      <c r="A34" s="97" t="s">
        <v>770</v>
      </c>
      <c r="B34" s="153">
        <v>0.57230559345156895</v>
      </c>
      <c r="C34" s="153">
        <v>0.25648021828103684</v>
      </c>
      <c r="D34" s="153">
        <v>3.751705320600273E-2</v>
      </c>
      <c r="E34" s="153">
        <v>0.13369713506139155</v>
      </c>
      <c r="F34" s="153">
        <v>1</v>
      </c>
      <c r="G34" s="144">
        <v>1466</v>
      </c>
      <c r="H34" s="153">
        <v>0.32184412733260154</v>
      </c>
      <c r="I34" s="97"/>
      <c r="J34" s="97"/>
      <c r="K34" s="97"/>
      <c r="L34" s="97"/>
      <c r="M34" s="141">
        <v>0.54700000000000004</v>
      </c>
      <c r="N34" s="141">
        <v>0.59699999999999998</v>
      </c>
      <c r="O34" s="141">
        <v>0.23499999999999999</v>
      </c>
      <c r="P34" s="141">
        <v>0.27900000000000003</v>
      </c>
      <c r="Q34" s="141">
        <v>2.9000000000000001E-2</v>
      </c>
      <c r="R34" s="141">
        <v>4.9000000000000002E-2</v>
      </c>
      <c r="S34" s="141">
        <v>0.11700000000000001</v>
      </c>
      <c r="T34" s="141">
        <v>0.152</v>
      </c>
    </row>
    <row r="35" spans="1:20" x14ac:dyDescent="0.25">
      <c r="A35" s="97" t="s">
        <v>771</v>
      </c>
      <c r="B35" s="153">
        <v>0.60505374842942905</v>
      </c>
      <c r="C35" s="153">
        <v>0.25296663409186093</v>
      </c>
      <c r="D35" s="153">
        <v>3.4063939690073992E-2</v>
      </c>
      <c r="E35" s="153">
        <v>0.10791567778863605</v>
      </c>
      <c r="F35" s="153">
        <v>1</v>
      </c>
      <c r="G35" s="144">
        <v>7163</v>
      </c>
      <c r="H35" s="153">
        <v>0.41457344600069451</v>
      </c>
      <c r="I35" s="97"/>
      <c r="J35" s="97"/>
      <c r="K35" s="97"/>
      <c r="L35" s="97"/>
      <c r="M35" s="141">
        <v>0.59399999999999997</v>
      </c>
      <c r="N35" s="141">
        <v>0.61599999999999999</v>
      </c>
      <c r="O35" s="141">
        <v>0.24299999999999999</v>
      </c>
      <c r="P35" s="141">
        <v>0.26300000000000001</v>
      </c>
      <c r="Q35" s="141">
        <v>0.03</v>
      </c>
      <c r="R35" s="141">
        <v>3.9E-2</v>
      </c>
      <c r="S35" s="141">
        <v>0.10100000000000001</v>
      </c>
      <c r="T35" s="141">
        <v>0.115</v>
      </c>
    </row>
    <row r="36" spans="1:20" x14ac:dyDescent="0.25">
      <c r="A36" s="97" t="s">
        <v>772</v>
      </c>
      <c r="B36" s="153">
        <v>0.65751918811220389</v>
      </c>
      <c r="C36" s="153">
        <v>0.22175765070765366</v>
      </c>
      <c r="D36" s="153">
        <v>3.7610662897748462E-2</v>
      </c>
      <c r="E36" s="153">
        <v>8.3112498282394046E-2</v>
      </c>
      <c r="F36" s="153">
        <v>1</v>
      </c>
      <c r="G36" s="144">
        <v>101886</v>
      </c>
      <c r="H36" s="153">
        <v>0.37008140003704953</v>
      </c>
      <c r="I36" s="97"/>
      <c r="J36" s="97"/>
      <c r="K36" s="97"/>
      <c r="L36" s="97"/>
      <c r="M36" s="141">
        <v>0.65500000000000003</v>
      </c>
      <c r="N36" s="141">
        <v>0.66</v>
      </c>
      <c r="O36" s="141">
        <v>0.219</v>
      </c>
      <c r="P36" s="141">
        <v>0.224</v>
      </c>
      <c r="Q36" s="141">
        <v>3.5999999999999997E-2</v>
      </c>
      <c r="R36" s="141">
        <v>3.9E-2</v>
      </c>
      <c r="S36" s="141">
        <v>8.1000000000000003E-2</v>
      </c>
      <c r="T36" s="141">
        <v>8.5000000000000006E-2</v>
      </c>
    </row>
    <row r="37" spans="1:20" x14ac:dyDescent="0.25">
      <c r="A37" s="97" t="s">
        <v>773</v>
      </c>
      <c r="B37" s="153">
        <v>0.61538461538461542</v>
      </c>
      <c r="C37" s="153">
        <v>0.2153846153846154</v>
      </c>
      <c r="D37" s="153">
        <v>3.8461538461538464E-2</v>
      </c>
      <c r="E37" s="153">
        <v>0.13076923076923078</v>
      </c>
      <c r="F37" s="153">
        <v>1</v>
      </c>
      <c r="G37" s="144">
        <v>130</v>
      </c>
      <c r="H37" s="153">
        <v>5.8113544926240504E-2</v>
      </c>
      <c r="I37" s="97"/>
      <c r="J37" s="97"/>
      <c r="K37" s="97"/>
      <c r="L37" s="97"/>
      <c r="M37" s="141">
        <v>0.53</v>
      </c>
      <c r="N37" s="141">
        <v>0.69499999999999995</v>
      </c>
      <c r="O37" s="141">
        <v>0.153</v>
      </c>
      <c r="P37" s="141">
        <v>0.29399999999999998</v>
      </c>
      <c r="Q37" s="141">
        <v>1.7000000000000001E-2</v>
      </c>
      <c r="R37" s="141">
        <v>8.6999999999999994E-2</v>
      </c>
      <c r="S37" s="141">
        <v>8.3000000000000004E-2</v>
      </c>
      <c r="T37" s="141">
        <v>0.19900000000000001</v>
      </c>
    </row>
    <row r="38" spans="1:20" x14ac:dyDescent="0.25">
      <c r="A38" s="97" t="s">
        <v>774</v>
      </c>
      <c r="B38" s="153">
        <v>0.56925418569254183</v>
      </c>
      <c r="C38" s="153">
        <v>0.16387620497209537</v>
      </c>
      <c r="D38" s="153">
        <v>4.8198883815322169E-2</v>
      </c>
      <c r="E38" s="153">
        <v>0.21867072552004058</v>
      </c>
      <c r="F38" s="153">
        <v>1</v>
      </c>
      <c r="G38" s="144">
        <v>1971</v>
      </c>
      <c r="H38" s="153">
        <v>2.3629976861565021E-2</v>
      </c>
      <c r="I38" s="97"/>
      <c r="J38" s="97"/>
      <c r="K38" s="97"/>
      <c r="L38" s="97"/>
      <c r="M38" s="141">
        <v>0.54700000000000004</v>
      </c>
      <c r="N38" s="141">
        <v>0.59099999999999997</v>
      </c>
      <c r="O38" s="141">
        <v>0.14799999999999999</v>
      </c>
      <c r="P38" s="141">
        <v>0.18099999999999999</v>
      </c>
      <c r="Q38" s="141">
        <v>0.04</v>
      </c>
      <c r="R38" s="141">
        <v>5.8999999999999997E-2</v>
      </c>
      <c r="S38" s="141">
        <v>0.20100000000000001</v>
      </c>
      <c r="T38" s="141">
        <v>0.23699999999999999</v>
      </c>
    </row>
    <row r="39" spans="1:20" x14ac:dyDescent="0.25">
      <c r="A39" s="97" t="s">
        <v>775</v>
      </c>
      <c r="B39" s="153">
        <v>0.61261115602263538</v>
      </c>
      <c r="C39" s="153">
        <v>0.14567502021018594</v>
      </c>
      <c r="D39" s="153">
        <v>2.9264349232012935E-2</v>
      </c>
      <c r="E39" s="153">
        <v>0.21244947453516572</v>
      </c>
      <c r="F39" s="153">
        <v>1</v>
      </c>
      <c r="G39" s="144">
        <v>6185</v>
      </c>
      <c r="H39" s="153">
        <v>0.43197373934907107</v>
      </c>
      <c r="I39" s="97"/>
      <c r="J39" s="97"/>
      <c r="K39" s="97"/>
      <c r="L39" s="97"/>
      <c r="M39" s="141">
        <v>0.6</v>
      </c>
      <c r="N39" s="141">
        <v>0.625</v>
      </c>
      <c r="O39" s="141">
        <v>0.13700000000000001</v>
      </c>
      <c r="P39" s="141">
        <v>0.155</v>
      </c>
      <c r="Q39" s="141">
        <v>2.5000000000000001E-2</v>
      </c>
      <c r="R39" s="141">
        <v>3.4000000000000002E-2</v>
      </c>
      <c r="S39" s="141">
        <v>0.20200000000000001</v>
      </c>
      <c r="T39" s="141">
        <v>0.223</v>
      </c>
    </row>
    <row r="40" spans="1:20" x14ac:dyDescent="0.25">
      <c r="A40" s="97" t="s">
        <v>776</v>
      </c>
      <c r="B40" s="153">
        <v>0.58156028368794321</v>
      </c>
      <c r="C40" s="153">
        <v>0.24265450861195542</v>
      </c>
      <c r="D40" s="153">
        <v>4.5592705167173252E-2</v>
      </c>
      <c r="E40" s="153">
        <v>0.13019250253292808</v>
      </c>
      <c r="F40" s="153">
        <v>1</v>
      </c>
      <c r="G40" s="144">
        <v>5922</v>
      </c>
      <c r="H40" s="153">
        <v>0.33709016393442626</v>
      </c>
      <c r="I40" s="97"/>
      <c r="J40" s="97"/>
      <c r="K40" s="97"/>
      <c r="L40" s="97"/>
      <c r="M40" s="141">
        <v>0.56899999999999995</v>
      </c>
      <c r="N40" s="141">
        <v>0.59399999999999997</v>
      </c>
      <c r="O40" s="141">
        <v>0.23200000000000001</v>
      </c>
      <c r="P40" s="141">
        <v>0.254</v>
      </c>
      <c r="Q40" s="141">
        <v>4.1000000000000002E-2</v>
      </c>
      <c r="R40" s="141">
        <v>5.0999999999999997E-2</v>
      </c>
      <c r="S40" s="141">
        <v>0.122</v>
      </c>
      <c r="T40" s="141">
        <v>0.13900000000000001</v>
      </c>
    </row>
    <row r="41" spans="1:20" x14ac:dyDescent="0.25">
      <c r="A41" s="97" t="s">
        <v>777</v>
      </c>
      <c r="B41" s="153">
        <v>0.56323807806724957</v>
      </c>
      <c r="C41" s="153">
        <v>0.25845127557919406</v>
      </c>
      <c r="D41" s="153">
        <v>4.0115388082574595E-2</v>
      </c>
      <c r="E41" s="153">
        <v>0.1381952582709817</v>
      </c>
      <c r="F41" s="153">
        <v>1</v>
      </c>
      <c r="G41" s="144">
        <v>11093</v>
      </c>
      <c r="H41" s="153">
        <v>0.34267268009390833</v>
      </c>
      <c r="I41" s="97"/>
      <c r="J41" s="97"/>
      <c r="K41" s="97"/>
      <c r="L41" s="97"/>
      <c r="M41" s="141">
        <v>0.55400000000000005</v>
      </c>
      <c r="N41" s="141">
        <v>0.57199999999999995</v>
      </c>
      <c r="O41" s="141">
        <v>0.25</v>
      </c>
      <c r="P41" s="141">
        <v>0.26700000000000002</v>
      </c>
      <c r="Q41" s="141">
        <v>3.6999999999999998E-2</v>
      </c>
      <c r="R41" s="141">
        <v>4.3999999999999997E-2</v>
      </c>
      <c r="S41" s="141">
        <v>0.13200000000000001</v>
      </c>
      <c r="T41" s="141">
        <v>0.14499999999999999</v>
      </c>
    </row>
    <row r="42" spans="1:20" x14ac:dyDescent="0.25">
      <c r="A42" s="97" t="s">
        <v>778</v>
      </c>
      <c r="B42" s="153">
        <v>0.45652173913043476</v>
      </c>
      <c r="C42" s="153">
        <v>0.11739130434782609</v>
      </c>
      <c r="D42" s="153">
        <v>5.6521739130434782E-2</v>
      </c>
      <c r="E42" s="153">
        <v>0.36956521739130432</v>
      </c>
      <c r="F42" s="153">
        <v>1</v>
      </c>
      <c r="G42" s="144">
        <v>230</v>
      </c>
      <c r="H42" s="153">
        <v>0.11159631246967491</v>
      </c>
      <c r="I42" s="97"/>
      <c r="J42" s="97"/>
      <c r="K42" s="97"/>
      <c r="L42" s="97"/>
      <c r="M42" s="141">
        <v>0.39300000000000002</v>
      </c>
      <c r="N42" s="141">
        <v>0.52100000000000002</v>
      </c>
      <c r="O42" s="141">
        <v>8.2000000000000003E-2</v>
      </c>
      <c r="P42" s="141">
        <v>0.16500000000000001</v>
      </c>
      <c r="Q42" s="141">
        <v>3.3000000000000002E-2</v>
      </c>
      <c r="R42" s="141">
        <v>9.4E-2</v>
      </c>
      <c r="S42" s="141">
        <v>0.31</v>
      </c>
      <c r="T42" s="141">
        <v>0.434</v>
      </c>
    </row>
    <row r="43" spans="1:20" x14ac:dyDescent="0.25">
      <c r="A43" s="97" t="s">
        <v>779</v>
      </c>
      <c r="B43" s="153">
        <v>0.55111132400843077</v>
      </c>
      <c r="C43" s="153">
        <v>0.26336462923931786</v>
      </c>
      <c r="D43" s="153">
        <v>4.3542824295842116E-2</v>
      </c>
      <c r="E43" s="153">
        <v>0.14198122245640926</v>
      </c>
      <c r="F43" s="153">
        <v>1</v>
      </c>
      <c r="G43" s="144">
        <v>20876</v>
      </c>
      <c r="H43" s="153">
        <v>0.26051363965358026</v>
      </c>
      <c r="I43" s="97"/>
      <c r="J43" s="97"/>
      <c r="K43" s="97"/>
      <c r="L43" s="97"/>
      <c r="M43" s="141">
        <v>0.54400000000000004</v>
      </c>
      <c r="N43" s="141">
        <v>0.55800000000000005</v>
      </c>
      <c r="O43" s="141">
        <v>0.25700000000000001</v>
      </c>
      <c r="P43" s="141">
        <v>0.26900000000000002</v>
      </c>
      <c r="Q43" s="141">
        <v>4.1000000000000002E-2</v>
      </c>
      <c r="R43" s="141">
        <v>4.5999999999999999E-2</v>
      </c>
      <c r="S43" s="141">
        <v>0.13700000000000001</v>
      </c>
      <c r="T43" s="141">
        <v>0.14699999999999999</v>
      </c>
    </row>
    <row r="44" spans="1:20" x14ac:dyDescent="0.25">
      <c r="A44" s="97" t="s">
        <v>780</v>
      </c>
      <c r="B44" s="153">
        <v>0.61132795559025066</v>
      </c>
      <c r="C44" s="153">
        <v>0.27912221354844308</v>
      </c>
      <c r="D44" s="153">
        <v>4.0853499869893312E-2</v>
      </c>
      <c r="E44" s="153">
        <v>6.8696330991412966E-2</v>
      </c>
      <c r="F44" s="153">
        <v>1</v>
      </c>
      <c r="G44" s="144">
        <v>11529</v>
      </c>
      <c r="H44" s="153">
        <v>0.20987002584920086</v>
      </c>
      <c r="I44" s="97"/>
      <c r="J44" s="97"/>
      <c r="K44" s="97"/>
      <c r="L44" s="97"/>
      <c r="M44" s="141">
        <v>0.60199999999999998</v>
      </c>
      <c r="N44" s="141">
        <v>0.62</v>
      </c>
      <c r="O44" s="141">
        <v>0.27100000000000002</v>
      </c>
      <c r="P44" s="141">
        <v>0.28699999999999998</v>
      </c>
      <c r="Q44" s="141">
        <v>3.6999999999999998E-2</v>
      </c>
      <c r="R44" s="141">
        <v>4.4999999999999998E-2</v>
      </c>
      <c r="S44" s="141">
        <v>6.4000000000000001E-2</v>
      </c>
      <c r="T44" s="141">
        <v>7.2999999999999995E-2</v>
      </c>
    </row>
    <row r="45" spans="1:20" x14ac:dyDescent="0.25">
      <c r="A45" s="97" t="s">
        <v>781</v>
      </c>
      <c r="B45" s="153">
        <v>0.61134580567290286</v>
      </c>
      <c r="C45" s="153">
        <v>0.20036210018105008</v>
      </c>
      <c r="D45" s="153">
        <v>4.7073023536511771E-2</v>
      </c>
      <c r="E45" s="153">
        <v>0.14121907060953531</v>
      </c>
      <c r="F45" s="153">
        <v>1</v>
      </c>
      <c r="G45" s="144">
        <v>1657</v>
      </c>
      <c r="H45" s="153">
        <v>0.17695429303716362</v>
      </c>
      <c r="I45" s="97"/>
      <c r="J45" s="97"/>
      <c r="K45" s="97"/>
      <c r="L45" s="97"/>
      <c r="M45" s="141">
        <v>0.58799999999999997</v>
      </c>
      <c r="N45" s="141">
        <v>0.63500000000000001</v>
      </c>
      <c r="O45" s="141">
        <v>0.182</v>
      </c>
      <c r="P45" s="141">
        <v>0.22</v>
      </c>
      <c r="Q45" s="141">
        <v>3.7999999999999999E-2</v>
      </c>
      <c r="R45" s="141">
        <v>5.8000000000000003E-2</v>
      </c>
      <c r="S45" s="141">
        <v>0.125</v>
      </c>
      <c r="T45" s="141">
        <v>0.159</v>
      </c>
    </row>
    <row r="46" spans="1:20" x14ac:dyDescent="0.25">
      <c r="A46" s="97" t="s">
        <v>782</v>
      </c>
      <c r="B46" s="153">
        <v>0.60352978254018275</v>
      </c>
      <c r="C46" s="153">
        <v>0.25055152852190354</v>
      </c>
      <c r="D46" s="153">
        <v>3.3722029624960605E-2</v>
      </c>
      <c r="E46" s="153">
        <v>0.11219665931295304</v>
      </c>
      <c r="F46" s="153">
        <v>1</v>
      </c>
      <c r="G46" s="144">
        <v>3173</v>
      </c>
      <c r="H46" s="153">
        <v>0.31972994760177348</v>
      </c>
      <c r="I46" s="97"/>
      <c r="J46" s="97"/>
      <c r="K46" s="97"/>
      <c r="L46" s="97"/>
      <c r="M46" s="141">
        <v>0.58599999999999997</v>
      </c>
      <c r="N46" s="141">
        <v>0.62</v>
      </c>
      <c r="O46" s="141">
        <v>0.23599999999999999</v>
      </c>
      <c r="P46" s="141">
        <v>0.26600000000000001</v>
      </c>
      <c r="Q46" s="141">
        <v>2.8000000000000001E-2</v>
      </c>
      <c r="R46" s="141">
        <v>4.1000000000000002E-2</v>
      </c>
      <c r="S46" s="141">
        <v>0.10199999999999999</v>
      </c>
      <c r="T46" s="141">
        <v>0.124</v>
      </c>
    </row>
    <row r="47" spans="1:20" x14ac:dyDescent="0.25">
      <c r="A47" s="97" t="s">
        <v>783</v>
      </c>
      <c r="B47" s="153">
        <v>0.57253509762788446</v>
      </c>
      <c r="C47" s="153">
        <v>0.28594481200580929</v>
      </c>
      <c r="D47" s="153">
        <v>3.4855575278360494E-2</v>
      </c>
      <c r="E47" s="153">
        <v>0.10666451508794578</v>
      </c>
      <c r="F47" s="153">
        <v>1</v>
      </c>
      <c r="G47" s="144">
        <v>6197</v>
      </c>
      <c r="H47" s="153">
        <v>0.39557002425635135</v>
      </c>
      <c r="I47" s="97"/>
      <c r="J47" s="97"/>
      <c r="K47" s="97"/>
      <c r="L47" s="97"/>
      <c r="M47" s="141">
        <v>0.56000000000000005</v>
      </c>
      <c r="N47" s="141">
        <v>0.58499999999999996</v>
      </c>
      <c r="O47" s="141">
        <v>0.27500000000000002</v>
      </c>
      <c r="P47" s="141">
        <v>0.29699999999999999</v>
      </c>
      <c r="Q47" s="141">
        <v>3.1E-2</v>
      </c>
      <c r="R47" s="141">
        <v>0.04</v>
      </c>
      <c r="S47" s="141">
        <v>9.9000000000000005E-2</v>
      </c>
      <c r="T47" s="141">
        <v>0.115</v>
      </c>
    </row>
    <row r="48" spans="1:20" x14ac:dyDescent="0.25">
      <c r="A48" s="97" t="s">
        <v>784</v>
      </c>
      <c r="B48" s="153">
        <v>0.53441382264743686</v>
      </c>
      <c r="C48" s="153">
        <v>0.30665429101813507</v>
      </c>
      <c r="D48" s="153">
        <v>4.083964015421962E-2</v>
      </c>
      <c r="E48" s="153">
        <v>0.11809224618020848</v>
      </c>
      <c r="F48" s="153">
        <v>1</v>
      </c>
      <c r="G48" s="144">
        <v>14006</v>
      </c>
      <c r="H48" s="153">
        <v>0.29197415051073589</v>
      </c>
      <c r="I48" s="97"/>
      <c r="J48" s="97"/>
      <c r="K48" s="97"/>
      <c r="L48" s="97"/>
      <c r="M48" s="141">
        <v>0.52600000000000002</v>
      </c>
      <c r="N48" s="141">
        <v>0.54300000000000004</v>
      </c>
      <c r="O48" s="141">
        <v>0.29899999999999999</v>
      </c>
      <c r="P48" s="141">
        <v>0.314</v>
      </c>
      <c r="Q48" s="141">
        <v>3.7999999999999999E-2</v>
      </c>
      <c r="R48" s="141">
        <v>4.3999999999999997E-2</v>
      </c>
      <c r="S48" s="141">
        <v>0.113</v>
      </c>
      <c r="T48" s="141">
        <v>0.124</v>
      </c>
    </row>
    <row r="49" spans="1:20" x14ac:dyDescent="0.25">
      <c r="A49" s="97" t="s">
        <v>785</v>
      </c>
      <c r="B49" s="153">
        <v>0.5552019315188762</v>
      </c>
      <c r="C49" s="153">
        <v>0.32919959028387474</v>
      </c>
      <c r="D49" s="153">
        <v>4.2800702370500439E-2</v>
      </c>
      <c r="E49" s="153">
        <v>7.2797775826748609E-2</v>
      </c>
      <c r="F49" s="153">
        <v>1</v>
      </c>
      <c r="G49" s="144">
        <v>27336</v>
      </c>
      <c r="H49" s="153">
        <v>0.47486363478442134</v>
      </c>
      <c r="I49" s="97"/>
      <c r="J49" s="97"/>
      <c r="K49" s="97"/>
      <c r="L49" s="97"/>
      <c r="M49" s="141">
        <v>0.54900000000000004</v>
      </c>
      <c r="N49" s="141">
        <v>0.56100000000000005</v>
      </c>
      <c r="O49" s="141">
        <v>0.32400000000000001</v>
      </c>
      <c r="P49" s="141">
        <v>0.33500000000000002</v>
      </c>
      <c r="Q49" s="141">
        <v>0.04</v>
      </c>
      <c r="R49" s="141">
        <v>4.4999999999999998E-2</v>
      </c>
      <c r="S49" s="141">
        <v>7.0000000000000007E-2</v>
      </c>
      <c r="T49" s="141">
        <v>7.5999999999999998E-2</v>
      </c>
    </row>
    <row r="50" spans="1:20" x14ac:dyDescent="0.25">
      <c r="A50" s="97" t="s">
        <v>786</v>
      </c>
      <c r="B50" s="153">
        <v>0.63104325699745545</v>
      </c>
      <c r="C50" s="153">
        <v>0.1806615776081425</v>
      </c>
      <c r="D50" s="153">
        <v>4.3256997455470736E-2</v>
      </c>
      <c r="E50" s="153">
        <v>0.14503816793893129</v>
      </c>
      <c r="F50" s="153">
        <v>1</v>
      </c>
      <c r="G50" s="144">
        <v>393</v>
      </c>
      <c r="H50" s="153">
        <v>0.11251073575722874</v>
      </c>
      <c r="I50" s="97"/>
      <c r="J50" s="97"/>
      <c r="K50" s="97"/>
      <c r="L50" s="97"/>
      <c r="M50" s="141">
        <v>0.58199999999999996</v>
      </c>
      <c r="N50" s="141">
        <v>0.67700000000000005</v>
      </c>
      <c r="O50" s="141">
        <v>0.14599999999999999</v>
      </c>
      <c r="P50" s="141">
        <v>0.222</v>
      </c>
      <c r="Q50" s="141">
        <v>2.7E-2</v>
      </c>
      <c r="R50" s="141">
        <v>6.8000000000000005E-2</v>
      </c>
      <c r="S50" s="141">
        <v>0.114</v>
      </c>
      <c r="T50" s="141">
        <v>0.183</v>
      </c>
    </row>
    <row r="51" spans="1:20" x14ac:dyDescent="0.25">
      <c r="A51" s="97" t="s">
        <v>787</v>
      </c>
      <c r="B51" s="153">
        <v>0.61116075054829011</v>
      </c>
      <c r="C51" s="153">
        <v>0.21403622776378847</v>
      </c>
      <c r="D51" s="153">
        <v>4.2238648363252376E-2</v>
      </c>
      <c r="E51" s="153">
        <v>0.132564373324669</v>
      </c>
      <c r="F51" s="153">
        <v>1</v>
      </c>
      <c r="G51" s="144">
        <v>24622</v>
      </c>
      <c r="H51" s="153">
        <v>8.7827184978562206E-2</v>
      </c>
      <c r="I51" s="97"/>
      <c r="J51" s="97"/>
      <c r="K51" s="97"/>
      <c r="L51" s="97"/>
      <c r="M51" s="141">
        <v>0.60499999999999998</v>
      </c>
      <c r="N51" s="141">
        <v>0.61699999999999999</v>
      </c>
      <c r="O51" s="141">
        <v>0.20899999999999999</v>
      </c>
      <c r="P51" s="141">
        <v>0.219</v>
      </c>
      <c r="Q51" s="141">
        <v>0.04</v>
      </c>
      <c r="R51" s="141">
        <v>4.4999999999999998E-2</v>
      </c>
      <c r="S51" s="141">
        <v>0.128</v>
      </c>
      <c r="T51" s="141">
        <v>0.13700000000000001</v>
      </c>
    </row>
    <row r="52" spans="1:20" x14ac:dyDescent="0.25">
      <c r="A52" s="97" t="s">
        <v>788</v>
      </c>
      <c r="B52" s="153">
        <v>0.48246674727932287</v>
      </c>
      <c r="C52" s="153">
        <v>0.11970979443772672</v>
      </c>
      <c r="D52" s="153">
        <v>5.1995163240628778E-2</v>
      </c>
      <c r="E52" s="153">
        <v>0.34582829504232165</v>
      </c>
      <c r="F52" s="153">
        <v>1</v>
      </c>
      <c r="G52" s="144">
        <v>827</v>
      </c>
      <c r="H52" s="153">
        <v>0.2180332190877933</v>
      </c>
      <c r="I52" s="97"/>
      <c r="J52" s="97"/>
      <c r="K52" s="97"/>
      <c r="L52" s="97"/>
      <c r="M52" s="141">
        <v>0.44900000000000001</v>
      </c>
      <c r="N52" s="141">
        <v>0.51700000000000002</v>
      </c>
      <c r="O52" s="141">
        <v>9.9000000000000005E-2</v>
      </c>
      <c r="P52" s="141">
        <v>0.14399999999999999</v>
      </c>
      <c r="Q52" s="141">
        <v>3.9E-2</v>
      </c>
      <c r="R52" s="141">
        <v>6.9000000000000006E-2</v>
      </c>
      <c r="S52" s="141">
        <v>0.314</v>
      </c>
      <c r="T52" s="141">
        <v>0.379</v>
      </c>
    </row>
    <row r="53" spans="1:20" x14ac:dyDescent="0.25">
      <c r="A53" s="97" t="s">
        <v>789</v>
      </c>
      <c r="B53" s="153">
        <v>0.51444376152427784</v>
      </c>
      <c r="C53" s="153">
        <v>0.2645974185617701</v>
      </c>
      <c r="D53" s="153">
        <v>4.7940995697602948E-2</v>
      </c>
      <c r="E53" s="153">
        <v>0.17301782421634912</v>
      </c>
      <c r="F53" s="153">
        <v>1</v>
      </c>
      <c r="G53" s="144">
        <v>3254</v>
      </c>
      <c r="H53" s="153">
        <v>0.21171112556929084</v>
      </c>
      <c r="I53" s="97"/>
      <c r="J53" s="97"/>
      <c r="K53" s="97"/>
      <c r="L53" s="97"/>
      <c r="M53" s="141">
        <v>0.497</v>
      </c>
      <c r="N53" s="141">
        <v>0.53200000000000003</v>
      </c>
      <c r="O53" s="141">
        <v>0.25</v>
      </c>
      <c r="P53" s="141">
        <v>0.28000000000000003</v>
      </c>
      <c r="Q53" s="141">
        <v>4.1000000000000002E-2</v>
      </c>
      <c r="R53" s="141">
        <v>5.6000000000000001E-2</v>
      </c>
      <c r="S53" s="141">
        <v>0.16</v>
      </c>
      <c r="T53" s="141">
        <v>0.186</v>
      </c>
    </row>
    <row r="54" spans="1:20" x14ac:dyDescent="0.25">
      <c r="A54" s="97" t="s">
        <v>790</v>
      </c>
      <c r="B54" s="153">
        <v>0.61963534361851336</v>
      </c>
      <c r="C54" s="153">
        <v>0.26760168302945303</v>
      </c>
      <c r="D54" s="153">
        <v>3.4502103786816271E-2</v>
      </c>
      <c r="E54" s="153">
        <v>7.8260869565217397E-2</v>
      </c>
      <c r="F54" s="153">
        <v>1</v>
      </c>
      <c r="G54" s="144">
        <v>3565</v>
      </c>
      <c r="H54" s="153">
        <v>0.45982200438539922</v>
      </c>
      <c r="I54" s="97"/>
      <c r="J54" s="97"/>
      <c r="K54" s="97"/>
      <c r="L54" s="97"/>
      <c r="M54" s="141">
        <v>0.60399999999999998</v>
      </c>
      <c r="N54" s="141">
        <v>0.63500000000000001</v>
      </c>
      <c r="O54" s="141">
        <v>0.253</v>
      </c>
      <c r="P54" s="141">
        <v>0.28199999999999997</v>
      </c>
      <c r="Q54" s="141">
        <v>2.9000000000000001E-2</v>
      </c>
      <c r="R54" s="141">
        <v>4.1000000000000002E-2</v>
      </c>
      <c r="S54" s="141">
        <v>7.0000000000000007E-2</v>
      </c>
      <c r="T54" s="141">
        <v>8.7999999999999995E-2</v>
      </c>
    </row>
    <row r="55" spans="1:20" x14ac:dyDescent="0.25">
      <c r="A55" s="97" t="s">
        <v>791</v>
      </c>
      <c r="B55" s="153">
        <v>0.43181818181818182</v>
      </c>
      <c r="C55" s="153">
        <v>0.17245989304812834</v>
      </c>
      <c r="D55" s="153">
        <v>4.1443850267379678E-2</v>
      </c>
      <c r="E55" s="153">
        <v>0.35427807486631013</v>
      </c>
      <c r="F55" s="153">
        <v>1</v>
      </c>
      <c r="G55" s="144">
        <v>748</v>
      </c>
      <c r="H55" s="153">
        <v>0.15777262180974477</v>
      </c>
      <c r="I55" s="97"/>
      <c r="J55" s="97"/>
      <c r="K55" s="97"/>
      <c r="L55" s="97"/>
      <c r="M55" s="141">
        <v>0.39700000000000002</v>
      </c>
      <c r="N55" s="141">
        <v>0.46800000000000003</v>
      </c>
      <c r="O55" s="141">
        <v>0.14699999999999999</v>
      </c>
      <c r="P55" s="141">
        <v>0.20100000000000001</v>
      </c>
      <c r="Q55" s="141">
        <v>2.9000000000000001E-2</v>
      </c>
      <c r="R55" s="141">
        <v>5.8000000000000003E-2</v>
      </c>
      <c r="S55" s="141">
        <v>0.32100000000000001</v>
      </c>
      <c r="T55" s="141">
        <v>0.38900000000000001</v>
      </c>
    </row>
    <row r="56" spans="1:20" x14ac:dyDescent="0.25">
      <c r="A56" s="97" t="s">
        <v>792</v>
      </c>
      <c r="B56" s="153">
        <v>0.63511518962972469</v>
      </c>
      <c r="C56" s="153">
        <v>0.2631714047359302</v>
      </c>
      <c r="D56" s="153">
        <v>4.0364499775396266E-2</v>
      </c>
      <c r="E56" s="153">
        <v>6.1348905858948852E-2</v>
      </c>
      <c r="F56" s="153">
        <v>1</v>
      </c>
      <c r="G56" s="144">
        <v>15583</v>
      </c>
      <c r="H56" s="153">
        <v>0.32311775561407513</v>
      </c>
      <c r="I56" s="97"/>
      <c r="J56" s="97"/>
      <c r="K56" s="97"/>
      <c r="L56" s="97"/>
      <c r="M56" s="141">
        <v>0.628</v>
      </c>
      <c r="N56" s="141">
        <v>0.64300000000000002</v>
      </c>
      <c r="O56" s="141">
        <v>0.25600000000000001</v>
      </c>
      <c r="P56" s="141">
        <v>0.27</v>
      </c>
      <c r="Q56" s="141">
        <v>3.6999999999999998E-2</v>
      </c>
      <c r="R56" s="141">
        <v>4.3999999999999997E-2</v>
      </c>
      <c r="S56" s="141">
        <v>5.8000000000000003E-2</v>
      </c>
      <c r="T56" s="141">
        <v>6.5000000000000002E-2</v>
      </c>
    </row>
    <row r="57" spans="1:20" x14ac:dyDescent="0.25">
      <c r="A57" s="97" t="s">
        <v>793</v>
      </c>
      <c r="B57" s="153">
        <v>0.48995148995148996</v>
      </c>
      <c r="C57" s="153">
        <v>0.19126819126819128</v>
      </c>
      <c r="D57" s="153">
        <v>6.7914067914067913E-2</v>
      </c>
      <c r="E57" s="153">
        <v>0.25086625086625086</v>
      </c>
      <c r="F57" s="153">
        <v>1</v>
      </c>
      <c r="G57" s="144">
        <v>1443</v>
      </c>
      <c r="H57" s="153">
        <v>9.8923699184205113E-2</v>
      </c>
      <c r="I57" s="97"/>
      <c r="J57" s="97"/>
      <c r="K57" s="97"/>
      <c r="L57" s="97"/>
      <c r="M57" s="141">
        <v>0.46400000000000002</v>
      </c>
      <c r="N57" s="141">
        <v>0.51600000000000001</v>
      </c>
      <c r="O57" s="141">
        <v>0.17199999999999999</v>
      </c>
      <c r="P57" s="141">
        <v>0.21199999999999999</v>
      </c>
      <c r="Q57" s="141">
        <v>5.6000000000000001E-2</v>
      </c>
      <c r="R57" s="141">
        <v>8.2000000000000003E-2</v>
      </c>
      <c r="S57" s="141">
        <v>0.22900000000000001</v>
      </c>
      <c r="T57" s="141">
        <v>0.27400000000000002</v>
      </c>
    </row>
    <row r="58" spans="1:20" x14ac:dyDescent="0.25">
      <c r="A58" s="97" t="s">
        <v>794</v>
      </c>
      <c r="B58" s="153">
        <v>0.60434481164779297</v>
      </c>
      <c r="C58" s="153">
        <v>0.18326785301594639</v>
      </c>
      <c r="D58" s="153">
        <v>4.7608042523688471E-2</v>
      </c>
      <c r="E58" s="153">
        <v>0.16477929281257223</v>
      </c>
      <c r="F58" s="153">
        <v>1</v>
      </c>
      <c r="G58" s="144">
        <v>4327</v>
      </c>
      <c r="H58" s="153">
        <v>8.0217274429469229E-2</v>
      </c>
      <c r="I58" s="97"/>
      <c r="J58" s="97"/>
      <c r="K58" s="97"/>
      <c r="L58" s="97"/>
      <c r="M58" s="141">
        <v>0.59</v>
      </c>
      <c r="N58" s="141">
        <v>0.61899999999999999</v>
      </c>
      <c r="O58" s="141">
        <v>0.17199999999999999</v>
      </c>
      <c r="P58" s="141">
        <v>0.19500000000000001</v>
      </c>
      <c r="Q58" s="141">
        <v>4.2000000000000003E-2</v>
      </c>
      <c r="R58" s="141">
        <v>5.3999999999999999E-2</v>
      </c>
      <c r="S58" s="141">
        <v>0.154</v>
      </c>
      <c r="T58" s="141">
        <v>0.17599999999999999</v>
      </c>
    </row>
    <row r="59" spans="1:20" x14ac:dyDescent="0.25">
      <c r="A59" s="97" t="s">
        <v>795</v>
      </c>
      <c r="B59" s="153">
        <v>0.55042016806722693</v>
      </c>
      <c r="C59" s="153">
        <v>0.24369747899159663</v>
      </c>
      <c r="D59" s="153">
        <v>2.9411764705882353E-2</v>
      </c>
      <c r="E59" s="153">
        <v>0.17647058823529413</v>
      </c>
      <c r="F59" s="153">
        <v>1</v>
      </c>
      <c r="G59" s="144">
        <v>238</v>
      </c>
      <c r="H59" s="153">
        <v>0.14302884615384615</v>
      </c>
      <c r="I59" s="97"/>
      <c r="J59" s="97"/>
      <c r="K59" s="97"/>
      <c r="L59" s="97"/>
      <c r="M59" s="141">
        <v>0.48699999999999999</v>
      </c>
      <c r="N59" s="141">
        <v>0.61199999999999999</v>
      </c>
      <c r="O59" s="141">
        <v>0.19400000000000001</v>
      </c>
      <c r="P59" s="141">
        <v>0.30199999999999999</v>
      </c>
      <c r="Q59" s="141">
        <v>1.4E-2</v>
      </c>
      <c r="R59" s="141">
        <v>5.8999999999999997E-2</v>
      </c>
      <c r="S59" s="141">
        <v>0.13300000000000001</v>
      </c>
      <c r="T59" s="141">
        <v>0.23</v>
      </c>
    </row>
    <row r="60" spans="1:20" x14ac:dyDescent="0.25">
      <c r="A60" s="97" t="s">
        <v>796</v>
      </c>
      <c r="B60" s="153">
        <v>0.60945709281961469</v>
      </c>
      <c r="C60" s="153">
        <v>0.18914185639229422</v>
      </c>
      <c r="D60" s="153">
        <v>4.2031523642732049E-2</v>
      </c>
      <c r="E60" s="153">
        <v>0.15936952714535901</v>
      </c>
      <c r="F60" s="153">
        <v>1</v>
      </c>
      <c r="G60" s="144">
        <v>571</v>
      </c>
      <c r="H60" s="153">
        <v>7.2415979708306918E-2</v>
      </c>
      <c r="I60" s="97"/>
      <c r="J60" s="97"/>
      <c r="K60" s="97"/>
      <c r="L60" s="97"/>
      <c r="M60" s="141">
        <v>0.56899999999999995</v>
      </c>
      <c r="N60" s="141">
        <v>0.64900000000000002</v>
      </c>
      <c r="O60" s="141">
        <v>0.159</v>
      </c>
      <c r="P60" s="141">
        <v>0.223</v>
      </c>
      <c r="Q60" s="141">
        <v>2.8000000000000001E-2</v>
      </c>
      <c r="R60" s="141">
        <v>6.2E-2</v>
      </c>
      <c r="S60" s="141">
        <v>0.13200000000000001</v>
      </c>
      <c r="T60" s="141">
        <v>0.192</v>
      </c>
    </row>
    <row r="61" spans="1:20" x14ac:dyDescent="0.25">
      <c r="A61" s="97" t="s">
        <v>797</v>
      </c>
      <c r="B61" s="153">
        <v>0.60456260058479661</v>
      </c>
      <c r="C61" s="153">
        <v>0.25129925341961806</v>
      </c>
      <c r="D61" s="153">
        <v>3.9561763040772489E-2</v>
      </c>
      <c r="E61" s="153">
        <v>0.1045763829548129</v>
      </c>
      <c r="F61" s="153">
        <v>1</v>
      </c>
      <c r="G61" s="144">
        <v>471617</v>
      </c>
      <c r="H61" s="153">
        <v>0.21908121135093353</v>
      </c>
      <c r="I61" s="97"/>
      <c r="J61" s="97"/>
      <c r="K61" s="97"/>
      <c r="L61" s="97"/>
      <c r="M61" s="141">
        <v>0.60299999999999998</v>
      </c>
      <c r="N61" s="141">
        <v>0.60599999999999998</v>
      </c>
      <c r="O61" s="141">
        <v>0.25</v>
      </c>
      <c r="P61" s="141">
        <v>0.253</v>
      </c>
      <c r="Q61" s="141">
        <v>3.9E-2</v>
      </c>
      <c r="R61" s="141">
        <v>0.04</v>
      </c>
      <c r="S61" s="141">
        <v>0.104</v>
      </c>
      <c r="T61" s="141">
        <v>0.105</v>
      </c>
    </row>
    <row r="62" spans="1:20" x14ac:dyDescent="0.25">
      <c r="A62" s="97" t="s">
        <v>798</v>
      </c>
      <c r="B62" s="153">
        <v>0.62521891418563924</v>
      </c>
      <c r="C62" s="153">
        <v>9.8657326328079387E-2</v>
      </c>
      <c r="D62" s="153">
        <v>4.6701692936368944E-2</v>
      </c>
      <c r="E62" s="153">
        <v>0.22942206654991243</v>
      </c>
      <c r="F62" s="153">
        <v>1</v>
      </c>
      <c r="G62" s="144">
        <v>1713</v>
      </c>
      <c r="H62" s="153">
        <v>6.6992569417285888E-2</v>
      </c>
      <c r="I62" s="97"/>
      <c r="J62" s="97"/>
      <c r="K62" s="97"/>
      <c r="L62" s="97"/>
      <c r="M62" s="141">
        <v>0.60199999999999998</v>
      </c>
      <c r="N62" s="141">
        <v>0.64800000000000002</v>
      </c>
      <c r="O62" s="141">
        <v>8.5000000000000006E-2</v>
      </c>
      <c r="P62" s="141">
        <v>0.114</v>
      </c>
      <c r="Q62" s="141">
        <v>3.7999999999999999E-2</v>
      </c>
      <c r="R62" s="141">
        <v>5.8000000000000003E-2</v>
      </c>
      <c r="S62" s="141">
        <v>0.21</v>
      </c>
      <c r="T62" s="141">
        <v>0.25</v>
      </c>
    </row>
    <row r="63" spans="1:20" x14ac:dyDescent="0.25">
      <c r="A63" s="97" t="s">
        <v>799</v>
      </c>
      <c r="B63" s="153">
        <v>0.54875437752070511</v>
      </c>
      <c r="C63" s="153">
        <v>0.30874176362218053</v>
      </c>
      <c r="D63" s="153">
        <v>3.7459959170802144E-2</v>
      </c>
      <c r="E63" s="153">
        <v>0.10504389968631227</v>
      </c>
      <c r="F63" s="153">
        <v>1</v>
      </c>
      <c r="G63" s="144">
        <v>60251</v>
      </c>
      <c r="H63" s="153">
        <v>0.24062669733857311</v>
      </c>
      <c r="I63" s="97"/>
      <c r="J63" s="97"/>
      <c r="K63" s="97"/>
      <c r="L63" s="97"/>
      <c r="M63" s="141">
        <v>0.54500000000000004</v>
      </c>
      <c r="N63" s="141">
        <v>0.55300000000000005</v>
      </c>
      <c r="O63" s="141">
        <v>0.30499999999999999</v>
      </c>
      <c r="P63" s="141">
        <v>0.312</v>
      </c>
      <c r="Q63" s="141">
        <v>3.5999999999999997E-2</v>
      </c>
      <c r="R63" s="141">
        <v>3.9E-2</v>
      </c>
      <c r="S63" s="141">
        <v>0.10299999999999999</v>
      </c>
      <c r="T63" s="141">
        <v>0.108</v>
      </c>
    </row>
    <row r="64" spans="1:20" x14ac:dyDescent="0.25">
      <c r="A64" s="97" t="s">
        <v>800</v>
      </c>
      <c r="B64" s="153">
        <v>0.46832298136645961</v>
      </c>
      <c r="C64" s="153">
        <v>0.39627329192546584</v>
      </c>
      <c r="D64" s="153">
        <v>4.472049689440994E-2</v>
      </c>
      <c r="E64" s="153">
        <v>9.0683229813664598E-2</v>
      </c>
      <c r="F64" s="153">
        <v>1</v>
      </c>
      <c r="G64" s="144">
        <v>805</v>
      </c>
      <c r="H64" s="153">
        <v>0.51372048500319079</v>
      </c>
      <c r="I64" s="97"/>
      <c r="J64" s="97"/>
      <c r="K64" s="97"/>
      <c r="L64" s="97"/>
      <c r="M64" s="141">
        <v>0.434</v>
      </c>
      <c r="N64" s="141">
        <v>0.503</v>
      </c>
      <c r="O64" s="141">
        <v>0.36299999999999999</v>
      </c>
      <c r="P64" s="141">
        <v>0.43</v>
      </c>
      <c r="Q64" s="141">
        <v>3.2000000000000001E-2</v>
      </c>
      <c r="R64" s="141">
        <v>6.0999999999999999E-2</v>
      </c>
      <c r="S64" s="141">
        <v>7.2999999999999995E-2</v>
      </c>
      <c r="T64" s="141">
        <v>0.113</v>
      </c>
    </row>
    <row r="65" spans="1:20" x14ac:dyDescent="0.25">
      <c r="A65" s="97" t="s">
        <v>801</v>
      </c>
      <c r="B65" s="153">
        <v>0.58840579710144925</v>
      </c>
      <c r="C65" s="153">
        <v>0.25159420289855072</v>
      </c>
      <c r="D65" s="153">
        <v>4.1739130434782612E-2</v>
      </c>
      <c r="E65" s="153">
        <v>0.11826086956521739</v>
      </c>
      <c r="F65" s="153">
        <v>1</v>
      </c>
      <c r="G65" s="144">
        <v>1725</v>
      </c>
      <c r="H65" s="153">
        <v>0.20301282805696128</v>
      </c>
      <c r="I65" s="97"/>
      <c r="J65" s="97"/>
      <c r="K65" s="97"/>
      <c r="L65" s="97"/>
      <c r="M65" s="141">
        <v>0.56499999999999995</v>
      </c>
      <c r="N65" s="141">
        <v>0.61099999999999999</v>
      </c>
      <c r="O65" s="141">
        <v>0.23200000000000001</v>
      </c>
      <c r="P65" s="141">
        <v>0.27300000000000002</v>
      </c>
      <c r="Q65" s="141">
        <v>3.3000000000000002E-2</v>
      </c>
      <c r="R65" s="141">
        <v>5.1999999999999998E-2</v>
      </c>
      <c r="S65" s="141">
        <v>0.104</v>
      </c>
      <c r="T65" s="141">
        <v>0.13400000000000001</v>
      </c>
    </row>
    <row r="66" spans="1:20" x14ac:dyDescent="0.25">
      <c r="A66" s="97" t="s">
        <v>802</v>
      </c>
      <c r="B66" s="153">
        <v>0.47778587035688275</v>
      </c>
      <c r="C66" s="153">
        <v>0.2403495994173343</v>
      </c>
      <c r="D66" s="153">
        <v>3.0225782957028404E-2</v>
      </c>
      <c r="E66" s="153">
        <v>0.25163874726875457</v>
      </c>
      <c r="F66" s="153">
        <v>1</v>
      </c>
      <c r="G66" s="144">
        <v>2746</v>
      </c>
      <c r="H66" s="153">
        <v>0.63786295005807203</v>
      </c>
      <c r="I66" s="97"/>
      <c r="J66" s="97"/>
      <c r="K66" s="97"/>
      <c r="L66" s="97"/>
      <c r="M66" s="141">
        <v>0.45900000000000002</v>
      </c>
      <c r="N66" s="141">
        <v>0.496</v>
      </c>
      <c r="O66" s="141">
        <v>0.22500000000000001</v>
      </c>
      <c r="P66" s="141">
        <v>0.25700000000000001</v>
      </c>
      <c r="Q66" s="141">
        <v>2.4E-2</v>
      </c>
      <c r="R66" s="141">
        <v>3.6999999999999998E-2</v>
      </c>
      <c r="S66" s="141">
        <v>0.23599999999999999</v>
      </c>
      <c r="T66" s="141">
        <v>0.26800000000000002</v>
      </c>
    </row>
    <row r="67" spans="1:20" x14ac:dyDescent="0.25">
      <c r="A67" s="97" t="s">
        <v>803</v>
      </c>
      <c r="B67" s="153">
        <v>0.54051172707889128</v>
      </c>
      <c r="C67" s="153">
        <v>0.35429992892679457</v>
      </c>
      <c r="D67" s="153">
        <v>4.0334044065387348E-2</v>
      </c>
      <c r="E67" s="153">
        <v>6.4854299928926801E-2</v>
      </c>
      <c r="F67" s="153">
        <v>1</v>
      </c>
      <c r="G67" s="144">
        <v>5628</v>
      </c>
      <c r="H67" s="153">
        <v>0.59442332065906212</v>
      </c>
      <c r="I67" s="97"/>
      <c r="J67" s="97"/>
      <c r="K67" s="97"/>
      <c r="L67" s="97"/>
      <c r="M67" s="141">
        <v>0.52700000000000002</v>
      </c>
      <c r="N67" s="141">
        <v>0.55300000000000005</v>
      </c>
      <c r="O67" s="141">
        <v>0.34200000000000003</v>
      </c>
      <c r="P67" s="141">
        <v>0.36699999999999999</v>
      </c>
      <c r="Q67" s="141">
        <v>3.5000000000000003E-2</v>
      </c>
      <c r="R67" s="141">
        <v>4.5999999999999999E-2</v>
      </c>
      <c r="S67" s="141">
        <v>5.8999999999999997E-2</v>
      </c>
      <c r="T67" s="141">
        <v>7.1999999999999995E-2</v>
      </c>
    </row>
    <row r="68" spans="1:20" x14ac:dyDescent="0.25">
      <c r="A68" s="97" t="s">
        <v>804</v>
      </c>
      <c r="B68" s="153">
        <v>0.62724014336917566</v>
      </c>
      <c r="C68" s="153">
        <v>0.24014336917562723</v>
      </c>
      <c r="D68" s="153">
        <v>2.1505376344086023E-2</v>
      </c>
      <c r="E68" s="153">
        <v>0.1111111111111111</v>
      </c>
      <c r="F68" s="153">
        <v>1</v>
      </c>
      <c r="G68" s="144">
        <v>279</v>
      </c>
      <c r="H68" s="153">
        <v>0.11668757841907151</v>
      </c>
      <c r="I68" s="97"/>
      <c r="J68" s="97"/>
      <c r="K68" s="97"/>
      <c r="L68" s="97"/>
      <c r="M68" s="141">
        <v>0.56899999999999995</v>
      </c>
      <c r="N68" s="141">
        <v>0.68200000000000005</v>
      </c>
      <c r="O68" s="141">
        <v>0.19400000000000001</v>
      </c>
      <c r="P68" s="141">
        <v>0.29399999999999998</v>
      </c>
      <c r="Q68" s="141">
        <v>0.01</v>
      </c>
      <c r="R68" s="141">
        <v>4.5999999999999999E-2</v>
      </c>
      <c r="S68" s="141">
        <v>7.9000000000000001E-2</v>
      </c>
      <c r="T68" s="141">
        <v>0.153</v>
      </c>
    </row>
    <row r="69" spans="1:20" x14ac:dyDescent="0.25">
      <c r="A69" s="97" t="s">
        <v>805</v>
      </c>
      <c r="B69" s="153">
        <v>0.50934579439252337</v>
      </c>
      <c r="C69" s="153">
        <v>0.10280373831775701</v>
      </c>
      <c r="D69" s="153">
        <v>7.9439252336448593E-2</v>
      </c>
      <c r="E69" s="153">
        <v>0.30841121495327101</v>
      </c>
      <c r="F69" s="153">
        <v>1</v>
      </c>
      <c r="G69" s="144">
        <v>214</v>
      </c>
      <c r="H69" s="153">
        <v>1.0434443415086059E-2</v>
      </c>
      <c r="I69" s="97"/>
      <c r="J69" s="97"/>
      <c r="K69" s="97"/>
      <c r="L69" s="97"/>
      <c r="M69" s="141">
        <v>0.443</v>
      </c>
      <c r="N69" s="141">
        <v>0.57599999999999996</v>
      </c>
      <c r="O69" s="141">
        <v>6.9000000000000006E-2</v>
      </c>
      <c r="P69" s="141">
        <v>0.151</v>
      </c>
      <c r="Q69" s="141">
        <v>0.05</v>
      </c>
      <c r="R69" s="141">
        <v>0.124</v>
      </c>
      <c r="S69" s="141">
        <v>0.25</v>
      </c>
      <c r="T69" s="141">
        <v>0.373</v>
      </c>
    </row>
    <row r="70" spans="1:20" x14ac:dyDescent="0.25">
      <c r="A70" s="97" t="s">
        <v>806</v>
      </c>
      <c r="B70" s="153">
        <v>0.56688963210702337</v>
      </c>
      <c r="C70" s="153">
        <v>0.33743430482560915</v>
      </c>
      <c r="D70" s="153">
        <v>3.6072623029144768E-2</v>
      </c>
      <c r="E70" s="153">
        <v>5.9603440038222648E-2</v>
      </c>
      <c r="F70" s="153">
        <v>1</v>
      </c>
      <c r="G70" s="144">
        <v>8372</v>
      </c>
      <c r="H70" s="153">
        <v>0.2726769371071231</v>
      </c>
      <c r="I70" s="97"/>
      <c r="J70" s="97"/>
      <c r="K70" s="97"/>
      <c r="L70" s="97"/>
      <c r="M70" s="141">
        <v>0.55600000000000005</v>
      </c>
      <c r="N70" s="141">
        <v>0.57699999999999996</v>
      </c>
      <c r="O70" s="141">
        <v>0.32700000000000001</v>
      </c>
      <c r="P70" s="141">
        <v>0.34799999999999998</v>
      </c>
      <c r="Q70" s="141">
        <v>3.2000000000000001E-2</v>
      </c>
      <c r="R70" s="141">
        <v>0.04</v>
      </c>
      <c r="S70" s="141">
        <v>5.5E-2</v>
      </c>
      <c r="T70" s="141">
        <v>6.5000000000000002E-2</v>
      </c>
    </row>
    <row r="71" spans="1:20" x14ac:dyDescent="0.25">
      <c r="A71" s="97" t="s">
        <v>807</v>
      </c>
      <c r="B71" s="153">
        <v>0.54347826086956519</v>
      </c>
      <c r="C71" s="153">
        <v>0.10869565217391304</v>
      </c>
      <c r="D71" s="153">
        <v>4.3478260869565216E-2</v>
      </c>
      <c r="E71" s="153">
        <v>0.30434782608695654</v>
      </c>
      <c r="F71" s="153">
        <v>1</v>
      </c>
      <c r="G71" s="144">
        <v>46</v>
      </c>
      <c r="H71" s="153">
        <v>1.0247271107150813E-2</v>
      </c>
      <c r="I71" s="97"/>
      <c r="J71" s="97"/>
      <c r="K71" s="97"/>
      <c r="L71" s="97"/>
      <c r="M71" s="141">
        <v>0.40200000000000002</v>
      </c>
      <c r="N71" s="141">
        <v>0.67800000000000005</v>
      </c>
      <c r="O71" s="141">
        <v>4.7E-2</v>
      </c>
      <c r="P71" s="141">
        <v>0.23</v>
      </c>
      <c r="Q71" s="141">
        <v>1.2E-2</v>
      </c>
      <c r="R71" s="141">
        <v>0.14499999999999999</v>
      </c>
      <c r="S71" s="141">
        <v>0.191</v>
      </c>
      <c r="T71" s="141">
        <v>0.44800000000000001</v>
      </c>
    </row>
    <row r="72" spans="1:20" x14ac:dyDescent="0.25">
      <c r="A72" s="97" t="s">
        <v>808</v>
      </c>
      <c r="B72" s="153">
        <v>0.61496746203904551</v>
      </c>
      <c r="C72" s="153">
        <v>0.25867678958785251</v>
      </c>
      <c r="D72" s="153">
        <v>3.1995661605206074E-2</v>
      </c>
      <c r="E72" s="153">
        <v>9.4360086767895882E-2</v>
      </c>
      <c r="F72" s="153">
        <v>1</v>
      </c>
      <c r="G72" s="144">
        <v>1844</v>
      </c>
      <c r="H72" s="153">
        <v>4.7688010758249716E-2</v>
      </c>
      <c r="I72" s="97"/>
      <c r="J72" s="97"/>
      <c r="K72" s="97"/>
      <c r="L72" s="97"/>
      <c r="M72" s="141">
        <v>0.59299999999999997</v>
      </c>
      <c r="N72" s="141">
        <v>0.63700000000000001</v>
      </c>
      <c r="O72" s="141">
        <v>0.23899999999999999</v>
      </c>
      <c r="P72" s="141">
        <v>0.27900000000000003</v>
      </c>
      <c r="Q72" s="141">
        <v>2.5000000000000001E-2</v>
      </c>
      <c r="R72" s="141">
        <v>4.1000000000000002E-2</v>
      </c>
      <c r="S72" s="141">
        <v>8.2000000000000003E-2</v>
      </c>
      <c r="T72" s="141">
        <v>0.109</v>
      </c>
    </row>
    <row r="73" spans="1:20" x14ac:dyDescent="0.25">
      <c r="A73" s="97" t="s">
        <v>809</v>
      </c>
      <c r="B73" s="153">
        <v>0.66511627906976745</v>
      </c>
      <c r="C73" s="153">
        <v>0.13488372093023257</v>
      </c>
      <c r="D73" s="153">
        <v>3.255813953488372E-2</v>
      </c>
      <c r="E73" s="153">
        <v>0.16744186046511628</v>
      </c>
      <c r="F73" s="153">
        <v>1</v>
      </c>
      <c r="G73" s="144">
        <v>215</v>
      </c>
      <c r="H73" s="153">
        <v>0.12195121951219512</v>
      </c>
      <c r="I73" s="97"/>
      <c r="J73" s="97"/>
      <c r="K73" s="97"/>
      <c r="L73" s="97"/>
      <c r="M73" s="141">
        <v>0.6</v>
      </c>
      <c r="N73" s="141">
        <v>0.72499999999999998</v>
      </c>
      <c r="O73" s="141">
        <v>9.6000000000000002E-2</v>
      </c>
      <c r="P73" s="141">
        <v>0.187</v>
      </c>
      <c r="Q73" s="141">
        <v>1.6E-2</v>
      </c>
      <c r="R73" s="141">
        <v>6.6000000000000003E-2</v>
      </c>
      <c r="S73" s="141">
        <v>0.123</v>
      </c>
      <c r="T73" s="141">
        <v>0.223</v>
      </c>
    </row>
    <row r="74" spans="1:20" x14ac:dyDescent="0.25">
      <c r="A74" s="97" t="s">
        <v>810</v>
      </c>
      <c r="B74" s="153">
        <v>0.58333333333333337</v>
      </c>
      <c r="C74" s="153">
        <v>0.15476190476190477</v>
      </c>
      <c r="D74" s="153">
        <v>5.9523809523809521E-2</v>
      </c>
      <c r="E74" s="153">
        <v>0.20238095238095238</v>
      </c>
      <c r="F74" s="153">
        <v>1</v>
      </c>
      <c r="G74" s="144">
        <v>84</v>
      </c>
      <c r="H74" s="153">
        <v>0.15107913669064749</v>
      </c>
      <c r="I74" s="97"/>
      <c r="J74" s="97"/>
      <c r="K74" s="97"/>
      <c r="L74" s="97"/>
      <c r="M74" s="141">
        <v>0.47699999999999998</v>
      </c>
      <c r="N74" s="141">
        <v>0.68300000000000005</v>
      </c>
      <c r="O74" s="141">
        <v>9.2999999999999999E-2</v>
      </c>
      <c r="P74" s="141">
        <v>0.247</v>
      </c>
      <c r="Q74" s="141">
        <v>2.5999999999999999E-2</v>
      </c>
      <c r="R74" s="141">
        <v>0.13200000000000001</v>
      </c>
      <c r="S74" s="141">
        <v>0.13</v>
      </c>
      <c r="T74" s="141">
        <v>0.3</v>
      </c>
    </row>
    <row r="75" spans="1:20" x14ac:dyDescent="0.25">
      <c r="A75" s="97" t="s">
        <v>811</v>
      </c>
      <c r="B75" s="153">
        <v>0.51824817518248179</v>
      </c>
      <c r="C75" s="153">
        <v>9.4890510948905105E-2</v>
      </c>
      <c r="D75" s="153">
        <v>7.2992700729927001E-2</v>
      </c>
      <c r="E75" s="153">
        <v>0.31386861313868614</v>
      </c>
      <c r="F75" s="153">
        <v>1</v>
      </c>
      <c r="G75" s="144">
        <v>137</v>
      </c>
      <c r="H75" s="153">
        <v>7.0984455958549228E-2</v>
      </c>
      <c r="I75" s="97"/>
      <c r="J75" s="97"/>
      <c r="K75" s="97"/>
      <c r="L75" s="97"/>
      <c r="M75" s="141">
        <v>0.435</v>
      </c>
      <c r="N75" s="141">
        <v>0.6</v>
      </c>
      <c r="O75" s="141">
        <v>5.6000000000000001E-2</v>
      </c>
      <c r="P75" s="141">
        <v>0.156</v>
      </c>
      <c r="Q75" s="141">
        <v>0.04</v>
      </c>
      <c r="R75" s="141">
        <v>0.129</v>
      </c>
      <c r="S75" s="141">
        <v>0.24199999999999999</v>
      </c>
      <c r="T75" s="141">
        <v>0.39600000000000002</v>
      </c>
    </row>
    <row r="76" spans="1:20" x14ac:dyDescent="0.25">
      <c r="A76" s="97" t="s">
        <v>812</v>
      </c>
      <c r="B76" s="153">
        <v>0.53658536585365857</v>
      </c>
      <c r="C76" s="153">
        <v>0.2032520325203252</v>
      </c>
      <c r="D76" s="153">
        <v>3.2520325203252036E-2</v>
      </c>
      <c r="E76" s="153">
        <v>0.22764227642276422</v>
      </c>
      <c r="F76" s="153">
        <v>1</v>
      </c>
      <c r="G76" s="144">
        <v>123</v>
      </c>
      <c r="H76" s="153">
        <v>9.6470588235294114E-2</v>
      </c>
      <c r="I76" s="97"/>
      <c r="J76" s="97"/>
      <c r="K76" s="97"/>
      <c r="L76" s="97"/>
      <c r="M76" s="141">
        <v>0.44900000000000001</v>
      </c>
      <c r="N76" s="141">
        <v>0.622</v>
      </c>
      <c r="O76" s="141">
        <v>0.14199999999999999</v>
      </c>
      <c r="P76" s="141">
        <v>0.28299999999999997</v>
      </c>
      <c r="Q76" s="141">
        <v>1.2999999999999999E-2</v>
      </c>
      <c r="R76" s="141">
        <v>8.1000000000000003E-2</v>
      </c>
      <c r="S76" s="141">
        <v>0.16200000000000001</v>
      </c>
      <c r="T76" s="141">
        <v>0.309</v>
      </c>
    </row>
    <row r="77" spans="1:20" x14ac:dyDescent="0.25">
      <c r="A77" s="97" t="s">
        <v>813</v>
      </c>
      <c r="B77" s="153">
        <v>0.62686567164179108</v>
      </c>
      <c r="C77" s="153">
        <v>0.16417910447761194</v>
      </c>
      <c r="D77" s="153">
        <v>2.2388059701492536E-2</v>
      </c>
      <c r="E77" s="153">
        <v>0.18656716417910449</v>
      </c>
      <c r="F77" s="153">
        <v>1</v>
      </c>
      <c r="G77" s="144">
        <v>134</v>
      </c>
      <c r="H77" s="153">
        <v>9.2159559834938107E-2</v>
      </c>
      <c r="I77" s="97"/>
      <c r="J77" s="97"/>
      <c r="K77" s="97"/>
      <c r="L77" s="97"/>
      <c r="M77" s="141">
        <v>0.54300000000000004</v>
      </c>
      <c r="N77" s="141">
        <v>0.70399999999999996</v>
      </c>
      <c r="O77" s="141">
        <v>0.111</v>
      </c>
      <c r="P77" s="141">
        <v>0.23599999999999999</v>
      </c>
      <c r="Q77" s="141">
        <v>8.0000000000000002E-3</v>
      </c>
      <c r="R77" s="141">
        <v>6.4000000000000001E-2</v>
      </c>
      <c r="S77" s="141">
        <v>0.13</v>
      </c>
      <c r="T77" s="141">
        <v>0.26100000000000001</v>
      </c>
    </row>
    <row r="78" spans="1:20" x14ac:dyDescent="0.25">
      <c r="A78" s="97" t="s">
        <v>814</v>
      </c>
      <c r="B78" s="153">
        <v>0.53237410071942448</v>
      </c>
      <c r="C78" s="153">
        <v>0.19424460431654678</v>
      </c>
      <c r="D78" s="153">
        <v>4.3165467625899283E-2</v>
      </c>
      <c r="E78" s="153">
        <v>0.23021582733812951</v>
      </c>
      <c r="F78" s="153">
        <v>1</v>
      </c>
      <c r="G78" s="144">
        <v>139</v>
      </c>
      <c r="H78" s="153">
        <v>8.0766995932597327E-2</v>
      </c>
      <c r="I78" s="97"/>
      <c r="J78" s="97"/>
      <c r="K78" s="97"/>
      <c r="L78" s="97"/>
      <c r="M78" s="141">
        <v>0.45</v>
      </c>
      <c r="N78" s="141">
        <v>0.61299999999999999</v>
      </c>
      <c r="O78" s="141">
        <v>0.13700000000000001</v>
      </c>
      <c r="P78" s="141">
        <v>0.26800000000000002</v>
      </c>
      <c r="Q78" s="141">
        <v>0.02</v>
      </c>
      <c r="R78" s="141">
        <v>9.0999999999999998E-2</v>
      </c>
      <c r="S78" s="141">
        <v>0.16800000000000001</v>
      </c>
      <c r="T78" s="141">
        <v>0.307</v>
      </c>
    </row>
    <row r="79" spans="1:20" x14ac:dyDescent="0.25">
      <c r="A79" s="97" t="s">
        <v>815</v>
      </c>
      <c r="B79" s="153">
        <v>0.44541484716157204</v>
      </c>
      <c r="C79" s="153">
        <v>0.29257641921397382</v>
      </c>
      <c r="D79" s="153">
        <v>4.3668122270742356E-2</v>
      </c>
      <c r="E79" s="153">
        <v>0.2183406113537118</v>
      </c>
      <c r="F79" s="153">
        <v>1</v>
      </c>
      <c r="G79" s="144">
        <v>229</v>
      </c>
      <c r="H79" s="153">
        <v>0.16703136396790663</v>
      </c>
      <c r="I79" s="97"/>
      <c r="J79" s="97"/>
      <c r="K79" s="97"/>
      <c r="L79" s="97"/>
      <c r="M79" s="141">
        <v>0.38200000000000001</v>
      </c>
      <c r="N79" s="141">
        <v>0.51</v>
      </c>
      <c r="O79" s="141">
        <v>0.23699999999999999</v>
      </c>
      <c r="P79" s="141">
        <v>0.35499999999999998</v>
      </c>
      <c r="Q79" s="141">
        <v>2.4E-2</v>
      </c>
      <c r="R79" s="141">
        <v>7.9000000000000001E-2</v>
      </c>
      <c r="S79" s="141">
        <v>0.17</v>
      </c>
      <c r="T79" s="141">
        <v>0.27600000000000002</v>
      </c>
    </row>
    <row r="80" spans="1:20" x14ac:dyDescent="0.25">
      <c r="A80" s="97" t="s">
        <v>816</v>
      </c>
      <c r="B80" s="153">
        <v>0.54257907542579076</v>
      </c>
      <c r="C80" s="153">
        <v>0.29501216545012166</v>
      </c>
      <c r="D80" s="153">
        <v>3.1630170316301706E-2</v>
      </c>
      <c r="E80" s="153">
        <v>0.13077858880778589</v>
      </c>
      <c r="F80" s="153">
        <v>1</v>
      </c>
      <c r="G80" s="144">
        <v>1644</v>
      </c>
      <c r="H80" s="153">
        <v>0.28068977292129077</v>
      </c>
      <c r="I80" s="97"/>
      <c r="J80" s="97"/>
      <c r="K80" s="97"/>
      <c r="L80" s="97"/>
      <c r="M80" s="141">
        <v>0.51800000000000002</v>
      </c>
      <c r="N80" s="141">
        <v>0.56699999999999995</v>
      </c>
      <c r="O80" s="141">
        <v>0.27300000000000002</v>
      </c>
      <c r="P80" s="141">
        <v>0.318</v>
      </c>
      <c r="Q80" s="141">
        <v>2.4E-2</v>
      </c>
      <c r="R80" s="141">
        <v>4.1000000000000002E-2</v>
      </c>
      <c r="S80" s="141">
        <v>0.115</v>
      </c>
      <c r="T80" s="141">
        <v>0.14799999999999999</v>
      </c>
    </row>
    <row r="81" spans="1:20" x14ac:dyDescent="0.25">
      <c r="A81" s="97" t="s">
        <v>817</v>
      </c>
      <c r="B81" s="153">
        <v>0.46745562130177515</v>
      </c>
      <c r="C81" s="153">
        <v>0.33643279797125952</v>
      </c>
      <c r="D81" s="153">
        <v>3.8038884192730348E-2</v>
      </c>
      <c r="E81" s="153">
        <v>0.158072696534235</v>
      </c>
      <c r="F81" s="153">
        <v>1</v>
      </c>
      <c r="G81" s="144">
        <v>1183</v>
      </c>
      <c r="H81" s="153">
        <v>0.53919781221513219</v>
      </c>
      <c r="I81" s="97"/>
      <c r="J81" s="97"/>
      <c r="K81" s="97"/>
      <c r="L81" s="97"/>
      <c r="M81" s="141">
        <v>0.439</v>
      </c>
      <c r="N81" s="141">
        <v>0.496</v>
      </c>
      <c r="O81" s="141">
        <v>0.31</v>
      </c>
      <c r="P81" s="141">
        <v>0.36399999999999999</v>
      </c>
      <c r="Q81" s="141">
        <v>2.9000000000000001E-2</v>
      </c>
      <c r="R81" s="141">
        <v>5.0999999999999997E-2</v>
      </c>
      <c r="S81" s="141">
        <v>0.13800000000000001</v>
      </c>
      <c r="T81" s="141">
        <v>0.18</v>
      </c>
    </row>
    <row r="82" spans="1:20" x14ac:dyDescent="0.25">
      <c r="A82" s="97" t="s">
        <v>818</v>
      </c>
      <c r="B82" s="153">
        <v>0.54746835443037978</v>
      </c>
      <c r="C82" s="153">
        <v>0.35284810126582278</v>
      </c>
      <c r="D82" s="153">
        <v>2.2151898734177215E-2</v>
      </c>
      <c r="E82" s="153">
        <v>7.753164556962025E-2</v>
      </c>
      <c r="F82" s="153">
        <v>1</v>
      </c>
      <c r="G82" s="144">
        <v>632</v>
      </c>
      <c r="H82" s="153">
        <v>0.25442834138486314</v>
      </c>
      <c r="I82" s="97"/>
      <c r="J82" s="97"/>
      <c r="K82" s="97"/>
      <c r="L82" s="97"/>
      <c r="M82" s="141">
        <v>0.50800000000000001</v>
      </c>
      <c r="N82" s="141">
        <v>0.58599999999999997</v>
      </c>
      <c r="O82" s="141">
        <v>0.317</v>
      </c>
      <c r="P82" s="141">
        <v>0.39100000000000001</v>
      </c>
      <c r="Q82" s="141">
        <v>1.2999999999999999E-2</v>
      </c>
      <c r="R82" s="141">
        <v>3.6999999999999998E-2</v>
      </c>
      <c r="S82" s="141">
        <v>5.8999999999999997E-2</v>
      </c>
      <c r="T82" s="141">
        <v>0.10100000000000001</v>
      </c>
    </row>
    <row r="83" spans="1:20" x14ac:dyDescent="0.25">
      <c r="A83" s="97" t="s">
        <v>819</v>
      </c>
      <c r="B83" s="153">
        <v>0.42434782608695654</v>
      </c>
      <c r="C83" s="153">
        <v>0.30608695652173912</v>
      </c>
      <c r="D83" s="153">
        <v>4.8695652173913043E-2</v>
      </c>
      <c r="E83" s="153">
        <v>0.22086956521739132</v>
      </c>
      <c r="F83" s="153">
        <v>1</v>
      </c>
      <c r="G83" s="144">
        <v>575</v>
      </c>
      <c r="H83" s="153">
        <v>0.49654576856649396</v>
      </c>
      <c r="I83" s="97"/>
      <c r="J83" s="97"/>
      <c r="K83" s="97"/>
      <c r="L83" s="97"/>
      <c r="M83" s="141">
        <v>0.38500000000000001</v>
      </c>
      <c r="N83" s="141">
        <v>0.46500000000000002</v>
      </c>
      <c r="O83" s="141">
        <v>0.27</v>
      </c>
      <c r="P83" s="141">
        <v>0.34499999999999997</v>
      </c>
      <c r="Q83" s="141">
        <v>3.4000000000000002E-2</v>
      </c>
      <c r="R83" s="141">
        <v>6.9000000000000006E-2</v>
      </c>
      <c r="S83" s="141">
        <v>0.189</v>
      </c>
      <c r="T83" s="141">
        <v>0.25700000000000001</v>
      </c>
    </row>
    <row r="84" spans="1:20" x14ac:dyDescent="0.25">
      <c r="A84" s="97" t="s">
        <v>820</v>
      </c>
      <c r="B84" s="153">
        <v>0.55788005578800559</v>
      </c>
      <c r="C84" s="153">
        <v>0.29707112970711297</v>
      </c>
      <c r="D84" s="153">
        <v>3.0683403068340307E-2</v>
      </c>
      <c r="E84" s="153">
        <v>0.11436541143654114</v>
      </c>
      <c r="F84" s="153">
        <v>1</v>
      </c>
      <c r="G84" s="144">
        <v>717</v>
      </c>
      <c r="H84" s="153">
        <v>0.44368811881188119</v>
      </c>
      <c r="I84" s="97"/>
      <c r="J84" s="97"/>
      <c r="K84" s="97"/>
      <c r="L84" s="97"/>
      <c r="M84" s="141">
        <v>0.52100000000000002</v>
      </c>
      <c r="N84" s="141">
        <v>0.59399999999999997</v>
      </c>
      <c r="O84" s="141">
        <v>0.26500000000000001</v>
      </c>
      <c r="P84" s="141">
        <v>0.33200000000000002</v>
      </c>
      <c r="Q84" s="141">
        <v>0.02</v>
      </c>
      <c r="R84" s="141">
        <v>4.5999999999999999E-2</v>
      </c>
      <c r="S84" s="141">
        <v>9.2999999999999999E-2</v>
      </c>
      <c r="T84" s="141">
        <v>0.14000000000000001</v>
      </c>
    </row>
    <row r="85" spans="1:20" x14ac:dyDescent="0.25">
      <c r="A85" s="97" t="s">
        <v>821</v>
      </c>
      <c r="B85" s="153">
        <v>0.60029834340896604</v>
      </c>
      <c r="C85" s="153">
        <v>0.279500667347099</v>
      </c>
      <c r="D85" s="153">
        <v>3.4702049148151053E-2</v>
      </c>
      <c r="E85" s="153">
        <v>8.5498940095783932E-2</v>
      </c>
      <c r="F85" s="153">
        <v>1</v>
      </c>
      <c r="G85" s="144">
        <v>12737</v>
      </c>
      <c r="H85" s="153">
        <v>0.38958218633388392</v>
      </c>
      <c r="I85" s="97"/>
      <c r="J85" s="97"/>
      <c r="K85" s="97"/>
      <c r="L85" s="97"/>
      <c r="M85" s="141">
        <v>0.59199999999999997</v>
      </c>
      <c r="N85" s="141">
        <v>0.60899999999999999</v>
      </c>
      <c r="O85" s="141">
        <v>0.27200000000000002</v>
      </c>
      <c r="P85" s="141">
        <v>0.28699999999999998</v>
      </c>
      <c r="Q85" s="141">
        <v>3.2000000000000001E-2</v>
      </c>
      <c r="R85" s="141">
        <v>3.7999999999999999E-2</v>
      </c>
      <c r="S85" s="141">
        <v>8.1000000000000003E-2</v>
      </c>
      <c r="T85" s="141">
        <v>0.09</v>
      </c>
    </row>
    <row r="86" spans="1:20" x14ac:dyDescent="0.25">
      <c r="A86" s="97" t="s">
        <v>822</v>
      </c>
      <c r="B86" s="153">
        <v>0.5625</v>
      </c>
      <c r="C86" s="153">
        <v>0.25</v>
      </c>
      <c r="D86" s="153" t="s">
        <v>162</v>
      </c>
      <c r="E86" s="153">
        <v>0.1875</v>
      </c>
      <c r="F86" s="153">
        <v>1</v>
      </c>
      <c r="G86" s="144">
        <v>16</v>
      </c>
      <c r="H86" s="153">
        <v>6.0150375939849621E-2</v>
      </c>
      <c r="I86" s="97"/>
      <c r="J86" s="97"/>
      <c r="K86" s="97"/>
      <c r="L86" s="97"/>
      <c r="M86" s="141">
        <v>0.33200000000000002</v>
      </c>
      <c r="N86" s="141">
        <v>0.76900000000000002</v>
      </c>
      <c r="O86" s="141">
        <v>0.10199999999999999</v>
      </c>
      <c r="P86" s="141">
        <v>0.495</v>
      </c>
      <c r="Q86" s="141" t="s">
        <v>162</v>
      </c>
      <c r="R86" s="141" t="s">
        <v>162</v>
      </c>
      <c r="S86" s="141">
        <v>6.6000000000000003E-2</v>
      </c>
      <c r="T86" s="141">
        <v>0.43</v>
      </c>
    </row>
    <row r="87" spans="1:20" x14ac:dyDescent="0.25">
      <c r="A87" s="97" t="s">
        <v>823</v>
      </c>
      <c r="B87" s="153">
        <v>0.56557377049180324</v>
      </c>
      <c r="C87" s="153">
        <v>0.22131147540983606</v>
      </c>
      <c r="D87" s="153">
        <v>3.2786885245901641E-2</v>
      </c>
      <c r="E87" s="153">
        <v>0.18032786885245902</v>
      </c>
      <c r="F87" s="153">
        <v>1</v>
      </c>
      <c r="G87" s="144">
        <v>244</v>
      </c>
      <c r="H87" s="153">
        <v>2.7397260273972601E-2</v>
      </c>
      <c r="I87" s="97"/>
      <c r="J87" s="97"/>
      <c r="K87" s="97"/>
      <c r="L87" s="97"/>
      <c r="M87" s="141">
        <v>0.503</v>
      </c>
      <c r="N87" s="141">
        <v>0.626</v>
      </c>
      <c r="O87" s="141">
        <v>0.17399999999999999</v>
      </c>
      <c r="P87" s="141">
        <v>0.27700000000000002</v>
      </c>
      <c r="Q87" s="141">
        <v>1.7000000000000001E-2</v>
      </c>
      <c r="R87" s="141">
        <v>6.3E-2</v>
      </c>
      <c r="S87" s="141">
        <v>0.13700000000000001</v>
      </c>
      <c r="T87" s="141">
        <v>0.23300000000000001</v>
      </c>
    </row>
    <row r="88" spans="1:20" x14ac:dyDescent="0.25">
      <c r="A88" s="97" t="s">
        <v>824</v>
      </c>
      <c r="B88" s="153">
        <v>0.5438871473354232</v>
      </c>
      <c r="C88" s="153">
        <v>0.19435736677115986</v>
      </c>
      <c r="D88" s="153">
        <v>3.1347962382445138E-2</v>
      </c>
      <c r="E88" s="153">
        <v>0.2304075235109718</v>
      </c>
      <c r="F88" s="153">
        <v>1</v>
      </c>
      <c r="G88" s="144">
        <v>638</v>
      </c>
      <c r="H88" s="153">
        <v>0.42504996668887407</v>
      </c>
      <c r="I88" s="97"/>
      <c r="J88" s="97"/>
      <c r="K88" s="97"/>
      <c r="L88" s="97"/>
      <c r="M88" s="141">
        <v>0.505</v>
      </c>
      <c r="N88" s="141">
        <v>0.58199999999999996</v>
      </c>
      <c r="O88" s="141">
        <v>0.16600000000000001</v>
      </c>
      <c r="P88" s="141">
        <v>0.22700000000000001</v>
      </c>
      <c r="Q88" s="141">
        <v>0.02</v>
      </c>
      <c r="R88" s="141">
        <v>4.8000000000000001E-2</v>
      </c>
      <c r="S88" s="141">
        <v>0.19900000000000001</v>
      </c>
      <c r="T88" s="141">
        <v>0.26500000000000001</v>
      </c>
    </row>
    <row r="89" spans="1:20" x14ac:dyDescent="0.25">
      <c r="A89" s="97" t="s">
        <v>825</v>
      </c>
      <c r="B89" s="153">
        <v>0.52412868632707776</v>
      </c>
      <c r="C89" s="153">
        <v>0.29088471849865954</v>
      </c>
      <c r="D89" s="153">
        <v>4.9597855227882036E-2</v>
      </c>
      <c r="E89" s="153">
        <v>0.1353887399463807</v>
      </c>
      <c r="F89" s="153">
        <v>1</v>
      </c>
      <c r="G89" s="144">
        <v>746</v>
      </c>
      <c r="H89" s="153">
        <v>0.35727969348659006</v>
      </c>
      <c r="I89" s="97"/>
      <c r="J89" s="97"/>
      <c r="K89" s="97"/>
      <c r="L89" s="97"/>
      <c r="M89" s="141">
        <v>0.48799999999999999</v>
      </c>
      <c r="N89" s="141">
        <v>0.56000000000000005</v>
      </c>
      <c r="O89" s="141">
        <v>0.25900000000000001</v>
      </c>
      <c r="P89" s="141">
        <v>0.32400000000000001</v>
      </c>
      <c r="Q89" s="141">
        <v>3.5999999999999997E-2</v>
      </c>
      <c r="R89" s="141">
        <v>6.8000000000000005E-2</v>
      </c>
      <c r="S89" s="141">
        <v>0.113</v>
      </c>
      <c r="T89" s="141">
        <v>0.16200000000000001</v>
      </c>
    </row>
    <row r="90" spans="1:20" x14ac:dyDescent="0.25">
      <c r="A90" s="97" t="s">
        <v>826</v>
      </c>
      <c r="B90" s="153">
        <v>0.49388379204892968</v>
      </c>
      <c r="C90" s="153">
        <v>0.33256880733944955</v>
      </c>
      <c r="D90" s="153">
        <v>3.3639143730886847E-2</v>
      </c>
      <c r="E90" s="153">
        <v>0.13990825688073394</v>
      </c>
      <c r="F90" s="153">
        <v>1</v>
      </c>
      <c r="G90" s="144">
        <v>1308</v>
      </c>
      <c r="H90" s="153">
        <v>0.367003367003367</v>
      </c>
      <c r="I90" s="97"/>
      <c r="J90" s="97"/>
      <c r="K90" s="97"/>
      <c r="L90" s="97"/>
      <c r="M90" s="141">
        <v>0.46700000000000003</v>
      </c>
      <c r="N90" s="141">
        <v>0.52100000000000002</v>
      </c>
      <c r="O90" s="141">
        <v>0.308</v>
      </c>
      <c r="P90" s="141">
        <v>0.35899999999999999</v>
      </c>
      <c r="Q90" s="141">
        <v>2.5000000000000001E-2</v>
      </c>
      <c r="R90" s="141">
        <v>4.4999999999999998E-2</v>
      </c>
      <c r="S90" s="141">
        <v>0.122</v>
      </c>
      <c r="T90" s="141">
        <v>0.16</v>
      </c>
    </row>
    <row r="91" spans="1:20" x14ac:dyDescent="0.25">
      <c r="A91" s="97" t="s">
        <v>827</v>
      </c>
      <c r="B91" s="153">
        <v>0.47978096040438079</v>
      </c>
      <c r="C91" s="153">
        <v>0.31887110362257792</v>
      </c>
      <c r="D91" s="153">
        <v>4.7177759056444821E-2</v>
      </c>
      <c r="E91" s="153">
        <v>0.15417017691659646</v>
      </c>
      <c r="F91" s="153">
        <v>1</v>
      </c>
      <c r="G91" s="144">
        <v>2374</v>
      </c>
      <c r="H91" s="153">
        <v>0.276046511627907</v>
      </c>
      <c r="I91" s="97"/>
      <c r="J91" s="97"/>
      <c r="K91" s="97"/>
      <c r="L91" s="97"/>
      <c r="M91" s="141">
        <v>0.46</v>
      </c>
      <c r="N91" s="141">
        <v>0.5</v>
      </c>
      <c r="O91" s="141">
        <v>0.3</v>
      </c>
      <c r="P91" s="141">
        <v>0.33800000000000002</v>
      </c>
      <c r="Q91" s="141">
        <v>3.9E-2</v>
      </c>
      <c r="R91" s="141">
        <v>5.6000000000000001E-2</v>
      </c>
      <c r="S91" s="141">
        <v>0.14000000000000001</v>
      </c>
      <c r="T91" s="141">
        <v>0.16900000000000001</v>
      </c>
    </row>
    <row r="92" spans="1:20" x14ac:dyDescent="0.25">
      <c r="A92" s="97" t="s">
        <v>828</v>
      </c>
      <c r="B92" s="153">
        <v>0.5453324378777703</v>
      </c>
      <c r="C92" s="153">
        <v>0.34519811954331764</v>
      </c>
      <c r="D92" s="153">
        <v>3.760913364674278E-2</v>
      </c>
      <c r="E92" s="153">
        <v>7.1860308932169242E-2</v>
      </c>
      <c r="F92" s="153">
        <v>1</v>
      </c>
      <c r="G92" s="144">
        <v>1489</v>
      </c>
      <c r="H92" s="153">
        <v>0.23081692760812278</v>
      </c>
      <c r="I92" s="97"/>
      <c r="J92" s="97"/>
      <c r="K92" s="97"/>
      <c r="L92" s="97"/>
      <c r="M92" s="141">
        <v>0.52</v>
      </c>
      <c r="N92" s="141">
        <v>0.56999999999999995</v>
      </c>
      <c r="O92" s="141">
        <v>0.32100000000000001</v>
      </c>
      <c r="P92" s="141">
        <v>0.37</v>
      </c>
      <c r="Q92" s="141">
        <v>2.9000000000000001E-2</v>
      </c>
      <c r="R92" s="141">
        <v>4.9000000000000002E-2</v>
      </c>
      <c r="S92" s="141">
        <v>0.06</v>
      </c>
      <c r="T92" s="141">
        <v>8.5999999999999993E-2</v>
      </c>
    </row>
    <row r="93" spans="1:20" x14ac:dyDescent="0.25">
      <c r="A93" s="97" t="s">
        <v>829</v>
      </c>
      <c r="B93" s="153">
        <v>0.55757575757575761</v>
      </c>
      <c r="C93" s="153">
        <v>0.26060606060606062</v>
      </c>
      <c r="D93" s="153">
        <v>3.0303030303030304E-2</v>
      </c>
      <c r="E93" s="153">
        <v>0.15151515151515152</v>
      </c>
      <c r="F93" s="153">
        <v>1</v>
      </c>
      <c r="G93" s="144">
        <v>165</v>
      </c>
      <c r="H93" s="153">
        <v>0.16467065868263472</v>
      </c>
      <c r="I93" s="97"/>
      <c r="J93" s="97"/>
      <c r="K93" s="97"/>
      <c r="L93" s="97"/>
      <c r="M93" s="141">
        <v>0.48099999999999998</v>
      </c>
      <c r="N93" s="141">
        <v>0.63100000000000001</v>
      </c>
      <c r="O93" s="141">
        <v>0.2</v>
      </c>
      <c r="P93" s="141">
        <v>0.33200000000000002</v>
      </c>
      <c r="Q93" s="141">
        <v>1.2999999999999999E-2</v>
      </c>
      <c r="R93" s="141">
        <v>6.9000000000000006E-2</v>
      </c>
      <c r="S93" s="141">
        <v>0.105</v>
      </c>
      <c r="T93" s="141">
        <v>0.214</v>
      </c>
    </row>
    <row r="94" spans="1:20" x14ac:dyDescent="0.25">
      <c r="A94" s="97" t="s">
        <v>830</v>
      </c>
      <c r="B94" s="153">
        <v>0.38110749185667753</v>
      </c>
      <c r="C94" s="153">
        <v>0.24104234527687296</v>
      </c>
      <c r="D94" s="153">
        <v>4.5602605863192182E-2</v>
      </c>
      <c r="E94" s="153">
        <v>0.33224755700325731</v>
      </c>
      <c r="F94" s="153">
        <v>1</v>
      </c>
      <c r="G94" s="144">
        <v>307</v>
      </c>
      <c r="H94" s="153">
        <v>0.22523844460748349</v>
      </c>
      <c r="I94" s="97"/>
      <c r="J94" s="97"/>
      <c r="K94" s="97"/>
      <c r="L94" s="97"/>
      <c r="M94" s="141">
        <v>0.32900000000000001</v>
      </c>
      <c r="N94" s="141">
        <v>0.437</v>
      </c>
      <c r="O94" s="141">
        <v>0.19700000000000001</v>
      </c>
      <c r="P94" s="141">
        <v>0.29199999999999998</v>
      </c>
      <c r="Q94" s="141">
        <v>2.7E-2</v>
      </c>
      <c r="R94" s="141">
        <v>7.4999999999999997E-2</v>
      </c>
      <c r="S94" s="141">
        <v>0.28199999999999997</v>
      </c>
      <c r="T94" s="141">
        <v>0.38700000000000001</v>
      </c>
    </row>
    <row r="95" spans="1:20" x14ac:dyDescent="0.25">
      <c r="A95" s="97" t="s">
        <v>831</v>
      </c>
      <c r="B95" s="153">
        <v>0.57981220657276999</v>
      </c>
      <c r="C95" s="153">
        <v>0.27230046948356806</v>
      </c>
      <c r="D95" s="153">
        <v>3.5211267605633804E-2</v>
      </c>
      <c r="E95" s="153">
        <v>0.11267605633802817</v>
      </c>
      <c r="F95" s="153">
        <v>1</v>
      </c>
      <c r="G95" s="144">
        <v>426</v>
      </c>
      <c r="H95" s="153">
        <v>0.36787564766839376</v>
      </c>
      <c r="I95" s="97"/>
      <c r="J95" s="97"/>
      <c r="K95" s="97"/>
      <c r="L95" s="97"/>
      <c r="M95" s="141">
        <v>0.53200000000000003</v>
      </c>
      <c r="N95" s="141">
        <v>0.626</v>
      </c>
      <c r="O95" s="141">
        <v>0.23200000000000001</v>
      </c>
      <c r="P95" s="141">
        <v>0.316</v>
      </c>
      <c r="Q95" s="141">
        <v>2.1000000000000001E-2</v>
      </c>
      <c r="R95" s="141">
        <v>5.7000000000000002E-2</v>
      </c>
      <c r="S95" s="141">
        <v>8.5999999999999993E-2</v>
      </c>
      <c r="T95" s="141">
        <v>0.14599999999999999</v>
      </c>
    </row>
    <row r="96" spans="1:20" x14ac:dyDescent="0.25">
      <c r="A96" s="97" t="s">
        <v>832</v>
      </c>
      <c r="B96" s="153">
        <v>0.51485148514851486</v>
      </c>
      <c r="C96" s="153">
        <v>0.32013201320132012</v>
      </c>
      <c r="D96" s="153">
        <v>4.8954895489548955E-2</v>
      </c>
      <c r="E96" s="153">
        <v>0.11606160616061606</v>
      </c>
      <c r="F96" s="153">
        <v>1</v>
      </c>
      <c r="G96" s="144">
        <v>1818</v>
      </c>
      <c r="H96" s="153">
        <v>0.32798123759696918</v>
      </c>
      <c r="I96" s="97"/>
      <c r="J96" s="97"/>
      <c r="K96" s="97"/>
      <c r="L96" s="97"/>
      <c r="M96" s="141">
        <v>0.49199999999999999</v>
      </c>
      <c r="N96" s="141">
        <v>0.53800000000000003</v>
      </c>
      <c r="O96" s="141">
        <v>0.29899999999999999</v>
      </c>
      <c r="P96" s="141">
        <v>0.34200000000000003</v>
      </c>
      <c r="Q96" s="141">
        <v>0.04</v>
      </c>
      <c r="R96" s="141">
        <v>0.06</v>
      </c>
      <c r="S96" s="141">
        <v>0.10199999999999999</v>
      </c>
      <c r="T96" s="141">
        <v>0.13200000000000001</v>
      </c>
    </row>
    <row r="97" spans="1:20" x14ac:dyDescent="0.25">
      <c r="A97" s="97" t="s">
        <v>833</v>
      </c>
      <c r="B97" s="153">
        <v>0.46644844517184941</v>
      </c>
      <c r="C97" s="153">
        <v>0.36933987997817785</v>
      </c>
      <c r="D97" s="153">
        <v>4.1462084015275506E-2</v>
      </c>
      <c r="E97" s="153">
        <v>0.12274959083469722</v>
      </c>
      <c r="F97" s="153">
        <v>1</v>
      </c>
      <c r="G97" s="144">
        <v>1833</v>
      </c>
      <c r="H97" s="153">
        <v>0.31184076216400136</v>
      </c>
      <c r="I97" s="97"/>
      <c r="J97" s="97"/>
      <c r="K97" s="97"/>
      <c r="L97" s="97"/>
      <c r="M97" s="141">
        <v>0.44400000000000001</v>
      </c>
      <c r="N97" s="141">
        <v>0.48899999999999999</v>
      </c>
      <c r="O97" s="141">
        <v>0.34799999999999998</v>
      </c>
      <c r="P97" s="141">
        <v>0.39200000000000002</v>
      </c>
      <c r="Q97" s="141">
        <v>3.3000000000000002E-2</v>
      </c>
      <c r="R97" s="141">
        <v>5.1999999999999998E-2</v>
      </c>
      <c r="S97" s="141">
        <v>0.109</v>
      </c>
      <c r="T97" s="141">
        <v>0.13900000000000001</v>
      </c>
    </row>
    <row r="98" spans="1:20" x14ac:dyDescent="0.25">
      <c r="A98" s="97" t="s">
        <v>834</v>
      </c>
      <c r="B98" s="153">
        <v>0.49188551195042785</v>
      </c>
      <c r="C98" s="153">
        <v>0.39392151077013871</v>
      </c>
      <c r="D98" s="153">
        <v>4.2490410150486872E-2</v>
      </c>
      <c r="E98" s="153">
        <v>7.1702567128946598E-2</v>
      </c>
      <c r="F98" s="153">
        <v>1</v>
      </c>
      <c r="G98" s="144">
        <v>3389</v>
      </c>
      <c r="H98" s="153">
        <v>0.50409043581734347</v>
      </c>
      <c r="I98" s="97"/>
      <c r="J98" s="97"/>
      <c r="K98" s="97"/>
      <c r="L98" s="97"/>
      <c r="M98" s="141">
        <v>0.47499999999999998</v>
      </c>
      <c r="N98" s="141">
        <v>0.50900000000000001</v>
      </c>
      <c r="O98" s="141">
        <v>0.378</v>
      </c>
      <c r="P98" s="141">
        <v>0.41</v>
      </c>
      <c r="Q98" s="141">
        <v>3.5999999999999997E-2</v>
      </c>
      <c r="R98" s="141">
        <v>0.05</v>
      </c>
      <c r="S98" s="141">
        <v>6.3E-2</v>
      </c>
      <c r="T98" s="141">
        <v>8.1000000000000003E-2</v>
      </c>
    </row>
    <row r="99" spans="1:20" x14ac:dyDescent="0.25">
      <c r="A99" s="97" t="s">
        <v>835</v>
      </c>
      <c r="B99" s="153">
        <v>0.56890881913303437</v>
      </c>
      <c r="C99" s="153">
        <v>0.28191330343796711</v>
      </c>
      <c r="D99" s="153">
        <v>3.3781763826606873E-2</v>
      </c>
      <c r="E99" s="153">
        <v>0.11539611360239163</v>
      </c>
      <c r="F99" s="153">
        <v>1</v>
      </c>
      <c r="G99" s="144">
        <v>3345</v>
      </c>
      <c r="H99" s="153">
        <v>0.10517544962897749</v>
      </c>
      <c r="I99" s="97"/>
      <c r="J99" s="97"/>
      <c r="K99" s="97"/>
      <c r="L99" s="97"/>
      <c r="M99" s="141">
        <v>0.55200000000000005</v>
      </c>
      <c r="N99" s="141">
        <v>0.58599999999999997</v>
      </c>
      <c r="O99" s="141">
        <v>0.26700000000000002</v>
      </c>
      <c r="P99" s="141">
        <v>0.29699999999999999</v>
      </c>
      <c r="Q99" s="141">
        <v>2.8000000000000001E-2</v>
      </c>
      <c r="R99" s="141">
        <v>0.04</v>
      </c>
      <c r="S99" s="141">
        <v>0.105</v>
      </c>
      <c r="T99" s="141">
        <v>0.127</v>
      </c>
    </row>
    <row r="100" spans="1:20" x14ac:dyDescent="0.25">
      <c r="A100" s="97" t="s">
        <v>836</v>
      </c>
      <c r="B100" s="153">
        <v>0.41121495327102803</v>
      </c>
      <c r="C100" s="153">
        <v>0.15887850467289719</v>
      </c>
      <c r="D100" s="153">
        <v>9.3457943925233641E-2</v>
      </c>
      <c r="E100" s="153">
        <v>0.3364485981308411</v>
      </c>
      <c r="F100" s="153">
        <v>1</v>
      </c>
      <c r="G100" s="144">
        <v>107</v>
      </c>
      <c r="H100" s="153">
        <v>0.24825986078886311</v>
      </c>
      <c r="I100" s="97"/>
      <c r="J100" s="97"/>
      <c r="K100" s="97"/>
      <c r="L100" s="97"/>
      <c r="M100" s="141">
        <v>0.32300000000000001</v>
      </c>
      <c r="N100" s="141">
        <v>0.50600000000000001</v>
      </c>
      <c r="O100" s="141">
        <v>0.10199999999999999</v>
      </c>
      <c r="P100" s="141">
        <v>0.24</v>
      </c>
      <c r="Q100" s="141">
        <v>5.1999999999999998E-2</v>
      </c>
      <c r="R100" s="141">
        <v>0.16400000000000001</v>
      </c>
      <c r="S100" s="141">
        <v>0.254</v>
      </c>
      <c r="T100" s="141">
        <v>0.43</v>
      </c>
    </row>
    <row r="101" spans="1:20" x14ac:dyDescent="0.25">
      <c r="A101" s="97" t="s">
        <v>837</v>
      </c>
      <c r="B101" s="153">
        <v>0.47138964577656678</v>
      </c>
      <c r="C101" s="153">
        <v>0.28337874659400547</v>
      </c>
      <c r="D101" s="153">
        <v>4.0871934604904632E-2</v>
      </c>
      <c r="E101" s="153">
        <v>0.20435967302452315</v>
      </c>
      <c r="F101" s="153">
        <v>1</v>
      </c>
      <c r="G101" s="144">
        <v>367</v>
      </c>
      <c r="H101" s="153">
        <v>0.22640345465761874</v>
      </c>
      <c r="I101" s="97"/>
      <c r="J101" s="97"/>
      <c r="K101" s="97"/>
      <c r="L101" s="97"/>
      <c r="M101" s="141">
        <v>0.42099999999999999</v>
      </c>
      <c r="N101" s="141">
        <v>0.52200000000000002</v>
      </c>
      <c r="O101" s="141">
        <v>0.24</v>
      </c>
      <c r="P101" s="141">
        <v>0.33200000000000002</v>
      </c>
      <c r="Q101" s="141">
        <v>2.5000000000000001E-2</v>
      </c>
      <c r="R101" s="141">
        <v>6.6000000000000003E-2</v>
      </c>
      <c r="S101" s="141">
        <v>0.16600000000000001</v>
      </c>
      <c r="T101" s="141">
        <v>0.249</v>
      </c>
    </row>
    <row r="102" spans="1:20" x14ac:dyDescent="0.25">
      <c r="A102" s="97" t="s">
        <v>838</v>
      </c>
      <c r="B102" s="153">
        <v>0.59335517080018718</v>
      </c>
      <c r="C102" s="153">
        <v>0.30697239120262049</v>
      </c>
      <c r="D102" s="153">
        <v>3.3224145999064106E-2</v>
      </c>
      <c r="E102" s="153">
        <v>6.6448291998128212E-2</v>
      </c>
      <c r="F102" s="153">
        <v>1</v>
      </c>
      <c r="G102" s="144">
        <v>2137</v>
      </c>
      <c r="H102" s="153">
        <v>0.33632357570034621</v>
      </c>
      <c r="I102" s="97"/>
      <c r="J102" s="97"/>
      <c r="K102" s="97"/>
      <c r="L102" s="97"/>
      <c r="M102" s="141">
        <v>0.57199999999999995</v>
      </c>
      <c r="N102" s="141">
        <v>0.61399999999999999</v>
      </c>
      <c r="O102" s="141">
        <v>0.28799999999999998</v>
      </c>
      <c r="P102" s="141">
        <v>0.32700000000000001</v>
      </c>
      <c r="Q102" s="141">
        <v>2.5999999999999999E-2</v>
      </c>
      <c r="R102" s="141">
        <v>4.2000000000000003E-2</v>
      </c>
      <c r="S102" s="141">
        <v>5.7000000000000002E-2</v>
      </c>
      <c r="T102" s="141">
        <v>7.8E-2</v>
      </c>
    </row>
    <row r="103" spans="1:20" x14ac:dyDescent="0.25">
      <c r="A103" s="97" t="s">
        <v>839</v>
      </c>
      <c r="B103" s="153">
        <v>0.39037433155080214</v>
      </c>
      <c r="C103" s="153">
        <v>0.25133689839572193</v>
      </c>
      <c r="D103" s="153">
        <v>7.4866310160427801E-2</v>
      </c>
      <c r="E103" s="153">
        <v>0.28342245989304815</v>
      </c>
      <c r="F103" s="153">
        <v>1</v>
      </c>
      <c r="G103" s="144">
        <v>187</v>
      </c>
      <c r="H103" s="153">
        <v>0.1069182389937107</v>
      </c>
      <c r="I103" s="97"/>
      <c r="J103" s="97"/>
      <c r="K103" s="97"/>
      <c r="L103" s="97"/>
      <c r="M103" s="141">
        <v>0.32300000000000001</v>
      </c>
      <c r="N103" s="141">
        <v>0.46200000000000002</v>
      </c>
      <c r="O103" s="141">
        <v>0.19500000000000001</v>
      </c>
      <c r="P103" s="141">
        <v>0.318</v>
      </c>
      <c r="Q103" s="141">
        <v>4.4999999999999998E-2</v>
      </c>
      <c r="R103" s="141">
        <v>0.122</v>
      </c>
      <c r="S103" s="141">
        <v>0.224</v>
      </c>
      <c r="T103" s="141">
        <v>0.35199999999999998</v>
      </c>
    </row>
    <row r="104" spans="1:20" x14ac:dyDescent="0.25">
      <c r="A104" s="97" t="s">
        <v>840</v>
      </c>
      <c r="B104" s="153">
        <v>0.58472998137802612</v>
      </c>
      <c r="C104" s="153">
        <v>0.22905027932960895</v>
      </c>
      <c r="D104" s="153">
        <v>3.3519553072625698E-2</v>
      </c>
      <c r="E104" s="153">
        <v>0.1527001862197393</v>
      </c>
      <c r="F104" s="153">
        <v>1</v>
      </c>
      <c r="G104" s="144">
        <v>537</v>
      </c>
      <c r="H104" s="153">
        <v>8.8848444738583721E-2</v>
      </c>
      <c r="I104" s="97"/>
      <c r="J104" s="97"/>
      <c r="K104" s="97"/>
      <c r="L104" s="97"/>
      <c r="M104" s="141">
        <v>0.54300000000000004</v>
      </c>
      <c r="N104" s="141">
        <v>0.626</v>
      </c>
      <c r="O104" s="141">
        <v>0.19600000000000001</v>
      </c>
      <c r="P104" s="141">
        <v>0.26600000000000001</v>
      </c>
      <c r="Q104" s="141">
        <v>2.1000000000000001E-2</v>
      </c>
      <c r="R104" s="141">
        <v>5.1999999999999998E-2</v>
      </c>
      <c r="S104" s="141">
        <v>0.125</v>
      </c>
      <c r="T104" s="141">
        <v>0.186</v>
      </c>
    </row>
    <row r="105" spans="1:20" x14ac:dyDescent="0.25">
      <c r="A105" s="97" t="s">
        <v>841</v>
      </c>
      <c r="B105" s="153">
        <v>0.53623188405797106</v>
      </c>
      <c r="C105" s="153">
        <v>0.24637681159420291</v>
      </c>
      <c r="D105" s="153">
        <v>1.4492753623188406E-2</v>
      </c>
      <c r="E105" s="153">
        <v>0.20289855072463769</v>
      </c>
      <c r="F105" s="153">
        <v>1</v>
      </c>
      <c r="G105" s="144">
        <v>69</v>
      </c>
      <c r="H105" s="153">
        <v>7.8677309007981755E-2</v>
      </c>
      <c r="I105" s="97"/>
      <c r="J105" s="97"/>
      <c r="K105" s="97"/>
      <c r="L105" s="97"/>
      <c r="M105" s="141">
        <v>0.42</v>
      </c>
      <c r="N105" s="141">
        <v>0.64900000000000002</v>
      </c>
      <c r="O105" s="141">
        <v>0.16</v>
      </c>
      <c r="P105" s="141">
        <v>0.36</v>
      </c>
      <c r="Q105" s="141">
        <v>3.0000000000000001E-3</v>
      </c>
      <c r="R105" s="141">
        <v>7.8E-2</v>
      </c>
      <c r="S105" s="141">
        <v>0.125</v>
      </c>
      <c r="T105" s="141">
        <v>0.312</v>
      </c>
    </row>
    <row r="106" spans="1:20" x14ac:dyDescent="0.25">
      <c r="A106" s="97" t="s">
        <v>842</v>
      </c>
      <c r="B106" s="153">
        <v>0.59405940594059403</v>
      </c>
      <c r="C106" s="153">
        <v>0.12376237623762376</v>
      </c>
      <c r="D106" s="153">
        <v>2.4752475247524754E-2</v>
      </c>
      <c r="E106" s="153">
        <v>0.25742574257425743</v>
      </c>
      <c r="F106" s="153">
        <v>1</v>
      </c>
      <c r="G106" s="144">
        <v>202</v>
      </c>
      <c r="H106" s="153">
        <v>7.850757870190439E-2</v>
      </c>
      <c r="I106" s="97"/>
      <c r="J106" s="97"/>
      <c r="K106" s="97"/>
      <c r="L106" s="97"/>
      <c r="M106" s="141">
        <v>0.52500000000000002</v>
      </c>
      <c r="N106" s="141">
        <v>0.65900000000000003</v>
      </c>
      <c r="O106" s="141">
        <v>8.5000000000000006E-2</v>
      </c>
      <c r="P106" s="141">
        <v>0.17599999999999999</v>
      </c>
      <c r="Q106" s="141">
        <v>1.0999999999999999E-2</v>
      </c>
      <c r="R106" s="141">
        <v>5.7000000000000002E-2</v>
      </c>
      <c r="S106" s="141">
        <v>0.20200000000000001</v>
      </c>
      <c r="T106" s="141">
        <v>0.32200000000000001</v>
      </c>
    </row>
    <row r="107" spans="1:20" x14ac:dyDescent="0.25">
      <c r="A107" s="97" t="s">
        <v>843</v>
      </c>
      <c r="B107" s="153">
        <v>0.55986157978100681</v>
      </c>
      <c r="C107" s="153">
        <v>0.30211417946422425</v>
      </c>
      <c r="D107" s="153">
        <v>3.414021072928862E-2</v>
      </c>
      <c r="E107" s="153">
        <v>0.10388403002548034</v>
      </c>
      <c r="F107" s="153">
        <v>1</v>
      </c>
      <c r="G107" s="144">
        <v>58084</v>
      </c>
      <c r="H107" s="153">
        <v>0.22941055658246046</v>
      </c>
      <c r="I107" s="97"/>
      <c r="J107" s="97"/>
      <c r="K107" s="97"/>
      <c r="L107" s="97"/>
      <c r="M107" s="141">
        <v>0.55600000000000005</v>
      </c>
      <c r="N107" s="141">
        <v>0.56399999999999995</v>
      </c>
      <c r="O107" s="141">
        <v>0.29799999999999999</v>
      </c>
      <c r="P107" s="141">
        <v>0.30599999999999999</v>
      </c>
      <c r="Q107" s="141">
        <v>3.3000000000000002E-2</v>
      </c>
      <c r="R107" s="141">
        <v>3.5999999999999997E-2</v>
      </c>
      <c r="S107" s="141">
        <v>0.10100000000000001</v>
      </c>
      <c r="T107" s="141">
        <v>0.106</v>
      </c>
    </row>
    <row r="108" spans="1:20" x14ac:dyDescent="0.25">
      <c r="A108" s="97" t="s">
        <v>844</v>
      </c>
      <c r="B108" s="153">
        <v>0.49139072847682119</v>
      </c>
      <c r="C108" s="153">
        <v>0.36688741721854307</v>
      </c>
      <c r="D108" s="153">
        <v>3.3112582781456956E-2</v>
      </c>
      <c r="E108" s="153">
        <v>0.10860927152317881</v>
      </c>
      <c r="F108" s="153">
        <v>1</v>
      </c>
      <c r="G108" s="144">
        <v>755</v>
      </c>
      <c r="H108" s="153">
        <v>0.50132802124833997</v>
      </c>
      <c r="I108" s="97"/>
      <c r="J108" s="97"/>
      <c r="K108" s="97"/>
      <c r="L108" s="97"/>
      <c r="M108" s="141">
        <v>0.45600000000000002</v>
      </c>
      <c r="N108" s="141">
        <v>0.52700000000000002</v>
      </c>
      <c r="O108" s="141">
        <v>0.33300000000000002</v>
      </c>
      <c r="P108" s="141">
        <v>0.40200000000000002</v>
      </c>
      <c r="Q108" s="141">
        <v>2.3E-2</v>
      </c>
      <c r="R108" s="141">
        <v>4.8000000000000001E-2</v>
      </c>
      <c r="S108" s="141">
        <v>8.7999999999999995E-2</v>
      </c>
      <c r="T108" s="141">
        <v>0.13300000000000001</v>
      </c>
    </row>
    <row r="109" spans="1:20" x14ac:dyDescent="0.25">
      <c r="A109" s="97" t="s">
        <v>845</v>
      </c>
      <c r="B109" s="153">
        <v>0.59640421574705516</v>
      </c>
      <c r="C109" s="153">
        <v>0.28704277743335399</v>
      </c>
      <c r="D109" s="153">
        <v>2.7278363298202109E-2</v>
      </c>
      <c r="E109" s="153">
        <v>8.9274643521388711E-2</v>
      </c>
      <c r="F109" s="153">
        <v>1</v>
      </c>
      <c r="G109" s="144">
        <v>1613</v>
      </c>
      <c r="H109" s="153">
        <v>0.1841744690568623</v>
      </c>
      <c r="I109" s="97"/>
      <c r="J109" s="97"/>
      <c r="K109" s="97"/>
      <c r="L109" s="97"/>
      <c r="M109" s="141">
        <v>0.57199999999999995</v>
      </c>
      <c r="N109" s="141">
        <v>0.62</v>
      </c>
      <c r="O109" s="141">
        <v>0.26500000000000001</v>
      </c>
      <c r="P109" s="141">
        <v>0.31</v>
      </c>
      <c r="Q109" s="141">
        <v>0.02</v>
      </c>
      <c r="R109" s="141">
        <v>3.5999999999999997E-2</v>
      </c>
      <c r="S109" s="141">
        <v>7.5999999999999998E-2</v>
      </c>
      <c r="T109" s="141">
        <v>0.104</v>
      </c>
    </row>
    <row r="110" spans="1:20" x14ac:dyDescent="0.25">
      <c r="A110" s="97" t="s">
        <v>846</v>
      </c>
      <c r="B110" s="153">
        <v>0.49118387909319899</v>
      </c>
      <c r="C110" s="153">
        <v>0.23749550197912919</v>
      </c>
      <c r="D110" s="153">
        <v>3.0946383591219862E-2</v>
      </c>
      <c r="E110" s="153">
        <v>0.24037423533645197</v>
      </c>
      <c r="F110" s="153">
        <v>1</v>
      </c>
      <c r="G110" s="144">
        <v>2779</v>
      </c>
      <c r="H110" s="153">
        <v>0.62987307343608345</v>
      </c>
      <c r="I110" s="97"/>
      <c r="J110" s="97"/>
      <c r="K110" s="97"/>
      <c r="L110" s="97"/>
      <c r="M110" s="141">
        <v>0.47299999999999998</v>
      </c>
      <c r="N110" s="141">
        <v>0.51</v>
      </c>
      <c r="O110" s="141">
        <v>0.222</v>
      </c>
      <c r="P110" s="141">
        <v>0.254</v>
      </c>
      <c r="Q110" s="141">
        <v>2.5000000000000001E-2</v>
      </c>
      <c r="R110" s="141">
        <v>3.7999999999999999E-2</v>
      </c>
      <c r="S110" s="141">
        <v>0.22500000000000001</v>
      </c>
      <c r="T110" s="141">
        <v>0.25700000000000001</v>
      </c>
    </row>
    <row r="111" spans="1:20" x14ac:dyDescent="0.25">
      <c r="A111" s="97" t="s">
        <v>847</v>
      </c>
      <c r="B111" s="153">
        <v>0.55594068938956287</v>
      </c>
      <c r="C111" s="153">
        <v>0.34084344309647602</v>
      </c>
      <c r="D111" s="153">
        <v>3.2351242056614674E-2</v>
      </c>
      <c r="E111" s="153">
        <v>7.0864625457346425E-2</v>
      </c>
      <c r="F111" s="153">
        <v>1</v>
      </c>
      <c r="G111" s="144">
        <v>5193</v>
      </c>
      <c r="H111" s="153">
        <v>0.57667962243198223</v>
      </c>
      <c r="I111" s="97"/>
      <c r="J111" s="97"/>
      <c r="K111" s="97"/>
      <c r="L111" s="97"/>
      <c r="M111" s="141">
        <v>0.54200000000000004</v>
      </c>
      <c r="N111" s="141">
        <v>0.56899999999999995</v>
      </c>
      <c r="O111" s="141">
        <v>0.32800000000000001</v>
      </c>
      <c r="P111" s="141">
        <v>0.35399999999999998</v>
      </c>
      <c r="Q111" s="141">
        <v>2.8000000000000001E-2</v>
      </c>
      <c r="R111" s="141">
        <v>3.7999999999999999E-2</v>
      </c>
      <c r="S111" s="141">
        <v>6.4000000000000001E-2</v>
      </c>
      <c r="T111" s="141">
        <v>7.8E-2</v>
      </c>
    </row>
    <row r="112" spans="1:20" x14ac:dyDescent="0.25">
      <c r="A112" s="97" t="s">
        <v>848</v>
      </c>
      <c r="B112" s="153">
        <v>0.63380281690140849</v>
      </c>
      <c r="C112" s="153">
        <v>0.19366197183098591</v>
      </c>
      <c r="D112" s="153">
        <v>2.464788732394366E-2</v>
      </c>
      <c r="E112" s="153">
        <v>0.14788732394366197</v>
      </c>
      <c r="F112" s="153">
        <v>1</v>
      </c>
      <c r="G112" s="144">
        <v>284</v>
      </c>
      <c r="H112" s="153">
        <v>0.12105711849957375</v>
      </c>
      <c r="I112" s="97"/>
      <c r="J112" s="97"/>
      <c r="K112" s="97"/>
      <c r="L112" s="97"/>
      <c r="M112" s="141">
        <v>0.57599999999999996</v>
      </c>
      <c r="N112" s="141">
        <v>0.68799999999999994</v>
      </c>
      <c r="O112" s="141">
        <v>0.152</v>
      </c>
      <c r="P112" s="141">
        <v>0.24399999999999999</v>
      </c>
      <c r="Q112" s="141">
        <v>1.2E-2</v>
      </c>
      <c r="R112" s="141">
        <v>0.05</v>
      </c>
      <c r="S112" s="141">
        <v>0.111</v>
      </c>
      <c r="T112" s="141">
        <v>0.19400000000000001</v>
      </c>
    </row>
    <row r="113" spans="1:20" x14ac:dyDescent="0.25">
      <c r="A113" s="97" t="s">
        <v>849</v>
      </c>
      <c r="B113" s="153">
        <v>0.67547169811320751</v>
      </c>
      <c r="C113" s="153">
        <v>6.7924528301886791E-2</v>
      </c>
      <c r="D113" s="153">
        <v>2.6415094339622643E-2</v>
      </c>
      <c r="E113" s="153">
        <v>0.23018867924528302</v>
      </c>
      <c r="F113" s="153">
        <v>1</v>
      </c>
      <c r="G113" s="144">
        <v>265</v>
      </c>
      <c r="H113" s="153">
        <v>1.2128701542404688E-2</v>
      </c>
      <c r="I113" s="97"/>
      <c r="J113" s="97"/>
      <c r="K113" s="97"/>
      <c r="L113" s="97"/>
      <c r="M113" s="141">
        <v>0.61699999999999999</v>
      </c>
      <c r="N113" s="141">
        <v>0.72899999999999998</v>
      </c>
      <c r="O113" s="141">
        <v>4.2999999999999997E-2</v>
      </c>
      <c r="P113" s="141">
        <v>0.105</v>
      </c>
      <c r="Q113" s="141">
        <v>1.2999999999999999E-2</v>
      </c>
      <c r="R113" s="141">
        <v>5.3999999999999999E-2</v>
      </c>
      <c r="S113" s="141">
        <v>0.184</v>
      </c>
      <c r="T113" s="141">
        <v>0.28499999999999998</v>
      </c>
    </row>
    <row r="114" spans="1:20" x14ac:dyDescent="0.25">
      <c r="A114" s="97" t="s">
        <v>850</v>
      </c>
      <c r="B114" s="153">
        <v>0.57377252952144187</v>
      </c>
      <c r="C114" s="153">
        <v>0.33784959602237413</v>
      </c>
      <c r="D114" s="153">
        <v>2.9707893101305158E-2</v>
      </c>
      <c r="E114" s="153">
        <v>5.866998135487881E-2</v>
      </c>
      <c r="F114" s="153">
        <v>1</v>
      </c>
      <c r="G114" s="144">
        <v>8045</v>
      </c>
      <c r="H114" s="153">
        <v>0.25625099538143015</v>
      </c>
      <c r="I114" s="97"/>
      <c r="J114" s="97"/>
      <c r="K114" s="97"/>
      <c r="L114" s="97"/>
      <c r="M114" s="141">
        <v>0.56299999999999994</v>
      </c>
      <c r="N114" s="141">
        <v>0.58499999999999996</v>
      </c>
      <c r="O114" s="141">
        <v>0.32800000000000001</v>
      </c>
      <c r="P114" s="141">
        <v>0.34799999999999998</v>
      </c>
      <c r="Q114" s="141">
        <v>2.5999999999999999E-2</v>
      </c>
      <c r="R114" s="141">
        <v>3.4000000000000002E-2</v>
      </c>
      <c r="S114" s="141">
        <v>5.3999999999999999E-2</v>
      </c>
      <c r="T114" s="141">
        <v>6.4000000000000001E-2</v>
      </c>
    </row>
    <row r="115" spans="1:20" x14ac:dyDescent="0.25">
      <c r="A115" s="97" t="s">
        <v>851</v>
      </c>
      <c r="B115" s="153">
        <v>0.45454545454545453</v>
      </c>
      <c r="C115" s="153">
        <v>0.25</v>
      </c>
      <c r="D115" s="153">
        <v>2.2727272727272728E-2</v>
      </c>
      <c r="E115" s="153">
        <v>0.27272727272727271</v>
      </c>
      <c r="F115" s="153">
        <v>1</v>
      </c>
      <c r="G115" s="144">
        <v>44</v>
      </c>
      <c r="H115" s="153">
        <v>9.5052927198098942E-3</v>
      </c>
      <c r="I115" s="97"/>
      <c r="J115" s="97"/>
      <c r="K115" s="97"/>
      <c r="L115" s="97"/>
      <c r="M115" s="141">
        <v>0.317</v>
      </c>
      <c r="N115" s="141">
        <v>0.59899999999999998</v>
      </c>
      <c r="O115" s="141">
        <v>0.14599999999999999</v>
      </c>
      <c r="P115" s="141">
        <v>0.39400000000000002</v>
      </c>
      <c r="Q115" s="141">
        <v>4.0000000000000001E-3</v>
      </c>
      <c r="R115" s="141">
        <v>0.11799999999999999</v>
      </c>
      <c r="S115" s="141">
        <v>0.16300000000000001</v>
      </c>
      <c r="T115" s="141">
        <v>0.41799999999999998</v>
      </c>
    </row>
    <row r="116" spans="1:20" x14ac:dyDescent="0.25">
      <c r="A116" s="97" t="s">
        <v>852</v>
      </c>
      <c r="B116" s="153">
        <v>0.62762933484934624</v>
      </c>
      <c r="C116" s="153">
        <v>0.24673109721432632</v>
      </c>
      <c r="D116" s="153">
        <v>2.8993746446844798E-2</v>
      </c>
      <c r="E116" s="153">
        <v>9.6645821489482656E-2</v>
      </c>
      <c r="F116" s="153">
        <v>1</v>
      </c>
      <c r="G116" s="144">
        <v>1759</v>
      </c>
      <c r="H116" s="153">
        <v>4.5474522375326384E-2</v>
      </c>
      <c r="I116" s="97"/>
      <c r="J116" s="97"/>
      <c r="K116" s="97"/>
      <c r="L116" s="97"/>
      <c r="M116" s="141">
        <v>0.60499999999999998</v>
      </c>
      <c r="N116" s="141">
        <v>0.65</v>
      </c>
      <c r="O116" s="141">
        <v>0.22700000000000001</v>
      </c>
      <c r="P116" s="141">
        <v>0.26700000000000002</v>
      </c>
      <c r="Q116" s="141">
        <v>2.1999999999999999E-2</v>
      </c>
      <c r="R116" s="141">
        <v>3.7999999999999999E-2</v>
      </c>
      <c r="S116" s="141">
        <v>8.4000000000000005E-2</v>
      </c>
      <c r="T116" s="141">
        <v>0.111</v>
      </c>
    </row>
    <row r="117" spans="1:20" x14ac:dyDescent="0.25">
      <c r="A117" s="97" t="s">
        <v>853</v>
      </c>
      <c r="B117" s="153">
        <v>0.63793103448275867</v>
      </c>
      <c r="C117" s="153">
        <v>0.14367816091954022</v>
      </c>
      <c r="D117" s="153">
        <v>2.8735632183908046E-2</v>
      </c>
      <c r="E117" s="153">
        <v>0.18965517241379309</v>
      </c>
      <c r="F117" s="153">
        <v>1</v>
      </c>
      <c r="G117" s="144">
        <v>174</v>
      </c>
      <c r="H117" s="153">
        <v>9.8751418842224742E-2</v>
      </c>
      <c r="I117" s="97"/>
      <c r="J117" s="97"/>
      <c r="K117" s="97"/>
      <c r="L117" s="97"/>
      <c r="M117" s="141">
        <v>0.56399999999999995</v>
      </c>
      <c r="N117" s="141">
        <v>0.70599999999999996</v>
      </c>
      <c r="O117" s="141">
        <v>9.9000000000000005E-2</v>
      </c>
      <c r="P117" s="141">
        <v>0.20300000000000001</v>
      </c>
      <c r="Q117" s="141">
        <v>1.2E-2</v>
      </c>
      <c r="R117" s="141">
        <v>6.5000000000000002E-2</v>
      </c>
      <c r="S117" s="141">
        <v>0.13800000000000001</v>
      </c>
      <c r="T117" s="141">
        <v>0.254</v>
      </c>
    </row>
    <row r="118" spans="1:20" x14ac:dyDescent="0.25">
      <c r="A118" s="97" t="s">
        <v>854</v>
      </c>
      <c r="B118" s="153">
        <v>0.57352941176470584</v>
      </c>
      <c r="C118" s="153">
        <v>0.10294117647058823</v>
      </c>
      <c r="D118" s="153">
        <v>2.9411764705882353E-2</v>
      </c>
      <c r="E118" s="153">
        <v>0.29411764705882354</v>
      </c>
      <c r="F118" s="153">
        <v>1</v>
      </c>
      <c r="G118" s="144">
        <v>68</v>
      </c>
      <c r="H118" s="153">
        <v>0.12757973733583489</v>
      </c>
      <c r="I118" s="97"/>
      <c r="J118" s="97"/>
      <c r="K118" s="97"/>
      <c r="L118" s="97"/>
      <c r="M118" s="141">
        <v>0.45500000000000002</v>
      </c>
      <c r="N118" s="141">
        <v>0.68400000000000005</v>
      </c>
      <c r="O118" s="141">
        <v>5.0999999999999997E-2</v>
      </c>
      <c r="P118" s="141">
        <v>0.19800000000000001</v>
      </c>
      <c r="Q118" s="141">
        <v>8.0000000000000002E-3</v>
      </c>
      <c r="R118" s="141">
        <v>0.10100000000000001</v>
      </c>
      <c r="S118" s="141">
        <v>0.19900000000000001</v>
      </c>
      <c r="T118" s="141">
        <v>0.41099999999999998</v>
      </c>
    </row>
    <row r="119" spans="1:20" x14ac:dyDescent="0.25">
      <c r="A119" s="97" t="s">
        <v>855</v>
      </c>
      <c r="B119" s="153">
        <v>0.43650793650793651</v>
      </c>
      <c r="C119" s="153">
        <v>0.11904761904761904</v>
      </c>
      <c r="D119" s="153">
        <v>5.5555555555555552E-2</v>
      </c>
      <c r="E119" s="153">
        <v>0.3888888888888889</v>
      </c>
      <c r="F119" s="153">
        <v>1</v>
      </c>
      <c r="G119" s="144">
        <v>126</v>
      </c>
      <c r="H119" s="153">
        <v>6.1734443900048994E-2</v>
      </c>
      <c r="I119" s="97"/>
      <c r="J119" s="97"/>
      <c r="K119" s="97"/>
      <c r="L119" s="97"/>
      <c r="M119" s="141">
        <v>0.35299999999999998</v>
      </c>
      <c r="N119" s="141">
        <v>0.52400000000000002</v>
      </c>
      <c r="O119" s="141">
        <v>7.2999999999999995E-2</v>
      </c>
      <c r="P119" s="141">
        <v>0.187</v>
      </c>
      <c r="Q119" s="141">
        <v>2.7E-2</v>
      </c>
      <c r="R119" s="141">
        <v>0.11</v>
      </c>
      <c r="S119" s="141">
        <v>0.308</v>
      </c>
      <c r="T119" s="141">
        <v>0.47599999999999998</v>
      </c>
    </row>
    <row r="120" spans="1:20" x14ac:dyDescent="0.25">
      <c r="A120" s="97" t="s">
        <v>856</v>
      </c>
      <c r="B120" s="153">
        <v>0.47674418604651164</v>
      </c>
      <c r="C120" s="153">
        <v>0.1744186046511628</v>
      </c>
      <c r="D120" s="153">
        <v>2.3255813953488372E-2</v>
      </c>
      <c r="E120" s="153">
        <v>0.32558139534883723</v>
      </c>
      <c r="F120" s="153">
        <v>1</v>
      </c>
      <c r="G120" s="144">
        <v>86</v>
      </c>
      <c r="H120" s="153">
        <v>6.5151515151515155E-2</v>
      </c>
      <c r="I120" s="97"/>
      <c r="J120" s="97"/>
      <c r="K120" s="97"/>
      <c r="L120" s="97"/>
      <c r="M120" s="141">
        <v>0.374</v>
      </c>
      <c r="N120" s="141">
        <v>0.58099999999999996</v>
      </c>
      <c r="O120" s="141">
        <v>0.109</v>
      </c>
      <c r="P120" s="141">
        <v>0.26800000000000002</v>
      </c>
      <c r="Q120" s="141">
        <v>6.0000000000000001E-3</v>
      </c>
      <c r="R120" s="141">
        <v>8.1000000000000003E-2</v>
      </c>
      <c r="S120" s="141">
        <v>0.23599999999999999</v>
      </c>
      <c r="T120" s="141">
        <v>0.43</v>
      </c>
    </row>
    <row r="121" spans="1:20" x14ac:dyDescent="0.25">
      <c r="A121" s="97" t="s">
        <v>857</v>
      </c>
      <c r="B121" s="153">
        <v>0.45864661654135336</v>
      </c>
      <c r="C121" s="153">
        <v>0.18045112781954886</v>
      </c>
      <c r="D121" s="153">
        <v>1.5037593984962405E-2</v>
      </c>
      <c r="E121" s="153">
        <v>0.34586466165413532</v>
      </c>
      <c r="F121" s="153">
        <v>1</v>
      </c>
      <c r="G121" s="144">
        <v>133</v>
      </c>
      <c r="H121" s="153">
        <v>9.9924868519909837E-2</v>
      </c>
      <c r="I121" s="97"/>
      <c r="J121" s="97"/>
      <c r="K121" s="97"/>
      <c r="L121" s="97"/>
      <c r="M121" s="141">
        <v>0.376</v>
      </c>
      <c r="N121" s="141">
        <v>0.54300000000000004</v>
      </c>
      <c r="O121" s="141">
        <v>0.124</v>
      </c>
      <c r="P121" s="141">
        <v>0.254</v>
      </c>
      <c r="Q121" s="141">
        <v>4.0000000000000001E-3</v>
      </c>
      <c r="R121" s="141">
        <v>5.2999999999999999E-2</v>
      </c>
      <c r="S121" s="141">
        <v>0.27</v>
      </c>
      <c r="T121" s="141">
        <v>0.43</v>
      </c>
    </row>
    <row r="122" spans="1:20" x14ac:dyDescent="0.25">
      <c r="A122" s="97" t="s">
        <v>858</v>
      </c>
      <c r="B122" s="153">
        <v>0.53956834532374098</v>
      </c>
      <c r="C122" s="153">
        <v>0.15827338129496402</v>
      </c>
      <c r="D122" s="153">
        <v>5.0359712230215826E-2</v>
      </c>
      <c r="E122" s="153">
        <v>0.25179856115107913</v>
      </c>
      <c r="F122" s="153">
        <v>1</v>
      </c>
      <c r="G122" s="144">
        <v>139</v>
      </c>
      <c r="H122" s="153">
        <v>7.5175770686857754E-2</v>
      </c>
      <c r="I122" s="97"/>
      <c r="J122" s="97"/>
      <c r="K122" s="97"/>
      <c r="L122" s="97"/>
      <c r="M122" s="141">
        <v>0.45700000000000002</v>
      </c>
      <c r="N122" s="141">
        <v>0.62</v>
      </c>
      <c r="O122" s="141">
        <v>0.107</v>
      </c>
      <c r="P122" s="141">
        <v>0.22800000000000001</v>
      </c>
      <c r="Q122" s="141">
        <v>2.5000000000000001E-2</v>
      </c>
      <c r="R122" s="141">
        <v>0.1</v>
      </c>
      <c r="S122" s="141">
        <v>0.187</v>
      </c>
      <c r="T122" s="141">
        <v>0.33</v>
      </c>
    </row>
    <row r="123" spans="1:20" x14ac:dyDescent="0.25">
      <c r="A123" s="97" t="s">
        <v>859</v>
      </c>
      <c r="B123" s="153">
        <v>0.46120689655172414</v>
      </c>
      <c r="C123" s="153">
        <v>0.26724137931034481</v>
      </c>
      <c r="D123" s="153">
        <v>4.7413793103448273E-2</v>
      </c>
      <c r="E123" s="153">
        <v>0.22413793103448276</v>
      </c>
      <c r="F123" s="153">
        <v>1</v>
      </c>
      <c r="G123" s="144">
        <v>232</v>
      </c>
      <c r="H123" s="153">
        <v>0.166189111747851</v>
      </c>
      <c r="I123" s="97"/>
      <c r="J123" s="97"/>
      <c r="K123" s="97"/>
      <c r="L123" s="97"/>
      <c r="M123" s="141">
        <v>0.39800000000000002</v>
      </c>
      <c r="N123" s="141">
        <v>0.52500000000000002</v>
      </c>
      <c r="O123" s="141">
        <v>0.214</v>
      </c>
      <c r="P123" s="141">
        <v>0.32800000000000001</v>
      </c>
      <c r="Q123" s="141">
        <v>2.7E-2</v>
      </c>
      <c r="R123" s="141">
        <v>8.3000000000000004E-2</v>
      </c>
      <c r="S123" s="141">
        <v>0.17499999999999999</v>
      </c>
      <c r="T123" s="141">
        <v>0.28199999999999997</v>
      </c>
    </row>
    <row r="124" spans="1:20" x14ac:dyDescent="0.25">
      <c r="A124" s="97" t="s">
        <v>860</v>
      </c>
      <c r="B124" s="153">
        <v>0.57466666666666666</v>
      </c>
      <c r="C124" s="153">
        <v>0.28399999999999997</v>
      </c>
      <c r="D124" s="153">
        <v>2.5999999999999999E-2</v>
      </c>
      <c r="E124" s="153">
        <v>0.11533333333333333</v>
      </c>
      <c r="F124" s="153">
        <v>1</v>
      </c>
      <c r="G124" s="144">
        <v>1500</v>
      </c>
      <c r="H124" s="153">
        <v>0.24433946896888745</v>
      </c>
      <c r="I124" s="97"/>
      <c r="J124" s="97"/>
      <c r="K124" s="97"/>
      <c r="L124" s="97"/>
      <c r="M124" s="141">
        <v>0.54900000000000004</v>
      </c>
      <c r="N124" s="141">
        <v>0.59899999999999998</v>
      </c>
      <c r="O124" s="141">
        <v>0.26200000000000001</v>
      </c>
      <c r="P124" s="141">
        <v>0.307</v>
      </c>
      <c r="Q124" s="141">
        <v>1.9E-2</v>
      </c>
      <c r="R124" s="141">
        <v>3.5000000000000003E-2</v>
      </c>
      <c r="S124" s="141">
        <v>0.1</v>
      </c>
      <c r="T124" s="141">
        <v>0.13200000000000001</v>
      </c>
    </row>
    <row r="125" spans="1:20" x14ac:dyDescent="0.25">
      <c r="A125" s="97" t="s">
        <v>861</v>
      </c>
      <c r="B125" s="153">
        <v>0.45914069081718617</v>
      </c>
      <c r="C125" s="153">
        <v>0.34540859309182814</v>
      </c>
      <c r="D125" s="153">
        <v>3.5383319292333612E-2</v>
      </c>
      <c r="E125" s="153">
        <v>0.16006739679865206</v>
      </c>
      <c r="F125" s="153">
        <v>1</v>
      </c>
      <c r="G125" s="144">
        <v>1187</v>
      </c>
      <c r="H125" s="153">
        <v>0.53492564218116267</v>
      </c>
      <c r="I125" s="97"/>
      <c r="J125" s="97"/>
      <c r="K125" s="97"/>
      <c r="L125" s="97"/>
      <c r="M125" s="141">
        <v>0.43099999999999999</v>
      </c>
      <c r="N125" s="141">
        <v>0.48799999999999999</v>
      </c>
      <c r="O125" s="141">
        <v>0.31900000000000001</v>
      </c>
      <c r="P125" s="141">
        <v>0.373</v>
      </c>
      <c r="Q125" s="141">
        <v>2.5999999999999999E-2</v>
      </c>
      <c r="R125" s="141">
        <v>4.7E-2</v>
      </c>
      <c r="S125" s="141">
        <v>0.14000000000000001</v>
      </c>
      <c r="T125" s="141">
        <v>0.182</v>
      </c>
    </row>
    <row r="126" spans="1:20" x14ac:dyDescent="0.25">
      <c r="A126" s="97" t="s">
        <v>862</v>
      </c>
      <c r="B126" s="153">
        <v>0.60617760617760619</v>
      </c>
      <c r="C126" s="153">
        <v>0.28764478764478763</v>
      </c>
      <c r="D126" s="153">
        <v>2.5096525096525095E-2</v>
      </c>
      <c r="E126" s="153">
        <v>8.1081081081081086E-2</v>
      </c>
      <c r="F126" s="153">
        <v>1</v>
      </c>
      <c r="G126" s="144">
        <v>518</v>
      </c>
      <c r="H126" s="153">
        <v>0.22981366459627328</v>
      </c>
      <c r="I126" s="97"/>
      <c r="J126" s="97"/>
      <c r="K126" s="97"/>
      <c r="L126" s="97"/>
      <c r="M126" s="141">
        <v>0.56299999999999994</v>
      </c>
      <c r="N126" s="141">
        <v>0.64700000000000002</v>
      </c>
      <c r="O126" s="141">
        <v>0.25</v>
      </c>
      <c r="P126" s="141">
        <v>0.32800000000000001</v>
      </c>
      <c r="Q126" s="141">
        <v>1.4999999999999999E-2</v>
      </c>
      <c r="R126" s="141">
        <v>4.2000000000000003E-2</v>
      </c>
      <c r="S126" s="141">
        <v>6.0999999999999999E-2</v>
      </c>
      <c r="T126" s="141">
        <v>0.108</v>
      </c>
    </row>
    <row r="127" spans="1:20" x14ac:dyDescent="0.25">
      <c r="A127" s="97" t="s">
        <v>863</v>
      </c>
      <c r="B127" s="153">
        <v>0.40433925049309666</v>
      </c>
      <c r="C127" s="153">
        <v>0.34516765285996054</v>
      </c>
      <c r="D127" s="153">
        <v>3.5502958579881658E-2</v>
      </c>
      <c r="E127" s="153">
        <v>0.21499013806706113</v>
      </c>
      <c r="F127" s="153">
        <v>1</v>
      </c>
      <c r="G127" s="144">
        <v>507</v>
      </c>
      <c r="H127" s="153">
        <v>0.47427502338634236</v>
      </c>
      <c r="I127" s="97"/>
      <c r="J127" s="97"/>
      <c r="K127" s="97"/>
      <c r="L127" s="97"/>
      <c r="M127" s="141">
        <v>0.36199999999999999</v>
      </c>
      <c r="N127" s="141">
        <v>0.44800000000000001</v>
      </c>
      <c r="O127" s="141">
        <v>0.30499999999999999</v>
      </c>
      <c r="P127" s="141">
        <v>0.38800000000000001</v>
      </c>
      <c r="Q127" s="141">
        <v>2.3E-2</v>
      </c>
      <c r="R127" s="141">
        <v>5.5E-2</v>
      </c>
      <c r="S127" s="141">
        <v>0.18099999999999999</v>
      </c>
      <c r="T127" s="141">
        <v>0.253</v>
      </c>
    </row>
    <row r="128" spans="1:20" x14ac:dyDescent="0.25">
      <c r="A128" s="97" t="s">
        <v>864</v>
      </c>
      <c r="B128" s="153">
        <v>0.53081761006289307</v>
      </c>
      <c r="C128" s="153">
        <v>0.32578616352201256</v>
      </c>
      <c r="D128" s="153">
        <v>3.3962264150943396E-2</v>
      </c>
      <c r="E128" s="153">
        <v>0.10943396226415095</v>
      </c>
      <c r="F128" s="153">
        <v>1</v>
      </c>
      <c r="G128" s="144">
        <v>795</v>
      </c>
      <c r="H128" s="153">
        <v>0.43729372937293731</v>
      </c>
      <c r="I128" s="97"/>
      <c r="J128" s="97"/>
      <c r="K128" s="97"/>
      <c r="L128" s="97"/>
      <c r="M128" s="141">
        <v>0.496</v>
      </c>
      <c r="N128" s="141">
        <v>0.56499999999999995</v>
      </c>
      <c r="O128" s="141">
        <v>0.29399999999999998</v>
      </c>
      <c r="P128" s="141">
        <v>0.35899999999999999</v>
      </c>
      <c r="Q128" s="141">
        <v>2.3E-2</v>
      </c>
      <c r="R128" s="141">
        <v>4.9000000000000002E-2</v>
      </c>
      <c r="S128" s="141">
        <v>0.09</v>
      </c>
      <c r="T128" s="141">
        <v>0.13300000000000001</v>
      </c>
    </row>
    <row r="129" spans="1:20" x14ac:dyDescent="0.25">
      <c r="A129" s="97" t="s">
        <v>865</v>
      </c>
      <c r="B129" s="153">
        <v>0.6111200644641418</v>
      </c>
      <c r="C129" s="153">
        <v>0.27171635777598713</v>
      </c>
      <c r="D129" s="153">
        <v>3.5858178887993551E-2</v>
      </c>
      <c r="E129" s="153">
        <v>8.1305398871877516E-2</v>
      </c>
      <c r="F129" s="153">
        <v>1</v>
      </c>
      <c r="G129" s="144">
        <v>12410</v>
      </c>
      <c r="H129" s="153">
        <v>0.37724951361867703</v>
      </c>
      <c r="I129" s="97"/>
      <c r="J129" s="97"/>
      <c r="K129" s="97"/>
      <c r="L129" s="97"/>
      <c r="M129" s="141">
        <v>0.60299999999999998</v>
      </c>
      <c r="N129" s="141">
        <v>0.62</v>
      </c>
      <c r="O129" s="141">
        <v>0.26400000000000001</v>
      </c>
      <c r="P129" s="141">
        <v>0.28000000000000003</v>
      </c>
      <c r="Q129" s="141">
        <v>3.3000000000000002E-2</v>
      </c>
      <c r="R129" s="141">
        <v>3.9E-2</v>
      </c>
      <c r="S129" s="141">
        <v>7.6999999999999999E-2</v>
      </c>
      <c r="T129" s="141">
        <v>8.5999999999999993E-2</v>
      </c>
    </row>
    <row r="130" spans="1:20" x14ac:dyDescent="0.25">
      <c r="A130" s="97" t="s">
        <v>866</v>
      </c>
      <c r="B130" s="153">
        <v>0.30769230769230771</v>
      </c>
      <c r="C130" s="153">
        <v>0.38461538461538464</v>
      </c>
      <c r="D130" s="153">
        <v>7.6923076923076927E-2</v>
      </c>
      <c r="E130" s="153">
        <v>0.23076923076923078</v>
      </c>
      <c r="F130" s="153">
        <v>1</v>
      </c>
      <c r="G130" s="144">
        <v>13</v>
      </c>
      <c r="H130" s="153">
        <v>5.5319148936170209E-2</v>
      </c>
      <c r="I130" s="97"/>
      <c r="J130" s="97"/>
      <c r="K130" s="97"/>
      <c r="L130" s="97"/>
      <c r="M130" s="141">
        <v>0.127</v>
      </c>
      <c r="N130" s="141">
        <v>0.57599999999999996</v>
      </c>
      <c r="O130" s="141">
        <v>0.17699999999999999</v>
      </c>
      <c r="P130" s="141">
        <v>0.64500000000000002</v>
      </c>
      <c r="Q130" s="141">
        <v>1.4E-2</v>
      </c>
      <c r="R130" s="141">
        <v>0.33300000000000002</v>
      </c>
      <c r="S130" s="141">
        <v>8.2000000000000003E-2</v>
      </c>
      <c r="T130" s="141">
        <v>0.503</v>
      </c>
    </row>
    <row r="131" spans="1:20" x14ac:dyDescent="0.25">
      <c r="A131" s="97" t="s">
        <v>867</v>
      </c>
      <c r="B131" s="153">
        <v>0.6244897959183674</v>
      </c>
      <c r="C131" s="153">
        <v>0.15918367346938775</v>
      </c>
      <c r="D131" s="153">
        <v>2.8571428571428571E-2</v>
      </c>
      <c r="E131" s="153">
        <v>0.18775510204081633</v>
      </c>
      <c r="F131" s="153">
        <v>1</v>
      </c>
      <c r="G131" s="144">
        <v>245</v>
      </c>
      <c r="H131" s="153">
        <v>2.7041942604856511E-2</v>
      </c>
      <c r="I131" s="97"/>
      <c r="J131" s="97"/>
      <c r="K131" s="97"/>
      <c r="L131" s="97"/>
      <c r="M131" s="141">
        <v>0.56200000000000006</v>
      </c>
      <c r="N131" s="141">
        <v>0.68300000000000005</v>
      </c>
      <c r="O131" s="141">
        <v>0.11899999999999999</v>
      </c>
      <c r="P131" s="141">
        <v>0.21</v>
      </c>
      <c r="Q131" s="141">
        <v>1.4E-2</v>
      </c>
      <c r="R131" s="141">
        <v>5.8000000000000003E-2</v>
      </c>
      <c r="S131" s="141">
        <v>0.14399999999999999</v>
      </c>
      <c r="T131" s="141">
        <v>0.24099999999999999</v>
      </c>
    </row>
    <row r="132" spans="1:20" x14ac:dyDescent="0.25">
      <c r="A132" s="97" t="s">
        <v>868</v>
      </c>
      <c r="B132" s="153">
        <v>0.55373134328358209</v>
      </c>
      <c r="C132" s="153">
        <v>0.14925373134328357</v>
      </c>
      <c r="D132" s="153">
        <v>4.4776119402985072E-2</v>
      </c>
      <c r="E132" s="153">
        <v>0.25223880597014925</v>
      </c>
      <c r="F132" s="153">
        <v>1</v>
      </c>
      <c r="G132" s="144">
        <v>670</v>
      </c>
      <c r="H132" s="153">
        <v>0.40023894862604542</v>
      </c>
      <c r="I132" s="97"/>
      <c r="J132" s="97"/>
      <c r="K132" s="97"/>
      <c r="L132" s="97"/>
      <c r="M132" s="141">
        <v>0.51600000000000001</v>
      </c>
      <c r="N132" s="141">
        <v>0.59099999999999997</v>
      </c>
      <c r="O132" s="141">
        <v>0.124</v>
      </c>
      <c r="P132" s="141">
        <v>0.17799999999999999</v>
      </c>
      <c r="Q132" s="141">
        <v>3.2000000000000001E-2</v>
      </c>
      <c r="R132" s="141">
        <v>6.3E-2</v>
      </c>
      <c r="S132" s="141">
        <v>0.221</v>
      </c>
      <c r="T132" s="141">
        <v>0.28599999999999998</v>
      </c>
    </row>
    <row r="133" spans="1:20" x14ac:dyDescent="0.25">
      <c r="A133" s="97" t="s">
        <v>869</v>
      </c>
      <c r="B133" s="153">
        <v>0.53825857519788922</v>
      </c>
      <c r="C133" s="153">
        <v>0.27176781002638523</v>
      </c>
      <c r="D133" s="153">
        <v>4.6174142480211081E-2</v>
      </c>
      <c r="E133" s="153">
        <v>0.14379947229551451</v>
      </c>
      <c r="F133" s="153">
        <v>1</v>
      </c>
      <c r="G133" s="144">
        <v>758</v>
      </c>
      <c r="H133" s="153">
        <v>0.35125115848007415</v>
      </c>
      <c r="I133" s="97"/>
      <c r="J133" s="97"/>
      <c r="K133" s="97"/>
      <c r="L133" s="97"/>
      <c r="M133" s="141">
        <v>0.503</v>
      </c>
      <c r="N133" s="141">
        <v>0.57299999999999995</v>
      </c>
      <c r="O133" s="141">
        <v>0.24099999999999999</v>
      </c>
      <c r="P133" s="141">
        <v>0.30499999999999999</v>
      </c>
      <c r="Q133" s="141">
        <v>3.3000000000000002E-2</v>
      </c>
      <c r="R133" s="141">
        <v>6.4000000000000001E-2</v>
      </c>
      <c r="S133" s="141">
        <v>0.121</v>
      </c>
      <c r="T133" s="141">
        <v>0.17100000000000001</v>
      </c>
    </row>
    <row r="134" spans="1:20" x14ac:dyDescent="0.25">
      <c r="A134" s="97" t="s">
        <v>870</v>
      </c>
      <c r="B134" s="153">
        <v>0.53073463268365817</v>
      </c>
      <c r="C134" s="153">
        <v>0.3073463268365817</v>
      </c>
      <c r="D134" s="153">
        <v>4.0479760119940027E-2</v>
      </c>
      <c r="E134" s="153">
        <v>0.12143928035982009</v>
      </c>
      <c r="F134" s="153">
        <v>1</v>
      </c>
      <c r="G134" s="144">
        <v>1334</v>
      </c>
      <c r="H134" s="153">
        <v>0.36438131658016937</v>
      </c>
      <c r="I134" s="97"/>
      <c r="J134" s="97"/>
      <c r="K134" s="97"/>
      <c r="L134" s="97"/>
      <c r="M134" s="141">
        <v>0.504</v>
      </c>
      <c r="N134" s="141">
        <v>0.55700000000000005</v>
      </c>
      <c r="O134" s="141">
        <v>0.28299999999999997</v>
      </c>
      <c r="P134" s="141">
        <v>0.33300000000000002</v>
      </c>
      <c r="Q134" s="141">
        <v>3.1E-2</v>
      </c>
      <c r="R134" s="141">
        <v>5.1999999999999998E-2</v>
      </c>
      <c r="S134" s="141">
        <v>0.105</v>
      </c>
      <c r="T134" s="141">
        <v>0.14000000000000001</v>
      </c>
    </row>
    <row r="135" spans="1:20" x14ac:dyDescent="0.25">
      <c r="A135" s="97" t="s">
        <v>871</v>
      </c>
      <c r="B135" s="153">
        <v>0.51209341117597995</v>
      </c>
      <c r="C135" s="153">
        <v>0.30733944954128439</v>
      </c>
      <c r="D135" s="153">
        <v>4.1701417848206836E-2</v>
      </c>
      <c r="E135" s="153">
        <v>0.13886572143452877</v>
      </c>
      <c r="F135" s="153">
        <v>1</v>
      </c>
      <c r="G135" s="144">
        <v>2398</v>
      </c>
      <c r="H135" s="153">
        <v>0.26680017801513128</v>
      </c>
      <c r="I135" s="97"/>
      <c r="J135" s="97"/>
      <c r="K135" s="97"/>
      <c r="L135" s="97"/>
      <c r="M135" s="141">
        <v>0.49199999999999999</v>
      </c>
      <c r="N135" s="141">
        <v>0.53200000000000003</v>
      </c>
      <c r="O135" s="141">
        <v>0.28899999999999998</v>
      </c>
      <c r="P135" s="141">
        <v>0.32600000000000001</v>
      </c>
      <c r="Q135" s="141">
        <v>3.4000000000000002E-2</v>
      </c>
      <c r="R135" s="141">
        <v>0.05</v>
      </c>
      <c r="S135" s="141">
        <v>0.126</v>
      </c>
      <c r="T135" s="141">
        <v>0.153</v>
      </c>
    </row>
    <row r="136" spans="1:20" x14ac:dyDescent="0.25">
      <c r="A136" s="97" t="s">
        <v>872</v>
      </c>
      <c r="B136" s="153">
        <v>0.56126760563380285</v>
      </c>
      <c r="C136" s="153">
        <v>0.34014084507042253</v>
      </c>
      <c r="D136" s="153">
        <v>3.3098591549295772E-2</v>
      </c>
      <c r="E136" s="153">
        <v>6.5492957746478869E-2</v>
      </c>
      <c r="F136" s="153">
        <v>1</v>
      </c>
      <c r="G136" s="144">
        <v>1420</v>
      </c>
      <c r="H136" s="153">
        <v>0.21593673965936741</v>
      </c>
      <c r="I136" s="97"/>
      <c r="J136" s="97"/>
      <c r="K136" s="97"/>
      <c r="L136" s="97"/>
      <c r="M136" s="141">
        <v>0.53500000000000003</v>
      </c>
      <c r="N136" s="141">
        <v>0.58699999999999997</v>
      </c>
      <c r="O136" s="141">
        <v>0.316</v>
      </c>
      <c r="P136" s="141">
        <v>0.36499999999999999</v>
      </c>
      <c r="Q136" s="141">
        <v>2.5000000000000001E-2</v>
      </c>
      <c r="R136" s="141">
        <v>4.3999999999999997E-2</v>
      </c>
      <c r="S136" s="141">
        <v>5.3999999999999999E-2</v>
      </c>
      <c r="T136" s="141">
        <v>0.08</v>
      </c>
    </row>
    <row r="137" spans="1:20" x14ac:dyDescent="0.25">
      <c r="A137" s="97" t="s">
        <v>873</v>
      </c>
      <c r="B137" s="153">
        <v>0.51052631578947372</v>
      </c>
      <c r="C137" s="153">
        <v>0.27894736842105261</v>
      </c>
      <c r="D137" s="153">
        <v>5.2631578947368418E-2</v>
      </c>
      <c r="E137" s="153">
        <v>0.15789473684210525</v>
      </c>
      <c r="F137" s="153">
        <v>1</v>
      </c>
      <c r="G137" s="144">
        <v>190</v>
      </c>
      <c r="H137" s="153">
        <v>0.184645286686103</v>
      </c>
      <c r="I137" s="97"/>
      <c r="J137" s="97"/>
      <c r="K137" s="97"/>
      <c r="L137" s="97"/>
      <c r="M137" s="141">
        <v>0.44</v>
      </c>
      <c r="N137" s="141">
        <v>0.58099999999999996</v>
      </c>
      <c r="O137" s="141">
        <v>0.22</v>
      </c>
      <c r="P137" s="141">
        <v>0.34699999999999998</v>
      </c>
      <c r="Q137" s="141">
        <v>2.9000000000000001E-2</v>
      </c>
      <c r="R137" s="141">
        <v>9.4E-2</v>
      </c>
      <c r="S137" s="141">
        <v>0.113</v>
      </c>
      <c r="T137" s="141">
        <v>0.216</v>
      </c>
    </row>
    <row r="138" spans="1:20" x14ac:dyDescent="0.25">
      <c r="A138" s="97" t="s">
        <v>874</v>
      </c>
      <c r="B138" s="153">
        <v>0.39405204460966542</v>
      </c>
      <c r="C138" s="153">
        <v>0.22676579925650558</v>
      </c>
      <c r="D138" s="153">
        <v>3.717472118959108E-2</v>
      </c>
      <c r="E138" s="153">
        <v>0.34200743494423791</v>
      </c>
      <c r="F138" s="153">
        <v>1</v>
      </c>
      <c r="G138" s="144">
        <v>269</v>
      </c>
      <c r="H138" s="153">
        <v>0.17850033178500332</v>
      </c>
      <c r="I138" s="97"/>
      <c r="J138" s="97"/>
      <c r="K138" s="97"/>
      <c r="L138" s="97"/>
      <c r="M138" s="141">
        <v>0.33800000000000002</v>
      </c>
      <c r="N138" s="141">
        <v>0.45400000000000001</v>
      </c>
      <c r="O138" s="141">
        <v>0.18099999999999999</v>
      </c>
      <c r="P138" s="141">
        <v>0.28000000000000003</v>
      </c>
      <c r="Q138" s="141">
        <v>0.02</v>
      </c>
      <c r="R138" s="141">
        <v>6.7000000000000004E-2</v>
      </c>
      <c r="S138" s="141">
        <v>0.28799999999999998</v>
      </c>
      <c r="T138" s="141">
        <v>0.40100000000000002</v>
      </c>
    </row>
    <row r="139" spans="1:20" x14ac:dyDescent="0.25">
      <c r="A139" s="97" t="s">
        <v>875</v>
      </c>
      <c r="B139" s="153">
        <v>0.53439153439153442</v>
      </c>
      <c r="C139" s="153">
        <v>0.33862433862433861</v>
      </c>
      <c r="D139" s="153">
        <v>1.3227513227513227E-2</v>
      </c>
      <c r="E139" s="153">
        <v>0.11375661375661375</v>
      </c>
      <c r="F139" s="153">
        <v>1</v>
      </c>
      <c r="G139" s="144">
        <v>378</v>
      </c>
      <c r="H139" s="153">
        <v>0.32926829268292684</v>
      </c>
      <c r="I139" s="97"/>
      <c r="J139" s="97"/>
      <c r="K139" s="97"/>
      <c r="L139" s="97"/>
      <c r="M139" s="141">
        <v>0.48399999999999999</v>
      </c>
      <c r="N139" s="141">
        <v>0.58399999999999996</v>
      </c>
      <c r="O139" s="141">
        <v>0.29299999999999998</v>
      </c>
      <c r="P139" s="141">
        <v>0.38800000000000001</v>
      </c>
      <c r="Q139" s="141">
        <v>6.0000000000000001E-3</v>
      </c>
      <c r="R139" s="141">
        <v>3.1E-2</v>
      </c>
      <c r="S139" s="141">
        <v>8.5999999999999993E-2</v>
      </c>
      <c r="T139" s="141">
        <v>0.15</v>
      </c>
    </row>
    <row r="140" spans="1:20" x14ac:dyDescent="0.25">
      <c r="A140" s="97" t="s">
        <v>876</v>
      </c>
      <c r="B140" s="153">
        <v>0.52401987852015464</v>
      </c>
      <c r="C140" s="153">
        <v>0.31419105466593045</v>
      </c>
      <c r="D140" s="153">
        <v>3.8100496963003869E-2</v>
      </c>
      <c r="E140" s="153">
        <v>0.1236885698509111</v>
      </c>
      <c r="F140" s="153">
        <v>1</v>
      </c>
      <c r="G140" s="144">
        <v>1811</v>
      </c>
      <c r="H140" s="153">
        <v>0.31501130631414159</v>
      </c>
      <c r="I140" s="97"/>
      <c r="J140" s="97"/>
      <c r="K140" s="97"/>
      <c r="L140" s="97"/>
      <c r="M140" s="141">
        <v>0.501</v>
      </c>
      <c r="N140" s="141">
        <v>0.54700000000000004</v>
      </c>
      <c r="O140" s="141">
        <v>0.29299999999999998</v>
      </c>
      <c r="P140" s="141">
        <v>0.33600000000000002</v>
      </c>
      <c r="Q140" s="141">
        <v>0.03</v>
      </c>
      <c r="R140" s="141">
        <v>4.8000000000000001E-2</v>
      </c>
      <c r="S140" s="141">
        <v>0.109</v>
      </c>
      <c r="T140" s="141">
        <v>0.14000000000000001</v>
      </c>
    </row>
    <row r="141" spans="1:20" x14ac:dyDescent="0.25">
      <c r="A141" s="97" t="s">
        <v>877</v>
      </c>
      <c r="B141" s="153">
        <v>0.50365373805508717</v>
      </c>
      <c r="C141" s="153">
        <v>0.35244519392917367</v>
      </c>
      <c r="D141" s="153">
        <v>3.3726812816188868E-2</v>
      </c>
      <c r="E141" s="153">
        <v>0.11017425519955031</v>
      </c>
      <c r="F141" s="153">
        <v>1</v>
      </c>
      <c r="G141" s="144">
        <v>1779</v>
      </c>
      <c r="H141" s="153">
        <v>0.30091339648173204</v>
      </c>
      <c r="I141" s="97"/>
      <c r="J141" s="97"/>
      <c r="K141" s="97"/>
      <c r="L141" s="97"/>
      <c r="M141" s="141">
        <v>0.48</v>
      </c>
      <c r="N141" s="141">
        <v>0.52700000000000002</v>
      </c>
      <c r="O141" s="141">
        <v>0.33100000000000002</v>
      </c>
      <c r="P141" s="141">
        <v>0.375</v>
      </c>
      <c r="Q141" s="141">
        <v>2.5999999999999999E-2</v>
      </c>
      <c r="R141" s="141">
        <v>4.2999999999999997E-2</v>
      </c>
      <c r="S141" s="141">
        <v>9.6000000000000002E-2</v>
      </c>
      <c r="T141" s="141">
        <v>0.126</v>
      </c>
    </row>
    <row r="142" spans="1:20" x14ac:dyDescent="0.25">
      <c r="A142" s="97" t="s">
        <v>878</v>
      </c>
      <c r="B142" s="153">
        <v>0.51145038167938928</v>
      </c>
      <c r="C142" s="153">
        <v>0.37343511450381678</v>
      </c>
      <c r="D142" s="153">
        <v>4.2137404580152672E-2</v>
      </c>
      <c r="E142" s="153">
        <v>7.2977099236641224E-2</v>
      </c>
      <c r="F142" s="153">
        <v>1</v>
      </c>
      <c r="G142" s="144">
        <v>3275</v>
      </c>
      <c r="H142" s="153">
        <v>0.49188945629318115</v>
      </c>
      <c r="I142" s="97"/>
      <c r="J142" s="97"/>
      <c r="K142" s="97"/>
      <c r="L142" s="97"/>
      <c r="M142" s="141">
        <v>0.49399999999999999</v>
      </c>
      <c r="N142" s="141">
        <v>0.52900000000000003</v>
      </c>
      <c r="O142" s="141">
        <v>0.35699999999999998</v>
      </c>
      <c r="P142" s="141">
        <v>0.39</v>
      </c>
      <c r="Q142" s="141">
        <v>3.5999999999999997E-2</v>
      </c>
      <c r="R142" s="141">
        <v>0.05</v>
      </c>
      <c r="S142" s="141">
        <v>6.5000000000000002E-2</v>
      </c>
      <c r="T142" s="141">
        <v>8.2000000000000003E-2</v>
      </c>
    </row>
    <row r="143" spans="1:20" x14ac:dyDescent="0.25">
      <c r="A143" s="97" t="s">
        <v>879</v>
      </c>
      <c r="B143" s="153">
        <v>0.57692307692307687</v>
      </c>
      <c r="C143" s="153">
        <v>0.26597131681877445</v>
      </c>
      <c r="D143" s="153">
        <v>2.6727509778357236E-2</v>
      </c>
      <c r="E143" s="153">
        <v>0.1303780964797914</v>
      </c>
      <c r="F143" s="153">
        <v>1</v>
      </c>
      <c r="G143" s="144">
        <v>3068</v>
      </c>
      <c r="H143" s="153">
        <v>9.583606659794458E-2</v>
      </c>
      <c r="I143" s="97"/>
      <c r="J143" s="97"/>
      <c r="K143" s="97"/>
      <c r="L143" s="97"/>
      <c r="M143" s="141">
        <v>0.55900000000000005</v>
      </c>
      <c r="N143" s="141">
        <v>0.59399999999999997</v>
      </c>
      <c r="O143" s="141">
        <v>0.251</v>
      </c>
      <c r="P143" s="141">
        <v>0.28199999999999997</v>
      </c>
      <c r="Q143" s="141">
        <v>2.1999999999999999E-2</v>
      </c>
      <c r="R143" s="141">
        <v>3.3000000000000002E-2</v>
      </c>
      <c r="S143" s="141">
        <v>0.11899999999999999</v>
      </c>
      <c r="T143" s="141">
        <v>0.14299999999999999</v>
      </c>
    </row>
    <row r="144" spans="1:20" x14ac:dyDescent="0.25">
      <c r="A144" s="97" t="s">
        <v>880</v>
      </c>
      <c r="B144" s="153">
        <v>0.49074074074074076</v>
      </c>
      <c r="C144" s="153">
        <v>0.12962962962962962</v>
      </c>
      <c r="D144" s="153">
        <v>5.5555555555555552E-2</v>
      </c>
      <c r="E144" s="153">
        <v>0.32407407407407407</v>
      </c>
      <c r="F144" s="153">
        <v>1</v>
      </c>
      <c r="G144" s="144">
        <v>108</v>
      </c>
      <c r="H144" s="153">
        <v>0.216</v>
      </c>
      <c r="I144" s="97"/>
      <c r="J144" s="97"/>
      <c r="K144" s="97"/>
      <c r="L144" s="97"/>
      <c r="M144" s="141">
        <v>0.39800000000000002</v>
      </c>
      <c r="N144" s="141">
        <v>0.58399999999999996</v>
      </c>
      <c r="O144" s="141">
        <v>7.9000000000000001E-2</v>
      </c>
      <c r="P144" s="141">
        <v>0.20599999999999999</v>
      </c>
      <c r="Q144" s="141">
        <v>2.5999999999999999E-2</v>
      </c>
      <c r="R144" s="141">
        <v>0.11600000000000001</v>
      </c>
      <c r="S144" s="141">
        <v>0.24299999999999999</v>
      </c>
      <c r="T144" s="141">
        <v>0.41699999999999998</v>
      </c>
    </row>
    <row r="145" spans="1:20" x14ac:dyDescent="0.25">
      <c r="A145" s="97" t="s">
        <v>881</v>
      </c>
      <c r="B145" s="153">
        <v>0.48554913294797686</v>
      </c>
      <c r="C145" s="153">
        <v>0.31502890173410403</v>
      </c>
      <c r="D145" s="153">
        <v>4.6242774566473986E-2</v>
      </c>
      <c r="E145" s="153">
        <v>0.15317919075144509</v>
      </c>
      <c r="F145" s="153">
        <v>1</v>
      </c>
      <c r="G145" s="144">
        <v>346</v>
      </c>
      <c r="H145" s="153">
        <v>0.21358024691358024</v>
      </c>
      <c r="I145" s="97"/>
      <c r="J145" s="97"/>
      <c r="K145" s="97"/>
      <c r="L145" s="97"/>
      <c r="M145" s="141">
        <v>0.433</v>
      </c>
      <c r="N145" s="141">
        <v>0.53800000000000003</v>
      </c>
      <c r="O145" s="141">
        <v>0.26800000000000002</v>
      </c>
      <c r="P145" s="141">
        <v>0.36599999999999999</v>
      </c>
      <c r="Q145" s="141">
        <v>2.9000000000000001E-2</v>
      </c>
      <c r="R145" s="141">
        <v>7.3999999999999996E-2</v>
      </c>
      <c r="S145" s="141">
        <v>0.11899999999999999</v>
      </c>
      <c r="T145" s="141">
        <v>0.19500000000000001</v>
      </c>
    </row>
    <row r="146" spans="1:20" x14ac:dyDescent="0.25">
      <c r="A146" s="97" t="s">
        <v>882</v>
      </c>
      <c r="B146" s="153">
        <v>0.56986692015209128</v>
      </c>
      <c r="C146" s="153">
        <v>0.32842205323193918</v>
      </c>
      <c r="D146" s="153">
        <v>3.5646387832699619E-2</v>
      </c>
      <c r="E146" s="153">
        <v>6.6064638783269958E-2</v>
      </c>
      <c r="F146" s="153">
        <v>1</v>
      </c>
      <c r="G146" s="144">
        <v>2104</v>
      </c>
      <c r="H146" s="153">
        <v>0.32449105490438002</v>
      </c>
      <c r="I146" s="97"/>
      <c r="J146" s="97"/>
      <c r="K146" s="97"/>
      <c r="L146" s="97"/>
      <c r="M146" s="141">
        <v>0.54900000000000004</v>
      </c>
      <c r="N146" s="141">
        <v>0.59099999999999997</v>
      </c>
      <c r="O146" s="141">
        <v>0.309</v>
      </c>
      <c r="P146" s="141">
        <v>0.34899999999999998</v>
      </c>
      <c r="Q146" s="141">
        <v>2.9000000000000001E-2</v>
      </c>
      <c r="R146" s="141">
        <v>4.3999999999999997E-2</v>
      </c>
      <c r="S146" s="141">
        <v>5.6000000000000001E-2</v>
      </c>
      <c r="T146" s="141">
        <v>7.6999999999999999E-2</v>
      </c>
    </row>
    <row r="147" spans="1:20" x14ac:dyDescent="0.25">
      <c r="A147" s="97" t="s">
        <v>883</v>
      </c>
      <c r="B147" s="153">
        <v>0.51704545454545459</v>
      </c>
      <c r="C147" s="153">
        <v>0.21022727272727273</v>
      </c>
      <c r="D147" s="153">
        <v>7.3863636363636367E-2</v>
      </c>
      <c r="E147" s="153">
        <v>0.19886363636363635</v>
      </c>
      <c r="F147" s="153">
        <v>1</v>
      </c>
      <c r="G147" s="144">
        <v>176</v>
      </c>
      <c r="H147" s="153">
        <v>0.1043272080616479</v>
      </c>
      <c r="I147" s="97"/>
      <c r="J147" s="97"/>
      <c r="K147" s="97"/>
      <c r="L147" s="97"/>
      <c r="M147" s="141">
        <v>0.44400000000000001</v>
      </c>
      <c r="N147" s="141">
        <v>0.59</v>
      </c>
      <c r="O147" s="141">
        <v>0.157</v>
      </c>
      <c r="P147" s="141">
        <v>0.27600000000000002</v>
      </c>
      <c r="Q147" s="141">
        <v>4.3999999999999997E-2</v>
      </c>
      <c r="R147" s="141">
        <v>0.122</v>
      </c>
      <c r="S147" s="141">
        <v>0.14699999999999999</v>
      </c>
      <c r="T147" s="141">
        <v>0.26400000000000001</v>
      </c>
    </row>
    <row r="148" spans="1:20" x14ac:dyDescent="0.25">
      <c r="A148" s="97" t="s">
        <v>884</v>
      </c>
      <c r="B148" s="153">
        <v>0.58951175406871614</v>
      </c>
      <c r="C148" s="153">
        <v>0.2007233273056058</v>
      </c>
      <c r="D148" s="153">
        <v>3.4358047016274866E-2</v>
      </c>
      <c r="E148" s="153">
        <v>0.17540687160940324</v>
      </c>
      <c r="F148" s="153">
        <v>1</v>
      </c>
      <c r="G148" s="144">
        <v>553</v>
      </c>
      <c r="H148" s="153">
        <v>8.7444655281467429E-2</v>
      </c>
      <c r="I148" s="97"/>
      <c r="J148" s="97"/>
      <c r="K148" s="97"/>
      <c r="L148" s="97"/>
      <c r="M148" s="141">
        <v>0.54800000000000004</v>
      </c>
      <c r="N148" s="141">
        <v>0.63</v>
      </c>
      <c r="O148" s="141">
        <v>0.16900000000000001</v>
      </c>
      <c r="P148" s="141">
        <v>0.23599999999999999</v>
      </c>
      <c r="Q148" s="141">
        <v>2.1999999999999999E-2</v>
      </c>
      <c r="R148" s="141">
        <v>5.2999999999999999E-2</v>
      </c>
      <c r="S148" s="141">
        <v>0.14599999999999999</v>
      </c>
      <c r="T148" s="141">
        <v>0.20899999999999999</v>
      </c>
    </row>
    <row r="149" spans="1:20" x14ac:dyDescent="0.25">
      <c r="A149" s="97" t="s">
        <v>885</v>
      </c>
      <c r="B149" s="153">
        <v>0.5757575757575758</v>
      </c>
      <c r="C149" s="153">
        <v>0.22727272727272727</v>
      </c>
      <c r="D149" s="153">
        <v>0.10606060606060606</v>
      </c>
      <c r="E149" s="153">
        <v>9.0909090909090912E-2</v>
      </c>
      <c r="F149" s="153">
        <v>1</v>
      </c>
      <c r="G149" s="144">
        <v>66</v>
      </c>
      <c r="H149" s="153">
        <v>6.9767441860465115E-2</v>
      </c>
      <c r="I149" s="97"/>
      <c r="J149" s="97"/>
      <c r="K149" s="97"/>
      <c r="L149" s="97"/>
      <c r="M149" s="141">
        <v>0.45600000000000002</v>
      </c>
      <c r="N149" s="141">
        <v>0.68799999999999994</v>
      </c>
      <c r="O149" s="141">
        <v>0.14299999999999999</v>
      </c>
      <c r="P149" s="141">
        <v>0.34200000000000003</v>
      </c>
      <c r="Q149" s="141">
        <v>5.1999999999999998E-2</v>
      </c>
      <c r="R149" s="141">
        <v>0.20300000000000001</v>
      </c>
      <c r="S149" s="141">
        <v>4.2000000000000003E-2</v>
      </c>
      <c r="T149" s="141">
        <v>0.184</v>
      </c>
    </row>
    <row r="150" spans="1:20" x14ac:dyDescent="0.25">
      <c r="A150" s="97" t="s">
        <v>886</v>
      </c>
      <c r="B150" s="153">
        <v>0.59241706161137442</v>
      </c>
      <c r="C150" s="153">
        <v>0.11374407582938388</v>
      </c>
      <c r="D150" s="153">
        <v>6.1611374407582936E-2</v>
      </c>
      <c r="E150" s="153">
        <v>0.23222748815165878</v>
      </c>
      <c r="F150" s="153">
        <v>1</v>
      </c>
      <c r="G150" s="144">
        <v>211</v>
      </c>
      <c r="H150" s="153">
        <v>7.6755183703164781E-2</v>
      </c>
      <c r="I150" s="97"/>
      <c r="J150" s="97"/>
      <c r="K150" s="97"/>
      <c r="L150" s="97"/>
      <c r="M150" s="141">
        <v>0.52500000000000002</v>
      </c>
      <c r="N150" s="141">
        <v>0.65600000000000003</v>
      </c>
      <c r="O150" s="141">
        <v>7.8E-2</v>
      </c>
      <c r="P150" s="141">
        <v>0.16400000000000001</v>
      </c>
      <c r="Q150" s="141">
        <v>3.5999999999999997E-2</v>
      </c>
      <c r="R150" s="141">
        <v>0.10299999999999999</v>
      </c>
      <c r="S150" s="141">
        <v>0.18</v>
      </c>
      <c r="T150" s="141">
        <v>0.29399999999999998</v>
      </c>
    </row>
    <row r="151" spans="1:20" x14ac:dyDescent="0.25">
      <c r="A151" s="97" t="s">
        <v>887</v>
      </c>
      <c r="B151" s="153">
        <v>0.58490054096220045</v>
      </c>
      <c r="C151" s="153">
        <v>0.28060506367752547</v>
      </c>
      <c r="D151" s="153">
        <v>3.7104241211484E-2</v>
      </c>
      <c r="E151" s="153">
        <v>9.7390154148790042E-2</v>
      </c>
      <c r="F151" s="153">
        <v>1</v>
      </c>
      <c r="G151" s="144">
        <v>58969</v>
      </c>
      <c r="H151" s="153">
        <v>0.22620874315262923</v>
      </c>
      <c r="I151" s="97"/>
      <c r="J151" s="97"/>
      <c r="K151" s="97"/>
      <c r="L151" s="97"/>
      <c r="M151" s="141">
        <v>0.58099999999999996</v>
      </c>
      <c r="N151" s="141">
        <v>0.58899999999999997</v>
      </c>
      <c r="O151" s="141">
        <v>0.27700000000000002</v>
      </c>
      <c r="P151" s="141">
        <v>0.28399999999999997</v>
      </c>
      <c r="Q151" s="141">
        <v>3.5999999999999997E-2</v>
      </c>
      <c r="R151" s="141">
        <v>3.9E-2</v>
      </c>
      <c r="S151" s="141">
        <v>9.5000000000000001E-2</v>
      </c>
      <c r="T151" s="141">
        <v>0.1</v>
      </c>
    </row>
    <row r="152" spans="1:20" x14ac:dyDescent="0.25">
      <c r="A152" s="97" t="s">
        <v>888</v>
      </c>
      <c r="B152" s="153">
        <v>0.47398843930635837</v>
      </c>
      <c r="C152" s="153">
        <v>0.37919075144508668</v>
      </c>
      <c r="D152" s="153">
        <v>6.8208092485549127E-2</v>
      </c>
      <c r="E152" s="153">
        <v>7.8612716763005783E-2</v>
      </c>
      <c r="F152" s="153">
        <v>1</v>
      </c>
      <c r="G152" s="144">
        <v>865</v>
      </c>
      <c r="H152" s="153">
        <v>0.51734449760765555</v>
      </c>
      <c r="I152" s="97"/>
      <c r="J152" s="97"/>
      <c r="K152" s="97"/>
      <c r="L152" s="97"/>
      <c r="M152" s="141">
        <v>0.441</v>
      </c>
      <c r="N152" s="141">
        <v>0.50700000000000001</v>
      </c>
      <c r="O152" s="141">
        <v>0.34699999999999998</v>
      </c>
      <c r="P152" s="141">
        <v>0.41199999999999998</v>
      </c>
      <c r="Q152" s="141">
        <v>5.2999999999999999E-2</v>
      </c>
      <c r="R152" s="141">
        <v>8.6999999999999994E-2</v>
      </c>
      <c r="S152" s="141">
        <v>6.2E-2</v>
      </c>
      <c r="T152" s="141">
        <v>9.8000000000000004E-2</v>
      </c>
    </row>
    <row r="153" spans="1:20" x14ac:dyDescent="0.25">
      <c r="A153" s="97" t="s">
        <v>889</v>
      </c>
      <c r="B153" s="153">
        <v>0.63102595797280592</v>
      </c>
      <c r="C153" s="153">
        <v>0.22496909765142151</v>
      </c>
      <c r="D153" s="153">
        <v>3.5228677379480842E-2</v>
      </c>
      <c r="E153" s="153">
        <v>0.10877626699629171</v>
      </c>
      <c r="F153" s="153">
        <v>1</v>
      </c>
      <c r="G153" s="144">
        <v>1618</v>
      </c>
      <c r="H153" s="153">
        <v>0.18388453233321969</v>
      </c>
      <c r="I153" s="97"/>
      <c r="J153" s="97"/>
      <c r="K153" s="97"/>
      <c r="L153" s="97"/>
      <c r="M153" s="141">
        <v>0.60699999999999998</v>
      </c>
      <c r="N153" s="141">
        <v>0.65400000000000003</v>
      </c>
      <c r="O153" s="141">
        <v>0.20499999999999999</v>
      </c>
      <c r="P153" s="141">
        <v>0.246</v>
      </c>
      <c r="Q153" s="141">
        <v>2.7E-2</v>
      </c>
      <c r="R153" s="141">
        <v>4.4999999999999998E-2</v>
      </c>
      <c r="S153" s="141">
        <v>9.5000000000000001E-2</v>
      </c>
      <c r="T153" s="141">
        <v>0.125</v>
      </c>
    </row>
    <row r="154" spans="1:20" x14ac:dyDescent="0.25">
      <c r="A154" s="97" t="s">
        <v>890</v>
      </c>
      <c r="B154" s="153">
        <v>0.52411575562700963</v>
      </c>
      <c r="C154" s="153">
        <v>0.21936405859235442</v>
      </c>
      <c r="D154" s="153">
        <v>3.3583422650946763E-2</v>
      </c>
      <c r="E154" s="153">
        <v>0.22293676312968919</v>
      </c>
      <c r="F154" s="153">
        <v>1</v>
      </c>
      <c r="G154" s="144">
        <v>2799</v>
      </c>
      <c r="H154" s="153">
        <v>0.62227656736327253</v>
      </c>
      <c r="I154" s="97"/>
      <c r="J154" s="97"/>
      <c r="K154" s="97"/>
      <c r="L154" s="97"/>
      <c r="M154" s="141">
        <v>0.50600000000000001</v>
      </c>
      <c r="N154" s="141">
        <v>0.54300000000000004</v>
      </c>
      <c r="O154" s="141">
        <v>0.20399999999999999</v>
      </c>
      <c r="P154" s="141">
        <v>0.23499999999999999</v>
      </c>
      <c r="Q154" s="141">
        <v>2.8000000000000001E-2</v>
      </c>
      <c r="R154" s="141">
        <v>4.1000000000000002E-2</v>
      </c>
      <c r="S154" s="141">
        <v>0.20799999999999999</v>
      </c>
      <c r="T154" s="141">
        <v>0.23899999999999999</v>
      </c>
    </row>
    <row r="155" spans="1:20" x14ac:dyDescent="0.25">
      <c r="A155" s="97" t="s">
        <v>891</v>
      </c>
      <c r="B155" s="153">
        <v>0.58698727015558694</v>
      </c>
      <c r="C155" s="153">
        <v>0.32026672054960598</v>
      </c>
      <c r="D155" s="153">
        <v>3.1925641543746212E-2</v>
      </c>
      <c r="E155" s="153">
        <v>6.0820367751060818E-2</v>
      </c>
      <c r="F155" s="153">
        <v>1</v>
      </c>
      <c r="G155" s="144">
        <v>4949</v>
      </c>
      <c r="H155" s="153">
        <v>0.57889811673879987</v>
      </c>
      <c r="I155" s="97"/>
      <c r="J155" s="97"/>
      <c r="K155" s="97"/>
      <c r="L155" s="97"/>
      <c r="M155" s="141">
        <v>0.57299999999999995</v>
      </c>
      <c r="N155" s="141">
        <v>0.60099999999999998</v>
      </c>
      <c r="O155" s="141">
        <v>0.307</v>
      </c>
      <c r="P155" s="141">
        <v>0.33300000000000002</v>
      </c>
      <c r="Q155" s="141">
        <v>2.7E-2</v>
      </c>
      <c r="R155" s="141">
        <v>3.6999999999999998E-2</v>
      </c>
      <c r="S155" s="141">
        <v>5.3999999999999999E-2</v>
      </c>
      <c r="T155" s="141">
        <v>6.8000000000000005E-2</v>
      </c>
    </row>
    <row r="156" spans="1:20" x14ac:dyDescent="0.25">
      <c r="A156" s="97" t="s">
        <v>892</v>
      </c>
      <c r="B156" s="153">
        <v>0.63214285714285712</v>
      </c>
      <c r="C156" s="153">
        <v>0.2</v>
      </c>
      <c r="D156" s="153">
        <v>4.642857142857143E-2</v>
      </c>
      <c r="E156" s="153">
        <v>0.12142857142857143</v>
      </c>
      <c r="F156" s="153">
        <v>1</v>
      </c>
      <c r="G156" s="144">
        <v>280</v>
      </c>
      <c r="H156" s="153">
        <v>0.1174496644295302</v>
      </c>
      <c r="I156" s="97"/>
      <c r="J156" s="97"/>
      <c r="K156" s="97"/>
      <c r="L156" s="97"/>
      <c r="M156" s="141">
        <v>0.57399999999999995</v>
      </c>
      <c r="N156" s="141">
        <v>0.68600000000000005</v>
      </c>
      <c r="O156" s="141">
        <v>0.157</v>
      </c>
      <c r="P156" s="141">
        <v>0.251</v>
      </c>
      <c r="Q156" s="141">
        <v>2.7E-2</v>
      </c>
      <c r="R156" s="141">
        <v>7.8E-2</v>
      </c>
      <c r="S156" s="141">
        <v>8.7999999999999995E-2</v>
      </c>
      <c r="T156" s="141">
        <v>0.16500000000000001</v>
      </c>
    </row>
    <row r="157" spans="1:20" x14ac:dyDescent="0.25">
      <c r="A157" s="97" t="s">
        <v>893</v>
      </c>
      <c r="B157" s="153">
        <v>0.48351648351648352</v>
      </c>
      <c r="C157" s="153">
        <v>0.12087912087912088</v>
      </c>
      <c r="D157" s="153">
        <v>8.7912087912087919E-2</v>
      </c>
      <c r="E157" s="153">
        <v>0.30769230769230771</v>
      </c>
      <c r="F157" s="153">
        <v>1</v>
      </c>
      <c r="G157" s="144">
        <v>182</v>
      </c>
      <c r="H157" s="153">
        <v>7.8061333905211239E-3</v>
      </c>
      <c r="I157" s="97"/>
      <c r="J157" s="97"/>
      <c r="K157" s="97"/>
      <c r="L157" s="97"/>
      <c r="M157" s="141">
        <v>0.41199999999999998</v>
      </c>
      <c r="N157" s="141">
        <v>0.55600000000000005</v>
      </c>
      <c r="O157" s="141">
        <v>8.1000000000000003E-2</v>
      </c>
      <c r="P157" s="141">
        <v>0.17599999999999999</v>
      </c>
      <c r="Q157" s="141">
        <v>5.5E-2</v>
      </c>
      <c r="R157" s="141">
        <v>0.13800000000000001</v>
      </c>
      <c r="S157" s="141">
        <v>0.245</v>
      </c>
      <c r="T157" s="141">
        <v>0.378</v>
      </c>
    </row>
    <row r="158" spans="1:20" x14ac:dyDescent="0.25">
      <c r="A158" s="97" t="s">
        <v>894</v>
      </c>
      <c r="B158" s="153">
        <v>0.60571923743500866</v>
      </c>
      <c r="C158" s="153">
        <v>0.30787323594949245</v>
      </c>
      <c r="D158" s="153">
        <v>3.1567219608814062E-2</v>
      </c>
      <c r="E158" s="153">
        <v>5.4840307006684824E-2</v>
      </c>
      <c r="F158" s="153">
        <v>1</v>
      </c>
      <c r="G158" s="144">
        <v>8078</v>
      </c>
      <c r="H158" s="153">
        <v>0.24854619857850527</v>
      </c>
      <c r="I158" s="97"/>
      <c r="J158" s="97"/>
      <c r="K158" s="97"/>
      <c r="L158" s="97"/>
      <c r="M158" s="141">
        <v>0.59499999999999997</v>
      </c>
      <c r="N158" s="141">
        <v>0.61599999999999999</v>
      </c>
      <c r="O158" s="141">
        <v>0.29799999999999999</v>
      </c>
      <c r="P158" s="141">
        <v>0.318</v>
      </c>
      <c r="Q158" s="141">
        <v>2.8000000000000001E-2</v>
      </c>
      <c r="R158" s="141">
        <v>3.5999999999999997E-2</v>
      </c>
      <c r="S158" s="141">
        <v>0.05</v>
      </c>
      <c r="T158" s="141">
        <v>0.06</v>
      </c>
    </row>
    <row r="159" spans="1:20" x14ac:dyDescent="0.25">
      <c r="A159" s="97" t="s">
        <v>895</v>
      </c>
      <c r="B159" s="153">
        <v>0.64583333333333337</v>
      </c>
      <c r="C159" s="153">
        <v>8.3333333333333329E-2</v>
      </c>
      <c r="D159" s="153">
        <v>0.10416666666666667</v>
      </c>
      <c r="E159" s="153">
        <v>0.16666666666666666</v>
      </c>
      <c r="F159" s="153">
        <v>1</v>
      </c>
      <c r="G159" s="144">
        <v>48</v>
      </c>
      <c r="H159" s="153">
        <v>9.9667774086378731E-3</v>
      </c>
      <c r="I159" s="97"/>
      <c r="J159" s="97"/>
      <c r="K159" s="97"/>
      <c r="L159" s="97"/>
      <c r="M159" s="141">
        <v>0.504</v>
      </c>
      <c r="N159" s="141">
        <v>0.76600000000000001</v>
      </c>
      <c r="O159" s="141">
        <v>3.3000000000000002E-2</v>
      </c>
      <c r="P159" s="141">
        <v>0.19600000000000001</v>
      </c>
      <c r="Q159" s="141">
        <v>4.4999999999999998E-2</v>
      </c>
      <c r="R159" s="141">
        <v>0.222</v>
      </c>
      <c r="S159" s="141">
        <v>8.6999999999999994E-2</v>
      </c>
      <c r="T159" s="141">
        <v>0.29599999999999999</v>
      </c>
    </row>
    <row r="160" spans="1:20" x14ac:dyDescent="0.25">
      <c r="A160" s="97" t="s">
        <v>896</v>
      </c>
      <c r="B160" s="153">
        <v>0.6291891891891892</v>
      </c>
      <c r="C160" s="153">
        <v>0.23513513513513515</v>
      </c>
      <c r="D160" s="153">
        <v>3.3513513513513511E-2</v>
      </c>
      <c r="E160" s="153">
        <v>0.10216216216216216</v>
      </c>
      <c r="F160" s="153">
        <v>1</v>
      </c>
      <c r="G160" s="144">
        <v>1850</v>
      </c>
      <c r="H160" s="153">
        <v>4.6003879246033719E-2</v>
      </c>
      <c r="I160" s="97"/>
      <c r="J160" s="97"/>
      <c r="K160" s="97"/>
      <c r="L160" s="97"/>
      <c r="M160" s="141">
        <v>0.60699999999999998</v>
      </c>
      <c r="N160" s="141">
        <v>0.65100000000000002</v>
      </c>
      <c r="O160" s="141">
        <v>0.216</v>
      </c>
      <c r="P160" s="141">
        <v>0.255</v>
      </c>
      <c r="Q160" s="141">
        <v>2.5999999999999999E-2</v>
      </c>
      <c r="R160" s="141">
        <v>4.2999999999999997E-2</v>
      </c>
      <c r="S160" s="141">
        <v>8.8999999999999996E-2</v>
      </c>
      <c r="T160" s="141">
        <v>0.11700000000000001</v>
      </c>
    </row>
    <row r="161" spans="1:20" x14ac:dyDescent="0.25">
      <c r="A161" s="97" t="s">
        <v>897</v>
      </c>
      <c r="B161" s="153">
        <v>0.68617021276595747</v>
      </c>
      <c r="C161" s="153">
        <v>0.14893617021276595</v>
      </c>
      <c r="D161" s="153">
        <v>2.1276595744680851E-2</v>
      </c>
      <c r="E161" s="153">
        <v>0.14361702127659576</v>
      </c>
      <c r="F161" s="153">
        <v>1</v>
      </c>
      <c r="G161" s="144">
        <v>188</v>
      </c>
      <c r="H161" s="153">
        <v>0.10358126721763085</v>
      </c>
      <c r="I161" s="97"/>
      <c r="J161" s="97"/>
      <c r="K161" s="97"/>
      <c r="L161" s="97"/>
      <c r="M161" s="141">
        <v>0.61699999999999999</v>
      </c>
      <c r="N161" s="141">
        <v>0.748</v>
      </c>
      <c r="O161" s="141">
        <v>0.105</v>
      </c>
      <c r="P161" s="141">
        <v>0.20699999999999999</v>
      </c>
      <c r="Q161" s="141">
        <v>8.0000000000000002E-3</v>
      </c>
      <c r="R161" s="141">
        <v>5.2999999999999999E-2</v>
      </c>
      <c r="S161" s="141">
        <v>0.10100000000000001</v>
      </c>
      <c r="T161" s="141">
        <v>0.20100000000000001</v>
      </c>
    </row>
    <row r="162" spans="1:20" x14ac:dyDescent="0.25">
      <c r="A162" s="97" t="s">
        <v>898</v>
      </c>
      <c r="B162" s="153">
        <v>0.55696202531645567</v>
      </c>
      <c r="C162" s="153">
        <v>0.13924050632911392</v>
      </c>
      <c r="D162" s="153">
        <v>3.7974683544303799E-2</v>
      </c>
      <c r="E162" s="153">
        <v>0.26582278481012656</v>
      </c>
      <c r="F162" s="153">
        <v>1</v>
      </c>
      <c r="G162" s="144">
        <v>79</v>
      </c>
      <c r="H162" s="153">
        <v>0.12640000000000001</v>
      </c>
      <c r="I162" s="97"/>
      <c r="J162" s="97"/>
      <c r="K162" s="97"/>
      <c r="L162" s="97"/>
      <c r="M162" s="141">
        <v>0.44700000000000001</v>
      </c>
      <c r="N162" s="141">
        <v>0.66100000000000003</v>
      </c>
      <c r="O162" s="141">
        <v>0.08</v>
      </c>
      <c r="P162" s="141">
        <v>0.23200000000000001</v>
      </c>
      <c r="Q162" s="141">
        <v>1.2999999999999999E-2</v>
      </c>
      <c r="R162" s="141">
        <v>0.106</v>
      </c>
      <c r="S162" s="141">
        <v>0.18099999999999999</v>
      </c>
      <c r="T162" s="141">
        <v>0.372</v>
      </c>
    </row>
    <row r="163" spans="1:20" x14ac:dyDescent="0.25">
      <c r="A163" s="97" t="s">
        <v>899</v>
      </c>
      <c r="B163" s="153">
        <v>0.54400000000000004</v>
      </c>
      <c r="C163" s="153">
        <v>9.6000000000000002E-2</v>
      </c>
      <c r="D163" s="153">
        <v>4.8000000000000001E-2</v>
      </c>
      <c r="E163" s="153">
        <v>0.312</v>
      </c>
      <c r="F163" s="153">
        <v>1</v>
      </c>
      <c r="G163" s="144">
        <v>125</v>
      </c>
      <c r="H163" s="153">
        <v>5.7103700319780723E-2</v>
      </c>
      <c r="I163" s="97"/>
      <c r="J163" s="97"/>
      <c r="K163" s="97"/>
      <c r="L163" s="97"/>
      <c r="M163" s="141">
        <v>0.45700000000000002</v>
      </c>
      <c r="N163" s="141">
        <v>0.629</v>
      </c>
      <c r="O163" s="141">
        <v>5.6000000000000001E-2</v>
      </c>
      <c r="P163" s="141">
        <v>0.16</v>
      </c>
      <c r="Q163" s="141">
        <v>2.1999999999999999E-2</v>
      </c>
      <c r="R163" s="141">
        <v>0.10100000000000001</v>
      </c>
      <c r="S163" s="141">
        <v>0.23699999999999999</v>
      </c>
      <c r="T163" s="141">
        <v>0.39800000000000002</v>
      </c>
    </row>
    <row r="164" spans="1:20" x14ac:dyDescent="0.25">
      <c r="A164" s="97" t="s">
        <v>900</v>
      </c>
      <c r="B164" s="153">
        <v>0.5</v>
      </c>
      <c r="C164" s="153">
        <v>0.1111111111111111</v>
      </c>
      <c r="D164" s="153">
        <v>5.5555555555555552E-2</v>
      </c>
      <c r="E164" s="153">
        <v>0.33333333333333331</v>
      </c>
      <c r="F164" s="153">
        <v>1</v>
      </c>
      <c r="G164" s="144">
        <v>108</v>
      </c>
      <c r="H164" s="153">
        <v>7.6923076923076927E-2</v>
      </c>
      <c r="I164" s="97"/>
      <c r="J164" s="97"/>
      <c r="K164" s="97"/>
      <c r="L164" s="97"/>
      <c r="M164" s="141">
        <v>0.40699999999999997</v>
      </c>
      <c r="N164" s="141">
        <v>0.59299999999999997</v>
      </c>
      <c r="O164" s="141">
        <v>6.5000000000000002E-2</v>
      </c>
      <c r="P164" s="141">
        <v>0.184</v>
      </c>
      <c r="Q164" s="141">
        <v>2.5999999999999999E-2</v>
      </c>
      <c r="R164" s="141">
        <v>0.11600000000000001</v>
      </c>
      <c r="S164" s="141">
        <v>0.252</v>
      </c>
      <c r="T164" s="141">
        <v>0.42699999999999999</v>
      </c>
    </row>
    <row r="165" spans="1:20" x14ac:dyDescent="0.25">
      <c r="A165" s="97" t="s">
        <v>901</v>
      </c>
      <c r="B165" s="153">
        <v>0.47972972972972971</v>
      </c>
      <c r="C165" s="153">
        <v>0.17567567567567569</v>
      </c>
      <c r="D165" s="153">
        <v>4.0540540540540543E-2</v>
      </c>
      <c r="E165" s="153">
        <v>0.30405405405405406</v>
      </c>
      <c r="F165" s="153">
        <v>1</v>
      </c>
      <c r="G165" s="144">
        <v>148</v>
      </c>
      <c r="H165" s="153">
        <v>0.1002710027100271</v>
      </c>
      <c r="I165" s="97"/>
      <c r="J165" s="97"/>
      <c r="K165" s="97"/>
      <c r="L165" s="97"/>
      <c r="M165" s="141">
        <v>0.40100000000000002</v>
      </c>
      <c r="N165" s="141">
        <v>0.56000000000000005</v>
      </c>
      <c r="O165" s="141">
        <v>0.123</v>
      </c>
      <c r="P165" s="141">
        <v>0.245</v>
      </c>
      <c r="Q165" s="141">
        <v>1.9E-2</v>
      </c>
      <c r="R165" s="141">
        <v>8.5999999999999993E-2</v>
      </c>
      <c r="S165" s="141">
        <v>0.23599999999999999</v>
      </c>
      <c r="T165" s="141">
        <v>0.38200000000000001</v>
      </c>
    </row>
    <row r="166" spans="1:20" x14ac:dyDescent="0.25">
      <c r="A166" s="97" t="s">
        <v>902</v>
      </c>
      <c r="B166" s="153">
        <v>0.5714285714285714</v>
      </c>
      <c r="C166" s="153">
        <v>0.20300751879699247</v>
      </c>
      <c r="D166" s="153">
        <v>3.7593984962406013E-2</v>
      </c>
      <c r="E166" s="153">
        <v>0.18796992481203006</v>
      </c>
      <c r="F166" s="153">
        <v>1</v>
      </c>
      <c r="G166" s="144">
        <v>133</v>
      </c>
      <c r="H166" s="153">
        <v>7.1428571428571425E-2</v>
      </c>
      <c r="I166" s="97"/>
      <c r="J166" s="97"/>
      <c r="K166" s="97"/>
      <c r="L166" s="97"/>
      <c r="M166" s="141">
        <v>0.48599999999999999</v>
      </c>
      <c r="N166" s="141">
        <v>0.65200000000000002</v>
      </c>
      <c r="O166" s="141">
        <v>0.14299999999999999</v>
      </c>
      <c r="P166" s="141">
        <v>0.27900000000000003</v>
      </c>
      <c r="Q166" s="141">
        <v>1.6E-2</v>
      </c>
      <c r="R166" s="141">
        <v>8.5000000000000006E-2</v>
      </c>
      <c r="S166" s="141">
        <v>0.13100000000000001</v>
      </c>
      <c r="T166" s="141">
        <v>0.26300000000000001</v>
      </c>
    </row>
    <row r="167" spans="1:20" x14ac:dyDescent="0.25">
      <c r="A167" s="97" t="s">
        <v>903</v>
      </c>
      <c r="B167" s="153">
        <v>0.52016129032258063</v>
      </c>
      <c r="C167" s="153">
        <v>0.28629032258064518</v>
      </c>
      <c r="D167" s="153">
        <v>2.8225806451612902E-2</v>
      </c>
      <c r="E167" s="153">
        <v>0.16532258064516128</v>
      </c>
      <c r="F167" s="153">
        <v>1</v>
      </c>
      <c r="G167" s="144">
        <v>248</v>
      </c>
      <c r="H167" s="153">
        <v>0.17452498240675582</v>
      </c>
      <c r="I167" s="97"/>
      <c r="J167" s="97"/>
      <c r="K167" s="97"/>
      <c r="L167" s="97"/>
      <c r="M167" s="141">
        <v>0.45800000000000002</v>
      </c>
      <c r="N167" s="141">
        <v>0.58199999999999996</v>
      </c>
      <c r="O167" s="141">
        <v>0.23400000000000001</v>
      </c>
      <c r="P167" s="141">
        <v>0.34499999999999997</v>
      </c>
      <c r="Q167" s="141">
        <v>1.4E-2</v>
      </c>
      <c r="R167" s="141">
        <v>5.7000000000000002E-2</v>
      </c>
      <c r="S167" s="141">
        <v>0.124</v>
      </c>
      <c r="T167" s="141">
        <v>0.217</v>
      </c>
    </row>
    <row r="168" spans="1:20" x14ac:dyDescent="0.25">
      <c r="A168" s="97" t="s">
        <v>904</v>
      </c>
      <c r="B168" s="153">
        <v>0.59651232711966329</v>
      </c>
      <c r="C168" s="153">
        <v>0.26097414311485267</v>
      </c>
      <c r="D168" s="153">
        <v>4.0889957907396274E-2</v>
      </c>
      <c r="E168" s="153">
        <v>0.10162357185808779</v>
      </c>
      <c r="F168" s="153">
        <v>1</v>
      </c>
      <c r="G168" s="144">
        <v>1663</v>
      </c>
      <c r="H168" s="153">
        <v>0.25679431747992587</v>
      </c>
      <c r="I168" s="97"/>
      <c r="J168" s="97"/>
      <c r="K168" s="97"/>
      <c r="L168" s="97"/>
      <c r="M168" s="141">
        <v>0.57299999999999995</v>
      </c>
      <c r="N168" s="141">
        <v>0.62</v>
      </c>
      <c r="O168" s="141">
        <v>0.24</v>
      </c>
      <c r="P168" s="141">
        <v>0.28299999999999997</v>
      </c>
      <c r="Q168" s="141">
        <v>3.2000000000000001E-2</v>
      </c>
      <c r="R168" s="141">
        <v>5.1999999999999998E-2</v>
      </c>
      <c r="S168" s="141">
        <v>8.7999999999999995E-2</v>
      </c>
      <c r="T168" s="141">
        <v>0.11700000000000001</v>
      </c>
    </row>
    <row r="169" spans="1:20" x14ac:dyDescent="0.25">
      <c r="A169" s="97" t="s">
        <v>905</v>
      </c>
      <c r="B169" s="153">
        <v>0.48825065274151436</v>
      </c>
      <c r="C169" s="153">
        <v>0.34812880765883375</v>
      </c>
      <c r="D169" s="153">
        <v>2.7850304612706701E-2</v>
      </c>
      <c r="E169" s="153">
        <v>0.13577023498694518</v>
      </c>
      <c r="F169" s="153">
        <v>1</v>
      </c>
      <c r="G169" s="144">
        <v>1149</v>
      </c>
      <c r="H169" s="153">
        <v>0.5157091561938959</v>
      </c>
      <c r="I169" s="97"/>
      <c r="J169" s="97"/>
      <c r="K169" s="97"/>
      <c r="L169" s="97"/>
      <c r="M169" s="141">
        <v>0.45900000000000002</v>
      </c>
      <c r="N169" s="141">
        <v>0.51700000000000002</v>
      </c>
      <c r="O169" s="141">
        <v>0.32100000000000001</v>
      </c>
      <c r="P169" s="141">
        <v>0.376</v>
      </c>
      <c r="Q169" s="141">
        <v>0.02</v>
      </c>
      <c r="R169" s="141">
        <v>3.9E-2</v>
      </c>
      <c r="S169" s="141">
        <v>0.11700000000000001</v>
      </c>
      <c r="T169" s="141">
        <v>0.157</v>
      </c>
    </row>
    <row r="170" spans="1:20" x14ac:dyDescent="0.25">
      <c r="A170" s="97" t="s">
        <v>906</v>
      </c>
      <c r="B170" s="153">
        <v>0.60102739726027399</v>
      </c>
      <c r="C170" s="153">
        <v>0.28082191780821919</v>
      </c>
      <c r="D170" s="153">
        <v>3.4246575342465752E-2</v>
      </c>
      <c r="E170" s="153">
        <v>8.3904109589041098E-2</v>
      </c>
      <c r="F170" s="153">
        <v>1</v>
      </c>
      <c r="G170" s="144">
        <v>584</v>
      </c>
      <c r="H170" s="153">
        <v>0.22129594543387646</v>
      </c>
      <c r="I170" s="97"/>
      <c r="J170" s="97"/>
      <c r="K170" s="97"/>
      <c r="L170" s="97"/>
      <c r="M170" s="141">
        <v>0.56100000000000005</v>
      </c>
      <c r="N170" s="141">
        <v>0.64</v>
      </c>
      <c r="O170" s="141">
        <v>0.246</v>
      </c>
      <c r="P170" s="141">
        <v>0.31900000000000001</v>
      </c>
      <c r="Q170" s="141">
        <v>2.1999999999999999E-2</v>
      </c>
      <c r="R170" s="141">
        <v>5.1999999999999998E-2</v>
      </c>
      <c r="S170" s="141">
        <v>6.4000000000000001E-2</v>
      </c>
      <c r="T170" s="141">
        <v>0.109</v>
      </c>
    </row>
    <row r="171" spans="1:20" x14ac:dyDescent="0.25">
      <c r="A171" s="97" t="s">
        <v>907</v>
      </c>
      <c r="B171" s="153">
        <v>0.45098039215686275</v>
      </c>
      <c r="C171" s="153">
        <v>0.28520499108734404</v>
      </c>
      <c r="D171" s="153">
        <v>5.1693404634581108E-2</v>
      </c>
      <c r="E171" s="153">
        <v>0.21212121212121213</v>
      </c>
      <c r="F171" s="153">
        <v>1</v>
      </c>
      <c r="G171" s="144">
        <v>561</v>
      </c>
      <c r="H171" s="153">
        <v>0.49822380106571934</v>
      </c>
      <c r="I171" s="97"/>
      <c r="J171" s="97"/>
      <c r="K171" s="97"/>
      <c r="L171" s="97"/>
      <c r="M171" s="141">
        <v>0.41</v>
      </c>
      <c r="N171" s="141">
        <v>0.49199999999999999</v>
      </c>
      <c r="O171" s="141">
        <v>0.249</v>
      </c>
      <c r="P171" s="141">
        <v>0.32400000000000001</v>
      </c>
      <c r="Q171" s="141">
        <v>3.5999999999999997E-2</v>
      </c>
      <c r="R171" s="141">
        <v>7.2999999999999995E-2</v>
      </c>
      <c r="S171" s="141">
        <v>0.18</v>
      </c>
      <c r="T171" s="141">
        <v>0.248</v>
      </c>
    </row>
    <row r="172" spans="1:20" x14ac:dyDescent="0.25">
      <c r="A172" s="97" t="s">
        <v>908</v>
      </c>
      <c r="B172" s="153">
        <v>0.5575679172056921</v>
      </c>
      <c r="C172" s="153">
        <v>0.2923673997412678</v>
      </c>
      <c r="D172" s="153">
        <v>3.7516170763260026E-2</v>
      </c>
      <c r="E172" s="153">
        <v>0.11254851228978008</v>
      </c>
      <c r="F172" s="153">
        <v>1</v>
      </c>
      <c r="G172" s="144">
        <v>773</v>
      </c>
      <c r="H172" s="153">
        <v>0.41988049972840846</v>
      </c>
      <c r="I172" s="97"/>
      <c r="J172" s="97"/>
      <c r="K172" s="97"/>
      <c r="L172" s="97"/>
      <c r="M172" s="141">
        <v>0.52200000000000002</v>
      </c>
      <c r="N172" s="141">
        <v>0.59199999999999997</v>
      </c>
      <c r="O172" s="141">
        <v>0.26100000000000001</v>
      </c>
      <c r="P172" s="141">
        <v>0.32500000000000001</v>
      </c>
      <c r="Q172" s="141">
        <v>2.5999999999999999E-2</v>
      </c>
      <c r="R172" s="141">
        <v>5.2999999999999999E-2</v>
      </c>
      <c r="S172" s="141">
        <v>9.1999999999999998E-2</v>
      </c>
      <c r="T172" s="141">
        <v>0.13700000000000001</v>
      </c>
    </row>
    <row r="173" spans="1:20" x14ac:dyDescent="0.25">
      <c r="A173" s="97" t="s">
        <v>909</v>
      </c>
      <c r="B173" s="153">
        <v>0.63901485535574665</v>
      </c>
      <c r="C173" s="153">
        <v>0.2529319781078968</v>
      </c>
      <c r="D173" s="153">
        <v>3.6121970289288506E-2</v>
      </c>
      <c r="E173" s="153">
        <v>7.1931196247068022E-2</v>
      </c>
      <c r="F173" s="153">
        <v>1</v>
      </c>
      <c r="G173" s="144">
        <v>12790</v>
      </c>
      <c r="H173" s="153">
        <v>0.37827925822957026</v>
      </c>
      <c r="I173" s="97"/>
      <c r="J173" s="97"/>
      <c r="K173" s="97"/>
      <c r="L173" s="97"/>
      <c r="M173" s="141">
        <v>0.63100000000000001</v>
      </c>
      <c r="N173" s="141">
        <v>0.64700000000000002</v>
      </c>
      <c r="O173" s="141">
        <v>0.245</v>
      </c>
      <c r="P173" s="141">
        <v>0.26100000000000001</v>
      </c>
      <c r="Q173" s="141">
        <v>3.3000000000000002E-2</v>
      </c>
      <c r="R173" s="141">
        <v>3.9E-2</v>
      </c>
      <c r="S173" s="141">
        <v>6.8000000000000005E-2</v>
      </c>
      <c r="T173" s="141">
        <v>7.6999999999999999E-2</v>
      </c>
    </row>
    <row r="174" spans="1:20" x14ac:dyDescent="0.25">
      <c r="A174" s="97" t="s">
        <v>910</v>
      </c>
      <c r="B174" s="153">
        <v>0.5714285714285714</v>
      </c>
      <c r="C174" s="153">
        <v>0.2857142857142857</v>
      </c>
      <c r="D174" s="153" t="s">
        <v>162</v>
      </c>
      <c r="E174" s="153">
        <v>0.14285714285714285</v>
      </c>
      <c r="F174" s="153">
        <v>1</v>
      </c>
      <c r="G174" s="144">
        <v>7</v>
      </c>
      <c r="H174" s="153">
        <v>2.5362318840579712E-2</v>
      </c>
      <c r="I174" s="97"/>
      <c r="J174" s="97"/>
      <c r="K174" s="97"/>
      <c r="L174" s="97"/>
      <c r="M174" s="141">
        <v>0.25</v>
      </c>
      <c r="N174" s="141">
        <v>0.84199999999999997</v>
      </c>
      <c r="O174" s="141">
        <v>8.2000000000000003E-2</v>
      </c>
      <c r="P174" s="141">
        <v>0.64100000000000001</v>
      </c>
      <c r="Q174" s="141" t="s">
        <v>162</v>
      </c>
      <c r="R174" s="141" t="s">
        <v>162</v>
      </c>
      <c r="S174" s="141">
        <v>2.5999999999999999E-2</v>
      </c>
      <c r="T174" s="141">
        <v>0.51300000000000001</v>
      </c>
    </row>
    <row r="175" spans="1:20" x14ac:dyDescent="0.25">
      <c r="A175" s="97" t="s">
        <v>911</v>
      </c>
      <c r="B175" s="153">
        <v>0.5</v>
      </c>
      <c r="C175" s="153">
        <v>0.23305084745762711</v>
      </c>
      <c r="D175" s="153">
        <v>5.9322033898305086E-2</v>
      </c>
      <c r="E175" s="153">
        <v>0.2076271186440678</v>
      </c>
      <c r="F175" s="153">
        <v>1</v>
      </c>
      <c r="G175" s="144">
        <v>236</v>
      </c>
      <c r="H175" s="153">
        <v>2.3845609780741638E-2</v>
      </c>
      <c r="I175" s="97"/>
      <c r="J175" s="97"/>
      <c r="K175" s="97"/>
      <c r="L175" s="97"/>
      <c r="M175" s="141">
        <v>0.437</v>
      </c>
      <c r="N175" s="141">
        <v>0.56299999999999994</v>
      </c>
      <c r="O175" s="141">
        <v>0.184</v>
      </c>
      <c r="P175" s="141">
        <v>0.29099999999999998</v>
      </c>
      <c r="Q175" s="141">
        <v>3.5999999999999997E-2</v>
      </c>
      <c r="R175" s="141">
        <v>9.7000000000000003E-2</v>
      </c>
      <c r="S175" s="141">
        <v>0.161</v>
      </c>
      <c r="T175" s="141">
        <v>0.26400000000000001</v>
      </c>
    </row>
    <row r="176" spans="1:20" x14ac:dyDescent="0.25">
      <c r="A176" s="97" t="s">
        <v>912</v>
      </c>
      <c r="B176" s="153">
        <v>0.60815822002472186</v>
      </c>
      <c r="C176" s="153">
        <v>0.17428924598269468</v>
      </c>
      <c r="D176" s="153">
        <v>3.8318912237330034E-2</v>
      </c>
      <c r="E176" s="153">
        <v>0.1792336217552534</v>
      </c>
      <c r="F176" s="153">
        <v>1</v>
      </c>
      <c r="G176" s="144">
        <v>809</v>
      </c>
      <c r="H176" s="153">
        <v>0.45474985947161328</v>
      </c>
      <c r="I176" s="97"/>
      <c r="J176" s="97"/>
      <c r="K176" s="97"/>
      <c r="L176" s="97"/>
      <c r="M176" s="141">
        <v>0.57399999999999995</v>
      </c>
      <c r="N176" s="141">
        <v>0.64100000000000001</v>
      </c>
      <c r="O176" s="141">
        <v>0.15</v>
      </c>
      <c r="P176" s="141">
        <v>0.20200000000000001</v>
      </c>
      <c r="Q176" s="141">
        <v>2.7E-2</v>
      </c>
      <c r="R176" s="141">
        <v>5.3999999999999999E-2</v>
      </c>
      <c r="S176" s="141">
        <v>0.154</v>
      </c>
      <c r="T176" s="141">
        <v>0.20699999999999999</v>
      </c>
    </row>
    <row r="177" spans="1:20" x14ac:dyDescent="0.25">
      <c r="A177" s="97" t="s">
        <v>913</v>
      </c>
      <c r="B177" s="153">
        <v>0.56908344733242133</v>
      </c>
      <c r="C177" s="153">
        <v>0.25718194254445964</v>
      </c>
      <c r="D177" s="153">
        <v>4.7879616963064295E-2</v>
      </c>
      <c r="E177" s="153">
        <v>0.12585499316005472</v>
      </c>
      <c r="F177" s="153">
        <v>1</v>
      </c>
      <c r="G177" s="144">
        <v>731</v>
      </c>
      <c r="H177" s="153">
        <v>0.3494263862332696</v>
      </c>
      <c r="I177" s="97"/>
      <c r="J177" s="97"/>
      <c r="K177" s="97"/>
      <c r="L177" s="97"/>
      <c r="M177" s="141">
        <v>0.53300000000000003</v>
      </c>
      <c r="N177" s="141">
        <v>0.60499999999999998</v>
      </c>
      <c r="O177" s="141">
        <v>0.22700000000000001</v>
      </c>
      <c r="P177" s="141">
        <v>0.28999999999999998</v>
      </c>
      <c r="Q177" s="141">
        <v>3.5000000000000003E-2</v>
      </c>
      <c r="R177" s="141">
        <v>6.6000000000000003E-2</v>
      </c>
      <c r="S177" s="141">
        <v>0.104</v>
      </c>
      <c r="T177" s="141">
        <v>0.152</v>
      </c>
    </row>
    <row r="178" spans="1:20" x14ac:dyDescent="0.25">
      <c r="A178" s="97" t="s">
        <v>914</v>
      </c>
      <c r="B178" s="153">
        <v>0.53102453102453107</v>
      </c>
      <c r="C178" s="153">
        <v>0.2943722943722944</v>
      </c>
      <c r="D178" s="153">
        <v>3.751803751803752E-2</v>
      </c>
      <c r="E178" s="153">
        <v>0.13708513708513709</v>
      </c>
      <c r="F178" s="153">
        <v>1</v>
      </c>
      <c r="G178" s="144">
        <v>1386</v>
      </c>
      <c r="H178" s="153">
        <v>0.34171597633136097</v>
      </c>
      <c r="I178" s="97"/>
      <c r="J178" s="97"/>
      <c r="K178" s="97"/>
      <c r="L178" s="97"/>
      <c r="M178" s="141">
        <v>0.505</v>
      </c>
      <c r="N178" s="141">
        <v>0.55700000000000005</v>
      </c>
      <c r="O178" s="141">
        <v>0.27100000000000002</v>
      </c>
      <c r="P178" s="141">
        <v>0.31900000000000001</v>
      </c>
      <c r="Q178" s="141">
        <v>2.9000000000000001E-2</v>
      </c>
      <c r="R178" s="141">
        <v>4.9000000000000002E-2</v>
      </c>
      <c r="S178" s="141">
        <v>0.12</v>
      </c>
      <c r="T178" s="141">
        <v>0.156</v>
      </c>
    </row>
    <row r="179" spans="1:20" x14ac:dyDescent="0.25">
      <c r="A179" s="97" t="s">
        <v>915</v>
      </c>
      <c r="B179" s="153">
        <v>0.54653061224489796</v>
      </c>
      <c r="C179" s="153">
        <v>0.2742857142857143</v>
      </c>
      <c r="D179" s="153">
        <v>3.7551020408163265E-2</v>
      </c>
      <c r="E179" s="153">
        <v>0.14163265306122449</v>
      </c>
      <c r="F179" s="153">
        <v>1</v>
      </c>
      <c r="G179" s="144">
        <v>2450</v>
      </c>
      <c r="H179" s="153">
        <v>0.25953389830508472</v>
      </c>
      <c r="I179" s="97"/>
      <c r="J179" s="97"/>
      <c r="K179" s="97"/>
      <c r="L179" s="97"/>
      <c r="M179" s="141">
        <v>0.52700000000000002</v>
      </c>
      <c r="N179" s="141">
        <v>0.56599999999999995</v>
      </c>
      <c r="O179" s="141">
        <v>0.25700000000000001</v>
      </c>
      <c r="P179" s="141">
        <v>0.29199999999999998</v>
      </c>
      <c r="Q179" s="141">
        <v>3.1E-2</v>
      </c>
      <c r="R179" s="141">
        <v>4.5999999999999999E-2</v>
      </c>
      <c r="S179" s="141">
        <v>0.128</v>
      </c>
      <c r="T179" s="141">
        <v>0.156</v>
      </c>
    </row>
    <row r="180" spans="1:20" x14ac:dyDescent="0.25">
      <c r="A180" s="97" t="s">
        <v>916</v>
      </c>
      <c r="B180" s="153">
        <v>0.58742774566473988</v>
      </c>
      <c r="C180" s="153">
        <v>0.30708092485549132</v>
      </c>
      <c r="D180" s="153">
        <v>4.4797687861271675E-2</v>
      </c>
      <c r="E180" s="153">
        <v>6.0693641618497107E-2</v>
      </c>
      <c r="F180" s="153">
        <v>1</v>
      </c>
      <c r="G180" s="144">
        <v>1384</v>
      </c>
      <c r="H180" s="153">
        <v>0.20367917586460632</v>
      </c>
      <c r="I180" s="97"/>
      <c r="J180" s="97"/>
      <c r="K180" s="97"/>
      <c r="L180" s="97"/>
      <c r="M180" s="141">
        <v>0.56100000000000005</v>
      </c>
      <c r="N180" s="141">
        <v>0.61299999999999999</v>
      </c>
      <c r="O180" s="141">
        <v>0.28299999999999997</v>
      </c>
      <c r="P180" s="141">
        <v>0.33200000000000002</v>
      </c>
      <c r="Q180" s="141">
        <v>3.5000000000000003E-2</v>
      </c>
      <c r="R180" s="141">
        <v>5.7000000000000002E-2</v>
      </c>
      <c r="S180" s="141">
        <v>4.9000000000000002E-2</v>
      </c>
      <c r="T180" s="141">
        <v>7.4999999999999997E-2</v>
      </c>
    </row>
    <row r="181" spans="1:20" x14ac:dyDescent="0.25">
      <c r="A181" s="97" t="s">
        <v>917</v>
      </c>
      <c r="B181" s="153">
        <v>0.56613756613756616</v>
      </c>
      <c r="C181" s="153">
        <v>0.24867724867724866</v>
      </c>
      <c r="D181" s="153">
        <v>5.2910052910052907E-2</v>
      </c>
      <c r="E181" s="153">
        <v>0.13227513227513227</v>
      </c>
      <c r="F181" s="153">
        <v>1</v>
      </c>
      <c r="G181" s="144">
        <v>189</v>
      </c>
      <c r="H181" s="153">
        <v>0.18103448275862069</v>
      </c>
      <c r="I181" s="97"/>
      <c r="J181" s="97"/>
      <c r="K181" s="97"/>
      <c r="L181" s="97"/>
      <c r="M181" s="141">
        <v>0.495</v>
      </c>
      <c r="N181" s="141">
        <v>0.63500000000000001</v>
      </c>
      <c r="O181" s="141">
        <v>0.192</v>
      </c>
      <c r="P181" s="141">
        <v>0.315</v>
      </c>
      <c r="Q181" s="141">
        <v>2.9000000000000001E-2</v>
      </c>
      <c r="R181" s="141">
        <v>9.5000000000000001E-2</v>
      </c>
      <c r="S181" s="141">
        <v>9.0999999999999998E-2</v>
      </c>
      <c r="T181" s="141">
        <v>0.188</v>
      </c>
    </row>
    <row r="182" spans="1:20" x14ac:dyDescent="0.25">
      <c r="A182" s="97" t="s">
        <v>918</v>
      </c>
      <c r="B182" s="153">
        <v>0.453125</v>
      </c>
      <c r="C182" s="153">
        <v>0.20624999999999999</v>
      </c>
      <c r="D182" s="153">
        <v>3.7499999999999999E-2</v>
      </c>
      <c r="E182" s="153">
        <v>0.30312499999999998</v>
      </c>
      <c r="F182" s="153">
        <v>1</v>
      </c>
      <c r="G182" s="144">
        <v>320</v>
      </c>
      <c r="H182" s="153">
        <v>0.20874103065883887</v>
      </c>
      <c r="I182" s="97"/>
      <c r="J182" s="97"/>
      <c r="K182" s="97"/>
      <c r="L182" s="97"/>
      <c r="M182" s="141">
        <v>0.39900000000000002</v>
      </c>
      <c r="N182" s="141">
        <v>0.50800000000000001</v>
      </c>
      <c r="O182" s="141">
        <v>0.16600000000000001</v>
      </c>
      <c r="P182" s="141">
        <v>0.254</v>
      </c>
      <c r="Q182" s="141">
        <v>2.1999999999999999E-2</v>
      </c>
      <c r="R182" s="141">
        <v>6.4000000000000001E-2</v>
      </c>
      <c r="S182" s="141">
        <v>0.255</v>
      </c>
      <c r="T182" s="141">
        <v>0.35599999999999998</v>
      </c>
    </row>
    <row r="183" spans="1:20" x14ac:dyDescent="0.25">
      <c r="A183" s="97" t="s">
        <v>919</v>
      </c>
      <c r="B183" s="153">
        <v>0.53640776699029125</v>
      </c>
      <c r="C183" s="153">
        <v>0.31310679611650488</v>
      </c>
      <c r="D183" s="153">
        <v>4.3689320388349516E-2</v>
      </c>
      <c r="E183" s="153">
        <v>0.10679611650485436</v>
      </c>
      <c r="F183" s="153">
        <v>1</v>
      </c>
      <c r="G183" s="144">
        <v>412</v>
      </c>
      <c r="H183" s="153">
        <v>0.33660130718954251</v>
      </c>
      <c r="I183" s="97"/>
      <c r="J183" s="97"/>
      <c r="K183" s="97"/>
      <c r="L183" s="97"/>
      <c r="M183" s="141">
        <v>0.48799999999999999</v>
      </c>
      <c r="N183" s="141">
        <v>0.58399999999999996</v>
      </c>
      <c r="O183" s="141">
        <v>0.27</v>
      </c>
      <c r="P183" s="141">
        <v>0.35899999999999999</v>
      </c>
      <c r="Q183" s="141">
        <v>2.8000000000000001E-2</v>
      </c>
      <c r="R183" s="141">
        <v>6.8000000000000005E-2</v>
      </c>
      <c r="S183" s="141">
        <v>8.1000000000000003E-2</v>
      </c>
      <c r="T183" s="141">
        <v>0.14000000000000001</v>
      </c>
    </row>
    <row r="184" spans="1:20" x14ac:dyDescent="0.25">
      <c r="A184" s="97" t="s">
        <v>920</v>
      </c>
      <c r="B184" s="153">
        <v>0.57678292555960442</v>
      </c>
      <c r="C184" s="153">
        <v>0.28058302967204579</v>
      </c>
      <c r="D184" s="153">
        <v>3.9042165538781884E-2</v>
      </c>
      <c r="E184" s="153">
        <v>0.10359187922956793</v>
      </c>
      <c r="F184" s="153">
        <v>1</v>
      </c>
      <c r="G184" s="144">
        <v>1921</v>
      </c>
      <c r="H184" s="153">
        <v>0.3274245781489688</v>
      </c>
      <c r="I184" s="97"/>
      <c r="J184" s="97"/>
      <c r="K184" s="97"/>
      <c r="L184" s="97"/>
      <c r="M184" s="141">
        <v>0.55500000000000005</v>
      </c>
      <c r="N184" s="141">
        <v>0.59899999999999998</v>
      </c>
      <c r="O184" s="141">
        <v>0.26100000000000001</v>
      </c>
      <c r="P184" s="141">
        <v>0.30099999999999999</v>
      </c>
      <c r="Q184" s="141">
        <v>3.1E-2</v>
      </c>
      <c r="R184" s="141">
        <v>4.9000000000000002E-2</v>
      </c>
      <c r="S184" s="141">
        <v>9.0999999999999998E-2</v>
      </c>
      <c r="T184" s="141">
        <v>0.11799999999999999</v>
      </c>
    </row>
    <row r="185" spans="1:20" x14ac:dyDescent="0.25">
      <c r="A185" s="97" t="s">
        <v>921</v>
      </c>
      <c r="B185" s="153">
        <v>0.48726655348047537</v>
      </c>
      <c r="C185" s="153">
        <v>0.34691567628749292</v>
      </c>
      <c r="D185" s="153">
        <v>4.4708545557441991E-2</v>
      </c>
      <c r="E185" s="153">
        <v>0.1211092246745897</v>
      </c>
      <c r="F185" s="153">
        <v>1</v>
      </c>
      <c r="G185" s="144">
        <v>1767</v>
      </c>
      <c r="H185" s="153">
        <v>0.30661114003123374</v>
      </c>
      <c r="I185" s="97"/>
      <c r="J185" s="97"/>
      <c r="K185" s="97"/>
      <c r="L185" s="97"/>
      <c r="M185" s="141">
        <v>0.46400000000000002</v>
      </c>
      <c r="N185" s="141">
        <v>0.51100000000000001</v>
      </c>
      <c r="O185" s="141">
        <v>0.32500000000000001</v>
      </c>
      <c r="P185" s="141">
        <v>0.36899999999999999</v>
      </c>
      <c r="Q185" s="141">
        <v>3.5999999999999997E-2</v>
      </c>
      <c r="R185" s="141">
        <v>5.5E-2</v>
      </c>
      <c r="S185" s="141">
        <v>0.107</v>
      </c>
      <c r="T185" s="141">
        <v>0.13700000000000001</v>
      </c>
    </row>
    <row r="186" spans="1:20" x14ac:dyDescent="0.25">
      <c r="A186" s="97" t="s">
        <v>922</v>
      </c>
      <c r="B186" s="153">
        <v>0.53125</v>
      </c>
      <c r="C186" s="153">
        <v>0.36331775700934582</v>
      </c>
      <c r="D186" s="153">
        <v>3.7091121495327103E-2</v>
      </c>
      <c r="E186" s="153">
        <v>6.8341121495327103E-2</v>
      </c>
      <c r="F186" s="153">
        <v>1</v>
      </c>
      <c r="G186" s="144">
        <v>3424</v>
      </c>
      <c r="H186" s="153">
        <v>0.48608745031232253</v>
      </c>
      <c r="I186" s="97"/>
      <c r="J186" s="97"/>
      <c r="K186" s="97"/>
      <c r="L186" s="97"/>
      <c r="M186" s="141">
        <v>0.51500000000000001</v>
      </c>
      <c r="N186" s="141">
        <v>0.54800000000000004</v>
      </c>
      <c r="O186" s="141">
        <v>0.34699999999999998</v>
      </c>
      <c r="P186" s="141">
        <v>0.38</v>
      </c>
      <c r="Q186" s="141">
        <v>3.1E-2</v>
      </c>
      <c r="R186" s="141">
        <v>4.3999999999999997E-2</v>
      </c>
      <c r="S186" s="141">
        <v>0.06</v>
      </c>
      <c r="T186" s="141">
        <v>7.6999999999999999E-2</v>
      </c>
    </row>
    <row r="187" spans="1:20" x14ac:dyDescent="0.25">
      <c r="A187" s="97" t="s">
        <v>923</v>
      </c>
      <c r="B187" s="153">
        <v>0.59111994698475812</v>
      </c>
      <c r="C187" s="153">
        <v>0.25579854208084823</v>
      </c>
      <c r="D187" s="153">
        <v>3.6116633532140494E-2</v>
      </c>
      <c r="E187" s="153">
        <v>0.11696487740225314</v>
      </c>
      <c r="F187" s="153">
        <v>1</v>
      </c>
      <c r="G187" s="144">
        <v>3018</v>
      </c>
      <c r="H187" s="153">
        <v>9.3717976586032356E-2</v>
      </c>
      <c r="I187" s="97"/>
      <c r="J187" s="97"/>
      <c r="K187" s="97"/>
      <c r="L187" s="97"/>
      <c r="M187" s="141">
        <v>0.57299999999999995</v>
      </c>
      <c r="N187" s="141">
        <v>0.60899999999999999</v>
      </c>
      <c r="O187" s="141">
        <v>0.24099999999999999</v>
      </c>
      <c r="P187" s="141">
        <v>0.27200000000000002</v>
      </c>
      <c r="Q187" s="141">
        <v>0.03</v>
      </c>
      <c r="R187" s="141">
        <v>4.2999999999999997E-2</v>
      </c>
      <c r="S187" s="141">
        <v>0.106</v>
      </c>
      <c r="T187" s="141">
        <v>0.129</v>
      </c>
    </row>
    <row r="188" spans="1:20" x14ac:dyDescent="0.25">
      <c r="A188" s="97" t="s">
        <v>924</v>
      </c>
      <c r="B188" s="153">
        <v>0.49586776859504134</v>
      </c>
      <c r="C188" s="153">
        <v>0.10743801652892562</v>
      </c>
      <c r="D188" s="153">
        <v>1.6528925619834711E-2</v>
      </c>
      <c r="E188" s="153">
        <v>0.38016528925619836</v>
      </c>
      <c r="F188" s="153">
        <v>1</v>
      </c>
      <c r="G188" s="144">
        <v>121</v>
      </c>
      <c r="H188" s="153">
        <v>0.24151696606786427</v>
      </c>
      <c r="I188" s="97"/>
      <c r="J188" s="97"/>
      <c r="K188" s="97"/>
      <c r="L188" s="97"/>
      <c r="M188" s="141">
        <v>0.40799999999999997</v>
      </c>
      <c r="N188" s="141">
        <v>0.58399999999999996</v>
      </c>
      <c r="O188" s="141">
        <v>6.4000000000000001E-2</v>
      </c>
      <c r="P188" s="141">
        <v>0.17499999999999999</v>
      </c>
      <c r="Q188" s="141">
        <v>5.0000000000000001E-3</v>
      </c>
      <c r="R188" s="141">
        <v>5.8000000000000003E-2</v>
      </c>
      <c r="S188" s="141">
        <v>0.29899999999999999</v>
      </c>
      <c r="T188" s="141">
        <v>0.46899999999999997</v>
      </c>
    </row>
    <row r="189" spans="1:20" x14ac:dyDescent="0.25">
      <c r="A189" s="97" t="s">
        <v>925</v>
      </c>
      <c r="B189" s="153">
        <v>0.46793349168646081</v>
      </c>
      <c r="C189" s="153">
        <v>0.30403800475059384</v>
      </c>
      <c r="D189" s="153">
        <v>5.4631828978622329E-2</v>
      </c>
      <c r="E189" s="153">
        <v>0.17339667458432304</v>
      </c>
      <c r="F189" s="153">
        <v>1</v>
      </c>
      <c r="G189" s="144">
        <v>421</v>
      </c>
      <c r="H189" s="153">
        <v>0.23131868131868133</v>
      </c>
      <c r="I189" s="97"/>
      <c r="J189" s="97"/>
      <c r="K189" s="97"/>
      <c r="L189" s="97"/>
      <c r="M189" s="141">
        <v>0.42099999999999999</v>
      </c>
      <c r="N189" s="141">
        <v>0.51600000000000001</v>
      </c>
      <c r="O189" s="141">
        <v>0.26200000000000001</v>
      </c>
      <c r="P189" s="141">
        <v>0.35</v>
      </c>
      <c r="Q189" s="141">
        <v>3.6999999999999998E-2</v>
      </c>
      <c r="R189" s="141">
        <v>8.1000000000000003E-2</v>
      </c>
      <c r="S189" s="141">
        <v>0.14000000000000001</v>
      </c>
      <c r="T189" s="141">
        <v>0.21199999999999999</v>
      </c>
    </row>
    <row r="190" spans="1:20" x14ac:dyDescent="0.25">
      <c r="A190" s="97" t="s">
        <v>926</v>
      </c>
      <c r="B190" s="153">
        <v>0.62594268476621417</v>
      </c>
      <c r="C190" s="153">
        <v>0.27300150829562592</v>
      </c>
      <c r="D190" s="153">
        <v>4.6757164404223228E-2</v>
      </c>
      <c r="E190" s="153">
        <v>5.4298642533936653E-2</v>
      </c>
      <c r="F190" s="153">
        <v>1</v>
      </c>
      <c r="G190" s="144">
        <v>1989</v>
      </c>
      <c r="H190" s="153">
        <v>0.31869892645409392</v>
      </c>
      <c r="I190" s="97"/>
      <c r="J190" s="97"/>
      <c r="K190" s="97"/>
      <c r="L190" s="97"/>
      <c r="M190" s="141">
        <v>0.60399999999999998</v>
      </c>
      <c r="N190" s="141">
        <v>0.64700000000000002</v>
      </c>
      <c r="O190" s="141">
        <v>0.254</v>
      </c>
      <c r="P190" s="141">
        <v>0.29299999999999998</v>
      </c>
      <c r="Q190" s="141">
        <v>3.7999999999999999E-2</v>
      </c>
      <c r="R190" s="141">
        <v>5.7000000000000002E-2</v>
      </c>
      <c r="S190" s="141">
        <v>4.4999999999999998E-2</v>
      </c>
      <c r="T190" s="141">
        <v>6.5000000000000002E-2</v>
      </c>
    </row>
    <row r="191" spans="1:20" x14ac:dyDescent="0.25">
      <c r="A191" s="97" t="s">
        <v>927</v>
      </c>
      <c r="B191" s="153">
        <v>0.50909090909090904</v>
      </c>
      <c r="C191" s="153">
        <v>0.23636363636363636</v>
      </c>
      <c r="D191" s="153">
        <v>6.6666666666666666E-2</v>
      </c>
      <c r="E191" s="153">
        <v>0.18787878787878787</v>
      </c>
      <c r="F191" s="153">
        <v>1</v>
      </c>
      <c r="G191" s="144">
        <v>165</v>
      </c>
      <c r="H191" s="153">
        <v>9.2436974789915971E-2</v>
      </c>
      <c r="I191" s="97"/>
      <c r="J191" s="97"/>
      <c r="K191" s="97"/>
      <c r="L191" s="97"/>
      <c r="M191" s="141">
        <v>0.433</v>
      </c>
      <c r="N191" s="141">
        <v>0.58399999999999996</v>
      </c>
      <c r="O191" s="141">
        <v>0.17799999999999999</v>
      </c>
      <c r="P191" s="141">
        <v>0.307</v>
      </c>
      <c r="Q191" s="141">
        <v>3.7999999999999999E-2</v>
      </c>
      <c r="R191" s="141">
        <v>0.115</v>
      </c>
      <c r="S191" s="141">
        <v>0.13600000000000001</v>
      </c>
      <c r="T191" s="141">
        <v>0.254</v>
      </c>
    </row>
    <row r="192" spans="1:20" x14ac:dyDescent="0.25">
      <c r="A192" s="97" t="s">
        <v>928</v>
      </c>
      <c r="B192" s="153">
        <v>0.60990099009900989</v>
      </c>
      <c r="C192" s="153">
        <v>0.18415841584158416</v>
      </c>
      <c r="D192" s="153">
        <v>3.9603960396039604E-2</v>
      </c>
      <c r="E192" s="153">
        <v>0.16633663366336635</v>
      </c>
      <c r="F192" s="153">
        <v>1</v>
      </c>
      <c r="G192" s="144">
        <v>505</v>
      </c>
      <c r="H192" s="153">
        <v>7.8440509474992232E-2</v>
      </c>
      <c r="I192" s="97"/>
      <c r="J192" s="97"/>
      <c r="K192" s="97"/>
      <c r="L192" s="97"/>
      <c r="M192" s="141">
        <v>0.56699999999999995</v>
      </c>
      <c r="N192" s="141">
        <v>0.65100000000000002</v>
      </c>
      <c r="O192" s="141">
        <v>0.153</v>
      </c>
      <c r="P192" s="141">
        <v>0.22</v>
      </c>
      <c r="Q192" s="141">
        <v>2.5999999999999999E-2</v>
      </c>
      <c r="R192" s="141">
        <v>0.06</v>
      </c>
      <c r="S192" s="141">
        <v>0.13600000000000001</v>
      </c>
      <c r="T192" s="141">
        <v>0.20100000000000001</v>
      </c>
    </row>
    <row r="193" spans="1:20" x14ac:dyDescent="0.25">
      <c r="A193" s="97" t="s">
        <v>929</v>
      </c>
      <c r="B193" s="153">
        <v>0.57831325301204817</v>
      </c>
      <c r="C193" s="153">
        <v>0.30120481927710846</v>
      </c>
      <c r="D193" s="153">
        <v>1.2048192771084338E-2</v>
      </c>
      <c r="E193" s="153">
        <v>0.10843373493975904</v>
      </c>
      <c r="F193" s="153">
        <v>1</v>
      </c>
      <c r="G193" s="144">
        <v>83</v>
      </c>
      <c r="H193" s="153">
        <v>8.3923154701718905E-2</v>
      </c>
      <c r="I193" s="97"/>
      <c r="J193" s="97"/>
      <c r="K193" s="97"/>
      <c r="L193" s="97"/>
      <c r="M193" s="141">
        <v>0.47099999999999997</v>
      </c>
      <c r="N193" s="141">
        <v>0.67900000000000005</v>
      </c>
      <c r="O193" s="141">
        <v>0.21299999999999999</v>
      </c>
      <c r="P193" s="141">
        <v>0.40699999999999997</v>
      </c>
      <c r="Q193" s="141">
        <v>2E-3</v>
      </c>
      <c r="R193" s="141">
        <v>6.5000000000000002E-2</v>
      </c>
      <c r="S193" s="141">
        <v>5.8000000000000003E-2</v>
      </c>
      <c r="T193" s="141">
        <v>0.193</v>
      </c>
    </row>
    <row r="194" spans="1:20" x14ac:dyDescent="0.25">
      <c r="A194" s="97" t="s">
        <v>930</v>
      </c>
      <c r="B194" s="153">
        <v>0.65934065934065933</v>
      </c>
      <c r="C194" s="153">
        <v>9.8901098901098897E-2</v>
      </c>
      <c r="D194" s="153">
        <v>3.2967032967032968E-2</v>
      </c>
      <c r="E194" s="153">
        <v>0.2087912087912088</v>
      </c>
      <c r="F194" s="153">
        <v>1</v>
      </c>
      <c r="G194" s="144">
        <v>182</v>
      </c>
      <c r="H194" s="153">
        <v>6.870517176292941E-2</v>
      </c>
      <c r="I194" s="97"/>
      <c r="J194" s="97"/>
      <c r="K194" s="97"/>
      <c r="L194" s="97"/>
      <c r="M194" s="141">
        <v>0.58799999999999997</v>
      </c>
      <c r="N194" s="141">
        <v>0.72399999999999998</v>
      </c>
      <c r="O194" s="141">
        <v>6.3E-2</v>
      </c>
      <c r="P194" s="141">
        <v>0.151</v>
      </c>
      <c r="Q194" s="141">
        <v>1.4999999999999999E-2</v>
      </c>
      <c r="R194" s="141">
        <v>7.0000000000000007E-2</v>
      </c>
      <c r="S194" s="141">
        <v>0.156</v>
      </c>
      <c r="T194" s="141">
        <v>0.27400000000000002</v>
      </c>
    </row>
    <row r="195" spans="1:20" x14ac:dyDescent="0.25">
      <c r="A195" s="97" t="s">
        <v>931</v>
      </c>
      <c r="B195" s="153">
        <v>0.59575912941615872</v>
      </c>
      <c r="C195" s="153">
        <v>0.26283890463983156</v>
      </c>
      <c r="D195" s="153">
        <v>4.1491944383138378E-2</v>
      </c>
      <c r="E195" s="153">
        <v>9.9910021560871268E-2</v>
      </c>
      <c r="F195" s="153">
        <v>1</v>
      </c>
      <c r="G195" s="144">
        <v>58903</v>
      </c>
      <c r="H195" s="153">
        <v>0.2212452203700504</v>
      </c>
      <c r="I195" s="97"/>
      <c r="J195" s="97"/>
      <c r="K195" s="97"/>
      <c r="L195" s="97"/>
      <c r="M195" s="141">
        <v>0.59199999999999997</v>
      </c>
      <c r="N195" s="141">
        <v>0.6</v>
      </c>
      <c r="O195" s="141">
        <v>0.25900000000000001</v>
      </c>
      <c r="P195" s="141">
        <v>0.26600000000000001</v>
      </c>
      <c r="Q195" s="141">
        <v>0.04</v>
      </c>
      <c r="R195" s="141">
        <v>4.2999999999999997E-2</v>
      </c>
      <c r="S195" s="141">
        <v>9.8000000000000004E-2</v>
      </c>
      <c r="T195" s="141">
        <v>0.10199999999999999</v>
      </c>
    </row>
    <row r="196" spans="1:20" x14ac:dyDescent="0.25">
      <c r="A196" s="97" t="s">
        <v>932</v>
      </c>
      <c r="B196" s="153">
        <v>0.49046610169491528</v>
      </c>
      <c r="C196" s="153">
        <v>0.36864406779661019</v>
      </c>
      <c r="D196" s="153">
        <v>6.25E-2</v>
      </c>
      <c r="E196" s="153">
        <v>7.8389830508474576E-2</v>
      </c>
      <c r="F196" s="153">
        <v>1</v>
      </c>
      <c r="G196" s="144">
        <v>944</v>
      </c>
      <c r="H196" s="153">
        <v>0.52357182473655017</v>
      </c>
      <c r="I196" s="97"/>
      <c r="J196" s="97"/>
      <c r="K196" s="97"/>
      <c r="L196" s="97"/>
      <c r="M196" s="141">
        <v>0.45900000000000002</v>
      </c>
      <c r="N196" s="141">
        <v>0.52200000000000002</v>
      </c>
      <c r="O196" s="141">
        <v>0.33800000000000002</v>
      </c>
      <c r="P196" s="141">
        <v>0.4</v>
      </c>
      <c r="Q196" s="141">
        <v>4.9000000000000002E-2</v>
      </c>
      <c r="R196" s="141">
        <v>0.08</v>
      </c>
      <c r="S196" s="141">
        <v>6.3E-2</v>
      </c>
      <c r="T196" s="141">
        <v>9.7000000000000003E-2</v>
      </c>
    </row>
    <row r="197" spans="1:20" x14ac:dyDescent="0.25">
      <c r="A197" s="97" t="s">
        <v>933</v>
      </c>
      <c r="B197" s="153">
        <v>0.63097514340344163</v>
      </c>
      <c r="C197" s="153">
        <v>0.23199490121096239</v>
      </c>
      <c r="D197" s="153">
        <v>3.8878266411727216E-2</v>
      </c>
      <c r="E197" s="153">
        <v>9.8151688973868709E-2</v>
      </c>
      <c r="F197" s="153">
        <v>1</v>
      </c>
      <c r="G197" s="144">
        <v>1569</v>
      </c>
      <c r="H197" s="153">
        <v>0.17921187892632781</v>
      </c>
      <c r="I197" s="97"/>
      <c r="J197" s="97"/>
      <c r="K197" s="97"/>
      <c r="L197" s="97"/>
      <c r="M197" s="141">
        <v>0.60699999999999998</v>
      </c>
      <c r="N197" s="141">
        <v>0.65500000000000003</v>
      </c>
      <c r="O197" s="141">
        <v>0.21199999999999999</v>
      </c>
      <c r="P197" s="141">
        <v>0.254</v>
      </c>
      <c r="Q197" s="141">
        <v>0.03</v>
      </c>
      <c r="R197" s="141">
        <v>0.05</v>
      </c>
      <c r="S197" s="141">
        <v>8.4000000000000005E-2</v>
      </c>
      <c r="T197" s="141">
        <v>0.114</v>
      </c>
    </row>
    <row r="198" spans="1:20" x14ac:dyDescent="0.25">
      <c r="A198" s="97" t="s">
        <v>934</v>
      </c>
      <c r="B198" s="153">
        <v>0.55878186968838528</v>
      </c>
      <c r="C198" s="153">
        <v>0.18767705382436262</v>
      </c>
      <c r="D198" s="153">
        <v>3.2932011331444758E-2</v>
      </c>
      <c r="E198" s="153">
        <v>0.22060906515580736</v>
      </c>
      <c r="F198" s="153">
        <v>1</v>
      </c>
      <c r="G198" s="144">
        <v>2824</v>
      </c>
      <c r="H198" s="153">
        <v>0.63148479427549198</v>
      </c>
      <c r="I198" s="97"/>
      <c r="J198" s="97"/>
      <c r="K198" s="97"/>
      <c r="L198" s="97"/>
      <c r="M198" s="141">
        <v>0.54</v>
      </c>
      <c r="N198" s="141">
        <v>0.57699999999999996</v>
      </c>
      <c r="O198" s="141">
        <v>0.17399999999999999</v>
      </c>
      <c r="P198" s="141">
        <v>0.20200000000000001</v>
      </c>
      <c r="Q198" s="141">
        <v>2.7E-2</v>
      </c>
      <c r="R198" s="141">
        <v>0.04</v>
      </c>
      <c r="S198" s="141">
        <v>0.20599999999999999</v>
      </c>
      <c r="T198" s="141">
        <v>0.23599999999999999</v>
      </c>
    </row>
    <row r="199" spans="1:20" x14ac:dyDescent="0.25">
      <c r="A199" s="97" t="s">
        <v>935</v>
      </c>
      <c r="B199" s="153">
        <v>0.61208893006021303</v>
      </c>
      <c r="C199" s="153">
        <v>0.2890226956924502</v>
      </c>
      <c r="D199" s="153">
        <v>3.7980546549328392E-2</v>
      </c>
      <c r="E199" s="153">
        <v>6.0907827698008336E-2</v>
      </c>
      <c r="F199" s="153">
        <v>1</v>
      </c>
      <c r="G199" s="144">
        <v>4318</v>
      </c>
      <c r="H199" s="153">
        <v>0.55168008176823813</v>
      </c>
      <c r="I199" s="97"/>
      <c r="J199" s="97"/>
      <c r="K199" s="97"/>
      <c r="L199" s="97"/>
      <c r="M199" s="141">
        <v>0.59699999999999998</v>
      </c>
      <c r="N199" s="141">
        <v>0.627</v>
      </c>
      <c r="O199" s="141">
        <v>0.27600000000000002</v>
      </c>
      <c r="P199" s="141">
        <v>0.30299999999999999</v>
      </c>
      <c r="Q199" s="141">
        <v>3.3000000000000002E-2</v>
      </c>
      <c r="R199" s="141">
        <v>4.3999999999999997E-2</v>
      </c>
      <c r="S199" s="141">
        <v>5.3999999999999999E-2</v>
      </c>
      <c r="T199" s="141">
        <v>6.8000000000000005E-2</v>
      </c>
    </row>
    <row r="200" spans="1:20" x14ac:dyDescent="0.25">
      <c r="A200" s="97" t="s">
        <v>936</v>
      </c>
      <c r="B200" s="153">
        <v>0.55384615384615388</v>
      </c>
      <c r="C200" s="153">
        <v>0.29230769230769232</v>
      </c>
      <c r="D200" s="153">
        <v>2.3076923076923078E-2</v>
      </c>
      <c r="E200" s="153">
        <v>0.13076923076923078</v>
      </c>
      <c r="F200" s="153">
        <v>1</v>
      </c>
      <c r="G200" s="144">
        <v>260</v>
      </c>
      <c r="H200" s="153">
        <v>9.4614264919941779E-2</v>
      </c>
      <c r="I200" s="97"/>
      <c r="J200" s="97"/>
      <c r="K200" s="97"/>
      <c r="L200" s="97"/>
      <c r="M200" s="141">
        <v>0.49299999999999999</v>
      </c>
      <c r="N200" s="141">
        <v>0.61299999999999999</v>
      </c>
      <c r="O200" s="141">
        <v>0.24</v>
      </c>
      <c r="P200" s="141">
        <v>0.35</v>
      </c>
      <c r="Q200" s="141">
        <v>1.0999999999999999E-2</v>
      </c>
      <c r="R200" s="141">
        <v>4.9000000000000002E-2</v>
      </c>
      <c r="S200" s="141">
        <v>9.5000000000000001E-2</v>
      </c>
      <c r="T200" s="141">
        <v>0.17699999999999999</v>
      </c>
    </row>
    <row r="201" spans="1:20" x14ac:dyDescent="0.25">
      <c r="A201" s="97" t="s">
        <v>937</v>
      </c>
      <c r="B201" s="153">
        <v>0.41743119266055045</v>
      </c>
      <c r="C201" s="153">
        <v>0.15137614678899083</v>
      </c>
      <c r="D201" s="153">
        <v>8.2568807339449546E-2</v>
      </c>
      <c r="E201" s="153">
        <v>0.34862385321100919</v>
      </c>
      <c r="F201" s="153">
        <v>1</v>
      </c>
      <c r="G201" s="144">
        <v>218</v>
      </c>
      <c r="H201" s="153">
        <v>7.55711165805803E-3</v>
      </c>
      <c r="I201" s="97"/>
      <c r="J201" s="97"/>
      <c r="K201" s="97"/>
      <c r="L201" s="97"/>
      <c r="M201" s="141">
        <v>0.35399999999999998</v>
      </c>
      <c r="N201" s="141">
        <v>0.48399999999999999</v>
      </c>
      <c r="O201" s="141">
        <v>0.11</v>
      </c>
      <c r="P201" s="141">
        <v>0.20499999999999999</v>
      </c>
      <c r="Q201" s="141">
        <v>5.2999999999999999E-2</v>
      </c>
      <c r="R201" s="141">
        <v>0.127</v>
      </c>
      <c r="S201" s="141">
        <v>0.28799999999999998</v>
      </c>
      <c r="T201" s="141">
        <v>0.41399999999999998</v>
      </c>
    </row>
    <row r="202" spans="1:20" x14ac:dyDescent="0.25">
      <c r="A202" s="97" t="s">
        <v>938</v>
      </c>
      <c r="B202" s="153">
        <v>0.61420682730923692</v>
      </c>
      <c r="C202" s="153">
        <v>0.29166666666666669</v>
      </c>
      <c r="D202" s="153">
        <v>3.7274096385542167E-2</v>
      </c>
      <c r="E202" s="153">
        <v>5.6852409638554216E-2</v>
      </c>
      <c r="F202" s="153">
        <v>1</v>
      </c>
      <c r="G202" s="144">
        <v>7968</v>
      </c>
      <c r="H202" s="153">
        <v>0.24136677571792076</v>
      </c>
      <c r="I202" s="97"/>
      <c r="J202" s="97"/>
      <c r="K202" s="97"/>
      <c r="L202" s="97"/>
      <c r="M202" s="141">
        <v>0.60299999999999998</v>
      </c>
      <c r="N202" s="141">
        <v>0.625</v>
      </c>
      <c r="O202" s="141">
        <v>0.28199999999999997</v>
      </c>
      <c r="P202" s="141">
        <v>0.30199999999999999</v>
      </c>
      <c r="Q202" s="141">
        <v>3.3000000000000002E-2</v>
      </c>
      <c r="R202" s="141">
        <v>4.2000000000000003E-2</v>
      </c>
      <c r="S202" s="141">
        <v>5.1999999999999998E-2</v>
      </c>
      <c r="T202" s="141">
        <v>6.2E-2</v>
      </c>
    </row>
    <row r="203" spans="1:20" x14ac:dyDescent="0.25">
      <c r="A203" s="97" t="s">
        <v>939</v>
      </c>
      <c r="B203" s="153">
        <v>0.47727272727272729</v>
      </c>
      <c r="C203" s="153">
        <v>0.20454545454545456</v>
      </c>
      <c r="D203" s="153">
        <v>0.11363636363636363</v>
      </c>
      <c r="E203" s="153">
        <v>0.20454545454545456</v>
      </c>
      <c r="F203" s="153">
        <v>1</v>
      </c>
      <c r="G203" s="144">
        <v>44</v>
      </c>
      <c r="H203" s="153">
        <v>9.3319194061505829E-3</v>
      </c>
      <c r="I203" s="97"/>
      <c r="J203" s="97"/>
      <c r="K203" s="97"/>
      <c r="L203" s="97"/>
      <c r="M203" s="141">
        <v>0.33800000000000002</v>
      </c>
      <c r="N203" s="141">
        <v>0.621</v>
      </c>
      <c r="O203" s="141">
        <v>0.112</v>
      </c>
      <c r="P203" s="141">
        <v>0.34499999999999997</v>
      </c>
      <c r="Q203" s="141">
        <v>0.05</v>
      </c>
      <c r="R203" s="141">
        <v>0.24</v>
      </c>
      <c r="S203" s="141">
        <v>0.112</v>
      </c>
      <c r="T203" s="141">
        <v>0.34499999999999997</v>
      </c>
    </row>
    <row r="204" spans="1:20" x14ac:dyDescent="0.25">
      <c r="A204" s="97" t="s">
        <v>940</v>
      </c>
      <c r="B204" s="153">
        <v>0.66685520361990946</v>
      </c>
      <c r="C204" s="153">
        <v>0.21323529411764705</v>
      </c>
      <c r="D204" s="153">
        <v>3.7895927601809952E-2</v>
      </c>
      <c r="E204" s="153">
        <v>8.2013574660633484E-2</v>
      </c>
      <c r="F204" s="153">
        <v>1</v>
      </c>
      <c r="G204" s="144">
        <v>1768</v>
      </c>
      <c r="H204" s="153">
        <v>4.398009950248756E-2</v>
      </c>
      <c r="I204" s="97"/>
      <c r="J204" s="97"/>
      <c r="K204" s="97"/>
      <c r="L204" s="97"/>
      <c r="M204" s="141">
        <v>0.64500000000000002</v>
      </c>
      <c r="N204" s="141">
        <v>0.68799999999999994</v>
      </c>
      <c r="O204" s="141">
        <v>0.19500000000000001</v>
      </c>
      <c r="P204" s="141">
        <v>0.23300000000000001</v>
      </c>
      <c r="Q204" s="141">
        <v>0.03</v>
      </c>
      <c r="R204" s="141">
        <v>4.8000000000000001E-2</v>
      </c>
      <c r="S204" s="141">
        <v>7.0000000000000007E-2</v>
      </c>
      <c r="T204" s="141">
        <v>9.6000000000000002E-2</v>
      </c>
    </row>
    <row r="205" spans="1:20" x14ac:dyDescent="0.25">
      <c r="A205" s="97" t="s">
        <v>941</v>
      </c>
      <c r="B205" s="153">
        <v>0.6</v>
      </c>
      <c r="C205" s="153">
        <v>0.20555555555555555</v>
      </c>
      <c r="D205" s="153">
        <v>3.888888888888889E-2</v>
      </c>
      <c r="E205" s="153">
        <v>0.15555555555555556</v>
      </c>
      <c r="F205" s="153">
        <v>1</v>
      </c>
      <c r="G205" s="144">
        <v>180</v>
      </c>
      <c r="H205" s="153">
        <v>9.9612617598229106E-2</v>
      </c>
      <c r="I205" s="97"/>
      <c r="J205" s="97"/>
      <c r="K205" s="97"/>
      <c r="L205" s="97"/>
      <c r="M205" s="141">
        <v>0.52700000000000002</v>
      </c>
      <c r="N205" s="141">
        <v>0.66900000000000004</v>
      </c>
      <c r="O205" s="141">
        <v>0.153</v>
      </c>
      <c r="P205" s="141">
        <v>0.27</v>
      </c>
      <c r="Q205" s="141">
        <v>1.9E-2</v>
      </c>
      <c r="R205" s="141">
        <v>7.8E-2</v>
      </c>
      <c r="S205" s="141">
        <v>0.11</v>
      </c>
      <c r="T205" s="141">
        <v>0.216</v>
      </c>
    </row>
    <row r="206" spans="1:20" x14ac:dyDescent="0.25">
      <c r="A206" s="97" t="s">
        <v>942</v>
      </c>
      <c r="B206" s="153">
        <v>0.68852459016393441</v>
      </c>
      <c r="C206" s="153">
        <v>4.9180327868852458E-2</v>
      </c>
      <c r="D206" s="153">
        <v>4.9180327868852458E-2</v>
      </c>
      <c r="E206" s="153">
        <v>0.21311475409836064</v>
      </c>
      <c r="F206" s="153">
        <v>1</v>
      </c>
      <c r="G206" s="144">
        <v>61</v>
      </c>
      <c r="H206" s="153">
        <v>0.10627177700348432</v>
      </c>
      <c r="I206" s="97"/>
      <c r="J206" s="97"/>
      <c r="K206" s="97"/>
      <c r="L206" s="97"/>
      <c r="M206" s="141">
        <v>0.56399999999999995</v>
      </c>
      <c r="N206" s="141">
        <v>0.79100000000000004</v>
      </c>
      <c r="O206" s="141">
        <v>1.7000000000000001E-2</v>
      </c>
      <c r="P206" s="141">
        <v>0.13500000000000001</v>
      </c>
      <c r="Q206" s="141">
        <v>1.7000000000000001E-2</v>
      </c>
      <c r="R206" s="141">
        <v>0.13500000000000001</v>
      </c>
      <c r="S206" s="141">
        <v>0.129</v>
      </c>
      <c r="T206" s="141">
        <v>0.33100000000000002</v>
      </c>
    </row>
    <row r="207" spans="1:20" x14ac:dyDescent="0.25">
      <c r="A207" s="97" t="s">
        <v>943</v>
      </c>
      <c r="B207" s="153">
        <v>0.4863013698630137</v>
      </c>
      <c r="C207" s="153">
        <v>6.1643835616438353E-2</v>
      </c>
      <c r="D207" s="153">
        <v>6.8493150684931503E-2</v>
      </c>
      <c r="E207" s="153">
        <v>0.38356164383561642</v>
      </c>
      <c r="F207" s="153">
        <v>1</v>
      </c>
      <c r="G207" s="144">
        <v>146</v>
      </c>
      <c r="H207" s="153">
        <v>6.4487632508833923E-2</v>
      </c>
      <c r="I207" s="97"/>
      <c r="J207" s="97"/>
      <c r="K207" s="97"/>
      <c r="L207" s="97"/>
      <c r="M207" s="141">
        <v>0.40699999999999997</v>
      </c>
      <c r="N207" s="141">
        <v>0.56699999999999995</v>
      </c>
      <c r="O207" s="141">
        <v>3.3000000000000002E-2</v>
      </c>
      <c r="P207" s="141">
        <v>0.113</v>
      </c>
      <c r="Q207" s="141">
        <v>3.7999999999999999E-2</v>
      </c>
      <c r="R207" s="141">
        <v>0.121</v>
      </c>
      <c r="S207" s="141">
        <v>0.309</v>
      </c>
      <c r="T207" s="141">
        <v>0.46400000000000002</v>
      </c>
    </row>
    <row r="208" spans="1:20" x14ac:dyDescent="0.25">
      <c r="A208" s="97" t="s">
        <v>944</v>
      </c>
      <c r="B208" s="153">
        <v>0.449438202247191</v>
      </c>
      <c r="C208" s="153">
        <v>0.15730337078651685</v>
      </c>
      <c r="D208" s="153">
        <v>6.741573033707865E-2</v>
      </c>
      <c r="E208" s="153">
        <v>0.3258426966292135</v>
      </c>
      <c r="F208" s="153">
        <v>1</v>
      </c>
      <c r="G208" s="144">
        <v>89</v>
      </c>
      <c r="H208" s="153">
        <v>5.727155727155727E-2</v>
      </c>
      <c r="I208" s="97"/>
      <c r="J208" s="97"/>
      <c r="K208" s="97"/>
      <c r="L208" s="97"/>
      <c r="M208" s="141">
        <v>0.35</v>
      </c>
      <c r="N208" s="141">
        <v>0.55300000000000005</v>
      </c>
      <c r="O208" s="141">
        <v>9.6000000000000002E-2</v>
      </c>
      <c r="P208" s="141">
        <v>0.247</v>
      </c>
      <c r="Q208" s="141">
        <v>3.1E-2</v>
      </c>
      <c r="R208" s="141">
        <v>0.13900000000000001</v>
      </c>
      <c r="S208" s="141">
        <v>0.23699999999999999</v>
      </c>
      <c r="T208" s="141">
        <v>0.42899999999999999</v>
      </c>
    </row>
    <row r="209" spans="1:20" x14ac:dyDescent="0.25">
      <c r="A209" s="97" t="s">
        <v>945</v>
      </c>
      <c r="B209" s="153">
        <v>0.50335570469798663</v>
      </c>
      <c r="C209" s="153">
        <v>0.19463087248322147</v>
      </c>
      <c r="D209" s="153">
        <v>6.0402684563758392E-2</v>
      </c>
      <c r="E209" s="153">
        <v>0.24161073825503357</v>
      </c>
      <c r="F209" s="153">
        <v>1</v>
      </c>
      <c r="G209" s="144">
        <v>149</v>
      </c>
      <c r="H209" s="153">
        <v>9.6942094990240729E-2</v>
      </c>
      <c r="I209" s="97"/>
      <c r="J209" s="97"/>
      <c r="K209" s="97"/>
      <c r="L209" s="97"/>
      <c r="M209" s="141">
        <v>0.42399999999999999</v>
      </c>
      <c r="N209" s="141">
        <v>0.58299999999999996</v>
      </c>
      <c r="O209" s="141">
        <v>0.13900000000000001</v>
      </c>
      <c r="P209" s="141">
        <v>0.26600000000000001</v>
      </c>
      <c r="Q209" s="141">
        <v>3.2000000000000001E-2</v>
      </c>
      <c r="R209" s="141">
        <v>0.111</v>
      </c>
      <c r="S209" s="141">
        <v>0.18</v>
      </c>
      <c r="T209" s="141">
        <v>0.316</v>
      </c>
    </row>
    <row r="210" spans="1:20" x14ac:dyDescent="0.25">
      <c r="A210" s="97" t="s">
        <v>946</v>
      </c>
      <c r="B210" s="153">
        <v>0.55045871559633031</v>
      </c>
      <c r="C210" s="153">
        <v>0.1834862385321101</v>
      </c>
      <c r="D210" s="153">
        <v>1.834862385321101E-2</v>
      </c>
      <c r="E210" s="153">
        <v>0.24770642201834864</v>
      </c>
      <c r="F210" s="153">
        <v>1</v>
      </c>
      <c r="G210" s="144">
        <v>109</v>
      </c>
      <c r="H210" s="153">
        <v>5.3483807654563301E-2</v>
      </c>
      <c r="I210" s="97"/>
      <c r="J210" s="97"/>
      <c r="K210" s="97"/>
      <c r="L210" s="97"/>
      <c r="M210" s="141">
        <v>0.45700000000000002</v>
      </c>
      <c r="N210" s="141">
        <v>0.64100000000000001</v>
      </c>
      <c r="O210" s="141">
        <v>0.122</v>
      </c>
      <c r="P210" s="141">
        <v>0.26600000000000001</v>
      </c>
      <c r="Q210" s="141">
        <v>5.0000000000000001E-3</v>
      </c>
      <c r="R210" s="141">
        <v>6.4000000000000001E-2</v>
      </c>
      <c r="S210" s="141">
        <v>0.17599999999999999</v>
      </c>
      <c r="T210" s="141">
        <v>0.33600000000000002</v>
      </c>
    </row>
    <row r="211" spans="1:20" x14ac:dyDescent="0.25">
      <c r="A211" s="97" t="s">
        <v>947</v>
      </c>
      <c r="B211" s="153">
        <v>0.47177419354838712</v>
      </c>
      <c r="C211" s="153">
        <v>0.2661290322580645</v>
      </c>
      <c r="D211" s="153">
        <v>5.2419354838709679E-2</v>
      </c>
      <c r="E211" s="153">
        <v>0.20967741935483872</v>
      </c>
      <c r="F211" s="153">
        <v>1</v>
      </c>
      <c r="G211" s="144">
        <v>248</v>
      </c>
      <c r="H211" s="153">
        <v>0.15948553054662379</v>
      </c>
      <c r="I211" s="97"/>
      <c r="J211" s="97"/>
      <c r="K211" s="97"/>
      <c r="L211" s="97"/>
      <c r="M211" s="141">
        <v>0.41099999999999998</v>
      </c>
      <c r="N211" s="141">
        <v>0.53400000000000003</v>
      </c>
      <c r="O211" s="141">
        <v>0.215</v>
      </c>
      <c r="P211" s="141">
        <v>0.32400000000000001</v>
      </c>
      <c r="Q211" s="141">
        <v>3.1E-2</v>
      </c>
      <c r="R211" s="141">
        <v>8.7999999999999995E-2</v>
      </c>
      <c r="S211" s="141">
        <v>0.16400000000000001</v>
      </c>
      <c r="T211" s="141">
        <v>0.26500000000000001</v>
      </c>
    </row>
    <row r="212" spans="1:20" x14ac:dyDescent="0.25">
      <c r="A212" s="97" t="s">
        <v>948</v>
      </c>
      <c r="B212" s="153">
        <v>0.6131471785922048</v>
      </c>
      <c r="C212" s="153">
        <v>0.22513089005235601</v>
      </c>
      <c r="D212" s="153">
        <v>3.3740546829552062E-2</v>
      </c>
      <c r="E212" s="153">
        <v>0.12798138452588714</v>
      </c>
      <c r="F212" s="153">
        <v>1</v>
      </c>
      <c r="G212" s="144">
        <v>1719</v>
      </c>
      <c r="H212" s="153">
        <v>0.26088936105630595</v>
      </c>
      <c r="I212" s="97"/>
      <c r="J212" s="97"/>
      <c r="K212" s="97"/>
      <c r="L212" s="97"/>
      <c r="M212" s="141">
        <v>0.59</v>
      </c>
      <c r="N212" s="141">
        <v>0.63600000000000001</v>
      </c>
      <c r="O212" s="141">
        <v>0.20599999999999999</v>
      </c>
      <c r="P212" s="141">
        <v>0.245</v>
      </c>
      <c r="Q212" s="141">
        <v>2.5999999999999999E-2</v>
      </c>
      <c r="R212" s="141">
        <v>4.2999999999999997E-2</v>
      </c>
      <c r="S212" s="141">
        <v>0.113</v>
      </c>
      <c r="T212" s="141">
        <v>0.14499999999999999</v>
      </c>
    </row>
    <row r="213" spans="1:20" x14ac:dyDescent="0.25">
      <c r="A213" s="97" t="s">
        <v>949</v>
      </c>
      <c r="B213" s="153">
        <v>0.50165289256198342</v>
      </c>
      <c r="C213" s="153">
        <v>0.32148760330578513</v>
      </c>
      <c r="D213" s="153">
        <v>3.553719008264463E-2</v>
      </c>
      <c r="E213" s="153">
        <v>0.14132231404958678</v>
      </c>
      <c r="F213" s="153">
        <v>1</v>
      </c>
      <c r="G213" s="144">
        <v>1210</v>
      </c>
      <c r="H213" s="153">
        <v>0.50374687760199832</v>
      </c>
      <c r="I213" s="97"/>
      <c r="J213" s="97"/>
      <c r="K213" s="97"/>
      <c r="L213" s="97"/>
      <c r="M213" s="141">
        <v>0.47399999999999998</v>
      </c>
      <c r="N213" s="141">
        <v>0.53</v>
      </c>
      <c r="O213" s="141">
        <v>0.29599999999999999</v>
      </c>
      <c r="P213" s="141">
        <v>0.34799999999999998</v>
      </c>
      <c r="Q213" s="141">
        <v>2.5999999999999999E-2</v>
      </c>
      <c r="R213" s="141">
        <v>4.8000000000000001E-2</v>
      </c>
      <c r="S213" s="141">
        <v>0.123</v>
      </c>
      <c r="T213" s="141">
        <v>0.16200000000000001</v>
      </c>
    </row>
    <row r="214" spans="1:20" x14ac:dyDescent="0.25">
      <c r="A214" s="97" t="s">
        <v>950</v>
      </c>
      <c r="B214" s="153">
        <v>0.66617862371888725</v>
      </c>
      <c r="C214" s="153">
        <v>0.22401171303074671</v>
      </c>
      <c r="D214" s="153">
        <v>2.9282576866764276E-2</v>
      </c>
      <c r="E214" s="153">
        <v>8.0527086383601759E-2</v>
      </c>
      <c r="F214" s="153">
        <v>1</v>
      </c>
      <c r="G214" s="144">
        <v>683</v>
      </c>
      <c r="H214" s="153">
        <v>0.2372351510941299</v>
      </c>
      <c r="I214" s="97"/>
      <c r="J214" s="97"/>
      <c r="K214" s="97"/>
      <c r="L214" s="97"/>
      <c r="M214" s="141">
        <v>0.63</v>
      </c>
      <c r="N214" s="141">
        <v>0.70099999999999996</v>
      </c>
      <c r="O214" s="141">
        <v>0.19400000000000001</v>
      </c>
      <c r="P214" s="141">
        <v>0.25700000000000001</v>
      </c>
      <c r="Q214" s="141">
        <v>1.9E-2</v>
      </c>
      <c r="R214" s="141">
        <v>4.4999999999999998E-2</v>
      </c>
      <c r="S214" s="141">
        <v>6.2E-2</v>
      </c>
      <c r="T214" s="141">
        <v>0.10299999999999999</v>
      </c>
    </row>
    <row r="215" spans="1:20" x14ac:dyDescent="0.25">
      <c r="A215" s="97" t="s">
        <v>951</v>
      </c>
      <c r="B215" s="153">
        <v>0.45034246575342468</v>
      </c>
      <c r="C215" s="153">
        <v>0.27568493150684931</v>
      </c>
      <c r="D215" s="153">
        <v>3.4246575342465752E-2</v>
      </c>
      <c r="E215" s="153">
        <v>0.23972602739726026</v>
      </c>
      <c r="F215" s="153">
        <v>1</v>
      </c>
      <c r="G215" s="144">
        <v>584</v>
      </c>
      <c r="H215" s="153">
        <v>0.5</v>
      </c>
      <c r="I215" s="97"/>
      <c r="J215" s="97"/>
      <c r="K215" s="97"/>
      <c r="L215" s="97"/>
      <c r="M215" s="141">
        <v>0.41</v>
      </c>
      <c r="N215" s="141">
        <v>0.49099999999999999</v>
      </c>
      <c r="O215" s="141">
        <v>0.24099999999999999</v>
      </c>
      <c r="P215" s="141">
        <v>0.313</v>
      </c>
      <c r="Q215" s="141">
        <v>2.1999999999999999E-2</v>
      </c>
      <c r="R215" s="141">
        <v>5.1999999999999998E-2</v>
      </c>
      <c r="S215" s="141">
        <v>0.20699999999999999</v>
      </c>
      <c r="T215" s="141">
        <v>0.27600000000000002</v>
      </c>
    </row>
    <row r="216" spans="1:20" x14ac:dyDescent="0.25">
      <c r="A216" s="97" t="s">
        <v>952</v>
      </c>
      <c r="B216" s="153">
        <v>0.60967379077615302</v>
      </c>
      <c r="C216" s="153">
        <v>0.23959505061867267</v>
      </c>
      <c r="D216" s="153">
        <v>4.1619797525309338E-2</v>
      </c>
      <c r="E216" s="153">
        <v>0.10911136107986502</v>
      </c>
      <c r="F216" s="153">
        <v>1</v>
      </c>
      <c r="G216" s="144">
        <v>889</v>
      </c>
      <c r="H216" s="153">
        <v>0.44184890656063619</v>
      </c>
      <c r="I216" s="97"/>
      <c r="J216" s="97"/>
      <c r="K216" s="97"/>
      <c r="L216" s="97"/>
      <c r="M216" s="141">
        <v>0.57699999999999996</v>
      </c>
      <c r="N216" s="141">
        <v>0.64100000000000001</v>
      </c>
      <c r="O216" s="141">
        <v>0.21299999999999999</v>
      </c>
      <c r="P216" s="141">
        <v>0.26900000000000002</v>
      </c>
      <c r="Q216" s="141">
        <v>0.03</v>
      </c>
      <c r="R216" s="141">
        <v>5.7000000000000002E-2</v>
      </c>
      <c r="S216" s="141">
        <v>0.09</v>
      </c>
      <c r="T216" s="141">
        <v>0.13100000000000001</v>
      </c>
    </row>
    <row r="217" spans="1:20" x14ac:dyDescent="0.25">
      <c r="A217" s="97" t="s">
        <v>953</v>
      </c>
      <c r="B217" s="153">
        <v>0.64503996238834038</v>
      </c>
      <c r="C217" s="153">
        <v>0.23389750822755054</v>
      </c>
      <c r="D217" s="153">
        <v>4.372355430183357E-2</v>
      </c>
      <c r="E217" s="153">
        <v>7.733897508227551E-2</v>
      </c>
      <c r="F217" s="153">
        <v>1</v>
      </c>
      <c r="G217" s="144">
        <v>12762</v>
      </c>
      <c r="H217" s="153">
        <v>0.38085290518965054</v>
      </c>
      <c r="I217" s="97"/>
      <c r="J217" s="97"/>
      <c r="K217" s="97"/>
      <c r="L217" s="97"/>
      <c r="M217" s="141">
        <v>0.63700000000000001</v>
      </c>
      <c r="N217" s="141">
        <v>0.65300000000000002</v>
      </c>
      <c r="O217" s="141">
        <v>0.22700000000000001</v>
      </c>
      <c r="P217" s="141">
        <v>0.24099999999999999</v>
      </c>
      <c r="Q217" s="141">
        <v>0.04</v>
      </c>
      <c r="R217" s="141">
        <v>4.7E-2</v>
      </c>
      <c r="S217" s="141">
        <v>7.2999999999999995E-2</v>
      </c>
      <c r="T217" s="141">
        <v>8.2000000000000003E-2</v>
      </c>
    </row>
    <row r="218" spans="1:20" x14ac:dyDescent="0.25">
      <c r="A218" s="97" t="s">
        <v>954</v>
      </c>
      <c r="B218" s="153">
        <v>0.58333333333333337</v>
      </c>
      <c r="C218" s="153">
        <v>0.25</v>
      </c>
      <c r="D218" s="153">
        <v>4.1666666666666664E-2</v>
      </c>
      <c r="E218" s="153">
        <v>0.125</v>
      </c>
      <c r="F218" s="153">
        <v>1</v>
      </c>
      <c r="G218" s="144">
        <v>24</v>
      </c>
      <c r="H218" s="153">
        <v>8.7591240875912413E-2</v>
      </c>
      <c r="I218" s="97"/>
      <c r="J218" s="97"/>
      <c r="K218" s="97"/>
      <c r="L218" s="97"/>
      <c r="M218" s="141">
        <v>0.38800000000000001</v>
      </c>
      <c r="N218" s="141">
        <v>0.755</v>
      </c>
      <c r="O218" s="141">
        <v>0.12</v>
      </c>
      <c r="P218" s="141">
        <v>0.44900000000000001</v>
      </c>
      <c r="Q218" s="141">
        <v>7.0000000000000001E-3</v>
      </c>
      <c r="R218" s="141">
        <v>0.20200000000000001</v>
      </c>
      <c r="S218" s="141">
        <v>4.2999999999999997E-2</v>
      </c>
      <c r="T218" s="141">
        <v>0.31</v>
      </c>
    </row>
    <row r="219" spans="1:20" x14ac:dyDescent="0.25">
      <c r="A219" s="97" t="s">
        <v>955</v>
      </c>
      <c r="B219" s="153">
        <v>0.51502145922746778</v>
      </c>
      <c r="C219" s="153">
        <v>0.22746781115879827</v>
      </c>
      <c r="D219" s="153">
        <v>6.0085836909871244E-2</v>
      </c>
      <c r="E219" s="153">
        <v>0.19742489270386265</v>
      </c>
      <c r="F219" s="153">
        <v>1</v>
      </c>
      <c r="G219" s="144">
        <v>233</v>
      </c>
      <c r="H219" s="153">
        <v>2.3216420884814667E-2</v>
      </c>
      <c r="I219" s="97"/>
      <c r="J219" s="97"/>
      <c r="K219" s="97"/>
      <c r="L219" s="97"/>
      <c r="M219" s="141">
        <v>0.45100000000000001</v>
      </c>
      <c r="N219" s="141">
        <v>0.57799999999999996</v>
      </c>
      <c r="O219" s="141">
        <v>0.17799999999999999</v>
      </c>
      <c r="P219" s="141">
        <v>0.28499999999999998</v>
      </c>
      <c r="Q219" s="141">
        <v>3.5999999999999997E-2</v>
      </c>
      <c r="R219" s="141">
        <v>9.8000000000000004E-2</v>
      </c>
      <c r="S219" s="141">
        <v>0.151</v>
      </c>
      <c r="T219" s="141">
        <v>0.253</v>
      </c>
    </row>
    <row r="220" spans="1:20" x14ac:dyDescent="0.25">
      <c r="A220" s="97" t="s">
        <v>956</v>
      </c>
      <c r="B220" s="153">
        <v>0.61606022584692599</v>
      </c>
      <c r="C220" s="153">
        <v>0.15558343789209536</v>
      </c>
      <c r="D220" s="153">
        <v>2.5094102885821833E-2</v>
      </c>
      <c r="E220" s="153">
        <v>0.20326223337515684</v>
      </c>
      <c r="F220" s="153">
        <v>1</v>
      </c>
      <c r="G220" s="144">
        <v>797</v>
      </c>
      <c r="H220" s="153">
        <v>0.4583093732029902</v>
      </c>
      <c r="I220" s="97"/>
      <c r="J220" s="97"/>
      <c r="K220" s="97"/>
      <c r="L220" s="97"/>
      <c r="M220" s="141">
        <v>0.58199999999999996</v>
      </c>
      <c r="N220" s="141">
        <v>0.64900000000000002</v>
      </c>
      <c r="O220" s="141">
        <v>0.13200000000000001</v>
      </c>
      <c r="P220" s="141">
        <v>0.182</v>
      </c>
      <c r="Q220" s="141">
        <v>1.6E-2</v>
      </c>
      <c r="R220" s="141">
        <v>3.7999999999999999E-2</v>
      </c>
      <c r="S220" s="141">
        <v>0.17699999999999999</v>
      </c>
      <c r="T220" s="141">
        <v>0.23300000000000001</v>
      </c>
    </row>
    <row r="221" spans="1:20" x14ac:dyDescent="0.25">
      <c r="A221" s="97" t="s">
        <v>957</v>
      </c>
      <c r="B221" s="153">
        <v>0.57301808066759385</v>
      </c>
      <c r="C221" s="153">
        <v>0.27260083449235051</v>
      </c>
      <c r="D221" s="153">
        <v>3.8942976356050069E-2</v>
      </c>
      <c r="E221" s="153">
        <v>0.11543810848400557</v>
      </c>
      <c r="F221" s="153">
        <v>1</v>
      </c>
      <c r="G221" s="144">
        <v>719</v>
      </c>
      <c r="H221" s="153">
        <v>0.3324086916319926</v>
      </c>
      <c r="I221" s="97"/>
      <c r="J221" s="97"/>
      <c r="K221" s="97"/>
      <c r="L221" s="97"/>
      <c r="M221" s="141">
        <v>0.53700000000000003</v>
      </c>
      <c r="N221" s="141">
        <v>0.60899999999999999</v>
      </c>
      <c r="O221" s="141">
        <v>0.24099999999999999</v>
      </c>
      <c r="P221" s="141">
        <v>0.30599999999999999</v>
      </c>
      <c r="Q221" s="141">
        <v>2.7E-2</v>
      </c>
      <c r="R221" s="141">
        <v>5.6000000000000001E-2</v>
      </c>
      <c r="S221" s="141">
        <v>9.4E-2</v>
      </c>
      <c r="T221" s="141">
        <v>0.14099999999999999</v>
      </c>
    </row>
    <row r="222" spans="1:20" x14ac:dyDescent="0.25">
      <c r="A222" s="97" t="s">
        <v>958</v>
      </c>
      <c r="B222" s="153">
        <v>0.55003450655624564</v>
      </c>
      <c r="C222" s="153">
        <v>0.2560386473429952</v>
      </c>
      <c r="D222" s="153">
        <v>5.1069703243616288E-2</v>
      </c>
      <c r="E222" s="153">
        <v>0.14285714285714285</v>
      </c>
      <c r="F222" s="153">
        <v>1</v>
      </c>
      <c r="G222" s="144">
        <v>1449</v>
      </c>
      <c r="H222" s="153">
        <v>0.35358711566617862</v>
      </c>
      <c r="I222" s="97"/>
      <c r="J222" s="97"/>
      <c r="K222" s="97"/>
      <c r="L222" s="97"/>
      <c r="M222" s="141">
        <v>0.52400000000000002</v>
      </c>
      <c r="N222" s="141">
        <v>0.57499999999999996</v>
      </c>
      <c r="O222" s="141">
        <v>0.23400000000000001</v>
      </c>
      <c r="P222" s="141">
        <v>0.27900000000000003</v>
      </c>
      <c r="Q222" s="141">
        <v>4.1000000000000002E-2</v>
      </c>
      <c r="R222" s="141">
        <v>6.4000000000000001E-2</v>
      </c>
      <c r="S222" s="141">
        <v>0.126</v>
      </c>
      <c r="T222" s="141">
        <v>0.16200000000000001</v>
      </c>
    </row>
    <row r="223" spans="1:20" x14ac:dyDescent="0.25">
      <c r="A223" s="97" t="s">
        <v>959</v>
      </c>
      <c r="B223" s="153">
        <v>0.53861230889847123</v>
      </c>
      <c r="C223" s="153">
        <v>0.2865542924343395</v>
      </c>
      <c r="D223" s="153">
        <v>4.6256370050960408E-2</v>
      </c>
      <c r="E223" s="153">
        <v>0.12857702861622894</v>
      </c>
      <c r="F223" s="153">
        <v>1</v>
      </c>
      <c r="G223" s="144">
        <v>2551</v>
      </c>
      <c r="H223" s="153">
        <v>0.26027956330986635</v>
      </c>
      <c r="I223" s="97"/>
      <c r="J223" s="97"/>
      <c r="K223" s="97"/>
      <c r="L223" s="97"/>
      <c r="M223" s="141">
        <v>0.51900000000000002</v>
      </c>
      <c r="N223" s="141">
        <v>0.55800000000000005</v>
      </c>
      <c r="O223" s="141">
        <v>0.26900000000000002</v>
      </c>
      <c r="P223" s="141">
        <v>0.30399999999999999</v>
      </c>
      <c r="Q223" s="141">
        <v>3.9E-2</v>
      </c>
      <c r="R223" s="141">
        <v>5.5E-2</v>
      </c>
      <c r="S223" s="141">
        <v>0.11600000000000001</v>
      </c>
      <c r="T223" s="141">
        <v>0.14199999999999999</v>
      </c>
    </row>
    <row r="224" spans="1:20" x14ac:dyDescent="0.25">
      <c r="A224" s="97" t="s">
        <v>960</v>
      </c>
      <c r="B224" s="153">
        <v>0.59500693481276001</v>
      </c>
      <c r="C224" s="153">
        <v>0.28918169209431344</v>
      </c>
      <c r="D224" s="153">
        <v>4.7850208044382801E-2</v>
      </c>
      <c r="E224" s="153">
        <v>6.7961165048543687E-2</v>
      </c>
      <c r="F224" s="153">
        <v>1</v>
      </c>
      <c r="G224" s="144">
        <v>1442</v>
      </c>
      <c r="H224" s="153">
        <v>0.21503131524008351</v>
      </c>
      <c r="I224" s="97"/>
      <c r="J224" s="97"/>
      <c r="K224" s="97"/>
      <c r="L224" s="97"/>
      <c r="M224" s="141">
        <v>0.56899999999999995</v>
      </c>
      <c r="N224" s="141">
        <v>0.62</v>
      </c>
      <c r="O224" s="141">
        <v>0.26600000000000001</v>
      </c>
      <c r="P224" s="141">
        <v>0.313</v>
      </c>
      <c r="Q224" s="141">
        <v>3.7999999999999999E-2</v>
      </c>
      <c r="R224" s="141">
        <v>0.06</v>
      </c>
      <c r="S224" s="141">
        <v>5.6000000000000001E-2</v>
      </c>
      <c r="T224" s="141">
        <v>8.2000000000000003E-2</v>
      </c>
    </row>
    <row r="225" spans="1:20" x14ac:dyDescent="0.25">
      <c r="A225" s="97" t="s">
        <v>961</v>
      </c>
      <c r="B225" s="153">
        <v>0.63636363636363635</v>
      </c>
      <c r="C225" s="153">
        <v>0.20707070707070707</v>
      </c>
      <c r="D225" s="153">
        <v>4.0404040404040407E-2</v>
      </c>
      <c r="E225" s="153">
        <v>0.11616161616161616</v>
      </c>
      <c r="F225" s="153">
        <v>1</v>
      </c>
      <c r="G225" s="144">
        <v>198</v>
      </c>
      <c r="H225" s="153">
        <v>0.17113223854796888</v>
      </c>
      <c r="I225" s="97"/>
      <c r="J225" s="97"/>
      <c r="K225" s="97"/>
      <c r="L225" s="97"/>
      <c r="M225" s="141">
        <v>0.56699999999999995</v>
      </c>
      <c r="N225" s="141">
        <v>0.7</v>
      </c>
      <c r="O225" s="141">
        <v>0.156</v>
      </c>
      <c r="P225" s="141">
        <v>0.26900000000000002</v>
      </c>
      <c r="Q225" s="141">
        <v>2.1000000000000001E-2</v>
      </c>
      <c r="R225" s="141">
        <v>7.8E-2</v>
      </c>
      <c r="S225" s="141">
        <v>7.9000000000000001E-2</v>
      </c>
      <c r="T225" s="141">
        <v>0.16800000000000001</v>
      </c>
    </row>
    <row r="226" spans="1:20" x14ac:dyDescent="0.25">
      <c r="A226" s="97" t="s">
        <v>962</v>
      </c>
      <c r="B226" s="153">
        <v>0.50896057347670254</v>
      </c>
      <c r="C226" s="153">
        <v>0.1863799283154122</v>
      </c>
      <c r="D226" s="153">
        <v>3.5842293906810034E-2</v>
      </c>
      <c r="E226" s="153">
        <v>0.26881720430107525</v>
      </c>
      <c r="F226" s="153">
        <v>1</v>
      </c>
      <c r="G226" s="144">
        <v>279</v>
      </c>
      <c r="H226" s="153">
        <v>0.20246734397677793</v>
      </c>
      <c r="I226" s="97"/>
      <c r="J226" s="97"/>
      <c r="K226" s="97"/>
      <c r="L226" s="97"/>
      <c r="M226" s="141">
        <v>0.45100000000000001</v>
      </c>
      <c r="N226" s="141">
        <v>0.56699999999999995</v>
      </c>
      <c r="O226" s="141">
        <v>0.14499999999999999</v>
      </c>
      <c r="P226" s="141">
        <v>0.23599999999999999</v>
      </c>
      <c r="Q226" s="141">
        <v>0.02</v>
      </c>
      <c r="R226" s="141">
        <v>6.5000000000000002E-2</v>
      </c>
      <c r="S226" s="141">
        <v>0.22</v>
      </c>
      <c r="T226" s="141">
        <v>0.32400000000000001</v>
      </c>
    </row>
    <row r="227" spans="1:20" x14ac:dyDescent="0.25">
      <c r="A227" s="97" t="s">
        <v>963</v>
      </c>
      <c r="B227" s="153">
        <v>0.59268292682926826</v>
      </c>
      <c r="C227" s="153">
        <v>0.26585365853658538</v>
      </c>
      <c r="D227" s="153">
        <v>4.3902439024390241E-2</v>
      </c>
      <c r="E227" s="153">
        <v>9.7560975609756101E-2</v>
      </c>
      <c r="F227" s="153">
        <v>1</v>
      </c>
      <c r="G227" s="144">
        <v>410</v>
      </c>
      <c r="H227" s="153">
        <v>0.33064516129032256</v>
      </c>
      <c r="I227" s="97"/>
      <c r="J227" s="97"/>
      <c r="K227" s="97"/>
      <c r="L227" s="97"/>
      <c r="M227" s="141">
        <v>0.54400000000000004</v>
      </c>
      <c r="N227" s="141">
        <v>0.63900000000000001</v>
      </c>
      <c r="O227" s="141">
        <v>0.22500000000000001</v>
      </c>
      <c r="P227" s="141">
        <v>0.311</v>
      </c>
      <c r="Q227" s="141">
        <v>2.8000000000000001E-2</v>
      </c>
      <c r="R227" s="141">
        <v>6.8000000000000005E-2</v>
      </c>
      <c r="S227" s="141">
        <v>7.1999999999999995E-2</v>
      </c>
      <c r="T227" s="141">
        <v>0.13</v>
      </c>
    </row>
    <row r="228" spans="1:20" x14ac:dyDescent="0.25">
      <c r="A228" s="97" t="s">
        <v>964</v>
      </c>
      <c r="B228" s="153">
        <v>0.55776672194582644</v>
      </c>
      <c r="C228" s="153">
        <v>0.28137092316196793</v>
      </c>
      <c r="D228" s="153">
        <v>4.7540077390823658E-2</v>
      </c>
      <c r="E228" s="153">
        <v>0.11332227750138198</v>
      </c>
      <c r="F228" s="153">
        <v>1</v>
      </c>
      <c r="G228" s="144">
        <v>1809</v>
      </c>
      <c r="H228" s="153">
        <v>0.31050463439752835</v>
      </c>
      <c r="I228" s="97"/>
      <c r="J228" s="97"/>
      <c r="K228" s="97"/>
      <c r="L228" s="97"/>
      <c r="M228" s="141">
        <v>0.53500000000000003</v>
      </c>
      <c r="N228" s="141">
        <v>0.58099999999999996</v>
      </c>
      <c r="O228" s="141">
        <v>0.26100000000000001</v>
      </c>
      <c r="P228" s="141">
        <v>0.30299999999999999</v>
      </c>
      <c r="Q228" s="141">
        <v>3.9E-2</v>
      </c>
      <c r="R228" s="141">
        <v>5.8000000000000003E-2</v>
      </c>
      <c r="S228" s="141">
        <v>0.1</v>
      </c>
      <c r="T228" s="141">
        <v>0.129</v>
      </c>
    </row>
    <row r="229" spans="1:20" x14ac:dyDescent="0.25">
      <c r="A229" s="97" t="s">
        <v>965</v>
      </c>
      <c r="B229" s="153">
        <v>0.51248642779587406</v>
      </c>
      <c r="C229" s="153">
        <v>0.33116178067318131</v>
      </c>
      <c r="D229" s="153">
        <v>3.691639522258415E-2</v>
      </c>
      <c r="E229" s="153">
        <v>0.11943539630836048</v>
      </c>
      <c r="F229" s="153">
        <v>1</v>
      </c>
      <c r="G229" s="144">
        <v>1842</v>
      </c>
      <c r="H229" s="153">
        <v>0.30654018971542685</v>
      </c>
      <c r="I229" s="97"/>
      <c r="J229" s="97"/>
      <c r="K229" s="97"/>
      <c r="L229" s="97"/>
      <c r="M229" s="141">
        <v>0.49</v>
      </c>
      <c r="N229" s="141">
        <v>0.53500000000000003</v>
      </c>
      <c r="O229" s="141">
        <v>0.31</v>
      </c>
      <c r="P229" s="141">
        <v>0.35299999999999998</v>
      </c>
      <c r="Q229" s="141">
        <v>2.9000000000000001E-2</v>
      </c>
      <c r="R229" s="141">
        <v>4.7E-2</v>
      </c>
      <c r="S229" s="141">
        <v>0.105</v>
      </c>
      <c r="T229" s="141">
        <v>0.13500000000000001</v>
      </c>
    </row>
    <row r="230" spans="1:20" x14ac:dyDescent="0.25">
      <c r="A230" s="97" t="s">
        <v>966</v>
      </c>
      <c r="B230" s="153">
        <v>0.539612676056338</v>
      </c>
      <c r="C230" s="153">
        <v>0.35064553990610331</v>
      </c>
      <c r="D230" s="153">
        <v>4.8708920187793429E-2</v>
      </c>
      <c r="E230" s="153">
        <v>6.1032863849765258E-2</v>
      </c>
      <c r="F230" s="153">
        <v>1</v>
      </c>
      <c r="G230" s="144">
        <v>3408</v>
      </c>
      <c r="H230" s="153">
        <v>0.47858446847352898</v>
      </c>
      <c r="I230" s="97"/>
      <c r="J230" s="97"/>
      <c r="K230" s="97"/>
      <c r="L230" s="97"/>
      <c r="M230" s="141">
        <v>0.52300000000000002</v>
      </c>
      <c r="N230" s="141">
        <v>0.55600000000000005</v>
      </c>
      <c r="O230" s="141">
        <v>0.33500000000000002</v>
      </c>
      <c r="P230" s="141">
        <v>0.36699999999999999</v>
      </c>
      <c r="Q230" s="141">
        <v>4.2000000000000003E-2</v>
      </c>
      <c r="R230" s="141">
        <v>5.6000000000000001E-2</v>
      </c>
      <c r="S230" s="141">
        <v>5.2999999999999999E-2</v>
      </c>
      <c r="T230" s="141">
        <v>7.0000000000000007E-2</v>
      </c>
    </row>
    <row r="231" spans="1:20" x14ac:dyDescent="0.25">
      <c r="A231" s="97" t="s">
        <v>967</v>
      </c>
      <c r="B231" s="153">
        <v>0.60887222742892844</v>
      </c>
      <c r="C231" s="153">
        <v>0.21711965010934084</v>
      </c>
      <c r="D231" s="153">
        <v>3.5926273039675098E-2</v>
      </c>
      <c r="E231" s="153">
        <v>0.13808184942205562</v>
      </c>
      <c r="F231" s="153">
        <v>1</v>
      </c>
      <c r="G231" s="144">
        <v>3201</v>
      </c>
      <c r="H231" s="153">
        <v>9.0316573556797022E-2</v>
      </c>
      <c r="I231" s="97"/>
      <c r="J231" s="97"/>
      <c r="K231" s="97"/>
      <c r="L231" s="97"/>
      <c r="M231" s="141">
        <v>0.59199999999999997</v>
      </c>
      <c r="N231" s="141">
        <v>0.626</v>
      </c>
      <c r="O231" s="141">
        <v>0.20300000000000001</v>
      </c>
      <c r="P231" s="141">
        <v>0.23200000000000001</v>
      </c>
      <c r="Q231" s="141">
        <v>0.03</v>
      </c>
      <c r="R231" s="141">
        <v>4.2999999999999997E-2</v>
      </c>
      <c r="S231" s="141">
        <v>0.127</v>
      </c>
      <c r="T231" s="141">
        <v>0.15</v>
      </c>
    </row>
    <row r="232" spans="1:20" x14ac:dyDescent="0.25">
      <c r="A232" s="97" t="s">
        <v>968</v>
      </c>
      <c r="B232" s="153">
        <v>0.44347826086956521</v>
      </c>
      <c r="C232" s="153">
        <v>0.16521739130434782</v>
      </c>
      <c r="D232" s="153">
        <v>8.6956521739130436E-3</v>
      </c>
      <c r="E232" s="153">
        <v>0.38260869565217392</v>
      </c>
      <c r="F232" s="153">
        <v>1</v>
      </c>
      <c r="G232" s="144">
        <v>115</v>
      </c>
      <c r="H232" s="153">
        <v>0.24008350730688935</v>
      </c>
      <c r="I232" s="97"/>
      <c r="J232" s="97"/>
      <c r="K232" s="97"/>
      <c r="L232" s="97"/>
      <c r="M232" s="141">
        <v>0.35599999999999998</v>
      </c>
      <c r="N232" s="141">
        <v>0.53500000000000003</v>
      </c>
      <c r="O232" s="141">
        <v>0.108</v>
      </c>
      <c r="P232" s="141">
        <v>0.24399999999999999</v>
      </c>
      <c r="Q232" s="141">
        <v>2E-3</v>
      </c>
      <c r="R232" s="141">
        <v>4.8000000000000001E-2</v>
      </c>
      <c r="S232" s="141">
        <v>0.29899999999999999</v>
      </c>
      <c r="T232" s="141">
        <v>0.47399999999999998</v>
      </c>
    </row>
    <row r="233" spans="1:20" x14ac:dyDescent="0.25">
      <c r="A233" s="97" t="s">
        <v>969</v>
      </c>
      <c r="B233" s="153">
        <v>0.53809523809523807</v>
      </c>
      <c r="C233" s="153">
        <v>0.29761904761904762</v>
      </c>
      <c r="D233" s="153">
        <v>4.2857142857142858E-2</v>
      </c>
      <c r="E233" s="153">
        <v>0.12142857142857143</v>
      </c>
      <c r="F233" s="153">
        <v>1</v>
      </c>
      <c r="G233" s="144">
        <v>420</v>
      </c>
      <c r="H233" s="153">
        <v>0.21875</v>
      </c>
      <c r="I233" s="97"/>
      <c r="J233" s="97"/>
      <c r="K233" s="97"/>
      <c r="L233" s="97"/>
      <c r="M233" s="141">
        <v>0.49</v>
      </c>
      <c r="N233" s="141">
        <v>0.58499999999999996</v>
      </c>
      <c r="O233" s="141">
        <v>0.25600000000000001</v>
      </c>
      <c r="P233" s="141">
        <v>0.34300000000000003</v>
      </c>
      <c r="Q233" s="141">
        <v>2.7E-2</v>
      </c>
      <c r="R233" s="141">
        <v>6.7000000000000004E-2</v>
      </c>
      <c r="S233" s="141">
        <v>9.4E-2</v>
      </c>
      <c r="T233" s="141">
        <v>0.156</v>
      </c>
    </row>
    <row r="234" spans="1:20" x14ac:dyDescent="0.25">
      <c r="A234" s="97" t="s">
        <v>970</v>
      </c>
      <c r="B234" s="153">
        <v>0.61295106277805245</v>
      </c>
      <c r="C234" s="153">
        <v>0.28274839347503705</v>
      </c>
      <c r="D234" s="153">
        <v>4.8937221947602569E-2</v>
      </c>
      <c r="E234" s="153">
        <v>5.536332179930796E-2</v>
      </c>
      <c r="F234" s="153">
        <v>1</v>
      </c>
      <c r="G234" s="144">
        <v>2023</v>
      </c>
      <c r="H234" s="153">
        <v>0.33007015826399089</v>
      </c>
      <c r="I234" s="97"/>
      <c r="J234" s="97"/>
      <c r="K234" s="97"/>
      <c r="L234" s="97"/>
      <c r="M234" s="141">
        <v>0.59199999999999997</v>
      </c>
      <c r="N234" s="141">
        <v>0.63400000000000001</v>
      </c>
      <c r="O234" s="141">
        <v>0.26400000000000001</v>
      </c>
      <c r="P234" s="141">
        <v>0.30299999999999999</v>
      </c>
      <c r="Q234" s="141">
        <v>0.04</v>
      </c>
      <c r="R234" s="141">
        <v>5.8999999999999997E-2</v>
      </c>
      <c r="S234" s="141">
        <v>4.5999999999999999E-2</v>
      </c>
      <c r="T234" s="141">
        <v>6.6000000000000003E-2</v>
      </c>
    </row>
    <row r="235" spans="1:20" x14ac:dyDescent="0.25">
      <c r="A235" s="97" t="s">
        <v>971</v>
      </c>
      <c r="B235" s="153">
        <v>0.53403141361256545</v>
      </c>
      <c r="C235" s="153">
        <v>0.20942408376963351</v>
      </c>
      <c r="D235" s="153">
        <v>5.2356020942408377E-2</v>
      </c>
      <c r="E235" s="153">
        <v>0.20418848167539266</v>
      </c>
      <c r="F235" s="153">
        <v>1</v>
      </c>
      <c r="G235" s="144">
        <v>191</v>
      </c>
      <c r="H235" s="153">
        <v>0.10363537710255019</v>
      </c>
      <c r="I235" s="97"/>
      <c r="J235" s="97"/>
      <c r="K235" s="97"/>
      <c r="L235" s="97"/>
      <c r="M235" s="141">
        <v>0.46300000000000002</v>
      </c>
      <c r="N235" s="141">
        <v>0.60299999999999998</v>
      </c>
      <c r="O235" s="141">
        <v>0.158</v>
      </c>
      <c r="P235" s="141">
        <v>0.27300000000000002</v>
      </c>
      <c r="Q235" s="141">
        <v>2.9000000000000001E-2</v>
      </c>
      <c r="R235" s="141">
        <v>9.4E-2</v>
      </c>
      <c r="S235" s="141">
        <v>0.153</v>
      </c>
      <c r="T235" s="141">
        <v>0.26700000000000002</v>
      </c>
    </row>
    <row r="236" spans="1:20" x14ac:dyDescent="0.25">
      <c r="A236" s="97" t="s">
        <v>972</v>
      </c>
      <c r="B236" s="153">
        <v>0.5956607495069034</v>
      </c>
      <c r="C236" s="153">
        <v>0.20315581854043394</v>
      </c>
      <c r="D236" s="153">
        <v>4.9309664694280081E-2</v>
      </c>
      <c r="E236" s="153">
        <v>0.15187376725838264</v>
      </c>
      <c r="F236" s="153">
        <v>1</v>
      </c>
      <c r="G236" s="144">
        <v>507</v>
      </c>
      <c r="H236" s="153">
        <v>7.7856265356265358E-2</v>
      </c>
      <c r="I236" s="97"/>
      <c r="J236" s="97"/>
      <c r="K236" s="97"/>
      <c r="L236" s="97"/>
      <c r="M236" s="141">
        <v>0.55200000000000005</v>
      </c>
      <c r="N236" s="141">
        <v>0.63800000000000001</v>
      </c>
      <c r="O236" s="141">
        <v>0.17</v>
      </c>
      <c r="P236" s="141">
        <v>0.24</v>
      </c>
      <c r="Q236" s="141">
        <v>3.4000000000000002E-2</v>
      </c>
      <c r="R236" s="141">
        <v>7.1999999999999995E-2</v>
      </c>
      <c r="S236" s="141">
        <v>0.123</v>
      </c>
      <c r="T236" s="141">
        <v>0.186</v>
      </c>
    </row>
    <row r="237" spans="1:20" x14ac:dyDescent="0.25">
      <c r="A237" s="97" t="s">
        <v>973</v>
      </c>
      <c r="B237" s="153">
        <v>0.59649122807017541</v>
      </c>
      <c r="C237" s="153">
        <v>0.10526315789473684</v>
      </c>
      <c r="D237" s="153">
        <v>1.7543859649122806E-2</v>
      </c>
      <c r="E237" s="153">
        <v>0.2807017543859649</v>
      </c>
      <c r="F237" s="153">
        <v>1</v>
      </c>
      <c r="G237" s="144">
        <v>57</v>
      </c>
      <c r="H237" s="153">
        <v>5.8341862845445243E-2</v>
      </c>
      <c r="I237" s="97"/>
      <c r="J237" s="97"/>
      <c r="K237" s="97"/>
      <c r="L237" s="97"/>
      <c r="M237" s="141">
        <v>0.46700000000000003</v>
      </c>
      <c r="N237" s="141">
        <v>0.71399999999999997</v>
      </c>
      <c r="O237" s="141">
        <v>4.9000000000000002E-2</v>
      </c>
      <c r="P237" s="141">
        <v>0.21099999999999999</v>
      </c>
      <c r="Q237" s="141">
        <v>3.0000000000000001E-3</v>
      </c>
      <c r="R237" s="141">
        <v>9.2999999999999999E-2</v>
      </c>
      <c r="S237" s="141">
        <v>0.18099999999999999</v>
      </c>
      <c r="T237" s="141">
        <v>0.40799999999999997</v>
      </c>
    </row>
    <row r="238" spans="1:20" x14ac:dyDescent="0.25">
      <c r="A238" s="97" t="s">
        <v>974</v>
      </c>
      <c r="B238" s="153">
        <v>0.6071428571428571</v>
      </c>
      <c r="C238" s="153">
        <v>0.125</v>
      </c>
      <c r="D238" s="153">
        <v>6.5476190476190479E-2</v>
      </c>
      <c r="E238" s="153">
        <v>0.20238095238095238</v>
      </c>
      <c r="F238" s="153">
        <v>1</v>
      </c>
      <c r="G238" s="144">
        <v>168</v>
      </c>
      <c r="H238" s="153">
        <v>6.2686567164179099E-2</v>
      </c>
      <c r="I238" s="97"/>
      <c r="J238" s="97"/>
      <c r="K238" s="97"/>
      <c r="L238" s="97"/>
      <c r="M238" s="141">
        <v>0.53200000000000003</v>
      </c>
      <c r="N238" s="141">
        <v>0.67800000000000005</v>
      </c>
      <c r="O238" s="141">
        <v>8.3000000000000004E-2</v>
      </c>
      <c r="P238" s="141">
        <v>0.184</v>
      </c>
      <c r="Q238" s="141">
        <v>3.6999999999999998E-2</v>
      </c>
      <c r="R238" s="141">
        <v>0.113</v>
      </c>
      <c r="S238" s="141">
        <v>0.14899999999999999</v>
      </c>
      <c r="T238" s="141">
        <v>0.26900000000000002</v>
      </c>
    </row>
    <row r="239" spans="1:20" x14ac:dyDescent="0.25">
      <c r="A239" s="97" t="s">
        <v>975</v>
      </c>
      <c r="B239" s="153">
        <v>0.61298383573612936</v>
      </c>
      <c r="C239" s="153">
        <v>0.23947575360419396</v>
      </c>
      <c r="D239" s="153">
        <v>4.2254259501965923E-2</v>
      </c>
      <c r="E239" s="153">
        <v>0.1052861511577108</v>
      </c>
      <c r="F239" s="153">
        <v>1</v>
      </c>
      <c r="G239" s="144">
        <v>57225</v>
      </c>
      <c r="H239" s="153">
        <v>0.21269201749854116</v>
      </c>
      <c r="I239" s="97"/>
      <c r="J239" s="97"/>
      <c r="K239" s="97"/>
      <c r="L239" s="97"/>
      <c r="M239" s="141">
        <v>0.60899999999999999</v>
      </c>
      <c r="N239" s="141">
        <v>0.61699999999999999</v>
      </c>
      <c r="O239" s="141">
        <v>0.23599999999999999</v>
      </c>
      <c r="P239" s="141">
        <v>0.24299999999999999</v>
      </c>
      <c r="Q239" s="141">
        <v>4.1000000000000002E-2</v>
      </c>
      <c r="R239" s="141">
        <v>4.3999999999999997E-2</v>
      </c>
      <c r="S239" s="141">
        <v>0.10299999999999999</v>
      </c>
      <c r="T239" s="141">
        <v>0.108</v>
      </c>
    </row>
    <row r="240" spans="1:20" x14ac:dyDescent="0.25">
      <c r="A240" s="97" t="s">
        <v>976</v>
      </c>
      <c r="B240" s="153">
        <v>0.52253218884120167</v>
      </c>
      <c r="C240" s="153">
        <v>0.3165236051502146</v>
      </c>
      <c r="D240" s="153">
        <v>7.4034334763948495E-2</v>
      </c>
      <c r="E240" s="153">
        <v>8.6909871244635187E-2</v>
      </c>
      <c r="F240" s="153">
        <v>1</v>
      </c>
      <c r="G240" s="144">
        <v>932</v>
      </c>
      <c r="H240" s="153">
        <v>0.50790190735694818</v>
      </c>
      <c r="I240" s="97"/>
      <c r="J240" s="97"/>
      <c r="K240" s="97"/>
      <c r="L240" s="97"/>
      <c r="M240" s="141">
        <v>0.49</v>
      </c>
      <c r="N240" s="141">
        <v>0.55400000000000005</v>
      </c>
      <c r="O240" s="141">
        <v>0.28699999999999998</v>
      </c>
      <c r="P240" s="141">
        <v>0.34699999999999998</v>
      </c>
      <c r="Q240" s="141">
        <v>5.8999999999999997E-2</v>
      </c>
      <c r="R240" s="141">
        <v>9.2999999999999999E-2</v>
      </c>
      <c r="S240" s="141">
        <v>7.0000000000000007E-2</v>
      </c>
      <c r="T240" s="141">
        <v>0.107</v>
      </c>
    </row>
    <row r="241" spans="1:20" x14ac:dyDescent="0.25">
      <c r="A241" s="97" t="s">
        <v>977</v>
      </c>
      <c r="B241" s="153">
        <v>0.63545816733067728</v>
      </c>
      <c r="C241" s="153">
        <v>0.21646746347941567</v>
      </c>
      <c r="D241" s="153">
        <v>4.3824701195219126E-2</v>
      </c>
      <c r="E241" s="153">
        <v>0.10424966799468792</v>
      </c>
      <c r="F241" s="153">
        <v>1</v>
      </c>
      <c r="G241" s="144">
        <v>1506</v>
      </c>
      <c r="H241" s="153">
        <v>0.17422489588153633</v>
      </c>
      <c r="I241" s="97"/>
      <c r="J241" s="97"/>
      <c r="K241" s="97"/>
      <c r="L241" s="97"/>
      <c r="M241" s="141">
        <v>0.61099999999999999</v>
      </c>
      <c r="N241" s="141">
        <v>0.65900000000000003</v>
      </c>
      <c r="O241" s="141">
        <v>0.19600000000000001</v>
      </c>
      <c r="P241" s="141">
        <v>0.23799999999999999</v>
      </c>
      <c r="Q241" s="141">
        <v>3.5000000000000003E-2</v>
      </c>
      <c r="R241" s="141">
        <v>5.5E-2</v>
      </c>
      <c r="S241" s="141">
        <v>0.09</v>
      </c>
      <c r="T241" s="141">
        <v>0.121</v>
      </c>
    </row>
    <row r="242" spans="1:20" x14ac:dyDescent="0.25">
      <c r="A242" s="97" t="s">
        <v>978</v>
      </c>
      <c r="B242" s="153">
        <v>0.56945955749002541</v>
      </c>
      <c r="C242" s="153">
        <v>0.16757344940152338</v>
      </c>
      <c r="D242" s="153">
        <v>2.6115342763873776E-2</v>
      </c>
      <c r="E242" s="153">
        <v>0.23685165034457745</v>
      </c>
      <c r="F242" s="153">
        <v>1</v>
      </c>
      <c r="G242" s="144">
        <v>2757</v>
      </c>
      <c r="H242" s="153">
        <v>0.61581416126870669</v>
      </c>
      <c r="I242" s="97"/>
      <c r="J242" s="97"/>
      <c r="K242" s="97"/>
      <c r="L242" s="97"/>
      <c r="M242" s="141">
        <v>0.55100000000000005</v>
      </c>
      <c r="N242" s="141">
        <v>0.58799999999999997</v>
      </c>
      <c r="O242" s="141">
        <v>0.154</v>
      </c>
      <c r="P242" s="141">
        <v>0.182</v>
      </c>
      <c r="Q242" s="141">
        <v>2.1000000000000001E-2</v>
      </c>
      <c r="R242" s="141">
        <v>3.3000000000000002E-2</v>
      </c>
      <c r="S242" s="141">
        <v>0.221</v>
      </c>
      <c r="T242" s="141">
        <v>0.253</v>
      </c>
    </row>
    <row r="243" spans="1:20" x14ac:dyDescent="0.25">
      <c r="A243" s="97" t="s">
        <v>979</v>
      </c>
      <c r="B243" s="153">
        <v>0.62700729927007304</v>
      </c>
      <c r="C243" s="153">
        <v>0.27445255474452557</v>
      </c>
      <c r="D243" s="153">
        <v>3.9416058394160583E-2</v>
      </c>
      <c r="E243" s="153">
        <v>5.9124087591240874E-2</v>
      </c>
      <c r="F243" s="153">
        <v>1</v>
      </c>
      <c r="G243" s="144">
        <v>4110</v>
      </c>
      <c r="H243" s="153">
        <v>0.56595979069126967</v>
      </c>
      <c r="I243" s="97"/>
      <c r="J243" s="97"/>
      <c r="K243" s="97"/>
      <c r="L243" s="97"/>
      <c r="M243" s="141">
        <v>0.61199999999999999</v>
      </c>
      <c r="N243" s="141">
        <v>0.64200000000000002</v>
      </c>
      <c r="O243" s="141">
        <v>0.26100000000000001</v>
      </c>
      <c r="P243" s="141">
        <v>0.28799999999999998</v>
      </c>
      <c r="Q243" s="141">
        <v>3.4000000000000002E-2</v>
      </c>
      <c r="R243" s="141">
        <v>4.5999999999999999E-2</v>
      </c>
      <c r="S243" s="141">
        <v>5.1999999999999998E-2</v>
      </c>
      <c r="T243" s="141">
        <v>6.7000000000000004E-2</v>
      </c>
    </row>
    <row r="244" spans="1:20" x14ac:dyDescent="0.25">
      <c r="A244" s="97" t="s">
        <v>980</v>
      </c>
      <c r="B244" s="153">
        <v>0.64092664092664098</v>
      </c>
      <c r="C244" s="153">
        <v>0.16602316602316602</v>
      </c>
      <c r="D244" s="153">
        <v>2.7027027027027029E-2</v>
      </c>
      <c r="E244" s="153">
        <v>0.16602316602316602</v>
      </c>
      <c r="F244" s="153">
        <v>1</v>
      </c>
      <c r="G244" s="144">
        <v>259</v>
      </c>
      <c r="H244" s="153">
        <v>0.11096829477292203</v>
      </c>
      <c r="I244" s="97"/>
      <c r="J244" s="97"/>
      <c r="K244" s="97"/>
      <c r="L244" s="97"/>
      <c r="M244" s="141">
        <v>0.58099999999999996</v>
      </c>
      <c r="N244" s="141">
        <v>0.69699999999999995</v>
      </c>
      <c r="O244" s="141">
        <v>0.126</v>
      </c>
      <c r="P244" s="141">
        <v>0.216</v>
      </c>
      <c r="Q244" s="141">
        <v>1.2999999999999999E-2</v>
      </c>
      <c r="R244" s="141">
        <v>5.5E-2</v>
      </c>
      <c r="S244" s="141">
        <v>0.126</v>
      </c>
      <c r="T244" s="141">
        <v>0.216</v>
      </c>
    </row>
    <row r="245" spans="1:20" x14ac:dyDescent="0.25">
      <c r="A245" s="97" t="s">
        <v>981</v>
      </c>
      <c r="B245" s="153">
        <v>0.37320574162679426</v>
      </c>
      <c r="C245" s="153">
        <v>0.11961722488038277</v>
      </c>
      <c r="D245" s="153">
        <v>6.2200956937799042E-2</v>
      </c>
      <c r="E245" s="153">
        <v>0.44497607655502391</v>
      </c>
      <c r="F245" s="153">
        <v>1</v>
      </c>
      <c r="G245" s="144">
        <v>209</v>
      </c>
      <c r="H245" s="153">
        <v>9.1422072525261366E-3</v>
      </c>
      <c r="I245" s="97"/>
      <c r="J245" s="97"/>
      <c r="K245" s="97"/>
      <c r="L245" s="97"/>
      <c r="M245" s="141">
        <v>0.31</v>
      </c>
      <c r="N245" s="141">
        <v>0.441</v>
      </c>
      <c r="O245" s="141">
        <v>8.2000000000000003E-2</v>
      </c>
      <c r="P245" s="141">
        <v>0.17100000000000001</v>
      </c>
      <c r="Q245" s="141">
        <v>3.6999999999999998E-2</v>
      </c>
      <c r="R245" s="141">
        <v>0.10299999999999999</v>
      </c>
      <c r="S245" s="141">
        <v>0.379</v>
      </c>
      <c r="T245" s="141">
        <v>0.51300000000000001</v>
      </c>
    </row>
    <row r="246" spans="1:20" x14ac:dyDescent="0.25">
      <c r="A246" s="97" t="s">
        <v>982</v>
      </c>
      <c r="B246" s="153">
        <v>0.62360056620769533</v>
      </c>
      <c r="C246" s="153">
        <v>0.27383863080684595</v>
      </c>
      <c r="D246" s="153">
        <v>4.1950842877364558E-2</v>
      </c>
      <c r="E246" s="153">
        <v>6.0609960108094198E-2</v>
      </c>
      <c r="F246" s="153">
        <v>1</v>
      </c>
      <c r="G246" s="144">
        <v>7771</v>
      </c>
      <c r="H246" s="153">
        <v>0.23328630182222088</v>
      </c>
      <c r="I246" s="97"/>
      <c r="J246" s="97"/>
      <c r="K246" s="97"/>
      <c r="L246" s="97"/>
      <c r="M246" s="141">
        <v>0.61299999999999999</v>
      </c>
      <c r="N246" s="141">
        <v>0.63400000000000001</v>
      </c>
      <c r="O246" s="141">
        <v>0.26400000000000001</v>
      </c>
      <c r="P246" s="141">
        <v>0.28399999999999997</v>
      </c>
      <c r="Q246" s="141">
        <v>3.7999999999999999E-2</v>
      </c>
      <c r="R246" s="141">
        <v>4.7E-2</v>
      </c>
      <c r="S246" s="141">
        <v>5.6000000000000001E-2</v>
      </c>
      <c r="T246" s="141">
        <v>6.6000000000000003E-2</v>
      </c>
    </row>
    <row r="247" spans="1:20" x14ac:dyDescent="0.25">
      <c r="A247" s="97" t="s">
        <v>983</v>
      </c>
      <c r="B247" s="153">
        <v>0.53658536585365857</v>
      </c>
      <c r="C247" s="153">
        <v>4.878048780487805E-2</v>
      </c>
      <c r="D247" s="153">
        <v>4.878048780487805E-2</v>
      </c>
      <c r="E247" s="153">
        <v>0.36585365853658536</v>
      </c>
      <c r="F247" s="153">
        <v>1</v>
      </c>
      <c r="G247" s="144">
        <v>41</v>
      </c>
      <c r="H247" s="153">
        <v>8.8266953713670611E-3</v>
      </c>
      <c r="I247" s="97"/>
      <c r="J247" s="97"/>
      <c r="K247" s="97"/>
      <c r="L247" s="97"/>
      <c r="M247" s="141">
        <v>0.38700000000000001</v>
      </c>
      <c r="N247" s="141">
        <v>0.67900000000000005</v>
      </c>
      <c r="O247" s="141">
        <v>1.2999999999999999E-2</v>
      </c>
      <c r="P247" s="141">
        <v>0.161</v>
      </c>
      <c r="Q247" s="141">
        <v>1.2999999999999999E-2</v>
      </c>
      <c r="R247" s="141">
        <v>0.161</v>
      </c>
      <c r="S247" s="141">
        <v>0.23599999999999999</v>
      </c>
      <c r="T247" s="141">
        <v>0.51900000000000002</v>
      </c>
    </row>
    <row r="248" spans="1:20" x14ac:dyDescent="0.25">
      <c r="A248" s="97" t="s">
        <v>984</v>
      </c>
      <c r="B248" s="153">
        <v>0.6575851393188854</v>
      </c>
      <c r="C248" s="153">
        <v>0.20495356037151702</v>
      </c>
      <c r="D248" s="153">
        <v>3.8390092879256967E-2</v>
      </c>
      <c r="E248" s="153">
        <v>9.9071207430340563E-2</v>
      </c>
      <c r="F248" s="153">
        <v>1</v>
      </c>
      <c r="G248" s="144">
        <v>1615</v>
      </c>
      <c r="H248" s="153">
        <v>3.9138231872818924E-2</v>
      </c>
      <c r="I248" s="97"/>
      <c r="J248" s="97"/>
      <c r="K248" s="97"/>
      <c r="L248" s="97"/>
      <c r="M248" s="141">
        <v>0.63400000000000001</v>
      </c>
      <c r="N248" s="141">
        <v>0.68</v>
      </c>
      <c r="O248" s="141">
        <v>0.186</v>
      </c>
      <c r="P248" s="141">
        <v>0.22500000000000001</v>
      </c>
      <c r="Q248" s="141">
        <v>0.03</v>
      </c>
      <c r="R248" s="141">
        <v>4.9000000000000002E-2</v>
      </c>
      <c r="S248" s="141">
        <v>8.5000000000000006E-2</v>
      </c>
      <c r="T248" s="141">
        <v>0.115</v>
      </c>
    </row>
    <row r="249" spans="1:20" x14ac:dyDescent="0.25">
      <c r="A249" s="97" t="s">
        <v>985</v>
      </c>
      <c r="B249" s="153">
        <v>0.71195652173913049</v>
      </c>
      <c r="C249" s="153">
        <v>9.7826086956521743E-2</v>
      </c>
      <c r="D249" s="153">
        <v>5.434782608695652E-2</v>
      </c>
      <c r="E249" s="153">
        <v>0.1358695652173913</v>
      </c>
      <c r="F249" s="153">
        <v>1</v>
      </c>
      <c r="G249" s="144">
        <v>184</v>
      </c>
      <c r="H249" s="153">
        <v>9.962100703844072E-2</v>
      </c>
      <c r="I249" s="97"/>
      <c r="J249" s="97"/>
      <c r="K249" s="97"/>
      <c r="L249" s="97"/>
      <c r="M249" s="141">
        <v>0.64300000000000002</v>
      </c>
      <c r="N249" s="141">
        <v>0.77300000000000002</v>
      </c>
      <c r="O249" s="141">
        <v>6.3E-2</v>
      </c>
      <c r="P249" s="141">
        <v>0.14899999999999999</v>
      </c>
      <c r="Q249" s="141">
        <v>0.03</v>
      </c>
      <c r="R249" s="141">
        <v>9.7000000000000003E-2</v>
      </c>
      <c r="S249" s="141">
        <v>9.4E-2</v>
      </c>
      <c r="T249" s="141">
        <v>0.193</v>
      </c>
    </row>
    <row r="250" spans="1:20" x14ac:dyDescent="0.25">
      <c r="A250" s="97" t="s">
        <v>986</v>
      </c>
      <c r="B250" s="153">
        <v>0.6216216216216216</v>
      </c>
      <c r="C250" s="153">
        <v>9.45945945945946E-2</v>
      </c>
      <c r="D250" s="153">
        <v>2.7027027027027029E-2</v>
      </c>
      <c r="E250" s="153">
        <v>0.25675675675675674</v>
      </c>
      <c r="F250" s="153">
        <v>1</v>
      </c>
      <c r="G250" s="144">
        <v>74</v>
      </c>
      <c r="H250" s="153">
        <v>0.13074204946996468</v>
      </c>
      <c r="I250" s="97"/>
      <c r="J250" s="97"/>
      <c r="K250" s="97"/>
      <c r="L250" s="97"/>
      <c r="M250" s="141">
        <v>0.50800000000000001</v>
      </c>
      <c r="N250" s="141">
        <v>0.72399999999999998</v>
      </c>
      <c r="O250" s="141">
        <v>4.7E-2</v>
      </c>
      <c r="P250" s="141">
        <v>0.183</v>
      </c>
      <c r="Q250" s="141">
        <v>7.0000000000000001E-3</v>
      </c>
      <c r="R250" s="141">
        <v>9.2999999999999999E-2</v>
      </c>
      <c r="S250" s="141">
        <v>0.17100000000000001</v>
      </c>
      <c r="T250" s="141">
        <v>0.36699999999999999</v>
      </c>
    </row>
    <row r="251" spans="1:20" x14ac:dyDescent="0.25">
      <c r="A251" s="97" t="s">
        <v>987</v>
      </c>
      <c r="B251" s="153">
        <v>0.49122807017543857</v>
      </c>
      <c r="C251" s="153">
        <v>9.6491228070175433E-2</v>
      </c>
      <c r="D251" s="153">
        <v>5.2631578947368418E-2</v>
      </c>
      <c r="E251" s="153">
        <v>0.35964912280701755</v>
      </c>
      <c r="F251" s="153">
        <v>1</v>
      </c>
      <c r="G251" s="144">
        <v>114</v>
      </c>
      <c r="H251" s="153">
        <v>4.9934296977660969E-2</v>
      </c>
      <c r="I251" s="97"/>
      <c r="J251" s="97"/>
      <c r="K251" s="97"/>
      <c r="L251" s="97"/>
      <c r="M251" s="141">
        <v>0.40100000000000002</v>
      </c>
      <c r="N251" s="141">
        <v>0.58199999999999996</v>
      </c>
      <c r="O251" s="141">
        <v>5.5E-2</v>
      </c>
      <c r="P251" s="141">
        <v>0.16500000000000001</v>
      </c>
      <c r="Q251" s="141">
        <v>2.4E-2</v>
      </c>
      <c r="R251" s="141">
        <v>0.11</v>
      </c>
      <c r="S251" s="141">
        <v>0.27700000000000002</v>
      </c>
      <c r="T251" s="141">
        <v>0.45100000000000001</v>
      </c>
    </row>
    <row r="252" spans="1:20" x14ac:dyDescent="0.25">
      <c r="A252" s="97" t="s">
        <v>988</v>
      </c>
      <c r="B252" s="153">
        <v>0.60465116279069764</v>
      </c>
      <c r="C252" s="153">
        <v>6.2015503875968991E-2</v>
      </c>
      <c r="D252" s="153">
        <v>5.4263565891472867E-2</v>
      </c>
      <c r="E252" s="153">
        <v>0.27906976744186046</v>
      </c>
      <c r="F252" s="153">
        <v>1</v>
      </c>
      <c r="G252" s="144">
        <v>129</v>
      </c>
      <c r="H252" s="153">
        <v>7.1626873958911721E-2</v>
      </c>
      <c r="I252" s="97"/>
      <c r="J252" s="97"/>
      <c r="K252" s="97"/>
      <c r="L252" s="97"/>
      <c r="M252" s="141">
        <v>0.51800000000000002</v>
      </c>
      <c r="N252" s="141">
        <v>0.68500000000000005</v>
      </c>
      <c r="O252" s="141">
        <v>3.2000000000000001E-2</v>
      </c>
      <c r="P252" s="141">
        <v>0.11799999999999999</v>
      </c>
      <c r="Q252" s="141">
        <v>2.7E-2</v>
      </c>
      <c r="R252" s="141">
        <v>0.108</v>
      </c>
      <c r="S252" s="141">
        <v>0.20899999999999999</v>
      </c>
      <c r="T252" s="141">
        <v>0.36199999999999999</v>
      </c>
    </row>
    <row r="253" spans="1:20" x14ac:dyDescent="0.25">
      <c r="A253" s="97" t="s">
        <v>989</v>
      </c>
      <c r="B253" s="153">
        <v>0.54014598540145986</v>
      </c>
      <c r="C253" s="153">
        <v>0.16788321167883211</v>
      </c>
      <c r="D253" s="153">
        <v>7.2992700729927001E-2</v>
      </c>
      <c r="E253" s="153">
        <v>0.21897810218978103</v>
      </c>
      <c r="F253" s="153">
        <v>1</v>
      </c>
      <c r="G253" s="144">
        <v>137</v>
      </c>
      <c r="H253" s="153">
        <v>8.9192708333333329E-2</v>
      </c>
      <c r="I253" s="97"/>
      <c r="J253" s="97"/>
      <c r="K253" s="97"/>
      <c r="L253" s="97"/>
      <c r="M253" s="141">
        <v>0.45700000000000002</v>
      </c>
      <c r="N253" s="141">
        <v>0.621</v>
      </c>
      <c r="O253" s="141">
        <v>0.115</v>
      </c>
      <c r="P253" s="141">
        <v>0.23899999999999999</v>
      </c>
      <c r="Q253" s="141">
        <v>0.04</v>
      </c>
      <c r="R253" s="141">
        <v>0.129</v>
      </c>
      <c r="S253" s="141">
        <v>0.158</v>
      </c>
      <c r="T253" s="141">
        <v>0.29499999999999998</v>
      </c>
    </row>
    <row r="254" spans="1:20" x14ac:dyDescent="0.25">
      <c r="A254" s="97" t="s">
        <v>990</v>
      </c>
      <c r="B254" s="153">
        <v>0.58333333333333337</v>
      </c>
      <c r="C254" s="153">
        <v>0.14583333333333334</v>
      </c>
      <c r="D254" s="153">
        <v>5.5555555555555552E-2</v>
      </c>
      <c r="E254" s="153">
        <v>0.21527777777777779</v>
      </c>
      <c r="F254" s="153">
        <v>1</v>
      </c>
      <c r="G254" s="144">
        <v>144</v>
      </c>
      <c r="H254" s="153">
        <v>6.5573770491803282E-2</v>
      </c>
      <c r="I254" s="97"/>
      <c r="J254" s="97"/>
      <c r="K254" s="97"/>
      <c r="L254" s="97"/>
      <c r="M254" s="141">
        <v>0.502</v>
      </c>
      <c r="N254" s="141">
        <v>0.66100000000000003</v>
      </c>
      <c r="O254" s="141">
        <v>9.7000000000000003E-2</v>
      </c>
      <c r="P254" s="141">
        <v>0.21299999999999999</v>
      </c>
      <c r="Q254" s="141">
        <v>2.8000000000000001E-2</v>
      </c>
      <c r="R254" s="141">
        <v>0.106</v>
      </c>
      <c r="S254" s="141">
        <v>0.156</v>
      </c>
      <c r="T254" s="141">
        <v>0.28899999999999998</v>
      </c>
    </row>
    <row r="255" spans="1:20" x14ac:dyDescent="0.25">
      <c r="A255" s="97" t="s">
        <v>991</v>
      </c>
      <c r="B255" s="153">
        <v>0.56521739130434778</v>
      </c>
      <c r="C255" s="153">
        <v>0.19762845849802371</v>
      </c>
      <c r="D255" s="153">
        <v>5.533596837944664E-2</v>
      </c>
      <c r="E255" s="153">
        <v>0.18181818181818182</v>
      </c>
      <c r="F255" s="153">
        <v>1</v>
      </c>
      <c r="G255" s="144">
        <v>253</v>
      </c>
      <c r="H255" s="153">
        <v>0.16217948717948719</v>
      </c>
      <c r="I255" s="97"/>
      <c r="J255" s="97"/>
      <c r="K255" s="97"/>
      <c r="L255" s="97"/>
      <c r="M255" s="141">
        <v>0.504</v>
      </c>
      <c r="N255" s="141">
        <v>0.625</v>
      </c>
      <c r="O255" s="141">
        <v>0.153</v>
      </c>
      <c r="P255" s="141">
        <v>0.251</v>
      </c>
      <c r="Q255" s="141">
        <v>3.3000000000000002E-2</v>
      </c>
      <c r="R255" s="141">
        <v>9.0999999999999998E-2</v>
      </c>
      <c r="S255" s="141">
        <v>0.13900000000000001</v>
      </c>
      <c r="T255" s="141">
        <v>0.23400000000000001</v>
      </c>
    </row>
    <row r="256" spans="1:20" x14ac:dyDescent="0.25">
      <c r="A256" s="97" t="s">
        <v>992</v>
      </c>
      <c r="B256" s="153">
        <v>0.6067415730337079</v>
      </c>
      <c r="C256" s="153">
        <v>0.21584861028976937</v>
      </c>
      <c r="D256" s="153">
        <v>4.7900650502661145E-2</v>
      </c>
      <c r="E256" s="153">
        <v>0.12950916617386163</v>
      </c>
      <c r="F256" s="153">
        <v>1</v>
      </c>
      <c r="G256" s="144">
        <v>1691</v>
      </c>
      <c r="H256" s="153">
        <v>0.24553506606650211</v>
      </c>
      <c r="I256" s="97"/>
      <c r="J256" s="97"/>
      <c r="K256" s="97"/>
      <c r="L256" s="97"/>
      <c r="M256" s="141">
        <v>0.58299999999999996</v>
      </c>
      <c r="N256" s="141">
        <v>0.63</v>
      </c>
      <c r="O256" s="141">
        <v>0.19700000000000001</v>
      </c>
      <c r="P256" s="141">
        <v>0.23599999999999999</v>
      </c>
      <c r="Q256" s="141">
        <v>3.9E-2</v>
      </c>
      <c r="R256" s="141">
        <v>5.8999999999999997E-2</v>
      </c>
      <c r="S256" s="141">
        <v>0.114</v>
      </c>
      <c r="T256" s="141">
        <v>0.14599999999999999</v>
      </c>
    </row>
    <row r="257" spans="1:20" x14ac:dyDescent="0.25">
      <c r="A257" s="97" t="s">
        <v>993</v>
      </c>
      <c r="B257" s="153">
        <v>0.51636661211129298</v>
      </c>
      <c r="C257" s="153">
        <v>0.2978723404255319</v>
      </c>
      <c r="D257" s="153">
        <v>3.6006546644844518E-2</v>
      </c>
      <c r="E257" s="153">
        <v>0.14975450081833061</v>
      </c>
      <c r="F257" s="153">
        <v>1</v>
      </c>
      <c r="G257" s="144">
        <v>1222</v>
      </c>
      <c r="H257" s="153">
        <v>0.52491408934707906</v>
      </c>
      <c r="I257" s="97"/>
      <c r="J257" s="97"/>
      <c r="K257" s="97"/>
      <c r="L257" s="97"/>
      <c r="M257" s="141">
        <v>0.48799999999999999</v>
      </c>
      <c r="N257" s="141">
        <v>0.54400000000000004</v>
      </c>
      <c r="O257" s="141">
        <v>0.27300000000000002</v>
      </c>
      <c r="P257" s="141">
        <v>0.32400000000000001</v>
      </c>
      <c r="Q257" s="141">
        <v>2.7E-2</v>
      </c>
      <c r="R257" s="141">
        <v>4.8000000000000001E-2</v>
      </c>
      <c r="S257" s="141">
        <v>0.13100000000000001</v>
      </c>
      <c r="T257" s="141">
        <v>0.17100000000000001</v>
      </c>
    </row>
    <row r="258" spans="1:20" x14ac:dyDescent="0.25">
      <c r="A258" s="97" t="s">
        <v>994</v>
      </c>
      <c r="B258" s="153">
        <v>0.64837049742710118</v>
      </c>
      <c r="C258" s="153">
        <v>0.20926243567753003</v>
      </c>
      <c r="D258" s="153">
        <v>4.8027444253859346E-2</v>
      </c>
      <c r="E258" s="153">
        <v>9.4339622641509441E-2</v>
      </c>
      <c r="F258" s="153">
        <v>1</v>
      </c>
      <c r="G258" s="144">
        <v>583</v>
      </c>
      <c r="H258" s="153">
        <v>0.21062138728323698</v>
      </c>
      <c r="I258" s="97"/>
      <c r="J258" s="97"/>
      <c r="K258" s="97"/>
      <c r="L258" s="97"/>
      <c r="M258" s="141">
        <v>0.60899999999999999</v>
      </c>
      <c r="N258" s="141">
        <v>0.68600000000000005</v>
      </c>
      <c r="O258" s="141">
        <v>0.17799999999999999</v>
      </c>
      <c r="P258" s="141">
        <v>0.24399999999999999</v>
      </c>
      <c r="Q258" s="141">
        <v>3.3000000000000002E-2</v>
      </c>
      <c r="R258" s="141">
        <v>6.9000000000000006E-2</v>
      </c>
      <c r="S258" s="141">
        <v>7.2999999999999995E-2</v>
      </c>
      <c r="T258" s="141">
        <v>0.121</v>
      </c>
    </row>
    <row r="259" spans="1:20" x14ac:dyDescent="0.25">
      <c r="A259" s="97" t="s">
        <v>995</v>
      </c>
      <c r="B259" s="153">
        <v>0.47810858143607704</v>
      </c>
      <c r="C259" s="153">
        <v>0.24343257443082311</v>
      </c>
      <c r="D259" s="153">
        <v>6.1295971978984239E-2</v>
      </c>
      <c r="E259" s="153">
        <v>0.21716287215411559</v>
      </c>
      <c r="F259" s="153">
        <v>1</v>
      </c>
      <c r="G259" s="144">
        <v>571</v>
      </c>
      <c r="H259" s="153">
        <v>0.4926660914581536</v>
      </c>
      <c r="I259" s="97"/>
      <c r="J259" s="97"/>
      <c r="K259" s="97"/>
      <c r="L259" s="97"/>
      <c r="M259" s="141">
        <v>0.437</v>
      </c>
      <c r="N259" s="141">
        <v>0.51900000000000002</v>
      </c>
      <c r="O259" s="141">
        <v>0.21</v>
      </c>
      <c r="P259" s="141">
        <v>0.28000000000000003</v>
      </c>
      <c r="Q259" s="141">
        <v>4.3999999999999997E-2</v>
      </c>
      <c r="R259" s="141">
        <v>8.4000000000000005E-2</v>
      </c>
      <c r="S259" s="141">
        <v>0.185</v>
      </c>
      <c r="T259" s="141">
        <v>0.253</v>
      </c>
    </row>
    <row r="260" spans="1:20" x14ac:dyDescent="0.25">
      <c r="A260" s="97" t="s">
        <v>996</v>
      </c>
      <c r="B260" s="153">
        <v>0.61774370208105145</v>
      </c>
      <c r="C260" s="153">
        <v>0.24096385542168675</v>
      </c>
      <c r="D260" s="153">
        <v>3.3953997809419496E-2</v>
      </c>
      <c r="E260" s="153">
        <v>0.10733844468784227</v>
      </c>
      <c r="F260" s="153">
        <v>1</v>
      </c>
      <c r="G260" s="144">
        <v>913</v>
      </c>
      <c r="H260" s="153">
        <v>0.40291262135922329</v>
      </c>
      <c r="I260" s="97"/>
      <c r="J260" s="97"/>
      <c r="K260" s="97"/>
      <c r="L260" s="97"/>
      <c r="M260" s="141">
        <v>0.58599999999999997</v>
      </c>
      <c r="N260" s="141">
        <v>0.64900000000000002</v>
      </c>
      <c r="O260" s="141">
        <v>0.214</v>
      </c>
      <c r="P260" s="141">
        <v>0.27</v>
      </c>
      <c r="Q260" s="141">
        <v>2.4E-2</v>
      </c>
      <c r="R260" s="141">
        <v>4.8000000000000001E-2</v>
      </c>
      <c r="S260" s="141">
        <v>8.8999999999999996E-2</v>
      </c>
      <c r="T260" s="141">
        <v>0.129</v>
      </c>
    </row>
    <row r="261" spans="1:20" x14ac:dyDescent="0.25">
      <c r="A261" s="97" t="s">
        <v>997</v>
      </c>
      <c r="B261" s="153">
        <v>0.66859360152043079</v>
      </c>
      <c r="C261" s="153">
        <v>0.20723788406715235</v>
      </c>
      <c r="D261" s="153">
        <v>4.030725372188787E-2</v>
      </c>
      <c r="E261" s="153">
        <v>8.3861260690528988E-2</v>
      </c>
      <c r="F261" s="153">
        <v>1</v>
      </c>
      <c r="G261" s="144">
        <v>12628</v>
      </c>
      <c r="H261" s="153">
        <v>0.37094263137796318</v>
      </c>
      <c r="I261" s="97"/>
      <c r="J261" s="97"/>
      <c r="K261" s="97"/>
      <c r="L261" s="97"/>
      <c r="M261" s="141">
        <v>0.66</v>
      </c>
      <c r="N261" s="141">
        <v>0.67700000000000005</v>
      </c>
      <c r="O261" s="141">
        <v>0.2</v>
      </c>
      <c r="P261" s="141">
        <v>0.214</v>
      </c>
      <c r="Q261" s="141">
        <v>3.6999999999999998E-2</v>
      </c>
      <c r="R261" s="141">
        <v>4.3999999999999997E-2</v>
      </c>
      <c r="S261" s="141">
        <v>7.9000000000000001E-2</v>
      </c>
      <c r="T261" s="141">
        <v>8.8999999999999996E-2</v>
      </c>
    </row>
    <row r="262" spans="1:20" x14ac:dyDescent="0.25">
      <c r="A262" s="97" t="s">
        <v>998</v>
      </c>
      <c r="B262" s="153">
        <v>0.7</v>
      </c>
      <c r="C262" s="153">
        <v>0.25</v>
      </c>
      <c r="D262" s="153" t="s">
        <v>162</v>
      </c>
      <c r="E262" s="153">
        <v>0.05</v>
      </c>
      <c r="F262" s="153">
        <v>1</v>
      </c>
      <c r="G262" s="144">
        <v>20</v>
      </c>
      <c r="H262" s="153">
        <v>6.2695924764890276E-2</v>
      </c>
      <c r="I262" s="97"/>
      <c r="J262" s="97"/>
      <c r="K262" s="97"/>
      <c r="L262" s="97"/>
      <c r="M262" s="141">
        <v>0.48099999999999998</v>
      </c>
      <c r="N262" s="141">
        <v>0.85499999999999998</v>
      </c>
      <c r="O262" s="141">
        <v>0.112</v>
      </c>
      <c r="P262" s="141">
        <v>0.46899999999999997</v>
      </c>
      <c r="Q262" s="141" t="s">
        <v>162</v>
      </c>
      <c r="R262" s="141" t="s">
        <v>162</v>
      </c>
      <c r="S262" s="141">
        <v>8.9999999999999993E-3</v>
      </c>
      <c r="T262" s="141">
        <v>0.23599999999999999</v>
      </c>
    </row>
    <row r="263" spans="1:20" x14ac:dyDescent="0.25">
      <c r="A263" s="97" t="s">
        <v>999</v>
      </c>
      <c r="B263" s="153">
        <v>0.58984375</v>
      </c>
      <c r="C263" s="153">
        <v>0.171875</v>
      </c>
      <c r="D263" s="153">
        <v>2.734375E-2</v>
      </c>
      <c r="E263" s="153">
        <v>0.2109375</v>
      </c>
      <c r="F263" s="153">
        <v>1</v>
      </c>
      <c r="G263" s="144">
        <v>256</v>
      </c>
      <c r="H263" s="153">
        <v>2.3898431665421958E-2</v>
      </c>
      <c r="I263" s="97"/>
      <c r="J263" s="97"/>
      <c r="K263" s="97"/>
      <c r="L263" s="97"/>
      <c r="M263" s="141">
        <v>0.52900000000000003</v>
      </c>
      <c r="N263" s="141">
        <v>0.64800000000000002</v>
      </c>
      <c r="O263" s="141">
        <v>0.13100000000000001</v>
      </c>
      <c r="P263" s="141">
        <v>0.223</v>
      </c>
      <c r="Q263" s="141">
        <v>1.2999999999999999E-2</v>
      </c>
      <c r="R263" s="141">
        <v>5.5E-2</v>
      </c>
      <c r="S263" s="141">
        <v>0.16500000000000001</v>
      </c>
      <c r="T263" s="141">
        <v>0.26500000000000001</v>
      </c>
    </row>
    <row r="264" spans="1:20" x14ac:dyDescent="0.25">
      <c r="A264" s="97" t="s">
        <v>1000</v>
      </c>
      <c r="B264" s="153">
        <v>0.58291457286432158</v>
      </c>
      <c r="C264" s="153">
        <v>0.18718592964824121</v>
      </c>
      <c r="D264" s="153">
        <v>2.8894472361809045E-2</v>
      </c>
      <c r="E264" s="153">
        <v>0.20100502512562815</v>
      </c>
      <c r="F264" s="153">
        <v>1</v>
      </c>
      <c r="G264" s="144">
        <v>796</v>
      </c>
      <c r="H264" s="153">
        <v>0.46741045214327659</v>
      </c>
      <c r="I264" s="97"/>
      <c r="J264" s="97"/>
      <c r="K264" s="97"/>
      <c r="L264" s="97"/>
      <c r="M264" s="141">
        <v>0.54800000000000004</v>
      </c>
      <c r="N264" s="141">
        <v>0.61699999999999999</v>
      </c>
      <c r="O264" s="141">
        <v>0.16200000000000001</v>
      </c>
      <c r="P264" s="141">
        <v>0.216</v>
      </c>
      <c r="Q264" s="141">
        <v>1.9E-2</v>
      </c>
      <c r="R264" s="141">
        <v>4.2999999999999997E-2</v>
      </c>
      <c r="S264" s="141">
        <v>0.17499999999999999</v>
      </c>
      <c r="T264" s="141">
        <v>0.23</v>
      </c>
    </row>
    <row r="265" spans="1:20" x14ac:dyDescent="0.25">
      <c r="A265" s="97" t="s">
        <v>1001</v>
      </c>
      <c r="B265" s="153">
        <v>0.59861111111111109</v>
      </c>
      <c r="C265" s="153">
        <v>0.24583333333333332</v>
      </c>
      <c r="D265" s="153">
        <v>4.1666666666666664E-2</v>
      </c>
      <c r="E265" s="153">
        <v>0.11388888888888889</v>
      </c>
      <c r="F265" s="153">
        <v>1</v>
      </c>
      <c r="G265" s="144">
        <v>720</v>
      </c>
      <c r="H265" s="153">
        <v>0.33739456419868791</v>
      </c>
      <c r="I265" s="97"/>
      <c r="J265" s="97"/>
      <c r="K265" s="97"/>
      <c r="L265" s="97"/>
      <c r="M265" s="141">
        <v>0.56200000000000006</v>
      </c>
      <c r="N265" s="141">
        <v>0.63400000000000001</v>
      </c>
      <c r="O265" s="141">
        <v>0.216</v>
      </c>
      <c r="P265" s="141">
        <v>0.27900000000000003</v>
      </c>
      <c r="Q265" s="141">
        <v>2.9000000000000001E-2</v>
      </c>
      <c r="R265" s="141">
        <v>5.8999999999999997E-2</v>
      </c>
      <c r="S265" s="141">
        <v>9.2999999999999999E-2</v>
      </c>
      <c r="T265" s="141">
        <v>0.13900000000000001</v>
      </c>
    </row>
    <row r="266" spans="1:20" x14ac:dyDescent="0.25">
      <c r="A266" s="97" t="s">
        <v>1002</v>
      </c>
      <c r="B266" s="153">
        <v>0.57393850658857981</v>
      </c>
      <c r="C266" s="153">
        <v>0.2547584187408492</v>
      </c>
      <c r="D266" s="153">
        <v>3.8799414348462666E-2</v>
      </c>
      <c r="E266" s="153">
        <v>0.13250366032210834</v>
      </c>
      <c r="F266" s="153">
        <v>1</v>
      </c>
      <c r="G266" s="144">
        <v>1366</v>
      </c>
      <c r="H266" s="153">
        <v>0.34373427277302465</v>
      </c>
      <c r="I266" s="97"/>
      <c r="J266" s="97"/>
      <c r="K266" s="97"/>
      <c r="L266" s="97"/>
      <c r="M266" s="141">
        <v>0.54800000000000004</v>
      </c>
      <c r="N266" s="141">
        <v>0.6</v>
      </c>
      <c r="O266" s="141">
        <v>0.23200000000000001</v>
      </c>
      <c r="P266" s="141">
        <v>0.27900000000000003</v>
      </c>
      <c r="Q266" s="141">
        <v>0.03</v>
      </c>
      <c r="R266" s="141">
        <v>0.05</v>
      </c>
      <c r="S266" s="141">
        <v>0.11600000000000001</v>
      </c>
      <c r="T266" s="141">
        <v>0.152</v>
      </c>
    </row>
    <row r="267" spans="1:20" x14ac:dyDescent="0.25">
      <c r="A267" s="97" t="s">
        <v>1003</v>
      </c>
      <c r="B267" s="153">
        <v>0.54752553024351924</v>
      </c>
      <c r="C267" s="153">
        <v>0.26276512175962291</v>
      </c>
      <c r="D267" s="153">
        <v>4.7132757266300077E-2</v>
      </c>
      <c r="E267" s="153">
        <v>0.14257659073055773</v>
      </c>
      <c r="F267" s="153">
        <v>1</v>
      </c>
      <c r="G267" s="144">
        <v>2546</v>
      </c>
      <c r="H267" s="153">
        <v>0.25459999999999999</v>
      </c>
      <c r="I267" s="97"/>
      <c r="J267" s="97"/>
      <c r="K267" s="97"/>
      <c r="L267" s="97"/>
      <c r="M267" s="141">
        <v>0.52800000000000002</v>
      </c>
      <c r="N267" s="141">
        <v>0.56699999999999995</v>
      </c>
      <c r="O267" s="141">
        <v>0.246</v>
      </c>
      <c r="P267" s="141">
        <v>0.28000000000000003</v>
      </c>
      <c r="Q267" s="141">
        <v>0.04</v>
      </c>
      <c r="R267" s="141">
        <v>5.6000000000000001E-2</v>
      </c>
      <c r="S267" s="141">
        <v>0.13</v>
      </c>
      <c r="T267" s="141">
        <v>0.157</v>
      </c>
    </row>
    <row r="268" spans="1:20" x14ac:dyDescent="0.25">
      <c r="A268" s="97" t="s">
        <v>1004</v>
      </c>
      <c r="B268" s="153">
        <v>0.6172581767571329</v>
      </c>
      <c r="C268" s="153">
        <v>0.26304801670146138</v>
      </c>
      <c r="D268" s="153">
        <v>4.4537230340988172E-2</v>
      </c>
      <c r="E268" s="153">
        <v>7.5156576200417533E-2</v>
      </c>
      <c r="F268" s="153">
        <v>1</v>
      </c>
      <c r="G268" s="144">
        <v>1437</v>
      </c>
      <c r="H268" s="153">
        <v>0.20706051873198847</v>
      </c>
      <c r="I268" s="97"/>
      <c r="J268" s="97"/>
      <c r="K268" s="97"/>
      <c r="L268" s="97"/>
      <c r="M268" s="141">
        <v>0.59199999999999997</v>
      </c>
      <c r="N268" s="141">
        <v>0.64200000000000002</v>
      </c>
      <c r="O268" s="141">
        <v>0.24099999999999999</v>
      </c>
      <c r="P268" s="141">
        <v>0.28599999999999998</v>
      </c>
      <c r="Q268" s="141">
        <v>3.5000000000000003E-2</v>
      </c>
      <c r="R268" s="141">
        <v>5.6000000000000001E-2</v>
      </c>
      <c r="S268" s="141">
        <v>6.3E-2</v>
      </c>
      <c r="T268" s="141">
        <v>0.09</v>
      </c>
    </row>
    <row r="269" spans="1:20" x14ac:dyDescent="0.25">
      <c r="A269" s="97" t="s">
        <v>1005</v>
      </c>
      <c r="B269" s="153">
        <v>0.6436170212765957</v>
      </c>
      <c r="C269" s="153">
        <v>0.19680851063829788</v>
      </c>
      <c r="D269" s="153">
        <v>3.7234042553191488E-2</v>
      </c>
      <c r="E269" s="153">
        <v>0.12234042553191489</v>
      </c>
      <c r="F269" s="153">
        <v>1</v>
      </c>
      <c r="G269" s="144">
        <v>188</v>
      </c>
      <c r="H269" s="153">
        <v>0.16137339055793992</v>
      </c>
      <c r="I269" s="97"/>
      <c r="J269" s="97"/>
      <c r="K269" s="97"/>
      <c r="L269" s="97"/>
      <c r="M269" s="141">
        <v>0.57299999999999995</v>
      </c>
      <c r="N269" s="141">
        <v>0.70899999999999996</v>
      </c>
      <c r="O269" s="141">
        <v>0.14599999999999999</v>
      </c>
      <c r="P269" s="141">
        <v>0.25900000000000001</v>
      </c>
      <c r="Q269" s="141">
        <v>1.7999999999999999E-2</v>
      </c>
      <c r="R269" s="141">
        <v>7.4999999999999997E-2</v>
      </c>
      <c r="S269" s="141">
        <v>8.3000000000000004E-2</v>
      </c>
      <c r="T269" s="141">
        <v>0.17699999999999999</v>
      </c>
    </row>
    <row r="270" spans="1:20" x14ac:dyDescent="0.25">
      <c r="A270" s="97" t="s">
        <v>1006</v>
      </c>
      <c r="B270" s="153">
        <v>0.5082508250825083</v>
      </c>
      <c r="C270" s="153">
        <v>0.13861386138613863</v>
      </c>
      <c r="D270" s="153">
        <v>6.6006600660066E-2</v>
      </c>
      <c r="E270" s="153">
        <v>0.28712871287128711</v>
      </c>
      <c r="F270" s="153">
        <v>1</v>
      </c>
      <c r="G270" s="144">
        <v>303</v>
      </c>
      <c r="H270" s="153">
        <v>0.22816265060240964</v>
      </c>
      <c r="I270" s="97"/>
      <c r="J270" s="97"/>
      <c r="K270" s="97"/>
      <c r="L270" s="97"/>
      <c r="M270" s="141">
        <v>0.45200000000000001</v>
      </c>
      <c r="N270" s="141">
        <v>0.56399999999999995</v>
      </c>
      <c r="O270" s="141">
        <v>0.104</v>
      </c>
      <c r="P270" s="141">
        <v>0.182</v>
      </c>
      <c r="Q270" s="141">
        <v>4.2999999999999997E-2</v>
      </c>
      <c r="R270" s="141">
        <v>0.1</v>
      </c>
      <c r="S270" s="141">
        <v>0.23899999999999999</v>
      </c>
      <c r="T270" s="141">
        <v>0.34</v>
      </c>
    </row>
    <row r="271" spans="1:20" x14ac:dyDescent="0.25">
      <c r="A271" s="97" t="s">
        <v>1007</v>
      </c>
      <c r="B271" s="153">
        <v>0.66212534059945505</v>
      </c>
      <c r="C271" s="153">
        <v>0.19346049046321526</v>
      </c>
      <c r="D271" s="153">
        <v>2.7247956403269755E-2</v>
      </c>
      <c r="E271" s="153">
        <v>0.11716621253405994</v>
      </c>
      <c r="F271" s="153">
        <v>1</v>
      </c>
      <c r="G271" s="144">
        <v>367</v>
      </c>
      <c r="H271" s="153">
        <v>0.30280528052805278</v>
      </c>
      <c r="I271" s="97"/>
      <c r="J271" s="97"/>
      <c r="K271" s="97"/>
      <c r="L271" s="97"/>
      <c r="M271" s="141">
        <v>0.61199999999999999</v>
      </c>
      <c r="N271" s="141">
        <v>0.70899999999999996</v>
      </c>
      <c r="O271" s="141">
        <v>0.156</v>
      </c>
      <c r="P271" s="141">
        <v>0.23699999999999999</v>
      </c>
      <c r="Q271" s="141">
        <v>1.4999999999999999E-2</v>
      </c>
      <c r="R271" s="141">
        <v>4.9000000000000002E-2</v>
      </c>
      <c r="S271" s="141">
        <v>8.7999999999999995E-2</v>
      </c>
      <c r="T271" s="141">
        <v>0.154</v>
      </c>
    </row>
    <row r="272" spans="1:20" x14ac:dyDescent="0.25">
      <c r="A272" s="97" t="s">
        <v>1008</v>
      </c>
      <c r="B272" s="153">
        <v>0.58125346644481424</v>
      </c>
      <c r="C272" s="153">
        <v>0.2562396006655574</v>
      </c>
      <c r="D272" s="153">
        <v>4.3815862451469775E-2</v>
      </c>
      <c r="E272" s="153">
        <v>0.11869107043815863</v>
      </c>
      <c r="F272" s="153">
        <v>1</v>
      </c>
      <c r="G272" s="144">
        <v>1803</v>
      </c>
      <c r="H272" s="153">
        <v>0.29980046558031259</v>
      </c>
      <c r="I272" s="97"/>
      <c r="J272" s="97"/>
      <c r="K272" s="97"/>
      <c r="L272" s="97"/>
      <c r="M272" s="141">
        <v>0.55800000000000005</v>
      </c>
      <c r="N272" s="141">
        <v>0.60399999999999998</v>
      </c>
      <c r="O272" s="141">
        <v>0.23699999999999999</v>
      </c>
      <c r="P272" s="141">
        <v>0.27700000000000002</v>
      </c>
      <c r="Q272" s="141">
        <v>3.5000000000000003E-2</v>
      </c>
      <c r="R272" s="141">
        <v>5.3999999999999999E-2</v>
      </c>
      <c r="S272" s="141">
        <v>0.105</v>
      </c>
      <c r="T272" s="141">
        <v>0.13400000000000001</v>
      </c>
    </row>
    <row r="273" spans="1:20" x14ac:dyDescent="0.25">
      <c r="A273" s="97" t="s">
        <v>1009</v>
      </c>
      <c r="B273" s="153">
        <v>0.54591549295774644</v>
      </c>
      <c r="C273" s="153">
        <v>0.3059154929577465</v>
      </c>
      <c r="D273" s="153">
        <v>4.056338028169014E-2</v>
      </c>
      <c r="E273" s="153">
        <v>0.1076056338028169</v>
      </c>
      <c r="F273" s="153">
        <v>1</v>
      </c>
      <c r="G273" s="144">
        <v>1775</v>
      </c>
      <c r="H273" s="153">
        <v>0.29781879194630873</v>
      </c>
      <c r="I273" s="97"/>
      <c r="J273" s="97"/>
      <c r="K273" s="97"/>
      <c r="L273" s="97"/>
      <c r="M273" s="141">
        <v>0.52300000000000002</v>
      </c>
      <c r="N273" s="141">
        <v>0.56899999999999995</v>
      </c>
      <c r="O273" s="141">
        <v>0.28499999999999998</v>
      </c>
      <c r="P273" s="141">
        <v>0.32800000000000001</v>
      </c>
      <c r="Q273" s="141">
        <v>3.2000000000000001E-2</v>
      </c>
      <c r="R273" s="141">
        <v>5.0999999999999997E-2</v>
      </c>
      <c r="S273" s="141">
        <v>9.4E-2</v>
      </c>
      <c r="T273" s="141">
        <v>0.123</v>
      </c>
    </row>
    <row r="274" spans="1:20" x14ac:dyDescent="0.25">
      <c r="A274" s="97" t="s">
        <v>1010</v>
      </c>
      <c r="B274" s="153">
        <v>0.5572307692307692</v>
      </c>
      <c r="C274" s="153">
        <v>0.32369230769230767</v>
      </c>
      <c r="D274" s="153">
        <v>4.4615384615384612E-2</v>
      </c>
      <c r="E274" s="153">
        <v>7.4461538461538468E-2</v>
      </c>
      <c r="F274" s="153">
        <v>1</v>
      </c>
      <c r="G274" s="144">
        <v>3250</v>
      </c>
      <c r="H274" s="153">
        <v>0.45665308416467615</v>
      </c>
      <c r="I274" s="97"/>
      <c r="J274" s="97"/>
      <c r="K274" s="97"/>
      <c r="L274" s="97"/>
      <c r="M274" s="141">
        <v>0.54</v>
      </c>
      <c r="N274" s="141">
        <v>0.57399999999999995</v>
      </c>
      <c r="O274" s="141">
        <v>0.308</v>
      </c>
      <c r="P274" s="141">
        <v>0.34</v>
      </c>
      <c r="Q274" s="141">
        <v>3.7999999999999999E-2</v>
      </c>
      <c r="R274" s="141">
        <v>5.1999999999999998E-2</v>
      </c>
      <c r="S274" s="141">
        <v>6.6000000000000003E-2</v>
      </c>
      <c r="T274" s="141">
        <v>8.4000000000000005E-2</v>
      </c>
    </row>
    <row r="275" spans="1:20" x14ac:dyDescent="0.25">
      <c r="A275" s="97" t="s">
        <v>1011</v>
      </c>
      <c r="B275" s="153">
        <v>0.61957270847691248</v>
      </c>
      <c r="C275" s="153">
        <v>0.191592005513439</v>
      </c>
      <c r="D275" s="153">
        <v>4.9276361130254999E-2</v>
      </c>
      <c r="E275" s="153">
        <v>0.13955892487939353</v>
      </c>
      <c r="F275" s="153">
        <v>1</v>
      </c>
      <c r="G275" s="144">
        <v>2902</v>
      </c>
      <c r="H275" s="153">
        <v>8.1868705391147351E-2</v>
      </c>
      <c r="I275" s="97"/>
      <c r="J275" s="97"/>
      <c r="K275" s="97"/>
      <c r="L275" s="97"/>
      <c r="M275" s="141">
        <v>0.60199999999999998</v>
      </c>
      <c r="N275" s="141">
        <v>0.63700000000000001</v>
      </c>
      <c r="O275" s="141">
        <v>0.17799999999999999</v>
      </c>
      <c r="P275" s="141">
        <v>0.20599999999999999</v>
      </c>
      <c r="Q275" s="141">
        <v>4.2000000000000003E-2</v>
      </c>
      <c r="R275" s="141">
        <v>5.8000000000000003E-2</v>
      </c>
      <c r="S275" s="141">
        <v>0.127</v>
      </c>
      <c r="T275" s="141">
        <v>0.153</v>
      </c>
    </row>
    <row r="276" spans="1:20" x14ac:dyDescent="0.25">
      <c r="A276" s="97" t="s">
        <v>1012</v>
      </c>
      <c r="B276" s="153">
        <v>0.48571428571428571</v>
      </c>
      <c r="C276" s="153">
        <v>0.12380952380952381</v>
      </c>
      <c r="D276" s="153">
        <v>7.6190476190476197E-2</v>
      </c>
      <c r="E276" s="153">
        <v>0.31428571428571428</v>
      </c>
      <c r="F276" s="153">
        <v>1</v>
      </c>
      <c r="G276" s="144">
        <v>105</v>
      </c>
      <c r="H276" s="153">
        <v>0.22580645161290322</v>
      </c>
      <c r="I276" s="97"/>
      <c r="J276" s="97"/>
      <c r="K276" s="97"/>
      <c r="L276" s="97"/>
      <c r="M276" s="141">
        <v>0.39200000000000002</v>
      </c>
      <c r="N276" s="141">
        <v>0.57999999999999996</v>
      </c>
      <c r="O276" s="141">
        <v>7.3999999999999996E-2</v>
      </c>
      <c r="P276" s="141">
        <v>0.2</v>
      </c>
      <c r="Q276" s="141">
        <v>3.9E-2</v>
      </c>
      <c r="R276" s="141">
        <v>0.14299999999999999</v>
      </c>
      <c r="S276" s="141">
        <v>0.23300000000000001</v>
      </c>
      <c r="T276" s="141">
        <v>0.40799999999999997</v>
      </c>
    </row>
    <row r="277" spans="1:20" x14ac:dyDescent="0.25">
      <c r="A277" s="97" t="s">
        <v>1013</v>
      </c>
      <c r="B277" s="153">
        <v>0.50238095238095237</v>
      </c>
      <c r="C277" s="153">
        <v>0.25952380952380955</v>
      </c>
      <c r="D277" s="153">
        <v>5.9523809523809521E-2</v>
      </c>
      <c r="E277" s="153">
        <v>0.17857142857142858</v>
      </c>
      <c r="F277" s="153">
        <v>1</v>
      </c>
      <c r="G277" s="144">
        <v>420</v>
      </c>
      <c r="H277" s="153">
        <v>0.21705426356589147</v>
      </c>
      <c r="I277" s="97"/>
      <c r="J277" s="97"/>
      <c r="K277" s="97"/>
      <c r="L277" s="97"/>
      <c r="M277" s="141">
        <v>0.45500000000000002</v>
      </c>
      <c r="N277" s="141">
        <v>0.55000000000000004</v>
      </c>
      <c r="O277" s="141">
        <v>0.22</v>
      </c>
      <c r="P277" s="141">
        <v>0.30299999999999999</v>
      </c>
      <c r="Q277" s="141">
        <v>4.1000000000000002E-2</v>
      </c>
      <c r="R277" s="141">
        <v>8.5999999999999993E-2</v>
      </c>
      <c r="S277" s="141">
        <v>0.14499999999999999</v>
      </c>
      <c r="T277" s="141">
        <v>0.218</v>
      </c>
    </row>
    <row r="278" spans="1:20" x14ac:dyDescent="0.25">
      <c r="A278" s="97" t="s">
        <v>1014</v>
      </c>
      <c r="B278" s="153">
        <v>0.65262610504420182</v>
      </c>
      <c r="C278" s="153">
        <v>0.24336973478939158</v>
      </c>
      <c r="D278" s="153">
        <v>4.0041601664066562E-2</v>
      </c>
      <c r="E278" s="153">
        <v>6.3962558502340089E-2</v>
      </c>
      <c r="F278" s="153">
        <v>1</v>
      </c>
      <c r="G278" s="144">
        <v>1923</v>
      </c>
      <c r="H278" s="153">
        <v>0.32292191435768264</v>
      </c>
      <c r="I278" s="97"/>
      <c r="J278" s="97"/>
      <c r="K278" s="97"/>
      <c r="L278" s="97"/>
      <c r="M278" s="141">
        <v>0.63100000000000001</v>
      </c>
      <c r="N278" s="141">
        <v>0.67400000000000004</v>
      </c>
      <c r="O278" s="141">
        <v>0.22500000000000001</v>
      </c>
      <c r="P278" s="141">
        <v>0.26300000000000001</v>
      </c>
      <c r="Q278" s="141">
        <v>3.2000000000000001E-2</v>
      </c>
      <c r="R278" s="141">
        <v>0.05</v>
      </c>
      <c r="S278" s="141">
        <v>5.3999999999999999E-2</v>
      </c>
      <c r="T278" s="141">
        <v>7.5999999999999998E-2</v>
      </c>
    </row>
    <row r="279" spans="1:20" x14ac:dyDescent="0.25">
      <c r="A279" s="97" t="s">
        <v>1015</v>
      </c>
      <c r="B279" s="153">
        <v>0.53216374269005851</v>
      </c>
      <c r="C279" s="153">
        <v>0.17543859649122806</v>
      </c>
      <c r="D279" s="153">
        <v>3.5087719298245612E-2</v>
      </c>
      <c r="E279" s="153">
        <v>0.25730994152046782</v>
      </c>
      <c r="F279" s="153">
        <v>1</v>
      </c>
      <c r="G279" s="144">
        <v>171</v>
      </c>
      <c r="H279" s="153">
        <v>9.1984938138784292E-2</v>
      </c>
      <c r="I279" s="97"/>
      <c r="J279" s="97"/>
      <c r="K279" s="97"/>
      <c r="L279" s="97"/>
      <c r="M279" s="141">
        <v>0.45700000000000002</v>
      </c>
      <c r="N279" s="141">
        <v>0.60499999999999998</v>
      </c>
      <c r="O279" s="141">
        <v>0.126</v>
      </c>
      <c r="P279" s="141">
        <v>0.23899999999999999</v>
      </c>
      <c r="Q279" s="141">
        <v>1.6E-2</v>
      </c>
      <c r="R279" s="141">
        <v>7.3999999999999996E-2</v>
      </c>
      <c r="S279" s="141">
        <v>0.19800000000000001</v>
      </c>
      <c r="T279" s="141">
        <v>0.32800000000000001</v>
      </c>
    </row>
    <row r="280" spans="1:20" x14ac:dyDescent="0.25">
      <c r="A280" s="97" t="s">
        <v>1016</v>
      </c>
      <c r="B280" s="153">
        <v>0.61775362318840576</v>
      </c>
      <c r="C280" s="153">
        <v>0.18659420289855072</v>
      </c>
      <c r="D280" s="153">
        <v>4.5289855072463768E-2</v>
      </c>
      <c r="E280" s="153">
        <v>0.15036231884057971</v>
      </c>
      <c r="F280" s="153">
        <v>1</v>
      </c>
      <c r="G280" s="144">
        <v>552</v>
      </c>
      <c r="H280" s="153">
        <v>8.0879120879120886E-2</v>
      </c>
      <c r="I280" s="97"/>
      <c r="J280" s="97"/>
      <c r="K280" s="97"/>
      <c r="L280" s="97"/>
      <c r="M280" s="141">
        <v>0.57699999999999996</v>
      </c>
      <c r="N280" s="141">
        <v>0.65700000000000003</v>
      </c>
      <c r="O280" s="141">
        <v>0.156</v>
      </c>
      <c r="P280" s="141">
        <v>0.221</v>
      </c>
      <c r="Q280" s="141">
        <v>3.1E-2</v>
      </c>
      <c r="R280" s="141">
        <v>6.6000000000000003E-2</v>
      </c>
      <c r="S280" s="141">
        <v>0.123</v>
      </c>
      <c r="T280" s="141">
        <v>0.183</v>
      </c>
    </row>
    <row r="281" spans="1:20" x14ac:dyDescent="0.25">
      <c r="A281" s="97" t="s">
        <v>1017</v>
      </c>
      <c r="B281" s="153">
        <v>0.70967741935483875</v>
      </c>
      <c r="C281" s="153">
        <v>0.16129032258064516</v>
      </c>
      <c r="D281" s="153">
        <v>1.6129032258064516E-2</v>
      </c>
      <c r="E281" s="153">
        <v>0.11290322580645161</v>
      </c>
      <c r="F281" s="153">
        <v>1</v>
      </c>
      <c r="G281" s="144">
        <v>62</v>
      </c>
      <c r="H281" s="153">
        <v>6.332992849846783E-2</v>
      </c>
      <c r="I281" s="97"/>
      <c r="J281" s="97"/>
      <c r="K281" s="97"/>
      <c r="L281" s="97"/>
      <c r="M281" s="141">
        <v>0.58699999999999997</v>
      </c>
      <c r="N281" s="141">
        <v>0.80800000000000005</v>
      </c>
      <c r="O281" s="141">
        <v>0.09</v>
      </c>
      <c r="P281" s="141">
        <v>0.27200000000000002</v>
      </c>
      <c r="Q281" s="141">
        <v>3.0000000000000001E-3</v>
      </c>
      <c r="R281" s="141">
        <v>8.5999999999999993E-2</v>
      </c>
      <c r="S281" s="141">
        <v>5.6000000000000001E-2</v>
      </c>
      <c r="T281" s="141">
        <v>0.215</v>
      </c>
    </row>
    <row r="282" spans="1:20" x14ac:dyDescent="0.25">
      <c r="A282" s="97" t="s">
        <v>1018</v>
      </c>
      <c r="B282" s="153">
        <v>0.59322033898305082</v>
      </c>
      <c r="C282" s="153">
        <v>8.4745762711864403E-2</v>
      </c>
      <c r="D282" s="153">
        <v>3.3898305084745763E-2</v>
      </c>
      <c r="E282" s="153">
        <v>0.28813559322033899</v>
      </c>
      <c r="F282" s="153">
        <v>1</v>
      </c>
      <c r="G282" s="144">
        <v>177</v>
      </c>
      <c r="H282" s="153">
        <v>6.5750371471025262E-2</v>
      </c>
      <c r="I282" s="97"/>
      <c r="J282" s="97"/>
      <c r="K282" s="97"/>
      <c r="L282" s="97"/>
      <c r="M282" s="141">
        <v>0.52</v>
      </c>
      <c r="N282" s="141">
        <v>0.66300000000000003</v>
      </c>
      <c r="O282" s="141">
        <v>5.1999999999999998E-2</v>
      </c>
      <c r="P282" s="141">
        <v>0.13500000000000001</v>
      </c>
      <c r="Q282" s="141">
        <v>1.6E-2</v>
      </c>
      <c r="R282" s="141">
        <v>7.1999999999999995E-2</v>
      </c>
      <c r="S282" s="141">
        <v>0.22600000000000001</v>
      </c>
      <c r="T282" s="141">
        <v>0.35899999999999999</v>
      </c>
    </row>
    <row r="283" spans="1:20" x14ac:dyDescent="0.25">
      <c r="A283" s="97" t="s">
        <v>1019</v>
      </c>
      <c r="B283" s="153">
        <v>0.6313469555115151</v>
      </c>
      <c r="C283" s="153">
        <v>0.22203239253741544</v>
      </c>
      <c r="D283" s="153">
        <v>4.2780017768058495E-2</v>
      </c>
      <c r="E283" s="153">
        <v>0.103840634183011</v>
      </c>
      <c r="F283" s="153">
        <v>1</v>
      </c>
      <c r="G283" s="144">
        <v>58532</v>
      </c>
      <c r="H283" s="153">
        <v>0.21263100535827809</v>
      </c>
      <c r="I283" s="97"/>
      <c r="J283" s="97"/>
      <c r="K283" s="97"/>
      <c r="L283" s="97"/>
      <c r="M283" s="141">
        <v>0.627</v>
      </c>
      <c r="N283" s="141">
        <v>0.63500000000000001</v>
      </c>
      <c r="O283" s="141">
        <v>0.219</v>
      </c>
      <c r="P283" s="141">
        <v>0.22500000000000001</v>
      </c>
      <c r="Q283" s="141">
        <v>4.1000000000000002E-2</v>
      </c>
      <c r="R283" s="141">
        <v>4.3999999999999997E-2</v>
      </c>
      <c r="S283" s="141">
        <v>0.10100000000000001</v>
      </c>
      <c r="T283" s="141">
        <v>0.106</v>
      </c>
    </row>
    <row r="284" spans="1:20" x14ac:dyDescent="0.25">
      <c r="A284" s="97" t="s">
        <v>1020</v>
      </c>
      <c r="B284" s="153">
        <v>0.53184713375796178</v>
      </c>
      <c r="C284" s="153">
        <v>0.3205944798301486</v>
      </c>
      <c r="D284" s="153">
        <v>6.0509554140127389E-2</v>
      </c>
      <c r="E284" s="153">
        <v>8.7048832271762203E-2</v>
      </c>
      <c r="F284" s="153">
        <v>1</v>
      </c>
      <c r="G284" s="144">
        <v>942</v>
      </c>
      <c r="H284" s="153">
        <v>0.49500788229111931</v>
      </c>
      <c r="I284" s="97"/>
      <c r="J284" s="97"/>
      <c r="K284" s="97"/>
      <c r="L284" s="97"/>
      <c r="M284" s="141">
        <v>0.5</v>
      </c>
      <c r="N284" s="141">
        <v>0.56399999999999995</v>
      </c>
      <c r="O284" s="141">
        <v>0.29199999999999998</v>
      </c>
      <c r="P284" s="141">
        <v>0.35099999999999998</v>
      </c>
      <c r="Q284" s="141">
        <v>4.7E-2</v>
      </c>
      <c r="R284" s="141">
        <v>7.8E-2</v>
      </c>
      <c r="S284" s="141">
        <v>7.0999999999999994E-2</v>
      </c>
      <c r="T284" s="141">
        <v>0.107</v>
      </c>
    </row>
    <row r="285" spans="1:20" x14ac:dyDescent="0.25">
      <c r="A285" s="97" t="s">
        <v>1021</v>
      </c>
      <c r="B285" s="153">
        <v>0.66981726528040331</v>
      </c>
      <c r="C285" s="153">
        <v>0.19344675488342786</v>
      </c>
      <c r="D285" s="153">
        <v>4.1587901701323253E-2</v>
      </c>
      <c r="E285" s="153">
        <v>9.5148078134845618E-2</v>
      </c>
      <c r="F285" s="153">
        <v>1</v>
      </c>
      <c r="G285" s="144">
        <v>1587</v>
      </c>
      <c r="H285" s="153">
        <v>0.17899842093390481</v>
      </c>
      <c r="I285" s="97"/>
      <c r="J285" s="97"/>
      <c r="K285" s="97"/>
      <c r="L285" s="97"/>
      <c r="M285" s="141">
        <v>0.64600000000000002</v>
      </c>
      <c r="N285" s="141">
        <v>0.69299999999999995</v>
      </c>
      <c r="O285" s="141">
        <v>0.17499999999999999</v>
      </c>
      <c r="P285" s="141">
        <v>0.214</v>
      </c>
      <c r="Q285" s="141">
        <v>3.3000000000000002E-2</v>
      </c>
      <c r="R285" s="141">
        <v>5.2999999999999999E-2</v>
      </c>
      <c r="S285" s="141">
        <v>8.2000000000000003E-2</v>
      </c>
      <c r="T285" s="141">
        <v>0.111</v>
      </c>
    </row>
    <row r="286" spans="1:20" x14ac:dyDescent="0.25">
      <c r="A286" s="97" t="s">
        <v>1022</v>
      </c>
      <c r="B286" s="153">
        <v>0.58992805755395683</v>
      </c>
      <c r="C286" s="153">
        <v>0.15035971223021583</v>
      </c>
      <c r="D286" s="153">
        <v>2.8057553956834531E-2</v>
      </c>
      <c r="E286" s="153">
        <v>0.2316546762589928</v>
      </c>
      <c r="F286" s="153">
        <v>1</v>
      </c>
      <c r="G286" s="144">
        <v>2780</v>
      </c>
      <c r="H286" s="153">
        <v>0.60619276057566507</v>
      </c>
      <c r="I286" s="97"/>
      <c r="J286" s="97"/>
      <c r="K286" s="97"/>
      <c r="L286" s="97"/>
      <c r="M286" s="141">
        <v>0.57199999999999995</v>
      </c>
      <c r="N286" s="141">
        <v>0.60799999999999998</v>
      </c>
      <c r="O286" s="141">
        <v>0.13800000000000001</v>
      </c>
      <c r="P286" s="141">
        <v>0.16400000000000001</v>
      </c>
      <c r="Q286" s="141">
        <v>2.3E-2</v>
      </c>
      <c r="R286" s="141">
        <v>3.5000000000000003E-2</v>
      </c>
      <c r="S286" s="141">
        <v>0.216</v>
      </c>
      <c r="T286" s="141">
        <v>0.248</v>
      </c>
    </row>
    <row r="287" spans="1:20" x14ac:dyDescent="0.25">
      <c r="A287" s="97" t="s">
        <v>1023</v>
      </c>
      <c r="B287" s="153">
        <v>0.6472868217054264</v>
      </c>
      <c r="C287" s="153">
        <v>0.24532603739170086</v>
      </c>
      <c r="D287" s="153">
        <v>3.9443684450524395E-2</v>
      </c>
      <c r="E287" s="153">
        <v>6.794345645234838E-2</v>
      </c>
      <c r="F287" s="153">
        <v>1</v>
      </c>
      <c r="G287" s="144">
        <v>4386</v>
      </c>
      <c r="H287" s="153">
        <v>0.55929609793420043</v>
      </c>
      <c r="I287" s="97"/>
      <c r="J287" s="97"/>
      <c r="K287" s="97"/>
      <c r="L287" s="97"/>
      <c r="M287" s="141">
        <v>0.63300000000000001</v>
      </c>
      <c r="N287" s="141">
        <v>0.66100000000000003</v>
      </c>
      <c r="O287" s="141">
        <v>0.23300000000000001</v>
      </c>
      <c r="P287" s="141">
        <v>0.25800000000000001</v>
      </c>
      <c r="Q287" s="141">
        <v>3.4000000000000002E-2</v>
      </c>
      <c r="R287" s="141">
        <v>4.5999999999999999E-2</v>
      </c>
      <c r="S287" s="141">
        <v>6.0999999999999999E-2</v>
      </c>
      <c r="T287" s="141">
        <v>7.5999999999999998E-2</v>
      </c>
    </row>
    <row r="288" spans="1:20" x14ac:dyDescent="0.25">
      <c r="A288" s="97" t="s">
        <v>1024</v>
      </c>
      <c r="B288" s="153">
        <v>0.65</v>
      </c>
      <c r="C288" s="153">
        <v>0.19230769230769232</v>
      </c>
      <c r="D288" s="153">
        <v>4.230769230769231E-2</v>
      </c>
      <c r="E288" s="153">
        <v>0.11538461538461539</v>
      </c>
      <c r="F288" s="153">
        <v>1</v>
      </c>
      <c r="G288" s="144">
        <v>260</v>
      </c>
      <c r="H288" s="153">
        <v>0.10301109350237718</v>
      </c>
      <c r="I288" s="97"/>
      <c r="J288" s="97"/>
      <c r="K288" s="97"/>
      <c r="L288" s="97"/>
      <c r="M288" s="141">
        <v>0.59</v>
      </c>
      <c r="N288" s="141">
        <v>0.70499999999999996</v>
      </c>
      <c r="O288" s="141">
        <v>0.14899999999999999</v>
      </c>
      <c r="P288" s="141">
        <v>0.245</v>
      </c>
      <c r="Q288" s="141">
        <v>2.4E-2</v>
      </c>
      <c r="R288" s="141">
        <v>7.3999999999999996E-2</v>
      </c>
      <c r="S288" s="141">
        <v>8.2000000000000003E-2</v>
      </c>
      <c r="T288" s="141">
        <v>0.16</v>
      </c>
    </row>
    <row r="289" spans="1:20" x14ac:dyDescent="0.25">
      <c r="A289" s="97" t="s">
        <v>1025</v>
      </c>
      <c r="B289" s="153">
        <v>0.40686274509803921</v>
      </c>
      <c r="C289" s="153">
        <v>8.8235294117647065E-2</v>
      </c>
      <c r="D289" s="153">
        <v>6.8627450980392163E-2</v>
      </c>
      <c r="E289" s="153">
        <v>0.43627450980392157</v>
      </c>
      <c r="F289" s="153">
        <v>1</v>
      </c>
      <c r="G289" s="144">
        <v>204</v>
      </c>
      <c r="H289" s="153">
        <v>8.6635240157981915E-3</v>
      </c>
      <c r="I289" s="97"/>
      <c r="J289" s="97"/>
      <c r="K289" s="97"/>
      <c r="L289" s="97"/>
      <c r="M289" s="141">
        <v>0.34200000000000003</v>
      </c>
      <c r="N289" s="141">
        <v>0.47499999999999998</v>
      </c>
      <c r="O289" s="141">
        <v>5.7000000000000002E-2</v>
      </c>
      <c r="P289" s="141">
        <v>0.13500000000000001</v>
      </c>
      <c r="Q289" s="141">
        <v>4.1000000000000002E-2</v>
      </c>
      <c r="R289" s="141">
        <v>0.112</v>
      </c>
      <c r="S289" s="141">
        <v>0.37</v>
      </c>
      <c r="T289" s="141">
        <v>0.505</v>
      </c>
    </row>
    <row r="290" spans="1:20" x14ac:dyDescent="0.25">
      <c r="A290" s="97" t="s">
        <v>1026</v>
      </c>
      <c r="B290" s="153">
        <v>0.64838709677419359</v>
      </c>
      <c r="C290" s="153">
        <v>0.25310173697270472</v>
      </c>
      <c r="D290" s="153">
        <v>4.3548387096774194E-2</v>
      </c>
      <c r="E290" s="153">
        <v>5.4962779156327544E-2</v>
      </c>
      <c r="F290" s="153">
        <v>1</v>
      </c>
      <c r="G290" s="144">
        <v>8060</v>
      </c>
      <c r="H290" s="153">
        <v>0.23523917928961272</v>
      </c>
      <c r="I290" s="97"/>
      <c r="J290" s="97"/>
      <c r="K290" s="97"/>
      <c r="L290" s="97"/>
      <c r="M290" s="141">
        <v>0.63800000000000001</v>
      </c>
      <c r="N290" s="141">
        <v>0.65900000000000003</v>
      </c>
      <c r="O290" s="141">
        <v>0.24399999999999999</v>
      </c>
      <c r="P290" s="141">
        <v>0.26300000000000001</v>
      </c>
      <c r="Q290" s="141">
        <v>3.9E-2</v>
      </c>
      <c r="R290" s="141">
        <v>4.8000000000000001E-2</v>
      </c>
      <c r="S290" s="141">
        <v>0.05</v>
      </c>
      <c r="T290" s="141">
        <v>0.06</v>
      </c>
    </row>
    <row r="291" spans="1:20" x14ac:dyDescent="0.25">
      <c r="A291" s="97" t="s">
        <v>1027</v>
      </c>
      <c r="B291" s="153">
        <v>0.6428571428571429</v>
      </c>
      <c r="C291" s="153">
        <v>0.14285714285714285</v>
      </c>
      <c r="D291" s="153">
        <v>8.9285714285714288E-2</v>
      </c>
      <c r="E291" s="153">
        <v>0.125</v>
      </c>
      <c r="F291" s="153">
        <v>1</v>
      </c>
      <c r="G291" s="144">
        <v>56</v>
      </c>
      <c r="H291" s="153">
        <v>1.1363636363636364E-2</v>
      </c>
      <c r="I291" s="97"/>
      <c r="J291" s="97"/>
      <c r="K291" s="97"/>
      <c r="L291" s="97"/>
      <c r="M291" s="141">
        <v>0.51200000000000001</v>
      </c>
      <c r="N291" s="141">
        <v>0.755</v>
      </c>
      <c r="O291" s="141">
        <v>7.3999999999999996E-2</v>
      </c>
      <c r="P291" s="141">
        <v>0.25700000000000001</v>
      </c>
      <c r="Q291" s="141">
        <v>3.9E-2</v>
      </c>
      <c r="R291" s="141">
        <v>0.193</v>
      </c>
      <c r="S291" s="141">
        <v>6.2E-2</v>
      </c>
      <c r="T291" s="141">
        <v>0.23599999999999999</v>
      </c>
    </row>
    <row r="292" spans="1:20" x14ac:dyDescent="0.25">
      <c r="A292" s="97" t="s">
        <v>1028</v>
      </c>
      <c r="B292" s="153">
        <v>0.67810177244139513</v>
      </c>
      <c r="C292" s="153">
        <v>0.18010291595197256</v>
      </c>
      <c r="D292" s="153">
        <v>6.3464837049742706E-2</v>
      </c>
      <c r="E292" s="153">
        <v>7.8330474556889657E-2</v>
      </c>
      <c r="F292" s="153">
        <v>1</v>
      </c>
      <c r="G292" s="144">
        <v>1749</v>
      </c>
      <c r="H292" s="153">
        <v>4.2175066312997347E-2</v>
      </c>
      <c r="I292" s="97"/>
      <c r="J292" s="97"/>
      <c r="K292" s="97"/>
      <c r="L292" s="97"/>
      <c r="M292" s="141">
        <v>0.65600000000000003</v>
      </c>
      <c r="N292" s="141">
        <v>0.7</v>
      </c>
      <c r="O292" s="141">
        <v>0.16300000000000001</v>
      </c>
      <c r="P292" s="141">
        <v>0.19900000000000001</v>
      </c>
      <c r="Q292" s="141">
        <v>5.2999999999999999E-2</v>
      </c>
      <c r="R292" s="141">
        <v>7.5999999999999998E-2</v>
      </c>
      <c r="S292" s="141">
        <v>6.7000000000000004E-2</v>
      </c>
      <c r="T292" s="141">
        <v>9.1999999999999998E-2</v>
      </c>
    </row>
    <row r="293" spans="1:20" x14ac:dyDescent="0.25">
      <c r="A293" s="97" t="s">
        <v>1029</v>
      </c>
      <c r="B293" s="153">
        <v>0.65745856353591159</v>
      </c>
      <c r="C293" s="153">
        <v>9.3922651933701654E-2</v>
      </c>
      <c r="D293" s="153">
        <v>6.6298342541436461E-2</v>
      </c>
      <c r="E293" s="153">
        <v>0.18232044198895028</v>
      </c>
      <c r="F293" s="153">
        <v>1</v>
      </c>
      <c r="G293" s="144">
        <v>181</v>
      </c>
      <c r="H293" s="153">
        <v>9.7837837837837838E-2</v>
      </c>
      <c r="I293" s="97"/>
      <c r="J293" s="97"/>
      <c r="K293" s="97"/>
      <c r="L293" s="97"/>
      <c r="M293" s="141">
        <v>0.58599999999999997</v>
      </c>
      <c r="N293" s="141">
        <v>0.72299999999999998</v>
      </c>
      <c r="O293" s="141">
        <v>5.8999999999999997E-2</v>
      </c>
      <c r="P293" s="141">
        <v>0.14499999999999999</v>
      </c>
      <c r="Q293" s="141">
        <v>3.7999999999999999E-2</v>
      </c>
      <c r="R293" s="141">
        <v>0.112</v>
      </c>
      <c r="S293" s="141">
        <v>0.13300000000000001</v>
      </c>
      <c r="T293" s="141">
        <v>0.245</v>
      </c>
    </row>
    <row r="294" spans="1:20" x14ac:dyDescent="0.25">
      <c r="A294" s="97" t="s">
        <v>1030</v>
      </c>
      <c r="B294" s="153">
        <v>0.5</v>
      </c>
      <c r="C294" s="153">
        <v>0.22058823529411764</v>
      </c>
      <c r="D294" s="153">
        <v>4.4117647058823532E-2</v>
      </c>
      <c r="E294" s="153">
        <v>0.23529411764705882</v>
      </c>
      <c r="F294" s="153">
        <v>1</v>
      </c>
      <c r="G294" s="144">
        <v>68</v>
      </c>
      <c r="H294" s="153">
        <v>0.11467116357504216</v>
      </c>
      <c r="I294" s="97"/>
      <c r="J294" s="97"/>
      <c r="K294" s="97"/>
      <c r="L294" s="97"/>
      <c r="M294" s="141">
        <v>0.38400000000000001</v>
      </c>
      <c r="N294" s="141">
        <v>0.61599999999999999</v>
      </c>
      <c r="O294" s="141">
        <v>0.13800000000000001</v>
      </c>
      <c r="P294" s="141">
        <v>0.33300000000000002</v>
      </c>
      <c r="Q294" s="141">
        <v>1.4999999999999999E-2</v>
      </c>
      <c r="R294" s="141">
        <v>0.122</v>
      </c>
      <c r="S294" s="141">
        <v>0.15</v>
      </c>
      <c r="T294" s="141">
        <v>0.34899999999999998</v>
      </c>
    </row>
    <row r="295" spans="1:20" x14ac:dyDescent="0.25">
      <c r="A295" s="97" t="s">
        <v>1031</v>
      </c>
      <c r="B295" s="153">
        <v>0.54961832061068705</v>
      </c>
      <c r="C295" s="153">
        <v>9.9236641221374045E-2</v>
      </c>
      <c r="D295" s="153">
        <v>2.2900763358778626E-2</v>
      </c>
      <c r="E295" s="153">
        <v>0.3282442748091603</v>
      </c>
      <c r="F295" s="153">
        <v>1</v>
      </c>
      <c r="G295" s="144">
        <v>131</v>
      </c>
      <c r="H295" s="153">
        <v>5.5792163543441228E-2</v>
      </c>
      <c r="I295" s="97"/>
      <c r="J295" s="97"/>
      <c r="K295" s="97"/>
      <c r="L295" s="97"/>
      <c r="M295" s="141">
        <v>0.46400000000000002</v>
      </c>
      <c r="N295" s="141">
        <v>0.63200000000000001</v>
      </c>
      <c r="O295" s="141">
        <v>5.8999999999999997E-2</v>
      </c>
      <c r="P295" s="141">
        <v>0.16200000000000001</v>
      </c>
      <c r="Q295" s="141">
        <v>8.0000000000000002E-3</v>
      </c>
      <c r="R295" s="141">
        <v>6.5000000000000002E-2</v>
      </c>
      <c r="S295" s="141">
        <v>0.254</v>
      </c>
      <c r="T295" s="141">
        <v>0.41299999999999998</v>
      </c>
    </row>
    <row r="296" spans="1:20" x14ac:dyDescent="0.25">
      <c r="A296" s="97" t="s">
        <v>1032</v>
      </c>
      <c r="B296" s="153">
        <v>0.49074074074074076</v>
      </c>
      <c r="C296" s="153">
        <v>0.17592592592592593</v>
      </c>
      <c r="D296" s="153">
        <v>6.4814814814814811E-2</v>
      </c>
      <c r="E296" s="153">
        <v>0.26851851851851855</v>
      </c>
      <c r="F296" s="153">
        <v>1</v>
      </c>
      <c r="G296" s="144">
        <v>108</v>
      </c>
      <c r="H296" s="153">
        <v>0.06</v>
      </c>
      <c r="I296" s="97"/>
      <c r="J296" s="97"/>
      <c r="K296" s="97"/>
      <c r="L296" s="97"/>
      <c r="M296" s="141">
        <v>0.39800000000000002</v>
      </c>
      <c r="N296" s="141">
        <v>0.58399999999999996</v>
      </c>
      <c r="O296" s="141">
        <v>0.11600000000000001</v>
      </c>
      <c r="P296" s="141">
        <v>0.25800000000000001</v>
      </c>
      <c r="Q296" s="141">
        <v>3.2000000000000001E-2</v>
      </c>
      <c r="R296" s="141">
        <v>0.128</v>
      </c>
      <c r="S296" s="141">
        <v>0.19400000000000001</v>
      </c>
      <c r="T296" s="141">
        <v>0.35899999999999999</v>
      </c>
    </row>
    <row r="297" spans="1:20" x14ac:dyDescent="0.25">
      <c r="A297" s="97" t="s">
        <v>1033</v>
      </c>
      <c r="B297" s="153">
        <v>0.52054794520547942</v>
      </c>
      <c r="C297" s="153">
        <v>0.17123287671232876</v>
      </c>
      <c r="D297" s="153">
        <v>7.5342465753424653E-2</v>
      </c>
      <c r="E297" s="153">
        <v>0.23287671232876711</v>
      </c>
      <c r="F297" s="153">
        <v>1</v>
      </c>
      <c r="G297" s="144">
        <v>146</v>
      </c>
      <c r="H297" s="153">
        <v>8.935128518971848E-2</v>
      </c>
      <c r="I297" s="97"/>
      <c r="J297" s="97"/>
      <c r="K297" s="97"/>
      <c r="L297" s="97"/>
      <c r="M297" s="141">
        <v>0.44</v>
      </c>
      <c r="N297" s="141">
        <v>0.6</v>
      </c>
      <c r="O297" s="141">
        <v>0.11899999999999999</v>
      </c>
      <c r="P297" s="141">
        <v>0.24099999999999999</v>
      </c>
      <c r="Q297" s="141">
        <v>4.2999999999999997E-2</v>
      </c>
      <c r="R297" s="141">
        <v>0.13</v>
      </c>
      <c r="S297" s="141">
        <v>0.17199999999999999</v>
      </c>
      <c r="T297" s="141">
        <v>0.308</v>
      </c>
    </row>
    <row r="298" spans="1:20" x14ac:dyDescent="0.25">
      <c r="A298" s="97" t="s">
        <v>1034</v>
      </c>
      <c r="B298" s="153">
        <v>0.49295774647887325</v>
      </c>
      <c r="C298" s="153">
        <v>0.13380281690140844</v>
      </c>
      <c r="D298" s="153">
        <v>4.9295774647887321E-2</v>
      </c>
      <c r="E298" s="153">
        <v>0.323943661971831</v>
      </c>
      <c r="F298" s="153">
        <v>1</v>
      </c>
      <c r="G298" s="144">
        <v>142</v>
      </c>
      <c r="H298" s="153">
        <v>6.1312607944732297E-2</v>
      </c>
      <c r="I298" s="97"/>
      <c r="J298" s="97"/>
      <c r="K298" s="97"/>
      <c r="L298" s="97"/>
      <c r="M298" s="141">
        <v>0.41199999999999998</v>
      </c>
      <c r="N298" s="141">
        <v>0.57399999999999995</v>
      </c>
      <c r="O298" s="141">
        <v>8.6999999999999994E-2</v>
      </c>
      <c r="P298" s="141">
        <v>0.2</v>
      </c>
      <c r="Q298" s="141">
        <v>2.4E-2</v>
      </c>
      <c r="R298" s="141">
        <v>9.8000000000000004E-2</v>
      </c>
      <c r="S298" s="141">
        <v>0.252</v>
      </c>
      <c r="T298" s="141">
        <v>0.40500000000000003</v>
      </c>
    </row>
    <row r="299" spans="1:20" x14ac:dyDescent="0.25">
      <c r="A299" s="97" t="s">
        <v>1035</v>
      </c>
      <c r="B299" s="153">
        <v>0.50607287449392713</v>
      </c>
      <c r="C299" s="153">
        <v>0.25101214574898784</v>
      </c>
      <c r="D299" s="153">
        <v>4.4534412955465584E-2</v>
      </c>
      <c r="E299" s="153">
        <v>0.19838056680161945</v>
      </c>
      <c r="F299" s="153">
        <v>1</v>
      </c>
      <c r="G299" s="144">
        <v>247</v>
      </c>
      <c r="H299" s="153">
        <v>0.16401062416998671</v>
      </c>
      <c r="I299" s="97"/>
      <c r="J299" s="97"/>
      <c r="K299" s="97"/>
      <c r="L299" s="97"/>
      <c r="M299" s="141">
        <v>0.44400000000000001</v>
      </c>
      <c r="N299" s="141">
        <v>0.56799999999999995</v>
      </c>
      <c r="O299" s="141">
        <v>0.20100000000000001</v>
      </c>
      <c r="P299" s="141">
        <v>0.309</v>
      </c>
      <c r="Q299" s="141">
        <v>2.5000000000000001E-2</v>
      </c>
      <c r="R299" s="141">
        <v>7.8E-2</v>
      </c>
      <c r="S299" s="141">
        <v>0.153</v>
      </c>
      <c r="T299" s="141">
        <v>0.253</v>
      </c>
    </row>
    <row r="300" spans="1:20" x14ac:dyDescent="0.25">
      <c r="A300" s="97" t="s">
        <v>1036</v>
      </c>
      <c r="B300" s="153">
        <v>0.64384349827387799</v>
      </c>
      <c r="C300" s="153">
        <v>0.18757192174913695</v>
      </c>
      <c r="D300" s="153">
        <v>4.3153049482163405E-2</v>
      </c>
      <c r="E300" s="153">
        <v>0.12543153049482164</v>
      </c>
      <c r="F300" s="153">
        <v>1</v>
      </c>
      <c r="G300" s="144">
        <v>1738</v>
      </c>
      <c r="H300" s="153">
        <v>0.24072022160664819</v>
      </c>
      <c r="I300" s="97"/>
      <c r="J300" s="97"/>
      <c r="K300" s="97"/>
      <c r="L300" s="97"/>
      <c r="M300" s="141">
        <v>0.621</v>
      </c>
      <c r="N300" s="141">
        <v>0.66600000000000004</v>
      </c>
      <c r="O300" s="141">
        <v>0.17</v>
      </c>
      <c r="P300" s="141">
        <v>0.20699999999999999</v>
      </c>
      <c r="Q300" s="141">
        <v>3.5000000000000003E-2</v>
      </c>
      <c r="R300" s="141">
        <v>5.3999999999999999E-2</v>
      </c>
      <c r="S300" s="141">
        <v>0.111</v>
      </c>
      <c r="T300" s="141">
        <v>0.14199999999999999</v>
      </c>
    </row>
    <row r="301" spans="1:20" x14ac:dyDescent="0.25">
      <c r="A301" s="97" t="s">
        <v>1037</v>
      </c>
      <c r="B301" s="153">
        <v>0.52245508982035926</v>
      </c>
      <c r="C301" s="153">
        <v>0.28742514970059879</v>
      </c>
      <c r="D301" s="153">
        <v>3.2185628742514967E-2</v>
      </c>
      <c r="E301" s="153">
        <v>0.15793413173652696</v>
      </c>
      <c r="F301" s="153">
        <v>1</v>
      </c>
      <c r="G301" s="144">
        <v>1336</v>
      </c>
      <c r="H301" s="153">
        <v>0.53227091633466139</v>
      </c>
      <c r="I301" s="97"/>
      <c r="J301" s="97"/>
      <c r="K301" s="97"/>
      <c r="L301" s="97"/>
      <c r="M301" s="141">
        <v>0.496</v>
      </c>
      <c r="N301" s="141">
        <v>0.54900000000000004</v>
      </c>
      <c r="O301" s="141">
        <v>0.26400000000000001</v>
      </c>
      <c r="P301" s="141">
        <v>0.312</v>
      </c>
      <c r="Q301" s="141">
        <v>2.4E-2</v>
      </c>
      <c r="R301" s="141">
        <v>4.2999999999999997E-2</v>
      </c>
      <c r="S301" s="141">
        <v>0.13900000000000001</v>
      </c>
      <c r="T301" s="141">
        <v>0.17799999999999999</v>
      </c>
    </row>
    <row r="302" spans="1:20" x14ac:dyDescent="0.25">
      <c r="A302" s="97" t="s">
        <v>1038</v>
      </c>
      <c r="B302" s="153">
        <v>0.679372197309417</v>
      </c>
      <c r="C302" s="153">
        <v>0.20403587443946189</v>
      </c>
      <c r="D302" s="153">
        <v>3.811659192825112E-2</v>
      </c>
      <c r="E302" s="153">
        <v>7.847533632286996E-2</v>
      </c>
      <c r="F302" s="153">
        <v>1</v>
      </c>
      <c r="G302" s="144">
        <v>446</v>
      </c>
      <c r="H302" s="153">
        <v>0.16372980910425844</v>
      </c>
      <c r="I302" s="97"/>
      <c r="J302" s="97"/>
      <c r="K302" s="97"/>
      <c r="L302" s="97"/>
      <c r="M302" s="141">
        <v>0.63500000000000001</v>
      </c>
      <c r="N302" s="141">
        <v>0.72099999999999997</v>
      </c>
      <c r="O302" s="141">
        <v>0.16900000000000001</v>
      </c>
      <c r="P302" s="141">
        <v>0.24399999999999999</v>
      </c>
      <c r="Q302" s="141">
        <v>2.4E-2</v>
      </c>
      <c r="R302" s="141">
        <v>0.06</v>
      </c>
      <c r="S302" s="141">
        <v>5.7000000000000002E-2</v>
      </c>
      <c r="T302" s="141">
        <v>0.107</v>
      </c>
    </row>
    <row r="303" spans="1:20" x14ac:dyDescent="0.25">
      <c r="A303" s="97" t="s">
        <v>1039</v>
      </c>
      <c r="B303" s="153">
        <v>0.49224806201550386</v>
      </c>
      <c r="C303" s="153">
        <v>0.23449612403100775</v>
      </c>
      <c r="D303" s="153">
        <v>5.0387596899224806E-2</v>
      </c>
      <c r="E303" s="153">
        <v>0.22286821705426357</v>
      </c>
      <c r="F303" s="153">
        <v>1</v>
      </c>
      <c r="G303" s="144">
        <v>516</v>
      </c>
      <c r="H303" s="153">
        <v>0.46654611211573238</v>
      </c>
      <c r="I303" s="97"/>
      <c r="J303" s="97"/>
      <c r="K303" s="97"/>
      <c r="L303" s="97"/>
      <c r="M303" s="141">
        <v>0.44900000000000001</v>
      </c>
      <c r="N303" s="141">
        <v>0.53500000000000003</v>
      </c>
      <c r="O303" s="141">
        <v>0.2</v>
      </c>
      <c r="P303" s="141">
        <v>0.27300000000000002</v>
      </c>
      <c r="Q303" s="141">
        <v>3.5000000000000003E-2</v>
      </c>
      <c r="R303" s="141">
        <v>7.2999999999999995E-2</v>
      </c>
      <c r="S303" s="141">
        <v>0.189</v>
      </c>
      <c r="T303" s="141">
        <v>0.26100000000000001</v>
      </c>
    </row>
    <row r="304" spans="1:20" x14ac:dyDescent="0.25">
      <c r="A304" s="97" t="s">
        <v>1040</v>
      </c>
      <c r="B304" s="153">
        <v>0.62541806020066892</v>
      </c>
      <c r="C304" s="153">
        <v>0.22965440356744704</v>
      </c>
      <c r="D304" s="153">
        <v>2.6755852842809364E-2</v>
      </c>
      <c r="E304" s="153">
        <v>0.11817168338907469</v>
      </c>
      <c r="F304" s="153">
        <v>1</v>
      </c>
      <c r="G304" s="144">
        <v>897</v>
      </c>
      <c r="H304" s="153">
        <v>0.40865603644646925</v>
      </c>
      <c r="I304" s="97"/>
      <c r="J304" s="97"/>
      <c r="K304" s="97"/>
      <c r="L304" s="97"/>
      <c r="M304" s="141">
        <v>0.59299999999999997</v>
      </c>
      <c r="N304" s="141">
        <v>0.65600000000000003</v>
      </c>
      <c r="O304" s="141">
        <v>0.20300000000000001</v>
      </c>
      <c r="P304" s="141">
        <v>0.25800000000000001</v>
      </c>
      <c r="Q304" s="141">
        <v>1.7999999999999999E-2</v>
      </c>
      <c r="R304" s="141">
        <v>0.04</v>
      </c>
      <c r="S304" s="141">
        <v>9.9000000000000005E-2</v>
      </c>
      <c r="T304" s="141">
        <v>0.14099999999999999</v>
      </c>
    </row>
    <row r="305" spans="1:20" x14ac:dyDescent="0.25">
      <c r="A305" s="97" t="s">
        <v>1041</v>
      </c>
      <c r="B305" s="153">
        <v>0.6880791092423888</v>
      </c>
      <c r="C305" s="153">
        <v>0.19387993459472086</v>
      </c>
      <c r="D305" s="153">
        <v>3.5972903527213267E-2</v>
      </c>
      <c r="E305" s="153">
        <v>8.2068052635677027E-2</v>
      </c>
      <c r="F305" s="153">
        <v>1</v>
      </c>
      <c r="G305" s="144">
        <v>12843</v>
      </c>
      <c r="H305" s="153">
        <v>0.36492015684491674</v>
      </c>
      <c r="I305" s="97"/>
      <c r="J305" s="97"/>
      <c r="K305" s="97"/>
      <c r="L305" s="97"/>
      <c r="M305" s="141">
        <v>0.68</v>
      </c>
      <c r="N305" s="141">
        <v>0.69599999999999995</v>
      </c>
      <c r="O305" s="141">
        <v>0.187</v>
      </c>
      <c r="P305" s="141">
        <v>0.20100000000000001</v>
      </c>
      <c r="Q305" s="141">
        <v>3.3000000000000002E-2</v>
      </c>
      <c r="R305" s="141">
        <v>3.9E-2</v>
      </c>
      <c r="S305" s="141">
        <v>7.6999999999999999E-2</v>
      </c>
      <c r="T305" s="141">
        <v>8.6999999999999994E-2</v>
      </c>
    </row>
    <row r="306" spans="1:20" x14ac:dyDescent="0.25">
      <c r="A306" s="97" t="s">
        <v>1042</v>
      </c>
      <c r="B306" s="153">
        <v>0.70588235294117652</v>
      </c>
      <c r="C306" s="153">
        <v>0.23529411764705882</v>
      </c>
      <c r="D306" s="153" t="s">
        <v>162</v>
      </c>
      <c r="E306" s="153">
        <v>5.8823529411764705E-2</v>
      </c>
      <c r="F306" s="153">
        <v>1</v>
      </c>
      <c r="G306" s="144">
        <v>17</v>
      </c>
      <c r="H306" s="153">
        <v>5.8020477815699661E-2</v>
      </c>
      <c r="I306" s="97"/>
      <c r="J306" s="97"/>
      <c r="K306" s="97"/>
      <c r="L306" s="97"/>
      <c r="M306" s="141">
        <v>0.46899999999999997</v>
      </c>
      <c r="N306" s="141">
        <v>0.86699999999999999</v>
      </c>
      <c r="O306" s="141">
        <v>9.6000000000000002E-2</v>
      </c>
      <c r="P306" s="141">
        <v>0.47299999999999998</v>
      </c>
      <c r="Q306" s="141" t="s">
        <v>162</v>
      </c>
      <c r="R306" s="141" t="s">
        <v>162</v>
      </c>
      <c r="S306" s="141">
        <v>0.01</v>
      </c>
      <c r="T306" s="141">
        <v>0.27</v>
      </c>
    </row>
    <row r="307" spans="1:20" x14ac:dyDescent="0.25">
      <c r="A307" s="97" t="s">
        <v>1043</v>
      </c>
      <c r="B307" s="153">
        <v>0.58661417322834641</v>
      </c>
      <c r="C307" s="153">
        <v>0.13779527559055119</v>
      </c>
      <c r="D307" s="153">
        <v>6.6929133858267723E-2</v>
      </c>
      <c r="E307" s="153">
        <v>0.20866141732283464</v>
      </c>
      <c r="F307" s="153">
        <v>1</v>
      </c>
      <c r="G307" s="144">
        <v>254</v>
      </c>
      <c r="H307" s="153">
        <v>2.3003079152327476E-2</v>
      </c>
      <c r="I307" s="97"/>
      <c r="J307" s="97"/>
      <c r="K307" s="97"/>
      <c r="L307" s="97"/>
      <c r="M307" s="141">
        <v>0.52500000000000002</v>
      </c>
      <c r="N307" s="141">
        <v>0.64500000000000002</v>
      </c>
      <c r="O307" s="141">
        <v>0.10100000000000001</v>
      </c>
      <c r="P307" s="141">
        <v>0.186</v>
      </c>
      <c r="Q307" s="141">
        <v>4.2000000000000003E-2</v>
      </c>
      <c r="R307" s="141">
        <v>0.105</v>
      </c>
      <c r="S307" s="141">
        <v>0.16300000000000001</v>
      </c>
      <c r="T307" s="141">
        <v>0.26300000000000001</v>
      </c>
    </row>
    <row r="308" spans="1:20" x14ac:dyDescent="0.25">
      <c r="A308" s="97" t="s">
        <v>1044</v>
      </c>
      <c r="B308" s="153">
        <v>0.59677419354838712</v>
      </c>
      <c r="C308" s="153">
        <v>0.13489736070381231</v>
      </c>
      <c r="D308" s="153">
        <v>1.7595307917888565E-2</v>
      </c>
      <c r="E308" s="153">
        <v>0.25073313782991202</v>
      </c>
      <c r="F308" s="153">
        <v>1</v>
      </c>
      <c r="G308" s="144">
        <v>682</v>
      </c>
      <c r="H308" s="153">
        <v>0.42281463112213269</v>
      </c>
      <c r="I308" s="97"/>
      <c r="J308" s="97"/>
      <c r="K308" s="97"/>
      <c r="L308" s="97"/>
      <c r="M308" s="141">
        <v>0.56000000000000005</v>
      </c>
      <c r="N308" s="141">
        <v>0.63300000000000001</v>
      </c>
      <c r="O308" s="141">
        <v>0.111</v>
      </c>
      <c r="P308" s="141">
        <v>0.16300000000000001</v>
      </c>
      <c r="Q308" s="141">
        <v>0.01</v>
      </c>
      <c r="R308" s="141">
        <v>3.1E-2</v>
      </c>
      <c r="S308" s="141">
        <v>0.22</v>
      </c>
      <c r="T308" s="141">
        <v>0.28499999999999998</v>
      </c>
    </row>
    <row r="309" spans="1:20" x14ac:dyDescent="0.25">
      <c r="A309" s="97" t="s">
        <v>1045</v>
      </c>
      <c r="B309" s="153">
        <v>0.59944367176634217</v>
      </c>
      <c r="C309" s="153">
        <v>0.20584144645340752</v>
      </c>
      <c r="D309" s="153">
        <v>5.702364394993046E-2</v>
      </c>
      <c r="E309" s="153">
        <v>0.13769123783031989</v>
      </c>
      <c r="F309" s="153">
        <v>1</v>
      </c>
      <c r="G309" s="144">
        <v>719</v>
      </c>
      <c r="H309" s="153">
        <v>0.32069580731489739</v>
      </c>
      <c r="I309" s="97"/>
      <c r="J309" s="97"/>
      <c r="K309" s="97"/>
      <c r="L309" s="97"/>
      <c r="M309" s="141">
        <v>0.56299999999999994</v>
      </c>
      <c r="N309" s="141">
        <v>0.63500000000000001</v>
      </c>
      <c r="O309" s="141">
        <v>0.17799999999999999</v>
      </c>
      <c r="P309" s="141">
        <v>0.23699999999999999</v>
      </c>
      <c r="Q309" s="141">
        <v>4.2000000000000003E-2</v>
      </c>
      <c r="R309" s="141">
        <v>7.5999999999999998E-2</v>
      </c>
      <c r="S309" s="141">
        <v>0.114</v>
      </c>
      <c r="T309" s="141">
        <v>0.16500000000000001</v>
      </c>
    </row>
    <row r="310" spans="1:20" x14ac:dyDescent="0.25">
      <c r="A310" s="97" t="s">
        <v>1046</v>
      </c>
      <c r="B310" s="153">
        <v>0.57281553398058249</v>
      </c>
      <c r="C310" s="153">
        <v>0.23002240477968633</v>
      </c>
      <c r="D310" s="153">
        <v>3.2113517550410753E-2</v>
      </c>
      <c r="E310" s="153">
        <v>0.1650485436893204</v>
      </c>
      <c r="F310" s="153">
        <v>1</v>
      </c>
      <c r="G310" s="144">
        <v>1339</v>
      </c>
      <c r="H310" s="153">
        <v>0.33020961775585694</v>
      </c>
      <c r="I310" s="97"/>
      <c r="J310" s="97"/>
      <c r="K310" s="97"/>
      <c r="L310" s="97"/>
      <c r="M310" s="141">
        <v>0.54600000000000004</v>
      </c>
      <c r="N310" s="141">
        <v>0.59899999999999998</v>
      </c>
      <c r="O310" s="141">
        <v>0.20799999999999999</v>
      </c>
      <c r="P310" s="141">
        <v>0.253</v>
      </c>
      <c r="Q310" s="141">
        <v>2.4E-2</v>
      </c>
      <c r="R310" s="141">
        <v>4.2999999999999997E-2</v>
      </c>
      <c r="S310" s="141">
        <v>0.14599999999999999</v>
      </c>
      <c r="T310" s="141">
        <v>0.186</v>
      </c>
    </row>
    <row r="311" spans="1:20" x14ac:dyDescent="0.25">
      <c r="A311" s="97" t="s">
        <v>1047</v>
      </c>
      <c r="B311" s="153">
        <v>0.56767458603311738</v>
      </c>
      <c r="C311" s="153">
        <v>0.24406047516198703</v>
      </c>
      <c r="D311" s="153">
        <v>4.7516198704103674E-2</v>
      </c>
      <c r="E311" s="153">
        <v>0.14074874010079194</v>
      </c>
      <c r="F311" s="153">
        <v>1</v>
      </c>
      <c r="G311" s="144">
        <v>2778</v>
      </c>
      <c r="H311" s="153">
        <v>0.25700804884818207</v>
      </c>
      <c r="I311" s="97"/>
      <c r="J311" s="97"/>
      <c r="K311" s="97"/>
      <c r="L311" s="97"/>
      <c r="M311" s="141">
        <v>0.54900000000000004</v>
      </c>
      <c r="N311" s="141">
        <v>0.58599999999999997</v>
      </c>
      <c r="O311" s="141">
        <v>0.22800000000000001</v>
      </c>
      <c r="P311" s="141">
        <v>0.26</v>
      </c>
      <c r="Q311" s="141">
        <v>0.04</v>
      </c>
      <c r="R311" s="141">
        <v>5.6000000000000001E-2</v>
      </c>
      <c r="S311" s="141">
        <v>0.128</v>
      </c>
      <c r="T311" s="141">
        <v>0.154</v>
      </c>
    </row>
    <row r="312" spans="1:20" x14ac:dyDescent="0.25">
      <c r="A312" s="97" t="s">
        <v>1048</v>
      </c>
      <c r="B312" s="153">
        <v>0.64777618364418943</v>
      </c>
      <c r="C312" s="153">
        <v>0.24318507890961263</v>
      </c>
      <c r="D312" s="153">
        <v>3.9454806312769007E-2</v>
      </c>
      <c r="E312" s="153">
        <v>6.9583931133428978E-2</v>
      </c>
      <c r="F312" s="153">
        <v>1</v>
      </c>
      <c r="G312" s="144">
        <v>1394</v>
      </c>
      <c r="H312" s="153">
        <v>0.2021461716937355</v>
      </c>
      <c r="I312" s="97"/>
      <c r="J312" s="97"/>
      <c r="K312" s="97"/>
      <c r="L312" s="97"/>
      <c r="M312" s="141">
        <v>0.622</v>
      </c>
      <c r="N312" s="141">
        <v>0.67200000000000004</v>
      </c>
      <c r="O312" s="141">
        <v>0.221</v>
      </c>
      <c r="P312" s="141">
        <v>0.26600000000000001</v>
      </c>
      <c r="Q312" s="141">
        <v>0.03</v>
      </c>
      <c r="R312" s="141">
        <v>5.0999999999999997E-2</v>
      </c>
      <c r="S312" s="141">
        <v>5.7000000000000002E-2</v>
      </c>
      <c r="T312" s="141">
        <v>8.4000000000000005E-2</v>
      </c>
    </row>
    <row r="313" spans="1:20" x14ac:dyDescent="0.25">
      <c r="A313" s="97" t="s">
        <v>1049</v>
      </c>
      <c r="B313" s="153">
        <v>0.69565217391304346</v>
      </c>
      <c r="C313" s="153">
        <v>0.15652173913043479</v>
      </c>
      <c r="D313" s="153">
        <v>5.2173913043478258E-2</v>
      </c>
      <c r="E313" s="153">
        <v>9.5652173913043481E-2</v>
      </c>
      <c r="F313" s="153">
        <v>1</v>
      </c>
      <c r="G313" s="144">
        <v>230</v>
      </c>
      <c r="H313" s="153">
        <v>0.18341307814992025</v>
      </c>
      <c r="I313" s="97"/>
      <c r="J313" s="97"/>
      <c r="K313" s="97"/>
      <c r="L313" s="97"/>
      <c r="M313" s="141">
        <v>0.63300000000000001</v>
      </c>
      <c r="N313" s="141">
        <v>0.752</v>
      </c>
      <c r="O313" s="141">
        <v>0.115</v>
      </c>
      <c r="P313" s="141">
        <v>0.20899999999999999</v>
      </c>
      <c r="Q313" s="141">
        <v>0.03</v>
      </c>
      <c r="R313" s="141">
        <v>8.8999999999999996E-2</v>
      </c>
      <c r="S313" s="141">
        <v>6.4000000000000001E-2</v>
      </c>
      <c r="T313" s="141">
        <v>0.14099999999999999</v>
      </c>
    </row>
    <row r="314" spans="1:20" x14ac:dyDescent="0.25">
      <c r="A314" s="97" t="s">
        <v>1050</v>
      </c>
      <c r="B314" s="153">
        <v>0.41696113074204949</v>
      </c>
      <c r="C314" s="153">
        <v>0.15547703180212014</v>
      </c>
      <c r="D314" s="153">
        <v>4.5936395759717315E-2</v>
      </c>
      <c r="E314" s="153">
        <v>0.38162544169611307</v>
      </c>
      <c r="F314" s="153">
        <v>1</v>
      </c>
      <c r="G314" s="144">
        <v>283</v>
      </c>
      <c r="H314" s="153">
        <v>0.21537290715372906</v>
      </c>
      <c r="I314" s="97"/>
      <c r="J314" s="97"/>
      <c r="K314" s="97"/>
      <c r="L314" s="97"/>
      <c r="M314" s="141">
        <v>0.36099999999999999</v>
      </c>
      <c r="N314" s="141">
        <v>0.47499999999999998</v>
      </c>
      <c r="O314" s="141">
        <v>0.11799999999999999</v>
      </c>
      <c r="P314" s="141">
        <v>0.20200000000000001</v>
      </c>
      <c r="Q314" s="141">
        <v>2.7E-2</v>
      </c>
      <c r="R314" s="141">
        <v>7.6999999999999999E-2</v>
      </c>
      <c r="S314" s="141">
        <v>0.32700000000000001</v>
      </c>
      <c r="T314" s="141">
        <v>0.439</v>
      </c>
    </row>
    <row r="315" spans="1:20" x14ac:dyDescent="0.25">
      <c r="A315" s="97" t="s">
        <v>1051</v>
      </c>
      <c r="B315" s="153">
        <v>0.61827956989247312</v>
      </c>
      <c r="C315" s="153">
        <v>0.21505376344086022</v>
      </c>
      <c r="D315" s="153">
        <v>3.7634408602150539E-2</v>
      </c>
      <c r="E315" s="153">
        <v>0.12903225806451613</v>
      </c>
      <c r="F315" s="153">
        <v>1</v>
      </c>
      <c r="G315" s="144">
        <v>372</v>
      </c>
      <c r="H315" s="153">
        <v>0.30268510984540276</v>
      </c>
      <c r="I315" s="97"/>
      <c r="J315" s="97"/>
      <c r="K315" s="97"/>
      <c r="L315" s="97"/>
      <c r="M315" s="141">
        <v>0.56799999999999995</v>
      </c>
      <c r="N315" s="141">
        <v>0.66600000000000004</v>
      </c>
      <c r="O315" s="141">
        <v>0.17599999999999999</v>
      </c>
      <c r="P315" s="141">
        <v>0.26</v>
      </c>
      <c r="Q315" s="141">
        <v>2.3E-2</v>
      </c>
      <c r="R315" s="141">
        <v>6.2E-2</v>
      </c>
      <c r="S315" s="141">
        <v>9.9000000000000005E-2</v>
      </c>
      <c r="T315" s="141">
        <v>0.16700000000000001</v>
      </c>
    </row>
    <row r="316" spans="1:20" x14ac:dyDescent="0.25">
      <c r="A316" s="97" t="s">
        <v>1052</v>
      </c>
      <c r="B316" s="153">
        <v>0.6100427350427351</v>
      </c>
      <c r="C316" s="153">
        <v>0.23824786324786323</v>
      </c>
      <c r="D316" s="153">
        <v>3.685897435897436E-2</v>
      </c>
      <c r="E316" s="153">
        <v>0.11485042735042734</v>
      </c>
      <c r="F316" s="153">
        <v>1</v>
      </c>
      <c r="G316" s="144">
        <v>1872</v>
      </c>
      <c r="H316" s="153">
        <v>0.31003643590592911</v>
      </c>
      <c r="I316" s="97"/>
      <c r="J316" s="97"/>
      <c r="K316" s="97"/>
      <c r="L316" s="97"/>
      <c r="M316" s="141">
        <v>0.58799999999999997</v>
      </c>
      <c r="N316" s="141">
        <v>0.63200000000000001</v>
      </c>
      <c r="O316" s="141">
        <v>0.219</v>
      </c>
      <c r="P316" s="141">
        <v>0.25800000000000001</v>
      </c>
      <c r="Q316" s="141">
        <v>2.9000000000000001E-2</v>
      </c>
      <c r="R316" s="141">
        <v>4.5999999999999999E-2</v>
      </c>
      <c r="S316" s="141">
        <v>0.10100000000000001</v>
      </c>
      <c r="T316" s="141">
        <v>0.13</v>
      </c>
    </row>
    <row r="317" spans="1:20" x14ac:dyDescent="0.25">
      <c r="A317" s="97" t="s">
        <v>1053</v>
      </c>
      <c r="B317" s="153">
        <v>0.57538280329799762</v>
      </c>
      <c r="C317" s="153">
        <v>0.2667844522968198</v>
      </c>
      <c r="D317" s="153">
        <v>4.4169611307420496E-2</v>
      </c>
      <c r="E317" s="153">
        <v>0.11366313309776208</v>
      </c>
      <c r="F317" s="153">
        <v>1</v>
      </c>
      <c r="G317" s="144">
        <v>1698</v>
      </c>
      <c r="H317" s="153">
        <v>0.27849762178120385</v>
      </c>
      <c r="I317" s="97"/>
      <c r="J317" s="97"/>
      <c r="K317" s="97"/>
      <c r="L317" s="97"/>
      <c r="M317" s="141">
        <v>0.55200000000000005</v>
      </c>
      <c r="N317" s="141">
        <v>0.59899999999999998</v>
      </c>
      <c r="O317" s="141">
        <v>0.246</v>
      </c>
      <c r="P317" s="141">
        <v>0.28799999999999998</v>
      </c>
      <c r="Q317" s="141">
        <v>3.5000000000000003E-2</v>
      </c>
      <c r="R317" s="141">
        <v>5.5E-2</v>
      </c>
      <c r="S317" s="141">
        <v>9.9000000000000005E-2</v>
      </c>
      <c r="T317" s="141">
        <v>0.13</v>
      </c>
    </row>
    <row r="318" spans="1:20" x14ac:dyDescent="0.25">
      <c r="A318" s="97" t="s">
        <v>1054</v>
      </c>
      <c r="B318" s="153">
        <v>0.58531008859674194</v>
      </c>
      <c r="C318" s="153">
        <v>0.29579879965704486</v>
      </c>
      <c r="D318" s="153">
        <v>4.7727922263503857E-2</v>
      </c>
      <c r="E318" s="153">
        <v>7.1163189482709346E-2</v>
      </c>
      <c r="F318" s="153">
        <v>1</v>
      </c>
      <c r="G318" s="144">
        <v>3499</v>
      </c>
      <c r="H318" s="153">
        <v>0.47560146798966968</v>
      </c>
      <c r="I318" s="97"/>
      <c r="J318" s="97"/>
      <c r="K318" s="97"/>
      <c r="L318" s="97"/>
      <c r="M318" s="141">
        <v>0.56899999999999995</v>
      </c>
      <c r="N318" s="141">
        <v>0.60199999999999998</v>
      </c>
      <c r="O318" s="141">
        <v>0.28100000000000003</v>
      </c>
      <c r="P318" s="141">
        <v>0.311</v>
      </c>
      <c r="Q318" s="141">
        <v>4.1000000000000002E-2</v>
      </c>
      <c r="R318" s="141">
        <v>5.5E-2</v>
      </c>
      <c r="S318" s="141">
        <v>6.3E-2</v>
      </c>
      <c r="T318" s="141">
        <v>0.08</v>
      </c>
    </row>
    <row r="319" spans="1:20" x14ac:dyDescent="0.25">
      <c r="A319" s="97" t="s">
        <v>1055</v>
      </c>
      <c r="B319" s="153">
        <v>0.63108808290155438</v>
      </c>
      <c r="C319" s="153">
        <v>0.18169257340241796</v>
      </c>
      <c r="D319" s="153">
        <v>5.7685664939550949E-2</v>
      </c>
      <c r="E319" s="153">
        <v>0.12953367875647667</v>
      </c>
      <c r="F319" s="153">
        <v>1</v>
      </c>
      <c r="G319" s="144">
        <v>2895</v>
      </c>
      <c r="H319" s="153">
        <v>8.0854629241726012E-2</v>
      </c>
      <c r="I319" s="97"/>
      <c r="J319" s="97"/>
      <c r="K319" s="97"/>
      <c r="L319" s="97"/>
      <c r="M319" s="141">
        <v>0.61299999999999999</v>
      </c>
      <c r="N319" s="141">
        <v>0.64800000000000002</v>
      </c>
      <c r="O319" s="141">
        <v>0.16800000000000001</v>
      </c>
      <c r="P319" s="141">
        <v>0.19600000000000001</v>
      </c>
      <c r="Q319" s="141">
        <v>0.05</v>
      </c>
      <c r="R319" s="141">
        <v>6.7000000000000004E-2</v>
      </c>
      <c r="S319" s="141">
        <v>0.11799999999999999</v>
      </c>
      <c r="T319" s="141">
        <v>0.14199999999999999</v>
      </c>
    </row>
    <row r="320" spans="1:20" x14ac:dyDescent="0.25">
      <c r="A320" s="97" t="s">
        <v>1056</v>
      </c>
      <c r="B320" s="153">
        <v>0.5252525252525253</v>
      </c>
      <c r="C320" s="153">
        <v>8.0808080808080815E-2</v>
      </c>
      <c r="D320" s="153">
        <v>5.0505050505050504E-2</v>
      </c>
      <c r="E320" s="153">
        <v>0.34343434343434343</v>
      </c>
      <c r="F320" s="153">
        <v>1</v>
      </c>
      <c r="G320" s="144">
        <v>99</v>
      </c>
      <c r="H320" s="153">
        <v>0.22500000000000001</v>
      </c>
      <c r="I320" s="97"/>
      <c r="J320" s="97"/>
      <c r="K320" s="97"/>
      <c r="L320" s="97"/>
      <c r="M320" s="141">
        <v>0.42799999999999999</v>
      </c>
      <c r="N320" s="141">
        <v>0.621</v>
      </c>
      <c r="O320" s="141">
        <v>4.2000000000000003E-2</v>
      </c>
      <c r="P320" s="141">
        <v>0.151</v>
      </c>
      <c r="Q320" s="141">
        <v>2.1999999999999999E-2</v>
      </c>
      <c r="R320" s="141">
        <v>0.113</v>
      </c>
      <c r="S320" s="141">
        <v>0.25700000000000001</v>
      </c>
      <c r="T320" s="141">
        <v>0.441</v>
      </c>
    </row>
    <row r="321" spans="1:20" x14ac:dyDescent="0.25">
      <c r="A321" s="97" t="s">
        <v>1057</v>
      </c>
      <c r="B321" s="153">
        <v>0.52752293577981646</v>
      </c>
      <c r="C321" s="153">
        <v>0.23623853211009174</v>
      </c>
      <c r="D321" s="153">
        <v>6.1926605504587159E-2</v>
      </c>
      <c r="E321" s="153">
        <v>0.1743119266055046</v>
      </c>
      <c r="F321" s="153">
        <v>1</v>
      </c>
      <c r="G321" s="144">
        <v>436</v>
      </c>
      <c r="H321" s="153">
        <v>0.22222222222222221</v>
      </c>
      <c r="I321" s="97"/>
      <c r="J321" s="97"/>
      <c r="K321" s="97"/>
      <c r="L321" s="97"/>
      <c r="M321" s="141">
        <v>0.48099999999999998</v>
      </c>
      <c r="N321" s="141">
        <v>0.57399999999999995</v>
      </c>
      <c r="O321" s="141">
        <v>0.19900000000000001</v>
      </c>
      <c r="P321" s="141">
        <v>0.27800000000000002</v>
      </c>
      <c r="Q321" s="141">
        <v>4.2999999999999997E-2</v>
      </c>
      <c r="R321" s="141">
        <v>8.8999999999999996E-2</v>
      </c>
      <c r="S321" s="141">
        <v>0.14199999999999999</v>
      </c>
      <c r="T321" s="141">
        <v>0.21299999999999999</v>
      </c>
    </row>
    <row r="322" spans="1:20" x14ac:dyDescent="0.25">
      <c r="A322" s="97" t="s">
        <v>1058</v>
      </c>
      <c r="B322" s="153">
        <v>0.66911764705882348</v>
      </c>
      <c r="C322" s="153">
        <v>0.22680995475113122</v>
      </c>
      <c r="D322" s="153">
        <v>4.2986425339366516E-2</v>
      </c>
      <c r="E322" s="153">
        <v>6.1085972850678731E-2</v>
      </c>
      <c r="F322" s="153">
        <v>1</v>
      </c>
      <c r="G322" s="144">
        <v>1768</v>
      </c>
      <c r="H322" s="153">
        <v>0.30925310477523177</v>
      </c>
      <c r="I322" s="97"/>
      <c r="J322" s="97"/>
      <c r="K322" s="97"/>
      <c r="L322" s="97"/>
      <c r="M322" s="141">
        <v>0.64700000000000002</v>
      </c>
      <c r="N322" s="141">
        <v>0.69099999999999995</v>
      </c>
      <c r="O322" s="141">
        <v>0.20799999999999999</v>
      </c>
      <c r="P322" s="141">
        <v>0.247</v>
      </c>
      <c r="Q322" s="141">
        <v>3.4000000000000002E-2</v>
      </c>
      <c r="R322" s="141">
        <v>5.2999999999999999E-2</v>
      </c>
      <c r="S322" s="141">
        <v>5.0999999999999997E-2</v>
      </c>
      <c r="T322" s="141">
        <v>7.2999999999999995E-2</v>
      </c>
    </row>
    <row r="323" spans="1:20" x14ac:dyDescent="0.25">
      <c r="A323" s="97" t="s">
        <v>1059</v>
      </c>
      <c r="B323" s="153">
        <v>0.47448979591836737</v>
      </c>
      <c r="C323" s="153">
        <v>0.17857142857142858</v>
      </c>
      <c r="D323" s="153">
        <v>9.6938775510204078E-2</v>
      </c>
      <c r="E323" s="153">
        <v>0.25</v>
      </c>
      <c r="F323" s="153">
        <v>1</v>
      </c>
      <c r="G323" s="144">
        <v>196</v>
      </c>
      <c r="H323" s="153">
        <v>0.10804851157662625</v>
      </c>
      <c r="I323" s="97"/>
      <c r="J323" s="97"/>
      <c r="K323" s="97"/>
      <c r="L323" s="97"/>
      <c r="M323" s="141">
        <v>0.40600000000000003</v>
      </c>
      <c r="N323" s="141">
        <v>0.54400000000000004</v>
      </c>
      <c r="O323" s="141">
        <v>0.13100000000000001</v>
      </c>
      <c r="P323" s="141">
        <v>0.23799999999999999</v>
      </c>
      <c r="Q323" s="141">
        <v>6.3E-2</v>
      </c>
      <c r="R323" s="141">
        <v>0.14599999999999999</v>
      </c>
      <c r="S323" s="141">
        <v>0.19500000000000001</v>
      </c>
      <c r="T323" s="141">
        <v>0.315</v>
      </c>
    </row>
    <row r="324" spans="1:20" x14ac:dyDescent="0.25">
      <c r="A324" s="97" t="s">
        <v>1060</v>
      </c>
      <c r="B324" s="153">
        <v>0.59259259259259256</v>
      </c>
      <c r="C324" s="153">
        <v>0.17989417989417988</v>
      </c>
      <c r="D324" s="153">
        <v>5.4673721340388004E-2</v>
      </c>
      <c r="E324" s="153">
        <v>0.1728395061728395</v>
      </c>
      <c r="F324" s="153">
        <v>1</v>
      </c>
      <c r="G324" s="144">
        <v>567</v>
      </c>
      <c r="H324" s="153">
        <v>8.0028228652081868E-2</v>
      </c>
      <c r="I324" s="97"/>
      <c r="J324" s="97"/>
      <c r="K324" s="97"/>
      <c r="L324" s="97"/>
      <c r="M324" s="141">
        <v>0.55200000000000005</v>
      </c>
      <c r="N324" s="141">
        <v>0.63200000000000001</v>
      </c>
      <c r="O324" s="141">
        <v>0.15</v>
      </c>
      <c r="P324" s="141">
        <v>0.214</v>
      </c>
      <c r="Q324" s="141">
        <v>3.9E-2</v>
      </c>
      <c r="R324" s="141">
        <v>7.6999999999999999E-2</v>
      </c>
      <c r="S324" s="141">
        <v>0.14399999999999999</v>
      </c>
      <c r="T324" s="141">
        <v>0.20599999999999999</v>
      </c>
    </row>
    <row r="325" spans="1:20" x14ac:dyDescent="0.25">
      <c r="A325" s="97" t="s">
        <v>1061</v>
      </c>
      <c r="B325" s="153">
        <v>0.65555555555555556</v>
      </c>
      <c r="C325" s="153">
        <v>0.12222222222222222</v>
      </c>
      <c r="D325" s="153">
        <v>7.7777777777777779E-2</v>
      </c>
      <c r="E325" s="153">
        <v>0.14444444444444443</v>
      </c>
      <c r="F325" s="153">
        <v>1</v>
      </c>
      <c r="G325" s="144">
        <v>90</v>
      </c>
      <c r="H325" s="153">
        <v>9.0452261306532666E-2</v>
      </c>
      <c r="I325" s="97"/>
      <c r="J325" s="97"/>
      <c r="K325" s="97"/>
      <c r="L325" s="97"/>
      <c r="M325" s="141">
        <v>0.55300000000000005</v>
      </c>
      <c r="N325" s="141">
        <v>0.746</v>
      </c>
      <c r="O325" s="141">
        <v>7.0000000000000007E-2</v>
      </c>
      <c r="P325" s="141">
        <v>0.20599999999999999</v>
      </c>
      <c r="Q325" s="141">
        <v>3.7999999999999999E-2</v>
      </c>
      <c r="R325" s="141">
        <v>0.152</v>
      </c>
      <c r="S325" s="141">
        <v>8.5999999999999993E-2</v>
      </c>
      <c r="T325" s="141">
        <v>0.23200000000000001</v>
      </c>
    </row>
    <row r="326" spans="1:20" x14ac:dyDescent="0.25">
      <c r="A326" s="97" t="s">
        <v>1062</v>
      </c>
      <c r="B326" s="153">
        <v>0.66981132075471694</v>
      </c>
      <c r="C326" s="153">
        <v>9.4339622641509441E-2</v>
      </c>
      <c r="D326" s="153">
        <v>4.716981132075472E-2</v>
      </c>
      <c r="E326" s="153">
        <v>0.18867924528301888</v>
      </c>
      <c r="F326" s="153">
        <v>1</v>
      </c>
      <c r="G326" s="144">
        <v>212</v>
      </c>
      <c r="H326" s="153">
        <v>7.2478632478632482E-2</v>
      </c>
      <c r="I326" s="97"/>
      <c r="J326" s="97"/>
      <c r="K326" s="97"/>
      <c r="L326" s="97"/>
      <c r="M326" s="141">
        <v>0.60399999999999998</v>
      </c>
      <c r="N326" s="141">
        <v>0.73</v>
      </c>
      <c r="O326" s="141">
        <v>6.2E-2</v>
      </c>
      <c r="P326" s="141">
        <v>0.14099999999999999</v>
      </c>
      <c r="Q326" s="141">
        <v>2.5999999999999999E-2</v>
      </c>
      <c r="R326" s="141">
        <v>8.5000000000000006E-2</v>
      </c>
      <c r="S326" s="141">
        <v>0.14199999999999999</v>
      </c>
      <c r="T326" s="141">
        <v>0.247</v>
      </c>
    </row>
    <row r="327" spans="1:20" x14ac:dyDescent="0.25">
      <c r="A327" s="97" t="s">
        <v>1063</v>
      </c>
      <c r="B327" s="153">
        <v>0.64361684558216348</v>
      </c>
      <c r="C327" s="153">
        <v>0.20374896779521057</v>
      </c>
      <c r="D327" s="153">
        <v>4.4046242774566473E-2</v>
      </c>
      <c r="E327" s="153">
        <v>0.10858794384805945</v>
      </c>
      <c r="F327" s="153">
        <v>1</v>
      </c>
      <c r="G327" s="144">
        <v>60550</v>
      </c>
      <c r="H327" s="153">
        <v>0.21120742278110122</v>
      </c>
      <c r="I327" s="97"/>
      <c r="J327" s="97"/>
      <c r="K327" s="97"/>
      <c r="L327" s="97"/>
      <c r="M327" s="141">
        <v>0.64</v>
      </c>
      <c r="N327" s="141">
        <v>0.64700000000000002</v>
      </c>
      <c r="O327" s="141">
        <v>0.20100000000000001</v>
      </c>
      <c r="P327" s="141">
        <v>0.20699999999999999</v>
      </c>
      <c r="Q327" s="141">
        <v>4.2000000000000003E-2</v>
      </c>
      <c r="R327" s="141">
        <v>4.5999999999999999E-2</v>
      </c>
      <c r="S327" s="141">
        <v>0.106</v>
      </c>
      <c r="T327" s="141">
        <v>0.111</v>
      </c>
    </row>
    <row r="328" spans="1:20" x14ac:dyDescent="0.25">
      <c r="A328" s="97" t="s">
        <v>1064</v>
      </c>
      <c r="B328" s="153">
        <v>0.54746835443037978</v>
      </c>
      <c r="C328" s="153">
        <v>0.31645569620253167</v>
      </c>
      <c r="D328" s="153">
        <v>4.0084388185654012E-2</v>
      </c>
      <c r="E328" s="153">
        <v>9.5991561181434593E-2</v>
      </c>
      <c r="F328" s="153">
        <v>1</v>
      </c>
      <c r="G328" s="144">
        <v>948</v>
      </c>
      <c r="H328" s="153">
        <v>0.48740359897172236</v>
      </c>
      <c r="I328" s="97"/>
      <c r="J328" s="97"/>
      <c r="K328" s="97"/>
      <c r="L328" s="97"/>
      <c r="M328" s="141">
        <v>0.51600000000000001</v>
      </c>
      <c r="N328" s="141">
        <v>0.57899999999999996</v>
      </c>
      <c r="O328" s="141">
        <v>0.28799999999999998</v>
      </c>
      <c r="P328" s="141">
        <v>0.34699999999999998</v>
      </c>
      <c r="Q328" s="141">
        <v>2.9000000000000001E-2</v>
      </c>
      <c r="R328" s="141">
        <v>5.5E-2</v>
      </c>
      <c r="S328" s="141">
        <v>7.9000000000000001E-2</v>
      </c>
      <c r="T328" s="141">
        <v>0.11600000000000001</v>
      </c>
    </row>
    <row r="329" spans="1:20" x14ac:dyDescent="0.25">
      <c r="A329" s="97" t="s">
        <v>1065</v>
      </c>
      <c r="B329" s="153">
        <v>0.64950980392156865</v>
      </c>
      <c r="C329" s="153">
        <v>0.17647058823529413</v>
      </c>
      <c r="D329" s="153">
        <v>6.1887254901960786E-2</v>
      </c>
      <c r="E329" s="153">
        <v>0.11213235294117647</v>
      </c>
      <c r="F329" s="153">
        <v>1</v>
      </c>
      <c r="G329" s="144">
        <v>1632</v>
      </c>
      <c r="H329" s="153">
        <v>0.18129304598978005</v>
      </c>
      <c r="I329" s="97"/>
      <c r="J329" s="97"/>
      <c r="K329" s="97"/>
      <c r="L329" s="97"/>
      <c r="M329" s="141">
        <v>0.626</v>
      </c>
      <c r="N329" s="141">
        <v>0.67200000000000004</v>
      </c>
      <c r="O329" s="141">
        <v>0.159</v>
      </c>
      <c r="P329" s="141">
        <v>0.19600000000000001</v>
      </c>
      <c r="Q329" s="141">
        <v>5.0999999999999997E-2</v>
      </c>
      <c r="R329" s="141">
        <v>7.4999999999999997E-2</v>
      </c>
      <c r="S329" s="141">
        <v>9.8000000000000004E-2</v>
      </c>
      <c r="T329" s="141">
        <v>0.128</v>
      </c>
    </row>
    <row r="330" spans="1:20" x14ac:dyDescent="0.25">
      <c r="A330" s="97" t="s">
        <v>1066</v>
      </c>
      <c r="B330" s="153">
        <v>0.61702127659574468</v>
      </c>
      <c r="C330" s="153">
        <v>0.13415073927154705</v>
      </c>
      <c r="D330" s="153">
        <v>3.4619545618463761E-2</v>
      </c>
      <c r="E330" s="153">
        <v>0.21420843851424451</v>
      </c>
      <c r="F330" s="153">
        <v>1</v>
      </c>
      <c r="G330" s="144">
        <v>2773</v>
      </c>
      <c r="H330" s="153">
        <v>0.59113195480707736</v>
      </c>
      <c r="I330" s="97"/>
      <c r="J330" s="97"/>
      <c r="K330" s="97"/>
      <c r="L330" s="97"/>
      <c r="M330" s="141">
        <v>0.59899999999999998</v>
      </c>
      <c r="N330" s="141">
        <v>0.63500000000000001</v>
      </c>
      <c r="O330" s="141">
        <v>0.122</v>
      </c>
      <c r="P330" s="141">
        <v>0.14699999999999999</v>
      </c>
      <c r="Q330" s="141">
        <v>2.8000000000000001E-2</v>
      </c>
      <c r="R330" s="141">
        <v>4.2000000000000003E-2</v>
      </c>
      <c r="S330" s="141">
        <v>0.19900000000000001</v>
      </c>
      <c r="T330" s="141">
        <v>0.23</v>
      </c>
    </row>
    <row r="331" spans="1:20" x14ac:dyDescent="0.25">
      <c r="A331" s="97" t="s">
        <v>1067</v>
      </c>
      <c r="B331" s="153">
        <v>0.66558215198698578</v>
      </c>
      <c r="C331" s="153">
        <v>0.23681152684173831</v>
      </c>
      <c r="D331" s="153">
        <v>3.7415756448989076E-2</v>
      </c>
      <c r="E331" s="153">
        <v>6.0190564722286774E-2</v>
      </c>
      <c r="F331" s="153">
        <v>1</v>
      </c>
      <c r="G331" s="144">
        <v>4303</v>
      </c>
      <c r="H331" s="153">
        <v>0.54745547073791345</v>
      </c>
      <c r="I331" s="97"/>
      <c r="J331" s="97"/>
      <c r="K331" s="97"/>
      <c r="L331" s="97"/>
      <c r="M331" s="141">
        <v>0.65100000000000002</v>
      </c>
      <c r="N331" s="141">
        <v>0.68</v>
      </c>
      <c r="O331" s="141">
        <v>0.224</v>
      </c>
      <c r="P331" s="141">
        <v>0.25</v>
      </c>
      <c r="Q331" s="141">
        <v>3.2000000000000001E-2</v>
      </c>
      <c r="R331" s="141">
        <v>4.3999999999999997E-2</v>
      </c>
      <c r="S331" s="141">
        <v>5.2999999999999999E-2</v>
      </c>
      <c r="T331" s="141">
        <v>6.8000000000000005E-2</v>
      </c>
    </row>
    <row r="332" spans="1:20" x14ac:dyDescent="0.25">
      <c r="A332" s="97" t="s">
        <v>1068</v>
      </c>
      <c r="B332" s="153">
        <v>0.63306451612903225</v>
      </c>
      <c r="C332" s="153">
        <v>0.17338709677419356</v>
      </c>
      <c r="D332" s="153">
        <v>6.4516129032258063E-2</v>
      </c>
      <c r="E332" s="153">
        <v>0.12903225806451613</v>
      </c>
      <c r="F332" s="153">
        <v>1</v>
      </c>
      <c r="G332" s="144">
        <v>248</v>
      </c>
      <c r="H332" s="153">
        <v>9.8023715415019766E-2</v>
      </c>
      <c r="I332" s="97"/>
      <c r="J332" s="97"/>
      <c r="K332" s="97"/>
      <c r="L332" s="97"/>
      <c r="M332" s="141">
        <v>0.57099999999999995</v>
      </c>
      <c r="N332" s="141">
        <v>0.69099999999999995</v>
      </c>
      <c r="O332" s="141">
        <v>0.13100000000000001</v>
      </c>
      <c r="P332" s="141">
        <v>0.22500000000000001</v>
      </c>
      <c r="Q332" s="141">
        <v>0.04</v>
      </c>
      <c r="R332" s="141">
        <v>0.10199999999999999</v>
      </c>
      <c r="S332" s="141">
        <v>9.2999999999999999E-2</v>
      </c>
      <c r="T332" s="141">
        <v>0.17599999999999999</v>
      </c>
    </row>
    <row r="333" spans="1:20" x14ac:dyDescent="0.25">
      <c r="A333" s="97" t="s">
        <v>1069</v>
      </c>
      <c r="B333" s="153">
        <v>0.43367346938775508</v>
      </c>
      <c r="C333" s="153">
        <v>0.11224489795918367</v>
      </c>
      <c r="D333" s="153">
        <v>7.1428571428571425E-2</v>
      </c>
      <c r="E333" s="153">
        <v>0.38265306122448978</v>
      </c>
      <c r="F333" s="153">
        <v>1</v>
      </c>
      <c r="G333" s="144">
        <v>196</v>
      </c>
      <c r="H333" s="153">
        <v>7.9947789198890513E-3</v>
      </c>
      <c r="I333" s="97"/>
      <c r="J333" s="97"/>
      <c r="K333" s="97"/>
      <c r="L333" s="97"/>
      <c r="M333" s="141">
        <v>0.36599999999999999</v>
      </c>
      <c r="N333" s="141">
        <v>0.504</v>
      </c>
      <c r="O333" s="141">
        <v>7.4999999999999997E-2</v>
      </c>
      <c r="P333" s="141">
        <v>0.16400000000000001</v>
      </c>
      <c r="Q333" s="141">
        <v>4.2999999999999997E-2</v>
      </c>
      <c r="R333" s="141">
        <v>0.11600000000000001</v>
      </c>
      <c r="S333" s="141">
        <v>0.317</v>
      </c>
      <c r="T333" s="141">
        <v>0.45200000000000001</v>
      </c>
    </row>
    <row r="334" spans="1:20" x14ac:dyDescent="0.25">
      <c r="A334" s="97" t="s">
        <v>1070</v>
      </c>
      <c r="B334" s="153">
        <v>0.66542123659153907</v>
      </c>
      <c r="C334" s="153">
        <v>0.23333735084970472</v>
      </c>
      <c r="D334" s="153">
        <v>4.013498855007834E-2</v>
      </c>
      <c r="E334" s="153">
        <v>6.1106424008677836E-2</v>
      </c>
      <c r="F334" s="153">
        <v>1</v>
      </c>
      <c r="G334" s="144">
        <v>8297</v>
      </c>
      <c r="H334" s="153">
        <v>0.23677977226677321</v>
      </c>
      <c r="I334" s="97"/>
      <c r="J334" s="97"/>
      <c r="K334" s="97"/>
      <c r="L334" s="97"/>
      <c r="M334" s="141">
        <v>0.65500000000000003</v>
      </c>
      <c r="N334" s="141">
        <v>0.67500000000000004</v>
      </c>
      <c r="O334" s="141">
        <v>0.224</v>
      </c>
      <c r="P334" s="141">
        <v>0.24299999999999999</v>
      </c>
      <c r="Q334" s="141">
        <v>3.5999999999999997E-2</v>
      </c>
      <c r="R334" s="141">
        <v>4.4999999999999998E-2</v>
      </c>
      <c r="S334" s="141">
        <v>5.6000000000000001E-2</v>
      </c>
      <c r="T334" s="141">
        <v>6.6000000000000003E-2</v>
      </c>
    </row>
    <row r="335" spans="1:20" x14ac:dyDescent="0.25">
      <c r="A335" s="97" t="s">
        <v>1071</v>
      </c>
      <c r="B335" s="153">
        <v>0.40740740740740738</v>
      </c>
      <c r="C335" s="153">
        <v>5.5555555555555552E-2</v>
      </c>
      <c r="D335" s="153">
        <v>0.1111111111111111</v>
      </c>
      <c r="E335" s="153">
        <v>0.42592592592592593</v>
      </c>
      <c r="F335" s="153">
        <v>1</v>
      </c>
      <c r="G335" s="144">
        <v>54</v>
      </c>
      <c r="H335" s="153">
        <v>9.7755249818971754E-3</v>
      </c>
      <c r="I335" s="97"/>
      <c r="J335" s="97"/>
      <c r="K335" s="97"/>
      <c r="L335" s="97"/>
      <c r="M335" s="141">
        <v>0.28699999999999998</v>
      </c>
      <c r="N335" s="141">
        <v>0.54</v>
      </c>
      <c r="O335" s="141">
        <v>1.9E-2</v>
      </c>
      <c r="P335" s="141">
        <v>0.151</v>
      </c>
      <c r="Q335" s="141">
        <v>5.1999999999999998E-2</v>
      </c>
      <c r="R335" s="141">
        <v>0.222</v>
      </c>
      <c r="S335" s="141">
        <v>0.30299999999999999</v>
      </c>
      <c r="T335" s="141">
        <v>0.55800000000000005</v>
      </c>
    </row>
    <row r="336" spans="1:20" x14ac:dyDescent="0.25">
      <c r="A336" s="97" t="s">
        <v>1072</v>
      </c>
      <c r="B336" s="153">
        <v>0.63179278821736917</v>
      </c>
      <c r="C336" s="153">
        <v>0.15997968511934993</v>
      </c>
      <c r="D336" s="153">
        <v>6.9070594210259018E-2</v>
      </c>
      <c r="E336" s="153">
        <v>0.13915693245302183</v>
      </c>
      <c r="F336" s="153">
        <v>1</v>
      </c>
      <c r="G336" s="144">
        <v>1969</v>
      </c>
      <c r="H336" s="153">
        <v>4.589850579267582E-2</v>
      </c>
      <c r="I336" s="97"/>
      <c r="J336" s="97"/>
      <c r="K336" s="97"/>
      <c r="L336" s="97"/>
      <c r="M336" s="141">
        <v>0.61</v>
      </c>
      <c r="N336" s="141">
        <v>0.65300000000000002</v>
      </c>
      <c r="O336" s="141">
        <v>0.14399999999999999</v>
      </c>
      <c r="P336" s="141">
        <v>0.17699999999999999</v>
      </c>
      <c r="Q336" s="141">
        <v>5.8999999999999997E-2</v>
      </c>
      <c r="R336" s="141">
        <v>8.1000000000000003E-2</v>
      </c>
      <c r="S336" s="141">
        <v>0.125</v>
      </c>
      <c r="T336" s="141">
        <v>0.155</v>
      </c>
    </row>
    <row r="337" spans="1:20" x14ac:dyDescent="0.25">
      <c r="A337" s="97" t="s">
        <v>1073</v>
      </c>
      <c r="B337" s="153">
        <v>0.76213592233009708</v>
      </c>
      <c r="C337" s="153">
        <v>5.8252427184466021E-2</v>
      </c>
      <c r="D337" s="153">
        <v>3.3980582524271843E-2</v>
      </c>
      <c r="E337" s="153">
        <v>0.14563106796116504</v>
      </c>
      <c r="F337" s="153">
        <v>1</v>
      </c>
      <c r="G337" s="144">
        <v>206</v>
      </c>
      <c r="H337" s="153">
        <v>0.10757180156657964</v>
      </c>
      <c r="I337" s="97"/>
      <c r="J337" s="97"/>
      <c r="K337" s="97"/>
      <c r="L337" s="97"/>
      <c r="M337" s="141">
        <v>0.7</v>
      </c>
      <c r="N337" s="141">
        <v>0.81499999999999995</v>
      </c>
      <c r="O337" s="141">
        <v>3.4000000000000002E-2</v>
      </c>
      <c r="P337" s="141">
        <v>9.9000000000000005E-2</v>
      </c>
      <c r="Q337" s="141">
        <v>1.7000000000000001E-2</v>
      </c>
      <c r="R337" s="141">
        <v>6.8000000000000005E-2</v>
      </c>
      <c r="S337" s="141">
        <v>0.104</v>
      </c>
      <c r="T337" s="141">
        <v>0.2</v>
      </c>
    </row>
    <row r="338" spans="1:20" x14ac:dyDescent="0.25">
      <c r="A338" s="97" t="s">
        <v>1074</v>
      </c>
      <c r="B338" s="153">
        <v>0.55714285714285716</v>
      </c>
      <c r="C338" s="153">
        <v>0.12857142857142856</v>
      </c>
      <c r="D338" s="153">
        <v>4.2857142857142858E-2</v>
      </c>
      <c r="E338" s="153">
        <v>0.27142857142857141</v>
      </c>
      <c r="F338" s="153">
        <v>1</v>
      </c>
      <c r="G338" s="144">
        <v>70</v>
      </c>
      <c r="H338" s="153">
        <v>0.11589403973509933</v>
      </c>
      <c r="I338" s="97"/>
      <c r="J338" s="97"/>
      <c r="K338" s="97"/>
      <c r="L338" s="97"/>
      <c r="M338" s="141">
        <v>0.441</v>
      </c>
      <c r="N338" s="141">
        <v>0.66800000000000004</v>
      </c>
      <c r="O338" s="141">
        <v>6.9000000000000006E-2</v>
      </c>
      <c r="P338" s="141">
        <v>0.22700000000000001</v>
      </c>
      <c r="Q338" s="141">
        <v>1.4999999999999999E-2</v>
      </c>
      <c r="R338" s="141">
        <v>0.11899999999999999</v>
      </c>
      <c r="S338" s="141">
        <v>0.18099999999999999</v>
      </c>
      <c r="T338" s="141">
        <v>0.38500000000000001</v>
      </c>
    </row>
    <row r="339" spans="1:20" x14ac:dyDescent="0.25">
      <c r="A339" s="97" t="s">
        <v>1075</v>
      </c>
      <c r="B339" s="153">
        <v>0.51851851851851849</v>
      </c>
      <c r="C339" s="153">
        <v>8.6419753086419748E-2</v>
      </c>
      <c r="D339" s="153">
        <v>9.8765432098765427E-2</v>
      </c>
      <c r="E339" s="153">
        <v>0.29629629629629628</v>
      </c>
      <c r="F339" s="153">
        <v>1</v>
      </c>
      <c r="G339" s="144">
        <v>162</v>
      </c>
      <c r="H339" s="153">
        <v>6.2839410395655548E-2</v>
      </c>
      <c r="I339" s="97"/>
      <c r="J339" s="97"/>
      <c r="K339" s="97"/>
      <c r="L339" s="97"/>
      <c r="M339" s="141">
        <v>0.442</v>
      </c>
      <c r="N339" s="141">
        <v>0.59399999999999997</v>
      </c>
      <c r="O339" s="141">
        <v>5.1999999999999998E-2</v>
      </c>
      <c r="P339" s="141">
        <v>0.14000000000000001</v>
      </c>
      <c r="Q339" s="141">
        <v>6.2E-2</v>
      </c>
      <c r="R339" s="141">
        <v>0.154</v>
      </c>
      <c r="S339" s="141">
        <v>0.23100000000000001</v>
      </c>
      <c r="T339" s="141">
        <v>0.371</v>
      </c>
    </row>
    <row r="340" spans="1:20" x14ac:dyDescent="0.25">
      <c r="A340" s="97" t="s">
        <v>1076</v>
      </c>
      <c r="B340" s="153">
        <v>0.5714285714285714</v>
      </c>
      <c r="C340" s="153">
        <v>0.12698412698412698</v>
      </c>
      <c r="D340" s="153">
        <v>8.7301587301587297E-2</v>
      </c>
      <c r="E340" s="153">
        <v>0.21428571428571427</v>
      </c>
      <c r="F340" s="153">
        <v>1</v>
      </c>
      <c r="G340" s="144">
        <v>126</v>
      </c>
      <c r="H340" s="153">
        <v>6.0200668896321072E-2</v>
      </c>
      <c r="I340" s="97"/>
      <c r="J340" s="97"/>
      <c r="K340" s="97"/>
      <c r="L340" s="97"/>
      <c r="M340" s="141">
        <v>0.48399999999999999</v>
      </c>
      <c r="N340" s="141">
        <v>0.65400000000000003</v>
      </c>
      <c r="O340" s="141">
        <v>0.08</v>
      </c>
      <c r="P340" s="141">
        <v>0.19600000000000001</v>
      </c>
      <c r="Q340" s="141">
        <v>4.9000000000000002E-2</v>
      </c>
      <c r="R340" s="141">
        <v>0.15</v>
      </c>
      <c r="S340" s="141">
        <v>0.152</v>
      </c>
      <c r="T340" s="141">
        <v>0.29399999999999998</v>
      </c>
    </row>
    <row r="341" spans="1:20" x14ac:dyDescent="0.25">
      <c r="A341" s="97" t="s">
        <v>1077</v>
      </c>
      <c r="B341" s="153">
        <v>0.59863945578231292</v>
      </c>
      <c r="C341" s="153">
        <v>0.12925170068027211</v>
      </c>
      <c r="D341" s="153">
        <v>4.7619047619047616E-2</v>
      </c>
      <c r="E341" s="153">
        <v>0.22448979591836735</v>
      </c>
      <c r="F341" s="153">
        <v>1</v>
      </c>
      <c r="G341" s="144">
        <v>147</v>
      </c>
      <c r="H341" s="153">
        <v>9.1078066914498143E-2</v>
      </c>
      <c r="I341" s="97"/>
      <c r="J341" s="97"/>
      <c r="K341" s="97"/>
      <c r="L341" s="97"/>
      <c r="M341" s="141">
        <v>0.51800000000000002</v>
      </c>
      <c r="N341" s="141">
        <v>0.67400000000000004</v>
      </c>
      <c r="O341" s="141">
        <v>8.4000000000000005E-2</v>
      </c>
      <c r="P341" s="141">
        <v>0.193</v>
      </c>
      <c r="Q341" s="141">
        <v>2.3E-2</v>
      </c>
      <c r="R341" s="141">
        <v>9.5000000000000001E-2</v>
      </c>
      <c r="S341" s="141">
        <v>0.16500000000000001</v>
      </c>
      <c r="T341" s="141">
        <v>0.29799999999999999</v>
      </c>
    </row>
    <row r="342" spans="1:20" x14ac:dyDescent="0.25">
      <c r="A342" s="97" t="s">
        <v>1078</v>
      </c>
      <c r="B342" s="153">
        <v>0.5977011494252874</v>
      </c>
      <c r="C342" s="153">
        <v>9.7701149425287362E-2</v>
      </c>
      <c r="D342" s="153">
        <v>8.0459770114942528E-2</v>
      </c>
      <c r="E342" s="153">
        <v>0.22413793103448276</v>
      </c>
      <c r="F342" s="153">
        <v>1</v>
      </c>
      <c r="G342" s="144">
        <v>174</v>
      </c>
      <c r="H342" s="153">
        <v>6.5984072810011382E-2</v>
      </c>
      <c r="I342" s="97"/>
      <c r="J342" s="97"/>
      <c r="K342" s="97"/>
      <c r="L342" s="97"/>
      <c r="M342" s="141">
        <v>0.52300000000000002</v>
      </c>
      <c r="N342" s="141">
        <v>0.66800000000000004</v>
      </c>
      <c r="O342" s="141">
        <v>6.2E-2</v>
      </c>
      <c r="P342" s="141">
        <v>0.151</v>
      </c>
      <c r="Q342" s="141">
        <v>4.9000000000000002E-2</v>
      </c>
      <c r="R342" s="141">
        <v>0.13100000000000001</v>
      </c>
      <c r="S342" s="141">
        <v>0.16900000000000001</v>
      </c>
      <c r="T342" s="141">
        <v>0.29199999999999998</v>
      </c>
    </row>
    <row r="343" spans="1:20" x14ac:dyDescent="0.25">
      <c r="A343" s="97" t="s">
        <v>1079</v>
      </c>
      <c r="B343" s="153">
        <v>0.55511811023622049</v>
      </c>
      <c r="C343" s="153">
        <v>0.20866141732283464</v>
      </c>
      <c r="D343" s="153">
        <v>7.4803149606299218E-2</v>
      </c>
      <c r="E343" s="153">
        <v>0.16141732283464566</v>
      </c>
      <c r="F343" s="153">
        <v>1</v>
      </c>
      <c r="G343" s="144">
        <v>254</v>
      </c>
      <c r="H343" s="153">
        <v>0.16015132408575031</v>
      </c>
      <c r="I343" s="97"/>
      <c r="J343" s="97"/>
      <c r="K343" s="97"/>
      <c r="L343" s="97"/>
      <c r="M343" s="141">
        <v>0.49399999999999999</v>
      </c>
      <c r="N343" s="141">
        <v>0.61499999999999999</v>
      </c>
      <c r="O343" s="141">
        <v>0.16300000000000001</v>
      </c>
      <c r="P343" s="141">
        <v>0.26300000000000001</v>
      </c>
      <c r="Q343" s="141">
        <v>4.8000000000000001E-2</v>
      </c>
      <c r="R343" s="141">
        <v>0.114</v>
      </c>
      <c r="S343" s="141">
        <v>0.121</v>
      </c>
      <c r="T343" s="141">
        <v>0.21199999999999999</v>
      </c>
    </row>
    <row r="344" spans="1:20" x14ac:dyDescent="0.25">
      <c r="A344" s="97" t="s">
        <v>1080</v>
      </c>
      <c r="B344" s="153">
        <v>0.65648854961832059</v>
      </c>
      <c r="C344" s="153">
        <v>0.18102508178844057</v>
      </c>
      <c r="D344" s="153">
        <v>3.5986913849509271E-2</v>
      </c>
      <c r="E344" s="153">
        <v>0.12649945474372956</v>
      </c>
      <c r="F344" s="153">
        <v>1</v>
      </c>
      <c r="G344" s="144">
        <v>1834</v>
      </c>
      <c r="H344" s="153">
        <v>0.23895765472312702</v>
      </c>
      <c r="I344" s="97"/>
      <c r="J344" s="97"/>
      <c r="K344" s="97"/>
      <c r="L344" s="97"/>
      <c r="M344" s="141">
        <v>0.63400000000000001</v>
      </c>
      <c r="N344" s="141">
        <v>0.67800000000000005</v>
      </c>
      <c r="O344" s="141">
        <v>0.16400000000000001</v>
      </c>
      <c r="P344" s="141">
        <v>0.19900000000000001</v>
      </c>
      <c r="Q344" s="141">
        <v>2.8000000000000001E-2</v>
      </c>
      <c r="R344" s="141">
        <v>4.5999999999999999E-2</v>
      </c>
      <c r="S344" s="141">
        <v>0.112</v>
      </c>
      <c r="T344" s="141">
        <v>0.14199999999999999</v>
      </c>
    </row>
    <row r="345" spans="1:20" x14ac:dyDescent="0.25">
      <c r="A345" s="97" t="s">
        <v>1081</v>
      </c>
      <c r="B345" s="153">
        <v>0.54808387563268257</v>
      </c>
      <c r="C345" s="153">
        <v>0.26825741142443965</v>
      </c>
      <c r="D345" s="153">
        <v>3.6153289949385395E-2</v>
      </c>
      <c r="E345" s="153">
        <v>0.1475054229934924</v>
      </c>
      <c r="F345" s="153">
        <v>1</v>
      </c>
      <c r="G345" s="144">
        <v>1383</v>
      </c>
      <c r="H345" s="153">
        <v>0.54750593824228033</v>
      </c>
      <c r="I345" s="97"/>
      <c r="J345" s="97"/>
      <c r="K345" s="97"/>
      <c r="L345" s="97"/>
      <c r="M345" s="141">
        <v>0.52200000000000002</v>
      </c>
      <c r="N345" s="141">
        <v>0.57399999999999995</v>
      </c>
      <c r="O345" s="141">
        <v>0.246</v>
      </c>
      <c r="P345" s="141">
        <v>0.29199999999999998</v>
      </c>
      <c r="Q345" s="141">
        <v>2.8000000000000001E-2</v>
      </c>
      <c r="R345" s="141">
        <v>4.7E-2</v>
      </c>
      <c r="S345" s="141">
        <v>0.13</v>
      </c>
      <c r="T345" s="141">
        <v>0.16700000000000001</v>
      </c>
    </row>
    <row r="346" spans="1:20" x14ac:dyDescent="0.25">
      <c r="A346" s="97" t="s">
        <v>1082</v>
      </c>
      <c r="B346" s="153">
        <v>0.64983713355048855</v>
      </c>
      <c r="C346" s="153">
        <v>0.19543973941368079</v>
      </c>
      <c r="D346" s="153">
        <v>4.071661237785016E-2</v>
      </c>
      <c r="E346" s="153">
        <v>0.11400651465798045</v>
      </c>
      <c r="F346" s="153">
        <v>1</v>
      </c>
      <c r="G346" s="144">
        <v>614</v>
      </c>
      <c r="H346" s="153">
        <v>0.21194338971349672</v>
      </c>
      <c r="I346" s="97"/>
      <c r="J346" s="97"/>
      <c r="K346" s="97"/>
      <c r="L346" s="97"/>
      <c r="M346" s="141">
        <v>0.61099999999999999</v>
      </c>
      <c r="N346" s="141">
        <v>0.68700000000000006</v>
      </c>
      <c r="O346" s="141">
        <v>0.16600000000000001</v>
      </c>
      <c r="P346" s="141">
        <v>0.22900000000000001</v>
      </c>
      <c r="Q346" s="141">
        <v>2.8000000000000001E-2</v>
      </c>
      <c r="R346" s="141">
        <v>5.8999999999999997E-2</v>
      </c>
      <c r="S346" s="141">
        <v>9.0999999999999998E-2</v>
      </c>
      <c r="T346" s="141">
        <v>0.14199999999999999</v>
      </c>
    </row>
    <row r="347" spans="1:20" x14ac:dyDescent="0.25">
      <c r="A347" s="97" t="s">
        <v>1083</v>
      </c>
      <c r="B347" s="153">
        <v>0.49562171628721541</v>
      </c>
      <c r="C347" s="153">
        <v>0.2521891418563923</v>
      </c>
      <c r="D347" s="153">
        <v>3.8528896672504379E-2</v>
      </c>
      <c r="E347" s="153">
        <v>0.2136602451838879</v>
      </c>
      <c r="F347" s="153">
        <v>1</v>
      </c>
      <c r="G347" s="144">
        <v>571</v>
      </c>
      <c r="H347" s="153">
        <v>0.48185654008438816</v>
      </c>
      <c r="I347" s="97"/>
      <c r="J347" s="97"/>
      <c r="K347" s="97"/>
      <c r="L347" s="97"/>
      <c r="M347" s="141">
        <v>0.45500000000000002</v>
      </c>
      <c r="N347" s="141">
        <v>0.53700000000000003</v>
      </c>
      <c r="O347" s="141">
        <v>0.218</v>
      </c>
      <c r="P347" s="141">
        <v>0.28899999999999998</v>
      </c>
      <c r="Q347" s="141">
        <v>2.5999999999999999E-2</v>
      </c>
      <c r="R347" s="141">
        <v>5.8000000000000003E-2</v>
      </c>
      <c r="S347" s="141">
        <v>0.182</v>
      </c>
      <c r="T347" s="141">
        <v>0.249</v>
      </c>
    </row>
    <row r="348" spans="1:20" x14ac:dyDescent="0.25">
      <c r="A348" s="97" t="s">
        <v>1084</v>
      </c>
      <c r="B348" s="153">
        <v>0.6450704225352113</v>
      </c>
      <c r="C348" s="153">
        <v>0.2244131455399061</v>
      </c>
      <c r="D348" s="153">
        <v>2.8169014084507043E-2</v>
      </c>
      <c r="E348" s="153">
        <v>0.10234741784037558</v>
      </c>
      <c r="F348" s="153">
        <v>1</v>
      </c>
      <c r="G348" s="144">
        <v>1065</v>
      </c>
      <c r="H348" s="153">
        <v>0.4032563422945854</v>
      </c>
      <c r="I348" s="97"/>
      <c r="J348" s="97"/>
      <c r="K348" s="97"/>
      <c r="L348" s="97"/>
      <c r="M348" s="141">
        <v>0.61599999999999999</v>
      </c>
      <c r="N348" s="141">
        <v>0.67300000000000004</v>
      </c>
      <c r="O348" s="141">
        <v>0.2</v>
      </c>
      <c r="P348" s="141">
        <v>0.25</v>
      </c>
      <c r="Q348" s="141">
        <v>0.02</v>
      </c>
      <c r="R348" s="141">
        <v>0.04</v>
      </c>
      <c r="S348" s="141">
        <v>8.5999999999999993E-2</v>
      </c>
      <c r="T348" s="141">
        <v>0.122</v>
      </c>
    </row>
    <row r="349" spans="1:20" x14ac:dyDescent="0.25">
      <c r="A349" s="97" t="s">
        <v>1085</v>
      </c>
      <c r="B349" s="153">
        <v>0.69412755531735704</v>
      </c>
      <c r="C349" s="153">
        <v>0.17395298981701249</v>
      </c>
      <c r="D349" s="153">
        <v>3.9736620473164383E-2</v>
      </c>
      <c r="E349" s="153">
        <v>9.218283439246612E-2</v>
      </c>
      <c r="F349" s="153">
        <v>1</v>
      </c>
      <c r="G349" s="144">
        <v>13061</v>
      </c>
      <c r="H349" s="153">
        <v>0.35399501300954034</v>
      </c>
      <c r="I349" s="97"/>
      <c r="J349" s="97"/>
      <c r="K349" s="97"/>
      <c r="L349" s="97"/>
      <c r="M349" s="141">
        <v>0.68600000000000005</v>
      </c>
      <c r="N349" s="141">
        <v>0.70199999999999996</v>
      </c>
      <c r="O349" s="141">
        <v>0.16800000000000001</v>
      </c>
      <c r="P349" s="141">
        <v>0.18099999999999999</v>
      </c>
      <c r="Q349" s="141">
        <v>3.6999999999999998E-2</v>
      </c>
      <c r="R349" s="141">
        <v>4.2999999999999997E-2</v>
      </c>
      <c r="S349" s="141">
        <v>8.6999999999999994E-2</v>
      </c>
      <c r="T349" s="141">
        <v>9.7000000000000003E-2</v>
      </c>
    </row>
    <row r="350" spans="1:20" x14ac:dyDescent="0.25">
      <c r="A350" s="97" t="s">
        <v>1086</v>
      </c>
      <c r="B350" s="153">
        <v>0.70588235294117652</v>
      </c>
      <c r="C350" s="153">
        <v>5.8823529411764705E-2</v>
      </c>
      <c r="D350" s="153">
        <v>0.11764705882352941</v>
      </c>
      <c r="E350" s="153">
        <v>0.11764705882352941</v>
      </c>
      <c r="F350" s="153">
        <v>1</v>
      </c>
      <c r="G350" s="144">
        <v>17</v>
      </c>
      <c r="H350" s="153">
        <v>5.944055944055944E-2</v>
      </c>
      <c r="I350" s="97"/>
      <c r="J350" s="97"/>
      <c r="K350" s="97"/>
      <c r="L350" s="97"/>
      <c r="M350" s="141">
        <v>0.46899999999999997</v>
      </c>
      <c r="N350" s="141">
        <v>0.86699999999999999</v>
      </c>
      <c r="O350" s="141">
        <v>0.01</v>
      </c>
      <c r="P350" s="141">
        <v>0.27</v>
      </c>
      <c r="Q350" s="141">
        <v>3.3000000000000002E-2</v>
      </c>
      <c r="R350" s="141">
        <v>0.34300000000000003</v>
      </c>
      <c r="S350" s="141">
        <v>3.3000000000000002E-2</v>
      </c>
      <c r="T350" s="141">
        <v>0.34300000000000003</v>
      </c>
    </row>
    <row r="351" spans="1:20" x14ac:dyDescent="0.25">
      <c r="A351" s="97" t="s">
        <v>1087</v>
      </c>
      <c r="B351" s="153">
        <v>0.53030303030303028</v>
      </c>
      <c r="C351" s="153">
        <v>9.4696969696969696E-2</v>
      </c>
      <c r="D351" s="153">
        <v>7.1969696969696975E-2</v>
      </c>
      <c r="E351" s="153">
        <v>0.30303030303030304</v>
      </c>
      <c r="F351" s="153">
        <v>1</v>
      </c>
      <c r="G351" s="144">
        <v>264</v>
      </c>
      <c r="H351" s="153">
        <v>2.3018571802249543E-2</v>
      </c>
      <c r="I351" s="97"/>
      <c r="J351" s="97"/>
      <c r="K351" s="97"/>
      <c r="L351" s="97"/>
      <c r="M351" s="141">
        <v>0.47</v>
      </c>
      <c r="N351" s="141">
        <v>0.59</v>
      </c>
      <c r="O351" s="141">
        <v>6.5000000000000002E-2</v>
      </c>
      <c r="P351" s="141">
        <v>0.13600000000000001</v>
      </c>
      <c r="Q351" s="141">
        <v>4.7E-2</v>
      </c>
      <c r="R351" s="141">
        <v>0.11</v>
      </c>
      <c r="S351" s="141">
        <v>0.251</v>
      </c>
      <c r="T351" s="141">
        <v>0.36099999999999999</v>
      </c>
    </row>
    <row r="352" spans="1:20" x14ac:dyDescent="0.25">
      <c r="A352" s="97" t="s">
        <v>1088</v>
      </c>
      <c r="B352" s="153">
        <v>0.69603524229074887</v>
      </c>
      <c r="C352" s="153">
        <v>9.4713656387665199E-2</v>
      </c>
      <c r="D352" s="153">
        <v>1.6519823788546256E-2</v>
      </c>
      <c r="E352" s="153">
        <v>0.19273127753303965</v>
      </c>
      <c r="F352" s="153">
        <v>1</v>
      </c>
      <c r="G352" s="144">
        <v>908</v>
      </c>
      <c r="H352" s="153">
        <v>0.43196955280685062</v>
      </c>
      <c r="I352" s="97"/>
      <c r="J352" s="97"/>
      <c r="K352" s="97"/>
      <c r="L352" s="97"/>
      <c r="M352" s="141">
        <v>0.66500000000000004</v>
      </c>
      <c r="N352" s="141">
        <v>0.72499999999999998</v>
      </c>
      <c r="O352" s="141">
        <v>7.6999999999999999E-2</v>
      </c>
      <c r="P352" s="141">
        <v>0.11600000000000001</v>
      </c>
      <c r="Q352" s="141">
        <v>0.01</v>
      </c>
      <c r="R352" s="141">
        <v>2.7E-2</v>
      </c>
      <c r="S352" s="141">
        <v>0.16800000000000001</v>
      </c>
      <c r="T352" s="141">
        <v>0.22</v>
      </c>
    </row>
    <row r="353" spans="1:20" x14ac:dyDescent="0.25">
      <c r="A353" s="97" t="s">
        <v>1089</v>
      </c>
      <c r="B353" s="153">
        <v>0.64438839848675911</v>
      </c>
      <c r="C353" s="153">
        <v>0.19672131147540983</v>
      </c>
      <c r="D353" s="153">
        <v>4.6658259773013869E-2</v>
      </c>
      <c r="E353" s="153">
        <v>0.11223203026481715</v>
      </c>
      <c r="F353" s="153">
        <v>1</v>
      </c>
      <c r="G353" s="144">
        <v>793</v>
      </c>
      <c r="H353" s="153">
        <v>0.32446808510638298</v>
      </c>
      <c r="I353" s="97"/>
      <c r="J353" s="97"/>
      <c r="K353" s="97"/>
      <c r="L353" s="97"/>
      <c r="M353" s="141">
        <v>0.61</v>
      </c>
      <c r="N353" s="141">
        <v>0.67700000000000005</v>
      </c>
      <c r="O353" s="141">
        <v>0.17100000000000001</v>
      </c>
      <c r="P353" s="141">
        <v>0.22600000000000001</v>
      </c>
      <c r="Q353" s="141">
        <v>3.4000000000000002E-2</v>
      </c>
      <c r="R353" s="141">
        <v>6.4000000000000001E-2</v>
      </c>
      <c r="S353" s="141">
        <v>9.1999999999999998E-2</v>
      </c>
      <c r="T353" s="141">
        <v>0.13600000000000001</v>
      </c>
    </row>
    <row r="354" spans="1:20" x14ac:dyDescent="0.25">
      <c r="A354" s="97" t="s">
        <v>1090</v>
      </c>
      <c r="B354" s="153">
        <v>0.61682892906815023</v>
      </c>
      <c r="C354" s="153">
        <v>0.20027816411682892</v>
      </c>
      <c r="D354" s="153">
        <v>4.6592489568845617E-2</v>
      </c>
      <c r="E354" s="153">
        <v>0.13630041724617525</v>
      </c>
      <c r="F354" s="153">
        <v>1</v>
      </c>
      <c r="G354" s="144">
        <v>1438</v>
      </c>
      <c r="H354" s="153">
        <v>0.33294744153739292</v>
      </c>
      <c r="I354" s="97"/>
      <c r="J354" s="97"/>
      <c r="K354" s="97"/>
      <c r="L354" s="97"/>
      <c r="M354" s="141">
        <v>0.59099999999999997</v>
      </c>
      <c r="N354" s="141">
        <v>0.64200000000000002</v>
      </c>
      <c r="O354" s="141">
        <v>0.18</v>
      </c>
      <c r="P354" s="141">
        <v>0.222</v>
      </c>
      <c r="Q354" s="141">
        <v>3.6999999999999998E-2</v>
      </c>
      <c r="R354" s="141">
        <v>5.8999999999999997E-2</v>
      </c>
      <c r="S354" s="141">
        <v>0.12</v>
      </c>
      <c r="T354" s="141">
        <v>0.155</v>
      </c>
    </row>
    <row r="355" spans="1:20" x14ac:dyDescent="0.25">
      <c r="A355" s="97" t="s">
        <v>1091</v>
      </c>
      <c r="B355" s="153">
        <v>0.5859649122807018</v>
      </c>
      <c r="C355" s="153">
        <v>0.2249122807017544</v>
      </c>
      <c r="D355" s="153">
        <v>4.2456140350877192E-2</v>
      </c>
      <c r="E355" s="153">
        <v>0.14666666666666667</v>
      </c>
      <c r="F355" s="153">
        <v>1</v>
      </c>
      <c r="G355" s="144">
        <v>2850</v>
      </c>
      <c r="H355" s="153">
        <v>0.25535346295134842</v>
      </c>
      <c r="I355" s="97"/>
      <c r="J355" s="97"/>
      <c r="K355" s="97"/>
      <c r="L355" s="97"/>
      <c r="M355" s="141">
        <v>0.56799999999999995</v>
      </c>
      <c r="N355" s="141">
        <v>0.60399999999999998</v>
      </c>
      <c r="O355" s="141">
        <v>0.21</v>
      </c>
      <c r="P355" s="141">
        <v>0.24099999999999999</v>
      </c>
      <c r="Q355" s="141">
        <v>3.5999999999999997E-2</v>
      </c>
      <c r="R355" s="141">
        <v>0.05</v>
      </c>
      <c r="S355" s="141">
        <v>0.13400000000000001</v>
      </c>
      <c r="T355" s="141">
        <v>0.16</v>
      </c>
    </row>
    <row r="356" spans="1:20" x14ac:dyDescent="0.25">
      <c r="A356" s="97" t="s">
        <v>1092</v>
      </c>
      <c r="B356" s="153">
        <v>0.66143790849673201</v>
      </c>
      <c r="C356" s="153">
        <v>0.22483660130718955</v>
      </c>
      <c r="D356" s="153">
        <v>4.4444444444444446E-2</v>
      </c>
      <c r="E356" s="153">
        <v>6.9281045751633991E-2</v>
      </c>
      <c r="F356" s="153">
        <v>1</v>
      </c>
      <c r="G356" s="144">
        <v>1530</v>
      </c>
      <c r="H356" s="153">
        <v>0.20805004079412565</v>
      </c>
      <c r="I356" s="97"/>
      <c r="J356" s="97"/>
      <c r="K356" s="97"/>
      <c r="L356" s="97"/>
      <c r="M356" s="141">
        <v>0.63700000000000001</v>
      </c>
      <c r="N356" s="141">
        <v>0.68500000000000005</v>
      </c>
      <c r="O356" s="141">
        <v>0.20499999999999999</v>
      </c>
      <c r="P356" s="141">
        <v>0.246</v>
      </c>
      <c r="Q356" s="141">
        <v>3.5000000000000003E-2</v>
      </c>
      <c r="R356" s="141">
        <v>5.6000000000000001E-2</v>
      </c>
      <c r="S356" s="141">
        <v>5.8000000000000003E-2</v>
      </c>
      <c r="T356" s="141">
        <v>8.3000000000000004E-2</v>
      </c>
    </row>
    <row r="357" spans="1:20" x14ac:dyDescent="0.25">
      <c r="A357" s="97" t="s">
        <v>1093</v>
      </c>
      <c r="B357" s="153">
        <v>0.61250000000000004</v>
      </c>
      <c r="C357" s="153">
        <v>0.16250000000000001</v>
      </c>
      <c r="D357" s="153">
        <v>7.0833333333333331E-2</v>
      </c>
      <c r="E357" s="153">
        <v>0.15416666666666667</v>
      </c>
      <c r="F357" s="153">
        <v>1</v>
      </c>
      <c r="G357" s="144">
        <v>240</v>
      </c>
      <c r="H357" s="153">
        <v>0.18004501125281319</v>
      </c>
      <c r="I357" s="97"/>
      <c r="J357" s="97"/>
      <c r="K357" s="97"/>
      <c r="L357" s="97"/>
      <c r="M357" s="141">
        <v>0.55000000000000004</v>
      </c>
      <c r="N357" s="141">
        <v>0.67200000000000004</v>
      </c>
      <c r="O357" s="141">
        <v>0.121</v>
      </c>
      <c r="P357" s="141">
        <v>0.214</v>
      </c>
      <c r="Q357" s="141">
        <v>4.4999999999999998E-2</v>
      </c>
      <c r="R357" s="141">
        <v>0.11</v>
      </c>
      <c r="S357" s="141">
        <v>0.114</v>
      </c>
      <c r="T357" s="141">
        <v>0.20499999999999999</v>
      </c>
    </row>
    <row r="358" spans="1:20" x14ac:dyDescent="0.25">
      <c r="A358" s="97" t="s">
        <v>1094</v>
      </c>
      <c r="B358" s="153">
        <v>0.49090909090909091</v>
      </c>
      <c r="C358" s="153">
        <v>0.16727272727272727</v>
      </c>
      <c r="D358" s="153">
        <v>5.4545454545454543E-2</v>
      </c>
      <c r="E358" s="153">
        <v>0.28727272727272729</v>
      </c>
      <c r="F358" s="153">
        <v>1</v>
      </c>
      <c r="G358" s="144">
        <v>275</v>
      </c>
      <c r="H358" s="153">
        <v>0.19941986947063089</v>
      </c>
      <c r="I358" s="97"/>
      <c r="J358" s="97"/>
      <c r="K358" s="97"/>
      <c r="L358" s="97"/>
      <c r="M358" s="141">
        <v>0.432</v>
      </c>
      <c r="N358" s="141">
        <v>0.55000000000000004</v>
      </c>
      <c r="O358" s="141">
        <v>0.128</v>
      </c>
      <c r="P358" s="141">
        <v>0.216</v>
      </c>
      <c r="Q358" s="141">
        <v>3.3000000000000002E-2</v>
      </c>
      <c r="R358" s="141">
        <v>8.7999999999999995E-2</v>
      </c>
      <c r="S358" s="141">
        <v>0.23699999999999999</v>
      </c>
      <c r="T358" s="141">
        <v>0.34300000000000003</v>
      </c>
    </row>
    <row r="359" spans="1:20" x14ac:dyDescent="0.25">
      <c r="A359" s="97" t="s">
        <v>1095</v>
      </c>
      <c r="B359" s="153">
        <v>0.6690647482014388</v>
      </c>
      <c r="C359" s="153">
        <v>0.19424460431654678</v>
      </c>
      <c r="D359" s="153">
        <v>2.6378896882494004E-2</v>
      </c>
      <c r="E359" s="153">
        <v>0.11031175059952038</v>
      </c>
      <c r="F359" s="153">
        <v>1</v>
      </c>
      <c r="G359" s="144">
        <v>417</v>
      </c>
      <c r="H359" s="153">
        <v>0.31235955056179776</v>
      </c>
      <c r="I359" s="97"/>
      <c r="J359" s="97"/>
      <c r="K359" s="97"/>
      <c r="L359" s="97"/>
      <c r="M359" s="141">
        <v>0.623</v>
      </c>
      <c r="N359" s="141">
        <v>0.71299999999999997</v>
      </c>
      <c r="O359" s="141">
        <v>0.159</v>
      </c>
      <c r="P359" s="141">
        <v>0.23499999999999999</v>
      </c>
      <c r="Q359" s="141">
        <v>1.4999999999999999E-2</v>
      </c>
      <c r="R359" s="141">
        <v>4.7E-2</v>
      </c>
      <c r="S359" s="141">
        <v>8.4000000000000005E-2</v>
      </c>
      <c r="T359" s="141">
        <v>0.14399999999999999</v>
      </c>
    </row>
    <row r="360" spans="1:20" x14ac:dyDescent="0.25">
      <c r="A360" s="97" t="s">
        <v>1096</v>
      </c>
      <c r="B360" s="153">
        <v>0.60563380281690138</v>
      </c>
      <c r="C360" s="153">
        <v>0.21491914449660929</v>
      </c>
      <c r="D360" s="153">
        <v>4.5383411580594682E-2</v>
      </c>
      <c r="E360" s="153">
        <v>0.13406364110589464</v>
      </c>
      <c r="F360" s="153">
        <v>1</v>
      </c>
      <c r="G360" s="144">
        <v>1917</v>
      </c>
      <c r="H360" s="153">
        <v>0.30018791105543374</v>
      </c>
      <c r="I360" s="97"/>
      <c r="J360" s="97"/>
      <c r="K360" s="97"/>
      <c r="L360" s="97"/>
      <c r="M360" s="141">
        <v>0.58399999999999996</v>
      </c>
      <c r="N360" s="141">
        <v>0.627</v>
      </c>
      <c r="O360" s="141">
        <v>0.19700000000000001</v>
      </c>
      <c r="P360" s="141">
        <v>0.23400000000000001</v>
      </c>
      <c r="Q360" s="141">
        <v>3.6999999999999998E-2</v>
      </c>
      <c r="R360" s="141">
        <v>5.6000000000000001E-2</v>
      </c>
      <c r="S360" s="141">
        <v>0.12</v>
      </c>
      <c r="T360" s="141">
        <v>0.15</v>
      </c>
    </row>
    <row r="361" spans="1:20" x14ac:dyDescent="0.25">
      <c r="A361" s="97" t="s">
        <v>1097</v>
      </c>
      <c r="B361" s="153">
        <v>0.6070154577883472</v>
      </c>
      <c r="C361" s="153">
        <v>0.21581450653983353</v>
      </c>
      <c r="D361" s="153">
        <v>4.8751486325802618E-2</v>
      </c>
      <c r="E361" s="153">
        <v>0.12841854934601665</v>
      </c>
      <c r="F361" s="153">
        <v>1</v>
      </c>
      <c r="G361" s="144">
        <v>1682</v>
      </c>
      <c r="H361" s="153">
        <v>0.27309628186393897</v>
      </c>
      <c r="I361" s="97"/>
      <c r="J361" s="97"/>
      <c r="K361" s="97"/>
      <c r="L361" s="97"/>
      <c r="M361" s="141">
        <v>0.58299999999999996</v>
      </c>
      <c r="N361" s="141">
        <v>0.63</v>
      </c>
      <c r="O361" s="141">
        <v>0.19700000000000001</v>
      </c>
      <c r="P361" s="141">
        <v>0.23599999999999999</v>
      </c>
      <c r="Q361" s="141">
        <v>3.9E-2</v>
      </c>
      <c r="R361" s="141">
        <v>0.06</v>
      </c>
      <c r="S361" s="141">
        <v>0.113</v>
      </c>
      <c r="T361" s="141">
        <v>0.14499999999999999</v>
      </c>
    </row>
    <row r="362" spans="1:20" x14ac:dyDescent="0.25">
      <c r="A362" s="97" t="s">
        <v>1098</v>
      </c>
      <c r="B362" s="153">
        <v>0.61175818080976152</v>
      </c>
      <c r="C362" s="153">
        <v>0.27287853577371046</v>
      </c>
      <c r="D362" s="153">
        <v>4.2151968940654462E-2</v>
      </c>
      <c r="E362" s="153">
        <v>7.3211314475873548E-2</v>
      </c>
      <c r="F362" s="153">
        <v>1</v>
      </c>
      <c r="G362" s="144">
        <v>3606</v>
      </c>
      <c r="H362" s="153">
        <v>0.4664941785252264</v>
      </c>
      <c r="I362" s="97"/>
      <c r="J362" s="97"/>
      <c r="K362" s="97"/>
      <c r="L362" s="97"/>
      <c r="M362" s="141">
        <v>0.59599999999999997</v>
      </c>
      <c r="N362" s="141">
        <v>0.628</v>
      </c>
      <c r="O362" s="141">
        <v>0.25900000000000001</v>
      </c>
      <c r="P362" s="141">
        <v>0.28799999999999998</v>
      </c>
      <c r="Q362" s="141">
        <v>3.5999999999999997E-2</v>
      </c>
      <c r="R362" s="141">
        <v>4.9000000000000002E-2</v>
      </c>
      <c r="S362" s="141">
        <v>6.5000000000000002E-2</v>
      </c>
      <c r="T362" s="141">
        <v>8.2000000000000003E-2</v>
      </c>
    </row>
    <row r="363" spans="1:20" x14ac:dyDescent="0.25">
      <c r="A363" s="97" t="s">
        <v>1099</v>
      </c>
      <c r="B363" s="153">
        <v>0.63243950294310003</v>
      </c>
      <c r="C363" s="153">
        <v>0.17037279267495095</v>
      </c>
      <c r="D363" s="153">
        <v>6.0170045781556575E-2</v>
      </c>
      <c r="E363" s="153">
        <v>0.13701765860039242</v>
      </c>
      <c r="F363" s="153">
        <v>1</v>
      </c>
      <c r="G363" s="144">
        <v>3058</v>
      </c>
      <c r="H363" s="153">
        <v>8.1579298386021071E-2</v>
      </c>
      <c r="I363" s="97"/>
      <c r="J363" s="97"/>
      <c r="K363" s="97"/>
      <c r="L363" s="97"/>
      <c r="M363" s="141">
        <v>0.61499999999999999</v>
      </c>
      <c r="N363" s="141">
        <v>0.64900000000000002</v>
      </c>
      <c r="O363" s="141">
        <v>0.157</v>
      </c>
      <c r="P363" s="141">
        <v>0.184</v>
      </c>
      <c r="Q363" s="141">
        <v>5.1999999999999998E-2</v>
      </c>
      <c r="R363" s="141">
        <v>6.9000000000000006E-2</v>
      </c>
      <c r="S363" s="141">
        <v>0.125</v>
      </c>
      <c r="T363" s="141">
        <v>0.15</v>
      </c>
    </row>
    <row r="364" spans="1:20" x14ac:dyDescent="0.25">
      <c r="A364" s="97" t="s">
        <v>1100</v>
      </c>
      <c r="B364" s="153">
        <v>0.51136363636363635</v>
      </c>
      <c r="C364" s="153">
        <v>6.8181818181818177E-2</v>
      </c>
      <c r="D364" s="153">
        <v>7.9545454545454544E-2</v>
      </c>
      <c r="E364" s="153">
        <v>0.34090909090909088</v>
      </c>
      <c r="F364" s="153">
        <v>1</v>
      </c>
      <c r="G364" s="144">
        <v>88</v>
      </c>
      <c r="H364" s="153">
        <v>0.17564870259481039</v>
      </c>
      <c r="I364" s="97"/>
      <c r="J364" s="97"/>
      <c r="K364" s="97"/>
      <c r="L364" s="97"/>
      <c r="M364" s="141">
        <v>0.40899999999999997</v>
      </c>
      <c r="N364" s="141">
        <v>0.61299999999999999</v>
      </c>
      <c r="O364" s="141">
        <v>3.2000000000000001E-2</v>
      </c>
      <c r="P364" s="141">
        <v>0.14099999999999999</v>
      </c>
      <c r="Q364" s="141">
        <v>3.9E-2</v>
      </c>
      <c r="R364" s="141">
        <v>0.155</v>
      </c>
      <c r="S364" s="141">
        <v>0.25</v>
      </c>
      <c r="T364" s="141">
        <v>0.44500000000000001</v>
      </c>
    </row>
    <row r="365" spans="1:20" x14ac:dyDescent="0.25">
      <c r="A365" s="97" t="s">
        <v>1101</v>
      </c>
      <c r="B365" s="153">
        <v>0.57446808510638303</v>
      </c>
      <c r="C365" s="153">
        <v>0.2364066193853428</v>
      </c>
      <c r="D365" s="153">
        <v>4.0189125295508277E-2</v>
      </c>
      <c r="E365" s="153">
        <v>0.14893617021276595</v>
      </c>
      <c r="F365" s="153">
        <v>1</v>
      </c>
      <c r="G365" s="144">
        <v>423</v>
      </c>
      <c r="H365" s="153">
        <v>0.19062640829202343</v>
      </c>
      <c r="I365" s="97"/>
      <c r="J365" s="97"/>
      <c r="K365" s="97"/>
      <c r="L365" s="97"/>
      <c r="M365" s="141">
        <v>0.52700000000000002</v>
      </c>
      <c r="N365" s="141">
        <v>0.621</v>
      </c>
      <c r="O365" s="141">
        <v>0.19800000000000001</v>
      </c>
      <c r="P365" s="141">
        <v>0.27900000000000003</v>
      </c>
      <c r="Q365" s="141">
        <v>2.5000000000000001E-2</v>
      </c>
      <c r="R365" s="141">
        <v>6.3E-2</v>
      </c>
      <c r="S365" s="141">
        <v>0.11799999999999999</v>
      </c>
      <c r="T365" s="141">
        <v>0.186</v>
      </c>
    </row>
    <row r="366" spans="1:20" x14ac:dyDescent="0.25">
      <c r="A366" s="97" t="s">
        <v>1102</v>
      </c>
      <c r="B366" s="153">
        <v>0.67805151175811873</v>
      </c>
      <c r="C366" s="153">
        <v>0.21892497200447927</v>
      </c>
      <c r="D366" s="153">
        <v>4.1433370660694288E-2</v>
      </c>
      <c r="E366" s="153">
        <v>6.1590145576707729E-2</v>
      </c>
      <c r="F366" s="153">
        <v>1</v>
      </c>
      <c r="G366" s="144">
        <v>1786</v>
      </c>
      <c r="H366" s="153">
        <v>0.3114210985178727</v>
      </c>
      <c r="I366" s="97"/>
      <c r="J366" s="97"/>
      <c r="K366" s="97"/>
      <c r="L366" s="97"/>
      <c r="M366" s="141">
        <v>0.65600000000000003</v>
      </c>
      <c r="N366" s="141">
        <v>0.69899999999999995</v>
      </c>
      <c r="O366" s="141">
        <v>0.2</v>
      </c>
      <c r="P366" s="141">
        <v>0.23899999999999999</v>
      </c>
      <c r="Q366" s="141">
        <v>3.3000000000000002E-2</v>
      </c>
      <c r="R366" s="141">
        <v>5.1999999999999998E-2</v>
      </c>
      <c r="S366" s="141">
        <v>5.0999999999999997E-2</v>
      </c>
      <c r="T366" s="141">
        <v>7.3999999999999996E-2</v>
      </c>
    </row>
    <row r="367" spans="1:20" x14ac:dyDescent="0.25">
      <c r="A367" s="97" t="s">
        <v>1103</v>
      </c>
      <c r="B367" s="153">
        <v>0.46276595744680848</v>
      </c>
      <c r="C367" s="153">
        <v>0.16489361702127658</v>
      </c>
      <c r="D367" s="153">
        <v>7.9787234042553196E-2</v>
      </c>
      <c r="E367" s="153">
        <v>0.29255319148936171</v>
      </c>
      <c r="F367" s="153">
        <v>1</v>
      </c>
      <c r="G367" s="144">
        <v>188</v>
      </c>
      <c r="H367" s="153">
        <v>9.8739495798319324E-2</v>
      </c>
      <c r="I367" s="97"/>
      <c r="J367" s="97"/>
      <c r="K367" s="97"/>
      <c r="L367" s="97"/>
      <c r="M367" s="141">
        <v>0.39300000000000002</v>
      </c>
      <c r="N367" s="141">
        <v>0.53400000000000003</v>
      </c>
      <c r="O367" s="141">
        <v>0.11899999999999999</v>
      </c>
      <c r="P367" s="141">
        <v>0.22500000000000001</v>
      </c>
      <c r="Q367" s="141">
        <v>4.9000000000000002E-2</v>
      </c>
      <c r="R367" s="141">
        <v>0.127</v>
      </c>
      <c r="S367" s="141">
        <v>0.23200000000000001</v>
      </c>
      <c r="T367" s="141">
        <v>0.36099999999999999</v>
      </c>
    </row>
    <row r="368" spans="1:20" x14ac:dyDescent="0.25">
      <c r="A368" s="97" t="s">
        <v>1104</v>
      </c>
      <c r="B368" s="153">
        <v>0.61728395061728392</v>
      </c>
      <c r="C368" s="153">
        <v>0.14462081128747795</v>
      </c>
      <c r="D368" s="153">
        <v>6.8783068783068779E-2</v>
      </c>
      <c r="E368" s="153">
        <v>0.1693121693121693</v>
      </c>
      <c r="F368" s="153">
        <v>1</v>
      </c>
      <c r="G368" s="144">
        <v>567</v>
      </c>
      <c r="H368" s="153">
        <v>7.7767110135783843E-2</v>
      </c>
      <c r="I368" s="97"/>
      <c r="J368" s="97"/>
      <c r="K368" s="97"/>
      <c r="L368" s="97"/>
      <c r="M368" s="141">
        <v>0.57699999999999996</v>
      </c>
      <c r="N368" s="141">
        <v>0.65600000000000003</v>
      </c>
      <c r="O368" s="141">
        <v>0.11799999999999999</v>
      </c>
      <c r="P368" s="141">
        <v>0.17599999999999999</v>
      </c>
      <c r="Q368" s="141">
        <v>5.0999999999999997E-2</v>
      </c>
      <c r="R368" s="141">
        <v>9.2999999999999999E-2</v>
      </c>
      <c r="S368" s="141">
        <v>0.14099999999999999</v>
      </c>
      <c r="T368" s="141">
        <v>0.20200000000000001</v>
      </c>
    </row>
    <row r="369" spans="1:20" x14ac:dyDescent="0.25">
      <c r="A369" s="97" t="s">
        <v>1105</v>
      </c>
      <c r="B369" s="153">
        <v>0.57352941176470584</v>
      </c>
      <c r="C369" s="153">
        <v>0.17647058823529413</v>
      </c>
      <c r="D369" s="153">
        <v>5.8823529411764705E-2</v>
      </c>
      <c r="E369" s="153">
        <v>0.19117647058823528</v>
      </c>
      <c r="F369" s="153">
        <v>1</v>
      </c>
      <c r="G369" s="144">
        <v>68</v>
      </c>
      <c r="H369" s="153">
        <v>6.3969896519285044E-2</v>
      </c>
      <c r="I369" s="97"/>
      <c r="J369" s="97"/>
      <c r="K369" s="97"/>
      <c r="L369" s="97"/>
      <c r="M369" s="141">
        <v>0.45500000000000002</v>
      </c>
      <c r="N369" s="141">
        <v>0.68400000000000005</v>
      </c>
      <c r="O369" s="141">
        <v>0.104</v>
      </c>
      <c r="P369" s="141">
        <v>0.28399999999999997</v>
      </c>
      <c r="Q369" s="141">
        <v>2.3E-2</v>
      </c>
      <c r="R369" s="141">
        <v>0.14199999999999999</v>
      </c>
      <c r="S369" s="141">
        <v>0.115</v>
      </c>
      <c r="T369" s="141">
        <v>0.3</v>
      </c>
    </row>
    <row r="370" spans="1:20" x14ac:dyDescent="0.25">
      <c r="A370" s="97" t="s">
        <v>1106</v>
      </c>
      <c r="B370" s="153">
        <v>0.66216216216216217</v>
      </c>
      <c r="C370" s="153">
        <v>0.12162162162162163</v>
      </c>
      <c r="D370" s="153">
        <v>6.0810810810810814E-2</v>
      </c>
      <c r="E370" s="153">
        <v>0.1554054054054054</v>
      </c>
      <c r="F370" s="153">
        <v>1</v>
      </c>
      <c r="G370" s="144">
        <v>148</v>
      </c>
      <c r="H370" s="153">
        <v>6.8297185048454084E-2</v>
      </c>
      <c r="I370" s="97"/>
      <c r="J370" s="97"/>
      <c r="K370" s="97"/>
      <c r="L370" s="97"/>
      <c r="M370" s="141">
        <v>0.58299999999999996</v>
      </c>
      <c r="N370" s="141">
        <v>0.73299999999999998</v>
      </c>
      <c r="O370" s="141">
        <v>7.8E-2</v>
      </c>
      <c r="P370" s="141">
        <v>0.184</v>
      </c>
      <c r="Q370" s="141">
        <v>3.2000000000000001E-2</v>
      </c>
      <c r="R370" s="141">
        <v>0.112</v>
      </c>
      <c r="S370" s="141">
        <v>0.106</v>
      </c>
      <c r="T370" s="141">
        <v>0.222</v>
      </c>
    </row>
    <row r="371" spans="1:20" x14ac:dyDescent="0.25">
      <c r="A371" s="97" t="s">
        <v>1107</v>
      </c>
      <c r="B371" s="153">
        <v>0.65908667918718167</v>
      </c>
      <c r="C371" s="153">
        <v>0.19120856809299019</v>
      </c>
      <c r="D371" s="153">
        <v>3.7172393956313554E-2</v>
      </c>
      <c r="E371" s="153">
        <v>0.11253235876351454</v>
      </c>
      <c r="F371" s="153">
        <v>1</v>
      </c>
      <c r="G371" s="144">
        <v>59103</v>
      </c>
      <c r="H371" s="153">
        <v>0.20296708391284191</v>
      </c>
      <c r="I371" s="97"/>
      <c r="J371" s="97"/>
      <c r="K371" s="97"/>
      <c r="L371" s="97"/>
      <c r="M371" s="141">
        <v>0.65500000000000003</v>
      </c>
      <c r="N371" s="141">
        <v>0.66300000000000003</v>
      </c>
      <c r="O371" s="141">
        <v>0.188</v>
      </c>
      <c r="P371" s="141">
        <v>0.19400000000000001</v>
      </c>
      <c r="Q371" s="141">
        <v>3.5999999999999997E-2</v>
      </c>
      <c r="R371" s="141">
        <v>3.9E-2</v>
      </c>
      <c r="S371" s="141">
        <v>0.11</v>
      </c>
      <c r="T371" s="141">
        <v>0.115</v>
      </c>
    </row>
    <row r="372" spans="1:20" x14ac:dyDescent="0.25">
      <c r="A372" s="97" t="s">
        <v>1108</v>
      </c>
      <c r="B372" s="153">
        <v>0.53738783649052846</v>
      </c>
      <c r="C372" s="153">
        <v>0.31405782652043868</v>
      </c>
      <c r="D372" s="153">
        <v>5.5832502492522432E-2</v>
      </c>
      <c r="E372" s="153">
        <v>9.2721834496510475E-2</v>
      </c>
      <c r="F372" s="153">
        <v>1</v>
      </c>
      <c r="G372" s="144">
        <v>1003</v>
      </c>
      <c r="H372" s="153">
        <v>0.51043256997455466</v>
      </c>
      <c r="I372" s="97"/>
      <c r="J372" s="97"/>
      <c r="K372" s="97"/>
      <c r="L372" s="97"/>
      <c r="M372" s="141">
        <v>0.50600000000000001</v>
      </c>
      <c r="N372" s="141">
        <v>0.56799999999999995</v>
      </c>
      <c r="O372" s="141">
        <v>0.28599999999999998</v>
      </c>
      <c r="P372" s="141">
        <v>0.34300000000000003</v>
      </c>
      <c r="Q372" s="141">
        <v>4.2999999999999997E-2</v>
      </c>
      <c r="R372" s="141">
        <v>7.1999999999999995E-2</v>
      </c>
      <c r="S372" s="141">
        <v>7.5999999999999998E-2</v>
      </c>
      <c r="T372" s="141">
        <v>0.112</v>
      </c>
    </row>
    <row r="373" spans="1:20" x14ac:dyDescent="0.25">
      <c r="A373" s="97" t="s">
        <v>1109</v>
      </c>
      <c r="B373" s="153">
        <v>0.64652371669915532</v>
      </c>
      <c r="C373" s="153">
        <v>0.17738791423001948</v>
      </c>
      <c r="D373" s="153">
        <v>4.3534762833008445E-2</v>
      </c>
      <c r="E373" s="153">
        <v>0.13255360623781676</v>
      </c>
      <c r="F373" s="153">
        <v>1</v>
      </c>
      <c r="G373" s="144">
        <v>1539</v>
      </c>
      <c r="H373" s="153">
        <v>0.17645035542306811</v>
      </c>
      <c r="I373" s="97"/>
      <c r="J373" s="97"/>
      <c r="K373" s="97"/>
      <c r="L373" s="97"/>
      <c r="M373" s="141">
        <v>0.622</v>
      </c>
      <c r="N373" s="141">
        <v>0.67</v>
      </c>
      <c r="O373" s="141">
        <v>0.159</v>
      </c>
      <c r="P373" s="141">
        <v>0.19700000000000001</v>
      </c>
      <c r="Q373" s="141">
        <v>3.4000000000000002E-2</v>
      </c>
      <c r="R373" s="141">
        <v>5.5E-2</v>
      </c>
      <c r="S373" s="141">
        <v>0.11700000000000001</v>
      </c>
      <c r="T373" s="141">
        <v>0.15</v>
      </c>
    </row>
    <row r="374" spans="1:20" x14ac:dyDescent="0.25">
      <c r="A374" s="97" t="s">
        <v>1110</v>
      </c>
      <c r="B374" s="153">
        <v>0.61404174573055026</v>
      </c>
      <c r="C374" s="153">
        <v>0.11688804554079696</v>
      </c>
      <c r="D374" s="153">
        <v>2.922201138519924E-2</v>
      </c>
      <c r="E374" s="153">
        <v>0.2398481973434535</v>
      </c>
      <c r="F374" s="153">
        <v>1</v>
      </c>
      <c r="G374" s="144">
        <v>2635</v>
      </c>
      <c r="H374" s="153">
        <v>0.52689462107578489</v>
      </c>
      <c r="I374" s="97"/>
      <c r="J374" s="97"/>
      <c r="K374" s="97"/>
      <c r="L374" s="97"/>
      <c r="M374" s="141">
        <v>0.59499999999999997</v>
      </c>
      <c r="N374" s="141">
        <v>0.63200000000000001</v>
      </c>
      <c r="O374" s="141">
        <v>0.105</v>
      </c>
      <c r="P374" s="141">
        <v>0.13</v>
      </c>
      <c r="Q374" s="141">
        <v>2.3E-2</v>
      </c>
      <c r="R374" s="141">
        <v>3.5999999999999997E-2</v>
      </c>
      <c r="S374" s="141">
        <v>0.224</v>
      </c>
      <c r="T374" s="141">
        <v>0.25700000000000001</v>
      </c>
    </row>
    <row r="375" spans="1:20" x14ac:dyDescent="0.25">
      <c r="A375" s="97" t="s">
        <v>1111</v>
      </c>
      <c r="B375" s="153">
        <v>0.70402298850574707</v>
      </c>
      <c r="C375" s="153">
        <v>0.2049808429118774</v>
      </c>
      <c r="D375" s="153">
        <v>3.1369731800766285E-2</v>
      </c>
      <c r="E375" s="153">
        <v>5.9626436781609192E-2</v>
      </c>
      <c r="F375" s="153">
        <v>1</v>
      </c>
      <c r="G375" s="144">
        <v>4176</v>
      </c>
      <c r="H375" s="153">
        <v>0.54438795463433709</v>
      </c>
      <c r="I375" s="97"/>
      <c r="J375" s="97"/>
      <c r="K375" s="97"/>
      <c r="L375" s="97"/>
      <c r="M375" s="141">
        <v>0.69</v>
      </c>
      <c r="N375" s="141">
        <v>0.71799999999999997</v>
      </c>
      <c r="O375" s="141">
        <v>0.193</v>
      </c>
      <c r="P375" s="141">
        <v>0.217</v>
      </c>
      <c r="Q375" s="141">
        <v>2.5999999999999999E-2</v>
      </c>
      <c r="R375" s="141">
        <v>3.6999999999999998E-2</v>
      </c>
      <c r="S375" s="141">
        <v>5.2999999999999999E-2</v>
      </c>
      <c r="T375" s="141">
        <v>6.7000000000000004E-2</v>
      </c>
    </row>
    <row r="376" spans="1:20" x14ac:dyDescent="0.25">
      <c r="A376" s="97" t="s">
        <v>1112</v>
      </c>
      <c r="B376" s="153">
        <v>0.64150943396226412</v>
      </c>
      <c r="C376" s="153">
        <v>0.15471698113207547</v>
      </c>
      <c r="D376" s="153">
        <v>4.9056603773584909E-2</v>
      </c>
      <c r="E376" s="153">
        <v>0.15471698113207547</v>
      </c>
      <c r="F376" s="153">
        <v>1</v>
      </c>
      <c r="G376" s="144">
        <v>265</v>
      </c>
      <c r="H376" s="153">
        <v>0.10037878787878787</v>
      </c>
      <c r="I376" s="97"/>
      <c r="J376" s="97"/>
      <c r="K376" s="97"/>
      <c r="L376" s="97"/>
      <c r="M376" s="141">
        <v>0.58199999999999996</v>
      </c>
      <c r="N376" s="141">
        <v>0.69699999999999995</v>
      </c>
      <c r="O376" s="141">
        <v>0.11600000000000001</v>
      </c>
      <c r="P376" s="141">
        <v>0.20300000000000001</v>
      </c>
      <c r="Q376" s="141">
        <v>2.9000000000000001E-2</v>
      </c>
      <c r="R376" s="141">
        <v>8.2000000000000003E-2</v>
      </c>
      <c r="S376" s="141">
        <v>0.11600000000000001</v>
      </c>
      <c r="T376" s="141">
        <v>0.20300000000000001</v>
      </c>
    </row>
    <row r="377" spans="1:20" x14ac:dyDescent="0.25">
      <c r="A377" s="97" t="s">
        <v>1113</v>
      </c>
      <c r="B377" s="153">
        <v>0.43243243243243246</v>
      </c>
      <c r="C377" s="153">
        <v>9.0090090090090086E-2</v>
      </c>
      <c r="D377" s="153">
        <v>9.45945945945946E-2</v>
      </c>
      <c r="E377" s="153">
        <v>0.38288288288288286</v>
      </c>
      <c r="F377" s="153">
        <v>1</v>
      </c>
      <c r="G377" s="144">
        <v>222</v>
      </c>
      <c r="H377" s="153">
        <v>8.6997413590406778E-3</v>
      </c>
      <c r="I377" s="97"/>
      <c r="J377" s="97"/>
      <c r="K377" s="97"/>
      <c r="L377" s="97"/>
      <c r="M377" s="141">
        <v>0.36899999999999999</v>
      </c>
      <c r="N377" s="141">
        <v>0.498</v>
      </c>
      <c r="O377" s="141">
        <v>5.8999999999999997E-2</v>
      </c>
      <c r="P377" s="141">
        <v>0.13500000000000001</v>
      </c>
      <c r="Q377" s="141">
        <v>6.3E-2</v>
      </c>
      <c r="R377" s="141">
        <v>0.14000000000000001</v>
      </c>
      <c r="S377" s="141">
        <v>0.32100000000000001</v>
      </c>
      <c r="T377" s="141">
        <v>0.44800000000000001</v>
      </c>
    </row>
    <row r="378" spans="1:20" x14ac:dyDescent="0.25">
      <c r="A378" s="97" t="s">
        <v>1114</v>
      </c>
      <c r="B378" s="153">
        <v>0.67869815245319953</v>
      </c>
      <c r="C378" s="153">
        <v>0.2181573473632693</v>
      </c>
      <c r="D378" s="153">
        <v>3.8174476936253518E-2</v>
      </c>
      <c r="E378" s="153">
        <v>6.4970023247277617E-2</v>
      </c>
      <c r="F378" s="153">
        <v>1</v>
      </c>
      <c r="G378" s="144">
        <v>8173</v>
      </c>
      <c r="H378" s="153">
        <v>0.24285374695429965</v>
      </c>
      <c r="I378" s="97"/>
      <c r="J378" s="97"/>
      <c r="K378" s="97"/>
      <c r="L378" s="97"/>
      <c r="M378" s="141">
        <v>0.66800000000000004</v>
      </c>
      <c r="N378" s="141">
        <v>0.68899999999999995</v>
      </c>
      <c r="O378" s="141">
        <v>0.20899999999999999</v>
      </c>
      <c r="P378" s="141">
        <v>0.22700000000000001</v>
      </c>
      <c r="Q378" s="141">
        <v>3.4000000000000002E-2</v>
      </c>
      <c r="R378" s="141">
        <v>4.2999999999999997E-2</v>
      </c>
      <c r="S378" s="141">
        <v>0.06</v>
      </c>
      <c r="T378" s="141">
        <v>7.0999999999999994E-2</v>
      </c>
    </row>
    <row r="379" spans="1:20" x14ac:dyDescent="0.25">
      <c r="A379" s="97" t="s">
        <v>1115</v>
      </c>
      <c r="B379" s="153">
        <v>0.5</v>
      </c>
      <c r="C379" s="153">
        <v>0.125</v>
      </c>
      <c r="D379" s="153">
        <v>6.25E-2</v>
      </c>
      <c r="E379" s="153">
        <v>0.3125</v>
      </c>
      <c r="F379" s="153">
        <v>1</v>
      </c>
      <c r="G379" s="144">
        <v>48</v>
      </c>
      <c r="H379" s="153">
        <v>7.6178384383431205E-3</v>
      </c>
      <c r="I379" s="97"/>
      <c r="J379" s="97"/>
      <c r="K379" s="97"/>
      <c r="L379" s="97"/>
      <c r="M379" s="141">
        <v>0.36399999999999999</v>
      </c>
      <c r="N379" s="141">
        <v>0.63600000000000001</v>
      </c>
      <c r="O379" s="141">
        <v>5.8999999999999997E-2</v>
      </c>
      <c r="P379" s="141">
        <v>0.247</v>
      </c>
      <c r="Q379" s="141">
        <v>2.1000000000000001E-2</v>
      </c>
      <c r="R379" s="141">
        <v>0.16800000000000001</v>
      </c>
      <c r="S379" s="141">
        <v>0.19900000000000001</v>
      </c>
      <c r="T379" s="141">
        <v>0.45300000000000001</v>
      </c>
    </row>
    <row r="380" spans="1:20" x14ac:dyDescent="0.25">
      <c r="A380" s="97" t="s">
        <v>1116</v>
      </c>
      <c r="B380" s="153">
        <v>0.69721577726218098</v>
      </c>
      <c r="C380" s="153">
        <v>0.14501160092807425</v>
      </c>
      <c r="D380" s="153">
        <v>2.9582366589327145E-2</v>
      </c>
      <c r="E380" s="153">
        <v>0.12819025522041763</v>
      </c>
      <c r="F380" s="153">
        <v>1</v>
      </c>
      <c r="G380" s="144">
        <v>1724</v>
      </c>
      <c r="H380" s="153">
        <v>3.8758121445111399E-2</v>
      </c>
      <c r="I380" s="97"/>
      <c r="J380" s="97"/>
      <c r="K380" s="97"/>
      <c r="L380" s="97"/>
      <c r="M380" s="141">
        <v>0.67500000000000004</v>
      </c>
      <c r="N380" s="141">
        <v>0.71799999999999997</v>
      </c>
      <c r="O380" s="141">
        <v>0.129</v>
      </c>
      <c r="P380" s="141">
        <v>0.16200000000000001</v>
      </c>
      <c r="Q380" s="141">
        <v>2.3E-2</v>
      </c>
      <c r="R380" s="141">
        <v>3.9E-2</v>
      </c>
      <c r="S380" s="141">
        <v>0.113</v>
      </c>
      <c r="T380" s="141">
        <v>0.14499999999999999</v>
      </c>
    </row>
    <row r="381" spans="1:20" x14ac:dyDescent="0.25">
      <c r="A381" s="97" t="s">
        <v>1117</v>
      </c>
      <c r="B381" s="153">
        <v>0.65591397849462363</v>
      </c>
      <c r="C381" s="153">
        <v>0.10215053763440861</v>
      </c>
      <c r="D381" s="153">
        <v>4.8387096774193547E-2</v>
      </c>
      <c r="E381" s="153">
        <v>0.19354838709677419</v>
      </c>
      <c r="F381" s="153">
        <v>1</v>
      </c>
      <c r="G381" s="144">
        <v>186</v>
      </c>
      <c r="H381" s="153">
        <v>0.10287610619469026</v>
      </c>
      <c r="I381" s="97"/>
      <c r="J381" s="97"/>
      <c r="K381" s="97"/>
      <c r="L381" s="97"/>
      <c r="M381" s="141">
        <v>0.58499999999999996</v>
      </c>
      <c r="N381" s="141">
        <v>0.72</v>
      </c>
      <c r="O381" s="141">
        <v>6.6000000000000003E-2</v>
      </c>
      <c r="P381" s="141">
        <v>0.154</v>
      </c>
      <c r="Q381" s="141">
        <v>2.5999999999999999E-2</v>
      </c>
      <c r="R381" s="141">
        <v>8.8999999999999996E-2</v>
      </c>
      <c r="S381" s="141">
        <v>0.14299999999999999</v>
      </c>
      <c r="T381" s="141">
        <v>0.25600000000000001</v>
      </c>
    </row>
    <row r="382" spans="1:20" x14ac:dyDescent="0.25">
      <c r="A382" s="97" t="s">
        <v>1118</v>
      </c>
      <c r="B382" s="153">
        <v>0.59322033898305082</v>
      </c>
      <c r="C382" s="153">
        <v>0.11864406779661017</v>
      </c>
      <c r="D382" s="153">
        <v>8.4745762711864403E-2</v>
      </c>
      <c r="E382" s="153">
        <v>0.20338983050847459</v>
      </c>
      <c r="F382" s="153">
        <v>1</v>
      </c>
      <c r="G382" s="144">
        <v>59</v>
      </c>
      <c r="H382" s="153">
        <v>0.12394957983193278</v>
      </c>
      <c r="I382" s="97"/>
      <c r="J382" s="97"/>
      <c r="K382" s="97"/>
      <c r="L382" s="97"/>
      <c r="M382" s="141">
        <v>0.46600000000000003</v>
      </c>
      <c r="N382" s="141">
        <v>0.70899999999999996</v>
      </c>
      <c r="O382" s="141">
        <v>5.8999999999999997E-2</v>
      </c>
      <c r="P382" s="141">
        <v>0.22500000000000001</v>
      </c>
      <c r="Q382" s="141">
        <v>3.6999999999999998E-2</v>
      </c>
      <c r="R382" s="141">
        <v>0.184</v>
      </c>
      <c r="S382" s="141">
        <v>0.12</v>
      </c>
      <c r="T382" s="141">
        <v>0.32300000000000001</v>
      </c>
    </row>
    <row r="383" spans="1:20" x14ac:dyDescent="0.25">
      <c r="A383" s="97" t="s">
        <v>1119</v>
      </c>
      <c r="B383" s="153">
        <v>0.53333333333333333</v>
      </c>
      <c r="C383" s="153">
        <v>5.185185185185185E-2</v>
      </c>
      <c r="D383" s="153">
        <v>6.6666666666666666E-2</v>
      </c>
      <c r="E383" s="153">
        <v>0.34814814814814815</v>
      </c>
      <c r="F383" s="153">
        <v>1</v>
      </c>
      <c r="G383" s="144">
        <v>135</v>
      </c>
      <c r="H383" s="153">
        <v>5.1194539249146756E-2</v>
      </c>
      <c r="I383" s="97"/>
      <c r="J383" s="97"/>
      <c r="K383" s="97"/>
      <c r="L383" s="97"/>
      <c r="M383" s="141">
        <v>0.44900000000000001</v>
      </c>
      <c r="N383" s="141">
        <v>0.61499999999999999</v>
      </c>
      <c r="O383" s="141">
        <v>2.5000000000000001E-2</v>
      </c>
      <c r="P383" s="141">
        <v>0.10299999999999999</v>
      </c>
      <c r="Q383" s="141">
        <v>3.5000000000000003E-2</v>
      </c>
      <c r="R383" s="141">
        <v>0.122</v>
      </c>
      <c r="S383" s="141">
        <v>0.27300000000000002</v>
      </c>
      <c r="T383" s="141">
        <v>0.432</v>
      </c>
    </row>
    <row r="384" spans="1:20" x14ac:dyDescent="0.25">
      <c r="A384" s="97" t="s">
        <v>1120</v>
      </c>
      <c r="B384" s="153">
        <v>0.61068702290076338</v>
      </c>
      <c r="C384" s="153">
        <v>6.1068702290076333E-2</v>
      </c>
      <c r="D384" s="153">
        <v>4.5801526717557252E-2</v>
      </c>
      <c r="E384" s="153">
        <v>0.28244274809160308</v>
      </c>
      <c r="F384" s="153">
        <v>1</v>
      </c>
      <c r="G384" s="144">
        <v>131</v>
      </c>
      <c r="H384" s="153">
        <v>5.7913351016799293E-2</v>
      </c>
      <c r="I384" s="97"/>
      <c r="J384" s="97"/>
      <c r="K384" s="97"/>
      <c r="L384" s="97"/>
      <c r="M384" s="141">
        <v>0.52500000000000002</v>
      </c>
      <c r="N384" s="141">
        <v>0.69</v>
      </c>
      <c r="O384" s="141">
        <v>3.1E-2</v>
      </c>
      <c r="P384" s="141">
        <v>0.11600000000000001</v>
      </c>
      <c r="Q384" s="141">
        <v>2.1000000000000001E-2</v>
      </c>
      <c r="R384" s="141">
        <v>9.6000000000000002E-2</v>
      </c>
      <c r="S384" s="141">
        <v>0.21199999999999999</v>
      </c>
      <c r="T384" s="141">
        <v>0.36499999999999999</v>
      </c>
    </row>
    <row r="385" spans="1:20" x14ac:dyDescent="0.25">
      <c r="A385" s="97" t="s">
        <v>1121</v>
      </c>
      <c r="B385" s="153">
        <v>0.60927152317880795</v>
      </c>
      <c r="C385" s="153">
        <v>0.14569536423841059</v>
      </c>
      <c r="D385" s="153">
        <v>4.6357615894039736E-2</v>
      </c>
      <c r="E385" s="153">
        <v>0.19867549668874171</v>
      </c>
      <c r="F385" s="153">
        <v>1</v>
      </c>
      <c r="G385" s="144">
        <v>151</v>
      </c>
      <c r="H385" s="153">
        <v>8.9880952380952381E-2</v>
      </c>
      <c r="I385" s="97"/>
      <c r="J385" s="97"/>
      <c r="K385" s="97"/>
      <c r="L385" s="97"/>
      <c r="M385" s="141">
        <v>0.53</v>
      </c>
      <c r="N385" s="141">
        <v>0.68300000000000005</v>
      </c>
      <c r="O385" s="141">
        <v>9.8000000000000004E-2</v>
      </c>
      <c r="P385" s="141">
        <v>0.21099999999999999</v>
      </c>
      <c r="Q385" s="141">
        <v>2.3E-2</v>
      </c>
      <c r="R385" s="141">
        <v>9.2999999999999999E-2</v>
      </c>
      <c r="S385" s="141">
        <v>0.14299999999999999</v>
      </c>
      <c r="T385" s="141">
        <v>0.26900000000000002</v>
      </c>
    </row>
    <row r="386" spans="1:20" x14ac:dyDescent="0.25">
      <c r="A386" s="97" t="s">
        <v>1122</v>
      </c>
      <c r="B386" s="153">
        <v>0.55913978494623651</v>
      </c>
      <c r="C386" s="153">
        <v>0.10215053763440861</v>
      </c>
      <c r="D386" s="153">
        <v>0.11290322580645161</v>
      </c>
      <c r="E386" s="153">
        <v>0.22580645161290322</v>
      </c>
      <c r="F386" s="153">
        <v>1</v>
      </c>
      <c r="G386" s="144">
        <v>186</v>
      </c>
      <c r="H386" s="153">
        <v>6.697875405113432E-2</v>
      </c>
      <c r="I386" s="97"/>
      <c r="J386" s="97"/>
      <c r="K386" s="97"/>
      <c r="L386" s="97"/>
      <c r="M386" s="141">
        <v>0.48699999999999999</v>
      </c>
      <c r="N386" s="141">
        <v>0.629</v>
      </c>
      <c r="O386" s="141">
        <v>6.6000000000000003E-2</v>
      </c>
      <c r="P386" s="141">
        <v>0.154</v>
      </c>
      <c r="Q386" s="141">
        <v>7.4999999999999997E-2</v>
      </c>
      <c r="R386" s="141">
        <v>0.16600000000000001</v>
      </c>
      <c r="S386" s="141">
        <v>0.17199999999999999</v>
      </c>
      <c r="T386" s="141">
        <v>0.29099999999999998</v>
      </c>
    </row>
    <row r="387" spans="1:20" x14ac:dyDescent="0.25">
      <c r="A387" s="97" t="s">
        <v>1123</v>
      </c>
      <c r="B387" s="153">
        <v>0.62545454545454549</v>
      </c>
      <c r="C387" s="153">
        <v>0.1709090909090909</v>
      </c>
      <c r="D387" s="153">
        <v>3.272727272727273E-2</v>
      </c>
      <c r="E387" s="153">
        <v>0.1709090909090909</v>
      </c>
      <c r="F387" s="153">
        <v>1</v>
      </c>
      <c r="G387" s="144">
        <v>275</v>
      </c>
      <c r="H387" s="153">
        <v>0.16975308641975309</v>
      </c>
      <c r="I387" s="97"/>
      <c r="J387" s="97"/>
      <c r="K387" s="97"/>
      <c r="L387" s="97"/>
      <c r="M387" s="141">
        <v>0.56699999999999995</v>
      </c>
      <c r="N387" s="141">
        <v>0.68100000000000005</v>
      </c>
      <c r="O387" s="141">
        <v>0.13100000000000001</v>
      </c>
      <c r="P387" s="141">
        <v>0.22</v>
      </c>
      <c r="Q387" s="141">
        <v>1.7000000000000001E-2</v>
      </c>
      <c r="R387" s="141">
        <v>6.0999999999999999E-2</v>
      </c>
      <c r="S387" s="141">
        <v>0.13100000000000001</v>
      </c>
      <c r="T387" s="141">
        <v>0.22</v>
      </c>
    </row>
    <row r="388" spans="1:20" x14ac:dyDescent="0.25">
      <c r="A388" s="97" t="s">
        <v>1124</v>
      </c>
      <c r="B388" s="153">
        <v>0.66059602649006621</v>
      </c>
      <c r="C388" s="153">
        <v>0.16114790286975716</v>
      </c>
      <c r="D388" s="153">
        <v>3.1456953642384107E-2</v>
      </c>
      <c r="E388" s="153">
        <v>0.14679911699779249</v>
      </c>
      <c r="F388" s="153">
        <v>1</v>
      </c>
      <c r="G388" s="144">
        <v>1812</v>
      </c>
      <c r="H388" s="153">
        <v>0.21497212006169178</v>
      </c>
      <c r="I388" s="97"/>
      <c r="J388" s="97"/>
      <c r="K388" s="97"/>
      <c r="L388" s="97"/>
      <c r="M388" s="141">
        <v>0.63800000000000001</v>
      </c>
      <c r="N388" s="141">
        <v>0.68200000000000005</v>
      </c>
      <c r="O388" s="141">
        <v>0.14499999999999999</v>
      </c>
      <c r="P388" s="141">
        <v>0.17899999999999999</v>
      </c>
      <c r="Q388" s="141">
        <v>2.4E-2</v>
      </c>
      <c r="R388" s="141">
        <v>4.1000000000000002E-2</v>
      </c>
      <c r="S388" s="141">
        <v>0.13100000000000001</v>
      </c>
      <c r="T388" s="141">
        <v>0.16400000000000001</v>
      </c>
    </row>
    <row r="389" spans="1:20" x14ac:dyDescent="0.25">
      <c r="A389" s="97" t="s">
        <v>1125</v>
      </c>
      <c r="B389" s="153">
        <v>0.5736842105263158</v>
      </c>
      <c r="C389" s="153">
        <v>0.25263157894736843</v>
      </c>
      <c r="D389" s="153">
        <v>3.3834586466165412E-2</v>
      </c>
      <c r="E389" s="153">
        <v>0.13984962406015036</v>
      </c>
      <c r="F389" s="153">
        <v>1</v>
      </c>
      <c r="G389" s="144">
        <v>1330</v>
      </c>
      <c r="H389" s="153">
        <v>0.52988047808764938</v>
      </c>
      <c r="I389" s="97"/>
      <c r="J389" s="97"/>
      <c r="K389" s="97"/>
      <c r="L389" s="97"/>
      <c r="M389" s="141">
        <v>0.54700000000000004</v>
      </c>
      <c r="N389" s="141">
        <v>0.6</v>
      </c>
      <c r="O389" s="141">
        <v>0.23</v>
      </c>
      <c r="P389" s="141">
        <v>0.27700000000000002</v>
      </c>
      <c r="Q389" s="141">
        <v>2.5000000000000001E-2</v>
      </c>
      <c r="R389" s="141">
        <v>4.4999999999999998E-2</v>
      </c>
      <c r="S389" s="141">
        <v>0.122</v>
      </c>
      <c r="T389" s="141">
        <v>0.16</v>
      </c>
    </row>
    <row r="390" spans="1:20" x14ac:dyDescent="0.25">
      <c r="A390" s="97" t="s">
        <v>1126</v>
      </c>
      <c r="B390" s="153">
        <v>0.72614107883817425</v>
      </c>
      <c r="C390" s="153">
        <v>0.15352697095435686</v>
      </c>
      <c r="D390" s="153">
        <v>2.4896265560165973E-2</v>
      </c>
      <c r="E390" s="153">
        <v>9.5435684647302899E-2</v>
      </c>
      <c r="F390" s="153">
        <v>1</v>
      </c>
      <c r="G390" s="144">
        <v>482</v>
      </c>
      <c r="H390" s="153">
        <v>0.16557883888698041</v>
      </c>
      <c r="I390" s="97"/>
      <c r="J390" s="97"/>
      <c r="K390" s="97"/>
      <c r="L390" s="97"/>
      <c r="M390" s="141">
        <v>0.68500000000000005</v>
      </c>
      <c r="N390" s="141">
        <v>0.76400000000000001</v>
      </c>
      <c r="O390" s="141">
        <v>0.124</v>
      </c>
      <c r="P390" s="141">
        <v>0.188</v>
      </c>
      <c r="Q390" s="141">
        <v>1.4E-2</v>
      </c>
      <c r="R390" s="141">
        <v>4.2999999999999997E-2</v>
      </c>
      <c r="S390" s="141">
        <v>7.1999999999999995E-2</v>
      </c>
      <c r="T390" s="141">
        <v>0.125</v>
      </c>
    </row>
    <row r="391" spans="1:20" x14ac:dyDescent="0.25">
      <c r="A391" s="97" t="s">
        <v>1127</v>
      </c>
      <c r="B391" s="153">
        <v>0.54966887417218546</v>
      </c>
      <c r="C391" s="153">
        <v>0.20364238410596028</v>
      </c>
      <c r="D391" s="153">
        <v>3.8079470198675497E-2</v>
      </c>
      <c r="E391" s="153">
        <v>0.20860927152317882</v>
      </c>
      <c r="F391" s="153">
        <v>1</v>
      </c>
      <c r="G391" s="144">
        <v>604</v>
      </c>
      <c r="H391" s="153">
        <v>0.47446975648075412</v>
      </c>
      <c r="I391" s="97"/>
      <c r="J391" s="97"/>
      <c r="K391" s="97"/>
      <c r="L391" s="97"/>
      <c r="M391" s="141">
        <v>0.51</v>
      </c>
      <c r="N391" s="141">
        <v>0.58899999999999997</v>
      </c>
      <c r="O391" s="141">
        <v>0.17299999999999999</v>
      </c>
      <c r="P391" s="141">
        <v>0.23799999999999999</v>
      </c>
      <c r="Q391" s="141">
        <v>2.5999999999999999E-2</v>
      </c>
      <c r="R391" s="141">
        <v>5.6000000000000001E-2</v>
      </c>
      <c r="S391" s="141">
        <v>0.17799999999999999</v>
      </c>
      <c r="T391" s="141">
        <v>0.24299999999999999</v>
      </c>
    </row>
    <row r="392" spans="1:20" x14ac:dyDescent="0.25">
      <c r="A392" s="97" t="s">
        <v>1128</v>
      </c>
      <c r="B392" s="153">
        <v>0.65260323159784561</v>
      </c>
      <c r="C392" s="153">
        <v>0.2118491921005386</v>
      </c>
      <c r="D392" s="153">
        <v>3.949730700179533E-2</v>
      </c>
      <c r="E392" s="153">
        <v>9.6050269299820468E-2</v>
      </c>
      <c r="F392" s="153">
        <v>1</v>
      </c>
      <c r="G392" s="144">
        <v>1114</v>
      </c>
      <c r="H392" s="153">
        <v>0.38560055382485287</v>
      </c>
      <c r="I392" s="97"/>
      <c r="J392" s="97"/>
      <c r="K392" s="97"/>
      <c r="L392" s="97"/>
      <c r="M392" s="141">
        <v>0.624</v>
      </c>
      <c r="N392" s="141">
        <v>0.68</v>
      </c>
      <c r="O392" s="141">
        <v>0.189</v>
      </c>
      <c r="P392" s="141">
        <v>0.23699999999999999</v>
      </c>
      <c r="Q392" s="141">
        <v>0.03</v>
      </c>
      <c r="R392" s="141">
        <v>5.2999999999999999E-2</v>
      </c>
      <c r="S392" s="141">
        <v>0.08</v>
      </c>
      <c r="T392" s="141">
        <v>0.115</v>
      </c>
    </row>
    <row r="393" spans="1:20" x14ac:dyDescent="0.25">
      <c r="A393" s="97" t="s">
        <v>1129</v>
      </c>
      <c r="B393" s="153">
        <v>0.71205057289608853</v>
      </c>
      <c r="C393" s="153">
        <v>0.1630185697352825</v>
      </c>
      <c r="D393" s="153">
        <v>3.437376531015409E-2</v>
      </c>
      <c r="E393" s="153">
        <v>9.0557092058474911E-2</v>
      </c>
      <c r="F393" s="153">
        <v>1</v>
      </c>
      <c r="G393" s="144">
        <v>12655</v>
      </c>
      <c r="H393" s="153">
        <v>0.34896867416721816</v>
      </c>
      <c r="I393" s="97"/>
      <c r="J393" s="97"/>
      <c r="K393" s="97"/>
      <c r="L393" s="97"/>
      <c r="M393" s="141">
        <v>0.70399999999999996</v>
      </c>
      <c r="N393" s="141">
        <v>0.72</v>
      </c>
      <c r="O393" s="141">
        <v>0.157</v>
      </c>
      <c r="P393" s="141">
        <v>0.17</v>
      </c>
      <c r="Q393" s="141">
        <v>3.1E-2</v>
      </c>
      <c r="R393" s="141">
        <v>3.7999999999999999E-2</v>
      </c>
      <c r="S393" s="141">
        <v>8.5999999999999993E-2</v>
      </c>
      <c r="T393" s="141">
        <v>9.6000000000000002E-2</v>
      </c>
    </row>
    <row r="394" spans="1:20" x14ac:dyDescent="0.25">
      <c r="A394" s="97" t="s">
        <v>1130</v>
      </c>
      <c r="B394" s="153">
        <v>0.6875</v>
      </c>
      <c r="C394" s="153">
        <v>6.25E-2</v>
      </c>
      <c r="D394" s="153">
        <v>6.25E-2</v>
      </c>
      <c r="E394" s="153">
        <v>0.1875</v>
      </c>
      <c r="F394" s="153">
        <v>1</v>
      </c>
      <c r="G394" s="144">
        <v>16</v>
      </c>
      <c r="H394" s="153">
        <v>5.5555555555555552E-2</v>
      </c>
      <c r="I394" s="97"/>
      <c r="J394" s="97"/>
      <c r="K394" s="97"/>
      <c r="L394" s="97"/>
      <c r="M394" s="141">
        <v>0.44400000000000001</v>
      </c>
      <c r="N394" s="141">
        <v>0.85799999999999998</v>
      </c>
      <c r="O394" s="141">
        <v>1.0999999999999999E-2</v>
      </c>
      <c r="P394" s="141">
        <v>0.28299999999999997</v>
      </c>
      <c r="Q394" s="141">
        <v>1.0999999999999999E-2</v>
      </c>
      <c r="R394" s="141">
        <v>0.28299999999999997</v>
      </c>
      <c r="S394" s="141">
        <v>6.6000000000000003E-2</v>
      </c>
      <c r="T394" s="141">
        <v>0.43</v>
      </c>
    </row>
    <row r="395" spans="1:20" x14ac:dyDescent="0.25">
      <c r="A395" s="97" t="s">
        <v>1131</v>
      </c>
      <c r="B395" s="153">
        <v>0.64016736401673635</v>
      </c>
      <c r="C395" s="153">
        <v>7.5313807531380755E-2</v>
      </c>
      <c r="D395" s="153">
        <v>3.7656903765690378E-2</v>
      </c>
      <c r="E395" s="153">
        <v>0.24686192468619247</v>
      </c>
      <c r="F395" s="153">
        <v>1</v>
      </c>
      <c r="G395" s="144">
        <v>239</v>
      </c>
      <c r="H395" s="153">
        <v>1.944828708601188E-2</v>
      </c>
      <c r="I395" s="97"/>
      <c r="J395" s="97"/>
      <c r="K395" s="97"/>
      <c r="L395" s="97"/>
      <c r="M395" s="141">
        <v>0.57799999999999996</v>
      </c>
      <c r="N395" s="141">
        <v>0.69799999999999995</v>
      </c>
      <c r="O395" s="141">
        <v>4.8000000000000001E-2</v>
      </c>
      <c r="P395" s="141">
        <v>0.11600000000000001</v>
      </c>
      <c r="Q395" s="141">
        <v>0.02</v>
      </c>
      <c r="R395" s="141">
        <v>7.0000000000000007E-2</v>
      </c>
      <c r="S395" s="141">
        <v>0.19600000000000001</v>
      </c>
      <c r="T395" s="141">
        <v>0.30499999999999999</v>
      </c>
    </row>
    <row r="396" spans="1:20" x14ac:dyDescent="0.25">
      <c r="A396" s="97" t="s">
        <v>1132</v>
      </c>
      <c r="B396" s="153">
        <v>0.66101694915254239</v>
      </c>
      <c r="C396" s="153">
        <v>9.6045197740112997E-2</v>
      </c>
      <c r="D396" s="153">
        <v>3.3898305084745763E-2</v>
      </c>
      <c r="E396" s="153">
        <v>0.20903954802259886</v>
      </c>
      <c r="F396" s="153">
        <v>1</v>
      </c>
      <c r="G396" s="144">
        <v>885</v>
      </c>
      <c r="H396" s="153">
        <v>0.40099682827367467</v>
      </c>
      <c r="I396" s="97"/>
      <c r="J396" s="97"/>
      <c r="K396" s="97"/>
      <c r="L396" s="97"/>
      <c r="M396" s="141">
        <v>0.629</v>
      </c>
      <c r="N396" s="141">
        <v>0.69099999999999995</v>
      </c>
      <c r="O396" s="141">
        <v>7.8E-2</v>
      </c>
      <c r="P396" s="141">
        <v>0.11700000000000001</v>
      </c>
      <c r="Q396" s="141">
        <v>2.4E-2</v>
      </c>
      <c r="R396" s="141">
        <v>4.8000000000000001E-2</v>
      </c>
      <c r="S396" s="141">
        <v>0.184</v>
      </c>
      <c r="T396" s="141">
        <v>0.23699999999999999</v>
      </c>
    </row>
    <row r="397" spans="1:20" x14ac:dyDescent="0.25">
      <c r="A397" s="97" t="s">
        <v>1133</v>
      </c>
      <c r="B397" s="153">
        <v>0.60326086956521741</v>
      </c>
      <c r="C397" s="153">
        <v>0.20244565217391305</v>
      </c>
      <c r="D397" s="153">
        <v>3.6684782608695655E-2</v>
      </c>
      <c r="E397" s="153">
        <v>0.15760869565217392</v>
      </c>
      <c r="F397" s="153">
        <v>1</v>
      </c>
      <c r="G397" s="144">
        <v>736</v>
      </c>
      <c r="H397" s="153">
        <v>0.32754784156653316</v>
      </c>
      <c r="I397" s="97"/>
      <c r="J397" s="97"/>
      <c r="K397" s="97"/>
      <c r="L397" s="97"/>
      <c r="M397" s="141">
        <v>0.56699999999999995</v>
      </c>
      <c r="N397" s="141">
        <v>0.63800000000000001</v>
      </c>
      <c r="O397" s="141">
        <v>0.17499999999999999</v>
      </c>
      <c r="P397" s="141">
        <v>0.23300000000000001</v>
      </c>
      <c r="Q397" s="141">
        <v>2.5000000000000001E-2</v>
      </c>
      <c r="R397" s="141">
        <v>5.2999999999999999E-2</v>
      </c>
      <c r="S397" s="141">
        <v>0.13300000000000001</v>
      </c>
      <c r="T397" s="141">
        <v>0.186</v>
      </c>
    </row>
    <row r="398" spans="1:20" x14ac:dyDescent="0.25">
      <c r="A398" s="97" t="s">
        <v>1134</v>
      </c>
      <c r="B398" s="153">
        <v>0.62661235573659202</v>
      </c>
      <c r="C398" s="153">
        <v>0.20298710115410726</v>
      </c>
      <c r="D398" s="153">
        <v>3.9375424304141211E-2</v>
      </c>
      <c r="E398" s="153">
        <v>0.13102511880515955</v>
      </c>
      <c r="F398" s="153">
        <v>1</v>
      </c>
      <c r="G398" s="144">
        <v>1473</v>
      </c>
      <c r="H398" s="153">
        <v>0.3171151776103337</v>
      </c>
      <c r="I398" s="97"/>
      <c r="J398" s="97"/>
      <c r="K398" s="97"/>
      <c r="L398" s="97"/>
      <c r="M398" s="141">
        <v>0.60199999999999998</v>
      </c>
      <c r="N398" s="141">
        <v>0.65100000000000002</v>
      </c>
      <c r="O398" s="141">
        <v>0.183</v>
      </c>
      <c r="P398" s="141">
        <v>0.224</v>
      </c>
      <c r="Q398" s="141">
        <v>3.1E-2</v>
      </c>
      <c r="R398" s="141">
        <v>5.0999999999999997E-2</v>
      </c>
      <c r="S398" s="141">
        <v>0.115</v>
      </c>
      <c r="T398" s="141">
        <v>0.14899999999999999</v>
      </c>
    </row>
    <row r="399" spans="1:20" x14ac:dyDescent="0.25">
      <c r="A399" s="97" t="s">
        <v>1135</v>
      </c>
      <c r="B399" s="153">
        <v>0.60908159781495386</v>
      </c>
      <c r="C399" s="153">
        <v>0.2092864458859679</v>
      </c>
      <c r="D399" s="153">
        <v>3.8921133492659611E-2</v>
      </c>
      <c r="E399" s="153">
        <v>0.14271082280641859</v>
      </c>
      <c r="F399" s="153">
        <v>1</v>
      </c>
      <c r="G399" s="144">
        <v>2929</v>
      </c>
      <c r="H399" s="153">
        <v>0.25840317600352891</v>
      </c>
      <c r="I399" s="97"/>
      <c r="J399" s="97"/>
      <c r="K399" s="97"/>
      <c r="L399" s="97"/>
      <c r="M399" s="141">
        <v>0.59099999999999997</v>
      </c>
      <c r="N399" s="141">
        <v>0.627</v>
      </c>
      <c r="O399" s="141">
        <v>0.19500000000000001</v>
      </c>
      <c r="P399" s="141">
        <v>0.224</v>
      </c>
      <c r="Q399" s="141">
        <v>3.2000000000000001E-2</v>
      </c>
      <c r="R399" s="141">
        <v>4.7E-2</v>
      </c>
      <c r="S399" s="141">
        <v>0.13100000000000001</v>
      </c>
      <c r="T399" s="141">
        <v>0.156</v>
      </c>
    </row>
    <row r="400" spans="1:20" x14ac:dyDescent="0.25">
      <c r="A400" s="97" t="s">
        <v>1136</v>
      </c>
      <c r="B400" s="153">
        <v>0.67411025819958126</v>
      </c>
      <c r="C400" s="153">
        <v>0.22191207257501744</v>
      </c>
      <c r="D400" s="153">
        <v>3.4891835310537335E-2</v>
      </c>
      <c r="E400" s="153">
        <v>6.908583391486392E-2</v>
      </c>
      <c r="F400" s="153">
        <v>1</v>
      </c>
      <c r="G400" s="144">
        <v>1433</v>
      </c>
      <c r="H400" s="153">
        <v>0.19858647450110864</v>
      </c>
      <c r="I400" s="97"/>
      <c r="J400" s="97"/>
      <c r="K400" s="97"/>
      <c r="L400" s="97"/>
      <c r="M400" s="141">
        <v>0.64900000000000002</v>
      </c>
      <c r="N400" s="141">
        <v>0.69799999999999995</v>
      </c>
      <c r="O400" s="141">
        <v>0.20100000000000001</v>
      </c>
      <c r="P400" s="141">
        <v>0.24399999999999999</v>
      </c>
      <c r="Q400" s="141">
        <v>2.7E-2</v>
      </c>
      <c r="R400" s="141">
        <v>4.5999999999999999E-2</v>
      </c>
      <c r="S400" s="141">
        <v>5.7000000000000002E-2</v>
      </c>
      <c r="T400" s="141">
        <v>8.3000000000000004E-2</v>
      </c>
    </row>
    <row r="401" spans="1:20" x14ac:dyDescent="0.25">
      <c r="A401" s="97" t="s">
        <v>1137</v>
      </c>
      <c r="B401" s="153">
        <v>0.63424124513618674</v>
      </c>
      <c r="C401" s="153">
        <v>0.14007782101167315</v>
      </c>
      <c r="D401" s="153">
        <v>3.5019455252918288E-2</v>
      </c>
      <c r="E401" s="153">
        <v>0.19066147859922178</v>
      </c>
      <c r="F401" s="153">
        <v>1</v>
      </c>
      <c r="G401" s="144">
        <v>257</v>
      </c>
      <c r="H401" s="153">
        <v>0.186231884057971</v>
      </c>
      <c r="I401" s="97"/>
      <c r="J401" s="97"/>
      <c r="K401" s="97"/>
      <c r="L401" s="97"/>
      <c r="M401" s="141">
        <v>0.57399999999999995</v>
      </c>
      <c r="N401" s="141">
        <v>0.69099999999999995</v>
      </c>
      <c r="O401" s="141">
        <v>0.10299999999999999</v>
      </c>
      <c r="P401" s="141">
        <v>0.188</v>
      </c>
      <c r="Q401" s="141">
        <v>1.9E-2</v>
      </c>
      <c r="R401" s="141">
        <v>6.5000000000000002E-2</v>
      </c>
      <c r="S401" s="141">
        <v>0.14699999999999999</v>
      </c>
      <c r="T401" s="141">
        <v>0.24299999999999999</v>
      </c>
    </row>
    <row r="402" spans="1:20" x14ac:dyDescent="0.25">
      <c r="A402" s="97" t="s">
        <v>1138</v>
      </c>
      <c r="B402" s="153">
        <v>0.51681957186544347</v>
      </c>
      <c r="C402" s="153">
        <v>0.11314984709480122</v>
      </c>
      <c r="D402" s="153">
        <v>4.2813455657492352E-2</v>
      </c>
      <c r="E402" s="153">
        <v>0.327217125382263</v>
      </c>
      <c r="F402" s="153">
        <v>1</v>
      </c>
      <c r="G402" s="144">
        <v>327</v>
      </c>
      <c r="H402" s="153">
        <v>0.21028938906752412</v>
      </c>
      <c r="I402" s="97"/>
      <c r="J402" s="97"/>
      <c r="K402" s="97"/>
      <c r="L402" s="97"/>
      <c r="M402" s="141">
        <v>0.46300000000000002</v>
      </c>
      <c r="N402" s="141">
        <v>0.56999999999999995</v>
      </c>
      <c r="O402" s="141">
        <v>8.3000000000000004E-2</v>
      </c>
      <c r="P402" s="141">
        <v>0.152</v>
      </c>
      <c r="Q402" s="141">
        <v>2.5999999999999999E-2</v>
      </c>
      <c r="R402" s="141">
        <v>7.0999999999999994E-2</v>
      </c>
      <c r="S402" s="141">
        <v>0.27900000000000003</v>
      </c>
      <c r="T402" s="141">
        <v>0.38</v>
      </c>
    </row>
    <row r="403" spans="1:20" x14ac:dyDescent="0.25">
      <c r="A403" s="97" t="s">
        <v>1139</v>
      </c>
      <c r="B403" s="153">
        <v>0.63938618925831203</v>
      </c>
      <c r="C403" s="153">
        <v>0.20716112531969311</v>
      </c>
      <c r="D403" s="153">
        <v>4.0920716112531973E-2</v>
      </c>
      <c r="E403" s="153">
        <v>0.11253196930946291</v>
      </c>
      <c r="F403" s="153">
        <v>1</v>
      </c>
      <c r="G403" s="144">
        <v>391</v>
      </c>
      <c r="H403" s="153">
        <v>0.28374455732946297</v>
      </c>
      <c r="I403" s="97"/>
      <c r="J403" s="97"/>
      <c r="K403" s="97"/>
      <c r="L403" s="97"/>
      <c r="M403" s="141">
        <v>0.59099999999999997</v>
      </c>
      <c r="N403" s="141">
        <v>0.68500000000000005</v>
      </c>
      <c r="O403" s="141">
        <v>0.17</v>
      </c>
      <c r="P403" s="141">
        <v>0.25</v>
      </c>
      <c r="Q403" s="141">
        <v>2.5000000000000001E-2</v>
      </c>
      <c r="R403" s="141">
        <v>6.5000000000000002E-2</v>
      </c>
      <c r="S403" s="141">
        <v>8.5000000000000006E-2</v>
      </c>
      <c r="T403" s="141">
        <v>0.14799999999999999</v>
      </c>
    </row>
    <row r="404" spans="1:20" x14ac:dyDescent="0.25">
      <c r="A404" s="97" t="s">
        <v>1140</v>
      </c>
      <c r="B404" s="153">
        <v>0.63557010365521005</v>
      </c>
      <c r="C404" s="153">
        <v>0.20567375886524822</v>
      </c>
      <c r="D404" s="153">
        <v>4.6372067648663397E-2</v>
      </c>
      <c r="E404" s="153">
        <v>0.11238406983087834</v>
      </c>
      <c r="F404" s="153">
        <v>1</v>
      </c>
      <c r="G404" s="144">
        <v>1833</v>
      </c>
      <c r="H404" s="153">
        <v>0.29225127551020408</v>
      </c>
      <c r="I404" s="97"/>
      <c r="J404" s="97"/>
      <c r="K404" s="97"/>
      <c r="L404" s="97"/>
      <c r="M404" s="141">
        <v>0.61299999999999999</v>
      </c>
      <c r="N404" s="141">
        <v>0.65700000000000003</v>
      </c>
      <c r="O404" s="141">
        <v>0.188</v>
      </c>
      <c r="P404" s="141">
        <v>0.22500000000000001</v>
      </c>
      <c r="Q404" s="141">
        <v>3.7999999999999999E-2</v>
      </c>
      <c r="R404" s="141">
        <v>5.7000000000000002E-2</v>
      </c>
      <c r="S404" s="141">
        <v>9.9000000000000005E-2</v>
      </c>
      <c r="T404" s="141">
        <v>0.128</v>
      </c>
    </row>
    <row r="405" spans="1:20" x14ac:dyDescent="0.25">
      <c r="A405" s="97" t="s">
        <v>1141</v>
      </c>
      <c r="B405" s="153">
        <v>0.59018404907975464</v>
      </c>
      <c r="C405" s="153">
        <v>0.250920245398773</v>
      </c>
      <c r="D405" s="153">
        <v>3.6809815950920248E-2</v>
      </c>
      <c r="E405" s="153">
        <v>0.12208588957055215</v>
      </c>
      <c r="F405" s="153">
        <v>1</v>
      </c>
      <c r="G405" s="144">
        <v>1630</v>
      </c>
      <c r="H405" s="153">
        <v>0.26324289405684753</v>
      </c>
      <c r="I405" s="97"/>
      <c r="J405" s="97"/>
      <c r="K405" s="97"/>
      <c r="L405" s="97"/>
      <c r="M405" s="141">
        <v>0.56599999999999995</v>
      </c>
      <c r="N405" s="141">
        <v>0.61399999999999999</v>
      </c>
      <c r="O405" s="141">
        <v>0.23</v>
      </c>
      <c r="P405" s="141">
        <v>0.27300000000000002</v>
      </c>
      <c r="Q405" s="141">
        <v>2.9000000000000001E-2</v>
      </c>
      <c r="R405" s="141">
        <v>4.7E-2</v>
      </c>
      <c r="S405" s="141">
        <v>0.107</v>
      </c>
      <c r="T405" s="141">
        <v>0.13900000000000001</v>
      </c>
    </row>
    <row r="406" spans="1:20" x14ac:dyDescent="0.25">
      <c r="A406" s="97" t="s">
        <v>1142</v>
      </c>
      <c r="B406" s="153">
        <v>0.60602582496413204</v>
      </c>
      <c r="C406" s="153">
        <v>0.26714490674318508</v>
      </c>
      <c r="D406" s="153">
        <v>3.7589670014347203E-2</v>
      </c>
      <c r="E406" s="153">
        <v>8.9239598278335719E-2</v>
      </c>
      <c r="F406" s="153">
        <v>1</v>
      </c>
      <c r="G406" s="144">
        <v>3485</v>
      </c>
      <c r="H406" s="153">
        <v>0.44588024564994883</v>
      </c>
      <c r="I406" s="97"/>
      <c r="J406" s="97"/>
      <c r="K406" s="97"/>
      <c r="L406" s="97"/>
      <c r="M406" s="141">
        <v>0.59</v>
      </c>
      <c r="N406" s="141">
        <v>0.622</v>
      </c>
      <c r="O406" s="141">
        <v>0.253</v>
      </c>
      <c r="P406" s="141">
        <v>0.28199999999999997</v>
      </c>
      <c r="Q406" s="141">
        <v>3.2000000000000001E-2</v>
      </c>
      <c r="R406" s="141">
        <v>4.3999999999999997E-2</v>
      </c>
      <c r="S406" s="141">
        <v>0.08</v>
      </c>
      <c r="T406" s="141">
        <v>9.9000000000000005E-2</v>
      </c>
    </row>
    <row r="407" spans="1:20" x14ac:dyDescent="0.25">
      <c r="A407" s="97" t="s">
        <v>1143</v>
      </c>
      <c r="B407" s="153">
        <v>0.66443381180223282</v>
      </c>
      <c r="C407" s="153">
        <v>0.14066985645933014</v>
      </c>
      <c r="D407" s="153">
        <v>4.0510366826156302E-2</v>
      </c>
      <c r="E407" s="153">
        <v>0.15438596491228071</v>
      </c>
      <c r="F407" s="153">
        <v>1</v>
      </c>
      <c r="G407" s="144">
        <v>3135</v>
      </c>
      <c r="H407" s="153">
        <v>7.8088026502602936E-2</v>
      </c>
      <c r="I407" s="97"/>
      <c r="J407" s="97"/>
      <c r="K407" s="97"/>
      <c r="L407" s="97"/>
      <c r="M407" s="141">
        <v>0.64800000000000002</v>
      </c>
      <c r="N407" s="141">
        <v>0.68100000000000005</v>
      </c>
      <c r="O407" s="141">
        <v>0.129</v>
      </c>
      <c r="P407" s="141">
        <v>0.153</v>
      </c>
      <c r="Q407" s="141">
        <v>3.4000000000000002E-2</v>
      </c>
      <c r="R407" s="141">
        <v>4.8000000000000001E-2</v>
      </c>
      <c r="S407" s="141">
        <v>0.14199999999999999</v>
      </c>
      <c r="T407" s="141">
        <v>0.16700000000000001</v>
      </c>
    </row>
    <row r="408" spans="1:20" x14ac:dyDescent="0.25">
      <c r="A408" s="97" t="s">
        <v>1144</v>
      </c>
      <c r="B408" s="153">
        <v>0.51190476190476186</v>
      </c>
      <c r="C408" s="153">
        <v>0.10714285714285714</v>
      </c>
      <c r="D408" s="153">
        <v>4.7619047619047616E-2</v>
      </c>
      <c r="E408" s="153">
        <v>0.33333333333333331</v>
      </c>
      <c r="F408" s="153">
        <v>1</v>
      </c>
      <c r="G408" s="144">
        <v>84</v>
      </c>
      <c r="H408" s="153">
        <v>0.17647058823529413</v>
      </c>
      <c r="I408" s="97"/>
      <c r="J408" s="97"/>
      <c r="K408" s="97"/>
      <c r="L408" s="97"/>
      <c r="M408" s="141">
        <v>0.40699999999999997</v>
      </c>
      <c r="N408" s="141">
        <v>0.61599999999999999</v>
      </c>
      <c r="O408" s="141">
        <v>5.7000000000000002E-2</v>
      </c>
      <c r="P408" s="141">
        <v>0.191</v>
      </c>
      <c r="Q408" s="141">
        <v>1.9E-2</v>
      </c>
      <c r="R408" s="141">
        <v>0.11600000000000001</v>
      </c>
      <c r="S408" s="141">
        <v>0.24199999999999999</v>
      </c>
      <c r="T408" s="141">
        <v>0.439</v>
      </c>
    </row>
    <row r="409" spans="1:20" x14ac:dyDescent="0.25">
      <c r="A409" s="97" t="s">
        <v>1145</v>
      </c>
      <c r="B409" s="153">
        <v>0.53681710213776723</v>
      </c>
      <c r="C409" s="153">
        <v>0.19714964370546317</v>
      </c>
      <c r="D409" s="153">
        <v>3.5629453681710214E-2</v>
      </c>
      <c r="E409" s="153">
        <v>0.23040380047505937</v>
      </c>
      <c r="F409" s="153">
        <v>1</v>
      </c>
      <c r="G409" s="144">
        <v>421</v>
      </c>
      <c r="H409" s="153">
        <v>0.18521777386713595</v>
      </c>
      <c r="I409" s="97"/>
      <c r="J409" s="97"/>
      <c r="K409" s="97"/>
      <c r="L409" s="97"/>
      <c r="M409" s="141">
        <v>0.48899999999999999</v>
      </c>
      <c r="N409" s="141">
        <v>0.58399999999999996</v>
      </c>
      <c r="O409" s="141">
        <v>0.16200000000000001</v>
      </c>
      <c r="P409" s="141">
        <v>0.23799999999999999</v>
      </c>
      <c r="Q409" s="141">
        <v>2.1999999999999999E-2</v>
      </c>
      <c r="R409" s="141">
        <v>5.8000000000000003E-2</v>
      </c>
      <c r="S409" s="141">
        <v>0.193</v>
      </c>
      <c r="T409" s="141">
        <v>0.27300000000000002</v>
      </c>
    </row>
    <row r="410" spans="1:20" x14ac:dyDescent="0.25">
      <c r="A410" s="97" t="s">
        <v>1146</v>
      </c>
      <c r="B410" s="153">
        <v>0.69940636805180789</v>
      </c>
      <c r="C410" s="153">
        <v>0.20453318942255802</v>
      </c>
      <c r="D410" s="153">
        <v>3.4538586076632488E-2</v>
      </c>
      <c r="E410" s="153">
        <v>6.152185644900162E-2</v>
      </c>
      <c r="F410" s="153">
        <v>1</v>
      </c>
      <c r="G410" s="144">
        <v>1853</v>
      </c>
      <c r="H410" s="153">
        <v>0.33018531717747684</v>
      </c>
      <c r="I410" s="97"/>
      <c r="J410" s="97"/>
      <c r="K410" s="97"/>
      <c r="L410" s="97"/>
      <c r="M410" s="141">
        <v>0.67800000000000005</v>
      </c>
      <c r="N410" s="141">
        <v>0.72</v>
      </c>
      <c r="O410" s="141">
        <v>0.187</v>
      </c>
      <c r="P410" s="141">
        <v>0.224</v>
      </c>
      <c r="Q410" s="141">
        <v>2.7E-2</v>
      </c>
      <c r="R410" s="141">
        <v>4.3999999999999997E-2</v>
      </c>
      <c r="S410" s="141">
        <v>5.0999999999999997E-2</v>
      </c>
      <c r="T410" s="141">
        <v>7.2999999999999995E-2</v>
      </c>
    </row>
    <row r="411" spans="1:20" x14ac:dyDescent="0.25">
      <c r="A411" s="97" t="s">
        <v>1147</v>
      </c>
      <c r="B411" s="153">
        <v>0.50887573964497046</v>
      </c>
      <c r="C411" s="153">
        <v>0.10059171597633136</v>
      </c>
      <c r="D411" s="153">
        <v>5.9171597633136092E-2</v>
      </c>
      <c r="E411" s="153">
        <v>0.33136094674556216</v>
      </c>
      <c r="F411" s="153">
        <v>1</v>
      </c>
      <c r="G411" s="144">
        <v>169</v>
      </c>
      <c r="H411" s="153">
        <v>8.6844809866392605E-2</v>
      </c>
      <c r="I411" s="97"/>
      <c r="J411" s="97"/>
      <c r="K411" s="97"/>
      <c r="L411" s="97"/>
      <c r="M411" s="141">
        <v>0.434</v>
      </c>
      <c r="N411" s="141">
        <v>0.58299999999999996</v>
      </c>
      <c r="O411" s="141">
        <v>6.4000000000000001E-2</v>
      </c>
      <c r="P411" s="141">
        <v>0.155</v>
      </c>
      <c r="Q411" s="141">
        <v>3.2000000000000001E-2</v>
      </c>
      <c r="R411" s="141">
        <v>0.105</v>
      </c>
      <c r="S411" s="141">
        <v>0.26500000000000001</v>
      </c>
      <c r="T411" s="141">
        <v>0.40500000000000003</v>
      </c>
    </row>
    <row r="412" spans="1:20" x14ac:dyDescent="0.25">
      <c r="A412" s="97" t="s">
        <v>1148</v>
      </c>
      <c r="B412" s="153">
        <v>0.62708719851576999</v>
      </c>
      <c r="C412" s="153">
        <v>0.14100185528756956</v>
      </c>
      <c r="D412" s="153">
        <v>5.3803339517625233E-2</v>
      </c>
      <c r="E412" s="153">
        <v>0.17810760667903525</v>
      </c>
      <c r="F412" s="153">
        <v>1</v>
      </c>
      <c r="G412" s="144">
        <v>539</v>
      </c>
      <c r="H412" s="153">
        <v>7.2621934788466722E-2</v>
      </c>
      <c r="I412" s="97"/>
      <c r="J412" s="97"/>
      <c r="K412" s="97"/>
      <c r="L412" s="97"/>
      <c r="M412" s="141">
        <v>0.58499999999999996</v>
      </c>
      <c r="N412" s="141">
        <v>0.66700000000000004</v>
      </c>
      <c r="O412" s="141">
        <v>0.114</v>
      </c>
      <c r="P412" s="141">
        <v>0.17299999999999999</v>
      </c>
      <c r="Q412" s="141">
        <v>3.7999999999999999E-2</v>
      </c>
      <c r="R412" s="141">
        <v>7.5999999999999998E-2</v>
      </c>
      <c r="S412" s="141">
        <v>0.14799999999999999</v>
      </c>
      <c r="T412" s="141">
        <v>0.21299999999999999</v>
      </c>
    </row>
    <row r="413" spans="1:20" x14ac:dyDescent="0.25">
      <c r="A413" s="97" t="s">
        <v>1149</v>
      </c>
      <c r="B413" s="153">
        <v>0.64473684210526316</v>
      </c>
      <c r="C413" s="153">
        <v>0.15789473684210525</v>
      </c>
      <c r="D413" s="153">
        <v>2.6315789473684209E-2</v>
      </c>
      <c r="E413" s="153">
        <v>0.17105263157894737</v>
      </c>
      <c r="F413" s="153">
        <v>1</v>
      </c>
      <c r="G413" s="144">
        <v>76</v>
      </c>
      <c r="H413" s="153">
        <v>7.1765816808309721E-2</v>
      </c>
      <c r="I413" s="97"/>
      <c r="J413" s="97"/>
      <c r="K413" s="97"/>
      <c r="L413" s="97"/>
      <c r="M413" s="141">
        <v>0.53300000000000003</v>
      </c>
      <c r="N413" s="141">
        <v>0.74299999999999999</v>
      </c>
      <c r="O413" s="141">
        <v>9.2999999999999999E-2</v>
      </c>
      <c r="P413" s="141">
        <v>0.25600000000000001</v>
      </c>
      <c r="Q413" s="141">
        <v>7.0000000000000001E-3</v>
      </c>
      <c r="R413" s="141">
        <v>9.0999999999999998E-2</v>
      </c>
      <c r="S413" s="141">
        <v>0.10299999999999999</v>
      </c>
      <c r="T413" s="141">
        <v>0.27100000000000002</v>
      </c>
    </row>
    <row r="414" spans="1:20" x14ac:dyDescent="0.25">
      <c r="A414" s="97" t="s">
        <v>1150</v>
      </c>
      <c r="B414" s="153">
        <v>0.6271186440677966</v>
      </c>
      <c r="C414" s="153">
        <v>6.7796610169491525E-2</v>
      </c>
      <c r="D414" s="153">
        <v>4.8426150121065374E-2</v>
      </c>
      <c r="E414" s="153">
        <v>0.2566585956416465</v>
      </c>
      <c r="F414" s="153">
        <v>1</v>
      </c>
      <c r="G414" s="144">
        <v>413</v>
      </c>
      <c r="H414" s="153">
        <v>5.7883672039243168E-2</v>
      </c>
      <c r="I414" s="97"/>
      <c r="J414" s="97"/>
      <c r="K414" s="97"/>
      <c r="L414" s="97"/>
      <c r="M414" s="141">
        <v>0.57999999999999996</v>
      </c>
      <c r="N414" s="141">
        <v>0.67200000000000004</v>
      </c>
      <c r="O414" s="141">
        <v>4.7E-2</v>
      </c>
      <c r="P414" s="141">
        <v>9.6000000000000002E-2</v>
      </c>
      <c r="Q414" s="141">
        <v>3.2000000000000001E-2</v>
      </c>
      <c r="R414" s="141">
        <v>7.3999999999999996E-2</v>
      </c>
      <c r="S414" s="141">
        <v>0.217</v>
      </c>
      <c r="T414" s="141">
        <v>0.30099999999999999</v>
      </c>
    </row>
    <row r="415" spans="1:20" x14ac:dyDescent="0.25">
      <c r="A415" s="97"/>
      <c r="B415" s="153"/>
      <c r="C415" s="153"/>
      <c r="D415" s="153"/>
      <c r="E415" s="153"/>
      <c r="F415" s="153"/>
      <c r="G415" s="144"/>
      <c r="H415" s="153"/>
      <c r="I415" s="97"/>
      <c r="J415" s="97"/>
      <c r="K415" s="97"/>
      <c r="L415" s="97"/>
      <c r="M415" s="141"/>
      <c r="N415" s="141"/>
      <c r="O415" s="141"/>
      <c r="P415" s="141"/>
      <c r="Q415" s="141"/>
      <c r="R415" s="141"/>
      <c r="S415" s="141"/>
      <c r="T415" s="141"/>
    </row>
    <row r="416" spans="1:20" x14ac:dyDescent="0.25">
      <c r="A416" s="97"/>
      <c r="B416" s="153"/>
      <c r="C416" s="153"/>
      <c r="D416" s="153"/>
      <c r="E416" s="153"/>
      <c r="F416" s="153"/>
      <c r="G416" s="144"/>
      <c r="H416" s="153"/>
      <c r="I416" s="97"/>
      <c r="J416" s="97"/>
      <c r="K416" s="97"/>
      <c r="L416" s="97"/>
      <c r="M416" s="141"/>
      <c r="N416" s="141"/>
      <c r="O416" s="141"/>
      <c r="P416" s="141"/>
      <c r="Q416" s="141"/>
      <c r="R416" s="141"/>
      <c r="S416" s="141"/>
      <c r="T416" s="141"/>
    </row>
    <row r="417" spans="1:20" x14ac:dyDescent="0.25">
      <c r="A417" s="97"/>
      <c r="B417" s="153"/>
      <c r="C417" s="153"/>
      <c r="D417" s="153"/>
      <c r="E417" s="153"/>
      <c r="F417" s="153"/>
      <c r="G417" s="144"/>
      <c r="H417" s="153"/>
      <c r="I417" s="97"/>
      <c r="J417" s="97"/>
      <c r="K417" s="97"/>
      <c r="L417" s="97"/>
      <c r="M417" s="141"/>
      <c r="N417" s="141"/>
      <c r="O417" s="141"/>
      <c r="P417" s="141"/>
      <c r="Q417" s="141"/>
      <c r="R417" s="141"/>
      <c r="S417" s="141"/>
      <c r="T417" s="141"/>
    </row>
    <row r="418" spans="1:20" x14ac:dyDescent="0.25">
      <c r="A418" s="97"/>
      <c r="B418" s="153"/>
      <c r="C418" s="153"/>
      <c r="D418" s="153"/>
      <c r="E418" s="153"/>
      <c r="F418" s="153"/>
      <c r="G418" s="144"/>
      <c r="H418" s="153"/>
      <c r="I418" s="97"/>
      <c r="J418" s="97"/>
      <c r="K418" s="97"/>
      <c r="L418" s="97"/>
      <c r="M418" s="141"/>
      <c r="N418" s="141"/>
      <c r="O418" s="141"/>
      <c r="P418" s="141"/>
      <c r="Q418" s="141"/>
      <c r="R418" s="141"/>
      <c r="S418" s="141"/>
      <c r="T418" s="141"/>
    </row>
    <row r="419" spans="1:20" x14ac:dyDescent="0.25">
      <c r="A419" s="97"/>
      <c r="B419" s="153"/>
      <c r="C419" s="153"/>
      <c r="D419" s="153"/>
      <c r="E419" s="153"/>
      <c r="F419" s="153"/>
      <c r="G419" s="144"/>
      <c r="H419" s="153"/>
      <c r="I419" s="97"/>
      <c r="J419" s="97"/>
      <c r="K419" s="97"/>
      <c r="L419" s="97"/>
      <c r="M419" s="141"/>
      <c r="N419" s="141"/>
      <c r="O419" s="141"/>
      <c r="P419" s="141"/>
      <c r="Q419" s="141"/>
      <c r="R419" s="141"/>
      <c r="S419" s="141"/>
      <c r="T419" s="141"/>
    </row>
    <row r="420" spans="1:20" x14ac:dyDescent="0.25">
      <c r="A420" s="97"/>
      <c r="B420" s="153"/>
      <c r="C420" s="153"/>
      <c r="D420" s="153"/>
      <c r="E420" s="153"/>
      <c r="F420" s="153"/>
      <c r="G420" s="144"/>
      <c r="H420" s="153"/>
      <c r="I420" s="97"/>
      <c r="J420" s="97"/>
      <c r="K420" s="97"/>
      <c r="L420" s="97"/>
      <c r="M420" s="141"/>
      <c r="N420" s="141"/>
      <c r="O420" s="141"/>
      <c r="P420" s="141"/>
      <c r="Q420" s="141"/>
      <c r="R420" s="141"/>
      <c r="S420" s="141"/>
      <c r="T420" s="141"/>
    </row>
    <row r="421" spans="1:20" x14ac:dyDescent="0.25">
      <c r="A421" s="97"/>
      <c r="B421" s="153"/>
      <c r="C421" s="153"/>
      <c r="D421" s="153"/>
      <c r="E421" s="153"/>
      <c r="F421" s="153"/>
      <c r="G421" s="144"/>
      <c r="H421" s="153"/>
      <c r="I421" s="97"/>
      <c r="J421" s="97"/>
      <c r="K421" s="97"/>
      <c r="L421" s="97"/>
      <c r="M421" s="141"/>
      <c r="N421" s="141"/>
      <c r="O421" s="141"/>
      <c r="P421" s="141"/>
      <c r="Q421" s="141"/>
      <c r="R421" s="141"/>
      <c r="S421" s="141"/>
      <c r="T421" s="141"/>
    </row>
    <row r="422" spans="1:20" x14ac:dyDescent="0.25">
      <c r="A422" s="97"/>
      <c r="B422" s="153"/>
      <c r="C422" s="153"/>
      <c r="D422" s="153"/>
      <c r="E422" s="153"/>
      <c r="F422" s="153"/>
      <c r="G422" s="144"/>
      <c r="H422" s="153"/>
      <c r="I422" s="97"/>
      <c r="J422" s="97"/>
      <c r="K422" s="97"/>
      <c r="L422" s="97"/>
      <c r="M422" s="141"/>
      <c r="N422" s="141"/>
      <c r="O422" s="141"/>
      <c r="P422" s="141"/>
      <c r="Q422" s="141"/>
      <c r="R422" s="141"/>
      <c r="S422" s="141"/>
      <c r="T422" s="141"/>
    </row>
    <row r="423" spans="1:20" x14ac:dyDescent="0.25">
      <c r="A423" s="97"/>
      <c r="B423" s="153"/>
      <c r="C423" s="153"/>
      <c r="D423" s="153"/>
      <c r="E423" s="153"/>
      <c r="F423" s="153"/>
      <c r="G423" s="144"/>
      <c r="H423" s="153"/>
      <c r="I423" s="97"/>
      <c r="J423" s="97"/>
      <c r="K423" s="97"/>
      <c r="L423" s="97"/>
      <c r="M423" s="141"/>
      <c r="N423" s="141"/>
      <c r="O423" s="141"/>
      <c r="P423" s="141"/>
      <c r="Q423" s="141"/>
      <c r="R423" s="141"/>
      <c r="S423" s="141"/>
      <c r="T423" s="141"/>
    </row>
    <row r="424" spans="1:20" x14ac:dyDescent="0.25">
      <c r="A424" s="97"/>
      <c r="B424" s="153"/>
      <c r="C424" s="153"/>
      <c r="D424" s="153"/>
      <c r="E424" s="153"/>
      <c r="F424" s="153"/>
      <c r="G424" s="144"/>
      <c r="H424" s="153"/>
      <c r="I424" s="97"/>
      <c r="J424" s="97"/>
      <c r="K424" s="97"/>
      <c r="L424" s="97"/>
      <c r="M424" s="141"/>
      <c r="N424" s="141"/>
      <c r="O424" s="141"/>
      <c r="P424" s="141"/>
      <c r="Q424" s="141"/>
      <c r="R424" s="141"/>
      <c r="S424" s="141"/>
      <c r="T424" s="141"/>
    </row>
    <row r="425" spans="1:20" x14ac:dyDescent="0.25">
      <c r="A425" s="97"/>
      <c r="B425" s="153"/>
      <c r="C425" s="153"/>
      <c r="D425" s="153"/>
      <c r="E425" s="153"/>
      <c r="F425" s="153"/>
      <c r="G425" s="144"/>
      <c r="H425" s="153"/>
      <c r="I425" s="97"/>
      <c r="J425" s="97"/>
      <c r="K425" s="97"/>
      <c r="L425" s="97"/>
      <c r="M425" s="141"/>
      <c r="N425" s="141"/>
      <c r="O425" s="141"/>
      <c r="P425" s="141"/>
      <c r="Q425" s="141"/>
      <c r="R425" s="141"/>
      <c r="S425" s="141"/>
      <c r="T425" s="141"/>
    </row>
    <row r="426" spans="1:20" x14ac:dyDescent="0.25">
      <c r="A426" s="97"/>
      <c r="B426" s="153"/>
      <c r="C426" s="153"/>
      <c r="D426" s="153"/>
      <c r="E426" s="153"/>
      <c r="F426" s="153"/>
      <c r="G426" s="144"/>
      <c r="H426" s="153"/>
      <c r="I426" s="97"/>
      <c r="J426" s="97"/>
      <c r="K426" s="97"/>
      <c r="L426" s="97"/>
      <c r="M426" s="141"/>
      <c r="N426" s="141"/>
      <c r="O426" s="141"/>
      <c r="P426" s="141"/>
      <c r="Q426" s="141"/>
      <c r="R426" s="141"/>
      <c r="S426" s="141"/>
      <c r="T426" s="141"/>
    </row>
    <row r="427" spans="1:20" x14ac:dyDescent="0.25">
      <c r="A427" s="97"/>
      <c r="B427" s="153"/>
      <c r="C427" s="153"/>
      <c r="D427" s="153"/>
      <c r="E427" s="153"/>
      <c r="F427" s="153"/>
      <c r="G427" s="144"/>
      <c r="H427" s="153"/>
      <c r="I427" s="97"/>
      <c r="J427" s="97"/>
      <c r="K427" s="97"/>
      <c r="L427" s="97"/>
      <c r="M427" s="141"/>
      <c r="N427" s="141"/>
      <c r="O427" s="141"/>
      <c r="P427" s="141"/>
      <c r="Q427" s="141"/>
      <c r="R427" s="141"/>
      <c r="S427" s="141"/>
      <c r="T427" s="141"/>
    </row>
    <row r="428" spans="1:20" x14ac:dyDescent="0.25">
      <c r="A428" s="97"/>
      <c r="B428" s="153"/>
      <c r="C428" s="153"/>
      <c r="D428" s="153"/>
      <c r="E428" s="153"/>
      <c r="F428" s="153"/>
      <c r="G428" s="144"/>
      <c r="H428" s="153"/>
      <c r="I428" s="97"/>
      <c r="J428" s="97"/>
      <c r="K428" s="97"/>
      <c r="L428" s="97"/>
      <c r="M428" s="141"/>
      <c r="N428" s="141"/>
      <c r="O428" s="141"/>
      <c r="P428" s="141"/>
      <c r="Q428" s="141"/>
      <c r="R428" s="141"/>
      <c r="S428" s="141"/>
      <c r="T428" s="141"/>
    </row>
    <row r="429" spans="1:20" x14ac:dyDescent="0.25">
      <c r="A429" s="97"/>
      <c r="B429" s="153"/>
      <c r="C429" s="153"/>
      <c r="D429" s="153"/>
      <c r="E429" s="153"/>
      <c r="F429" s="153"/>
      <c r="G429" s="144"/>
      <c r="H429" s="153"/>
      <c r="I429" s="97"/>
      <c r="J429" s="97"/>
      <c r="K429" s="97"/>
      <c r="L429" s="97"/>
      <c r="M429" s="141"/>
      <c r="N429" s="141"/>
      <c r="O429" s="141"/>
      <c r="P429" s="141"/>
      <c r="Q429" s="141"/>
      <c r="R429" s="141"/>
      <c r="S429" s="141"/>
      <c r="T429" s="141"/>
    </row>
    <row r="430" spans="1:20" x14ac:dyDescent="0.25">
      <c r="A430" s="97"/>
      <c r="B430" s="153"/>
      <c r="C430" s="153"/>
      <c r="D430" s="153"/>
      <c r="E430" s="153"/>
      <c r="F430" s="153"/>
      <c r="G430" s="144"/>
      <c r="H430" s="153"/>
      <c r="I430" s="97"/>
      <c r="J430" s="97"/>
      <c r="K430" s="97"/>
      <c r="L430" s="97"/>
      <c r="M430" s="141"/>
      <c r="N430" s="141"/>
      <c r="O430" s="141"/>
      <c r="P430" s="141"/>
      <c r="Q430" s="141"/>
      <c r="R430" s="141"/>
      <c r="S430" s="141"/>
      <c r="T430" s="141"/>
    </row>
    <row r="431" spans="1:20" x14ac:dyDescent="0.25">
      <c r="A431" s="97"/>
      <c r="B431" s="153"/>
      <c r="C431" s="153"/>
      <c r="D431" s="153"/>
      <c r="E431" s="153"/>
      <c r="F431" s="153"/>
      <c r="G431" s="144"/>
      <c r="H431" s="153"/>
      <c r="I431" s="97"/>
      <c r="J431" s="97"/>
      <c r="K431" s="97"/>
      <c r="L431" s="97"/>
      <c r="M431" s="141"/>
      <c r="N431" s="141"/>
      <c r="O431" s="141"/>
      <c r="P431" s="141"/>
      <c r="Q431" s="141"/>
      <c r="R431" s="141"/>
      <c r="S431" s="141"/>
      <c r="T431" s="141"/>
    </row>
    <row r="432" spans="1:20" x14ac:dyDescent="0.25">
      <c r="A432" s="97"/>
      <c r="B432" s="153"/>
      <c r="C432" s="153"/>
      <c r="D432" s="153"/>
      <c r="E432" s="153"/>
      <c r="F432" s="153"/>
      <c r="G432" s="144"/>
      <c r="H432" s="153"/>
      <c r="I432" s="97"/>
      <c r="J432" s="97"/>
      <c r="K432" s="97"/>
      <c r="L432" s="97"/>
      <c r="M432" s="141"/>
      <c r="N432" s="141"/>
      <c r="O432" s="141"/>
      <c r="P432" s="141"/>
      <c r="Q432" s="141"/>
      <c r="R432" s="141"/>
      <c r="S432" s="141"/>
      <c r="T432" s="141"/>
    </row>
    <row r="433" spans="1:20" x14ac:dyDescent="0.25">
      <c r="A433" s="97"/>
      <c r="B433" s="153"/>
      <c r="C433" s="153"/>
      <c r="D433" s="153"/>
      <c r="E433" s="153"/>
      <c r="F433" s="153"/>
      <c r="G433" s="144"/>
      <c r="H433" s="153"/>
      <c r="I433" s="97"/>
      <c r="J433" s="97"/>
      <c r="K433" s="97"/>
      <c r="L433" s="97"/>
      <c r="M433" s="141"/>
      <c r="N433" s="141"/>
      <c r="O433" s="141"/>
      <c r="P433" s="141"/>
      <c r="Q433" s="141"/>
      <c r="R433" s="141"/>
      <c r="S433" s="141"/>
      <c r="T433" s="141"/>
    </row>
    <row r="434" spans="1:20" x14ac:dyDescent="0.25">
      <c r="A434" s="97"/>
      <c r="B434" s="153"/>
      <c r="C434" s="153"/>
      <c r="D434" s="153"/>
      <c r="E434" s="153"/>
      <c r="F434" s="153"/>
      <c r="G434" s="144"/>
      <c r="H434" s="153"/>
      <c r="I434" s="97"/>
      <c r="J434" s="97"/>
      <c r="K434" s="97"/>
      <c r="L434" s="97"/>
      <c r="M434" s="141"/>
      <c r="N434" s="141"/>
      <c r="O434" s="141"/>
      <c r="P434" s="141"/>
      <c r="Q434" s="141"/>
      <c r="R434" s="141"/>
      <c r="S434" s="141"/>
      <c r="T434" s="141"/>
    </row>
    <row r="435" spans="1:20" x14ac:dyDescent="0.25">
      <c r="A435" s="97"/>
      <c r="B435" s="153"/>
      <c r="C435" s="153"/>
      <c r="D435" s="153"/>
      <c r="E435" s="153"/>
      <c r="F435" s="153"/>
      <c r="G435" s="144"/>
      <c r="H435" s="153"/>
      <c r="I435" s="97"/>
      <c r="J435" s="97"/>
      <c r="K435" s="97"/>
      <c r="L435" s="97"/>
      <c r="M435" s="141"/>
      <c r="N435" s="141"/>
      <c r="O435" s="141"/>
      <c r="P435" s="141"/>
      <c r="Q435" s="141"/>
      <c r="R435" s="141"/>
      <c r="S435" s="141"/>
      <c r="T435" s="141"/>
    </row>
    <row r="436" spans="1:20" x14ac:dyDescent="0.25">
      <c r="A436" s="97"/>
      <c r="B436" s="153"/>
      <c r="C436" s="153"/>
      <c r="D436" s="153"/>
      <c r="E436" s="153"/>
      <c r="F436" s="153"/>
      <c r="G436" s="144"/>
      <c r="H436" s="153"/>
      <c r="I436" s="97"/>
      <c r="J436" s="97"/>
      <c r="K436" s="97"/>
      <c r="L436" s="97"/>
      <c r="M436" s="141"/>
      <c r="N436" s="141"/>
      <c r="O436" s="141"/>
      <c r="P436" s="141"/>
      <c r="Q436" s="141"/>
      <c r="R436" s="141"/>
      <c r="S436" s="141"/>
      <c r="T436" s="141"/>
    </row>
    <row r="437" spans="1:20" x14ac:dyDescent="0.25">
      <c r="A437" s="97"/>
      <c r="B437" s="153"/>
      <c r="C437" s="153"/>
      <c r="D437" s="153"/>
      <c r="E437" s="153"/>
      <c r="F437" s="153"/>
      <c r="G437" s="144"/>
      <c r="H437" s="153"/>
      <c r="I437" s="97"/>
      <c r="J437" s="97"/>
      <c r="K437" s="97"/>
      <c r="L437" s="97"/>
      <c r="M437" s="141"/>
      <c r="N437" s="141"/>
      <c r="O437" s="141"/>
      <c r="P437" s="141"/>
      <c r="Q437" s="141"/>
      <c r="R437" s="141"/>
      <c r="S437" s="141"/>
      <c r="T437" s="141"/>
    </row>
    <row r="438" spans="1:20" x14ac:dyDescent="0.25">
      <c r="A438" s="97"/>
      <c r="B438" s="153"/>
      <c r="C438" s="153"/>
      <c r="D438" s="153"/>
      <c r="E438" s="153"/>
      <c r="F438" s="153"/>
      <c r="G438" s="144"/>
      <c r="H438" s="153"/>
      <c r="I438" s="97"/>
      <c r="J438" s="97"/>
      <c r="K438" s="97"/>
      <c r="L438" s="97"/>
      <c r="M438" s="141"/>
      <c r="N438" s="141"/>
      <c r="O438" s="141"/>
      <c r="P438" s="141"/>
      <c r="Q438" s="141"/>
      <c r="R438" s="141"/>
      <c r="S438" s="141"/>
      <c r="T438" s="141"/>
    </row>
    <row r="439" spans="1:20" x14ac:dyDescent="0.25">
      <c r="A439" s="97"/>
      <c r="B439" s="153"/>
      <c r="C439" s="153"/>
      <c r="D439" s="153"/>
      <c r="E439" s="153"/>
      <c r="F439" s="153"/>
      <c r="G439" s="144"/>
      <c r="H439" s="153"/>
      <c r="I439" s="97"/>
      <c r="J439" s="97"/>
      <c r="K439" s="97"/>
      <c r="L439" s="97"/>
      <c r="M439" s="141"/>
      <c r="N439" s="141"/>
      <c r="O439" s="141"/>
      <c r="P439" s="141"/>
      <c r="Q439" s="141"/>
      <c r="R439" s="141"/>
      <c r="S439" s="141"/>
      <c r="T439" s="141"/>
    </row>
    <row r="440" spans="1:20" x14ac:dyDescent="0.25">
      <c r="A440" s="97"/>
      <c r="B440" s="153"/>
      <c r="C440" s="153"/>
      <c r="D440" s="153"/>
      <c r="E440" s="153"/>
      <c r="F440" s="153"/>
      <c r="G440" s="144"/>
      <c r="H440" s="153"/>
      <c r="I440" s="97"/>
      <c r="J440" s="97"/>
      <c r="K440" s="97"/>
      <c r="L440" s="97"/>
      <c r="M440" s="141"/>
      <c r="N440" s="141"/>
      <c r="O440" s="141"/>
      <c r="P440" s="141"/>
      <c r="Q440" s="141"/>
      <c r="R440" s="141"/>
      <c r="S440" s="141"/>
      <c r="T440" s="141"/>
    </row>
    <row r="441" spans="1:20" x14ac:dyDescent="0.25">
      <c r="A441" s="97"/>
      <c r="B441" s="153"/>
      <c r="C441" s="153"/>
      <c r="D441" s="153"/>
      <c r="E441" s="153"/>
      <c r="F441" s="153"/>
      <c r="G441" s="144"/>
      <c r="H441" s="153"/>
      <c r="I441" s="97"/>
      <c r="J441" s="97"/>
      <c r="K441" s="97"/>
      <c r="L441" s="97"/>
      <c r="M441" s="141"/>
      <c r="N441" s="141"/>
      <c r="O441" s="141"/>
      <c r="P441" s="141"/>
      <c r="Q441" s="141"/>
      <c r="R441" s="141"/>
      <c r="S441" s="141"/>
      <c r="T441" s="141"/>
    </row>
    <row r="442" spans="1:20" x14ac:dyDescent="0.25">
      <c r="A442" s="97"/>
      <c r="B442" s="153"/>
      <c r="C442" s="153"/>
      <c r="D442" s="153"/>
      <c r="E442" s="153"/>
      <c r="F442" s="153"/>
      <c r="G442" s="144"/>
      <c r="H442" s="153"/>
      <c r="I442" s="97"/>
      <c r="J442" s="97"/>
      <c r="K442" s="97"/>
      <c r="L442" s="97"/>
      <c r="M442" s="141"/>
      <c r="N442" s="141"/>
      <c r="O442" s="141"/>
      <c r="P442" s="141"/>
      <c r="Q442" s="141"/>
      <c r="R442" s="141"/>
      <c r="S442" s="141"/>
      <c r="T442" s="141"/>
    </row>
    <row r="443" spans="1:20" x14ac:dyDescent="0.25">
      <c r="A443" s="97"/>
      <c r="B443" s="153"/>
      <c r="C443" s="153"/>
      <c r="D443" s="153"/>
      <c r="E443" s="153"/>
      <c r="F443" s="153"/>
      <c r="G443" s="144"/>
      <c r="H443" s="153"/>
      <c r="I443" s="97"/>
      <c r="J443" s="97"/>
      <c r="K443" s="97"/>
      <c r="L443" s="97"/>
      <c r="M443" s="141"/>
      <c r="N443" s="141"/>
      <c r="O443" s="141"/>
      <c r="P443" s="141"/>
      <c r="Q443" s="141"/>
      <c r="R443" s="141"/>
      <c r="S443" s="141"/>
      <c r="T443" s="141"/>
    </row>
    <row r="444" spans="1:20" x14ac:dyDescent="0.25">
      <c r="A444" s="97"/>
      <c r="B444" s="153"/>
      <c r="C444" s="153"/>
      <c r="D444" s="153"/>
      <c r="E444" s="153"/>
      <c r="F444" s="153"/>
      <c r="G444" s="144"/>
      <c r="H444" s="153"/>
      <c r="I444" s="97"/>
      <c r="J444" s="97"/>
      <c r="K444" s="97"/>
      <c r="L444" s="97"/>
      <c r="M444" s="141"/>
      <c r="N444" s="141"/>
      <c r="O444" s="141"/>
      <c r="P444" s="141"/>
      <c r="Q444" s="141"/>
      <c r="R444" s="141"/>
      <c r="S444" s="141"/>
      <c r="T444" s="141"/>
    </row>
    <row r="445" spans="1:20" x14ac:dyDescent="0.25">
      <c r="A445" s="97"/>
      <c r="B445" s="153"/>
      <c r="C445" s="153"/>
      <c r="D445" s="153"/>
      <c r="E445" s="153"/>
      <c r="F445" s="153"/>
      <c r="G445" s="144"/>
      <c r="H445" s="153"/>
      <c r="I445" s="97"/>
      <c r="J445" s="97"/>
      <c r="K445" s="97"/>
      <c r="L445" s="97"/>
      <c r="M445" s="141"/>
      <c r="N445" s="141"/>
      <c r="O445" s="141"/>
      <c r="P445" s="141"/>
      <c r="Q445" s="141"/>
      <c r="R445" s="141"/>
      <c r="S445" s="141"/>
      <c r="T445" s="141"/>
    </row>
    <row r="446" spans="1:20" x14ac:dyDescent="0.25">
      <c r="A446" s="97"/>
      <c r="B446" s="153"/>
      <c r="C446" s="153"/>
      <c r="D446" s="153"/>
      <c r="E446" s="153"/>
      <c r="F446" s="153"/>
      <c r="G446" s="144"/>
      <c r="H446" s="153"/>
      <c r="I446" s="97"/>
      <c r="J446" s="97"/>
      <c r="K446" s="97"/>
      <c r="L446" s="97"/>
      <c r="M446" s="141"/>
      <c r="N446" s="141"/>
      <c r="O446" s="141"/>
      <c r="P446" s="141"/>
      <c r="Q446" s="141"/>
      <c r="R446" s="141"/>
      <c r="S446" s="141"/>
      <c r="T446" s="141"/>
    </row>
    <row r="447" spans="1:20" x14ac:dyDescent="0.25">
      <c r="A447" s="97"/>
      <c r="B447" s="153"/>
      <c r="C447" s="153"/>
      <c r="D447" s="153"/>
      <c r="E447" s="153"/>
      <c r="F447" s="153"/>
      <c r="G447" s="144"/>
      <c r="H447" s="153"/>
      <c r="I447" s="97"/>
      <c r="J447" s="97"/>
      <c r="K447" s="97"/>
      <c r="L447" s="97"/>
      <c r="M447" s="141"/>
      <c r="N447" s="141"/>
      <c r="O447" s="141"/>
      <c r="P447" s="141"/>
      <c r="Q447" s="141"/>
      <c r="R447" s="141"/>
      <c r="S447" s="141"/>
      <c r="T447" s="141"/>
    </row>
    <row r="448" spans="1:20" x14ac:dyDescent="0.25">
      <c r="A448" s="97"/>
      <c r="B448" s="153"/>
      <c r="C448" s="153"/>
      <c r="D448" s="153"/>
      <c r="E448" s="153"/>
      <c r="F448" s="153"/>
      <c r="G448" s="144"/>
      <c r="H448" s="153"/>
      <c r="I448" s="97"/>
      <c r="J448" s="97"/>
      <c r="K448" s="97"/>
      <c r="L448" s="97"/>
      <c r="M448" s="141"/>
      <c r="N448" s="141"/>
      <c r="O448" s="141"/>
      <c r="P448" s="141"/>
      <c r="Q448" s="141"/>
      <c r="R448" s="141"/>
      <c r="S448" s="141"/>
      <c r="T448" s="141"/>
    </row>
    <row r="449" spans="1:20" x14ac:dyDescent="0.25">
      <c r="A449" s="97"/>
      <c r="B449" s="153"/>
      <c r="C449" s="153"/>
      <c r="D449" s="153"/>
      <c r="E449" s="153"/>
      <c r="F449" s="153"/>
      <c r="G449" s="144"/>
      <c r="H449" s="153"/>
      <c r="I449" s="97"/>
      <c r="J449" s="97"/>
      <c r="K449" s="97"/>
      <c r="L449" s="97"/>
      <c r="M449" s="141"/>
      <c r="N449" s="141"/>
      <c r="O449" s="141"/>
      <c r="P449" s="141"/>
      <c r="Q449" s="141"/>
      <c r="R449" s="141"/>
      <c r="S449" s="141"/>
      <c r="T449" s="141"/>
    </row>
    <row r="450" spans="1:20" x14ac:dyDescent="0.25">
      <c r="A450" s="97"/>
      <c r="B450" s="153"/>
      <c r="C450" s="153"/>
      <c r="D450" s="153"/>
      <c r="E450" s="153"/>
      <c r="F450" s="153"/>
      <c r="G450" s="144"/>
      <c r="H450" s="153"/>
      <c r="I450" s="97"/>
      <c r="J450" s="97"/>
      <c r="K450" s="97"/>
      <c r="L450" s="97"/>
      <c r="M450" s="141"/>
      <c r="N450" s="141"/>
      <c r="O450" s="141"/>
      <c r="P450" s="141"/>
      <c r="Q450" s="141"/>
      <c r="R450" s="141"/>
      <c r="S450" s="141"/>
      <c r="T450" s="141"/>
    </row>
    <row r="451" spans="1:20" x14ac:dyDescent="0.25">
      <c r="A451" s="97"/>
      <c r="B451" s="153"/>
      <c r="C451" s="153"/>
      <c r="D451" s="153"/>
      <c r="E451" s="153"/>
      <c r="F451" s="153"/>
      <c r="G451" s="144"/>
      <c r="H451" s="153"/>
      <c r="I451" s="97"/>
      <c r="J451" s="97"/>
      <c r="K451" s="97"/>
      <c r="L451" s="97"/>
      <c r="M451" s="141"/>
      <c r="N451" s="141"/>
      <c r="O451" s="141"/>
      <c r="P451" s="141"/>
      <c r="Q451" s="141"/>
      <c r="R451" s="141"/>
      <c r="S451" s="141"/>
      <c r="T451" s="141"/>
    </row>
    <row r="452" spans="1:20" x14ac:dyDescent="0.25">
      <c r="A452" s="97"/>
      <c r="B452" s="153"/>
      <c r="C452" s="153"/>
      <c r="D452" s="153"/>
      <c r="E452" s="153"/>
      <c r="F452" s="153"/>
      <c r="G452" s="144"/>
      <c r="H452" s="153"/>
      <c r="I452" s="97"/>
      <c r="J452" s="97"/>
      <c r="K452" s="97"/>
      <c r="L452" s="97"/>
      <c r="M452" s="141"/>
      <c r="N452" s="141"/>
      <c r="O452" s="141"/>
      <c r="P452" s="141"/>
      <c r="Q452" s="141"/>
      <c r="R452" s="141"/>
      <c r="S452" s="141"/>
      <c r="T452" s="141"/>
    </row>
    <row r="453" spans="1:20" x14ac:dyDescent="0.25">
      <c r="A453" s="97"/>
      <c r="B453" s="153"/>
      <c r="C453" s="153"/>
      <c r="D453" s="153"/>
      <c r="E453" s="153"/>
      <c r="F453" s="153"/>
      <c r="G453" s="144"/>
      <c r="H453" s="153"/>
      <c r="I453" s="97"/>
      <c r="J453" s="97"/>
      <c r="K453" s="97"/>
      <c r="L453" s="97"/>
      <c r="M453" s="141"/>
      <c r="N453" s="141"/>
      <c r="O453" s="141"/>
      <c r="P453" s="141"/>
      <c r="Q453" s="141"/>
      <c r="R453" s="141"/>
      <c r="S453" s="141"/>
      <c r="T453" s="141"/>
    </row>
    <row r="454" spans="1:20" x14ac:dyDescent="0.25">
      <c r="A454" s="97"/>
      <c r="B454" s="153"/>
      <c r="C454" s="153"/>
      <c r="D454" s="153"/>
      <c r="E454" s="153"/>
      <c r="F454" s="153"/>
      <c r="G454" s="144"/>
      <c r="H454" s="153"/>
      <c r="I454" s="97"/>
      <c r="J454" s="97"/>
      <c r="K454" s="97"/>
      <c r="L454" s="97"/>
      <c r="M454" s="141"/>
      <c r="N454" s="141"/>
      <c r="O454" s="141"/>
      <c r="P454" s="141"/>
      <c r="Q454" s="141"/>
      <c r="R454" s="141"/>
      <c r="S454" s="141"/>
      <c r="T454" s="141"/>
    </row>
    <row r="455" spans="1:20" x14ac:dyDescent="0.25">
      <c r="A455" s="97"/>
      <c r="B455" s="153"/>
      <c r="C455" s="153"/>
      <c r="D455" s="153"/>
      <c r="E455" s="153"/>
      <c r="F455" s="153"/>
      <c r="G455" s="144"/>
      <c r="H455" s="153"/>
      <c r="I455" s="97"/>
      <c r="J455" s="97"/>
      <c r="K455" s="97"/>
      <c r="L455" s="97"/>
      <c r="M455" s="141"/>
      <c r="N455" s="141"/>
      <c r="O455" s="141"/>
      <c r="P455" s="141"/>
      <c r="Q455" s="141"/>
      <c r="R455" s="141"/>
      <c r="S455" s="141"/>
      <c r="T455" s="141"/>
    </row>
    <row r="456" spans="1:20" x14ac:dyDescent="0.25">
      <c r="A456" s="97"/>
      <c r="B456" s="153"/>
      <c r="C456" s="153"/>
      <c r="D456" s="153"/>
      <c r="E456" s="153"/>
      <c r="F456" s="153"/>
      <c r="G456" s="144"/>
      <c r="H456" s="153"/>
      <c r="I456" s="97"/>
      <c r="J456" s="97"/>
      <c r="K456" s="97"/>
      <c r="L456" s="97"/>
      <c r="M456" s="141"/>
      <c r="N456" s="141"/>
      <c r="O456" s="141"/>
      <c r="P456" s="141"/>
      <c r="Q456" s="141"/>
      <c r="R456" s="141"/>
      <c r="S456" s="141"/>
      <c r="T456" s="141"/>
    </row>
    <row r="457" spans="1:20" x14ac:dyDescent="0.25">
      <c r="A457" s="97"/>
      <c r="B457" s="153"/>
      <c r="C457" s="153"/>
      <c r="D457" s="153"/>
      <c r="E457" s="153"/>
      <c r="F457" s="153"/>
      <c r="G457" s="144"/>
      <c r="H457" s="153"/>
      <c r="I457" s="97"/>
      <c r="J457" s="97"/>
      <c r="K457" s="97"/>
      <c r="L457" s="97"/>
      <c r="M457" s="141"/>
      <c r="N457" s="141"/>
      <c r="O457" s="141"/>
      <c r="P457" s="141"/>
      <c r="Q457" s="141"/>
      <c r="R457" s="141"/>
      <c r="S457" s="141"/>
      <c r="T457" s="141"/>
    </row>
    <row r="458" spans="1:20" x14ac:dyDescent="0.25">
      <c r="A458" s="97"/>
      <c r="B458" s="153"/>
      <c r="C458" s="153"/>
      <c r="D458" s="153"/>
      <c r="E458" s="153"/>
      <c r="F458" s="153"/>
      <c r="G458" s="144"/>
      <c r="H458" s="153"/>
      <c r="I458" s="97"/>
      <c r="J458" s="97"/>
      <c r="K458" s="97"/>
      <c r="L458" s="97"/>
      <c r="M458" s="141"/>
      <c r="N458" s="141"/>
      <c r="O458" s="141"/>
      <c r="P458" s="141"/>
      <c r="Q458" s="141"/>
      <c r="R458" s="141"/>
      <c r="S458" s="141"/>
      <c r="T458" s="141"/>
    </row>
    <row r="459" spans="1:20" x14ac:dyDescent="0.25">
      <c r="A459" s="97"/>
      <c r="B459" s="153"/>
      <c r="C459" s="153"/>
      <c r="D459" s="153"/>
      <c r="E459" s="153"/>
      <c r="F459" s="153"/>
      <c r="G459" s="144"/>
      <c r="H459" s="153"/>
      <c r="I459" s="97"/>
      <c r="J459" s="97"/>
      <c r="K459" s="97"/>
      <c r="L459" s="97"/>
      <c r="M459" s="141"/>
      <c r="N459" s="141"/>
      <c r="O459" s="141"/>
      <c r="P459" s="141"/>
      <c r="Q459" s="141"/>
      <c r="R459" s="141"/>
      <c r="S459" s="141"/>
      <c r="T459" s="141"/>
    </row>
    <row r="460" spans="1:20" x14ac:dyDescent="0.25">
      <c r="A460" s="97"/>
      <c r="B460" s="153"/>
      <c r="C460" s="153"/>
      <c r="D460" s="153"/>
      <c r="E460" s="153"/>
      <c r="F460" s="153"/>
      <c r="G460" s="144"/>
      <c r="H460" s="153"/>
      <c r="I460" s="97"/>
      <c r="J460" s="97"/>
      <c r="K460" s="97"/>
      <c r="L460" s="97"/>
      <c r="M460" s="141"/>
      <c r="N460" s="141"/>
      <c r="O460" s="141"/>
      <c r="P460" s="141"/>
      <c r="Q460" s="141"/>
      <c r="R460" s="141"/>
      <c r="S460" s="141"/>
      <c r="T460" s="141"/>
    </row>
    <row r="461" spans="1:20" x14ac:dyDescent="0.25">
      <c r="A461" s="97"/>
      <c r="B461" s="153"/>
      <c r="C461" s="153"/>
      <c r="D461" s="153"/>
      <c r="E461" s="153"/>
      <c r="F461" s="153"/>
      <c r="G461" s="144"/>
      <c r="H461" s="153"/>
      <c r="I461" s="97"/>
      <c r="J461" s="97"/>
      <c r="K461" s="97"/>
      <c r="L461" s="97"/>
      <c r="M461" s="141"/>
      <c r="N461" s="141"/>
      <c r="O461" s="141"/>
      <c r="P461" s="141"/>
      <c r="Q461" s="141"/>
      <c r="R461" s="141"/>
      <c r="S461" s="141"/>
      <c r="T461" s="141"/>
    </row>
    <row r="462" spans="1:20" x14ac:dyDescent="0.25">
      <c r="A462" s="97"/>
      <c r="B462" s="153"/>
      <c r="C462" s="153"/>
      <c r="D462" s="153"/>
      <c r="E462" s="153"/>
      <c r="F462" s="153"/>
      <c r="G462" s="144"/>
      <c r="H462" s="153"/>
      <c r="I462" s="97"/>
      <c r="J462" s="97"/>
      <c r="K462" s="97"/>
      <c r="L462" s="97"/>
      <c r="M462" s="141"/>
      <c r="N462" s="141"/>
      <c r="O462" s="141"/>
      <c r="P462" s="141"/>
      <c r="Q462" s="141"/>
      <c r="R462" s="141"/>
      <c r="S462" s="141"/>
      <c r="T462" s="141"/>
    </row>
    <row r="463" spans="1:20" x14ac:dyDescent="0.25">
      <c r="A463" s="97"/>
      <c r="B463" s="153"/>
      <c r="C463" s="153"/>
      <c r="D463" s="153"/>
      <c r="E463" s="153"/>
      <c r="F463" s="153"/>
      <c r="G463" s="144"/>
      <c r="H463" s="153"/>
      <c r="I463" s="97"/>
      <c r="J463" s="97"/>
      <c r="K463" s="97"/>
      <c r="L463" s="97"/>
      <c r="M463" s="141"/>
      <c r="N463" s="141"/>
      <c r="O463" s="141"/>
      <c r="P463" s="141"/>
      <c r="Q463" s="141"/>
      <c r="R463" s="141"/>
      <c r="S463" s="141"/>
      <c r="T463" s="141"/>
    </row>
    <row r="464" spans="1:20" x14ac:dyDescent="0.25">
      <c r="A464" s="97"/>
      <c r="B464" s="153"/>
      <c r="C464" s="153"/>
      <c r="D464" s="153"/>
      <c r="E464" s="153"/>
      <c r="F464" s="153"/>
      <c r="G464" s="144"/>
      <c r="H464" s="153"/>
      <c r="I464" s="97"/>
      <c r="J464" s="97"/>
      <c r="K464" s="97"/>
      <c r="L464" s="97"/>
      <c r="M464" s="141"/>
      <c r="N464" s="141"/>
      <c r="O464" s="141"/>
      <c r="P464" s="141"/>
      <c r="Q464" s="141"/>
      <c r="R464" s="141"/>
      <c r="S464" s="141"/>
      <c r="T464" s="141"/>
    </row>
    <row r="465" spans="1:20" x14ac:dyDescent="0.25">
      <c r="A465" s="97"/>
      <c r="B465" s="153"/>
      <c r="C465" s="153"/>
      <c r="D465" s="153"/>
      <c r="E465" s="153"/>
      <c r="F465" s="153"/>
      <c r="G465" s="144"/>
      <c r="H465" s="153"/>
      <c r="I465" s="97"/>
      <c r="J465" s="97"/>
      <c r="K465" s="97"/>
      <c r="L465" s="97"/>
      <c r="M465" s="141"/>
      <c r="N465" s="141"/>
      <c r="O465" s="141"/>
      <c r="P465" s="141"/>
      <c r="Q465" s="141"/>
      <c r="R465" s="141"/>
      <c r="S465" s="141"/>
      <c r="T465" s="141"/>
    </row>
    <row r="466" spans="1:20" x14ac:dyDescent="0.25">
      <c r="A466" s="97"/>
      <c r="B466" s="153"/>
      <c r="C466" s="153"/>
      <c r="D466" s="153"/>
      <c r="E466" s="153"/>
      <c r="F466" s="153"/>
      <c r="G466" s="144"/>
      <c r="H466" s="153"/>
      <c r="I466" s="97"/>
      <c r="J466" s="97"/>
      <c r="K466" s="97"/>
      <c r="L466" s="97"/>
      <c r="M466" s="141"/>
      <c r="N466" s="141"/>
      <c r="O466" s="141"/>
      <c r="P466" s="141"/>
      <c r="Q466" s="141"/>
      <c r="R466" s="141"/>
      <c r="S466" s="141"/>
      <c r="T466" s="141"/>
    </row>
    <row r="467" spans="1:20" x14ac:dyDescent="0.25">
      <c r="A467" s="97"/>
      <c r="B467" s="153"/>
      <c r="C467" s="153"/>
      <c r="D467" s="153"/>
      <c r="E467" s="153"/>
      <c r="F467" s="153"/>
      <c r="G467" s="144"/>
      <c r="H467" s="153"/>
      <c r="I467" s="97"/>
      <c r="J467" s="97"/>
      <c r="K467" s="97"/>
      <c r="L467" s="97"/>
      <c r="M467" s="141"/>
      <c r="N467" s="141"/>
      <c r="O467" s="141"/>
      <c r="P467" s="141"/>
      <c r="Q467" s="141"/>
      <c r="R467" s="141"/>
      <c r="S467" s="141"/>
      <c r="T467" s="141"/>
    </row>
    <row r="468" spans="1:20" x14ac:dyDescent="0.25">
      <c r="A468" s="97"/>
      <c r="B468" s="153"/>
      <c r="C468" s="153"/>
      <c r="D468" s="153"/>
      <c r="E468" s="153"/>
      <c r="F468" s="153"/>
      <c r="G468" s="144"/>
      <c r="H468" s="153"/>
      <c r="I468" s="97"/>
      <c r="J468" s="97"/>
      <c r="K468" s="97"/>
      <c r="L468" s="97"/>
      <c r="M468" s="141"/>
      <c r="N468" s="141"/>
      <c r="O468" s="141"/>
      <c r="P468" s="141"/>
      <c r="Q468" s="141"/>
      <c r="R468" s="141"/>
      <c r="S468" s="141"/>
      <c r="T468" s="141"/>
    </row>
    <row r="469" spans="1:20" x14ac:dyDescent="0.25">
      <c r="A469" s="97"/>
      <c r="B469" s="153"/>
      <c r="C469" s="153"/>
      <c r="D469" s="153"/>
      <c r="E469" s="153"/>
      <c r="F469" s="153"/>
      <c r="G469" s="144"/>
      <c r="H469" s="153"/>
      <c r="I469" s="97"/>
      <c r="J469" s="97"/>
      <c r="K469" s="97"/>
      <c r="L469" s="97"/>
      <c r="M469" s="141"/>
      <c r="N469" s="141"/>
      <c r="O469" s="141"/>
      <c r="P469" s="141"/>
      <c r="Q469" s="141"/>
      <c r="R469" s="141"/>
      <c r="S469" s="141"/>
      <c r="T469" s="141"/>
    </row>
    <row r="470" spans="1:20" x14ac:dyDescent="0.25">
      <c r="A470" s="97"/>
      <c r="B470" s="153"/>
      <c r="C470" s="153"/>
      <c r="D470" s="153"/>
      <c r="E470" s="153"/>
      <c r="F470" s="153"/>
      <c r="G470" s="144"/>
      <c r="H470" s="153"/>
      <c r="I470" s="97"/>
      <c r="J470" s="97"/>
      <c r="K470" s="97"/>
      <c r="L470" s="97"/>
      <c r="M470" s="141"/>
      <c r="N470" s="141"/>
      <c r="O470" s="141"/>
      <c r="P470" s="141"/>
      <c r="Q470" s="141"/>
      <c r="R470" s="141"/>
      <c r="S470" s="141"/>
      <c r="T470" s="141"/>
    </row>
    <row r="471" spans="1:20" x14ac:dyDescent="0.25">
      <c r="A471" s="97"/>
      <c r="B471" s="153"/>
      <c r="C471" s="153"/>
      <c r="D471" s="153"/>
      <c r="E471" s="153"/>
      <c r="F471" s="153"/>
      <c r="G471" s="144"/>
      <c r="H471" s="153"/>
      <c r="I471" s="97"/>
      <c r="J471" s="97"/>
      <c r="K471" s="97"/>
      <c r="L471" s="97"/>
      <c r="M471" s="141"/>
      <c r="N471" s="141"/>
      <c r="O471" s="141"/>
      <c r="P471" s="141"/>
      <c r="Q471" s="141"/>
      <c r="R471" s="141"/>
      <c r="S471" s="141"/>
      <c r="T471" s="141"/>
    </row>
    <row r="472" spans="1:20" x14ac:dyDescent="0.25">
      <c r="A472" s="97"/>
      <c r="B472" s="153"/>
      <c r="C472" s="153"/>
      <c r="D472" s="153"/>
      <c r="E472" s="153"/>
      <c r="F472" s="153"/>
      <c r="G472" s="144"/>
      <c r="H472" s="153"/>
      <c r="I472" s="97"/>
      <c r="J472" s="97"/>
      <c r="K472" s="97"/>
      <c r="L472" s="97"/>
      <c r="M472" s="141"/>
      <c r="N472" s="141"/>
      <c r="O472" s="141"/>
      <c r="P472" s="141"/>
      <c r="Q472" s="141"/>
      <c r="R472" s="141"/>
      <c r="S472" s="141"/>
      <c r="T472" s="141"/>
    </row>
    <row r="473" spans="1:20" x14ac:dyDescent="0.25">
      <c r="A473" s="97"/>
      <c r="B473" s="153"/>
      <c r="C473" s="153"/>
      <c r="D473" s="153"/>
      <c r="E473" s="153"/>
      <c r="F473" s="153"/>
      <c r="G473" s="144"/>
      <c r="H473" s="153"/>
      <c r="I473" s="97"/>
      <c r="J473" s="97"/>
      <c r="K473" s="97"/>
      <c r="L473" s="97"/>
      <c r="M473" s="141"/>
      <c r="N473" s="141"/>
      <c r="O473" s="141"/>
      <c r="P473" s="141"/>
      <c r="Q473" s="141"/>
      <c r="R473" s="141"/>
      <c r="S473" s="141"/>
      <c r="T473" s="141"/>
    </row>
    <row r="474" spans="1:20" x14ac:dyDescent="0.25">
      <c r="A474" s="97"/>
      <c r="B474" s="153"/>
      <c r="C474" s="153"/>
      <c r="D474" s="153"/>
      <c r="E474" s="153"/>
      <c r="F474" s="153"/>
      <c r="G474" s="144"/>
      <c r="H474" s="153"/>
      <c r="I474" s="97"/>
      <c r="J474" s="97"/>
      <c r="K474" s="97"/>
      <c r="L474" s="97"/>
      <c r="M474" s="141"/>
      <c r="N474" s="141"/>
      <c r="O474" s="141"/>
      <c r="P474" s="141"/>
      <c r="Q474" s="141"/>
      <c r="R474" s="141"/>
      <c r="S474" s="141"/>
      <c r="T474" s="141"/>
    </row>
    <row r="475" spans="1:20" x14ac:dyDescent="0.25">
      <c r="A475" s="97"/>
      <c r="B475" s="153"/>
      <c r="C475" s="153"/>
      <c r="D475" s="153"/>
      <c r="E475" s="153"/>
      <c r="F475" s="153"/>
      <c r="G475" s="144"/>
      <c r="H475" s="153"/>
      <c r="I475" s="97"/>
      <c r="J475" s="97"/>
      <c r="K475" s="97"/>
      <c r="L475" s="97"/>
      <c r="M475" s="141"/>
      <c r="N475" s="141"/>
      <c r="O475" s="141"/>
      <c r="P475" s="141"/>
      <c r="Q475" s="141"/>
      <c r="R475" s="141"/>
      <c r="S475" s="141"/>
      <c r="T475" s="141"/>
    </row>
    <row r="476" spans="1:20" x14ac:dyDescent="0.25">
      <c r="A476" s="97"/>
      <c r="B476" s="153"/>
      <c r="C476" s="153"/>
      <c r="D476" s="153"/>
      <c r="E476" s="153"/>
      <c r="F476" s="153"/>
      <c r="G476" s="144"/>
      <c r="H476" s="153"/>
      <c r="I476" s="97"/>
      <c r="J476" s="97"/>
      <c r="K476" s="97"/>
      <c r="L476" s="97"/>
      <c r="M476" s="141"/>
      <c r="N476" s="141"/>
      <c r="O476" s="141"/>
      <c r="P476" s="141"/>
      <c r="Q476" s="141"/>
      <c r="R476" s="141"/>
      <c r="S476" s="141"/>
      <c r="T476" s="141"/>
    </row>
    <row r="477" spans="1:20" x14ac:dyDescent="0.25">
      <c r="A477" s="97"/>
      <c r="B477" s="153"/>
      <c r="C477" s="153"/>
      <c r="D477" s="153"/>
      <c r="E477" s="153"/>
      <c r="F477" s="153"/>
      <c r="G477" s="144"/>
      <c r="H477" s="153"/>
      <c r="I477" s="97"/>
      <c r="J477" s="97"/>
      <c r="K477" s="97"/>
      <c r="L477" s="97"/>
      <c r="M477" s="141"/>
      <c r="N477" s="141"/>
      <c r="O477" s="141"/>
      <c r="P477" s="141"/>
      <c r="Q477" s="141"/>
      <c r="R477" s="141"/>
      <c r="S477" s="141"/>
      <c r="T477" s="141"/>
    </row>
    <row r="478" spans="1:20" x14ac:dyDescent="0.25">
      <c r="A478" s="97"/>
      <c r="B478" s="153"/>
      <c r="C478" s="153"/>
      <c r="D478" s="153"/>
      <c r="E478" s="153"/>
      <c r="F478" s="153"/>
      <c r="G478" s="144"/>
      <c r="H478" s="153"/>
      <c r="I478" s="97"/>
      <c r="J478" s="97"/>
      <c r="K478" s="97"/>
      <c r="L478" s="97"/>
      <c r="M478" s="141"/>
      <c r="N478" s="141"/>
      <c r="O478" s="141"/>
      <c r="P478" s="141"/>
      <c r="Q478" s="141"/>
      <c r="R478" s="141"/>
      <c r="S478" s="141"/>
      <c r="T478" s="141"/>
    </row>
    <row r="479" spans="1:20" x14ac:dyDescent="0.25">
      <c r="A479" s="97"/>
      <c r="B479" s="153"/>
      <c r="C479" s="153"/>
      <c r="D479" s="153"/>
      <c r="E479" s="153"/>
      <c r="F479" s="153"/>
      <c r="G479" s="144"/>
      <c r="H479" s="153"/>
      <c r="I479" s="97"/>
      <c r="J479" s="97"/>
      <c r="K479" s="97"/>
      <c r="L479" s="97"/>
      <c r="M479" s="141"/>
      <c r="N479" s="141"/>
      <c r="O479" s="141"/>
      <c r="P479" s="141"/>
      <c r="Q479" s="141"/>
      <c r="R479" s="141"/>
      <c r="S479" s="141"/>
      <c r="T479" s="141"/>
    </row>
    <row r="480" spans="1:20" x14ac:dyDescent="0.25">
      <c r="A480" s="97"/>
      <c r="B480" s="153"/>
      <c r="C480" s="153"/>
      <c r="D480" s="153"/>
      <c r="E480" s="153"/>
      <c r="F480" s="153"/>
      <c r="G480" s="144"/>
      <c r="H480" s="153"/>
      <c r="I480" s="97"/>
      <c r="J480" s="97"/>
      <c r="K480" s="97"/>
      <c r="L480" s="97"/>
      <c r="M480" s="141"/>
      <c r="N480" s="141"/>
      <c r="O480" s="141"/>
      <c r="P480" s="141"/>
      <c r="Q480" s="141"/>
      <c r="R480" s="141"/>
      <c r="S480" s="141"/>
      <c r="T480" s="141"/>
    </row>
    <row r="481" spans="1:20" x14ac:dyDescent="0.25">
      <c r="A481" s="97"/>
      <c r="B481" s="153"/>
      <c r="C481" s="153"/>
      <c r="D481" s="153"/>
      <c r="E481" s="153"/>
      <c r="F481" s="153"/>
      <c r="G481" s="144"/>
      <c r="H481" s="153"/>
      <c r="I481" s="97"/>
      <c r="J481" s="97"/>
      <c r="K481" s="97"/>
      <c r="L481" s="97"/>
      <c r="M481" s="141"/>
      <c r="N481" s="141"/>
      <c r="O481" s="141"/>
      <c r="P481" s="141"/>
      <c r="Q481" s="141"/>
      <c r="R481" s="141"/>
      <c r="S481" s="141"/>
      <c r="T481" s="141"/>
    </row>
    <row r="482" spans="1:20" x14ac:dyDescent="0.25">
      <c r="A482" s="97"/>
      <c r="B482" s="153"/>
      <c r="C482" s="153"/>
      <c r="D482" s="153"/>
      <c r="E482" s="153"/>
      <c r="F482" s="153"/>
      <c r="G482" s="144"/>
      <c r="H482" s="153"/>
      <c r="I482" s="97"/>
      <c r="J482" s="97"/>
      <c r="K482" s="97"/>
      <c r="L482" s="97"/>
      <c r="M482" s="141"/>
      <c r="N482" s="141"/>
      <c r="O482" s="141"/>
      <c r="P482" s="141"/>
      <c r="Q482" s="141"/>
      <c r="R482" s="141"/>
      <c r="S482" s="141"/>
      <c r="T482" s="141"/>
    </row>
    <row r="483" spans="1:20" x14ac:dyDescent="0.25">
      <c r="A483" s="97"/>
      <c r="B483" s="153"/>
      <c r="C483" s="153"/>
      <c r="D483" s="153"/>
      <c r="E483" s="153"/>
      <c r="F483" s="153"/>
      <c r="G483" s="144"/>
      <c r="H483" s="153"/>
      <c r="I483" s="97"/>
      <c r="J483" s="97"/>
      <c r="K483" s="97"/>
      <c r="L483" s="97"/>
      <c r="M483" s="141"/>
      <c r="N483" s="141"/>
      <c r="O483" s="141"/>
      <c r="P483" s="141"/>
      <c r="Q483" s="141"/>
      <c r="R483" s="141"/>
      <c r="S483" s="141"/>
      <c r="T483" s="141"/>
    </row>
    <row r="484" spans="1:20" x14ac:dyDescent="0.25">
      <c r="A484" s="97"/>
      <c r="B484" s="153"/>
      <c r="C484" s="153"/>
      <c r="D484" s="153"/>
      <c r="E484" s="153"/>
      <c r="F484" s="153"/>
      <c r="G484" s="144"/>
      <c r="H484" s="153"/>
      <c r="I484" s="97"/>
      <c r="J484" s="97"/>
      <c r="K484" s="97"/>
      <c r="L484" s="97"/>
      <c r="M484" s="141"/>
      <c r="N484" s="141"/>
      <c r="O484" s="141"/>
      <c r="P484" s="141"/>
      <c r="Q484" s="141"/>
      <c r="R484" s="141"/>
      <c r="S484" s="141"/>
      <c r="T484" s="141"/>
    </row>
    <row r="485" spans="1:20" x14ac:dyDescent="0.25">
      <c r="A485" s="97"/>
      <c r="B485" s="153"/>
      <c r="C485" s="153"/>
      <c r="D485" s="153"/>
      <c r="E485" s="153"/>
      <c r="F485" s="153"/>
      <c r="G485" s="144"/>
      <c r="H485" s="153"/>
      <c r="I485" s="97"/>
      <c r="J485" s="97"/>
      <c r="K485" s="97"/>
      <c r="L485" s="97"/>
      <c r="M485" s="141"/>
      <c r="N485" s="141"/>
      <c r="O485" s="141"/>
      <c r="P485" s="141"/>
      <c r="Q485" s="141"/>
      <c r="R485" s="141"/>
      <c r="S485" s="141"/>
      <c r="T485" s="141"/>
    </row>
    <row r="486" spans="1:20" x14ac:dyDescent="0.25">
      <c r="A486" s="97"/>
      <c r="B486" s="153"/>
      <c r="C486" s="153"/>
      <c r="D486" s="153"/>
      <c r="E486" s="153"/>
      <c r="F486" s="153"/>
      <c r="G486" s="144"/>
      <c r="H486" s="153"/>
      <c r="I486" s="97"/>
      <c r="J486" s="97"/>
      <c r="K486" s="97"/>
      <c r="L486" s="97"/>
      <c r="M486" s="141"/>
      <c r="N486" s="141"/>
      <c r="O486" s="141"/>
      <c r="P486" s="141"/>
      <c r="Q486" s="141"/>
      <c r="R486" s="141"/>
      <c r="S486" s="141"/>
      <c r="T486" s="141"/>
    </row>
    <row r="487" spans="1:20" x14ac:dyDescent="0.25">
      <c r="A487" s="97"/>
      <c r="B487" s="153"/>
      <c r="C487" s="153"/>
      <c r="D487" s="153"/>
      <c r="E487" s="153"/>
      <c r="F487" s="153"/>
      <c r="G487" s="144"/>
      <c r="H487" s="153"/>
      <c r="I487" s="97"/>
      <c r="J487" s="97"/>
      <c r="K487" s="97"/>
      <c r="L487" s="97"/>
      <c r="M487" s="141"/>
      <c r="N487" s="141"/>
      <c r="O487" s="141"/>
      <c r="P487" s="141"/>
      <c r="Q487" s="141"/>
      <c r="R487" s="141"/>
      <c r="S487" s="141"/>
      <c r="T487" s="141"/>
    </row>
    <row r="488" spans="1:20" x14ac:dyDescent="0.25">
      <c r="A488" s="97"/>
      <c r="B488" s="153"/>
      <c r="C488" s="153"/>
      <c r="D488" s="153"/>
      <c r="E488" s="153"/>
      <c r="F488" s="153"/>
      <c r="G488" s="144"/>
      <c r="H488" s="153"/>
      <c r="I488" s="97"/>
      <c r="J488" s="97"/>
      <c r="K488" s="97"/>
      <c r="L488" s="97"/>
      <c r="M488" s="141"/>
      <c r="N488" s="141"/>
      <c r="O488" s="141"/>
      <c r="P488" s="141"/>
      <c r="Q488" s="141"/>
      <c r="R488" s="141"/>
      <c r="S488" s="141"/>
      <c r="T488" s="141"/>
    </row>
    <row r="489" spans="1:20" x14ac:dyDescent="0.25">
      <c r="A489" s="97"/>
      <c r="B489" s="153"/>
      <c r="C489" s="153"/>
      <c r="D489" s="153"/>
      <c r="E489" s="153"/>
      <c r="F489" s="153"/>
      <c r="G489" s="144"/>
      <c r="H489" s="153"/>
      <c r="I489" s="97"/>
      <c r="J489" s="97"/>
      <c r="K489" s="97"/>
      <c r="L489" s="97"/>
      <c r="M489" s="141"/>
      <c r="N489" s="141"/>
      <c r="O489" s="141"/>
      <c r="P489" s="141"/>
      <c r="Q489" s="141"/>
      <c r="R489" s="141"/>
      <c r="S489" s="141"/>
      <c r="T489" s="141"/>
    </row>
    <row r="490" spans="1:20" x14ac:dyDescent="0.25">
      <c r="A490" s="97"/>
      <c r="B490" s="153"/>
      <c r="C490" s="153"/>
      <c r="D490" s="153"/>
      <c r="E490" s="153"/>
      <c r="F490" s="153"/>
      <c r="G490" s="144"/>
      <c r="H490" s="153"/>
      <c r="I490" s="97"/>
      <c r="J490" s="97"/>
      <c r="K490" s="97"/>
      <c r="L490" s="97"/>
      <c r="M490" s="141"/>
      <c r="N490" s="141"/>
      <c r="O490" s="141"/>
      <c r="P490" s="141"/>
      <c r="Q490" s="141"/>
      <c r="R490" s="141"/>
      <c r="S490" s="141"/>
      <c r="T490" s="141"/>
    </row>
    <row r="491" spans="1:20" x14ac:dyDescent="0.25">
      <c r="A491" s="97"/>
      <c r="B491" s="153"/>
      <c r="C491" s="153"/>
      <c r="D491" s="153"/>
      <c r="E491" s="153"/>
      <c r="F491" s="153"/>
      <c r="G491" s="144"/>
      <c r="H491" s="153"/>
      <c r="I491" s="97"/>
      <c r="J491" s="97"/>
      <c r="K491" s="97"/>
      <c r="L491" s="97"/>
      <c r="M491" s="141"/>
      <c r="N491" s="141"/>
      <c r="O491" s="141"/>
      <c r="P491" s="141"/>
      <c r="Q491" s="141"/>
      <c r="R491" s="141"/>
      <c r="S491" s="141"/>
      <c r="T491" s="141"/>
    </row>
    <row r="492" spans="1:20" x14ac:dyDescent="0.25">
      <c r="A492" s="97"/>
      <c r="B492" s="153"/>
      <c r="C492" s="153"/>
      <c r="D492" s="153"/>
      <c r="E492" s="153"/>
      <c r="F492" s="153"/>
      <c r="G492" s="144"/>
      <c r="H492" s="153"/>
      <c r="I492" s="97"/>
      <c r="J492" s="97"/>
      <c r="K492" s="97"/>
      <c r="L492" s="97"/>
      <c r="M492" s="141"/>
      <c r="N492" s="141"/>
      <c r="O492" s="141"/>
      <c r="P492" s="141"/>
      <c r="Q492" s="141"/>
      <c r="R492" s="141"/>
      <c r="S492" s="141"/>
      <c r="T492" s="141"/>
    </row>
    <row r="493" spans="1:20" x14ac:dyDescent="0.25">
      <c r="A493" s="97"/>
      <c r="B493" s="153"/>
      <c r="C493" s="153"/>
      <c r="D493" s="153"/>
      <c r="E493" s="153"/>
      <c r="F493" s="153"/>
      <c r="G493" s="144"/>
      <c r="H493" s="153"/>
      <c r="I493" s="97"/>
      <c r="J493" s="97"/>
      <c r="K493" s="97"/>
      <c r="L493" s="97"/>
      <c r="M493" s="141"/>
      <c r="N493" s="141"/>
      <c r="O493" s="141"/>
      <c r="P493" s="141"/>
      <c r="Q493" s="141"/>
      <c r="R493" s="141"/>
      <c r="S493" s="141"/>
      <c r="T493" s="141"/>
    </row>
    <row r="494" spans="1:20" x14ac:dyDescent="0.25">
      <c r="A494" s="97"/>
      <c r="B494" s="153"/>
      <c r="C494" s="153"/>
      <c r="D494" s="153"/>
      <c r="E494" s="153"/>
      <c r="F494" s="153"/>
      <c r="G494" s="144"/>
      <c r="H494" s="153"/>
      <c r="I494" s="97"/>
      <c r="J494" s="97"/>
      <c r="K494" s="97"/>
      <c r="L494" s="97"/>
      <c r="M494" s="141"/>
      <c r="N494" s="141"/>
      <c r="O494" s="141"/>
      <c r="P494" s="141"/>
      <c r="Q494" s="141"/>
      <c r="R494" s="141"/>
      <c r="S494" s="141"/>
      <c r="T494" s="141"/>
    </row>
    <row r="495" spans="1:20" x14ac:dyDescent="0.25">
      <c r="A495" s="97"/>
      <c r="B495" s="153"/>
      <c r="C495" s="153"/>
      <c r="D495" s="153"/>
      <c r="E495" s="153"/>
      <c r="F495" s="153"/>
      <c r="G495" s="144"/>
      <c r="H495" s="153"/>
      <c r="I495" s="97"/>
      <c r="J495" s="97"/>
      <c r="K495" s="97"/>
      <c r="L495" s="97"/>
      <c r="M495" s="141"/>
      <c r="N495" s="141"/>
      <c r="O495" s="141"/>
      <c r="P495" s="141"/>
      <c r="Q495" s="141"/>
      <c r="R495" s="141"/>
      <c r="S495" s="141"/>
      <c r="T495" s="141"/>
    </row>
    <row r="496" spans="1:20" x14ac:dyDescent="0.25">
      <c r="A496" s="97"/>
      <c r="B496" s="153"/>
      <c r="C496" s="153"/>
      <c r="D496" s="153"/>
      <c r="E496" s="153"/>
      <c r="F496" s="153"/>
      <c r="G496" s="144"/>
      <c r="H496" s="153"/>
      <c r="I496" s="97"/>
      <c r="J496" s="97"/>
      <c r="K496" s="97"/>
      <c r="L496" s="97"/>
      <c r="M496" s="141"/>
      <c r="N496" s="141"/>
      <c r="O496" s="141"/>
      <c r="P496" s="141"/>
      <c r="Q496" s="141"/>
      <c r="R496" s="141"/>
      <c r="S496" s="141"/>
      <c r="T496" s="141"/>
    </row>
    <row r="497" spans="1:20" x14ac:dyDescent="0.25">
      <c r="A497" s="97"/>
      <c r="B497" s="153"/>
      <c r="C497" s="153"/>
      <c r="D497" s="153"/>
      <c r="E497" s="153"/>
      <c r="F497" s="153"/>
      <c r="G497" s="144"/>
      <c r="H497" s="153"/>
      <c r="I497" s="97"/>
      <c r="J497" s="97"/>
      <c r="K497" s="97"/>
      <c r="L497" s="97"/>
      <c r="M497" s="141"/>
      <c r="N497" s="141"/>
      <c r="O497" s="141"/>
      <c r="P497" s="141"/>
      <c r="Q497" s="141"/>
      <c r="R497" s="141"/>
      <c r="S497" s="141"/>
      <c r="T497" s="141"/>
    </row>
    <row r="498" spans="1:20" x14ac:dyDescent="0.25">
      <c r="A498" s="97"/>
      <c r="B498" s="153"/>
      <c r="C498" s="153"/>
      <c r="D498" s="153"/>
      <c r="E498" s="153"/>
      <c r="F498" s="153"/>
      <c r="G498" s="144"/>
      <c r="H498" s="153"/>
      <c r="I498" s="97"/>
      <c r="J498" s="97"/>
      <c r="K498" s="97"/>
      <c r="L498" s="97"/>
      <c r="M498" s="141"/>
      <c r="N498" s="141"/>
      <c r="O498" s="141"/>
      <c r="P498" s="141"/>
      <c r="Q498" s="141"/>
      <c r="R498" s="141"/>
      <c r="S498" s="141"/>
      <c r="T498" s="141"/>
    </row>
    <row r="499" spans="1:20" x14ac:dyDescent="0.25">
      <c r="A499" s="97"/>
      <c r="B499" s="153"/>
      <c r="C499" s="153"/>
      <c r="D499" s="153"/>
      <c r="E499" s="153"/>
      <c r="F499" s="153"/>
      <c r="G499" s="144"/>
      <c r="H499" s="153"/>
      <c r="I499" s="97"/>
      <c r="J499" s="97"/>
      <c r="K499" s="97"/>
      <c r="L499" s="97"/>
      <c r="M499" s="141"/>
      <c r="N499" s="141"/>
      <c r="O499" s="141"/>
      <c r="P499" s="141"/>
      <c r="Q499" s="141"/>
      <c r="R499" s="141"/>
      <c r="S499" s="141"/>
      <c r="T499" s="141"/>
    </row>
    <row r="500" spans="1:20" x14ac:dyDescent="0.25">
      <c r="A500" s="97"/>
      <c r="B500" s="153"/>
      <c r="C500" s="153"/>
      <c r="D500" s="153"/>
      <c r="E500" s="153"/>
      <c r="F500" s="153"/>
      <c r="G500" s="144"/>
      <c r="H500" s="153"/>
      <c r="I500" s="97"/>
      <c r="J500" s="97"/>
      <c r="K500" s="97"/>
      <c r="L500" s="97"/>
      <c r="M500" s="141"/>
      <c r="N500" s="141"/>
      <c r="O500" s="141"/>
      <c r="P500" s="141"/>
      <c r="Q500" s="141"/>
      <c r="R500" s="141"/>
      <c r="S500" s="141"/>
      <c r="T500" s="141"/>
    </row>
    <row r="501" spans="1:20" x14ac:dyDescent="0.25">
      <c r="A501" s="97"/>
      <c r="B501" s="153"/>
      <c r="C501" s="153"/>
      <c r="D501" s="153"/>
      <c r="E501" s="153"/>
      <c r="F501" s="153"/>
      <c r="G501" s="144"/>
      <c r="H501" s="153"/>
      <c r="I501" s="97"/>
      <c r="J501" s="97"/>
      <c r="K501" s="97"/>
      <c r="L501" s="97"/>
      <c r="M501" s="141"/>
      <c r="N501" s="141"/>
      <c r="O501" s="141"/>
      <c r="P501" s="141"/>
      <c r="Q501" s="141"/>
      <c r="R501" s="141"/>
      <c r="S501" s="141"/>
      <c r="T501" s="141"/>
    </row>
    <row r="502" spans="1:20" x14ac:dyDescent="0.25">
      <c r="A502" s="97"/>
      <c r="B502" s="153"/>
      <c r="C502" s="153"/>
      <c r="D502" s="153"/>
      <c r="E502" s="153"/>
      <c r="F502" s="153"/>
      <c r="G502" s="144"/>
      <c r="H502" s="153"/>
      <c r="I502" s="97"/>
      <c r="J502" s="97"/>
      <c r="K502" s="97"/>
      <c r="L502" s="97"/>
      <c r="M502" s="141"/>
      <c r="N502" s="141"/>
      <c r="O502" s="141"/>
      <c r="P502" s="141"/>
      <c r="Q502" s="141"/>
      <c r="R502" s="141"/>
      <c r="S502" s="141"/>
      <c r="T502" s="141"/>
    </row>
    <row r="503" spans="1:20" x14ac:dyDescent="0.25">
      <c r="A503" s="97"/>
      <c r="B503" s="153"/>
      <c r="C503" s="153"/>
      <c r="D503" s="153"/>
      <c r="E503" s="153"/>
      <c r="F503" s="153"/>
      <c r="G503" s="144"/>
      <c r="H503" s="153"/>
      <c r="I503" s="97"/>
      <c r="J503" s="97"/>
      <c r="K503" s="97"/>
      <c r="L503" s="97"/>
      <c r="M503" s="141"/>
      <c r="N503" s="141"/>
      <c r="O503" s="141"/>
      <c r="P503" s="141"/>
      <c r="Q503" s="141"/>
      <c r="R503" s="141"/>
      <c r="S503" s="141"/>
      <c r="T503" s="141"/>
    </row>
    <row r="504" spans="1:20" x14ac:dyDescent="0.25">
      <c r="A504" s="97"/>
      <c r="B504" s="153"/>
      <c r="C504" s="153"/>
      <c r="D504" s="153"/>
      <c r="E504" s="153"/>
      <c r="F504" s="153"/>
      <c r="G504" s="144"/>
      <c r="H504" s="153"/>
      <c r="I504" s="97"/>
      <c r="J504" s="97"/>
      <c r="K504" s="97"/>
      <c r="L504" s="97"/>
      <c r="M504" s="141"/>
      <c r="N504" s="141"/>
      <c r="O504" s="141"/>
      <c r="P504" s="141"/>
      <c r="Q504" s="141"/>
      <c r="R504" s="141"/>
      <c r="S504" s="141"/>
      <c r="T504" s="141"/>
    </row>
    <row r="505" spans="1:20" x14ac:dyDescent="0.25">
      <c r="A505" s="97"/>
      <c r="B505" s="153"/>
      <c r="C505" s="153"/>
      <c r="D505" s="153"/>
      <c r="E505" s="153"/>
      <c r="F505" s="153"/>
      <c r="G505" s="144"/>
      <c r="H505" s="153"/>
      <c r="I505" s="97"/>
      <c r="J505" s="97"/>
      <c r="K505" s="97"/>
      <c r="L505" s="97"/>
      <c r="M505" s="141"/>
      <c r="N505" s="141"/>
      <c r="O505" s="141"/>
      <c r="P505" s="141"/>
      <c r="Q505" s="141"/>
      <c r="R505" s="141"/>
      <c r="S505" s="141"/>
      <c r="T505" s="141"/>
    </row>
    <row r="506" spans="1:20" x14ac:dyDescent="0.25">
      <c r="A506" s="97"/>
      <c r="B506" s="153"/>
      <c r="C506" s="153"/>
      <c r="D506" s="153"/>
      <c r="E506" s="153"/>
      <c r="F506" s="153"/>
      <c r="G506" s="144"/>
      <c r="H506" s="153"/>
      <c r="I506" s="97"/>
      <c r="J506" s="97"/>
      <c r="K506" s="97"/>
      <c r="L506" s="97"/>
      <c r="M506" s="141"/>
      <c r="N506" s="141"/>
      <c r="O506" s="141"/>
      <c r="P506" s="141"/>
      <c r="Q506" s="141"/>
      <c r="R506" s="141"/>
      <c r="S506" s="141"/>
      <c r="T506" s="141"/>
    </row>
    <row r="507" spans="1:20" x14ac:dyDescent="0.25">
      <c r="A507" s="97"/>
      <c r="B507" s="153"/>
      <c r="C507" s="153"/>
      <c r="D507" s="153"/>
      <c r="E507" s="153"/>
      <c r="F507" s="153"/>
      <c r="G507" s="144"/>
      <c r="H507" s="153"/>
      <c r="I507" s="97"/>
      <c r="J507" s="97"/>
      <c r="K507" s="97"/>
      <c r="L507" s="97"/>
      <c r="M507" s="141"/>
      <c r="N507" s="141"/>
      <c r="O507" s="141"/>
      <c r="P507" s="141"/>
      <c r="Q507" s="141"/>
      <c r="R507" s="141"/>
      <c r="S507" s="141"/>
      <c r="T507" s="141"/>
    </row>
    <row r="508" spans="1:20" x14ac:dyDescent="0.25">
      <c r="A508" s="97"/>
      <c r="B508" s="153"/>
      <c r="C508" s="153"/>
      <c r="D508" s="153"/>
      <c r="E508" s="153"/>
      <c r="F508" s="153"/>
      <c r="G508" s="144"/>
      <c r="H508" s="153"/>
      <c r="I508" s="97"/>
      <c r="J508" s="97"/>
      <c r="K508" s="97"/>
      <c r="L508" s="97"/>
      <c r="M508" s="141"/>
      <c r="N508" s="141"/>
      <c r="O508" s="141"/>
      <c r="P508" s="141"/>
      <c r="Q508" s="141"/>
      <c r="R508" s="141"/>
      <c r="S508" s="141"/>
      <c r="T508" s="141"/>
    </row>
    <row r="509" spans="1:20" x14ac:dyDescent="0.25">
      <c r="A509" s="97"/>
      <c r="B509" s="153"/>
      <c r="C509" s="153"/>
      <c r="D509" s="153"/>
      <c r="E509" s="153"/>
      <c r="F509" s="153"/>
      <c r="G509" s="144"/>
      <c r="H509" s="153"/>
      <c r="I509" s="97"/>
      <c r="J509" s="97"/>
      <c r="K509" s="97"/>
      <c r="L509" s="97"/>
      <c r="M509" s="141"/>
      <c r="N509" s="141"/>
      <c r="O509" s="141"/>
      <c r="P509" s="141"/>
      <c r="Q509" s="141"/>
      <c r="R509" s="141"/>
      <c r="S509" s="141"/>
      <c r="T509" s="141"/>
    </row>
    <row r="510" spans="1:20" x14ac:dyDescent="0.25">
      <c r="A510" s="97"/>
      <c r="B510" s="153"/>
      <c r="C510" s="153"/>
      <c r="D510" s="153"/>
      <c r="E510" s="153"/>
      <c r="F510" s="153"/>
      <c r="G510" s="144"/>
      <c r="H510" s="153"/>
      <c r="I510" s="97"/>
      <c r="J510" s="97"/>
      <c r="K510" s="97"/>
      <c r="L510" s="97"/>
      <c r="M510" s="141"/>
      <c r="N510" s="141"/>
      <c r="O510" s="141"/>
      <c r="P510" s="141"/>
      <c r="Q510" s="141"/>
      <c r="R510" s="141"/>
      <c r="S510" s="141"/>
      <c r="T510" s="141"/>
    </row>
    <row r="511" spans="1:20" x14ac:dyDescent="0.25">
      <c r="A511" s="97"/>
      <c r="B511" s="153"/>
      <c r="C511" s="153"/>
      <c r="D511" s="153"/>
      <c r="E511" s="153"/>
      <c r="F511" s="153"/>
      <c r="G511" s="144"/>
      <c r="H511" s="153"/>
      <c r="I511" s="97"/>
      <c r="J511" s="97"/>
      <c r="K511" s="97"/>
      <c r="L511" s="97"/>
      <c r="M511" s="141"/>
      <c r="N511" s="141"/>
      <c r="O511" s="141"/>
      <c r="P511" s="141"/>
      <c r="Q511" s="141"/>
      <c r="R511" s="141"/>
      <c r="S511" s="141"/>
      <c r="T511" s="141"/>
    </row>
    <row r="512" spans="1:20" x14ac:dyDescent="0.25">
      <c r="A512" s="97"/>
      <c r="B512" s="153"/>
      <c r="C512" s="153"/>
      <c r="D512" s="153"/>
      <c r="E512" s="153"/>
      <c r="F512" s="153"/>
      <c r="G512" s="144"/>
      <c r="H512" s="153"/>
      <c r="I512" s="97"/>
      <c r="J512" s="97"/>
      <c r="K512" s="97"/>
      <c r="L512" s="97"/>
      <c r="M512" s="141"/>
      <c r="N512" s="141"/>
      <c r="O512" s="141"/>
      <c r="P512" s="141"/>
      <c r="Q512" s="141"/>
      <c r="R512" s="141"/>
      <c r="S512" s="141"/>
      <c r="T512" s="141"/>
    </row>
    <row r="513" spans="1:20" x14ac:dyDescent="0.25">
      <c r="A513" s="97"/>
      <c r="B513" s="153"/>
      <c r="C513" s="153"/>
      <c r="D513" s="153"/>
      <c r="E513" s="153"/>
      <c r="F513" s="153"/>
      <c r="G513" s="144"/>
      <c r="H513" s="153"/>
      <c r="I513" s="97"/>
      <c r="J513" s="97"/>
      <c r="K513" s="97"/>
      <c r="L513" s="97"/>
      <c r="M513" s="141"/>
      <c r="N513" s="141"/>
      <c r="O513" s="141"/>
      <c r="P513" s="141"/>
      <c r="Q513" s="141"/>
      <c r="R513" s="141"/>
      <c r="S513" s="141"/>
      <c r="T513" s="141"/>
    </row>
    <row r="514" spans="1:20" x14ac:dyDescent="0.25">
      <c r="A514" s="97"/>
      <c r="B514" s="153"/>
      <c r="C514" s="153"/>
      <c r="D514" s="153"/>
      <c r="E514" s="153"/>
      <c r="F514" s="153"/>
      <c r="G514" s="144"/>
      <c r="H514" s="153"/>
      <c r="I514" s="97"/>
      <c r="J514" s="97"/>
      <c r="K514" s="97"/>
      <c r="L514" s="97"/>
      <c r="M514" s="141"/>
      <c r="N514" s="141"/>
      <c r="O514" s="141"/>
      <c r="P514" s="141"/>
      <c r="Q514" s="141"/>
      <c r="R514" s="141"/>
      <c r="S514" s="141"/>
      <c r="T514" s="141"/>
    </row>
    <row r="515" spans="1:20" x14ac:dyDescent="0.25">
      <c r="A515" s="97"/>
      <c r="B515" s="153"/>
      <c r="C515" s="153"/>
      <c r="D515" s="153"/>
      <c r="E515" s="153"/>
      <c r="F515" s="153"/>
      <c r="G515" s="144"/>
      <c r="H515" s="153"/>
      <c r="I515" s="97"/>
      <c r="J515" s="97"/>
      <c r="K515" s="97"/>
      <c r="L515" s="97"/>
      <c r="M515" s="141"/>
      <c r="N515" s="141"/>
      <c r="O515" s="141"/>
      <c r="P515" s="141"/>
      <c r="Q515" s="141"/>
      <c r="R515" s="141"/>
      <c r="S515" s="141"/>
      <c r="T515" s="141"/>
    </row>
    <row r="516" spans="1:20" x14ac:dyDescent="0.25">
      <c r="A516" s="97"/>
      <c r="B516" s="153"/>
      <c r="C516" s="153"/>
      <c r="D516" s="153"/>
      <c r="E516" s="153"/>
      <c r="F516" s="153"/>
      <c r="G516" s="144"/>
      <c r="H516" s="153"/>
      <c r="I516" s="97"/>
      <c r="J516" s="97"/>
      <c r="K516" s="97"/>
      <c r="L516" s="97"/>
      <c r="M516" s="141"/>
      <c r="N516" s="141"/>
      <c r="O516" s="141"/>
      <c r="P516" s="141"/>
      <c r="Q516" s="141"/>
      <c r="R516" s="141"/>
      <c r="S516" s="141"/>
      <c r="T516" s="141"/>
    </row>
    <row r="517" spans="1:20" x14ac:dyDescent="0.25">
      <c r="A517" s="97"/>
      <c r="B517" s="153"/>
      <c r="C517" s="153"/>
      <c r="D517" s="153"/>
      <c r="E517" s="153"/>
      <c r="F517" s="153"/>
      <c r="G517" s="144"/>
      <c r="H517" s="153"/>
      <c r="I517" s="97"/>
      <c r="J517" s="97"/>
      <c r="K517" s="97"/>
      <c r="L517" s="97"/>
      <c r="M517" s="141"/>
      <c r="N517" s="141"/>
      <c r="O517" s="141"/>
      <c r="P517" s="141"/>
      <c r="Q517" s="141"/>
      <c r="R517" s="141"/>
      <c r="S517" s="141"/>
      <c r="T517" s="141"/>
    </row>
    <row r="518" spans="1:20" x14ac:dyDescent="0.25">
      <c r="A518" s="97"/>
      <c r="B518" s="153"/>
      <c r="C518" s="153"/>
      <c r="D518" s="153"/>
      <c r="E518" s="153"/>
      <c r="F518" s="153"/>
      <c r="G518" s="144"/>
      <c r="H518" s="153"/>
      <c r="I518" s="97"/>
      <c r="J518" s="97"/>
      <c r="K518" s="97"/>
      <c r="L518" s="97"/>
      <c r="M518" s="141"/>
      <c r="N518" s="141"/>
      <c r="O518" s="141"/>
      <c r="P518" s="141"/>
      <c r="Q518" s="141"/>
      <c r="R518" s="141"/>
      <c r="S518" s="141"/>
      <c r="T518" s="141"/>
    </row>
    <row r="519" spans="1:20" x14ac:dyDescent="0.25">
      <c r="A519" s="97"/>
      <c r="B519" s="153"/>
      <c r="C519" s="153"/>
      <c r="D519" s="153"/>
      <c r="E519" s="153"/>
      <c r="F519" s="153"/>
      <c r="G519" s="144"/>
      <c r="H519" s="153"/>
      <c r="I519" s="97"/>
      <c r="J519" s="97"/>
      <c r="K519" s="97"/>
      <c r="L519" s="97"/>
      <c r="M519" s="141"/>
      <c r="N519" s="141"/>
      <c r="O519" s="141"/>
      <c r="P519" s="141"/>
      <c r="Q519" s="141"/>
      <c r="R519" s="141"/>
      <c r="S519" s="141"/>
      <c r="T519" s="141"/>
    </row>
    <row r="520" spans="1:20" x14ac:dyDescent="0.25">
      <c r="A520" s="97"/>
      <c r="B520" s="153"/>
      <c r="C520" s="153"/>
      <c r="D520" s="153"/>
      <c r="E520" s="153"/>
      <c r="F520" s="153"/>
      <c r="G520" s="144"/>
      <c r="H520" s="153"/>
      <c r="I520" s="97"/>
      <c r="J520" s="97"/>
      <c r="K520" s="97"/>
      <c r="L520" s="97"/>
      <c r="M520" s="141"/>
      <c r="N520" s="141"/>
      <c r="O520" s="141"/>
      <c r="P520" s="141"/>
      <c r="Q520" s="141"/>
      <c r="R520" s="141"/>
      <c r="S520" s="141"/>
      <c r="T520" s="141"/>
    </row>
    <row r="521" spans="1:20" x14ac:dyDescent="0.25">
      <c r="A521" s="97"/>
      <c r="B521" s="153"/>
      <c r="C521" s="153"/>
      <c r="D521" s="153"/>
      <c r="E521" s="153"/>
      <c r="F521" s="153"/>
      <c r="G521" s="144"/>
      <c r="H521" s="153"/>
      <c r="I521" s="97"/>
      <c r="J521" s="97"/>
      <c r="K521" s="97"/>
      <c r="L521" s="97"/>
      <c r="M521" s="141"/>
      <c r="N521" s="141"/>
      <c r="O521" s="141"/>
      <c r="P521" s="141"/>
      <c r="Q521" s="141"/>
      <c r="R521" s="141"/>
      <c r="S521" s="141"/>
      <c r="T521" s="141"/>
    </row>
    <row r="522" spans="1:20" x14ac:dyDescent="0.25">
      <c r="A522" s="97"/>
      <c r="B522" s="153"/>
      <c r="C522" s="153"/>
      <c r="D522" s="153"/>
      <c r="E522" s="153"/>
      <c r="F522" s="153"/>
      <c r="G522" s="144"/>
      <c r="H522" s="153"/>
      <c r="I522" s="97"/>
      <c r="J522" s="97"/>
      <c r="K522" s="97"/>
      <c r="L522" s="97"/>
      <c r="M522" s="141"/>
      <c r="N522" s="141"/>
      <c r="O522" s="141"/>
      <c r="P522" s="141"/>
      <c r="Q522" s="141"/>
      <c r="R522" s="141"/>
      <c r="S522" s="141"/>
      <c r="T522" s="141"/>
    </row>
    <row r="523" spans="1:20" x14ac:dyDescent="0.25">
      <c r="A523" s="97"/>
      <c r="B523" s="153"/>
      <c r="C523" s="153"/>
      <c r="D523" s="153"/>
      <c r="E523" s="153"/>
      <c r="F523" s="153"/>
      <c r="G523" s="144"/>
      <c r="H523" s="153"/>
      <c r="I523" s="97"/>
      <c r="J523" s="97"/>
      <c r="K523" s="97"/>
      <c r="L523" s="97"/>
      <c r="M523" s="141"/>
      <c r="N523" s="141"/>
      <c r="O523" s="141"/>
      <c r="P523" s="141"/>
      <c r="Q523" s="141"/>
      <c r="R523" s="141"/>
      <c r="S523" s="141"/>
      <c r="T523" s="141"/>
    </row>
    <row r="524" spans="1:20" x14ac:dyDescent="0.25">
      <c r="A524" s="97"/>
      <c r="B524" s="153"/>
      <c r="C524" s="153"/>
      <c r="D524" s="153"/>
      <c r="E524" s="153"/>
      <c r="F524" s="153"/>
      <c r="G524" s="144"/>
      <c r="H524" s="153"/>
      <c r="I524" s="97"/>
      <c r="J524" s="97"/>
      <c r="K524" s="97"/>
      <c r="L524" s="97"/>
      <c r="M524" s="141"/>
      <c r="N524" s="141"/>
      <c r="O524" s="141"/>
      <c r="P524" s="141"/>
      <c r="Q524" s="141"/>
      <c r="R524" s="141"/>
      <c r="S524" s="141"/>
      <c r="T524" s="141"/>
    </row>
    <row r="525" spans="1:20" x14ac:dyDescent="0.25">
      <c r="A525" s="97"/>
      <c r="B525" s="153"/>
      <c r="C525" s="153"/>
      <c r="D525" s="153"/>
      <c r="E525" s="153"/>
      <c r="F525" s="153"/>
      <c r="G525" s="144"/>
      <c r="H525" s="153"/>
      <c r="I525" s="97"/>
      <c r="J525" s="97"/>
      <c r="K525" s="97"/>
      <c r="L525" s="97"/>
      <c r="M525" s="141"/>
      <c r="N525" s="141"/>
      <c r="O525" s="141"/>
      <c r="P525" s="141"/>
      <c r="Q525" s="141"/>
      <c r="R525" s="141"/>
      <c r="S525" s="141"/>
      <c r="T525" s="141"/>
    </row>
    <row r="526" spans="1:20" x14ac:dyDescent="0.25">
      <c r="A526" s="97"/>
      <c r="B526" s="153"/>
      <c r="C526" s="153"/>
      <c r="D526" s="153"/>
      <c r="E526" s="153"/>
      <c r="F526" s="153"/>
      <c r="G526" s="144"/>
      <c r="H526" s="153"/>
      <c r="I526" s="97"/>
      <c r="J526" s="97"/>
      <c r="K526" s="97"/>
      <c r="L526" s="97"/>
      <c r="M526" s="141"/>
      <c r="N526" s="141"/>
      <c r="O526" s="141"/>
      <c r="P526" s="141"/>
      <c r="Q526" s="141"/>
      <c r="R526" s="141"/>
      <c r="S526" s="141"/>
      <c r="T526" s="141"/>
    </row>
    <row r="527" spans="1:20" x14ac:dyDescent="0.25">
      <c r="A527" s="97"/>
      <c r="B527" s="153"/>
      <c r="C527" s="153"/>
      <c r="D527" s="153"/>
      <c r="E527" s="153"/>
      <c r="F527" s="153"/>
      <c r="G527" s="144"/>
      <c r="H527" s="153"/>
      <c r="I527" s="97"/>
      <c r="J527" s="97"/>
      <c r="K527" s="97"/>
      <c r="L527" s="97"/>
      <c r="M527" s="141"/>
      <c r="N527" s="141"/>
      <c r="O527" s="141"/>
      <c r="P527" s="141"/>
      <c r="Q527" s="141"/>
      <c r="R527" s="141"/>
      <c r="S527" s="141"/>
      <c r="T527" s="141"/>
    </row>
    <row r="528" spans="1:20" x14ac:dyDescent="0.25">
      <c r="A528" s="97"/>
      <c r="B528" s="153"/>
      <c r="C528" s="153"/>
      <c r="D528" s="153"/>
      <c r="E528" s="153"/>
      <c r="F528" s="153"/>
      <c r="G528" s="144"/>
      <c r="H528" s="153"/>
      <c r="I528" s="97"/>
      <c r="J528" s="97"/>
      <c r="K528" s="97"/>
      <c r="L528" s="97"/>
      <c r="M528" s="141"/>
      <c r="N528" s="141"/>
      <c r="O528" s="141"/>
      <c r="P528" s="141"/>
      <c r="Q528" s="141"/>
      <c r="R528" s="141"/>
      <c r="S528" s="141"/>
      <c r="T528" s="141"/>
    </row>
    <row r="529" spans="1:20" x14ac:dyDescent="0.25">
      <c r="A529" s="97"/>
      <c r="B529" s="153"/>
      <c r="C529" s="153"/>
      <c r="D529" s="153"/>
      <c r="E529" s="153"/>
      <c r="F529" s="153"/>
      <c r="G529" s="144"/>
      <c r="H529" s="153"/>
      <c r="I529" s="97"/>
      <c r="J529" s="97"/>
      <c r="K529" s="97"/>
      <c r="L529" s="97"/>
      <c r="M529" s="141"/>
      <c r="N529" s="141"/>
      <c r="O529" s="141"/>
      <c r="P529" s="141"/>
      <c r="Q529" s="141"/>
      <c r="R529" s="141"/>
      <c r="S529" s="141"/>
      <c r="T529" s="141"/>
    </row>
    <row r="530" spans="1:20" x14ac:dyDescent="0.25">
      <c r="A530" s="97"/>
      <c r="B530" s="153"/>
      <c r="C530" s="153"/>
      <c r="D530" s="153"/>
      <c r="E530" s="153"/>
      <c r="F530" s="153"/>
      <c r="G530" s="144"/>
      <c r="H530" s="153"/>
      <c r="I530" s="97"/>
      <c r="J530" s="97"/>
      <c r="K530" s="97"/>
      <c r="L530" s="97"/>
      <c r="M530" s="141"/>
      <c r="N530" s="141"/>
      <c r="O530" s="141"/>
      <c r="P530" s="141"/>
      <c r="Q530" s="141"/>
      <c r="R530" s="141"/>
      <c r="S530" s="141"/>
      <c r="T530" s="141"/>
    </row>
    <row r="531" spans="1:20" x14ac:dyDescent="0.25">
      <c r="A531" s="97"/>
      <c r="B531" s="153"/>
      <c r="C531" s="153"/>
      <c r="D531" s="153"/>
      <c r="E531" s="153"/>
      <c r="F531" s="153"/>
      <c r="G531" s="144"/>
      <c r="H531" s="153"/>
      <c r="I531" s="97"/>
      <c r="J531" s="97"/>
      <c r="K531" s="97"/>
      <c r="L531" s="97"/>
      <c r="M531" s="141"/>
      <c r="N531" s="141"/>
      <c r="O531" s="141"/>
      <c r="P531" s="141"/>
      <c r="Q531" s="141"/>
      <c r="R531" s="141"/>
      <c r="S531" s="141"/>
      <c r="T531" s="141"/>
    </row>
    <row r="532" spans="1:20" x14ac:dyDescent="0.25">
      <c r="A532" s="97"/>
      <c r="B532" s="153"/>
      <c r="C532" s="153"/>
      <c r="D532" s="153"/>
      <c r="E532" s="153"/>
      <c r="F532" s="153"/>
      <c r="G532" s="144"/>
      <c r="H532" s="153"/>
      <c r="I532" s="97"/>
      <c r="J532" s="97"/>
      <c r="K532" s="97"/>
      <c r="L532" s="97"/>
      <c r="M532" s="141"/>
      <c r="N532" s="141"/>
      <c r="O532" s="141"/>
      <c r="P532" s="141"/>
      <c r="Q532" s="141"/>
      <c r="R532" s="141"/>
      <c r="S532" s="141"/>
      <c r="T532" s="141"/>
    </row>
    <row r="533" spans="1:20" x14ac:dyDescent="0.25">
      <c r="A533" s="97"/>
      <c r="B533" s="153"/>
      <c r="C533" s="153"/>
      <c r="D533" s="153"/>
      <c r="E533" s="153"/>
      <c r="F533" s="153"/>
      <c r="G533" s="144"/>
      <c r="H533" s="153"/>
      <c r="I533" s="97"/>
      <c r="J533" s="97"/>
      <c r="K533" s="97"/>
      <c r="L533" s="97"/>
      <c r="M533" s="141"/>
      <c r="N533" s="141"/>
      <c r="O533" s="141"/>
      <c r="P533" s="141"/>
      <c r="Q533" s="141"/>
      <c r="R533" s="141"/>
      <c r="S533" s="141"/>
      <c r="T533" s="141"/>
    </row>
    <row r="534" spans="1:20" x14ac:dyDescent="0.25">
      <c r="A534" s="97"/>
      <c r="B534" s="153"/>
      <c r="C534" s="153"/>
      <c r="D534" s="153"/>
      <c r="E534" s="153"/>
      <c r="F534" s="153"/>
      <c r="G534" s="144"/>
      <c r="H534" s="153"/>
      <c r="I534" s="97"/>
      <c r="J534" s="97"/>
      <c r="K534" s="97"/>
      <c r="L534" s="97"/>
      <c r="M534" s="141"/>
      <c r="N534" s="141"/>
      <c r="O534" s="141"/>
      <c r="P534" s="141"/>
      <c r="Q534" s="141"/>
      <c r="R534" s="141"/>
      <c r="S534" s="141"/>
      <c r="T534" s="141"/>
    </row>
    <row r="535" spans="1:20" x14ac:dyDescent="0.25">
      <c r="A535" s="97"/>
      <c r="B535" s="153"/>
      <c r="C535" s="153"/>
      <c r="D535" s="153"/>
      <c r="E535" s="153"/>
      <c r="F535" s="153"/>
      <c r="G535" s="144"/>
      <c r="H535" s="153"/>
      <c r="I535" s="97"/>
      <c r="J535" s="97"/>
      <c r="K535" s="97"/>
      <c r="L535" s="97"/>
      <c r="M535" s="141"/>
      <c r="N535" s="141"/>
      <c r="O535" s="141"/>
      <c r="P535" s="141"/>
      <c r="Q535" s="141"/>
      <c r="R535" s="141"/>
      <c r="S535" s="141"/>
      <c r="T535" s="141"/>
    </row>
    <row r="536" spans="1:20" x14ac:dyDescent="0.25">
      <c r="A536" s="97"/>
      <c r="B536" s="153"/>
      <c r="C536" s="153"/>
      <c r="D536" s="153"/>
      <c r="E536" s="153"/>
      <c r="F536" s="153"/>
      <c r="G536" s="144"/>
      <c r="H536" s="153"/>
      <c r="I536" s="97"/>
      <c r="J536" s="97"/>
      <c r="K536" s="97"/>
      <c r="L536" s="97"/>
      <c r="M536" s="141"/>
      <c r="N536" s="141"/>
      <c r="O536" s="141"/>
      <c r="P536" s="141"/>
      <c r="Q536" s="141"/>
      <c r="R536" s="141"/>
      <c r="S536" s="141"/>
      <c r="T536" s="141"/>
    </row>
    <row r="537" spans="1:20" x14ac:dyDescent="0.25">
      <c r="A537" s="97"/>
      <c r="B537" s="153"/>
      <c r="C537" s="153"/>
      <c r="D537" s="153"/>
      <c r="E537" s="153"/>
      <c r="F537" s="153"/>
      <c r="G537" s="144"/>
      <c r="H537" s="153"/>
      <c r="I537" s="97"/>
      <c r="J537" s="97"/>
      <c r="K537" s="97"/>
      <c r="L537" s="97"/>
      <c r="M537" s="141"/>
      <c r="N537" s="141"/>
      <c r="O537" s="141"/>
      <c r="P537" s="141"/>
      <c r="Q537" s="141"/>
      <c r="R537" s="141"/>
      <c r="S537" s="141"/>
      <c r="T537" s="141"/>
    </row>
    <row r="538" spans="1:20" x14ac:dyDescent="0.25">
      <c r="A538" s="97"/>
      <c r="B538" s="153"/>
      <c r="C538" s="153"/>
      <c r="D538" s="153"/>
      <c r="E538" s="153"/>
      <c r="F538" s="153"/>
      <c r="G538" s="144"/>
      <c r="H538" s="153"/>
      <c r="I538" s="97"/>
      <c r="J538" s="97"/>
      <c r="K538" s="97"/>
      <c r="L538" s="97"/>
      <c r="M538" s="141"/>
      <c r="N538" s="141"/>
      <c r="O538" s="141"/>
      <c r="P538" s="141"/>
      <c r="Q538" s="141"/>
      <c r="R538" s="141"/>
      <c r="S538" s="141"/>
      <c r="T538" s="141"/>
    </row>
    <row r="539" spans="1:20" x14ac:dyDescent="0.25">
      <c r="A539" s="97"/>
      <c r="B539" s="153"/>
      <c r="C539" s="153"/>
      <c r="D539" s="153"/>
      <c r="E539" s="153"/>
      <c r="F539" s="153"/>
      <c r="G539" s="144"/>
      <c r="H539" s="153"/>
      <c r="I539" s="97"/>
      <c r="J539" s="97"/>
      <c r="K539" s="97"/>
      <c r="L539" s="97"/>
      <c r="M539" s="141"/>
      <c r="N539" s="141"/>
      <c r="O539" s="141"/>
      <c r="P539" s="141"/>
      <c r="Q539" s="141"/>
      <c r="R539" s="141"/>
      <c r="S539" s="141"/>
      <c r="T539" s="141"/>
    </row>
    <row r="540" spans="1:20" x14ac:dyDescent="0.25">
      <c r="A540" s="97"/>
      <c r="B540" s="153"/>
      <c r="C540" s="153"/>
      <c r="D540" s="153"/>
      <c r="E540" s="153"/>
      <c r="F540" s="153"/>
      <c r="G540" s="144"/>
      <c r="H540" s="153"/>
      <c r="I540" s="97"/>
      <c r="J540" s="97"/>
      <c r="K540" s="97"/>
      <c r="L540" s="97"/>
      <c r="M540" s="141"/>
      <c r="N540" s="141"/>
      <c r="O540" s="141"/>
      <c r="P540" s="141"/>
      <c r="Q540" s="141"/>
      <c r="R540" s="141"/>
      <c r="S540" s="141"/>
      <c r="T540" s="141"/>
    </row>
    <row r="541" spans="1:20" x14ac:dyDescent="0.25">
      <c r="A541" s="97"/>
      <c r="B541" s="153"/>
      <c r="C541" s="153"/>
      <c r="D541" s="153"/>
      <c r="E541" s="153"/>
      <c r="F541" s="153"/>
      <c r="G541" s="144"/>
      <c r="H541" s="153"/>
      <c r="I541" s="97"/>
      <c r="J541" s="97"/>
      <c r="K541" s="97"/>
      <c r="L541" s="97"/>
      <c r="M541" s="141"/>
      <c r="N541" s="141"/>
      <c r="O541" s="141"/>
      <c r="P541" s="141"/>
      <c r="Q541" s="141"/>
      <c r="R541" s="141"/>
      <c r="S541" s="141"/>
      <c r="T541" s="141"/>
    </row>
    <row r="542" spans="1:20" x14ac:dyDescent="0.25">
      <c r="A542" s="97"/>
      <c r="B542" s="153"/>
      <c r="C542" s="153"/>
      <c r="D542" s="153"/>
      <c r="E542" s="153"/>
      <c r="F542" s="153"/>
      <c r="G542" s="144"/>
      <c r="H542" s="153"/>
      <c r="I542" s="97"/>
      <c r="J542" s="97"/>
      <c r="K542" s="97"/>
      <c r="L542" s="97"/>
      <c r="M542" s="141"/>
      <c r="N542" s="141"/>
      <c r="O542" s="141"/>
      <c r="P542" s="141"/>
      <c r="Q542" s="141"/>
      <c r="R542" s="141"/>
      <c r="S542" s="141"/>
      <c r="T542" s="141"/>
    </row>
    <row r="543" spans="1:20" x14ac:dyDescent="0.25">
      <c r="A543" s="97"/>
      <c r="B543" s="153"/>
      <c r="C543" s="153"/>
      <c r="D543" s="153"/>
      <c r="E543" s="153"/>
      <c r="F543" s="153"/>
      <c r="G543" s="144"/>
      <c r="H543" s="153"/>
      <c r="I543" s="97"/>
      <c r="J543" s="97"/>
      <c r="K543" s="97"/>
      <c r="L543" s="97"/>
      <c r="M543" s="141"/>
      <c r="N543" s="141"/>
      <c r="O543" s="141"/>
      <c r="P543" s="141"/>
      <c r="Q543" s="141"/>
      <c r="R543" s="141"/>
      <c r="S543" s="141"/>
      <c r="T543" s="141"/>
    </row>
    <row r="544" spans="1:20" x14ac:dyDescent="0.25">
      <c r="A544" s="97"/>
      <c r="B544" s="153"/>
      <c r="C544" s="153"/>
      <c r="D544" s="153"/>
      <c r="E544" s="153"/>
      <c r="F544" s="153"/>
      <c r="G544" s="144"/>
      <c r="H544" s="153"/>
      <c r="I544" s="97"/>
      <c r="J544" s="97"/>
      <c r="K544" s="97"/>
      <c r="L544" s="97"/>
      <c r="M544" s="141"/>
      <c r="N544" s="141"/>
      <c r="O544" s="141"/>
      <c r="P544" s="141"/>
      <c r="Q544" s="141"/>
      <c r="R544" s="141"/>
      <c r="S544" s="141"/>
      <c r="T544" s="141"/>
    </row>
    <row r="545" spans="1:20" x14ac:dyDescent="0.25">
      <c r="A545" s="97"/>
      <c r="B545" s="153"/>
      <c r="C545" s="153"/>
      <c r="D545" s="153"/>
      <c r="E545" s="153"/>
      <c r="F545" s="153"/>
      <c r="G545" s="144"/>
      <c r="H545" s="153"/>
      <c r="I545" s="97"/>
      <c r="J545" s="97"/>
      <c r="K545" s="97"/>
      <c r="L545" s="97"/>
      <c r="M545" s="141"/>
      <c r="N545" s="141"/>
      <c r="O545" s="141"/>
      <c r="P545" s="141"/>
      <c r="Q545" s="141"/>
      <c r="R545" s="141"/>
      <c r="S545" s="141"/>
      <c r="T545" s="141"/>
    </row>
    <row r="546" spans="1:20" x14ac:dyDescent="0.25">
      <c r="A546" s="97"/>
      <c r="B546" s="153"/>
      <c r="C546" s="153"/>
      <c r="D546" s="153"/>
      <c r="E546" s="153"/>
      <c r="F546" s="153"/>
      <c r="G546" s="144"/>
      <c r="H546" s="153"/>
      <c r="I546" s="97"/>
      <c r="J546" s="97"/>
      <c r="K546" s="97"/>
      <c r="L546" s="97"/>
      <c r="M546" s="141"/>
      <c r="N546" s="141"/>
      <c r="O546" s="141"/>
      <c r="P546" s="141"/>
      <c r="Q546" s="141"/>
      <c r="R546" s="141"/>
      <c r="S546" s="141"/>
      <c r="T546" s="141"/>
    </row>
    <row r="547" spans="1:20" x14ac:dyDescent="0.25">
      <c r="A547" s="97"/>
      <c r="B547" s="153"/>
      <c r="C547" s="153"/>
      <c r="D547" s="153"/>
      <c r="E547" s="153"/>
      <c r="F547" s="153"/>
      <c r="G547" s="144"/>
      <c r="H547" s="153"/>
      <c r="I547" s="97"/>
      <c r="J547" s="97"/>
      <c r="K547" s="97"/>
      <c r="L547" s="97"/>
      <c r="M547" s="141"/>
      <c r="N547" s="141"/>
      <c r="O547" s="141"/>
      <c r="P547" s="141"/>
      <c r="Q547" s="141"/>
      <c r="R547" s="141"/>
      <c r="S547" s="141"/>
      <c r="T547" s="141"/>
    </row>
    <row r="548" spans="1:20" x14ac:dyDescent="0.25">
      <c r="A548" s="97"/>
      <c r="B548" s="153"/>
      <c r="C548" s="153"/>
      <c r="D548" s="153"/>
      <c r="E548" s="153"/>
      <c r="F548" s="153"/>
      <c r="G548" s="144"/>
      <c r="H548" s="153"/>
      <c r="I548" s="97"/>
      <c r="J548" s="97"/>
      <c r="K548" s="97"/>
      <c r="L548" s="97"/>
      <c r="M548" s="141"/>
      <c r="N548" s="141"/>
      <c r="O548" s="141"/>
      <c r="P548" s="141"/>
      <c r="Q548" s="141"/>
      <c r="R548" s="141"/>
      <c r="S548" s="141"/>
      <c r="T548" s="141"/>
    </row>
    <row r="549" spans="1:20" x14ac:dyDescent="0.25">
      <c r="A549" s="97"/>
      <c r="B549" s="153"/>
      <c r="C549" s="153"/>
      <c r="D549" s="153"/>
      <c r="E549" s="153"/>
      <c r="F549" s="153"/>
      <c r="G549" s="144"/>
      <c r="H549" s="153"/>
      <c r="I549" s="97"/>
      <c r="J549" s="97"/>
      <c r="K549" s="97"/>
      <c r="L549" s="97"/>
      <c r="M549" s="141"/>
      <c r="N549" s="141"/>
      <c r="O549" s="141"/>
      <c r="P549" s="141"/>
      <c r="Q549" s="141"/>
      <c r="R549" s="141"/>
      <c r="S549" s="141"/>
      <c r="T549" s="141"/>
    </row>
    <row r="550" spans="1:20" x14ac:dyDescent="0.25">
      <c r="A550" s="97"/>
      <c r="B550" s="153"/>
      <c r="C550" s="153"/>
      <c r="D550" s="153"/>
      <c r="E550" s="153"/>
      <c r="F550" s="153"/>
      <c r="G550" s="144"/>
      <c r="H550" s="153"/>
      <c r="I550" s="97"/>
      <c r="J550" s="97"/>
      <c r="K550" s="97"/>
      <c r="L550" s="97"/>
      <c r="M550" s="141"/>
      <c r="N550" s="141"/>
      <c r="O550" s="141"/>
      <c r="P550" s="141"/>
      <c r="Q550" s="141"/>
      <c r="R550" s="141"/>
      <c r="S550" s="141"/>
      <c r="T550" s="141"/>
    </row>
    <row r="551" spans="1:20" x14ac:dyDescent="0.25">
      <c r="A551" s="97"/>
      <c r="B551" s="153"/>
      <c r="C551" s="153"/>
      <c r="D551" s="153"/>
      <c r="E551" s="153"/>
      <c r="F551" s="153"/>
      <c r="G551" s="144"/>
      <c r="H551" s="153"/>
      <c r="I551" s="97"/>
      <c r="J551" s="97"/>
      <c r="K551" s="97"/>
      <c r="L551" s="97"/>
      <c r="M551" s="141"/>
      <c r="N551" s="141"/>
      <c r="O551" s="141"/>
      <c r="P551" s="141"/>
      <c r="Q551" s="141"/>
      <c r="R551" s="141"/>
      <c r="S551" s="141"/>
      <c r="T551" s="141"/>
    </row>
    <row r="552" spans="1:20" x14ac:dyDescent="0.25">
      <c r="A552" s="97"/>
      <c r="B552" s="153"/>
      <c r="C552" s="153"/>
      <c r="D552" s="153"/>
      <c r="E552" s="153"/>
      <c r="F552" s="153"/>
      <c r="G552" s="144"/>
      <c r="H552" s="153"/>
      <c r="I552" s="97"/>
      <c r="J552" s="97"/>
      <c r="K552" s="97"/>
      <c r="L552" s="97"/>
      <c r="M552" s="141"/>
      <c r="N552" s="141"/>
      <c r="O552" s="141"/>
      <c r="P552" s="141"/>
      <c r="Q552" s="141"/>
      <c r="R552" s="141"/>
      <c r="S552" s="141"/>
      <c r="T552" s="141"/>
    </row>
    <row r="553" spans="1:20" x14ac:dyDescent="0.25">
      <c r="A553" s="97"/>
      <c r="B553" s="153"/>
      <c r="C553" s="153"/>
      <c r="D553" s="153"/>
      <c r="E553" s="153"/>
      <c r="F553" s="153"/>
      <c r="G553" s="144"/>
      <c r="H553" s="153"/>
      <c r="I553" s="97"/>
      <c r="J553" s="97"/>
      <c r="K553" s="97"/>
      <c r="L553" s="97"/>
      <c r="M553" s="141"/>
      <c r="N553" s="141"/>
      <c r="O553" s="141"/>
      <c r="P553" s="141"/>
      <c r="Q553" s="141"/>
      <c r="R553" s="141"/>
      <c r="S553" s="141"/>
      <c r="T553" s="141"/>
    </row>
    <row r="554" spans="1:20" x14ac:dyDescent="0.25">
      <c r="A554" s="97"/>
      <c r="B554" s="153"/>
      <c r="C554" s="153"/>
      <c r="D554" s="153"/>
      <c r="E554" s="153"/>
      <c r="F554" s="153"/>
      <c r="G554" s="144"/>
      <c r="H554" s="153"/>
      <c r="I554" s="97"/>
      <c r="J554" s="97"/>
      <c r="K554" s="97"/>
      <c r="L554" s="97"/>
      <c r="M554" s="141"/>
      <c r="N554" s="141"/>
      <c r="O554" s="141"/>
      <c r="P554" s="141"/>
      <c r="Q554" s="141"/>
      <c r="R554" s="141"/>
      <c r="S554" s="141"/>
      <c r="T554" s="141"/>
    </row>
    <row r="555" spans="1:20" x14ac:dyDescent="0.25">
      <c r="A555" s="97"/>
      <c r="B555" s="153"/>
      <c r="C555" s="153"/>
      <c r="D555" s="153"/>
      <c r="E555" s="153"/>
      <c r="F555" s="153"/>
      <c r="G555" s="144"/>
      <c r="H555" s="153"/>
      <c r="I555" s="97"/>
      <c r="J555" s="97"/>
      <c r="K555" s="97"/>
      <c r="L555" s="97"/>
      <c r="M555" s="141"/>
      <c r="N555" s="141"/>
      <c r="O555" s="141"/>
      <c r="P555" s="141"/>
      <c r="Q555" s="141"/>
      <c r="R555" s="141"/>
      <c r="S555" s="141"/>
      <c r="T555" s="141"/>
    </row>
    <row r="556" spans="1:20" x14ac:dyDescent="0.25">
      <c r="A556" s="97"/>
      <c r="B556" s="153"/>
      <c r="C556" s="153"/>
      <c r="D556" s="153"/>
      <c r="E556" s="153"/>
      <c r="F556" s="153"/>
      <c r="G556" s="144"/>
      <c r="H556" s="153"/>
      <c r="I556" s="97"/>
      <c r="J556" s="97"/>
      <c r="K556" s="97"/>
      <c r="L556" s="97"/>
      <c r="M556" s="141"/>
      <c r="N556" s="141"/>
      <c r="O556" s="141"/>
      <c r="P556" s="141"/>
      <c r="Q556" s="141"/>
      <c r="R556" s="141"/>
      <c r="S556" s="141"/>
      <c r="T556" s="141"/>
    </row>
    <row r="557" spans="1:20" x14ac:dyDescent="0.25">
      <c r="A557" s="97"/>
      <c r="B557" s="153"/>
      <c r="C557" s="153"/>
      <c r="D557" s="153"/>
      <c r="E557" s="153"/>
      <c r="F557" s="153"/>
      <c r="G557" s="144"/>
      <c r="H557" s="153"/>
      <c r="I557" s="97"/>
      <c r="J557" s="97"/>
      <c r="K557" s="97"/>
      <c r="L557" s="97"/>
      <c r="M557" s="141"/>
      <c r="N557" s="141"/>
      <c r="O557" s="141"/>
      <c r="P557" s="141"/>
      <c r="Q557" s="141"/>
      <c r="R557" s="141"/>
      <c r="S557" s="141"/>
      <c r="T557" s="141"/>
    </row>
    <row r="558" spans="1:20" x14ac:dyDescent="0.25">
      <c r="A558" s="97"/>
      <c r="B558" s="153"/>
      <c r="C558" s="153"/>
      <c r="D558" s="153"/>
      <c r="E558" s="153"/>
      <c r="F558" s="153"/>
      <c r="G558" s="144"/>
      <c r="H558" s="153"/>
      <c r="I558" s="97"/>
      <c r="J558" s="97"/>
      <c r="K558" s="97"/>
      <c r="L558" s="97"/>
      <c r="M558" s="141"/>
      <c r="N558" s="141"/>
      <c r="O558" s="141"/>
      <c r="P558" s="141"/>
      <c r="Q558" s="141"/>
      <c r="R558" s="141"/>
      <c r="S558" s="141"/>
      <c r="T558" s="141"/>
    </row>
    <row r="559" spans="1:20" x14ac:dyDescent="0.25">
      <c r="A559" s="97"/>
      <c r="B559" s="153"/>
      <c r="C559" s="153"/>
      <c r="D559" s="153"/>
      <c r="E559" s="153"/>
      <c r="F559" s="153"/>
      <c r="G559" s="144"/>
      <c r="H559" s="153"/>
      <c r="I559" s="97"/>
      <c r="J559" s="97"/>
      <c r="K559" s="97"/>
      <c r="L559" s="97"/>
      <c r="M559" s="141"/>
      <c r="N559" s="141"/>
      <c r="O559" s="141"/>
      <c r="P559" s="141"/>
      <c r="Q559" s="141"/>
      <c r="R559" s="141"/>
      <c r="S559" s="141"/>
      <c r="T559" s="141"/>
    </row>
    <row r="560" spans="1:20" x14ac:dyDescent="0.25">
      <c r="A560" s="97"/>
      <c r="B560" s="153"/>
      <c r="C560" s="153"/>
      <c r="D560" s="153"/>
      <c r="E560" s="153"/>
      <c r="F560" s="153"/>
      <c r="G560" s="144"/>
      <c r="H560" s="153"/>
      <c r="I560" s="97"/>
      <c r="J560" s="97"/>
      <c r="K560" s="97"/>
      <c r="L560" s="97"/>
      <c r="M560" s="141"/>
      <c r="N560" s="141"/>
      <c r="O560" s="141"/>
      <c r="P560" s="141"/>
      <c r="Q560" s="141"/>
      <c r="R560" s="141"/>
      <c r="S560" s="141"/>
      <c r="T560" s="141"/>
    </row>
    <row r="561" spans="1:20" x14ac:dyDescent="0.25">
      <c r="A561" s="97"/>
      <c r="B561" s="153"/>
      <c r="C561" s="153"/>
      <c r="D561" s="153"/>
      <c r="E561" s="153"/>
      <c r="F561" s="153"/>
      <c r="G561" s="144"/>
      <c r="H561" s="153"/>
      <c r="I561" s="97"/>
      <c r="J561" s="97"/>
      <c r="K561" s="97"/>
      <c r="L561" s="97"/>
      <c r="M561" s="141"/>
      <c r="N561" s="141"/>
      <c r="O561" s="141"/>
      <c r="P561" s="141"/>
      <c r="Q561" s="141"/>
      <c r="R561" s="141"/>
      <c r="S561" s="141"/>
      <c r="T561" s="141"/>
    </row>
    <row r="562" spans="1:20" x14ac:dyDescent="0.25">
      <c r="A562" s="97"/>
      <c r="B562" s="153"/>
      <c r="C562" s="153"/>
      <c r="D562" s="153"/>
      <c r="E562" s="153"/>
      <c r="F562" s="153"/>
      <c r="G562" s="144"/>
      <c r="H562" s="153"/>
      <c r="I562" s="97"/>
      <c r="J562" s="97"/>
      <c r="K562" s="97"/>
      <c r="L562" s="97"/>
      <c r="M562" s="141"/>
      <c r="N562" s="141"/>
      <c r="O562" s="141"/>
      <c r="P562" s="141"/>
      <c r="Q562" s="141"/>
      <c r="R562" s="141"/>
      <c r="S562" s="141"/>
      <c r="T562" s="141"/>
    </row>
    <row r="563" spans="1:20" x14ac:dyDescent="0.25">
      <c r="A563" s="97"/>
      <c r="B563" s="153"/>
      <c r="C563" s="153"/>
      <c r="D563" s="153"/>
      <c r="E563" s="153"/>
      <c r="F563" s="153"/>
      <c r="G563" s="144"/>
      <c r="H563" s="153"/>
      <c r="I563" s="97"/>
      <c r="J563" s="97"/>
      <c r="K563" s="97"/>
      <c r="L563" s="97"/>
      <c r="M563" s="141"/>
      <c r="N563" s="141"/>
      <c r="O563" s="141"/>
      <c r="P563" s="141"/>
      <c r="Q563" s="141"/>
      <c r="R563" s="141"/>
      <c r="S563" s="141"/>
      <c r="T563" s="141"/>
    </row>
    <row r="564" spans="1:20" x14ac:dyDescent="0.25">
      <c r="A564" s="97"/>
      <c r="B564" s="153"/>
      <c r="C564" s="153"/>
      <c r="D564" s="153"/>
      <c r="E564" s="153"/>
      <c r="F564" s="153"/>
      <c r="G564" s="144"/>
      <c r="H564" s="153"/>
      <c r="I564" s="97"/>
      <c r="J564" s="97"/>
      <c r="K564" s="97"/>
      <c r="L564" s="97"/>
      <c r="M564" s="141"/>
      <c r="N564" s="141"/>
      <c r="O564" s="141"/>
      <c r="P564" s="141"/>
      <c r="Q564" s="141"/>
      <c r="R564" s="141"/>
      <c r="S564" s="141"/>
      <c r="T564" s="141"/>
    </row>
    <row r="565" spans="1:20" x14ac:dyDescent="0.25">
      <c r="A565" s="97"/>
      <c r="B565" s="153"/>
      <c r="C565" s="153"/>
      <c r="D565" s="153"/>
      <c r="E565" s="153"/>
      <c r="F565" s="153"/>
      <c r="G565" s="144"/>
      <c r="H565" s="153"/>
      <c r="I565" s="97"/>
      <c r="J565" s="97"/>
      <c r="K565" s="97"/>
      <c r="L565" s="97"/>
      <c r="M565" s="141"/>
      <c r="N565" s="141"/>
      <c r="O565" s="141"/>
      <c r="P565" s="141"/>
      <c r="Q565" s="141"/>
      <c r="R565" s="141"/>
      <c r="S565" s="141"/>
      <c r="T565" s="141"/>
    </row>
    <row r="566" spans="1:20" x14ac:dyDescent="0.25">
      <c r="A566" s="97"/>
      <c r="B566" s="153"/>
      <c r="C566" s="153"/>
      <c r="D566" s="153"/>
      <c r="E566" s="153"/>
      <c r="F566" s="153"/>
      <c r="G566" s="144"/>
      <c r="H566" s="153"/>
      <c r="I566" s="97"/>
      <c r="J566" s="97"/>
      <c r="K566" s="97"/>
      <c r="L566" s="97"/>
      <c r="M566" s="141"/>
      <c r="N566" s="141"/>
      <c r="O566" s="141"/>
      <c r="P566" s="141"/>
      <c r="Q566" s="141"/>
      <c r="R566" s="141"/>
      <c r="S566" s="141"/>
      <c r="T566" s="141"/>
    </row>
    <row r="567" spans="1:20" x14ac:dyDescent="0.25">
      <c r="A567" s="97"/>
      <c r="B567" s="153"/>
      <c r="C567" s="153"/>
      <c r="D567" s="153"/>
      <c r="E567" s="153"/>
      <c r="F567" s="153"/>
      <c r="G567" s="144"/>
      <c r="H567" s="153"/>
      <c r="I567" s="97"/>
      <c r="J567" s="97"/>
      <c r="K567" s="97"/>
      <c r="L567" s="97"/>
      <c r="M567" s="141"/>
      <c r="N567" s="141"/>
      <c r="O567" s="141"/>
      <c r="P567" s="141"/>
      <c r="Q567" s="141"/>
      <c r="R567" s="141"/>
      <c r="S567" s="141"/>
      <c r="T567" s="141"/>
    </row>
    <row r="568" spans="1:20" x14ac:dyDescent="0.25">
      <c r="A568" s="97"/>
      <c r="B568" s="153"/>
      <c r="C568" s="153"/>
      <c r="D568" s="153"/>
      <c r="E568" s="153"/>
      <c r="F568" s="153"/>
      <c r="G568" s="144"/>
      <c r="H568" s="153"/>
      <c r="I568" s="97"/>
      <c r="J568" s="97"/>
      <c r="K568" s="97"/>
      <c r="L568" s="97"/>
      <c r="M568" s="141"/>
      <c r="N568" s="141"/>
      <c r="O568" s="141"/>
      <c r="P568" s="141"/>
      <c r="Q568" s="141"/>
      <c r="R568" s="141"/>
      <c r="S568" s="141"/>
      <c r="T568" s="141"/>
    </row>
    <row r="569" spans="1:20" x14ac:dyDescent="0.25">
      <c r="A569" s="97"/>
      <c r="B569" s="153"/>
      <c r="C569" s="153"/>
      <c r="D569" s="153"/>
      <c r="E569" s="153"/>
      <c r="F569" s="153"/>
      <c r="G569" s="144"/>
      <c r="H569" s="153"/>
      <c r="I569" s="97"/>
      <c r="J569" s="97"/>
      <c r="K569" s="97"/>
      <c r="L569" s="97"/>
      <c r="M569" s="141"/>
      <c r="N569" s="141"/>
      <c r="O569" s="141"/>
      <c r="P569" s="141"/>
      <c r="Q569" s="141"/>
      <c r="R569" s="141"/>
      <c r="S569" s="141"/>
      <c r="T569" s="141"/>
    </row>
    <row r="570" spans="1:20" x14ac:dyDescent="0.25">
      <c r="A570" s="97"/>
      <c r="B570" s="153"/>
      <c r="C570" s="153"/>
      <c r="D570" s="153"/>
      <c r="E570" s="153"/>
      <c r="F570" s="153"/>
      <c r="G570" s="144"/>
      <c r="H570" s="153"/>
      <c r="I570" s="97"/>
      <c r="J570" s="97"/>
      <c r="K570" s="97"/>
      <c r="L570" s="97"/>
      <c r="M570" s="141"/>
      <c r="N570" s="141"/>
      <c r="O570" s="141"/>
      <c r="P570" s="141"/>
      <c r="Q570" s="141"/>
      <c r="R570" s="141"/>
      <c r="S570" s="141"/>
      <c r="T570" s="141"/>
    </row>
    <row r="571" spans="1:20" x14ac:dyDescent="0.25">
      <c r="A571" s="97"/>
      <c r="B571" s="153"/>
      <c r="C571" s="153"/>
      <c r="D571" s="153"/>
      <c r="E571" s="153"/>
      <c r="F571" s="153"/>
      <c r="G571" s="144"/>
      <c r="H571" s="153"/>
      <c r="I571" s="97"/>
      <c r="J571" s="97"/>
      <c r="K571" s="97"/>
      <c r="L571" s="97"/>
      <c r="M571" s="141"/>
      <c r="N571" s="141"/>
      <c r="O571" s="141"/>
      <c r="P571" s="141"/>
      <c r="Q571" s="141"/>
      <c r="R571" s="141"/>
      <c r="S571" s="141"/>
      <c r="T571" s="141"/>
    </row>
    <row r="572" spans="1:20" x14ac:dyDescent="0.25">
      <c r="A572" s="97"/>
      <c r="B572" s="153"/>
      <c r="C572" s="153"/>
      <c r="D572" s="153"/>
      <c r="E572" s="153"/>
      <c r="F572" s="153"/>
      <c r="G572" s="144"/>
      <c r="H572" s="153"/>
      <c r="I572" s="97"/>
      <c r="J572" s="97"/>
      <c r="K572" s="97"/>
      <c r="L572" s="97"/>
      <c r="M572" s="141"/>
      <c r="N572" s="141"/>
      <c r="O572" s="141"/>
      <c r="P572" s="141"/>
      <c r="Q572" s="141"/>
      <c r="R572" s="141"/>
      <c r="S572" s="141"/>
      <c r="T572" s="141"/>
    </row>
    <row r="573" spans="1:20" x14ac:dyDescent="0.25">
      <c r="A573" s="97"/>
      <c r="B573" s="152"/>
      <c r="C573" s="152"/>
      <c r="D573" s="152"/>
      <c r="E573" s="152"/>
      <c r="F573" s="152"/>
      <c r="G573" s="97"/>
      <c r="H573" s="97"/>
      <c r="I573" s="97"/>
      <c r="J573" s="97"/>
      <c r="K573" s="97"/>
      <c r="L573" s="97"/>
      <c r="M573" s="141"/>
      <c r="N573" s="141"/>
      <c r="O573" s="141"/>
      <c r="P573" s="141"/>
      <c r="Q573" s="141"/>
      <c r="R573" s="141"/>
      <c r="S573" s="141"/>
      <c r="T573" s="141"/>
    </row>
    <row r="574" spans="1:20" x14ac:dyDescent="0.25">
      <c r="A574" s="97"/>
      <c r="B574" s="152"/>
      <c r="C574" s="152"/>
      <c r="D574" s="152"/>
      <c r="E574" s="152"/>
      <c r="F574" s="152"/>
      <c r="G574" s="97"/>
      <c r="H574" s="97"/>
      <c r="I574" s="97"/>
      <c r="J574" s="97"/>
      <c r="K574" s="97"/>
      <c r="L574" s="97"/>
      <c r="M574" s="141"/>
      <c r="N574" s="141"/>
      <c r="O574" s="141"/>
      <c r="P574" s="141"/>
      <c r="Q574" s="141"/>
      <c r="R574" s="141"/>
      <c r="S574" s="141"/>
      <c r="T574" s="141"/>
    </row>
    <row r="575" spans="1:20" x14ac:dyDescent="0.25">
      <c r="A575" s="97"/>
      <c r="B575" s="152"/>
      <c r="C575" s="152"/>
      <c r="D575" s="152"/>
      <c r="E575" s="152"/>
      <c r="F575" s="152"/>
      <c r="G575" s="97"/>
      <c r="H575" s="97"/>
      <c r="I575" s="97"/>
      <c r="J575" s="97"/>
      <c r="K575" s="97"/>
      <c r="L575" s="97"/>
      <c r="M575" s="141"/>
      <c r="N575" s="141"/>
      <c r="O575" s="141"/>
      <c r="P575" s="141"/>
      <c r="Q575" s="141"/>
      <c r="R575" s="141"/>
      <c r="S575" s="141"/>
      <c r="T575" s="141"/>
    </row>
    <row r="576" spans="1:20" x14ac:dyDescent="0.25">
      <c r="A576" s="97"/>
      <c r="B576" s="152"/>
      <c r="C576" s="152"/>
      <c r="D576" s="152"/>
      <c r="E576" s="152"/>
      <c r="F576" s="152"/>
      <c r="G576" s="97"/>
      <c r="H576" s="97"/>
      <c r="I576" s="97"/>
      <c r="J576" s="97"/>
      <c r="K576" s="97"/>
      <c r="L576" s="97"/>
      <c r="M576" s="141"/>
      <c r="N576" s="141"/>
      <c r="O576" s="141"/>
      <c r="P576" s="141"/>
      <c r="Q576" s="141"/>
      <c r="R576" s="141"/>
      <c r="S576" s="141"/>
      <c r="T576" s="141"/>
    </row>
    <row r="577" spans="1:20" x14ac:dyDescent="0.25">
      <c r="A577" s="97"/>
      <c r="B577" s="152"/>
      <c r="C577" s="152"/>
      <c r="D577" s="152"/>
      <c r="E577" s="152"/>
      <c r="F577" s="152"/>
      <c r="G577" s="97"/>
      <c r="H577" s="97"/>
      <c r="I577" s="97"/>
      <c r="J577" s="97"/>
      <c r="K577" s="97"/>
      <c r="L577" s="97"/>
      <c r="M577" s="141"/>
      <c r="N577" s="141"/>
      <c r="O577" s="141"/>
      <c r="P577" s="141"/>
      <c r="Q577" s="141"/>
      <c r="R577" s="141"/>
      <c r="S577" s="141"/>
      <c r="T577" s="14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EPage">
    <tabColor rgb="FFBEB0CC"/>
  </sheetPr>
  <dimension ref="A3:P411"/>
  <sheetViews>
    <sheetView workbookViewId="0"/>
  </sheetViews>
  <sheetFormatPr defaultRowHeight="15" x14ac:dyDescent="0.25"/>
  <cols>
    <col min="1" max="1" width="81.28515625" bestFit="1" customWidth="1"/>
    <col min="2" max="2" width="12" bestFit="1" customWidth="1"/>
    <col min="3" max="3" width="4.85546875" bestFit="1" customWidth="1"/>
    <col min="4" max="4" width="14.42578125" bestFit="1" customWidth="1"/>
    <col min="5" max="5" width="15.28515625" bestFit="1" customWidth="1"/>
    <col min="6" max="6" width="6.7109375" bestFit="1" customWidth="1"/>
    <col min="7" max="7" width="13.7109375" bestFit="1" customWidth="1"/>
    <col min="8" max="8" width="11" bestFit="1" customWidth="1"/>
    <col min="9" max="10" width="6.140625" bestFit="1" customWidth="1"/>
    <col min="11" max="12" width="4.85546875" bestFit="1" customWidth="1"/>
    <col min="13" max="14" width="14.42578125" bestFit="1" customWidth="1"/>
    <col min="15" max="16" width="15.28515625" bestFit="1" customWidth="1"/>
  </cols>
  <sheetData>
    <row r="3" spans="1:16" x14ac:dyDescent="0.25">
      <c r="A3">
        <v>1</v>
      </c>
      <c r="B3">
        <v>2</v>
      </c>
      <c r="C3">
        <v>3</v>
      </c>
      <c r="D3">
        <v>4</v>
      </c>
      <c r="E3">
        <v>5</v>
      </c>
      <c r="F3">
        <v>6</v>
      </c>
      <c r="G3">
        <v>7</v>
      </c>
      <c r="H3">
        <v>8</v>
      </c>
      <c r="I3">
        <v>9</v>
      </c>
      <c r="J3">
        <v>10</v>
      </c>
      <c r="K3">
        <v>11</v>
      </c>
      <c r="L3">
        <v>12</v>
      </c>
      <c r="M3">
        <v>13</v>
      </c>
      <c r="N3">
        <v>14</v>
      </c>
      <c r="O3">
        <v>15</v>
      </c>
      <c r="P3">
        <v>16</v>
      </c>
    </row>
    <row r="4" spans="1:16" x14ac:dyDescent="0.25">
      <c r="B4" t="s">
        <v>134</v>
      </c>
      <c r="C4" t="s">
        <v>135</v>
      </c>
      <c r="D4" t="s">
        <v>136</v>
      </c>
      <c r="E4" t="s">
        <v>137</v>
      </c>
      <c r="F4" t="s">
        <v>32</v>
      </c>
      <c r="G4" t="s">
        <v>133</v>
      </c>
      <c r="H4" s="144" t="s">
        <v>424</v>
      </c>
      <c r="I4" t="s">
        <v>134</v>
      </c>
      <c r="J4" t="s">
        <v>134</v>
      </c>
      <c r="K4" t="s">
        <v>135</v>
      </c>
      <c r="L4" t="s">
        <v>135</v>
      </c>
      <c r="M4" t="s">
        <v>136</v>
      </c>
      <c r="N4" t="s">
        <v>136</v>
      </c>
      <c r="O4" t="s">
        <v>137</v>
      </c>
      <c r="P4" t="s">
        <v>137</v>
      </c>
    </row>
    <row r="5" spans="1:16" x14ac:dyDescent="0.25">
      <c r="A5" t="s">
        <v>1151</v>
      </c>
      <c r="B5" s="153">
        <v>0.58106574594973082</v>
      </c>
      <c r="C5" s="153">
        <v>0.22584928893932443</v>
      </c>
      <c r="D5" s="153">
        <v>4.2736074558756068E-2</v>
      </c>
      <c r="E5" s="153">
        <v>0.15034889055218872</v>
      </c>
      <c r="F5" s="153">
        <v>1</v>
      </c>
      <c r="G5" s="144">
        <v>41417</v>
      </c>
      <c r="H5" s="153">
        <v>0.14253757283123802</v>
      </c>
      <c r="I5" s="64">
        <v>0.57599999999999996</v>
      </c>
      <c r="J5" s="64">
        <v>0.58599999999999997</v>
      </c>
      <c r="K5" s="64">
        <v>0.222</v>
      </c>
      <c r="L5" s="64">
        <v>0.23</v>
      </c>
      <c r="M5" s="64">
        <v>4.1000000000000002E-2</v>
      </c>
      <c r="N5" s="64">
        <v>4.4999999999999998E-2</v>
      </c>
      <c r="O5" s="64">
        <v>0.14699999999999999</v>
      </c>
      <c r="P5" s="64">
        <v>0.154</v>
      </c>
    </row>
    <row r="6" spans="1:16" x14ac:dyDescent="0.25">
      <c r="A6" s="97" t="s">
        <v>1152</v>
      </c>
      <c r="B6" s="153">
        <v>0.58496851745850031</v>
      </c>
      <c r="C6" s="153">
        <v>0.2435718374356039</v>
      </c>
      <c r="D6" s="153">
        <v>4.1854607899255866E-2</v>
      </c>
      <c r="E6" s="153">
        <v>0.12960503720663996</v>
      </c>
      <c r="F6" s="153">
        <v>1</v>
      </c>
      <c r="G6" s="144">
        <v>87350</v>
      </c>
      <c r="H6" s="153">
        <v>0.16033877646920613</v>
      </c>
      <c r="I6" s="64">
        <v>0.58199999999999996</v>
      </c>
      <c r="J6" s="64">
        <v>0.58799999999999997</v>
      </c>
      <c r="K6" s="64">
        <v>0.24099999999999999</v>
      </c>
      <c r="L6" s="64">
        <v>0.246</v>
      </c>
      <c r="M6" s="64">
        <v>4.1000000000000002E-2</v>
      </c>
      <c r="N6" s="64">
        <v>4.2999999999999997E-2</v>
      </c>
      <c r="O6" s="64">
        <v>0.127</v>
      </c>
      <c r="P6" s="64">
        <v>0.13200000000000001</v>
      </c>
    </row>
    <row r="7" spans="1:16" x14ac:dyDescent="0.25">
      <c r="A7" s="97" t="s">
        <v>1153</v>
      </c>
      <c r="B7" s="153">
        <v>0.602887075530256</v>
      </c>
      <c r="C7" s="153">
        <v>0.25808820189847548</v>
      </c>
      <c r="D7" s="153">
        <v>4.0149576854949812E-2</v>
      </c>
      <c r="E7" s="153">
        <v>9.887514571631871E-2</v>
      </c>
      <c r="F7" s="153">
        <v>1</v>
      </c>
      <c r="G7" s="144">
        <v>132106</v>
      </c>
      <c r="H7" s="153">
        <v>0.22210117333360233</v>
      </c>
      <c r="I7" s="64">
        <v>0.6</v>
      </c>
      <c r="J7" s="64">
        <v>0.60599999999999998</v>
      </c>
      <c r="K7" s="64">
        <v>0.25600000000000001</v>
      </c>
      <c r="L7" s="64">
        <v>0.26</v>
      </c>
      <c r="M7" s="64">
        <v>3.9E-2</v>
      </c>
      <c r="N7" s="64">
        <v>4.1000000000000002E-2</v>
      </c>
      <c r="O7" s="64">
        <v>9.7000000000000003E-2</v>
      </c>
      <c r="P7" s="64">
        <v>0.1</v>
      </c>
    </row>
    <row r="8" spans="1:16" x14ac:dyDescent="0.25">
      <c r="A8" s="97" t="s">
        <v>1154</v>
      </c>
      <c r="B8" s="153">
        <v>0.6190869868499238</v>
      </c>
      <c r="C8" s="153">
        <v>0.2710491642338595</v>
      </c>
      <c r="D8" s="153">
        <v>3.8080967266902625E-2</v>
      </c>
      <c r="E8" s="153">
        <v>7.1782881649314081E-2</v>
      </c>
      <c r="F8" s="153">
        <v>1</v>
      </c>
      <c r="G8" s="144">
        <v>77414</v>
      </c>
      <c r="H8" s="153">
        <v>0.31133722099336414</v>
      </c>
      <c r="I8" s="64">
        <v>0.61599999999999999</v>
      </c>
      <c r="J8" s="64">
        <v>0.623</v>
      </c>
      <c r="K8" s="64">
        <v>0.26800000000000002</v>
      </c>
      <c r="L8" s="64">
        <v>0.27400000000000002</v>
      </c>
      <c r="M8" s="64">
        <v>3.6999999999999998E-2</v>
      </c>
      <c r="N8" s="64">
        <v>3.9E-2</v>
      </c>
      <c r="O8" s="64">
        <v>7.0000000000000007E-2</v>
      </c>
      <c r="P8" s="64">
        <v>7.3999999999999996E-2</v>
      </c>
    </row>
    <row r="9" spans="1:16" x14ac:dyDescent="0.25">
      <c r="A9" s="97" t="s">
        <v>1155</v>
      </c>
      <c r="B9" s="153">
        <v>0.6492129910452672</v>
      </c>
      <c r="C9" s="153">
        <v>0.26276126538291505</v>
      </c>
      <c r="D9" s="153">
        <v>3.45235280208087E-2</v>
      </c>
      <c r="E9" s="153">
        <v>5.3502215551009077E-2</v>
      </c>
      <c r="F9" s="153">
        <v>1</v>
      </c>
      <c r="G9" s="144">
        <v>97267</v>
      </c>
      <c r="H9" s="153">
        <v>0.41469622681730972</v>
      </c>
      <c r="I9" s="64">
        <v>0.64600000000000002</v>
      </c>
      <c r="J9" s="64">
        <v>0.65200000000000002</v>
      </c>
      <c r="K9" s="64">
        <v>0.26</v>
      </c>
      <c r="L9" s="64">
        <v>0.26600000000000001</v>
      </c>
      <c r="M9" s="64">
        <v>3.3000000000000002E-2</v>
      </c>
      <c r="N9" s="64">
        <v>3.5999999999999997E-2</v>
      </c>
      <c r="O9" s="64">
        <v>5.1999999999999998E-2</v>
      </c>
      <c r="P9" s="64">
        <v>5.5E-2</v>
      </c>
    </row>
    <row r="10" spans="1:16" x14ac:dyDescent="0.25">
      <c r="A10" s="97" t="s">
        <v>1156</v>
      </c>
      <c r="B10" s="153">
        <v>0.53353852979508087</v>
      </c>
      <c r="C10" s="153">
        <v>0.20106480326095999</v>
      </c>
      <c r="D10" s="153">
        <v>4.4976846074924436E-2</v>
      </c>
      <c r="E10" s="153">
        <v>0.22041982086903475</v>
      </c>
      <c r="F10" s="153">
        <v>1</v>
      </c>
      <c r="G10" s="144">
        <v>36063</v>
      </c>
      <c r="H10" s="153">
        <v>0.15067056611656571</v>
      </c>
      <c r="I10" s="64">
        <v>0.52800000000000002</v>
      </c>
      <c r="J10" s="64">
        <v>0.53900000000000003</v>
      </c>
      <c r="K10" s="64">
        <v>0.19700000000000001</v>
      </c>
      <c r="L10" s="64">
        <v>0.20499999999999999</v>
      </c>
      <c r="M10" s="64">
        <v>4.2999999999999997E-2</v>
      </c>
      <c r="N10" s="64">
        <v>4.7E-2</v>
      </c>
      <c r="O10" s="64">
        <v>0.216</v>
      </c>
      <c r="P10" s="64">
        <v>0.22500000000000001</v>
      </c>
    </row>
    <row r="11" spans="1:16" x14ac:dyDescent="0.25">
      <c r="A11" s="97" t="s">
        <v>1157</v>
      </c>
      <c r="B11" s="153">
        <v>0.48979591836734693</v>
      </c>
      <c r="C11" s="153">
        <v>0.30983302411873842</v>
      </c>
      <c r="D11" s="153">
        <v>5.5658627087198514E-2</v>
      </c>
      <c r="E11" s="153">
        <v>0.14471243042671614</v>
      </c>
      <c r="F11" s="153">
        <v>1</v>
      </c>
      <c r="G11" s="144">
        <v>539</v>
      </c>
      <c r="H11" s="153">
        <v>0.40344311377245506</v>
      </c>
      <c r="I11" s="64">
        <v>0.44800000000000001</v>
      </c>
      <c r="J11" s="64">
        <v>0.53200000000000003</v>
      </c>
      <c r="K11" s="64">
        <v>0.27200000000000002</v>
      </c>
      <c r="L11" s="64">
        <v>0.35</v>
      </c>
      <c r="M11" s="64">
        <v>3.9E-2</v>
      </c>
      <c r="N11" s="64">
        <v>7.8E-2</v>
      </c>
      <c r="O11" s="64">
        <v>0.11799999999999999</v>
      </c>
      <c r="P11" s="64">
        <v>0.17699999999999999</v>
      </c>
    </row>
    <row r="12" spans="1:16" x14ac:dyDescent="0.25">
      <c r="A12" s="97" t="s">
        <v>1158</v>
      </c>
      <c r="B12" s="153">
        <v>0.48528241845664283</v>
      </c>
      <c r="C12" s="153">
        <v>0.3349244232299125</v>
      </c>
      <c r="D12" s="153">
        <v>5.5688146380270483E-2</v>
      </c>
      <c r="E12" s="153">
        <v>0.12410501193317422</v>
      </c>
      <c r="F12" s="153">
        <v>1</v>
      </c>
      <c r="G12" s="144">
        <v>1257</v>
      </c>
      <c r="H12" s="153">
        <v>0.41997995322418979</v>
      </c>
      <c r="I12" s="64">
        <v>0.45800000000000002</v>
      </c>
      <c r="J12" s="64">
        <v>0.51300000000000001</v>
      </c>
      <c r="K12" s="64">
        <v>0.309</v>
      </c>
      <c r="L12" s="64">
        <v>0.36099999999999999</v>
      </c>
      <c r="M12" s="64">
        <v>4.3999999999999997E-2</v>
      </c>
      <c r="N12" s="64">
        <v>7.0000000000000007E-2</v>
      </c>
      <c r="O12" s="64">
        <v>0.107</v>
      </c>
      <c r="P12" s="64">
        <v>0.14299999999999999</v>
      </c>
    </row>
    <row r="13" spans="1:16" x14ac:dyDescent="0.25">
      <c r="A13" s="97" t="s">
        <v>1159</v>
      </c>
      <c r="B13" s="153">
        <v>0.50228102189781021</v>
      </c>
      <c r="C13" s="153">
        <v>0.35994525547445255</v>
      </c>
      <c r="D13" s="153">
        <v>5.3832116788321165E-2</v>
      </c>
      <c r="E13" s="153">
        <v>8.3941605839416053E-2</v>
      </c>
      <c r="F13" s="153">
        <v>1</v>
      </c>
      <c r="G13" s="144">
        <v>2192</v>
      </c>
      <c r="H13" s="153">
        <v>0.49269498763767139</v>
      </c>
      <c r="I13" s="64">
        <v>0.48099999999999998</v>
      </c>
      <c r="J13" s="64">
        <v>0.52300000000000002</v>
      </c>
      <c r="K13" s="64">
        <v>0.34</v>
      </c>
      <c r="L13" s="64">
        <v>0.38</v>
      </c>
      <c r="M13" s="64">
        <v>4.4999999999999998E-2</v>
      </c>
      <c r="N13" s="64">
        <v>6.4000000000000001E-2</v>
      </c>
      <c r="O13" s="64">
        <v>7.2999999999999995E-2</v>
      </c>
      <c r="P13" s="64">
        <v>9.6000000000000002E-2</v>
      </c>
    </row>
    <row r="14" spans="1:16" x14ac:dyDescent="0.25">
      <c r="A14" s="97" t="s">
        <v>1160</v>
      </c>
      <c r="B14" s="153">
        <v>0.50815850815850816</v>
      </c>
      <c r="C14" s="153">
        <v>0.35819735819735821</v>
      </c>
      <c r="D14" s="153">
        <v>6.4491064491064495E-2</v>
      </c>
      <c r="E14" s="153">
        <v>6.9153069153069152E-2</v>
      </c>
      <c r="F14" s="153">
        <v>1</v>
      </c>
      <c r="G14" s="144">
        <v>1287</v>
      </c>
      <c r="H14" s="153">
        <v>0.5682119205298013</v>
      </c>
      <c r="I14" s="64">
        <v>0.48099999999999998</v>
      </c>
      <c r="J14" s="64">
        <v>0.53500000000000003</v>
      </c>
      <c r="K14" s="64">
        <v>0.33200000000000002</v>
      </c>
      <c r="L14" s="64">
        <v>0.38500000000000001</v>
      </c>
      <c r="M14" s="64">
        <v>5.1999999999999998E-2</v>
      </c>
      <c r="N14" s="64">
        <v>7.9000000000000001E-2</v>
      </c>
      <c r="O14" s="64">
        <v>5.7000000000000002E-2</v>
      </c>
      <c r="P14" s="64">
        <v>8.4000000000000005E-2</v>
      </c>
    </row>
    <row r="15" spans="1:16" x14ac:dyDescent="0.25">
      <c r="A15" s="97" t="s">
        <v>1161</v>
      </c>
      <c r="B15" s="153">
        <v>0.54523666866387055</v>
      </c>
      <c r="C15" s="153">
        <v>0.34931096464949074</v>
      </c>
      <c r="D15" s="153">
        <v>4.9730377471539841E-2</v>
      </c>
      <c r="E15" s="153">
        <v>5.5721989215098862E-2</v>
      </c>
      <c r="F15" s="153">
        <v>1</v>
      </c>
      <c r="G15" s="144">
        <v>1669</v>
      </c>
      <c r="H15" s="153">
        <v>0.64715005816207838</v>
      </c>
      <c r="I15" s="64">
        <v>0.52100000000000002</v>
      </c>
      <c r="J15" s="64">
        <v>0.56899999999999995</v>
      </c>
      <c r="K15" s="64">
        <v>0.32700000000000001</v>
      </c>
      <c r="L15" s="64">
        <v>0.373</v>
      </c>
      <c r="M15" s="64">
        <v>0.04</v>
      </c>
      <c r="N15" s="64">
        <v>6.0999999999999999E-2</v>
      </c>
      <c r="O15" s="64">
        <v>4.5999999999999999E-2</v>
      </c>
      <c r="P15" s="64">
        <v>6.8000000000000005E-2</v>
      </c>
    </row>
    <row r="16" spans="1:16" x14ac:dyDescent="0.25">
      <c r="A16" s="97" t="s">
        <v>1162</v>
      </c>
      <c r="B16" s="153">
        <v>0.51200000000000001</v>
      </c>
      <c r="C16" s="153">
        <v>0.252</v>
      </c>
      <c r="D16" s="153">
        <v>0.06</v>
      </c>
      <c r="E16" s="153">
        <v>0.17599999999999999</v>
      </c>
      <c r="F16" s="153">
        <v>1</v>
      </c>
      <c r="G16" s="144">
        <v>250</v>
      </c>
      <c r="H16" s="153">
        <v>0.43554006968641112</v>
      </c>
      <c r="I16" s="64">
        <v>0.45</v>
      </c>
      <c r="J16" s="64">
        <v>0.57299999999999995</v>
      </c>
      <c r="K16" s="64">
        <v>0.20200000000000001</v>
      </c>
      <c r="L16" s="64">
        <v>0.309</v>
      </c>
      <c r="M16" s="64">
        <v>3.6999999999999998E-2</v>
      </c>
      <c r="N16" s="64">
        <v>9.7000000000000003E-2</v>
      </c>
      <c r="O16" s="64">
        <v>0.13400000000000001</v>
      </c>
      <c r="P16" s="64">
        <v>0.22800000000000001</v>
      </c>
    </row>
    <row r="17" spans="1:16" x14ac:dyDescent="0.25">
      <c r="A17" s="97" t="s">
        <v>1163</v>
      </c>
      <c r="B17" s="153">
        <v>0.63699825479930194</v>
      </c>
      <c r="C17" s="153">
        <v>0.16579406631762653</v>
      </c>
      <c r="D17" s="153">
        <v>4.1884816753926704E-2</v>
      </c>
      <c r="E17" s="153">
        <v>0.15532286212914484</v>
      </c>
      <c r="F17" s="153">
        <v>1</v>
      </c>
      <c r="G17" s="144">
        <v>573</v>
      </c>
      <c r="H17" s="153">
        <v>0.11286192633444948</v>
      </c>
      <c r="I17" s="64">
        <v>0.59699999999999998</v>
      </c>
      <c r="J17" s="64">
        <v>0.67500000000000004</v>
      </c>
      <c r="K17" s="64">
        <v>0.13800000000000001</v>
      </c>
      <c r="L17" s="64">
        <v>0.19800000000000001</v>
      </c>
      <c r="M17" s="64">
        <v>2.8000000000000001E-2</v>
      </c>
      <c r="N17" s="64">
        <v>6.2E-2</v>
      </c>
      <c r="O17" s="64">
        <v>0.128</v>
      </c>
      <c r="P17" s="64">
        <v>0.187</v>
      </c>
    </row>
    <row r="18" spans="1:16" x14ac:dyDescent="0.25">
      <c r="A18" s="97" t="s">
        <v>1164</v>
      </c>
      <c r="B18" s="153">
        <v>0.6015846066779853</v>
      </c>
      <c r="C18" s="153">
        <v>0.20543293718166383</v>
      </c>
      <c r="D18" s="153">
        <v>4.4708545557441991E-2</v>
      </c>
      <c r="E18" s="153">
        <v>0.1482739105829089</v>
      </c>
      <c r="F18" s="153">
        <v>1</v>
      </c>
      <c r="G18" s="144">
        <v>1767</v>
      </c>
      <c r="H18" s="153">
        <v>0.11908613020622726</v>
      </c>
      <c r="I18" s="64">
        <v>0.57899999999999996</v>
      </c>
      <c r="J18" s="64">
        <v>0.624</v>
      </c>
      <c r="K18" s="64">
        <v>0.187</v>
      </c>
      <c r="L18" s="64">
        <v>0.22500000000000001</v>
      </c>
      <c r="M18" s="64">
        <v>3.5999999999999997E-2</v>
      </c>
      <c r="N18" s="64">
        <v>5.5E-2</v>
      </c>
      <c r="O18" s="64">
        <v>0.13200000000000001</v>
      </c>
      <c r="P18" s="64">
        <v>0.16600000000000001</v>
      </c>
    </row>
    <row r="19" spans="1:16" x14ac:dyDescent="0.25">
      <c r="A19" s="97" t="s">
        <v>1165</v>
      </c>
      <c r="B19" s="153">
        <v>0.62901849217638695</v>
      </c>
      <c r="C19" s="153">
        <v>0.20711237553342818</v>
      </c>
      <c r="D19" s="153">
        <v>4.694167852062589E-2</v>
      </c>
      <c r="E19" s="153">
        <v>0.11692745376955903</v>
      </c>
      <c r="F19" s="153">
        <v>1</v>
      </c>
      <c r="G19" s="144">
        <v>3515</v>
      </c>
      <c r="H19" s="153">
        <v>0.14905436349758291</v>
      </c>
      <c r="I19" s="64">
        <v>0.61299999999999999</v>
      </c>
      <c r="J19" s="64">
        <v>0.64500000000000002</v>
      </c>
      <c r="K19" s="64">
        <v>0.19400000000000001</v>
      </c>
      <c r="L19" s="64">
        <v>0.221</v>
      </c>
      <c r="M19" s="64">
        <v>0.04</v>
      </c>
      <c r="N19" s="64">
        <v>5.3999999999999999E-2</v>
      </c>
      <c r="O19" s="64">
        <v>0.107</v>
      </c>
      <c r="P19" s="64">
        <v>0.128</v>
      </c>
    </row>
    <row r="20" spans="1:16" x14ac:dyDescent="0.25">
      <c r="A20" s="97" t="s">
        <v>1166</v>
      </c>
      <c r="B20" s="153">
        <v>0.62917933130699089</v>
      </c>
      <c r="C20" s="153">
        <v>0.23860182370820668</v>
      </c>
      <c r="D20" s="153">
        <v>3.913373860182371E-2</v>
      </c>
      <c r="E20" s="153">
        <v>9.3085106382978719E-2</v>
      </c>
      <c r="F20" s="153">
        <v>1</v>
      </c>
      <c r="G20" s="144">
        <v>2632</v>
      </c>
      <c r="H20" s="153">
        <v>0.21577307755369732</v>
      </c>
      <c r="I20" s="64">
        <v>0.61099999999999999</v>
      </c>
      <c r="J20" s="64">
        <v>0.64700000000000002</v>
      </c>
      <c r="K20" s="64">
        <v>0.223</v>
      </c>
      <c r="L20" s="64">
        <v>0.255</v>
      </c>
      <c r="M20" s="64">
        <v>3.2000000000000001E-2</v>
      </c>
      <c r="N20" s="64">
        <v>4.7E-2</v>
      </c>
      <c r="O20" s="64">
        <v>8.3000000000000004E-2</v>
      </c>
      <c r="P20" s="64">
        <v>0.105</v>
      </c>
    </row>
    <row r="21" spans="1:16" x14ac:dyDescent="0.25">
      <c r="A21" s="97" t="s">
        <v>1167</v>
      </c>
      <c r="B21" s="153">
        <v>0.64771322620519156</v>
      </c>
      <c r="C21" s="153">
        <v>0.2365883807169345</v>
      </c>
      <c r="D21" s="153">
        <v>3.7330037082818297E-2</v>
      </c>
      <c r="E21" s="153">
        <v>7.8368355995055622E-2</v>
      </c>
      <c r="F21" s="153">
        <v>1</v>
      </c>
      <c r="G21" s="144">
        <v>4045</v>
      </c>
      <c r="H21" s="153">
        <v>0.32108271154151452</v>
      </c>
      <c r="I21" s="64">
        <v>0.63300000000000001</v>
      </c>
      <c r="J21" s="64">
        <v>0.66200000000000003</v>
      </c>
      <c r="K21" s="64">
        <v>0.224</v>
      </c>
      <c r="L21" s="64">
        <v>0.25</v>
      </c>
      <c r="M21" s="64">
        <v>3.2000000000000001E-2</v>
      </c>
      <c r="N21" s="64">
        <v>4.3999999999999997E-2</v>
      </c>
      <c r="O21" s="64">
        <v>7.0000000000000007E-2</v>
      </c>
      <c r="P21" s="64">
        <v>8.6999999999999994E-2</v>
      </c>
    </row>
    <row r="22" spans="1:16" x14ac:dyDescent="0.25">
      <c r="A22" s="97" t="s">
        <v>1168</v>
      </c>
      <c r="B22" s="153">
        <v>0.57587548638132291</v>
      </c>
      <c r="C22" s="153">
        <v>0.1867704280155642</v>
      </c>
      <c r="D22" s="153">
        <v>4.6692607003891051E-2</v>
      </c>
      <c r="E22" s="153">
        <v>0.19066147859922178</v>
      </c>
      <c r="F22" s="153">
        <v>1</v>
      </c>
      <c r="G22" s="144">
        <v>257</v>
      </c>
      <c r="H22" s="153">
        <v>0.14685714285714285</v>
      </c>
      <c r="I22" s="64">
        <v>0.51500000000000001</v>
      </c>
      <c r="J22" s="64">
        <v>0.63500000000000001</v>
      </c>
      <c r="K22" s="64">
        <v>0.14399999999999999</v>
      </c>
      <c r="L22" s="64">
        <v>0.23899999999999999</v>
      </c>
      <c r="M22" s="64">
        <v>2.7E-2</v>
      </c>
      <c r="N22" s="64">
        <v>0.08</v>
      </c>
      <c r="O22" s="64">
        <v>0.14699999999999999</v>
      </c>
      <c r="P22" s="64">
        <v>0.24299999999999999</v>
      </c>
    </row>
    <row r="23" spans="1:16" x14ac:dyDescent="0.25">
      <c r="A23" s="97" t="s">
        <v>1169</v>
      </c>
      <c r="B23" s="153">
        <v>0.52465116279069768</v>
      </c>
      <c r="C23" s="153">
        <v>0.16031007751937984</v>
      </c>
      <c r="D23" s="153">
        <v>3.2868217054263564E-2</v>
      </c>
      <c r="E23" s="153">
        <v>0.28217054263565894</v>
      </c>
      <c r="F23" s="153">
        <v>1</v>
      </c>
      <c r="G23" s="144">
        <v>3225</v>
      </c>
      <c r="H23" s="153">
        <v>0.58828894564027723</v>
      </c>
      <c r="I23" s="64">
        <v>0.50700000000000001</v>
      </c>
      <c r="J23" s="64">
        <v>0.54200000000000004</v>
      </c>
      <c r="K23" s="64">
        <v>0.14799999999999999</v>
      </c>
      <c r="L23" s="64">
        <v>0.17299999999999999</v>
      </c>
      <c r="M23" s="64">
        <v>2.7E-2</v>
      </c>
      <c r="N23" s="64">
        <v>0.04</v>
      </c>
      <c r="O23" s="64">
        <v>0.26700000000000002</v>
      </c>
      <c r="P23" s="64">
        <v>0.29799999999999999</v>
      </c>
    </row>
    <row r="24" spans="1:16" x14ac:dyDescent="0.25">
      <c r="A24" s="97" t="s">
        <v>1170</v>
      </c>
      <c r="B24" s="153">
        <v>0.52646755921730171</v>
      </c>
      <c r="C24" s="153">
        <v>0.17899073120494335</v>
      </c>
      <c r="D24" s="153">
        <v>3.0072090628218331E-2</v>
      </c>
      <c r="E24" s="153">
        <v>0.26446961894953658</v>
      </c>
      <c r="F24" s="153">
        <v>1</v>
      </c>
      <c r="G24" s="144">
        <v>4855</v>
      </c>
      <c r="H24" s="153">
        <v>0.59901295496607032</v>
      </c>
      <c r="I24" s="64">
        <v>0.51200000000000001</v>
      </c>
      <c r="J24" s="64">
        <v>0.54</v>
      </c>
      <c r="K24" s="64">
        <v>0.16800000000000001</v>
      </c>
      <c r="L24" s="64">
        <v>0.19</v>
      </c>
      <c r="M24" s="64">
        <v>2.5999999999999999E-2</v>
      </c>
      <c r="N24" s="64">
        <v>3.5000000000000003E-2</v>
      </c>
      <c r="O24" s="64">
        <v>0.252</v>
      </c>
      <c r="P24" s="64">
        <v>0.27700000000000002</v>
      </c>
    </row>
    <row r="25" spans="1:16" x14ac:dyDescent="0.25">
      <c r="A25" s="97" t="s">
        <v>1171</v>
      </c>
      <c r="B25" s="153">
        <v>0.58022754021184775</v>
      </c>
      <c r="C25" s="153">
        <v>0.2049823460180463</v>
      </c>
      <c r="D25" s="153">
        <v>2.9423303256178895E-2</v>
      </c>
      <c r="E25" s="153">
        <v>0.18536681051392703</v>
      </c>
      <c r="F25" s="153">
        <v>1</v>
      </c>
      <c r="G25" s="144">
        <v>5098</v>
      </c>
      <c r="H25" s="153">
        <v>0.67202741892960716</v>
      </c>
      <c r="I25" s="64">
        <v>0.56699999999999995</v>
      </c>
      <c r="J25" s="64">
        <v>0.59399999999999997</v>
      </c>
      <c r="K25" s="64">
        <v>0.19400000000000001</v>
      </c>
      <c r="L25" s="64">
        <v>0.216</v>
      </c>
      <c r="M25" s="64">
        <v>2.5000000000000001E-2</v>
      </c>
      <c r="N25" s="64">
        <v>3.4000000000000002E-2</v>
      </c>
      <c r="O25" s="64">
        <v>0.17499999999999999</v>
      </c>
      <c r="P25" s="64">
        <v>0.19600000000000001</v>
      </c>
    </row>
    <row r="26" spans="1:16" x14ac:dyDescent="0.25">
      <c r="A26" s="97" t="s">
        <v>1172</v>
      </c>
      <c r="B26" s="153">
        <v>0.65699333967649853</v>
      </c>
      <c r="C26" s="153">
        <v>0.22692673644148431</v>
      </c>
      <c r="D26" s="153">
        <v>3.4253092293054233E-2</v>
      </c>
      <c r="E26" s="153">
        <v>8.1826831588962895E-2</v>
      </c>
      <c r="F26" s="153">
        <v>1</v>
      </c>
      <c r="G26" s="144">
        <v>2102</v>
      </c>
      <c r="H26" s="153">
        <v>0.73754385964912283</v>
      </c>
      <c r="I26" s="64">
        <v>0.63600000000000001</v>
      </c>
      <c r="J26" s="64">
        <v>0.67700000000000005</v>
      </c>
      <c r="K26" s="64">
        <v>0.21</v>
      </c>
      <c r="L26" s="64">
        <v>0.245</v>
      </c>
      <c r="M26" s="64">
        <v>2.7E-2</v>
      </c>
      <c r="N26" s="64">
        <v>4.2999999999999997E-2</v>
      </c>
      <c r="O26" s="64">
        <v>7.0999999999999994E-2</v>
      </c>
      <c r="P26" s="64">
        <v>9.4E-2</v>
      </c>
    </row>
    <row r="27" spans="1:16" x14ac:dyDescent="0.25">
      <c r="A27" s="97" t="s">
        <v>1173</v>
      </c>
      <c r="B27" s="153">
        <v>0.68276619099890234</v>
      </c>
      <c r="C27" s="153">
        <v>0.23655323819978047</v>
      </c>
      <c r="D27" s="153">
        <v>2.6344676180021953E-2</v>
      </c>
      <c r="E27" s="153">
        <v>5.4335894621295282E-2</v>
      </c>
      <c r="F27" s="153">
        <v>1</v>
      </c>
      <c r="G27" s="144">
        <v>1822</v>
      </c>
      <c r="H27" s="153">
        <v>0.77597955706984667</v>
      </c>
      <c r="I27" s="64">
        <v>0.66100000000000003</v>
      </c>
      <c r="J27" s="64">
        <v>0.70399999999999996</v>
      </c>
      <c r="K27" s="64">
        <v>0.218</v>
      </c>
      <c r="L27" s="64">
        <v>0.25700000000000001</v>
      </c>
      <c r="M27" s="64">
        <v>0.02</v>
      </c>
      <c r="N27" s="64">
        <v>3.5000000000000003E-2</v>
      </c>
      <c r="O27" s="64">
        <v>4.4999999999999998E-2</v>
      </c>
      <c r="P27" s="64">
        <v>6.6000000000000003E-2</v>
      </c>
    </row>
    <row r="28" spans="1:16" x14ac:dyDescent="0.25">
      <c r="A28" s="97" t="s">
        <v>1174</v>
      </c>
      <c r="B28" s="153">
        <v>0.48687637747946305</v>
      </c>
      <c r="C28" s="153">
        <v>0.13724704468042476</v>
      </c>
      <c r="D28" s="153">
        <v>3.1456621919455016E-2</v>
      </c>
      <c r="E28" s="153">
        <v>0.34441995592065716</v>
      </c>
      <c r="F28" s="153">
        <v>1</v>
      </c>
      <c r="G28" s="144">
        <v>4991</v>
      </c>
      <c r="H28" s="153">
        <v>0.49558137225697546</v>
      </c>
      <c r="I28" s="64">
        <v>0.47299999999999998</v>
      </c>
      <c r="J28" s="64">
        <v>0.501</v>
      </c>
      <c r="K28" s="64">
        <v>0.128</v>
      </c>
      <c r="L28" s="64">
        <v>0.14699999999999999</v>
      </c>
      <c r="M28" s="64">
        <v>2.7E-2</v>
      </c>
      <c r="N28" s="64">
        <v>3.6999999999999998E-2</v>
      </c>
      <c r="O28" s="64">
        <v>0.33100000000000002</v>
      </c>
      <c r="P28" s="64">
        <v>0.35799999999999998</v>
      </c>
    </row>
    <row r="29" spans="1:16" x14ac:dyDescent="0.25">
      <c r="A29" s="97" t="s">
        <v>1175</v>
      </c>
      <c r="B29" s="153">
        <v>0.6063478977741138</v>
      </c>
      <c r="C29" s="153">
        <v>0.25061830173124483</v>
      </c>
      <c r="D29" s="153">
        <v>4.6990931574608409E-2</v>
      </c>
      <c r="E29" s="153">
        <v>9.604286892003297E-2</v>
      </c>
      <c r="F29" s="153">
        <v>1</v>
      </c>
      <c r="G29" s="144">
        <v>2426</v>
      </c>
      <c r="H29" s="153">
        <v>0.42583816043531686</v>
      </c>
      <c r="I29" s="64">
        <v>0.58699999999999997</v>
      </c>
      <c r="J29" s="64">
        <v>0.626</v>
      </c>
      <c r="K29" s="64">
        <v>0.23400000000000001</v>
      </c>
      <c r="L29" s="64">
        <v>0.26800000000000002</v>
      </c>
      <c r="M29" s="64">
        <v>3.9E-2</v>
      </c>
      <c r="N29" s="64">
        <v>5.6000000000000001E-2</v>
      </c>
      <c r="O29" s="64">
        <v>8.5000000000000006E-2</v>
      </c>
      <c r="P29" s="64">
        <v>0.108</v>
      </c>
    </row>
    <row r="30" spans="1:16" x14ac:dyDescent="0.25">
      <c r="A30" s="97" t="s">
        <v>1176</v>
      </c>
      <c r="B30" s="153">
        <v>0.60719273743016755</v>
      </c>
      <c r="C30" s="153">
        <v>0.27094972067039108</v>
      </c>
      <c r="D30" s="153">
        <v>3.4392458100558659E-2</v>
      </c>
      <c r="E30" s="153">
        <v>8.7465083798882681E-2</v>
      </c>
      <c r="F30" s="153">
        <v>1</v>
      </c>
      <c r="G30" s="144">
        <v>5728</v>
      </c>
      <c r="H30" s="153">
        <v>0.48794616236476701</v>
      </c>
      <c r="I30" s="64">
        <v>0.59399999999999997</v>
      </c>
      <c r="J30" s="64">
        <v>0.62</v>
      </c>
      <c r="K30" s="64">
        <v>0.26</v>
      </c>
      <c r="L30" s="64">
        <v>0.28299999999999997</v>
      </c>
      <c r="M30" s="64">
        <v>0.03</v>
      </c>
      <c r="N30" s="64">
        <v>3.9E-2</v>
      </c>
      <c r="O30" s="64">
        <v>0.08</v>
      </c>
      <c r="P30" s="64">
        <v>9.5000000000000001E-2</v>
      </c>
    </row>
    <row r="31" spans="1:16" x14ac:dyDescent="0.25">
      <c r="A31" s="97" t="s">
        <v>1177</v>
      </c>
      <c r="B31" s="153">
        <v>0.6074038917892739</v>
      </c>
      <c r="C31" s="153">
        <v>0.29397247271001425</v>
      </c>
      <c r="D31" s="153">
        <v>3.6829615567157095E-2</v>
      </c>
      <c r="E31" s="153">
        <v>6.1794019933554815E-2</v>
      </c>
      <c r="F31" s="153">
        <v>1</v>
      </c>
      <c r="G31" s="144">
        <v>10535</v>
      </c>
      <c r="H31" s="153">
        <v>0.57038440714672445</v>
      </c>
      <c r="I31" s="64">
        <v>0.59799999999999998</v>
      </c>
      <c r="J31" s="64">
        <v>0.61699999999999999</v>
      </c>
      <c r="K31" s="64">
        <v>0.28499999999999998</v>
      </c>
      <c r="L31" s="64">
        <v>0.30299999999999999</v>
      </c>
      <c r="M31" s="64">
        <v>3.3000000000000002E-2</v>
      </c>
      <c r="N31" s="64">
        <v>4.1000000000000002E-2</v>
      </c>
      <c r="O31" s="64">
        <v>5.7000000000000002E-2</v>
      </c>
      <c r="P31" s="64">
        <v>6.7000000000000004E-2</v>
      </c>
    </row>
    <row r="32" spans="1:16" x14ac:dyDescent="0.25">
      <c r="A32" s="97" t="s">
        <v>1178</v>
      </c>
      <c r="B32" s="153">
        <v>0.60796969271783363</v>
      </c>
      <c r="C32" s="153">
        <v>0.30391469061316123</v>
      </c>
      <c r="D32" s="153">
        <v>3.4937561386277537E-2</v>
      </c>
      <c r="E32" s="153">
        <v>5.3178055282727656E-2</v>
      </c>
      <c r="F32" s="153">
        <v>1</v>
      </c>
      <c r="G32" s="144">
        <v>7127</v>
      </c>
      <c r="H32" s="153">
        <v>0.63121069878664426</v>
      </c>
      <c r="I32" s="64">
        <v>0.59699999999999998</v>
      </c>
      <c r="J32" s="64">
        <v>0.61899999999999999</v>
      </c>
      <c r="K32" s="64">
        <v>0.29299999999999998</v>
      </c>
      <c r="L32" s="64">
        <v>0.315</v>
      </c>
      <c r="M32" s="64">
        <v>3.1E-2</v>
      </c>
      <c r="N32" s="64">
        <v>3.9E-2</v>
      </c>
      <c r="O32" s="64">
        <v>4.8000000000000001E-2</v>
      </c>
      <c r="P32" s="64">
        <v>5.8999999999999997E-2</v>
      </c>
    </row>
    <row r="33" spans="1:16" x14ac:dyDescent="0.25">
      <c r="A33" s="97" t="s">
        <v>1179</v>
      </c>
      <c r="B33" s="153">
        <v>0.62696242276916847</v>
      </c>
      <c r="C33" s="153">
        <v>0.29524967081940645</v>
      </c>
      <c r="D33" s="153">
        <v>3.514635875620379E-2</v>
      </c>
      <c r="E33" s="153">
        <v>4.264154765522131E-2</v>
      </c>
      <c r="F33" s="153">
        <v>1</v>
      </c>
      <c r="G33" s="144">
        <v>9873</v>
      </c>
      <c r="H33" s="153">
        <v>0.66022468904640896</v>
      </c>
      <c r="I33" s="64">
        <v>0.61699999999999999</v>
      </c>
      <c r="J33" s="64">
        <v>0.63600000000000001</v>
      </c>
      <c r="K33" s="64">
        <v>0.28599999999999998</v>
      </c>
      <c r="L33" s="64">
        <v>0.30399999999999999</v>
      </c>
      <c r="M33" s="64">
        <v>3.2000000000000001E-2</v>
      </c>
      <c r="N33" s="64">
        <v>3.9E-2</v>
      </c>
      <c r="O33" s="64">
        <v>3.9E-2</v>
      </c>
      <c r="P33" s="64">
        <v>4.7E-2</v>
      </c>
    </row>
    <row r="34" spans="1:16" x14ac:dyDescent="0.25">
      <c r="A34" s="97" t="s">
        <v>1180</v>
      </c>
      <c r="B34" s="153">
        <v>0.60116448326055316</v>
      </c>
      <c r="C34" s="153">
        <v>0.24599708879184862</v>
      </c>
      <c r="D34" s="153">
        <v>3.566229985443959E-2</v>
      </c>
      <c r="E34" s="153">
        <v>0.11717612809315867</v>
      </c>
      <c r="F34" s="153">
        <v>1</v>
      </c>
      <c r="G34" s="144">
        <v>1374</v>
      </c>
      <c r="H34" s="153">
        <v>0.41224122412241226</v>
      </c>
      <c r="I34" s="64">
        <v>0.57499999999999996</v>
      </c>
      <c r="J34" s="64">
        <v>0.627</v>
      </c>
      <c r="K34" s="64">
        <v>0.224</v>
      </c>
      <c r="L34" s="64">
        <v>0.26900000000000002</v>
      </c>
      <c r="M34" s="64">
        <v>2.7E-2</v>
      </c>
      <c r="N34" s="64">
        <v>4.7E-2</v>
      </c>
      <c r="O34" s="64">
        <v>0.10100000000000001</v>
      </c>
      <c r="P34" s="64">
        <v>0.13500000000000001</v>
      </c>
    </row>
    <row r="35" spans="1:16" x14ac:dyDescent="0.25">
      <c r="A35" s="97" t="s">
        <v>1181</v>
      </c>
      <c r="B35" s="153">
        <v>0.61258278145695366</v>
      </c>
      <c r="C35" s="153">
        <v>0.20529801324503311</v>
      </c>
      <c r="D35" s="153">
        <v>2.9801324503311258E-2</v>
      </c>
      <c r="E35" s="153">
        <v>0.15231788079470199</v>
      </c>
      <c r="F35" s="153">
        <v>1</v>
      </c>
      <c r="G35" s="144">
        <v>302</v>
      </c>
      <c r="H35" s="153">
        <v>0.117601246105919</v>
      </c>
      <c r="I35" s="64">
        <v>0.55700000000000005</v>
      </c>
      <c r="J35" s="64">
        <v>0.66600000000000004</v>
      </c>
      <c r="K35" s="64">
        <v>0.16400000000000001</v>
      </c>
      <c r="L35" s="64">
        <v>0.254</v>
      </c>
      <c r="M35" s="64">
        <v>1.6E-2</v>
      </c>
      <c r="N35" s="64">
        <v>5.6000000000000001E-2</v>
      </c>
      <c r="O35" s="64">
        <v>0.11600000000000001</v>
      </c>
      <c r="P35" s="64">
        <v>0.19700000000000001</v>
      </c>
    </row>
    <row r="36" spans="1:16" x14ac:dyDescent="0.25">
      <c r="A36" s="97" t="s">
        <v>1182</v>
      </c>
      <c r="B36" s="153">
        <v>0.63311688311688308</v>
      </c>
      <c r="C36" s="153">
        <v>0.19155844155844157</v>
      </c>
      <c r="D36" s="153">
        <v>3.896103896103896E-2</v>
      </c>
      <c r="E36" s="153">
        <v>0.13636363636363635</v>
      </c>
      <c r="F36" s="153">
        <v>1</v>
      </c>
      <c r="G36" s="144">
        <v>308</v>
      </c>
      <c r="H36" s="153">
        <v>0.15794871794871795</v>
      </c>
      <c r="I36" s="64">
        <v>0.57799999999999996</v>
      </c>
      <c r="J36" s="64">
        <v>0.68500000000000005</v>
      </c>
      <c r="K36" s="64">
        <v>0.152</v>
      </c>
      <c r="L36" s="64">
        <v>0.23899999999999999</v>
      </c>
      <c r="M36" s="64">
        <v>2.1999999999999999E-2</v>
      </c>
      <c r="N36" s="64">
        <v>6.7000000000000004E-2</v>
      </c>
      <c r="O36" s="64">
        <v>0.10199999999999999</v>
      </c>
      <c r="P36" s="64">
        <v>0.17899999999999999</v>
      </c>
    </row>
    <row r="37" spans="1:16" x14ac:dyDescent="0.25">
      <c r="A37" s="97" t="s">
        <v>1183</v>
      </c>
      <c r="B37" s="153">
        <v>0.64973262032085566</v>
      </c>
      <c r="C37" s="153">
        <v>0.20588235294117646</v>
      </c>
      <c r="D37" s="153">
        <v>4.2780748663101602E-2</v>
      </c>
      <c r="E37" s="153">
        <v>0.10160427807486631</v>
      </c>
      <c r="F37" s="153">
        <v>1</v>
      </c>
      <c r="G37" s="144">
        <v>374</v>
      </c>
      <c r="H37" s="153">
        <v>0.21974148061104584</v>
      </c>
      <c r="I37" s="64">
        <v>0.6</v>
      </c>
      <c r="J37" s="64">
        <v>0.69599999999999995</v>
      </c>
      <c r="K37" s="64">
        <v>0.16800000000000001</v>
      </c>
      <c r="L37" s="64">
        <v>0.25</v>
      </c>
      <c r="M37" s="64">
        <v>2.7E-2</v>
      </c>
      <c r="N37" s="64">
        <v>6.8000000000000005E-2</v>
      </c>
      <c r="O37" s="64">
        <v>7.4999999999999997E-2</v>
      </c>
      <c r="P37" s="64">
        <v>0.13600000000000001</v>
      </c>
    </row>
    <row r="38" spans="1:16" x14ac:dyDescent="0.25">
      <c r="A38" s="97" t="s">
        <v>1184</v>
      </c>
      <c r="B38" s="153">
        <v>0.63451776649746194</v>
      </c>
      <c r="C38" s="153">
        <v>0.20304568527918782</v>
      </c>
      <c r="D38" s="153">
        <v>5.0761421319796954E-2</v>
      </c>
      <c r="E38" s="153">
        <v>0.1116751269035533</v>
      </c>
      <c r="F38" s="153">
        <v>1</v>
      </c>
      <c r="G38" s="144">
        <v>197</v>
      </c>
      <c r="H38" s="153">
        <v>0.2640750670241287</v>
      </c>
      <c r="I38" s="64">
        <v>0.56499999999999995</v>
      </c>
      <c r="J38" s="64">
        <v>0.69899999999999995</v>
      </c>
      <c r="K38" s="64">
        <v>0.153</v>
      </c>
      <c r="L38" s="64">
        <v>0.26500000000000001</v>
      </c>
      <c r="M38" s="64">
        <v>2.8000000000000001E-2</v>
      </c>
      <c r="N38" s="64">
        <v>9.0999999999999998E-2</v>
      </c>
      <c r="O38" s="64">
        <v>7.4999999999999997E-2</v>
      </c>
      <c r="P38" s="64">
        <v>0.16300000000000001</v>
      </c>
    </row>
    <row r="39" spans="1:16" x14ac:dyDescent="0.25">
      <c r="A39" s="97" t="s">
        <v>1185</v>
      </c>
      <c r="B39" s="153">
        <v>0.69310344827586212</v>
      </c>
      <c r="C39" s="153">
        <v>0.2103448275862069</v>
      </c>
      <c r="D39" s="153">
        <v>1.3793103448275862E-2</v>
      </c>
      <c r="E39" s="153">
        <v>8.2758620689655171E-2</v>
      </c>
      <c r="F39" s="153">
        <v>1</v>
      </c>
      <c r="G39" s="144">
        <v>290</v>
      </c>
      <c r="H39" s="153">
        <v>0.36848792884371029</v>
      </c>
      <c r="I39" s="64">
        <v>0.63800000000000001</v>
      </c>
      <c r="J39" s="64">
        <v>0.74299999999999999</v>
      </c>
      <c r="K39" s="64">
        <v>0.16700000000000001</v>
      </c>
      <c r="L39" s="64">
        <v>0.26100000000000001</v>
      </c>
      <c r="M39" s="64">
        <v>5.0000000000000001E-3</v>
      </c>
      <c r="N39" s="64">
        <v>3.5000000000000003E-2</v>
      </c>
      <c r="O39" s="64">
        <v>5.6000000000000001E-2</v>
      </c>
      <c r="P39" s="64">
        <v>0.12</v>
      </c>
    </row>
    <row r="40" spans="1:16" x14ac:dyDescent="0.25">
      <c r="A40" s="97" t="s">
        <v>1186</v>
      </c>
      <c r="B40" s="153">
        <v>0.58584337349397586</v>
      </c>
      <c r="C40" s="153">
        <v>0.19879518072289157</v>
      </c>
      <c r="D40" s="153">
        <v>4.2168674698795178E-2</v>
      </c>
      <c r="E40" s="153">
        <v>0.17319277108433734</v>
      </c>
      <c r="F40" s="153">
        <v>1</v>
      </c>
      <c r="G40" s="144">
        <v>664</v>
      </c>
      <c r="H40" s="153">
        <v>5.4677206851119896E-2</v>
      </c>
      <c r="I40" s="64">
        <v>0.54800000000000004</v>
      </c>
      <c r="J40" s="64">
        <v>0.623</v>
      </c>
      <c r="K40" s="64">
        <v>0.17</v>
      </c>
      <c r="L40" s="64">
        <v>0.23100000000000001</v>
      </c>
      <c r="M40" s="64">
        <v>2.9000000000000001E-2</v>
      </c>
      <c r="N40" s="64">
        <v>0.06</v>
      </c>
      <c r="O40" s="64">
        <v>0.14599999999999999</v>
      </c>
      <c r="P40" s="64">
        <v>0.20399999999999999</v>
      </c>
    </row>
    <row r="41" spans="1:16" x14ac:dyDescent="0.25">
      <c r="A41" s="97" t="s">
        <v>1187</v>
      </c>
      <c r="B41" s="153">
        <v>0.56060606060606055</v>
      </c>
      <c r="C41" s="153">
        <v>1.5151515151515152E-2</v>
      </c>
      <c r="D41" s="153">
        <v>7.575757575757576E-2</v>
      </c>
      <c r="E41" s="153">
        <v>0.34848484848484851</v>
      </c>
      <c r="F41" s="153">
        <v>1</v>
      </c>
      <c r="G41" s="144">
        <v>66</v>
      </c>
      <c r="H41" s="153">
        <v>1.1583011583011582E-2</v>
      </c>
      <c r="I41" s="64">
        <v>0.441</v>
      </c>
      <c r="J41" s="64">
        <v>0.67400000000000004</v>
      </c>
      <c r="K41" s="64">
        <v>3.0000000000000001E-3</v>
      </c>
      <c r="L41" s="64">
        <v>8.1000000000000003E-2</v>
      </c>
      <c r="M41" s="64">
        <v>3.3000000000000002E-2</v>
      </c>
      <c r="N41" s="64">
        <v>0.16500000000000001</v>
      </c>
      <c r="O41" s="64">
        <v>0.245</v>
      </c>
      <c r="P41" s="64">
        <v>0.46899999999999997</v>
      </c>
    </row>
    <row r="42" spans="1:16" x14ac:dyDescent="0.25">
      <c r="A42" s="97" t="s">
        <v>1188</v>
      </c>
      <c r="B42" s="153">
        <v>0.51851851851851849</v>
      </c>
      <c r="C42" s="153">
        <v>0.14814814814814814</v>
      </c>
      <c r="D42" s="153">
        <v>3.7037037037037035E-2</v>
      </c>
      <c r="E42" s="153">
        <v>0.29629629629629628</v>
      </c>
      <c r="F42" s="153">
        <v>1</v>
      </c>
      <c r="G42" s="144">
        <v>27</v>
      </c>
      <c r="H42" s="153">
        <v>1.4069828035435123E-2</v>
      </c>
      <c r="I42" s="64">
        <v>0.34</v>
      </c>
      <c r="J42" s="64">
        <v>0.69299999999999995</v>
      </c>
      <c r="K42" s="64">
        <v>5.8999999999999997E-2</v>
      </c>
      <c r="L42" s="64">
        <v>0.32500000000000001</v>
      </c>
      <c r="M42" s="64">
        <v>7.0000000000000001E-3</v>
      </c>
      <c r="N42" s="64">
        <v>0.183</v>
      </c>
      <c r="O42" s="64">
        <v>0.159</v>
      </c>
      <c r="P42" s="64">
        <v>0.48499999999999999</v>
      </c>
    </row>
    <row r="43" spans="1:16" x14ac:dyDescent="0.25">
      <c r="A43" s="97" t="s">
        <v>1189</v>
      </c>
      <c r="B43" s="153">
        <v>0.56000000000000005</v>
      </c>
      <c r="C43" s="153">
        <v>0.28000000000000003</v>
      </c>
      <c r="D43" s="153" t="s">
        <v>162</v>
      </c>
      <c r="E43" s="153">
        <v>0.16</v>
      </c>
      <c r="F43" s="153">
        <v>1</v>
      </c>
      <c r="G43" s="144">
        <v>25</v>
      </c>
      <c r="H43" s="153">
        <v>8.2508250825082508E-2</v>
      </c>
      <c r="I43" s="64">
        <v>0.371</v>
      </c>
      <c r="J43" s="64">
        <v>0.73299999999999998</v>
      </c>
      <c r="K43" s="64">
        <v>0.14299999999999999</v>
      </c>
      <c r="L43" s="64">
        <v>0.47599999999999998</v>
      </c>
      <c r="M43" s="64" t="s">
        <v>162</v>
      </c>
      <c r="N43" s="64" t="s">
        <v>162</v>
      </c>
      <c r="O43" s="64">
        <v>6.4000000000000001E-2</v>
      </c>
      <c r="P43" s="64">
        <v>0.34699999999999998</v>
      </c>
    </row>
    <row r="44" spans="1:16" x14ac:dyDescent="0.25">
      <c r="A44" s="97" t="s">
        <v>1190</v>
      </c>
      <c r="B44" s="153">
        <v>0.36363636363636365</v>
      </c>
      <c r="C44" s="153">
        <v>0.18181818181818182</v>
      </c>
      <c r="D44" s="153">
        <v>0.27272727272727271</v>
      </c>
      <c r="E44" s="153">
        <v>0.18181818181818182</v>
      </c>
      <c r="F44" s="153">
        <v>1</v>
      </c>
      <c r="G44" s="144">
        <v>11</v>
      </c>
      <c r="H44" s="153">
        <v>0.15068493150684931</v>
      </c>
      <c r="I44" s="64">
        <v>0.152</v>
      </c>
      <c r="J44" s="64">
        <v>0.64600000000000002</v>
      </c>
      <c r="K44" s="64">
        <v>5.0999999999999997E-2</v>
      </c>
      <c r="L44" s="64">
        <v>0.47699999999999998</v>
      </c>
      <c r="M44" s="64">
        <v>9.7000000000000003E-2</v>
      </c>
      <c r="N44" s="64">
        <v>0.56599999999999995</v>
      </c>
      <c r="O44" s="64">
        <v>5.0999999999999997E-2</v>
      </c>
      <c r="P44" s="64">
        <v>0.47699999999999998</v>
      </c>
    </row>
    <row r="45" spans="1:16" x14ac:dyDescent="0.25">
      <c r="A45" s="97" t="s">
        <v>1191</v>
      </c>
      <c r="B45" s="153">
        <v>0.75</v>
      </c>
      <c r="C45" s="153">
        <v>0.25</v>
      </c>
      <c r="D45" s="153" t="s">
        <v>162</v>
      </c>
      <c r="E45" s="153" t="s">
        <v>162</v>
      </c>
      <c r="F45" s="153">
        <v>1</v>
      </c>
      <c r="G45" s="144">
        <v>4</v>
      </c>
      <c r="H45" s="153">
        <v>7.407407407407407E-2</v>
      </c>
      <c r="I45" s="64">
        <v>0.30099999999999999</v>
      </c>
      <c r="J45" s="64">
        <v>0.95399999999999996</v>
      </c>
      <c r="K45" s="64">
        <v>4.5999999999999999E-2</v>
      </c>
      <c r="L45" s="64">
        <v>0.69899999999999995</v>
      </c>
      <c r="M45" s="64" t="s">
        <v>162</v>
      </c>
      <c r="N45" s="64" t="s">
        <v>162</v>
      </c>
      <c r="O45" s="64" t="s">
        <v>162</v>
      </c>
      <c r="P45" s="64" t="s">
        <v>162</v>
      </c>
    </row>
    <row r="46" spans="1:16" x14ac:dyDescent="0.25">
      <c r="A46" s="97" t="s">
        <v>1192</v>
      </c>
      <c r="B46" s="153">
        <v>0.46734305643627139</v>
      </c>
      <c r="C46" s="153">
        <v>0.1046290424857324</v>
      </c>
      <c r="D46" s="153">
        <v>7.0386810399492711E-2</v>
      </c>
      <c r="E46" s="153">
        <v>0.35764109067850347</v>
      </c>
      <c r="F46" s="153">
        <v>1</v>
      </c>
      <c r="G46" s="144">
        <v>1577</v>
      </c>
      <c r="H46" s="153">
        <v>8.6214908564087138E-3</v>
      </c>
      <c r="I46" s="64">
        <v>0.443</v>
      </c>
      <c r="J46" s="64">
        <v>0.49199999999999999</v>
      </c>
      <c r="K46" s="64">
        <v>0.09</v>
      </c>
      <c r="L46" s="64">
        <v>0.121</v>
      </c>
      <c r="M46" s="64">
        <v>5.8999999999999997E-2</v>
      </c>
      <c r="N46" s="64">
        <v>8.4000000000000005E-2</v>
      </c>
      <c r="O46" s="64">
        <v>0.33400000000000002</v>
      </c>
      <c r="P46" s="64">
        <v>0.38200000000000001</v>
      </c>
    </row>
    <row r="47" spans="1:16" x14ac:dyDescent="0.25">
      <c r="A47" s="97" t="s">
        <v>1193</v>
      </c>
      <c r="B47" s="153">
        <v>0.61884136437466164</v>
      </c>
      <c r="C47" s="153">
        <v>0.2763039162606028</v>
      </c>
      <c r="D47" s="153">
        <v>3.5553149251037718E-2</v>
      </c>
      <c r="E47" s="153">
        <v>6.9301570113697891E-2</v>
      </c>
      <c r="F47" s="153">
        <v>1</v>
      </c>
      <c r="G47" s="144">
        <v>5541</v>
      </c>
      <c r="H47" s="153">
        <v>0.19963970455773736</v>
      </c>
      <c r="I47" s="64">
        <v>0.60599999999999998</v>
      </c>
      <c r="J47" s="64">
        <v>0.63200000000000001</v>
      </c>
      <c r="K47" s="64">
        <v>0.26500000000000001</v>
      </c>
      <c r="L47" s="64">
        <v>0.28799999999999998</v>
      </c>
      <c r="M47" s="64">
        <v>3.1E-2</v>
      </c>
      <c r="N47" s="64">
        <v>4.1000000000000002E-2</v>
      </c>
      <c r="O47" s="64">
        <v>6.3E-2</v>
      </c>
      <c r="P47" s="64">
        <v>7.5999999999999998E-2</v>
      </c>
    </row>
    <row r="48" spans="1:16" x14ac:dyDescent="0.25">
      <c r="A48" s="97" t="s">
        <v>1194</v>
      </c>
      <c r="B48" s="153">
        <v>0.60725350829232727</v>
      </c>
      <c r="C48" s="153">
        <v>0.28704209950792781</v>
      </c>
      <c r="D48" s="153">
        <v>3.8636777838527425E-2</v>
      </c>
      <c r="E48" s="153">
        <v>6.7067614361217429E-2</v>
      </c>
      <c r="F48" s="153">
        <v>1</v>
      </c>
      <c r="G48" s="144">
        <v>10974</v>
      </c>
      <c r="H48" s="153">
        <v>0.16621732149889432</v>
      </c>
      <c r="I48" s="64">
        <v>0.59799999999999998</v>
      </c>
      <c r="J48" s="64">
        <v>0.61599999999999999</v>
      </c>
      <c r="K48" s="64">
        <v>0.27900000000000003</v>
      </c>
      <c r="L48" s="64">
        <v>0.29599999999999999</v>
      </c>
      <c r="M48" s="64">
        <v>3.5000000000000003E-2</v>
      </c>
      <c r="N48" s="64">
        <v>4.2000000000000003E-2</v>
      </c>
      <c r="O48" s="64">
        <v>6.3E-2</v>
      </c>
      <c r="P48" s="64">
        <v>7.1999999999999995E-2</v>
      </c>
    </row>
    <row r="49" spans="1:16" x14ac:dyDescent="0.25">
      <c r="A49" s="97" t="s">
        <v>1195</v>
      </c>
      <c r="B49" s="153">
        <v>0.61475136277672715</v>
      </c>
      <c r="C49" s="153">
        <v>0.2841250417176549</v>
      </c>
      <c r="D49" s="153">
        <v>3.6878406941817779E-2</v>
      </c>
      <c r="E49" s="153">
        <v>6.4245188563800196E-2</v>
      </c>
      <c r="F49" s="153">
        <v>1</v>
      </c>
      <c r="G49" s="144">
        <v>17978</v>
      </c>
      <c r="H49" s="153">
        <v>0.21795477965690732</v>
      </c>
      <c r="I49" s="64">
        <v>0.60799999999999998</v>
      </c>
      <c r="J49" s="64">
        <v>0.622</v>
      </c>
      <c r="K49" s="64">
        <v>0.27800000000000002</v>
      </c>
      <c r="L49" s="64">
        <v>0.29099999999999998</v>
      </c>
      <c r="M49" s="64">
        <v>3.4000000000000002E-2</v>
      </c>
      <c r="N49" s="64">
        <v>0.04</v>
      </c>
      <c r="O49" s="64">
        <v>6.0999999999999999E-2</v>
      </c>
      <c r="P49" s="64">
        <v>6.8000000000000005E-2</v>
      </c>
    </row>
    <row r="50" spans="1:16" x14ac:dyDescent="0.25">
      <c r="A50" s="97" t="s">
        <v>1196</v>
      </c>
      <c r="B50" s="153">
        <v>0.61779917959693242</v>
      </c>
      <c r="C50" s="153">
        <v>0.28874621009452472</v>
      </c>
      <c r="D50" s="153">
        <v>3.7274835027644018E-2</v>
      </c>
      <c r="E50" s="153">
        <v>5.6179775280898875E-2</v>
      </c>
      <c r="F50" s="153">
        <v>1</v>
      </c>
      <c r="G50" s="144">
        <v>11214</v>
      </c>
      <c r="H50" s="153">
        <v>0.29484145764316139</v>
      </c>
      <c r="I50" s="64">
        <v>0.60899999999999999</v>
      </c>
      <c r="J50" s="64">
        <v>0.627</v>
      </c>
      <c r="K50" s="64">
        <v>0.28000000000000003</v>
      </c>
      <c r="L50" s="64">
        <v>0.29699999999999999</v>
      </c>
      <c r="M50" s="64">
        <v>3.4000000000000002E-2</v>
      </c>
      <c r="N50" s="64">
        <v>4.1000000000000002E-2</v>
      </c>
      <c r="O50" s="64">
        <v>5.1999999999999998E-2</v>
      </c>
      <c r="P50" s="64">
        <v>6.0999999999999999E-2</v>
      </c>
    </row>
    <row r="51" spans="1:16" x14ac:dyDescent="0.25">
      <c r="A51" s="97" t="s">
        <v>1197</v>
      </c>
      <c r="B51" s="153">
        <v>0.63690036900369007</v>
      </c>
      <c r="C51" s="153">
        <v>0.28326065078832607</v>
      </c>
      <c r="D51" s="153">
        <v>3.6632002683663199E-2</v>
      </c>
      <c r="E51" s="153">
        <v>4.3206977524320699E-2</v>
      </c>
      <c r="F51" s="153">
        <v>1</v>
      </c>
      <c r="G51" s="144">
        <v>14905</v>
      </c>
      <c r="H51" s="153">
        <v>0.42127130380712813</v>
      </c>
      <c r="I51" s="64">
        <v>0.629</v>
      </c>
      <c r="J51" s="64">
        <v>0.64500000000000002</v>
      </c>
      <c r="K51" s="64">
        <v>0.27600000000000002</v>
      </c>
      <c r="L51" s="64">
        <v>0.29099999999999998</v>
      </c>
      <c r="M51" s="64">
        <v>3.4000000000000002E-2</v>
      </c>
      <c r="N51" s="64">
        <v>0.04</v>
      </c>
      <c r="O51" s="64">
        <v>0.04</v>
      </c>
      <c r="P51" s="64">
        <v>4.7E-2</v>
      </c>
    </row>
    <row r="52" spans="1:16" x14ac:dyDescent="0.25">
      <c r="A52" s="97" t="s">
        <v>1198</v>
      </c>
      <c r="B52" s="153">
        <v>0.65582851637764927</v>
      </c>
      <c r="C52" s="153">
        <v>0.23892100192678228</v>
      </c>
      <c r="D52" s="153">
        <v>4.0221579961464353E-2</v>
      </c>
      <c r="E52" s="153">
        <v>6.5028901734104042E-2</v>
      </c>
      <c r="F52" s="153">
        <v>1</v>
      </c>
      <c r="G52" s="144">
        <v>4152</v>
      </c>
      <c r="H52" s="153">
        <v>0.29233260578750969</v>
      </c>
      <c r="I52" s="64">
        <v>0.64100000000000001</v>
      </c>
      <c r="J52" s="64">
        <v>0.67</v>
      </c>
      <c r="K52" s="64">
        <v>0.22600000000000001</v>
      </c>
      <c r="L52" s="64">
        <v>0.252</v>
      </c>
      <c r="M52" s="64">
        <v>3.5000000000000003E-2</v>
      </c>
      <c r="N52" s="64">
        <v>4.7E-2</v>
      </c>
      <c r="O52" s="64">
        <v>5.8000000000000003E-2</v>
      </c>
      <c r="P52" s="64">
        <v>7.2999999999999995E-2</v>
      </c>
    </row>
    <row r="53" spans="1:16" x14ac:dyDescent="0.25">
      <c r="A53" s="97" t="s">
        <v>1199</v>
      </c>
      <c r="B53" s="153">
        <v>0.39344262295081966</v>
      </c>
      <c r="C53" s="153">
        <v>9.8360655737704916E-2</v>
      </c>
      <c r="D53" s="153">
        <v>9.8360655737704916E-2</v>
      </c>
      <c r="E53" s="153">
        <v>0.4098360655737705</v>
      </c>
      <c r="F53" s="153">
        <v>1</v>
      </c>
      <c r="G53" s="144">
        <v>61</v>
      </c>
      <c r="H53" s="153">
        <v>4.4337839802296849E-3</v>
      </c>
      <c r="I53" s="64">
        <v>0.28100000000000003</v>
      </c>
      <c r="J53" s="64">
        <v>0.51900000000000002</v>
      </c>
      <c r="K53" s="64">
        <v>4.5999999999999999E-2</v>
      </c>
      <c r="L53" s="64">
        <v>0.19800000000000001</v>
      </c>
      <c r="M53" s="64">
        <v>4.5999999999999999E-2</v>
      </c>
      <c r="N53" s="64">
        <v>0.19800000000000001</v>
      </c>
      <c r="O53" s="64">
        <v>0.29499999999999998</v>
      </c>
      <c r="P53" s="64">
        <v>0.53500000000000003</v>
      </c>
    </row>
    <row r="54" spans="1:16" x14ac:dyDescent="0.25">
      <c r="A54" s="97" t="s">
        <v>1200</v>
      </c>
      <c r="B54" s="153">
        <v>0.49056603773584906</v>
      </c>
      <c r="C54" s="153">
        <v>5.6603773584905662E-2</v>
      </c>
      <c r="D54" s="153">
        <v>9.4339622641509441E-2</v>
      </c>
      <c r="E54" s="153">
        <v>0.35849056603773582</v>
      </c>
      <c r="F54" s="153">
        <v>1</v>
      </c>
      <c r="G54" s="144">
        <v>53</v>
      </c>
      <c r="H54" s="153">
        <v>4.0006038647342999E-3</v>
      </c>
      <c r="I54" s="64">
        <v>0.36099999999999999</v>
      </c>
      <c r="J54" s="64">
        <v>0.621</v>
      </c>
      <c r="K54" s="64">
        <v>1.9E-2</v>
      </c>
      <c r="L54" s="64">
        <v>0.154</v>
      </c>
      <c r="M54" s="64">
        <v>4.1000000000000002E-2</v>
      </c>
      <c r="N54" s="64">
        <v>0.20300000000000001</v>
      </c>
      <c r="O54" s="64">
        <v>0.24299999999999999</v>
      </c>
      <c r="P54" s="64">
        <v>0.49299999999999999</v>
      </c>
    </row>
    <row r="55" spans="1:16" x14ac:dyDescent="0.25">
      <c r="A55" s="97" t="s">
        <v>1201</v>
      </c>
      <c r="B55" s="153">
        <v>0.65151515151515149</v>
      </c>
      <c r="C55" s="153">
        <v>0.12121212121212122</v>
      </c>
      <c r="D55" s="153">
        <v>7.575757575757576E-2</v>
      </c>
      <c r="E55" s="153">
        <v>0.15151515151515152</v>
      </c>
      <c r="F55" s="153">
        <v>1</v>
      </c>
      <c r="G55" s="144">
        <v>66</v>
      </c>
      <c r="H55" s="153">
        <v>1.4918625678119348E-2</v>
      </c>
      <c r="I55" s="64">
        <v>0.53100000000000003</v>
      </c>
      <c r="J55" s="64">
        <v>0.755</v>
      </c>
      <c r="K55" s="64">
        <v>6.3E-2</v>
      </c>
      <c r="L55" s="64">
        <v>0.221</v>
      </c>
      <c r="M55" s="64">
        <v>3.3000000000000002E-2</v>
      </c>
      <c r="N55" s="64">
        <v>0.16500000000000001</v>
      </c>
      <c r="O55" s="64">
        <v>8.4000000000000005E-2</v>
      </c>
      <c r="P55" s="64">
        <v>0.25700000000000001</v>
      </c>
    </row>
    <row r="56" spans="1:16" x14ac:dyDescent="0.25">
      <c r="A56" s="97" t="s">
        <v>1202</v>
      </c>
      <c r="B56" s="153">
        <v>0.62745098039215685</v>
      </c>
      <c r="C56" s="153">
        <v>0.11764705882352941</v>
      </c>
      <c r="D56" s="153">
        <v>5.8823529411764705E-2</v>
      </c>
      <c r="E56" s="153">
        <v>0.19607843137254902</v>
      </c>
      <c r="F56" s="153">
        <v>1</v>
      </c>
      <c r="G56" s="144">
        <v>51</v>
      </c>
      <c r="H56" s="153">
        <v>4.9418604651162788E-2</v>
      </c>
      <c r="I56" s="64">
        <v>0.49</v>
      </c>
      <c r="J56" s="64">
        <v>0.747</v>
      </c>
      <c r="K56" s="64">
        <v>5.5E-2</v>
      </c>
      <c r="L56" s="64">
        <v>0.23400000000000001</v>
      </c>
      <c r="M56" s="64">
        <v>0.02</v>
      </c>
      <c r="N56" s="64">
        <v>0.159</v>
      </c>
      <c r="O56" s="64">
        <v>0.11</v>
      </c>
      <c r="P56" s="64">
        <v>0.32500000000000001</v>
      </c>
    </row>
    <row r="57" spans="1:16" x14ac:dyDescent="0.25">
      <c r="A57" s="97" t="s">
        <v>1203</v>
      </c>
      <c r="B57" s="153">
        <v>0.68055555555555558</v>
      </c>
      <c r="C57" s="153">
        <v>0.19444444444444445</v>
      </c>
      <c r="D57" s="153">
        <v>4.1666666666666664E-2</v>
      </c>
      <c r="E57" s="153">
        <v>8.3333333333333329E-2</v>
      </c>
      <c r="F57" s="153">
        <v>1</v>
      </c>
      <c r="G57" s="144">
        <v>72</v>
      </c>
      <c r="H57" s="153">
        <v>9.03387703889586E-2</v>
      </c>
      <c r="I57" s="64">
        <v>0.56599999999999995</v>
      </c>
      <c r="J57" s="64">
        <v>0.77700000000000002</v>
      </c>
      <c r="K57" s="64">
        <v>0.12</v>
      </c>
      <c r="L57" s="64">
        <v>0.3</v>
      </c>
      <c r="M57" s="64">
        <v>1.4E-2</v>
      </c>
      <c r="N57" s="64">
        <v>0.115</v>
      </c>
      <c r="O57" s="64">
        <v>3.9E-2</v>
      </c>
      <c r="P57" s="64">
        <v>0.17</v>
      </c>
    </row>
    <row r="58" spans="1:16" x14ac:dyDescent="0.25">
      <c r="A58" s="97" t="s">
        <v>1204</v>
      </c>
      <c r="B58" s="153">
        <v>0.34615384615384615</v>
      </c>
      <c r="C58" s="153">
        <v>0.14102564102564102</v>
      </c>
      <c r="D58" s="153">
        <v>8.9743589743589744E-2</v>
      </c>
      <c r="E58" s="153">
        <v>0.42307692307692307</v>
      </c>
      <c r="F58" s="153">
        <v>1</v>
      </c>
      <c r="G58" s="144">
        <v>78</v>
      </c>
      <c r="H58" s="153">
        <v>1.1490866234531527E-2</v>
      </c>
      <c r="I58" s="64">
        <v>0.25</v>
      </c>
      <c r="J58" s="64">
        <v>0.45700000000000002</v>
      </c>
      <c r="K58" s="64">
        <v>8.1000000000000003E-2</v>
      </c>
      <c r="L58" s="64">
        <v>0.23499999999999999</v>
      </c>
      <c r="M58" s="64">
        <v>4.3999999999999997E-2</v>
      </c>
      <c r="N58" s="64">
        <v>0.17399999999999999</v>
      </c>
      <c r="O58" s="64">
        <v>0.32</v>
      </c>
      <c r="P58" s="64">
        <v>0.53400000000000003</v>
      </c>
    </row>
    <row r="59" spans="1:16" x14ac:dyDescent="0.25">
      <c r="A59" s="97" t="s">
        <v>1205</v>
      </c>
      <c r="B59" s="153">
        <v>0.55643044619422577</v>
      </c>
      <c r="C59" s="153">
        <v>0.20734908136482941</v>
      </c>
      <c r="D59" s="153">
        <v>5.6867891513560802E-2</v>
      </c>
      <c r="E59" s="153">
        <v>0.17935258092738407</v>
      </c>
      <c r="F59" s="153">
        <v>1</v>
      </c>
      <c r="G59" s="144">
        <v>1143</v>
      </c>
      <c r="H59" s="153">
        <v>1.613859708573365E-2</v>
      </c>
      <c r="I59" s="64">
        <v>0.52700000000000002</v>
      </c>
      <c r="J59" s="64">
        <v>0.58499999999999996</v>
      </c>
      <c r="K59" s="64">
        <v>0.185</v>
      </c>
      <c r="L59" s="64">
        <v>0.23200000000000001</v>
      </c>
      <c r="M59" s="64">
        <v>4.4999999999999998E-2</v>
      </c>
      <c r="N59" s="64">
        <v>7.1999999999999995E-2</v>
      </c>
      <c r="O59" s="64">
        <v>0.158</v>
      </c>
      <c r="P59" s="64">
        <v>0.20300000000000001</v>
      </c>
    </row>
    <row r="60" spans="1:16" x14ac:dyDescent="0.25">
      <c r="A60" s="97" t="s">
        <v>1206</v>
      </c>
      <c r="B60" s="153">
        <v>0.61153619776339019</v>
      </c>
      <c r="C60" s="153">
        <v>0.21306650971159505</v>
      </c>
      <c r="D60" s="153">
        <v>4.1789287816362569E-2</v>
      </c>
      <c r="E60" s="153">
        <v>0.13360800470865214</v>
      </c>
      <c r="F60" s="153">
        <v>1</v>
      </c>
      <c r="G60" s="144">
        <v>1699</v>
      </c>
      <c r="H60" s="153">
        <v>2.0187257907369121E-2</v>
      </c>
      <c r="I60" s="64">
        <v>0.58799999999999997</v>
      </c>
      <c r="J60" s="64">
        <v>0.63400000000000001</v>
      </c>
      <c r="K60" s="64">
        <v>0.19400000000000001</v>
      </c>
      <c r="L60" s="64">
        <v>0.23300000000000001</v>
      </c>
      <c r="M60" s="64">
        <v>3.3000000000000002E-2</v>
      </c>
      <c r="N60" s="64">
        <v>5.1999999999999998E-2</v>
      </c>
      <c r="O60" s="64">
        <v>0.11799999999999999</v>
      </c>
      <c r="P60" s="64">
        <v>0.151</v>
      </c>
    </row>
    <row r="61" spans="1:16" x14ac:dyDescent="0.25">
      <c r="A61" s="97" t="s">
        <v>1207</v>
      </c>
      <c r="B61" s="153">
        <v>0.63530552861299705</v>
      </c>
      <c r="C61" s="153">
        <v>0.21500161655350791</v>
      </c>
      <c r="D61" s="153">
        <v>5.0113158745554477E-2</v>
      </c>
      <c r="E61" s="153">
        <v>9.9579696087940511E-2</v>
      </c>
      <c r="F61" s="153">
        <v>1</v>
      </c>
      <c r="G61" s="144">
        <v>3093</v>
      </c>
      <c r="H61" s="153">
        <v>5.5392385114080019E-2</v>
      </c>
      <c r="I61" s="64">
        <v>0.61799999999999999</v>
      </c>
      <c r="J61" s="64">
        <v>0.65200000000000002</v>
      </c>
      <c r="K61" s="64">
        <v>0.20100000000000001</v>
      </c>
      <c r="L61" s="64">
        <v>0.23</v>
      </c>
      <c r="M61" s="64">
        <v>4.2999999999999997E-2</v>
      </c>
      <c r="N61" s="64">
        <v>5.8000000000000003E-2</v>
      </c>
      <c r="O61" s="64">
        <v>0.09</v>
      </c>
      <c r="P61" s="64">
        <v>0.111</v>
      </c>
    </row>
    <row r="62" spans="1:16" x14ac:dyDescent="0.25">
      <c r="A62" s="97" t="s">
        <v>1208</v>
      </c>
      <c r="B62" s="153">
        <v>0.66820453671664748</v>
      </c>
      <c r="C62" s="153">
        <v>0.21953094963475586</v>
      </c>
      <c r="D62" s="153">
        <v>3.9984621299500193E-2</v>
      </c>
      <c r="E62" s="153">
        <v>7.22798923490965E-2</v>
      </c>
      <c r="F62" s="153">
        <v>1</v>
      </c>
      <c r="G62" s="144">
        <v>2601</v>
      </c>
      <c r="H62" s="153">
        <v>0.10669456066945607</v>
      </c>
      <c r="I62" s="64">
        <v>0.65</v>
      </c>
      <c r="J62" s="64">
        <v>0.68600000000000005</v>
      </c>
      <c r="K62" s="64">
        <v>0.20399999999999999</v>
      </c>
      <c r="L62" s="64">
        <v>0.23599999999999999</v>
      </c>
      <c r="M62" s="64">
        <v>3.3000000000000002E-2</v>
      </c>
      <c r="N62" s="64">
        <v>4.8000000000000001E-2</v>
      </c>
      <c r="O62" s="64">
        <v>6.3E-2</v>
      </c>
      <c r="P62" s="64">
        <v>8.3000000000000004E-2</v>
      </c>
    </row>
    <row r="63" spans="1:16" x14ac:dyDescent="0.25">
      <c r="A63" s="97" t="s">
        <v>1209</v>
      </c>
      <c r="B63" s="153">
        <v>0.72415291051259778</v>
      </c>
      <c r="C63" s="153">
        <v>0.19374456993918332</v>
      </c>
      <c r="D63" s="153">
        <v>2.6933101650738488E-2</v>
      </c>
      <c r="E63" s="153">
        <v>5.5169417897480449E-2</v>
      </c>
      <c r="F63" s="153">
        <v>1</v>
      </c>
      <c r="G63" s="144">
        <v>4604</v>
      </c>
      <c r="H63" s="153">
        <v>0.16620938628158846</v>
      </c>
      <c r="I63" s="64">
        <v>0.71099999999999997</v>
      </c>
      <c r="J63" s="64">
        <v>0.73699999999999999</v>
      </c>
      <c r="K63" s="64">
        <v>0.183</v>
      </c>
      <c r="L63" s="64">
        <v>0.20499999999999999</v>
      </c>
      <c r="M63" s="64">
        <v>2.3E-2</v>
      </c>
      <c r="N63" s="64">
        <v>3.2000000000000001E-2</v>
      </c>
      <c r="O63" s="64">
        <v>4.9000000000000002E-2</v>
      </c>
      <c r="P63" s="64">
        <v>6.2E-2</v>
      </c>
    </row>
    <row r="64" spans="1:16" x14ac:dyDescent="0.25">
      <c r="A64" s="97" t="s">
        <v>1210</v>
      </c>
      <c r="B64" s="153">
        <v>0.49472759226713531</v>
      </c>
      <c r="C64" s="153">
        <v>0.18189806678383127</v>
      </c>
      <c r="D64" s="153">
        <v>7.0298769771529004E-2</v>
      </c>
      <c r="E64" s="153">
        <v>0.2530755711775044</v>
      </c>
      <c r="F64" s="153">
        <v>1</v>
      </c>
      <c r="G64" s="144">
        <v>1138</v>
      </c>
      <c r="H64" s="153">
        <v>1.7514428626394768E-2</v>
      </c>
      <c r="I64" s="64">
        <v>0.46600000000000003</v>
      </c>
      <c r="J64" s="64">
        <v>0.52400000000000002</v>
      </c>
      <c r="K64" s="64">
        <v>0.161</v>
      </c>
      <c r="L64" s="64">
        <v>0.20499999999999999</v>
      </c>
      <c r="M64" s="64">
        <v>5.7000000000000002E-2</v>
      </c>
      <c r="N64" s="64">
        <v>8.6999999999999994E-2</v>
      </c>
      <c r="O64" s="64">
        <v>0.22900000000000001</v>
      </c>
      <c r="P64" s="64">
        <v>0.27900000000000003</v>
      </c>
    </row>
    <row r="65" spans="1:16" x14ac:dyDescent="0.25">
      <c r="A65" s="97" t="s">
        <v>1211</v>
      </c>
      <c r="B65" s="153">
        <v>0.68518518518518523</v>
      </c>
      <c r="C65" s="153">
        <v>6.9444444444444448E-2</v>
      </c>
      <c r="D65" s="153">
        <v>5.0925925925925923E-2</v>
      </c>
      <c r="E65" s="153">
        <v>0.19444444444444445</v>
      </c>
      <c r="F65" s="153">
        <v>1</v>
      </c>
      <c r="G65" s="144">
        <v>216</v>
      </c>
      <c r="H65" s="153">
        <v>7.7669902912621352E-2</v>
      </c>
      <c r="I65" s="64">
        <v>0.62</v>
      </c>
      <c r="J65" s="64">
        <v>0.74299999999999999</v>
      </c>
      <c r="K65" s="64">
        <v>4.2999999999999997E-2</v>
      </c>
      <c r="L65" s="64">
        <v>0.111</v>
      </c>
      <c r="M65" s="64">
        <v>2.9000000000000001E-2</v>
      </c>
      <c r="N65" s="64">
        <v>8.8999999999999996E-2</v>
      </c>
      <c r="O65" s="64">
        <v>0.14699999999999999</v>
      </c>
      <c r="P65" s="64">
        <v>0.252</v>
      </c>
    </row>
    <row r="66" spans="1:16" x14ac:dyDescent="0.25">
      <c r="A66" s="97" t="s">
        <v>1212</v>
      </c>
      <c r="B66" s="153">
        <v>0.66908212560386471</v>
      </c>
      <c r="C66" s="153">
        <v>0.11835748792270531</v>
      </c>
      <c r="D66" s="153">
        <v>3.864734299516908E-2</v>
      </c>
      <c r="E66" s="153">
        <v>0.17391304347826086</v>
      </c>
      <c r="F66" s="153">
        <v>1</v>
      </c>
      <c r="G66" s="144">
        <v>414</v>
      </c>
      <c r="H66" s="153">
        <v>8.4923076923076921E-2</v>
      </c>
      <c r="I66" s="64">
        <v>0.622</v>
      </c>
      <c r="J66" s="64">
        <v>0.71299999999999997</v>
      </c>
      <c r="K66" s="64">
        <v>9.0999999999999998E-2</v>
      </c>
      <c r="L66" s="64">
        <v>0.153</v>
      </c>
      <c r="M66" s="64">
        <v>2.4E-2</v>
      </c>
      <c r="N66" s="64">
        <v>6.2E-2</v>
      </c>
      <c r="O66" s="64">
        <v>0.14000000000000001</v>
      </c>
      <c r="P66" s="64">
        <v>0.21299999999999999</v>
      </c>
    </row>
    <row r="67" spans="1:16" x14ac:dyDescent="0.25">
      <c r="A67" s="97" t="s">
        <v>1213</v>
      </c>
      <c r="B67" s="153">
        <v>0.70449172576832153</v>
      </c>
      <c r="C67" s="153">
        <v>0.11583924349881797</v>
      </c>
      <c r="D67" s="153">
        <v>2.8368794326241134E-2</v>
      </c>
      <c r="E67" s="153">
        <v>0.15130023640661938</v>
      </c>
      <c r="F67" s="153">
        <v>1</v>
      </c>
      <c r="G67" s="144">
        <v>423</v>
      </c>
      <c r="H67" s="153">
        <v>0.10916129032258065</v>
      </c>
      <c r="I67" s="64">
        <v>0.65900000000000003</v>
      </c>
      <c r="J67" s="64">
        <v>0.746</v>
      </c>
      <c r="K67" s="64">
        <v>8.8999999999999996E-2</v>
      </c>
      <c r="L67" s="64">
        <v>0.15</v>
      </c>
      <c r="M67" s="64">
        <v>1.6E-2</v>
      </c>
      <c r="N67" s="64">
        <v>4.9000000000000002E-2</v>
      </c>
      <c r="O67" s="64">
        <v>0.12</v>
      </c>
      <c r="P67" s="64">
        <v>0.189</v>
      </c>
    </row>
    <row r="68" spans="1:16" x14ac:dyDescent="0.25">
      <c r="A68" s="97" t="s">
        <v>1214</v>
      </c>
      <c r="B68" s="153">
        <v>0.65662650602409633</v>
      </c>
      <c r="C68" s="153">
        <v>0.16265060240963855</v>
      </c>
      <c r="D68" s="153">
        <v>1.8072289156626505E-2</v>
      </c>
      <c r="E68" s="153">
        <v>0.16265060240963855</v>
      </c>
      <c r="F68" s="153">
        <v>1</v>
      </c>
      <c r="G68" s="144">
        <v>166</v>
      </c>
      <c r="H68" s="153">
        <v>0.14103653355989804</v>
      </c>
      <c r="I68" s="64">
        <v>0.58199999999999996</v>
      </c>
      <c r="J68" s="64">
        <v>0.72499999999999998</v>
      </c>
      <c r="K68" s="64">
        <v>0.114</v>
      </c>
      <c r="L68" s="64">
        <v>0.22600000000000001</v>
      </c>
      <c r="M68" s="64">
        <v>6.0000000000000001E-3</v>
      </c>
      <c r="N68" s="64">
        <v>5.1999999999999998E-2</v>
      </c>
      <c r="O68" s="64">
        <v>0.114</v>
      </c>
      <c r="P68" s="64">
        <v>0.22600000000000001</v>
      </c>
    </row>
    <row r="69" spans="1:16" x14ac:dyDescent="0.25">
      <c r="A69" s="97" t="s">
        <v>1215</v>
      </c>
      <c r="B69" s="153">
        <v>0.65686274509803921</v>
      </c>
      <c r="C69" s="153">
        <v>0.20588235294117646</v>
      </c>
      <c r="D69" s="153">
        <v>3.4313725490196081E-2</v>
      </c>
      <c r="E69" s="153">
        <v>0.10294117647058823</v>
      </c>
      <c r="F69" s="153">
        <v>1</v>
      </c>
      <c r="G69" s="144">
        <v>204</v>
      </c>
      <c r="H69" s="153">
        <v>0.2219804134929271</v>
      </c>
      <c r="I69" s="64">
        <v>0.58899999999999997</v>
      </c>
      <c r="J69" s="64">
        <v>0.71899999999999997</v>
      </c>
      <c r="K69" s="64">
        <v>0.156</v>
      </c>
      <c r="L69" s="64">
        <v>0.26700000000000002</v>
      </c>
      <c r="M69" s="64">
        <v>1.7000000000000001E-2</v>
      </c>
      <c r="N69" s="64">
        <v>6.9000000000000006E-2</v>
      </c>
      <c r="O69" s="64">
        <v>6.8000000000000005E-2</v>
      </c>
      <c r="P69" s="64">
        <v>0.152</v>
      </c>
    </row>
    <row r="70" spans="1:16" x14ac:dyDescent="0.25">
      <c r="A70" s="97" t="s">
        <v>1216</v>
      </c>
      <c r="B70" s="153">
        <v>0.59340659340659341</v>
      </c>
      <c r="C70" s="153">
        <v>3.2967032967032968E-2</v>
      </c>
      <c r="D70" s="153">
        <v>0.13186813186813187</v>
      </c>
      <c r="E70" s="153">
        <v>0.24175824175824176</v>
      </c>
      <c r="F70" s="153">
        <v>1</v>
      </c>
      <c r="G70" s="144">
        <v>91</v>
      </c>
      <c r="H70" s="153">
        <v>9.6808510638297873E-2</v>
      </c>
      <c r="I70" s="64">
        <v>0.49099999999999999</v>
      </c>
      <c r="J70" s="64">
        <v>0.68899999999999995</v>
      </c>
      <c r="K70" s="64">
        <v>1.0999999999999999E-2</v>
      </c>
      <c r="L70" s="64">
        <v>9.1999999999999998E-2</v>
      </c>
      <c r="M70" s="64">
        <v>7.6999999999999999E-2</v>
      </c>
      <c r="N70" s="64">
        <v>0.216</v>
      </c>
      <c r="O70" s="64">
        <v>0.16500000000000001</v>
      </c>
      <c r="P70" s="64">
        <v>0.33900000000000002</v>
      </c>
    </row>
    <row r="71" spans="1:16" x14ac:dyDescent="0.25">
      <c r="A71" s="97" t="s">
        <v>1217</v>
      </c>
      <c r="B71" s="153">
        <v>0.57954545454545459</v>
      </c>
      <c r="C71" s="153">
        <v>9.0909090909090912E-2</v>
      </c>
      <c r="D71" s="153">
        <v>5.6818181818181816E-2</v>
      </c>
      <c r="E71" s="153">
        <v>0.27272727272727271</v>
      </c>
      <c r="F71" s="153">
        <v>1</v>
      </c>
      <c r="G71" s="144">
        <v>88</v>
      </c>
      <c r="H71" s="153">
        <v>0.11972789115646258</v>
      </c>
      <c r="I71" s="64">
        <v>0.47499999999999998</v>
      </c>
      <c r="J71" s="64">
        <v>0.67700000000000005</v>
      </c>
      <c r="K71" s="64">
        <v>4.7E-2</v>
      </c>
      <c r="L71" s="64">
        <v>0.16900000000000001</v>
      </c>
      <c r="M71" s="64">
        <v>2.5000000000000001E-2</v>
      </c>
      <c r="N71" s="64">
        <v>0.126</v>
      </c>
      <c r="O71" s="64">
        <v>0.191</v>
      </c>
      <c r="P71" s="64">
        <v>0.374</v>
      </c>
    </row>
    <row r="72" spans="1:16" x14ac:dyDescent="0.25">
      <c r="A72" s="97" t="s">
        <v>1218</v>
      </c>
      <c r="B72" s="153">
        <v>0.5725190839694656</v>
      </c>
      <c r="C72" s="153">
        <v>9.1603053435114504E-2</v>
      </c>
      <c r="D72" s="153">
        <v>6.8702290076335881E-2</v>
      </c>
      <c r="E72" s="153">
        <v>0.26717557251908397</v>
      </c>
      <c r="F72" s="153">
        <v>1</v>
      </c>
      <c r="G72" s="144">
        <v>131</v>
      </c>
      <c r="H72" s="153">
        <v>0.11273666092943202</v>
      </c>
      <c r="I72" s="64">
        <v>0.48699999999999999</v>
      </c>
      <c r="J72" s="64">
        <v>0.65400000000000003</v>
      </c>
      <c r="K72" s="64">
        <v>5.2999999999999999E-2</v>
      </c>
      <c r="L72" s="64">
        <v>0.153</v>
      </c>
      <c r="M72" s="64">
        <v>3.6999999999999998E-2</v>
      </c>
      <c r="N72" s="64">
        <v>0.125</v>
      </c>
      <c r="O72" s="64">
        <v>0.19900000000000001</v>
      </c>
      <c r="P72" s="64">
        <v>0.34899999999999998</v>
      </c>
    </row>
    <row r="73" spans="1:16" x14ac:dyDescent="0.25">
      <c r="A73" s="97" t="s">
        <v>1219</v>
      </c>
      <c r="B73" s="153">
        <v>0.63478260869565217</v>
      </c>
      <c r="C73" s="153">
        <v>0.14782608695652175</v>
      </c>
      <c r="D73" s="153">
        <v>5.2173913043478258E-2</v>
      </c>
      <c r="E73" s="153">
        <v>0.16521739130434782</v>
      </c>
      <c r="F73" s="153">
        <v>1</v>
      </c>
      <c r="G73" s="144">
        <v>115</v>
      </c>
      <c r="H73" s="153">
        <v>0.10141093474426807</v>
      </c>
      <c r="I73" s="64">
        <v>0.54400000000000004</v>
      </c>
      <c r="J73" s="64">
        <v>0.71699999999999997</v>
      </c>
      <c r="K73" s="64">
        <v>9.4E-2</v>
      </c>
      <c r="L73" s="64">
        <v>0.224</v>
      </c>
      <c r="M73" s="64">
        <v>2.4E-2</v>
      </c>
      <c r="N73" s="64">
        <v>0.109</v>
      </c>
      <c r="O73" s="64">
        <v>0.108</v>
      </c>
      <c r="P73" s="64">
        <v>0.24399999999999999</v>
      </c>
    </row>
    <row r="74" spans="1:16" x14ac:dyDescent="0.25">
      <c r="A74" s="97" t="s">
        <v>1220</v>
      </c>
      <c r="B74" s="153">
        <v>0.55128205128205132</v>
      </c>
      <c r="C74" s="153">
        <v>0.21794871794871795</v>
      </c>
      <c r="D74" s="153" t="s">
        <v>162</v>
      </c>
      <c r="E74" s="153">
        <v>0.23076923076923078</v>
      </c>
      <c r="F74" s="153">
        <v>1</v>
      </c>
      <c r="G74" s="144">
        <v>78</v>
      </c>
      <c r="H74" s="153">
        <v>0.15821501014198783</v>
      </c>
      <c r="I74" s="64">
        <v>0.441</v>
      </c>
      <c r="J74" s="64">
        <v>0.65700000000000003</v>
      </c>
      <c r="K74" s="64">
        <v>0.14099999999999999</v>
      </c>
      <c r="L74" s="64">
        <v>0.32200000000000001</v>
      </c>
      <c r="M74" s="64" t="s">
        <v>162</v>
      </c>
      <c r="N74" s="64" t="s">
        <v>162</v>
      </c>
      <c r="O74" s="64">
        <v>0.151</v>
      </c>
      <c r="P74" s="64">
        <v>0.33600000000000002</v>
      </c>
    </row>
    <row r="75" spans="1:16" x14ac:dyDescent="0.25">
      <c r="A75" s="97" t="s">
        <v>1221</v>
      </c>
      <c r="B75" s="153">
        <v>0.73493975903614461</v>
      </c>
      <c r="C75" s="153">
        <v>0.14457831325301204</v>
      </c>
      <c r="D75" s="153">
        <v>3.614457831325301E-2</v>
      </c>
      <c r="E75" s="153">
        <v>8.4337349397590355E-2</v>
      </c>
      <c r="F75" s="153">
        <v>1</v>
      </c>
      <c r="G75" s="144">
        <v>83</v>
      </c>
      <c r="H75" s="153">
        <v>0.16500994035785288</v>
      </c>
      <c r="I75" s="64">
        <v>0.63100000000000001</v>
      </c>
      <c r="J75" s="64">
        <v>0.81799999999999995</v>
      </c>
      <c r="K75" s="64">
        <v>8.5000000000000006E-2</v>
      </c>
      <c r="L75" s="64">
        <v>0.23599999999999999</v>
      </c>
      <c r="M75" s="64">
        <v>1.2E-2</v>
      </c>
      <c r="N75" s="64">
        <v>0.10100000000000001</v>
      </c>
      <c r="O75" s="64">
        <v>4.1000000000000002E-2</v>
      </c>
      <c r="P75" s="64">
        <v>0.16400000000000001</v>
      </c>
    </row>
    <row r="76" spans="1:16" x14ac:dyDescent="0.25">
      <c r="A76" s="97" t="s">
        <v>1222</v>
      </c>
      <c r="B76" s="153">
        <v>0.36764705882352944</v>
      </c>
      <c r="C76" s="153">
        <v>8.8235294117647065E-2</v>
      </c>
      <c r="D76" s="153">
        <v>4.4117647058823532E-2</v>
      </c>
      <c r="E76" s="153">
        <v>0.5</v>
      </c>
      <c r="F76" s="153">
        <v>1</v>
      </c>
      <c r="G76" s="144">
        <v>68</v>
      </c>
      <c r="H76" s="153">
        <v>0.13600000000000001</v>
      </c>
      <c r="I76" s="64">
        <v>0.26300000000000001</v>
      </c>
      <c r="J76" s="64">
        <v>0.48599999999999999</v>
      </c>
      <c r="K76" s="64">
        <v>4.1000000000000002E-2</v>
      </c>
      <c r="L76" s="64">
        <v>0.17899999999999999</v>
      </c>
      <c r="M76" s="64">
        <v>1.4999999999999999E-2</v>
      </c>
      <c r="N76" s="64">
        <v>0.122</v>
      </c>
      <c r="O76" s="64">
        <v>0.38400000000000001</v>
      </c>
      <c r="P76" s="64">
        <v>0.61599999999999999</v>
      </c>
    </row>
    <row r="77" spans="1:16" x14ac:dyDescent="0.25">
      <c r="A77" s="97" t="s">
        <v>1223</v>
      </c>
      <c r="B77" s="153">
        <v>0.44444444444444442</v>
      </c>
      <c r="C77" s="153">
        <v>5.5555555555555552E-2</v>
      </c>
      <c r="D77" s="153">
        <v>6.8376068376068383E-2</v>
      </c>
      <c r="E77" s="153">
        <v>0.43162393162393164</v>
      </c>
      <c r="F77" s="153">
        <v>1</v>
      </c>
      <c r="G77" s="144">
        <v>234</v>
      </c>
      <c r="H77" s="153">
        <v>5.6047904191616767E-2</v>
      </c>
      <c r="I77" s="64">
        <v>0.38200000000000001</v>
      </c>
      <c r="J77" s="64">
        <v>0.50800000000000001</v>
      </c>
      <c r="K77" s="64">
        <v>3.3000000000000002E-2</v>
      </c>
      <c r="L77" s="64">
        <v>9.2999999999999999E-2</v>
      </c>
      <c r="M77" s="64">
        <v>4.2999999999999997E-2</v>
      </c>
      <c r="N77" s="64">
        <v>0.108</v>
      </c>
      <c r="O77" s="64">
        <v>0.37</v>
      </c>
      <c r="P77" s="64">
        <v>0.496</v>
      </c>
    </row>
    <row r="78" spans="1:16" x14ac:dyDescent="0.25">
      <c r="A78" s="97" t="s">
        <v>1224</v>
      </c>
      <c r="B78" s="153">
        <v>0.54243542435424352</v>
      </c>
      <c r="C78" s="153">
        <v>9.5940959409594101E-2</v>
      </c>
      <c r="D78" s="153">
        <v>4.797047970479705E-2</v>
      </c>
      <c r="E78" s="153">
        <v>0.31365313653136534</v>
      </c>
      <c r="F78" s="153">
        <v>1</v>
      </c>
      <c r="G78" s="144">
        <v>271</v>
      </c>
      <c r="H78" s="153">
        <v>5.3054032889584962E-2</v>
      </c>
      <c r="I78" s="64">
        <v>0.48299999999999998</v>
      </c>
      <c r="J78" s="64">
        <v>0.60099999999999998</v>
      </c>
      <c r="K78" s="64">
        <v>6.6000000000000003E-2</v>
      </c>
      <c r="L78" s="64">
        <v>0.13700000000000001</v>
      </c>
      <c r="M78" s="64">
        <v>2.8000000000000001E-2</v>
      </c>
      <c r="N78" s="64">
        <v>0.08</v>
      </c>
      <c r="O78" s="64">
        <v>0.26100000000000001</v>
      </c>
      <c r="P78" s="64">
        <v>0.371</v>
      </c>
    </row>
    <row r="79" spans="1:16" x14ac:dyDescent="0.25">
      <c r="A79" s="97" t="s">
        <v>1225</v>
      </c>
      <c r="B79" s="153">
        <v>0.55000000000000004</v>
      </c>
      <c r="C79" s="153">
        <v>8.1818181818181818E-2</v>
      </c>
      <c r="D79" s="153">
        <v>6.363636363636363E-2</v>
      </c>
      <c r="E79" s="153">
        <v>0.30454545454545456</v>
      </c>
      <c r="F79" s="153">
        <v>1</v>
      </c>
      <c r="G79" s="144">
        <v>220</v>
      </c>
      <c r="H79" s="153">
        <v>5.8823529411764705E-2</v>
      </c>
      <c r="I79" s="64">
        <v>0.48399999999999999</v>
      </c>
      <c r="J79" s="64">
        <v>0.61399999999999999</v>
      </c>
      <c r="K79" s="64">
        <v>5.1999999999999998E-2</v>
      </c>
      <c r="L79" s="64">
        <v>0.126</v>
      </c>
      <c r="M79" s="64">
        <v>3.7999999999999999E-2</v>
      </c>
      <c r="N79" s="64">
        <v>0.104</v>
      </c>
      <c r="O79" s="64">
        <v>0.248</v>
      </c>
      <c r="P79" s="64">
        <v>0.36799999999999999</v>
      </c>
    </row>
    <row r="80" spans="1:16" x14ac:dyDescent="0.25">
      <c r="A80" s="97" t="s">
        <v>1226</v>
      </c>
      <c r="B80" s="153">
        <v>0.4845360824742268</v>
      </c>
      <c r="C80" s="153">
        <v>0.16494845360824742</v>
      </c>
      <c r="D80" s="153">
        <v>8.247422680412371E-2</v>
      </c>
      <c r="E80" s="153">
        <v>0.26804123711340205</v>
      </c>
      <c r="F80" s="153">
        <v>1</v>
      </c>
      <c r="G80" s="144">
        <v>97</v>
      </c>
      <c r="H80" s="153">
        <v>7.0802919708029197E-2</v>
      </c>
      <c r="I80" s="64">
        <v>0.38800000000000001</v>
      </c>
      <c r="J80" s="64">
        <v>0.58299999999999996</v>
      </c>
      <c r="K80" s="64">
        <v>0.104</v>
      </c>
      <c r="L80" s="64">
        <v>0.251</v>
      </c>
      <c r="M80" s="64">
        <v>4.2000000000000003E-2</v>
      </c>
      <c r="N80" s="64">
        <v>0.154</v>
      </c>
      <c r="O80" s="64">
        <v>0.19</v>
      </c>
      <c r="P80" s="64">
        <v>0.36399999999999999</v>
      </c>
    </row>
    <row r="81" spans="1:16" x14ac:dyDescent="0.25">
      <c r="A81" s="97" t="s">
        <v>1227</v>
      </c>
      <c r="B81" s="153">
        <v>0.64754098360655743</v>
      </c>
      <c r="C81" s="153">
        <v>0.11475409836065574</v>
      </c>
      <c r="D81" s="153">
        <v>4.0983606557377046E-2</v>
      </c>
      <c r="E81" s="153">
        <v>0.19672131147540983</v>
      </c>
      <c r="F81" s="153">
        <v>1</v>
      </c>
      <c r="G81" s="144">
        <v>122</v>
      </c>
      <c r="H81" s="153">
        <v>8.4254143646408847E-2</v>
      </c>
      <c r="I81" s="64">
        <v>0.55900000000000005</v>
      </c>
      <c r="J81" s="64">
        <v>0.72699999999999998</v>
      </c>
      <c r="K81" s="64">
        <v>7.0000000000000007E-2</v>
      </c>
      <c r="L81" s="64">
        <v>0.183</v>
      </c>
      <c r="M81" s="64">
        <v>1.7999999999999999E-2</v>
      </c>
      <c r="N81" s="64">
        <v>9.1999999999999998E-2</v>
      </c>
      <c r="O81" s="64">
        <v>0.13600000000000001</v>
      </c>
      <c r="P81" s="64">
        <v>0.27600000000000002</v>
      </c>
    </row>
    <row r="82" spans="1:16" x14ac:dyDescent="0.25">
      <c r="A82" s="97" t="s">
        <v>1228</v>
      </c>
      <c r="B82" s="153">
        <v>0.38636363636363635</v>
      </c>
      <c r="C82" s="153">
        <v>5.3030303030303032E-2</v>
      </c>
      <c r="D82" s="153">
        <v>8.3333333333333329E-2</v>
      </c>
      <c r="E82" s="153">
        <v>0.47727272727272729</v>
      </c>
      <c r="F82" s="153">
        <v>1</v>
      </c>
      <c r="G82" s="144">
        <v>132</v>
      </c>
      <c r="H82" s="153">
        <v>5.4343351173322355E-2</v>
      </c>
      <c r="I82" s="64">
        <v>0.308</v>
      </c>
      <c r="J82" s="64">
        <v>0.47199999999999998</v>
      </c>
      <c r="K82" s="64">
        <v>2.5999999999999999E-2</v>
      </c>
      <c r="L82" s="64">
        <v>0.105</v>
      </c>
      <c r="M82" s="64">
        <v>4.7E-2</v>
      </c>
      <c r="N82" s="64">
        <v>0.14299999999999999</v>
      </c>
      <c r="O82" s="64">
        <v>0.39400000000000002</v>
      </c>
      <c r="P82" s="64">
        <v>0.56200000000000006</v>
      </c>
    </row>
    <row r="83" spans="1:16" x14ac:dyDescent="0.25">
      <c r="A83" s="97" t="s">
        <v>1229</v>
      </c>
      <c r="B83" s="153">
        <v>0.47709923664122139</v>
      </c>
      <c r="C83" s="153">
        <v>0.11450381679389313</v>
      </c>
      <c r="D83" s="153">
        <v>4.9618320610687022E-2</v>
      </c>
      <c r="E83" s="153">
        <v>0.35877862595419846</v>
      </c>
      <c r="F83" s="153">
        <v>1</v>
      </c>
      <c r="G83" s="144">
        <v>262</v>
      </c>
      <c r="H83" s="153">
        <v>5.5732822803658794E-2</v>
      </c>
      <c r="I83" s="64">
        <v>0.41699999999999998</v>
      </c>
      <c r="J83" s="64">
        <v>0.53700000000000003</v>
      </c>
      <c r="K83" s="64">
        <v>8.1000000000000003E-2</v>
      </c>
      <c r="L83" s="64">
        <v>0.159</v>
      </c>
      <c r="M83" s="64">
        <v>2.9000000000000001E-2</v>
      </c>
      <c r="N83" s="64">
        <v>8.3000000000000004E-2</v>
      </c>
      <c r="O83" s="64">
        <v>0.30299999999999999</v>
      </c>
      <c r="P83" s="64">
        <v>0.41899999999999998</v>
      </c>
    </row>
    <row r="84" spans="1:16" x14ac:dyDescent="0.25">
      <c r="A84" s="97" t="s">
        <v>1230</v>
      </c>
      <c r="B84" s="153">
        <v>0.59409594095940954</v>
      </c>
      <c r="C84" s="153">
        <v>0.13653136531365315</v>
      </c>
      <c r="D84" s="153">
        <v>4.797047970479705E-2</v>
      </c>
      <c r="E84" s="153">
        <v>0.22140221402214022</v>
      </c>
      <c r="F84" s="153">
        <v>1</v>
      </c>
      <c r="G84" s="144">
        <v>271</v>
      </c>
      <c r="H84" s="153">
        <v>6.6913580246913587E-2</v>
      </c>
      <c r="I84" s="64">
        <v>0.53500000000000003</v>
      </c>
      <c r="J84" s="64">
        <v>0.65100000000000002</v>
      </c>
      <c r="K84" s="64">
        <v>0.10100000000000001</v>
      </c>
      <c r="L84" s="64">
        <v>0.183</v>
      </c>
      <c r="M84" s="64">
        <v>2.8000000000000001E-2</v>
      </c>
      <c r="N84" s="64">
        <v>0.08</v>
      </c>
      <c r="O84" s="64">
        <v>0.17599999999999999</v>
      </c>
      <c r="P84" s="64">
        <v>0.27500000000000002</v>
      </c>
    </row>
    <row r="85" spans="1:16" x14ac:dyDescent="0.25">
      <c r="A85" s="97" t="s">
        <v>1231</v>
      </c>
      <c r="B85" s="153">
        <v>0.59259259259259256</v>
      </c>
      <c r="C85" s="153">
        <v>0.16049382716049382</v>
      </c>
      <c r="D85" s="153">
        <v>6.1728395061728392E-2</v>
      </c>
      <c r="E85" s="153">
        <v>0.18518518518518517</v>
      </c>
      <c r="F85" s="153">
        <v>1</v>
      </c>
      <c r="G85" s="144">
        <v>162</v>
      </c>
      <c r="H85" s="153">
        <v>8.9010989010989014E-2</v>
      </c>
      <c r="I85" s="64">
        <v>0.51600000000000001</v>
      </c>
      <c r="J85" s="64">
        <v>0.66500000000000004</v>
      </c>
      <c r="K85" s="64">
        <v>0.112</v>
      </c>
      <c r="L85" s="64">
        <v>0.22500000000000001</v>
      </c>
      <c r="M85" s="64">
        <v>3.4000000000000002E-2</v>
      </c>
      <c r="N85" s="64">
        <v>0.11</v>
      </c>
      <c r="O85" s="64">
        <v>0.13300000000000001</v>
      </c>
      <c r="P85" s="64">
        <v>0.252</v>
      </c>
    </row>
    <row r="86" spans="1:16" x14ac:dyDescent="0.25">
      <c r="A86" s="97" t="s">
        <v>1232</v>
      </c>
      <c r="B86" s="153">
        <v>0.60526315789473684</v>
      </c>
      <c r="C86" s="153">
        <v>0.18421052631578946</v>
      </c>
      <c r="D86" s="153">
        <v>5.2631578947368418E-2</v>
      </c>
      <c r="E86" s="153">
        <v>0.15789473684210525</v>
      </c>
      <c r="F86" s="153">
        <v>1</v>
      </c>
      <c r="G86" s="144">
        <v>38</v>
      </c>
      <c r="H86" s="153">
        <v>0.10026385224274406</v>
      </c>
      <c r="I86" s="64">
        <v>0.44700000000000001</v>
      </c>
      <c r="J86" s="64">
        <v>0.74399999999999999</v>
      </c>
      <c r="K86" s="64">
        <v>9.1999999999999998E-2</v>
      </c>
      <c r="L86" s="64">
        <v>0.33400000000000002</v>
      </c>
      <c r="M86" s="64">
        <v>1.4999999999999999E-2</v>
      </c>
      <c r="N86" s="64">
        <v>0.17299999999999999</v>
      </c>
      <c r="O86" s="64">
        <v>7.3999999999999996E-2</v>
      </c>
      <c r="P86" s="64">
        <v>0.30399999999999999</v>
      </c>
    </row>
    <row r="87" spans="1:16" x14ac:dyDescent="0.25">
      <c r="A87" s="97" t="s">
        <v>1233</v>
      </c>
      <c r="B87" s="153">
        <v>0.625</v>
      </c>
      <c r="C87" s="153">
        <v>0.15</v>
      </c>
      <c r="D87" s="153">
        <v>2.5000000000000001E-2</v>
      </c>
      <c r="E87" s="153">
        <v>0.2</v>
      </c>
      <c r="F87" s="153">
        <v>1</v>
      </c>
      <c r="G87" s="144">
        <v>40</v>
      </c>
      <c r="H87" s="153">
        <v>0.1532567049808429</v>
      </c>
      <c r="I87" s="64">
        <v>0.47</v>
      </c>
      <c r="J87" s="64">
        <v>0.75800000000000001</v>
      </c>
      <c r="K87" s="64">
        <v>7.0999999999999994E-2</v>
      </c>
      <c r="L87" s="64">
        <v>0.29099999999999998</v>
      </c>
      <c r="M87" s="64">
        <v>4.0000000000000001E-3</v>
      </c>
      <c r="N87" s="64">
        <v>0.129</v>
      </c>
      <c r="O87" s="64">
        <v>0.105</v>
      </c>
      <c r="P87" s="64">
        <v>0.34799999999999998</v>
      </c>
    </row>
    <row r="88" spans="1:16" x14ac:dyDescent="0.25">
      <c r="A88" s="97" t="s">
        <v>1234</v>
      </c>
      <c r="B88" s="153">
        <v>0.42519685039370081</v>
      </c>
      <c r="C88" s="153">
        <v>8.6614173228346455E-2</v>
      </c>
      <c r="D88" s="153">
        <v>7.874015748031496E-2</v>
      </c>
      <c r="E88" s="153">
        <v>0.40944881889763779</v>
      </c>
      <c r="F88" s="153">
        <v>1</v>
      </c>
      <c r="G88" s="144">
        <v>127</v>
      </c>
      <c r="H88" s="153">
        <v>5.5265448215839862E-2</v>
      </c>
      <c r="I88" s="64">
        <v>0.34300000000000003</v>
      </c>
      <c r="J88" s="64">
        <v>0.51200000000000001</v>
      </c>
      <c r="K88" s="64">
        <v>4.9000000000000002E-2</v>
      </c>
      <c r="L88" s="64">
        <v>0.14799999999999999</v>
      </c>
      <c r="M88" s="64">
        <v>4.2999999999999997E-2</v>
      </c>
      <c r="N88" s="64">
        <v>0.13900000000000001</v>
      </c>
      <c r="O88" s="64">
        <v>0.32800000000000001</v>
      </c>
      <c r="P88" s="64">
        <v>0.496</v>
      </c>
    </row>
    <row r="89" spans="1:16" x14ac:dyDescent="0.25">
      <c r="A89" s="97" t="s">
        <v>1235</v>
      </c>
      <c r="B89" s="153">
        <v>0.53535353535353536</v>
      </c>
      <c r="C89" s="153">
        <v>0.12121212121212122</v>
      </c>
      <c r="D89" s="153">
        <v>7.575757575757576E-2</v>
      </c>
      <c r="E89" s="153">
        <v>0.26767676767676768</v>
      </c>
      <c r="F89" s="153">
        <v>1</v>
      </c>
      <c r="G89" s="144">
        <v>198</v>
      </c>
      <c r="H89" s="153">
        <v>7.7983458054352112E-2</v>
      </c>
      <c r="I89" s="64">
        <v>0.46600000000000003</v>
      </c>
      <c r="J89" s="64">
        <v>0.60299999999999998</v>
      </c>
      <c r="K89" s="64">
        <v>8.3000000000000004E-2</v>
      </c>
      <c r="L89" s="64">
        <v>0.17399999999999999</v>
      </c>
      <c r="M89" s="64">
        <v>4.5999999999999999E-2</v>
      </c>
      <c r="N89" s="64">
        <v>0.121</v>
      </c>
      <c r="O89" s="64">
        <v>0.21099999999999999</v>
      </c>
      <c r="P89" s="64">
        <v>0.33300000000000002</v>
      </c>
    </row>
    <row r="90" spans="1:16" x14ac:dyDescent="0.25">
      <c r="A90" s="97" t="s">
        <v>1236</v>
      </c>
      <c r="B90" s="153">
        <v>0.5617977528089888</v>
      </c>
      <c r="C90" s="153">
        <v>0.14606741573033707</v>
      </c>
      <c r="D90" s="153">
        <v>4.8689138576779027E-2</v>
      </c>
      <c r="E90" s="153">
        <v>0.24344569288389514</v>
      </c>
      <c r="F90" s="153">
        <v>1</v>
      </c>
      <c r="G90" s="144">
        <v>267</v>
      </c>
      <c r="H90" s="153">
        <v>8.2945013979496732E-2</v>
      </c>
      <c r="I90" s="64">
        <v>0.502</v>
      </c>
      <c r="J90" s="64">
        <v>0.62</v>
      </c>
      <c r="K90" s="64">
        <v>0.109</v>
      </c>
      <c r="L90" s="64">
        <v>0.193</v>
      </c>
      <c r="M90" s="64">
        <v>2.9000000000000001E-2</v>
      </c>
      <c r="N90" s="64">
        <v>8.2000000000000003E-2</v>
      </c>
      <c r="O90" s="64">
        <v>0.19600000000000001</v>
      </c>
      <c r="P90" s="64">
        <v>0.29799999999999999</v>
      </c>
    </row>
    <row r="91" spans="1:16" x14ac:dyDescent="0.25">
      <c r="A91" s="97" t="s">
        <v>1237</v>
      </c>
      <c r="B91" s="153">
        <v>0.57079646017699115</v>
      </c>
      <c r="C91" s="153">
        <v>0.15486725663716813</v>
      </c>
      <c r="D91" s="153">
        <v>4.4247787610619468E-2</v>
      </c>
      <c r="E91" s="153">
        <v>0.23008849557522124</v>
      </c>
      <c r="F91" s="153">
        <v>1</v>
      </c>
      <c r="G91" s="144">
        <v>226</v>
      </c>
      <c r="H91" s="153">
        <v>9.1386979377274566E-2</v>
      </c>
      <c r="I91" s="64">
        <v>0.50600000000000001</v>
      </c>
      <c r="J91" s="64">
        <v>0.63400000000000001</v>
      </c>
      <c r="K91" s="64">
        <v>0.114</v>
      </c>
      <c r="L91" s="64">
        <v>0.20799999999999999</v>
      </c>
      <c r="M91" s="64">
        <v>2.4E-2</v>
      </c>
      <c r="N91" s="64">
        <v>0.08</v>
      </c>
      <c r="O91" s="64">
        <v>0.18</v>
      </c>
      <c r="P91" s="64">
        <v>0.28899999999999998</v>
      </c>
    </row>
    <row r="92" spans="1:16" x14ac:dyDescent="0.25">
      <c r="A92" s="97" t="s">
        <v>1238</v>
      </c>
      <c r="B92" s="153">
        <v>0.54081632653061229</v>
      </c>
      <c r="C92" s="153">
        <v>0.26530612244897961</v>
      </c>
      <c r="D92" s="153">
        <v>3.0612244897959183E-2</v>
      </c>
      <c r="E92" s="153">
        <v>0.16326530612244897</v>
      </c>
      <c r="F92" s="153">
        <v>1</v>
      </c>
      <c r="G92" s="144">
        <v>98</v>
      </c>
      <c r="H92" s="153">
        <v>0.11515863689776733</v>
      </c>
      <c r="I92" s="64">
        <v>0.442</v>
      </c>
      <c r="J92" s="64">
        <v>0.63600000000000001</v>
      </c>
      <c r="K92" s="64">
        <v>0.188</v>
      </c>
      <c r="L92" s="64">
        <v>0.36</v>
      </c>
      <c r="M92" s="64">
        <v>0.01</v>
      </c>
      <c r="N92" s="64">
        <v>8.5999999999999993E-2</v>
      </c>
      <c r="O92" s="64">
        <v>0.10299999999999999</v>
      </c>
      <c r="P92" s="64">
        <v>0.249</v>
      </c>
    </row>
    <row r="93" spans="1:16" x14ac:dyDescent="0.25">
      <c r="A93" s="97" t="s">
        <v>1239</v>
      </c>
      <c r="B93" s="153">
        <v>0.57222222222222219</v>
      </c>
      <c r="C93" s="153">
        <v>0.25555555555555554</v>
      </c>
      <c r="D93" s="153">
        <v>1.1111111111111112E-2</v>
      </c>
      <c r="E93" s="153">
        <v>0.16111111111111112</v>
      </c>
      <c r="F93" s="153">
        <v>1</v>
      </c>
      <c r="G93" s="144">
        <v>180</v>
      </c>
      <c r="H93" s="153">
        <v>0.18691588785046728</v>
      </c>
      <c r="I93" s="64">
        <v>0.499</v>
      </c>
      <c r="J93" s="64">
        <v>0.64200000000000002</v>
      </c>
      <c r="K93" s="64">
        <v>0.19700000000000001</v>
      </c>
      <c r="L93" s="64">
        <v>0.32400000000000001</v>
      </c>
      <c r="M93" s="64">
        <v>3.0000000000000001E-3</v>
      </c>
      <c r="N93" s="64">
        <v>0.04</v>
      </c>
      <c r="O93" s="64">
        <v>0.115</v>
      </c>
      <c r="P93" s="64">
        <v>0.222</v>
      </c>
    </row>
    <row r="94" spans="1:16" x14ac:dyDescent="0.25">
      <c r="A94" s="97" t="s">
        <v>1240</v>
      </c>
      <c r="B94" s="153">
        <v>0.45454545454545453</v>
      </c>
      <c r="C94" s="153">
        <v>0.11363636363636363</v>
      </c>
      <c r="D94" s="153">
        <v>6.8181818181818177E-2</v>
      </c>
      <c r="E94" s="153">
        <v>0.36363636363636365</v>
      </c>
      <c r="F94" s="153">
        <v>1</v>
      </c>
      <c r="G94" s="144">
        <v>176</v>
      </c>
      <c r="H94" s="153">
        <v>7.9386558412268826E-2</v>
      </c>
      <c r="I94" s="64">
        <v>0.38300000000000001</v>
      </c>
      <c r="J94" s="64">
        <v>0.52800000000000002</v>
      </c>
      <c r="K94" s="64">
        <v>7.4999999999999997E-2</v>
      </c>
      <c r="L94" s="64">
        <v>0.16900000000000001</v>
      </c>
      <c r="M94" s="64">
        <v>3.9E-2</v>
      </c>
      <c r="N94" s="64">
        <v>0.115</v>
      </c>
      <c r="O94" s="64">
        <v>0.29599999999999999</v>
      </c>
      <c r="P94" s="64">
        <v>0.437</v>
      </c>
    </row>
    <row r="95" spans="1:16" x14ac:dyDescent="0.25">
      <c r="A95" s="97" t="s">
        <v>1241</v>
      </c>
      <c r="B95" s="153">
        <v>0.48818897637795278</v>
      </c>
      <c r="C95" s="153">
        <v>7.874015748031496E-2</v>
      </c>
      <c r="D95" s="153">
        <v>0.11811023622047244</v>
      </c>
      <c r="E95" s="153">
        <v>0.31496062992125984</v>
      </c>
      <c r="F95" s="153">
        <v>1</v>
      </c>
      <c r="G95" s="144">
        <v>127</v>
      </c>
      <c r="H95" s="153">
        <v>4.2517576163374621E-2</v>
      </c>
      <c r="I95" s="64">
        <v>0.40300000000000002</v>
      </c>
      <c r="J95" s="64">
        <v>0.57399999999999995</v>
      </c>
      <c r="K95" s="64">
        <v>4.2999999999999997E-2</v>
      </c>
      <c r="L95" s="64">
        <v>0.13900000000000001</v>
      </c>
      <c r="M95" s="64">
        <v>7.2999999999999995E-2</v>
      </c>
      <c r="N95" s="64">
        <v>0.186</v>
      </c>
      <c r="O95" s="64">
        <v>0.24099999999999999</v>
      </c>
      <c r="P95" s="64">
        <v>0.4</v>
      </c>
    </row>
    <row r="96" spans="1:16" x14ac:dyDescent="0.25">
      <c r="A96" s="97" t="s">
        <v>1242</v>
      </c>
      <c r="B96" s="153">
        <v>0.5714285714285714</v>
      </c>
      <c r="C96" s="153">
        <v>0.14857142857142858</v>
      </c>
      <c r="D96" s="153">
        <v>5.1428571428571428E-2</v>
      </c>
      <c r="E96" s="153">
        <v>0.22857142857142856</v>
      </c>
      <c r="F96" s="153">
        <v>1</v>
      </c>
      <c r="G96" s="144">
        <v>175</v>
      </c>
      <c r="H96" s="153">
        <v>6.689602446483181E-2</v>
      </c>
      <c r="I96" s="64">
        <v>0.497</v>
      </c>
      <c r="J96" s="64">
        <v>0.64200000000000002</v>
      </c>
      <c r="K96" s="64">
        <v>0.10299999999999999</v>
      </c>
      <c r="L96" s="64">
        <v>0.20899999999999999</v>
      </c>
      <c r="M96" s="64">
        <v>2.7E-2</v>
      </c>
      <c r="N96" s="64">
        <v>9.5000000000000001E-2</v>
      </c>
      <c r="O96" s="64">
        <v>0.17299999999999999</v>
      </c>
      <c r="P96" s="64">
        <v>0.29599999999999999</v>
      </c>
    </row>
    <row r="97" spans="1:16" x14ac:dyDescent="0.25">
      <c r="A97" s="97" t="s">
        <v>1243</v>
      </c>
      <c r="B97" s="153">
        <v>0.64400000000000002</v>
      </c>
      <c r="C97" s="153">
        <v>0.14000000000000001</v>
      </c>
      <c r="D97" s="153">
        <v>0.04</v>
      </c>
      <c r="E97" s="153">
        <v>0.17599999999999999</v>
      </c>
      <c r="F97" s="153">
        <v>1</v>
      </c>
      <c r="G97" s="144">
        <v>250</v>
      </c>
      <c r="H97" s="153">
        <v>0.12118274357731459</v>
      </c>
      <c r="I97" s="64">
        <v>0.58299999999999996</v>
      </c>
      <c r="J97" s="64">
        <v>0.70099999999999996</v>
      </c>
      <c r="K97" s="64">
        <v>0.10199999999999999</v>
      </c>
      <c r="L97" s="64">
        <v>0.188</v>
      </c>
      <c r="M97" s="64">
        <v>2.1999999999999999E-2</v>
      </c>
      <c r="N97" s="64">
        <v>7.1999999999999995E-2</v>
      </c>
      <c r="O97" s="64">
        <v>0.13400000000000001</v>
      </c>
      <c r="P97" s="64">
        <v>0.22800000000000001</v>
      </c>
    </row>
    <row r="98" spans="1:16" x14ac:dyDescent="0.25">
      <c r="A98" s="97" t="s">
        <v>1244</v>
      </c>
      <c r="B98" s="153">
        <v>0.57664233576642332</v>
      </c>
      <c r="C98" s="153">
        <v>0.24087591240875914</v>
      </c>
      <c r="D98" s="153">
        <v>3.6496350364963501E-2</v>
      </c>
      <c r="E98" s="153">
        <v>0.145985401459854</v>
      </c>
      <c r="F98" s="153">
        <v>1</v>
      </c>
      <c r="G98" s="144">
        <v>137</v>
      </c>
      <c r="H98" s="153">
        <v>0.19080779944289694</v>
      </c>
      <c r="I98" s="64">
        <v>0.49299999999999999</v>
      </c>
      <c r="J98" s="64">
        <v>0.65600000000000003</v>
      </c>
      <c r="K98" s="64">
        <v>0.17699999999999999</v>
      </c>
      <c r="L98" s="64">
        <v>0.31900000000000001</v>
      </c>
      <c r="M98" s="64">
        <v>1.6E-2</v>
      </c>
      <c r="N98" s="64">
        <v>8.3000000000000004E-2</v>
      </c>
      <c r="O98" s="64">
        <v>9.7000000000000003E-2</v>
      </c>
      <c r="P98" s="64">
        <v>0.215</v>
      </c>
    </row>
    <row r="99" spans="1:16" x14ac:dyDescent="0.25">
      <c r="A99" s="97" t="s">
        <v>1245</v>
      </c>
      <c r="B99" s="153">
        <v>0.6454545454545455</v>
      </c>
      <c r="C99" s="153">
        <v>0.22272727272727272</v>
      </c>
      <c r="D99" s="153">
        <v>1.8181818181818181E-2</v>
      </c>
      <c r="E99" s="153">
        <v>0.11363636363636363</v>
      </c>
      <c r="F99" s="153">
        <v>1</v>
      </c>
      <c r="G99" s="144">
        <v>220</v>
      </c>
      <c r="H99" s="153">
        <v>0.36912751677852351</v>
      </c>
      <c r="I99" s="64">
        <v>0.57999999999999996</v>
      </c>
      <c r="J99" s="64">
        <v>0.70599999999999996</v>
      </c>
      <c r="K99" s="64">
        <v>0.17299999999999999</v>
      </c>
      <c r="L99" s="64">
        <v>0.28199999999999997</v>
      </c>
      <c r="M99" s="64">
        <v>7.0000000000000001E-3</v>
      </c>
      <c r="N99" s="64">
        <v>4.5999999999999999E-2</v>
      </c>
      <c r="O99" s="64">
        <v>7.8E-2</v>
      </c>
      <c r="P99" s="64">
        <v>0.16200000000000001</v>
      </c>
    </row>
    <row r="100" spans="1:16" x14ac:dyDescent="0.25">
      <c r="A100" s="97" t="s">
        <v>1246</v>
      </c>
      <c r="B100" s="153">
        <v>0.40077821011673154</v>
      </c>
      <c r="C100" s="153">
        <v>7.3929961089494164E-2</v>
      </c>
      <c r="D100" s="153">
        <v>0.10505836575875487</v>
      </c>
      <c r="E100" s="153">
        <v>0.42023346303501946</v>
      </c>
      <c r="F100" s="153">
        <v>1</v>
      </c>
      <c r="G100" s="144">
        <v>257</v>
      </c>
      <c r="H100" s="153">
        <v>3.0537072243346008E-2</v>
      </c>
      <c r="I100" s="64">
        <v>0.34300000000000003</v>
      </c>
      <c r="J100" s="64">
        <v>0.46200000000000002</v>
      </c>
      <c r="K100" s="64">
        <v>4.8000000000000001E-2</v>
      </c>
      <c r="L100" s="64">
        <v>0.113</v>
      </c>
      <c r="M100" s="64">
        <v>7.2999999999999995E-2</v>
      </c>
      <c r="N100" s="64">
        <v>0.14899999999999999</v>
      </c>
      <c r="O100" s="64">
        <v>0.36099999999999999</v>
      </c>
      <c r="P100" s="64">
        <v>0.48099999999999998</v>
      </c>
    </row>
    <row r="101" spans="1:16" x14ac:dyDescent="0.25">
      <c r="A101" s="97" t="s">
        <v>1247</v>
      </c>
      <c r="B101" s="153">
        <v>0.54455445544554459</v>
      </c>
      <c r="C101" s="153">
        <v>0.21287128712871287</v>
      </c>
      <c r="D101" s="153">
        <v>6.9306930693069313E-2</v>
      </c>
      <c r="E101" s="153">
        <v>0.17326732673267325</v>
      </c>
      <c r="F101" s="153">
        <v>1</v>
      </c>
      <c r="G101" s="144">
        <v>202</v>
      </c>
      <c r="H101" s="153">
        <v>0.1449067431850789</v>
      </c>
      <c r="I101" s="64">
        <v>0.47599999999999998</v>
      </c>
      <c r="J101" s="64">
        <v>0.61199999999999999</v>
      </c>
      <c r="K101" s="64">
        <v>0.16200000000000001</v>
      </c>
      <c r="L101" s="64">
        <v>0.27400000000000002</v>
      </c>
      <c r="M101" s="64">
        <v>4.2000000000000003E-2</v>
      </c>
      <c r="N101" s="64">
        <v>0.113</v>
      </c>
      <c r="O101" s="64">
        <v>0.127</v>
      </c>
      <c r="P101" s="64">
        <v>0.23100000000000001</v>
      </c>
    </row>
    <row r="102" spans="1:16" x14ac:dyDescent="0.25">
      <c r="A102" s="97" t="s">
        <v>1248</v>
      </c>
      <c r="B102" s="153">
        <v>0.53962264150943395</v>
      </c>
      <c r="C102" s="153">
        <v>0.30188679245283018</v>
      </c>
      <c r="D102" s="153">
        <v>3.7735849056603772E-2</v>
      </c>
      <c r="E102" s="153">
        <v>0.12075471698113208</v>
      </c>
      <c r="F102" s="153">
        <v>1</v>
      </c>
      <c r="G102" s="144">
        <v>265</v>
      </c>
      <c r="H102" s="153">
        <v>0.18039482641252552</v>
      </c>
      <c r="I102" s="64">
        <v>0.47899999999999998</v>
      </c>
      <c r="J102" s="64">
        <v>0.59899999999999998</v>
      </c>
      <c r="K102" s="64">
        <v>0.25</v>
      </c>
      <c r="L102" s="64">
        <v>0.36</v>
      </c>
      <c r="M102" s="64">
        <v>2.1000000000000001E-2</v>
      </c>
      <c r="N102" s="64">
        <v>6.8000000000000005E-2</v>
      </c>
      <c r="O102" s="64">
        <v>8.6999999999999994E-2</v>
      </c>
      <c r="P102" s="64">
        <v>0.16500000000000001</v>
      </c>
    </row>
    <row r="103" spans="1:16" x14ac:dyDescent="0.25">
      <c r="A103" s="97" t="s">
        <v>1249</v>
      </c>
      <c r="B103" s="153">
        <v>0.58385093167701863</v>
      </c>
      <c r="C103" s="153">
        <v>0.27950310559006208</v>
      </c>
      <c r="D103" s="153">
        <v>4.0372670807453416E-2</v>
      </c>
      <c r="E103" s="153">
        <v>9.627329192546584E-2</v>
      </c>
      <c r="F103" s="153">
        <v>1</v>
      </c>
      <c r="G103" s="144">
        <v>322</v>
      </c>
      <c r="H103" s="153">
        <v>0.25515055467511888</v>
      </c>
      <c r="I103" s="64">
        <v>0.52900000000000003</v>
      </c>
      <c r="J103" s="64">
        <v>0.63600000000000001</v>
      </c>
      <c r="K103" s="64">
        <v>0.23300000000000001</v>
      </c>
      <c r="L103" s="64">
        <v>0.33100000000000002</v>
      </c>
      <c r="M103" s="64">
        <v>2.4E-2</v>
      </c>
      <c r="N103" s="64">
        <v>6.8000000000000005E-2</v>
      </c>
      <c r="O103" s="64">
        <v>6.9000000000000006E-2</v>
      </c>
      <c r="P103" s="64">
        <v>0.13300000000000001</v>
      </c>
    </row>
    <row r="104" spans="1:16" x14ac:dyDescent="0.25">
      <c r="A104" s="97" t="s">
        <v>1250</v>
      </c>
      <c r="B104" s="153">
        <v>0.56074766355140182</v>
      </c>
      <c r="C104" s="153">
        <v>0.29906542056074764</v>
      </c>
      <c r="D104" s="153">
        <v>7.476635514018691E-2</v>
      </c>
      <c r="E104" s="153">
        <v>6.5420560747663545E-2</v>
      </c>
      <c r="F104" s="153">
        <v>1</v>
      </c>
      <c r="G104" s="144">
        <v>107</v>
      </c>
      <c r="H104" s="153">
        <v>0.28306878306878308</v>
      </c>
      <c r="I104" s="64">
        <v>0.46600000000000003</v>
      </c>
      <c r="J104" s="64">
        <v>0.65100000000000002</v>
      </c>
      <c r="K104" s="64">
        <v>0.221</v>
      </c>
      <c r="L104" s="64">
        <v>0.39200000000000002</v>
      </c>
      <c r="M104" s="64">
        <v>3.7999999999999999E-2</v>
      </c>
      <c r="N104" s="64">
        <v>0.14099999999999999</v>
      </c>
      <c r="O104" s="64">
        <v>3.2000000000000001E-2</v>
      </c>
      <c r="P104" s="64">
        <v>0.129</v>
      </c>
    </row>
    <row r="105" spans="1:16" x14ac:dyDescent="0.25">
      <c r="A105" s="97" t="s">
        <v>1251</v>
      </c>
      <c r="B105" s="153">
        <v>0.55102040816326525</v>
      </c>
      <c r="C105" s="153">
        <v>0.35714285714285715</v>
      </c>
      <c r="D105" s="153">
        <v>3.0612244897959183E-2</v>
      </c>
      <c r="E105" s="153">
        <v>6.1224489795918366E-2</v>
      </c>
      <c r="F105" s="153">
        <v>1</v>
      </c>
      <c r="G105" s="144">
        <v>98</v>
      </c>
      <c r="H105" s="153">
        <v>0.35</v>
      </c>
      <c r="I105" s="64">
        <v>0.45200000000000001</v>
      </c>
      <c r="J105" s="64">
        <v>0.64600000000000002</v>
      </c>
      <c r="K105" s="64">
        <v>0.26900000000000002</v>
      </c>
      <c r="L105" s="64">
        <v>0.45600000000000002</v>
      </c>
      <c r="M105" s="64">
        <v>0.01</v>
      </c>
      <c r="N105" s="64">
        <v>8.5999999999999993E-2</v>
      </c>
      <c r="O105" s="64">
        <v>2.8000000000000001E-2</v>
      </c>
      <c r="P105" s="64">
        <v>0.127</v>
      </c>
    </row>
    <row r="106" spans="1:16" x14ac:dyDescent="0.25">
      <c r="A106" s="97" t="s">
        <v>1252</v>
      </c>
      <c r="B106" s="153">
        <v>0.4848790322580645</v>
      </c>
      <c r="C106" s="153">
        <v>0.19959677419354838</v>
      </c>
      <c r="D106" s="153">
        <v>4.6370967741935484E-2</v>
      </c>
      <c r="E106" s="153">
        <v>0.26915322580645162</v>
      </c>
      <c r="F106" s="153">
        <v>1</v>
      </c>
      <c r="G106" s="144">
        <v>992</v>
      </c>
      <c r="H106" s="153">
        <v>0.13716814159292035</v>
      </c>
      <c r="I106" s="64">
        <v>0.45400000000000001</v>
      </c>
      <c r="J106" s="64">
        <v>0.51600000000000001</v>
      </c>
      <c r="K106" s="64">
        <v>0.17599999999999999</v>
      </c>
      <c r="L106" s="64">
        <v>0.22600000000000001</v>
      </c>
      <c r="M106" s="64">
        <v>3.5000000000000003E-2</v>
      </c>
      <c r="N106" s="64">
        <v>6.0999999999999999E-2</v>
      </c>
      <c r="O106" s="64">
        <v>0.24199999999999999</v>
      </c>
      <c r="P106" s="64">
        <v>0.29799999999999999</v>
      </c>
    </row>
    <row r="107" spans="1:16" x14ac:dyDescent="0.25">
      <c r="A107" s="97" t="s">
        <v>1253</v>
      </c>
      <c r="B107" s="153">
        <v>0.59431524547803616</v>
      </c>
      <c r="C107" s="153">
        <v>0.18733850129198967</v>
      </c>
      <c r="D107" s="153">
        <v>4.2635658914728682E-2</v>
      </c>
      <c r="E107" s="153">
        <v>0.17571059431524547</v>
      </c>
      <c r="F107" s="153">
        <v>1</v>
      </c>
      <c r="G107" s="144">
        <v>1548</v>
      </c>
      <c r="H107" s="153">
        <v>0.17434395765288885</v>
      </c>
      <c r="I107" s="64">
        <v>0.56999999999999995</v>
      </c>
      <c r="J107" s="64">
        <v>0.61899999999999999</v>
      </c>
      <c r="K107" s="64">
        <v>0.16900000000000001</v>
      </c>
      <c r="L107" s="64">
        <v>0.20799999999999999</v>
      </c>
      <c r="M107" s="64">
        <v>3.4000000000000002E-2</v>
      </c>
      <c r="N107" s="64">
        <v>5.3999999999999999E-2</v>
      </c>
      <c r="O107" s="64">
        <v>0.158</v>
      </c>
      <c r="P107" s="64">
        <v>0.19500000000000001</v>
      </c>
    </row>
    <row r="108" spans="1:16" x14ac:dyDescent="0.25">
      <c r="A108" s="97" t="s">
        <v>1254</v>
      </c>
      <c r="B108" s="153">
        <v>0.58724058416602609</v>
      </c>
      <c r="C108" s="153">
        <v>0.21483474250576479</v>
      </c>
      <c r="D108" s="153">
        <v>4.3043812451960033E-2</v>
      </c>
      <c r="E108" s="153">
        <v>0.15488086087624903</v>
      </c>
      <c r="F108" s="153">
        <v>1</v>
      </c>
      <c r="G108" s="144">
        <v>2602</v>
      </c>
      <c r="H108" s="153">
        <v>0.1810842786554388</v>
      </c>
      <c r="I108" s="64">
        <v>0.56799999999999995</v>
      </c>
      <c r="J108" s="64">
        <v>0.60599999999999998</v>
      </c>
      <c r="K108" s="64">
        <v>0.19900000000000001</v>
      </c>
      <c r="L108" s="64">
        <v>0.23100000000000001</v>
      </c>
      <c r="M108" s="64">
        <v>3.5999999999999997E-2</v>
      </c>
      <c r="N108" s="64">
        <v>5.1999999999999998E-2</v>
      </c>
      <c r="O108" s="64">
        <v>0.14099999999999999</v>
      </c>
      <c r="P108" s="64">
        <v>0.16900000000000001</v>
      </c>
    </row>
    <row r="109" spans="1:16" x14ac:dyDescent="0.25">
      <c r="A109" s="97" t="s">
        <v>1255</v>
      </c>
      <c r="B109" s="153">
        <v>0.61237230419977295</v>
      </c>
      <c r="C109" s="153">
        <v>0.23325766174801363</v>
      </c>
      <c r="D109" s="153">
        <v>3.6322360953461974E-2</v>
      </c>
      <c r="E109" s="153">
        <v>0.11804767309875142</v>
      </c>
      <c r="F109" s="153">
        <v>1</v>
      </c>
      <c r="G109" s="144">
        <v>3524</v>
      </c>
      <c r="H109" s="153">
        <v>0.23179635598237189</v>
      </c>
      <c r="I109" s="64">
        <v>0.59599999999999997</v>
      </c>
      <c r="J109" s="64">
        <v>0.628</v>
      </c>
      <c r="K109" s="64">
        <v>0.22</v>
      </c>
      <c r="L109" s="64">
        <v>0.248</v>
      </c>
      <c r="M109" s="64">
        <v>3.1E-2</v>
      </c>
      <c r="N109" s="64">
        <v>4.2999999999999997E-2</v>
      </c>
      <c r="O109" s="64">
        <v>0.108</v>
      </c>
      <c r="P109" s="64">
        <v>0.129</v>
      </c>
    </row>
    <row r="110" spans="1:16" x14ac:dyDescent="0.25">
      <c r="A110" s="97" t="s">
        <v>1256</v>
      </c>
      <c r="B110" s="153">
        <v>0.63605276013678558</v>
      </c>
      <c r="C110" s="153">
        <v>0.25305324865657058</v>
      </c>
      <c r="D110" s="153">
        <v>3.0776746458231558E-2</v>
      </c>
      <c r="E110" s="153">
        <v>8.0117244748412308E-2</v>
      </c>
      <c r="F110" s="153">
        <v>1</v>
      </c>
      <c r="G110" s="144">
        <v>2047</v>
      </c>
      <c r="H110" s="153">
        <v>0.35880806310254165</v>
      </c>
      <c r="I110" s="64">
        <v>0.61499999999999999</v>
      </c>
      <c r="J110" s="64">
        <v>0.65700000000000003</v>
      </c>
      <c r="K110" s="64">
        <v>0.23499999999999999</v>
      </c>
      <c r="L110" s="64">
        <v>0.27200000000000002</v>
      </c>
      <c r="M110" s="64">
        <v>2.4E-2</v>
      </c>
      <c r="N110" s="64">
        <v>3.9E-2</v>
      </c>
      <c r="O110" s="64">
        <v>6.9000000000000006E-2</v>
      </c>
      <c r="P110" s="64">
        <v>9.2999999999999999E-2</v>
      </c>
    </row>
    <row r="111" spans="1:16" x14ac:dyDescent="0.25">
      <c r="A111" s="97" t="s">
        <v>1257</v>
      </c>
      <c r="B111" s="153">
        <v>0.66741741741741745</v>
      </c>
      <c r="C111" s="153">
        <v>0.24662162162162163</v>
      </c>
      <c r="D111" s="153">
        <v>2.8903903903903905E-2</v>
      </c>
      <c r="E111" s="153">
        <v>5.7057057057057055E-2</v>
      </c>
      <c r="F111" s="153">
        <v>1</v>
      </c>
      <c r="G111" s="144">
        <v>2664</v>
      </c>
      <c r="H111" s="153">
        <v>0.5205158264947245</v>
      </c>
      <c r="I111" s="64">
        <v>0.64900000000000002</v>
      </c>
      <c r="J111" s="64">
        <v>0.68500000000000005</v>
      </c>
      <c r="K111" s="64">
        <v>0.23100000000000001</v>
      </c>
      <c r="L111" s="64">
        <v>0.26300000000000001</v>
      </c>
      <c r="M111" s="64">
        <v>2.3E-2</v>
      </c>
      <c r="N111" s="64">
        <v>3.5999999999999997E-2</v>
      </c>
      <c r="O111" s="64">
        <v>4.9000000000000002E-2</v>
      </c>
      <c r="P111" s="64">
        <v>6.7000000000000004E-2</v>
      </c>
    </row>
    <row r="112" spans="1:16" x14ac:dyDescent="0.25">
      <c r="A112" s="97" t="s">
        <v>1258</v>
      </c>
      <c r="B112" s="153">
        <v>0.54276315789473684</v>
      </c>
      <c r="C112" s="153">
        <v>0.16529605263157895</v>
      </c>
      <c r="D112" s="153">
        <v>4.1118421052631582E-2</v>
      </c>
      <c r="E112" s="153">
        <v>0.25082236842105265</v>
      </c>
      <c r="F112" s="153">
        <v>1</v>
      </c>
      <c r="G112" s="144">
        <v>1216</v>
      </c>
      <c r="H112" s="153">
        <v>0.20273424474824941</v>
      </c>
      <c r="I112" s="64">
        <v>0.51500000000000001</v>
      </c>
      <c r="J112" s="64">
        <v>0.57099999999999995</v>
      </c>
      <c r="K112" s="64">
        <v>0.14499999999999999</v>
      </c>
      <c r="L112" s="64">
        <v>0.187</v>
      </c>
      <c r="M112" s="64">
        <v>3.1E-2</v>
      </c>
      <c r="N112" s="64">
        <v>5.3999999999999999E-2</v>
      </c>
      <c r="O112" s="64">
        <v>0.22700000000000001</v>
      </c>
      <c r="P112" s="64">
        <v>0.27600000000000002</v>
      </c>
    </row>
    <row r="113" spans="1:16" x14ac:dyDescent="0.25">
      <c r="A113" s="97" t="s">
        <v>1259</v>
      </c>
      <c r="B113" s="153">
        <v>0.46730769230769231</v>
      </c>
      <c r="C113" s="153">
        <v>0.31634615384615383</v>
      </c>
      <c r="D113" s="153">
        <v>3.5576923076923075E-2</v>
      </c>
      <c r="E113" s="153">
        <v>0.18076923076923077</v>
      </c>
      <c r="F113" s="153">
        <v>1</v>
      </c>
      <c r="G113" s="144">
        <v>1040</v>
      </c>
      <c r="H113" s="153">
        <v>0.52313883299798791</v>
      </c>
      <c r="I113" s="64">
        <v>0.437</v>
      </c>
      <c r="J113" s="64">
        <v>0.498</v>
      </c>
      <c r="K113" s="64">
        <v>0.28899999999999998</v>
      </c>
      <c r="L113" s="64">
        <v>0.34499999999999997</v>
      </c>
      <c r="M113" s="64">
        <v>2.5999999999999999E-2</v>
      </c>
      <c r="N113" s="64">
        <v>4.9000000000000002E-2</v>
      </c>
      <c r="O113" s="64">
        <v>0.159</v>
      </c>
      <c r="P113" s="64">
        <v>0.20499999999999999</v>
      </c>
    </row>
    <row r="114" spans="1:16" x14ac:dyDescent="0.25">
      <c r="A114" s="97" t="s">
        <v>1260</v>
      </c>
      <c r="B114" s="153">
        <v>0.4665503199534613</v>
      </c>
      <c r="C114" s="153">
        <v>0.30890052356020942</v>
      </c>
      <c r="D114" s="153">
        <v>4.4211751018033742E-2</v>
      </c>
      <c r="E114" s="153">
        <v>0.18033740546829552</v>
      </c>
      <c r="F114" s="153">
        <v>1</v>
      </c>
      <c r="G114" s="144">
        <v>1719</v>
      </c>
      <c r="H114" s="153">
        <v>0.46941561987984709</v>
      </c>
      <c r="I114" s="64">
        <v>0.443</v>
      </c>
      <c r="J114" s="64">
        <v>0.49</v>
      </c>
      <c r="K114" s="64">
        <v>0.28799999999999998</v>
      </c>
      <c r="L114" s="64">
        <v>0.33100000000000002</v>
      </c>
      <c r="M114" s="64">
        <v>3.5000000000000003E-2</v>
      </c>
      <c r="N114" s="64">
        <v>5.5E-2</v>
      </c>
      <c r="O114" s="64">
        <v>0.16300000000000001</v>
      </c>
      <c r="P114" s="64">
        <v>0.19900000000000001</v>
      </c>
    </row>
    <row r="115" spans="1:16" x14ac:dyDescent="0.25">
      <c r="A115" s="97" t="s">
        <v>1261</v>
      </c>
      <c r="B115" s="153">
        <v>0.52170418006430863</v>
      </c>
      <c r="C115" s="153">
        <v>0.31551446945337619</v>
      </c>
      <c r="D115" s="153">
        <v>2.9340836012861738E-2</v>
      </c>
      <c r="E115" s="153">
        <v>0.13344051446945338</v>
      </c>
      <c r="F115" s="153">
        <v>1</v>
      </c>
      <c r="G115" s="144">
        <v>2488</v>
      </c>
      <c r="H115" s="153">
        <v>0.47589900535577656</v>
      </c>
      <c r="I115" s="64">
        <v>0.502</v>
      </c>
      <c r="J115" s="64">
        <v>0.54100000000000004</v>
      </c>
      <c r="K115" s="64">
        <v>0.29799999999999999</v>
      </c>
      <c r="L115" s="64">
        <v>0.33400000000000002</v>
      </c>
      <c r="M115" s="64">
        <v>2.3E-2</v>
      </c>
      <c r="N115" s="64">
        <v>3.6999999999999998E-2</v>
      </c>
      <c r="O115" s="64">
        <v>0.121</v>
      </c>
      <c r="P115" s="64">
        <v>0.14699999999999999</v>
      </c>
    </row>
    <row r="116" spans="1:16" x14ac:dyDescent="0.25">
      <c r="A116" s="97" t="s">
        <v>1262</v>
      </c>
      <c r="B116" s="153">
        <v>0.59127864005912789</v>
      </c>
      <c r="C116" s="153">
        <v>0.28750923872875095</v>
      </c>
      <c r="D116" s="153">
        <v>3.399852180339985E-2</v>
      </c>
      <c r="E116" s="153">
        <v>8.7213599408721365E-2</v>
      </c>
      <c r="F116" s="153">
        <v>1</v>
      </c>
      <c r="G116" s="144">
        <v>1353</v>
      </c>
      <c r="H116" s="153">
        <v>0.53372781065088759</v>
      </c>
      <c r="I116" s="64">
        <v>0.56499999999999995</v>
      </c>
      <c r="J116" s="64">
        <v>0.61699999999999999</v>
      </c>
      <c r="K116" s="64">
        <v>0.26400000000000001</v>
      </c>
      <c r="L116" s="64">
        <v>0.312</v>
      </c>
      <c r="M116" s="64">
        <v>2.5999999999999999E-2</v>
      </c>
      <c r="N116" s="64">
        <v>4.4999999999999998E-2</v>
      </c>
      <c r="O116" s="64">
        <v>7.2999999999999995E-2</v>
      </c>
      <c r="P116" s="64">
        <v>0.10299999999999999</v>
      </c>
    </row>
    <row r="117" spans="1:16" x14ac:dyDescent="0.25">
      <c r="A117" s="97" t="s">
        <v>1263</v>
      </c>
      <c r="B117" s="153">
        <v>0.60513532269257464</v>
      </c>
      <c r="C117" s="153">
        <v>0.29770992366412213</v>
      </c>
      <c r="D117" s="153">
        <v>2.2900763358778626E-2</v>
      </c>
      <c r="E117" s="153">
        <v>7.4253990284524632E-2</v>
      </c>
      <c r="F117" s="153">
        <v>1</v>
      </c>
      <c r="G117" s="144">
        <v>1441</v>
      </c>
      <c r="H117" s="153">
        <v>0.60495382031905964</v>
      </c>
      <c r="I117" s="64">
        <v>0.57999999999999996</v>
      </c>
      <c r="J117" s="64">
        <v>0.63</v>
      </c>
      <c r="K117" s="64">
        <v>0.27500000000000002</v>
      </c>
      <c r="L117" s="64">
        <v>0.32200000000000001</v>
      </c>
      <c r="M117" s="64">
        <v>1.6E-2</v>
      </c>
      <c r="N117" s="64">
        <v>3.2000000000000001E-2</v>
      </c>
      <c r="O117" s="64">
        <v>6.2E-2</v>
      </c>
      <c r="P117" s="64">
        <v>8.8999999999999996E-2</v>
      </c>
    </row>
    <row r="118" spans="1:16" x14ac:dyDescent="0.25">
      <c r="A118" s="97" t="s">
        <v>1264</v>
      </c>
      <c r="B118" s="153">
        <v>0.43797856049004597</v>
      </c>
      <c r="C118" s="153">
        <v>0.30066360387953039</v>
      </c>
      <c r="D118" s="153">
        <v>4.0326697294538028E-2</v>
      </c>
      <c r="E118" s="153">
        <v>0.22103113833588567</v>
      </c>
      <c r="F118" s="153">
        <v>1</v>
      </c>
      <c r="G118" s="144">
        <v>1959</v>
      </c>
      <c r="H118" s="153">
        <v>0.62748238308776427</v>
      </c>
      <c r="I118" s="64">
        <v>0.41599999999999998</v>
      </c>
      <c r="J118" s="64">
        <v>0.46</v>
      </c>
      <c r="K118" s="64">
        <v>0.28100000000000003</v>
      </c>
      <c r="L118" s="64">
        <v>0.32100000000000001</v>
      </c>
      <c r="M118" s="64">
        <v>3.2000000000000001E-2</v>
      </c>
      <c r="N118" s="64">
        <v>0.05</v>
      </c>
      <c r="O118" s="64">
        <v>0.20300000000000001</v>
      </c>
      <c r="P118" s="64">
        <v>0.24</v>
      </c>
    </row>
    <row r="119" spans="1:16" x14ac:dyDescent="0.25">
      <c r="A119" s="97" t="s">
        <v>1265</v>
      </c>
      <c r="B119" s="153">
        <v>0.61133603238866396</v>
      </c>
      <c r="C119" s="153">
        <v>0.2145748987854251</v>
      </c>
      <c r="D119" s="153">
        <v>2.4291497975708502E-2</v>
      </c>
      <c r="E119" s="153">
        <v>0.14979757085020243</v>
      </c>
      <c r="F119" s="153">
        <v>1</v>
      </c>
      <c r="G119" s="144">
        <v>247</v>
      </c>
      <c r="H119" s="153">
        <v>0.10089869281045752</v>
      </c>
      <c r="I119" s="64">
        <v>0.54900000000000004</v>
      </c>
      <c r="J119" s="64">
        <v>0.67</v>
      </c>
      <c r="K119" s="64">
        <v>0.16800000000000001</v>
      </c>
      <c r="L119" s="64">
        <v>0.27</v>
      </c>
      <c r="M119" s="64">
        <v>1.0999999999999999E-2</v>
      </c>
      <c r="N119" s="64">
        <v>5.1999999999999998E-2</v>
      </c>
      <c r="O119" s="64">
        <v>0.111</v>
      </c>
      <c r="P119" s="64">
        <v>0.2</v>
      </c>
    </row>
    <row r="120" spans="1:16" x14ac:dyDescent="0.25">
      <c r="A120" s="97" t="s">
        <v>1266</v>
      </c>
      <c r="B120" s="153">
        <v>0.60579710144927534</v>
      </c>
      <c r="C120" s="153">
        <v>0.21884057971014492</v>
      </c>
      <c r="D120" s="153">
        <v>4.7826086956521741E-2</v>
      </c>
      <c r="E120" s="153">
        <v>0.12753623188405797</v>
      </c>
      <c r="F120" s="153">
        <v>1</v>
      </c>
      <c r="G120" s="144">
        <v>690</v>
      </c>
      <c r="H120" s="153">
        <v>0.12737677681373455</v>
      </c>
      <c r="I120" s="64">
        <v>0.56899999999999995</v>
      </c>
      <c r="J120" s="64">
        <v>0.64200000000000002</v>
      </c>
      <c r="K120" s="64">
        <v>0.19</v>
      </c>
      <c r="L120" s="64">
        <v>0.251</v>
      </c>
      <c r="M120" s="64">
        <v>3.4000000000000002E-2</v>
      </c>
      <c r="N120" s="64">
        <v>6.6000000000000003E-2</v>
      </c>
      <c r="O120" s="64">
        <v>0.105</v>
      </c>
      <c r="P120" s="64">
        <v>0.155</v>
      </c>
    </row>
    <row r="121" spans="1:16" x14ac:dyDescent="0.25">
      <c r="A121" s="97" t="s">
        <v>1267</v>
      </c>
      <c r="B121" s="153">
        <v>0.61158966327329678</v>
      </c>
      <c r="C121" s="153">
        <v>0.24902114330462019</v>
      </c>
      <c r="D121" s="153">
        <v>2.975724353954581E-2</v>
      </c>
      <c r="E121" s="153">
        <v>0.1096319498825372</v>
      </c>
      <c r="F121" s="153">
        <v>1</v>
      </c>
      <c r="G121" s="144">
        <v>1277</v>
      </c>
      <c r="H121" s="153">
        <v>0.18746330005871992</v>
      </c>
      <c r="I121" s="64">
        <v>0.58499999999999996</v>
      </c>
      <c r="J121" s="64">
        <v>0.63800000000000001</v>
      </c>
      <c r="K121" s="64">
        <v>0.22600000000000001</v>
      </c>
      <c r="L121" s="64">
        <v>0.27300000000000002</v>
      </c>
      <c r="M121" s="64">
        <v>2.1999999999999999E-2</v>
      </c>
      <c r="N121" s="64">
        <v>4.1000000000000002E-2</v>
      </c>
      <c r="O121" s="64">
        <v>9.4E-2</v>
      </c>
      <c r="P121" s="64">
        <v>0.128</v>
      </c>
    </row>
    <row r="122" spans="1:16" x14ac:dyDescent="0.25">
      <c r="A122" s="97" t="s">
        <v>1268</v>
      </c>
      <c r="B122" s="153">
        <v>0.64713064713064716</v>
      </c>
      <c r="C122" s="153">
        <v>0.26862026862026861</v>
      </c>
      <c r="D122" s="153">
        <v>3.0525030525030524E-2</v>
      </c>
      <c r="E122" s="153">
        <v>5.3724053724053727E-2</v>
      </c>
      <c r="F122" s="153">
        <v>1</v>
      </c>
      <c r="G122" s="144">
        <v>819</v>
      </c>
      <c r="H122" s="153">
        <v>0.28260869565217389</v>
      </c>
      <c r="I122" s="64">
        <v>0.61399999999999999</v>
      </c>
      <c r="J122" s="64">
        <v>0.67900000000000005</v>
      </c>
      <c r="K122" s="64">
        <v>0.23899999999999999</v>
      </c>
      <c r="L122" s="64">
        <v>0.3</v>
      </c>
      <c r="M122" s="64">
        <v>2.1000000000000001E-2</v>
      </c>
      <c r="N122" s="64">
        <v>4.4999999999999998E-2</v>
      </c>
      <c r="O122" s="64">
        <v>0.04</v>
      </c>
      <c r="P122" s="64">
        <v>7.0999999999999994E-2</v>
      </c>
    </row>
    <row r="123" spans="1:16" x14ac:dyDescent="0.25">
      <c r="A123" s="97" t="s">
        <v>1269</v>
      </c>
      <c r="B123" s="153">
        <v>0.67207334273624819</v>
      </c>
      <c r="C123" s="153">
        <v>0.24259520451339917</v>
      </c>
      <c r="D123" s="153">
        <v>3.0324400564174896E-2</v>
      </c>
      <c r="E123" s="153">
        <v>5.5007052186177713E-2</v>
      </c>
      <c r="F123" s="153">
        <v>1</v>
      </c>
      <c r="G123" s="144">
        <v>1418</v>
      </c>
      <c r="H123" s="153">
        <v>0.45346977934122162</v>
      </c>
      <c r="I123" s="64">
        <v>0.64700000000000002</v>
      </c>
      <c r="J123" s="64">
        <v>0.69599999999999995</v>
      </c>
      <c r="K123" s="64">
        <v>0.221</v>
      </c>
      <c r="L123" s="64">
        <v>0.26600000000000001</v>
      </c>
      <c r="M123" s="64">
        <v>2.3E-2</v>
      </c>
      <c r="N123" s="64">
        <v>4.1000000000000002E-2</v>
      </c>
      <c r="O123" s="64">
        <v>4.3999999999999997E-2</v>
      </c>
      <c r="P123" s="64">
        <v>6.8000000000000005E-2</v>
      </c>
    </row>
    <row r="124" spans="1:16" x14ac:dyDescent="0.25">
      <c r="A124" s="97" t="s">
        <v>1270</v>
      </c>
      <c r="B124" s="153">
        <v>0.69230769230769229</v>
      </c>
      <c r="C124" s="153">
        <v>0.10989010989010989</v>
      </c>
      <c r="D124" s="153">
        <v>4.3956043956043959E-2</v>
      </c>
      <c r="E124" s="153">
        <v>0.15384615384615385</v>
      </c>
      <c r="F124" s="153">
        <v>1</v>
      </c>
      <c r="G124" s="144">
        <v>91</v>
      </c>
      <c r="H124" s="153">
        <v>0.10655737704918032</v>
      </c>
      <c r="I124" s="64">
        <v>0.59099999999999997</v>
      </c>
      <c r="J124" s="64">
        <v>0.77800000000000002</v>
      </c>
      <c r="K124" s="64">
        <v>6.0999999999999999E-2</v>
      </c>
      <c r="L124" s="64">
        <v>0.191</v>
      </c>
      <c r="M124" s="64">
        <v>1.7000000000000001E-2</v>
      </c>
      <c r="N124" s="64">
        <v>0.108</v>
      </c>
      <c r="O124" s="64">
        <v>9.4E-2</v>
      </c>
      <c r="P124" s="64">
        <v>0.24199999999999999</v>
      </c>
    </row>
    <row r="125" spans="1:16" x14ac:dyDescent="0.25">
      <c r="A125" s="97" t="s">
        <v>1271</v>
      </c>
      <c r="B125" s="153">
        <v>0.4628975265017668</v>
      </c>
      <c r="C125" s="153">
        <v>0.32155477031802121</v>
      </c>
      <c r="D125" s="153">
        <v>3.1802120141342753E-2</v>
      </c>
      <c r="E125" s="153">
        <v>0.18374558303886926</v>
      </c>
      <c r="F125" s="153">
        <v>1</v>
      </c>
      <c r="G125" s="144">
        <v>283</v>
      </c>
      <c r="H125" s="153">
        <v>0.31305309734513276</v>
      </c>
      <c r="I125" s="64">
        <v>0.40600000000000003</v>
      </c>
      <c r="J125" s="64">
        <v>0.52100000000000002</v>
      </c>
      <c r="K125" s="64">
        <v>0.27</v>
      </c>
      <c r="L125" s="64">
        <v>0.378</v>
      </c>
      <c r="M125" s="64">
        <v>1.7000000000000001E-2</v>
      </c>
      <c r="N125" s="64">
        <v>5.8999999999999997E-2</v>
      </c>
      <c r="O125" s="64">
        <v>0.14299999999999999</v>
      </c>
      <c r="P125" s="64">
        <v>0.23300000000000001</v>
      </c>
    </row>
    <row r="126" spans="1:16" x14ac:dyDescent="0.25">
      <c r="A126" s="97" t="s">
        <v>1272</v>
      </c>
      <c r="B126" s="153">
        <v>0.49648711943793911</v>
      </c>
      <c r="C126" s="153">
        <v>0.3044496487119438</v>
      </c>
      <c r="D126" s="153">
        <v>3.5128805620608897E-2</v>
      </c>
      <c r="E126" s="153">
        <v>0.16393442622950818</v>
      </c>
      <c r="F126" s="153">
        <v>1</v>
      </c>
      <c r="G126" s="144">
        <v>427</v>
      </c>
      <c r="H126" s="153">
        <v>0.35672514619883039</v>
      </c>
      <c r="I126" s="64">
        <v>0.44900000000000001</v>
      </c>
      <c r="J126" s="64">
        <v>0.54400000000000004</v>
      </c>
      <c r="K126" s="64">
        <v>0.26300000000000001</v>
      </c>
      <c r="L126" s="64">
        <v>0.35</v>
      </c>
      <c r="M126" s="64">
        <v>2.1000000000000001E-2</v>
      </c>
      <c r="N126" s="64">
        <v>5.7000000000000002E-2</v>
      </c>
      <c r="O126" s="64">
        <v>0.13200000000000001</v>
      </c>
      <c r="P126" s="64">
        <v>0.20200000000000001</v>
      </c>
    </row>
    <row r="127" spans="1:16" x14ac:dyDescent="0.25">
      <c r="A127" s="97" t="s">
        <v>1273</v>
      </c>
      <c r="B127" s="153">
        <v>0.56648936170212771</v>
      </c>
      <c r="C127" s="153">
        <v>0.26595744680851063</v>
      </c>
      <c r="D127" s="153">
        <v>3.7234042553191488E-2</v>
      </c>
      <c r="E127" s="153">
        <v>0.13031914893617022</v>
      </c>
      <c r="F127" s="153">
        <v>1</v>
      </c>
      <c r="G127" s="144">
        <v>376</v>
      </c>
      <c r="H127" s="153">
        <v>0.32724107919930373</v>
      </c>
      <c r="I127" s="64">
        <v>0.51600000000000001</v>
      </c>
      <c r="J127" s="64">
        <v>0.61599999999999999</v>
      </c>
      <c r="K127" s="64">
        <v>0.224</v>
      </c>
      <c r="L127" s="64">
        <v>0.313</v>
      </c>
      <c r="M127" s="64">
        <v>2.1999999999999999E-2</v>
      </c>
      <c r="N127" s="64">
        <v>6.2E-2</v>
      </c>
      <c r="O127" s="64">
        <v>0.1</v>
      </c>
      <c r="P127" s="64">
        <v>0.16800000000000001</v>
      </c>
    </row>
    <row r="128" spans="1:16" x14ac:dyDescent="0.25">
      <c r="A128" s="97" t="s">
        <v>1274</v>
      </c>
      <c r="B128" s="153">
        <v>0.6342592592592593</v>
      </c>
      <c r="C128" s="153">
        <v>0.25</v>
      </c>
      <c r="D128" s="153">
        <v>2.3148148148148147E-2</v>
      </c>
      <c r="E128" s="153">
        <v>9.2592592592592587E-2</v>
      </c>
      <c r="F128" s="153">
        <v>1</v>
      </c>
      <c r="G128" s="144">
        <v>216</v>
      </c>
      <c r="H128" s="153">
        <v>0.42603550295857989</v>
      </c>
      <c r="I128" s="64">
        <v>0.56799999999999995</v>
      </c>
      <c r="J128" s="64">
        <v>0.69599999999999995</v>
      </c>
      <c r="K128" s="64">
        <v>0.19700000000000001</v>
      </c>
      <c r="L128" s="64">
        <v>0.312</v>
      </c>
      <c r="M128" s="64">
        <v>0.01</v>
      </c>
      <c r="N128" s="64">
        <v>5.2999999999999999E-2</v>
      </c>
      <c r="O128" s="64">
        <v>6.0999999999999999E-2</v>
      </c>
      <c r="P128" s="64">
        <v>0.13900000000000001</v>
      </c>
    </row>
    <row r="129" spans="1:16" x14ac:dyDescent="0.25">
      <c r="A129" s="97" t="s">
        <v>1275</v>
      </c>
      <c r="B129" s="153">
        <v>0.68405797101449273</v>
      </c>
      <c r="C129" s="153">
        <v>0.2318840579710145</v>
      </c>
      <c r="D129" s="153">
        <v>3.7681159420289857E-2</v>
      </c>
      <c r="E129" s="153">
        <v>4.6376811594202899E-2</v>
      </c>
      <c r="F129" s="153">
        <v>1</v>
      </c>
      <c r="G129" s="144">
        <v>345</v>
      </c>
      <c r="H129" s="153">
        <v>0.55288461538461542</v>
      </c>
      <c r="I129" s="64">
        <v>0.63300000000000001</v>
      </c>
      <c r="J129" s="64">
        <v>0.73099999999999998</v>
      </c>
      <c r="K129" s="64">
        <v>0.19</v>
      </c>
      <c r="L129" s="64">
        <v>0.27900000000000003</v>
      </c>
      <c r="M129" s="64">
        <v>2.1999999999999999E-2</v>
      </c>
      <c r="N129" s="64">
        <v>6.3E-2</v>
      </c>
      <c r="O129" s="64">
        <v>2.9000000000000001E-2</v>
      </c>
      <c r="P129" s="64">
        <v>7.3999999999999996E-2</v>
      </c>
    </row>
    <row r="130" spans="1:16" x14ac:dyDescent="0.25">
      <c r="A130" s="97" t="s">
        <v>1276</v>
      </c>
      <c r="B130" s="153">
        <v>0.41449683321604502</v>
      </c>
      <c r="C130" s="153">
        <v>0.26178747361013371</v>
      </c>
      <c r="D130" s="153">
        <v>5.1020408163265307E-2</v>
      </c>
      <c r="E130" s="153">
        <v>0.27269528501055595</v>
      </c>
      <c r="F130" s="153">
        <v>1</v>
      </c>
      <c r="G130" s="144">
        <v>2842</v>
      </c>
      <c r="H130" s="153">
        <v>0.58441291383919391</v>
      </c>
      <c r="I130" s="64">
        <v>0.39700000000000002</v>
      </c>
      <c r="J130" s="64">
        <v>0.433</v>
      </c>
      <c r="K130" s="64">
        <v>0.246</v>
      </c>
      <c r="L130" s="64">
        <v>0.27800000000000002</v>
      </c>
      <c r="M130" s="64">
        <v>4.3999999999999997E-2</v>
      </c>
      <c r="N130" s="64">
        <v>0.06</v>
      </c>
      <c r="O130" s="64">
        <v>0.25700000000000001</v>
      </c>
      <c r="P130" s="64">
        <v>0.28899999999999998</v>
      </c>
    </row>
    <row r="131" spans="1:16" x14ac:dyDescent="0.25">
      <c r="A131" s="97" t="s">
        <v>1277</v>
      </c>
      <c r="B131" s="153">
        <v>0.59932659932659937</v>
      </c>
      <c r="C131" s="153">
        <v>0.20089786756453423</v>
      </c>
      <c r="D131" s="153">
        <v>3.2547699214365879E-2</v>
      </c>
      <c r="E131" s="153">
        <v>0.16722783389450055</v>
      </c>
      <c r="F131" s="153">
        <v>1</v>
      </c>
      <c r="G131" s="144">
        <v>891</v>
      </c>
      <c r="H131" s="153">
        <v>0.36175395858708892</v>
      </c>
      <c r="I131" s="64">
        <v>0.56699999999999995</v>
      </c>
      <c r="J131" s="64">
        <v>0.63100000000000001</v>
      </c>
      <c r="K131" s="64">
        <v>0.17599999999999999</v>
      </c>
      <c r="L131" s="64">
        <v>0.22800000000000001</v>
      </c>
      <c r="M131" s="64">
        <v>2.3E-2</v>
      </c>
      <c r="N131" s="64">
        <v>4.5999999999999999E-2</v>
      </c>
      <c r="O131" s="64">
        <v>0.14399999999999999</v>
      </c>
      <c r="P131" s="64">
        <v>0.193</v>
      </c>
    </row>
    <row r="132" spans="1:16" x14ac:dyDescent="0.25">
      <c r="A132" s="97" t="s">
        <v>1278</v>
      </c>
      <c r="B132" s="153">
        <v>0.59099099099099095</v>
      </c>
      <c r="C132" s="153">
        <v>0.23843843843843843</v>
      </c>
      <c r="D132" s="153">
        <v>2.942942942942943E-2</v>
      </c>
      <c r="E132" s="153">
        <v>0.14114114114114115</v>
      </c>
      <c r="F132" s="153">
        <v>1</v>
      </c>
      <c r="G132" s="144">
        <v>1665</v>
      </c>
      <c r="H132" s="153">
        <v>0.37970353477765106</v>
      </c>
      <c r="I132" s="64">
        <v>0.56699999999999995</v>
      </c>
      <c r="J132" s="64">
        <v>0.61399999999999999</v>
      </c>
      <c r="K132" s="64">
        <v>0.219</v>
      </c>
      <c r="L132" s="64">
        <v>0.25900000000000001</v>
      </c>
      <c r="M132" s="64">
        <v>2.1999999999999999E-2</v>
      </c>
      <c r="N132" s="64">
        <v>3.9E-2</v>
      </c>
      <c r="O132" s="64">
        <v>0.125</v>
      </c>
      <c r="P132" s="64">
        <v>0.159</v>
      </c>
    </row>
    <row r="133" spans="1:16" x14ac:dyDescent="0.25">
      <c r="A133" s="97" t="s">
        <v>1279</v>
      </c>
      <c r="B133" s="153">
        <v>0.59787849566055928</v>
      </c>
      <c r="C133" s="153">
        <v>0.2777242044358727</v>
      </c>
      <c r="D133" s="153">
        <v>3.9537126325940211E-2</v>
      </c>
      <c r="E133" s="153">
        <v>8.4860173577627776E-2</v>
      </c>
      <c r="F133" s="153">
        <v>1</v>
      </c>
      <c r="G133" s="144">
        <v>2074</v>
      </c>
      <c r="H133" s="153">
        <v>0.3869402985074627</v>
      </c>
      <c r="I133" s="64">
        <v>0.57699999999999996</v>
      </c>
      <c r="J133" s="64">
        <v>0.61899999999999999</v>
      </c>
      <c r="K133" s="64">
        <v>0.25900000000000001</v>
      </c>
      <c r="L133" s="64">
        <v>0.29699999999999999</v>
      </c>
      <c r="M133" s="64">
        <v>3.2000000000000001E-2</v>
      </c>
      <c r="N133" s="64">
        <v>4.9000000000000002E-2</v>
      </c>
      <c r="O133" s="64">
        <v>7.3999999999999996E-2</v>
      </c>
      <c r="P133" s="64">
        <v>9.8000000000000004E-2</v>
      </c>
    </row>
    <row r="134" spans="1:16" x14ac:dyDescent="0.25">
      <c r="A134" s="97" t="s">
        <v>1280</v>
      </c>
      <c r="B134" s="153">
        <v>0.61238095238095236</v>
      </c>
      <c r="C134" s="153">
        <v>0.29333333333333333</v>
      </c>
      <c r="D134" s="153">
        <v>3.4285714285714287E-2</v>
      </c>
      <c r="E134" s="153">
        <v>0.06</v>
      </c>
      <c r="F134" s="153">
        <v>1</v>
      </c>
      <c r="G134" s="144">
        <v>1050</v>
      </c>
      <c r="H134" s="153">
        <v>0.49249530956848031</v>
      </c>
      <c r="I134" s="64">
        <v>0.58299999999999996</v>
      </c>
      <c r="J134" s="64">
        <v>0.64100000000000001</v>
      </c>
      <c r="K134" s="64">
        <v>0.26700000000000002</v>
      </c>
      <c r="L134" s="64">
        <v>0.32200000000000001</v>
      </c>
      <c r="M134" s="64">
        <v>2.5000000000000001E-2</v>
      </c>
      <c r="N134" s="64">
        <v>4.7E-2</v>
      </c>
      <c r="O134" s="64">
        <v>4.7E-2</v>
      </c>
      <c r="P134" s="64">
        <v>7.5999999999999998E-2</v>
      </c>
    </row>
    <row r="135" spans="1:16" x14ac:dyDescent="0.25">
      <c r="A135" s="97" t="s">
        <v>1281</v>
      </c>
      <c r="B135" s="153">
        <v>0.64600840336134457</v>
      </c>
      <c r="C135" s="153">
        <v>0.27731092436974791</v>
      </c>
      <c r="D135" s="153">
        <v>3.1512605042016806E-2</v>
      </c>
      <c r="E135" s="153">
        <v>4.5168067226890755E-2</v>
      </c>
      <c r="F135" s="153">
        <v>1</v>
      </c>
      <c r="G135" s="144">
        <v>952</v>
      </c>
      <c r="H135" s="153">
        <v>0.58656808379544056</v>
      </c>
      <c r="I135" s="64">
        <v>0.61499999999999999</v>
      </c>
      <c r="J135" s="64">
        <v>0.67600000000000005</v>
      </c>
      <c r="K135" s="64">
        <v>0.25</v>
      </c>
      <c r="L135" s="64">
        <v>0.307</v>
      </c>
      <c r="M135" s="64">
        <v>2.1999999999999999E-2</v>
      </c>
      <c r="N135" s="64">
        <v>4.4999999999999998E-2</v>
      </c>
      <c r="O135" s="64">
        <v>3.4000000000000002E-2</v>
      </c>
      <c r="P135" s="64">
        <v>0.06</v>
      </c>
    </row>
    <row r="136" spans="1:16" x14ac:dyDescent="0.25">
      <c r="A136" s="97" t="s">
        <v>1282</v>
      </c>
      <c r="B136" s="153">
        <v>0.59887005649717517</v>
      </c>
      <c r="C136" s="153">
        <v>0.16572504708097929</v>
      </c>
      <c r="D136" s="153">
        <v>3.3898305084745763E-2</v>
      </c>
      <c r="E136" s="153">
        <v>0.20150659133709981</v>
      </c>
      <c r="F136" s="153">
        <v>1</v>
      </c>
      <c r="G136" s="144">
        <v>531</v>
      </c>
      <c r="H136" s="153">
        <v>0.40380228136882129</v>
      </c>
      <c r="I136" s="64">
        <v>0.55700000000000005</v>
      </c>
      <c r="J136" s="64">
        <v>0.64</v>
      </c>
      <c r="K136" s="64">
        <v>0.13700000000000001</v>
      </c>
      <c r="L136" s="64">
        <v>0.2</v>
      </c>
      <c r="M136" s="64">
        <v>2.1999999999999999E-2</v>
      </c>
      <c r="N136" s="64">
        <v>5.2999999999999999E-2</v>
      </c>
      <c r="O136" s="64">
        <v>0.17</v>
      </c>
      <c r="P136" s="64">
        <v>0.23799999999999999</v>
      </c>
    </row>
    <row r="137" spans="1:16" x14ac:dyDescent="0.25">
      <c r="A137" s="97" t="s">
        <v>1283</v>
      </c>
      <c r="B137" s="153">
        <v>0.63113687448243228</v>
      </c>
      <c r="C137" s="153">
        <v>0.20430616349225128</v>
      </c>
      <c r="D137" s="153">
        <v>4.0932213415355495E-2</v>
      </c>
      <c r="E137" s="153">
        <v>0.12362474860996096</v>
      </c>
      <c r="F137" s="153">
        <v>1</v>
      </c>
      <c r="G137" s="144">
        <v>8453</v>
      </c>
      <c r="H137" s="153">
        <v>0.30255198826013818</v>
      </c>
      <c r="I137" s="64">
        <v>0.621</v>
      </c>
      <c r="J137" s="64">
        <v>0.64100000000000001</v>
      </c>
      <c r="K137" s="64">
        <v>0.19600000000000001</v>
      </c>
      <c r="L137" s="64">
        <v>0.21299999999999999</v>
      </c>
      <c r="M137" s="64">
        <v>3.6999999999999998E-2</v>
      </c>
      <c r="N137" s="64">
        <v>4.4999999999999998E-2</v>
      </c>
      <c r="O137" s="64">
        <v>0.11700000000000001</v>
      </c>
      <c r="P137" s="64">
        <v>0.13100000000000001</v>
      </c>
    </row>
    <row r="138" spans="1:16" x14ac:dyDescent="0.25">
      <c r="A138" s="97" t="s">
        <v>1284</v>
      </c>
      <c r="B138" s="153">
        <v>0.63992657182193668</v>
      </c>
      <c r="C138" s="153">
        <v>0.21675080312069755</v>
      </c>
      <c r="D138" s="153">
        <v>4.0752638825149151E-2</v>
      </c>
      <c r="E138" s="153">
        <v>0.10256998623221661</v>
      </c>
      <c r="F138" s="153">
        <v>1</v>
      </c>
      <c r="G138" s="144">
        <v>21790</v>
      </c>
      <c r="H138" s="153">
        <v>0.30210181898846494</v>
      </c>
      <c r="I138" s="64">
        <v>0.63400000000000001</v>
      </c>
      <c r="J138" s="64">
        <v>0.64600000000000002</v>
      </c>
      <c r="K138" s="64">
        <v>0.21099999999999999</v>
      </c>
      <c r="L138" s="64">
        <v>0.222</v>
      </c>
      <c r="M138" s="64">
        <v>3.7999999999999999E-2</v>
      </c>
      <c r="N138" s="64">
        <v>4.2999999999999997E-2</v>
      </c>
      <c r="O138" s="64">
        <v>9.9000000000000005E-2</v>
      </c>
      <c r="P138" s="64">
        <v>0.107</v>
      </c>
    </row>
    <row r="139" spans="1:16" x14ac:dyDescent="0.25">
      <c r="A139" s="97" t="s">
        <v>1285</v>
      </c>
      <c r="B139" s="153">
        <v>0.64946608421308094</v>
      </c>
      <c r="C139" s="153">
        <v>0.22570076447033127</v>
      </c>
      <c r="D139" s="153">
        <v>3.8799902924402378E-2</v>
      </c>
      <c r="E139" s="153">
        <v>8.6033248392185416E-2</v>
      </c>
      <c r="F139" s="153">
        <v>1</v>
      </c>
      <c r="G139" s="144">
        <v>32964</v>
      </c>
      <c r="H139" s="153">
        <v>0.35117398900583796</v>
      </c>
      <c r="I139" s="64">
        <v>0.64400000000000002</v>
      </c>
      <c r="J139" s="64">
        <v>0.65500000000000003</v>
      </c>
      <c r="K139" s="64">
        <v>0.221</v>
      </c>
      <c r="L139" s="64">
        <v>0.23</v>
      </c>
      <c r="M139" s="64">
        <v>3.6999999999999998E-2</v>
      </c>
      <c r="N139" s="64">
        <v>4.1000000000000002E-2</v>
      </c>
      <c r="O139" s="64">
        <v>8.3000000000000004E-2</v>
      </c>
      <c r="P139" s="64">
        <v>8.8999999999999996E-2</v>
      </c>
    </row>
    <row r="140" spans="1:16" x14ac:dyDescent="0.25">
      <c r="A140" s="97" t="s">
        <v>1286</v>
      </c>
      <c r="B140" s="153">
        <v>0.66816799909920055</v>
      </c>
      <c r="C140" s="153">
        <v>0.23392635964418421</v>
      </c>
      <c r="D140" s="153">
        <v>3.5412678752392748E-2</v>
      </c>
      <c r="E140" s="153">
        <v>6.2492962504222496E-2</v>
      </c>
      <c r="F140" s="153">
        <v>1</v>
      </c>
      <c r="G140" s="144">
        <v>17762</v>
      </c>
      <c r="H140" s="153">
        <v>0.43882794742563497</v>
      </c>
      <c r="I140" s="64">
        <v>0.66100000000000003</v>
      </c>
      <c r="J140" s="64">
        <v>0.67500000000000004</v>
      </c>
      <c r="K140" s="64">
        <v>0.22800000000000001</v>
      </c>
      <c r="L140" s="64">
        <v>0.24</v>
      </c>
      <c r="M140" s="64">
        <v>3.3000000000000002E-2</v>
      </c>
      <c r="N140" s="64">
        <v>3.7999999999999999E-2</v>
      </c>
      <c r="O140" s="64">
        <v>5.8999999999999997E-2</v>
      </c>
      <c r="P140" s="64">
        <v>6.6000000000000003E-2</v>
      </c>
    </row>
    <row r="141" spans="1:16" x14ac:dyDescent="0.25">
      <c r="A141" s="97" t="s">
        <v>1287</v>
      </c>
      <c r="B141" s="153">
        <v>0.69734340196664313</v>
      </c>
      <c r="C141" s="153">
        <v>0.22274134840006518</v>
      </c>
      <c r="D141" s="153">
        <v>3.2433313413375346E-2</v>
      </c>
      <c r="E141" s="153">
        <v>4.7481936219916338E-2</v>
      </c>
      <c r="F141" s="153">
        <v>1</v>
      </c>
      <c r="G141" s="144">
        <v>18407</v>
      </c>
      <c r="H141" s="153">
        <v>0.55496261456825857</v>
      </c>
      <c r="I141" s="64">
        <v>0.69099999999999995</v>
      </c>
      <c r="J141" s="64">
        <v>0.70399999999999996</v>
      </c>
      <c r="K141" s="64">
        <v>0.217</v>
      </c>
      <c r="L141" s="64">
        <v>0.22900000000000001</v>
      </c>
      <c r="M141" s="64">
        <v>0.03</v>
      </c>
      <c r="N141" s="64">
        <v>3.5000000000000003E-2</v>
      </c>
      <c r="O141" s="64">
        <v>4.4999999999999998E-2</v>
      </c>
      <c r="P141" s="64">
        <v>5.0999999999999997E-2</v>
      </c>
    </row>
    <row r="142" spans="1:16" x14ac:dyDescent="0.25">
      <c r="A142" s="97" t="s">
        <v>1288</v>
      </c>
      <c r="B142" s="153">
        <v>0.63745019920318724</v>
      </c>
      <c r="C142" s="153">
        <v>0.17888446215139442</v>
      </c>
      <c r="D142" s="153">
        <v>3.7051792828685259E-2</v>
      </c>
      <c r="E142" s="153">
        <v>0.14661354581673305</v>
      </c>
      <c r="F142" s="153">
        <v>1</v>
      </c>
      <c r="G142" s="144">
        <v>2510</v>
      </c>
      <c r="H142" s="153">
        <v>0.32479296066252589</v>
      </c>
      <c r="I142" s="64">
        <v>0.61799999999999999</v>
      </c>
      <c r="J142" s="64">
        <v>0.65600000000000003</v>
      </c>
      <c r="K142" s="64">
        <v>0.16400000000000001</v>
      </c>
      <c r="L142" s="64">
        <v>0.19400000000000001</v>
      </c>
      <c r="M142" s="64">
        <v>0.03</v>
      </c>
      <c r="N142" s="64">
        <v>4.4999999999999998E-2</v>
      </c>
      <c r="O142" s="64">
        <v>0.13300000000000001</v>
      </c>
      <c r="P142" s="64">
        <v>0.161</v>
      </c>
    </row>
    <row r="143" spans="1:16" x14ac:dyDescent="0.25">
      <c r="A143" s="97" t="s">
        <v>1289</v>
      </c>
      <c r="B143" s="153">
        <v>0.6875</v>
      </c>
      <c r="C143" s="153">
        <v>0.125</v>
      </c>
      <c r="D143" s="153">
        <v>6.25E-2</v>
      </c>
      <c r="E143" s="153">
        <v>0.125</v>
      </c>
      <c r="F143" s="153">
        <v>1</v>
      </c>
      <c r="G143" s="144">
        <v>16</v>
      </c>
      <c r="H143" s="153">
        <v>5.0793650793650794E-2</v>
      </c>
      <c r="I143" s="64">
        <v>0.44400000000000001</v>
      </c>
      <c r="J143" s="64">
        <v>0.85799999999999998</v>
      </c>
      <c r="K143" s="64">
        <v>3.5000000000000003E-2</v>
      </c>
      <c r="L143" s="64">
        <v>0.36</v>
      </c>
      <c r="M143" s="64">
        <v>1.0999999999999999E-2</v>
      </c>
      <c r="N143" s="64">
        <v>0.28299999999999997</v>
      </c>
      <c r="O143" s="64">
        <v>3.5000000000000003E-2</v>
      </c>
      <c r="P143" s="64">
        <v>0.36</v>
      </c>
    </row>
    <row r="144" spans="1:16" x14ac:dyDescent="0.25">
      <c r="A144" s="97" t="s">
        <v>1290</v>
      </c>
      <c r="B144" s="153">
        <v>0.65</v>
      </c>
      <c r="C144" s="153">
        <v>0.15</v>
      </c>
      <c r="D144" s="153">
        <v>0.1</v>
      </c>
      <c r="E144" s="153">
        <v>0.1</v>
      </c>
      <c r="F144" s="153">
        <v>1</v>
      </c>
      <c r="G144" s="144">
        <v>20</v>
      </c>
      <c r="H144" s="153">
        <v>3.3898305084745763E-2</v>
      </c>
      <c r="I144" s="64">
        <v>0.433</v>
      </c>
      <c r="J144" s="64">
        <v>0.81899999999999995</v>
      </c>
      <c r="K144" s="64">
        <v>5.1999999999999998E-2</v>
      </c>
      <c r="L144" s="64">
        <v>0.36</v>
      </c>
      <c r="M144" s="64">
        <v>2.8000000000000001E-2</v>
      </c>
      <c r="N144" s="64">
        <v>0.30099999999999999</v>
      </c>
      <c r="O144" s="64">
        <v>2.8000000000000001E-2</v>
      </c>
      <c r="P144" s="64">
        <v>0.30099999999999999</v>
      </c>
    </row>
    <row r="145" spans="1:16" x14ac:dyDescent="0.25">
      <c r="A145" s="97" t="s">
        <v>1291</v>
      </c>
      <c r="B145" s="153">
        <v>0.57692307692307687</v>
      </c>
      <c r="C145" s="153">
        <v>0.26923076923076922</v>
      </c>
      <c r="D145" s="153" t="s">
        <v>162</v>
      </c>
      <c r="E145" s="153">
        <v>0.15384615384615385</v>
      </c>
      <c r="F145" s="153">
        <v>1</v>
      </c>
      <c r="G145" s="144">
        <v>26</v>
      </c>
      <c r="H145" s="153">
        <v>3.9393939393939391E-2</v>
      </c>
      <c r="I145" s="64">
        <v>0.38900000000000001</v>
      </c>
      <c r="J145" s="64">
        <v>0.745</v>
      </c>
      <c r="K145" s="64">
        <v>0.13700000000000001</v>
      </c>
      <c r="L145" s="64">
        <v>0.46100000000000002</v>
      </c>
      <c r="M145" s="64" t="s">
        <v>162</v>
      </c>
      <c r="N145" s="64" t="s">
        <v>162</v>
      </c>
      <c r="O145" s="64">
        <v>6.0999999999999999E-2</v>
      </c>
      <c r="P145" s="64">
        <v>0.33500000000000002</v>
      </c>
    </row>
    <row r="146" spans="1:16" x14ac:dyDescent="0.25">
      <c r="A146" s="97" t="s">
        <v>1292</v>
      </c>
      <c r="B146" s="153">
        <v>0.56000000000000005</v>
      </c>
      <c r="C146" s="153">
        <v>0.28000000000000003</v>
      </c>
      <c r="D146" s="153">
        <v>0.04</v>
      </c>
      <c r="E146" s="153">
        <v>0.12</v>
      </c>
      <c r="F146" s="153">
        <v>1</v>
      </c>
      <c r="G146" s="144">
        <v>25</v>
      </c>
      <c r="H146" s="153">
        <v>8.6805555555555552E-2</v>
      </c>
      <c r="I146" s="64">
        <v>0.371</v>
      </c>
      <c r="J146" s="64">
        <v>0.73299999999999998</v>
      </c>
      <c r="K146" s="64">
        <v>0.14299999999999999</v>
      </c>
      <c r="L146" s="64">
        <v>0.47599999999999998</v>
      </c>
      <c r="M146" s="64">
        <v>7.0000000000000001E-3</v>
      </c>
      <c r="N146" s="64">
        <v>0.19500000000000001</v>
      </c>
      <c r="O146" s="64">
        <v>4.2000000000000003E-2</v>
      </c>
      <c r="P146" s="64">
        <v>0.3</v>
      </c>
    </row>
    <row r="147" spans="1:16" x14ac:dyDescent="0.25">
      <c r="A147" s="97" t="s">
        <v>1293</v>
      </c>
      <c r="B147" s="153">
        <v>0.64864864864864868</v>
      </c>
      <c r="C147" s="153">
        <v>0.24324324324324326</v>
      </c>
      <c r="D147" s="153">
        <v>2.7027027027027029E-2</v>
      </c>
      <c r="E147" s="153">
        <v>8.1081081081081086E-2</v>
      </c>
      <c r="F147" s="153">
        <v>1</v>
      </c>
      <c r="G147" s="144">
        <v>37</v>
      </c>
      <c r="H147" s="153">
        <v>0.17209302325581396</v>
      </c>
      <c r="I147" s="64">
        <v>0.48799999999999999</v>
      </c>
      <c r="J147" s="64">
        <v>0.78200000000000003</v>
      </c>
      <c r="K147" s="64">
        <v>0.13400000000000001</v>
      </c>
      <c r="L147" s="64">
        <v>0.40100000000000002</v>
      </c>
      <c r="M147" s="64">
        <v>5.0000000000000001E-3</v>
      </c>
      <c r="N147" s="64">
        <v>0.13800000000000001</v>
      </c>
      <c r="O147" s="64">
        <v>2.8000000000000001E-2</v>
      </c>
      <c r="P147" s="64">
        <v>0.21299999999999999</v>
      </c>
    </row>
    <row r="148" spans="1:16" x14ac:dyDescent="0.25">
      <c r="A148" s="97" t="s">
        <v>1294</v>
      </c>
      <c r="B148" s="153">
        <v>0.5</v>
      </c>
      <c r="C148" s="153" t="s">
        <v>162</v>
      </c>
      <c r="D148" s="153" t="s">
        <v>162</v>
      </c>
      <c r="E148" s="153">
        <v>0.5</v>
      </c>
      <c r="F148" s="153">
        <v>1</v>
      </c>
      <c r="G148" s="144">
        <v>6</v>
      </c>
      <c r="H148" s="153">
        <v>3.5502958579881658E-2</v>
      </c>
      <c r="I148" s="64">
        <v>0.188</v>
      </c>
      <c r="J148" s="64">
        <v>0.81200000000000006</v>
      </c>
      <c r="K148" s="64" t="s">
        <v>162</v>
      </c>
      <c r="L148" s="64" t="s">
        <v>162</v>
      </c>
      <c r="M148" s="64" t="s">
        <v>162</v>
      </c>
      <c r="N148" s="64" t="s">
        <v>162</v>
      </c>
      <c r="O148" s="64">
        <v>0.188</v>
      </c>
      <c r="P148" s="64">
        <v>0.81200000000000006</v>
      </c>
    </row>
    <row r="149" spans="1:16" x14ac:dyDescent="0.25">
      <c r="A149" s="97" t="s">
        <v>1295</v>
      </c>
      <c r="B149" s="153">
        <v>0.55128205128205132</v>
      </c>
      <c r="C149" s="153">
        <v>0.20512820512820512</v>
      </c>
      <c r="D149" s="153">
        <v>3.8461538461538464E-2</v>
      </c>
      <c r="E149" s="153">
        <v>0.20512820512820512</v>
      </c>
      <c r="F149" s="153">
        <v>1</v>
      </c>
      <c r="G149" s="144">
        <v>234</v>
      </c>
      <c r="H149" s="153">
        <v>1.70367673825992E-2</v>
      </c>
      <c r="I149" s="64">
        <v>0.48699999999999999</v>
      </c>
      <c r="J149" s="64">
        <v>0.61399999999999999</v>
      </c>
      <c r="K149" s="64">
        <v>0.158</v>
      </c>
      <c r="L149" s="64">
        <v>0.26100000000000001</v>
      </c>
      <c r="M149" s="64">
        <v>0.02</v>
      </c>
      <c r="N149" s="64">
        <v>7.0999999999999994E-2</v>
      </c>
      <c r="O149" s="64">
        <v>0.158</v>
      </c>
      <c r="P149" s="64">
        <v>0.26100000000000001</v>
      </c>
    </row>
    <row r="150" spans="1:16" x14ac:dyDescent="0.25">
      <c r="A150" s="97" t="s">
        <v>1296</v>
      </c>
      <c r="B150" s="153">
        <v>0.54712041884816753</v>
      </c>
      <c r="C150" s="153">
        <v>0.15183246073298429</v>
      </c>
      <c r="D150" s="153">
        <v>6.2827225130890049E-2</v>
      </c>
      <c r="E150" s="153">
        <v>0.23821989528795812</v>
      </c>
      <c r="F150" s="153">
        <v>1</v>
      </c>
      <c r="G150" s="144">
        <v>382</v>
      </c>
      <c r="H150" s="153">
        <v>2.0656464608230143E-2</v>
      </c>
      <c r="I150" s="64">
        <v>0.497</v>
      </c>
      <c r="J150" s="64">
        <v>0.59599999999999997</v>
      </c>
      <c r="K150" s="64">
        <v>0.11899999999999999</v>
      </c>
      <c r="L150" s="64">
        <v>0.191</v>
      </c>
      <c r="M150" s="64">
        <v>4.2999999999999997E-2</v>
      </c>
      <c r="N150" s="64">
        <v>9.1999999999999998E-2</v>
      </c>
      <c r="O150" s="64">
        <v>0.19800000000000001</v>
      </c>
      <c r="P150" s="64">
        <v>0.28299999999999997</v>
      </c>
    </row>
    <row r="151" spans="1:16" x14ac:dyDescent="0.25">
      <c r="A151" s="97" t="s">
        <v>1297</v>
      </c>
      <c r="B151" s="153">
        <v>0.56017505470459517</v>
      </c>
      <c r="C151" s="153">
        <v>0.18599562363238512</v>
      </c>
      <c r="D151" s="153">
        <v>2.8446389496717725E-2</v>
      </c>
      <c r="E151" s="153">
        <v>0.22538293216630198</v>
      </c>
      <c r="F151" s="153">
        <v>1</v>
      </c>
      <c r="G151" s="144">
        <v>457</v>
      </c>
      <c r="H151" s="153">
        <v>2.7809894724030913E-2</v>
      </c>
      <c r="I151" s="64">
        <v>0.51400000000000001</v>
      </c>
      <c r="J151" s="64">
        <v>0.60499999999999998</v>
      </c>
      <c r="K151" s="64">
        <v>0.153</v>
      </c>
      <c r="L151" s="64">
        <v>0.224</v>
      </c>
      <c r="M151" s="64">
        <v>1.7000000000000001E-2</v>
      </c>
      <c r="N151" s="64">
        <v>4.8000000000000001E-2</v>
      </c>
      <c r="O151" s="64">
        <v>0.189</v>
      </c>
      <c r="P151" s="64">
        <v>0.26600000000000001</v>
      </c>
    </row>
    <row r="152" spans="1:16" x14ac:dyDescent="0.25">
      <c r="A152" s="97" t="s">
        <v>1298</v>
      </c>
      <c r="B152" s="153">
        <v>0.6348122866894198</v>
      </c>
      <c r="C152" s="153">
        <v>0.15017064846416384</v>
      </c>
      <c r="D152" s="153">
        <v>5.1194539249146756E-2</v>
      </c>
      <c r="E152" s="153">
        <v>0.16382252559726962</v>
      </c>
      <c r="F152" s="153">
        <v>1</v>
      </c>
      <c r="G152" s="144">
        <v>293</v>
      </c>
      <c r="H152" s="153">
        <v>4.573123146558452E-2</v>
      </c>
      <c r="I152" s="64">
        <v>0.57799999999999996</v>
      </c>
      <c r="J152" s="64">
        <v>0.68799999999999994</v>
      </c>
      <c r="K152" s="64">
        <v>0.114</v>
      </c>
      <c r="L152" s="64">
        <v>0.19600000000000001</v>
      </c>
      <c r="M152" s="64">
        <v>3.1E-2</v>
      </c>
      <c r="N152" s="64">
        <v>8.3000000000000004E-2</v>
      </c>
      <c r="O152" s="64">
        <v>0.126</v>
      </c>
      <c r="P152" s="64">
        <v>0.21099999999999999</v>
      </c>
    </row>
    <row r="153" spans="1:16" x14ac:dyDescent="0.25">
      <c r="A153" s="97" t="s">
        <v>1299</v>
      </c>
      <c r="B153" s="153">
        <v>0.65671641791044777</v>
      </c>
      <c r="C153" s="153">
        <v>0.1373134328358209</v>
      </c>
      <c r="D153" s="153">
        <v>5.0746268656716415E-2</v>
      </c>
      <c r="E153" s="153">
        <v>0.15522388059701492</v>
      </c>
      <c r="F153" s="153">
        <v>1</v>
      </c>
      <c r="G153" s="144">
        <v>335</v>
      </c>
      <c r="H153" s="153">
        <v>5.4846103470857895E-2</v>
      </c>
      <c r="I153" s="64">
        <v>0.60399999999999998</v>
      </c>
      <c r="J153" s="64">
        <v>0.70599999999999996</v>
      </c>
      <c r="K153" s="64">
        <v>0.105</v>
      </c>
      <c r="L153" s="64">
        <v>0.17799999999999999</v>
      </c>
      <c r="M153" s="64">
        <v>3.2000000000000001E-2</v>
      </c>
      <c r="N153" s="64">
        <v>0.08</v>
      </c>
      <c r="O153" s="64">
        <v>0.12</v>
      </c>
      <c r="P153" s="64">
        <v>0.19800000000000001</v>
      </c>
    </row>
    <row r="154" spans="1:16" x14ac:dyDescent="0.25">
      <c r="A154" s="97" t="s">
        <v>1300</v>
      </c>
      <c r="B154" s="153">
        <v>0.45185185185185184</v>
      </c>
      <c r="C154" s="153">
        <v>0.15555555555555556</v>
      </c>
      <c r="D154" s="153">
        <v>6.2962962962962957E-2</v>
      </c>
      <c r="E154" s="153">
        <v>0.32962962962962961</v>
      </c>
      <c r="F154" s="153">
        <v>1</v>
      </c>
      <c r="G154" s="144">
        <v>270</v>
      </c>
      <c r="H154" s="153">
        <v>1.2143017764785248E-2</v>
      </c>
      <c r="I154" s="64">
        <v>0.39400000000000002</v>
      </c>
      <c r="J154" s="64">
        <v>0.51100000000000001</v>
      </c>
      <c r="K154" s="64">
        <v>0.11700000000000001</v>
      </c>
      <c r="L154" s="64">
        <v>0.20399999999999999</v>
      </c>
      <c r="M154" s="64">
        <v>0.04</v>
      </c>
      <c r="N154" s="64">
        <v>9.9000000000000005E-2</v>
      </c>
      <c r="O154" s="64">
        <v>0.27600000000000002</v>
      </c>
      <c r="P154" s="64">
        <v>0.38800000000000001</v>
      </c>
    </row>
    <row r="155" spans="1:16" x14ac:dyDescent="0.25">
      <c r="A155" s="97" t="s">
        <v>1301</v>
      </c>
      <c r="B155" s="153">
        <v>0.49014454664914586</v>
      </c>
      <c r="C155" s="153">
        <v>0.13666228646517739</v>
      </c>
      <c r="D155" s="153">
        <v>2.6281208935611037E-2</v>
      </c>
      <c r="E155" s="153">
        <v>0.34691195795006569</v>
      </c>
      <c r="F155" s="153">
        <v>1</v>
      </c>
      <c r="G155" s="144">
        <v>761</v>
      </c>
      <c r="H155" s="153">
        <v>0.30330809087285771</v>
      </c>
      <c r="I155" s="64">
        <v>0.45500000000000002</v>
      </c>
      <c r="J155" s="64">
        <v>0.52600000000000002</v>
      </c>
      <c r="K155" s="64">
        <v>0.114</v>
      </c>
      <c r="L155" s="64">
        <v>0.16300000000000001</v>
      </c>
      <c r="M155" s="64">
        <v>1.7000000000000001E-2</v>
      </c>
      <c r="N155" s="64">
        <v>0.04</v>
      </c>
      <c r="O155" s="64">
        <v>0.314</v>
      </c>
      <c r="P155" s="64">
        <v>0.38100000000000001</v>
      </c>
    </row>
    <row r="156" spans="1:16" x14ac:dyDescent="0.25">
      <c r="A156" s="97" t="s">
        <v>1302</v>
      </c>
      <c r="B156" s="153">
        <v>0.53789279112754163</v>
      </c>
      <c r="C156" s="153">
        <v>0.13863216266173753</v>
      </c>
      <c r="D156" s="153">
        <v>3.3271719038817003E-2</v>
      </c>
      <c r="E156" s="153">
        <v>0.29020332717190389</v>
      </c>
      <c r="F156" s="153">
        <v>1</v>
      </c>
      <c r="G156" s="144">
        <v>1082</v>
      </c>
      <c r="H156" s="153">
        <v>0.35232823184630413</v>
      </c>
      <c r="I156" s="64">
        <v>0.50800000000000001</v>
      </c>
      <c r="J156" s="64">
        <v>0.56699999999999995</v>
      </c>
      <c r="K156" s="64">
        <v>0.11899999999999999</v>
      </c>
      <c r="L156" s="64">
        <v>0.161</v>
      </c>
      <c r="M156" s="64">
        <v>2.4E-2</v>
      </c>
      <c r="N156" s="64">
        <v>4.5999999999999999E-2</v>
      </c>
      <c r="O156" s="64">
        <v>0.26400000000000001</v>
      </c>
      <c r="P156" s="64">
        <v>0.318</v>
      </c>
    </row>
    <row r="157" spans="1:16" x14ac:dyDescent="0.25">
      <c r="A157" s="97" t="s">
        <v>1303</v>
      </c>
      <c r="B157" s="153">
        <v>0.61940298507462688</v>
      </c>
      <c r="C157" s="153">
        <v>0.14593698175787728</v>
      </c>
      <c r="D157" s="153">
        <v>3.0679933665008291E-2</v>
      </c>
      <c r="E157" s="153">
        <v>0.20398009950248755</v>
      </c>
      <c r="F157" s="153">
        <v>1</v>
      </c>
      <c r="G157" s="144">
        <v>1206</v>
      </c>
      <c r="H157" s="153">
        <v>0.45440844009042952</v>
      </c>
      <c r="I157" s="64">
        <v>0.59199999999999997</v>
      </c>
      <c r="J157" s="64">
        <v>0.64600000000000002</v>
      </c>
      <c r="K157" s="64">
        <v>0.127</v>
      </c>
      <c r="L157" s="64">
        <v>0.16700000000000001</v>
      </c>
      <c r="M157" s="64">
        <v>2.1999999999999999E-2</v>
      </c>
      <c r="N157" s="64">
        <v>4.2000000000000003E-2</v>
      </c>
      <c r="O157" s="64">
        <v>0.182</v>
      </c>
      <c r="P157" s="64">
        <v>0.22800000000000001</v>
      </c>
    </row>
    <row r="158" spans="1:16" x14ac:dyDescent="0.25">
      <c r="A158" s="97" t="s">
        <v>1304</v>
      </c>
      <c r="B158" s="153">
        <v>0.70658682634730541</v>
      </c>
      <c r="C158" s="153">
        <v>0.15928143712574849</v>
      </c>
      <c r="D158" s="153">
        <v>3.473053892215569E-2</v>
      </c>
      <c r="E158" s="153">
        <v>9.9401197604790423E-2</v>
      </c>
      <c r="F158" s="153">
        <v>1</v>
      </c>
      <c r="G158" s="144">
        <v>835</v>
      </c>
      <c r="H158" s="153">
        <v>0.6369183829138062</v>
      </c>
      <c r="I158" s="64">
        <v>0.67500000000000004</v>
      </c>
      <c r="J158" s="64">
        <v>0.73599999999999999</v>
      </c>
      <c r="K158" s="64">
        <v>0.13600000000000001</v>
      </c>
      <c r="L158" s="64">
        <v>0.186</v>
      </c>
      <c r="M158" s="64">
        <v>2.4E-2</v>
      </c>
      <c r="N158" s="64">
        <v>4.9000000000000002E-2</v>
      </c>
      <c r="O158" s="64">
        <v>8.1000000000000003E-2</v>
      </c>
      <c r="P158" s="64">
        <v>0.122</v>
      </c>
    </row>
    <row r="159" spans="1:16" x14ac:dyDescent="0.25">
      <c r="A159" s="97" t="s">
        <v>1305</v>
      </c>
      <c r="B159" s="153">
        <v>0.7663964627855564</v>
      </c>
      <c r="C159" s="153">
        <v>0.15549005158437731</v>
      </c>
      <c r="D159" s="153">
        <v>2.1370670596904937E-2</v>
      </c>
      <c r="E159" s="153">
        <v>5.6742815033161385E-2</v>
      </c>
      <c r="F159" s="153">
        <v>1</v>
      </c>
      <c r="G159" s="144">
        <v>1357</v>
      </c>
      <c r="H159" s="153">
        <v>0.77898966704936856</v>
      </c>
      <c r="I159" s="64">
        <v>0.74299999999999999</v>
      </c>
      <c r="J159" s="64">
        <v>0.78800000000000003</v>
      </c>
      <c r="K159" s="64">
        <v>0.13700000000000001</v>
      </c>
      <c r="L159" s="64">
        <v>0.17599999999999999</v>
      </c>
      <c r="M159" s="64">
        <v>1.4999999999999999E-2</v>
      </c>
      <c r="N159" s="64">
        <v>3.1E-2</v>
      </c>
      <c r="O159" s="64">
        <v>4.5999999999999999E-2</v>
      </c>
      <c r="P159" s="64">
        <v>7.0000000000000007E-2</v>
      </c>
    </row>
    <row r="160" spans="1:16" x14ac:dyDescent="0.25">
      <c r="A160" s="97" t="s">
        <v>1306</v>
      </c>
      <c r="B160" s="153">
        <v>0.48411016949152541</v>
      </c>
      <c r="C160" s="153">
        <v>0.13453389830508475</v>
      </c>
      <c r="D160" s="153">
        <v>3.1779661016949151E-2</v>
      </c>
      <c r="E160" s="153">
        <v>0.34957627118644069</v>
      </c>
      <c r="F160" s="153">
        <v>1</v>
      </c>
      <c r="G160" s="144">
        <v>944</v>
      </c>
      <c r="H160" s="153">
        <v>0.31144836687561861</v>
      </c>
      <c r="I160" s="64">
        <v>0.45200000000000001</v>
      </c>
      <c r="J160" s="64">
        <v>0.51600000000000001</v>
      </c>
      <c r="K160" s="64">
        <v>0.114</v>
      </c>
      <c r="L160" s="64">
        <v>0.158</v>
      </c>
      <c r="M160" s="64">
        <v>2.1999999999999999E-2</v>
      </c>
      <c r="N160" s="64">
        <v>4.4999999999999998E-2</v>
      </c>
      <c r="O160" s="64">
        <v>0.32</v>
      </c>
      <c r="P160" s="64">
        <v>0.38100000000000001</v>
      </c>
    </row>
    <row r="161" spans="1:16" x14ac:dyDescent="0.25">
      <c r="A161" s="97" t="s">
        <v>1307</v>
      </c>
      <c r="B161" s="153">
        <v>0.60982658959537572</v>
      </c>
      <c r="C161" s="153">
        <v>0.18208092485549132</v>
      </c>
      <c r="D161" s="153">
        <v>5.4913294797687862E-2</v>
      </c>
      <c r="E161" s="153">
        <v>0.15317919075144509</v>
      </c>
      <c r="F161" s="153">
        <v>1</v>
      </c>
      <c r="G161" s="144">
        <v>346</v>
      </c>
      <c r="H161" s="153">
        <v>0.27179890023566378</v>
      </c>
      <c r="I161" s="64">
        <v>0.55700000000000005</v>
      </c>
      <c r="J161" s="64">
        <v>0.66</v>
      </c>
      <c r="K161" s="64">
        <v>0.14499999999999999</v>
      </c>
      <c r="L161" s="64">
        <v>0.22600000000000001</v>
      </c>
      <c r="M161" s="64">
        <v>3.5000000000000003E-2</v>
      </c>
      <c r="N161" s="64">
        <v>8.4000000000000005E-2</v>
      </c>
      <c r="O161" s="64">
        <v>0.11899999999999999</v>
      </c>
      <c r="P161" s="64">
        <v>0.19500000000000001</v>
      </c>
    </row>
    <row r="162" spans="1:16" x14ac:dyDescent="0.25">
      <c r="A162" s="97" t="s">
        <v>1308</v>
      </c>
      <c r="B162" s="153">
        <v>0.53949329359165421</v>
      </c>
      <c r="C162" s="153">
        <v>0.24739195230998509</v>
      </c>
      <c r="D162" s="153">
        <v>5.737704918032787E-2</v>
      </c>
      <c r="E162" s="153">
        <v>0.15573770491803279</v>
      </c>
      <c r="F162" s="153">
        <v>1</v>
      </c>
      <c r="G162" s="144">
        <v>1342</v>
      </c>
      <c r="H162" s="153">
        <v>0.27807708246995444</v>
      </c>
      <c r="I162" s="64">
        <v>0.51300000000000001</v>
      </c>
      <c r="J162" s="64">
        <v>0.56599999999999995</v>
      </c>
      <c r="K162" s="64">
        <v>0.22500000000000001</v>
      </c>
      <c r="L162" s="64">
        <v>0.27100000000000002</v>
      </c>
      <c r="M162" s="64">
        <v>4.5999999999999999E-2</v>
      </c>
      <c r="N162" s="64">
        <v>7.0999999999999994E-2</v>
      </c>
      <c r="O162" s="64">
        <v>0.13700000000000001</v>
      </c>
      <c r="P162" s="64">
        <v>0.17599999999999999</v>
      </c>
    </row>
    <row r="163" spans="1:16" x14ac:dyDescent="0.25">
      <c r="A163" s="97" t="s">
        <v>1309</v>
      </c>
      <c r="B163" s="153">
        <v>0.56943799349744539</v>
      </c>
      <c r="C163" s="153">
        <v>0.24895494658615885</v>
      </c>
      <c r="D163" s="153">
        <v>4.4588945657222483E-2</v>
      </c>
      <c r="E163" s="153">
        <v>0.13701811425917323</v>
      </c>
      <c r="F163" s="153">
        <v>1</v>
      </c>
      <c r="G163" s="144">
        <v>2153</v>
      </c>
      <c r="H163" s="153">
        <v>0.31943620178041543</v>
      </c>
      <c r="I163" s="64">
        <v>0.54800000000000004</v>
      </c>
      <c r="J163" s="64">
        <v>0.59</v>
      </c>
      <c r="K163" s="64">
        <v>0.23100000000000001</v>
      </c>
      <c r="L163" s="64">
        <v>0.26800000000000002</v>
      </c>
      <c r="M163" s="64">
        <v>3.6999999999999998E-2</v>
      </c>
      <c r="N163" s="64">
        <v>5.3999999999999999E-2</v>
      </c>
      <c r="O163" s="64">
        <v>0.123</v>
      </c>
      <c r="P163" s="64">
        <v>0.152</v>
      </c>
    </row>
    <row r="164" spans="1:16" x14ac:dyDescent="0.25">
      <c r="A164" s="97" t="s">
        <v>1310</v>
      </c>
      <c r="B164" s="153">
        <v>0.62092130518234168</v>
      </c>
      <c r="C164" s="153">
        <v>0.23128598848368523</v>
      </c>
      <c r="D164" s="153">
        <v>3.4548944337811902E-2</v>
      </c>
      <c r="E164" s="153">
        <v>0.11324376199616124</v>
      </c>
      <c r="F164" s="153">
        <v>1</v>
      </c>
      <c r="G164" s="144">
        <v>1042</v>
      </c>
      <c r="H164" s="153">
        <v>0.39395085066162572</v>
      </c>
      <c r="I164" s="64">
        <v>0.59099999999999997</v>
      </c>
      <c r="J164" s="64">
        <v>0.65</v>
      </c>
      <c r="K164" s="64">
        <v>0.20699999999999999</v>
      </c>
      <c r="L164" s="64">
        <v>0.25800000000000001</v>
      </c>
      <c r="M164" s="64">
        <v>2.5000000000000001E-2</v>
      </c>
      <c r="N164" s="64">
        <v>4.7E-2</v>
      </c>
      <c r="O164" s="64">
        <v>9.5000000000000001E-2</v>
      </c>
      <c r="P164" s="64">
        <v>0.13400000000000001</v>
      </c>
    </row>
    <row r="165" spans="1:16" x14ac:dyDescent="0.25">
      <c r="A165" s="97" t="s">
        <v>1311</v>
      </c>
      <c r="B165" s="153">
        <v>0.61859979101358409</v>
      </c>
      <c r="C165" s="153">
        <v>0.2612330198537095</v>
      </c>
      <c r="D165" s="153">
        <v>4.2842215256008356E-2</v>
      </c>
      <c r="E165" s="153">
        <v>7.7324973876698011E-2</v>
      </c>
      <c r="F165" s="153">
        <v>1</v>
      </c>
      <c r="G165" s="144">
        <v>957</v>
      </c>
      <c r="H165" s="153">
        <v>0.52727272727272723</v>
      </c>
      <c r="I165" s="64">
        <v>0.58699999999999997</v>
      </c>
      <c r="J165" s="64">
        <v>0.64900000000000002</v>
      </c>
      <c r="K165" s="64">
        <v>0.23400000000000001</v>
      </c>
      <c r="L165" s="64">
        <v>0.28999999999999998</v>
      </c>
      <c r="M165" s="64">
        <v>3.2000000000000001E-2</v>
      </c>
      <c r="N165" s="64">
        <v>5.8000000000000003E-2</v>
      </c>
      <c r="O165" s="64">
        <v>6.2E-2</v>
      </c>
      <c r="P165" s="64">
        <v>9.6000000000000002E-2</v>
      </c>
    </row>
    <row r="166" spans="1:16" x14ac:dyDescent="0.25">
      <c r="A166" s="97" t="s">
        <v>1312</v>
      </c>
      <c r="B166" s="153">
        <v>0.53658536585365857</v>
      </c>
      <c r="C166" s="153">
        <v>0.18292682926829268</v>
      </c>
      <c r="D166" s="153">
        <v>1.2195121951219513E-2</v>
      </c>
      <c r="E166" s="153">
        <v>0.26829268292682928</v>
      </c>
      <c r="F166" s="153">
        <v>1</v>
      </c>
      <c r="G166" s="144">
        <v>82</v>
      </c>
      <c r="H166" s="153">
        <v>0.30483271375464682</v>
      </c>
      <c r="I166" s="64">
        <v>0.42899999999999999</v>
      </c>
      <c r="J166" s="64">
        <v>0.64</v>
      </c>
      <c r="K166" s="64">
        <v>0.114</v>
      </c>
      <c r="L166" s="64">
        <v>0.28000000000000003</v>
      </c>
      <c r="M166" s="64">
        <v>2E-3</v>
      </c>
      <c r="N166" s="64">
        <v>6.6000000000000003E-2</v>
      </c>
      <c r="O166" s="64">
        <v>0.184</v>
      </c>
      <c r="P166" s="64">
        <v>0.373</v>
      </c>
    </row>
    <row r="167" spans="1:16" x14ac:dyDescent="0.25">
      <c r="A167" s="97" t="s">
        <v>1313</v>
      </c>
      <c r="B167" s="153">
        <v>0.5452079566003617</v>
      </c>
      <c r="C167" s="153">
        <v>0.23688969258589512</v>
      </c>
      <c r="D167" s="153">
        <v>3.9783001808318265E-2</v>
      </c>
      <c r="E167" s="153">
        <v>0.17811934900542495</v>
      </c>
      <c r="F167" s="153">
        <v>1</v>
      </c>
      <c r="G167" s="144">
        <v>1106</v>
      </c>
      <c r="H167" s="153">
        <v>0.30276485080755544</v>
      </c>
      <c r="I167" s="64">
        <v>0.51600000000000001</v>
      </c>
      <c r="J167" s="64">
        <v>0.57399999999999995</v>
      </c>
      <c r="K167" s="64">
        <v>0.21299999999999999</v>
      </c>
      <c r="L167" s="64">
        <v>0.26300000000000001</v>
      </c>
      <c r="M167" s="64">
        <v>0.03</v>
      </c>
      <c r="N167" s="64">
        <v>5.2999999999999999E-2</v>
      </c>
      <c r="O167" s="64">
        <v>0.157</v>
      </c>
      <c r="P167" s="64">
        <v>0.20200000000000001</v>
      </c>
    </row>
    <row r="168" spans="1:16" x14ac:dyDescent="0.25">
      <c r="A168" s="97" t="s">
        <v>1314</v>
      </c>
      <c r="B168" s="153">
        <v>0.54200084423807515</v>
      </c>
      <c r="C168" s="153">
        <v>0.24989447024060785</v>
      </c>
      <c r="D168" s="153">
        <v>4.0101308569016461E-2</v>
      </c>
      <c r="E168" s="153">
        <v>0.16800337695230055</v>
      </c>
      <c r="F168" s="153">
        <v>1</v>
      </c>
      <c r="G168" s="144">
        <v>2369</v>
      </c>
      <c r="H168" s="153">
        <v>0.30209130323896966</v>
      </c>
      <c r="I168" s="64">
        <v>0.52200000000000002</v>
      </c>
      <c r="J168" s="64">
        <v>0.56200000000000006</v>
      </c>
      <c r="K168" s="64">
        <v>0.23300000000000001</v>
      </c>
      <c r="L168" s="64">
        <v>0.26800000000000002</v>
      </c>
      <c r="M168" s="64">
        <v>3.3000000000000002E-2</v>
      </c>
      <c r="N168" s="64">
        <v>4.9000000000000002E-2</v>
      </c>
      <c r="O168" s="64">
        <v>0.153</v>
      </c>
      <c r="P168" s="64">
        <v>0.184</v>
      </c>
    </row>
    <row r="169" spans="1:16" x14ac:dyDescent="0.25">
      <c r="A169" s="97" t="s">
        <v>1315</v>
      </c>
      <c r="B169" s="153">
        <v>0.53846153846153844</v>
      </c>
      <c r="C169" s="153">
        <v>0.27294327294327292</v>
      </c>
      <c r="D169" s="153">
        <v>4.039204039204039E-2</v>
      </c>
      <c r="E169" s="153">
        <v>0.1482031482031482</v>
      </c>
      <c r="F169" s="153">
        <v>1</v>
      </c>
      <c r="G169" s="144">
        <v>3367</v>
      </c>
      <c r="H169" s="153">
        <v>0.32384341637010677</v>
      </c>
      <c r="I169" s="64">
        <v>0.52200000000000002</v>
      </c>
      <c r="J169" s="64">
        <v>0.55500000000000005</v>
      </c>
      <c r="K169" s="64">
        <v>0.25800000000000001</v>
      </c>
      <c r="L169" s="64">
        <v>0.28799999999999998</v>
      </c>
      <c r="M169" s="64">
        <v>3.4000000000000002E-2</v>
      </c>
      <c r="N169" s="64">
        <v>4.8000000000000001E-2</v>
      </c>
      <c r="O169" s="64">
        <v>0.13700000000000001</v>
      </c>
      <c r="P169" s="64">
        <v>0.161</v>
      </c>
    </row>
    <row r="170" spans="1:16" x14ac:dyDescent="0.25">
      <c r="A170" s="97" t="s">
        <v>1316</v>
      </c>
      <c r="B170" s="153">
        <v>0.57338663620788122</v>
      </c>
      <c r="C170" s="153">
        <v>0.27527127355796688</v>
      </c>
      <c r="D170" s="153">
        <v>4.3974871501998858E-2</v>
      </c>
      <c r="E170" s="153">
        <v>0.10736721873215306</v>
      </c>
      <c r="F170" s="153">
        <v>1</v>
      </c>
      <c r="G170" s="144">
        <v>1751</v>
      </c>
      <c r="H170" s="153">
        <v>0.3754288164665523</v>
      </c>
      <c r="I170" s="64">
        <v>0.55000000000000004</v>
      </c>
      <c r="J170" s="64">
        <v>0.59599999999999997</v>
      </c>
      <c r="K170" s="64">
        <v>0.255</v>
      </c>
      <c r="L170" s="64">
        <v>0.29699999999999999</v>
      </c>
      <c r="M170" s="64">
        <v>3.5000000000000003E-2</v>
      </c>
      <c r="N170" s="64">
        <v>5.5E-2</v>
      </c>
      <c r="O170" s="64">
        <v>9.4E-2</v>
      </c>
      <c r="P170" s="64">
        <v>0.123</v>
      </c>
    </row>
    <row r="171" spans="1:16" x14ac:dyDescent="0.25">
      <c r="A171" s="97" t="s">
        <v>1317</v>
      </c>
      <c r="B171" s="153">
        <v>0.63645833333333335</v>
      </c>
      <c r="C171" s="153">
        <v>0.25885416666666666</v>
      </c>
      <c r="D171" s="153">
        <v>3.1770833333333331E-2</v>
      </c>
      <c r="E171" s="153">
        <v>7.2916666666666671E-2</v>
      </c>
      <c r="F171" s="153">
        <v>1</v>
      </c>
      <c r="G171" s="144">
        <v>1920</v>
      </c>
      <c r="H171" s="153">
        <v>0.47337278106508873</v>
      </c>
      <c r="I171" s="64">
        <v>0.61499999999999999</v>
      </c>
      <c r="J171" s="64">
        <v>0.65800000000000003</v>
      </c>
      <c r="K171" s="64">
        <v>0.24</v>
      </c>
      <c r="L171" s="64">
        <v>0.27900000000000003</v>
      </c>
      <c r="M171" s="64">
        <v>2.5000000000000001E-2</v>
      </c>
      <c r="N171" s="64">
        <v>4.1000000000000002E-2</v>
      </c>
      <c r="O171" s="64">
        <v>6.2E-2</v>
      </c>
      <c r="P171" s="64">
        <v>8.5000000000000006E-2</v>
      </c>
    </row>
    <row r="172" spans="1:16" x14ac:dyDescent="0.25">
      <c r="A172" s="97" t="s">
        <v>1318</v>
      </c>
      <c r="B172" s="153">
        <v>0.55517241379310345</v>
      </c>
      <c r="C172" s="153">
        <v>0.19827586206896552</v>
      </c>
      <c r="D172" s="153">
        <v>5.5172413793103448E-2</v>
      </c>
      <c r="E172" s="153">
        <v>0.19137931034482758</v>
      </c>
      <c r="F172" s="153">
        <v>1</v>
      </c>
      <c r="G172" s="144">
        <v>580</v>
      </c>
      <c r="H172" s="153">
        <v>0.32954545454545453</v>
      </c>
      <c r="I172" s="64">
        <v>0.51400000000000001</v>
      </c>
      <c r="J172" s="64">
        <v>0.59499999999999997</v>
      </c>
      <c r="K172" s="64">
        <v>0.16800000000000001</v>
      </c>
      <c r="L172" s="64">
        <v>0.23300000000000001</v>
      </c>
      <c r="M172" s="64">
        <v>3.9E-2</v>
      </c>
      <c r="N172" s="64">
        <v>7.6999999999999999E-2</v>
      </c>
      <c r="O172" s="64">
        <v>0.161</v>
      </c>
      <c r="P172" s="64">
        <v>0.22500000000000001</v>
      </c>
    </row>
    <row r="173" spans="1:16" x14ac:dyDescent="0.25">
      <c r="A173" s="97" t="s">
        <v>1319</v>
      </c>
      <c r="B173" s="153">
        <v>0.52672413793103445</v>
      </c>
      <c r="C173" s="153">
        <v>0.23405172413793104</v>
      </c>
      <c r="D173" s="153">
        <v>4.3965517241379308E-2</v>
      </c>
      <c r="E173" s="153">
        <v>0.19525862068965516</v>
      </c>
      <c r="F173" s="153">
        <v>1</v>
      </c>
      <c r="G173" s="144">
        <v>2320</v>
      </c>
      <c r="H173" s="153">
        <v>0.20827722416733999</v>
      </c>
      <c r="I173" s="64">
        <v>0.50600000000000001</v>
      </c>
      <c r="J173" s="64">
        <v>0.54700000000000004</v>
      </c>
      <c r="K173" s="64">
        <v>0.217</v>
      </c>
      <c r="L173" s="64">
        <v>0.252</v>
      </c>
      <c r="M173" s="64">
        <v>3.5999999999999997E-2</v>
      </c>
      <c r="N173" s="64">
        <v>5.2999999999999999E-2</v>
      </c>
      <c r="O173" s="64">
        <v>0.18</v>
      </c>
      <c r="P173" s="64">
        <v>0.21199999999999999</v>
      </c>
    </row>
    <row r="174" spans="1:16" x14ac:dyDescent="0.25">
      <c r="A174" s="97" t="s">
        <v>1320</v>
      </c>
      <c r="B174" s="153">
        <v>0.52301731996353695</v>
      </c>
      <c r="C174" s="153">
        <v>0.26709206927985413</v>
      </c>
      <c r="D174" s="153">
        <v>4.421148587055606E-2</v>
      </c>
      <c r="E174" s="153">
        <v>0.16567912488605288</v>
      </c>
      <c r="F174" s="153">
        <v>1</v>
      </c>
      <c r="G174" s="144">
        <v>4388</v>
      </c>
      <c r="H174" s="153">
        <v>0.22247008720340702</v>
      </c>
      <c r="I174" s="64">
        <v>0.50800000000000001</v>
      </c>
      <c r="J174" s="64">
        <v>0.53800000000000003</v>
      </c>
      <c r="K174" s="64">
        <v>0.254</v>
      </c>
      <c r="L174" s="64">
        <v>0.28000000000000003</v>
      </c>
      <c r="M174" s="64">
        <v>3.9E-2</v>
      </c>
      <c r="N174" s="64">
        <v>5.0999999999999997E-2</v>
      </c>
      <c r="O174" s="64">
        <v>0.155</v>
      </c>
      <c r="P174" s="64">
        <v>0.17699999999999999</v>
      </c>
    </row>
    <row r="175" spans="1:16" x14ac:dyDescent="0.25">
      <c r="A175" s="97" t="s">
        <v>1321</v>
      </c>
      <c r="B175" s="153">
        <v>0.55546045874700445</v>
      </c>
      <c r="C175" s="153">
        <v>0.27781581650119824</v>
      </c>
      <c r="D175" s="153">
        <v>4.3307086614173228E-2</v>
      </c>
      <c r="E175" s="153">
        <v>0.1234166381376241</v>
      </c>
      <c r="F175" s="153">
        <v>1</v>
      </c>
      <c r="G175" s="144">
        <v>5842</v>
      </c>
      <c r="H175" s="153">
        <v>0.26483521465161614</v>
      </c>
      <c r="I175" s="64">
        <v>0.54300000000000004</v>
      </c>
      <c r="J175" s="64">
        <v>0.56799999999999995</v>
      </c>
      <c r="K175" s="64">
        <v>0.26600000000000001</v>
      </c>
      <c r="L175" s="64">
        <v>0.28899999999999998</v>
      </c>
      <c r="M175" s="64">
        <v>3.7999999999999999E-2</v>
      </c>
      <c r="N175" s="64">
        <v>4.9000000000000002E-2</v>
      </c>
      <c r="O175" s="64">
        <v>0.115</v>
      </c>
      <c r="P175" s="64">
        <v>0.13200000000000001</v>
      </c>
    </row>
    <row r="176" spans="1:16" x14ac:dyDescent="0.25">
      <c r="A176" s="97" t="s">
        <v>1322</v>
      </c>
      <c r="B176" s="153">
        <v>0.56341550553769204</v>
      </c>
      <c r="C176" s="153">
        <v>0.29510539478385139</v>
      </c>
      <c r="D176" s="153">
        <v>4.1443372633083245E-2</v>
      </c>
      <c r="E176" s="153">
        <v>0.10003572704537335</v>
      </c>
      <c r="F176" s="153">
        <v>1</v>
      </c>
      <c r="G176" s="144">
        <v>2799</v>
      </c>
      <c r="H176" s="153">
        <v>0.31555806087936866</v>
      </c>
      <c r="I176" s="64">
        <v>0.54500000000000004</v>
      </c>
      <c r="J176" s="64">
        <v>0.58199999999999996</v>
      </c>
      <c r="K176" s="64">
        <v>0.27800000000000002</v>
      </c>
      <c r="L176" s="64">
        <v>0.312</v>
      </c>
      <c r="M176" s="64">
        <v>3.5000000000000003E-2</v>
      </c>
      <c r="N176" s="64">
        <v>4.9000000000000002E-2</v>
      </c>
      <c r="O176" s="64">
        <v>8.8999999999999996E-2</v>
      </c>
      <c r="P176" s="64">
        <v>0.112</v>
      </c>
    </row>
    <row r="177" spans="1:16" x14ac:dyDescent="0.25">
      <c r="A177" s="97" t="s">
        <v>1323</v>
      </c>
      <c r="B177" s="153">
        <v>0.6049107142857143</v>
      </c>
      <c r="C177" s="153">
        <v>0.28720238095238093</v>
      </c>
      <c r="D177" s="153">
        <v>4.055059523809524E-2</v>
      </c>
      <c r="E177" s="153">
        <v>6.7336309523809521E-2</v>
      </c>
      <c r="F177" s="153">
        <v>1</v>
      </c>
      <c r="G177" s="144">
        <v>2688</v>
      </c>
      <c r="H177" s="153">
        <v>0.36636227340875016</v>
      </c>
      <c r="I177" s="64">
        <v>0.58599999999999997</v>
      </c>
      <c r="J177" s="64">
        <v>0.623</v>
      </c>
      <c r="K177" s="64">
        <v>0.27</v>
      </c>
      <c r="L177" s="64">
        <v>0.30499999999999999</v>
      </c>
      <c r="M177" s="64">
        <v>3.4000000000000002E-2</v>
      </c>
      <c r="N177" s="64">
        <v>4.9000000000000002E-2</v>
      </c>
      <c r="O177" s="64">
        <v>5.8000000000000003E-2</v>
      </c>
      <c r="P177" s="64">
        <v>7.6999999999999999E-2</v>
      </c>
    </row>
    <row r="178" spans="1:16" x14ac:dyDescent="0.25">
      <c r="A178" s="97" t="s">
        <v>1324</v>
      </c>
      <c r="B178" s="153">
        <v>0.54244452271926735</v>
      </c>
      <c r="C178" s="153">
        <v>0.19795702712222613</v>
      </c>
      <c r="D178" s="153">
        <v>4.755195491370201E-2</v>
      </c>
      <c r="E178" s="153">
        <v>0.21204649524480451</v>
      </c>
      <c r="F178" s="153">
        <v>1</v>
      </c>
      <c r="G178" s="144">
        <v>2839</v>
      </c>
      <c r="H178" s="153">
        <v>0.25797364834166286</v>
      </c>
      <c r="I178" s="64">
        <v>0.52400000000000002</v>
      </c>
      <c r="J178" s="64">
        <v>0.56100000000000005</v>
      </c>
      <c r="K178" s="64">
        <v>0.184</v>
      </c>
      <c r="L178" s="64">
        <v>0.21299999999999999</v>
      </c>
      <c r="M178" s="64">
        <v>0.04</v>
      </c>
      <c r="N178" s="64">
        <v>5.6000000000000001E-2</v>
      </c>
      <c r="O178" s="64">
        <v>0.19700000000000001</v>
      </c>
      <c r="P178" s="64">
        <v>0.22700000000000001</v>
      </c>
    </row>
    <row r="179" spans="1:16" x14ac:dyDescent="0.25">
      <c r="A179" s="97" t="s">
        <v>1325</v>
      </c>
      <c r="B179" s="153">
        <v>0.62167300380228141</v>
      </c>
      <c r="C179" s="153">
        <v>0.24524714828897337</v>
      </c>
      <c r="D179" s="153">
        <v>3.9923954372623575E-2</v>
      </c>
      <c r="E179" s="153">
        <v>9.3155893536121678E-2</v>
      </c>
      <c r="F179" s="153">
        <v>1</v>
      </c>
      <c r="G179" s="144">
        <v>1052</v>
      </c>
      <c r="H179" s="153">
        <v>0.14924102709604198</v>
      </c>
      <c r="I179" s="64">
        <v>0.59199999999999997</v>
      </c>
      <c r="J179" s="64">
        <v>0.65</v>
      </c>
      <c r="K179" s="64">
        <v>0.22</v>
      </c>
      <c r="L179" s="64">
        <v>0.27200000000000002</v>
      </c>
      <c r="M179" s="64">
        <v>0.03</v>
      </c>
      <c r="N179" s="64">
        <v>5.3999999999999999E-2</v>
      </c>
      <c r="O179" s="64">
        <v>7.6999999999999999E-2</v>
      </c>
      <c r="P179" s="64">
        <v>0.112</v>
      </c>
    </row>
    <row r="180" spans="1:16" x14ac:dyDescent="0.25">
      <c r="A180" s="97" t="s">
        <v>1326</v>
      </c>
      <c r="B180" s="153">
        <v>0.63478260869565217</v>
      </c>
      <c r="C180" s="153">
        <v>0.23340961098398169</v>
      </c>
      <c r="D180" s="153">
        <v>4.2105263157894736E-2</v>
      </c>
      <c r="E180" s="153">
        <v>8.9702517162471393E-2</v>
      </c>
      <c r="F180" s="153">
        <v>1</v>
      </c>
      <c r="G180" s="144">
        <v>2185</v>
      </c>
      <c r="H180" s="153">
        <v>0.15192601863440411</v>
      </c>
      <c r="I180" s="64">
        <v>0.61399999999999999</v>
      </c>
      <c r="J180" s="64">
        <v>0.65500000000000003</v>
      </c>
      <c r="K180" s="64">
        <v>0.216</v>
      </c>
      <c r="L180" s="64">
        <v>0.252</v>
      </c>
      <c r="M180" s="64">
        <v>3.4000000000000002E-2</v>
      </c>
      <c r="N180" s="64">
        <v>5.0999999999999997E-2</v>
      </c>
      <c r="O180" s="64">
        <v>7.8E-2</v>
      </c>
      <c r="P180" s="64">
        <v>0.10199999999999999</v>
      </c>
    </row>
    <row r="181" spans="1:16" x14ac:dyDescent="0.25">
      <c r="A181" s="97" t="s">
        <v>1327</v>
      </c>
      <c r="B181" s="153">
        <v>0.61043921069382556</v>
      </c>
      <c r="C181" s="153">
        <v>0.27943984723106302</v>
      </c>
      <c r="D181" s="153">
        <v>4.0420114576702734E-2</v>
      </c>
      <c r="E181" s="153">
        <v>6.9700827498408655E-2</v>
      </c>
      <c r="F181" s="153">
        <v>1</v>
      </c>
      <c r="G181" s="144">
        <v>3142</v>
      </c>
      <c r="H181" s="153">
        <v>0.19243018128368447</v>
      </c>
      <c r="I181" s="64">
        <v>0.59299999999999997</v>
      </c>
      <c r="J181" s="64">
        <v>0.627</v>
      </c>
      <c r="K181" s="64">
        <v>0.26400000000000001</v>
      </c>
      <c r="L181" s="64">
        <v>0.29499999999999998</v>
      </c>
      <c r="M181" s="64">
        <v>3.4000000000000002E-2</v>
      </c>
      <c r="N181" s="64">
        <v>4.8000000000000001E-2</v>
      </c>
      <c r="O181" s="64">
        <v>6.0999999999999999E-2</v>
      </c>
      <c r="P181" s="64">
        <v>7.9000000000000001E-2</v>
      </c>
    </row>
    <row r="182" spans="1:16" x14ac:dyDescent="0.25">
      <c r="A182" s="97" t="s">
        <v>1328</v>
      </c>
      <c r="B182" s="153">
        <v>0.60671342685370744</v>
      </c>
      <c r="C182" s="153">
        <v>0.28657314629258518</v>
      </c>
      <c r="D182" s="153">
        <v>4.9599198396793588E-2</v>
      </c>
      <c r="E182" s="153">
        <v>5.7114228456913829E-2</v>
      </c>
      <c r="F182" s="153">
        <v>1</v>
      </c>
      <c r="G182" s="144">
        <v>1996</v>
      </c>
      <c r="H182" s="153">
        <v>0.26294295876696089</v>
      </c>
      <c r="I182" s="64">
        <v>0.58499999999999996</v>
      </c>
      <c r="J182" s="64">
        <v>0.628</v>
      </c>
      <c r="K182" s="64">
        <v>0.26700000000000002</v>
      </c>
      <c r="L182" s="64">
        <v>0.307</v>
      </c>
      <c r="M182" s="64">
        <v>4.1000000000000002E-2</v>
      </c>
      <c r="N182" s="64">
        <v>0.06</v>
      </c>
      <c r="O182" s="64">
        <v>4.8000000000000001E-2</v>
      </c>
      <c r="P182" s="64">
        <v>6.8000000000000005E-2</v>
      </c>
    </row>
    <row r="183" spans="1:16" x14ac:dyDescent="0.25">
      <c r="A183" s="97" t="s">
        <v>1329</v>
      </c>
      <c r="B183" s="153">
        <v>0.59575233981281495</v>
      </c>
      <c r="C183" s="153">
        <v>0.326133909287257</v>
      </c>
      <c r="D183" s="153">
        <v>3.4557235421166309E-2</v>
      </c>
      <c r="E183" s="153">
        <v>4.3556515478761701E-2</v>
      </c>
      <c r="F183" s="153">
        <v>1</v>
      </c>
      <c r="G183" s="144">
        <v>2778</v>
      </c>
      <c r="H183" s="153">
        <v>0.37459546925566345</v>
      </c>
      <c r="I183" s="64">
        <v>0.57699999999999996</v>
      </c>
      <c r="J183" s="64">
        <v>0.61399999999999999</v>
      </c>
      <c r="K183" s="64">
        <v>0.309</v>
      </c>
      <c r="L183" s="64">
        <v>0.34399999999999997</v>
      </c>
      <c r="M183" s="64">
        <v>2.8000000000000001E-2</v>
      </c>
      <c r="N183" s="64">
        <v>4.2000000000000003E-2</v>
      </c>
      <c r="O183" s="64">
        <v>3.6999999999999998E-2</v>
      </c>
      <c r="P183" s="64">
        <v>5.1999999999999998E-2</v>
      </c>
    </row>
    <row r="184" spans="1:16" x14ac:dyDescent="0.25">
      <c r="A184" s="97" t="s">
        <v>1330</v>
      </c>
      <c r="B184" s="153">
        <v>0.59308510638297873</v>
      </c>
      <c r="C184" s="153">
        <v>0.25</v>
      </c>
      <c r="D184" s="153">
        <v>3.9893617021276598E-2</v>
      </c>
      <c r="E184" s="153">
        <v>0.11702127659574468</v>
      </c>
      <c r="F184" s="153">
        <v>1</v>
      </c>
      <c r="G184" s="144">
        <v>376</v>
      </c>
      <c r="H184" s="153">
        <v>0.17343173431734318</v>
      </c>
      <c r="I184" s="64">
        <v>0.54300000000000004</v>
      </c>
      <c r="J184" s="64">
        <v>0.64200000000000002</v>
      </c>
      <c r="K184" s="64">
        <v>0.20899999999999999</v>
      </c>
      <c r="L184" s="64">
        <v>0.29599999999999999</v>
      </c>
      <c r="M184" s="64">
        <v>2.4E-2</v>
      </c>
      <c r="N184" s="64">
        <v>6.5000000000000002E-2</v>
      </c>
      <c r="O184" s="64">
        <v>8.7999999999999995E-2</v>
      </c>
      <c r="P184" s="64">
        <v>0.153</v>
      </c>
    </row>
    <row r="185" spans="1:16" x14ac:dyDescent="0.25">
      <c r="A185" s="97" t="s">
        <v>1331</v>
      </c>
      <c r="B185" s="153">
        <v>0.66981132075471694</v>
      </c>
      <c r="C185" s="153">
        <v>0.12264150943396226</v>
      </c>
      <c r="D185" s="153">
        <v>2.8301886792452831E-2</v>
      </c>
      <c r="E185" s="153">
        <v>0.17924528301886791</v>
      </c>
      <c r="F185" s="153">
        <v>1</v>
      </c>
      <c r="G185" s="144">
        <v>106</v>
      </c>
      <c r="H185" s="153">
        <v>0.13383838383838384</v>
      </c>
      <c r="I185" s="64">
        <v>0.57599999999999996</v>
      </c>
      <c r="J185" s="64">
        <v>0.752</v>
      </c>
      <c r="K185" s="64">
        <v>7.2999999999999995E-2</v>
      </c>
      <c r="L185" s="64">
        <v>0.19900000000000001</v>
      </c>
      <c r="M185" s="64">
        <v>0.01</v>
      </c>
      <c r="N185" s="64">
        <v>0.08</v>
      </c>
      <c r="O185" s="64">
        <v>0.11799999999999999</v>
      </c>
      <c r="P185" s="64">
        <v>0.26300000000000001</v>
      </c>
    </row>
    <row r="186" spans="1:16" x14ac:dyDescent="0.25">
      <c r="A186" s="97" t="s">
        <v>1332</v>
      </c>
      <c r="B186" s="153">
        <v>0.57986111111111116</v>
      </c>
      <c r="C186" s="153">
        <v>0.19444444444444445</v>
      </c>
      <c r="D186" s="153">
        <v>4.5138888888888888E-2</v>
      </c>
      <c r="E186" s="153">
        <v>0.18055555555555555</v>
      </c>
      <c r="F186" s="153">
        <v>1</v>
      </c>
      <c r="G186" s="144">
        <v>288</v>
      </c>
      <c r="H186" s="153">
        <v>0.13681710213776721</v>
      </c>
      <c r="I186" s="64">
        <v>0.52200000000000002</v>
      </c>
      <c r="J186" s="64">
        <v>0.63500000000000001</v>
      </c>
      <c r="K186" s="64">
        <v>0.153</v>
      </c>
      <c r="L186" s="64">
        <v>0.24399999999999999</v>
      </c>
      <c r="M186" s="64">
        <v>2.7E-2</v>
      </c>
      <c r="N186" s="64">
        <v>7.5999999999999998E-2</v>
      </c>
      <c r="O186" s="64">
        <v>0.14000000000000001</v>
      </c>
      <c r="P186" s="64">
        <v>0.22900000000000001</v>
      </c>
    </row>
    <row r="187" spans="1:16" x14ac:dyDescent="0.25">
      <c r="A187" s="97" t="s">
        <v>1333</v>
      </c>
      <c r="B187" s="153">
        <v>0.59677419354838712</v>
      </c>
      <c r="C187" s="153">
        <v>0.18548387096774194</v>
      </c>
      <c r="D187" s="153">
        <v>6.25E-2</v>
      </c>
      <c r="E187" s="153">
        <v>0.15524193548387097</v>
      </c>
      <c r="F187" s="153">
        <v>1</v>
      </c>
      <c r="G187" s="144">
        <v>496</v>
      </c>
      <c r="H187" s="153">
        <v>0.14435389988358557</v>
      </c>
      <c r="I187" s="64">
        <v>0.55300000000000005</v>
      </c>
      <c r="J187" s="64">
        <v>0.63900000000000001</v>
      </c>
      <c r="K187" s="64">
        <v>0.154</v>
      </c>
      <c r="L187" s="64">
        <v>0.222</v>
      </c>
      <c r="M187" s="64">
        <v>4.3999999999999997E-2</v>
      </c>
      <c r="N187" s="64">
        <v>8.6999999999999994E-2</v>
      </c>
      <c r="O187" s="64">
        <v>0.126</v>
      </c>
      <c r="P187" s="64">
        <v>0.19</v>
      </c>
    </row>
    <row r="188" spans="1:16" x14ac:dyDescent="0.25">
      <c r="A188" s="97" t="s">
        <v>1334</v>
      </c>
      <c r="B188" s="153">
        <v>0.57585139318885448</v>
      </c>
      <c r="C188" s="153">
        <v>0.24767801857585139</v>
      </c>
      <c r="D188" s="153">
        <v>4.3343653250773995E-2</v>
      </c>
      <c r="E188" s="153">
        <v>0.13312693498452013</v>
      </c>
      <c r="F188" s="153">
        <v>1</v>
      </c>
      <c r="G188" s="144">
        <v>323</v>
      </c>
      <c r="H188" s="153">
        <v>0.20852162685603615</v>
      </c>
      <c r="I188" s="64">
        <v>0.52100000000000002</v>
      </c>
      <c r="J188" s="64">
        <v>0.629</v>
      </c>
      <c r="K188" s="64">
        <v>0.20399999999999999</v>
      </c>
      <c r="L188" s="64">
        <v>0.29799999999999999</v>
      </c>
      <c r="M188" s="64">
        <v>2.5999999999999999E-2</v>
      </c>
      <c r="N188" s="64">
        <v>7.0999999999999994E-2</v>
      </c>
      <c r="O188" s="64">
        <v>0.1</v>
      </c>
      <c r="P188" s="64">
        <v>0.17499999999999999</v>
      </c>
    </row>
    <row r="189" spans="1:16" x14ac:dyDescent="0.25">
      <c r="A189" s="97" t="s">
        <v>1335</v>
      </c>
      <c r="B189" s="153">
        <v>0.68123393316195369</v>
      </c>
      <c r="C189" s="153">
        <v>0.20822622107969152</v>
      </c>
      <c r="D189" s="153">
        <v>3.5989717223650387E-2</v>
      </c>
      <c r="E189" s="153">
        <v>7.4550128534704371E-2</v>
      </c>
      <c r="F189" s="153">
        <v>1</v>
      </c>
      <c r="G189" s="144">
        <v>389</v>
      </c>
      <c r="H189" s="153">
        <v>0.32470784641068445</v>
      </c>
      <c r="I189" s="64">
        <v>0.63300000000000001</v>
      </c>
      <c r="J189" s="64">
        <v>0.72599999999999998</v>
      </c>
      <c r="K189" s="64">
        <v>0.17100000000000001</v>
      </c>
      <c r="L189" s="64">
        <v>0.251</v>
      </c>
      <c r="M189" s="64">
        <v>2.1999999999999999E-2</v>
      </c>
      <c r="N189" s="64">
        <v>5.8999999999999997E-2</v>
      </c>
      <c r="O189" s="64">
        <v>5.1999999999999998E-2</v>
      </c>
      <c r="P189" s="64">
        <v>0.105</v>
      </c>
    </row>
    <row r="190" spans="1:16" x14ac:dyDescent="0.25">
      <c r="A190" s="97" t="s">
        <v>1336</v>
      </c>
      <c r="B190" s="153">
        <v>0.50909090909090904</v>
      </c>
      <c r="C190" s="153">
        <v>0.18181818181818182</v>
      </c>
      <c r="D190" s="153">
        <v>5.4545454545454543E-2</v>
      </c>
      <c r="E190" s="153">
        <v>0.25454545454545452</v>
      </c>
      <c r="F190" s="153">
        <v>1</v>
      </c>
      <c r="G190" s="144">
        <v>55</v>
      </c>
      <c r="H190" s="153">
        <v>0.19366197183098591</v>
      </c>
      <c r="I190" s="64">
        <v>0.38100000000000001</v>
      </c>
      <c r="J190" s="64">
        <v>0.63600000000000001</v>
      </c>
      <c r="K190" s="64">
        <v>0.10199999999999999</v>
      </c>
      <c r="L190" s="64">
        <v>0.30299999999999999</v>
      </c>
      <c r="M190" s="64">
        <v>1.9E-2</v>
      </c>
      <c r="N190" s="64">
        <v>0.14899999999999999</v>
      </c>
      <c r="O190" s="64">
        <v>0.158</v>
      </c>
      <c r="P190" s="64">
        <v>0.38300000000000001</v>
      </c>
    </row>
    <row r="191" spans="1:16" x14ac:dyDescent="0.25">
      <c r="A191" s="97" t="s">
        <v>1337</v>
      </c>
      <c r="B191" s="153">
        <v>0.38078291814946619</v>
      </c>
      <c r="C191" s="153">
        <v>0.1494661921708185</v>
      </c>
      <c r="D191" s="153">
        <v>3.5587188612099648E-2</v>
      </c>
      <c r="E191" s="153">
        <v>0.43416370106761565</v>
      </c>
      <c r="F191" s="153">
        <v>1</v>
      </c>
      <c r="G191" s="144">
        <v>281</v>
      </c>
      <c r="H191" s="153">
        <v>0.1340648854961832</v>
      </c>
      <c r="I191" s="64">
        <v>0.32600000000000001</v>
      </c>
      <c r="J191" s="64">
        <v>0.439</v>
      </c>
      <c r="K191" s="64">
        <v>0.113</v>
      </c>
      <c r="L191" s="64">
        <v>0.19600000000000001</v>
      </c>
      <c r="M191" s="64">
        <v>1.9E-2</v>
      </c>
      <c r="N191" s="64">
        <v>6.4000000000000001E-2</v>
      </c>
      <c r="O191" s="64">
        <v>0.377</v>
      </c>
      <c r="P191" s="64">
        <v>0.49299999999999999</v>
      </c>
    </row>
    <row r="192" spans="1:16" x14ac:dyDescent="0.25">
      <c r="A192" s="97" t="s">
        <v>1338</v>
      </c>
      <c r="B192" s="153">
        <v>0.41778975741239893</v>
      </c>
      <c r="C192" s="153">
        <v>0.15094339622641509</v>
      </c>
      <c r="D192" s="153">
        <v>4.3126684636118601E-2</v>
      </c>
      <c r="E192" s="153">
        <v>0.38814016172506738</v>
      </c>
      <c r="F192" s="153">
        <v>1</v>
      </c>
      <c r="G192" s="144">
        <v>371</v>
      </c>
      <c r="H192" s="153">
        <v>0.17263843648208468</v>
      </c>
      <c r="I192" s="64">
        <v>0.36899999999999999</v>
      </c>
      <c r="J192" s="64">
        <v>0.46899999999999997</v>
      </c>
      <c r="K192" s="64">
        <v>0.11799999999999999</v>
      </c>
      <c r="L192" s="64">
        <v>0.191</v>
      </c>
      <c r="M192" s="64">
        <v>2.7E-2</v>
      </c>
      <c r="N192" s="64">
        <v>6.9000000000000006E-2</v>
      </c>
      <c r="O192" s="64">
        <v>0.34</v>
      </c>
      <c r="P192" s="64">
        <v>0.439</v>
      </c>
    </row>
    <row r="193" spans="1:16" x14ac:dyDescent="0.25">
      <c r="A193" s="97" t="s">
        <v>1339</v>
      </c>
      <c r="B193" s="153">
        <v>0.51842105263157889</v>
      </c>
      <c r="C193" s="153">
        <v>0.24736842105263157</v>
      </c>
      <c r="D193" s="153">
        <v>4.2105263157894736E-2</v>
      </c>
      <c r="E193" s="153">
        <v>0.19210526315789472</v>
      </c>
      <c r="F193" s="153">
        <v>1</v>
      </c>
      <c r="G193" s="144">
        <v>380</v>
      </c>
      <c r="H193" s="153">
        <v>0.25903203817314246</v>
      </c>
      <c r="I193" s="64">
        <v>0.46800000000000003</v>
      </c>
      <c r="J193" s="64">
        <v>0.56799999999999995</v>
      </c>
      <c r="K193" s="64">
        <v>0.20699999999999999</v>
      </c>
      <c r="L193" s="64">
        <v>0.29299999999999998</v>
      </c>
      <c r="M193" s="64">
        <v>2.5999999999999999E-2</v>
      </c>
      <c r="N193" s="64">
        <v>6.7000000000000004E-2</v>
      </c>
      <c r="O193" s="64">
        <v>0.156</v>
      </c>
      <c r="P193" s="64">
        <v>0.23499999999999999</v>
      </c>
    </row>
    <row r="194" spans="1:16" x14ac:dyDescent="0.25">
      <c r="A194" s="97" t="s">
        <v>1340</v>
      </c>
      <c r="B194" s="153">
        <v>0.64432989690721654</v>
      </c>
      <c r="C194" s="153">
        <v>0.19587628865979381</v>
      </c>
      <c r="D194" s="153">
        <v>4.6391752577319589E-2</v>
      </c>
      <c r="E194" s="153">
        <v>0.1134020618556701</v>
      </c>
      <c r="F194" s="153">
        <v>1</v>
      </c>
      <c r="G194" s="144">
        <v>194</v>
      </c>
      <c r="H194" s="153">
        <v>0.44393592677345539</v>
      </c>
      <c r="I194" s="64">
        <v>0.57499999999999996</v>
      </c>
      <c r="J194" s="64">
        <v>0.70799999999999996</v>
      </c>
      <c r="K194" s="64">
        <v>0.14599999999999999</v>
      </c>
      <c r="L194" s="64">
        <v>0.25700000000000001</v>
      </c>
      <c r="M194" s="64">
        <v>2.5000000000000001E-2</v>
      </c>
      <c r="N194" s="64">
        <v>8.5999999999999993E-2</v>
      </c>
      <c r="O194" s="64">
        <v>7.5999999999999998E-2</v>
      </c>
      <c r="P194" s="64">
        <v>0.16600000000000001</v>
      </c>
    </row>
    <row r="195" spans="1:16" x14ac:dyDescent="0.25">
      <c r="A195" s="97" t="s">
        <v>1341</v>
      </c>
      <c r="B195" s="153">
        <v>0.65500000000000003</v>
      </c>
      <c r="C195" s="153">
        <v>0.26</v>
      </c>
      <c r="D195" s="153">
        <v>0.04</v>
      </c>
      <c r="E195" s="153">
        <v>4.4999999999999998E-2</v>
      </c>
      <c r="F195" s="153">
        <v>1</v>
      </c>
      <c r="G195" s="144">
        <v>200</v>
      </c>
      <c r="H195" s="153">
        <v>0.61538461538461542</v>
      </c>
      <c r="I195" s="64">
        <v>0.58699999999999997</v>
      </c>
      <c r="J195" s="64">
        <v>0.71699999999999997</v>
      </c>
      <c r="K195" s="64">
        <v>0.20399999999999999</v>
      </c>
      <c r="L195" s="64">
        <v>0.32500000000000001</v>
      </c>
      <c r="M195" s="64">
        <v>0.02</v>
      </c>
      <c r="N195" s="64">
        <v>7.6999999999999999E-2</v>
      </c>
      <c r="O195" s="64">
        <v>2.4E-2</v>
      </c>
      <c r="P195" s="64">
        <v>8.3000000000000004E-2</v>
      </c>
    </row>
    <row r="196" spans="1:16" x14ac:dyDescent="0.25">
      <c r="A196" s="97" t="s">
        <v>1342</v>
      </c>
      <c r="B196" s="153">
        <v>0.39594450373532553</v>
      </c>
      <c r="C196" s="153">
        <v>0.14941302027748132</v>
      </c>
      <c r="D196" s="153">
        <v>5.2294557097118465E-2</v>
      </c>
      <c r="E196" s="153">
        <v>0.40234791889007471</v>
      </c>
      <c r="F196" s="153">
        <v>1</v>
      </c>
      <c r="G196" s="144">
        <v>937</v>
      </c>
      <c r="H196" s="153">
        <v>0.19189023141511366</v>
      </c>
      <c r="I196" s="64">
        <v>0.36499999999999999</v>
      </c>
      <c r="J196" s="64">
        <v>0.42799999999999999</v>
      </c>
      <c r="K196" s="64">
        <v>0.128</v>
      </c>
      <c r="L196" s="64">
        <v>0.17399999999999999</v>
      </c>
      <c r="M196" s="64">
        <v>0.04</v>
      </c>
      <c r="N196" s="64">
        <v>6.8000000000000005E-2</v>
      </c>
      <c r="O196" s="64">
        <v>0.371</v>
      </c>
      <c r="P196" s="64">
        <v>0.434</v>
      </c>
    </row>
    <row r="197" spans="1:16" x14ac:dyDescent="0.25">
      <c r="A197" s="97" t="s">
        <v>1343</v>
      </c>
      <c r="B197" s="153">
        <v>0.54625550660792954</v>
      </c>
      <c r="C197" s="153">
        <v>0.23788546255506607</v>
      </c>
      <c r="D197" s="153">
        <v>3.5242290748898682E-2</v>
      </c>
      <c r="E197" s="153">
        <v>0.18061674008810572</v>
      </c>
      <c r="F197" s="153">
        <v>1</v>
      </c>
      <c r="G197" s="144">
        <v>227</v>
      </c>
      <c r="H197" s="153">
        <v>0.22906155398587286</v>
      </c>
      <c r="I197" s="64">
        <v>0.48099999999999998</v>
      </c>
      <c r="J197" s="64">
        <v>0.61</v>
      </c>
      <c r="K197" s="64">
        <v>0.187</v>
      </c>
      <c r="L197" s="64">
        <v>0.29699999999999999</v>
      </c>
      <c r="M197" s="64">
        <v>1.7999999999999999E-2</v>
      </c>
      <c r="N197" s="64">
        <v>6.8000000000000005E-2</v>
      </c>
      <c r="O197" s="64">
        <v>0.13600000000000001</v>
      </c>
      <c r="P197" s="64">
        <v>0.23599999999999999</v>
      </c>
    </row>
    <row r="198" spans="1:16" x14ac:dyDescent="0.25">
      <c r="A198" s="97" t="s">
        <v>1344</v>
      </c>
      <c r="B198" s="153">
        <v>0.56144578313253013</v>
      </c>
      <c r="C198" s="153">
        <v>0.27710843373493976</v>
      </c>
      <c r="D198" s="153">
        <v>4.3373493975903614E-2</v>
      </c>
      <c r="E198" s="153">
        <v>0.1180722891566265</v>
      </c>
      <c r="F198" s="153">
        <v>1</v>
      </c>
      <c r="G198" s="144">
        <v>415</v>
      </c>
      <c r="H198" s="153">
        <v>0.21260245901639344</v>
      </c>
      <c r="I198" s="64">
        <v>0.51300000000000001</v>
      </c>
      <c r="J198" s="64">
        <v>0.60799999999999998</v>
      </c>
      <c r="K198" s="64">
        <v>0.23599999999999999</v>
      </c>
      <c r="L198" s="64">
        <v>0.32200000000000001</v>
      </c>
      <c r="M198" s="64">
        <v>2.8000000000000001E-2</v>
      </c>
      <c r="N198" s="64">
        <v>6.8000000000000005E-2</v>
      </c>
      <c r="O198" s="64">
        <v>0.09</v>
      </c>
      <c r="P198" s="64">
        <v>0.153</v>
      </c>
    </row>
    <row r="199" spans="1:16" x14ac:dyDescent="0.25">
      <c r="A199" s="97" t="s">
        <v>1345</v>
      </c>
      <c r="B199" s="153">
        <v>0.62868117797695267</v>
      </c>
      <c r="C199" s="153">
        <v>0.25352112676056338</v>
      </c>
      <c r="D199" s="153">
        <v>2.4327784891165175E-2</v>
      </c>
      <c r="E199" s="153">
        <v>9.3469910371318826E-2</v>
      </c>
      <c r="F199" s="153">
        <v>1</v>
      </c>
      <c r="G199" s="144">
        <v>781</v>
      </c>
      <c r="H199" s="153">
        <v>0.28587115666178625</v>
      </c>
      <c r="I199" s="64">
        <v>0.59399999999999997</v>
      </c>
      <c r="J199" s="64">
        <v>0.66200000000000003</v>
      </c>
      <c r="K199" s="64">
        <v>0.224</v>
      </c>
      <c r="L199" s="64">
        <v>0.28499999999999998</v>
      </c>
      <c r="M199" s="64">
        <v>1.6E-2</v>
      </c>
      <c r="N199" s="64">
        <v>3.7999999999999999E-2</v>
      </c>
      <c r="O199" s="64">
        <v>7.4999999999999997E-2</v>
      </c>
      <c r="P199" s="64">
        <v>0.11600000000000001</v>
      </c>
    </row>
    <row r="200" spans="1:16" x14ac:dyDescent="0.25">
      <c r="A200" s="97" t="s">
        <v>1346</v>
      </c>
      <c r="B200" s="153">
        <v>0.5952848722986247</v>
      </c>
      <c r="C200" s="153">
        <v>0.26915520628683692</v>
      </c>
      <c r="D200" s="153">
        <v>4.3222003929273084E-2</v>
      </c>
      <c r="E200" s="153">
        <v>9.2337917485265222E-2</v>
      </c>
      <c r="F200" s="153">
        <v>1</v>
      </c>
      <c r="G200" s="144">
        <v>509</v>
      </c>
      <c r="H200" s="153">
        <v>0.35176226675881134</v>
      </c>
      <c r="I200" s="64">
        <v>0.55200000000000005</v>
      </c>
      <c r="J200" s="64">
        <v>0.63700000000000001</v>
      </c>
      <c r="K200" s="64">
        <v>0.23200000000000001</v>
      </c>
      <c r="L200" s="64">
        <v>0.309</v>
      </c>
      <c r="M200" s="64">
        <v>2.9000000000000001E-2</v>
      </c>
      <c r="N200" s="64">
        <v>6.5000000000000002E-2</v>
      </c>
      <c r="O200" s="64">
        <v>7.0000000000000007E-2</v>
      </c>
      <c r="P200" s="64">
        <v>0.121</v>
      </c>
    </row>
    <row r="201" spans="1:16" x14ac:dyDescent="0.25">
      <c r="A201" s="97" t="s">
        <v>1347</v>
      </c>
      <c r="B201" s="153">
        <v>0.6773428232502966</v>
      </c>
      <c r="C201" s="153">
        <v>0.23724792408066431</v>
      </c>
      <c r="D201" s="153">
        <v>2.6097271648873072E-2</v>
      </c>
      <c r="E201" s="153">
        <v>5.9311981020166077E-2</v>
      </c>
      <c r="F201" s="153">
        <v>1</v>
      </c>
      <c r="G201" s="144">
        <v>843</v>
      </c>
      <c r="H201" s="153">
        <v>0.50118906064209279</v>
      </c>
      <c r="I201" s="64">
        <v>0.64500000000000002</v>
      </c>
      <c r="J201" s="64">
        <v>0.70799999999999996</v>
      </c>
      <c r="K201" s="64">
        <v>0.21</v>
      </c>
      <c r="L201" s="64">
        <v>0.26700000000000002</v>
      </c>
      <c r="M201" s="64">
        <v>1.7000000000000001E-2</v>
      </c>
      <c r="N201" s="64">
        <v>3.9E-2</v>
      </c>
      <c r="O201" s="64">
        <v>4.4999999999999998E-2</v>
      </c>
      <c r="P201" s="64">
        <v>7.6999999999999999E-2</v>
      </c>
    </row>
    <row r="202" spans="1:16" x14ac:dyDescent="0.25">
      <c r="A202" s="97" t="s">
        <v>1348</v>
      </c>
      <c r="B202" s="153">
        <v>0.48492462311557788</v>
      </c>
      <c r="C202" s="153">
        <v>0.228643216080402</v>
      </c>
      <c r="D202" s="153">
        <v>4.5226130653266333E-2</v>
      </c>
      <c r="E202" s="153">
        <v>0.24120603015075376</v>
      </c>
      <c r="F202" s="153">
        <v>1</v>
      </c>
      <c r="G202" s="144">
        <v>398</v>
      </c>
      <c r="H202" s="153">
        <v>0.35535714285714287</v>
      </c>
      <c r="I202" s="64">
        <v>0.436</v>
      </c>
      <c r="J202" s="64">
        <v>0.53400000000000003</v>
      </c>
      <c r="K202" s="64">
        <v>0.19</v>
      </c>
      <c r="L202" s="64">
        <v>0.27200000000000002</v>
      </c>
      <c r="M202" s="64">
        <v>2.9000000000000001E-2</v>
      </c>
      <c r="N202" s="64">
        <v>7.0000000000000007E-2</v>
      </c>
      <c r="O202" s="64">
        <v>0.20200000000000001</v>
      </c>
      <c r="P202" s="64">
        <v>0.28599999999999998</v>
      </c>
    </row>
    <row r="203" spans="1:16" x14ac:dyDescent="0.25">
      <c r="A203" s="97" t="s">
        <v>1349</v>
      </c>
      <c r="B203" s="153">
        <v>0.56652661064425769</v>
      </c>
      <c r="C203" s="153">
        <v>0.24089635854341737</v>
      </c>
      <c r="D203" s="153">
        <v>4.341736694677871E-2</v>
      </c>
      <c r="E203" s="153">
        <v>0.14915966386554622</v>
      </c>
      <c r="F203" s="153">
        <v>1</v>
      </c>
      <c r="G203" s="144">
        <v>1428</v>
      </c>
      <c r="H203" s="153">
        <v>0.21208970741125799</v>
      </c>
      <c r="I203" s="64">
        <v>0.54100000000000004</v>
      </c>
      <c r="J203" s="64">
        <v>0.59199999999999997</v>
      </c>
      <c r="K203" s="64">
        <v>0.219</v>
      </c>
      <c r="L203" s="64">
        <v>0.26400000000000001</v>
      </c>
      <c r="M203" s="64">
        <v>3.4000000000000002E-2</v>
      </c>
      <c r="N203" s="64">
        <v>5.5E-2</v>
      </c>
      <c r="O203" s="64">
        <v>0.13200000000000001</v>
      </c>
      <c r="P203" s="64">
        <v>0.16900000000000001</v>
      </c>
    </row>
    <row r="204" spans="1:16" x14ac:dyDescent="0.25">
      <c r="A204" s="97" t="s">
        <v>1350</v>
      </c>
      <c r="B204" s="153">
        <v>0.55501130369253959</v>
      </c>
      <c r="C204" s="153">
        <v>0.26865109269027881</v>
      </c>
      <c r="D204" s="153">
        <v>4.220045214770158E-2</v>
      </c>
      <c r="E204" s="153">
        <v>0.13413715146948002</v>
      </c>
      <c r="F204" s="153">
        <v>1</v>
      </c>
      <c r="G204" s="144">
        <v>2654</v>
      </c>
      <c r="H204" s="153">
        <v>0.25137336616783484</v>
      </c>
      <c r="I204" s="64">
        <v>0.53600000000000003</v>
      </c>
      <c r="J204" s="64">
        <v>0.57399999999999995</v>
      </c>
      <c r="K204" s="64">
        <v>0.252</v>
      </c>
      <c r="L204" s="64">
        <v>0.28599999999999998</v>
      </c>
      <c r="M204" s="64">
        <v>3.5000000000000003E-2</v>
      </c>
      <c r="N204" s="64">
        <v>5.0999999999999997E-2</v>
      </c>
      <c r="O204" s="64">
        <v>0.122</v>
      </c>
      <c r="P204" s="64">
        <v>0.14799999999999999</v>
      </c>
    </row>
    <row r="205" spans="1:16" x14ac:dyDescent="0.25">
      <c r="A205" s="97" t="s">
        <v>1351</v>
      </c>
      <c r="B205" s="153">
        <v>0.57234457764148317</v>
      </c>
      <c r="C205" s="153">
        <v>0.27962085308056872</v>
      </c>
      <c r="D205" s="153">
        <v>4.9902425425146363E-2</v>
      </c>
      <c r="E205" s="153">
        <v>9.8132143852801779E-2</v>
      </c>
      <c r="F205" s="153">
        <v>1</v>
      </c>
      <c r="G205" s="144">
        <v>3587</v>
      </c>
      <c r="H205" s="153">
        <v>0.31278339727938614</v>
      </c>
      <c r="I205" s="64">
        <v>0.55600000000000005</v>
      </c>
      <c r="J205" s="64">
        <v>0.58799999999999997</v>
      </c>
      <c r="K205" s="64">
        <v>0.26500000000000001</v>
      </c>
      <c r="L205" s="64">
        <v>0.29499999999999998</v>
      </c>
      <c r="M205" s="64">
        <v>4.2999999999999997E-2</v>
      </c>
      <c r="N205" s="64">
        <v>5.8000000000000003E-2</v>
      </c>
      <c r="O205" s="64">
        <v>8.8999999999999996E-2</v>
      </c>
      <c r="P205" s="64">
        <v>0.108</v>
      </c>
    </row>
    <row r="206" spans="1:16" x14ac:dyDescent="0.25">
      <c r="A206" s="97" t="s">
        <v>1352</v>
      </c>
      <c r="B206" s="153">
        <v>0.59227095093356497</v>
      </c>
      <c r="C206" s="153">
        <v>0.29222752930959617</v>
      </c>
      <c r="D206" s="153">
        <v>4.125054277029961E-2</v>
      </c>
      <c r="E206" s="153">
        <v>7.4250976986539291E-2</v>
      </c>
      <c r="F206" s="153">
        <v>1</v>
      </c>
      <c r="G206" s="144">
        <v>2303</v>
      </c>
      <c r="H206" s="153">
        <v>0.42056245434623812</v>
      </c>
      <c r="I206" s="64">
        <v>0.57199999999999995</v>
      </c>
      <c r="J206" s="64">
        <v>0.61199999999999999</v>
      </c>
      <c r="K206" s="64">
        <v>0.27400000000000002</v>
      </c>
      <c r="L206" s="64">
        <v>0.311</v>
      </c>
      <c r="M206" s="64">
        <v>3.4000000000000002E-2</v>
      </c>
      <c r="N206" s="64">
        <v>0.05</v>
      </c>
      <c r="O206" s="64">
        <v>6.4000000000000001E-2</v>
      </c>
      <c r="P206" s="64">
        <v>8.5999999999999993E-2</v>
      </c>
    </row>
    <row r="207" spans="1:16" x14ac:dyDescent="0.25">
      <c r="A207" s="97" t="s">
        <v>1353</v>
      </c>
      <c r="B207" s="153">
        <v>0.62652929813264646</v>
      </c>
      <c r="C207" s="153">
        <v>0.28300064391500324</v>
      </c>
      <c r="D207" s="153">
        <v>3.5415325177076629E-2</v>
      </c>
      <c r="E207" s="153">
        <v>5.5054732775273667E-2</v>
      </c>
      <c r="F207" s="153">
        <v>1</v>
      </c>
      <c r="G207" s="144">
        <v>3106</v>
      </c>
      <c r="H207" s="153">
        <v>0.48944216829498899</v>
      </c>
      <c r="I207" s="64">
        <v>0.60899999999999999</v>
      </c>
      <c r="J207" s="64">
        <v>0.64300000000000002</v>
      </c>
      <c r="K207" s="64">
        <v>0.26700000000000002</v>
      </c>
      <c r="L207" s="64">
        <v>0.29899999999999999</v>
      </c>
      <c r="M207" s="64">
        <v>2.9000000000000001E-2</v>
      </c>
      <c r="N207" s="64">
        <v>4.2999999999999997E-2</v>
      </c>
      <c r="O207" s="64">
        <v>4.8000000000000001E-2</v>
      </c>
      <c r="P207" s="64">
        <v>6.4000000000000001E-2</v>
      </c>
    </row>
    <row r="208" spans="1:16" x14ac:dyDescent="0.25">
      <c r="A208" s="97" t="s">
        <v>1354</v>
      </c>
      <c r="B208" s="153">
        <v>0.51172332942555687</v>
      </c>
      <c r="C208" s="153">
        <v>0.16647127784290738</v>
      </c>
      <c r="D208" s="153">
        <v>4.7479484173505275E-2</v>
      </c>
      <c r="E208" s="153">
        <v>0.27432590855803046</v>
      </c>
      <c r="F208" s="153">
        <v>1</v>
      </c>
      <c r="G208" s="144">
        <v>1706</v>
      </c>
      <c r="H208" s="153">
        <v>0.2398088276637616</v>
      </c>
      <c r="I208" s="64">
        <v>0.48799999999999999</v>
      </c>
      <c r="J208" s="64">
        <v>0.53500000000000003</v>
      </c>
      <c r="K208" s="64">
        <v>0.15</v>
      </c>
      <c r="L208" s="64">
        <v>0.185</v>
      </c>
      <c r="M208" s="64">
        <v>3.7999999999999999E-2</v>
      </c>
      <c r="N208" s="64">
        <v>5.8999999999999997E-2</v>
      </c>
      <c r="O208" s="64">
        <v>0.254</v>
      </c>
      <c r="P208" s="64">
        <v>0.29599999999999999</v>
      </c>
    </row>
    <row r="209" spans="1:16" x14ac:dyDescent="0.25">
      <c r="A209" s="97" t="s">
        <v>1355</v>
      </c>
      <c r="B209" s="153">
        <v>0.52330383480825959</v>
      </c>
      <c r="C209" s="153">
        <v>0.27846607669616519</v>
      </c>
      <c r="D209" s="153">
        <v>4.6607669616519173E-2</v>
      </c>
      <c r="E209" s="153">
        <v>0.15162241887905606</v>
      </c>
      <c r="F209" s="153">
        <v>1</v>
      </c>
      <c r="G209" s="144">
        <v>1695</v>
      </c>
      <c r="H209" s="153">
        <v>0.20478434215295396</v>
      </c>
      <c r="I209" s="64">
        <v>0.5</v>
      </c>
      <c r="J209" s="64">
        <v>0.54700000000000004</v>
      </c>
      <c r="K209" s="64">
        <v>0.25800000000000001</v>
      </c>
      <c r="L209" s="64">
        <v>0.3</v>
      </c>
      <c r="M209" s="64">
        <v>3.7999999999999999E-2</v>
      </c>
      <c r="N209" s="64">
        <v>5.8000000000000003E-2</v>
      </c>
      <c r="O209" s="64">
        <v>0.13500000000000001</v>
      </c>
      <c r="P209" s="64">
        <v>0.16900000000000001</v>
      </c>
    </row>
    <row r="210" spans="1:16" x14ac:dyDescent="0.25">
      <c r="A210" s="97" t="s">
        <v>1356</v>
      </c>
      <c r="B210" s="153">
        <v>0.49934938191281719</v>
      </c>
      <c r="C210" s="153">
        <v>0.31262199089134679</v>
      </c>
      <c r="D210" s="153">
        <v>4.1639557579700719E-2</v>
      </c>
      <c r="E210" s="153">
        <v>0.14638906961613532</v>
      </c>
      <c r="F210" s="153">
        <v>1</v>
      </c>
      <c r="G210" s="144">
        <v>3074</v>
      </c>
      <c r="H210" s="153">
        <v>0.25648727576136837</v>
      </c>
      <c r="I210" s="64">
        <v>0.48199999999999998</v>
      </c>
      <c r="J210" s="64">
        <v>0.51700000000000002</v>
      </c>
      <c r="K210" s="64">
        <v>0.29599999999999999</v>
      </c>
      <c r="L210" s="64">
        <v>0.32900000000000001</v>
      </c>
      <c r="M210" s="64">
        <v>3.5000000000000003E-2</v>
      </c>
      <c r="N210" s="64">
        <v>4.9000000000000002E-2</v>
      </c>
      <c r="O210" s="64">
        <v>0.13400000000000001</v>
      </c>
      <c r="P210" s="64">
        <v>0.159</v>
      </c>
    </row>
    <row r="211" spans="1:16" x14ac:dyDescent="0.25">
      <c r="A211" s="97" t="s">
        <v>1357</v>
      </c>
      <c r="B211" s="153">
        <v>0.51727166276346603</v>
      </c>
      <c r="C211" s="153">
        <v>0.33225995316159251</v>
      </c>
      <c r="D211" s="153">
        <v>4.2447306791569085E-2</v>
      </c>
      <c r="E211" s="153">
        <v>0.10802107728337236</v>
      </c>
      <c r="F211" s="153">
        <v>1</v>
      </c>
      <c r="G211" s="144">
        <v>3416</v>
      </c>
      <c r="H211" s="153">
        <v>0.31750162654521796</v>
      </c>
      <c r="I211" s="64">
        <v>0.501</v>
      </c>
      <c r="J211" s="64">
        <v>0.53400000000000003</v>
      </c>
      <c r="K211" s="64">
        <v>0.317</v>
      </c>
      <c r="L211" s="64">
        <v>0.34799999999999998</v>
      </c>
      <c r="M211" s="64">
        <v>3.5999999999999997E-2</v>
      </c>
      <c r="N211" s="64">
        <v>0.05</v>
      </c>
      <c r="O211" s="64">
        <v>9.8000000000000004E-2</v>
      </c>
      <c r="P211" s="64">
        <v>0.11899999999999999</v>
      </c>
    </row>
    <row r="212" spans="1:16" x14ac:dyDescent="0.25">
      <c r="A212" s="97" t="s">
        <v>1358</v>
      </c>
      <c r="B212" s="153">
        <v>0.54462762933484932</v>
      </c>
      <c r="C212" s="153">
        <v>0.33371233655486071</v>
      </c>
      <c r="D212" s="153">
        <v>3.6952814098919838E-2</v>
      </c>
      <c r="E212" s="153">
        <v>8.4707220011370099E-2</v>
      </c>
      <c r="F212" s="153">
        <v>1</v>
      </c>
      <c r="G212" s="144">
        <v>1759</v>
      </c>
      <c r="H212" s="153">
        <v>0.41870983099262082</v>
      </c>
      <c r="I212" s="64">
        <v>0.52100000000000002</v>
      </c>
      <c r="J212" s="64">
        <v>0.56799999999999995</v>
      </c>
      <c r="K212" s="64">
        <v>0.312</v>
      </c>
      <c r="L212" s="64">
        <v>0.35599999999999998</v>
      </c>
      <c r="M212" s="64">
        <v>2.9000000000000001E-2</v>
      </c>
      <c r="N212" s="64">
        <v>4.7E-2</v>
      </c>
      <c r="O212" s="64">
        <v>7.2999999999999995E-2</v>
      </c>
      <c r="P212" s="64">
        <v>9.9000000000000005E-2</v>
      </c>
    </row>
    <row r="213" spans="1:16" x14ac:dyDescent="0.25">
      <c r="A213" s="97" t="s">
        <v>1359</v>
      </c>
      <c r="B213" s="153">
        <v>0.59341637010676151</v>
      </c>
      <c r="C213" s="153">
        <v>0.32161921708185054</v>
      </c>
      <c r="D213" s="153">
        <v>3.7366548042704624E-2</v>
      </c>
      <c r="E213" s="153">
        <v>4.7597864768683273E-2</v>
      </c>
      <c r="F213" s="153">
        <v>1</v>
      </c>
      <c r="G213" s="144">
        <v>2248</v>
      </c>
      <c r="H213" s="153">
        <v>0.54181730537478912</v>
      </c>
      <c r="I213" s="64">
        <v>0.57299999999999995</v>
      </c>
      <c r="J213" s="64">
        <v>0.61399999999999999</v>
      </c>
      <c r="K213" s="64">
        <v>0.30299999999999999</v>
      </c>
      <c r="L213" s="64">
        <v>0.34100000000000003</v>
      </c>
      <c r="M213" s="64">
        <v>0.03</v>
      </c>
      <c r="N213" s="64">
        <v>4.5999999999999999E-2</v>
      </c>
      <c r="O213" s="64">
        <v>0.04</v>
      </c>
      <c r="P213" s="64">
        <v>5.7000000000000002E-2</v>
      </c>
    </row>
    <row r="214" spans="1:16" x14ac:dyDescent="0.25">
      <c r="A214" s="97" t="s">
        <v>1360</v>
      </c>
      <c r="B214" s="153">
        <v>0.55347298787210586</v>
      </c>
      <c r="C214" s="153">
        <v>0.2298787210584344</v>
      </c>
      <c r="D214" s="153">
        <v>3.914002205071665E-2</v>
      </c>
      <c r="E214" s="153">
        <v>0.17750826901874311</v>
      </c>
      <c r="F214" s="153">
        <v>1</v>
      </c>
      <c r="G214" s="144">
        <v>1814</v>
      </c>
      <c r="H214" s="153">
        <v>0.21095476218164902</v>
      </c>
      <c r="I214" s="64">
        <v>0.53100000000000003</v>
      </c>
      <c r="J214" s="64">
        <v>0.57599999999999996</v>
      </c>
      <c r="K214" s="64">
        <v>0.21099999999999999</v>
      </c>
      <c r="L214" s="64">
        <v>0.25</v>
      </c>
      <c r="M214" s="64">
        <v>3.1E-2</v>
      </c>
      <c r="N214" s="64">
        <v>4.9000000000000002E-2</v>
      </c>
      <c r="O214" s="64">
        <v>0.161</v>
      </c>
      <c r="P214" s="64">
        <v>0.19600000000000001</v>
      </c>
    </row>
    <row r="215" spans="1:16" x14ac:dyDescent="0.25">
      <c r="A215" s="97" t="s">
        <v>1361</v>
      </c>
      <c r="B215" s="153">
        <v>0.54719443236189647</v>
      </c>
      <c r="C215" s="153">
        <v>0.29447585906916052</v>
      </c>
      <c r="D215" s="153">
        <v>4.5237059591126574E-2</v>
      </c>
      <c r="E215" s="153">
        <v>0.11309264897781644</v>
      </c>
      <c r="F215" s="153">
        <v>1</v>
      </c>
      <c r="G215" s="144">
        <v>2299</v>
      </c>
      <c r="H215" s="153">
        <v>0.39105290015308725</v>
      </c>
      <c r="I215" s="64">
        <v>0.52700000000000002</v>
      </c>
      <c r="J215" s="64">
        <v>0.56699999999999995</v>
      </c>
      <c r="K215" s="64">
        <v>0.27600000000000002</v>
      </c>
      <c r="L215" s="64">
        <v>0.313</v>
      </c>
      <c r="M215" s="64">
        <v>3.6999999999999998E-2</v>
      </c>
      <c r="N215" s="64">
        <v>5.5E-2</v>
      </c>
      <c r="O215" s="64">
        <v>0.10100000000000001</v>
      </c>
      <c r="P215" s="64">
        <v>0.127</v>
      </c>
    </row>
    <row r="216" spans="1:16" x14ac:dyDescent="0.25">
      <c r="A216" s="97" t="s">
        <v>1362</v>
      </c>
      <c r="B216" s="153">
        <v>0.54006262663473936</v>
      </c>
      <c r="C216" s="153">
        <v>0.31552772149567138</v>
      </c>
      <c r="D216" s="153">
        <v>4.4575428255664025E-2</v>
      </c>
      <c r="E216" s="153">
        <v>9.9834223613925216E-2</v>
      </c>
      <c r="F216" s="153">
        <v>1</v>
      </c>
      <c r="G216" s="144">
        <v>5429</v>
      </c>
      <c r="H216" s="153">
        <v>0.39630629972990727</v>
      </c>
      <c r="I216" s="64">
        <v>0.52700000000000002</v>
      </c>
      <c r="J216" s="64">
        <v>0.55300000000000005</v>
      </c>
      <c r="K216" s="64">
        <v>0.30299999999999999</v>
      </c>
      <c r="L216" s="64">
        <v>0.32800000000000001</v>
      </c>
      <c r="M216" s="64">
        <v>3.9E-2</v>
      </c>
      <c r="N216" s="64">
        <v>0.05</v>
      </c>
      <c r="O216" s="64">
        <v>9.1999999999999998E-2</v>
      </c>
      <c r="P216" s="64">
        <v>0.108</v>
      </c>
    </row>
    <row r="217" spans="1:16" x14ac:dyDescent="0.25">
      <c r="A217" s="97" t="s">
        <v>1363</v>
      </c>
      <c r="B217" s="153">
        <v>0.54749757045675418</v>
      </c>
      <c r="C217" s="153">
        <v>0.3360058309037901</v>
      </c>
      <c r="D217" s="153">
        <v>4.616132167152575E-2</v>
      </c>
      <c r="E217" s="153">
        <v>7.033527696793003E-2</v>
      </c>
      <c r="F217" s="153">
        <v>1</v>
      </c>
      <c r="G217" s="144">
        <v>8232</v>
      </c>
      <c r="H217" s="153">
        <v>0.4566736935537557</v>
      </c>
      <c r="I217" s="64">
        <v>0.53700000000000003</v>
      </c>
      <c r="J217" s="64">
        <v>0.55800000000000005</v>
      </c>
      <c r="K217" s="64">
        <v>0.32600000000000001</v>
      </c>
      <c r="L217" s="64">
        <v>0.34599999999999997</v>
      </c>
      <c r="M217" s="64">
        <v>4.2000000000000003E-2</v>
      </c>
      <c r="N217" s="64">
        <v>5.0999999999999997E-2</v>
      </c>
      <c r="O217" s="64">
        <v>6.5000000000000002E-2</v>
      </c>
      <c r="P217" s="64">
        <v>7.5999999999999998E-2</v>
      </c>
    </row>
    <row r="218" spans="1:16" x14ac:dyDescent="0.25">
      <c r="A218" s="97" t="s">
        <v>1364</v>
      </c>
      <c r="B218" s="153">
        <v>0.5503157894736842</v>
      </c>
      <c r="C218" s="153">
        <v>0.35642105263157897</v>
      </c>
      <c r="D218" s="153">
        <v>3.8947368421052633E-2</v>
      </c>
      <c r="E218" s="153">
        <v>5.4315789473684213E-2</v>
      </c>
      <c r="F218" s="153">
        <v>1</v>
      </c>
      <c r="G218" s="144">
        <v>4750</v>
      </c>
      <c r="H218" s="153">
        <v>0.55341955027379708</v>
      </c>
      <c r="I218" s="64">
        <v>0.53600000000000003</v>
      </c>
      <c r="J218" s="64">
        <v>0.56399999999999995</v>
      </c>
      <c r="K218" s="64">
        <v>0.34300000000000003</v>
      </c>
      <c r="L218" s="64">
        <v>0.37</v>
      </c>
      <c r="M218" s="64">
        <v>3.4000000000000002E-2</v>
      </c>
      <c r="N218" s="64">
        <v>4.4999999999999998E-2</v>
      </c>
      <c r="O218" s="64">
        <v>4.8000000000000001E-2</v>
      </c>
      <c r="P218" s="64">
        <v>6.0999999999999999E-2</v>
      </c>
    </row>
    <row r="219" spans="1:16" x14ac:dyDescent="0.25">
      <c r="A219" s="97" t="s">
        <v>1365</v>
      </c>
      <c r="B219" s="153">
        <v>0.58553546592489569</v>
      </c>
      <c r="C219" s="153">
        <v>0.33588317107093185</v>
      </c>
      <c r="D219" s="153">
        <v>3.842141863699583E-2</v>
      </c>
      <c r="E219" s="153">
        <v>4.0159944367176632E-2</v>
      </c>
      <c r="F219" s="153">
        <v>1</v>
      </c>
      <c r="G219" s="144">
        <v>5752</v>
      </c>
      <c r="H219" s="153">
        <v>0.63586115410126021</v>
      </c>
      <c r="I219" s="64">
        <v>0.57299999999999995</v>
      </c>
      <c r="J219" s="64">
        <v>0.59799999999999998</v>
      </c>
      <c r="K219" s="64">
        <v>0.32400000000000001</v>
      </c>
      <c r="L219" s="64">
        <v>0.34799999999999998</v>
      </c>
      <c r="M219" s="64">
        <v>3.4000000000000002E-2</v>
      </c>
      <c r="N219" s="64">
        <v>4.3999999999999997E-2</v>
      </c>
      <c r="O219" s="64">
        <v>3.5000000000000003E-2</v>
      </c>
      <c r="P219" s="64">
        <v>4.5999999999999999E-2</v>
      </c>
    </row>
    <row r="220" spans="1:16" x14ac:dyDescent="0.25">
      <c r="A220" s="97" t="s">
        <v>1366</v>
      </c>
      <c r="B220" s="153">
        <v>0.56979405034324948</v>
      </c>
      <c r="C220" s="153">
        <v>0.2494279176201373</v>
      </c>
      <c r="D220" s="153">
        <v>4.3478260869565216E-2</v>
      </c>
      <c r="E220" s="153">
        <v>0.13729977116704806</v>
      </c>
      <c r="F220" s="153">
        <v>1</v>
      </c>
      <c r="G220" s="144">
        <v>874</v>
      </c>
      <c r="H220" s="153">
        <v>0.37462494642091726</v>
      </c>
      <c r="I220" s="64">
        <v>0.53700000000000003</v>
      </c>
      <c r="J220" s="64">
        <v>0.60199999999999998</v>
      </c>
      <c r="K220" s="64">
        <v>0.222</v>
      </c>
      <c r="L220" s="64">
        <v>0.27900000000000003</v>
      </c>
      <c r="M220" s="64">
        <v>3.2000000000000001E-2</v>
      </c>
      <c r="N220" s="64">
        <v>5.8999999999999997E-2</v>
      </c>
      <c r="O220" s="64">
        <v>0.11600000000000001</v>
      </c>
      <c r="P220" s="64">
        <v>0.16200000000000001</v>
      </c>
    </row>
    <row r="221" spans="1:16" x14ac:dyDescent="0.25">
      <c r="A221" s="97" t="s">
        <v>1367</v>
      </c>
      <c r="B221" s="153">
        <v>0.55195424213536703</v>
      </c>
      <c r="C221" s="153">
        <v>0.14775977121067682</v>
      </c>
      <c r="D221" s="153">
        <v>7.5309818875119158E-2</v>
      </c>
      <c r="E221" s="153">
        <v>0.224976167778837</v>
      </c>
      <c r="F221" s="153">
        <v>1</v>
      </c>
      <c r="G221" s="144">
        <v>1049</v>
      </c>
      <c r="H221" s="153">
        <v>3.7598566308243729E-2</v>
      </c>
      <c r="I221" s="64">
        <v>0.52200000000000002</v>
      </c>
      <c r="J221" s="64">
        <v>0.58199999999999996</v>
      </c>
      <c r="K221" s="64">
        <v>0.128</v>
      </c>
      <c r="L221" s="64">
        <v>0.17100000000000001</v>
      </c>
      <c r="M221" s="64">
        <v>6.0999999999999999E-2</v>
      </c>
      <c r="N221" s="64">
        <v>9.2999999999999999E-2</v>
      </c>
      <c r="O221" s="64">
        <v>0.20100000000000001</v>
      </c>
      <c r="P221" s="64">
        <v>0.251</v>
      </c>
    </row>
    <row r="222" spans="1:16" x14ac:dyDescent="0.25">
      <c r="A222" s="97" t="s">
        <v>1368</v>
      </c>
      <c r="B222" s="153">
        <v>0.56738900634249467</v>
      </c>
      <c r="C222" s="153">
        <v>0.16173361522198731</v>
      </c>
      <c r="D222" s="153">
        <v>5.3646934460887946E-2</v>
      </c>
      <c r="E222" s="153">
        <v>0.21723044397463001</v>
      </c>
      <c r="F222" s="153">
        <v>1</v>
      </c>
      <c r="G222" s="144">
        <v>3784</v>
      </c>
      <c r="H222" s="153">
        <v>4.0856871382914398E-2</v>
      </c>
      <c r="I222" s="64">
        <v>0.55200000000000005</v>
      </c>
      <c r="J222" s="64">
        <v>0.58299999999999996</v>
      </c>
      <c r="K222" s="64">
        <v>0.15</v>
      </c>
      <c r="L222" s="64">
        <v>0.17399999999999999</v>
      </c>
      <c r="M222" s="64">
        <v>4.7E-2</v>
      </c>
      <c r="N222" s="64">
        <v>6.0999999999999999E-2</v>
      </c>
      <c r="O222" s="64">
        <v>0.20399999999999999</v>
      </c>
      <c r="P222" s="64">
        <v>0.23100000000000001</v>
      </c>
    </row>
    <row r="223" spans="1:16" x14ac:dyDescent="0.25">
      <c r="A223" s="97" t="s">
        <v>1369</v>
      </c>
      <c r="B223" s="153">
        <v>0.58729274069945658</v>
      </c>
      <c r="C223" s="153">
        <v>0.2023129441270726</v>
      </c>
      <c r="D223" s="153">
        <v>4.4447540755190189E-2</v>
      </c>
      <c r="E223" s="153">
        <v>0.16594677441828062</v>
      </c>
      <c r="F223" s="153">
        <v>1</v>
      </c>
      <c r="G223" s="144">
        <v>7177</v>
      </c>
      <c r="H223" s="153">
        <v>7.0231233670284082E-2</v>
      </c>
      <c r="I223" s="64">
        <v>0.57599999999999996</v>
      </c>
      <c r="J223" s="64">
        <v>0.59899999999999998</v>
      </c>
      <c r="K223" s="64">
        <v>0.193</v>
      </c>
      <c r="L223" s="64">
        <v>0.21199999999999999</v>
      </c>
      <c r="M223" s="64">
        <v>0.04</v>
      </c>
      <c r="N223" s="64">
        <v>4.9000000000000002E-2</v>
      </c>
      <c r="O223" s="64">
        <v>0.158</v>
      </c>
      <c r="P223" s="64">
        <v>0.17499999999999999</v>
      </c>
    </row>
    <row r="224" spans="1:16" x14ac:dyDescent="0.25">
      <c r="A224" s="97" t="s">
        <v>1370</v>
      </c>
      <c r="B224" s="153">
        <v>0.61711430356027486</v>
      </c>
      <c r="C224" s="153">
        <v>0.24526337705600668</v>
      </c>
      <c r="D224" s="153">
        <v>3.8517593170934832E-2</v>
      </c>
      <c r="E224" s="153">
        <v>9.9104726212783684E-2</v>
      </c>
      <c r="F224" s="153">
        <v>1</v>
      </c>
      <c r="G224" s="144">
        <v>4803</v>
      </c>
      <c r="H224" s="153">
        <v>0.15602767761426761</v>
      </c>
      <c r="I224" s="64">
        <v>0.60299999999999998</v>
      </c>
      <c r="J224" s="64">
        <v>0.63100000000000001</v>
      </c>
      <c r="K224" s="64">
        <v>0.23300000000000001</v>
      </c>
      <c r="L224" s="64">
        <v>0.25800000000000001</v>
      </c>
      <c r="M224" s="64">
        <v>3.3000000000000002E-2</v>
      </c>
      <c r="N224" s="64">
        <v>4.3999999999999997E-2</v>
      </c>
      <c r="O224" s="64">
        <v>9.0999999999999998E-2</v>
      </c>
      <c r="P224" s="64">
        <v>0.108</v>
      </c>
    </row>
    <row r="225" spans="1:16" x14ac:dyDescent="0.25">
      <c r="A225" s="97" t="s">
        <v>1371</v>
      </c>
      <c r="B225" s="153">
        <v>0.66064700532675069</v>
      </c>
      <c r="C225" s="153">
        <v>0.24061322593218137</v>
      </c>
      <c r="D225" s="153">
        <v>3.1830583344160064E-2</v>
      </c>
      <c r="E225" s="153">
        <v>6.6909185396907891E-2</v>
      </c>
      <c r="F225" s="153">
        <v>1</v>
      </c>
      <c r="G225" s="144">
        <v>7697</v>
      </c>
      <c r="H225" s="153">
        <v>0.31919217052334742</v>
      </c>
      <c r="I225" s="64">
        <v>0.65</v>
      </c>
      <c r="J225" s="64">
        <v>0.67100000000000004</v>
      </c>
      <c r="K225" s="64">
        <v>0.23100000000000001</v>
      </c>
      <c r="L225" s="64">
        <v>0.25</v>
      </c>
      <c r="M225" s="64">
        <v>2.8000000000000001E-2</v>
      </c>
      <c r="N225" s="64">
        <v>3.5999999999999997E-2</v>
      </c>
      <c r="O225" s="64">
        <v>6.2E-2</v>
      </c>
      <c r="P225" s="64">
        <v>7.2999999999999995E-2</v>
      </c>
    </row>
    <row r="226" spans="1:16" x14ac:dyDescent="0.25">
      <c r="A226" s="97" t="s">
        <v>1372</v>
      </c>
      <c r="B226" s="153">
        <v>0.5178571428571429</v>
      </c>
      <c r="C226" s="153">
        <v>0.1875</v>
      </c>
      <c r="D226" s="153">
        <v>8.0357142857142863E-2</v>
      </c>
      <c r="E226" s="153">
        <v>0.21428571428571427</v>
      </c>
      <c r="F226" s="153">
        <v>1</v>
      </c>
      <c r="G226" s="144">
        <v>112</v>
      </c>
      <c r="H226" s="153">
        <v>4.0846097738876735E-2</v>
      </c>
      <c r="I226" s="64">
        <v>0.42599999999999999</v>
      </c>
      <c r="J226" s="64">
        <v>0.60799999999999998</v>
      </c>
      <c r="K226" s="64">
        <v>0.126</v>
      </c>
      <c r="L226" s="64">
        <v>0.27</v>
      </c>
      <c r="M226" s="64">
        <v>4.2999999999999997E-2</v>
      </c>
      <c r="N226" s="64">
        <v>0.14599999999999999</v>
      </c>
      <c r="O226" s="64">
        <v>0.14799999999999999</v>
      </c>
      <c r="P226" s="64">
        <v>0.29899999999999999</v>
      </c>
    </row>
    <row r="227" spans="1:16" x14ac:dyDescent="0.25">
      <c r="A227" s="97" t="s">
        <v>1373</v>
      </c>
      <c r="B227" s="153">
        <v>0.49333333333333335</v>
      </c>
      <c r="C227" s="153">
        <v>0.12</v>
      </c>
      <c r="D227" s="153">
        <v>0.10666666666666667</v>
      </c>
      <c r="E227" s="153">
        <v>0.28000000000000003</v>
      </c>
      <c r="F227" s="153">
        <v>1</v>
      </c>
      <c r="G227" s="144">
        <v>75</v>
      </c>
      <c r="H227" s="153">
        <v>0.16025641025641027</v>
      </c>
      <c r="I227" s="64">
        <v>0.38300000000000001</v>
      </c>
      <c r="J227" s="64">
        <v>0.60399999999999998</v>
      </c>
      <c r="K227" s="64">
        <v>6.4000000000000001E-2</v>
      </c>
      <c r="L227" s="64">
        <v>0.21299999999999999</v>
      </c>
      <c r="M227" s="64">
        <v>5.5E-2</v>
      </c>
      <c r="N227" s="64">
        <v>0.19700000000000001</v>
      </c>
      <c r="O227" s="64">
        <v>0.191</v>
      </c>
      <c r="P227" s="64">
        <v>0.39</v>
      </c>
    </row>
    <row r="228" spans="1:16" x14ac:dyDescent="0.25">
      <c r="A228" s="97" t="s">
        <v>1374</v>
      </c>
      <c r="B228" s="153">
        <v>0.51515151515151514</v>
      </c>
      <c r="C228" s="153">
        <v>8.0808080808080815E-2</v>
      </c>
      <c r="D228" s="153">
        <v>5.0505050505050504E-2</v>
      </c>
      <c r="E228" s="153">
        <v>0.35353535353535354</v>
      </c>
      <c r="F228" s="153">
        <v>1</v>
      </c>
      <c r="G228" s="144">
        <v>99</v>
      </c>
      <c r="H228" s="153">
        <v>0.18821292775665399</v>
      </c>
      <c r="I228" s="64">
        <v>0.41799999999999998</v>
      </c>
      <c r="J228" s="64">
        <v>0.61099999999999999</v>
      </c>
      <c r="K228" s="64">
        <v>4.2000000000000003E-2</v>
      </c>
      <c r="L228" s="64">
        <v>0.151</v>
      </c>
      <c r="M228" s="64">
        <v>2.1999999999999999E-2</v>
      </c>
      <c r="N228" s="64">
        <v>0.113</v>
      </c>
      <c r="O228" s="64">
        <v>0.26600000000000001</v>
      </c>
      <c r="P228" s="64">
        <v>0.45200000000000001</v>
      </c>
    </row>
    <row r="229" spans="1:16" x14ac:dyDescent="0.25">
      <c r="A229" s="97" t="s">
        <v>1375</v>
      </c>
      <c r="B229" s="153">
        <v>0.5714285714285714</v>
      </c>
      <c r="C229" s="153">
        <v>0.16806722689075632</v>
      </c>
      <c r="D229" s="153">
        <v>2.5210084033613446E-2</v>
      </c>
      <c r="E229" s="153">
        <v>0.23529411764705882</v>
      </c>
      <c r="F229" s="153">
        <v>1</v>
      </c>
      <c r="G229" s="144">
        <v>119</v>
      </c>
      <c r="H229" s="153">
        <v>0.25427350427350426</v>
      </c>
      <c r="I229" s="64">
        <v>0.48199999999999998</v>
      </c>
      <c r="J229" s="64">
        <v>0.65700000000000003</v>
      </c>
      <c r="K229" s="64">
        <v>0.112</v>
      </c>
      <c r="L229" s="64">
        <v>0.245</v>
      </c>
      <c r="M229" s="64">
        <v>8.9999999999999993E-3</v>
      </c>
      <c r="N229" s="64">
        <v>7.1999999999999995E-2</v>
      </c>
      <c r="O229" s="64">
        <v>0.16800000000000001</v>
      </c>
      <c r="P229" s="64">
        <v>0.31900000000000001</v>
      </c>
    </row>
    <row r="230" spans="1:16" x14ac:dyDescent="0.25">
      <c r="A230" s="97" t="s">
        <v>1376</v>
      </c>
      <c r="B230" s="153">
        <v>0.7142857142857143</v>
      </c>
      <c r="C230" s="153">
        <v>0.10714285714285714</v>
      </c>
      <c r="D230" s="153">
        <v>7.1428571428571425E-2</v>
      </c>
      <c r="E230" s="153">
        <v>0.10714285714285714</v>
      </c>
      <c r="F230" s="153">
        <v>1</v>
      </c>
      <c r="G230" s="144">
        <v>56</v>
      </c>
      <c r="H230" s="153">
        <v>0.32558139534883723</v>
      </c>
      <c r="I230" s="64">
        <v>0.58499999999999996</v>
      </c>
      <c r="J230" s="64">
        <v>0.81599999999999995</v>
      </c>
      <c r="K230" s="64">
        <v>0.05</v>
      </c>
      <c r="L230" s="64">
        <v>0.215</v>
      </c>
      <c r="M230" s="64">
        <v>2.8000000000000001E-2</v>
      </c>
      <c r="N230" s="64">
        <v>0.17</v>
      </c>
      <c r="O230" s="64">
        <v>0.05</v>
      </c>
      <c r="P230" s="64">
        <v>0.215</v>
      </c>
    </row>
    <row r="231" spans="1:16" x14ac:dyDescent="0.25">
      <c r="A231" s="97" t="s">
        <v>1377</v>
      </c>
      <c r="B231" s="153">
        <v>0.65753424657534243</v>
      </c>
      <c r="C231" s="153">
        <v>0.20547945205479451</v>
      </c>
      <c r="D231" s="153">
        <v>1.3698630136986301E-2</v>
      </c>
      <c r="E231" s="153">
        <v>0.12328767123287671</v>
      </c>
      <c r="F231" s="153">
        <v>1</v>
      </c>
      <c r="G231" s="144">
        <v>73</v>
      </c>
      <c r="H231" s="153">
        <v>0.42196531791907516</v>
      </c>
      <c r="I231" s="64">
        <v>0.54300000000000004</v>
      </c>
      <c r="J231" s="64">
        <v>0.75600000000000001</v>
      </c>
      <c r="K231" s="64">
        <v>0.129</v>
      </c>
      <c r="L231" s="64">
        <v>0.312</v>
      </c>
      <c r="M231" s="64">
        <v>2E-3</v>
      </c>
      <c r="N231" s="64">
        <v>7.3999999999999996E-2</v>
      </c>
      <c r="O231" s="64">
        <v>6.6000000000000003E-2</v>
      </c>
      <c r="P231" s="64">
        <v>0.218</v>
      </c>
    </row>
    <row r="232" spans="1:16" x14ac:dyDescent="0.25">
      <c r="A232" s="97" t="s">
        <v>1378</v>
      </c>
      <c r="B232" s="153">
        <v>0.38271604938271603</v>
      </c>
      <c r="C232" s="153">
        <v>0.10123456790123457</v>
      </c>
      <c r="D232" s="153">
        <v>5.4320987654320987E-2</v>
      </c>
      <c r="E232" s="153">
        <v>0.46172839506172841</v>
      </c>
      <c r="F232" s="153">
        <v>1</v>
      </c>
      <c r="G232" s="144">
        <v>405</v>
      </c>
      <c r="H232" s="153">
        <v>0.2039274924471299</v>
      </c>
      <c r="I232" s="64">
        <v>0.33700000000000002</v>
      </c>
      <c r="J232" s="64">
        <v>0.43099999999999999</v>
      </c>
      <c r="K232" s="64">
        <v>7.5999999999999998E-2</v>
      </c>
      <c r="L232" s="64">
        <v>0.13400000000000001</v>
      </c>
      <c r="M232" s="64">
        <v>3.5999999999999997E-2</v>
      </c>
      <c r="N232" s="64">
        <v>8.1000000000000003E-2</v>
      </c>
      <c r="O232" s="64">
        <v>0.41399999999999998</v>
      </c>
      <c r="P232" s="64">
        <v>0.51</v>
      </c>
    </row>
    <row r="233" spans="1:16" x14ac:dyDescent="0.25">
      <c r="A233" s="97" t="s">
        <v>1379</v>
      </c>
      <c r="B233" s="153">
        <v>0.51842751842751844</v>
      </c>
      <c r="C233" s="153">
        <v>0.26289926289926291</v>
      </c>
      <c r="D233" s="153">
        <v>4.9140049140049137E-2</v>
      </c>
      <c r="E233" s="153">
        <v>0.16953316953316952</v>
      </c>
      <c r="F233" s="153">
        <v>1</v>
      </c>
      <c r="G233" s="144">
        <v>407</v>
      </c>
      <c r="H233" s="153">
        <v>0.18458049886621314</v>
      </c>
      <c r="I233" s="64">
        <v>0.47</v>
      </c>
      <c r="J233" s="64">
        <v>0.56699999999999995</v>
      </c>
      <c r="K233" s="64">
        <v>0.222</v>
      </c>
      <c r="L233" s="64">
        <v>0.308</v>
      </c>
      <c r="M233" s="64">
        <v>3.2000000000000001E-2</v>
      </c>
      <c r="N233" s="64">
        <v>7.4999999999999997E-2</v>
      </c>
      <c r="O233" s="64">
        <v>0.13600000000000001</v>
      </c>
      <c r="P233" s="64">
        <v>0.20899999999999999</v>
      </c>
    </row>
    <row r="234" spans="1:16" x14ac:dyDescent="0.25">
      <c r="A234" s="97" t="s">
        <v>1380</v>
      </c>
      <c r="B234" s="153">
        <v>0.47787610619469029</v>
      </c>
      <c r="C234" s="153">
        <v>0.29056047197640117</v>
      </c>
      <c r="D234" s="153">
        <v>5.7522123893805309E-2</v>
      </c>
      <c r="E234" s="153">
        <v>0.17404129793510326</v>
      </c>
      <c r="F234" s="153">
        <v>1</v>
      </c>
      <c r="G234" s="144">
        <v>678</v>
      </c>
      <c r="H234" s="153">
        <v>0.19206798866855523</v>
      </c>
      <c r="I234" s="64">
        <v>0.441</v>
      </c>
      <c r="J234" s="64">
        <v>0.51500000000000001</v>
      </c>
      <c r="K234" s="64">
        <v>0.25800000000000001</v>
      </c>
      <c r="L234" s="64">
        <v>0.32600000000000001</v>
      </c>
      <c r="M234" s="64">
        <v>4.2000000000000003E-2</v>
      </c>
      <c r="N234" s="64">
        <v>7.8E-2</v>
      </c>
      <c r="O234" s="64">
        <v>0.14699999999999999</v>
      </c>
      <c r="P234" s="64">
        <v>0.20399999999999999</v>
      </c>
    </row>
    <row r="235" spans="1:16" x14ac:dyDescent="0.25">
      <c r="A235" s="97" t="s">
        <v>1381</v>
      </c>
      <c r="B235" s="153">
        <v>0.52770448548812665</v>
      </c>
      <c r="C235" s="153">
        <v>0.29155672823218998</v>
      </c>
      <c r="D235" s="153">
        <v>3.5620052770448551E-2</v>
      </c>
      <c r="E235" s="153">
        <v>0.14511873350923482</v>
      </c>
      <c r="F235" s="153">
        <v>1</v>
      </c>
      <c r="G235" s="144">
        <v>758</v>
      </c>
      <c r="H235" s="153">
        <v>0.22144317849839323</v>
      </c>
      <c r="I235" s="64">
        <v>0.49199999999999999</v>
      </c>
      <c r="J235" s="64">
        <v>0.56299999999999994</v>
      </c>
      <c r="K235" s="64">
        <v>0.26</v>
      </c>
      <c r="L235" s="64">
        <v>0.32500000000000001</v>
      </c>
      <c r="M235" s="64">
        <v>2.5000000000000001E-2</v>
      </c>
      <c r="N235" s="64">
        <v>5.0999999999999997E-2</v>
      </c>
      <c r="O235" s="64">
        <v>0.122</v>
      </c>
      <c r="P235" s="64">
        <v>0.17199999999999999</v>
      </c>
    </row>
    <row r="236" spans="1:16" x14ac:dyDescent="0.25">
      <c r="A236" s="97" t="s">
        <v>1382</v>
      </c>
      <c r="B236" s="153">
        <v>0.53383458646616544</v>
      </c>
      <c r="C236" s="153">
        <v>0.31829573934837091</v>
      </c>
      <c r="D236" s="153">
        <v>4.5112781954887216E-2</v>
      </c>
      <c r="E236" s="153">
        <v>0.10275689223057644</v>
      </c>
      <c r="F236" s="153">
        <v>1</v>
      </c>
      <c r="G236" s="144">
        <v>399</v>
      </c>
      <c r="H236" s="153">
        <v>0.2708757637474542</v>
      </c>
      <c r="I236" s="64">
        <v>0.48499999999999999</v>
      </c>
      <c r="J236" s="64">
        <v>0.58199999999999996</v>
      </c>
      <c r="K236" s="64">
        <v>0.27500000000000002</v>
      </c>
      <c r="L236" s="64">
        <v>0.36599999999999999</v>
      </c>
      <c r="M236" s="64">
        <v>2.9000000000000001E-2</v>
      </c>
      <c r="N236" s="64">
        <v>7.0000000000000007E-2</v>
      </c>
      <c r="O236" s="64">
        <v>7.6999999999999999E-2</v>
      </c>
      <c r="P236" s="64">
        <v>0.13600000000000001</v>
      </c>
    </row>
    <row r="237" spans="1:16" x14ac:dyDescent="0.25">
      <c r="A237" s="97" t="s">
        <v>1383</v>
      </c>
      <c r="B237" s="153">
        <v>0.61748633879781423</v>
      </c>
      <c r="C237" s="153">
        <v>0.25683060109289618</v>
      </c>
      <c r="D237" s="153">
        <v>4.6448087431693992E-2</v>
      </c>
      <c r="E237" s="153">
        <v>7.9234972677595633E-2</v>
      </c>
      <c r="F237" s="153">
        <v>1</v>
      </c>
      <c r="G237" s="144">
        <v>366</v>
      </c>
      <c r="H237" s="153">
        <v>0.28328173374613003</v>
      </c>
      <c r="I237" s="64">
        <v>0.56699999999999995</v>
      </c>
      <c r="J237" s="64">
        <v>0.66600000000000004</v>
      </c>
      <c r="K237" s="64">
        <v>0.215</v>
      </c>
      <c r="L237" s="64">
        <v>0.30399999999999999</v>
      </c>
      <c r="M237" s="64">
        <v>2.9000000000000001E-2</v>
      </c>
      <c r="N237" s="64">
        <v>7.2999999999999995E-2</v>
      </c>
      <c r="O237" s="64">
        <v>5.6000000000000001E-2</v>
      </c>
      <c r="P237" s="64">
        <v>0.111</v>
      </c>
    </row>
    <row r="238" spans="1:16" x14ac:dyDescent="0.25">
      <c r="A238" s="97" t="s">
        <v>1384</v>
      </c>
      <c r="B238" s="153">
        <v>0.46439628482972134</v>
      </c>
      <c r="C238" s="153">
        <v>0.17801857585139319</v>
      </c>
      <c r="D238" s="153">
        <v>5.4179566563467493E-2</v>
      </c>
      <c r="E238" s="153">
        <v>0.30340557275541796</v>
      </c>
      <c r="F238" s="153">
        <v>1</v>
      </c>
      <c r="G238" s="144">
        <v>646</v>
      </c>
      <c r="H238" s="153">
        <v>0.18740934145633883</v>
      </c>
      <c r="I238" s="64">
        <v>0.42599999999999999</v>
      </c>
      <c r="J238" s="64">
        <v>0.503</v>
      </c>
      <c r="K238" s="64">
        <v>0.15</v>
      </c>
      <c r="L238" s="64">
        <v>0.20899999999999999</v>
      </c>
      <c r="M238" s="64">
        <v>3.9E-2</v>
      </c>
      <c r="N238" s="64">
        <v>7.3999999999999996E-2</v>
      </c>
      <c r="O238" s="64">
        <v>0.26900000000000002</v>
      </c>
      <c r="P238" s="64">
        <v>0.34</v>
      </c>
    </row>
    <row r="239" spans="1:16" x14ac:dyDescent="0.25">
      <c r="A239" s="97" t="s">
        <v>1385</v>
      </c>
      <c r="B239" s="153">
        <v>0.66426364572605556</v>
      </c>
      <c r="C239" s="153">
        <v>0.22245108135942326</v>
      </c>
      <c r="D239" s="153">
        <v>3.0895983522142123E-2</v>
      </c>
      <c r="E239" s="153">
        <v>8.2389289392378995E-2</v>
      </c>
      <c r="F239" s="153">
        <v>1</v>
      </c>
      <c r="G239" s="144">
        <v>971</v>
      </c>
      <c r="H239" s="153">
        <v>0.22756034684790249</v>
      </c>
      <c r="I239" s="64">
        <v>0.63400000000000001</v>
      </c>
      <c r="J239" s="64">
        <v>0.69299999999999995</v>
      </c>
      <c r="K239" s="64">
        <v>0.19700000000000001</v>
      </c>
      <c r="L239" s="64">
        <v>0.25</v>
      </c>
      <c r="M239" s="64">
        <v>2.1999999999999999E-2</v>
      </c>
      <c r="N239" s="64">
        <v>4.3999999999999997E-2</v>
      </c>
      <c r="O239" s="64">
        <v>6.7000000000000004E-2</v>
      </c>
      <c r="P239" s="64">
        <v>0.10100000000000001</v>
      </c>
    </row>
    <row r="240" spans="1:16" x14ac:dyDescent="0.25">
      <c r="A240" s="97" t="s">
        <v>1386</v>
      </c>
      <c r="B240" s="153">
        <v>0.62394303515798843</v>
      </c>
      <c r="C240" s="153">
        <v>0.25500667556742324</v>
      </c>
      <c r="D240" s="153">
        <v>4.4503782821539828E-2</v>
      </c>
      <c r="E240" s="153">
        <v>7.6546506453048516E-2</v>
      </c>
      <c r="F240" s="153">
        <v>1</v>
      </c>
      <c r="G240" s="144">
        <v>2247</v>
      </c>
      <c r="H240" s="153">
        <v>0.23785328675770084</v>
      </c>
      <c r="I240" s="64">
        <v>0.60399999999999998</v>
      </c>
      <c r="J240" s="64">
        <v>0.64400000000000002</v>
      </c>
      <c r="K240" s="64">
        <v>0.23699999999999999</v>
      </c>
      <c r="L240" s="64">
        <v>0.27300000000000002</v>
      </c>
      <c r="M240" s="64">
        <v>3.6999999999999998E-2</v>
      </c>
      <c r="N240" s="64">
        <v>5.3999999999999999E-2</v>
      </c>
      <c r="O240" s="64">
        <v>6.6000000000000003E-2</v>
      </c>
      <c r="P240" s="64">
        <v>8.7999999999999995E-2</v>
      </c>
    </row>
    <row r="241" spans="1:16" x14ac:dyDescent="0.25">
      <c r="A241" s="97" t="s">
        <v>1387</v>
      </c>
      <c r="B241" s="153">
        <v>0.62475094088997118</v>
      </c>
      <c r="C241" s="153">
        <v>0.26854106707992031</v>
      </c>
      <c r="D241" s="153">
        <v>4.0292229355767102E-2</v>
      </c>
      <c r="E241" s="153">
        <v>6.6415762674341378E-2</v>
      </c>
      <c r="F241" s="153">
        <v>1</v>
      </c>
      <c r="G241" s="144">
        <v>4517</v>
      </c>
      <c r="H241" s="153">
        <v>0.28062872763419483</v>
      </c>
      <c r="I241" s="64">
        <v>0.61099999999999999</v>
      </c>
      <c r="J241" s="64">
        <v>0.63900000000000001</v>
      </c>
      <c r="K241" s="64">
        <v>0.25600000000000001</v>
      </c>
      <c r="L241" s="64">
        <v>0.28199999999999997</v>
      </c>
      <c r="M241" s="64">
        <v>3.5000000000000003E-2</v>
      </c>
      <c r="N241" s="64">
        <v>4.5999999999999999E-2</v>
      </c>
      <c r="O241" s="64">
        <v>0.06</v>
      </c>
      <c r="P241" s="64">
        <v>7.3999999999999996E-2</v>
      </c>
    </row>
    <row r="242" spans="1:16" x14ac:dyDescent="0.25">
      <c r="A242" s="97" t="s">
        <v>1388</v>
      </c>
      <c r="B242" s="153">
        <v>0.62384148290188557</v>
      </c>
      <c r="C242" s="153">
        <v>0.28731224033237457</v>
      </c>
      <c r="D242" s="153">
        <v>3.8350910834132314E-2</v>
      </c>
      <c r="E242" s="153">
        <v>5.0495365931607541E-2</v>
      </c>
      <c r="F242" s="153">
        <v>1</v>
      </c>
      <c r="G242" s="144">
        <v>3129</v>
      </c>
      <c r="H242" s="153">
        <v>0.38331495773612645</v>
      </c>
      <c r="I242" s="64">
        <v>0.60699999999999998</v>
      </c>
      <c r="J242" s="64">
        <v>0.64100000000000001</v>
      </c>
      <c r="K242" s="64">
        <v>0.27200000000000002</v>
      </c>
      <c r="L242" s="64">
        <v>0.30299999999999999</v>
      </c>
      <c r="M242" s="64">
        <v>3.2000000000000001E-2</v>
      </c>
      <c r="N242" s="64">
        <v>4.5999999999999999E-2</v>
      </c>
      <c r="O242" s="64">
        <v>4.2999999999999997E-2</v>
      </c>
      <c r="P242" s="64">
        <v>5.8999999999999997E-2</v>
      </c>
    </row>
    <row r="243" spans="1:16" x14ac:dyDescent="0.25">
      <c r="A243" s="97" t="s">
        <v>1389</v>
      </c>
      <c r="B243" s="153">
        <v>0.65094810379241519</v>
      </c>
      <c r="C243" s="153">
        <v>0.26297405189620759</v>
      </c>
      <c r="D243" s="153">
        <v>4.2165668662674648E-2</v>
      </c>
      <c r="E243" s="153">
        <v>4.3912175648702596E-2</v>
      </c>
      <c r="F243" s="153">
        <v>1</v>
      </c>
      <c r="G243" s="144">
        <v>4008</v>
      </c>
      <c r="H243" s="153">
        <v>0.5177625629763597</v>
      </c>
      <c r="I243" s="64">
        <v>0.63600000000000001</v>
      </c>
      <c r="J243" s="64">
        <v>0.66600000000000004</v>
      </c>
      <c r="K243" s="64">
        <v>0.25</v>
      </c>
      <c r="L243" s="64">
        <v>0.27700000000000002</v>
      </c>
      <c r="M243" s="64">
        <v>3.5999999999999997E-2</v>
      </c>
      <c r="N243" s="64">
        <v>4.9000000000000002E-2</v>
      </c>
      <c r="O243" s="64">
        <v>3.7999999999999999E-2</v>
      </c>
      <c r="P243" s="64">
        <v>5.0999999999999997E-2</v>
      </c>
    </row>
    <row r="244" spans="1:16" x14ac:dyDescent="0.25">
      <c r="A244" s="97" t="s">
        <v>1390</v>
      </c>
      <c r="B244" s="153">
        <v>0.65682137834036569</v>
      </c>
      <c r="C244" s="153">
        <v>0.20534458509142053</v>
      </c>
      <c r="D244" s="153">
        <v>3.9381153305203941E-2</v>
      </c>
      <c r="E244" s="153">
        <v>9.8452883263009841E-2</v>
      </c>
      <c r="F244" s="153">
        <v>1</v>
      </c>
      <c r="G244" s="144">
        <v>711</v>
      </c>
      <c r="H244" s="153">
        <v>0.28292877039395148</v>
      </c>
      <c r="I244" s="64">
        <v>0.621</v>
      </c>
      <c r="J244" s="64">
        <v>0.69099999999999995</v>
      </c>
      <c r="K244" s="64">
        <v>0.17699999999999999</v>
      </c>
      <c r="L244" s="64">
        <v>0.23699999999999999</v>
      </c>
      <c r="M244" s="64">
        <v>2.7E-2</v>
      </c>
      <c r="N244" s="64">
        <v>5.6000000000000001E-2</v>
      </c>
      <c r="O244" s="64">
        <v>7.9000000000000001E-2</v>
      </c>
      <c r="P244" s="64">
        <v>0.123</v>
      </c>
    </row>
    <row r="245" spans="1:16" x14ac:dyDescent="0.25">
      <c r="A245" s="97" t="s">
        <v>1391</v>
      </c>
      <c r="B245" s="153">
        <v>0.5</v>
      </c>
      <c r="C245" s="153">
        <v>0.18888888888888888</v>
      </c>
      <c r="D245" s="153">
        <v>6.6666666666666666E-2</v>
      </c>
      <c r="E245" s="153">
        <v>0.24444444444444444</v>
      </c>
      <c r="F245" s="153">
        <v>1</v>
      </c>
      <c r="G245" s="144">
        <v>90</v>
      </c>
      <c r="H245" s="153">
        <v>6.8859984697781179E-2</v>
      </c>
      <c r="I245" s="64">
        <v>0.39900000000000002</v>
      </c>
      <c r="J245" s="64">
        <v>0.60099999999999998</v>
      </c>
      <c r="K245" s="64">
        <v>0.121</v>
      </c>
      <c r="L245" s="64">
        <v>0.28199999999999997</v>
      </c>
      <c r="M245" s="64">
        <v>3.1E-2</v>
      </c>
      <c r="N245" s="64">
        <v>0.13800000000000001</v>
      </c>
      <c r="O245" s="64">
        <v>0.16700000000000001</v>
      </c>
      <c r="P245" s="64">
        <v>0.34200000000000003</v>
      </c>
    </row>
    <row r="246" spans="1:16" x14ac:dyDescent="0.25">
      <c r="A246" s="97" t="s">
        <v>1392</v>
      </c>
      <c r="B246" s="153">
        <v>0.51063829787234039</v>
      </c>
      <c r="C246" s="153">
        <v>0.25531914893617019</v>
      </c>
      <c r="D246" s="153">
        <v>6.3829787234042548E-2</v>
      </c>
      <c r="E246" s="153">
        <v>0.1702127659574468</v>
      </c>
      <c r="F246" s="153">
        <v>1</v>
      </c>
      <c r="G246" s="144">
        <v>47</v>
      </c>
      <c r="H246" s="153">
        <v>8.9866156787762913E-2</v>
      </c>
      <c r="I246" s="64">
        <v>0.372</v>
      </c>
      <c r="J246" s="64">
        <v>0.64700000000000002</v>
      </c>
      <c r="K246" s="64">
        <v>0.153</v>
      </c>
      <c r="L246" s="64">
        <v>0.39500000000000002</v>
      </c>
      <c r="M246" s="64">
        <v>2.1999999999999999E-2</v>
      </c>
      <c r="N246" s="64">
        <v>0.17199999999999999</v>
      </c>
      <c r="O246" s="64">
        <v>8.8999999999999996E-2</v>
      </c>
      <c r="P246" s="64">
        <v>0.30099999999999999</v>
      </c>
    </row>
    <row r="247" spans="1:16" x14ac:dyDescent="0.25">
      <c r="A247" s="97" t="s">
        <v>1393</v>
      </c>
      <c r="B247" s="153">
        <v>0.44827586206896552</v>
      </c>
      <c r="C247" s="153">
        <v>0.2413793103448276</v>
      </c>
      <c r="D247" s="153">
        <v>3.4482758620689655E-2</v>
      </c>
      <c r="E247" s="153">
        <v>0.27586206896551724</v>
      </c>
      <c r="F247" s="153">
        <v>1</v>
      </c>
      <c r="G247" s="144">
        <v>29</v>
      </c>
      <c r="H247" s="153">
        <v>0.1277533039647577</v>
      </c>
      <c r="I247" s="64">
        <v>0.28399999999999997</v>
      </c>
      <c r="J247" s="64">
        <v>0.625</v>
      </c>
      <c r="K247" s="64">
        <v>0.122</v>
      </c>
      <c r="L247" s="64">
        <v>0.42099999999999999</v>
      </c>
      <c r="M247" s="64">
        <v>6.0000000000000001E-3</v>
      </c>
      <c r="N247" s="64">
        <v>0.17199999999999999</v>
      </c>
      <c r="O247" s="64">
        <v>0.14699999999999999</v>
      </c>
      <c r="P247" s="64">
        <v>0.45700000000000002</v>
      </c>
    </row>
    <row r="248" spans="1:16" x14ac:dyDescent="0.25">
      <c r="A248" s="97" t="s">
        <v>1394</v>
      </c>
      <c r="B248" s="153">
        <v>1</v>
      </c>
      <c r="C248" s="153" t="s">
        <v>162</v>
      </c>
      <c r="D248" s="153" t="s">
        <v>162</v>
      </c>
      <c r="E248" s="153" t="s">
        <v>162</v>
      </c>
      <c r="F248" s="153">
        <v>1</v>
      </c>
      <c r="G248" s="144">
        <v>7</v>
      </c>
      <c r="H248" s="153">
        <v>0.12727272727272726</v>
      </c>
      <c r="I248" s="64">
        <v>0.64600000000000002</v>
      </c>
      <c r="J248" s="64">
        <v>1</v>
      </c>
      <c r="K248" s="64" t="s">
        <v>162</v>
      </c>
      <c r="L248" s="64" t="s">
        <v>162</v>
      </c>
      <c r="M248" s="64" t="s">
        <v>162</v>
      </c>
      <c r="N248" s="64" t="s">
        <v>162</v>
      </c>
      <c r="O248" s="64" t="s">
        <v>162</v>
      </c>
      <c r="P248" s="64" t="s">
        <v>162</v>
      </c>
    </row>
    <row r="249" spans="1:16" x14ac:dyDescent="0.25">
      <c r="A249" s="97" t="s">
        <v>1395</v>
      </c>
      <c r="B249" s="153">
        <v>0.80952380952380953</v>
      </c>
      <c r="C249" s="153">
        <v>0.14285714285714285</v>
      </c>
      <c r="D249" s="153">
        <v>4.7619047619047616E-2</v>
      </c>
      <c r="E249" s="153" t="s">
        <v>162</v>
      </c>
      <c r="F249" s="153">
        <v>1</v>
      </c>
      <c r="G249" s="144">
        <v>21</v>
      </c>
      <c r="H249" s="153">
        <v>0.375</v>
      </c>
      <c r="I249" s="64">
        <v>0.6</v>
      </c>
      <c r="J249" s="64">
        <v>0.92300000000000004</v>
      </c>
      <c r="K249" s="64">
        <v>0.05</v>
      </c>
      <c r="L249" s="64">
        <v>0.34599999999999997</v>
      </c>
      <c r="M249" s="64">
        <v>8.0000000000000002E-3</v>
      </c>
      <c r="N249" s="64">
        <v>0.22700000000000001</v>
      </c>
      <c r="O249" s="64" t="s">
        <v>162</v>
      </c>
      <c r="P249" s="64" t="s">
        <v>162</v>
      </c>
    </row>
    <row r="250" spans="1:16" x14ac:dyDescent="0.25">
      <c r="A250" s="97" t="s">
        <v>1396</v>
      </c>
      <c r="B250" s="153">
        <v>0.48118494795836669</v>
      </c>
      <c r="C250" s="153">
        <v>0.18975180144115292</v>
      </c>
      <c r="D250" s="153">
        <v>6.9655724579663736E-2</v>
      </c>
      <c r="E250" s="153">
        <v>0.25940752602081663</v>
      </c>
      <c r="F250" s="153">
        <v>1</v>
      </c>
      <c r="G250" s="144">
        <v>1249</v>
      </c>
      <c r="H250" s="153">
        <v>0.10057170464610678</v>
      </c>
      <c r="I250" s="64">
        <v>0.45400000000000001</v>
      </c>
      <c r="J250" s="64">
        <v>0.50900000000000001</v>
      </c>
      <c r="K250" s="64">
        <v>0.16900000000000001</v>
      </c>
      <c r="L250" s="64">
        <v>0.21199999999999999</v>
      </c>
      <c r="M250" s="64">
        <v>5.7000000000000002E-2</v>
      </c>
      <c r="N250" s="64">
        <v>8.5000000000000006E-2</v>
      </c>
      <c r="O250" s="64">
        <v>0.23599999999999999</v>
      </c>
      <c r="P250" s="64">
        <v>0.28399999999999997</v>
      </c>
    </row>
    <row r="251" spans="1:16" x14ac:dyDescent="0.25">
      <c r="A251" s="97" t="s">
        <v>1397</v>
      </c>
      <c r="B251" s="153">
        <v>0.59245960502692996</v>
      </c>
      <c r="C251" s="153">
        <v>0.18132854578096949</v>
      </c>
      <c r="D251" s="153">
        <v>5.385996409335727E-2</v>
      </c>
      <c r="E251" s="153">
        <v>0.17235188509874327</v>
      </c>
      <c r="F251" s="153">
        <v>1</v>
      </c>
      <c r="G251" s="144">
        <v>557</v>
      </c>
      <c r="H251" s="153">
        <v>5.0243550423958144E-2</v>
      </c>
      <c r="I251" s="64">
        <v>0.55100000000000005</v>
      </c>
      <c r="J251" s="64">
        <v>0.63200000000000001</v>
      </c>
      <c r="K251" s="64">
        <v>0.152</v>
      </c>
      <c r="L251" s="64">
        <v>0.215</v>
      </c>
      <c r="M251" s="64">
        <v>3.7999999999999999E-2</v>
      </c>
      <c r="N251" s="64">
        <v>7.5999999999999998E-2</v>
      </c>
      <c r="O251" s="64">
        <v>0.14299999999999999</v>
      </c>
      <c r="P251" s="64">
        <v>0.20599999999999999</v>
      </c>
    </row>
    <row r="252" spans="1:16" x14ac:dyDescent="0.25">
      <c r="A252" s="97" t="s">
        <v>1398</v>
      </c>
      <c r="B252" s="153">
        <v>0.5520702634880803</v>
      </c>
      <c r="C252" s="153">
        <v>0.16813048933500627</v>
      </c>
      <c r="D252" s="153">
        <v>5.7716436637390213E-2</v>
      </c>
      <c r="E252" s="153">
        <v>0.22208281053952322</v>
      </c>
      <c r="F252" s="153">
        <v>1</v>
      </c>
      <c r="G252" s="144">
        <v>797</v>
      </c>
      <c r="H252" s="153">
        <v>4.5794070328660078E-2</v>
      </c>
      <c r="I252" s="64">
        <v>0.51700000000000002</v>
      </c>
      <c r="J252" s="64">
        <v>0.58599999999999997</v>
      </c>
      <c r="K252" s="64">
        <v>0.14399999999999999</v>
      </c>
      <c r="L252" s="64">
        <v>0.19600000000000001</v>
      </c>
      <c r="M252" s="64">
        <v>4.3999999999999997E-2</v>
      </c>
      <c r="N252" s="64">
        <v>7.5999999999999998E-2</v>
      </c>
      <c r="O252" s="64">
        <v>0.19500000000000001</v>
      </c>
      <c r="P252" s="64">
        <v>0.252</v>
      </c>
    </row>
    <row r="253" spans="1:16" x14ac:dyDescent="0.25">
      <c r="A253" s="97" t="s">
        <v>1399</v>
      </c>
      <c r="B253" s="153">
        <v>0.59757155247181271</v>
      </c>
      <c r="C253" s="153">
        <v>0.18126626192541198</v>
      </c>
      <c r="D253" s="153">
        <v>4.4232437120555072E-2</v>
      </c>
      <c r="E253" s="153">
        <v>0.17692974848222029</v>
      </c>
      <c r="F253" s="153">
        <v>1</v>
      </c>
      <c r="G253" s="144">
        <v>1153</v>
      </c>
      <c r="H253" s="153">
        <v>8.2919813016900393E-2</v>
      </c>
      <c r="I253" s="64">
        <v>0.56899999999999995</v>
      </c>
      <c r="J253" s="64">
        <v>0.626</v>
      </c>
      <c r="K253" s="64">
        <v>0.16</v>
      </c>
      <c r="L253" s="64">
        <v>0.20499999999999999</v>
      </c>
      <c r="M253" s="64">
        <v>3.4000000000000002E-2</v>
      </c>
      <c r="N253" s="64">
        <v>5.8000000000000003E-2</v>
      </c>
      <c r="O253" s="64">
        <v>0.156</v>
      </c>
      <c r="P253" s="64">
        <v>0.2</v>
      </c>
    </row>
    <row r="254" spans="1:16" x14ac:dyDescent="0.25">
      <c r="A254" s="97" t="s">
        <v>1400</v>
      </c>
      <c r="B254" s="153">
        <v>0.59284497444633732</v>
      </c>
      <c r="C254" s="153">
        <v>0.19931856899488926</v>
      </c>
      <c r="D254" s="153">
        <v>4.9403747870528106E-2</v>
      </c>
      <c r="E254" s="153">
        <v>0.15843270868824533</v>
      </c>
      <c r="F254" s="153">
        <v>1</v>
      </c>
      <c r="G254" s="144">
        <v>587</v>
      </c>
      <c r="H254" s="153">
        <v>0.13730994152046783</v>
      </c>
      <c r="I254" s="64">
        <v>0.55300000000000005</v>
      </c>
      <c r="J254" s="64">
        <v>0.63200000000000001</v>
      </c>
      <c r="K254" s="64">
        <v>0.16900000000000001</v>
      </c>
      <c r="L254" s="64">
        <v>0.23400000000000001</v>
      </c>
      <c r="M254" s="64">
        <v>3.5000000000000003E-2</v>
      </c>
      <c r="N254" s="64">
        <v>7.0000000000000007E-2</v>
      </c>
      <c r="O254" s="64">
        <v>0.13100000000000001</v>
      </c>
      <c r="P254" s="64">
        <v>0.19</v>
      </c>
    </row>
    <row r="255" spans="1:16" x14ac:dyDescent="0.25">
      <c r="A255" s="97" t="s">
        <v>1401</v>
      </c>
      <c r="B255" s="153">
        <v>0.69187358916478559</v>
      </c>
      <c r="C255" s="153">
        <v>0.19751693002257337</v>
      </c>
      <c r="D255" s="153">
        <v>3.4988713318284424E-2</v>
      </c>
      <c r="E255" s="153">
        <v>7.5620767494356658E-2</v>
      </c>
      <c r="F255" s="153">
        <v>1</v>
      </c>
      <c r="G255" s="144">
        <v>886</v>
      </c>
      <c r="H255" s="153">
        <v>0.25242165242165243</v>
      </c>
      <c r="I255" s="64">
        <v>0.66100000000000003</v>
      </c>
      <c r="J255" s="64">
        <v>0.72099999999999997</v>
      </c>
      <c r="K255" s="64">
        <v>0.17299999999999999</v>
      </c>
      <c r="L255" s="64">
        <v>0.22500000000000001</v>
      </c>
      <c r="M255" s="64">
        <v>2.5000000000000001E-2</v>
      </c>
      <c r="N255" s="64">
        <v>4.9000000000000002E-2</v>
      </c>
      <c r="O255" s="64">
        <v>0.06</v>
      </c>
      <c r="P255" s="64">
        <v>9.5000000000000001E-2</v>
      </c>
    </row>
    <row r="256" spans="1:16" x14ac:dyDescent="0.25">
      <c r="A256" s="97" t="s">
        <v>1402</v>
      </c>
      <c r="B256" s="153">
        <v>0.56195965417867433</v>
      </c>
      <c r="C256" s="153">
        <v>0.16426512968299711</v>
      </c>
      <c r="D256" s="153">
        <v>5.4755043227665709E-2</v>
      </c>
      <c r="E256" s="153">
        <v>0.21902017291066284</v>
      </c>
      <c r="F256" s="153">
        <v>1</v>
      </c>
      <c r="G256" s="144">
        <v>347</v>
      </c>
      <c r="H256" s="153">
        <v>9.2262696091465035E-2</v>
      </c>
      <c r="I256" s="64">
        <v>0.50900000000000001</v>
      </c>
      <c r="J256" s="64">
        <v>0.61299999999999999</v>
      </c>
      <c r="K256" s="64">
        <v>0.129</v>
      </c>
      <c r="L256" s="64">
        <v>0.20699999999999999</v>
      </c>
      <c r="M256" s="64">
        <v>3.5000000000000003E-2</v>
      </c>
      <c r="N256" s="64">
        <v>8.4000000000000005E-2</v>
      </c>
      <c r="O256" s="64">
        <v>0.17899999999999999</v>
      </c>
      <c r="P256" s="64">
        <v>0.26500000000000001</v>
      </c>
    </row>
    <row r="257" spans="1:16" x14ac:dyDescent="0.25">
      <c r="A257" s="97" t="s">
        <v>1403</v>
      </c>
      <c r="B257" s="153">
        <v>0.46511627906976744</v>
      </c>
      <c r="C257" s="153">
        <v>0.30232558139534882</v>
      </c>
      <c r="D257" s="153">
        <v>4.6511627906976744E-2</v>
      </c>
      <c r="E257" s="153">
        <v>0.18604651162790697</v>
      </c>
      <c r="F257" s="153">
        <v>1</v>
      </c>
      <c r="G257" s="144">
        <v>43</v>
      </c>
      <c r="H257" s="153">
        <v>4.3043043043043044E-2</v>
      </c>
      <c r="I257" s="64">
        <v>0.32500000000000001</v>
      </c>
      <c r="J257" s="64">
        <v>0.61099999999999999</v>
      </c>
      <c r="K257" s="64">
        <v>0.186</v>
      </c>
      <c r="L257" s="64">
        <v>0.45100000000000001</v>
      </c>
      <c r="M257" s="64">
        <v>1.2999999999999999E-2</v>
      </c>
      <c r="N257" s="64">
        <v>0.155</v>
      </c>
      <c r="O257" s="64">
        <v>9.7000000000000003E-2</v>
      </c>
      <c r="P257" s="64">
        <v>0.32600000000000001</v>
      </c>
    </row>
    <row r="258" spans="1:16" x14ac:dyDescent="0.25">
      <c r="A258" s="97" t="s">
        <v>1404</v>
      </c>
      <c r="B258" s="153">
        <v>0.57746478873239437</v>
      </c>
      <c r="C258" s="153">
        <v>0.21126760563380281</v>
      </c>
      <c r="D258" s="153">
        <v>5.6338028169014086E-2</v>
      </c>
      <c r="E258" s="153">
        <v>0.15492957746478872</v>
      </c>
      <c r="F258" s="153">
        <v>1</v>
      </c>
      <c r="G258" s="144">
        <v>71</v>
      </c>
      <c r="H258" s="153">
        <v>5.2670623145400594E-2</v>
      </c>
      <c r="I258" s="64">
        <v>0.46200000000000002</v>
      </c>
      <c r="J258" s="64">
        <v>0.68500000000000005</v>
      </c>
      <c r="K258" s="64">
        <v>0.13200000000000001</v>
      </c>
      <c r="L258" s="64">
        <v>0.32</v>
      </c>
      <c r="M258" s="64">
        <v>2.1999999999999999E-2</v>
      </c>
      <c r="N258" s="64">
        <v>0.13600000000000001</v>
      </c>
      <c r="O258" s="64">
        <v>8.8999999999999996E-2</v>
      </c>
      <c r="P258" s="64">
        <v>0.25700000000000001</v>
      </c>
    </row>
    <row r="259" spans="1:16" x14ac:dyDescent="0.25">
      <c r="A259" s="97" t="s">
        <v>1405</v>
      </c>
      <c r="B259" s="153">
        <v>0.58490566037735847</v>
      </c>
      <c r="C259" s="153">
        <v>0.24528301886792453</v>
      </c>
      <c r="D259" s="153">
        <v>6.6037735849056603E-2</v>
      </c>
      <c r="E259" s="153">
        <v>0.10377358490566038</v>
      </c>
      <c r="F259" s="153">
        <v>1</v>
      </c>
      <c r="G259" s="144">
        <v>106</v>
      </c>
      <c r="H259" s="153">
        <v>5.5150884495317375E-2</v>
      </c>
      <c r="I259" s="64">
        <v>0.49</v>
      </c>
      <c r="J259" s="64">
        <v>0.67400000000000004</v>
      </c>
      <c r="K259" s="64">
        <v>0.17299999999999999</v>
      </c>
      <c r="L259" s="64">
        <v>0.33500000000000002</v>
      </c>
      <c r="M259" s="64">
        <v>3.2000000000000001E-2</v>
      </c>
      <c r="N259" s="64">
        <v>0.13</v>
      </c>
      <c r="O259" s="64">
        <v>5.8999999999999997E-2</v>
      </c>
      <c r="P259" s="64">
        <v>0.17599999999999999</v>
      </c>
    </row>
    <row r="260" spans="1:16" x14ac:dyDescent="0.25">
      <c r="A260" s="97" t="s">
        <v>1406</v>
      </c>
      <c r="B260" s="153">
        <v>0.69387755102040816</v>
      </c>
      <c r="C260" s="153">
        <v>0.12244897959183673</v>
      </c>
      <c r="D260" s="153">
        <v>2.0408163265306121E-2</v>
      </c>
      <c r="E260" s="153">
        <v>0.16326530612244897</v>
      </c>
      <c r="F260" s="153">
        <v>1</v>
      </c>
      <c r="G260" s="144">
        <v>98</v>
      </c>
      <c r="H260" s="153">
        <v>9.0489381348107106E-2</v>
      </c>
      <c r="I260" s="64">
        <v>0.59699999999999998</v>
      </c>
      <c r="J260" s="64">
        <v>0.77600000000000002</v>
      </c>
      <c r="K260" s="64">
        <v>7.0999999999999994E-2</v>
      </c>
      <c r="L260" s="64">
        <v>0.20200000000000001</v>
      </c>
      <c r="M260" s="64">
        <v>6.0000000000000001E-3</v>
      </c>
      <c r="N260" s="64">
        <v>7.0999999999999994E-2</v>
      </c>
      <c r="O260" s="64">
        <v>0.10299999999999999</v>
      </c>
      <c r="P260" s="64">
        <v>0.249</v>
      </c>
    </row>
    <row r="261" spans="1:16" x14ac:dyDescent="0.25">
      <c r="A261" s="97" t="s">
        <v>1407</v>
      </c>
      <c r="B261" s="153">
        <v>0.64851485148514854</v>
      </c>
      <c r="C261" s="153">
        <v>0.17326732673267325</v>
      </c>
      <c r="D261" s="153">
        <v>3.9603960396039604E-2</v>
      </c>
      <c r="E261" s="153">
        <v>0.13861386138613863</v>
      </c>
      <c r="F261" s="153">
        <v>1</v>
      </c>
      <c r="G261" s="144">
        <v>202</v>
      </c>
      <c r="H261" s="153">
        <v>0.13621038435603505</v>
      </c>
      <c r="I261" s="64">
        <v>0.57999999999999996</v>
      </c>
      <c r="J261" s="64">
        <v>0.71099999999999997</v>
      </c>
      <c r="K261" s="64">
        <v>0.127</v>
      </c>
      <c r="L261" s="64">
        <v>0.23100000000000001</v>
      </c>
      <c r="M261" s="64">
        <v>0.02</v>
      </c>
      <c r="N261" s="64">
        <v>7.5999999999999998E-2</v>
      </c>
      <c r="O261" s="64">
        <v>9.8000000000000004E-2</v>
      </c>
      <c r="P261" s="64">
        <v>0.193</v>
      </c>
    </row>
    <row r="262" spans="1:16" x14ac:dyDescent="0.25">
      <c r="A262" s="97" t="s">
        <v>1408</v>
      </c>
      <c r="B262" s="153">
        <v>0.50980392156862742</v>
      </c>
      <c r="C262" s="153">
        <v>0.13725490196078433</v>
      </c>
      <c r="D262" s="153">
        <v>1.9607843137254902E-2</v>
      </c>
      <c r="E262" s="153">
        <v>0.33333333333333331</v>
      </c>
      <c r="F262" s="153">
        <v>1</v>
      </c>
      <c r="G262" s="144">
        <v>51</v>
      </c>
      <c r="H262" s="153">
        <v>4.8571428571428571E-2</v>
      </c>
      <c r="I262" s="64">
        <v>0.377</v>
      </c>
      <c r="J262" s="64">
        <v>0.64100000000000001</v>
      </c>
      <c r="K262" s="64">
        <v>6.8000000000000005E-2</v>
      </c>
      <c r="L262" s="64">
        <v>0.25700000000000001</v>
      </c>
      <c r="M262" s="64">
        <v>3.0000000000000001E-3</v>
      </c>
      <c r="N262" s="64">
        <v>0.10299999999999999</v>
      </c>
      <c r="O262" s="64">
        <v>0.22</v>
      </c>
      <c r="P262" s="64">
        <v>0.47</v>
      </c>
    </row>
    <row r="263" spans="1:16" x14ac:dyDescent="0.25">
      <c r="A263" s="97" t="s">
        <v>1409</v>
      </c>
      <c r="B263" s="153">
        <v>0.49242424242424243</v>
      </c>
      <c r="C263" s="153">
        <v>9.0909090909090912E-2</v>
      </c>
      <c r="D263" s="153">
        <v>8.3333333333333329E-2</v>
      </c>
      <c r="E263" s="153">
        <v>0.33333333333333331</v>
      </c>
      <c r="F263" s="153">
        <v>1</v>
      </c>
      <c r="G263" s="144">
        <v>132</v>
      </c>
      <c r="H263" s="153">
        <v>5.4885654885654889E-2</v>
      </c>
      <c r="I263" s="64">
        <v>0.40899999999999997</v>
      </c>
      <c r="J263" s="64">
        <v>0.57699999999999996</v>
      </c>
      <c r="K263" s="64">
        <v>5.2999999999999999E-2</v>
      </c>
      <c r="L263" s="64">
        <v>0.152</v>
      </c>
      <c r="M263" s="64">
        <v>4.7E-2</v>
      </c>
      <c r="N263" s="64">
        <v>0.14299999999999999</v>
      </c>
      <c r="O263" s="64">
        <v>0.25900000000000001</v>
      </c>
      <c r="P263" s="64">
        <v>0.41699999999999998</v>
      </c>
    </row>
    <row r="264" spans="1:16" x14ac:dyDescent="0.25">
      <c r="A264" s="97" t="s">
        <v>1410</v>
      </c>
      <c r="B264" s="153">
        <v>0.59281437125748504</v>
      </c>
      <c r="C264" s="153">
        <v>7.1856287425149698E-2</v>
      </c>
      <c r="D264" s="153">
        <v>5.089820359281437E-2</v>
      </c>
      <c r="E264" s="153">
        <v>0.28443113772455092</v>
      </c>
      <c r="F264" s="153">
        <v>1</v>
      </c>
      <c r="G264" s="144">
        <v>334</v>
      </c>
      <c r="H264" s="153">
        <v>5.3150859325270527E-2</v>
      </c>
      <c r="I264" s="64">
        <v>0.53900000000000003</v>
      </c>
      <c r="J264" s="64">
        <v>0.64400000000000002</v>
      </c>
      <c r="K264" s="64">
        <v>4.9000000000000002E-2</v>
      </c>
      <c r="L264" s="64">
        <v>0.105</v>
      </c>
      <c r="M264" s="64">
        <v>3.2000000000000001E-2</v>
      </c>
      <c r="N264" s="64">
        <v>0.08</v>
      </c>
      <c r="O264" s="64">
        <v>0.23899999999999999</v>
      </c>
      <c r="P264" s="64">
        <v>0.33500000000000002</v>
      </c>
    </row>
    <row r="265" spans="1:16" x14ac:dyDescent="0.25">
      <c r="A265" s="97" t="s">
        <v>1411</v>
      </c>
      <c r="B265" s="153">
        <v>0.62543554006968638</v>
      </c>
      <c r="C265" s="153">
        <v>9.5818815331010457E-2</v>
      </c>
      <c r="D265" s="153">
        <v>5.7491289198606271E-2</v>
      </c>
      <c r="E265" s="153">
        <v>0.22125435540069685</v>
      </c>
      <c r="F265" s="153">
        <v>1</v>
      </c>
      <c r="G265" s="144">
        <v>574</v>
      </c>
      <c r="H265" s="153">
        <v>6.2780269058295965E-2</v>
      </c>
      <c r="I265" s="64">
        <v>0.58499999999999996</v>
      </c>
      <c r="J265" s="64">
        <v>0.66400000000000003</v>
      </c>
      <c r="K265" s="64">
        <v>7.3999999999999996E-2</v>
      </c>
      <c r="L265" s="64">
        <v>0.123</v>
      </c>
      <c r="M265" s="64">
        <v>4.1000000000000002E-2</v>
      </c>
      <c r="N265" s="64">
        <v>0.08</v>
      </c>
      <c r="O265" s="64">
        <v>0.189</v>
      </c>
      <c r="P265" s="64">
        <v>0.25700000000000001</v>
      </c>
    </row>
    <row r="266" spans="1:16" x14ac:dyDescent="0.25">
      <c r="A266" s="97" t="s">
        <v>1412</v>
      </c>
      <c r="B266" s="153">
        <v>0.65724381625441697</v>
      </c>
      <c r="C266" s="153">
        <v>0.12720848056537101</v>
      </c>
      <c r="D266" s="153">
        <v>4.5936395759717315E-2</v>
      </c>
      <c r="E266" s="153">
        <v>0.16961130742049471</v>
      </c>
      <c r="F266" s="153">
        <v>1</v>
      </c>
      <c r="G266" s="144">
        <v>283</v>
      </c>
      <c r="H266" s="153">
        <v>7.3890339425587467E-2</v>
      </c>
      <c r="I266" s="64">
        <v>0.6</v>
      </c>
      <c r="J266" s="64">
        <v>0.71</v>
      </c>
      <c r="K266" s="64">
        <v>9.2999999999999999E-2</v>
      </c>
      <c r="L266" s="64">
        <v>0.17100000000000001</v>
      </c>
      <c r="M266" s="64">
        <v>2.7E-2</v>
      </c>
      <c r="N266" s="64">
        <v>7.6999999999999999E-2</v>
      </c>
      <c r="O266" s="64">
        <v>0.13</v>
      </c>
      <c r="P266" s="64">
        <v>0.218</v>
      </c>
    </row>
    <row r="267" spans="1:16" x14ac:dyDescent="0.25">
      <c r="A267" s="97" t="s">
        <v>1413</v>
      </c>
      <c r="B267" s="153">
        <v>0.70496894409937894</v>
      </c>
      <c r="C267" s="153">
        <v>0.12732919254658384</v>
      </c>
      <c r="D267" s="153">
        <v>1.2422360248447204E-2</v>
      </c>
      <c r="E267" s="153">
        <v>0.15527950310559005</v>
      </c>
      <c r="F267" s="153">
        <v>1</v>
      </c>
      <c r="G267" s="144">
        <v>322</v>
      </c>
      <c r="H267" s="153">
        <v>0.11246943765281174</v>
      </c>
      <c r="I267" s="64">
        <v>0.65300000000000002</v>
      </c>
      <c r="J267" s="64">
        <v>0.752</v>
      </c>
      <c r="K267" s="64">
        <v>9.5000000000000001E-2</v>
      </c>
      <c r="L267" s="64">
        <v>0.16800000000000001</v>
      </c>
      <c r="M267" s="64">
        <v>5.0000000000000001E-3</v>
      </c>
      <c r="N267" s="64">
        <v>3.2000000000000001E-2</v>
      </c>
      <c r="O267" s="64">
        <v>0.12</v>
      </c>
      <c r="P267" s="64">
        <v>0.19900000000000001</v>
      </c>
    </row>
    <row r="268" spans="1:16" x14ac:dyDescent="0.25">
      <c r="A268" s="97" t="s">
        <v>1414</v>
      </c>
      <c r="B268" s="153">
        <v>0.52941176470588236</v>
      </c>
      <c r="C268" s="153">
        <v>1.4705882352941176E-2</v>
      </c>
      <c r="D268" s="153">
        <v>2.9411764705882353E-2</v>
      </c>
      <c r="E268" s="153">
        <v>0.4264705882352941</v>
      </c>
      <c r="F268" s="153">
        <v>1</v>
      </c>
      <c r="G268" s="144">
        <v>68</v>
      </c>
      <c r="H268" s="153">
        <v>6.5071770334928225E-2</v>
      </c>
      <c r="I268" s="64">
        <v>0.41199999999999998</v>
      </c>
      <c r="J268" s="64">
        <v>0.64300000000000002</v>
      </c>
      <c r="K268" s="64">
        <v>3.0000000000000001E-3</v>
      </c>
      <c r="L268" s="64">
        <v>7.9000000000000001E-2</v>
      </c>
      <c r="M268" s="64">
        <v>8.0000000000000002E-3</v>
      </c>
      <c r="N268" s="64">
        <v>0.10100000000000001</v>
      </c>
      <c r="O268" s="64">
        <v>0.316</v>
      </c>
      <c r="P268" s="64">
        <v>0.54500000000000004</v>
      </c>
    </row>
    <row r="269" spans="1:16" x14ac:dyDescent="0.25">
      <c r="A269" s="97"/>
      <c r="B269" s="153"/>
      <c r="C269" s="153"/>
      <c r="D269" s="153"/>
      <c r="E269" s="153"/>
      <c r="F269" s="153"/>
      <c r="G269" s="144"/>
      <c r="H269" s="153"/>
      <c r="I269" s="64"/>
      <c r="J269" s="64"/>
      <c r="K269" s="64"/>
      <c r="L269" s="64"/>
      <c r="M269" s="64"/>
      <c r="N269" s="64"/>
      <c r="O269" s="64"/>
      <c r="P269" s="64"/>
    </row>
    <row r="270" spans="1:16" x14ac:dyDescent="0.25">
      <c r="A270" s="97"/>
      <c r="B270" s="153"/>
      <c r="C270" s="153"/>
      <c r="D270" s="153"/>
      <c r="E270" s="153"/>
      <c r="F270" s="153"/>
      <c r="G270" s="144"/>
      <c r="H270" s="153"/>
      <c r="I270" s="64"/>
      <c r="J270" s="64"/>
      <c r="K270" s="64"/>
      <c r="L270" s="64"/>
      <c r="M270" s="64"/>
      <c r="N270" s="64"/>
      <c r="O270" s="64"/>
      <c r="P270" s="64"/>
    </row>
    <row r="271" spans="1:16" x14ac:dyDescent="0.25">
      <c r="A271" s="97"/>
      <c r="B271" s="153"/>
      <c r="C271" s="153"/>
      <c r="D271" s="153"/>
      <c r="E271" s="153"/>
      <c r="F271" s="153"/>
      <c r="G271" s="144"/>
      <c r="H271" s="153"/>
      <c r="I271" s="64"/>
      <c r="J271" s="64"/>
      <c r="K271" s="64"/>
      <c r="L271" s="64"/>
      <c r="M271" s="64"/>
      <c r="N271" s="64"/>
      <c r="O271" s="64"/>
      <c r="P271" s="64"/>
    </row>
    <row r="272" spans="1:16" x14ac:dyDescent="0.25">
      <c r="A272" s="97"/>
      <c r="B272" s="153"/>
      <c r="C272" s="153"/>
      <c r="D272" s="153"/>
      <c r="E272" s="153"/>
      <c r="F272" s="153"/>
      <c r="G272" s="144"/>
      <c r="H272" s="153"/>
      <c r="I272" s="64"/>
      <c r="J272" s="64"/>
      <c r="K272" s="64"/>
      <c r="L272" s="64"/>
      <c r="M272" s="64"/>
      <c r="N272" s="64"/>
      <c r="O272" s="64"/>
      <c r="P272" s="64"/>
    </row>
    <row r="273" spans="1:16" x14ac:dyDescent="0.25">
      <c r="A273" s="97"/>
      <c r="B273" s="153"/>
      <c r="C273" s="153"/>
      <c r="D273" s="153"/>
      <c r="E273" s="153"/>
      <c r="F273" s="153"/>
      <c r="G273" s="144"/>
      <c r="H273" s="153"/>
      <c r="I273" s="64"/>
      <c r="J273" s="64"/>
      <c r="K273" s="64"/>
      <c r="L273" s="64"/>
      <c r="M273" s="64"/>
      <c r="N273" s="64"/>
      <c r="O273" s="64"/>
      <c r="P273" s="64"/>
    </row>
    <row r="274" spans="1:16" x14ac:dyDescent="0.25">
      <c r="A274" s="97"/>
      <c r="B274" s="153"/>
      <c r="C274" s="153"/>
      <c r="D274" s="153"/>
      <c r="E274" s="153"/>
      <c r="F274" s="153"/>
      <c r="G274" s="144"/>
      <c r="H274" s="153"/>
      <c r="I274" s="64"/>
      <c r="J274" s="64"/>
      <c r="K274" s="64"/>
      <c r="L274" s="64"/>
      <c r="M274" s="64"/>
      <c r="N274" s="64"/>
      <c r="O274" s="64"/>
      <c r="P274" s="64"/>
    </row>
    <row r="275" spans="1:16" x14ac:dyDescent="0.25">
      <c r="A275" s="97"/>
      <c r="B275" s="153"/>
      <c r="C275" s="153"/>
      <c r="D275" s="153"/>
      <c r="E275" s="153"/>
      <c r="F275" s="153"/>
      <c r="G275" s="144"/>
      <c r="H275" s="153"/>
      <c r="I275" s="64"/>
      <c r="J275" s="64"/>
      <c r="K275" s="64"/>
      <c r="L275" s="64"/>
      <c r="M275" s="64"/>
      <c r="N275" s="64"/>
      <c r="O275" s="64"/>
      <c r="P275" s="64"/>
    </row>
    <row r="276" spans="1:16" x14ac:dyDescent="0.25">
      <c r="A276" s="97"/>
      <c r="B276" s="153"/>
      <c r="C276" s="153"/>
      <c r="D276" s="153"/>
      <c r="E276" s="153"/>
      <c r="F276" s="153"/>
      <c r="G276" s="144"/>
      <c r="H276" s="153"/>
      <c r="I276" s="64"/>
      <c r="J276" s="64"/>
      <c r="K276" s="64"/>
      <c r="L276" s="64"/>
      <c r="M276" s="64"/>
      <c r="N276" s="64"/>
      <c r="O276" s="64"/>
      <c r="P276" s="64"/>
    </row>
    <row r="277" spans="1:16" x14ac:dyDescent="0.25">
      <c r="A277" s="97"/>
      <c r="B277" s="153"/>
      <c r="C277" s="153"/>
      <c r="D277" s="153"/>
      <c r="E277" s="153"/>
      <c r="F277" s="153"/>
      <c r="G277" s="144"/>
      <c r="H277" s="153"/>
      <c r="I277" s="64"/>
      <c r="J277" s="64"/>
      <c r="K277" s="64"/>
      <c r="L277" s="64"/>
      <c r="M277" s="64"/>
      <c r="N277" s="64"/>
      <c r="O277" s="64"/>
      <c r="P277" s="64"/>
    </row>
    <row r="278" spans="1:16" x14ac:dyDescent="0.25">
      <c r="A278" s="97"/>
      <c r="B278" s="153"/>
      <c r="C278" s="153"/>
      <c r="D278" s="153"/>
      <c r="E278" s="153"/>
      <c r="F278" s="153"/>
      <c r="G278" s="144"/>
      <c r="H278" s="153"/>
      <c r="I278" s="64"/>
      <c r="J278" s="64"/>
      <c r="K278" s="64"/>
      <c r="L278" s="64"/>
      <c r="M278" s="64"/>
      <c r="N278" s="64"/>
      <c r="O278" s="64"/>
      <c r="P278" s="64"/>
    </row>
    <row r="279" spans="1:16" x14ac:dyDescent="0.25">
      <c r="A279" s="97"/>
      <c r="B279" s="153"/>
      <c r="C279" s="153"/>
      <c r="D279" s="153"/>
      <c r="E279" s="153"/>
      <c r="F279" s="153"/>
      <c r="G279" s="144"/>
      <c r="H279" s="153"/>
      <c r="I279" s="64"/>
      <c r="J279" s="64"/>
      <c r="K279" s="64"/>
      <c r="L279" s="64"/>
      <c r="M279" s="64"/>
      <c r="N279" s="64"/>
      <c r="O279" s="64"/>
      <c r="P279" s="64"/>
    </row>
    <row r="280" spans="1:16" x14ac:dyDescent="0.25">
      <c r="A280" s="97"/>
      <c r="B280" s="153"/>
      <c r="C280" s="153"/>
      <c r="D280" s="153"/>
      <c r="E280" s="153"/>
      <c r="F280" s="153"/>
      <c r="G280" s="144"/>
      <c r="H280" s="153"/>
      <c r="I280" s="64"/>
      <c r="J280" s="64"/>
      <c r="K280" s="64"/>
      <c r="L280" s="64"/>
      <c r="M280" s="64"/>
      <c r="N280" s="64"/>
      <c r="O280" s="64"/>
      <c r="P280" s="64"/>
    </row>
    <row r="281" spans="1:16" x14ac:dyDescent="0.25">
      <c r="A281" s="97"/>
      <c r="B281" s="153"/>
      <c r="C281" s="153"/>
      <c r="D281" s="153"/>
      <c r="E281" s="153"/>
      <c r="F281" s="153"/>
      <c r="G281" s="144"/>
      <c r="H281" s="153"/>
      <c r="I281" s="64"/>
      <c r="J281" s="64"/>
      <c r="K281" s="64"/>
      <c r="L281" s="64"/>
      <c r="M281" s="64"/>
      <c r="N281" s="64"/>
      <c r="O281" s="64"/>
      <c r="P281" s="64"/>
    </row>
    <row r="282" spans="1:16" x14ac:dyDescent="0.25">
      <c r="A282" s="97"/>
      <c r="B282" s="153"/>
      <c r="C282" s="153"/>
      <c r="D282" s="153"/>
      <c r="E282" s="153"/>
      <c r="F282" s="153"/>
      <c r="G282" s="144"/>
      <c r="H282" s="153"/>
      <c r="I282" s="64"/>
      <c r="J282" s="64"/>
      <c r="K282" s="64"/>
      <c r="L282" s="64"/>
      <c r="M282" s="64"/>
      <c r="N282" s="64"/>
      <c r="O282" s="64"/>
      <c r="P282" s="64"/>
    </row>
    <row r="283" spans="1:16" x14ac:dyDescent="0.25">
      <c r="A283" s="97"/>
      <c r="B283" s="153"/>
      <c r="C283" s="153"/>
      <c r="D283" s="153"/>
      <c r="E283" s="153"/>
      <c r="F283" s="153"/>
      <c r="G283" s="144"/>
      <c r="H283" s="153"/>
      <c r="I283" s="64"/>
      <c r="J283" s="64"/>
      <c r="K283" s="64"/>
      <c r="L283" s="64"/>
      <c r="M283" s="64"/>
      <c r="N283" s="64"/>
      <c r="O283" s="64"/>
      <c r="P283" s="64"/>
    </row>
    <row r="284" spans="1:16" x14ac:dyDescent="0.25">
      <c r="A284" s="97"/>
      <c r="B284" s="153"/>
      <c r="C284" s="153"/>
      <c r="D284" s="153"/>
      <c r="E284" s="153"/>
      <c r="F284" s="153"/>
      <c r="G284" s="144"/>
      <c r="H284" s="153"/>
      <c r="I284" s="64"/>
      <c r="J284" s="64"/>
      <c r="K284" s="64"/>
      <c r="L284" s="64"/>
      <c r="M284" s="64"/>
      <c r="N284" s="64"/>
      <c r="O284" s="64"/>
      <c r="P284" s="64"/>
    </row>
    <row r="285" spans="1:16" x14ac:dyDescent="0.25">
      <c r="A285" s="97"/>
      <c r="B285" s="153"/>
      <c r="C285" s="153"/>
      <c r="D285" s="153"/>
      <c r="E285" s="153"/>
      <c r="F285" s="153"/>
      <c r="G285" s="144"/>
      <c r="H285" s="153"/>
      <c r="I285" s="64"/>
      <c r="J285" s="64"/>
      <c r="K285" s="64"/>
      <c r="L285" s="64"/>
      <c r="M285" s="64"/>
      <c r="N285" s="64"/>
      <c r="O285" s="64"/>
      <c r="P285" s="64"/>
    </row>
    <row r="286" spans="1:16" x14ac:dyDescent="0.25">
      <c r="A286" s="97"/>
      <c r="B286" s="153"/>
      <c r="C286" s="153"/>
      <c r="D286" s="153"/>
      <c r="E286" s="153"/>
      <c r="F286" s="153"/>
      <c r="G286" s="144"/>
      <c r="H286" s="153"/>
      <c r="I286" s="64"/>
      <c r="J286" s="64"/>
      <c r="K286" s="64"/>
      <c r="L286" s="64"/>
      <c r="M286" s="64"/>
      <c r="N286" s="64"/>
      <c r="O286" s="64"/>
      <c r="P286" s="64"/>
    </row>
    <row r="287" spans="1:16" x14ac:dyDescent="0.25">
      <c r="A287" s="97"/>
      <c r="B287" s="153"/>
      <c r="C287" s="153"/>
      <c r="D287" s="153"/>
      <c r="E287" s="153"/>
      <c r="F287" s="153"/>
      <c r="G287" s="144"/>
      <c r="H287" s="153"/>
      <c r="I287" s="64"/>
      <c r="J287" s="64"/>
      <c r="K287" s="64"/>
      <c r="L287" s="64"/>
      <c r="M287" s="64"/>
      <c r="N287" s="64"/>
      <c r="O287" s="64"/>
      <c r="P287" s="64"/>
    </row>
    <row r="288" spans="1:16" x14ac:dyDescent="0.25">
      <c r="A288" s="97"/>
      <c r="B288" s="153"/>
      <c r="C288" s="153"/>
      <c r="D288" s="153"/>
      <c r="E288" s="153"/>
      <c r="F288" s="153"/>
      <c r="G288" s="144"/>
      <c r="H288" s="153"/>
      <c r="I288" s="64"/>
      <c r="J288" s="64"/>
      <c r="K288" s="64"/>
      <c r="L288" s="64"/>
      <c r="M288" s="64"/>
      <c r="N288" s="64"/>
      <c r="O288" s="64"/>
      <c r="P288" s="64"/>
    </row>
    <row r="289" spans="1:16" x14ac:dyDescent="0.25">
      <c r="A289" s="97"/>
      <c r="B289" s="153"/>
      <c r="C289" s="153"/>
      <c r="D289" s="153"/>
      <c r="E289" s="153"/>
      <c r="F289" s="153"/>
      <c r="G289" s="144"/>
      <c r="H289" s="153"/>
      <c r="I289" s="64"/>
      <c r="J289" s="64"/>
      <c r="K289" s="64"/>
      <c r="L289" s="64"/>
      <c r="M289" s="64"/>
      <c r="N289" s="64"/>
      <c r="O289" s="64"/>
      <c r="P289" s="64"/>
    </row>
    <row r="290" spans="1:16" x14ac:dyDescent="0.25">
      <c r="A290" s="97"/>
      <c r="B290" s="153"/>
      <c r="C290" s="153"/>
      <c r="D290" s="153"/>
      <c r="E290" s="153"/>
      <c r="F290" s="153"/>
      <c r="G290" s="144"/>
      <c r="H290" s="153"/>
      <c r="I290" s="64"/>
      <c r="J290" s="64"/>
      <c r="K290" s="64"/>
      <c r="L290" s="64"/>
      <c r="M290" s="64"/>
      <c r="N290" s="64"/>
      <c r="O290" s="64"/>
      <c r="P290" s="64"/>
    </row>
    <row r="291" spans="1:16" x14ac:dyDescent="0.25">
      <c r="A291" s="97"/>
      <c r="B291" s="153"/>
      <c r="C291" s="153"/>
      <c r="D291" s="153"/>
      <c r="E291" s="153"/>
      <c r="F291" s="153"/>
      <c r="G291" s="144"/>
      <c r="H291" s="153"/>
      <c r="I291" s="64"/>
      <c r="J291" s="64"/>
      <c r="K291" s="64"/>
      <c r="L291" s="64"/>
      <c r="M291" s="64"/>
      <c r="N291" s="64"/>
      <c r="O291" s="64"/>
      <c r="P291" s="64"/>
    </row>
    <row r="292" spans="1:16" x14ac:dyDescent="0.25">
      <c r="A292" s="97"/>
      <c r="B292" s="153"/>
      <c r="C292" s="153"/>
      <c r="D292" s="153"/>
      <c r="E292" s="153"/>
      <c r="F292" s="153"/>
      <c r="G292" s="144"/>
      <c r="H292" s="153"/>
      <c r="I292" s="64"/>
      <c r="J292" s="64"/>
      <c r="K292" s="64"/>
      <c r="L292" s="64"/>
      <c r="M292" s="64"/>
      <c r="N292" s="64"/>
      <c r="O292" s="64"/>
      <c r="P292" s="64"/>
    </row>
    <row r="293" spans="1:16" x14ac:dyDescent="0.25">
      <c r="A293" s="97"/>
      <c r="B293" s="153"/>
      <c r="C293" s="153"/>
      <c r="D293" s="153"/>
      <c r="E293" s="153"/>
      <c r="F293" s="153"/>
      <c r="G293" s="144"/>
      <c r="H293" s="153"/>
      <c r="I293" s="64"/>
      <c r="J293" s="64"/>
      <c r="K293" s="64"/>
      <c r="L293" s="64"/>
      <c r="M293" s="64"/>
      <c r="N293" s="64"/>
      <c r="O293" s="64"/>
      <c r="P293" s="64"/>
    </row>
    <row r="294" spans="1:16" x14ac:dyDescent="0.25">
      <c r="A294" s="97"/>
      <c r="B294" s="153"/>
      <c r="C294" s="153"/>
      <c r="D294" s="153"/>
      <c r="E294" s="153"/>
      <c r="F294" s="153"/>
      <c r="G294" s="144"/>
      <c r="H294" s="153"/>
      <c r="I294" s="64"/>
      <c r="J294" s="64"/>
      <c r="K294" s="64"/>
      <c r="L294" s="64"/>
      <c r="M294" s="64"/>
      <c r="N294" s="64"/>
      <c r="O294" s="64"/>
      <c r="P294" s="64"/>
    </row>
    <row r="295" spans="1:16" x14ac:dyDescent="0.25">
      <c r="A295" s="97"/>
      <c r="B295" s="153"/>
      <c r="C295" s="153"/>
      <c r="D295" s="153"/>
      <c r="E295" s="153"/>
      <c r="F295" s="153"/>
      <c r="G295" s="144"/>
      <c r="H295" s="153"/>
      <c r="I295" s="64"/>
      <c r="J295" s="64"/>
      <c r="K295" s="64"/>
      <c r="L295" s="64"/>
      <c r="M295" s="64"/>
      <c r="N295" s="64"/>
      <c r="O295" s="64"/>
      <c r="P295" s="64"/>
    </row>
    <row r="296" spans="1:16" x14ac:dyDescent="0.25">
      <c r="A296" s="97"/>
      <c r="B296" s="153"/>
      <c r="C296" s="153"/>
      <c r="D296" s="153"/>
      <c r="E296" s="153"/>
      <c r="F296" s="153"/>
      <c r="G296" s="144"/>
      <c r="H296" s="153"/>
      <c r="I296" s="64"/>
      <c r="J296" s="64"/>
      <c r="K296" s="64"/>
      <c r="L296" s="64"/>
      <c r="M296" s="64"/>
      <c r="N296" s="64"/>
      <c r="O296" s="64"/>
      <c r="P296" s="64"/>
    </row>
    <row r="297" spans="1:16" x14ac:dyDescent="0.25">
      <c r="A297" s="97"/>
      <c r="B297" s="153"/>
      <c r="C297" s="153"/>
      <c r="D297" s="153"/>
      <c r="E297" s="153"/>
      <c r="F297" s="153"/>
      <c r="G297" s="144"/>
      <c r="H297" s="153"/>
      <c r="I297" s="64"/>
      <c r="J297" s="64"/>
      <c r="K297" s="64"/>
      <c r="L297" s="64"/>
      <c r="M297" s="64"/>
      <c r="N297" s="64"/>
      <c r="O297" s="64"/>
      <c r="P297" s="64"/>
    </row>
    <row r="298" spans="1:16" x14ac:dyDescent="0.25">
      <c r="A298" s="97"/>
      <c r="B298" s="153"/>
      <c r="C298" s="153"/>
      <c r="D298" s="153"/>
      <c r="E298" s="153"/>
      <c r="F298" s="153"/>
      <c r="G298" s="144"/>
      <c r="H298" s="153"/>
      <c r="I298" s="64"/>
      <c r="J298" s="64"/>
      <c r="K298" s="64"/>
      <c r="L298" s="64"/>
      <c r="M298" s="64"/>
      <c r="N298" s="64"/>
      <c r="O298" s="64"/>
      <c r="P298" s="64"/>
    </row>
    <row r="299" spans="1:16" x14ac:dyDescent="0.25">
      <c r="A299" s="97"/>
      <c r="B299" s="153"/>
      <c r="C299" s="153"/>
      <c r="D299" s="153"/>
      <c r="E299" s="153"/>
      <c r="F299" s="153"/>
      <c r="G299" s="144"/>
      <c r="H299" s="153"/>
      <c r="I299" s="64"/>
      <c r="J299" s="64"/>
      <c r="K299" s="64"/>
      <c r="L299" s="64"/>
      <c r="M299" s="64"/>
      <c r="N299" s="64"/>
      <c r="O299" s="64"/>
      <c r="P299" s="64"/>
    </row>
    <row r="300" spans="1:16" x14ac:dyDescent="0.25">
      <c r="A300" s="97"/>
      <c r="B300" s="153"/>
      <c r="C300" s="153"/>
      <c r="D300" s="153"/>
      <c r="E300" s="153"/>
      <c r="F300" s="153"/>
      <c r="G300" s="144"/>
      <c r="H300" s="153"/>
      <c r="I300" s="64"/>
      <c r="J300" s="64"/>
      <c r="K300" s="64"/>
      <c r="L300" s="64"/>
      <c r="M300" s="64"/>
      <c r="N300" s="64"/>
      <c r="O300" s="64"/>
      <c r="P300" s="64"/>
    </row>
    <row r="301" spans="1:16" x14ac:dyDescent="0.25">
      <c r="A301" s="97"/>
      <c r="B301" s="153"/>
      <c r="C301" s="153"/>
      <c r="D301" s="153"/>
      <c r="E301" s="153"/>
      <c r="F301" s="153"/>
      <c r="G301" s="144"/>
      <c r="H301" s="153"/>
      <c r="I301" s="64"/>
      <c r="J301" s="64"/>
      <c r="K301" s="64"/>
      <c r="L301" s="64"/>
      <c r="M301" s="64"/>
      <c r="N301" s="64"/>
      <c r="O301" s="64"/>
      <c r="P301" s="64"/>
    </row>
    <row r="302" spans="1:16" x14ac:dyDescent="0.25">
      <c r="A302" s="97"/>
      <c r="B302" s="153"/>
      <c r="C302" s="153"/>
      <c r="D302" s="153"/>
      <c r="E302" s="153"/>
      <c r="F302" s="153"/>
      <c r="G302" s="144"/>
      <c r="H302" s="153"/>
      <c r="I302" s="64"/>
      <c r="J302" s="64"/>
      <c r="K302" s="64"/>
      <c r="L302" s="64"/>
      <c r="M302" s="64"/>
      <c r="N302" s="64"/>
      <c r="O302" s="64"/>
      <c r="P302" s="64"/>
    </row>
    <row r="303" spans="1:16" x14ac:dyDescent="0.25">
      <c r="A303" s="97"/>
      <c r="B303" s="153"/>
      <c r="C303" s="153"/>
      <c r="D303" s="153"/>
      <c r="E303" s="153"/>
      <c r="F303" s="153"/>
      <c r="G303" s="144"/>
      <c r="H303" s="153"/>
      <c r="I303" s="64"/>
      <c r="J303" s="64"/>
      <c r="K303" s="64"/>
      <c r="L303" s="64"/>
      <c r="M303" s="64"/>
      <c r="N303" s="64"/>
      <c r="O303" s="64"/>
      <c r="P303" s="64"/>
    </row>
    <row r="304" spans="1:16" x14ac:dyDescent="0.25">
      <c r="A304" s="97"/>
      <c r="B304" s="153"/>
      <c r="C304" s="153"/>
      <c r="D304" s="153"/>
      <c r="E304" s="153"/>
      <c r="F304" s="153"/>
      <c r="G304" s="144"/>
      <c r="H304" s="153"/>
      <c r="I304" s="64"/>
      <c r="J304" s="64"/>
      <c r="K304" s="64"/>
      <c r="L304" s="64"/>
      <c r="M304" s="64"/>
      <c r="N304" s="64"/>
      <c r="O304" s="64"/>
      <c r="P304" s="64"/>
    </row>
    <row r="305" spans="1:16" x14ac:dyDescent="0.25">
      <c r="A305" s="97"/>
      <c r="B305" s="153"/>
      <c r="C305" s="153"/>
      <c r="D305" s="153"/>
      <c r="E305" s="153"/>
      <c r="F305" s="153"/>
      <c r="G305" s="144"/>
      <c r="H305" s="153"/>
      <c r="I305" s="64"/>
      <c r="J305" s="64"/>
      <c r="K305" s="64"/>
      <c r="L305" s="64"/>
      <c r="M305" s="64"/>
      <c r="N305" s="64"/>
      <c r="O305" s="64"/>
      <c r="P305" s="64"/>
    </row>
    <row r="306" spans="1:16" x14ac:dyDescent="0.25">
      <c r="A306" s="97"/>
      <c r="B306" s="153"/>
      <c r="C306" s="153"/>
      <c r="D306" s="153"/>
      <c r="E306" s="153"/>
      <c r="F306" s="153"/>
      <c r="G306" s="144"/>
      <c r="H306" s="153"/>
      <c r="I306" s="64"/>
      <c r="J306" s="64"/>
      <c r="K306" s="64"/>
      <c r="L306" s="64"/>
      <c r="M306" s="64"/>
      <c r="N306" s="64"/>
      <c r="O306" s="64"/>
      <c r="P306" s="64"/>
    </row>
    <row r="307" spans="1:16" x14ac:dyDescent="0.25">
      <c r="A307" s="97"/>
      <c r="B307" s="153"/>
      <c r="C307" s="153"/>
      <c r="D307" s="153"/>
      <c r="E307" s="153"/>
      <c r="F307" s="153"/>
      <c r="G307" s="144"/>
      <c r="H307" s="153"/>
      <c r="I307" s="64"/>
      <c r="J307" s="64"/>
      <c r="K307" s="64"/>
      <c r="L307" s="64"/>
      <c r="M307" s="64"/>
      <c r="N307" s="64"/>
      <c r="O307" s="64"/>
      <c r="P307" s="64"/>
    </row>
    <row r="308" spans="1:16" x14ac:dyDescent="0.25">
      <c r="A308" s="97"/>
      <c r="B308" s="153"/>
      <c r="C308" s="153"/>
      <c r="D308" s="153"/>
      <c r="E308" s="153"/>
      <c r="F308" s="153"/>
      <c r="G308" s="144"/>
      <c r="H308" s="153"/>
      <c r="I308" s="64"/>
      <c r="J308" s="64"/>
      <c r="K308" s="64"/>
      <c r="L308" s="64"/>
      <c r="M308" s="64"/>
      <c r="N308" s="64"/>
      <c r="O308" s="64"/>
      <c r="P308" s="64"/>
    </row>
    <row r="309" spans="1:16" x14ac:dyDescent="0.25">
      <c r="A309" s="97"/>
      <c r="B309" s="153"/>
      <c r="C309" s="153"/>
      <c r="D309" s="153"/>
      <c r="E309" s="153"/>
      <c r="F309" s="153"/>
      <c r="G309" s="144"/>
      <c r="H309" s="153"/>
      <c r="I309" s="64"/>
      <c r="J309" s="64"/>
      <c r="K309" s="64"/>
      <c r="L309" s="64"/>
      <c r="M309" s="64"/>
      <c r="N309" s="64"/>
      <c r="O309" s="64"/>
      <c r="P309" s="64"/>
    </row>
    <row r="310" spans="1:16" x14ac:dyDescent="0.25">
      <c r="A310" s="97"/>
      <c r="B310" s="153"/>
      <c r="C310" s="153"/>
      <c r="D310" s="153"/>
      <c r="E310" s="153"/>
      <c r="F310" s="153"/>
      <c r="G310" s="144"/>
      <c r="H310" s="153"/>
      <c r="I310" s="64"/>
      <c r="J310" s="64"/>
      <c r="K310" s="64"/>
      <c r="L310" s="64"/>
      <c r="M310" s="64"/>
      <c r="N310" s="64"/>
      <c r="O310" s="64"/>
      <c r="P310" s="64"/>
    </row>
    <row r="311" spans="1:16" x14ac:dyDescent="0.25">
      <c r="A311" s="97"/>
      <c r="B311" s="153"/>
      <c r="C311" s="153"/>
      <c r="D311" s="153"/>
      <c r="E311" s="153"/>
      <c r="F311" s="153"/>
      <c r="G311" s="144"/>
      <c r="H311" s="153"/>
      <c r="I311" s="64"/>
      <c r="J311" s="64"/>
      <c r="K311" s="64"/>
      <c r="L311" s="64"/>
      <c r="M311" s="64"/>
      <c r="N311" s="64"/>
      <c r="O311" s="64"/>
      <c r="P311" s="64"/>
    </row>
    <row r="312" spans="1:16" x14ac:dyDescent="0.25">
      <c r="A312" s="97"/>
      <c r="B312" s="153"/>
      <c r="C312" s="153"/>
      <c r="D312" s="153"/>
      <c r="E312" s="153"/>
      <c r="F312" s="153"/>
      <c r="G312" s="144"/>
      <c r="H312" s="153"/>
      <c r="I312" s="64"/>
      <c r="J312" s="64"/>
      <c r="K312" s="64"/>
      <c r="L312" s="64"/>
      <c r="M312" s="64"/>
      <c r="N312" s="64"/>
      <c r="O312" s="64"/>
      <c r="P312" s="64"/>
    </row>
    <row r="313" spans="1:16" x14ac:dyDescent="0.25">
      <c r="A313" s="97"/>
      <c r="B313" s="153"/>
      <c r="C313" s="153"/>
      <c r="D313" s="153"/>
      <c r="E313" s="153"/>
      <c r="F313" s="153"/>
      <c r="G313" s="144"/>
      <c r="H313" s="153"/>
      <c r="I313" s="64"/>
      <c r="J313" s="64"/>
      <c r="K313" s="64"/>
      <c r="L313" s="64"/>
      <c r="M313" s="64"/>
      <c r="N313" s="64"/>
      <c r="O313" s="64"/>
      <c r="P313" s="64"/>
    </row>
    <row r="314" spans="1:16" x14ac:dyDescent="0.25">
      <c r="A314" s="97"/>
      <c r="B314" s="153"/>
      <c r="C314" s="153"/>
      <c r="D314" s="153"/>
      <c r="E314" s="153"/>
      <c r="F314" s="153"/>
      <c r="G314" s="144"/>
      <c r="H314" s="153"/>
      <c r="I314" s="64"/>
      <c r="J314" s="64"/>
      <c r="K314" s="64"/>
      <c r="L314" s="64"/>
      <c r="M314" s="64"/>
      <c r="N314" s="64"/>
      <c r="O314" s="64"/>
      <c r="P314" s="64"/>
    </row>
    <row r="315" spans="1:16" x14ac:dyDescent="0.25">
      <c r="A315" s="97"/>
      <c r="B315" s="153"/>
      <c r="C315" s="153"/>
      <c r="D315" s="153"/>
      <c r="E315" s="153"/>
      <c r="F315" s="153"/>
      <c r="G315" s="144"/>
      <c r="H315" s="153"/>
      <c r="I315" s="64"/>
      <c r="J315" s="64"/>
      <c r="K315" s="64"/>
      <c r="L315" s="64"/>
      <c r="M315" s="64"/>
      <c r="N315" s="64"/>
      <c r="O315" s="64"/>
      <c r="P315" s="64"/>
    </row>
    <row r="316" spans="1:16" x14ac:dyDescent="0.25">
      <c r="A316" s="97"/>
      <c r="B316" s="153"/>
      <c r="C316" s="153"/>
      <c r="D316" s="153"/>
      <c r="E316" s="153"/>
      <c r="F316" s="153"/>
      <c r="G316" s="144"/>
      <c r="H316" s="153"/>
      <c r="I316" s="64"/>
      <c r="J316" s="64"/>
      <c r="K316" s="64"/>
      <c r="L316" s="64"/>
      <c r="M316" s="64"/>
      <c r="N316" s="64"/>
      <c r="O316" s="64"/>
      <c r="P316" s="64"/>
    </row>
    <row r="317" spans="1:16" x14ac:dyDescent="0.25">
      <c r="A317" s="97"/>
      <c r="B317" s="153"/>
      <c r="C317" s="153"/>
      <c r="D317" s="153"/>
      <c r="E317" s="153"/>
      <c r="F317" s="153"/>
      <c r="G317" s="144"/>
      <c r="H317" s="153"/>
      <c r="I317" s="64"/>
      <c r="J317" s="64"/>
      <c r="K317" s="64"/>
      <c r="L317" s="64"/>
      <c r="M317" s="64"/>
      <c r="N317" s="64"/>
      <c r="O317" s="64"/>
      <c r="P317" s="64"/>
    </row>
    <row r="318" spans="1:16" x14ac:dyDescent="0.25">
      <c r="A318" s="97"/>
      <c r="B318" s="153"/>
      <c r="C318" s="153"/>
      <c r="D318" s="153"/>
      <c r="E318" s="153"/>
      <c r="F318" s="153"/>
      <c r="G318" s="144"/>
      <c r="H318" s="153"/>
      <c r="I318" s="64"/>
      <c r="J318" s="64"/>
      <c r="K318" s="64"/>
      <c r="L318" s="64"/>
      <c r="M318" s="64"/>
      <c r="N318" s="64"/>
      <c r="O318" s="64"/>
      <c r="P318" s="64"/>
    </row>
    <row r="319" spans="1:16" x14ac:dyDescent="0.25">
      <c r="A319" s="97"/>
      <c r="B319" s="153"/>
      <c r="C319" s="153"/>
      <c r="D319" s="153"/>
      <c r="E319" s="153"/>
      <c r="F319" s="153"/>
      <c r="G319" s="144"/>
      <c r="H319" s="153"/>
      <c r="I319" s="64"/>
      <c r="J319" s="64"/>
      <c r="K319" s="64"/>
      <c r="L319" s="64"/>
      <c r="M319" s="64"/>
      <c r="N319" s="64"/>
      <c r="O319" s="64"/>
      <c r="P319" s="64"/>
    </row>
    <row r="320" spans="1:16" x14ac:dyDescent="0.25">
      <c r="A320" s="97"/>
      <c r="B320" s="153"/>
      <c r="C320" s="153"/>
      <c r="D320" s="153"/>
      <c r="E320" s="153"/>
      <c r="F320" s="153"/>
      <c r="G320" s="144"/>
      <c r="H320" s="153"/>
      <c r="I320" s="64"/>
      <c r="J320" s="64"/>
      <c r="K320" s="64"/>
      <c r="L320" s="64"/>
      <c r="M320" s="64"/>
      <c r="N320" s="64"/>
      <c r="O320" s="64"/>
      <c r="P320" s="64"/>
    </row>
    <row r="321" spans="1:16" x14ac:dyDescent="0.25">
      <c r="A321" s="97"/>
      <c r="B321" s="153"/>
      <c r="C321" s="153"/>
      <c r="D321" s="153"/>
      <c r="E321" s="153"/>
      <c r="F321" s="153"/>
      <c r="G321" s="144"/>
      <c r="H321" s="153"/>
      <c r="I321" s="64"/>
      <c r="J321" s="64"/>
      <c r="K321" s="64"/>
      <c r="L321" s="64"/>
      <c r="M321" s="64"/>
      <c r="N321" s="64"/>
      <c r="O321" s="64"/>
      <c r="P321" s="64"/>
    </row>
    <row r="322" spans="1:16" x14ac:dyDescent="0.25">
      <c r="A322" s="97"/>
      <c r="B322" s="153"/>
      <c r="C322" s="153"/>
      <c r="D322" s="153"/>
      <c r="E322" s="153"/>
      <c r="F322" s="153"/>
      <c r="G322" s="144"/>
      <c r="H322" s="153"/>
      <c r="I322" s="64"/>
      <c r="J322" s="64"/>
      <c r="K322" s="64"/>
      <c r="L322" s="64"/>
      <c r="M322" s="64"/>
      <c r="N322" s="64"/>
      <c r="O322" s="64"/>
      <c r="P322" s="64"/>
    </row>
    <row r="323" spans="1:16" x14ac:dyDescent="0.25">
      <c r="A323" s="97"/>
      <c r="B323" s="153"/>
      <c r="C323" s="153"/>
      <c r="D323" s="153"/>
      <c r="E323" s="153"/>
      <c r="F323" s="153"/>
      <c r="G323" s="144"/>
      <c r="H323" s="153"/>
      <c r="I323" s="64"/>
      <c r="J323" s="64"/>
      <c r="K323" s="64"/>
      <c r="L323" s="64"/>
      <c r="M323" s="64"/>
      <c r="N323" s="64"/>
      <c r="O323" s="64"/>
      <c r="P323" s="64"/>
    </row>
    <row r="324" spans="1:16" x14ac:dyDescent="0.25">
      <c r="A324" s="97"/>
      <c r="B324" s="153"/>
      <c r="C324" s="153"/>
      <c r="D324" s="153"/>
      <c r="E324" s="153"/>
      <c r="F324" s="153"/>
      <c r="G324" s="144"/>
      <c r="H324" s="153"/>
      <c r="I324" s="64"/>
      <c r="J324" s="64"/>
      <c r="K324" s="64"/>
      <c r="L324" s="64"/>
      <c r="M324" s="64"/>
      <c r="N324" s="64"/>
      <c r="O324" s="64"/>
      <c r="P324" s="64"/>
    </row>
    <row r="325" spans="1:16" x14ac:dyDescent="0.25">
      <c r="A325" s="97"/>
      <c r="B325" s="153"/>
      <c r="C325" s="153"/>
      <c r="D325" s="153"/>
      <c r="E325" s="153"/>
      <c r="F325" s="153"/>
      <c r="G325" s="144"/>
      <c r="H325" s="153"/>
      <c r="I325" s="64"/>
      <c r="J325" s="64"/>
      <c r="K325" s="64"/>
      <c r="L325" s="64"/>
      <c r="M325" s="64"/>
      <c r="N325" s="64"/>
      <c r="O325" s="64"/>
      <c r="P325" s="64"/>
    </row>
    <row r="326" spans="1:16" x14ac:dyDescent="0.25">
      <c r="A326" s="97"/>
      <c r="B326" s="153"/>
      <c r="C326" s="153"/>
      <c r="D326" s="153"/>
      <c r="E326" s="153"/>
      <c r="F326" s="153"/>
      <c r="G326" s="144"/>
      <c r="H326" s="153"/>
      <c r="I326" s="64"/>
      <c r="J326" s="64"/>
      <c r="K326" s="64"/>
      <c r="L326" s="64"/>
      <c r="M326" s="64"/>
      <c r="N326" s="64"/>
      <c r="O326" s="64"/>
      <c r="P326" s="64"/>
    </row>
    <row r="327" spans="1:16" x14ac:dyDescent="0.25">
      <c r="A327" s="97"/>
      <c r="B327" s="153"/>
      <c r="C327" s="153"/>
      <c r="D327" s="153"/>
      <c r="E327" s="153"/>
      <c r="F327" s="153"/>
      <c r="G327" s="144"/>
      <c r="H327" s="153"/>
      <c r="I327" s="64"/>
      <c r="J327" s="64"/>
      <c r="K327" s="64"/>
      <c r="L327" s="64"/>
      <c r="M327" s="64"/>
      <c r="N327" s="64"/>
      <c r="O327" s="64"/>
      <c r="P327" s="64"/>
    </row>
    <row r="328" spans="1:16" x14ac:dyDescent="0.25">
      <c r="A328" s="97"/>
      <c r="B328" s="153"/>
      <c r="C328" s="153"/>
      <c r="D328" s="153"/>
      <c r="E328" s="153"/>
      <c r="F328" s="153"/>
      <c r="G328" s="144"/>
      <c r="H328" s="153"/>
      <c r="I328" s="64"/>
      <c r="J328" s="64"/>
      <c r="K328" s="64"/>
      <c r="L328" s="64"/>
      <c r="M328" s="64"/>
      <c r="N328" s="64"/>
      <c r="O328" s="64"/>
      <c r="P328" s="64"/>
    </row>
    <row r="329" spans="1:16" x14ac:dyDescent="0.25">
      <c r="A329" s="97"/>
      <c r="B329" s="153"/>
      <c r="C329" s="153"/>
      <c r="D329" s="153"/>
      <c r="E329" s="153"/>
      <c r="F329" s="153"/>
      <c r="G329" s="144"/>
      <c r="H329" s="153"/>
      <c r="I329" s="64"/>
      <c r="J329" s="64"/>
      <c r="K329" s="64"/>
      <c r="L329" s="64"/>
      <c r="M329" s="64"/>
      <c r="N329" s="64"/>
      <c r="O329" s="64"/>
      <c r="P329" s="64"/>
    </row>
    <row r="330" spans="1:16" x14ac:dyDescent="0.25">
      <c r="A330" s="97"/>
      <c r="B330" s="153"/>
      <c r="C330" s="153"/>
      <c r="D330" s="153"/>
      <c r="E330" s="153"/>
      <c r="F330" s="153"/>
      <c r="G330" s="144"/>
      <c r="H330" s="153"/>
      <c r="I330" s="64"/>
      <c r="J330" s="64"/>
      <c r="K330" s="64"/>
      <c r="L330" s="64"/>
      <c r="M330" s="64"/>
      <c r="N330" s="64"/>
      <c r="O330" s="64"/>
      <c r="P330" s="64"/>
    </row>
    <row r="331" spans="1:16" x14ac:dyDescent="0.25">
      <c r="A331" s="97"/>
      <c r="B331" s="153"/>
      <c r="C331" s="153"/>
      <c r="D331" s="153"/>
      <c r="E331" s="153"/>
      <c r="F331" s="153"/>
      <c r="G331" s="144"/>
      <c r="H331" s="153"/>
      <c r="I331" s="64"/>
      <c r="J331" s="64"/>
      <c r="K331" s="64"/>
      <c r="L331" s="64"/>
      <c r="M331" s="64"/>
      <c r="N331" s="64"/>
      <c r="O331" s="64"/>
      <c r="P331" s="64"/>
    </row>
    <row r="332" spans="1:16" x14ac:dyDescent="0.25">
      <c r="A332" s="97"/>
      <c r="B332" s="153"/>
      <c r="C332" s="153"/>
      <c r="D332" s="153"/>
      <c r="E332" s="153"/>
      <c r="F332" s="153"/>
      <c r="G332" s="144"/>
      <c r="H332" s="153"/>
      <c r="I332" s="64"/>
      <c r="J332" s="64"/>
      <c r="K332" s="64"/>
      <c r="L332" s="64"/>
      <c r="M332" s="64"/>
      <c r="N332" s="64"/>
      <c r="O332" s="64"/>
      <c r="P332" s="64"/>
    </row>
    <row r="333" spans="1:16" x14ac:dyDescent="0.25">
      <c r="A333" s="97"/>
      <c r="B333" s="153"/>
      <c r="C333" s="153"/>
      <c r="D333" s="153"/>
      <c r="E333" s="153"/>
      <c r="F333" s="153"/>
      <c r="G333" s="144"/>
      <c r="H333" s="153"/>
      <c r="I333" s="64"/>
      <c r="J333" s="64"/>
      <c r="K333" s="64"/>
      <c r="L333" s="64"/>
      <c r="M333" s="64"/>
      <c r="N333" s="64"/>
      <c r="O333" s="64"/>
      <c r="P333" s="64"/>
    </row>
    <row r="334" spans="1:16" x14ac:dyDescent="0.25">
      <c r="A334" s="97"/>
      <c r="B334" s="153"/>
      <c r="C334" s="153"/>
      <c r="D334" s="153"/>
      <c r="E334" s="153"/>
      <c r="F334" s="153"/>
      <c r="G334" s="144"/>
      <c r="H334" s="153"/>
      <c r="I334" s="64"/>
      <c r="J334" s="64"/>
      <c r="K334" s="64"/>
      <c r="L334" s="64"/>
      <c r="M334" s="64"/>
      <c r="N334" s="64"/>
      <c r="O334" s="64"/>
      <c r="P334" s="64"/>
    </row>
    <row r="335" spans="1:16" x14ac:dyDescent="0.25">
      <c r="A335" s="97"/>
      <c r="B335" s="153"/>
      <c r="C335" s="153"/>
      <c r="D335" s="153"/>
      <c r="E335" s="153"/>
      <c r="F335" s="153"/>
      <c r="G335" s="144"/>
      <c r="H335" s="153"/>
      <c r="I335" s="64"/>
      <c r="J335" s="64"/>
      <c r="K335" s="64"/>
      <c r="L335" s="64"/>
      <c r="M335" s="64"/>
      <c r="N335" s="64"/>
      <c r="O335" s="64"/>
      <c r="P335" s="64"/>
    </row>
    <row r="336" spans="1:16" x14ac:dyDescent="0.25">
      <c r="A336" s="97"/>
      <c r="B336" s="153"/>
      <c r="C336" s="153"/>
      <c r="D336" s="153"/>
      <c r="E336" s="153"/>
      <c r="F336" s="153"/>
      <c r="G336" s="144"/>
      <c r="H336" s="153"/>
      <c r="I336" s="64"/>
      <c r="J336" s="64"/>
      <c r="K336" s="64"/>
      <c r="L336" s="64"/>
      <c r="M336" s="64"/>
      <c r="N336" s="64"/>
      <c r="O336" s="64"/>
      <c r="P336" s="64"/>
    </row>
    <row r="337" spans="1:16" x14ac:dyDescent="0.25">
      <c r="A337" s="97"/>
      <c r="B337" s="153"/>
      <c r="C337" s="153"/>
      <c r="D337" s="153"/>
      <c r="E337" s="153"/>
      <c r="F337" s="153"/>
      <c r="G337" s="144"/>
      <c r="H337" s="153"/>
      <c r="I337" s="64"/>
      <c r="J337" s="64"/>
      <c r="K337" s="64"/>
      <c r="L337" s="64"/>
      <c r="M337" s="64"/>
      <c r="N337" s="64"/>
      <c r="O337" s="64"/>
      <c r="P337" s="64"/>
    </row>
    <row r="338" spans="1:16" x14ac:dyDescent="0.25">
      <c r="A338" s="97"/>
      <c r="B338" s="153"/>
      <c r="C338" s="153"/>
      <c r="D338" s="153"/>
      <c r="E338" s="153"/>
      <c r="F338" s="153"/>
      <c r="G338" s="144"/>
      <c r="H338" s="153"/>
      <c r="I338" s="64"/>
      <c r="J338" s="64"/>
      <c r="K338" s="64"/>
      <c r="L338" s="64"/>
      <c r="M338" s="64"/>
      <c r="N338" s="64"/>
      <c r="O338" s="64"/>
      <c r="P338" s="64"/>
    </row>
    <row r="339" spans="1:16" x14ac:dyDescent="0.25">
      <c r="A339" s="97"/>
      <c r="B339" s="153"/>
      <c r="C339" s="153"/>
      <c r="D339" s="153"/>
      <c r="E339" s="153"/>
      <c r="F339" s="153"/>
      <c r="G339" s="144"/>
      <c r="H339" s="153"/>
      <c r="I339" s="64"/>
      <c r="J339" s="64"/>
      <c r="K339" s="64"/>
      <c r="L339" s="64"/>
      <c r="M339" s="64"/>
      <c r="N339" s="64"/>
      <c r="O339" s="64"/>
      <c r="P339" s="64"/>
    </row>
    <row r="340" spans="1:16" x14ac:dyDescent="0.25">
      <c r="A340" s="97"/>
      <c r="B340" s="153"/>
      <c r="C340" s="153"/>
      <c r="D340" s="153"/>
      <c r="E340" s="153"/>
      <c r="F340" s="153"/>
      <c r="G340" s="144"/>
      <c r="H340" s="153"/>
      <c r="I340" s="64"/>
      <c r="J340" s="64"/>
      <c r="K340" s="64"/>
      <c r="L340" s="64"/>
      <c r="M340" s="64"/>
      <c r="N340" s="64"/>
      <c r="O340" s="64"/>
      <c r="P340" s="64"/>
    </row>
    <row r="341" spans="1:16" x14ac:dyDescent="0.25">
      <c r="A341" s="97"/>
      <c r="B341" s="153"/>
      <c r="C341" s="153"/>
      <c r="D341" s="153"/>
      <c r="E341" s="153"/>
      <c r="F341" s="153"/>
      <c r="G341" s="144"/>
      <c r="H341" s="153"/>
      <c r="I341" s="64"/>
      <c r="J341" s="64"/>
      <c r="K341" s="64"/>
      <c r="L341" s="64"/>
      <c r="M341" s="64"/>
      <c r="N341" s="64"/>
      <c r="O341" s="64"/>
      <c r="P341" s="64"/>
    </row>
    <row r="342" spans="1:16" x14ac:dyDescent="0.25">
      <c r="A342" s="97"/>
      <c r="B342" s="153"/>
      <c r="C342" s="153"/>
      <c r="D342" s="153"/>
      <c r="E342" s="153"/>
      <c r="F342" s="153"/>
      <c r="G342" s="144"/>
      <c r="H342" s="153"/>
      <c r="I342" s="64"/>
      <c r="J342" s="64"/>
      <c r="K342" s="64"/>
      <c r="L342" s="64"/>
      <c r="M342" s="64"/>
      <c r="N342" s="64"/>
      <c r="O342" s="64"/>
      <c r="P342" s="64"/>
    </row>
    <row r="343" spans="1:16" x14ac:dyDescent="0.25">
      <c r="A343" s="97"/>
      <c r="B343" s="153"/>
      <c r="C343" s="153"/>
      <c r="D343" s="153"/>
      <c r="E343" s="153"/>
      <c r="F343" s="153"/>
      <c r="G343" s="144"/>
      <c r="H343" s="153"/>
      <c r="I343" s="64"/>
      <c r="J343" s="64"/>
      <c r="K343" s="64"/>
      <c r="L343" s="64"/>
      <c r="M343" s="64"/>
      <c r="N343" s="64"/>
      <c r="O343" s="64"/>
      <c r="P343" s="64"/>
    </row>
    <row r="344" spans="1:16" x14ac:dyDescent="0.25">
      <c r="A344" s="97"/>
      <c r="B344" s="153"/>
      <c r="C344" s="153"/>
      <c r="D344" s="153"/>
      <c r="E344" s="153"/>
      <c r="F344" s="153"/>
      <c r="G344" s="144"/>
      <c r="H344" s="153"/>
      <c r="I344" s="64"/>
      <c r="J344" s="64"/>
      <c r="K344" s="64"/>
      <c r="L344" s="64"/>
      <c r="M344" s="64"/>
      <c r="N344" s="64"/>
      <c r="O344" s="64"/>
      <c r="P344" s="64"/>
    </row>
    <row r="345" spans="1:16" x14ac:dyDescent="0.25">
      <c r="A345" s="97"/>
      <c r="B345" s="153"/>
      <c r="C345" s="153"/>
      <c r="D345" s="153"/>
      <c r="E345" s="153"/>
      <c r="F345" s="153"/>
      <c r="G345" s="144"/>
      <c r="H345" s="153"/>
      <c r="I345" s="64"/>
      <c r="J345" s="64"/>
      <c r="K345" s="64"/>
      <c r="L345" s="64"/>
      <c r="M345" s="64"/>
      <c r="N345" s="64"/>
      <c r="O345" s="64"/>
      <c r="P345" s="64"/>
    </row>
    <row r="346" spans="1:16" x14ac:dyDescent="0.25">
      <c r="A346" s="97"/>
      <c r="B346" s="153"/>
      <c r="C346" s="153"/>
      <c r="D346" s="153"/>
      <c r="E346" s="153"/>
      <c r="F346" s="153"/>
      <c r="G346" s="144"/>
      <c r="H346" s="153"/>
      <c r="I346" s="64"/>
      <c r="J346" s="64"/>
      <c r="K346" s="64"/>
      <c r="L346" s="64"/>
      <c r="M346" s="64"/>
      <c r="N346" s="64"/>
      <c r="O346" s="64"/>
      <c r="P346" s="64"/>
    </row>
    <row r="347" spans="1:16" x14ac:dyDescent="0.25">
      <c r="A347" s="97"/>
      <c r="B347" s="153"/>
      <c r="C347" s="153"/>
      <c r="D347" s="153"/>
      <c r="E347" s="153"/>
      <c r="F347" s="153"/>
      <c r="G347" s="144"/>
      <c r="H347" s="153"/>
      <c r="I347" s="64"/>
      <c r="J347" s="64"/>
      <c r="K347" s="64"/>
      <c r="L347" s="64"/>
      <c r="M347" s="64"/>
      <c r="N347" s="64"/>
      <c r="O347" s="64"/>
      <c r="P347" s="64"/>
    </row>
    <row r="348" spans="1:16" x14ac:dyDescent="0.25">
      <c r="A348" s="97"/>
      <c r="B348" s="153"/>
      <c r="C348" s="153"/>
      <c r="D348" s="153"/>
      <c r="E348" s="153"/>
      <c r="F348" s="153"/>
      <c r="G348" s="144"/>
      <c r="H348" s="153"/>
      <c r="I348" s="64"/>
      <c r="J348" s="64"/>
      <c r="K348" s="64"/>
      <c r="L348" s="64"/>
      <c r="M348" s="64"/>
      <c r="N348" s="64"/>
      <c r="O348" s="64"/>
      <c r="P348" s="64"/>
    </row>
    <row r="349" spans="1:16" x14ac:dyDescent="0.25">
      <c r="A349" s="97"/>
      <c r="B349" s="153"/>
      <c r="C349" s="153"/>
      <c r="D349" s="153"/>
      <c r="E349" s="153"/>
      <c r="F349" s="153"/>
      <c r="G349" s="144"/>
      <c r="H349" s="153"/>
      <c r="I349" s="64"/>
      <c r="J349" s="64"/>
      <c r="K349" s="64"/>
      <c r="L349" s="64"/>
      <c r="M349" s="64"/>
      <c r="N349" s="64"/>
      <c r="O349" s="64"/>
      <c r="P349" s="64"/>
    </row>
    <row r="350" spans="1:16" x14ac:dyDescent="0.25">
      <c r="A350" s="97"/>
      <c r="B350" s="153"/>
      <c r="C350" s="153"/>
      <c r="D350" s="153"/>
      <c r="E350" s="153"/>
      <c r="F350" s="153"/>
      <c r="G350" s="144"/>
      <c r="H350" s="153"/>
      <c r="I350" s="64"/>
      <c r="J350" s="64"/>
      <c r="K350" s="64"/>
      <c r="L350" s="64"/>
      <c r="M350" s="64"/>
      <c r="N350" s="64"/>
      <c r="O350" s="64"/>
      <c r="P350" s="64"/>
    </row>
    <row r="351" spans="1:16" x14ac:dyDescent="0.25">
      <c r="A351" s="97"/>
      <c r="B351" s="153"/>
      <c r="C351" s="153"/>
      <c r="D351" s="153"/>
      <c r="E351" s="153"/>
      <c r="F351" s="153"/>
      <c r="G351" s="144"/>
      <c r="H351" s="153"/>
      <c r="I351" s="64"/>
      <c r="J351" s="64"/>
      <c r="K351" s="64"/>
      <c r="L351" s="64"/>
      <c r="M351" s="64"/>
      <c r="N351" s="64"/>
      <c r="O351" s="64"/>
      <c r="P351" s="64"/>
    </row>
    <row r="352" spans="1:16" x14ac:dyDescent="0.25">
      <c r="A352" s="97"/>
      <c r="B352" s="153"/>
      <c r="C352" s="153"/>
      <c r="D352" s="153"/>
      <c r="E352" s="153"/>
      <c r="F352" s="153"/>
      <c r="G352" s="144"/>
      <c r="H352" s="153"/>
      <c r="I352" s="64"/>
      <c r="J352" s="64"/>
      <c r="K352" s="64"/>
      <c r="L352" s="64"/>
      <c r="M352" s="64"/>
      <c r="N352" s="64"/>
      <c r="O352" s="64"/>
      <c r="P352" s="64"/>
    </row>
    <row r="353" spans="1:16" x14ac:dyDescent="0.25">
      <c r="A353" s="97"/>
      <c r="B353" s="153"/>
      <c r="C353" s="153"/>
      <c r="D353" s="153"/>
      <c r="E353" s="153"/>
      <c r="F353" s="153"/>
      <c r="G353" s="144"/>
      <c r="H353" s="153"/>
      <c r="I353" s="64"/>
      <c r="J353" s="64"/>
      <c r="K353" s="64"/>
      <c r="L353" s="64"/>
      <c r="M353" s="64"/>
      <c r="N353" s="64"/>
      <c r="O353" s="64"/>
      <c r="P353" s="64"/>
    </row>
    <row r="354" spans="1:16" x14ac:dyDescent="0.25">
      <c r="A354" s="97"/>
      <c r="B354" s="153"/>
      <c r="C354" s="153"/>
      <c r="D354" s="153"/>
      <c r="E354" s="153"/>
      <c r="F354" s="153"/>
      <c r="G354" s="144"/>
      <c r="H354" s="153"/>
      <c r="I354" s="64"/>
      <c r="J354" s="64"/>
      <c r="K354" s="64"/>
      <c r="L354" s="64"/>
      <c r="M354" s="64"/>
      <c r="N354" s="64"/>
      <c r="O354" s="64"/>
      <c r="P354" s="64"/>
    </row>
    <row r="355" spans="1:16" x14ac:dyDescent="0.25">
      <c r="A355" s="97"/>
      <c r="B355" s="153"/>
      <c r="C355" s="153"/>
      <c r="D355" s="153"/>
      <c r="E355" s="153"/>
      <c r="F355" s="153"/>
      <c r="G355" s="144"/>
      <c r="H355" s="153"/>
      <c r="I355" s="64"/>
      <c r="J355" s="64"/>
      <c r="K355" s="64"/>
      <c r="L355" s="64"/>
      <c r="M355" s="64"/>
      <c r="N355" s="64"/>
      <c r="O355" s="64"/>
      <c r="P355" s="64"/>
    </row>
    <row r="356" spans="1:16" x14ac:dyDescent="0.25">
      <c r="A356" s="97"/>
      <c r="B356" s="153"/>
      <c r="C356" s="153"/>
      <c r="D356" s="153"/>
      <c r="E356" s="153"/>
      <c r="F356" s="153"/>
      <c r="G356" s="144"/>
      <c r="H356" s="153"/>
      <c r="I356" s="64"/>
      <c r="J356" s="64"/>
      <c r="K356" s="64"/>
      <c r="L356" s="64"/>
      <c r="M356" s="64"/>
      <c r="N356" s="64"/>
      <c r="O356" s="64"/>
      <c r="P356" s="64"/>
    </row>
    <row r="357" spans="1:16" x14ac:dyDescent="0.25">
      <c r="A357" s="97"/>
      <c r="B357" s="153"/>
      <c r="C357" s="153"/>
      <c r="D357" s="153"/>
      <c r="E357" s="153"/>
      <c r="F357" s="153"/>
      <c r="G357" s="144"/>
      <c r="H357" s="153"/>
      <c r="I357" s="64"/>
      <c r="J357" s="64"/>
      <c r="K357" s="64"/>
      <c r="L357" s="64"/>
      <c r="M357" s="64"/>
      <c r="N357" s="64"/>
      <c r="O357" s="64"/>
      <c r="P357" s="64"/>
    </row>
    <row r="358" spans="1:16" x14ac:dyDescent="0.25">
      <c r="A358" s="97"/>
      <c r="B358" s="153"/>
      <c r="C358" s="153"/>
      <c r="D358" s="153"/>
      <c r="E358" s="153"/>
      <c r="F358" s="153"/>
      <c r="G358" s="144"/>
      <c r="H358" s="153"/>
      <c r="I358" s="64"/>
      <c r="J358" s="64"/>
      <c r="K358" s="64"/>
      <c r="L358" s="64"/>
      <c r="M358" s="64"/>
      <c r="N358" s="64"/>
      <c r="O358" s="64"/>
      <c r="P358" s="64"/>
    </row>
    <row r="359" spans="1:16" x14ac:dyDescent="0.25">
      <c r="A359" s="97"/>
      <c r="B359" s="153"/>
      <c r="C359" s="153"/>
      <c r="D359" s="153"/>
      <c r="E359" s="153"/>
      <c r="F359" s="153"/>
      <c r="G359" s="144"/>
      <c r="H359" s="153"/>
      <c r="I359" s="64"/>
      <c r="J359" s="64"/>
      <c r="K359" s="64"/>
      <c r="L359" s="64"/>
      <c r="M359" s="64"/>
      <c r="N359" s="64"/>
      <c r="O359" s="64"/>
      <c r="P359" s="64"/>
    </row>
    <row r="360" spans="1:16" x14ac:dyDescent="0.25">
      <c r="A360" s="97"/>
      <c r="B360" s="153"/>
      <c r="C360" s="153"/>
      <c r="D360" s="153"/>
      <c r="E360" s="153"/>
      <c r="F360" s="153"/>
      <c r="G360" s="144"/>
      <c r="H360" s="153"/>
      <c r="I360" s="64"/>
      <c r="J360" s="64"/>
      <c r="K360" s="64"/>
      <c r="L360" s="64"/>
      <c r="M360" s="64"/>
      <c r="N360" s="64"/>
      <c r="O360" s="64"/>
      <c r="P360" s="64"/>
    </row>
    <row r="361" spans="1:16" x14ac:dyDescent="0.25">
      <c r="A361" s="97"/>
      <c r="B361" s="153"/>
      <c r="C361" s="153"/>
      <c r="D361" s="153"/>
      <c r="E361" s="153"/>
      <c r="F361" s="153"/>
      <c r="G361" s="144"/>
      <c r="H361" s="153"/>
      <c r="I361" s="64"/>
      <c r="J361" s="64"/>
      <c r="K361" s="64"/>
      <c r="L361" s="64"/>
      <c r="M361" s="64"/>
      <c r="N361" s="64"/>
      <c r="O361" s="64"/>
      <c r="P361" s="64"/>
    </row>
    <row r="362" spans="1:16" x14ac:dyDescent="0.25">
      <c r="A362" s="97"/>
      <c r="B362" s="153"/>
      <c r="C362" s="153"/>
      <c r="D362" s="153"/>
      <c r="E362" s="153"/>
      <c r="F362" s="153"/>
      <c r="G362" s="144"/>
      <c r="H362" s="153"/>
      <c r="I362" s="64"/>
      <c r="J362" s="64"/>
      <c r="K362" s="64"/>
      <c r="L362" s="64"/>
      <c r="M362" s="64"/>
      <c r="N362" s="64"/>
      <c r="O362" s="64"/>
      <c r="P362" s="64"/>
    </row>
    <row r="363" spans="1:16" x14ac:dyDescent="0.25">
      <c r="A363" s="97"/>
      <c r="B363" s="153"/>
      <c r="C363" s="153"/>
      <c r="D363" s="153"/>
      <c r="E363" s="153"/>
      <c r="F363" s="153"/>
      <c r="G363" s="144"/>
      <c r="H363" s="153"/>
      <c r="I363" s="64"/>
      <c r="J363" s="64"/>
      <c r="K363" s="64"/>
      <c r="L363" s="64"/>
      <c r="M363" s="64"/>
      <c r="N363" s="64"/>
      <c r="O363" s="64"/>
      <c r="P363" s="64"/>
    </row>
    <row r="364" spans="1:16" x14ac:dyDescent="0.25">
      <c r="A364" s="97"/>
      <c r="B364" s="153"/>
      <c r="C364" s="153"/>
      <c r="D364" s="153"/>
      <c r="E364" s="153"/>
      <c r="F364" s="153"/>
      <c r="G364" s="144"/>
      <c r="H364" s="153"/>
      <c r="I364" s="64"/>
      <c r="J364" s="64"/>
      <c r="K364" s="64"/>
      <c r="L364" s="64"/>
      <c r="M364" s="64"/>
      <c r="N364" s="64"/>
      <c r="O364" s="64"/>
      <c r="P364" s="64"/>
    </row>
    <row r="365" spans="1:16" x14ac:dyDescent="0.25">
      <c r="A365" s="97"/>
      <c r="B365" s="153"/>
      <c r="C365" s="153"/>
      <c r="D365" s="153"/>
      <c r="E365" s="153"/>
      <c r="F365" s="153"/>
      <c r="G365" s="144"/>
      <c r="H365" s="153"/>
      <c r="I365" s="64"/>
      <c r="J365" s="64"/>
      <c r="K365" s="64"/>
      <c r="L365" s="64"/>
      <c r="M365" s="64"/>
      <c r="N365" s="64"/>
      <c r="O365" s="64"/>
      <c r="P365" s="64"/>
    </row>
    <row r="366" spans="1:16" x14ac:dyDescent="0.25">
      <c r="A366" s="97"/>
      <c r="B366" s="153"/>
      <c r="C366" s="153"/>
      <c r="D366" s="153"/>
      <c r="E366" s="153"/>
      <c r="F366" s="153"/>
      <c r="G366" s="144"/>
      <c r="H366" s="153"/>
      <c r="I366" s="64"/>
      <c r="J366" s="64"/>
      <c r="K366" s="64"/>
      <c r="L366" s="64"/>
      <c r="M366" s="64"/>
      <c r="N366" s="64"/>
      <c r="O366" s="64"/>
      <c r="P366" s="64"/>
    </row>
    <row r="367" spans="1:16" x14ac:dyDescent="0.25">
      <c r="A367" s="97"/>
      <c r="B367" s="153"/>
      <c r="C367" s="153"/>
      <c r="D367" s="153"/>
      <c r="E367" s="153"/>
      <c r="F367" s="153"/>
      <c r="G367" s="144"/>
      <c r="H367" s="153"/>
      <c r="I367" s="64"/>
      <c r="J367" s="64"/>
      <c r="K367" s="64"/>
      <c r="L367" s="64"/>
      <c r="M367" s="64"/>
      <c r="N367" s="64"/>
      <c r="O367" s="64"/>
      <c r="P367" s="64"/>
    </row>
    <row r="368" spans="1:16" x14ac:dyDescent="0.25">
      <c r="A368" s="97"/>
      <c r="B368" s="153"/>
      <c r="C368" s="153"/>
      <c r="D368" s="153"/>
      <c r="E368" s="153"/>
      <c r="F368" s="153"/>
      <c r="G368" s="144"/>
      <c r="H368" s="153"/>
      <c r="I368" s="64"/>
      <c r="J368" s="64"/>
      <c r="K368" s="64"/>
      <c r="L368" s="64"/>
      <c r="M368" s="64"/>
      <c r="N368" s="64"/>
      <c r="O368" s="64"/>
      <c r="P368" s="64"/>
    </row>
    <row r="369" spans="1:16" x14ac:dyDescent="0.25">
      <c r="A369" s="97"/>
      <c r="B369" s="153"/>
      <c r="C369" s="153"/>
      <c r="D369" s="153"/>
      <c r="E369" s="153"/>
      <c r="F369" s="153"/>
      <c r="G369" s="144"/>
      <c r="H369" s="153"/>
      <c r="I369" s="64"/>
      <c r="J369" s="64"/>
      <c r="K369" s="64"/>
      <c r="L369" s="64"/>
      <c r="M369" s="64"/>
      <c r="N369" s="64"/>
      <c r="O369" s="64"/>
      <c r="P369" s="64"/>
    </row>
    <row r="370" spans="1:16" x14ac:dyDescent="0.25">
      <c r="A370" s="97"/>
      <c r="B370" s="153"/>
      <c r="C370" s="153"/>
      <c r="D370" s="153"/>
      <c r="E370" s="153"/>
      <c r="F370" s="153"/>
      <c r="G370" s="144"/>
      <c r="H370" s="153"/>
      <c r="I370" s="64"/>
      <c r="J370" s="64"/>
      <c r="K370" s="64"/>
      <c r="L370" s="64"/>
      <c r="M370" s="64"/>
      <c r="N370" s="64"/>
      <c r="O370" s="64"/>
      <c r="P370" s="64"/>
    </row>
    <row r="371" spans="1:16" x14ac:dyDescent="0.25">
      <c r="A371" s="97"/>
      <c r="B371" s="153"/>
      <c r="C371" s="153"/>
      <c r="D371" s="153"/>
      <c r="E371" s="153"/>
      <c r="F371" s="153"/>
      <c r="G371" s="144"/>
      <c r="H371" s="153"/>
      <c r="I371" s="64"/>
      <c r="J371" s="64"/>
      <c r="K371" s="64"/>
      <c r="L371" s="64"/>
      <c r="M371" s="64"/>
      <c r="N371" s="64"/>
      <c r="O371" s="64"/>
      <c r="P371" s="64"/>
    </row>
    <row r="372" spans="1:16" x14ac:dyDescent="0.25">
      <c r="A372" s="97"/>
      <c r="B372" s="153"/>
      <c r="C372" s="153"/>
      <c r="D372" s="153"/>
      <c r="E372" s="153"/>
      <c r="F372" s="153"/>
      <c r="G372" s="144"/>
      <c r="H372" s="153"/>
      <c r="I372" s="64"/>
      <c r="J372" s="64"/>
      <c r="K372" s="64"/>
      <c r="L372" s="64"/>
      <c r="M372" s="64"/>
      <c r="N372" s="64"/>
      <c r="O372" s="64"/>
      <c r="P372" s="64"/>
    </row>
    <row r="373" spans="1:16" x14ac:dyDescent="0.25">
      <c r="A373" s="97"/>
      <c r="B373" s="153"/>
      <c r="C373" s="153"/>
      <c r="D373" s="153"/>
      <c r="E373" s="153"/>
      <c r="F373" s="153"/>
      <c r="G373" s="144"/>
      <c r="H373" s="153"/>
      <c r="I373" s="64"/>
      <c r="J373" s="64"/>
      <c r="K373" s="64"/>
      <c r="L373" s="64"/>
      <c r="M373" s="64"/>
      <c r="N373" s="64"/>
      <c r="O373" s="64"/>
      <c r="P373" s="64"/>
    </row>
    <row r="374" spans="1:16" x14ac:dyDescent="0.25">
      <c r="A374" s="97"/>
      <c r="B374" s="153"/>
      <c r="C374" s="153"/>
      <c r="D374" s="153"/>
      <c r="E374" s="153"/>
      <c r="F374" s="153"/>
      <c r="G374" s="144"/>
      <c r="H374" s="153"/>
      <c r="I374" s="64"/>
      <c r="J374" s="64"/>
      <c r="K374" s="64"/>
      <c r="L374" s="64"/>
      <c r="M374" s="64"/>
      <c r="N374" s="64"/>
      <c r="O374" s="64"/>
      <c r="P374" s="64"/>
    </row>
    <row r="375" spans="1:16" x14ac:dyDescent="0.25">
      <c r="A375" s="97"/>
      <c r="B375" s="153"/>
      <c r="C375" s="153"/>
      <c r="D375" s="153"/>
      <c r="E375" s="153"/>
      <c r="F375" s="153"/>
      <c r="G375" s="144"/>
      <c r="H375" s="153"/>
      <c r="I375" s="64"/>
      <c r="J375" s="64"/>
      <c r="K375" s="64"/>
      <c r="L375" s="64"/>
      <c r="M375" s="64"/>
      <c r="N375" s="64"/>
      <c r="O375" s="64"/>
      <c r="P375" s="64"/>
    </row>
    <row r="376" spans="1:16" x14ac:dyDescent="0.25">
      <c r="A376" s="97"/>
      <c r="B376" s="153"/>
      <c r="C376" s="153"/>
      <c r="D376" s="153"/>
      <c r="E376" s="153"/>
      <c r="F376" s="153"/>
      <c r="G376" s="144"/>
      <c r="H376" s="153"/>
      <c r="I376" s="64"/>
      <c r="J376" s="64"/>
      <c r="K376" s="64"/>
      <c r="L376" s="64"/>
      <c r="M376" s="64"/>
      <c r="N376" s="64"/>
      <c r="O376" s="64"/>
      <c r="P376" s="64"/>
    </row>
    <row r="377" spans="1:16" x14ac:dyDescent="0.25">
      <c r="A377" s="97"/>
      <c r="B377" s="153"/>
      <c r="C377" s="153"/>
      <c r="D377" s="153"/>
      <c r="E377" s="153"/>
      <c r="F377" s="153"/>
      <c r="G377" s="144"/>
      <c r="H377" s="153"/>
      <c r="I377" s="64"/>
      <c r="J377" s="64"/>
      <c r="K377" s="64"/>
      <c r="L377" s="64"/>
      <c r="M377" s="64"/>
      <c r="N377" s="64"/>
      <c r="O377" s="64"/>
      <c r="P377" s="64"/>
    </row>
    <row r="378" spans="1:16" x14ac:dyDescent="0.25">
      <c r="A378" s="97"/>
      <c r="B378" s="153"/>
      <c r="C378" s="153"/>
      <c r="D378" s="153"/>
      <c r="E378" s="153"/>
      <c r="F378" s="153"/>
      <c r="G378" s="144"/>
      <c r="H378" s="153"/>
      <c r="I378" s="64"/>
      <c r="J378" s="64"/>
      <c r="K378" s="64"/>
      <c r="L378" s="64"/>
      <c r="M378" s="64"/>
      <c r="N378" s="64"/>
      <c r="O378" s="64"/>
      <c r="P378" s="64"/>
    </row>
    <row r="379" spans="1:16" x14ac:dyDescent="0.25">
      <c r="A379" s="97"/>
      <c r="B379" s="153"/>
      <c r="C379" s="153"/>
      <c r="D379" s="153"/>
      <c r="E379" s="153"/>
      <c r="F379" s="153"/>
      <c r="G379" s="144"/>
      <c r="H379" s="153"/>
      <c r="I379" s="64"/>
      <c r="J379" s="64"/>
      <c r="K379" s="64"/>
      <c r="L379" s="64"/>
      <c r="M379" s="64"/>
      <c r="N379" s="64"/>
      <c r="O379" s="64"/>
      <c r="P379" s="64"/>
    </row>
    <row r="380" spans="1:16" x14ac:dyDescent="0.25">
      <c r="A380" s="97"/>
      <c r="B380" s="153"/>
      <c r="C380" s="153"/>
      <c r="D380" s="153"/>
      <c r="E380" s="153"/>
      <c r="F380" s="153"/>
      <c r="G380" s="144"/>
      <c r="H380" s="153"/>
      <c r="I380" s="64"/>
      <c r="J380" s="64"/>
      <c r="K380" s="64"/>
      <c r="L380" s="64"/>
      <c r="M380" s="64"/>
      <c r="N380" s="64"/>
      <c r="O380" s="64"/>
      <c r="P380" s="64"/>
    </row>
    <row r="381" spans="1:16" x14ac:dyDescent="0.25">
      <c r="A381" s="97"/>
      <c r="B381" s="153"/>
      <c r="C381" s="153"/>
      <c r="D381" s="153"/>
      <c r="E381" s="153"/>
      <c r="F381" s="153"/>
      <c r="G381" s="144"/>
      <c r="H381" s="153"/>
      <c r="I381" s="64"/>
      <c r="J381" s="64"/>
      <c r="K381" s="64"/>
      <c r="L381" s="64"/>
      <c r="M381" s="64"/>
      <c r="N381" s="64"/>
      <c r="O381" s="64"/>
      <c r="P381" s="64"/>
    </row>
    <row r="382" spans="1:16" x14ac:dyDescent="0.25">
      <c r="A382" s="97"/>
      <c r="B382" s="153"/>
      <c r="C382" s="153"/>
      <c r="D382" s="153"/>
      <c r="E382" s="153"/>
      <c r="F382" s="153"/>
      <c r="G382" s="144"/>
      <c r="H382" s="153"/>
      <c r="I382" s="64"/>
      <c r="J382" s="64"/>
      <c r="K382" s="64"/>
      <c r="L382" s="64"/>
      <c r="M382" s="64"/>
      <c r="N382" s="64"/>
      <c r="O382" s="64"/>
      <c r="P382" s="64"/>
    </row>
    <row r="383" spans="1:16" x14ac:dyDescent="0.25">
      <c r="A383" s="97"/>
      <c r="B383" s="153"/>
      <c r="C383" s="153"/>
      <c r="D383" s="153"/>
      <c r="E383" s="153"/>
      <c r="F383" s="153"/>
      <c r="G383" s="144"/>
      <c r="H383" s="153"/>
      <c r="I383" s="64"/>
      <c r="J383" s="64"/>
      <c r="K383" s="64"/>
      <c r="L383" s="64"/>
      <c r="M383" s="64"/>
      <c r="N383" s="64"/>
      <c r="O383" s="64"/>
      <c r="P383" s="64"/>
    </row>
    <row r="384" spans="1:16" x14ac:dyDescent="0.25">
      <c r="A384" s="97"/>
      <c r="B384" s="153"/>
      <c r="C384" s="153"/>
      <c r="D384" s="153"/>
      <c r="E384" s="153"/>
      <c r="F384" s="153"/>
      <c r="G384" s="144"/>
      <c r="H384" s="153"/>
      <c r="I384" s="64"/>
      <c r="J384" s="64"/>
      <c r="K384" s="64"/>
      <c r="L384" s="64"/>
      <c r="M384" s="64"/>
      <c r="N384" s="64"/>
      <c r="O384" s="64"/>
      <c r="P384" s="64"/>
    </row>
    <row r="385" spans="1:16" x14ac:dyDescent="0.25">
      <c r="A385" s="97"/>
      <c r="B385" s="153"/>
      <c r="C385" s="153"/>
      <c r="D385" s="153"/>
      <c r="E385" s="153"/>
      <c r="F385" s="153"/>
      <c r="G385" s="144"/>
      <c r="H385" s="153"/>
      <c r="I385" s="64"/>
      <c r="J385" s="64"/>
      <c r="K385" s="64"/>
      <c r="L385" s="64"/>
      <c r="M385" s="64"/>
      <c r="N385" s="64"/>
      <c r="O385" s="64"/>
      <c r="P385" s="64"/>
    </row>
    <row r="386" spans="1:16" x14ac:dyDescent="0.25">
      <c r="A386" s="97"/>
      <c r="B386" s="153"/>
      <c r="C386" s="153"/>
      <c r="D386" s="153"/>
      <c r="E386" s="153"/>
      <c r="F386" s="153"/>
      <c r="G386" s="144"/>
      <c r="H386" s="153"/>
      <c r="I386" s="64"/>
      <c r="J386" s="64"/>
      <c r="K386" s="64"/>
      <c r="L386" s="64"/>
      <c r="M386" s="64"/>
      <c r="N386" s="64"/>
      <c r="O386" s="64"/>
      <c r="P386" s="64"/>
    </row>
    <row r="387" spans="1:16" x14ac:dyDescent="0.25">
      <c r="A387" s="97"/>
      <c r="B387" s="153"/>
      <c r="C387" s="153"/>
      <c r="D387" s="153"/>
      <c r="E387" s="153"/>
      <c r="F387" s="153"/>
      <c r="G387" s="144"/>
      <c r="H387" s="153"/>
      <c r="I387" s="64"/>
      <c r="J387" s="64"/>
      <c r="K387" s="64"/>
      <c r="L387" s="64"/>
      <c r="M387" s="64"/>
      <c r="N387" s="64"/>
      <c r="O387" s="64"/>
      <c r="P387" s="64"/>
    </row>
    <row r="388" spans="1:16" x14ac:dyDescent="0.25">
      <c r="A388" s="97"/>
      <c r="B388" s="153"/>
      <c r="C388" s="153"/>
      <c r="D388" s="153"/>
      <c r="E388" s="153"/>
      <c r="F388" s="153"/>
      <c r="G388" s="144"/>
      <c r="H388" s="153"/>
      <c r="I388" s="64"/>
      <c r="J388" s="64"/>
      <c r="K388" s="64"/>
      <c r="L388" s="64"/>
      <c r="M388" s="64"/>
      <c r="N388" s="64"/>
      <c r="O388" s="64"/>
      <c r="P388" s="64"/>
    </row>
    <row r="389" spans="1:16" x14ac:dyDescent="0.25">
      <c r="A389" s="97"/>
      <c r="B389" s="153"/>
      <c r="C389" s="153"/>
      <c r="D389" s="153"/>
      <c r="E389" s="153"/>
      <c r="F389" s="153"/>
      <c r="G389" s="144"/>
      <c r="H389" s="153"/>
      <c r="I389" s="64"/>
      <c r="J389" s="64"/>
      <c r="K389" s="64"/>
      <c r="L389" s="64"/>
      <c r="M389" s="64"/>
      <c r="N389" s="64"/>
      <c r="O389" s="64"/>
      <c r="P389" s="64"/>
    </row>
    <row r="390" spans="1:16" x14ac:dyDescent="0.25">
      <c r="A390" s="97"/>
      <c r="B390" s="153"/>
      <c r="C390" s="153"/>
      <c r="D390" s="153"/>
      <c r="E390" s="153"/>
      <c r="F390" s="153"/>
      <c r="G390" s="144"/>
      <c r="H390" s="153"/>
      <c r="I390" s="64"/>
      <c r="J390" s="64"/>
      <c r="K390" s="64"/>
      <c r="L390" s="64"/>
      <c r="M390" s="64"/>
      <c r="N390" s="64"/>
      <c r="O390" s="64"/>
      <c r="P390" s="64"/>
    </row>
    <row r="391" spans="1:16" x14ac:dyDescent="0.25">
      <c r="A391" s="97"/>
      <c r="B391" s="153"/>
      <c r="C391" s="153"/>
      <c r="D391" s="153"/>
      <c r="E391" s="153"/>
      <c r="F391" s="153"/>
      <c r="G391" s="144"/>
      <c r="H391" s="153"/>
      <c r="I391" s="64"/>
      <c r="J391" s="64"/>
      <c r="K391" s="64"/>
      <c r="L391" s="64"/>
      <c r="M391" s="64"/>
      <c r="N391" s="64"/>
      <c r="O391" s="64"/>
      <c r="P391" s="64"/>
    </row>
    <row r="392" spans="1:16" x14ac:dyDescent="0.25">
      <c r="A392" s="97"/>
      <c r="B392" s="153"/>
      <c r="C392" s="153"/>
      <c r="D392" s="153"/>
      <c r="E392" s="153"/>
      <c r="F392" s="153"/>
      <c r="G392" s="144"/>
      <c r="H392" s="153"/>
      <c r="I392" s="64"/>
      <c r="J392" s="64"/>
      <c r="K392" s="64"/>
      <c r="L392" s="64"/>
      <c r="M392" s="64"/>
      <c r="N392" s="64"/>
      <c r="O392" s="64"/>
      <c r="P392" s="64"/>
    </row>
    <row r="393" spans="1:16" x14ac:dyDescent="0.25">
      <c r="A393" s="97"/>
      <c r="B393" s="153"/>
      <c r="C393" s="153"/>
      <c r="D393" s="153"/>
      <c r="E393" s="153"/>
      <c r="F393" s="153"/>
      <c r="G393" s="144"/>
      <c r="H393" s="153"/>
      <c r="I393" s="64"/>
      <c r="J393" s="64"/>
      <c r="K393" s="64"/>
      <c r="L393" s="64"/>
      <c r="M393" s="64"/>
      <c r="N393" s="64"/>
      <c r="O393" s="64"/>
      <c r="P393" s="64"/>
    </row>
    <row r="394" spans="1:16" x14ac:dyDescent="0.25">
      <c r="A394" s="97"/>
      <c r="B394" s="153"/>
      <c r="C394" s="153"/>
      <c r="D394" s="153"/>
      <c r="E394" s="153"/>
      <c r="F394" s="153"/>
      <c r="G394" s="144"/>
      <c r="H394" s="153"/>
      <c r="I394" s="64"/>
      <c r="J394" s="64"/>
      <c r="K394" s="64"/>
      <c r="L394" s="64"/>
      <c r="M394" s="64"/>
      <c r="N394" s="64"/>
      <c r="O394" s="64"/>
      <c r="P394" s="64"/>
    </row>
    <row r="395" spans="1:16" x14ac:dyDescent="0.25">
      <c r="A395" s="97"/>
      <c r="B395" s="153"/>
      <c r="C395" s="153"/>
      <c r="D395" s="153"/>
      <c r="E395" s="153"/>
      <c r="F395" s="153"/>
      <c r="G395" s="144"/>
      <c r="H395" s="153"/>
      <c r="I395" s="64"/>
      <c r="J395" s="64"/>
      <c r="K395" s="64"/>
      <c r="L395" s="64"/>
      <c r="M395" s="64"/>
      <c r="N395" s="64"/>
      <c r="O395" s="64"/>
      <c r="P395" s="64"/>
    </row>
    <row r="396" spans="1:16" x14ac:dyDescent="0.25">
      <c r="A396" s="97"/>
      <c r="B396" s="153"/>
      <c r="C396" s="153"/>
      <c r="D396" s="153"/>
      <c r="E396" s="153"/>
      <c r="F396" s="153"/>
      <c r="G396" s="144"/>
      <c r="H396" s="153"/>
      <c r="I396" s="64"/>
      <c r="J396" s="64"/>
      <c r="K396" s="64"/>
      <c r="L396" s="64"/>
      <c r="M396" s="64"/>
      <c r="N396" s="64"/>
      <c r="O396" s="64"/>
      <c r="P396" s="64"/>
    </row>
    <row r="397" spans="1:16" x14ac:dyDescent="0.25">
      <c r="A397" s="97"/>
      <c r="B397" s="153"/>
      <c r="C397" s="153"/>
      <c r="D397" s="153"/>
      <c r="E397" s="153"/>
      <c r="F397" s="153"/>
      <c r="G397" s="144"/>
      <c r="H397" s="153"/>
      <c r="I397" s="64"/>
      <c r="J397" s="64"/>
      <c r="K397" s="64"/>
      <c r="L397" s="64"/>
      <c r="M397" s="64"/>
      <c r="N397" s="64"/>
      <c r="O397" s="64"/>
      <c r="P397" s="64"/>
    </row>
    <row r="398" spans="1:16" x14ac:dyDescent="0.25">
      <c r="A398" s="97"/>
      <c r="B398" s="153"/>
      <c r="C398" s="153"/>
      <c r="D398" s="153"/>
      <c r="E398" s="153"/>
      <c r="F398" s="153"/>
      <c r="G398" s="144"/>
      <c r="H398" s="153"/>
      <c r="I398" s="64"/>
      <c r="J398" s="64"/>
      <c r="K398" s="64"/>
      <c r="L398" s="64"/>
      <c r="M398" s="64"/>
      <c r="N398" s="64"/>
      <c r="O398" s="64"/>
      <c r="P398" s="64"/>
    </row>
    <row r="399" spans="1:16" x14ac:dyDescent="0.25">
      <c r="A399" s="97"/>
      <c r="B399" s="153"/>
      <c r="C399" s="153"/>
      <c r="D399" s="153"/>
      <c r="E399" s="153"/>
      <c r="F399" s="153"/>
      <c r="G399" s="144"/>
      <c r="H399" s="153"/>
      <c r="I399" s="64"/>
      <c r="J399" s="64"/>
      <c r="K399" s="64"/>
      <c r="L399" s="64"/>
      <c r="M399" s="64"/>
      <c r="N399" s="64"/>
      <c r="O399" s="64"/>
      <c r="P399" s="64"/>
    </row>
    <row r="400" spans="1:16" x14ac:dyDescent="0.25">
      <c r="A400" s="97"/>
      <c r="B400" s="153"/>
      <c r="C400" s="153"/>
      <c r="D400" s="153"/>
      <c r="E400" s="153"/>
      <c r="F400" s="153"/>
      <c r="G400" s="144"/>
      <c r="H400" s="153"/>
      <c r="I400" s="64"/>
      <c r="J400" s="64"/>
      <c r="K400" s="64"/>
      <c r="L400" s="64"/>
      <c r="M400" s="64"/>
      <c r="N400" s="64"/>
      <c r="O400" s="64"/>
      <c r="P400" s="64"/>
    </row>
    <row r="401" spans="1:16" x14ac:dyDescent="0.25">
      <c r="A401" s="97"/>
      <c r="B401" s="153"/>
      <c r="C401" s="153"/>
      <c r="D401" s="153"/>
      <c r="E401" s="153"/>
      <c r="F401" s="153"/>
      <c r="G401" s="144"/>
      <c r="H401" s="153"/>
      <c r="I401" s="64"/>
      <c r="J401" s="64"/>
      <c r="K401" s="64"/>
      <c r="L401" s="64"/>
      <c r="M401" s="64"/>
      <c r="N401" s="64"/>
      <c r="O401" s="64"/>
      <c r="P401" s="64"/>
    </row>
    <row r="402" spans="1:16" x14ac:dyDescent="0.25">
      <c r="A402" s="97"/>
      <c r="B402" s="153"/>
      <c r="C402" s="153"/>
      <c r="D402" s="153"/>
      <c r="E402" s="153"/>
      <c r="F402" s="153"/>
      <c r="G402" s="144"/>
      <c r="H402" s="153"/>
      <c r="I402" s="64"/>
      <c r="J402" s="64"/>
      <c r="K402" s="64"/>
      <c r="L402" s="64"/>
      <c r="M402" s="64"/>
      <c r="N402" s="64"/>
      <c r="O402" s="64"/>
      <c r="P402" s="64"/>
    </row>
    <row r="403" spans="1:16" x14ac:dyDescent="0.25">
      <c r="A403" s="97"/>
      <c r="B403" s="153"/>
      <c r="C403" s="153"/>
      <c r="D403" s="153"/>
      <c r="E403" s="153"/>
      <c r="F403" s="153"/>
      <c r="G403" s="144"/>
      <c r="H403" s="153"/>
      <c r="I403" s="64"/>
      <c r="J403" s="64"/>
      <c r="K403" s="64"/>
      <c r="L403" s="64"/>
      <c r="M403" s="64"/>
      <c r="N403" s="64"/>
      <c r="O403" s="64"/>
      <c r="P403" s="64"/>
    </row>
    <row r="404" spans="1:16" x14ac:dyDescent="0.25">
      <c r="A404" s="97"/>
      <c r="B404" s="153"/>
      <c r="C404" s="153"/>
      <c r="D404" s="153"/>
      <c r="E404" s="153"/>
      <c r="F404" s="153"/>
      <c r="G404" s="144"/>
      <c r="H404" s="153"/>
      <c r="I404" s="64"/>
      <c r="J404" s="64"/>
      <c r="K404" s="64"/>
      <c r="L404" s="64"/>
      <c r="M404" s="64"/>
      <c r="N404" s="64"/>
      <c r="O404" s="64"/>
      <c r="P404" s="64"/>
    </row>
    <row r="405" spans="1:16" x14ac:dyDescent="0.25">
      <c r="A405" s="97"/>
      <c r="B405" s="153"/>
      <c r="C405" s="153"/>
      <c r="D405" s="153"/>
      <c r="E405" s="153"/>
      <c r="F405" s="153"/>
      <c r="G405" s="144"/>
      <c r="H405" s="153"/>
      <c r="I405" s="64"/>
      <c r="J405" s="64"/>
      <c r="K405" s="64"/>
      <c r="L405" s="64"/>
      <c r="M405" s="64"/>
      <c r="N405" s="64"/>
      <c r="O405" s="64"/>
      <c r="P405" s="64"/>
    </row>
    <row r="406" spans="1:16" x14ac:dyDescent="0.25">
      <c r="A406" s="97"/>
      <c r="B406" s="153"/>
      <c r="C406" s="153"/>
      <c r="D406" s="153"/>
      <c r="E406" s="153"/>
      <c r="F406" s="153"/>
      <c r="G406" s="144"/>
      <c r="H406" s="153"/>
      <c r="I406" s="64"/>
      <c r="J406" s="64"/>
      <c r="K406" s="64"/>
      <c r="L406" s="64"/>
      <c r="M406" s="64"/>
      <c r="N406" s="64"/>
      <c r="O406" s="64"/>
      <c r="P406" s="64"/>
    </row>
    <row r="407" spans="1:16" x14ac:dyDescent="0.25">
      <c r="A407" s="97"/>
      <c r="B407" s="153"/>
      <c r="C407" s="153"/>
      <c r="D407" s="153"/>
      <c r="E407" s="153"/>
      <c r="F407" s="153"/>
      <c r="G407" s="144"/>
      <c r="H407" s="153"/>
      <c r="I407" s="64"/>
      <c r="J407" s="64"/>
      <c r="K407" s="64"/>
      <c r="L407" s="64"/>
      <c r="M407" s="64"/>
      <c r="N407" s="64"/>
      <c r="O407" s="64"/>
      <c r="P407" s="64"/>
    </row>
    <row r="408" spans="1:16" x14ac:dyDescent="0.25">
      <c r="A408" s="97"/>
      <c r="B408" s="64"/>
      <c r="C408" s="64"/>
      <c r="D408" s="64"/>
      <c r="E408" s="64"/>
      <c r="F408" s="64"/>
      <c r="G408" s="144"/>
      <c r="H408" s="64"/>
      <c r="I408" s="64"/>
      <c r="J408" s="64"/>
      <c r="K408" s="64"/>
      <c r="L408" s="64"/>
      <c r="M408" s="64"/>
      <c r="N408" s="64"/>
      <c r="O408" s="64"/>
      <c r="P408" s="64"/>
    </row>
    <row r="409" spans="1:16" x14ac:dyDescent="0.25">
      <c r="A409" s="97"/>
      <c r="B409" s="64"/>
      <c r="C409" s="64"/>
      <c r="D409" s="64"/>
      <c r="E409" s="64"/>
      <c r="F409" s="64"/>
      <c r="G409" s="144"/>
      <c r="H409" s="64"/>
      <c r="I409" s="64"/>
      <c r="J409" s="64"/>
      <c r="K409" s="64"/>
      <c r="L409" s="64"/>
      <c r="M409" s="64"/>
      <c r="N409" s="64"/>
      <c r="O409" s="64"/>
      <c r="P409" s="64"/>
    </row>
    <row r="410" spans="1:16" x14ac:dyDescent="0.25">
      <c r="A410" s="97"/>
      <c r="B410" s="64"/>
      <c r="C410" s="64"/>
      <c r="D410" s="64"/>
      <c r="E410" s="64"/>
      <c r="F410" s="64"/>
      <c r="G410" s="144"/>
      <c r="H410" s="64"/>
      <c r="I410" s="64"/>
      <c r="J410" s="64"/>
      <c r="K410" s="64"/>
      <c r="L410" s="64"/>
      <c r="M410" s="64"/>
      <c r="N410" s="64"/>
      <c r="O410" s="64"/>
      <c r="P410" s="64"/>
    </row>
    <row r="411" spans="1:16" x14ac:dyDescent="0.25">
      <c r="A411" s="97"/>
      <c r="B411" s="64"/>
      <c r="C411" s="64"/>
      <c r="D411" s="64"/>
      <c r="E411" s="64"/>
      <c r="F411" s="64"/>
      <c r="G411" s="144"/>
      <c r="H411" s="64"/>
      <c r="I411" s="64"/>
      <c r="J411" s="64"/>
      <c r="K411" s="64"/>
      <c r="L411" s="64"/>
      <c r="M411" s="64"/>
      <c r="N411" s="64"/>
      <c r="O411" s="64"/>
      <c r="P411" s="64"/>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39997558519241921"/>
  </sheetPr>
  <dimension ref="A1:P28"/>
  <sheetViews>
    <sheetView workbookViewId="0"/>
  </sheetViews>
  <sheetFormatPr defaultRowHeight="15" x14ac:dyDescent="0.25"/>
  <cols>
    <col min="1" max="1" width="61.28515625" bestFit="1" customWidth="1"/>
    <col min="2" max="2" width="10" bestFit="1" customWidth="1"/>
    <col min="3" max="3" width="11" bestFit="1" customWidth="1"/>
    <col min="4" max="4" width="14.42578125" bestFit="1" customWidth="1"/>
    <col min="5" max="5" width="15.28515625" bestFit="1" customWidth="1"/>
    <col min="6" max="6" width="6.7109375" bestFit="1" customWidth="1"/>
    <col min="7" max="7" width="13.7109375" bestFit="1" customWidth="1"/>
    <col min="8" max="8" width="12" bestFit="1" customWidth="1"/>
    <col min="9" max="10" width="6.140625" bestFit="1" customWidth="1"/>
    <col min="11" max="12" width="4.85546875" bestFit="1" customWidth="1"/>
    <col min="13" max="14" width="14.42578125" bestFit="1" customWidth="1"/>
    <col min="15" max="16" width="15.28515625" bestFit="1" customWidth="1"/>
  </cols>
  <sheetData>
    <row r="1" spans="1:16" x14ac:dyDescent="0.25">
      <c r="A1" s="97"/>
      <c r="B1" s="97"/>
      <c r="C1" s="97"/>
      <c r="D1" s="97"/>
      <c r="E1" s="97"/>
      <c r="F1" s="97"/>
      <c r="G1" s="97"/>
      <c r="H1" s="97"/>
      <c r="I1" s="97"/>
      <c r="J1" s="97"/>
      <c r="K1" s="97"/>
      <c r="L1" s="97"/>
      <c r="M1" s="97"/>
      <c r="N1" s="97"/>
      <c r="O1" s="97"/>
      <c r="P1" s="97"/>
    </row>
    <row r="2" spans="1:16" x14ac:dyDescent="0.25">
      <c r="A2" s="97"/>
      <c r="B2" s="97"/>
      <c r="C2" s="97"/>
      <c r="D2" s="97"/>
      <c r="E2" s="97"/>
      <c r="F2" s="97"/>
      <c r="G2" s="97"/>
      <c r="H2" s="97"/>
      <c r="I2" s="97"/>
      <c r="J2" s="97"/>
      <c r="K2" s="97"/>
      <c r="L2" s="97"/>
      <c r="M2" s="97"/>
      <c r="N2" s="97"/>
      <c r="O2" s="97"/>
      <c r="P2" s="97"/>
    </row>
    <row r="3" spans="1:16" x14ac:dyDescent="0.25">
      <c r="A3" s="97">
        <v>1</v>
      </c>
      <c r="B3" s="97">
        <v>2</v>
      </c>
      <c r="C3" s="97">
        <v>3</v>
      </c>
      <c r="D3" s="97">
        <v>4</v>
      </c>
      <c r="E3" s="97">
        <v>5</v>
      </c>
      <c r="F3" s="97">
        <v>6</v>
      </c>
      <c r="G3" s="97">
        <v>7</v>
      </c>
      <c r="H3" s="97">
        <v>8</v>
      </c>
      <c r="I3" s="97">
        <v>9</v>
      </c>
      <c r="J3" s="97">
        <v>10</v>
      </c>
      <c r="K3" s="97">
        <v>11</v>
      </c>
      <c r="L3" s="97">
        <v>12</v>
      </c>
      <c r="M3" s="97">
        <v>13</v>
      </c>
      <c r="N3" s="97">
        <v>14</v>
      </c>
      <c r="O3" s="97">
        <v>15</v>
      </c>
      <c r="P3" s="97">
        <v>16</v>
      </c>
    </row>
    <row r="4" spans="1:16" x14ac:dyDescent="0.25">
      <c r="A4" s="97"/>
      <c r="B4" s="97" t="s">
        <v>134</v>
      </c>
      <c r="C4" s="97" t="s">
        <v>135</v>
      </c>
      <c r="D4" s="97" t="s">
        <v>136</v>
      </c>
      <c r="E4" s="97" t="s">
        <v>137</v>
      </c>
      <c r="F4" s="97" t="s">
        <v>32</v>
      </c>
      <c r="G4" s="97" t="s">
        <v>133</v>
      </c>
      <c r="H4" s="144" t="s">
        <v>502</v>
      </c>
      <c r="I4" s="97" t="s">
        <v>134</v>
      </c>
      <c r="J4" s="97" t="s">
        <v>134</v>
      </c>
      <c r="K4" s="97" t="s">
        <v>135</v>
      </c>
      <c r="L4" s="97" t="s">
        <v>135</v>
      </c>
      <c r="M4" s="97" t="s">
        <v>136</v>
      </c>
      <c r="N4" s="97" t="s">
        <v>136</v>
      </c>
      <c r="O4" s="97" t="s">
        <v>137</v>
      </c>
      <c r="P4" s="97" t="s">
        <v>137</v>
      </c>
    </row>
    <row r="5" spans="1:16" x14ac:dyDescent="0.25">
      <c r="A5" t="s">
        <v>1415</v>
      </c>
      <c r="B5" s="153">
        <v>0.37424471299093653</v>
      </c>
      <c r="C5" s="153">
        <v>0.20996978851963746</v>
      </c>
      <c r="D5" s="153">
        <v>3.7197885196374625E-2</v>
      </c>
      <c r="E5" s="153">
        <v>0.37858761329305135</v>
      </c>
      <c r="F5" s="153">
        <v>1</v>
      </c>
      <c r="G5" s="144">
        <v>5296</v>
      </c>
      <c r="H5" s="176">
        <v>0.52959999999999996</v>
      </c>
      <c r="I5" s="145">
        <v>0.36099999999999999</v>
      </c>
      <c r="J5" s="145">
        <v>0.38700000000000001</v>
      </c>
      <c r="K5" s="145">
        <v>0.19900000000000001</v>
      </c>
      <c r="L5" s="145">
        <v>0.221</v>
      </c>
      <c r="M5" s="145">
        <v>3.2000000000000001E-2</v>
      </c>
      <c r="N5" s="145">
        <v>4.2999999999999997E-2</v>
      </c>
      <c r="O5" s="145">
        <v>0.36599999999999999</v>
      </c>
      <c r="P5" s="145">
        <v>0.39200000000000002</v>
      </c>
    </row>
    <row r="6" spans="1:16" x14ac:dyDescent="0.25">
      <c r="A6" s="97" t="s">
        <v>1416</v>
      </c>
      <c r="B6" s="153">
        <v>0.38906249999999998</v>
      </c>
      <c r="C6" s="153">
        <v>0.14453125</v>
      </c>
      <c r="D6" s="153">
        <v>1.953125E-2</v>
      </c>
      <c r="E6" s="153">
        <v>0.44687500000000002</v>
      </c>
      <c r="F6" s="153">
        <v>1</v>
      </c>
      <c r="G6" s="144">
        <v>1280</v>
      </c>
      <c r="H6" s="176">
        <v>0.58367533059735521</v>
      </c>
      <c r="I6" s="145">
        <v>0.36299999999999999</v>
      </c>
      <c r="J6" s="145">
        <v>0.41599999999999998</v>
      </c>
      <c r="K6" s="145">
        <v>0.126</v>
      </c>
      <c r="L6" s="145">
        <v>0.16500000000000001</v>
      </c>
      <c r="M6" s="145">
        <v>1.2999999999999999E-2</v>
      </c>
      <c r="N6" s="145">
        <v>2.9000000000000001E-2</v>
      </c>
      <c r="O6" s="145">
        <v>0.42</v>
      </c>
      <c r="P6" s="145">
        <v>0.47399999999999998</v>
      </c>
    </row>
    <row r="7" spans="1:16" x14ac:dyDescent="0.25">
      <c r="A7" s="97" t="s">
        <v>1417</v>
      </c>
      <c r="B7" s="153">
        <v>0.32800000000000001</v>
      </c>
      <c r="C7" s="153">
        <v>0.13600000000000001</v>
      </c>
      <c r="D7" s="153">
        <v>3.2000000000000001E-2</v>
      </c>
      <c r="E7" s="153">
        <v>0.504</v>
      </c>
      <c r="F7" s="153">
        <v>1</v>
      </c>
      <c r="G7" s="144">
        <v>125</v>
      </c>
      <c r="H7" s="176">
        <v>0.25354969574036512</v>
      </c>
      <c r="I7" s="145">
        <v>0.252</v>
      </c>
      <c r="J7" s="145">
        <v>0.41399999999999998</v>
      </c>
      <c r="K7" s="145">
        <v>8.6999999999999994E-2</v>
      </c>
      <c r="L7" s="145">
        <v>0.20699999999999999</v>
      </c>
      <c r="M7" s="145">
        <v>1.2999999999999999E-2</v>
      </c>
      <c r="N7" s="145">
        <v>7.9000000000000001E-2</v>
      </c>
      <c r="O7" s="145">
        <v>0.41799999999999998</v>
      </c>
      <c r="P7" s="145">
        <v>0.59</v>
      </c>
    </row>
    <row r="8" spans="1:16" x14ac:dyDescent="0.25">
      <c r="A8" s="97" t="s">
        <v>1418</v>
      </c>
      <c r="B8" s="153">
        <v>0.34693877551020408</v>
      </c>
      <c r="C8" s="153">
        <v>0.24489795918367346</v>
      </c>
      <c r="D8" s="153">
        <v>2.0408163265306121E-2</v>
      </c>
      <c r="E8" s="153">
        <v>0.38775510204081631</v>
      </c>
      <c r="F8" s="153">
        <v>1</v>
      </c>
      <c r="G8" s="144">
        <v>294</v>
      </c>
      <c r="H8" s="176">
        <v>0.47649918962722854</v>
      </c>
      <c r="I8" s="145">
        <v>0.29499999999999998</v>
      </c>
      <c r="J8" s="145">
        <v>0.40300000000000002</v>
      </c>
      <c r="K8" s="145">
        <v>0.19900000000000001</v>
      </c>
      <c r="L8" s="145">
        <v>0.29699999999999999</v>
      </c>
      <c r="M8" s="145">
        <v>8.9999999999999993E-3</v>
      </c>
      <c r="N8" s="145">
        <v>4.3999999999999997E-2</v>
      </c>
      <c r="O8" s="145">
        <v>0.33400000000000002</v>
      </c>
      <c r="P8" s="145">
        <v>0.44500000000000001</v>
      </c>
    </row>
    <row r="9" spans="1:16" x14ac:dyDescent="0.25">
      <c r="A9" s="97" t="s">
        <v>1419</v>
      </c>
      <c r="B9" s="153">
        <v>0.36809815950920244</v>
      </c>
      <c r="C9" s="153">
        <v>0.30368098159509205</v>
      </c>
      <c r="D9" s="153">
        <v>3.0674846625766871E-2</v>
      </c>
      <c r="E9" s="153">
        <v>0.29754601226993865</v>
      </c>
      <c r="F9" s="153">
        <v>1</v>
      </c>
      <c r="G9" s="144">
        <v>326</v>
      </c>
      <c r="H9" s="176">
        <v>0.65330661322645289</v>
      </c>
      <c r="I9" s="145">
        <v>0.318</v>
      </c>
      <c r="J9" s="145">
        <v>0.42199999999999999</v>
      </c>
      <c r="K9" s="145">
        <v>0.25600000000000001</v>
      </c>
      <c r="L9" s="145">
        <v>0.35599999999999998</v>
      </c>
      <c r="M9" s="145">
        <v>1.7000000000000001E-2</v>
      </c>
      <c r="N9" s="145">
        <v>5.6000000000000001E-2</v>
      </c>
      <c r="O9" s="145">
        <v>0.251</v>
      </c>
      <c r="P9" s="145">
        <v>0.34899999999999998</v>
      </c>
    </row>
    <row r="10" spans="1:16" x14ac:dyDescent="0.25">
      <c r="A10" s="97" t="s">
        <v>1420</v>
      </c>
      <c r="B10" s="153">
        <v>0.38681948424068768</v>
      </c>
      <c r="C10" s="153">
        <v>0.166189111747851</v>
      </c>
      <c r="D10" s="153">
        <v>2.5787965616045846E-2</v>
      </c>
      <c r="E10" s="153">
        <v>0.42120343839541546</v>
      </c>
      <c r="F10" s="153">
        <v>1</v>
      </c>
      <c r="G10" s="144">
        <v>349</v>
      </c>
      <c r="H10" s="176">
        <v>0.56472491909385114</v>
      </c>
      <c r="I10" s="145">
        <v>0.33700000000000002</v>
      </c>
      <c r="J10" s="145">
        <v>0.439</v>
      </c>
      <c r="K10" s="145">
        <v>0.13100000000000001</v>
      </c>
      <c r="L10" s="145">
        <v>0.20899999999999999</v>
      </c>
      <c r="M10" s="145">
        <v>1.4E-2</v>
      </c>
      <c r="N10" s="145">
        <v>4.8000000000000001E-2</v>
      </c>
      <c r="O10" s="145">
        <v>0.371</v>
      </c>
      <c r="P10" s="145">
        <v>0.47399999999999998</v>
      </c>
    </row>
    <row r="11" spans="1:16" x14ac:dyDescent="0.25">
      <c r="A11" s="97" t="s">
        <v>1421</v>
      </c>
      <c r="B11" s="153">
        <v>0.3125</v>
      </c>
      <c r="C11" s="153">
        <v>0.1015625</v>
      </c>
      <c r="D11" s="153">
        <v>7.03125E-2</v>
      </c>
      <c r="E11" s="153">
        <v>0.515625</v>
      </c>
      <c r="F11" s="153">
        <v>1</v>
      </c>
      <c r="G11" s="144">
        <v>128</v>
      </c>
      <c r="H11" s="176">
        <v>0.27467811158798283</v>
      </c>
      <c r="I11" s="145">
        <v>0.23899999999999999</v>
      </c>
      <c r="J11" s="145">
        <v>0.39700000000000002</v>
      </c>
      <c r="K11" s="145">
        <v>0.06</v>
      </c>
      <c r="L11" s="145">
        <v>0.16600000000000001</v>
      </c>
      <c r="M11" s="145">
        <v>3.6999999999999998E-2</v>
      </c>
      <c r="N11" s="145">
        <v>0.128</v>
      </c>
      <c r="O11" s="145">
        <v>0.43</v>
      </c>
      <c r="P11" s="145">
        <v>0.6</v>
      </c>
    </row>
    <row r="12" spans="1:16" x14ac:dyDescent="0.25">
      <c r="A12" s="97" t="s">
        <v>1422</v>
      </c>
      <c r="B12" s="153">
        <v>0.35164835164835168</v>
      </c>
      <c r="C12" s="153">
        <v>0.14285714285714285</v>
      </c>
      <c r="D12" s="153">
        <v>2.197802197802198E-2</v>
      </c>
      <c r="E12" s="153">
        <v>0.48351648351648352</v>
      </c>
      <c r="F12" s="153">
        <v>1</v>
      </c>
      <c r="G12" s="144">
        <v>182</v>
      </c>
      <c r="H12" s="176">
        <v>0.38723404255319149</v>
      </c>
      <c r="I12" s="145">
        <v>0.28599999999999998</v>
      </c>
      <c r="J12" s="145">
        <v>0.42299999999999999</v>
      </c>
      <c r="K12" s="145">
        <v>9.9000000000000005E-2</v>
      </c>
      <c r="L12" s="145">
        <v>0.20100000000000001</v>
      </c>
      <c r="M12" s="145">
        <v>8.9999999999999993E-3</v>
      </c>
      <c r="N12" s="145">
        <v>5.5E-2</v>
      </c>
      <c r="O12" s="145">
        <v>0.41199999999999998</v>
      </c>
      <c r="P12" s="145">
        <v>0.55600000000000005</v>
      </c>
    </row>
    <row r="13" spans="1:16" x14ac:dyDescent="0.25">
      <c r="A13" s="97" t="s">
        <v>1423</v>
      </c>
      <c r="B13" s="153">
        <v>0.4985851726089417</v>
      </c>
      <c r="C13" s="153">
        <v>0.21222410865874364</v>
      </c>
      <c r="D13" s="153">
        <v>4.4425580079230337E-2</v>
      </c>
      <c r="E13" s="153">
        <v>0.24476513865308433</v>
      </c>
      <c r="F13" s="153">
        <v>1</v>
      </c>
      <c r="G13" s="144">
        <v>3534</v>
      </c>
      <c r="H13" s="176">
        <v>0.25886317023146793</v>
      </c>
      <c r="I13" s="145">
        <v>0.48199999999999998</v>
      </c>
      <c r="J13" s="145">
        <v>0.51500000000000001</v>
      </c>
      <c r="K13" s="145">
        <v>0.19900000000000001</v>
      </c>
      <c r="L13" s="145">
        <v>0.22600000000000001</v>
      </c>
      <c r="M13" s="145">
        <v>3.7999999999999999E-2</v>
      </c>
      <c r="N13" s="145">
        <v>5.1999999999999998E-2</v>
      </c>
      <c r="O13" s="145">
        <v>0.23100000000000001</v>
      </c>
      <c r="P13" s="145">
        <v>0.25900000000000001</v>
      </c>
    </row>
    <row r="14" spans="1:16" x14ac:dyDescent="0.25">
      <c r="A14" s="97" t="s">
        <v>1424</v>
      </c>
      <c r="B14" s="153">
        <v>0.5</v>
      </c>
      <c r="C14" s="153">
        <v>0.14634146341463414</v>
      </c>
      <c r="D14" s="153">
        <v>3.1358885017421602E-2</v>
      </c>
      <c r="E14" s="153">
        <v>0.32229965156794427</v>
      </c>
      <c r="F14" s="153">
        <v>1</v>
      </c>
      <c r="G14" s="144">
        <v>574</v>
      </c>
      <c r="H14" s="176">
        <v>0.46857142857142858</v>
      </c>
      <c r="I14" s="145">
        <v>0.45900000000000002</v>
      </c>
      <c r="J14" s="145">
        <v>0.54100000000000004</v>
      </c>
      <c r="K14" s="145">
        <v>0.12</v>
      </c>
      <c r="L14" s="145">
        <v>0.17799999999999999</v>
      </c>
      <c r="M14" s="145">
        <v>0.02</v>
      </c>
      <c r="N14" s="145">
        <v>4.9000000000000002E-2</v>
      </c>
      <c r="O14" s="145">
        <v>0.28499999999999998</v>
      </c>
      <c r="P14" s="145">
        <v>0.36199999999999999</v>
      </c>
    </row>
    <row r="15" spans="1:16" x14ac:dyDescent="0.25">
      <c r="A15" s="97" t="s">
        <v>1425</v>
      </c>
      <c r="B15" s="153">
        <v>0.51428571428571423</v>
      </c>
      <c r="C15" s="153">
        <v>0.08</v>
      </c>
      <c r="D15" s="153">
        <v>7.4285714285714288E-2</v>
      </c>
      <c r="E15" s="153">
        <v>0.33142857142857141</v>
      </c>
      <c r="F15" s="153">
        <v>1</v>
      </c>
      <c r="G15" s="144">
        <v>175</v>
      </c>
      <c r="H15" s="176">
        <v>1.2472382581426841E-2</v>
      </c>
      <c r="I15" s="145">
        <v>0.441</v>
      </c>
      <c r="J15" s="145">
        <v>0.58699999999999997</v>
      </c>
      <c r="K15" s="145">
        <v>4.8000000000000001E-2</v>
      </c>
      <c r="L15" s="145">
        <v>0.13</v>
      </c>
      <c r="M15" s="145">
        <v>4.3999999999999997E-2</v>
      </c>
      <c r="N15" s="145">
        <v>0.123</v>
      </c>
      <c r="O15" s="145">
        <v>0.26600000000000001</v>
      </c>
      <c r="P15" s="145">
        <v>0.40400000000000003</v>
      </c>
    </row>
    <row r="16" spans="1:16" x14ac:dyDescent="0.25">
      <c r="A16" s="97" t="s">
        <v>1426</v>
      </c>
      <c r="B16" s="153">
        <v>0.66826923076923073</v>
      </c>
      <c r="C16" s="153">
        <v>0.25240384615384615</v>
      </c>
      <c r="D16" s="153">
        <v>3.6057692307692304E-2</v>
      </c>
      <c r="E16" s="153">
        <v>4.3269230769230768E-2</v>
      </c>
      <c r="F16" s="153">
        <v>1</v>
      </c>
      <c r="G16" s="144">
        <v>416</v>
      </c>
      <c r="H16" s="176">
        <v>0.68196721311475406</v>
      </c>
      <c r="I16" s="145">
        <v>0.622</v>
      </c>
      <c r="J16" s="145">
        <v>0.71199999999999997</v>
      </c>
      <c r="K16" s="145">
        <v>0.21299999999999999</v>
      </c>
      <c r="L16" s="145">
        <v>0.29599999999999999</v>
      </c>
      <c r="M16" s="145">
        <v>2.1999999999999999E-2</v>
      </c>
      <c r="N16" s="145">
        <v>5.8999999999999997E-2</v>
      </c>
      <c r="O16" s="145">
        <v>2.8000000000000001E-2</v>
      </c>
      <c r="P16" s="145">
        <v>6.7000000000000004E-2</v>
      </c>
    </row>
    <row r="17" spans="1:16" x14ac:dyDescent="0.25">
      <c r="A17" s="97" t="s">
        <v>1427</v>
      </c>
      <c r="B17" s="153">
        <v>0.4885057471264368</v>
      </c>
      <c r="C17" s="153">
        <v>0.22701149425287356</v>
      </c>
      <c r="D17" s="153">
        <v>4.0229885057471264E-2</v>
      </c>
      <c r="E17" s="153">
        <v>0.2442528735632184</v>
      </c>
      <c r="F17" s="153">
        <v>1</v>
      </c>
      <c r="G17" s="144">
        <v>348</v>
      </c>
      <c r="H17" s="176">
        <v>0.1629976580796253</v>
      </c>
      <c r="I17" s="145">
        <v>0.436</v>
      </c>
      <c r="J17" s="145">
        <v>0.54100000000000004</v>
      </c>
      <c r="K17" s="145">
        <v>0.186</v>
      </c>
      <c r="L17" s="145">
        <v>0.27400000000000002</v>
      </c>
      <c r="M17" s="145">
        <v>2.4E-2</v>
      </c>
      <c r="N17" s="145">
        <v>6.6000000000000003E-2</v>
      </c>
      <c r="O17" s="145">
        <v>0.20200000000000001</v>
      </c>
      <c r="P17" s="145">
        <v>0.29199999999999998</v>
      </c>
    </row>
    <row r="18" spans="1:16" x14ac:dyDescent="0.25">
      <c r="A18" s="97" t="s">
        <v>1428</v>
      </c>
      <c r="B18" s="153">
        <v>0.41515151515151516</v>
      </c>
      <c r="C18" s="153">
        <v>0.31212121212121213</v>
      </c>
      <c r="D18" s="153">
        <v>5.4545454545454543E-2</v>
      </c>
      <c r="E18" s="153">
        <v>0.21818181818181817</v>
      </c>
      <c r="F18" s="153">
        <v>1</v>
      </c>
      <c r="G18" s="144">
        <v>330</v>
      </c>
      <c r="H18" s="176">
        <v>0.70815450643776823</v>
      </c>
      <c r="I18" s="145">
        <v>0.36299999999999999</v>
      </c>
      <c r="J18" s="145">
        <v>0.46899999999999997</v>
      </c>
      <c r="K18" s="145">
        <v>0.26500000000000001</v>
      </c>
      <c r="L18" s="145">
        <v>0.36399999999999999</v>
      </c>
      <c r="M18" s="145">
        <v>3.5000000000000003E-2</v>
      </c>
      <c r="N18" s="145">
        <v>8.5000000000000006E-2</v>
      </c>
      <c r="O18" s="145">
        <v>0.17699999999999999</v>
      </c>
      <c r="P18" s="145">
        <v>0.26600000000000001</v>
      </c>
    </row>
    <row r="19" spans="1:16" x14ac:dyDescent="0.25">
      <c r="A19" s="97" t="s">
        <v>1429</v>
      </c>
      <c r="B19" s="153">
        <v>0.54354354354354351</v>
      </c>
      <c r="C19" s="153">
        <v>0.16216216216216217</v>
      </c>
      <c r="D19" s="153">
        <v>6.3063063063063057E-2</v>
      </c>
      <c r="E19" s="153">
        <v>0.23123123123123124</v>
      </c>
      <c r="F19" s="153">
        <v>1</v>
      </c>
      <c r="G19" s="144">
        <v>333</v>
      </c>
      <c r="H19" s="176">
        <v>0.37290033594624861</v>
      </c>
      <c r="I19" s="145">
        <v>0.49</v>
      </c>
      <c r="J19" s="145">
        <v>0.59599999999999997</v>
      </c>
      <c r="K19" s="145">
        <v>0.126</v>
      </c>
      <c r="L19" s="145">
        <v>0.20599999999999999</v>
      </c>
      <c r="M19" s="145">
        <v>4.2000000000000003E-2</v>
      </c>
      <c r="N19" s="145">
        <v>9.4E-2</v>
      </c>
      <c r="O19" s="145">
        <v>0.189</v>
      </c>
      <c r="P19" s="145">
        <v>0.27900000000000003</v>
      </c>
    </row>
    <row r="20" spans="1:16" x14ac:dyDescent="0.25">
      <c r="A20" s="97" t="s">
        <v>1430</v>
      </c>
      <c r="B20" s="153">
        <v>0.58415841584158412</v>
      </c>
      <c r="C20" s="153">
        <v>0.17326732673267325</v>
      </c>
      <c r="D20" s="153">
        <v>3.9603960396039604E-2</v>
      </c>
      <c r="E20" s="153">
        <v>0.20297029702970298</v>
      </c>
      <c r="F20" s="153">
        <v>1</v>
      </c>
      <c r="G20" s="144">
        <v>202</v>
      </c>
      <c r="H20" s="176">
        <v>0.29793510324483774</v>
      </c>
      <c r="I20" s="145">
        <v>0.51500000000000001</v>
      </c>
      <c r="J20" s="145">
        <v>0.65</v>
      </c>
      <c r="K20" s="145">
        <v>0.127</v>
      </c>
      <c r="L20" s="145">
        <v>0.23100000000000001</v>
      </c>
      <c r="M20" s="145">
        <v>0.02</v>
      </c>
      <c r="N20" s="145">
        <v>7.5999999999999998E-2</v>
      </c>
      <c r="O20" s="145">
        <v>0.153</v>
      </c>
      <c r="P20" s="145">
        <v>0.26400000000000001</v>
      </c>
    </row>
    <row r="21" spans="1:16" x14ac:dyDescent="0.25">
      <c r="A21" s="97" t="s">
        <v>1431</v>
      </c>
      <c r="B21" s="153">
        <v>0.35507246376811596</v>
      </c>
      <c r="C21" s="153">
        <v>0.10144927536231885</v>
      </c>
      <c r="D21" s="153">
        <v>6.5217391304347824E-2</v>
      </c>
      <c r="E21" s="153">
        <v>0.47826086956521741</v>
      </c>
      <c r="F21" s="153">
        <v>1</v>
      </c>
      <c r="G21" s="144">
        <v>138</v>
      </c>
      <c r="H21" s="176">
        <v>0.23</v>
      </c>
      <c r="I21" s="145">
        <v>0.28000000000000003</v>
      </c>
      <c r="J21" s="145">
        <v>0.438</v>
      </c>
      <c r="K21" s="145">
        <v>6.0999999999999999E-2</v>
      </c>
      <c r="L21" s="145">
        <v>0.16300000000000001</v>
      </c>
      <c r="M21" s="145">
        <v>3.5000000000000003E-2</v>
      </c>
      <c r="N21" s="145">
        <v>0.11899999999999999</v>
      </c>
      <c r="O21" s="145">
        <v>0.39700000000000002</v>
      </c>
      <c r="P21" s="145">
        <v>0.56100000000000005</v>
      </c>
    </row>
    <row r="22" spans="1:16" x14ac:dyDescent="0.25">
      <c r="A22" s="97" t="s">
        <v>1432</v>
      </c>
      <c r="B22" s="153">
        <v>0.50476190476190474</v>
      </c>
      <c r="C22" s="153">
        <v>0.18095238095238095</v>
      </c>
      <c r="D22" s="153">
        <v>5.7142857142857141E-2</v>
      </c>
      <c r="E22" s="153">
        <v>0.25714285714285712</v>
      </c>
      <c r="F22" s="153">
        <v>1</v>
      </c>
      <c r="G22" s="144">
        <v>105</v>
      </c>
      <c r="H22" s="176">
        <v>0.23385300668151449</v>
      </c>
      <c r="I22" s="145">
        <v>0.41099999999999998</v>
      </c>
      <c r="J22" s="145">
        <v>0.59899999999999998</v>
      </c>
      <c r="K22" s="145">
        <v>0.11899999999999999</v>
      </c>
      <c r="L22" s="145">
        <v>0.26500000000000001</v>
      </c>
      <c r="M22" s="145">
        <v>2.5999999999999999E-2</v>
      </c>
      <c r="N22" s="145">
        <v>0.11899999999999999</v>
      </c>
      <c r="O22" s="145">
        <v>0.183</v>
      </c>
      <c r="P22" s="145">
        <v>0.34799999999999998</v>
      </c>
    </row>
    <row r="23" spans="1:16" x14ac:dyDescent="0.25">
      <c r="A23" s="97" t="s">
        <v>1433</v>
      </c>
      <c r="B23" s="153">
        <v>0.48106060606060608</v>
      </c>
      <c r="C23" s="153">
        <v>0.23106060606060605</v>
      </c>
      <c r="D23" s="153">
        <v>4.5454545454545456E-2</v>
      </c>
      <c r="E23" s="153">
        <v>0.24242424242424243</v>
      </c>
      <c r="F23" s="153">
        <v>1</v>
      </c>
      <c r="G23" s="144">
        <v>264</v>
      </c>
      <c r="H23" s="176">
        <v>0.14277988101676581</v>
      </c>
      <c r="I23" s="145">
        <v>0.42099999999999999</v>
      </c>
      <c r="J23" s="145">
        <v>0.54100000000000004</v>
      </c>
      <c r="K23" s="145">
        <v>0.184</v>
      </c>
      <c r="L23" s="145">
        <v>0.28599999999999998</v>
      </c>
      <c r="M23" s="145">
        <v>2.5999999999999999E-2</v>
      </c>
      <c r="N23" s="145">
        <v>7.8E-2</v>
      </c>
      <c r="O23" s="145">
        <v>0.19500000000000001</v>
      </c>
      <c r="P23" s="145">
        <v>0.29799999999999999</v>
      </c>
    </row>
    <row r="24" spans="1:16" x14ac:dyDescent="0.25">
      <c r="A24" s="97"/>
      <c r="B24" s="97"/>
      <c r="C24" s="97"/>
      <c r="D24" s="97"/>
      <c r="E24" s="97"/>
      <c r="F24" s="97"/>
      <c r="G24" s="97"/>
      <c r="H24" s="97"/>
      <c r="I24" s="145"/>
      <c r="J24" s="145"/>
      <c r="K24" s="145"/>
      <c r="L24" s="145"/>
      <c r="M24" s="145"/>
      <c r="N24" s="145"/>
      <c r="O24" s="145"/>
      <c r="P24" s="145"/>
    </row>
    <row r="25" spans="1:16" x14ac:dyDescent="0.25">
      <c r="A25" s="97"/>
      <c r="B25" s="97"/>
      <c r="C25" s="97"/>
      <c r="D25" s="97"/>
      <c r="E25" s="97"/>
      <c r="F25" s="97"/>
      <c r="G25" s="97"/>
      <c r="H25" s="97"/>
      <c r="I25" s="145"/>
      <c r="J25" s="145"/>
      <c r="K25" s="145"/>
      <c r="L25" s="145"/>
      <c r="M25" s="145"/>
      <c r="N25" s="145"/>
      <c r="O25" s="145"/>
      <c r="P25" s="145"/>
    </row>
    <row r="26" spans="1:16" x14ac:dyDescent="0.25">
      <c r="A26" s="97"/>
      <c r="B26" s="97"/>
      <c r="C26" s="97"/>
      <c r="D26" s="97"/>
      <c r="E26" s="97"/>
      <c r="F26" s="97"/>
      <c r="G26" s="97"/>
      <c r="H26" s="97"/>
      <c r="I26" s="145"/>
      <c r="J26" s="145"/>
      <c r="K26" s="145"/>
      <c r="L26" s="145"/>
      <c r="M26" s="145"/>
      <c r="N26" s="145"/>
      <c r="O26" s="145"/>
      <c r="P26" s="145"/>
    </row>
    <row r="27" spans="1:16" x14ac:dyDescent="0.25">
      <c r="A27" s="97"/>
      <c r="B27" s="97"/>
      <c r="C27" s="97"/>
      <c r="D27" s="97"/>
      <c r="E27" s="97"/>
      <c r="F27" s="97"/>
      <c r="G27" s="97"/>
      <c r="H27" s="97"/>
      <c r="I27" s="145"/>
      <c r="J27" s="145"/>
      <c r="K27" s="145"/>
      <c r="L27" s="145"/>
      <c r="M27" s="145"/>
      <c r="N27" s="145"/>
      <c r="O27" s="145"/>
      <c r="P27" s="145"/>
    </row>
    <row r="28" spans="1:16" x14ac:dyDescent="0.25">
      <c r="A28" s="97"/>
      <c r="B28" s="97"/>
      <c r="C28" s="97"/>
      <c r="D28" s="97"/>
      <c r="E28" s="97"/>
      <c r="F28" s="97"/>
      <c r="G28" s="97"/>
      <c r="H28" s="97"/>
      <c r="I28" s="145"/>
      <c r="J28" s="145"/>
      <c r="K28" s="145"/>
      <c r="L28" s="145"/>
      <c r="M28" s="145"/>
      <c r="N28" s="145"/>
      <c r="O28" s="145"/>
      <c r="P28" s="14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
    <tabColor theme="7" tint="0.39997558519241921"/>
  </sheetPr>
  <dimension ref="A3:AD3138"/>
  <sheetViews>
    <sheetView workbookViewId="0"/>
  </sheetViews>
  <sheetFormatPr defaultRowHeight="15" x14ac:dyDescent="0.25"/>
  <cols>
    <col min="1" max="1" width="87" style="28" bestFit="1" customWidth="1"/>
    <col min="2" max="2" width="9.5703125" style="28" bestFit="1" customWidth="1"/>
    <col min="3" max="16384" width="9.140625" style="28"/>
  </cols>
  <sheetData>
    <row r="3" spans="1:30" x14ac:dyDescent="0.25">
      <c r="A3" s="28">
        <v>1</v>
      </c>
      <c r="B3" s="28">
        <v>2</v>
      </c>
      <c r="C3" s="28">
        <v>3</v>
      </c>
      <c r="D3" s="28">
        <v>4</v>
      </c>
      <c r="E3" s="28">
        <v>5</v>
      </c>
      <c r="F3" s="28">
        <v>6</v>
      </c>
      <c r="G3" s="28">
        <v>7</v>
      </c>
      <c r="H3" s="28">
        <v>8</v>
      </c>
      <c r="I3" s="28">
        <v>9</v>
      </c>
      <c r="J3" s="28">
        <v>10</v>
      </c>
      <c r="K3" s="28">
        <v>11</v>
      </c>
      <c r="L3" s="28">
        <v>12</v>
      </c>
      <c r="M3" s="28">
        <v>13</v>
      </c>
      <c r="N3" s="28">
        <v>14</v>
      </c>
      <c r="O3" s="28">
        <v>15</v>
      </c>
      <c r="P3" s="28">
        <v>16</v>
      </c>
      <c r="Q3" s="28">
        <v>17</v>
      </c>
      <c r="R3" s="28">
        <v>18</v>
      </c>
      <c r="S3" s="28">
        <v>19</v>
      </c>
      <c r="T3" s="28">
        <v>20</v>
      </c>
      <c r="U3" s="28">
        <v>21</v>
      </c>
      <c r="V3" s="28">
        <v>22</v>
      </c>
      <c r="W3" s="28">
        <v>23</v>
      </c>
      <c r="X3" s="28">
        <v>24</v>
      </c>
      <c r="Y3" s="28">
        <v>25</v>
      </c>
      <c r="Z3" s="28">
        <v>26</v>
      </c>
      <c r="AA3" s="28">
        <v>27</v>
      </c>
      <c r="AB3" s="28">
        <v>28</v>
      </c>
    </row>
    <row r="4" spans="1:30" x14ac:dyDescent="0.25">
      <c r="A4" s="28" t="s">
        <v>1434</v>
      </c>
      <c r="B4" s="147" t="s">
        <v>162</v>
      </c>
      <c r="C4" s="147">
        <v>0.38715354157501097</v>
      </c>
      <c r="D4" s="147">
        <v>0.2333919929608447</v>
      </c>
      <c r="E4" s="147">
        <v>0.16564012318521779</v>
      </c>
      <c r="F4" s="147">
        <v>2.9916410030796304E-2</v>
      </c>
      <c r="G4" s="147">
        <v>0.16608007039155301</v>
      </c>
      <c r="H4" s="147">
        <v>1.7597888253409592E-3</v>
      </c>
      <c r="I4" s="147">
        <v>1.6058073031236252E-2</v>
      </c>
      <c r="J4" s="147">
        <v>1</v>
      </c>
      <c r="K4" s="148">
        <v>4546</v>
      </c>
      <c r="L4" s="98"/>
      <c r="M4" s="147" t="s">
        <v>162</v>
      </c>
      <c r="N4" s="147" t="s">
        <v>162</v>
      </c>
      <c r="O4" s="147">
        <v>0.373</v>
      </c>
      <c r="P4" s="147">
        <v>0.40100000000000002</v>
      </c>
      <c r="Q4" s="147">
        <v>0.221</v>
      </c>
      <c r="R4" s="147">
        <v>0.246</v>
      </c>
      <c r="S4" s="147">
        <v>0.155</v>
      </c>
      <c r="T4" s="147">
        <v>0.17699999999999999</v>
      </c>
      <c r="U4" s="147">
        <v>2.5000000000000001E-2</v>
      </c>
      <c r="V4" s="147">
        <v>3.5000000000000003E-2</v>
      </c>
      <c r="W4" s="147">
        <v>0.156</v>
      </c>
      <c r="X4" s="147">
        <v>0.17699999999999999</v>
      </c>
      <c r="Y4" s="147">
        <v>1E-3</v>
      </c>
      <c r="Z4" s="147">
        <v>3.0000000000000001E-3</v>
      </c>
      <c r="AA4" s="147">
        <v>1.2999999999999999E-2</v>
      </c>
      <c r="AB4" s="147">
        <v>0.02</v>
      </c>
      <c r="AC4" s="98"/>
      <c r="AD4" s="98"/>
    </row>
    <row r="5" spans="1:30" x14ac:dyDescent="0.25">
      <c r="A5" s="98" t="s">
        <v>1435</v>
      </c>
      <c r="B5" s="147" t="s">
        <v>162</v>
      </c>
      <c r="C5" s="147">
        <v>0.10396375990939977</v>
      </c>
      <c r="D5" s="147">
        <v>0.20928652321630803</v>
      </c>
      <c r="E5" s="147">
        <v>7.6104190260475657E-2</v>
      </c>
      <c r="F5" s="147">
        <v>9.5130237825594571E-3</v>
      </c>
      <c r="G5" s="147">
        <v>0.55288788221970553</v>
      </c>
      <c r="H5" s="147">
        <v>1.6308040770101926E-2</v>
      </c>
      <c r="I5" s="147">
        <v>3.1936579841449604E-2</v>
      </c>
      <c r="J5" s="147">
        <v>1</v>
      </c>
      <c r="K5" s="148">
        <v>4415</v>
      </c>
      <c r="L5" s="98"/>
      <c r="M5" s="147" t="s">
        <v>162</v>
      </c>
      <c r="N5" s="147" t="s">
        <v>162</v>
      </c>
      <c r="O5" s="147">
        <v>9.5000000000000001E-2</v>
      </c>
      <c r="P5" s="147">
        <v>0.113</v>
      </c>
      <c r="Q5" s="147">
        <v>0.19800000000000001</v>
      </c>
      <c r="R5" s="147">
        <v>0.222</v>
      </c>
      <c r="S5" s="147">
        <v>6.9000000000000006E-2</v>
      </c>
      <c r="T5" s="147">
        <v>8.4000000000000005E-2</v>
      </c>
      <c r="U5" s="147">
        <v>7.0000000000000001E-3</v>
      </c>
      <c r="V5" s="147">
        <v>1.2999999999999999E-2</v>
      </c>
      <c r="W5" s="147">
        <v>0.53800000000000003</v>
      </c>
      <c r="X5" s="147">
        <v>0.56799999999999995</v>
      </c>
      <c r="Y5" s="147">
        <v>1.2999999999999999E-2</v>
      </c>
      <c r="Z5" s="147">
        <v>0.02</v>
      </c>
      <c r="AA5" s="147">
        <v>2.7E-2</v>
      </c>
      <c r="AB5" s="147">
        <v>3.7999999999999999E-2</v>
      </c>
      <c r="AC5" s="12"/>
    </row>
    <row r="6" spans="1:30" x14ac:dyDescent="0.25">
      <c r="A6" s="98" t="s">
        <v>1436</v>
      </c>
      <c r="B6" s="147">
        <v>0.25103163686382396</v>
      </c>
      <c r="C6" s="147">
        <v>0.18844566712517194</v>
      </c>
      <c r="D6" s="147">
        <v>0.29573590096286106</v>
      </c>
      <c r="E6" s="147">
        <v>0.11141678129298486</v>
      </c>
      <c r="F6" s="147">
        <v>3.6451169188445667E-2</v>
      </c>
      <c r="G6" s="147">
        <v>9.4910591471801919E-2</v>
      </c>
      <c r="H6" s="147">
        <v>6.8775790921595599E-4</v>
      </c>
      <c r="I6" s="147">
        <v>2.1320495185694635E-2</v>
      </c>
      <c r="J6" s="147">
        <v>1</v>
      </c>
      <c r="K6" s="148">
        <v>1454</v>
      </c>
      <c r="L6" s="98"/>
      <c r="M6" s="147">
        <v>0.22900000000000001</v>
      </c>
      <c r="N6" s="147">
        <v>0.27400000000000002</v>
      </c>
      <c r="O6" s="147">
        <v>0.16900000000000001</v>
      </c>
      <c r="P6" s="147">
        <v>0.20899999999999999</v>
      </c>
      <c r="Q6" s="147">
        <v>0.27300000000000002</v>
      </c>
      <c r="R6" s="147">
        <v>0.32</v>
      </c>
      <c r="S6" s="147">
        <v>9.6000000000000002E-2</v>
      </c>
      <c r="T6" s="147">
        <v>0.129</v>
      </c>
      <c r="U6" s="147">
        <v>2.8000000000000001E-2</v>
      </c>
      <c r="V6" s="147">
        <v>4.7E-2</v>
      </c>
      <c r="W6" s="147">
        <v>8.1000000000000003E-2</v>
      </c>
      <c r="X6" s="147">
        <v>0.111</v>
      </c>
      <c r="Y6" s="147">
        <v>0</v>
      </c>
      <c r="Z6" s="147">
        <v>4.0000000000000001E-3</v>
      </c>
      <c r="AA6" s="147">
        <v>1.4999999999999999E-2</v>
      </c>
      <c r="AB6" s="147">
        <v>0.03</v>
      </c>
      <c r="AC6" s="12"/>
    </row>
    <row r="7" spans="1:30" x14ac:dyDescent="0.25">
      <c r="A7" s="98" t="s">
        <v>1437</v>
      </c>
      <c r="B7" s="147">
        <v>0.18326637062099105</v>
      </c>
      <c r="C7" s="147">
        <v>1.2687671812222456E-3</v>
      </c>
      <c r="D7" s="147">
        <v>0.50814125607950944</v>
      </c>
      <c r="E7" s="147">
        <v>0.18679072390216395</v>
      </c>
      <c r="F7" s="147">
        <v>8.8743215619933744E-2</v>
      </c>
      <c r="G7" s="147">
        <v>8.4584478748149713E-3</v>
      </c>
      <c r="H7" s="147" t="s">
        <v>162</v>
      </c>
      <c r="I7" s="147">
        <v>2.3331218721364629E-2</v>
      </c>
      <c r="J7" s="147">
        <v>1</v>
      </c>
      <c r="K7" s="148">
        <v>14187</v>
      </c>
      <c r="L7" s="98"/>
      <c r="M7" s="147">
        <v>0.17699999999999999</v>
      </c>
      <c r="N7" s="147">
        <v>0.19</v>
      </c>
      <c r="O7" s="147">
        <v>1E-3</v>
      </c>
      <c r="P7" s="147">
        <v>2E-3</v>
      </c>
      <c r="Q7" s="147">
        <v>0.5</v>
      </c>
      <c r="R7" s="147">
        <v>0.51600000000000001</v>
      </c>
      <c r="S7" s="147">
        <v>0.18</v>
      </c>
      <c r="T7" s="147">
        <v>0.193</v>
      </c>
      <c r="U7" s="147">
        <v>8.4000000000000005E-2</v>
      </c>
      <c r="V7" s="147">
        <v>9.4E-2</v>
      </c>
      <c r="W7" s="147">
        <v>7.0000000000000001E-3</v>
      </c>
      <c r="X7" s="147">
        <v>0.01</v>
      </c>
      <c r="Y7" s="147" t="s">
        <v>162</v>
      </c>
      <c r="Z7" s="147" t="s">
        <v>162</v>
      </c>
      <c r="AA7" s="147">
        <v>2.1000000000000001E-2</v>
      </c>
      <c r="AB7" s="147">
        <v>2.5999999999999999E-2</v>
      </c>
      <c r="AC7" s="12"/>
    </row>
    <row r="8" spans="1:30" x14ac:dyDescent="0.25">
      <c r="A8" s="98" t="s">
        <v>1438</v>
      </c>
      <c r="B8" s="147">
        <v>7.1682706328375617E-2</v>
      </c>
      <c r="C8" s="147">
        <v>0.30463692038495188</v>
      </c>
      <c r="D8" s="147">
        <v>0.24514435695538059</v>
      </c>
      <c r="E8" s="147">
        <v>8.0664916885389321E-2</v>
      </c>
      <c r="F8" s="147">
        <v>3.400408282298046E-2</v>
      </c>
      <c r="G8" s="147">
        <v>0.23802857976086322</v>
      </c>
      <c r="H8" s="147">
        <v>3.9078448527267422E-3</v>
      </c>
      <c r="I8" s="147">
        <v>2.1930592009332166E-2</v>
      </c>
      <c r="J8" s="147">
        <v>1.0000000000000002</v>
      </c>
      <c r="K8" s="148">
        <v>17145</v>
      </c>
      <c r="L8" s="98"/>
      <c r="M8" s="147">
        <v>6.8000000000000005E-2</v>
      </c>
      <c r="N8" s="147">
        <v>7.5999999999999998E-2</v>
      </c>
      <c r="O8" s="147">
        <v>0.29799999999999999</v>
      </c>
      <c r="P8" s="147">
        <v>0.312</v>
      </c>
      <c r="Q8" s="147">
        <v>0.23899999999999999</v>
      </c>
      <c r="R8" s="147">
        <v>0.252</v>
      </c>
      <c r="S8" s="147">
        <v>7.6999999999999999E-2</v>
      </c>
      <c r="T8" s="147">
        <v>8.5000000000000006E-2</v>
      </c>
      <c r="U8" s="147">
        <v>3.1E-2</v>
      </c>
      <c r="V8" s="147">
        <v>3.6999999999999998E-2</v>
      </c>
      <c r="W8" s="147">
        <v>0.23200000000000001</v>
      </c>
      <c r="X8" s="147">
        <v>0.24399999999999999</v>
      </c>
      <c r="Y8" s="147">
        <v>3.0000000000000001E-3</v>
      </c>
      <c r="Z8" s="147">
        <v>5.0000000000000001E-3</v>
      </c>
      <c r="AA8" s="147">
        <v>0.02</v>
      </c>
      <c r="AB8" s="147">
        <v>2.4E-2</v>
      </c>
      <c r="AC8" s="12"/>
    </row>
    <row r="9" spans="1:30" x14ac:dyDescent="0.25">
      <c r="A9" s="98" t="s">
        <v>1439</v>
      </c>
      <c r="B9" s="147">
        <v>0.63279717536288738</v>
      </c>
      <c r="C9" s="147">
        <v>0.1757551981169086</v>
      </c>
      <c r="D9" s="147">
        <v>0.10435464888191448</v>
      </c>
      <c r="E9" s="147">
        <v>5.9631227932522561E-2</v>
      </c>
      <c r="F9" s="147">
        <v>2.3538642604943117E-3</v>
      </c>
      <c r="G9" s="147">
        <v>5.8846606512357787E-3</v>
      </c>
      <c r="H9" s="147" t="s">
        <v>162</v>
      </c>
      <c r="I9" s="147">
        <v>1.9223224794036878E-2</v>
      </c>
      <c r="J9" s="147">
        <v>1</v>
      </c>
      <c r="K9" s="148">
        <v>2549</v>
      </c>
      <c r="L9" s="98"/>
      <c r="M9" s="147">
        <v>0.61399999999999999</v>
      </c>
      <c r="N9" s="147">
        <v>0.65100000000000002</v>
      </c>
      <c r="O9" s="147">
        <v>0.161</v>
      </c>
      <c r="P9" s="147">
        <v>0.191</v>
      </c>
      <c r="Q9" s="147">
        <v>9.2999999999999999E-2</v>
      </c>
      <c r="R9" s="147">
        <v>0.11700000000000001</v>
      </c>
      <c r="S9" s="147">
        <v>5.0999999999999997E-2</v>
      </c>
      <c r="T9" s="147">
        <v>7.0000000000000007E-2</v>
      </c>
      <c r="U9" s="147">
        <v>1E-3</v>
      </c>
      <c r="V9" s="147">
        <v>5.0000000000000001E-3</v>
      </c>
      <c r="W9" s="147">
        <v>4.0000000000000001E-3</v>
      </c>
      <c r="X9" s="147">
        <v>0.01</v>
      </c>
      <c r="Y9" s="147" t="s">
        <v>162</v>
      </c>
      <c r="Z9" s="147" t="s">
        <v>162</v>
      </c>
      <c r="AA9" s="147">
        <v>1.4999999999999999E-2</v>
      </c>
      <c r="AB9" s="147">
        <v>2.5000000000000001E-2</v>
      </c>
      <c r="AC9" s="12"/>
    </row>
    <row r="10" spans="1:30" x14ac:dyDescent="0.25">
      <c r="A10" s="98" t="s">
        <v>1440</v>
      </c>
      <c r="B10" s="147">
        <v>0.31424396681749622</v>
      </c>
      <c r="C10" s="147">
        <v>0.47492458521870284</v>
      </c>
      <c r="D10" s="147">
        <v>0.11199095022624435</v>
      </c>
      <c r="E10" s="147">
        <v>3.473793363499246E-2</v>
      </c>
      <c r="F10" s="147">
        <v>8.484162895927602E-4</v>
      </c>
      <c r="G10" s="147">
        <v>4.1902337858220208E-2</v>
      </c>
      <c r="H10" s="147">
        <v>2.5452488687782806E-3</v>
      </c>
      <c r="I10" s="147">
        <v>1.880656108597285E-2</v>
      </c>
      <c r="J10" s="147">
        <v>1</v>
      </c>
      <c r="K10" s="148">
        <v>21216</v>
      </c>
      <c r="L10" s="98"/>
      <c r="M10" s="147">
        <v>0.308</v>
      </c>
      <c r="N10" s="147">
        <v>0.32100000000000001</v>
      </c>
      <c r="O10" s="147">
        <v>0.46800000000000003</v>
      </c>
      <c r="P10" s="147">
        <v>0.48199999999999998</v>
      </c>
      <c r="Q10" s="147">
        <v>0.108</v>
      </c>
      <c r="R10" s="147">
        <v>0.11600000000000001</v>
      </c>
      <c r="S10" s="147">
        <v>3.2000000000000001E-2</v>
      </c>
      <c r="T10" s="147">
        <v>3.6999999999999998E-2</v>
      </c>
      <c r="U10" s="147">
        <v>1E-3</v>
      </c>
      <c r="V10" s="147">
        <v>1E-3</v>
      </c>
      <c r="W10" s="147">
        <v>3.9E-2</v>
      </c>
      <c r="X10" s="147">
        <v>4.4999999999999998E-2</v>
      </c>
      <c r="Y10" s="147">
        <v>2E-3</v>
      </c>
      <c r="Z10" s="147">
        <v>3.0000000000000001E-3</v>
      </c>
      <c r="AA10" s="147">
        <v>1.7000000000000001E-2</v>
      </c>
      <c r="AB10" s="147">
        <v>2.1000000000000001E-2</v>
      </c>
      <c r="AC10" s="12"/>
    </row>
    <row r="11" spans="1:30" x14ac:dyDescent="0.25">
      <c r="A11" s="98" t="s">
        <v>1441</v>
      </c>
      <c r="B11" s="147" t="s">
        <v>162</v>
      </c>
      <c r="C11" s="147">
        <v>0.32800000000000001</v>
      </c>
      <c r="D11" s="147">
        <v>0.32400000000000001</v>
      </c>
      <c r="E11" s="147">
        <v>0.17199999999999999</v>
      </c>
      <c r="F11" s="147">
        <v>1.2E-2</v>
      </c>
      <c r="G11" s="147">
        <v>0.14399999999999999</v>
      </c>
      <c r="H11" s="147">
        <v>4.0000000000000001E-3</v>
      </c>
      <c r="I11" s="147">
        <v>1.6E-2</v>
      </c>
      <c r="J11" s="147">
        <v>1</v>
      </c>
      <c r="K11" s="148">
        <v>250</v>
      </c>
      <c r="L11" s="98"/>
      <c r="M11" s="147" t="s">
        <v>162</v>
      </c>
      <c r="N11" s="147" t="s">
        <v>162</v>
      </c>
      <c r="O11" s="147">
        <v>0.27300000000000002</v>
      </c>
      <c r="P11" s="147">
        <v>0.38800000000000001</v>
      </c>
      <c r="Q11" s="147">
        <v>0.26900000000000002</v>
      </c>
      <c r="R11" s="147">
        <v>0.38400000000000001</v>
      </c>
      <c r="S11" s="147">
        <v>0.13</v>
      </c>
      <c r="T11" s="147">
        <v>0.224</v>
      </c>
      <c r="U11" s="147">
        <v>4.0000000000000001E-3</v>
      </c>
      <c r="V11" s="147">
        <v>3.5000000000000003E-2</v>
      </c>
      <c r="W11" s="147">
        <v>0.106</v>
      </c>
      <c r="X11" s="147">
        <v>0.193</v>
      </c>
      <c r="Y11" s="147">
        <v>1E-3</v>
      </c>
      <c r="Z11" s="147">
        <v>2.1999999999999999E-2</v>
      </c>
      <c r="AA11" s="147">
        <v>6.0000000000000001E-3</v>
      </c>
      <c r="AB11" s="147">
        <v>0.04</v>
      </c>
      <c r="AC11" s="12"/>
    </row>
    <row r="12" spans="1:30" x14ac:dyDescent="0.25">
      <c r="A12" s="98" t="s">
        <v>1442</v>
      </c>
      <c r="B12" s="147" t="s">
        <v>162</v>
      </c>
      <c r="C12" s="147">
        <v>0.38747884940778343</v>
      </c>
      <c r="D12" s="147">
        <v>0.1895093062605753</v>
      </c>
      <c r="E12" s="147">
        <v>0.35702199661590522</v>
      </c>
      <c r="F12" s="147">
        <v>2.5380710659898475E-3</v>
      </c>
      <c r="G12" s="147">
        <v>5.0761421319796954E-2</v>
      </c>
      <c r="H12" s="147">
        <v>8.4602368866328254E-4</v>
      </c>
      <c r="I12" s="147">
        <v>1.1844331641285956E-2</v>
      </c>
      <c r="J12" s="147">
        <v>0.99999999999999989</v>
      </c>
      <c r="K12" s="148">
        <v>1182</v>
      </c>
      <c r="L12" s="98"/>
      <c r="M12" s="147" t="s">
        <v>162</v>
      </c>
      <c r="N12" s="147" t="s">
        <v>162</v>
      </c>
      <c r="O12" s="147">
        <v>0.36</v>
      </c>
      <c r="P12" s="147">
        <v>0.41599999999999998</v>
      </c>
      <c r="Q12" s="147">
        <v>0.16800000000000001</v>
      </c>
      <c r="R12" s="147">
        <v>0.21299999999999999</v>
      </c>
      <c r="S12" s="147">
        <v>0.33</v>
      </c>
      <c r="T12" s="147">
        <v>0.38500000000000001</v>
      </c>
      <c r="U12" s="147">
        <v>1E-3</v>
      </c>
      <c r="V12" s="147">
        <v>7.0000000000000001E-3</v>
      </c>
      <c r="W12" s="147">
        <v>0.04</v>
      </c>
      <c r="X12" s="147">
        <v>6.5000000000000002E-2</v>
      </c>
      <c r="Y12" s="147">
        <v>0</v>
      </c>
      <c r="Z12" s="147">
        <v>5.0000000000000001E-3</v>
      </c>
      <c r="AA12" s="147">
        <v>7.0000000000000001E-3</v>
      </c>
      <c r="AB12" s="147">
        <v>0.02</v>
      </c>
      <c r="AC12" s="12"/>
    </row>
    <row r="13" spans="1:30" x14ac:dyDescent="0.25">
      <c r="A13" s="98" t="s">
        <v>1443</v>
      </c>
      <c r="B13" s="147" t="s">
        <v>162</v>
      </c>
      <c r="C13" s="147">
        <v>0.57212121212121214</v>
      </c>
      <c r="D13" s="147">
        <v>0.22666666666666666</v>
      </c>
      <c r="E13" s="147">
        <v>0.11272727272727273</v>
      </c>
      <c r="F13" s="147">
        <v>1.2121212121212121E-2</v>
      </c>
      <c r="G13" s="147">
        <v>6.3030303030303034E-2</v>
      </c>
      <c r="H13" s="147" t="s">
        <v>162</v>
      </c>
      <c r="I13" s="147">
        <v>1.3333333333333334E-2</v>
      </c>
      <c r="J13" s="147">
        <v>1</v>
      </c>
      <c r="K13" s="148">
        <v>825</v>
      </c>
      <c r="L13" s="98"/>
      <c r="M13" s="147" t="s">
        <v>162</v>
      </c>
      <c r="N13" s="147" t="s">
        <v>162</v>
      </c>
      <c r="O13" s="147">
        <v>0.53800000000000003</v>
      </c>
      <c r="P13" s="147">
        <v>0.60499999999999998</v>
      </c>
      <c r="Q13" s="147">
        <v>0.19900000000000001</v>
      </c>
      <c r="R13" s="147">
        <v>0.25600000000000001</v>
      </c>
      <c r="S13" s="147">
        <v>9.2999999999999999E-2</v>
      </c>
      <c r="T13" s="147">
        <v>0.13600000000000001</v>
      </c>
      <c r="U13" s="147">
        <v>7.0000000000000001E-3</v>
      </c>
      <c r="V13" s="147">
        <v>2.1999999999999999E-2</v>
      </c>
      <c r="W13" s="147">
        <v>4.8000000000000001E-2</v>
      </c>
      <c r="X13" s="147">
        <v>8.2000000000000003E-2</v>
      </c>
      <c r="Y13" s="147" t="s">
        <v>162</v>
      </c>
      <c r="Z13" s="147" t="s">
        <v>162</v>
      </c>
      <c r="AA13" s="147">
        <v>7.0000000000000001E-3</v>
      </c>
      <c r="AB13" s="147">
        <v>2.4E-2</v>
      </c>
      <c r="AC13" s="12"/>
    </row>
    <row r="14" spans="1:30" x14ac:dyDescent="0.25">
      <c r="A14" s="98" t="s">
        <v>1444</v>
      </c>
      <c r="B14" s="147" t="s">
        <v>162</v>
      </c>
      <c r="C14" s="147">
        <v>0.34330299089726918</v>
      </c>
      <c r="D14" s="147">
        <v>0.34070221066319895</v>
      </c>
      <c r="E14" s="147">
        <v>0.20676202860858259</v>
      </c>
      <c r="F14" s="147">
        <v>2.6007802340702211E-3</v>
      </c>
      <c r="G14" s="147">
        <v>8.192457737321196E-2</v>
      </c>
      <c r="H14" s="147">
        <v>1.3003901170351106E-3</v>
      </c>
      <c r="I14" s="147">
        <v>2.3407022106631991E-2</v>
      </c>
      <c r="J14" s="147">
        <v>0.99999999999999989</v>
      </c>
      <c r="K14" s="148">
        <v>769</v>
      </c>
      <c r="L14" s="98"/>
      <c r="M14" s="147" t="s">
        <v>162</v>
      </c>
      <c r="N14" s="147" t="s">
        <v>162</v>
      </c>
      <c r="O14" s="147">
        <v>0.311</v>
      </c>
      <c r="P14" s="147">
        <v>0.378</v>
      </c>
      <c r="Q14" s="147">
        <v>0.308</v>
      </c>
      <c r="R14" s="147">
        <v>0.375</v>
      </c>
      <c r="S14" s="147">
        <v>0.18</v>
      </c>
      <c r="T14" s="147">
        <v>0.23699999999999999</v>
      </c>
      <c r="U14" s="147">
        <v>1E-3</v>
      </c>
      <c r="V14" s="147">
        <v>8.9999999999999993E-3</v>
      </c>
      <c r="W14" s="147">
        <v>6.5000000000000002E-2</v>
      </c>
      <c r="X14" s="147">
        <v>0.10299999999999999</v>
      </c>
      <c r="Y14" s="147">
        <v>0</v>
      </c>
      <c r="Z14" s="147">
        <v>7.0000000000000001E-3</v>
      </c>
      <c r="AA14" s="147">
        <v>1.4999999999999999E-2</v>
      </c>
      <c r="AB14" s="147">
        <v>3.6999999999999998E-2</v>
      </c>
      <c r="AC14" s="12"/>
    </row>
    <row r="15" spans="1:30" x14ac:dyDescent="0.25">
      <c r="A15" s="98" t="s">
        <v>1445</v>
      </c>
      <c r="B15" s="147" t="s">
        <v>162</v>
      </c>
      <c r="C15" s="147">
        <v>0.37989556135770236</v>
      </c>
      <c r="D15" s="147">
        <v>0.31201044386422977</v>
      </c>
      <c r="E15" s="147">
        <v>0.11096605744125326</v>
      </c>
      <c r="F15" s="147">
        <v>1.0443864229765013E-2</v>
      </c>
      <c r="G15" s="147">
        <v>0.15274151436031333</v>
      </c>
      <c r="H15" s="147" t="s">
        <v>162</v>
      </c>
      <c r="I15" s="147">
        <v>3.3942558746736295E-2</v>
      </c>
      <c r="J15" s="147">
        <v>1</v>
      </c>
      <c r="K15" s="148">
        <v>766</v>
      </c>
      <c r="L15" s="98"/>
      <c r="M15" s="147" t="s">
        <v>162</v>
      </c>
      <c r="N15" s="147" t="s">
        <v>162</v>
      </c>
      <c r="O15" s="147">
        <v>0.34599999999999997</v>
      </c>
      <c r="P15" s="147">
        <v>0.41499999999999998</v>
      </c>
      <c r="Q15" s="147">
        <v>0.28000000000000003</v>
      </c>
      <c r="R15" s="147">
        <v>0.34599999999999997</v>
      </c>
      <c r="S15" s="147">
        <v>9.0999999999999998E-2</v>
      </c>
      <c r="T15" s="147">
        <v>0.13500000000000001</v>
      </c>
      <c r="U15" s="147">
        <v>5.0000000000000001E-3</v>
      </c>
      <c r="V15" s="147">
        <v>0.02</v>
      </c>
      <c r="W15" s="147">
        <v>0.129</v>
      </c>
      <c r="X15" s="147">
        <v>0.18</v>
      </c>
      <c r="Y15" s="147" t="s">
        <v>162</v>
      </c>
      <c r="Z15" s="147" t="s">
        <v>162</v>
      </c>
      <c r="AA15" s="147">
        <v>2.3E-2</v>
      </c>
      <c r="AB15" s="147">
        <v>4.9000000000000002E-2</v>
      </c>
      <c r="AC15" s="12"/>
    </row>
    <row r="16" spans="1:30" x14ac:dyDescent="0.25">
      <c r="A16" s="98" t="s">
        <v>1446</v>
      </c>
      <c r="B16" s="147" t="s">
        <v>162</v>
      </c>
      <c r="C16" s="147">
        <v>1.7673048600883652E-2</v>
      </c>
      <c r="D16" s="147">
        <v>0.24374079528718703</v>
      </c>
      <c r="E16" s="147">
        <v>0.16642120765832105</v>
      </c>
      <c r="F16" s="147">
        <v>3.755522827687776E-2</v>
      </c>
      <c r="G16" s="147">
        <v>0.51620029455081007</v>
      </c>
      <c r="H16" s="147" t="s">
        <v>162</v>
      </c>
      <c r="I16" s="147">
        <v>1.8409425625920472E-2</v>
      </c>
      <c r="J16" s="147">
        <v>1</v>
      </c>
      <c r="K16" s="148">
        <v>1358</v>
      </c>
      <c r="L16" s="98"/>
      <c r="M16" s="147" t="s">
        <v>162</v>
      </c>
      <c r="N16" s="147" t="s">
        <v>162</v>
      </c>
      <c r="O16" s="147">
        <v>1.2E-2</v>
      </c>
      <c r="P16" s="147">
        <v>2.5999999999999999E-2</v>
      </c>
      <c r="Q16" s="147">
        <v>0.222</v>
      </c>
      <c r="R16" s="147">
        <v>0.26700000000000002</v>
      </c>
      <c r="S16" s="147">
        <v>0.14799999999999999</v>
      </c>
      <c r="T16" s="147">
        <v>0.187</v>
      </c>
      <c r="U16" s="147">
        <v>2.9000000000000001E-2</v>
      </c>
      <c r="V16" s="147">
        <v>4.9000000000000002E-2</v>
      </c>
      <c r="W16" s="147">
        <v>0.49</v>
      </c>
      <c r="X16" s="147">
        <v>0.54300000000000004</v>
      </c>
      <c r="Y16" s="147" t="s">
        <v>162</v>
      </c>
      <c r="Z16" s="147" t="s">
        <v>162</v>
      </c>
      <c r="AA16" s="147">
        <v>1.2999999999999999E-2</v>
      </c>
      <c r="AB16" s="147">
        <v>2.7E-2</v>
      </c>
      <c r="AC16" s="12"/>
    </row>
    <row r="17" spans="1:29" x14ac:dyDescent="0.25">
      <c r="A17" s="98" t="s">
        <v>1447</v>
      </c>
      <c r="B17" s="147" t="s">
        <v>162</v>
      </c>
      <c r="C17" s="147">
        <v>0.13743093922651933</v>
      </c>
      <c r="D17" s="147">
        <v>0.45441988950276241</v>
      </c>
      <c r="E17" s="147">
        <v>0.12223756906077347</v>
      </c>
      <c r="F17" s="147">
        <v>6.2154696132596682E-3</v>
      </c>
      <c r="G17" s="147">
        <v>0.21754143646408841</v>
      </c>
      <c r="H17" s="147">
        <v>5.5248618784530384E-3</v>
      </c>
      <c r="I17" s="147">
        <v>5.6629834254143648E-2</v>
      </c>
      <c r="J17" s="147">
        <v>1</v>
      </c>
      <c r="K17" s="148">
        <v>1448</v>
      </c>
      <c r="L17" s="98"/>
      <c r="M17" s="147" t="s">
        <v>162</v>
      </c>
      <c r="N17" s="147" t="s">
        <v>162</v>
      </c>
      <c r="O17" s="147">
        <v>0.121</v>
      </c>
      <c r="P17" s="147">
        <v>0.156</v>
      </c>
      <c r="Q17" s="147">
        <v>0.42899999999999999</v>
      </c>
      <c r="R17" s="147">
        <v>0.48</v>
      </c>
      <c r="S17" s="147">
        <v>0.106</v>
      </c>
      <c r="T17" s="147">
        <v>0.14000000000000001</v>
      </c>
      <c r="U17" s="147">
        <v>3.0000000000000001E-3</v>
      </c>
      <c r="V17" s="147">
        <v>1.2E-2</v>
      </c>
      <c r="W17" s="147">
        <v>0.19700000000000001</v>
      </c>
      <c r="X17" s="147">
        <v>0.24</v>
      </c>
      <c r="Y17" s="147">
        <v>3.0000000000000001E-3</v>
      </c>
      <c r="Z17" s="147">
        <v>1.0999999999999999E-2</v>
      </c>
      <c r="AA17" s="147">
        <v>4.5999999999999999E-2</v>
      </c>
      <c r="AB17" s="147">
        <v>7.0000000000000007E-2</v>
      </c>
      <c r="AC17" s="12"/>
    </row>
    <row r="18" spans="1:29" x14ac:dyDescent="0.25">
      <c r="A18" s="98" t="s">
        <v>1448</v>
      </c>
      <c r="B18" s="147" t="s">
        <v>162</v>
      </c>
      <c r="C18" s="147">
        <v>5.1948051948051951E-2</v>
      </c>
      <c r="D18" s="147">
        <v>0.25231910946196662</v>
      </c>
      <c r="E18" s="147">
        <v>0.13172541743970315</v>
      </c>
      <c r="F18" s="147">
        <v>5.3803339517625233E-2</v>
      </c>
      <c r="G18" s="147">
        <v>0.48237476808905383</v>
      </c>
      <c r="H18" s="147">
        <v>5.5658627087198514E-3</v>
      </c>
      <c r="I18" s="147">
        <v>2.2263450834879406E-2</v>
      </c>
      <c r="J18" s="147">
        <v>1</v>
      </c>
      <c r="K18" s="148">
        <v>539</v>
      </c>
      <c r="L18" s="98"/>
      <c r="M18" s="147" t="s">
        <v>162</v>
      </c>
      <c r="N18" s="147" t="s">
        <v>162</v>
      </c>
      <c r="O18" s="147">
        <v>3.5999999999999997E-2</v>
      </c>
      <c r="P18" s="147">
        <v>7.3999999999999996E-2</v>
      </c>
      <c r="Q18" s="147">
        <v>0.217</v>
      </c>
      <c r="R18" s="147">
        <v>0.29099999999999998</v>
      </c>
      <c r="S18" s="147">
        <v>0.106</v>
      </c>
      <c r="T18" s="147">
        <v>0.16300000000000001</v>
      </c>
      <c r="U18" s="147">
        <v>3.7999999999999999E-2</v>
      </c>
      <c r="V18" s="147">
        <v>7.5999999999999998E-2</v>
      </c>
      <c r="W18" s="147">
        <v>0.44</v>
      </c>
      <c r="X18" s="147">
        <v>0.52500000000000002</v>
      </c>
      <c r="Y18" s="147">
        <v>2E-3</v>
      </c>
      <c r="Z18" s="147">
        <v>1.6E-2</v>
      </c>
      <c r="AA18" s="147">
        <v>1.2999999999999999E-2</v>
      </c>
      <c r="AB18" s="147">
        <v>3.9E-2</v>
      </c>
      <c r="AC18" s="12"/>
    </row>
    <row r="19" spans="1:29" x14ac:dyDescent="0.25">
      <c r="A19" s="98" t="s">
        <v>1449</v>
      </c>
      <c r="B19" s="147" t="s">
        <v>162</v>
      </c>
      <c r="C19" s="147">
        <v>0.30908462070555681</v>
      </c>
      <c r="D19" s="147">
        <v>0.20019598801014526</v>
      </c>
      <c r="E19" s="147">
        <v>8.7157020982245786E-2</v>
      </c>
      <c r="F19" s="147">
        <v>1.3776804242563985E-2</v>
      </c>
      <c r="G19" s="147">
        <v>0.3639612635462301</v>
      </c>
      <c r="H19" s="147">
        <v>5.1879179156098685E-3</v>
      </c>
      <c r="I19" s="147">
        <v>2.0636384597648143E-2</v>
      </c>
      <c r="J19" s="147">
        <v>1</v>
      </c>
      <c r="K19" s="148">
        <v>17348</v>
      </c>
      <c r="L19" s="98"/>
      <c r="M19" s="147" t="s">
        <v>162</v>
      </c>
      <c r="N19" s="147" t="s">
        <v>162</v>
      </c>
      <c r="O19" s="147">
        <v>0.30199999999999999</v>
      </c>
      <c r="P19" s="147">
        <v>0.316</v>
      </c>
      <c r="Q19" s="147">
        <v>0.19400000000000001</v>
      </c>
      <c r="R19" s="147">
        <v>0.20599999999999999</v>
      </c>
      <c r="S19" s="147">
        <v>8.3000000000000004E-2</v>
      </c>
      <c r="T19" s="147">
        <v>9.0999999999999998E-2</v>
      </c>
      <c r="U19" s="147">
        <v>1.2E-2</v>
      </c>
      <c r="V19" s="147">
        <v>1.6E-2</v>
      </c>
      <c r="W19" s="147">
        <v>0.35699999999999998</v>
      </c>
      <c r="X19" s="147">
        <v>0.371</v>
      </c>
      <c r="Y19" s="147">
        <v>4.0000000000000001E-3</v>
      </c>
      <c r="Z19" s="147">
        <v>6.0000000000000001E-3</v>
      </c>
      <c r="AA19" s="147">
        <v>1.9E-2</v>
      </c>
      <c r="AB19" s="147">
        <v>2.3E-2</v>
      </c>
      <c r="AC19" s="12"/>
    </row>
    <row r="20" spans="1:29" x14ac:dyDescent="0.25">
      <c r="A20" s="98" t="s">
        <v>1450</v>
      </c>
      <c r="B20" s="147" t="s">
        <v>162</v>
      </c>
      <c r="C20" s="147">
        <v>0.72131147540983609</v>
      </c>
      <c r="D20" s="147">
        <v>0.14754098360655737</v>
      </c>
      <c r="E20" s="147">
        <v>3.2786885245901641E-2</v>
      </c>
      <c r="F20" s="147">
        <v>8.1967213114754103E-3</v>
      </c>
      <c r="G20" s="147">
        <v>7.3770491803278687E-2</v>
      </c>
      <c r="H20" s="147" t="s">
        <v>162</v>
      </c>
      <c r="I20" s="147">
        <v>1.6393442622950821E-2</v>
      </c>
      <c r="J20" s="147">
        <v>1</v>
      </c>
      <c r="K20" s="148">
        <v>122</v>
      </c>
      <c r="L20" s="98"/>
      <c r="M20" s="147" t="s">
        <v>162</v>
      </c>
      <c r="N20" s="147" t="s">
        <v>162</v>
      </c>
      <c r="O20" s="147">
        <v>0.63600000000000001</v>
      </c>
      <c r="P20" s="147">
        <v>0.79300000000000004</v>
      </c>
      <c r="Q20" s="147">
        <v>9.5000000000000001E-2</v>
      </c>
      <c r="R20" s="147">
        <v>0.221</v>
      </c>
      <c r="S20" s="147">
        <v>1.2999999999999999E-2</v>
      </c>
      <c r="T20" s="147">
        <v>8.1000000000000003E-2</v>
      </c>
      <c r="U20" s="147">
        <v>1E-3</v>
      </c>
      <c r="V20" s="147">
        <v>4.4999999999999998E-2</v>
      </c>
      <c r="W20" s="147">
        <v>3.9E-2</v>
      </c>
      <c r="X20" s="147">
        <v>0.13400000000000001</v>
      </c>
      <c r="Y20" s="147" t="s">
        <v>162</v>
      </c>
      <c r="Z20" s="147" t="s">
        <v>162</v>
      </c>
      <c r="AA20" s="147">
        <v>5.0000000000000001E-3</v>
      </c>
      <c r="AB20" s="147">
        <v>5.8000000000000003E-2</v>
      </c>
      <c r="AC20" s="12"/>
    </row>
    <row r="21" spans="1:29" x14ac:dyDescent="0.25">
      <c r="A21" s="98" t="s">
        <v>1451</v>
      </c>
      <c r="B21" s="147" t="s">
        <v>162</v>
      </c>
      <c r="C21" s="147">
        <v>0.53517690117934125</v>
      </c>
      <c r="D21" s="147">
        <v>0.30357869052460351</v>
      </c>
      <c r="E21" s="147">
        <v>5.4087027246848315E-2</v>
      </c>
      <c r="F21" s="147">
        <v>3.0500203334688897E-3</v>
      </c>
      <c r="G21" s="147">
        <v>2.1960146400976006E-2</v>
      </c>
      <c r="H21" s="147">
        <v>4.0666937779585197E-4</v>
      </c>
      <c r="I21" s="147">
        <v>8.1740544936966253E-2</v>
      </c>
      <c r="J21" s="147">
        <v>1</v>
      </c>
      <c r="K21" s="148">
        <v>4918</v>
      </c>
      <c r="L21" s="98"/>
      <c r="M21" s="147" t="s">
        <v>162</v>
      </c>
      <c r="N21" s="147" t="s">
        <v>162</v>
      </c>
      <c r="O21" s="147">
        <v>0.52100000000000002</v>
      </c>
      <c r="P21" s="147">
        <v>0.54900000000000004</v>
      </c>
      <c r="Q21" s="147">
        <v>0.29099999999999998</v>
      </c>
      <c r="R21" s="147">
        <v>0.317</v>
      </c>
      <c r="S21" s="147">
        <v>4.8000000000000001E-2</v>
      </c>
      <c r="T21" s="147">
        <v>6.0999999999999999E-2</v>
      </c>
      <c r="U21" s="147">
        <v>2E-3</v>
      </c>
      <c r="V21" s="147">
        <v>5.0000000000000001E-3</v>
      </c>
      <c r="W21" s="147">
        <v>1.7999999999999999E-2</v>
      </c>
      <c r="X21" s="147">
        <v>2.5999999999999999E-2</v>
      </c>
      <c r="Y21" s="147">
        <v>0</v>
      </c>
      <c r="Z21" s="147">
        <v>1E-3</v>
      </c>
      <c r="AA21" s="147">
        <v>7.3999999999999996E-2</v>
      </c>
      <c r="AB21" s="147">
        <v>0.09</v>
      </c>
      <c r="AC21" s="12"/>
    </row>
    <row r="22" spans="1:29" x14ac:dyDescent="0.25">
      <c r="A22" s="98" t="s">
        <v>1452</v>
      </c>
      <c r="B22" s="147" t="s">
        <v>162</v>
      </c>
      <c r="C22" s="147">
        <v>0.27755102040816326</v>
      </c>
      <c r="D22" s="147">
        <v>0.22040816326530613</v>
      </c>
      <c r="E22" s="147">
        <v>0.12448979591836734</v>
      </c>
      <c r="F22" s="147">
        <v>1.5306122448979591E-2</v>
      </c>
      <c r="G22" s="147">
        <v>0.34897959183673471</v>
      </c>
      <c r="H22" s="147" t="s">
        <v>162</v>
      </c>
      <c r="I22" s="147">
        <v>1.3265306122448979E-2</v>
      </c>
      <c r="J22" s="147">
        <v>1</v>
      </c>
      <c r="K22" s="148">
        <v>980</v>
      </c>
      <c r="L22" s="98"/>
      <c r="M22" s="147" t="s">
        <v>162</v>
      </c>
      <c r="N22" s="147" t="s">
        <v>162</v>
      </c>
      <c r="O22" s="147">
        <v>0.25</v>
      </c>
      <c r="P22" s="147">
        <v>0.30599999999999999</v>
      </c>
      <c r="Q22" s="147">
        <v>0.19600000000000001</v>
      </c>
      <c r="R22" s="147">
        <v>0.247</v>
      </c>
      <c r="S22" s="147">
        <v>0.105</v>
      </c>
      <c r="T22" s="147">
        <v>0.14699999999999999</v>
      </c>
      <c r="U22" s="147">
        <v>8.9999999999999993E-3</v>
      </c>
      <c r="V22" s="147">
        <v>2.5000000000000001E-2</v>
      </c>
      <c r="W22" s="147">
        <v>0.32</v>
      </c>
      <c r="X22" s="147">
        <v>0.379</v>
      </c>
      <c r="Y22" s="147" t="s">
        <v>162</v>
      </c>
      <c r="Z22" s="147" t="s">
        <v>162</v>
      </c>
      <c r="AA22" s="147">
        <v>8.0000000000000002E-3</v>
      </c>
      <c r="AB22" s="147">
        <v>2.3E-2</v>
      </c>
      <c r="AC22" s="12"/>
    </row>
    <row r="23" spans="1:29" x14ac:dyDescent="0.25">
      <c r="A23" s="98" t="s">
        <v>1453</v>
      </c>
      <c r="B23" s="147" t="s">
        <v>162</v>
      </c>
      <c r="C23" s="147">
        <v>0.20485175202156333</v>
      </c>
      <c r="D23" s="147">
        <v>0.34411500449236299</v>
      </c>
      <c r="E23" s="147">
        <v>0.11904761904761904</v>
      </c>
      <c r="F23" s="147">
        <v>9.433962264150943E-3</v>
      </c>
      <c r="G23" s="147">
        <v>0.30907457322551662</v>
      </c>
      <c r="H23" s="147">
        <v>4.0431266846361188E-3</v>
      </c>
      <c r="I23" s="147">
        <v>9.433962264150943E-3</v>
      </c>
      <c r="J23" s="147">
        <v>1.0000000000000002</v>
      </c>
      <c r="K23" s="148">
        <v>2226</v>
      </c>
      <c r="L23" s="98"/>
      <c r="M23" s="147" t="s">
        <v>162</v>
      </c>
      <c r="N23" s="147" t="s">
        <v>162</v>
      </c>
      <c r="O23" s="147">
        <v>0.189</v>
      </c>
      <c r="P23" s="147">
        <v>0.222</v>
      </c>
      <c r="Q23" s="147">
        <v>0.32500000000000001</v>
      </c>
      <c r="R23" s="147">
        <v>0.36399999999999999</v>
      </c>
      <c r="S23" s="147">
        <v>0.106</v>
      </c>
      <c r="T23" s="147">
        <v>0.13300000000000001</v>
      </c>
      <c r="U23" s="147">
        <v>6.0000000000000001E-3</v>
      </c>
      <c r="V23" s="147">
        <v>1.4E-2</v>
      </c>
      <c r="W23" s="147">
        <v>0.28999999999999998</v>
      </c>
      <c r="X23" s="147">
        <v>0.32900000000000001</v>
      </c>
      <c r="Y23" s="147">
        <v>2E-3</v>
      </c>
      <c r="Z23" s="147">
        <v>8.0000000000000002E-3</v>
      </c>
      <c r="AA23" s="147">
        <v>6.0000000000000001E-3</v>
      </c>
      <c r="AB23" s="147">
        <v>1.4E-2</v>
      </c>
      <c r="AC23" s="12"/>
    </row>
    <row r="24" spans="1:29" x14ac:dyDescent="0.25">
      <c r="A24" s="98" t="s">
        <v>1454</v>
      </c>
      <c r="B24" s="147" t="s">
        <v>162</v>
      </c>
      <c r="C24" s="147">
        <v>0.23711161256726263</v>
      </c>
      <c r="D24" s="147">
        <v>0.34577330324596423</v>
      </c>
      <c r="E24" s="147">
        <v>0.11977087311230689</v>
      </c>
      <c r="F24" s="147">
        <v>1.2150668286755772E-2</v>
      </c>
      <c r="G24" s="147">
        <v>0.2509980906092692</v>
      </c>
      <c r="H24" s="147">
        <v>2.2565526818260719E-3</v>
      </c>
      <c r="I24" s="147">
        <v>3.1938899496615172E-2</v>
      </c>
      <c r="J24" s="147">
        <v>1.0000000000000002</v>
      </c>
      <c r="K24" s="148">
        <v>5761</v>
      </c>
      <c r="L24" s="98"/>
      <c r="M24" s="147" t="s">
        <v>162</v>
      </c>
      <c r="N24" s="147" t="s">
        <v>162</v>
      </c>
      <c r="O24" s="147">
        <v>0.22600000000000001</v>
      </c>
      <c r="P24" s="147">
        <v>0.248</v>
      </c>
      <c r="Q24" s="147">
        <v>0.33400000000000002</v>
      </c>
      <c r="R24" s="147">
        <v>0.35799999999999998</v>
      </c>
      <c r="S24" s="147">
        <v>0.112</v>
      </c>
      <c r="T24" s="147">
        <v>0.128</v>
      </c>
      <c r="U24" s="147">
        <v>0.01</v>
      </c>
      <c r="V24" s="147">
        <v>1.4999999999999999E-2</v>
      </c>
      <c r="W24" s="147">
        <v>0.24</v>
      </c>
      <c r="X24" s="147">
        <v>0.26200000000000001</v>
      </c>
      <c r="Y24" s="147">
        <v>1E-3</v>
      </c>
      <c r="Z24" s="147">
        <v>4.0000000000000001E-3</v>
      </c>
      <c r="AA24" s="147">
        <v>2.8000000000000001E-2</v>
      </c>
      <c r="AB24" s="147">
        <v>3.6999999999999998E-2</v>
      </c>
      <c r="AC24" s="12"/>
    </row>
    <row r="25" spans="1:29" x14ac:dyDescent="0.25">
      <c r="A25" s="98" t="s">
        <v>1455</v>
      </c>
      <c r="B25" s="147" t="s">
        <v>162</v>
      </c>
      <c r="C25" s="147">
        <v>0.43753322700691122</v>
      </c>
      <c r="D25" s="147">
        <v>0.20972886762360446</v>
      </c>
      <c r="E25" s="147">
        <v>6.5390749601275916E-2</v>
      </c>
      <c r="F25" s="147">
        <v>7.682083997873472E-2</v>
      </c>
      <c r="G25" s="147">
        <v>0.1871345029239766</v>
      </c>
      <c r="H25" s="147">
        <v>3.4556087187666137E-3</v>
      </c>
      <c r="I25" s="147">
        <v>1.9936204146730464E-2</v>
      </c>
      <c r="J25" s="147">
        <v>0.99999999999999989</v>
      </c>
      <c r="K25" s="148">
        <v>3762</v>
      </c>
      <c r="L25" s="98"/>
      <c r="M25" s="147" t="s">
        <v>162</v>
      </c>
      <c r="N25" s="147" t="s">
        <v>162</v>
      </c>
      <c r="O25" s="147">
        <v>0.42199999999999999</v>
      </c>
      <c r="P25" s="147">
        <v>0.45300000000000001</v>
      </c>
      <c r="Q25" s="147">
        <v>0.19700000000000001</v>
      </c>
      <c r="R25" s="147">
        <v>0.223</v>
      </c>
      <c r="S25" s="147">
        <v>5.8000000000000003E-2</v>
      </c>
      <c r="T25" s="147">
        <v>7.3999999999999996E-2</v>
      </c>
      <c r="U25" s="147">
        <v>6.9000000000000006E-2</v>
      </c>
      <c r="V25" s="147">
        <v>8.5999999999999993E-2</v>
      </c>
      <c r="W25" s="147">
        <v>0.17499999999999999</v>
      </c>
      <c r="X25" s="147">
        <v>0.2</v>
      </c>
      <c r="Y25" s="147">
        <v>2E-3</v>
      </c>
      <c r="Z25" s="147">
        <v>6.0000000000000001E-3</v>
      </c>
      <c r="AA25" s="147">
        <v>1.6E-2</v>
      </c>
      <c r="AB25" s="147">
        <v>2.5000000000000001E-2</v>
      </c>
      <c r="AC25" s="12"/>
    </row>
    <row r="26" spans="1:29" x14ac:dyDescent="0.25">
      <c r="A26" s="98" t="s">
        <v>1456</v>
      </c>
      <c r="B26" s="147" t="s">
        <v>162</v>
      </c>
      <c r="C26" s="147">
        <v>0.28612903225806452</v>
      </c>
      <c r="D26" s="147">
        <v>0.2574193548387097</v>
      </c>
      <c r="E26" s="147">
        <v>0.12161290322580645</v>
      </c>
      <c r="F26" s="147">
        <v>1.1935483870967743E-2</v>
      </c>
      <c r="G26" s="147">
        <v>0.28999999999999998</v>
      </c>
      <c r="H26" s="147">
        <v>6.7741935483870966E-3</v>
      </c>
      <c r="I26" s="147">
        <v>2.6129032258064518E-2</v>
      </c>
      <c r="J26" s="147">
        <v>0.99999999999999989</v>
      </c>
      <c r="K26" s="148">
        <v>3100</v>
      </c>
      <c r="L26" s="98"/>
      <c r="M26" s="147" t="s">
        <v>162</v>
      </c>
      <c r="N26" s="147" t="s">
        <v>162</v>
      </c>
      <c r="O26" s="147">
        <v>0.27</v>
      </c>
      <c r="P26" s="147">
        <v>0.30199999999999999</v>
      </c>
      <c r="Q26" s="147">
        <v>0.24199999999999999</v>
      </c>
      <c r="R26" s="147">
        <v>0.27300000000000002</v>
      </c>
      <c r="S26" s="147">
        <v>0.111</v>
      </c>
      <c r="T26" s="147">
        <v>0.13400000000000001</v>
      </c>
      <c r="U26" s="147">
        <v>8.9999999999999993E-3</v>
      </c>
      <c r="V26" s="147">
        <v>1.6E-2</v>
      </c>
      <c r="W26" s="147">
        <v>0.27400000000000002</v>
      </c>
      <c r="X26" s="147">
        <v>0.30599999999999999</v>
      </c>
      <c r="Y26" s="147">
        <v>4.0000000000000001E-3</v>
      </c>
      <c r="Z26" s="147">
        <v>0.01</v>
      </c>
      <c r="AA26" s="147">
        <v>2.1000000000000001E-2</v>
      </c>
      <c r="AB26" s="147">
        <v>3.2000000000000001E-2</v>
      </c>
      <c r="AC26" s="12"/>
    </row>
    <row r="27" spans="1:29" x14ac:dyDescent="0.25">
      <c r="A27" s="98" t="s">
        <v>1457</v>
      </c>
      <c r="B27" s="147" t="s">
        <v>162</v>
      </c>
      <c r="C27" s="147">
        <v>0.15097881469562885</v>
      </c>
      <c r="D27" s="147">
        <v>0.22955215875569857</v>
      </c>
      <c r="E27" s="147">
        <v>9.6272459104317518E-2</v>
      </c>
      <c r="F27" s="147">
        <v>3.0303030303030304E-2</v>
      </c>
      <c r="G27" s="147">
        <v>0.46500402252614642</v>
      </c>
      <c r="H27" s="147">
        <v>5.8997050147492625E-3</v>
      </c>
      <c r="I27" s="147">
        <v>2.198980960042907E-2</v>
      </c>
      <c r="J27" s="147">
        <v>1</v>
      </c>
      <c r="K27" s="148">
        <v>3729</v>
      </c>
      <c r="L27" s="98"/>
      <c r="M27" s="147" t="s">
        <v>162</v>
      </c>
      <c r="N27" s="147" t="s">
        <v>162</v>
      </c>
      <c r="O27" s="147">
        <v>0.14000000000000001</v>
      </c>
      <c r="P27" s="147">
        <v>0.16300000000000001</v>
      </c>
      <c r="Q27" s="147">
        <v>0.216</v>
      </c>
      <c r="R27" s="147">
        <v>0.24299999999999999</v>
      </c>
      <c r="S27" s="147">
        <v>8.6999999999999994E-2</v>
      </c>
      <c r="T27" s="147">
        <v>0.106</v>
      </c>
      <c r="U27" s="147">
        <v>2.5000000000000001E-2</v>
      </c>
      <c r="V27" s="147">
        <v>3.5999999999999997E-2</v>
      </c>
      <c r="W27" s="147">
        <v>0.44900000000000001</v>
      </c>
      <c r="X27" s="147">
        <v>0.48099999999999998</v>
      </c>
      <c r="Y27" s="147">
        <v>4.0000000000000001E-3</v>
      </c>
      <c r="Z27" s="147">
        <v>8.9999999999999993E-3</v>
      </c>
      <c r="AA27" s="147">
        <v>1.7999999999999999E-2</v>
      </c>
      <c r="AB27" s="147">
        <v>2.7E-2</v>
      </c>
      <c r="AC27" s="12"/>
    </row>
    <row r="28" spans="1:29" x14ac:dyDescent="0.25">
      <c r="A28" s="98" t="s">
        <v>1458</v>
      </c>
      <c r="B28" s="147" t="s">
        <v>162</v>
      </c>
      <c r="C28" s="147">
        <v>0.39744471181391083</v>
      </c>
      <c r="D28" s="147">
        <v>0.31992666437492839</v>
      </c>
      <c r="E28" s="147">
        <v>0.13859287269393836</v>
      </c>
      <c r="F28" s="147">
        <v>2.9506130399908331E-2</v>
      </c>
      <c r="G28" s="147">
        <v>8.8403804285550586E-2</v>
      </c>
      <c r="H28" s="147">
        <v>2.8073793972728314E-3</v>
      </c>
      <c r="I28" s="147">
        <v>2.3318437034490661E-2</v>
      </c>
      <c r="J28" s="147">
        <v>1</v>
      </c>
      <c r="K28" s="148">
        <v>17454</v>
      </c>
      <c r="L28" s="98"/>
      <c r="M28" s="147" t="s">
        <v>162</v>
      </c>
      <c r="N28" s="147" t="s">
        <v>162</v>
      </c>
      <c r="O28" s="147">
        <v>0.39</v>
      </c>
      <c r="P28" s="147">
        <v>0.40500000000000003</v>
      </c>
      <c r="Q28" s="147">
        <v>0.313</v>
      </c>
      <c r="R28" s="147">
        <v>0.32700000000000001</v>
      </c>
      <c r="S28" s="147">
        <v>0.13400000000000001</v>
      </c>
      <c r="T28" s="147">
        <v>0.14399999999999999</v>
      </c>
      <c r="U28" s="147">
        <v>2.7E-2</v>
      </c>
      <c r="V28" s="147">
        <v>3.2000000000000001E-2</v>
      </c>
      <c r="W28" s="147">
        <v>8.4000000000000005E-2</v>
      </c>
      <c r="X28" s="147">
        <v>9.2999999999999999E-2</v>
      </c>
      <c r="Y28" s="147">
        <v>2E-3</v>
      </c>
      <c r="Z28" s="147">
        <v>4.0000000000000001E-3</v>
      </c>
      <c r="AA28" s="147">
        <v>2.1000000000000001E-2</v>
      </c>
      <c r="AB28" s="147">
        <v>2.5999999999999999E-2</v>
      </c>
      <c r="AC28" s="12"/>
    </row>
    <row r="29" spans="1:29" x14ac:dyDescent="0.25">
      <c r="A29" s="98" t="s">
        <v>1459</v>
      </c>
      <c r="B29" s="147" t="s">
        <v>162</v>
      </c>
      <c r="C29" s="147">
        <v>0.20650263620386644</v>
      </c>
      <c r="D29" s="147">
        <v>0.36379613356766255</v>
      </c>
      <c r="E29" s="147">
        <v>0.15465729349736379</v>
      </c>
      <c r="F29" s="147">
        <v>1.4938488576449912E-2</v>
      </c>
      <c r="G29" s="147">
        <v>0.22231985940246046</v>
      </c>
      <c r="H29" s="147">
        <v>8.7873462214411243E-4</v>
      </c>
      <c r="I29" s="147">
        <v>3.6906854130052721E-2</v>
      </c>
      <c r="J29" s="147">
        <v>0.99999999999999989</v>
      </c>
      <c r="K29" s="148">
        <v>1138</v>
      </c>
      <c r="L29" s="98"/>
      <c r="M29" s="147" t="s">
        <v>162</v>
      </c>
      <c r="N29" s="147" t="s">
        <v>162</v>
      </c>
      <c r="O29" s="147">
        <v>0.184</v>
      </c>
      <c r="P29" s="147">
        <v>0.23100000000000001</v>
      </c>
      <c r="Q29" s="147">
        <v>0.33600000000000002</v>
      </c>
      <c r="R29" s="147">
        <v>0.39200000000000002</v>
      </c>
      <c r="S29" s="147">
        <v>0.13500000000000001</v>
      </c>
      <c r="T29" s="147">
        <v>0.17699999999999999</v>
      </c>
      <c r="U29" s="147">
        <v>8.9999999999999993E-3</v>
      </c>
      <c r="V29" s="147">
        <v>2.4E-2</v>
      </c>
      <c r="W29" s="147">
        <v>0.19900000000000001</v>
      </c>
      <c r="X29" s="147">
        <v>0.247</v>
      </c>
      <c r="Y29" s="147">
        <v>0</v>
      </c>
      <c r="Z29" s="147">
        <v>5.0000000000000001E-3</v>
      </c>
      <c r="AA29" s="147">
        <v>2.7E-2</v>
      </c>
      <c r="AB29" s="147">
        <v>0.05</v>
      </c>
      <c r="AC29" s="12"/>
    </row>
    <row r="30" spans="1:29" x14ac:dyDescent="0.25">
      <c r="A30" s="98" t="s">
        <v>1460</v>
      </c>
      <c r="B30" s="147" t="s">
        <v>162</v>
      </c>
      <c r="C30" s="147">
        <v>0.31024096385542171</v>
      </c>
      <c r="D30" s="147">
        <v>0.23162650602409637</v>
      </c>
      <c r="E30" s="147">
        <v>7.2289156626506021E-2</v>
      </c>
      <c r="F30" s="147">
        <v>6.5060240963855417E-2</v>
      </c>
      <c r="G30" s="147">
        <v>0.29698795180722892</v>
      </c>
      <c r="H30" s="147">
        <v>3.9156626506024099E-3</v>
      </c>
      <c r="I30" s="147">
        <v>1.9879518072289156E-2</v>
      </c>
      <c r="J30" s="147">
        <v>1</v>
      </c>
      <c r="K30" s="148">
        <v>3320</v>
      </c>
      <c r="L30" s="98"/>
      <c r="M30" s="147" t="s">
        <v>162</v>
      </c>
      <c r="N30" s="147" t="s">
        <v>162</v>
      </c>
      <c r="O30" s="147">
        <v>0.29499999999999998</v>
      </c>
      <c r="P30" s="147">
        <v>0.32600000000000001</v>
      </c>
      <c r="Q30" s="147">
        <v>0.218</v>
      </c>
      <c r="R30" s="147">
        <v>0.246</v>
      </c>
      <c r="S30" s="147">
        <v>6.4000000000000001E-2</v>
      </c>
      <c r="T30" s="147">
        <v>8.2000000000000003E-2</v>
      </c>
      <c r="U30" s="147">
        <v>5.7000000000000002E-2</v>
      </c>
      <c r="V30" s="147">
        <v>7.3999999999999996E-2</v>
      </c>
      <c r="W30" s="147">
        <v>0.28199999999999997</v>
      </c>
      <c r="X30" s="147">
        <v>0.313</v>
      </c>
      <c r="Y30" s="147">
        <v>2E-3</v>
      </c>
      <c r="Z30" s="147">
        <v>7.0000000000000001E-3</v>
      </c>
      <c r="AA30" s="147">
        <v>1.6E-2</v>
      </c>
      <c r="AB30" s="147">
        <v>2.5000000000000001E-2</v>
      </c>
      <c r="AC30" s="12"/>
    </row>
    <row r="31" spans="1:29" x14ac:dyDescent="0.25">
      <c r="A31" s="98" t="s">
        <v>1461</v>
      </c>
      <c r="B31" s="147" t="s">
        <v>162</v>
      </c>
      <c r="C31" s="147">
        <v>0.59933407325194232</v>
      </c>
      <c r="D31" s="147">
        <v>0.18423973362930077</v>
      </c>
      <c r="E31" s="147">
        <v>0.10099889012208657</v>
      </c>
      <c r="F31" s="147">
        <v>1.6648168701442843E-2</v>
      </c>
      <c r="G31" s="147">
        <v>6.5482796892341849E-2</v>
      </c>
      <c r="H31" s="147" t="s">
        <v>162</v>
      </c>
      <c r="I31" s="147">
        <v>3.3296337402885685E-2</v>
      </c>
      <c r="J31" s="147">
        <v>1</v>
      </c>
      <c r="K31" s="148">
        <v>901</v>
      </c>
      <c r="L31" s="98"/>
      <c r="M31" s="147" t="s">
        <v>162</v>
      </c>
      <c r="N31" s="147" t="s">
        <v>162</v>
      </c>
      <c r="O31" s="147">
        <v>0.56699999999999995</v>
      </c>
      <c r="P31" s="147">
        <v>0.63100000000000001</v>
      </c>
      <c r="Q31" s="147">
        <v>0.16</v>
      </c>
      <c r="R31" s="147">
        <v>0.21099999999999999</v>
      </c>
      <c r="S31" s="147">
        <v>8.3000000000000004E-2</v>
      </c>
      <c r="T31" s="147">
        <v>0.122</v>
      </c>
      <c r="U31" s="147">
        <v>0.01</v>
      </c>
      <c r="V31" s="147">
        <v>2.7E-2</v>
      </c>
      <c r="W31" s="147">
        <v>5.0999999999999997E-2</v>
      </c>
      <c r="X31" s="147">
        <v>8.4000000000000005E-2</v>
      </c>
      <c r="Y31" s="147" t="s">
        <v>162</v>
      </c>
      <c r="Z31" s="147" t="s">
        <v>162</v>
      </c>
      <c r="AA31" s="147">
        <v>2.3E-2</v>
      </c>
      <c r="AB31" s="147">
        <v>4.7E-2</v>
      </c>
      <c r="AC31" s="12"/>
    </row>
    <row r="32" spans="1:29" x14ac:dyDescent="0.25">
      <c r="A32" s="98" t="s">
        <v>1462</v>
      </c>
      <c r="B32" s="147" t="s">
        <v>162</v>
      </c>
      <c r="C32" s="147">
        <v>0.46999220576773187</v>
      </c>
      <c r="D32" s="147">
        <v>0.3263185242920239</v>
      </c>
      <c r="E32" s="147">
        <v>8.6256170433878926E-2</v>
      </c>
      <c r="F32" s="147">
        <v>5.7157703299558328E-3</v>
      </c>
      <c r="G32" s="147">
        <v>8.0020784619381655E-2</v>
      </c>
      <c r="H32" s="147">
        <v>2.0784619381657575E-3</v>
      </c>
      <c r="I32" s="147">
        <v>2.9618082618862042E-2</v>
      </c>
      <c r="J32" s="147">
        <v>1</v>
      </c>
      <c r="K32" s="148">
        <v>3849</v>
      </c>
      <c r="L32" s="98"/>
      <c r="M32" s="147" t="s">
        <v>162</v>
      </c>
      <c r="N32" s="147" t="s">
        <v>162</v>
      </c>
      <c r="O32" s="147">
        <v>0.45400000000000001</v>
      </c>
      <c r="P32" s="147">
        <v>0.48599999999999999</v>
      </c>
      <c r="Q32" s="147">
        <v>0.312</v>
      </c>
      <c r="R32" s="147">
        <v>0.34100000000000003</v>
      </c>
      <c r="S32" s="147">
        <v>7.8E-2</v>
      </c>
      <c r="T32" s="147">
        <v>9.6000000000000002E-2</v>
      </c>
      <c r="U32" s="147">
        <v>4.0000000000000001E-3</v>
      </c>
      <c r="V32" s="147">
        <v>8.9999999999999993E-3</v>
      </c>
      <c r="W32" s="147">
        <v>7.1999999999999995E-2</v>
      </c>
      <c r="X32" s="147">
        <v>8.8999999999999996E-2</v>
      </c>
      <c r="Y32" s="147">
        <v>1E-3</v>
      </c>
      <c r="Z32" s="147">
        <v>4.0000000000000001E-3</v>
      </c>
      <c r="AA32" s="147">
        <v>2.5000000000000001E-2</v>
      </c>
      <c r="AB32" s="147">
        <v>3.5000000000000003E-2</v>
      </c>
      <c r="AC32" s="12"/>
    </row>
    <row r="33" spans="1:29" x14ac:dyDescent="0.25">
      <c r="A33" s="98" t="s">
        <v>1463</v>
      </c>
      <c r="B33" s="147" t="s">
        <v>162</v>
      </c>
      <c r="C33" s="147">
        <v>0.40400667779632721</v>
      </c>
      <c r="D33" s="147">
        <v>0.38063439065108512</v>
      </c>
      <c r="E33" s="147">
        <v>0.1285475792988314</v>
      </c>
      <c r="F33" s="147">
        <v>1.6694490818030051E-3</v>
      </c>
      <c r="G33" s="147">
        <v>6.0100166944908183E-2</v>
      </c>
      <c r="H33" s="147">
        <v>3.3388981636060101E-3</v>
      </c>
      <c r="I33" s="147">
        <v>2.1702838063439065E-2</v>
      </c>
      <c r="J33" s="147">
        <v>1</v>
      </c>
      <c r="K33" s="148">
        <v>599</v>
      </c>
      <c r="L33" s="98"/>
      <c r="M33" s="147" t="s">
        <v>162</v>
      </c>
      <c r="N33" s="147" t="s">
        <v>162</v>
      </c>
      <c r="O33" s="147">
        <v>0.36499999999999999</v>
      </c>
      <c r="P33" s="147">
        <v>0.44400000000000001</v>
      </c>
      <c r="Q33" s="147">
        <v>0.34300000000000003</v>
      </c>
      <c r="R33" s="147">
        <v>0.42</v>
      </c>
      <c r="S33" s="147">
        <v>0.104</v>
      </c>
      <c r="T33" s="147">
        <v>0.158</v>
      </c>
      <c r="U33" s="147">
        <v>0</v>
      </c>
      <c r="V33" s="147">
        <v>8.9999999999999993E-3</v>
      </c>
      <c r="W33" s="147">
        <v>4.3999999999999997E-2</v>
      </c>
      <c r="X33" s="147">
        <v>8.2000000000000003E-2</v>
      </c>
      <c r="Y33" s="147">
        <v>1E-3</v>
      </c>
      <c r="Z33" s="147">
        <v>1.2E-2</v>
      </c>
      <c r="AA33" s="147">
        <v>1.2999999999999999E-2</v>
      </c>
      <c r="AB33" s="147">
        <v>3.6999999999999998E-2</v>
      </c>
      <c r="AC33" s="12"/>
    </row>
    <row r="34" spans="1:29" x14ac:dyDescent="0.25">
      <c r="A34" s="98" t="s">
        <v>1464</v>
      </c>
      <c r="B34" s="147">
        <v>5.9278073139757637E-2</v>
      </c>
      <c r="C34" s="147">
        <v>0.33038449672471065</v>
      </c>
      <c r="D34" s="147">
        <v>0.24457406889228495</v>
      </c>
      <c r="E34" s="147">
        <v>0.10064788307970468</v>
      </c>
      <c r="F34" s="147">
        <v>2.0153970884722729E-2</v>
      </c>
      <c r="G34" s="147">
        <v>0.21670720420155407</v>
      </c>
      <c r="H34" s="147">
        <v>3.8385099406645284E-3</v>
      </c>
      <c r="I34" s="147">
        <v>2.4415793136600729E-2</v>
      </c>
      <c r="J34" s="147">
        <v>0.99999999999999989</v>
      </c>
      <c r="K34" s="148">
        <v>139377</v>
      </c>
      <c r="L34" s="98"/>
      <c r="M34" s="147">
        <v>5.8000000000000003E-2</v>
      </c>
      <c r="N34" s="147">
        <v>6.0999999999999999E-2</v>
      </c>
      <c r="O34" s="147">
        <v>0.32800000000000001</v>
      </c>
      <c r="P34" s="147">
        <v>0.33300000000000002</v>
      </c>
      <c r="Q34" s="147">
        <v>0.24199999999999999</v>
      </c>
      <c r="R34" s="147">
        <v>0.247</v>
      </c>
      <c r="S34" s="147">
        <v>9.9000000000000005E-2</v>
      </c>
      <c r="T34" s="147">
        <v>0.10199999999999999</v>
      </c>
      <c r="U34" s="147">
        <v>1.9E-2</v>
      </c>
      <c r="V34" s="147">
        <v>2.1000000000000001E-2</v>
      </c>
      <c r="W34" s="147">
        <v>0.215</v>
      </c>
      <c r="X34" s="147">
        <v>0.219</v>
      </c>
      <c r="Y34" s="147">
        <v>4.0000000000000001E-3</v>
      </c>
      <c r="Z34" s="147">
        <v>4.0000000000000001E-3</v>
      </c>
      <c r="AA34" s="147">
        <v>2.4E-2</v>
      </c>
      <c r="AB34" s="147">
        <v>2.5000000000000001E-2</v>
      </c>
      <c r="AC34" s="12"/>
    </row>
    <row r="35" spans="1:29" x14ac:dyDescent="0.25">
      <c r="A35" s="98" t="s">
        <v>1465</v>
      </c>
      <c r="B35" s="147" t="s">
        <v>162</v>
      </c>
      <c r="C35" s="147">
        <v>1.0577705451586655E-2</v>
      </c>
      <c r="D35" s="147">
        <v>0.161106590724166</v>
      </c>
      <c r="E35" s="147">
        <v>0.10333604556550041</v>
      </c>
      <c r="F35" s="147">
        <v>2.6851098454027666E-2</v>
      </c>
      <c r="G35" s="147">
        <v>0.6781936533767291</v>
      </c>
      <c r="H35" s="147">
        <v>4.4751830756712772E-3</v>
      </c>
      <c r="I35" s="147">
        <v>1.5459723352318959E-2</v>
      </c>
      <c r="J35" s="147">
        <v>1.0000000000000002</v>
      </c>
      <c r="K35" s="148">
        <v>2458</v>
      </c>
      <c r="L35" s="98"/>
      <c r="M35" s="147" t="s">
        <v>162</v>
      </c>
      <c r="N35" s="147" t="s">
        <v>162</v>
      </c>
      <c r="O35" s="147">
        <v>7.0000000000000001E-3</v>
      </c>
      <c r="P35" s="147">
        <v>1.4999999999999999E-2</v>
      </c>
      <c r="Q35" s="147">
        <v>0.14699999999999999</v>
      </c>
      <c r="R35" s="147">
        <v>0.17599999999999999</v>
      </c>
      <c r="S35" s="147">
        <v>9.1999999999999998E-2</v>
      </c>
      <c r="T35" s="147">
        <v>0.11600000000000001</v>
      </c>
      <c r="U35" s="147">
        <v>2.1000000000000001E-2</v>
      </c>
      <c r="V35" s="147">
        <v>3.4000000000000002E-2</v>
      </c>
      <c r="W35" s="147">
        <v>0.65900000000000003</v>
      </c>
      <c r="X35" s="147">
        <v>0.69599999999999995</v>
      </c>
      <c r="Y35" s="147">
        <v>3.0000000000000001E-3</v>
      </c>
      <c r="Z35" s="147">
        <v>8.0000000000000002E-3</v>
      </c>
      <c r="AA35" s="147">
        <v>1.0999999999999999E-2</v>
      </c>
      <c r="AB35" s="147">
        <v>2.1000000000000001E-2</v>
      </c>
      <c r="AC35" s="12"/>
    </row>
    <row r="36" spans="1:29" x14ac:dyDescent="0.25">
      <c r="A36" s="98" t="s">
        <v>1466</v>
      </c>
      <c r="B36" s="147" t="s">
        <v>162</v>
      </c>
      <c r="C36" s="147">
        <v>0.18323586744639375</v>
      </c>
      <c r="D36" s="147">
        <v>0.30994152046783624</v>
      </c>
      <c r="E36" s="147">
        <v>0.28460038986354774</v>
      </c>
      <c r="F36" s="147">
        <v>2.3391812865497075E-2</v>
      </c>
      <c r="G36" s="147">
        <v>0.17933723196881091</v>
      </c>
      <c r="H36" s="147">
        <v>3.8986354775828458E-3</v>
      </c>
      <c r="I36" s="147">
        <v>1.5594541910331383E-2</v>
      </c>
      <c r="J36" s="147">
        <v>0.99999999999999989</v>
      </c>
      <c r="K36" s="148">
        <v>513</v>
      </c>
      <c r="L36" s="98"/>
      <c r="M36" s="147" t="s">
        <v>162</v>
      </c>
      <c r="N36" s="147" t="s">
        <v>162</v>
      </c>
      <c r="O36" s="147">
        <v>0.152</v>
      </c>
      <c r="P36" s="147">
        <v>0.219</v>
      </c>
      <c r="Q36" s="147">
        <v>0.27100000000000002</v>
      </c>
      <c r="R36" s="147">
        <v>0.35099999999999998</v>
      </c>
      <c r="S36" s="147">
        <v>0.247</v>
      </c>
      <c r="T36" s="147">
        <v>0.32500000000000001</v>
      </c>
      <c r="U36" s="147">
        <v>1.2999999999999999E-2</v>
      </c>
      <c r="V36" s="147">
        <v>0.04</v>
      </c>
      <c r="W36" s="147">
        <v>0.14899999999999999</v>
      </c>
      <c r="X36" s="147">
        <v>0.215</v>
      </c>
      <c r="Y36" s="147">
        <v>1E-3</v>
      </c>
      <c r="Z36" s="147">
        <v>1.4E-2</v>
      </c>
      <c r="AA36" s="147">
        <v>8.0000000000000002E-3</v>
      </c>
      <c r="AB36" s="147">
        <v>0.03</v>
      </c>
      <c r="AC36" s="12"/>
    </row>
    <row r="37" spans="1:29" x14ac:dyDescent="0.25">
      <c r="A37" s="98" t="s">
        <v>1467</v>
      </c>
      <c r="B37" s="147">
        <v>3.114294612270321E-4</v>
      </c>
      <c r="C37" s="147">
        <v>0.15135471815633758</v>
      </c>
      <c r="D37" s="147">
        <v>0.30488944254126438</v>
      </c>
      <c r="E37" s="147">
        <v>0.17222049205854875</v>
      </c>
      <c r="F37" s="147">
        <v>1.8997197134848955E-2</v>
      </c>
      <c r="G37" s="147">
        <v>0.32357521021488633</v>
      </c>
      <c r="H37" s="147">
        <v>7.47430706944877E-3</v>
      </c>
      <c r="I37" s="147">
        <v>2.1177203363438181E-2</v>
      </c>
      <c r="J37" s="147">
        <v>0.99999999999999989</v>
      </c>
      <c r="K37" s="148">
        <v>3211</v>
      </c>
      <c r="L37" s="98"/>
      <c r="M37" s="147">
        <v>0</v>
      </c>
      <c r="N37" s="147">
        <v>2E-3</v>
      </c>
      <c r="O37" s="147">
        <v>0.13900000000000001</v>
      </c>
      <c r="P37" s="147">
        <v>0.16400000000000001</v>
      </c>
      <c r="Q37" s="147">
        <v>0.28899999999999998</v>
      </c>
      <c r="R37" s="147">
        <v>0.32100000000000001</v>
      </c>
      <c r="S37" s="147">
        <v>0.16</v>
      </c>
      <c r="T37" s="147">
        <v>0.186</v>
      </c>
      <c r="U37" s="147">
        <v>1.4999999999999999E-2</v>
      </c>
      <c r="V37" s="147">
        <v>2.4E-2</v>
      </c>
      <c r="W37" s="147">
        <v>0.308</v>
      </c>
      <c r="X37" s="147">
        <v>0.34</v>
      </c>
      <c r="Y37" s="147">
        <v>5.0000000000000001E-3</v>
      </c>
      <c r="Z37" s="147">
        <v>1.0999999999999999E-2</v>
      </c>
      <c r="AA37" s="147">
        <v>1.7000000000000001E-2</v>
      </c>
      <c r="AB37" s="147">
        <v>2.7E-2</v>
      </c>
      <c r="AC37" s="12"/>
    </row>
    <row r="38" spans="1:29" x14ac:dyDescent="0.25">
      <c r="A38" s="98" t="s">
        <v>1468</v>
      </c>
      <c r="B38" s="147" t="s">
        <v>162</v>
      </c>
      <c r="C38" s="147">
        <v>7.7441077441077436E-2</v>
      </c>
      <c r="D38" s="147">
        <v>0.45454545454545453</v>
      </c>
      <c r="E38" s="147">
        <v>0.12626262626262627</v>
      </c>
      <c r="F38" s="147">
        <v>1.8518518518518517E-2</v>
      </c>
      <c r="G38" s="147">
        <v>0.30303030303030304</v>
      </c>
      <c r="H38" s="147">
        <v>8.4175084175084174E-3</v>
      </c>
      <c r="I38" s="147">
        <v>1.1784511784511785E-2</v>
      </c>
      <c r="J38" s="147">
        <v>1</v>
      </c>
      <c r="K38" s="148">
        <v>594</v>
      </c>
      <c r="L38" s="98"/>
      <c r="M38" s="147" t="s">
        <v>162</v>
      </c>
      <c r="N38" s="147" t="s">
        <v>162</v>
      </c>
      <c r="O38" s="147">
        <v>5.8999999999999997E-2</v>
      </c>
      <c r="P38" s="147">
        <v>0.10199999999999999</v>
      </c>
      <c r="Q38" s="147">
        <v>0.41499999999999998</v>
      </c>
      <c r="R38" s="147">
        <v>0.495</v>
      </c>
      <c r="S38" s="147">
        <v>0.10199999999999999</v>
      </c>
      <c r="T38" s="147">
        <v>0.155</v>
      </c>
      <c r="U38" s="147">
        <v>0.01</v>
      </c>
      <c r="V38" s="147">
        <v>3.3000000000000002E-2</v>
      </c>
      <c r="W38" s="147">
        <v>0.26700000000000002</v>
      </c>
      <c r="X38" s="147">
        <v>0.34100000000000003</v>
      </c>
      <c r="Y38" s="147">
        <v>4.0000000000000001E-3</v>
      </c>
      <c r="Z38" s="147">
        <v>0.02</v>
      </c>
      <c r="AA38" s="147">
        <v>6.0000000000000001E-3</v>
      </c>
      <c r="AB38" s="147">
        <v>2.4E-2</v>
      </c>
      <c r="AC38" s="12"/>
    </row>
    <row r="39" spans="1:29" x14ac:dyDescent="0.25">
      <c r="A39" s="98" t="s">
        <v>1469</v>
      </c>
      <c r="B39" s="147" t="s">
        <v>162</v>
      </c>
      <c r="C39" s="147">
        <v>0.13547758284600389</v>
      </c>
      <c r="D39" s="147">
        <v>0.23294346978557504</v>
      </c>
      <c r="E39" s="147">
        <v>0.10623781676413255</v>
      </c>
      <c r="F39" s="147">
        <v>3.6062378167641324E-2</v>
      </c>
      <c r="G39" s="147">
        <v>0.47368421052631576</v>
      </c>
      <c r="H39" s="147">
        <v>4.8732943469785572E-3</v>
      </c>
      <c r="I39" s="147">
        <v>1.0721247563352826E-2</v>
      </c>
      <c r="J39" s="147">
        <v>1</v>
      </c>
      <c r="K39" s="148">
        <v>1026</v>
      </c>
      <c r="L39" s="98"/>
      <c r="M39" s="147" t="s">
        <v>162</v>
      </c>
      <c r="N39" s="147" t="s">
        <v>162</v>
      </c>
      <c r="O39" s="147">
        <v>0.11600000000000001</v>
      </c>
      <c r="P39" s="147">
        <v>0.158</v>
      </c>
      <c r="Q39" s="147">
        <v>0.20799999999999999</v>
      </c>
      <c r="R39" s="147">
        <v>0.26</v>
      </c>
      <c r="S39" s="147">
        <v>8.8999999999999996E-2</v>
      </c>
      <c r="T39" s="147">
        <v>0.127</v>
      </c>
      <c r="U39" s="147">
        <v>2.5999999999999999E-2</v>
      </c>
      <c r="V39" s="147">
        <v>4.9000000000000002E-2</v>
      </c>
      <c r="W39" s="147">
        <v>0.443</v>
      </c>
      <c r="X39" s="147">
        <v>0.504</v>
      </c>
      <c r="Y39" s="147">
        <v>2E-3</v>
      </c>
      <c r="Z39" s="147">
        <v>1.0999999999999999E-2</v>
      </c>
      <c r="AA39" s="147">
        <v>6.0000000000000001E-3</v>
      </c>
      <c r="AB39" s="147">
        <v>1.9E-2</v>
      </c>
      <c r="AC39" s="12"/>
    </row>
    <row r="40" spans="1:29" x14ac:dyDescent="0.25">
      <c r="A40" s="98" t="s">
        <v>1470</v>
      </c>
      <c r="B40" s="147" t="s">
        <v>162</v>
      </c>
      <c r="C40" s="147">
        <v>0.13340448239060831</v>
      </c>
      <c r="D40" s="147">
        <v>0.24012806830309499</v>
      </c>
      <c r="E40" s="147">
        <v>0.17716115261472787</v>
      </c>
      <c r="F40" s="147">
        <v>1.0672358591248666E-2</v>
      </c>
      <c r="G40" s="147">
        <v>0.40128068303094983</v>
      </c>
      <c r="H40" s="147">
        <v>1.0672358591248666E-2</v>
      </c>
      <c r="I40" s="147">
        <v>2.6680896478121666E-2</v>
      </c>
      <c r="J40" s="147">
        <v>1.0000000000000002</v>
      </c>
      <c r="K40" s="148">
        <v>937</v>
      </c>
      <c r="L40" s="98"/>
      <c r="M40" s="147" t="s">
        <v>162</v>
      </c>
      <c r="N40" s="147" t="s">
        <v>162</v>
      </c>
      <c r="O40" s="147">
        <v>0.113</v>
      </c>
      <c r="P40" s="147">
        <v>0.157</v>
      </c>
      <c r="Q40" s="147">
        <v>0.214</v>
      </c>
      <c r="R40" s="147">
        <v>0.26900000000000002</v>
      </c>
      <c r="S40" s="147">
        <v>0.154</v>
      </c>
      <c r="T40" s="147">
        <v>0.20300000000000001</v>
      </c>
      <c r="U40" s="147">
        <v>6.0000000000000001E-3</v>
      </c>
      <c r="V40" s="147">
        <v>0.02</v>
      </c>
      <c r="W40" s="147">
        <v>0.37</v>
      </c>
      <c r="X40" s="147">
        <v>0.433</v>
      </c>
      <c r="Y40" s="147">
        <v>6.0000000000000001E-3</v>
      </c>
      <c r="Z40" s="147">
        <v>0.02</v>
      </c>
      <c r="AA40" s="147">
        <v>1.7999999999999999E-2</v>
      </c>
      <c r="AB40" s="147">
        <v>3.9E-2</v>
      </c>
      <c r="AC40" s="12"/>
    </row>
    <row r="41" spans="1:29" x14ac:dyDescent="0.25">
      <c r="A41" s="98" t="s">
        <v>1471</v>
      </c>
      <c r="B41" s="147" t="s">
        <v>162</v>
      </c>
      <c r="C41" s="147">
        <v>0.17733990147783252</v>
      </c>
      <c r="D41" s="147">
        <v>0.55862068965517242</v>
      </c>
      <c r="E41" s="147">
        <v>0.16157635467980297</v>
      </c>
      <c r="F41" s="147">
        <v>7.8817733990147777E-3</v>
      </c>
      <c r="G41" s="147">
        <v>5.024630541871921E-2</v>
      </c>
      <c r="H41" s="147">
        <v>9.8522167487684722E-4</v>
      </c>
      <c r="I41" s="147">
        <v>4.3349753694581279E-2</v>
      </c>
      <c r="J41" s="147">
        <v>1</v>
      </c>
      <c r="K41" s="148">
        <v>1015</v>
      </c>
      <c r="L41" s="98"/>
      <c r="M41" s="147" t="s">
        <v>162</v>
      </c>
      <c r="N41" s="147" t="s">
        <v>162</v>
      </c>
      <c r="O41" s="147">
        <v>0.155</v>
      </c>
      <c r="P41" s="147">
        <v>0.20200000000000001</v>
      </c>
      <c r="Q41" s="147">
        <v>0.52800000000000002</v>
      </c>
      <c r="R41" s="147">
        <v>0.58899999999999997</v>
      </c>
      <c r="S41" s="147">
        <v>0.14000000000000001</v>
      </c>
      <c r="T41" s="147">
        <v>0.185</v>
      </c>
      <c r="U41" s="147">
        <v>4.0000000000000001E-3</v>
      </c>
      <c r="V41" s="147">
        <v>1.4999999999999999E-2</v>
      </c>
      <c r="W41" s="147">
        <v>3.7999999999999999E-2</v>
      </c>
      <c r="X41" s="147">
        <v>6.5000000000000002E-2</v>
      </c>
      <c r="Y41" s="147">
        <v>0</v>
      </c>
      <c r="Z41" s="147">
        <v>6.0000000000000001E-3</v>
      </c>
      <c r="AA41" s="147">
        <v>3.2000000000000001E-2</v>
      </c>
      <c r="AB41" s="147">
        <v>5.8000000000000003E-2</v>
      </c>
      <c r="AC41" s="12"/>
    </row>
    <row r="42" spans="1:29" x14ac:dyDescent="0.25">
      <c r="A42" s="98" t="s">
        <v>1472</v>
      </c>
      <c r="B42" s="147" t="s">
        <v>162</v>
      </c>
      <c r="C42" s="147">
        <v>2.2172949002217295E-3</v>
      </c>
      <c r="D42" s="147">
        <v>0.26718403547671843</v>
      </c>
      <c r="E42" s="147">
        <v>0.17516629711751663</v>
      </c>
      <c r="F42" s="147">
        <v>3.4368070953436809E-2</v>
      </c>
      <c r="G42" s="147">
        <v>0.49889135254988914</v>
      </c>
      <c r="H42" s="147">
        <v>5.5432372505543242E-3</v>
      </c>
      <c r="I42" s="147">
        <v>1.662971175166297E-2</v>
      </c>
      <c r="J42" s="147">
        <v>0.99999999999999989</v>
      </c>
      <c r="K42" s="148">
        <v>902</v>
      </c>
      <c r="L42" s="98"/>
      <c r="M42" s="147" t="s">
        <v>162</v>
      </c>
      <c r="N42" s="147" t="s">
        <v>162</v>
      </c>
      <c r="O42" s="147">
        <v>1E-3</v>
      </c>
      <c r="P42" s="147">
        <v>8.0000000000000002E-3</v>
      </c>
      <c r="Q42" s="147">
        <v>0.23899999999999999</v>
      </c>
      <c r="R42" s="147">
        <v>0.29699999999999999</v>
      </c>
      <c r="S42" s="147">
        <v>0.152</v>
      </c>
      <c r="T42" s="147">
        <v>0.20100000000000001</v>
      </c>
      <c r="U42" s="147">
        <v>2.4E-2</v>
      </c>
      <c r="V42" s="147">
        <v>4.8000000000000001E-2</v>
      </c>
      <c r="W42" s="147">
        <v>0.46600000000000003</v>
      </c>
      <c r="X42" s="147">
        <v>0.53100000000000003</v>
      </c>
      <c r="Y42" s="147">
        <v>2E-3</v>
      </c>
      <c r="Z42" s="147">
        <v>1.2999999999999999E-2</v>
      </c>
      <c r="AA42" s="147">
        <v>0.01</v>
      </c>
      <c r="AB42" s="147">
        <v>2.7E-2</v>
      </c>
      <c r="AC42" s="12"/>
    </row>
    <row r="43" spans="1:29" x14ac:dyDescent="0.25">
      <c r="A43" s="98" t="s">
        <v>1473</v>
      </c>
      <c r="B43" s="147" t="s">
        <v>162</v>
      </c>
      <c r="C43" s="147">
        <v>1.483679525222552E-3</v>
      </c>
      <c r="D43" s="147">
        <v>0.4258160237388724</v>
      </c>
      <c r="E43" s="147">
        <v>0.29821958456973297</v>
      </c>
      <c r="F43" s="147">
        <v>3.1157270029673591E-2</v>
      </c>
      <c r="G43" s="147">
        <v>0.22403560830860533</v>
      </c>
      <c r="H43" s="147">
        <v>1.483679525222552E-3</v>
      </c>
      <c r="I43" s="147">
        <v>1.7804154302670624E-2</v>
      </c>
      <c r="J43" s="147">
        <v>1</v>
      </c>
      <c r="K43" s="148">
        <v>674</v>
      </c>
      <c r="L43" s="98"/>
      <c r="M43" s="147" t="s">
        <v>162</v>
      </c>
      <c r="N43" s="147" t="s">
        <v>162</v>
      </c>
      <c r="O43" s="147">
        <v>0</v>
      </c>
      <c r="P43" s="147">
        <v>8.0000000000000002E-3</v>
      </c>
      <c r="Q43" s="147">
        <v>0.38900000000000001</v>
      </c>
      <c r="R43" s="147">
        <v>0.46300000000000002</v>
      </c>
      <c r="S43" s="147">
        <v>0.26500000000000001</v>
      </c>
      <c r="T43" s="147">
        <v>0.33400000000000002</v>
      </c>
      <c r="U43" s="147">
        <v>0.02</v>
      </c>
      <c r="V43" s="147">
        <v>4.7E-2</v>
      </c>
      <c r="W43" s="147">
        <v>0.19400000000000001</v>
      </c>
      <c r="X43" s="147">
        <v>0.25700000000000001</v>
      </c>
      <c r="Y43" s="147">
        <v>0</v>
      </c>
      <c r="Z43" s="147">
        <v>8.0000000000000002E-3</v>
      </c>
      <c r="AA43" s="147">
        <v>0.01</v>
      </c>
      <c r="AB43" s="147">
        <v>3.1E-2</v>
      </c>
      <c r="AC43" s="12"/>
    </row>
    <row r="44" spans="1:29" x14ac:dyDescent="0.25">
      <c r="A44" s="98" t="s">
        <v>1474</v>
      </c>
      <c r="B44" s="147" t="s">
        <v>162</v>
      </c>
      <c r="C44" s="147">
        <v>0.44945054945054946</v>
      </c>
      <c r="D44" s="147">
        <v>0.34395604395604396</v>
      </c>
      <c r="E44" s="147">
        <v>9.1208791208791204E-2</v>
      </c>
      <c r="F44" s="147">
        <v>5.4945054945054949E-3</v>
      </c>
      <c r="G44" s="147">
        <v>9.1208791208791204E-2</v>
      </c>
      <c r="H44" s="147">
        <v>3.2967032967032967E-3</v>
      </c>
      <c r="I44" s="147">
        <v>1.5384615384615385E-2</v>
      </c>
      <c r="J44" s="147">
        <v>1</v>
      </c>
      <c r="K44" s="148">
        <v>910</v>
      </c>
      <c r="L44" s="98"/>
      <c r="M44" s="147" t="s">
        <v>162</v>
      </c>
      <c r="N44" s="147" t="s">
        <v>162</v>
      </c>
      <c r="O44" s="147">
        <v>0.41699999999999998</v>
      </c>
      <c r="P44" s="147">
        <v>0.48199999999999998</v>
      </c>
      <c r="Q44" s="147">
        <v>0.314</v>
      </c>
      <c r="R44" s="147">
        <v>0.375</v>
      </c>
      <c r="S44" s="147">
        <v>7.3999999999999996E-2</v>
      </c>
      <c r="T44" s="147">
        <v>0.112</v>
      </c>
      <c r="U44" s="147">
        <v>2E-3</v>
      </c>
      <c r="V44" s="147">
        <v>1.2999999999999999E-2</v>
      </c>
      <c r="W44" s="147">
        <v>7.3999999999999996E-2</v>
      </c>
      <c r="X44" s="147">
        <v>0.112</v>
      </c>
      <c r="Y44" s="147">
        <v>1E-3</v>
      </c>
      <c r="Z44" s="147">
        <v>0.01</v>
      </c>
      <c r="AA44" s="147">
        <v>8.9999999999999993E-3</v>
      </c>
      <c r="AB44" s="147">
        <v>2.5999999999999999E-2</v>
      </c>
      <c r="AC44" s="12"/>
    </row>
    <row r="45" spans="1:29" x14ac:dyDescent="0.25">
      <c r="A45" s="98" t="s">
        <v>1475</v>
      </c>
      <c r="B45" s="147" t="s">
        <v>162</v>
      </c>
      <c r="C45" s="147">
        <v>0.23888255416191562</v>
      </c>
      <c r="D45" s="147">
        <v>0.27423033067274799</v>
      </c>
      <c r="E45" s="147">
        <v>0.18129988597491448</v>
      </c>
      <c r="F45" s="147">
        <v>1.4253135689851768E-2</v>
      </c>
      <c r="G45" s="147">
        <v>0.26396807297605474</v>
      </c>
      <c r="H45" s="147">
        <v>4.8460661345496011E-3</v>
      </c>
      <c r="I45" s="147">
        <v>2.2519954389965794E-2</v>
      </c>
      <c r="J45" s="147">
        <v>0.99999999999999989</v>
      </c>
      <c r="K45" s="148">
        <v>3508</v>
      </c>
      <c r="L45" s="98"/>
      <c r="M45" s="147" t="s">
        <v>162</v>
      </c>
      <c r="N45" s="147" t="s">
        <v>162</v>
      </c>
      <c r="O45" s="147">
        <v>0.22500000000000001</v>
      </c>
      <c r="P45" s="147">
        <v>0.253</v>
      </c>
      <c r="Q45" s="147">
        <v>0.26</v>
      </c>
      <c r="R45" s="147">
        <v>0.28899999999999998</v>
      </c>
      <c r="S45" s="147">
        <v>0.16900000000000001</v>
      </c>
      <c r="T45" s="147">
        <v>0.19400000000000001</v>
      </c>
      <c r="U45" s="147">
        <v>1.0999999999999999E-2</v>
      </c>
      <c r="V45" s="147">
        <v>1.9E-2</v>
      </c>
      <c r="W45" s="147">
        <v>0.25</v>
      </c>
      <c r="X45" s="147">
        <v>0.27900000000000003</v>
      </c>
      <c r="Y45" s="147">
        <v>3.0000000000000001E-3</v>
      </c>
      <c r="Z45" s="147">
        <v>8.0000000000000002E-3</v>
      </c>
      <c r="AA45" s="147">
        <v>1.7999999999999999E-2</v>
      </c>
      <c r="AB45" s="147">
        <v>2.8000000000000001E-2</v>
      </c>
      <c r="AC45" s="12"/>
    </row>
    <row r="46" spans="1:29" x14ac:dyDescent="0.25">
      <c r="A46" s="98" t="s">
        <v>1476</v>
      </c>
      <c r="B46" s="147" t="s">
        <v>162</v>
      </c>
      <c r="C46" s="147">
        <v>0.13973799126637554</v>
      </c>
      <c r="D46" s="147">
        <v>0.35807860262008734</v>
      </c>
      <c r="E46" s="147">
        <v>0.16157205240174671</v>
      </c>
      <c r="F46" s="147">
        <v>6.5502183406113537E-2</v>
      </c>
      <c r="G46" s="147">
        <v>0.24454148471615719</v>
      </c>
      <c r="H46" s="147">
        <v>4.3668122270742356E-3</v>
      </c>
      <c r="I46" s="147">
        <v>2.6200873362445413E-2</v>
      </c>
      <c r="J46" s="147">
        <v>1</v>
      </c>
      <c r="K46" s="148">
        <v>229</v>
      </c>
      <c r="L46" s="98"/>
      <c r="M46" s="147" t="s">
        <v>162</v>
      </c>
      <c r="N46" s="147" t="s">
        <v>162</v>
      </c>
      <c r="O46" s="147">
        <v>0.10100000000000001</v>
      </c>
      <c r="P46" s="147">
        <v>0.191</v>
      </c>
      <c r="Q46" s="147">
        <v>0.29899999999999999</v>
      </c>
      <c r="R46" s="147">
        <v>0.42199999999999999</v>
      </c>
      <c r="S46" s="147">
        <v>0.12</v>
      </c>
      <c r="T46" s="147">
        <v>0.215</v>
      </c>
      <c r="U46" s="147">
        <v>0.04</v>
      </c>
      <c r="V46" s="147">
        <v>0.105</v>
      </c>
      <c r="W46" s="147">
        <v>0.193</v>
      </c>
      <c r="X46" s="147">
        <v>0.30399999999999999</v>
      </c>
      <c r="Y46" s="147">
        <v>1E-3</v>
      </c>
      <c r="Z46" s="147">
        <v>2.4E-2</v>
      </c>
      <c r="AA46" s="147">
        <v>1.2E-2</v>
      </c>
      <c r="AB46" s="147">
        <v>5.6000000000000001E-2</v>
      </c>
      <c r="AC46" s="12"/>
    </row>
    <row r="47" spans="1:29" x14ac:dyDescent="0.25">
      <c r="A47" s="98" t="s">
        <v>1477</v>
      </c>
      <c r="B47" s="147" t="s">
        <v>162</v>
      </c>
      <c r="C47" s="147">
        <v>0.30337078651685395</v>
      </c>
      <c r="D47" s="147">
        <v>0.33258426966292137</v>
      </c>
      <c r="E47" s="147">
        <v>0.28239700374531834</v>
      </c>
      <c r="F47" s="147">
        <v>2.3220973782771534E-2</v>
      </c>
      <c r="G47" s="147">
        <v>4.2696629213483148E-2</v>
      </c>
      <c r="H47" s="147" t="s">
        <v>162</v>
      </c>
      <c r="I47" s="147">
        <v>1.5730337078651686E-2</v>
      </c>
      <c r="J47" s="147">
        <v>1</v>
      </c>
      <c r="K47" s="148">
        <v>1335</v>
      </c>
      <c r="L47" s="98"/>
      <c r="M47" s="147" t="s">
        <v>162</v>
      </c>
      <c r="N47" s="147" t="s">
        <v>162</v>
      </c>
      <c r="O47" s="147">
        <v>0.27900000000000003</v>
      </c>
      <c r="P47" s="147">
        <v>0.32900000000000001</v>
      </c>
      <c r="Q47" s="147">
        <v>0.308</v>
      </c>
      <c r="R47" s="147">
        <v>0.35799999999999998</v>
      </c>
      <c r="S47" s="147">
        <v>0.25900000000000001</v>
      </c>
      <c r="T47" s="147">
        <v>0.307</v>
      </c>
      <c r="U47" s="147">
        <v>1.6E-2</v>
      </c>
      <c r="V47" s="147">
        <v>3.3000000000000002E-2</v>
      </c>
      <c r="W47" s="147">
        <v>3.3000000000000002E-2</v>
      </c>
      <c r="X47" s="147">
        <v>5.5E-2</v>
      </c>
      <c r="Y47" s="147" t="s">
        <v>162</v>
      </c>
      <c r="Z47" s="147" t="s">
        <v>162</v>
      </c>
      <c r="AA47" s="147">
        <v>0.01</v>
      </c>
      <c r="AB47" s="147">
        <v>2.4E-2</v>
      </c>
      <c r="AC47" s="12"/>
    </row>
    <row r="48" spans="1:29" x14ac:dyDescent="0.25">
      <c r="A48" s="98" t="s">
        <v>1478</v>
      </c>
      <c r="B48" s="147" t="s">
        <v>162</v>
      </c>
      <c r="C48" s="147">
        <v>0.34146072374227715</v>
      </c>
      <c r="D48" s="147">
        <v>0.29291703442188877</v>
      </c>
      <c r="E48" s="147">
        <v>0.12775816416593117</v>
      </c>
      <c r="F48" s="147">
        <v>3.2546337157987645E-2</v>
      </c>
      <c r="G48" s="147">
        <v>0.17067519858781996</v>
      </c>
      <c r="H48" s="147">
        <v>6.6195939982347754E-4</v>
      </c>
      <c r="I48" s="147">
        <v>3.3980582524271843E-2</v>
      </c>
      <c r="J48" s="147">
        <v>0.99999999999999989</v>
      </c>
      <c r="K48" s="148">
        <v>9064</v>
      </c>
      <c r="L48" s="98"/>
      <c r="M48" s="147" t="s">
        <v>162</v>
      </c>
      <c r="N48" s="147" t="s">
        <v>162</v>
      </c>
      <c r="O48" s="147">
        <v>0.33200000000000002</v>
      </c>
      <c r="P48" s="147">
        <v>0.35099999999999998</v>
      </c>
      <c r="Q48" s="147">
        <v>0.28399999999999997</v>
      </c>
      <c r="R48" s="147">
        <v>0.30199999999999999</v>
      </c>
      <c r="S48" s="147">
        <v>0.121</v>
      </c>
      <c r="T48" s="147">
        <v>0.13500000000000001</v>
      </c>
      <c r="U48" s="147">
        <v>2.9000000000000001E-2</v>
      </c>
      <c r="V48" s="147">
        <v>3.5999999999999997E-2</v>
      </c>
      <c r="W48" s="147">
        <v>0.16300000000000001</v>
      </c>
      <c r="X48" s="147">
        <v>0.17899999999999999</v>
      </c>
      <c r="Y48" s="147">
        <v>0</v>
      </c>
      <c r="Z48" s="147">
        <v>1E-3</v>
      </c>
      <c r="AA48" s="147">
        <v>0.03</v>
      </c>
      <c r="AB48" s="147">
        <v>3.7999999999999999E-2</v>
      </c>
      <c r="AC48" s="12"/>
    </row>
    <row r="49" spans="1:29" x14ac:dyDescent="0.25">
      <c r="A49" s="98" t="s">
        <v>1479</v>
      </c>
      <c r="B49" s="147" t="s">
        <v>162</v>
      </c>
      <c r="C49" s="147">
        <v>9.1798177372749507E-2</v>
      </c>
      <c r="D49" s="147">
        <v>0.19859968881973772</v>
      </c>
      <c r="E49" s="147">
        <v>6.8237386085796839E-2</v>
      </c>
      <c r="F49" s="147">
        <v>1.5225605690153368E-2</v>
      </c>
      <c r="G49" s="147">
        <v>0.56745943543009558</v>
      </c>
      <c r="H49" s="147">
        <v>2.5561235830184486E-3</v>
      </c>
      <c r="I49" s="147">
        <v>5.6123583018448546E-2</v>
      </c>
      <c r="J49" s="147">
        <v>1</v>
      </c>
      <c r="K49" s="148">
        <v>8998</v>
      </c>
      <c r="L49" s="98"/>
      <c r="M49" s="147" t="s">
        <v>162</v>
      </c>
      <c r="N49" s="147" t="s">
        <v>162</v>
      </c>
      <c r="O49" s="147">
        <v>8.5999999999999993E-2</v>
      </c>
      <c r="P49" s="147">
        <v>9.8000000000000004E-2</v>
      </c>
      <c r="Q49" s="147">
        <v>0.19</v>
      </c>
      <c r="R49" s="147">
        <v>0.20699999999999999</v>
      </c>
      <c r="S49" s="147">
        <v>6.3E-2</v>
      </c>
      <c r="T49" s="147">
        <v>7.3999999999999996E-2</v>
      </c>
      <c r="U49" s="147">
        <v>1.2999999999999999E-2</v>
      </c>
      <c r="V49" s="147">
        <v>1.7999999999999999E-2</v>
      </c>
      <c r="W49" s="147">
        <v>0.55700000000000005</v>
      </c>
      <c r="X49" s="147">
        <v>0.57799999999999996</v>
      </c>
      <c r="Y49" s="147">
        <v>2E-3</v>
      </c>
      <c r="Z49" s="147">
        <v>4.0000000000000001E-3</v>
      </c>
      <c r="AA49" s="147">
        <v>5.1999999999999998E-2</v>
      </c>
      <c r="AB49" s="147">
        <v>6.0999999999999999E-2</v>
      </c>
      <c r="AC49" s="12"/>
    </row>
    <row r="50" spans="1:29" x14ac:dyDescent="0.25">
      <c r="A50" s="98" t="s">
        <v>1480</v>
      </c>
      <c r="B50" s="147">
        <v>0.22882096069868996</v>
      </c>
      <c r="C50" s="147">
        <v>0.18165938864628822</v>
      </c>
      <c r="D50" s="147">
        <v>0.31179039301310046</v>
      </c>
      <c r="E50" s="147">
        <v>0.12008733624454149</v>
      </c>
      <c r="F50" s="147">
        <v>1.0043668122270743E-2</v>
      </c>
      <c r="G50" s="147">
        <v>0.10393013100436681</v>
      </c>
      <c r="H50" s="147" t="s">
        <v>162</v>
      </c>
      <c r="I50" s="147">
        <v>4.3668122270742356E-2</v>
      </c>
      <c r="J50" s="147">
        <v>1</v>
      </c>
      <c r="K50" s="148">
        <v>2290</v>
      </c>
      <c r="L50" s="98"/>
      <c r="M50" s="147">
        <v>0.21199999999999999</v>
      </c>
      <c r="N50" s="147">
        <v>0.246</v>
      </c>
      <c r="O50" s="147">
        <v>0.16600000000000001</v>
      </c>
      <c r="P50" s="147">
        <v>0.19800000000000001</v>
      </c>
      <c r="Q50" s="147">
        <v>0.29299999999999998</v>
      </c>
      <c r="R50" s="147">
        <v>0.33100000000000002</v>
      </c>
      <c r="S50" s="147">
        <v>0.107</v>
      </c>
      <c r="T50" s="147">
        <v>0.13400000000000001</v>
      </c>
      <c r="U50" s="147">
        <v>7.0000000000000001E-3</v>
      </c>
      <c r="V50" s="147">
        <v>1.4999999999999999E-2</v>
      </c>
      <c r="W50" s="147">
        <v>9.1999999999999998E-2</v>
      </c>
      <c r="X50" s="147">
        <v>0.11700000000000001</v>
      </c>
      <c r="Y50" s="147" t="s">
        <v>162</v>
      </c>
      <c r="Z50" s="147" t="s">
        <v>162</v>
      </c>
      <c r="AA50" s="147">
        <v>3.5999999999999997E-2</v>
      </c>
      <c r="AB50" s="147">
        <v>5.2999999999999999E-2</v>
      </c>
      <c r="AC50" s="12"/>
    </row>
    <row r="51" spans="1:29" x14ac:dyDescent="0.25">
      <c r="A51" s="98" t="s">
        <v>1481</v>
      </c>
      <c r="B51" s="147">
        <v>0.16242308508381073</v>
      </c>
      <c r="C51" s="147">
        <v>9.5480585614258432E-4</v>
      </c>
      <c r="D51" s="147">
        <v>0.48970931466157436</v>
      </c>
      <c r="E51" s="147">
        <v>0.29107433340405969</v>
      </c>
      <c r="F51" s="147">
        <v>1.6832873611995192E-2</v>
      </c>
      <c r="G51" s="147">
        <v>5.7288351368555059E-3</v>
      </c>
      <c r="H51" s="147" t="s">
        <v>162</v>
      </c>
      <c r="I51" s="147">
        <v>3.3276752245561918E-2</v>
      </c>
      <c r="J51" s="147">
        <v>0.99999999999999989</v>
      </c>
      <c r="K51" s="148">
        <v>28278</v>
      </c>
      <c r="L51" s="98"/>
      <c r="M51" s="147">
        <v>0.158</v>
      </c>
      <c r="N51" s="147">
        <v>0.16700000000000001</v>
      </c>
      <c r="O51" s="147">
        <v>1E-3</v>
      </c>
      <c r="P51" s="147">
        <v>1E-3</v>
      </c>
      <c r="Q51" s="147">
        <v>0.48399999999999999</v>
      </c>
      <c r="R51" s="147">
        <v>0.496</v>
      </c>
      <c r="S51" s="147">
        <v>0.28599999999999998</v>
      </c>
      <c r="T51" s="147">
        <v>0.29599999999999999</v>
      </c>
      <c r="U51" s="147">
        <v>1.4999999999999999E-2</v>
      </c>
      <c r="V51" s="147">
        <v>1.7999999999999999E-2</v>
      </c>
      <c r="W51" s="147">
        <v>5.0000000000000001E-3</v>
      </c>
      <c r="X51" s="147">
        <v>7.0000000000000001E-3</v>
      </c>
      <c r="Y51" s="147" t="s">
        <v>162</v>
      </c>
      <c r="Z51" s="147" t="s">
        <v>162</v>
      </c>
      <c r="AA51" s="147">
        <v>3.1E-2</v>
      </c>
      <c r="AB51" s="147">
        <v>3.5000000000000003E-2</v>
      </c>
      <c r="AC51" s="12"/>
    </row>
    <row r="52" spans="1:29" x14ac:dyDescent="0.25">
      <c r="A52" s="98" t="s">
        <v>1482</v>
      </c>
      <c r="B52" s="147">
        <v>7.5254562378360076E-2</v>
      </c>
      <c r="C52" s="147">
        <v>0.2688630017205878</v>
      </c>
      <c r="D52" s="147">
        <v>0.26607057230699799</v>
      </c>
      <c r="E52" s="147">
        <v>7.0797957859701582E-2</v>
      </c>
      <c r="F52" s="147">
        <v>4.3804473528333283E-2</v>
      </c>
      <c r="G52" s="147">
        <v>0.2350153724649536</v>
      </c>
      <c r="H52" s="147">
        <v>4.7950808112148476E-4</v>
      </c>
      <c r="I52" s="147">
        <v>3.9714551659944149E-2</v>
      </c>
      <c r="J52" s="147">
        <v>1</v>
      </c>
      <c r="K52" s="148">
        <v>35453</v>
      </c>
      <c r="L52" s="98"/>
      <c r="M52" s="147">
        <v>7.2999999999999995E-2</v>
      </c>
      <c r="N52" s="147">
        <v>7.8E-2</v>
      </c>
      <c r="O52" s="147">
        <v>0.26400000000000001</v>
      </c>
      <c r="P52" s="147">
        <v>0.27400000000000002</v>
      </c>
      <c r="Q52" s="147">
        <v>0.26100000000000001</v>
      </c>
      <c r="R52" s="147">
        <v>0.27100000000000002</v>
      </c>
      <c r="S52" s="147">
        <v>6.8000000000000005E-2</v>
      </c>
      <c r="T52" s="147">
        <v>7.3999999999999996E-2</v>
      </c>
      <c r="U52" s="147">
        <v>4.2000000000000003E-2</v>
      </c>
      <c r="V52" s="147">
        <v>4.5999999999999999E-2</v>
      </c>
      <c r="W52" s="147">
        <v>0.23100000000000001</v>
      </c>
      <c r="X52" s="147">
        <v>0.23899999999999999</v>
      </c>
      <c r="Y52" s="147">
        <v>0</v>
      </c>
      <c r="Z52" s="147">
        <v>1E-3</v>
      </c>
      <c r="AA52" s="147">
        <v>3.7999999999999999E-2</v>
      </c>
      <c r="AB52" s="147">
        <v>4.2000000000000003E-2</v>
      </c>
      <c r="AC52" s="12"/>
    </row>
    <row r="53" spans="1:29" x14ac:dyDescent="0.25">
      <c r="A53" s="98" t="s">
        <v>1483</v>
      </c>
      <c r="B53" s="147">
        <v>0.6254084182202575</v>
      </c>
      <c r="C53" s="147">
        <v>0.15241206995963866</v>
      </c>
      <c r="D53" s="147">
        <v>0.1266576974822218</v>
      </c>
      <c r="E53" s="147">
        <v>4.1322314049586778E-2</v>
      </c>
      <c r="F53" s="147">
        <v>2.4985585239285027E-3</v>
      </c>
      <c r="G53" s="147">
        <v>9.0332500480492031E-3</v>
      </c>
      <c r="H53" s="147" t="s">
        <v>162</v>
      </c>
      <c r="I53" s="147">
        <v>4.2667691716317506E-2</v>
      </c>
      <c r="J53" s="147">
        <v>0.99999999999999989</v>
      </c>
      <c r="K53" s="148">
        <v>5203</v>
      </c>
      <c r="L53" s="98"/>
      <c r="M53" s="147">
        <v>0.61199999999999999</v>
      </c>
      <c r="N53" s="147">
        <v>0.63800000000000001</v>
      </c>
      <c r="O53" s="147">
        <v>0.14299999999999999</v>
      </c>
      <c r="P53" s="147">
        <v>0.16200000000000001</v>
      </c>
      <c r="Q53" s="147">
        <v>0.11799999999999999</v>
      </c>
      <c r="R53" s="147">
        <v>0.13600000000000001</v>
      </c>
      <c r="S53" s="147">
        <v>3.5999999999999997E-2</v>
      </c>
      <c r="T53" s="147">
        <v>4.7E-2</v>
      </c>
      <c r="U53" s="147">
        <v>1E-3</v>
      </c>
      <c r="V53" s="147">
        <v>4.0000000000000001E-3</v>
      </c>
      <c r="W53" s="147">
        <v>7.0000000000000001E-3</v>
      </c>
      <c r="X53" s="147">
        <v>1.2E-2</v>
      </c>
      <c r="Y53" s="147" t="s">
        <v>162</v>
      </c>
      <c r="Z53" s="147" t="s">
        <v>162</v>
      </c>
      <c r="AA53" s="147">
        <v>3.7999999999999999E-2</v>
      </c>
      <c r="AB53" s="147">
        <v>4.9000000000000002E-2</v>
      </c>
      <c r="AC53" s="12"/>
    </row>
    <row r="54" spans="1:29" x14ac:dyDescent="0.25">
      <c r="A54" s="98" t="s">
        <v>1484</v>
      </c>
      <c r="B54" s="147">
        <v>0.29871712341364726</v>
      </c>
      <c r="C54" s="147">
        <v>0.47116976273680339</v>
      </c>
      <c r="D54" s="147">
        <v>0.11985010115872724</v>
      </c>
      <c r="E54" s="147">
        <v>2.5220709950340262E-2</v>
      </c>
      <c r="F54" s="147">
        <v>1.5863527680706271E-3</v>
      </c>
      <c r="G54" s="147">
        <v>3.6348169946661762E-2</v>
      </c>
      <c r="H54" s="147">
        <v>5.2878425602354234E-4</v>
      </c>
      <c r="I54" s="147">
        <v>4.6578995769725955E-2</v>
      </c>
      <c r="J54" s="147">
        <v>1</v>
      </c>
      <c r="K54" s="148">
        <v>43496</v>
      </c>
      <c r="L54" s="98"/>
      <c r="M54" s="147">
        <v>0.29399999999999998</v>
      </c>
      <c r="N54" s="147">
        <v>0.30299999999999999</v>
      </c>
      <c r="O54" s="147">
        <v>0.46600000000000003</v>
      </c>
      <c r="P54" s="147">
        <v>0.47599999999999998</v>
      </c>
      <c r="Q54" s="147">
        <v>0.11700000000000001</v>
      </c>
      <c r="R54" s="147">
        <v>0.123</v>
      </c>
      <c r="S54" s="147">
        <v>2.4E-2</v>
      </c>
      <c r="T54" s="147">
        <v>2.7E-2</v>
      </c>
      <c r="U54" s="147">
        <v>1E-3</v>
      </c>
      <c r="V54" s="147">
        <v>2E-3</v>
      </c>
      <c r="W54" s="147">
        <v>3.5000000000000003E-2</v>
      </c>
      <c r="X54" s="147">
        <v>3.7999999999999999E-2</v>
      </c>
      <c r="Y54" s="147">
        <v>0</v>
      </c>
      <c r="Z54" s="147">
        <v>1E-3</v>
      </c>
      <c r="AA54" s="147">
        <v>4.4999999999999998E-2</v>
      </c>
      <c r="AB54" s="147">
        <v>4.9000000000000002E-2</v>
      </c>
      <c r="AC54" s="12"/>
    </row>
    <row r="55" spans="1:29" x14ac:dyDescent="0.25">
      <c r="A55" s="98" t="s">
        <v>1485</v>
      </c>
      <c r="B55" s="147" t="s">
        <v>162</v>
      </c>
      <c r="C55" s="147">
        <v>0.27549467275494671</v>
      </c>
      <c r="D55" s="147">
        <v>0.42922374429223742</v>
      </c>
      <c r="E55" s="147">
        <v>0.16894977168949771</v>
      </c>
      <c r="F55" s="147">
        <v>7.6103500761035003E-3</v>
      </c>
      <c r="G55" s="147">
        <v>7.9147640791476404E-2</v>
      </c>
      <c r="H55" s="147" t="s">
        <v>162</v>
      </c>
      <c r="I55" s="147">
        <v>3.9573820395738202E-2</v>
      </c>
      <c r="J55" s="147">
        <v>0.99999999999999989</v>
      </c>
      <c r="K55" s="148">
        <v>657</v>
      </c>
      <c r="L55" s="98"/>
      <c r="M55" s="147" t="s">
        <v>162</v>
      </c>
      <c r="N55" s="147" t="s">
        <v>162</v>
      </c>
      <c r="O55" s="147">
        <v>0.24299999999999999</v>
      </c>
      <c r="P55" s="147">
        <v>0.311</v>
      </c>
      <c r="Q55" s="147">
        <v>0.39200000000000002</v>
      </c>
      <c r="R55" s="147">
        <v>0.46700000000000003</v>
      </c>
      <c r="S55" s="147">
        <v>0.14199999999999999</v>
      </c>
      <c r="T55" s="147">
        <v>0.2</v>
      </c>
      <c r="U55" s="147">
        <v>3.0000000000000001E-3</v>
      </c>
      <c r="V55" s="147">
        <v>1.7999999999999999E-2</v>
      </c>
      <c r="W55" s="147">
        <v>6.0999999999999999E-2</v>
      </c>
      <c r="X55" s="147">
        <v>0.10199999999999999</v>
      </c>
      <c r="Y55" s="147" t="s">
        <v>162</v>
      </c>
      <c r="Z55" s="147" t="s">
        <v>162</v>
      </c>
      <c r="AA55" s="147">
        <v>2.7E-2</v>
      </c>
      <c r="AB55" s="147">
        <v>5.7000000000000002E-2</v>
      </c>
      <c r="AC55" s="12"/>
    </row>
    <row r="56" spans="1:29" x14ac:dyDescent="0.25">
      <c r="A56" s="98" t="s">
        <v>1486</v>
      </c>
      <c r="B56" s="147" t="s">
        <v>162</v>
      </c>
      <c r="C56" s="147">
        <v>0.32887828162291172</v>
      </c>
      <c r="D56" s="147">
        <v>0.27446300715990452</v>
      </c>
      <c r="E56" s="147">
        <v>0.31169451073985682</v>
      </c>
      <c r="F56" s="147">
        <v>8.591885441527447E-3</v>
      </c>
      <c r="G56" s="147">
        <v>4.1527446300715989E-2</v>
      </c>
      <c r="H56" s="147">
        <v>9.5465393794749406E-4</v>
      </c>
      <c r="I56" s="147">
        <v>3.389021479713604E-2</v>
      </c>
      <c r="J56" s="147">
        <v>1</v>
      </c>
      <c r="K56" s="148">
        <v>2095</v>
      </c>
      <c r="L56" s="98"/>
      <c r="M56" s="147" t="s">
        <v>162</v>
      </c>
      <c r="N56" s="147" t="s">
        <v>162</v>
      </c>
      <c r="O56" s="147">
        <v>0.309</v>
      </c>
      <c r="P56" s="147">
        <v>0.34899999999999998</v>
      </c>
      <c r="Q56" s="147">
        <v>0.25600000000000001</v>
      </c>
      <c r="R56" s="147">
        <v>0.29399999999999998</v>
      </c>
      <c r="S56" s="147">
        <v>0.29199999999999998</v>
      </c>
      <c r="T56" s="147">
        <v>0.33200000000000002</v>
      </c>
      <c r="U56" s="147">
        <v>5.0000000000000001E-3</v>
      </c>
      <c r="V56" s="147">
        <v>1.4E-2</v>
      </c>
      <c r="W56" s="147">
        <v>3.4000000000000002E-2</v>
      </c>
      <c r="X56" s="147">
        <v>5.0999999999999997E-2</v>
      </c>
      <c r="Y56" s="147">
        <v>0</v>
      </c>
      <c r="Z56" s="147">
        <v>3.0000000000000001E-3</v>
      </c>
      <c r="AA56" s="147">
        <v>2.7E-2</v>
      </c>
      <c r="AB56" s="147">
        <v>4.2999999999999997E-2</v>
      </c>
      <c r="AC56" s="12"/>
    </row>
    <row r="57" spans="1:29" x14ac:dyDescent="0.25">
      <c r="A57" s="98" t="s">
        <v>1487</v>
      </c>
      <c r="B57" s="147" t="s">
        <v>162</v>
      </c>
      <c r="C57" s="147">
        <v>0.45385514018691586</v>
      </c>
      <c r="D57" s="147">
        <v>0.3054906542056075</v>
      </c>
      <c r="E57" s="147">
        <v>0.11740654205607477</v>
      </c>
      <c r="F57" s="147">
        <v>1.6939252336448597E-2</v>
      </c>
      <c r="G57" s="147">
        <v>4.9065420560747662E-2</v>
      </c>
      <c r="H57" s="147">
        <v>5.8411214953271024E-4</v>
      </c>
      <c r="I57" s="147">
        <v>5.6658878504672897E-2</v>
      </c>
      <c r="J57" s="147">
        <v>1</v>
      </c>
      <c r="K57" s="148">
        <v>1712</v>
      </c>
      <c r="L57" s="98"/>
      <c r="M57" s="147" t="s">
        <v>162</v>
      </c>
      <c r="N57" s="147" t="s">
        <v>162</v>
      </c>
      <c r="O57" s="147">
        <v>0.43</v>
      </c>
      <c r="P57" s="147">
        <v>0.47799999999999998</v>
      </c>
      <c r="Q57" s="147">
        <v>0.28399999999999997</v>
      </c>
      <c r="R57" s="147">
        <v>0.32800000000000001</v>
      </c>
      <c r="S57" s="147">
        <v>0.10299999999999999</v>
      </c>
      <c r="T57" s="147">
        <v>0.13400000000000001</v>
      </c>
      <c r="U57" s="147">
        <v>1.2E-2</v>
      </c>
      <c r="V57" s="147">
        <v>2.4E-2</v>
      </c>
      <c r="W57" s="147">
        <v>0.04</v>
      </c>
      <c r="X57" s="147">
        <v>0.06</v>
      </c>
      <c r="Y57" s="147">
        <v>0</v>
      </c>
      <c r="Z57" s="147">
        <v>3.0000000000000001E-3</v>
      </c>
      <c r="AA57" s="147">
        <v>4.7E-2</v>
      </c>
      <c r="AB57" s="147">
        <v>6.9000000000000006E-2</v>
      </c>
      <c r="AC57" s="12"/>
    </row>
    <row r="58" spans="1:29" x14ac:dyDescent="0.25">
      <c r="A58" s="98" t="s">
        <v>1488</v>
      </c>
      <c r="B58" s="147" t="s">
        <v>162</v>
      </c>
      <c r="C58" s="147">
        <v>0.29648991784914114</v>
      </c>
      <c r="D58" s="147">
        <v>0.37191934279312922</v>
      </c>
      <c r="E58" s="147">
        <v>0.18147871545929797</v>
      </c>
      <c r="F58" s="147">
        <v>1.1202389843166542E-2</v>
      </c>
      <c r="G58" s="147">
        <v>9.1112770724421213E-2</v>
      </c>
      <c r="H58" s="147">
        <v>1.4936519790888724E-3</v>
      </c>
      <c r="I58" s="147">
        <v>4.6303211351755039E-2</v>
      </c>
      <c r="J58" s="147">
        <v>1</v>
      </c>
      <c r="K58" s="148">
        <v>1339</v>
      </c>
      <c r="L58" s="98"/>
      <c r="M58" s="147" t="s">
        <v>162</v>
      </c>
      <c r="N58" s="147" t="s">
        <v>162</v>
      </c>
      <c r="O58" s="147">
        <v>0.27300000000000002</v>
      </c>
      <c r="P58" s="147">
        <v>0.32200000000000001</v>
      </c>
      <c r="Q58" s="147">
        <v>0.34599999999999997</v>
      </c>
      <c r="R58" s="147">
        <v>0.39800000000000002</v>
      </c>
      <c r="S58" s="147">
        <v>0.16200000000000001</v>
      </c>
      <c r="T58" s="147">
        <v>0.20300000000000001</v>
      </c>
      <c r="U58" s="147">
        <v>7.0000000000000001E-3</v>
      </c>
      <c r="V58" s="147">
        <v>1.7999999999999999E-2</v>
      </c>
      <c r="W58" s="147">
        <v>7.6999999999999999E-2</v>
      </c>
      <c r="X58" s="147">
        <v>0.108</v>
      </c>
      <c r="Y58" s="147">
        <v>0</v>
      </c>
      <c r="Z58" s="147">
        <v>5.0000000000000001E-3</v>
      </c>
      <c r="AA58" s="147">
        <v>3.5999999999999997E-2</v>
      </c>
      <c r="AB58" s="147">
        <v>5.8999999999999997E-2</v>
      </c>
      <c r="AC58" s="12"/>
    </row>
    <row r="59" spans="1:29" x14ac:dyDescent="0.25">
      <c r="A59" s="98" t="s">
        <v>1489</v>
      </c>
      <c r="B59" s="147" t="s">
        <v>162</v>
      </c>
      <c r="C59" s="147">
        <v>0.28724072910119419</v>
      </c>
      <c r="D59" s="147">
        <v>0.36957888120678817</v>
      </c>
      <c r="E59" s="147">
        <v>0.11565053425518541</v>
      </c>
      <c r="F59" s="147">
        <v>2.1998742928975488E-2</v>
      </c>
      <c r="G59" s="147">
        <v>0.15587680703959775</v>
      </c>
      <c r="H59" s="147" t="s">
        <v>162</v>
      </c>
      <c r="I59" s="147">
        <v>4.9654305468258955E-2</v>
      </c>
      <c r="J59" s="147">
        <v>1</v>
      </c>
      <c r="K59" s="148">
        <v>1591</v>
      </c>
      <c r="L59" s="98"/>
      <c r="M59" s="147" t="s">
        <v>162</v>
      </c>
      <c r="N59" s="147" t="s">
        <v>162</v>
      </c>
      <c r="O59" s="147">
        <v>0.26600000000000001</v>
      </c>
      <c r="P59" s="147">
        <v>0.31</v>
      </c>
      <c r="Q59" s="147">
        <v>0.34599999999999997</v>
      </c>
      <c r="R59" s="147">
        <v>0.39400000000000002</v>
      </c>
      <c r="S59" s="147">
        <v>0.10100000000000001</v>
      </c>
      <c r="T59" s="147">
        <v>0.13200000000000001</v>
      </c>
      <c r="U59" s="147">
        <v>1.6E-2</v>
      </c>
      <c r="V59" s="147">
        <v>0.03</v>
      </c>
      <c r="W59" s="147">
        <v>0.13900000000000001</v>
      </c>
      <c r="X59" s="147">
        <v>0.17499999999999999</v>
      </c>
      <c r="Y59" s="147" t="s">
        <v>162</v>
      </c>
      <c r="Z59" s="147" t="s">
        <v>162</v>
      </c>
      <c r="AA59" s="147">
        <v>0.04</v>
      </c>
      <c r="AB59" s="147">
        <v>6.0999999999999999E-2</v>
      </c>
      <c r="AC59" s="12"/>
    </row>
    <row r="60" spans="1:29" x14ac:dyDescent="0.25">
      <c r="A60" s="98" t="s">
        <v>1490</v>
      </c>
      <c r="B60" s="147" t="s">
        <v>162</v>
      </c>
      <c r="C60" s="147">
        <v>2.3319082782743878E-2</v>
      </c>
      <c r="D60" s="147">
        <v>0.2712786630392538</v>
      </c>
      <c r="E60" s="147">
        <v>0.11387485425573261</v>
      </c>
      <c r="F60" s="147">
        <v>4.2751651768363777E-2</v>
      </c>
      <c r="G60" s="147">
        <v>0.50835600466381659</v>
      </c>
      <c r="H60" s="147">
        <v>3.8865137971239797E-4</v>
      </c>
      <c r="I60" s="147">
        <v>4.003109211037699E-2</v>
      </c>
      <c r="J60" s="147">
        <v>1</v>
      </c>
      <c r="K60" s="148">
        <v>2573</v>
      </c>
      <c r="L60" s="98"/>
      <c r="M60" s="147" t="s">
        <v>162</v>
      </c>
      <c r="N60" s="147" t="s">
        <v>162</v>
      </c>
      <c r="O60" s="147">
        <v>1.7999999999999999E-2</v>
      </c>
      <c r="P60" s="147">
        <v>0.03</v>
      </c>
      <c r="Q60" s="147">
        <v>0.254</v>
      </c>
      <c r="R60" s="147">
        <v>0.28899999999999998</v>
      </c>
      <c r="S60" s="147">
        <v>0.10199999999999999</v>
      </c>
      <c r="T60" s="147">
        <v>0.127</v>
      </c>
      <c r="U60" s="147">
        <v>3.5999999999999997E-2</v>
      </c>
      <c r="V60" s="147">
        <v>5.0999999999999997E-2</v>
      </c>
      <c r="W60" s="147">
        <v>0.48899999999999999</v>
      </c>
      <c r="X60" s="147">
        <v>0.52800000000000002</v>
      </c>
      <c r="Y60" s="147">
        <v>0</v>
      </c>
      <c r="Z60" s="147">
        <v>2E-3</v>
      </c>
      <c r="AA60" s="147">
        <v>3.3000000000000002E-2</v>
      </c>
      <c r="AB60" s="147">
        <v>4.8000000000000001E-2</v>
      </c>
      <c r="AC60" s="12"/>
    </row>
    <row r="61" spans="1:29" x14ac:dyDescent="0.25">
      <c r="A61" s="98" t="s">
        <v>1491</v>
      </c>
      <c r="B61" s="147" t="s">
        <v>162</v>
      </c>
      <c r="C61" s="147">
        <v>0.12851405622489959</v>
      </c>
      <c r="D61" s="147">
        <v>0.50127783862723618</v>
      </c>
      <c r="E61" s="147">
        <v>0.1113545089448704</v>
      </c>
      <c r="F61" s="147">
        <v>8.0321285140562242E-3</v>
      </c>
      <c r="G61" s="147">
        <v>0.15041986126323476</v>
      </c>
      <c r="H61" s="147" t="s">
        <v>162</v>
      </c>
      <c r="I61" s="147">
        <v>0.10040160642570281</v>
      </c>
      <c r="J61" s="147">
        <v>0.99999999999999989</v>
      </c>
      <c r="K61" s="148">
        <v>2739</v>
      </c>
      <c r="L61" s="98"/>
      <c r="M61" s="147" t="s">
        <v>162</v>
      </c>
      <c r="N61" s="147" t="s">
        <v>162</v>
      </c>
      <c r="O61" s="147">
        <v>0.11600000000000001</v>
      </c>
      <c r="P61" s="147">
        <v>0.14199999999999999</v>
      </c>
      <c r="Q61" s="147">
        <v>0.48299999999999998</v>
      </c>
      <c r="R61" s="147">
        <v>0.52</v>
      </c>
      <c r="S61" s="147">
        <v>0.1</v>
      </c>
      <c r="T61" s="147">
        <v>0.124</v>
      </c>
      <c r="U61" s="147">
        <v>5.0000000000000001E-3</v>
      </c>
      <c r="V61" s="147">
        <v>1.2E-2</v>
      </c>
      <c r="W61" s="147">
        <v>0.13800000000000001</v>
      </c>
      <c r="X61" s="147">
        <v>0.16400000000000001</v>
      </c>
      <c r="Y61" s="147" t="s">
        <v>162</v>
      </c>
      <c r="Z61" s="147" t="s">
        <v>162</v>
      </c>
      <c r="AA61" s="147">
        <v>0.09</v>
      </c>
      <c r="AB61" s="147">
        <v>0.112</v>
      </c>
      <c r="AC61" s="12"/>
    </row>
    <row r="62" spans="1:29" x14ac:dyDescent="0.25">
      <c r="A62" s="98" t="s">
        <v>1492</v>
      </c>
      <c r="B62" s="147" t="s">
        <v>162</v>
      </c>
      <c r="C62" s="147">
        <v>5.2144659377628258E-2</v>
      </c>
      <c r="D62" s="147">
        <v>0.25988225399495374</v>
      </c>
      <c r="E62" s="147">
        <v>9.9243061396131205E-2</v>
      </c>
      <c r="F62" s="147">
        <v>5.1303616484440706E-2</v>
      </c>
      <c r="G62" s="147">
        <v>0.48444070647603027</v>
      </c>
      <c r="H62" s="147">
        <v>8.4104289318755253E-4</v>
      </c>
      <c r="I62" s="147">
        <v>5.2144659377628258E-2</v>
      </c>
      <c r="J62" s="147">
        <v>1</v>
      </c>
      <c r="K62" s="148">
        <v>1189</v>
      </c>
      <c r="L62" s="98"/>
      <c r="M62" s="147" t="s">
        <v>162</v>
      </c>
      <c r="N62" s="147" t="s">
        <v>162</v>
      </c>
      <c r="O62" s="147">
        <v>4.1000000000000002E-2</v>
      </c>
      <c r="P62" s="147">
        <v>6.6000000000000003E-2</v>
      </c>
      <c r="Q62" s="147">
        <v>0.23599999999999999</v>
      </c>
      <c r="R62" s="147">
        <v>0.28599999999999998</v>
      </c>
      <c r="S62" s="147">
        <v>8.4000000000000005E-2</v>
      </c>
      <c r="T62" s="147">
        <v>0.11799999999999999</v>
      </c>
      <c r="U62" s="147">
        <v>0.04</v>
      </c>
      <c r="V62" s="147">
        <v>6.5000000000000002E-2</v>
      </c>
      <c r="W62" s="147">
        <v>0.45600000000000002</v>
      </c>
      <c r="X62" s="147">
        <v>0.51300000000000001</v>
      </c>
      <c r="Y62" s="147">
        <v>0</v>
      </c>
      <c r="Z62" s="147">
        <v>5.0000000000000001E-3</v>
      </c>
      <c r="AA62" s="147">
        <v>4.1000000000000002E-2</v>
      </c>
      <c r="AB62" s="147">
        <v>6.6000000000000003E-2</v>
      </c>
      <c r="AC62" s="12"/>
    </row>
    <row r="63" spans="1:29" x14ac:dyDescent="0.25">
      <c r="A63" s="98" t="s">
        <v>1493</v>
      </c>
      <c r="B63" s="147" t="s">
        <v>162</v>
      </c>
      <c r="C63" s="147">
        <v>0.24460811734725588</v>
      </c>
      <c r="D63" s="147">
        <v>0.22624153148113618</v>
      </c>
      <c r="E63" s="147">
        <v>0.11532724221517807</v>
      </c>
      <c r="F63" s="147">
        <v>2.054198520728448E-2</v>
      </c>
      <c r="G63" s="147">
        <v>0.36114736776679718</v>
      </c>
      <c r="H63" s="147">
        <v>1.0255454036919634E-3</v>
      </c>
      <c r="I63" s="147">
        <v>3.1108210578656224E-2</v>
      </c>
      <c r="J63" s="147">
        <v>0.99999999999999989</v>
      </c>
      <c r="K63" s="148">
        <v>32178</v>
      </c>
      <c r="L63" s="98"/>
      <c r="M63" s="147" t="s">
        <v>162</v>
      </c>
      <c r="N63" s="147" t="s">
        <v>162</v>
      </c>
      <c r="O63" s="147">
        <v>0.24</v>
      </c>
      <c r="P63" s="147">
        <v>0.249</v>
      </c>
      <c r="Q63" s="147">
        <v>0.222</v>
      </c>
      <c r="R63" s="147">
        <v>0.23100000000000001</v>
      </c>
      <c r="S63" s="147">
        <v>0.112</v>
      </c>
      <c r="T63" s="147">
        <v>0.11899999999999999</v>
      </c>
      <c r="U63" s="147">
        <v>1.9E-2</v>
      </c>
      <c r="V63" s="147">
        <v>2.1999999999999999E-2</v>
      </c>
      <c r="W63" s="147">
        <v>0.35599999999999998</v>
      </c>
      <c r="X63" s="147">
        <v>0.36599999999999999</v>
      </c>
      <c r="Y63" s="147">
        <v>1E-3</v>
      </c>
      <c r="Z63" s="147">
        <v>1E-3</v>
      </c>
      <c r="AA63" s="147">
        <v>2.9000000000000001E-2</v>
      </c>
      <c r="AB63" s="147">
        <v>3.3000000000000002E-2</v>
      </c>
      <c r="AC63" s="12"/>
    </row>
    <row r="64" spans="1:29" x14ac:dyDescent="0.25">
      <c r="A64" s="98" t="s">
        <v>1494</v>
      </c>
      <c r="B64" s="147" t="s">
        <v>162</v>
      </c>
      <c r="C64" s="147">
        <v>0.68965517241379315</v>
      </c>
      <c r="D64" s="147">
        <v>0.18965517241379309</v>
      </c>
      <c r="E64" s="147">
        <v>4.3103448275862072E-2</v>
      </c>
      <c r="F64" s="147">
        <v>2.8735632183908046E-3</v>
      </c>
      <c r="G64" s="147">
        <v>4.5977011494252873E-2</v>
      </c>
      <c r="H64" s="147" t="s">
        <v>162</v>
      </c>
      <c r="I64" s="147">
        <v>2.8735632183908046E-2</v>
      </c>
      <c r="J64" s="147">
        <v>1.0000000000000002</v>
      </c>
      <c r="K64" s="148">
        <v>348</v>
      </c>
      <c r="L64" s="98"/>
      <c r="M64" s="147" t="s">
        <v>162</v>
      </c>
      <c r="N64" s="147" t="s">
        <v>162</v>
      </c>
      <c r="O64" s="147">
        <v>0.63900000000000001</v>
      </c>
      <c r="P64" s="147">
        <v>0.73599999999999999</v>
      </c>
      <c r="Q64" s="147">
        <v>0.152</v>
      </c>
      <c r="R64" s="147">
        <v>0.23400000000000001</v>
      </c>
      <c r="S64" s="147">
        <v>2.5999999999999999E-2</v>
      </c>
      <c r="T64" s="147">
        <v>7.0000000000000007E-2</v>
      </c>
      <c r="U64" s="147">
        <v>1E-3</v>
      </c>
      <c r="V64" s="147">
        <v>1.6E-2</v>
      </c>
      <c r="W64" s="147">
        <v>2.8000000000000001E-2</v>
      </c>
      <c r="X64" s="147">
        <v>7.2999999999999995E-2</v>
      </c>
      <c r="Y64" s="147" t="s">
        <v>162</v>
      </c>
      <c r="Z64" s="147" t="s">
        <v>162</v>
      </c>
      <c r="AA64" s="147">
        <v>1.6E-2</v>
      </c>
      <c r="AB64" s="147">
        <v>5.1999999999999998E-2</v>
      </c>
      <c r="AC64" s="12"/>
    </row>
    <row r="65" spans="1:29" x14ac:dyDescent="0.25">
      <c r="A65" s="98" t="s">
        <v>1495</v>
      </c>
      <c r="B65" s="147" t="s">
        <v>162</v>
      </c>
      <c r="C65" s="147">
        <v>0.4704381488650361</v>
      </c>
      <c r="D65" s="147">
        <v>0.33362660566602148</v>
      </c>
      <c r="E65" s="147">
        <v>6.6778110153088155E-2</v>
      </c>
      <c r="F65" s="147">
        <v>7.1265176843216607E-3</v>
      </c>
      <c r="G65" s="147">
        <v>1.5044870666901284E-2</v>
      </c>
      <c r="H65" s="147">
        <v>8.7981699806440264E-5</v>
      </c>
      <c r="I65" s="147">
        <v>0.10689776526482492</v>
      </c>
      <c r="J65" s="147">
        <v>1</v>
      </c>
      <c r="K65" s="148">
        <v>11366</v>
      </c>
      <c r="L65" s="98"/>
      <c r="M65" s="147" t="s">
        <v>162</v>
      </c>
      <c r="N65" s="147" t="s">
        <v>162</v>
      </c>
      <c r="O65" s="147">
        <v>0.46100000000000002</v>
      </c>
      <c r="P65" s="147">
        <v>0.48</v>
      </c>
      <c r="Q65" s="147">
        <v>0.32500000000000001</v>
      </c>
      <c r="R65" s="147">
        <v>0.34200000000000003</v>
      </c>
      <c r="S65" s="147">
        <v>6.2E-2</v>
      </c>
      <c r="T65" s="147">
        <v>7.1999999999999995E-2</v>
      </c>
      <c r="U65" s="147">
        <v>6.0000000000000001E-3</v>
      </c>
      <c r="V65" s="147">
        <v>8.9999999999999993E-3</v>
      </c>
      <c r="W65" s="147">
        <v>1.2999999999999999E-2</v>
      </c>
      <c r="X65" s="147">
        <v>1.7000000000000001E-2</v>
      </c>
      <c r="Y65" s="147">
        <v>0</v>
      </c>
      <c r="Z65" s="147">
        <v>0</v>
      </c>
      <c r="AA65" s="147">
        <v>0.10100000000000001</v>
      </c>
      <c r="AB65" s="147">
        <v>0.113</v>
      </c>
      <c r="AC65" s="12"/>
    </row>
    <row r="66" spans="1:29" x14ac:dyDescent="0.25">
      <c r="A66" s="98" t="s">
        <v>1496</v>
      </c>
      <c r="B66" s="147" t="s">
        <v>162</v>
      </c>
      <c r="C66" s="147">
        <v>0.18534482758620691</v>
      </c>
      <c r="D66" s="147">
        <v>0.27938871473354232</v>
      </c>
      <c r="E66" s="147">
        <v>0.16692789968652039</v>
      </c>
      <c r="F66" s="147">
        <v>1.8025078369905956E-2</v>
      </c>
      <c r="G66" s="147">
        <v>0.33463949843260188</v>
      </c>
      <c r="H66" s="147" t="s">
        <v>162</v>
      </c>
      <c r="I66" s="147">
        <v>1.5673981191222569E-2</v>
      </c>
      <c r="J66" s="147">
        <v>1</v>
      </c>
      <c r="K66" s="148">
        <v>2552</v>
      </c>
      <c r="L66" s="98"/>
      <c r="M66" s="147" t="s">
        <v>162</v>
      </c>
      <c r="N66" s="147" t="s">
        <v>162</v>
      </c>
      <c r="O66" s="147">
        <v>0.17100000000000001</v>
      </c>
      <c r="P66" s="147">
        <v>0.20100000000000001</v>
      </c>
      <c r="Q66" s="147">
        <v>0.26200000000000001</v>
      </c>
      <c r="R66" s="147">
        <v>0.29699999999999999</v>
      </c>
      <c r="S66" s="147">
        <v>0.153</v>
      </c>
      <c r="T66" s="147">
        <v>0.182</v>
      </c>
      <c r="U66" s="147">
        <v>1.4E-2</v>
      </c>
      <c r="V66" s="147">
        <v>2.4E-2</v>
      </c>
      <c r="W66" s="147">
        <v>0.317</v>
      </c>
      <c r="X66" s="147">
        <v>0.35299999999999998</v>
      </c>
      <c r="Y66" s="147" t="s">
        <v>162</v>
      </c>
      <c r="Z66" s="147" t="s">
        <v>162</v>
      </c>
      <c r="AA66" s="147">
        <v>1.2E-2</v>
      </c>
      <c r="AB66" s="147">
        <v>2.1000000000000001E-2</v>
      </c>
      <c r="AC66" s="12"/>
    </row>
    <row r="67" spans="1:29" x14ac:dyDescent="0.25">
      <c r="A67" s="98" t="s">
        <v>1497</v>
      </c>
      <c r="B67" s="147" t="s">
        <v>162</v>
      </c>
      <c r="C67" s="147">
        <v>0.11258437801350048</v>
      </c>
      <c r="D67" s="147">
        <v>0.38837994214079075</v>
      </c>
      <c r="E67" s="147">
        <v>0.12198649951783992</v>
      </c>
      <c r="F67" s="147">
        <v>1.9286403085824494E-2</v>
      </c>
      <c r="G67" s="147">
        <v>0.32425265188042429</v>
      </c>
      <c r="H67" s="147">
        <v>2.4108003857280618E-4</v>
      </c>
      <c r="I67" s="147">
        <v>3.3269045323047253E-2</v>
      </c>
      <c r="J67" s="147">
        <v>1</v>
      </c>
      <c r="K67" s="148">
        <v>4148</v>
      </c>
      <c r="L67" s="98"/>
      <c r="M67" s="147" t="s">
        <v>162</v>
      </c>
      <c r="N67" s="147" t="s">
        <v>162</v>
      </c>
      <c r="O67" s="147">
        <v>0.10299999999999999</v>
      </c>
      <c r="P67" s="147">
        <v>0.123</v>
      </c>
      <c r="Q67" s="147">
        <v>0.374</v>
      </c>
      <c r="R67" s="147">
        <v>0.40300000000000002</v>
      </c>
      <c r="S67" s="147">
        <v>0.112</v>
      </c>
      <c r="T67" s="147">
        <v>0.13200000000000001</v>
      </c>
      <c r="U67" s="147">
        <v>1.6E-2</v>
      </c>
      <c r="V67" s="147">
        <v>2.4E-2</v>
      </c>
      <c r="W67" s="147">
        <v>0.31</v>
      </c>
      <c r="X67" s="147">
        <v>0.33900000000000002</v>
      </c>
      <c r="Y67" s="147">
        <v>0</v>
      </c>
      <c r="Z67" s="147">
        <v>1E-3</v>
      </c>
      <c r="AA67" s="147">
        <v>2.8000000000000001E-2</v>
      </c>
      <c r="AB67" s="147">
        <v>3.9E-2</v>
      </c>
      <c r="AC67" s="12"/>
    </row>
    <row r="68" spans="1:29" x14ac:dyDescent="0.25">
      <c r="A68" s="98" t="s">
        <v>1498</v>
      </c>
      <c r="B68" s="147" t="s">
        <v>162</v>
      </c>
      <c r="C68" s="147">
        <v>0.19191288047844327</v>
      </c>
      <c r="D68" s="147">
        <v>0.36865125412835847</v>
      </c>
      <c r="E68" s="147">
        <v>0.11041685262876015</v>
      </c>
      <c r="F68" s="147">
        <v>2.1601356779434082E-2</v>
      </c>
      <c r="G68" s="147">
        <v>0.25930554315808263</v>
      </c>
      <c r="H68" s="147" t="s">
        <v>162</v>
      </c>
      <c r="I68" s="147">
        <v>4.8112112826921363E-2</v>
      </c>
      <c r="J68" s="147">
        <v>1</v>
      </c>
      <c r="K68" s="148">
        <v>11203</v>
      </c>
      <c r="L68" s="98"/>
      <c r="M68" s="147" t="s">
        <v>162</v>
      </c>
      <c r="N68" s="147" t="s">
        <v>162</v>
      </c>
      <c r="O68" s="147">
        <v>0.185</v>
      </c>
      <c r="P68" s="147">
        <v>0.19900000000000001</v>
      </c>
      <c r="Q68" s="147">
        <v>0.36</v>
      </c>
      <c r="R68" s="147">
        <v>0.378</v>
      </c>
      <c r="S68" s="147">
        <v>0.105</v>
      </c>
      <c r="T68" s="147">
        <v>0.11600000000000001</v>
      </c>
      <c r="U68" s="147">
        <v>1.9E-2</v>
      </c>
      <c r="V68" s="147">
        <v>2.4E-2</v>
      </c>
      <c r="W68" s="147">
        <v>0.251</v>
      </c>
      <c r="X68" s="147">
        <v>0.26800000000000002</v>
      </c>
      <c r="Y68" s="147" t="s">
        <v>162</v>
      </c>
      <c r="Z68" s="147" t="s">
        <v>162</v>
      </c>
      <c r="AA68" s="147">
        <v>4.3999999999999997E-2</v>
      </c>
      <c r="AB68" s="147">
        <v>5.1999999999999998E-2</v>
      </c>
      <c r="AC68" s="12"/>
    </row>
    <row r="69" spans="1:29" x14ac:dyDescent="0.25">
      <c r="A69" s="98" t="s">
        <v>1499</v>
      </c>
      <c r="B69" s="147" t="s">
        <v>162</v>
      </c>
      <c r="C69" s="147">
        <v>0.39772045590881822</v>
      </c>
      <c r="D69" s="147">
        <v>0.19511097780443912</v>
      </c>
      <c r="E69" s="147">
        <v>6.5986802639472111E-2</v>
      </c>
      <c r="F69" s="147">
        <v>0.10197960407918416</v>
      </c>
      <c r="G69" s="147">
        <v>0.19856028794241151</v>
      </c>
      <c r="H69" s="147">
        <v>8.9982003599280147E-4</v>
      </c>
      <c r="I69" s="147">
        <v>3.9742051589682061E-2</v>
      </c>
      <c r="J69" s="147">
        <v>0.99999999999999989</v>
      </c>
      <c r="K69" s="148">
        <v>6668</v>
      </c>
      <c r="L69" s="98"/>
      <c r="M69" s="147" t="s">
        <v>162</v>
      </c>
      <c r="N69" s="147" t="s">
        <v>162</v>
      </c>
      <c r="O69" s="147">
        <v>0.38600000000000001</v>
      </c>
      <c r="P69" s="147">
        <v>0.41</v>
      </c>
      <c r="Q69" s="147">
        <v>0.186</v>
      </c>
      <c r="R69" s="147">
        <v>0.20499999999999999</v>
      </c>
      <c r="S69" s="147">
        <v>0.06</v>
      </c>
      <c r="T69" s="147">
        <v>7.1999999999999995E-2</v>
      </c>
      <c r="U69" s="147">
        <v>9.5000000000000001E-2</v>
      </c>
      <c r="V69" s="147">
        <v>0.109</v>
      </c>
      <c r="W69" s="147">
        <v>0.189</v>
      </c>
      <c r="X69" s="147">
        <v>0.20799999999999999</v>
      </c>
      <c r="Y69" s="147">
        <v>0</v>
      </c>
      <c r="Z69" s="147">
        <v>2E-3</v>
      </c>
      <c r="AA69" s="147">
        <v>3.5000000000000003E-2</v>
      </c>
      <c r="AB69" s="147">
        <v>4.4999999999999998E-2</v>
      </c>
      <c r="AC69" s="12"/>
    </row>
    <row r="70" spans="1:29" x14ac:dyDescent="0.25">
      <c r="A70" s="98" t="s">
        <v>1500</v>
      </c>
      <c r="B70" s="147" t="s">
        <v>162</v>
      </c>
      <c r="C70" s="147">
        <v>0.27332719459791283</v>
      </c>
      <c r="D70" s="147">
        <v>0.27578268876611417</v>
      </c>
      <c r="E70" s="147">
        <v>9.975445058317986E-2</v>
      </c>
      <c r="F70" s="147">
        <v>1.8569674647022714E-2</v>
      </c>
      <c r="G70" s="147">
        <v>0.28744628606507061</v>
      </c>
      <c r="H70" s="147">
        <v>1.534683855125844E-4</v>
      </c>
      <c r="I70" s="147">
        <v>4.4966236955187235E-2</v>
      </c>
      <c r="J70" s="147">
        <v>1</v>
      </c>
      <c r="K70" s="148">
        <v>6516</v>
      </c>
      <c r="L70" s="98"/>
      <c r="M70" s="147" t="s">
        <v>162</v>
      </c>
      <c r="N70" s="147" t="s">
        <v>162</v>
      </c>
      <c r="O70" s="147">
        <v>0.26300000000000001</v>
      </c>
      <c r="P70" s="147">
        <v>0.28399999999999997</v>
      </c>
      <c r="Q70" s="147">
        <v>0.26500000000000001</v>
      </c>
      <c r="R70" s="147">
        <v>0.28699999999999998</v>
      </c>
      <c r="S70" s="147">
        <v>9.2999999999999999E-2</v>
      </c>
      <c r="T70" s="147">
        <v>0.107</v>
      </c>
      <c r="U70" s="147">
        <v>1.6E-2</v>
      </c>
      <c r="V70" s="147">
        <v>2.1999999999999999E-2</v>
      </c>
      <c r="W70" s="147">
        <v>0.27700000000000002</v>
      </c>
      <c r="X70" s="147">
        <v>0.29899999999999999</v>
      </c>
      <c r="Y70" s="147">
        <v>0</v>
      </c>
      <c r="Z70" s="147">
        <v>1E-3</v>
      </c>
      <c r="AA70" s="147">
        <v>0.04</v>
      </c>
      <c r="AB70" s="147">
        <v>0.05</v>
      </c>
      <c r="AC70" s="12"/>
    </row>
    <row r="71" spans="1:29" x14ac:dyDescent="0.25">
      <c r="A71" s="98" t="s">
        <v>1501</v>
      </c>
      <c r="B71" s="147" t="s">
        <v>162</v>
      </c>
      <c r="C71" s="147">
        <v>0.14420864229097419</v>
      </c>
      <c r="D71" s="147">
        <v>0.21835847609307082</v>
      </c>
      <c r="E71" s="147">
        <v>9.1792380465354123E-2</v>
      </c>
      <c r="F71" s="147">
        <v>3.4518026080286375E-2</v>
      </c>
      <c r="G71" s="147">
        <v>0.46215801585272309</v>
      </c>
      <c r="H71" s="147">
        <v>2.4290462797238559E-3</v>
      </c>
      <c r="I71" s="147">
        <v>4.6535412937867553E-2</v>
      </c>
      <c r="J71" s="147">
        <v>0.99999999999999989</v>
      </c>
      <c r="K71" s="148">
        <v>7822</v>
      </c>
      <c r="L71" s="98"/>
      <c r="M71" s="147" t="s">
        <v>162</v>
      </c>
      <c r="N71" s="147" t="s">
        <v>162</v>
      </c>
      <c r="O71" s="147">
        <v>0.13700000000000001</v>
      </c>
      <c r="P71" s="147">
        <v>0.152</v>
      </c>
      <c r="Q71" s="147">
        <v>0.20899999999999999</v>
      </c>
      <c r="R71" s="147">
        <v>0.22800000000000001</v>
      </c>
      <c r="S71" s="147">
        <v>8.5999999999999993E-2</v>
      </c>
      <c r="T71" s="147">
        <v>9.8000000000000004E-2</v>
      </c>
      <c r="U71" s="147">
        <v>3.1E-2</v>
      </c>
      <c r="V71" s="147">
        <v>3.9E-2</v>
      </c>
      <c r="W71" s="147">
        <v>0.45100000000000001</v>
      </c>
      <c r="X71" s="147">
        <v>0.47299999999999998</v>
      </c>
      <c r="Y71" s="147">
        <v>2E-3</v>
      </c>
      <c r="Z71" s="147">
        <v>4.0000000000000001E-3</v>
      </c>
      <c r="AA71" s="147">
        <v>4.2000000000000003E-2</v>
      </c>
      <c r="AB71" s="147">
        <v>5.0999999999999997E-2</v>
      </c>
      <c r="AC71" s="12"/>
    </row>
    <row r="72" spans="1:29" x14ac:dyDescent="0.25">
      <c r="A72" s="98" t="s">
        <v>1502</v>
      </c>
      <c r="B72" s="147" t="s">
        <v>162</v>
      </c>
      <c r="C72" s="147">
        <v>0.34807672943308832</v>
      </c>
      <c r="D72" s="147">
        <v>0.41498842009868092</v>
      </c>
      <c r="E72" s="147">
        <v>9.6541133823381337E-2</v>
      </c>
      <c r="F72" s="147">
        <v>2.4191924277514851E-2</v>
      </c>
      <c r="G72" s="147">
        <v>6.9328365723492089E-2</v>
      </c>
      <c r="H72" s="147">
        <v>4.0277917631658441E-4</v>
      </c>
      <c r="I72" s="147">
        <v>4.6470647467525932E-2</v>
      </c>
      <c r="J72" s="147">
        <v>1</v>
      </c>
      <c r="K72" s="148">
        <v>39724</v>
      </c>
      <c r="L72" s="98"/>
      <c r="M72" s="147" t="s">
        <v>162</v>
      </c>
      <c r="N72" s="147" t="s">
        <v>162</v>
      </c>
      <c r="O72" s="147">
        <v>0.34300000000000003</v>
      </c>
      <c r="P72" s="147">
        <v>0.35299999999999998</v>
      </c>
      <c r="Q72" s="147">
        <v>0.41</v>
      </c>
      <c r="R72" s="147">
        <v>0.42</v>
      </c>
      <c r="S72" s="147">
        <v>9.4E-2</v>
      </c>
      <c r="T72" s="147">
        <v>9.9000000000000005E-2</v>
      </c>
      <c r="U72" s="147">
        <v>2.3E-2</v>
      </c>
      <c r="V72" s="147">
        <v>2.5999999999999999E-2</v>
      </c>
      <c r="W72" s="147">
        <v>6.7000000000000004E-2</v>
      </c>
      <c r="X72" s="147">
        <v>7.1999999999999995E-2</v>
      </c>
      <c r="Y72" s="147">
        <v>0</v>
      </c>
      <c r="Z72" s="147">
        <v>1E-3</v>
      </c>
      <c r="AA72" s="147">
        <v>4.3999999999999997E-2</v>
      </c>
      <c r="AB72" s="147">
        <v>4.9000000000000002E-2</v>
      </c>
      <c r="AC72" s="12"/>
    </row>
    <row r="73" spans="1:29" x14ac:dyDescent="0.25">
      <c r="A73" s="98" t="s">
        <v>1503</v>
      </c>
      <c r="B73" s="147" t="s">
        <v>162</v>
      </c>
      <c r="C73" s="147">
        <v>0.16379821958456972</v>
      </c>
      <c r="D73" s="147">
        <v>0.38219584569732939</v>
      </c>
      <c r="E73" s="147">
        <v>0.15489614243323443</v>
      </c>
      <c r="F73" s="147">
        <v>1.543026706231454E-2</v>
      </c>
      <c r="G73" s="147">
        <v>0.21305637982195846</v>
      </c>
      <c r="H73" s="147" t="s">
        <v>162</v>
      </c>
      <c r="I73" s="147">
        <v>7.0623145400593473E-2</v>
      </c>
      <c r="J73" s="147">
        <v>1</v>
      </c>
      <c r="K73" s="148">
        <v>1685</v>
      </c>
      <c r="L73" s="98"/>
      <c r="M73" s="147" t="s">
        <v>162</v>
      </c>
      <c r="N73" s="147" t="s">
        <v>162</v>
      </c>
      <c r="O73" s="147">
        <v>0.14699999999999999</v>
      </c>
      <c r="P73" s="147">
        <v>0.182</v>
      </c>
      <c r="Q73" s="147">
        <v>0.35899999999999999</v>
      </c>
      <c r="R73" s="147">
        <v>0.40600000000000003</v>
      </c>
      <c r="S73" s="147">
        <v>0.13800000000000001</v>
      </c>
      <c r="T73" s="147">
        <v>0.17299999999999999</v>
      </c>
      <c r="U73" s="147">
        <v>1.0999999999999999E-2</v>
      </c>
      <c r="V73" s="147">
        <v>2.3E-2</v>
      </c>
      <c r="W73" s="147">
        <v>0.19400000000000001</v>
      </c>
      <c r="X73" s="147">
        <v>0.23300000000000001</v>
      </c>
      <c r="Y73" s="147" t="s">
        <v>162</v>
      </c>
      <c r="Z73" s="147" t="s">
        <v>162</v>
      </c>
      <c r="AA73" s="147">
        <v>5.8999999999999997E-2</v>
      </c>
      <c r="AB73" s="147">
        <v>8.4000000000000005E-2</v>
      </c>
      <c r="AC73" s="12"/>
    </row>
    <row r="74" spans="1:29" x14ac:dyDescent="0.25">
      <c r="A74" s="98" t="s">
        <v>1504</v>
      </c>
      <c r="B74" s="147" t="s">
        <v>162</v>
      </c>
      <c r="C74" s="147">
        <v>0.2579924372636645</v>
      </c>
      <c r="D74" s="147">
        <v>0.21192849776555517</v>
      </c>
      <c r="E74" s="147">
        <v>7.1845995187349604E-2</v>
      </c>
      <c r="F74" s="147">
        <v>9.161223788243382E-2</v>
      </c>
      <c r="G74" s="147">
        <v>0.32193193537298043</v>
      </c>
      <c r="H74" s="147">
        <v>1.2031625988312134E-3</v>
      </c>
      <c r="I74" s="147">
        <v>4.348573392918529E-2</v>
      </c>
      <c r="J74" s="147">
        <v>1</v>
      </c>
      <c r="K74" s="148">
        <v>5818</v>
      </c>
      <c r="L74" s="98"/>
      <c r="M74" s="147" t="s">
        <v>162</v>
      </c>
      <c r="N74" s="147" t="s">
        <v>162</v>
      </c>
      <c r="O74" s="147">
        <v>0.247</v>
      </c>
      <c r="P74" s="147">
        <v>0.26900000000000002</v>
      </c>
      <c r="Q74" s="147">
        <v>0.20200000000000001</v>
      </c>
      <c r="R74" s="147">
        <v>0.223</v>
      </c>
      <c r="S74" s="147">
        <v>6.5000000000000002E-2</v>
      </c>
      <c r="T74" s="147">
        <v>7.9000000000000001E-2</v>
      </c>
      <c r="U74" s="147">
        <v>8.4000000000000005E-2</v>
      </c>
      <c r="V74" s="147">
        <v>9.9000000000000005E-2</v>
      </c>
      <c r="W74" s="147">
        <v>0.31</v>
      </c>
      <c r="X74" s="147">
        <v>0.33400000000000002</v>
      </c>
      <c r="Y74" s="147">
        <v>1E-3</v>
      </c>
      <c r="Z74" s="147">
        <v>2E-3</v>
      </c>
      <c r="AA74" s="147">
        <v>3.9E-2</v>
      </c>
      <c r="AB74" s="147">
        <v>4.9000000000000002E-2</v>
      </c>
      <c r="AC74" s="12"/>
    </row>
    <row r="75" spans="1:29" x14ac:dyDescent="0.25">
      <c r="A75" s="98" t="s">
        <v>1505</v>
      </c>
      <c r="B75" s="147" t="s">
        <v>162</v>
      </c>
      <c r="C75" s="147">
        <v>0.54383116883116878</v>
      </c>
      <c r="D75" s="147">
        <v>0.20129870129870131</v>
      </c>
      <c r="E75" s="147">
        <v>7.3051948051948049E-2</v>
      </c>
      <c r="F75" s="147">
        <v>2.3809523809523808E-2</v>
      </c>
      <c r="G75" s="147">
        <v>8.4956709956709953E-2</v>
      </c>
      <c r="H75" s="147" t="s">
        <v>162</v>
      </c>
      <c r="I75" s="147">
        <v>7.3051948051948049E-2</v>
      </c>
      <c r="J75" s="147">
        <v>1</v>
      </c>
      <c r="K75" s="148">
        <v>1848</v>
      </c>
      <c r="L75" s="98"/>
      <c r="M75" s="147" t="s">
        <v>162</v>
      </c>
      <c r="N75" s="147" t="s">
        <v>162</v>
      </c>
      <c r="O75" s="147">
        <v>0.52100000000000002</v>
      </c>
      <c r="P75" s="147">
        <v>0.56599999999999995</v>
      </c>
      <c r="Q75" s="147">
        <v>0.184</v>
      </c>
      <c r="R75" s="147">
        <v>0.22</v>
      </c>
      <c r="S75" s="147">
        <v>6.2E-2</v>
      </c>
      <c r="T75" s="147">
        <v>8.5999999999999993E-2</v>
      </c>
      <c r="U75" s="147">
        <v>1.7999999999999999E-2</v>
      </c>
      <c r="V75" s="147">
        <v>3.2000000000000001E-2</v>
      </c>
      <c r="W75" s="147">
        <v>7.2999999999999995E-2</v>
      </c>
      <c r="X75" s="147">
        <v>9.9000000000000005E-2</v>
      </c>
      <c r="Y75" s="147" t="s">
        <v>162</v>
      </c>
      <c r="Z75" s="147" t="s">
        <v>162</v>
      </c>
      <c r="AA75" s="147">
        <v>6.2E-2</v>
      </c>
      <c r="AB75" s="147">
        <v>8.5999999999999993E-2</v>
      </c>
      <c r="AC75" s="12"/>
    </row>
    <row r="76" spans="1:29" x14ac:dyDescent="0.25">
      <c r="A76" s="98" t="s">
        <v>1506</v>
      </c>
      <c r="B76" s="147" t="s">
        <v>162</v>
      </c>
      <c r="C76" s="147">
        <v>0.4785175017158545</v>
      </c>
      <c r="D76" s="147">
        <v>0.33713109128345914</v>
      </c>
      <c r="E76" s="147">
        <v>6.2457103637611533E-2</v>
      </c>
      <c r="F76" s="147">
        <v>8.7851750171585447E-3</v>
      </c>
      <c r="G76" s="147">
        <v>7.1242278654770078E-2</v>
      </c>
      <c r="H76" s="147">
        <v>4.1180507892930678E-4</v>
      </c>
      <c r="I76" s="147">
        <v>4.1455044612216885E-2</v>
      </c>
      <c r="J76" s="147">
        <v>1</v>
      </c>
      <c r="K76" s="148">
        <v>7285</v>
      </c>
      <c r="L76" s="98"/>
      <c r="M76" s="147" t="s">
        <v>162</v>
      </c>
      <c r="N76" s="147" t="s">
        <v>162</v>
      </c>
      <c r="O76" s="147">
        <v>0.46700000000000003</v>
      </c>
      <c r="P76" s="147">
        <v>0.49</v>
      </c>
      <c r="Q76" s="147">
        <v>0.32600000000000001</v>
      </c>
      <c r="R76" s="147">
        <v>0.34799999999999998</v>
      </c>
      <c r="S76" s="147">
        <v>5.7000000000000002E-2</v>
      </c>
      <c r="T76" s="147">
        <v>6.8000000000000005E-2</v>
      </c>
      <c r="U76" s="147">
        <v>7.0000000000000001E-3</v>
      </c>
      <c r="V76" s="147">
        <v>1.0999999999999999E-2</v>
      </c>
      <c r="W76" s="147">
        <v>6.6000000000000003E-2</v>
      </c>
      <c r="X76" s="147">
        <v>7.6999999999999999E-2</v>
      </c>
      <c r="Y76" s="147">
        <v>0</v>
      </c>
      <c r="Z76" s="147">
        <v>1E-3</v>
      </c>
      <c r="AA76" s="147">
        <v>3.6999999999999998E-2</v>
      </c>
      <c r="AB76" s="147">
        <v>4.5999999999999999E-2</v>
      </c>
      <c r="AC76" s="12"/>
    </row>
    <row r="77" spans="1:29" x14ac:dyDescent="0.25">
      <c r="A77" s="98" t="s">
        <v>1507</v>
      </c>
      <c r="B77" s="147" t="s">
        <v>162</v>
      </c>
      <c r="C77" s="147">
        <v>0.36419753086419754</v>
      </c>
      <c r="D77" s="147">
        <v>0.39197530864197533</v>
      </c>
      <c r="E77" s="147">
        <v>0.11213991769547325</v>
      </c>
      <c r="F77" s="147">
        <v>1.4403292181069959E-2</v>
      </c>
      <c r="G77" s="147">
        <v>6.2757201646090541E-2</v>
      </c>
      <c r="H77" s="147">
        <v>2.05761316872428E-3</v>
      </c>
      <c r="I77" s="147">
        <v>5.2469135802469133E-2</v>
      </c>
      <c r="J77" s="147">
        <v>1</v>
      </c>
      <c r="K77" s="148">
        <v>972</v>
      </c>
      <c r="L77" s="98"/>
      <c r="M77" s="147" t="s">
        <v>162</v>
      </c>
      <c r="N77" s="147" t="s">
        <v>162</v>
      </c>
      <c r="O77" s="147">
        <v>0.33500000000000002</v>
      </c>
      <c r="P77" s="147">
        <v>0.39500000000000002</v>
      </c>
      <c r="Q77" s="147">
        <v>0.36199999999999999</v>
      </c>
      <c r="R77" s="147">
        <v>0.42299999999999999</v>
      </c>
      <c r="S77" s="147">
        <v>9.4E-2</v>
      </c>
      <c r="T77" s="147">
        <v>0.13400000000000001</v>
      </c>
      <c r="U77" s="147">
        <v>8.9999999999999993E-3</v>
      </c>
      <c r="V77" s="147">
        <v>2.4E-2</v>
      </c>
      <c r="W77" s="147">
        <v>4.9000000000000002E-2</v>
      </c>
      <c r="X77" s="147">
        <v>0.08</v>
      </c>
      <c r="Y77" s="147">
        <v>1E-3</v>
      </c>
      <c r="Z77" s="147">
        <v>7.0000000000000001E-3</v>
      </c>
      <c r="AA77" s="147">
        <v>0.04</v>
      </c>
      <c r="AB77" s="147">
        <v>6.8000000000000005E-2</v>
      </c>
      <c r="AC77" s="12"/>
    </row>
    <row r="78" spans="1:29" x14ac:dyDescent="0.25">
      <c r="A78" s="98" t="s">
        <v>1508</v>
      </c>
      <c r="B78" s="147">
        <v>5.7690663474692205E-2</v>
      </c>
      <c r="C78" s="147">
        <v>0.29869898540811674</v>
      </c>
      <c r="D78" s="147">
        <v>0.27592054263565891</v>
      </c>
      <c r="E78" s="147">
        <v>9.1872577519379842E-2</v>
      </c>
      <c r="F78" s="147">
        <v>2.4591740766073872E-2</v>
      </c>
      <c r="G78" s="147">
        <v>0.20480292407660738</v>
      </c>
      <c r="H78" s="147">
        <v>7.1605677154582762E-4</v>
      </c>
      <c r="I78" s="147">
        <v>4.5706509347925216E-2</v>
      </c>
      <c r="J78" s="147">
        <v>1</v>
      </c>
      <c r="K78" s="148">
        <v>280704</v>
      </c>
      <c r="L78" s="98"/>
      <c r="M78" s="147">
        <v>5.7000000000000002E-2</v>
      </c>
      <c r="N78" s="147">
        <v>5.8999999999999997E-2</v>
      </c>
      <c r="O78" s="147">
        <v>0.29699999999999999</v>
      </c>
      <c r="P78" s="147">
        <v>0.3</v>
      </c>
      <c r="Q78" s="147">
        <v>0.27400000000000002</v>
      </c>
      <c r="R78" s="147">
        <v>0.27800000000000002</v>
      </c>
      <c r="S78" s="147">
        <v>9.0999999999999998E-2</v>
      </c>
      <c r="T78" s="147">
        <v>9.2999999999999999E-2</v>
      </c>
      <c r="U78" s="147">
        <v>2.4E-2</v>
      </c>
      <c r="V78" s="147">
        <v>2.5000000000000001E-2</v>
      </c>
      <c r="W78" s="147">
        <v>0.20300000000000001</v>
      </c>
      <c r="X78" s="147">
        <v>0.20599999999999999</v>
      </c>
      <c r="Y78" s="147">
        <v>1E-3</v>
      </c>
      <c r="Z78" s="147">
        <v>1E-3</v>
      </c>
      <c r="AA78" s="147">
        <v>4.4999999999999998E-2</v>
      </c>
      <c r="AB78" s="147">
        <v>4.5999999999999999E-2</v>
      </c>
      <c r="AC78" s="12"/>
    </row>
    <row r="79" spans="1:29" x14ac:dyDescent="0.25">
      <c r="A79" s="98" t="s">
        <v>1509</v>
      </c>
      <c r="B79" s="147" t="s">
        <v>162</v>
      </c>
      <c r="C79" s="147">
        <v>7.6987099459009571E-3</v>
      </c>
      <c r="D79" s="147">
        <v>0.19766957969205159</v>
      </c>
      <c r="E79" s="147">
        <v>0.14357053682896379</v>
      </c>
      <c r="F79" s="147">
        <v>4.2863087806908035E-2</v>
      </c>
      <c r="G79" s="147">
        <v>0.57823553890969626</v>
      </c>
      <c r="H79" s="147">
        <v>1.0403662089055348E-3</v>
      </c>
      <c r="I79" s="147">
        <v>2.8922180607573865E-2</v>
      </c>
      <c r="J79" s="147">
        <v>1</v>
      </c>
      <c r="K79" s="148">
        <v>4806</v>
      </c>
      <c r="L79" s="98"/>
      <c r="M79" s="147" t="s">
        <v>162</v>
      </c>
      <c r="N79" s="147" t="s">
        <v>162</v>
      </c>
      <c r="O79" s="147">
        <v>6.0000000000000001E-3</v>
      </c>
      <c r="P79" s="147">
        <v>1.0999999999999999E-2</v>
      </c>
      <c r="Q79" s="147">
        <v>0.187</v>
      </c>
      <c r="R79" s="147">
        <v>0.20899999999999999</v>
      </c>
      <c r="S79" s="147">
        <v>0.13400000000000001</v>
      </c>
      <c r="T79" s="147">
        <v>0.154</v>
      </c>
      <c r="U79" s="147">
        <v>3.6999999999999998E-2</v>
      </c>
      <c r="V79" s="147">
        <v>4.9000000000000002E-2</v>
      </c>
      <c r="W79" s="147">
        <v>0.56399999999999995</v>
      </c>
      <c r="X79" s="147">
        <v>0.59199999999999997</v>
      </c>
      <c r="Y79" s="147">
        <v>0</v>
      </c>
      <c r="Z79" s="147">
        <v>2E-3</v>
      </c>
      <c r="AA79" s="147">
        <v>2.5000000000000001E-2</v>
      </c>
      <c r="AB79" s="147">
        <v>3.4000000000000002E-2</v>
      </c>
      <c r="AC79" s="12"/>
    </row>
    <row r="80" spans="1:29" x14ac:dyDescent="0.25">
      <c r="A80" s="98" t="s">
        <v>1510</v>
      </c>
      <c r="B80" s="147" t="s">
        <v>162</v>
      </c>
      <c r="C80" s="147">
        <v>0.17127071823204421</v>
      </c>
      <c r="D80" s="147">
        <v>0.37411207576953431</v>
      </c>
      <c r="E80" s="147">
        <v>0.24388318863456984</v>
      </c>
      <c r="F80" s="147">
        <v>2.6835043409629045E-2</v>
      </c>
      <c r="G80" s="147">
        <v>0.15390686661404893</v>
      </c>
      <c r="H80" s="147" t="s">
        <v>162</v>
      </c>
      <c r="I80" s="147">
        <v>2.999210734017364E-2</v>
      </c>
      <c r="J80" s="147">
        <v>1</v>
      </c>
      <c r="K80" s="148">
        <v>1267</v>
      </c>
      <c r="L80" s="98"/>
      <c r="M80" s="147" t="s">
        <v>162</v>
      </c>
      <c r="N80" s="147" t="s">
        <v>162</v>
      </c>
      <c r="O80" s="147">
        <v>0.152</v>
      </c>
      <c r="P80" s="147">
        <v>0.193</v>
      </c>
      <c r="Q80" s="147">
        <v>0.34799999999999998</v>
      </c>
      <c r="R80" s="147">
        <v>0.40100000000000002</v>
      </c>
      <c r="S80" s="147">
        <v>0.221</v>
      </c>
      <c r="T80" s="147">
        <v>0.26800000000000002</v>
      </c>
      <c r="U80" s="147">
        <v>1.9E-2</v>
      </c>
      <c r="V80" s="147">
        <v>3.6999999999999998E-2</v>
      </c>
      <c r="W80" s="147">
        <v>0.13500000000000001</v>
      </c>
      <c r="X80" s="147">
        <v>0.17499999999999999</v>
      </c>
      <c r="Y80" s="147" t="s">
        <v>162</v>
      </c>
      <c r="Z80" s="147" t="s">
        <v>162</v>
      </c>
      <c r="AA80" s="147">
        <v>2.1999999999999999E-2</v>
      </c>
      <c r="AB80" s="147">
        <v>4.1000000000000002E-2</v>
      </c>
      <c r="AC80" s="12"/>
    </row>
    <row r="81" spans="1:29" x14ac:dyDescent="0.25">
      <c r="A81" s="98" t="s">
        <v>1511</v>
      </c>
      <c r="B81" s="147">
        <v>1.5712290502793297E-3</v>
      </c>
      <c r="C81" s="147">
        <v>0.14315642458100558</v>
      </c>
      <c r="D81" s="147">
        <v>0.32314944134078211</v>
      </c>
      <c r="E81" s="147">
        <v>0.16218575418994413</v>
      </c>
      <c r="F81" s="147">
        <v>2.7060055865921789E-2</v>
      </c>
      <c r="G81" s="147">
        <v>0.28893156424581007</v>
      </c>
      <c r="H81" s="147">
        <v>2.6187150837988825E-3</v>
      </c>
      <c r="I81" s="147">
        <v>5.1326815642458098E-2</v>
      </c>
      <c r="J81" s="147">
        <v>0.99999999999999989</v>
      </c>
      <c r="K81" s="148">
        <v>5728</v>
      </c>
      <c r="L81" s="98"/>
      <c r="M81" s="147">
        <v>1E-3</v>
      </c>
      <c r="N81" s="147">
        <v>3.0000000000000001E-3</v>
      </c>
      <c r="O81" s="147">
        <v>0.13400000000000001</v>
      </c>
      <c r="P81" s="147">
        <v>0.152</v>
      </c>
      <c r="Q81" s="147">
        <v>0.311</v>
      </c>
      <c r="R81" s="147">
        <v>0.33500000000000002</v>
      </c>
      <c r="S81" s="147">
        <v>0.153</v>
      </c>
      <c r="T81" s="147">
        <v>0.17199999999999999</v>
      </c>
      <c r="U81" s="147">
        <v>2.3E-2</v>
      </c>
      <c r="V81" s="147">
        <v>3.2000000000000001E-2</v>
      </c>
      <c r="W81" s="147">
        <v>0.27700000000000002</v>
      </c>
      <c r="X81" s="147">
        <v>0.30099999999999999</v>
      </c>
      <c r="Y81" s="147">
        <v>2E-3</v>
      </c>
      <c r="Z81" s="147">
        <v>4.0000000000000001E-3</v>
      </c>
      <c r="AA81" s="147">
        <v>4.5999999999999999E-2</v>
      </c>
      <c r="AB81" s="147">
        <v>5.7000000000000002E-2</v>
      </c>
      <c r="AC81" s="12"/>
    </row>
    <row r="82" spans="1:29" x14ac:dyDescent="0.25">
      <c r="A82" s="98" t="s">
        <v>1512</v>
      </c>
      <c r="B82" s="147" t="s">
        <v>162</v>
      </c>
      <c r="C82" s="147">
        <v>6.3070539419087135E-2</v>
      </c>
      <c r="D82" s="147">
        <v>0.43734439834024896</v>
      </c>
      <c r="E82" s="147">
        <v>0.13278008298755187</v>
      </c>
      <c r="F82" s="147">
        <v>1.9087136929460582E-2</v>
      </c>
      <c r="G82" s="147">
        <v>0.29958506224066389</v>
      </c>
      <c r="H82" s="147">
        <v>8.2987551867219915E-4</v>
      </c>
      <c r="I82" s="147">
        <v>4.7302904564315351E-2</v>
      </c>
      <c r="J82" s="147">
        <v>1</v>
      </c>
      <c r="K82" s="148">
        <v>1205</v>
      </c>
      <c r="L82" s="98"/>
      <c r="M82" s="147" t="s">
        <v>162</v>
      </c>
      <c r="N82" s="147" t="s">
        <v>162</v>
      </c>
      <c r="O82" s="147">
        <v>5.0999999999999997E-2</v>
      </c>
      <c r="P82" s="147">
        <v>7.8E-2</v>
      </c>
      <c r="Q82" s="147">
        <v>0.41</v>
      </c>
      <c r="R82" s="147">
        <v>0.46600000000000003</v>
      </c>
      <c r="S82" s="147">
        <v>0.115</v>
      </c>
      <c r="T82" s="147">
        <v>0.153</v>
      </c>
      <c r="U82" s="147">
        <v>1.2999999999999999E-2</v>
      </c>
      <c r="V82" s="147">
        <v>2.8000000000000001E-2</v>
      </c>
      <c r="W82" s="147">
        <v>0.27400000000000002</v>
      </c>
      <c r="X82" s="147">
        <v>0.32600000000000001</v>
      </c>
      <c r="Y82" s="147">
        <v>0</v>
      </c>
      <c r="Z82" s="147">
        <v>5.0000000000000001E-3</v>
      </c>
      <c r="AA82" s="147">
        <v>3.6999999999999998E-2</v>
      </c>
      <c r="AB82" s="147">
        <v>6.0999999999999999E-2</v>
      </c>
      <c r="AC82" s="12"/>
    </row>
    <row r="83" spans="1:29" x14ac:dyDescent="0.25">
      <c r="A83" s="98" t="s">
        <v>1513</v>
      </c>
      <c r="B83" s="147" t="s">
        <v>162</v>
      </c>
      <c r="C83" s="147">
        <v>0.11124260355029586</v>
      </c>
      <c r="D83" s="147">
        <v>0.19763313609467456</v>
      </c>
      <c r="E83" s="147">
        <v>9.9408284023668636E-2</v>
      </c>
      <c r="F83" s="147">
        <v>3.0177514792899408E-2</v>
      </c>
      <c r="G83" s="147">
        <v>0.52781065088757395</v>
      </c>
      <c r="H83" s="147">
        <v>1.1834319526627219E-3</v>
      </c>
      <c r="I83" s="147">
        <v>3.2544378698224852E-2</v>
      </c>
      <c r="J83" s="147">
        <v>1</v>
      </c>
      <c r="K83" s="148">
        <v>1690</v>
      </c>
      <c r="L83" s="98"/>
      <c r="M83" s="147" t="s">
        <v>162</v>
      </c>
      <c r="N83" s="147" t="s">
        <v>162</v>
      </c>
      <c r="O83" s="147">
        <v>9.7000000000000003E-2</v>
      </c>
      <c r="P83" s="147">
        <v>0.127</v>
      </c>
      <c r="Q83" s="147">
        <v>0.17899999999999999</v>
      </c>
      <c r="R83" s="147">
        <v>0.217</v>
      </c>
      <c r="S83" s="147">
        <v>8.5999999999999993E-2</v>
      </c>
      <c r="T83" s="147">
        <v>0.115</v>
      </c>
      <c r="U83" s="147">
        <v>2.3E-2</v>
      </c>
      <c r="V83" s="147">
        <v>3.9E-2</v>
      </c>
      <c r="W83" s="147">
        <v>0.504</v>
      </c>
      <c r="X83" s="147">
        <v>0.55200000000000005</v>
      </c>
      <c r="Y83" s="147">
        <v>0</v>
      </c>
      <c r="Z83" s="147">
        <v>4.0000000000000001E-3</v>
      </c>
      <c r="AA83" s="147">
        <v>2.5000000000000001E-2</v>
      </c>
      <c r="AB83" s="147">
        <v>4.2000000000000003E-2</v>
      </c>
      <c r="AC83" s="12"/>
    </row>
    <row r="84" spans="1:29" x14ac:dyDescent="0.25">
      <c r="A84" s="98" t="s">
        <v>1514</v>
      </c>
      <c r="B84" s="147" t="s">
        <v>162</v>
      </c>
      <c r="C84" s="147">
        <v>8.1588835212023619E-2</v>
      </c>
      <c r="D84" s="147">
        <v>0.33279656468062263</v>
      </c>
      <c r="E84" s="147">
        <v>0.14117015566290927</v>
      </c>
      <c r="F84" s="147">
        <v>1.7713365539452495E-2</v>
      </c>
      <c r="G84" s="147">
        <v>0.38325281803542671</v>
      </c>
      <c r="H84" s="147">
        <v>2.1470746108427268E-3</v>
      </c>
      <c r="I84" s="147">
        <v>4.1331186258722494E-2</v>
      </c>
      <c r="J84" s="147">
        <v>0.99999999999999978</v>
      </c>
      <c r="K84" s="148">
        <v>1863</v>
      </c>
      <c r="L84" s="98"/>
      <c r="M84" s="147" t="s">
        <v>162</v>
      </c>
      <c r="N84" s="147" t="s">
        <v>162</v>
      </c>
      <c r="O84" s="147">
        <v>7.0000000000000007E-2</v>
      </c>
      <c r="P84" s="147">
        <v>9.5000000000000001E-2</v>
      </c>
      <c r="Q84" s="147">
        <v>0.312</v>
      </c>
      <c r="R84" s="147">
        <v>0.35499999999999998</v>
      </c>
      <c r="S84" s="147">
        <v>0.126</v>
      </c>
      <c r="T84" s="147">
        <v>0.158</v>
      </c>
      <c r="U84" s="147">
        <v>1.2999999999999999E-2</v>
      </c>
      <c r="V84" s="147">
        <v>2.5000000000000001E-2</v>
      </c>
      <c r="W84" s="147">
        <v>0.36099999999999999</v>
      </c>
      <c r="X84" s="147">
        <v>0.40600000000000003</v>
      </c>
      <c r="Y84" s="147">
        <v>1E-3</v>
      </c>
      <c r="Z84" s="147">
        <v>6.0000000000000001E-3</v>
      </c>
      <c r="AA84" s="147">
        <v>3.3000000000000002E-2</v>
      </c>
      <c r="AB84" s="147">
        <v>5.0999999999999997E-2</v>
      </c>
      <c r="AC84" s="12"/>
    </row>
    <row r="85" spans="1:29" x14ac:dyDescent="0.25">
      <c r="A85" s="98" t="s">
        <v>1515</v>
      </c>
      <c r="B85" s="147" t="s">
        <v>162</v>
      </c>
      <c r="C85" s="147">
        <v>0.15965166908563136</v>
      </c>
      <c r="D85" s="147">
        <v>0.53942912433478474</v>
      </c>
      <c r="E85" s="147">
        <v>0.15771649733913884</v>
      </c>
      <c r="F85" s="147">
        <v>1.3546202225447508E-2</v>
      </c>
      <c r="G85" s="147">
        <v>5.5152394775036286E-2</v>
      </c>
      <c r="H85" s="147">
        <v>4.8379293662312528E-4</v>
      </c>
      <c r="I85" s="147">
        <v>7.4020319303338175E-2</v>
      </c>
      <c r="J85" s="147">
        <v>1</v>
      </c>
      <c r="K85" s="148">
        <v>2067</v>
      </c>
      <c r="L85" s="98"/>
      <c r="M85" s="147" t="s">
        <v>162</v>
      </c>
      <c r="N85" s="147" t="s">
        <v>162</v>
      </c>
      <c r="O85" s="147">
        <v>0.14399999999999999</v>
      </c>
      <c r="P85" s="147">
        <v>0.17599999999999999</v>
      </c>
      <c r="Q85" s="147">
        <v>0.51800000000000002</v>
      </c>
      <c r="R85" s="147">
        <v>0.56100000000000005</v>
      </c>
      <c r="S85" s="147">
        <v>0.14299999999999999</v>
      </c>
      <c r="T85" s="147">
        <v>0.17399999999999999</v>
      </c>
      <c r="U85" s="147">
        <v>8.9999999999999993E-3</v>
      </c>
      <c r="V85" s="147">
        <v>0.02</v>
      </c>
      <c r="W85" s="147">
        <v>4.5999999999999999E-2</v>
      </c>
      <c r="X85" s="147">
        <v>6.6000000000000003E-2</v>
      </c>
      <c r="Y85" s="147">
        <v>0</v>
      </c>
      <c r="Z85" s="147">
        <v>3.0000000000000001E-3</v>
      </c>
      <c r="AA85" s="147">
        <v>6.4000000000000001E-2</v>
      </c>
      <c r="AB85" s="147">
        <v>8.5999999999999993E-2</v>
      </c>
      <c r="AC85" s="12"/>
    </row>
    <row r="86" spans="1:29" x14ac:dyDescent="0.25">
      <c r="A86" s="98" t="s">
        <v>1516</v>
      </c>
      <c r="B86" s="147" t="s">
        <v>162</v>
      </c>
      <c r="C86" s="147">
        <v>5.1635111876075735E-3</v>
      </c>
      <c r="D86" s="147">
        <v>0.31067125645438898</v>
      </c>
      <c r="E86" s="147">
        <v>0.11919104991394149</v>
      </c>
      <c r="F86" s="147">
        <v>3.1411359724612738E-2</v>
      </c>
      <c r="G86" s="147">
        <v>0.50516351118760761</v>
      </c>
      <c r="H86" s="147">
        <v>1.2908777969018934E-3</v>
      </c>
      <c r="I86" s="147">
        <v>2.710843373493976E-2</v>
      </c>
      <c r="J86" s="147">
        <v>0.99999999999999989</v>
      </c>
      <c r="K86" s="148">
        <v>2324</v>
      </c>
      <c r="L86" s="98"/>
      <c r="M86" s="147" t="s">
        <v>162</v>
      </c>
      <c r="N86" s="147" t="s">
        <v>162</v>
      </c>
      <c r="O86" s="147">
        <v>3.0000000000000001E-3</v>
      </c>
      <c r="P86" s="147">
        <v>8.9999999999999993E-3</v>
      </c>
      <c r="Q86" s="147">
        <v>0.29199999999999998</v>
      </c>
      <c r="R86" s="147">
        <v>0.33</v>
      </c>
      <c r="S86" s="147">
        <v>0.107</v>
      </c>
      <c r="T86" s="147">
        <v>0.13300000000000001</v>
      </c>
      <c r="U86" s="147">
        <v>2.5000000000000001E-2</v>
      </c>
      <c r="V86" s="147">
        <v>3.9E-2</v>
      </c>
      <c r="W86" s="147">
        <v>0.48499999999999999</v>
      </c>
      <c r="X86" s="147">
        <v>0.52500000000000002</v>
      </c>
      <c r="Y86" s="147">
        <v>0</v>
      </c>
      <c r="Z86" s="147">
        <v>4.0000000000000001E-3</v>
      </c>
      <c r="AA86" s="147">
        <v>2.1000000000000001E-2</v>
      </c>
      <c r="AB86" s="147">
        <v>3.5000000000000003E-2</v>
      </c>
      <c r="AC86" s="12"/>
    </row>
    <row r="87" spans="1:29" x14ac:dyDescent="0.25">
      <c r="A87" s="98" t="s">
        <v>1517</v>
      </c>
      <c r="B87" s="147" t="s">
        <v>162</v>
      </c>
      <c r="C87" s="147">
        <v>1.095890410958904E-3</v>
      </c>
      <c r="D87" s="147">
        <v>0.4947945205479452</v>
      </c>
      <c r="E87" s="147">
        <v>0.22082191780821916</v>
      </c>
      <c r="F87" s="147">
        <v>2.0821917808219178E-2</v>
      </c>
      <c r="G87" s="147">
        <v>0.2241095890410959</v>
      </c>
      <c r="H87" s="147">
        <v>1.095890410958904E-3</v>
      </c>
      <c r="I87" s="147">
        <v>3.7260273972602738E-2</v>
      </c>
      <c r="J87" s="147">
        <v>1</v>
      </c>
      <c r="K87" s="148">
        <v>1825</v>
      </c>
      <c r="L87" s="98"/>
      <c r="M87" s="147" t="s">
        <v>162</v>
      </c>
      <c r="N87" s="147" t="s">
        <v>162</v>
      </c>
      <c r="O87" s="147">
        <v>0</v>
      </c>
      <c r="P87" s="147">
        <v>4.0000000000000001E-3</v>
      </c>
      <c r="Q87" s="147">
        <v>0.47199999999999998</v>
      </c>
      <c r="R87" s="147">
        <v>0.51800000000000002</v>
      </c>
      <c r="S87" s="147">
        <v>0.20200000000000001</v>
      </c>
      <c r="T87" s="147">
        <v>0.24</v>
      </c>
      <c r="U87" s="147">
        <v>1.4999999999999999E-2</v>
      </c>
      <c r="V87" s="147">
        <v>2.8000000000000001E-2</v>
      </c>
      <c r="W87" s="147">
        <v>0.20599999999999999</v>
      </c>
      <c r="X87" s="147">
        <v>0.24399999999999999</v>
      </c>
      <c r="Y87" s="147">
        <v>0</v>
      </c>
      <c r="Z87" s="147">
        <v>4.0000000000000001E-3</v>
      </c>
      <c r="AA87" s="147">
        <v>2.9000000000000001E-2</v>
      </c>
      <c r="AB87" s="147">
        <v>4.7E-2</v>
      </c>
      <c r="AC87" s="12"/>
    </row>
    <row r="88" spans="1:29" x14ac:dyDescent="0.25">
      <c r="A88" s="98" t="s">
        <v>1518</v>
      </c>
      <c r="B88" s="147" t="s">
        <v>162</v>
      </c>
      <c r="C88" s="147">
        <v>0.34328358208955223</v>
      </c>
      <c r="D88" s="147">
        <v>0.4154228855721393</v>
      </c>
      <c r="E88" s="147">
        <v>0.10572139303482588</v>
      </c>
      <c r="F88" s="147">
        <v>1.1194029850746268E-2</v>
      </c>
      <c r="G88" s="147">
        <v>9.2039800995024873E-2</v>
      </c>
      <c r="H88" s="147">
        <v>6.2189054726368158E-4</v>
      </c>
      <c r="I88" s="147">
        <v>3.1716417910447763E-2</v>
      </c>
      <c r="J88" s="147">
        <v>0.99999999999999989</v>
      </c>
      <c r="K88" s="148">
        <v>1608</v>
      </c>
      <c r="L88" s="98"/>
      <c r="M88" s="147" t="s">
        <v>162</v>
      </c>
      <c r="N88" s="147" t="s">
        <v>162</v>
      </c>
      <c r="O88" s="147">
        <v>0.32</v>
      </c>
      <c r="P88" s="147">
        <v>0.36699999999999999</v>
      </c>
      <c r="Q88" s="147">
        <v>0.39200000000000002</v>
      </c>
      <c r="R88" s="147">
        <v>0.44</v>
      </c>
      <c r="S88" s="147">
        <v>9.1999999999999998E-2</v>
      </c>
      <c r="T88" s="147">
        <v>0.122</v>
      </c>
      <c r="U88" s="147">
        <v>7.0000000000000001E-3</v>
      </c>
      <c r="V88" s="147">
        <v>1.7999999999999999E-2</v>
      </c>
      <c r="W88" s="147">
        <v>7.9000000000000001E-2</v>
      </c>
      <c r="X88" s="147">
        <v>0.107</v>
      </c>
      <c r="Y88" s="147">
        <v>0</v>
      </c>
      <c r="Z88" s="147">
        <v>4.0000000000000001E-3</v>
      </c>
      <c r="AA88" s="147">
        <v>2.4E-2</v>
      </c>
      <c r="AB88" s="147">
        <v>4.1000000000000002E-2</v>
      </c>
      <c r="AC88" s="12"/>
    </row>
    <row r="89" spans="1:29" x14ac:dyDescent="0.25">
      <c r="A89" s="98" t="s">
        <v>1519</v>
      </c>
      <c r="B89" s="147" t="s">
        <v>162</v>
      </c>
      <c r="C89" s="147">
        <v>0.21785259584099589</v>
      </c>
      <c r="D89" s="147">
        <v>0.31560333852029993</v>
      </c>
      <c r="E89" s="147">
        <v>0.17017965766020654</v>
      </c>
      <c r="F89" s="147">
        <v>2.1360871410383363E-2</v>
      </c>
      <c r="G89" s="147">
        <v>0.2372329891073702</v>
      </c>
      <c r="H89" s="147">
        <v>8.487763474324516E-4</v>
      </c>
      <c r="I89" s="147">
        <v>3.6921771113311644E-2</v>
      </c>
      <c r="J89" s="147">
        <v>0.99999999999999989</v>
      </c>
      <c r="K89" s="148">
        <v>7069</v>
      </c>
      <c r="L89" s="98"/>
      <c r="M89" s="147" t="s">
        <v>162</v>
      </c>
      <c r="N89" s="147" t="s">
        <v>162</v>
      </c>
      <c r="O89" s="147">
        <v>0.20799999999999999</v>
      </c>
      <c r="P89" s="147">
        <v>0.22800000000000001</v>
      </c>
      <c r="Q89" s="147">
        <v>0.30499999999999999</v>
      </c>
      <c r="R89" s="147">
        <v>0.32700000000000001</v>
      </c>
      <c r="S89" s="147">
        <v>0.16200000000000001</v>
      </c>
      <c r="T89" s="147">
        <v>0.17899999999999999</v>
      </c>
      <c r="U89" s="147">
        <v>1.7999999999999999E-2</v>
      </c>
      <c r="V89" s="147">
        <v>2.5000000000000001E-2</v>
      </c>
      <c r="W89" s="147">
        <v>0.22700000000000001</v>
      </c>
      <c r="X89" s="147">
        <v>0.247</v>
      </c>
      <c r="Y89" s="147">
        <v>0</v>
      </c>
      <c r="Z89" s="147">
        <v>2E-3</v>
      </c>
      <c r="AA89" s="147">
        <v>3.3000000000000002E-2</v>
      </c>
      <c r="AB89" s="147">
        <v>4.2000000000000003E-2</v>
      </c>
      <c r="AC89" s="12"/>
    </row>
    <row r="90" spans="1:29" x14ac:dyDescent="0.25">
      <c r="A90" s="98" t="s">
        <v>1520</v>
      </c>
      <c r="B90" s="147" t="s">
        <v>162</v>
      </c>
      <c r="C90" s="147">
        <v>8.590308370044053E-2</v>
      </c>
      <c r="D90" s="147">
        <v>0.29295154185022027</v>
      </c>
      <c r="E90" s="147">
        <v>0.32378854625550663</v>
      </c>
      <c r="F90" s="147">
        <v>3.9647577092511016E-2</v>
      </c>
      <c r="G90" s="147">
        <v>0.20704845814977973</v>
      </c>
      <c r="H90" s="147" t="s">
        <v>162</v>
      </c>
      <c r="I90" s="147">
        <v>5.0660792951541848E-2</v>
      </c>
      <c r="J90" s="147">
        <v>0.99999999999999989</v>
      </c>
      <c r="K90" s="148">
        <v>454</v>
      </c>
      <c r="L90" s="98"/>
      <c r="M90" s="147" t="s">
        <v>162</v>
      </c>
      <c r="N90" s="147" t="s">
        <v>162</v>
      </c>
      <c r="O90" s="147">
        <v>6.3E-2</v>
      </c>
      <c r="P90" s="147">
        <v>0.115</v>
      </c>
      <c r="Q90" s="147">
        <v>0.253</v>
      </c>
      <c r="R90" s="147">
        <v>0.33600000000000002</v>
      </c>
      <c r="S90" s="147">
        <v>0.28199999999999997</v>
      </c>
      <c r="T90" s="147">
        <v>0.36799999999999999</v>
      </c>
      <c r="U90" s="147">
        <v>2.5000000000000001E-2</v>
      </c>
      <c r="V90" s="147">
        <v>6.2E-2</v>
      </c>
      <c r="W90" s="147">
        <v>0.17199999999999999</v>
      </c>
      <c r="X90" s="147">
        <v>0.247</v>
      </c>
      <c r="Y90" s="147" t="s">
        <v>162</v>
      </c>
      <c r="Z90" s="147" t="s">
        <v>162</v>
      </c>
      <c r="AA90" s="147">
        <v>3.4000000000000002E-2</v>
      </c>
      <c r="AB90" s="147">
        <v>7.4999999999999997E-2</v>
      </c>
      <c r="AC90" s="12"/>
    </row>
    <row r="91" spans="1:29" x14ac:dyDescent="0.25">
      <c r="A91" s="98" t="s">
        <v>1521</v>
      </c>
      <c r="B91" s="147" t="s">
        <v>162</v>
      </c>
      <c r="C91" s="147">
        <v>0.23574144486692014</v>
      </c>
      <c r="D91" s="147">
        <v>0.48479087452471481</v>
      </c>
      <c r="E91" s="147">
        <v>0.15361216730038021</v>
      </c>
      <c r="F91" s="147">
        <v>4.1825095057034217E-2</v>
      </c>
      <c r="G91" s="147">
        <v>4.7908745247148291E-2</v>
      </c>
      <c r="H91" s="147" t="s">
        <v>162</v>
      </c>
      <c r="I91" s="147">
        <v>3.6121673003802278E-2</v>
      </c>
      <c r="J91" s="147">
        <v>1</v>
      </c>
      <c r="K91" s="148">
        <v>2630</v>
      </c>
      <c r="L91" s="98"/>
      <c r="M91" s="147" t="s">
        <v>162</v>
      </c>
      <c r="N91" s="147" t="s">
        <v>162</v>
      </c>
      <c r="O91" s="147">
        <v>0.22</v>
      </c>
      <c r="P91" s="147">
        <v>0.252</v>
      </c>
      <c r="Q91" s="147">
        <v>0.46600000000000003</v>
      </c>
      <c r="R91" s="147">
        <v>0.504</v>
      </c>
      <c r="S91" s="147">
        <v>0.14000000000000001</v>
      </c>
      <c r="T91" s="147">
        <v>0.16800000000000001</v>
      </c>
      <c r="U91" s="147">
        <v>3.5000000000000003E-2</v>
      </c>
      <c r="V91" s="147">
        <v>0.05</v>
      </c>
      <c r="W91" s="147">
        <v>0.04</v>
      </c>
      <c r="X91" s="147">
        <v>5.7000000000000002E-2</v>
      </c>
      <c r="Y91" s="147" t="s">
        <v>162</v>
      </c>
      <c r="Z91" s="147" t="s">
        <v>162</v>
      </c>
      <c r="AA91" s="147">
        <v>0.03</v>
      </c>
      <c r="AB91" s="147">
        <v>4.3999999999999997E-2</v>
      </c>
      <c r="AC91" s="12"/>
    </row>
    <row r="92" spans="1:29" x14ac:dyDescent="0.25">
      <c r="A92" s="98" t="s">
        <v>1522</v>
      </c>
      <c r="B92" s="147" t="s">
        <v>162</v>
      </c>
      <c r="C92" s="147">
        <v>0.32802899007405073</v>
      </c>
      <c r="D92" s="147">
        <v>0.29194895226091067</v>
      </c>
      <c r="E92" s="147">
        <v>0.11375452969907043</v>
      </c>
      <c r="F92" s="147">
        <v>3.3874271309279974E-2</v>
      </c>
      <c r="G92" s="147">
        <v>0.18339372932093903</v>
      </c>
      <c r="H92" s="147">
        <v>6.6172995115802739E-3</v>
      </c>
      <c r="I92" s="147">
        <v>4.2382227824168901E-2</v>
      </c>
      <c r="J92" s="147">
        <v>1</v>
      </c>
      <c r="K92" s="148">
        <v>6347</v>
      </c>
      <c r="L92" s="98"/>
      <c r="M92" s="147" t="s">
        <v>162</v>
      </c>
      <c r="N92" s="147" t="s">
        <v>162</v>
      </c>
      <c r="O92" s="147">
        <v>0.317</v>
      </c>
      <c r="P92" s="147">
        <v>0.34</v>
      </c>
      <c r="Q92" s="147">
        <v>0.28100000000000003</v>
      </c>
      <c r="R92" s="147">
        <v>0.30299999999999999</v>
      </c>
      <c r="S92" s="147">
        <v>0.106</v>
      </c>
      <c r="T92" s="147">
        <v>0.122</v>
      </c>
      <c r="U92" s="147">
        <v>0.03</v>
      </c>
      <c r="V92" s="147">
        <v>3.9E-2</v>
      </c>
      <c r="W92" s="147">
        <v>0.17399999999999999</v>
      </c>
      <c r="X92" s="147">
        <v>0.193</v>
      </c>
      <c r="Y92" s="147">
        <v>5.0000000000000001E-3</v>
      </c>
      <c r="Z92" s="147">
        <v>8.9999999999999993E-3</v>
      </c>
      <c r="AA92" s="147">
        <v>3.7999999999999999E-2</v>
      </c>
      <c r="AB92" s="147">
        <v>4.8000000000000001E-2</v>
      </c>
      <c r="AC92" s="12"/>
    </row>
    <row r="93" spans="1:29" x14ac:dyDescent="0.25">
      <c r="A93" s="98" t="s">
        <v>1523</v>
      </c>
      <c r="B93" s="147" t="s">
        <v>162</v>
      </c>
      <c r="C93" s="147">
        <v>7.7071600965406273E-2</v>
      </c>
      <c r="D93" s="147">
        <v>0.21126307320997587</v>
      </c>
      <c r="E93" s="147">
        <v>6.5969428801287214E-2</v>
      </c>
      <c r="F93" s="147">
        <v>1.8503620273531779E-2</v>
      </c>
      <c r="G93" s="147">
        <v>0.54802896218825425</v>
      </c>
      <c r="H93" s="147">
        <v>3.1053901850362026E-2</v>
      </c>
      <c r="I93" s="147">
        <v>4.8109412711182624E-2</v>
      </c>
      <c r="J93" s="147">
        <v>1</v>
      </c>
      <c r="K93" s="148">
        <v>6215</v>
      </c>
      <c r="L93" s="98"/>
      <c r="M93" s="147" t="s">
        <v>162</v>
      </c>
      <c r="N93" s="147" t="s">
        <v>162</v>
      </c>
      <c r="O93" s="147">
        <v>7.0999999999999994E-2</v>
      </c>
      <c r="P93" s="147">
        <v>8.4000000000000005E-2</v>
      </c>
      <c r="Q93" s="147">
        <v>0.20100000000000001</v>
      </c>
      <c r="R93" s="147">
        <v>0.222</v>
      </c>
      <c r="S93" s="147">
        <v>0.06</v>
      </c>
      <c r="T93" s="147">
        <v>7.1999999999999995E-2</v>
      </c>
      <c r="U93" s="147">
        <v>1.4999999999999999E-2</v>
      </c>
      <c r="V93" s="147">
        <v>2.1999999999999999E-2</v>
      </c>
      <c r="W93" s="147">
        <v>0.53600000000000003</v>
      </c>
      <c r="X93" s="147">
        <v>0.56000000000000005</v>
      </c>
      <c r="Y93" s="147">
        <v>2.7E-2</v>
      </c>
      <c r="Z93" s="147">
        <v>3.5999999999999997E-2</v>
      </c>
      <c r="AA93" s="147">
        <v>4.2999999999999997E-2</v>
      </c>
      <c r="AB93" s="147">
        <v>5.3999999999999999E-2</v>
      </c>
      <c r="AC93" s="12"/>
    </row>
    <row r="94" spans="1:29" x14ac:dyDescent="0.25">
      <c r="A94" s="98" t="s">
        <v>1524</v>
      </c>
      <c r="B94" s="147">
        <v>0.135424636572303</v>
      </c>
      <c r="C94" s="147">
        <v>0.18668706962509563</v>
      </c>
      <c r="D94" s="147">
        <v>0.34429992348890587</v>
      </c>
      <c r="E94" s="147">
        <v>0.14001530221882172</v>
      </c>
      <c r="F94" s="147">
        <v>7.6511094108645756E-3</v>
      </c>
      <c r="G94" s="147">
        <v>0.12088752869166029</v>
      </c>
      <c r="H94" s="147">
        <v>2.2953328232593728E-3</v>
      </c>
      <c r="I94" s="147">
        <v>6.2739097169089514E-2</v>
      </c>
      <c r="J94" s="147">
        <v>1</v>
      </c>
      <c r="K94" s="148">
        <v>1307</v>
      </c>
      <c r="L94" s="98"/>
      <c r="M94" s="147">
        <v>0.11799999999999999</v>
      </c>
      <c r="N94" s="147">
        <v>0.155</v>
      </c>
      <c r="O94" s="147">
        <v>0.16600000000000001</v>
      </c>
      <c r="P94" s="147">
        <v>0.20899999999999999</v>
      </c>
      <c r="Q94" s="147">
        <v>0.31900000000000001</v>
      </c>
      <c r="R94" s="147">
        <v>0.37</v>
      </c>
      <c r="S94" s="147">
        <v>0.122</v>
      </c>
      <c r="T94" s="147">
        <v>0.16</v>
      </c>
      <c r="U94" s="147">
        <v>4.0000000000000001E-3</v>
      </c>
      <c r="V94" s="147">
        <v>1.4E-2</v>
      </c>
      <c r="W94" s="147">
        <v>0.104</v>
      </c>
      <c r="X94" s="147">
        <v>0.14000000000000001</v>
      </c>
      <c r="Y94" s="147">
        <v>1E-3</v>
      </c>
      <c r="Z94" s="147">
        <v>7.0000000000000001E-3</v>
      </c>
      <c r="AA94" s="147">
        <v>5.0999999999999997E-2</v>
      </c>
      <c r="AB94" s="147">
        <v>7.6999999999999999E-2</v>
      </c>
      <c r="AC94" s="12"/>
    </row>
    <row r="95" spans="1:29" x14ac:dyDescent="0.25">
      <c r="A95" s="98" t="s">
        <v>1525</v>
      </c>
      <c r="B95" s="147">
        <v>0.27042628774422733</v>
      </c>
      <c r="C95" s="147">
        <v>1.0361160449970396E-3</v>
      </c>
      <c r="D95" s="147">
        <v>0.4151124925991711</v>
      </c>
      <c r="E95" s="147">
        <v>0.22861160449970397</v>
      </c>
      <c r="F95" s="147">
        <v>6.3647128478389577E-3</v>
      </c>
      <c r="G95" s="147">
        <v>1.4727649496743635E-2</v>
      </c>
      <c r="H95" s="147">
        <v>1.4801657785671994E-4</v>
      </c>
      <c r="I95" s="147">
        <v>6.3573120189461221E-2</v>
      </c>
      <c r="J95" s="147">
        <v>1</v>
      </c>
      <c r="K95" s="148">
        <v>13512</v>
      </c>
      <c r="L95" s="98"/>
      <c r="M95" s="147">
        <v>0.26300000000000001</v>
      </c>
      <c r="N95" s="147">
        <v>0.27800000000000002</v>
      </c>
      <c r="O95" s="147">
        <v>1E-3</v>
      </c>
      <c r="P95" s="147">
        <v>2E-3</v>
      </c>
      <c r="Q95" s="147">
        <v>0.40699999999999997</v>
      </c>
      <c r="R95" s="147">
        <v>0.42299999999999999</v>
      </c>
      <c r="S95" s="147">
        <v>0.222</v>
      </c>
      <c r="T95" s="147">
        <v>0.23599999999999999</v>
      </c>
      <c r="U95" s="147">
        <v>5.0000000000000001E-3</v>
      </c>
      <c r="V95" s="147">
        <v>8.0000000000000002E-3</v>
      </c>
      <c r="W95" s="147">
        <v>1.2999999999999999E-2</v>
      </c>
      <c r="X95" s="147">
        <v>1.7000000000000001E-2</v>
      </c>
      <c r="Y95" s="147">
        <v>0</v>
      </c>
      <c r="Z95" s="147">
        <v>1E-3</v>
      </c>
      <c r="AA95" s="147">
        <v>0.06</v>
      </c>
      <c r="AB95" s="147">
        <v>6.8000000000000005E-2</v>
      </c>
      <c r="AC95" s="12"/>
    </row>
    <row r="96" spans="1:29" x14ac:dyDescent="0.25">
      <c r="A96" s="98" t="s">
        <v>1526</v>
      </c>
      <c r="B96" s="147">
        <v>6.0725415512465374E-2</v>
      </c>
      <c r="C96" s="147">
        <v>0.25432825484764543</v>
      </c>
      <c r="D96" s="147">
        <v>0.26415339335180055</v>
      </c>
      <c r="E96" s="147">
        <v>7.9380193905817173E-2</v>
      </c>
      <c r="F96" s="147">
        <v>4.0945290858725759E-2</v>
      </c>
      <c r="G96" s="147">
        <v>0.24385387811634349</v>
      </c>
      <c r="H96" s="147">
        <v>9.1759002770083111E-3</v>
      </c>
      <c r="I96" s="147">
        <v>4.7437673130193904E-2</v>
      </c>
      <c r="J96" s="147">
        <v>1</v>
      </c>
      <c r="K96" s="148">
        <v>23104</v>
      </c>
      <c r="L96" s="98"/>
      <c r="M96" s="147">
        <v>5.8000000000000003E-2</v>
      </c>
      <c r="N96" s="147">
        <v>6.4000000000000001E-2</v>
      </c>
      <c r="O96" s="147">
        <v>0.249</v>
      </c>
      <c r="P96" s="147">
        <v>0.26</v>
      </c>
      <c r="Q96" s="147">
        <v>0.25900000000000001</v>
      </c>
      <c r="R96" s="147">
        <v>0.27</v>
      </c>
      <c r="S96" s="147">
        <v>7.5999999999999998E-2</v>
      </c>
      <c r="T96" s="147">
        <v>8.3000000000000004E-2</v>
      </c>
      <c r="U96" s="147">
        <v>3.7999999999999999E-2</v>
      </c>
      <c r="V96" s="147">
        <v>4.3999999999999997E-2</v>
      </c>
      <c r="W96" s="147">
        <v>0.23799999999999999</v>
      </c>
      <c r="X96" s="147">
        <v>0.249</v>
      </c>
      <c r="Y96" s="147">
        <v>8.0000000000000002E-3</v>
      </c>
      <c r="Z96" s="147">
        <v>0.01</v>
      </c>
      <c r="AA96" s="147">
        <v>4.4999999999999998E-2</v>
      </c>
      <c r="AB96" s="147">
        <v>0.05</v>
      </c>
      <c r="AC96" s="12"/>
    </row>
    <row r="97" spans="1:29" x14ac:dyDescent="0.25">
      <c r="A97" s="98" t="s">
        <v>1527</v>
      </c>
      <c r="B97" s="147">
        <v>0.60604439689756617</v>
      </c>
      <c r="C97" s="147">
        <v>0.14495854506552555</v>
      </c>
      <c r="D97" s="147">
        <v>0.12971382722653116</v>
      </c>
      <c r="E97" s="147">
        <v>4.0117678523669431E-2</v>
      </c>
      <c r="F97" s="147">
        <v>4.2792190425247388E-3</v>
      </c>
      <c r="G97" s="147">
        <v>9.0933404653650712E-3</v>
      </c>
      <c r="H97" s="147" t="s">
        <v>162</v>
      </c>
      <c r="I97" s="147">
        <v>6.5792992778817866E-2</v>
      </c>
      <c r="J97" s="147">
        <v>0.99999999999999989</v>
      </c>
      <c r="K97" s="148">
        <v>3739</v>
      </c>
      <c r="L97" s="98"/>
      <c r="M97" s="147">
        <v>0.59</v>
      </c>
      <c r="N97" s="147">
        <v>0.622</v>
      </c>
      <c r="O97" s="147">
        <v>0.13400000000000001</v>
      </c>
      <c r="P97" s="147">
        <v>0.157</v>
      </c>
      <c r="Q97" s="147">
        <v>0.11899999999999999</v>
      </c>
      <c r="R97" s="147">
        <v>0.14099999999999999</v>
      </c>
      <c r="S97" s="147">
        <v>3.4000000000000002E-2</v>
      </c>
      <c r="T97" s="147">
        <v>4.7E-2</v>
      </c>
      <c r="U97" s="147">
        <v>3.0000000000000001E-3</v>
      </c>
      <c r="V97" s="147">
        <v>7.0000000000000001E-3</v>
      </c>
      <c r="W97" s="147">
        <v>7.0000000000000001E-3</v>
      </c>
      <c r="X97" s="147">
        <v>1.2999999999999999E-2</v>
      </c>
      <c r="Y97" s="147" t="s">
        <v>162</v>
      </c>
      <c r="Z97" s="147" t="s">
        <v>162</v>
      </c>
      <c r="AA97" s="147">
        <v>5.8000000000000003E-2</v>
      </c>
      <c r="AB97" s="147">
        <v>7.3999999999999996E-2</v>
      </c>
      <c r="AC97" s="12"/>
    </row>
    <row r="98" spans="1:29" x14ac:dyDescent="0.25">
      <c r="A98" s="98" t="s">
        <v>1528</v>
      </c>
      <c r="B98" s="147">
        <v>0.28878679598434576</v>
      </c>
      <c r="C98" s="147">
        <v>0.43964607793091715</v>
      </c>
      <c r="D98" s="147">
        <v>0.13489875786966138</v>
      </c>
      <c r="E98" s="147">
        <v>2.59315977539561E-2</v>
      </c>
      <c r="F98" s="147">
        <v>1.7696103454143269E-3</v>
      </c>
      <c r="G98" s="147">
        <v>4.2062276671771315E-2</v>
      </c>
      <c r="H98" s="147">
        <v>5.6491407180534288E-3</v>
      </c>
      <c r="I98" s="147">
        <v>6.1255742725880552E-2</v>
      </c>
      <c r="J98" s="147">
        <v>1</v>
      </c>
      <c r="K98" s="148">
        <v>29385</v>
      </c>
      <c r="L98" s="98"/>
      <c r="M98" s="147">
        <v>0.28399999999999997</v>
      </c>
      <c r="N98" s="147">
        <v>0.29399999999999998</v>
      </c>
      <c r="O98" s="147">
        <v>0.434</v>
      </c>
      <c r="P98" s="147">
        <v>0.44500000000000001</v>
      </c>
      <c r="Q98" s="147">
        <v>0.13100000000000001</v>
      </c>
      <c r="R98" s="147">
        <v>0.13900000000000001</v>
      </c>
      <c r="S98" s="147">
        <v>2.4E-2</v>
      </c>
      <c r="T98" s="147">
        <v>2.8000000000000001E-2</v>
      </c>
      <c r="U98" s="147">
        <v>1E-3</v>
      </c>
      <c r="V98" s="147">
        <v>2E-3</v>
      </c>
      <c r="W98" s="147">
        <v>0.04</v>
      </c>
      <c r="X98" s="147">
        <v>4.3999999999999997E-2</v>
      </c>
      <c r="Y98" s="147">
        <v>5.0000000000000001E-3</v>
      </c>
      <c r="Z98" s="147">
        <v>7.0000000000000001E-3</v>
      </c>
      <c r="AA98" s="147">
        <v>5.8999999999999997E-2</v>
      </c>
      <c r="AB98" s="147">
        <v>6.4000000000000001E-2</v>
      </c>
      <c r="AC98" s="12"/>
    </row>
    <row r="99" spans="1:29" x14ac:dyDescent="0.25">
      <c r="A99" s="98" t="s">
        <v>1529</v>
      </c>
      <c r="B99" s="147" t="s">
        <v>162</v>
      </c>
      <c r="C99" s="147">
        <v>0.26334519572953735</v>
      </c>
      <c r="D99" s="147">
        <v>0.34163701067615659</v>
      </c>
      <c r="E99" s="147">
        <v>0.18505338078291814</v>
      </c>
      <c r="F99" s="147">
        <v>1.0676156583629894E-2</v>
      </c>
      <c r="G99" s="147">
        <v>0.15302491103202848</v>
      </c>
      <c r="H99" s="147">
        <v>1.0676156583629894E-2</v>
      </c>
      <c r="I99" s="147">
        <v>3.5587188612099648E-2</v>
      </c>
      <c r="J99" s="147">
        <v>1</v>
      </c>
      <c r="K99" s="148">
        <v>281</v>
      </c>
      <c r="L99" s="98"/>
      <c r="M99" s="147" t="s">
        <v>162</v>
      </c>
      <c r="N99" s="147" t="s">
        <v>162</v>
      </c>
      <c r="O99" s="147">
        <v>0.215</v>
      </c>
      <c r="P99" s="147">
        <v>0.318</v>
      </c>
      <c r="Q99" s="147">
        <v>0.28899999999999998</v>
      </c>
      <c r="R99" s="147">
        <v>0.39900000000000002</v>
      </c>
      <c r="S99" s="147">
        <v>0.14399999999999999</v>
      </c>
      <c r="T99" s="147">
        <v>0.23499999999999999</v>
      </c>
      <c r="U99" s="147">
        <v>4.0000000000000001E-3</v>
      </c>
      <c r="V99" s="147">
        <v>3.1E-2</v>
      </c>
      <c r="W99" s="147">
        <v>0.11600000000000001</v>
      </c>
      <c r="X99" s="147">
        <v>0.2</v>
      </c>
      <c r="Y99" s="147">
        <v>4.0000000000000001E-3</v>
      </c>
      <c r="Z99" s="147">
        <v>3.1E-2</v>
      </c>
      <c r="AA99" s="147">
        <v>1.9E-2</v>
      </c>
      <c r="AB99" s="147">
        <v>6.4000000000000001E-2</v>
      </c>
      <c r="AC99" s="12"/>
    </row>
    <row r="100" spans="1:29" x14ac:dyDescent="0.25">
      <c r="A100" s="98" t="s">
        <v>1530</v>
      </c>
      <c r="B100" s="147" t="s">
        <v>162</v>
      </c>
      <c r="C100" s="147">
        <v>0.33060967944688874</v>
      </c>
      <c r="D100" s="147">
        <v>0.2677561282212445</v>
      </c>
      <c r="E100" s="147">
        <v>0.2809553739786298</v>
      </c>
      <c r="F100" s="147">
        <v>1.0685103708359522E-2</v>
      </c>
      <c r="G100" s="147">
        <v>5.0911376492771838E-2</v>
      </c>
      <c r="H100" s="147">
        <v>1.8856065367693275E-3</v>
      </c>
      <c r="I100" s="147">
        <v>5.7196731615336269E-2</v>
      </c>
      <c r="J100" s="147">
        <v>1</v>
      </c>
      <c r="K100" s="148">
        <v>1591</v>
      </c>
      <c r="L100" s="98"/>
      <c r="M100" s="147" t="s">
        <v>162</v>
      </c>
      <c r="N100" s="147" t="s">
        <v>162</v>
      </c>
      <c r="O100" s="147">
        <v>0.308</v>
      </c>
      <c r="P100" s="147">
        <v>0.35399999999999998</v>
      </c>
      <c r="Q100" s="147">
        <v>0.247</v>
      </c>
      <c r="R100" s="147">
        <v>0.28999999999999998</v>
      </c>
      <c r="S100" s="147">
        <v>0.25900000000000001</v>
      </c>
      <c r="T100" s="147">
        <v>0.30399999999999999</v>
      </c>
      <c r="U100" s="147">
        <v>7.0000000000000001E-3</v>
      </c>
      <c r="V100" s="147">
        <v>1.7000000000000001E-2</v>
      </c>
      <c r="W100" s="147">
        <v>4.1000000000000002E-2</v>
      </c>
      <c r="X100" s="147">
        <v>6.3E-2</v>
      </c>
      <c r="Y100" s="147">
        <v>1E-3</v>
      </c>
      <c r="Z100" s="147">
        <v>6.0000000000000001E-3</v>
      </c>
      <c r="AA100" s="147">
        <v>4.7E-2</v>
      </c>
      <c r="AB100" s="147">
        <v>7.0000000000000007E-2</v>
      </c>
      <c r="AC100" s="12"/>
    </row>
    <row r="101" spans="1:29" x14ac:dyDescent="0.25">
      <c r="A101" s="98" t="s">
        <v>1531</v>
      </c>
      <c r="B101" s="147" t="s">
        <v>162</v>
      </c>
      <c r="C101" s="147">
        <v>0.43202146690518783</v>
      </c>
      <c r="D101" s="147">
        <v>0.34525939177101966</v>
      </c>
      <c r="E101" s="147">
        <v>7.9606440071556345E-2</v>
      </c>
      <c r="F101" s="147">
        <v>1.3416815742397137E-2</v>
      </c>
      <c r="G101" s="147">
        <v>5.7245080500894455E-2</v>
      </c>
      <c r="H101" s="147" t="s">
        <v>162</v>
      </c>
      <c r="I101" s="147">
        <v>7.2450805008944547E-2</v>
      </c>
      <c r="J101" s="147">
        <v>1</v>
      </c>
      <c r="K101" s="148">
        <v>1118</v>
      </c>
      <c r="L101" s="98"/>
      <c r="M101" s="147" t="s">
        <v>162</v>
      </c>
      <c r="N101" s="147" t="s">
        <v>162</v>
      </c>
      <c r="O101" s="147">
        <v>0.40300000000000002</v>
      </c>
      <c r="P101" s="147">
        <v>0.46100000000000002</v>
      </c>
      <c r="Q101" s="147">
        <v>0.318</v>
      </c>
      <c r="R101" s="147">
        <v>0.374</v>
      </c>
      <c r="S101" s="147">
        <v>6.5000000000000002E-2</v>
      </c>
      <c r="T101" s="147">
        <v>9.7000000000000003E-2</v>
      </c>
      <c r="U101" s="147">
        <v>8.0000000000000002E-3</v>
      </c>
      <c r="V101" s="147">
        <v>2.1999999999999999E-2</v>
      </c>
      <c r="W101" s="147">
        <v>4.4999999999999998E-2</v>
      </c>
      <c r="X101" s="147">
        <v>7.1999999999999995E-2</v>
      </c>
      <c r="Y101" s="147" t="s">
        <v>162</v>
      </c>
      <c r="Z101" s="147" t="s">
        <v>162</v>
      </c>
      <c r="AA101" s="147">
        <v>5.8999999999999997E-2</v>
      </c>
      <c r="AB101" s="147">
        <v>8.8999999999999996E-2</v>
      </c>
      <c r="AC101" s="12"/>
    </row>
    <row r="102" spans="1:29" x14ac:dyDescent="0.25">
      <c r="A102" s="98" t="s">
        <v>1532</v>
      </c>
      <c r="B102" s="147" t="s">
        <v>162</v>
      </c>
      <c r="C102" s="147">
        <v>0.26165254237288138</v>
      </c>
      <c r="D102" s="147">
        <v>0.4163135593220339</v>
      </c>
      <c r="E102" s="147">
        <v>0.17372881355932204</v>
      </c>
      <c r="F102" s="147">
        <v>1.8008474576271187E-2</v>
      </c>
      <c r="G102" s="147">
        <v>7.4152542372881353E-2</v>
      </c>
      <c r="H102" s="147">
        <v>5.2966101694915252E-3</v>
      </c>
      <c r="I102" s="147">
        <v>5.0847457627118647E-2</v>
      </c>
      <c r="J102" s="147">
        <v>1</v>
      </c>
      <c r="K102" s="148">
        <v>944</v>
      </c>
      <c r="L102" s="98"/>
      <c r="M102" s="147" t="s">
        <v>162</v>
      </c>
      <c r="N102" s="147" t="s">
        <v>162</v>
      </c>
      <c r="O102" s="147">
        <v>0.23499999999999999</v>
      </c>
      <c r="P102" s="147">
        <v>0.29099999999999998</v>
      </c>
      <c r="Q102" s="147">
        <v>0.38500000000000001</v>
      </c>
      <c r="R102" s="147">
        <v>0.44800000000000001</v>
      </c>
      <c r="S102" s="147">
        <v>0.151</v>
      </c>
      <c r="T102" s="147">
        <v>0.19900000000000001</v>
      </c>
      <c r="U102" s="147">
        <v>1.0999999999999999E-2</v>
      </c>
      <c r="V102" s="147">
        <v>2.9000000000000001E-2</v>
      </c>
      <c r="W102" s="147">
        <v>5.8999999999999997E-2</v>
      </c>
      <c r="X102" s="147">
        <v>9.2999999999999999E-2</v>
      </c>
      <c r="Y102" s="147">
        <v>2E-3</v>
      </c>
      <c r="Z102" s="147">
        <v>1.2E-2</v>
      </c>
      <c r="AA102" s="147">
        <v>3.9E-2</v>
      </c>
      <c r="AB102" s="147">
        <v>6.7000000000000004E-2</v>
      </c>
      <c r="AC102" s="12"/>
    </row>
    <row r="103" spans="1:29" x14ac:dyDescent="0.25">
      <c r="A103" s="98" t="s">
        <v>1533</v>
      </c>
      <c r="B103" s="147" t="s">
        <v>162</v>
      </c>
      <c r="C103" s="147">
        <v>0.27002053388090347</v>
      </c>
      <c r="D103" s="147">
        <v>0.33675564681724846</v>
      </c>
      <c r="E103" s="147">
        <v>0.11498973305954825</v>
      </c>
      <c r="F103" s="147">
        <v>2.8747433264887063E-2</v>
      </c>
      <c r="G103" s="147">
        <v>0.18788501026694046</v>
      </c>
      <c r="H103" s="147" t="s">
        <v>162</v>
      </c>
      <c r="I103" s="147">
        <v>6.1601642710472276E-2</v>
      </c>
      <c r="J103" s="147">
        <v>1</v>
      </c>
      <c r="K103" s="148">
        <v>974</v>
      </c>
      <c r="L103" s="98"/>
      <c r="M103" s="147" t="s">
        <v>162</v>
      </c>
      <c r="N103" s="147" t="s">
        <v>162</v>
      </c>
      <c r="O103" s="147">
        <v>0.24299999999999999</v>
      </c>
      <c r="P103" s="147">
        <v>0.29899999999999999</v>
      </c>
      <c r="Q103" s="147">
        <v>0.308</v>
      </c>
      <c r="R103" s="147">
        <v>0.36699999999999999</v>
      </c>
      <c r="S103" s="147">
        <v>9.6000000000000002E-2</v>
      </c>
      <c r="T103" s="147">
        <v>0.13700000000000001</v>
      </c>
      <c r="U103" s="147">
        <v>0.02</v>
      </c>
      <c r="V103" s="147">
        <v>4.1000000000000002E-2</v>
      </c>
      <c r="W103" s="147">
        <v>0.16500000000000001</v>
      </c>
      <c r="X103" s="147">
        <v>0.214</v>
      </c>
      <c r="Y103" s="147" t="s">
        <v>162</v>
      </c>
      <c r="Z103" s="147" t="s">
        <v>162</v>
      </c>
      <c r="AA103" s="147">
        <v>4.8000000000000001E-2</v>
      </c>
      <c r="AB103" s="147">
        <v>7.8E-2</v>
      </c>
      <c r="AC103" s="12"/>
    </row>
    <row r="104" spans="1:29" x14ac:dyDescent="0.25">
      <c r="A104" s="98" t="s">
        <v>1534</v>
      </c>
      <c r="B104" s="147" t="s">
        <v>162</v>
      </c>
      <c r="C104" s="147">
        <v>2.7884089666484417E-2</v>
      </c>
      <c r="D104" s="147">
        <v>0.24767632586112631</v>
      </c>
      <c r="E104" s="147">
        <v>0.11427009294696555</v>
      </c>
      <c r="F104" s="147">
        <v>3.7725533078184798E-2</v>
      </c>
      <c r="G104" s="147">
        <v>0.52323674138873699</v>
      </c>
      <c r="H104" s="147">
        <v>2.7337342810278839E-3</v>
      </c>
      <c r="I104" s="147">
        <v>4.6473482777474026E-2</v>
      </c>
      <c r="J104" s="147">
        <v>0.99999999999999989</v>
      </c>
      <c r="K104" s="148">
        <v>1829</v>
      </c>
      <c r="L104" s="98"/>
      <c r="M104" s="147" t="s">
        <v>162</v>
      </c>
      <c r="N104" s="147" t="s">
        <v>162</v>
      </c>
      <c r="O104" s="147">
        <v>2.1000000000000001E-2</v>
      </c>
      <c r="P104" s="147">
        <v>3.5999999999999997E-2</v>
      </c>
      <c r="Q104" s="147">
        <v>0.22800000000000001</v>
      </c>
      <c r="R104" s="147">
        <v>0.26800000000000002</v>
      </c>
      <c r="S104" s="147">
        <v>0.1</v>
      </c>
      <c r="T104" s="147">
        <v>0.13</v>
      </c>
      <c r="U104" s="147">
        <v>0.03</v>
      </c>
      <c r="V104" s="147">
        <v>4.7E-2</v>
      </c>
      <c r="W104" s="147">
        <v>0.5</v>
      </c>
      <c r="X104" s="147">
        <v>0.54600000000000004</v>
      </c>
      <c r="Y104" s="147">
        <v>1E-3</v>
      </c>
      <c r="Z104" s="147">
        <v>6.0000000000000001E-3</v>
      </c>
      <c r="AA104" s="147">
        <v>3.7999999999999999E-2</v>
      </c>
      <c r="AB104" s="147">
        <v>5.7000000000000002E-2</v>
      </c>
      <c r="AC104" s="12"/>
    </row>
    <row r="105" spans="1:29" x14ac:dyDescent="0.25">
      <c r="A105" s="98" t="s">
        <v>1535</v>
      </c>
      <c r="B105" s="147" t="s">
        <v>162</v>
      </c>
      <c r="C105" s="147">
        <v>9.4417643004824262E-2</v>
      </c>
      <c r="D105" s="147">
        <v>0.5265334252239835</v>
      </c>
      <c r="E105" s="147">
        <v>0.10475534114403859</v>
      </c>
      <c r="F105" s="147">
        <v>1.0337698139214336E-2</v>
      </c>
      <c r="G105" s="147">
        <v>0.18676774638180565</v>
      </c>
      <c r="H105" s="147">
        <v>1.171605789110958E-2</v>
      </c>
      <c r="I105" s="147">
        <v>6.5472088215024121E-2</v>
      </c>
      <c r="J105" s="147">
        <v>1</v>
      </c>
      <c r="K105" s="148">
        <v>1451</v>
      </c>
      <c r="L105" s="98"/>
      <c r="M105" s="147" t="s">
        <v>162</v>
      </c>
      <c r="N105" s="147" t="s">
        <v>162</v>
      </c>
      <c r="O105" s="147">
        <v>0.08</v>
      </c>
      <c r="P105" s="147">
        <v>0.111</v>
      </c>
      <c r="Q105" s="147">
        <v>0.501</v>
      </c>
      <c r="R105" s="147">
        <v>0.55200000000000005</v>
      </c>
      <c r="S105" s="147">
        <v>0.09</v>
      </c>
      <c r="T105" s="147">
        <v>0.122</v>
      </c>
      <c r="U105" s="147">
        <v>6.0000000000000001E-3</v>
      </c>
      <c r="V105" s="147">
        <v>1.7000000000000001E-2</v>
      </c>
      <c r="W105" s="147">
        <v>0.16800000000000001</v>
      </c>
      <c r="X105" s="147">
        <v>0.20799999999999999</v>
      </c>
      <c r="Y105" s="147">
        <v>7.0000000000000001E-3</v>
      </c>
      <c r="Z105" s="147">
        <v>1.9E-2</v>
      </c>
      <c r="AA105" s="147">
        <v>5.3999999999999999E-2</v>
      </c>
      <c r="AB105" s="147">
        <v>7.9000000000000001E-2</v>
      </c>
      <c r="AC105" s="12"/>
    </row>
    <row r="106" spans="1:29" x14ac:dyDescent="0.25">
      <c r="A106" s="98" t="s">
        <v>1536</v>
      </c>
      <c r="B106" s="147" t="s">
        <v>162</v>
      </c>
      <c r="C106" s="147">
        <v>6.3670411985018729E-2</v>
      </c>
      <c r="D106" s="147">
        <v>0.24094881398252185</v>
      </c>
      <c r="E106" s="147">
        <v>0.12234706616729088</v>
      </c>
      <c r="F106" s="147">
        <v>7.8651685393258425E-2</v>
      </c>
      <c r="G106" s="147">
        <v>0.43196004993757803</v>
      </c>
      <c r="H106" s="147">
        <v>8.7390761548064924E-3</v>
      </c>
      <c r="I106" s="147">
        <v>5.3682896379525592E-2</v>
      </c>
      <c r="J106" s="147">
        <v>1</v>
      </c>
      <c r="K106" s="148">
        <v>801</v>
      </c>
      <c r="L106" s="98"/>
      <c r="M106" s="147" t="s">
        <v>162</v>
      </c>
      <c r="N106" s="147" t="s">
        <v>162</v>
      </c>
      <c r="O106" s="147">
        <v>4.9000000000000002E-2</v>
      </c>
      <c r="P106" s="147">
        <v>8.3000000000000004E-2</v>
      </c>
      <c r="Q106" s="147">
        <v>0.21299999999999999</v>
      </c>
      <c r="R106" s="147">
        <v>0.27200000000000002</v>
      </c>
      <c r="S106" s="147">
        <v>0.10100000000000001</v>
      </c>
      <c r="T106" s="147">
        <v>0.14699999999999999</v>
      </c>
      <c r="U106" s="147">
        <v>6.2E-2</v>
      </c>
      <c r="V106" s="147">
        <v>9.9000000000000005E-2</v>
      </c>
      <c r="W106" s="147">
        <v>0.39800000000000002</v>
      </c>
      <c r="X106" s="147">
        <v>0.46700000000000003</v>
      </c>
      <c r="Y106" s="147">
        <v>4.0000000000000001E-3</v>
      </c>
      <c r="Z106" s="147">
        <v>1.7999999999999999E-2</v>
      </c>
      <c r="AA106" s="147">
        <v>0.04</v>
      </c>
      <c r="AB106" s="147">
        <v>7.1999999999999995E-2</v>
      </c>
      <c r="AC106" s="12"/>
    </row>
    <row r="107" spans="1:29" x14ac:dyDescent="0.25">
      <c r="A107" s="98" t="s">
        <v>1537</v>
      </c>
      <c r="B107" s="147" t="s">
        <v>162</v>
      </c>
      <c r="C107" s="147">
        <v>0.23553818690596806</v>
      </c>
      <c r="D107" s="147">
        <v>0.23027934578086554</v>
      </c>
      <c r="E107" s="147">
        <v>9.23915665557003E-2</v>
      </c>
      <c r="F107" s="147">
        <v>2.301346070343031E-2</v>
      </c>
      <c r="G107" s="147">
        <v>0.36966275872050947</v>
      </c>
      <c r="H107" s="147">
        <v>1.1675592222704685E-2</v>
      </c>
      <c r="I107" s="147">
        <v>3.7439089110821631E-2</v>
      </c>
      <c r="J107" s="147">
        <v>1</v>
      </c>
      <c r="K107" s="148">
        <v>20727</v>
      </c>
      <c r="L107" s="98"/>
      <c r="M107" s="147" t="s">
        <v>162</v>
      </c>
      <c r="N107" s="147" t="s">
        <v>162</v>
      </c>
      <c r="O107" s="147">
        <v>0.23</v>
      </c>
      <c r="P107" s="147">
        <v>0.24099999999999999</v>
      </c>
      <c r="Q107" s="147">
        <v>0.22500000000000001</v>
      </c>
      <c r="R107" s="147">
        <v>0.23599999999999999</v>
      </c>
      <c r="S107" s="147">
        <v>8.8999999999999996E-2</v>
      </c>
      <c r="T107" s="147">
        <v>9.6000000000000002E-2</v>
      </c>
      <c r="U107" s="147">
        <v>2.1000000000000001E-2</v>
      </c>
      <c r="V107" s="147">
        <v>2.5000000000000001E-2</v>
      </c>
      <c r="W107" s="147">
        <v>0.36299999999999999</v>
      </c>
      <c r="X107" s="147">
        <v>0.376</v>
      </c>
      <c r="Y107" s="147">
        <v>0.01</v>
      </c>
      <c r="Z107" s="147">
        <v>1.2999999999999999E-2</v>
      </c>
      <c r="AA107" s="147">
        <v>3.5000000000000003E-2</v>
      </c>
      <c r="AB107" s="147">
        <v>0.04</v>
      </c>
      <c r="AC107" s="12"/>
    </row>
    <row r="108" spans="1:29" x14ac:dyDescent="0.25">
      <c r="A108" s="98" t="s">
        <v>1538</v>
      </c>
      <c r="B108" s="147" t="s">
        <v>162</v>
      </c>
      <c r="C108" s="147">
        <v>0.65263157894736845</v>
      </c>
      <c r="D108" s="147">
        <v>0.22631578947368422</v>
      </c>
      <c r="E108" s="147">
        <v>3.1578947368421054E-2</v>
      </c>
      <c r="F108" s="147">
        <v>5.263157894736842E-3</v>
      </c>
      <c r="G108" s="147">
        <v>2.6315789473684209E-2</v>
      </c>
      <c r="H108" s="147">
        <v>5.263157894736842E-3</v>
      </c>
      <c r="I108" s="147">
        <v>5.2631578947368418E-2</v>
      </c>
      <c r="J108" s="147">
        <v>1</v>
      </c>
      <c r="K108" s="148">
        <v>190</v>
      </c>
      <c r="L108" s="98"/>
      <c r="M108" s="147" t="s">
        <v>162</v>
      </c>
      <c r="N108" s="147" t="s">
        <v>162</v>
      </c>
      <c r="O108" s="147">
        <v>0.58299999999999996</v>
      </c>
      <c r="P108" s="147">
        <v>0.71699999999999997</v>
      </c>
      <c r="Q108" s="147">
        <v>0.17299999999999999</v>
      </c>
      <c r="R108" s="147">
        <v>0.29099999999999998</v>
      </c>
      <c r="S108" s="147">
        <v>1.4999999999999999E-2</v>
      </c>
      <c r="T108" s="147">
        <v>6.7000000000000004E-2</v>
      </c>
      <c r="U108" s="147">
        <v>1E-3</v>
      </c>
      <c r="V108" s="147">
        <v>2.9000000000000001E-2</v>
      </c>
      <c r="W108" s="147">
        <v>1.0999999999999999E-2</v>
      </c>
      <c r="X108" s="147">
        <v>0.06</v>
      </c>
      <c r="Y108" s="147">
        <v>1E-3</v>
      </c>
      <c r="Z108" s="147">
        <v>2.9000000000000001E-2</v>
      </c>
      <c r="AA108" s="147">
        <v>2.9000000000000001E-2</v>
      </c>
      <c r="AB108" s="147">
        <v>9.4E-2</v>
      </c>
      <c r="AC108" s="12"/>
    </row>
    <row r="109" spans="1:29" x14ac:dyDescent="0.25">
      <c r="A109" s="98" t="s">
        <v>1539</v>
      </c>
      <c r="B109" s="147" t="s">
        <v>162</v>
      </c>
      <c r="C109" s="147">
        <v>0.45394340758579171</v>
      </c>
      <c r="D109" s="147">
        <v>0.32642986152919928</v>
      </c>
      <c r="E109" s="147">
        <v>6.3335340156532208E-2</v>
      </c>
      <c r="F109" s="147">
        <v>6.020469596628537E-3</v>
      </c>
      <c r="G109" s="147">
        <v>2.6851294400963274E-2</v>
      </c>
      <c r="H109" s="147">
        <v>1.0836845273931367E-3</v>
      </c>
      <c r="I109" s="147">
        <v>0.12233594220349188</v>
      </c>
      <c r="J109" s="147">
        <v>0.99999999999999989</v>
      </c>
      <c r="K109" s="148">
        <v>8305</v>
      </c>
      <c r="L109" s="98"/>
      <c r="M109" s="147" t="s">
        <v>162</v>
      </c>
      <c r="N109" s="147" t="s">
        <v>162</v>
      </c>
      <c r="O109" s="147">
        <v>0.443</v>
      </c>
      <c r="P109" s="147">
        <v>0.46500000000000002</v>
      </c>
      <c r="Q109" s="147">
        <v>0.316</v>
      </c>
      <c r="R109" s="147">
        <v>0.33700000000000002</v>
      </c>
      <c r="S109" s="147">
        <v>5.8000000000000003E-2</v>
      </c>
      <c r="T109" s="147">
        <v>6.9000000000000006E-2</v>
      </c>
      <c r="U109" s="147">
        <v>5.0000000000000001E-3</v>
      </c>
      <c r="V109" s="147">
        <v>8.0000000000000002E-3</v>
      </c>
      <c r="W109" s="147">
        <v>2.4E-2</v>
      </c>
      <c r="X109" s="147">
        <v>3.1E-2</v>
      </c>
      <c r="Y109" s="147">
        <v>1E-3</v>
      </c>
      <c r="Z109" s="147">
        <v>2E-3</v>
      </c>
      <c r="AA109" s="147">
        <v>0.115</v>
      </c>
      <c r="AB109" s="147">
        <v>0.13</v>
      </c>
      <c r="AC109" s="12"/>
    </row>
    <row r="110" spans="1:29" x14ac:dyDescent="0.25">
      <c r="A110" s="98" t="s">
        <v>1540</v>
      </c>
      <c r="B110" s="147" t="s">
        <v>162</v>
      </c>
      <c r="C110" s="147">
        <v>0.18129988597491448</v>
      </c>
      <c r="D110" s="147">
        <v>0.26852907639680729</v>
      </c>
      <c r="E110" s="147">
        <v>0.15735461801596351</v>
      </c>
      <c r="F110" s="147">
        <v>2.7366020524515394E-2</v>
      </c>
      <c r="G110" s="147">
        <v>0.33352337514253133</v>
      </c>
      <c r="H110" s="147">
        <v>5.7012542759407071E-3</v>
      </c>
      <c r="I110" s="147">
        <v>2.6225769669327253E-2</v>
      </c>
      <c r="J110" s="147">
        <v>0.99999999999999989</v>
      </c>
      <c r="K110" s="148">
        <v>1754</v>
      </c>
      <c r="L110" s="98"/>
      <c r="M110" s="147" t="s">
        <v>162</v>
      </c>
      <c r="N110" s="147" t="s">
        <v>162</v>
      </c>
      <c r="O110" s="147">
        <v>0.16400000000000001</v>
      </c>
      <c r="P110" s="147">
        <v>0.2</v>
      </c>
      <c r="Q110" s="147">
        <v>0.248</v>
      </c>
      <c r="R110" s="147">
        <v>0.28999999999999998</v>
      </c>
      <c r="S110" s="147">
        <v>0.14099999999999999</v>
      </c>
      <c r="T110" s="147">
        <v>0.17499999999999999</v>
      </c>
      <c r="U110" s="147">
        <v>2.1000000000000001E-2</v>
      </c>
      <c r="V110" s="147">
        <v>3.5999999999999997E-2</v>
      </c>
      <c r="W110" s="147">
        <v>0.312</v>
      </c>
      <c r="X110" s="147">
        <v>0.35599999999999998</v>
      </c>
      <c r="Y110" s="147">
        <v>3.0000000000000001E-3</v>
      </c>
      <c r="Z110" s="147">
        <v>0.01</v>
      </c>
      <c r="AA110" s="147">
        <v>0.02</v>
      </c>
      <c r="AB110" s="147">
        <v>3.5000000000000003E-2</v>
      </c>
      <c r="AC110" s="12"/>
    </row>
    <row r="111" spans="1:29" x14ac:dyDescent="0.25">
      <c r="A111" s="98" t="s">
        <v>1541</v>
      </c>
      <c r="B111" s="147" t="s">
        <v>162</v>
      </c>
      <c r="C111" s="147">
        <v>0.10437076111529767</v>
      </c>
      <c r="D111" s="147">
        <v>0.3477769404672193</v>
      </c>
      <c r="E111" s="147">
        <v>0.11492087415222306</v>
      </c>
      <c r="F111" s="147">
        <v>2.562170308967596E-2</v>
      </c>
      <c r="G111" s="147">
        <v>0.34438583270535039</v>
      </c>
      <c r="H111" s="147">
        <v>5.6518462697814622E-3</v>
      </c>
      <c r="I111" s="147">
        <v>5.727204220045215E-2</v>
      </c>
      <c r="J111" s="147">
        <v>0.99999999999999989</v>
      </c>
      <c r="K111" s="148">
        <v>2654</v>
      </c>
      <c r="L111" s="98"/>
      <c r="M111" s="147" t="s">
        <v>162</v>
      </c>
      <c r="N111" s="147" t="s">
        <v>162</v>
      </c>
      <c r="O111" s="147">
        <v>9.2999999999999999E-2</v>
      </c>
      <c r="P111" s="147">
        <v>0.11700000000000001</v>
      </c>
      <c r="Q111" s="147">
        <v>0.33</v>
      </c>
      <c r="R111" s="147">
        <v>0.36599999999999999</v>
      </c>
      <c r="S111" s="147">
        <v>0.10299999999999999</v>
      </c>
      <c r="T111" s="147">
        <v>0.128</v>
      </c>
      <c r="U111" s="147">
        <v>0.02</v>
      </c>
      <c r="V111" s="147">
        <v>3.2000000000000001E-2</v>
      </c>
      <c r="W111" s="147">
        <v>0.32700000000000001</v>
      </c>
      <c r="X111" s="147">
        <v>0.36299999999999999</v>
      </c>
      <c r="Y111" s="147">
        <v>3.0000000000000001E-3</v>
      </c>
      <c r="Z111" s="147">
        <v>8.9999999999999993E-3</v>
      </c>
      <c r="AA111" s="147">
        <v>4.9000000000000002E-2</v>
      </c>
      <c r="AB111" s="147">
        <v>6.7000000000000004E-2</v>
      </c>
      <c r="AC111" s="12"/>
    </row>
    <row r="112" spans="1:29" x14ac:dyDescent="0.25">
      <c r="A112" s="98" t="s">
        <v>1542</v>
      </c>
      <c r="B112" s="147" t="s">
        <v>162</v>
      </c>
      <c r="C112" s="147">
        <v>0.18530440867739678</v>
      </c>
      <c r="D112" s="147">
        <v>0.34079776067179846</v>
      </c>
      <c r="E112" s="147">
        <v>0.1205038488453464</v>
      </c>
      <c r="F112" s="147">
        <v>2.3372988103568929E-2</v>
      </c>
      <c r="G112" s="147">
        <v>0.26494051784464662</v>
      </c>
      <c r="H112" s="147">
        <v>3.0790762771168651E-3</v>
      </c>
      <c r="I112" s="147">
        <v>6.200139958012596E-2</v>
      </c>
      <c r="J112" s="147">
        <v>0.99999999999999989</v>
      </c>
      <c r="K112" s="148">
        <v>7145</v>
      </c>
      <c r="L112" s="98"/>
      <c r="M112" s="147" t="s">
        <v>162</v>
      </c>
      <c r="N112" s="147" t="s">
        <v>162</v>
      </c>
      <c r="O112" s="147">
        <v>0.17599999999999999</v>
      </c>
      <c r="P112" s="147">
        <v>0.19400000000000001</v>
      </c>
      <c r="Q112" s="147">
        <v>0.33</v>
      </c>
      <c r="R112" s="147">
        <v>0.35199999999999998</v>
      </c>
      <c r="S112" s="147">
        <v>0.113</v>
      </c>
      <c r="T112" s="147">
        <v>0.128</v>
      </c>
      <c r="U112" s="147">
        <v>0.02</v>
      </c>
      <c r="V112" s="147">
        <v>2.7E-2</v>
      </c>
      <c r="W112" s="147">
        <v>0.255</v>
      </c>
      <c r="X112" s="147">
        <v>0.27500000000000002</v>
      </c>
      <c r="Y112" s="147">
        <v>2E-3</v>
      </c>
      <c r="Z112" s="147">
        <v>5.0000000000000001E-3</v>
      </c>
      <c r="AA112" s="147">
        <v>5.7000000000000002E-2</v>
      </c>
      <c r="AB112" s="147">
        <v>6.8000000000000005E-2</v>
      </c>
      <c r="AC112" s="12"/>
    </row>
    <row r="113" spans="1:29" x14ac:dyDescent="0.25">
      <c r="A113" s="98" t="s">
        <v>1543</v>
      </c>
      <c r="B113" s="147" t="s">
        <v>162</v>
      </c>
      <c r="C113" s="147">
        <v>0.35650587758411023</v>
      </c>
      <c r="D113" s="147">
        <v>0.2156465342521281</v>
      </c>
      <c r="E113" s="147">
        <v>7.3368463721118771E-2</v>
      </c>
      <c r="F113" s="147">
        <v>0.10843129306850426</v>
      </c>
      <c r="G113" s="147">
        <v>0.19618970409404135</v>
      </c>
      <c r="H113" s="147">
        <v>6.0802594244021074E-3</v>
      </c>
      <c r="I113" s="147">
        <v>4.3777867855695179E-2</v>
      </c>
      <c r="J113" s="147">
        <v>1.0000000000000002</v>
      </c>
      <c r="K113" s="148">
        <v>4934</v>
      </c>
      <c r="L113" s="98"/>
      <c r="M113" s="147" t="s">
        <v>162</v>
      </c>
      <c r="N113" s="147" t="s">
        <v>162</v>
      </c>
      <c r="O113" s="147">
        <v>0.34300000000000003</v>
      </c>
      <c r="P113" s="147">
        <v>0.37</v>
      </c>
      <c r="Q113" s="147">
        <v>0.20399999999999999</v>
      </c>
      <c r="R113" s="147">
        <v>0.22700000000000001</v>
      </c>
      <c r="S113" s="147">
        <v>6.6000000000000003E-2</v>
      </c>
      <c r="T113" s="147">
        <v>8.1000000000000003E-2</v>
      </c>
      <c r="U113" s="147">
        <v>0.1</v>
      </c>
      <c r="V113" s="147">
        <v>0.11700000000000001</v>
      </c>
      <c r="W113" s="147">
        <v>0.185</v>
      </c>
      <c r="X113" s="147">
        <v>0.20799999999999999</v>
      </c>
      <c r="Y113" s="147">
        <v>4.0000000000000001E-3</v>
      </c>
      <c r="Z113" s="147">
        <v>8.9999999999999993E-3</v>
      </c>
      <c r="AA113" s="147">
        <v>3.7999999999999999E-2</v>
      </c>
      <c r="AB113" s="147">
        <v>0.05</v>
      </c>
      <c r="AC113" s="12"/>
    </row>
    <row r="114" spans="1:29" x14ac:dyDescent="0.25">
      <c r="A114" s="98" t="s">
        <v>1544</v>
      </c>
      <c r="B114" s="147" t="s">
        <v>162</v>
      </c>
      <c r="C114" s="147">
        <v>0.23948374760994265</v>
      </c>
      <c r="D114" s="147">
        <v>0.24737093690248566</v>
      </c>
      <c r="E114" s="147">
        <v>0.11639579349904397</v>
      </c>
      <c r="F114" s="147">
        <v>1.8881453154875716E-2</v>
      </c>
      <c r="G114" s="147">
        <v>0.3004302103250478</v>
      </c>
      <c r="H114" s="147">
        <v>1.0755258126195029E-2</v>
      </c>
      <c r="I114" s="147">
        <v>6.6682600382409182E-2</v>
      </c>
      <c r="J114" s="147">
        <v>1</v>
      </c>
      <c r="K114" s="148">
        <v>4184</v>
      </c>
      <c r="L114" s="98"/>
      <c r="M114" s="147" t="s">
        <v>162</v>
      </c>
      <c r="N114" s="147" t="s">
        <v>162</v>
      </c>
      <c r="O114" s="147">
        <v>0.22700000000000001</v>
      </c>
      <c r="P114" s="147">
        <v>0.253</v>
      </c>
      <c r="Q114" s="147">
        <v>0.23499999999999999</v>
      </c>
      <c r="R114" s="147">
        <v>0.26100000000000001</v>
      </c>
      <c r="S114" s="147">
        <v>0.107</v>
      </c>
      <c r="T114" s="147">
        <v>0.126</v>
      </c>
      <c r="U114" s="147">
        <v>1.4999999999999999E-2</v>
      </c>
      <c r="V114" s="147">
        <v>2.3E-2</v>
      </c>
      <c r="W114" s="147">
        <v>0.28699999999999998</v>
      </c>
      <c r="X114" s="147">
        <v>0.314</v>
      </c>
      <c r="Y114" s="147">
        <v>8.0000000000000002E-3</v>
      </c>
      <c r="Z114" s="147">
        <v>1.4E-2</v>
      </c>
      <c r="AA114" s="147">
        <v>0.06</v>
      </c>
      <c r="AB114" s="147">
        <v>7.4999999999999997E-2</v>
      </c>
      <c r="AC114" s="12"/>
    </row>
    <row r="115" spans="1:29" x14ac:dyDescent="0.25">
      <c r="A115" s="98" t="s">
        <v>1545</v>
      </c>
      <c r="B115" s="147" t="s">
        <v>162</v>
      </c>
      <c r="C115" s="147">
        <v>0.12001443782710702</v>
      </c>
      <c r="D115" s="147">
        <v>0.20700234614690488</v>
      </c>
      <c r="E115" s="147">
        <v>9.9440534199602956E-2</v>
      </c>
      <c r="F115" s="147">
        <v>3.5553149251037718E-2</v>
      </c>
      <c r="G115" s="147">
        <v>0.4719364735607291</v>
      </c>
      <c r="H115" s="147">
        <v>1.6242555495397944E-2</v>
      </c>
      <c r="I115" s="147">
        <v>4.981050351922036E-2</v>
      </c>
      <c r="J115" s="147">
        <v>1</v>
      </c>
      <c r="K115" s="148">
        <v>5541</v>
      </c>
      <c r="L115" s="98"/>
      <c r="M115" s="147" t="s">
        <v>162</v>
      </c>
      <c r="N115" s="147" t="s">
        <v>162</v>
      </c>
      <c r="O115" s="147">
        <v>0.112</v>
      </c>
      <c r="P115" s="147">
        <v>0.129</v>
      </c>
      <c r="Q115" s="147">
        <v>0.19700000000000001</v>
      </c>
      <c r="R115" s="147">
        <v>0.218</v>
      </c>
      <c r="S115" s="147">
        <v>9.1999999999999998E-2</v>
      </c>
      <c r="T115" s="147">
        <v>0.108</v>
      </c>
      <c r="U115" s="147">
        <v>3.1E-2</v>
      </c>
      <c r="V115" s="147">
        <v>4.1000000000000002E-2</v>
      </c>
      <c r="W115" s="147">
        <v>0.45900000000000002</v>
      </c>
      <c r="X115" s="147">
        <v>0.48499999999999999</v>
      </c>
      <c r="Y115" s="147">
        <v>1.2999999999999999E-2</v>
      </c>
      <c r="Z115" s="147">
        <v>0.02</v>
      </c>
      <c r="AA115" s="147">
        <v>4.3999999999999997E-2</v>
      </c>
      <c r="AB115" s="147">
        <v>5.6000000000000001E-2</v>
      </c>
      <c r="AC115" s="12"/>
    </row>
    <row r="116" spans="1:29" x14ac:dyDescent="0.25">
      <c r="A116" s="98" t="s">
        <v>1546</v>
      </c>
      <c r="B116" s="147" t="s">
        <v>162</v>
      </c>
      <c r="C116" s="147">
        <v>0.2918645507548554</v>
      </c>
      <c r="D116" s="147">
        <v>0.44951542530599636</v>
      </c>
      <c r="E116" s="147">
        <v>8.5215645391713959E-2</v>
      </c>
      <c r="F116" s="147">
        <v>1.2471523997065524E-2</v>
      </c>
      <c r="G116" s="147">
        <v>8.7648171744082778E-2</v>
      </c>
      <c r="H116" s="147">
        <v>4.7106065871269165E-3</v>
      </c>
      <c r="I116" s="147">
        <v>6.8574076219159036E-2</v>
      </c>
      <c r="J116" s="147">
        <v>1</v>
      </c>
      <c r="K116" s="148">
        <v>25899</v>
      </c>
      <c r="L116" s="98"/>
      <c r="M116" s="147" t="s">
        <v>162</v>
      </c>
      <c r="N116" s="147" t="s">
        <v>162</v>
      </c>
      <c r="O116" s="147">
        <v>0.28599999999999998</v>
      </c>
      <c r="P116" s="147">
        <v>0.29699999999999999</v>
      </c>
      <c r="Q116" s="147">
        <v>0.443</v>
      </c>
      <c r="R116" s="147">
        <v>0.45600000000000002</v>
      </c>
      <c r="S116" s="147">
        <v>8.2000000000000003E-2</v>
      </c>
      <c r="T116" s="147">
        <v>8.8999999999999996E-2</v>
      </c>
      <c r="U116" s="147">
        <v>1.0999999999999999E-2</v>
      </c>
      <c r="V116" s="147">
        <v>1.4E-2</v>
      </c>
      <c r="W116" s="147">
        <v>8.4000000000000005E-2</v>
      </c>
      <c r="X116" s="147">
        <v>9.0999999999999998E-2</v>
      </c>
      <c r="Y116" s="147">
        <v>4.0000000000000001E-3</v>
      </c>
      <c r="Z116" s="147">
        <v>6.0000000000000001E-3</v>
      </c>
      <c r="AA116" s="147">
        <v>6.6000000000000003E-2</v>
      </c>
      <c r="AB116" s="147">
        <v>7.1999999999999995E-2</v>
      </c>
      <c r="AC116" s="12"/>
    </row>
    <row r="117" spans="1:29" x14ac:dyDescent="0.25">
      <c r="A117" s="98" t="s">
        <v>1547</v>
      </c>
      <c r="B117" s="147" t="s">
        <v>162</v>
      </c>
      <c r="C117" s="147">
        <v>0.11811023622047244</v>
      </c>
      <c r="D117" s="147">
        <v>0.36832895888014</v>
      </c>
      <c r="E117" s="147">
        <v>0.18197725284339458</v>
      </c>
      <c r="F117" s="147">
        <v>2.2747156605424323E-2</v>
      </c>
      <c r="G117" s="147">
        <v>0.20822397200349957</v>
      </c>
      <c r="H117" s="147">
        <v>8.7489063867016627E-3</v>
      </c>
      <c r="I117" s="147">
        <v>9.1863517060367453E-2</v>
      </c>
      <c r="J117" s="147">
        <v>1</v>
      </c>
      <c r="K117" s="148">
        <v>1143</v>
      </c>
      <c r="L117" s="98"/>
      <c r="M117" s="147" t="s">
        <v>162</v>
      </c>
      <c r="N117" s="147" t="s">
        <v>162</v>
      </c>
      <c r="O117" s="147">
        <v>0.10100000000000001</v>
      </c>
      <c r="P117" s="147">
        <v>0.13800000000000001</v>
      </c>
      <c r="Q117" s="147">
        <v>0.34100000000000003</v>
      </c>
      <c r="R117" s="147">
        <v>0.39700000000000002</v>
      </c>
      <c r="S117" s="147">
        <v>0.161</v>
      </c>
      <c r="T117" s="147">
        <v>0.20499999999999999</v>
      </c>
      <c r="U117" s="147">
        <v>1.6E-2</v>
      </c>
      <c r="V117" s="147">
        <v>3.3000000000000002E-2</v>
      </c>
      <c r="W117" s="147">
        <v>0.186</v>
      </c>
      <c r="X117" s="147">
        <v>0.23300000000000001</v>
      </c>
      <c r="Y117" s="147">
        <v>5.0000000000000001E-3</v>
      </c>
      <c r="Z117" s="147">
        <v>1.6E-2</v>
      </c>
      <c r="AA117" s="147">
        <v>7.5999999999999998E-2</v>
      </c>
      <c r="AB117" s="147">
        <v>0.11</v>
      </c>
      <c r="AC117" s="12"/>
    </row>
    <row r="118" spans="1:29" x14ac:dyDescent="0.25">
      <c r="A118" s="98" t="s">
        <v>1548</v>
      </c>
      <c r="B118" s="147" t="s">
        <v>162</v>
      </c>
      <c r="C118" s="147">
        <v>0.22212148685403446</v>
      </c>
      <c r="D118" s="147">
        <v>0.24116047144152311</v>
      </c>
      <c r="E118" s="147">
        <v>8.5826533695980659E-2</v>
      </c>
      <c r="F118" s="147">
        <v>8.7035358114233907E-2</v>
      </c>
      <c r="G118" s="147">
        <v>0.30462375339981868</v>
      </c>
      <c r="H118" s="147">
        <v>1.2390450287095799E-2</v>
      </c>
      <c r="I118" s="147">
        <v>4.6841946207313391E-2</v>
      </c>
      <c r="J118" s="147">
        <v>1</v>
      </c>
      <c r="K118" s="148">
        <v>3309</v>
      </c>
      <c r="L118" s="98"/>
      <c r="M118" s="147" t="s">
        <v>162</v>
      </c>
      <c r="N118" s="147" t="s">
        <v>162</v>
      </c>
      <c r="O118" s="147">
        <v>0.20799999999999999</v>
      </c>
      <c r="P118" s="147">
        <v>0.23699999999999999</v>
      </c>
      <c r="Q118" s="147">
        <v>0.22700000000000001</v>
      </c>
      <c r="R118" s="147">
        <v>0.25600000000000001</v>
      </c>
      <c r="S118" s="147">
        <v>7.6999999999999999E-2</v>
      </c>
      <c r="T118" s="147">
        <v>9.6000000000000002E-2</v>
      </c>
      <c r="U118" s="147">
        <v>7.8E-2</v>
      </c>
      <c r="V118" s="147">
        <v>9.7000000000000003E-2</v>
      </c>
      <c r="W118" s="147">
        <v>0.28899999999999998</v>
      </c>
      <c r="X118" s="147">
        <v>0.32100000000000001</v>
      </c>
      <c r="Y118" s="147">
        <v>8.9999999999999993E-3</v>
      </c>
      <c r="Z118" s="147">
        <v>1.7000000000000001E-2</v>
      </c>
      <c r="AA118" s="147">
        <v>0.04</v>
      </c>
      <c r="AB118" s="147">
        <v>5.5E-2</v>
      </c>
      <c r="AC118" s="12"/>
    </row>
    <row r="119" spans="1:29" x14ac:dyDescent="0.25">
      <c r="A119" s="98" t="s">
        <v>1549</v>
      </c>
      <c r="B119" s="147" t="s">
        <v>162</v>
      </c>
      <c r="C119" s="147">
        <v>0.52569502948609936</v>
      </c>
      <c r="D119" s="147">
        <v>0.17691659646166807</v>
      </c>
      <c r="E119" s="147">
        <v>8.3403538331929233E-2</v>
      </c>
      <c r="F119" s="147">
        <v>3.285593934288121E-2</v>
      </c>
      <c r="G119" s="147">
        <v>9.5197978096040442E-2</v>
      </c>
      <c r="H119" s="147">
        <v>1.6849199663016006E-3</v>
      </c>
      <c r="I119" s="147">
        <v>8.4245998315080034E-2</v>
      </c>
      <c r="J119" s="147">
        <v>1</v>
      </c>
      <c r="K119" s="148">
        <v>1187</v>
      </c>
      <c r="L119" s="98"/>
      <c r="M119" s="147" t="s">
        <v>162</v>
      </c>
      <c r="N119" s="147" t="s">
        <v>162</v>
      </c>
      <c r="O119" s="147">
        <v>0.497</v>
      </c>
      <c r="P119" s="147">
        <v>0.55400000000000005</v>
      </c>
      <c r="Q119" s="147">
        <v>0.156</v>
      </c>
      <c r="R119" s="147">
        <v>0.2</v>
      </c>
      <c r="S119" s="147">
        <v>6.9000000000000006E-2</v>
      </c>
      <c r="T119" s="147">
        <v>0.10100000000000001</v>
      </c>
      <c r="U119" s="147">
        <v>2.4E-2</v>
      </c>
      <c r="V119" s="147">
        <v>4.4999999999999998E-2</v>
      </c>
      <c r="W119" s="147">
        <v>0.08</v>
      </c>
      <c r="X119" s="147">
        <v>0.113</v>
      </c>
      <c r="Y119" s="147">
        <v>0</v>
      </c>
      <c r="Z119" s="147">
        <v>6.0000000000000001E-3</v>
      </c>
      <c r="AA119" s="147">
        <v>7.0000000000000007E-2</v>
      </c>
      <c r="AB119" s="147">
        <v>0.10100000000000001</v>
      </c>
      <c r="AC119" s="12"/>
    </row>
    <row r="120" spans="1:29" x14ac:dyDescent="0.25">
      <c r="A120" s="98" t="s">
        <v>1550</v>
      </c>
      <c r="B120" s="147" t="s">
        <v>162</v>
      </c>
      <c r="C120" s="147">
        <v>0.42022222222222222</v>
      </c>
      <c r="D120" s="147">
        <v>0.34288888888888891</v>
      </c>
      <c r="E120" s="147">
        <v>6.933333333333333E-2</v>
      </c>
      <c r="F120" s="147">
        <v>1.5111111111111112E-2</v>
      </c>
      <c r="G120" s="147">
        <v>8.3333333333333329E-2</v>
      </c>
      <c r="H120" s="147">
        <v>9.1111111111111115E-3</v>
      </c>
      <c r="I120" s="147">
        <v>0.06</v>
      </c>
      <c r="J120" s="147">
        <v>1</v>
      </c>
      <c r="K120" s="148">
        <v>4500</v>
      </c>
      <c r="L120" s="98"/>
      <c r="M120" s="147" t="s">
        <v>162</v>
      </c>
      <c r="N120" s="147" t="s">
        <v>162</v>
      </c>
      <c r="O120" s="147">
        <v>0.40600000000000003</v>
      </c>
      <c r="P120" s="147">
        <v>0.435</v>
      </c>
      <c r="Q120" s="147">
        <v>0.32900000000000001</v>
      </c>
      <c r="R120" s="147">
        <v>0.35699999999999998</v>
      </c>
      <c r="S120" s="147">
        <v>6.2E-2</v>
      </c>
      <c r="T120" s="147">
        <v>7.6999999999999999E-2</v>
      </c>
      <c r="U120" s="147">
        <v>1.2E-2</v>
      </c>
      <c r="V120" s="147">
        <v>1.9E-2</v>
      </c>
      <c r="W120" s="147">
        <v>7.5999999999999998E-2</v>
      </c>
      <c r="X120" s="147">
        <v>9.1999999999999998E-2</v>
      </c>
      <c r="Y120" s="147">
        <v>7.0000000000000001E-3</v>
      </c>
      <c r="Z120" s="147">
        <v>1.2E-2</v>
      </c>
      <c r="AA120" s="147">
        <v>5.2999999999999999E-2</v>
      </c>
      <c r="AB120" s="147">
        <v>6.7000000000000004E-2</v>
      </c>
      <c r="AC120" s="12"/>
    </row>
    <row r="121" spans="1:29" x14ac:dyDescent="0.25">
      <c r="A121" s="98" t="s">
        <v>1551</v>
      </c>
      <c r="B121" s="147" t="s">
        <v>162</v>
      </c>
      <c r="C121" s="147">
        <v>0.32628398791540786</v>
      </c>
      <c r="D121" s="147">
        <v>0.40030211480362538</v>
      </c>
      <c r="E121" s="147">
        <v>0.1027190332326284</v>
      </c>
      <c r="F121" s="147">
        <v>1.2084592145015106E-2</v>
      </c>
      <c r="G121" s="147">
        <v>9.0634441087613288E-2</v>
      </c>
      <c r="H121" s="147">
        <v>6.0422960725075529E-3</v>
      </c>
      <c r="I121" s="147">
        <v>6.1933534743202415E-2</v>
      </c>
      <c r="J121" s="147">
        <v>1</v>
      </c>
      <c r="K121" s="148">
        <v>662</v>
      </c>
      <c r="L121" s="98"/>
      <c r="M121" s="147" t="s">
        <v>162</v>
      </c>
      <c r="N121" s="147" t="s">
        <v>162</v>
      </c>
      <c r="O121" s="147">
        <v>0.29199999999999998</v>
      </c>
      <c r="P121" s="147">
        <v>0.36299999999999999</v>
      </c>
      <c r="Q121" s="147">
        <v>0.36399999999999999</v>
      </c>
      <c r="R121" s="147">
        <v>0.438</v>
      </c>
      <c r="S121" s="147">
        <v>8.2000000000000003E-2</v>
      </c>
      <c r="T121" s="147">
        <v>0.128</v>
      </c>
      <c r="U121" s="147">
        <v>6.0000000000000001E-3</v>
      </c>
      <c r="V121" s="147">
        <v>2.4E-2</v>
      </c>
      <c r="W121" s="147">
        <v>7.0999999999999994E-2</v>
      </c>
      <c r="X121" s="147">
        <v>0.115</v>
      </c>
      <c r="Y121" s="147">
        <v>2E-3</v>
      </c>
      <c r="Z121" s="147">
        <v>1.4999999999999999E-2</v>
      </c>
      <c r="AA121" s="147">
        <v>4.5999999999999999E-2</v>
      </c>
      <c r="AB121" s="147">
        <v>8.3000000000000004E-2</v>
      </c>
      <c r="AC121" s="12"/>
    </row>
    <row r="122" spans="1:29" x14ac:dyDescent="0.25">
      <c r="A122" s="98" t="s">
        <v>1552</v>
      </c>
      <c r="B122" s="147">
        <v>5.4252120402202848E-2</v>
      </c>
      <c r="C122" s="147">
        <v>0.27548524070741143</v>
      </c>
      <c r="D122" s="147">
        <v>0.27907402817144272</v>
      </c>
      <c r="E122" s="147">
        <v>8.9100001077713958E-2</v>
      </c>
      <c r="F122" s="147">
        <v>2.4070741143885591E-2</v>
      </c>
      <c r="G122" s="147">
        <v>0.2128377286100723</v>
      </c>
      <c r="H122" s="147">
        <v>8.2283460323960816E-3</v>
      </c>
      <c r="I122" s="147">
        <v>5.6951793854875039E-2</v>
      </c>
      <c r="J122" s="147">
        <v>1</v>
      </c>
      <c r="K122" s="148">
        <v>185578</v>
      </c>
      <c r="L122" s="98"/>
      <c r="M122" s="147">
        <v>5.2999999999999999E-2</v>
      </c>
      <c r="N122" s="147">
        <v>5.5E-2</v>
      </c>
      <c r="O122" s="147">
        <v>0.27300000000000002</v>
      </c>
      <c r="P122" s="147">
        <v>0.27800000000000002</v>
      </c>
      <c r="Q122" s="147">
        <v>0.27700000000000002</v>
      </c>
      <c r="R122" s="147">
        <v>0.28100000000000003</v>
      </c>
      <c r="S122" s="147">
        <v>8.7999999999999995E-2</v>
      </c>
      <c r="T122" s="147">
        <v>0.09</v>
      </c>
      <c r="U122" s="147">
        <v>2.3E-2</v>
      </c>
      <c r="V122" s="147">
        <v>2.5000000000000001E-2</v>
      </c>
      <c r="W122" s="147">
        <v>0.21099999999999999</v>
      </c>
      <c r="X122" s="147">
        <v>0.215</v>
      </c>
      <c r="Y122" s="147">
        <v>8.0000000000000002E-3</v>
      </c>
      <c r="Z122" s="147">
        <v>8.9999999999999993E-3</v>
      </c>
      <c r="AA122" s="147">
        <v>5.6000000000000001E-2</v>
      </c>
      <c r="AB122" s="147">
        <v>5.8000000000000003E-2</v>
      </c>
      <c r="AC122" s="12"/>
    </row>
    <row r="123" spans="1:29" x14ac:dyDescent="0.25">
      <c r="A123" s="98" t="s">
        <v>1553</v>
      </c>
      <c r="B123" s="147" t="s">
        <v>162</v>
      </c>
      <c r="C123" s="147">
        <v>4.8324742268041239E-3</v>
      </c>
      <c r="D123" s="147">
        <v>0.14980670103092783</v>
      </c>
      <c r="E123" s="147">
        <v>0.13434278350515463</v>
      </c>
      <c r="F123" s="147">
        <v>4.1559278350515462E-2</v>
      </c>
      <c r="G123" s="147">
        <v>0.615979381443299</v>
      </c>
      <c r="H123" s="147">
        <v>9.6649484536082478E-3</v>
      </c>
      <c r="I123" s="147">
        <v>4.3814432989690719E-2</v>
      </c>
      <c r="J123" s="147">
        <v>0.99999999999999989</v>
      </c>
      <c r="K123" s="148">
        <v>3104</v>
      </c>
      <c r="L123" s="98"/>
      <c r="M123" s="147" t="s">
        <v>162</v>
      </c>
      <c r="N123" s="147" t="s">
        <v>162</v>
      </c>
      <c r="O123" s="147">
        <v>3.0000000000000001E-3</v>
      </c>
      <c r="P123" s="147">
        <v>8.0000000000000002E-3</v>
      </c>
      <c r="Q123" s="147">
        <v>0.13800000000000001</v>
      </c>
      <c r="R123" s="147">
        <v>0.16300000000000001</v>
      </c>
      <c r="S123" s="147">
        <v>0.123</v>
      </c>
      <c r="T123" s="147">
        <v>0.14699999999999999</v>
      </c>
      <c r="U123" s="147">
        <v>3.5000000000000003E-2</v>
      </c>
      <c r="V123" s="147">
        <v>4.9000000000000002E-2</v>
      </c>
      <c r="W123" s="147">
        <v>0.59899999999999998</v>
      </c>
      <c r="X123" s="147">
        <v>0.63300000000000001</v>
      </c>
      <c r="Y123" s="147">
        <v>7.0000000000000001E-3</v>
      </c>
      <c r="Z123" s="147">
        <v>1.4E-2</v>
      </c>
      <c r="AA123" s="147">
        <v>3.6999999999999998E-2</v>
      </c>
      <c r="AB123" s="147">
        <v>5.1999999999999998E-2</v>
      </c>
      <c r="AC123" s="12"/>
    </row>
    <row r="124" spans="1:29" x14ac:dyDescent="0.25">
      <c r="A124" s="98" t="s">
        <v>1554</v>
      </c>
      <c r="B124" s="147" t="s">
        <v>162</v>
      </c>
      <c r="C124" s="147">
        <v>0.1696551724137931</v>
      </c>
      <c r="D124" s="147">
        <v>0.39586206896551723</v>
      </c>
      <c r="E124" s="147">
        <v>0.19172413793103449</v>
      </c>
      <c r="F124" s="147">
        <v>3.310344827586207E-2</v>
      </c>
      <c r="G124" s="147">
        <v>0.16689655172413792</v>
      </c>
      <c r="H124" s="147">
        <v>8.2758620689655175E-3</v>
      </c>
      <c r="I124" s="147">
        <v>3.4482758620689655E-2</v>
      </c>
      <c r="J124" s="147">
        <v>1</v>
      </c>
      <c r="K124" s="148">
        <v>725</v>
      </c>
      <c r="L124" s="98"/>
      <c r="M124" s="147" t="s">
        <v>162</v>
      </c>
      <c r="N124" s="147" t="s">
        <v>162</v>
      </c>
      <c r="O124" s="147">
        <v>0.14399999999999999</v>
      </c>
      <c r="P124" s="147">
        <v>0.19900000000000001</v>
      </c>
      <c r="Q124" s="147">
        <v>0.36099999999999999</v>
      </c>
      <c r="R124" s="147">
        <v>0.432</v>
      </c>
      <c r="S124" s="147">
        <v>0.16500000000000001</v>
      </c>
      <c r="T124" s="147">
        <v>0.222</v>
      </c>
      <c r="U124" s="147">
        <v>2.1999999999999999E-2</v>
      </c>
      <c r="V124" s="147">
        <v>4.9000000000000002E-2</v>
      </c>
      <c r="W124" s="147">
        <v>0.14199999999999999</v>
      </c>
      <c r="X124" s="147">
        <v>0.19600000000000001</v>
      </c>
      <c r="Y124" s="147">
        <v>4.0000000000000001E-3</v>
      </c>
      <c r="Z124" s="147">
        <v>1.7999999999999999E-2</v>
      </c>
      <c r="AA124" s="147">
        <v>2.3E-2</v>
      </c>
      <c r="AB124" s="147">
        <v>0.05</v>
      </c>
      <c r="AC124" s="12"/>
    </row>
    <row r="125" spans="1:29" x14ac:dyDescent="0.25">
      <c r="A125" s="98" t="s">
        <v>1555</v>
      </c>
      <c r="B125" s="147">
        <v>5.1059484299208582E-4</v>
      </c>
      <c r="C125" s="147">
        <v>0.12330865458258872</v>
      </c>
      <c r="D125" s="147">
        <v>0.32141945366351798</v>
      </c>
      <c r="E125" s="147">
        <v>0.16696451365841206</v>
      </c>
      <c r="F125" s="147">
        <v>3.0890988001021191E-2</v>
      </c>
      <c r="G125" s="147">
        <v>0.28593311207556804</v>
      </c>
      <c r="H125" s="147">
        <v>1.5828440132754661E-2</v>
      </c>
      <c r="I125" s="147">
        <v>5.5144243043145268E-2</v>
      </c>
      <c r="J125" s="147">
        <v>1</v>
      </c>
      <c r="K125" s="148">
        <v>3917</v>
      </c>
      <c r="L125" s="98"/>
      <c r="M125" s="147">
        <v>0</v>
      </c>
      <c r="N125" s="147">
        <v>2E-3</v>
      </c>
      <c r="O125" s="147">
        <v>0.113</v>
      </c>
      <c r="P125" s="147">
        <v>0.13400000000000001</v>
      </c>
      <c r="Q125" s="147">
        <v>0.307</v>
      </c>
      <c r="R125" s="147">
        <v>0.33600000000000002</v>
      </c>
      <c r="S125" s="147">
        <v>0.156</v>
      </c>
      <c r="T125" s="147">
        <v>0.17899999999999999</v>
      </c>
      <c r="U125" s="147">
        <v>2.5999999999999999E-2</v>
      </c>
      <c r="V125" s="147">
        <v>3.6999999999999998E-2</v>
      </c>
      <c r="W125" s="147">
        <v>0.27200000000000002</v>
      </c>
      <c r="X125" s="147">
        <v>0.3</v>
      </c>
      <c r="Y125" s="147">
        <v>1.2E-2</v>
      </c>
      <c r="Z125" s="147">
        <v>0.02</v>
      </c>
      <c r="AA125" s="147">
        <v>4.8000000000000001E-2</v>
      </c>
      <c r="AB125" s="147">
        <v>6.3E-2</v>
      </c>
      <c r="AC125" s="12"/>
    </row>
    <row r="126" spans="1:29" x14ac:dyDescent="0.25">
      <c r="A126" s="98" t="s">
        <v>1556</v>
      </c>
      <c r="B126" s="147" t="s">
        <v>162</v>
      </c>
      <c r="C126" s="147">
        <v>4.2675893886966548E-2</v>
      </c>
      <c r="D126" s="147">
        <v>0.43829296424452135</v>
      </c>
      <c r="E126" s="147">
        <v>0.12802768166089964</v>
      </c>
      <c r="F126" s="147">
        <v>3.5755478662053058E-2</v>
      </c>
      <c r="G126" s="147">
        <v>0.28835063437139563</v>
      </c>
      <c r="H126" s="147">
        <v>1.4994232987312572E-2</v>
      </c>
      <c r="I126" s="147">
        <v>5.1903114186851208E-2</v>
      </c>
      <c r="J126" s="147">
        <v>1</v>
      </c>
      <c r="K126" s="148">
        <v>867</v>
      </c>
      <c r="L126" s="98"/>
      <c r="M126" s="147" t="s">
        <v>162</v>
      </c>
      <c r="N126" s="147" t="s">
        <v>162</v>
      </c>
      <c r="O126" s="147">
        <v>3.1E-2</v>
      </c>
      <c r="P126" s="147">
        <v>5.8000000000000003E-2</v>
      </c>
      <c r="Q126" s="147">
        <v>0.40600000000000003</v>
      </c>
      <c r="R126" s="147">
        <v>0.47199999999999998</v>
      </c>
      <c r="S126" s="147">
        <v>0.107</v>
      </c>
      <c r="T126" s="147">
        <v>0.152</v>
      </c>
      <c r="U126" s="147">
        <v>2.5000000000000001E-2</v>
      </c>
      <c r="V126" s="147">
        <v>0.05</v>
      </c>
      <c r="W126" s="147">
        <v>0.25900000000000001</v>
      </c>
      <c r="X126" s="147">
        <v>0.31900000000000001</v>
      </c>
      <c r="Y126" s="147">
        <v>8.9999999999999993E-3</v>
      </c>
      <c r="Z126" s="147">
        <v>2.5000000000000001E-2</v>
      </c>
      <c r="AA126" s="147">
        <v>3.9E-2</v>
      </c>
      <c r="AB126" s="147">
        <v>6.9000000000000006E-2</v>
      </c>
      <c r="AC126" s="12"/>
    </row>
    <row r="127" spans="1:29" x14ac:dyDescent="0.25">
      <c r="A127" s="98" t="s">
        <v>1557</v>
      </c>
      <c r="B127" s="147" t="s">
        <v>162</v>
      </c>
      <c r="C127" s="147">
        <v>0.12179487179487179</v>
      </c>
      <c r="D127" s="147">
        <v>0.20604395604395603</v>
      </c>
      <c r="E127" s="147">
        <v>0.11172161172161173</v>
      </c>
      <c r="F127" s="147">
        <v>3.8461538461538464E-2</v>
      </c>
      <c r="G127" s="147">
        <v>0.47619047619047616</v>
      </c>
      <c r="H127" s="147">
        <v>6.41025641025641E-3</v>
      </c>
      <c r="I127" s="147">
        <v>3.9377289377289376E-2</v>
      </c>
      <c r="J127" s="147">
        <v>0.99999999999999989</v>
      </c>
      <c r="K127" s="148">
        <v>1092</v>
      </c>
      <c r="L127" s="98"/>
      <c r="M127" s="147" t="s">
        <v>162</v>
      </c>
      <c r="N127" s="147" t="s">
        <v>162</v>
      </c>
      <c r="O127" s="147">
        <v>0.104</v>
      </c>
      <c r="P127" s="147">
        <v>0.14299999999999999</v>
      </c>
      <c r="Q127" s="147">
        <v>0.183</v>
      </c>
      <c r="R127" s="147">
        <v>0.23100000000000001</v>
      </c>
      <c r="S127" s="147">
        <v>9.4E-2</v>
      </c>
      <c r="T127" s="147">
        <v>0.13200000000000001</v>
      </c>
      <c r="U127" s="147">
        <v>2.9000000000000001E-2</v>
      </c>
      <c r="V127" s="147">
        <v>5.1999999999999998E-2</v>
      </c>
      <c r="W127" s="147">
        <v>0.44700000000000001</v>
      </c>
      <c r="X127" s="147">
        <v>0.50600000000000001</v>
      </c>
      <c r="Y127" s="147">
        <v>3.0000000000000001E-3</v>
      </c>
      <c r="Z127" s="147">
        <v>1.2999999999999999E-2</v>
      </c>
      <c r="AA127" s="147">
        <v>2.9000000000000001E-2</v>
      </c>
      <c r="AB127" s="147">
        <v>5.2999999999999999E-2</v>
      </c>
      <c r="AC127" s="12"/>
    </row>
    <row r="128" spans="1:29" x14ac:dyDescent="0.25">
      <c r="A128" s="98" t="s">
        <v>1558</v>
      </c>
      <c r="B128" s="147" t="s">
        <v>162</v>
      </c>
      <c r="C128" s="147">
        <v>6.6447908121410992E-2</v>
      </c>
      <c r="D128" s="147">
        <v>0.26579163248564397</v>
      </c>
      <c r="E128" s="147">
        <v>0.16324856439704677</v>
      </c>
      <c r="F128" s="147">
        <v>1.8867924528301886E-2</v>
      </c>
      <c r="G128" s="147">
        <v>0.4331419196062346</v>
      </c>
      <c r="H128" s="147">
        <v>1.3125512715340444E-2</v>
      </c>
      <c r="I128" s="147">
        <v>3.937653814602133E-2</v>
      </c>
      <c r="J128" s="147">
        <v>1</v>
      </c>
      <c r="K128" s="148">
        <v>1219</v>
      </c>
      <c r="L128" s="98"/>
      <c r="M128" s="147" t="s">
        <v>162</v>
      </c>
      <c r="N128" s="147" t="s">
        <v>162</v>
      </c>
      <c r="O128" s="147">
        <v>5.3999999999999999E-2</v>
      </c>
      <c r="P128" s="147">
        <v>8.2000000000000003E-2</v>
      </c>
      <c r="Q128" s="147">
        <v>0.24199999999999999</v>
      </c>
      <c r="R128" s="147">
        <v>0.29099999999999998</v>
      </c>
      <c r="S128" s="147">
        <v>0.14399999999999999</v>
      </c>
      <c r="T128" s="147">
        <v>0.185</v>
      </c>
      <c r="U128" s="147">
        <v>1.2999999999999999E-2</v>
      </c>
      <c r="V128" s="147">
        <v>2.8000000000000001E-2</v>
      </c>
      <c r="W128" s="147">
        <v>0.40600000000000003</v>
      </c>
      <c r="X128" s="147">
        <v>0.46100000000000002</v>
      </c>
      <c r="Y128" s="147">
        <v>8.0000000000000002E-3</v>
      </c>
      <c r="Z128" s="147">
        <v>2.1000000000000001E-2</v>
      </c>
      <c r="AA128" s="147">
        <v>0.03</v>
      </c>
      <c r="AB128" s="147">
        <v>5.1999999999999998E-2</v>
      </c>
      <c r="AC128" s="12"/>
    </row>
    <row r="129" spans="1:29" x14ac:dyDescent="0.25">
      <c r="A129" s="98" t="s">
        <v>1559</v>
      </c>
      <c r="B129" s="147" t="s">
        <v>162</v>
      </c>
      <c r="C129" s="147">
        <v>0.14738393515106854</v>
      </c>
      <c r="D129" s="147">
        <v>0.54089904200442152</v>
      </c>
      <c r="E129" s="147">
        <v>0.14959469417833457</v>
      </c>
      <c r="F129" s="147">
        <v>1.6949152542372881E-2</v>
      </c>
      <c r="G129" s="147">
        <v>7.0007369196757555E-2</v>
      </c>
      <c r="H129" s="147">
        <v>2.2107590272660281E-3</v>
      </c>
      <c r="I129" s="147">
        <v>7.2955047899778927E-2</v>
      </c>
      <c r="J129" s="147">
        <v>0.99999999999999989</v>
      </c>
      <c r="K129" s="148">
        <v>1357</v>
      </c>
      <c r="L129" s="98"/>
      <c r="M129" s="147" t="s">
        <v>162</v>
      </c>
      <c r="N129" s="147" t="s">
        <v>162</v>
      </c>
      <c r="O129" s="147">
        <v>0.13</v>
      </c>
      <c r="P129" s="147">
        <v>0.16700000000000001</v>
      </c>
      <c r="Q129" s="147">
        <v>0.51400000000000001</v>
      </c>
      <c r="R129" s="147">
        <v>0.56699999999999995</v>
      </c>
      <c r="S129" s="147">
        <v>0.13200000000000001</v>
      </c>
      <c r="T129" s="147">
        <v>0.17</v>
      </c>
      <c r="U129" s="147">
        <v>1.0999999999999999E-2</v>
      </c>
      <c r="V129" s="147">
        <v>2.5000000000000001E-2</v>
      </c>
      <c r="W129" s="147">
        <v>5.8000000000000003E-2</v>
      </c>
      <c r="X129" s="147">
        <v>8.5000000000000006E-2</v>
      </c>
      <c r="Y129" s="147">
        <v>1E-3</v>
      </c>
      <c r="Z129" s="147">
        <v>6.0000000000000001E-3</v>
      </c>
      <c r="AA129" s="147">
        <v>0.06</v>
      </c>
      <c r="AB129" s="147">
        <v>8.7999999999999995E-2</v>
      </c>
      <c r="AC129" s="12"/>
    </row>
    <row r="130" spans="1:29" x14ac:dyDescent="0.25">
      <c r="A130" s="98" t="s">
        <v>1560</v>
      </c>
      <c r="B130" s="147" t="s">
        <v>162</v>
      </c>
      <c r="C130" s="147">
        <v>2.997002997002997E-3</v>
      </c>
      <c r="D130" s="147">
        <v>0.24775224775224775</v>
      </c>
      <c r="E130" s="147">
        <v>0.26273726273726272</v>
      </c>
      <c r="F130" s="147">
        <v>5.1948051948051951E-2</v>
      </c>
      <c r="G130" s="147">
        <v>0.39760239760239763</v>
      </c>
      <c r="H130" s="147">
        <v>1.2987012987012988E-2</v>
      </c>
      <c r="I130" s="147">
        <v>2.3976023976023976E-2</v>
      </c>
      <c r="J130" s="147">
        <v>1</v>
      </c>
      <c r="K130" s="148">
        <v>1001</v>
      </c>
      <c r="L130" s="98"/>
      <c r="M130" s="147" t="s">
        <v>162</v>
      </c>
      <c r="N130" s="147" t="s">
        <v>162</v>
      </c>
      <c r="O130" s="147">
        <v>1E-3</v>
      </c>
      <c r="P130" s="147">
        <v>8.9999999999999993E-3</v>
      </c>
      <c r="Q130" s="147">
        <v>0.222</v>
      </c>
      <c r="R130" s="147">
        <v>0.27500000000000002</v>
      </c>
      <c r="S130" s="147">
        <v>0.23599999999999999</v>
      </c>
      <c r="T130" s="147">
        <v>0.29099999999999998</v>
      </c>
      <c r="U130" s="147">
        <v>0.04</v>
      </c>
      <c r="V130" s="147">
        <v>6.7000000000000004E-2</v>
      </c>
      <c r="W130" s="147">
        <v>0.36799999999999999</v>
      </c>
      <c r="X130" s="147">
        <v>0.42799999999999999</v>
      </c>
      <c r="Y130" s="147">
        <v>8.0000000000000002E-3</v>
      </c>
      <c r="Z130" s="147">
        <v>2.1999999999999999E-2</v>
      </c>
      <c r="AA130" s="147">
        <v>1.6E-2</v>
      </c>
      <c r="AB130" s="147">
        <v>3.5000000000000003E-2</v>
      </c>
      <c r="AC130" s="12"/>
    </row>
    <row r="131" spans="1:29" x14ac:dyDescent="0.25">
      <c r="A131" s="98" t="s">
        <v>1561</v>
      </c>
      <c r="B131" s="147" t="s">
        <v>162</v>
      </c>
      <c r="C131" s="147">
        <v>2.886002886002886E-3</v>
      </c>
      <c r="D131" s="147">
        <v>0.35786435786435788</v>
      </c>
      <c r="E131" s="147">
        <v>0.36507936507936506</v>
      </c>
      <c r="F131" s="147">
        <v>4.7619047619047616E-2</v>
      </c>
      <c r="G131" s="147">
        <v>0.1847041847041847</v>
      </c>
      <c r="H131" s="147">
        <v>1.443001443001443E-3</v>
      </c>
      <c r="I131" s="147">
        <v>4.0404040404040407E-2</v>
      </c>
      <c r="J131" s="147">
        <v>1</v>
      </c>
      <c r="K131" s="148">
        <v>693</v>
      </c>
      <c r="L131" s="98"/>
      <c r="M131" s="147" t="s">
        <v>162</v>
      </c>
      <c r="N131" s="147" t="s">
        <v>162</v>
      </c>
      <c r="O131" s="147">
        <v>1E-3</v>
      </c>
      <c r="P131" s="147">
        <v>0.01</v>
      </c>
      <c r="Q131" s="147">
        <v>0.32300000000000001</v>
      </c>
      <c r="R131" s="147">
        <v>0.39400000000000002</v>
      </c>
      <c r="S131" s="147">
        <v>0.33</v>
      </c>
      <c r="T131" s="147">
        <v>0.40200000000000002</v>
      </c>
      <c r="U131" s="147">
        <v>3.4000000000000002E-2</v>
      </c>
      <c r="V131" s="147">
        <v>6.6000000000000003E-2</v>
      </c>
      <c r="W131" s="147">
        <v>0.158</v>
      </c>
      <c r="X131" s="147">
        <v>0.215</v>
      </c>
      <c r="Y131" s="147">
        <v>0</v>
      </c>
      <c r="Z131" s="147">
        <v>8.0000000000000002E-3</v>
      </c>
      <c r="AA131" s="147">
        <v>2.8000000000000001E-2</v>
      </c>
      <c r="AB131" s="147">
        <v>5.8000000000000003E-2</v>
      </c>
      <c r="AC131" s="12"/>
    </row>
    <row r="132" spans="1:29" x14ac:dyDescent="0.25">
      <c r="A132" s="98" t="s">
        <v>1562</v>
      </c>
      <c r="B132" s="147" t="s">
        <v>162</v>
      </c>
      <c r="C132" s="147">
        <v>0.36696340257171117</v>
      </c>
      <c r="D132" s="147">
        <v>0.40257171117705243</v>
      </c>
      <c r="E132" s="147">
        <v>8.4075173095944603E-2</v>
      </c>
      <c r="F132" s="147">
        <v>1.7804154302670624E-2</v>
      </c>
      <c r="G132" s="147">
        <v>8.4075173095944603E-2</v>
      </c>
      <c r="H132" s="147">
        <v>3.956478733926805E-3</v>
      </c>
      <c r="I132" s="147">
        <v>4.0553907022749754E-2</v>
      </c>
      <c r="J132" s="147">
        <v>0.99999999999999989</v>
      </c>
      <c r="K132" s="148">
        <v>1011</v>
      </c>
      <c r="L132" s="98"/>
      <c r="M132" s="147" t="s">
        <v>162</v>
      </c>
      <c r="N132" s="147" t="s">
        <v>162</v>
      </c>
      <c r="O132" s="147">
        <v>0.33800000000000002</v>
      </c>
      <c r="P132" s="147">
        <v>0.39700000000000002</v>
      </c>
      <c r="Q132" s="147">
        <v>0.373</v>
      </c>
      <c r="R132" s="147">
        <v>0.433</v>
      </c>
      <c r="S132" s="147">
        <v>6.9000000000000006E-2</v>
      </c>
      <c r="T132" s="147">
        <v>0.10299999999999999</v>
      </c>
      <c r="U132" s="147">
        <v>1.0999999999999999E-2</v>
      </c>
      <c r="V132" s="147">
        <v>2.8000000000000001E-2</v>
      </c>
      <c r="W132" s="147">
        <v>6.9000000000000006E-2</v>
      </c>
      <c r="X132" s="147">
        <v>0.10299999999999999</v>
      </c>
      <c r="Y132" s="147">
        <v>2E-3</v>
      </c>
      <c r="Z132" s="147">
        <v>0.01</v>
      </c>
      <c r="AA132" s="147">
        <v>0.03</v>
      </c>
      <c r="AB132" s="147">
        <v>5.5E-2</v>
      </c>
      <c r="AC132" s="12"/>
    </row>
    <row r="133" spans="1:29" x14ac:dyDescent="0.25">
      <c r="A133" s="98" t="s">
        <v>1563</v>
      </c>
      <c r="B133" s="147" t="s">
        <v>162</v>
      </c>
      <c r="C133" s="147">
        <v>0.20394451668833982</v>
      </c>
      <c r="D133" s="147">
        <v>0.30927611616818379</v>
      </c>
      <c r="E133" s="147">
        <v>0.17446900736887733</v>
      </c>
      <c r="F133" s="147">
        <v>2.3190290420459472E-2</v>
      </c>
      <c r="G133" s="147">
        <v>0.23927178153446033</v>
      </c>
      <c r="H133" s="147">
        <v>1.0619852622453402E-2</v>
      </c>
      <c r="I133" s="147">
        <v>3.9228435197225832E-2</v>
      </c>
      <c r="J133" s="147">
        <v>0.99999999999999989</v>
      </c>
      <c r="K133" s="148">
        <v>4614</v>
      </c>
      <c r="L133" s="98"/>
      <c r="M133" s="147" t="s">
        <v>162</v>
      </c>
      <c r="N133" s="147" t="s">
        <v>162</v>
      </c>
      <c r="O133" s="147">
        <v>0.193</v>
      </c>
      <c r="P133" s="147">
        <v>0.216</v>
      </c>
      <c r="Q133" s="147">
        <v>0.29599999999999999</v>
      </c>
      <c r="R133" s="147">
        <v>0.32300000000000001</v>
      </c>
      <c r="S133" s="147">
        <v>0.16400000000000001</v>
      </c>
      <c r="T133" s="147">
        <v>0.186</v>
      </c>
      <c r="U133" s="147">
        <v>1.9E-2</v>
      </c>
      <c r="V133" s="147">
        <v>2.8000000000000001E-2</v>
      </c>
      <c r="W133" s="147">
        <v>0.22700000000000001</v>
      </c>
      <c r="X133" s="147">
        <v>0.252</v>
      </c>
      <c r="Y133" s="147">
        <v>8.0000000000000002E-3</v>
      </c>
      <c r="Z133" s="147">
        <v>1.4E-2</v>
      </c>
      <c r="AA133" s="147">
        <v>3.4000000000000002E-2</v>
      </c>
      <c r="AB133" s="147">
        <v>4.4999999999999998E-2</v>
      </c>
      <c r="AC133" s="12"/>
    </row>
    <row r="134" spans="1:29" x14ac:dyDescent="0.25">
      <c r="A134" s="98" t="s">
        <v>1564</v>
      </c>
      <c r="B134" s="147" t="s">
        <v>162</v>
      </c>
      <c r="C134" s="147">
        <v>8.3591331269349839E-2</v>
      </c>
      <c r="D134" s="147">
        <v>0.27863777089783281</v>
      </c>
      <c r="E134" s="147">
        <v>0.33436532507739936</v>
      </c>
      <c r="F134" s="147">
        <v>3.0959752321981424E-2</v>
      </c>
      <c r="G134" s="147">
        <v>0.19504643962848298</v>
      </c>
      <c r="H134" s="147">
        <v>1.238390092879257E-2</v>
      </c>
      <c r="I134" s="147">
        <v>6.5015479876160992E-2</v>
      </c>
      <c r="J134" s="147">
        <v>1</v>
      </c>
      <c r="K134" s="148">
        <v>323</v>
      </c>
      <c r="L134" s="98"/>
      <c r="M134" s="147" t="s">
        <v>162</v>
      </c>
      <c r="N134" s="147" t="s">
        <v>162</v>
      </c>
      <c r="O134" s="147">
        <v>5.8000000000000003E-2</v>
      </c>
      <c r="P134" s="147">
        <v>0.11899999999999999</v>
      </c>
      <c r="Q134" s="147">
        <v>0.23300000000000001</v>
      </c>
      <c r="R134" s="147">
        <v>0.33</v>
      </c>
      <c r="S134" s="147">
        <v>0.28499999999999998</v>
      </c>
      <c r="T134" s="147">
        <v>0.38700000000000001</v>
      </c>
      <c r="U134" s="147">
        <v>1.7000000000000001E-2</v>
      </c>
      <c r="V134" s="147">
        <v>5.6000000000000001E-2</v>
      </c>
      <c r="W134" s="147">
        <v>0.156</v>
      </c>
      <c r="X134" s="147">
        <v>0.24199999999999999</v>
      </c>
      <c r="Y134" s="147">
        <v>5.0000000000000001E-3</v>
      </c>
      <c r="Z134" s="147">
        <v>3.1E-2</v>
      </c>
      <c r="AA134" s="147">
        <v>4.2999999999999997E-2</v>
      </c>
      <c r="AB134" s="147">
        <v>9.7000000000000003E-2</v>
      </c>
      <c r="AC134" s="12"/>
    </row>
    <row r="135" spans="1:29" x14ac:dyDescent="0.25">
      <c r="A135" s="98" t="s">
        <v>1565</v>
      </c>
      <c r="B135" s="147" t="s">
        <v>162</v>
      </c>
      <c r="C135" s="147">
        <v>0.22814685314685315</v>
      </c>
      <c r="D135" s="147">
        <v>0.48011363636363635</v>
      </c>
      <c r="E135" s="147">
        <v>0.12652972027972029</v>
      </c>
      <c r="F135" s="147">
        <v>6.5777972027972031E-2</v>
      </c>
      <c r="G135" s="147">
        <v>6.3592657342657344E-2</v>
      </c>
      <c r="H135" s="147">
        <v>4.3706293706293706E-4</v>
      </c>
      <c r="I135" s="147">
        <v>3.5402097902097904E-2</v>
      </c>
      <c r="J135" s="147">
        <v>1</v>
      </c>
      <c r="K135" s="148">
        <v>4576</v>
      </c>
      <c r="L135" s="98"/>
      <c r="M135" s="147" t="s">
        <v>162</v>
      </c>
      <c r="N135" s="147" t="s">
        <v>162</v>
      </c>
      <c r="O135" s="147">
        <v>0.216</v>
      </c>
      <c r="P135" s="147">
        <v>0.24099999999999999</v>
      </c>
      <c r="Q135" s="147">
        <v>0.46600000000000003</v>
      </c>
      <c r="R135" s="147">
        <v>0.495</v>
      </c>
      <c r="S135" s="147">
        <v>0.11700000000000001</v>
      </c>
      <c r="T135" s="147">
        <v>0.13600000000000001</v>
      </c>
      <c r="U135" s="147">
        <v>5.8999999999999997E-2</v>
      </c>
      <c r="V135" s="147">
        <v>7.2999999999999995E-2</v>
      </c>
      <c r="W135" s="147">
        <v>5.7000000000000002E-2</v>
      </c>
      <c r="X135" s="147">
        <v>7.0999999999999994E-2</v>
      </c>
      <c r="Y135" s="147">
        <v>0</v>
      </c>
      <c r="Z135" s="147">
        <v>2E-3</v>
      </c>
      <c r="AA135" s="147">
        <v>0.03</v>
      </c>
      <c r="AB135" s="147">
        <v>4.1000000000000002E-2</v>
      </c>
      <c r="AC135" s="12"/>
    </row>
    <row r="136" spans="1:29" x14ac:dyDescent="0.25">
      <c r="A136" s="98" t="s">
        <v>1566</v>
      </c>
      <c r="B136" s="147" t="s">
        <v>162</v>
      </c>
      <c r="C136" s="147">
        <v>0.39011645267243955</v>
      </c>
      <c r="D136" s="147">
        <v>0.24619289340101522</v>
      </c>
      <c r="E136" s="147">
        <v>0.13347267841146612</v>
      </c>
      <c r="F136" s="147">
        <v>2.9113168109883548E-2</v>
      </c>
      <c r="G136" s="147">
        <v>0.17184234099731263</v>
      </c>
      <c r="H136" s="147">
        <v>4.4789489399820843E-3</v>
      </c>
      <c r="I136" s="147">
        <v>2.4783517467900865E-2</v>
      </c>
      <c r="J136" s="147">
        <v>1.0000000000000002</v>
      </c>
      <c r="K136" s="148">
        <v>6698</v>
      </c>
      <c r="L136" s="98"/>
      <c r="M136" s="147" t="s">
        <v>162</v>
      </c>
      <c r="N136" s="147" t="s">
        <v>162</v>
      </c>
      <c r="O136" s="147">
        <v>0.379</v>
      </c>
      <c r="P136" s="147">
        <v>0.40200000000000002</v>
      </c>
      <c r="Q136" s="147">
        <v>0.23599999999999999</v>
      </c>
      <c r="R136" s="147">
        <v>0.25700000000000001</v>
      </c>
      <c r="S136" s="147">
        <v>0.126</v>
      </c>
      <c r="T136" s="147">
        <v>0.14199999999999999</v>
      </c>
      <c r="U136" s="147">
        <v>2.5000000000000001E-2</v>
      </c>
      <c r="V136" s="147">
        <v>3.3000000000000002E-2</v>
      </c>
      <c r="W136" s="147">
        <v>0.16300000000000001</v>
      </c>
      <c r="X136" s="147">
        <v>0.18099999999999999</v>
      </c>
      <c r="Y136" s="147">
        <v>3.0000000000000001E-3</v>
      </c>
      <c r="Z136" s="147">
        <v>6.0000000000000001E-3</v>
      </c>
      <c r="AA136" s="147">
        <v>2.1000000000000001E-2</v>
      </c>
      <c r="AB136" s="147">
        <v>2.9000000000000001E-2</v>
      </c>
      <c r="AC136" s="12"/>
    </row>
    <row r="137" spans="1:29" x14ac:dyDescent="0.25">
      <c r="A137" s="98" t="s">
        <v>1567</v>
      </c>
      <c r="B137" s="147" t="s">
        <v>162</v>
      </c>
      <c r="C137" s="147">
        <v>9.9271223163285405E-2</v>
      </c>
      <c r="D137" s="147">
        <v>0.20070908016545203</v>
      </c>
      <c r="E137" s="147">
        <v>7.7407918061847547E-2</v>
      </c>
      <c r="F137" s="147">
        <v>1.8120937561552097E-2</v>
      </c>
      <c r="G137" s="147">
        <v>0.53850699231829824</v>
      </c>
      <c r="H137" s="147">
        <v>2.7575339767579279E-2</v>
      </c>
      <c r="I137" s="147">
        <v>3.8408508961985423E-2</v>
      </c>
      <c r="J137" s="147">
        <v>1</v>
      </c>
      <c r="K137" s="148">
        <v>5077</v>
      </c>
      <c r="L137" s="98"/>
      <c r="M137" s="147" t="s">
        <v>162</v>
      </c>
      <c r="N137" s="147" t="s">
        <v>162</v>
      </c>
      <c r="O137" s="147">
        <v>9.0999999999999998E-2</v>
      </c>
      <c r="P137" s="147">
        <v>0.108</v>
      </c>
      <c r="Q137" s="147">
        <v>0.19</v>
      </c>
      <c r="R137" s="147">
        <v>0.21199999999999999</v>
      </c>
      <c r="S137" s="147">
        <v>7.0000000000000007E-2</v>
      </c>
      <c r="T137" s="147">
        <v>8.5000000000000006E-2</v>
      </c>
      <c r="U137" s="147">
        <v>1.4999999999999999E-2</v>
      </c>
      <c r="V137" s="147">
        <v>2.1999999999999999E-2</v>
      </c>
      <c r="W137" s="147">
        <v>0.52500000000000002</v>
      </c>
      <c r="X137" s="147">
        <v>0.55200000000000005</v>
      </c>
      <c r="Y137" s="147">
        <v>2.3E-2</v>
      </c>
      <c r="Z137" s="147">
        <v>3.2000000000000001E-2</v>
      </c>
      <c r="AA137" s="147">
        <v>3.3000000000000002E-2</v>
      </c>
      <c r="AB137" s="147">
        <v>4.3999999999999997E-2</v>
      </c>
      <c r="AC137" s="12"/>
    </row>
    <row r="138" spans="1:29" x14ac:dyDescent="0.25">
      <c r="A138" s="98" t="s">
        <v>1568</v>
      </c>
      <c r="B138" s="147">
        <v>0.2509109838625716</v>
      </c>
      <c r="C138" s="147">
        <v>0.19729307652264447</v>
      </c>
      <c r="D138" s="147">
        <v>0.31650182196772514</v>
      </c>
      <c r="E138" s="147">
        <v>0.1015096304008329</v>
      </c>
      <c r="F138" s="147">
        <v>9.8906819364914106E-3</v>
      </c>
      <c r="G138" s="147">
        <v>9.6304008328995314E-2</v>
      </c>
      <c r="H138" s="147">
        <v>1.0411244143675169E-3</v>
      </c>
      <c r="I138" s="147">
        <v>2.6548672566371681E-2</v>
      </c>
      <c r="J138" s="147">
        <v>1.0000000000000002</v>
      </c>
      <c r="K138" s="148">
        <v>1921</v>
      </c>
      <c r="L138" s="98"/>
      <c r="M138" s="147">
        <v>0.23200000000000001</v>
      </c>
      <c r="N138" s="147">
        <v>0.27100000000000002</v>
      </c>
      <c r="O138" s="147">
        <v>0.18</v>
      </c>
      <c r="P138" s="147">
        <v>0.216</v>
      </c>
      <c r="Q138" s="147">
        <v>0.29599999999999999</v>
      </c>
      <c r="R138" s="147">
        <v>0.33800000000000002</v>
      </c>
      <c r="S138" s="147">
        <v>8.8999999999999996E-2</v>
      </c>
      <c r="T138" s="147">
        <v>0.11600000000000001</v>
      </c>
      <c r="U138" s="147">
        <v>6.0000000000000001E-3</v>
      </c>
      <c r="V138" s="147">
        <v>1.4999999999999999E-2</v>
      </c>
      <c r="W138" s="147">
        <v>8.4000000000000005E-2</v>
      </c>
      <c r="X138" s="147">
        <v>0.11</v>
      </c>
      <c r="Y138" s="147">
        <v>0</v>
      </c>
      <c r="Z138" s="147">
        <v>4.0000000000000001E-3</v>
      </c>
      <c r="AA138" s="147">
        <v>0.02</v>
      </c>
      <c r="AB138" s="147">
        <v>3.5000000000000003E-2</v>
      </c>
      <c r="AC138" s="12"/>
    </row>
    <row r="139" spans="1:29" x14ac:dyDescent="0.25">
      <c r="A139" s="98" t="s">
        <v>1569</v>
      </c>
      <c r="B139" s="147">
        <v>0.13926051368896417</v>
      </c>
      <c r="C139" s="147">
        <v>1.2418854078464579E-3</v>
      </c>
      <c r="D139" s="147">
        <v>0.59373412362404743</v>
      </c>
      <c r="E139" s="147">
        <v>0.23099068585944116</v>
      </c>
      <c r="F139" s="147">
        <v>5.6449336720293536E-3</v>
      </c>
      <c r="G139" s="147">
        <v>5.7578323454699409E-3</v>
      </c>
      <c r="H139" s="147" t="s">
        <v>162</v>
      </c>
      <c r="I139" s="147">
        <v>2.3370025402201525E-2</v>
      </c>
      <c r="J139" s="147">
        <v>1</v>
      </c>
      <c r="K139" s="148">
        <v>17715</v>
      </c>
      <c r="L139" s="98"/>
      <c r="M139" s="147">
        <v>0.13400000000000001</v>
      </c>
      <c r="N139" s="147">
        <v>0.14399999999999999</v>
      </c>
      <c r="O139" s="147">
        <v>1E-3</v>
      </c>
      <c r="P139" s="147">
        <v>2E-3</v>
      </c>
      <c r="Q139" s="147">
        <v>0.58599999999999997</v>
      </c>
      <c r="R139" s="147">
        <v>0.60099999999999998</v>
      </c>
      <c r="S139" s="147">
        <v>0.22500000000000001</v>
      </c>
      <c r="T139" s="147">
        <v>0.23699999999999999</v>
      </c>
      <c r="U139" s="147">
        <v>5.0000000000000001E-3</v>
      </c>
      <c r="V139" s="147">
        <v>7.0000000000000001E-3</v>
      </c>
      <c r="W139" s="147">
        <v>5.0000000000000001E-3</v>
      </c>
      <c r="X139" s="147">
        <v>7.0000000000000001E-3</v>
      </c>
      <c r="Y139" s="147" t="s">
        <v>162</v>
      </c>
      <c r="Z139" s="147" t="s">
        <v>162</v>
      </c>
      <c r="AA139" s="147">
        <v>2.1000000000000001E-2</v>
      </c>
      <c r="AB139" s="147">
        <v>2.5999999999999999E-2</v>
      </c>
      <c r="AC139" s="12"/>
    </row>
    <row r="140" spans="1:29" x14ac:dyDescent="0.25">
      <c r="A140" s="98" t="s">
        <v>1570</v>
      </c>
      <c r="B140" s="147">
        <v>6.5322162082004892E-2</v>
      </c>
      <c r="C140" s="147">
        <v>0.31148513383257953</v>
      </c>
      <c r="D140" s="147">
        <v>0.21502187291465857</v>
      </c>
      <c r="E140" s="147">
        <v>8.7343367687402682E-2</v>
      </c>
      <c r="F140" s="147">
        <v>4.9640394453918588E-2</v>
      </c>
      <c r="G140" s="147">
        <v>0.23785867872766367</v>
      </c>
      <c r="H140" s="147">
        <v>4.9306739823533775E-3</v>
      </c>
      <c r="I140" s="147">
        <v>2.83977163194187E-2</v>
      </c>
      <c r="J140" s="147">
        <v>0.99999999999999989</v>
      </c>
      <c r="K140" s="148">
        <v>26974</v>
      </c>
      <c r="L140" s="98"/>
      <c r="M140" s="147">
        <v>6.2E-2</v>
      </c>
      <c r="N140" s="147">
        <v>6.8000000000000005E-2</v>
      </c>
      <c r="O140" s="147">
        <v>0.30599999999999999</v>
      </c>
      <c r="P140" s="147">
        <v>0.317</v>
      </c>
      <c r="Q140" s="147">
        <v>0.21</v>
      </c>
      <c r="R140" s="147">
        <v>0.22</v>
      </c>
      <c r="S140" s="147">
        <v>8.4000000000000005E-2</v>
      </c>
      <c r="T140" s="147">
        <v>9.0999999999999998E-2</v>
      </c>
      <c r="U140" s="147">
        <v>4.7E-2</v>
      </c>
      <c r="V140" s="147">
        <v>5.1999999999999998E-2</v>
      </c>
      <c r="W140" s="147">
        <v>0.23300000000000001</v>
      </c>
      <c r="X140" s="147">
        <v>0.24299999999999999</v>
      </c>
      <c r="Y140" s="147">
        <v>4.0000000000000001E-3</v>
      </c>
      <c r="Z140" s="147">
        <v>6.0000000000000001E-3</v>
      </c>
      <c r="AA140" s="147">
        <v>2.5999999999999999E-2</v>
      </c>
      <c r="AB140" s="147">
        <v>0.03</v>
      </c>
      <c r="AC140" s="12"/>
    </row>
    <row r="141" spans="1:29" x14ac:dyDescent="0.25">
      <c r="A141" s="98" t="s">
        <v>1571</v>
      </c>
      <c r="B141" s="147">
        <v>0.5619497530599098</v>
      </c>
      <c r="C141" s="147">
        <v>0.17801159544771311</v>
      </c>
      <c r="D141" s="147">
        <v>0.13957483358385225</v>
      </c>
      <c r="E141" s="147">
        <v>6.8499033712690574E-2</v>
      </c>
      <c r="F141" s="147">
        <v>4.7240712905303843E-3</v>
      </c>
      <c r="G141" s="147">
        <v>7.51556796220743E-3</v>
      </c>
      <c r="H141" s="147" t="s">
        <v>162</v>
      </c>
      <c r="I141" s="147">
        <v>3.9725144943096417E-2</v>
      </c>
      <c r="J141" s="147">
        <v>1</v>
      </c>
      <c r="K141" s="148">
        <v>4657</v>
      </c>
      <c r="L141" s="98"/>
      <c r="M141" s="147">
        <v>0.54800000000000004</v>
      </c>
      <c r="N141" s="147">
        <v>0.57599999999999996</v>
      </c>
      <c r="O141" s="147">
        <v>0.16700000000000001</v>
      </c>
      <c r="P141" s="147">
        <v>0.189</v>
      </c>
      <c r="Q141" s="147">
        <v>0.13</v>
      </c>
      <c r="R141" s="147">
        <v>0.15</v>
      </c>
      <c r="S141" s="147">
        <v>6.2E-2</v>
      </c>
      <c r="T141" s="147">
        <v>7.5999999999999998E-2</v>
      </c>
      <c r="U141" s="147">
        <v>3.0000000000000001E-3</v>
      </c>
      <c r="V141" s="147">
        <v>7.0000000000000001E-3</v>
      </c>
      <c r="W141" s="147">
        <v>5.0000000000000001E-3</v>
      </c>
      <c r="X141" s="147">
        <v>0.01</v>
      </c>
      <c r="Y141" s="147" t="s">
        <v>162</v>
      </c>
      <c r="Z141" s="147" t="s">
        <v>162</v>
      </c>
      <c r="AA141" s="147">
        <v>3.4000000000000002E-2</v>
      </c>
      <c r="AB141" s="147">
        <v>4.5999999999999999E-2</v>
      </c>
      <c r="AC141" s="12"/>
    </row>
    <row r="142" spans="1:29" x14ac:dyDescent="0.25">
      <c r="A142" s="98" t="s">
        <v>1572</v>
      </c>
      <c r="B142" s="147">
        <v>0.2864882963504094</v>
      </c>
      <c r="C142" s="147">
        <v>0.47956046631966637</v>
      </c>
      <c r="D142" s="147">
        <v>0.11572763522357167</v>
      </c>
      <c r="E142" s="147">
        <v>3.393906188171552E-2</v>
      </c>
      <c r="F142" s="147">
        <v>2.1002648159985388E-3</v>
      </c>
      <c r="G142" s="147">
        <v>4.4501263202751648E-2</v>
      </c>
      <c r="H142" s="147">
        <v>3.8961434267798982E-3</v>
      </c>
      <c r="I142" s="147">
        <v>3.3786868779106929E-2</v>
      </c>
      <c r="J142" s="147">
        <v>1</v>
      </c>
      <c r="K142" s="148">
        <v>32853</v>
      </c>
      <c r="L142" s="98"/>
      <c r="M142" s="147">
        <v>0.28199999999999997</v>
      </c>
      <c r="N142" s="147">
        <v>0.29099999999999998</v>
      </c>
      <c r="O142" s="147">
        <v>0.47399999999999998</v>
      </c>
      <c r="P142" s="147">
        <v>0.48499999999999999</v>
      </c>
      <c r="Q142" s="147">
        <v>0.112</v>
      </c>
      <c r="R142" s="147">
        <v>0.11899999999999999</v>
      </c>
      <c r="S142" s="147">
        <v>3.2000000000000001E-2</v>
      </c>
      <c r="T142" s="147">
        <v>3.5999999999999997E-2</v>
      </c>
      <c r="U142" s="147">
        <v>2E-3</v>
      </c>
      <c r="V142" s="147">
        <v>3.0000000000000001E-3</v>
      </c>
      <c r="W142" s="147">
        <v>4.2000000000000003E-2</v>
      </c>
      <c r="X142" s="147">
        <v>4.7E-2</v>
      </c>
      <c r="Y142" s="147">
        <v>3.0000000000000001E-3</v>
      </c>
      <c r="Z142" s="147">
        <v>5.0000000000000001E-3</v>
      </c>
      <c r="AA142" s="147">
        <v>3.2000000000000001E-2</v>
      </c>
      <c r="AB142" s="147">
        <v>3.5999999999999997E-2</v>
      </c>
      <c r="AC142" s="12"/>
    </row>
    <row r="143" spans="1:29" x14ac:dyDescent="0.25">
      <c r="A143" s="98" t="s">
        <v>1573</v>
      </c>
      <c r="B143" s="147" t="s">
        <v>162</v>
      </c>
      <c r="C143" s="147">
        <v>0.29711751662971175</v>
      </c>
      <c r="D143" s="147">
        <v>0.38802660753880264</v>
      </c>
      <c r="E143" s="147">
        <v>0.15964523281596452</v>
      </c>
      <c r="F143" s="147">
        <v>8.869179600886918E-3</v>
      </c>
      <c r="G143" s="147">
        <v>0.1130820399113082</v>
      </c>
      <c r="H143" s="147">
        <v>2.2172949002217295E-3</v>
      </c>
      <c r="I143" s="147">
        <v>3.1042128603104215E-2</v>
      </c>
      <c r="J143" s="147">
        <v>0.99999999999999989</v>
      </c>
      <c r="K143" s="148">
        <v>451</v>
      </c>
      <c r="L143" s="98"/>
      <c r="M143" s="147" t="s">
        <v>162</v>
      </c>
      <c r="N143" s="147" t="s">
        <v>162</v>
      </c>
      <c r="O143" s="147">
        <v>0.25700000000000001</v>
      </c>
      <c r="P143" s="147">
        <v>0.34100000000000003</v>
      </c>
      <c r="Q143" s="147">
        <v>0.34399999999999997</v>
      </c>
      <c r="R143" s="147">
        <v>0.434</v>
      </c>
      <c r="S143" s="147">
        <v>0.129</v>
      </c>
      <c r="T143" s="147">
        <v>0.19600000000000001</v>
      </c>
      <c r="U143" s="147">
        <v>3.0000000000000001E-3</v>
      </c>
      <c r="V143" s="147">
        <v>2.3E-2</v>
      </c>
      <c r="W143" s="147">
        <v>8.6999999999999994E-2</v>
      </c>
      <c r="X143" s="147">
        <v>0.14599999999999999</v>
      </c>
      <c r="Y143" s="147">
        <v>0</v>
      </c>
      <c r="Z143" s="147">
        <v>1.2E-2</v>
      </c>
      <c r="AA143" s="147">
        <v>1.9E-2</v>
      </c>
      <c r="AB143" s="147">
        <v>5.0999999999999997E-2</v>
      </c>
      <c r="AC143" s="12"/>
    </row>
    <row r="144" spans="1:29" x14ac:dyDescent="0.25">
      <c r="A144" s="98" t="s">
        <v>1574</v>
      </c>
      <c r="B144" s="147" t="s">
        <v>162</v>
      </c>
      <c r="C144" s="147">
        <v>0.32863274064990805</v>
      </c>
      <c r="D144" s="147">
        <v>0.30778663396689149</v>
      </c>
      <c r="E144" s="147">
        <v>0.27467811158798283</v>
      </c>
      <c r="F144" s="147">
        <v>4.904966278356836E-3</v>
      </c>
      <c r="G144" s="147">
        <v>4.6597179644389947E-2</v>
      </c>
      <c r="H144" s="147">
        <v>3.0656039239730227E-3</v>
      </c>
      <c r="I144" s="147">
        <v>3.4334763948497854E-2</v>
      </c>
      <c r="J144" s="147">
        <v>1</v>
      </c>
      <c r="K144" s="148">
        <v>1631</v>
      </c>
      <c r="L144" s="98"/>
      <c r="M144" s="147" t="s">
        <v>162</v>
      </c>
      <c r="N144" s="147" t="s">
        <v>162</v>
      </c>
      <c r="O144" s="147">
        <v>0.30599999999999999</v>
      </c>
      <c r="P144" s="147">
        <v>0.35199999999999998</v>
      </c>
      <c r="Q144" s="147">
        <v>0.28599999999999998</v>
      </c>
      <c r="R144" s="147">
        <v>0.33100000000000002</v>
      </c>
      <c r="S144" s="147">
        <v>0.254</v>
      </c>
      <c r="T144" s="147">
        <v>0.29699999999999999</v>
      </c>
      <c r="U144" s="147">
        <v>2E-3</v>
      </c>
      <c r="V144" s="147">
        <v>0.01</v>
      </c>
      <c r="W144" s="147">
        <v>3.6999999999999998E-2</v>
      </c>
      <c r="X144" s="147">
        <v>5.8000000000000003E-2</v>
      </c>
      <c r="Y144" s="147">
        <v>1E-3</v>
      </c>
      <c r="Z144" s="147">
        <v>7.0000000000000001E-3</v>
      </c>
      <c r="AA144" s="147">
        <v>2.7E-2</v>
      </c>
      <c r="AB144" s="147">
        <v>4.3999999999999997E-2</v>
      </c>
      <c r="AC144" s="12"/>
    </row>
    <row r="145" spans="1:29" x14ac:dyDescent="0.25">
      <c r="A145" s="98" t="s">
        <v>1575</v>
      </c>
      <c r="B145" s="147" t="s">
        <v>162</v>
      </c>
      <c r="C145" s="147">
        <v>0.50324675324675328</v>
      </c>
      <c r="D145" s="147">
        <v>0.3060064935064935</v>
      </c>
      <c r="E145" s="147">
        <v>8.603896103896104E-2</v>
      </c>
      <c r="F145" s="147">
        <v>1.5422077922077922E-2</v>
      </c>
      <c r="G145" s="147">
        <v>6.0876623376623376E-2</v>
      </c>
      <c r="H145" s="147">
        <v>2.435064935064935E-3</v>
      </c>
      <c r="I145" s="147">
        <v>2.5974025974025976E-2</v>
      </c>
      <c r="J145" s="147">
        <v>1</v>
      </c>
      <c r="K145" s="148">
        <v>1232</v>
      </c>
      <c r="L145" s="98"/>
      <c r="M145" s="147" t="s">
        <v>162</v>
      </c>
      <c r="N145" s="147" t="s">
        <v>162</v>
      </c>
      <c r="O145" s="147">
        <v>0.47499999999999998</v>
      </c>
      <c r="P145" s="147">
        <v>0.53100000000000003</v>
      </c>
      <c r="Q145" s="147">
        <v>0.28100000000000003</v>
      </c>
      <c r="R145" s="147">
        <v>0.33200000000000002</v>
      </c>
      <c r="S145" s="147">
        <v>7.1999999999999995E-2</v>
      </c>
      <c r="T145" s="147">
        <v>0.10299999999999999</v>
      </c>
      <c r="U145" s="147">
        <v>0.01</v>
      </c>
      <c r="V145" s="147">
        <v>2.4E-2</v>
      </c>
      <c r="W145" s="147">
        <v>4.9000000000000002E-2</v>
      </c>
      <c r="X145" s="147">
        <v>7.5999999999999998E-2</v>
      </c>
      <c r="Y145" s="147">
        <v>1E-3</v>
      </c>
      <c r="Z145" s="147">
        <v>7.0000000000000001E-3</v>
      </c>
      <c r="AA145" s="147">
        <v>1.7999999999999999E-2</v>
      </c>
      <c r="AB145" s="147">
        <v>3.5999999999999997E-2</v>
      </c>
      <c r="AC145" s="12"/>
    </row>
    <row r="146" spans="1:29" x14ac:dyDescent="0.25">
      <c r="A146" s="98" t="s">
        <v>1576</v>
      </c>
      <c r="B146" s="147" t="s">
        <v>162</v>
      </c>
      <c r="C146" s="147">
        <v>0.31156222418358342</v>
      </c>
      <c r="D146" s="147">
        <v>0.40247131509267431</v>
      </c>
      <c r="E146" s="147">
        <v>0.16681376875551632</v>
      </c>
      <c r="F146" s="147">
        <v>9.7087378640776691E-3</v>
      </c>
      <c r="G146" s="147">
        <v>8.2082965578111206E-2</v>
      </c>
      <c r="H146" s="147">
        <v>8.8261253309797002E-4</v>
      </c>
      <c r="I146" s="147">
        <v>2.6478375992939101E-2</v>
      </c>
      <c r="J146" s="147">
        <v>1</v>
      </c>
      <c r="K146" s="148">
        <v>1133</v>
      </c>
      <c r="L146" s="98"/>
      <c r="M146" s="147" t="s">
        <v>162</v>
      </c>
      <c r="N146" s="147" t="s">
        <v>162</v>
      </c>
      <c r="O146" s="147">
        <v>0.28499999999999998</v>
      </c>
      <c r="P146" s="147">
        <v>0.33900000000000002</v>
      </c>
      <c r="Q146" s="147">
        <v>0.374</v>
      </c>
      <c r="R146" s="147">
        <v>0.43099999999999999</v>
      </c>
      <c r="S146" s="147">
        <v>0.14599999999999999</v>
      </c>
      <c r="T146" s="147">
        <v>0.19</v>
      </c>
      <c r="U146" s="147">
        <v>5.0000000000000001E-3</v>
      </c>
      <c r="V146" s="147">
        <v>1.7000000000000001E-2</v>
      </c>
      <c r="W146" s="147">
        <v>6.7000000000000004E-2</v>
      </c>
      <c r="X146" s="147">
        <v>0.1</v>
      </c>
      <c r="Y146" s="147">
        <v>0</v>
      </c>
      <c r="Z146" s="147">
        <v>5.0000000000000001E-3</v>
      </c>
      <c r="AA146" s="147">
        <v>1.9E-2</v>
      </c>
      <c r="AB146" s="147">
        <v>3.7999999999999999E-2</v>
      </c>
      <c r="AC146" s="12"/>
    </row>
    <row r="147" spans="1:29" x14ac:dyDescent="0.25">
      <c r="A147" s="98" t="s">
        <v>1577</v>
      </c>
      <c r="B147" s="147" t="s">
        <v>162</v>
      </c>
      <c r="C147" s="147">
        <v>0.37605238540692237</v>
      </c>
      <c r="D147" s="147">
        <v>0.31337698783910195</v>
      </c>
      <c r="E147" s="147">
        <v>9.073900841908325E-2</v>
      </c>
      <c r="F147" s="147">
        <v>2.3386342376052385E-2</v>
      </c>
      <c r="G147" s="147">
        <v>0.16651075771749299</v>
      </c>
      <c r="H147" s="147" t="s">
        <v>162</v>
      </c>
      <c r="I147" s="147">
        <v>2.9934518241347054E-2</v>
      </c>
      <c r="J147" s="147">
        <v>1</v>
      </c>
      <c r="K147" s="148">
        <v>1069</v>
      </c>
      <c r="L147" s="98"/>
      <c r="M147" s="147" t="s">
        <v>162</v>
      </c>
      <c r="N147" s="147" t="s">
        <v>162</v>
      </c>
      <c r="O147" s="147">
        <v>0.34799999999999998</v>
      </c>
      <c r="P147" s="147">
        <v>0.40500000000000003</v>
      </c>
      <c r="Q147" s="147">
        <v>0.28599999999999998</v>
      </c>
      <c r="R147" s="147">
        <v>0.34200000000000003</v>
      </c>
      <c r="S147" s="147">
        <v>7.4999999999999997E-2</v>
      </c>
      <c r="T147" s="147">
        <v>0.109</v>
      </c>
      <c r="U147" s="147">
        <v>1.6E-2</v>
      </c>
      <c r="V147" s="147">
        <v>3.4000000000000002E-2</v>
      </c>
      <c r="W147" s="147">
        <v>0.14499999999999999</v>
      </c>
      <c r="X147" s="147">
        <v>0.19</v>
      </c>
      <c r="Y147" s="147" t="s">
        <v>162</v>
      </c>
      <c r="Z147" s="147" t="s">
        <v>162</v>
      </c>
      <c r="AA147" s="147">
        <v>2.1000000000000001E-2</v>
      </c>
      <c r="AB147" s="147">
        <v>4.2000000000000003E-2</v>
      </c>
      <c r="AC147" s="12"/>
    </row>
    <row r="148" spans="1:29" x14ac:dyDescent="0.25">
      <c r="A148" s="98" t="s">
        <v>1578</v>
      </c>
      <c r="B148" s="147" t="s">
        <v>162</v>
      </c>
      <c r="C148" s="147">
        <v>3.0570252792475015E-2</v>
      </c>
      <c r="D148" s="147">
        <v>0.23456790123456789</v>
      </c>
      <c r="E148" s="147">
        <v>0.13286302175191064</v>
      </c>
      <c r="F148" s="147">
        <v>5.3497942386831275E-2</v>
      </c>
      <c r="G148" s="147">
        <v>0.51910640799529684</v>
      </c>
      <c r="H148" s="147">
        <v>3.5273368606701938E-3</v>
      </c>
      <c r="I148" s="147">
        <v>2.5867136978248089E-2</v>
      </c>
      <c r="J148" s="147">
        <v>0.99999999999999989</v>
      </c>
      <c r="K148" s="148">
        <v>1701</v>
      </c>
      <c r="L148" s="98"/>
      <c r="M148" s="147" t="s">
        <v>162</v>
      </c>
      <c r="N148" s="147" t="s">
        <v>162</v>
      </c>
      <c r="O148" s="147">
        <v>2.3E-2</v>
      </c>
      <c r="P148" s="147">
        <v>0.04</v>
      </c>
      <c r="Q148" s="147">
        <v>0.215</v>
      </c>
      <c r="R148" s="147">
        <v>0.255</v>
      </c>
      <c r="S148" s="147">
        <v>0.11799999999999999</v>
      </c>
      <c r="T148" s="147">
        <v>0.15</v>
      </c>
      <c r="U148" s="147">
        <v>4.3999999999999997E-2</v>
      </c>
      <c r="V148" s="147">
        <v>6.5000000000000002E-2</v>
      </c>
      <c r="W148" s="147">
        <v>0.495</v>
      </c>
      <c r="X148" s="147">
        <v>0.54300000000000004</v>
      </c>
      <c r="Y148" s="147">
        <v>2E-3</v>
      </c>
      <c r="Z148" s="147">
        <v>8.0000000000000002E-3</v>
      </c>
      <c r="AA148" s="147">
        <v>1.9E-2</v>
      </c>
      <c r="AB148" s="147">
        <v>3.5000000000000003E-2</v>
      </c>
      <c r="AC148" s="12"/>
    </row>
    <row r="149" spans="1:29" x14ac:dyDescent="0.25">
      <c r="A149" s="98" t="s">
        <v>1579</v>
      </c>
      <c r="B149" s="147" t="s">
        <v>162</v>
      </c>
      <c r="C149" s="147">
        <v>7.6170212765957451E-2</v>
      </c>
      <c r="D149" s="147">
        <v>0.40170212765957447</v>
      </c>
      <c r="E149" s="147">
        <v>0.12212765957446808</v>
      </c>
      <c r="F149" s="147">
        <v>2.297872340425532E-2</v>
      </c>
      <c r="G149" s="147">
        <v>0.31531914893617019</v>
      </c>
      <c r="H149" s="147">
        <v>6.8085106382978723E-3</v>
      </c>
      <c r="I149" s="147">
        <v>5.4893617021276597E-2</v>
      </c>
      <c r="J149" s="147">
        <v>1</v>
      </c>
      <c r="K149" s="148">
        <v>2350</v>
      </c>
      <c r="L149" s="98"/>
      <c r="M149" s="147" t="s">
        <v>162</v>
      </c>
      <c r="N149" s="147" t="s">
        <v>162</v>
      </c>
      <c r="O149" s="147">
        <v>6.6000000000000003E-2</v>
      </c>
      <c r="P149" s="147">
        <v>8.7999999999999995E-2</v>
      </c>
      <c r="Q149" s="147">
        <v>0.38200000000000001</v>
      </c>
      <c r="R149" s="147">
        <v>0.42199999999999999</v>
      </c>
      <c r="S149" s="147">
        <v>0.11</v>
      </c>
      <c r="T149" s="147">
        <v>0.13600000000000001</v>
      </c>
      <c r="U149" s="147">
        <v>1.7999999999999999E-2</v>
      </c>
      <c r="V149" s="147">
        <v>0.03</v>
      </c>
      <c r="W149" s="147">
        <v>0.29699999999999999</v>
      </c>
      <c r="X149" s="147">
        <v>0.33400000000000002</v>
      </c>
      <c r="Y149" s="147">
        <v>4.0000000000000001E-3</v>
      </c>
      <c r="Z149" s="147">
        <v>1.0999999999999999E-2</v>
      </c>
      <c r="AA149" s="147">
        <v>4.5999999999999999E-2</v>
      </c>
      <c r="AB149" s="147">
        <v>6.5000000000000002E-2</v>
      </c>
      <c r="AC149" s="12"/>
    </row>
    <row r="150" spans="1:29" x14ac:dyDescent="0.25">
      <c r="A150" s="98" t="s">
        <v>1580</v>
      </c>
      <c r="B150" s="147" t="s">
        <v>162</v>
      </c>
      <c r="C150" s="147">
        <v>5.5741360089186176E-2</v>
      </c>
      <c r="D150" s="147">
        <v>0.21404682274247491</v>
      </c>
      <c r="E150" s="147">
        <v>0.10925306577480491</v>
      </c>
      <c r="F150" s="147">
        <v>7.4693422519509473E-2</v>
      </c>
      <c r="G150" s="147">
        <v>0.51170568561872909</v>
      </c>
      <c r="H150" s="147">
        <v>8.918617614269788E-3</v>
      </c>
      <c r="I150" s="147">
        <v>2.564102564102564E-2</v>
      </c>
      <c r="J150" s="147">
        <v>1</v>
      </c>
      <c r="K150" s="148">
        <v>897</v>
      </c>
      <c r="L150" s="98"/>
      <c r="M150" s="147" t="s">
        <v>162</v>
      </c>
      <c r="N150" s="147" t="s">
        <v>162</v>
      </c>
      <c r="O150" s="147">
        <v>4.2999999999999997E-2</v>
      </c>
      <c r="P150" s="147">
        <v>7.2999999999999995E-2</v>
      </c>
      <c r="Q150" s="147">
        <v>0.188</v>
      </c>
      <c r="R150" s="147">
        <v>0.24199999999999999</v>
      </c>
      <c r="S150" s="147">
        <v>0.09</v>
      </c>
      <c r="T150" s="147">
        <v>0.13100000000000001</v>
      </c>
      <c r="U150" s="147">
        <v>5.8999999999999997E-2</v>
      </c>
      <c r="V150" s="147">
        <v>9.4E-2</v>
      </c>
      <c r="W150" s="147">
        <v>0.47899999999999998</v>
      </c>
      <c r="X150" s="147">
        <v>0.54400000000000004</v>
      </c>
      <c r="Y150" s="147">
        <v>5.0000000000000001E-3</v>
      </c>
      <c r="Z150" s="147">
        <v>1.7000000000000001E-2</v>
      </c>
      <c r="AA150" s="147">
        <v>1.7000000000000001E-2</v>
      </c>
      <c r="AB150" s="147">
        <v>3.7999999999999999E-2</v>
      </c>
      <c r="AC150" s="12"/>
    </row>
    <row r="151" spans="1:29" x14ac:dyDescent="0.25">
      <c r="A151" s="98" t="s">
        <v>1581</v>
      </c>
      <c r="B151" s="147" t="s">
        <v>162</v>
      </c>
      <c r="C151" s="147">
        <v>0.29865949378252049</v>
      </c>
      <c r="D151" s="147">
        <v>0.1954316959167475</v>
      </c>
      <c r="E151" s="147">
        <v>9.290942763912162E-2</v>
      </c>
      <c r="F151" s="147">
        <v>1.7726430902195962E-2</v>
      </c>
      <c r="G151" s="147">
        <v>0.36497927506834815</v>
      </c>
      <c r="H151" s="147">
        <v>6.2615750948055385E-3</v>
      </c>
      <c r="I151" s="147">
        <v>2.4032101596260694E-2</v>
      </c>
      <c r="J151" s="147">
        <v>0.99999999999999989</v>
      </c>
      <c r="K151" s="148">
        <v>22678</v>
      </c>
      <c r="L151" s="98"/>
      <c r="M151" s="147" t="s">
        <v>162</v>
      </c>
      <c r="N151" s="147" t="s">
        <v>162</v>
      </c>
      <c r="O151" s="147">
        <v>0.29299999999999998</v>
      </c>
      <c r="P151" s="147">
        <v>0.30499999999999999</v>
      </c>
      <c r="Q151" s="147">
        <v>0.19</v>
      </c>
      <c r="R151" s="147">
        <v>0.20100000000000001</v>
      </c>
      <c r="S151" s="147">
        <v>8.8999999999999996E-2</v>
      </c>
      <c r="T151" s="147">
        <v>9.7000000000000003E-2</v>
      </c>
      <c r="U151" s="147">
        <v>1.6E-2</v>
      </c>
      <c r="V151" s="147">
        <v>0.02</v>
      </c>
      <c r="W151" s="147">
        <v>0.35899999999999999</v>
      </c>
      <c r="X151" s="147">
        <v>0.371</v>
      </c>
      <c r="Y151" s="147">
        <v>5.0000000000000001E-3</v>
      </c>
      <c r="Z151" s="147">
        <v>7.0000000000000001E-3</v>
      </c>
      <c r="AA151" s="147">
        <v>2.1999999999999999E-2</v>
      </c>
      <c r="AB151" s="147">
        <v>2.5999999999999999E-2</v>
      </c>
      <c r="AC151" s="12"/>
    </row>
    <row r="152" spans="1:29" x14ac:dyDescent="0.25">
      <c r="A152" s="98" t="s">
        <v>1582</v>
      </c>
      <c r="B152" s="147" t="s">
        <v>162</v>
      </c>
      <c r="C152" s="147">
        <v>0.5622317596566524</v>
      </c>
      <c r="D152" s="147">
        <v>0.29184549356223177</v>
      </c>
      <c r="E152" s="147">
        <v>3.4334763948497854E-2</v>
      </c>
      <c r="F152" s="147">
        <v>8.5836909871244635E-3</v>
      </c>
      <c r="G152" s="147">
        <v>6.4377682403433473E-2</v>
      </c>
      <c r="H152" s="147" t="s">
        <v>162</v>
      </c>
      <c r="I152" s="147">
        <v>3.8626609442060089E-2</v>
      </c>
      <c r="J152" s="147">
        <v>1</v>
      </c>
      <c r="K152" s="148">
        <v>233</v>
      </c>
      <c r="L152" s="98"/>
      <c r="M152" s="147" t="s">
        <v>162</v>
      </c>
      <c r="N152" s="147" t="s">
        <v>162</v>
      </c>
      <c r="O152" s="147">
        <v>0.498</v>
      </c>
      <c r="P152" s="147">
        <v>0.624</v>
      </c>
      <c r="Q152" s="147">
        <v>0.23699999999999999</v>
      </c>
      <c r="R152" s="147">
        <v>0.35299999999999998</v>
      </c>
      <c r="S152" s="147">
        <v>1.7000000000000001E-2</v>
      </c>
      <c r="T152" s="147">
        <v>6.6000000000000003E-2</v>
      </c>
      <c r="U152" s="147">
        <v>2E-3</v>
      </c>
      <c r="V152" s="147">
        <v>3.1E-2</v>
      </c>
      <c r="W152" s="147">
        <v>3.9E-2</v>
      </c>
      <c r="X152" s="147">
        <v>0.10299999999999999</v>
      </c>
      <c r="Y152" s="147" t="s">
        <v>162</v>
      </c>
      <c r="Z152" s="147" t="s">
        <v>162</v>
      </c>
      <c r="AA152" s="147">
        <v>0.02</v>
      </c>
      <c r="AB152" s="147">
        <v>7.1999999999999995E-2</v>
      </c>
      <c r="AC152" s="12"/>
    </row>
    <row r="153" spans="1:29" x14ac:dyDescent="0.25">
      <c r="A153" s="98" t="s">
        <v>1583</v>
      </c>
      <c r="B153" s="147" t="s">
        <v>162</v>
      </c>
      <c r="C153" s="147">
        <v>0.47993856786331351</v>
      </c>
      <c r="D153" s="147">
        <v>0.32693415242848917</v>
      </c>
      <c r="E153" s="147">
        <v>6.5367632942983298E-2</v>
      </c>
      <c r="F153" s="147">
        <v>9.1188327894029565E-3</v>
      </c>
      <c r="G153" s="147">
        <v>2.3037051257439049E-2</v>
      </c>
      <c r="H153" s="147">
        <v>7.6790170858130158E-4</v>
      </c>
      <c r="I153" s="147">
        <v>9.4835861009790745E-2</v>
      </c>
      <c r="J153" s="147">
        <v>1</v>
      </c>
      <c r="K153" s="148">
        <v>10418</v>
      </c>
      <c r="L153" s="98"/>
      <c r="M153" s="147" t="s">
        <v>162</v>
      </c>
      <c r="N153" s="147" t="s">
        <v>162</v>
      </c>
      <c r="O153" s="147">
        <v>0.47</v>
      </c>
      <c r="P153" s="147">
        <v>0.49</v>
      </c>
      <c r="Q153" s="147">
        <v>0.318</v>
      </c>
      <c r="R153" s="147">
        <v>0.33600000000000002</v>
      </c>
      <c r="S153" s="147">
        <v>6.0999999999999999E-2</v>
      </c>
      <c r="T153" s="147">
        <v>7.0000000000000007E-2</v>
      </c>
      <c r="U153" s="147">
        <v>7.0000000000000001E-3</v>
      </c>
      <c r="V153" s="147">
        <v>1.0999999999999999E-2</v>
      </c>
      <c r="W153" s="147">
        <v>0.02</v>
      </c>
      <c r="X153" s="147">
        <v>2.5999999999999999E-2</v>
      </c>
      <c r="Y153" s="147">
        <v>0</v>
      </c>
      <c r="Z153" s="147">
        <v>2E-3</v>
      </c>
      <c r="AA153" s="147">
        <v>8.8999999999999996E-2</v>
      </c>
      <c r="AB153" s="147">
        <v>0.10100000000000001</v>
      </c>
      <c r="AC153" s="12"/>
    </row>
    <row r="154" spans="1:29" x14ac:dyDescent="0.25">
      <c r="A154" s="98" t="s">
        <v>1584</v>
      </c>
      <c r="B154" s="147" t="s">
        <v>162</v>
      </c>
      <c r="C154" s="147">
        <v>0.24539877300613497</v>
      </c>
      <c r="D154" s="147">
        <v>0.26324595649749022</v>
      </c>
      <c r="E154" s="147">
        <v>0.13608477412158393</v>
      </c>
      <c r="F154" s="147">
        <v>3.0674846625766871E-2</v>
      </c>
      <c r="G154" s="147">
        <v>0.30451756832124932</v>
      </c>
      <c r="H154" s="147">
        <v>1.6731734523145567E-3</v>
      </c>
      <c r="I154" s="147">
        <v>1.8404907975460124E-2</v>
      </c>
      <c r="J154" s="147">
        <v>1</v>
      </c>
      <c r="K154" s="148">
        <v>1793</v>
      </c>
      <c r="L154" s="98"/>
      <c r="M154" s="147" t="s">
        <v>162</v>
      </c>
      <c r="N154" s="147" t="s">
        <v>162</v>
      </c>
      <c r="O154" s="147">
        <v>0.22600000000000001</v>
      </c>
      <c r="P154" s="147">
        <v>0.26600000000000001</v>
      </c>
      <c r="Q154" s="147">
        <v>0.24299999999999999</v>
      </c>
      <c r="R154" s="147">
        <v>0.28399999999999997</v>
      </c>
      <c r="S154" s="147">
        <v>0.121</v>
      </c>
      <c r="T154" s="147">
        <v>0.153</v>
      </c>
      <c r="U154" s="147">
        <v>2.4E-2</v>
      </c>
      <c r="V154" s="147">
        <v>0.04</v>
      </c>
      <c r="W154" s="147">
        <v>0.28399999999999997</v>
      </c>
      <c r="X154" s="147">
        <v>0.32600000000000001</v>
      </c>
      <c r="Y154" s="147">
        <v>1E-3</v>
      </c>
      <c r="Z154" s="147">
        <v>5.0000000000000001E-3</v>
      </c>
      <c r="AA154" s="147">
        <v>1.2999999999999999E-2</v>
      </c>
      <c r="AB154" s="147">
        <v>2.5999999999999999E-2</v>
      </c>
      <c r="AC154" s="12"/>
    </row>
    <row r="155" spans="1:29" x14ac:dyDescent="0.25">
      <c r="A155" s="98" t="s">
        <v>1585</v>
      </c>
      <c r="B155" s="147" t="s">
        <v>162</v>
      </c>
      <c r="C155" s="147">
        <v>0.15442504515352198</v>
      </c>
      <c r="D155" s="147">
        <v>0.33052378085490669</v>
      </c>
      <c r="E155" s="147">
        <v>9.8133654425045153E-2</v>
      </c>
      <c r="F155" s="147">
        <v>2.0469596628537028E-2</v>
      </c>
      <c r="G155" s="147">
        <v>0.378687537627935</v>
      </c>
      <c r="H155" s="147">
        <v>3.9133052378085495E-3</v>
      </c>
      <c r="I155" s="147">
        <v>1.3847080072245636E-2</v>
      </c>
      <c r="J155" s="147">
        <v>1</v>
      </c>
      <c r="K155" s="148">
        <v>3322</v>
      </c>
      <c r="L155" s="98"/>
      <c r="M155" s="147" t="s">
        <v>162</v>
      </c>
      <c r="N155" s="147" t="s">
        <v>162</v>
      </c>
      <c r="O155" s="147">
        <v>0.14299999999999999</v>
      </c>
      <c r="P155" s="147">
        <v>0.16700000000000001</v>
      </c>
      <c r="Q155" s="147">
        <v>0.315</v>
      </c>
      <c r="R155" s="147">
        <v>0.34699999999999998</v>
      </c>
      <c r="S155" s="147">
        <v>8.7999999999999995E-2</v>
      </c>
      <c r="T155" s="147">
        <v>0.109</v>
      </c>
      <c r="U155" s="147">
        <v>1.6E-2</v>
      </c>
      <c r="V155" s="147">
        <v>2.5999999999999999E-2</v>
      </c>
      <c r="W155" s="147">
        <v>0.36199999999999999</v>
      </c>
      <c r="X155" s="147">
        <v>0.39500000000000002</v>
      </c>
      <c r="Y155" s="147">
        <v>2E-3</v>
      </c>
      <c r="Z155" s="147">
        <v>7.0000000000000001E-3</v>
      </c>
      <c r="AA155" s="147">
        <v>0.01</v>
      </c>
      <c r="AB155" s="147">
        <v>1.7999999999999999E-2</v>
      </c>
      <c r="AC155" s="12"/>
    </row>
    <row r="156" spans="1:29" x14ac:dyDescent="0.25">
      <c r="A156" s="98" t="s">
        <v>1586</v>
      </c>
      <c r="B156" s="147" t="s">
        <v>162</v>
      </c>
      <c r="C156" s="147">
        <v>0.23124927770715359</v>
      </c>
      <c r="D156" s="147">
        <v>0.33075234022882238</v>
      </c>
      <c r="E156" s="147">
        <v>0.11452675372703108</v>
      </c>
      <c r="F156" s="147">
        <v>2.7736045302207326E-2</v>
      </c>
      <c r="G156" s="147">
        <v>0.25748295388882469</v>
      </c>
      <c r="H156" s="147">
        <v>2.0802033976655494E-3</v>
      </c>
      <c r="I156" s="147">
        <v>3.6172425748295392E-2</v>
      </c>
      <c r="J156" s="147">
        <v>1</v>
      </c>
      <c r="K156" s="148">
        <v>8653</v>
      </c>
      <c r="L156" s="98"/>
      <c r="M156" s="147" t="s">
        <v>162</v>
      </c>
      <c r="N156" s="147" t="s">
        <v>162</v>
      </c>
      <c r="O156" s="147">
        <v>0.222</v>
      </c>
      <c r="P156" s="147">
        <v>0.24</v>
      </c>
      <c r="Q156" s="147">
        <v>0.32100000000000001</v>
      </c>
      <c r="R156" s="147">
        <v>0.34100000000000003</v>
      </c>
      <c r="S156" s="147">
        <v>0.108</v>
      </c>
      <c r="T156" s="147">
        <v>0.121</v>
      </c>
      <c r="U156" s="147">
        <v>2.4E-2</v>
      </c>
      <c r="V156" s="147">
        <v>3.1E-2</v>
      </c>
      <c r="W156" s="147">
        <v>0.248</v>
      </c>
      <c r="X156" s="147">
        <v>0.26700000000000002</v>
      </c>
      <c r="Y156" s="147">
        <v>1E-3</v>
      </c>
      <c r="Z156" s="147">
        <v>3.0000000000000001E-3</v>
      </c>
      <c r="AA156" s="147">
        <v>3.2000000000000001E-2</v>
      </c>
      <c r="AB156" s="147">
        <v>0.04</v>
      </c>
      <c r="AC156" s="12"/>
    </row>
    <row r="157" spans="1:29" x14ac:dyDescent="0.25">
      <c r="A157" s="98" t="s">
        <v>1587</v>
      </c>
      <c r="B157" s="147" t="s">
        <v>162</v>
      </c>
      <c r="C157" s="147">
        <v>0.38820405841077188</v>
      </c>
      <c r="D157" s="147">
        <v>0.15626777925279728</v>
      </c>
      <c r="E157" s="147">
        <v>8.5909349516404318E-2</v>
      </c>
      <c r="F157" s="147">
        <v>0.13445856248814717</v>
      </c>
      <c r="G157" s="147">
        <v>0.20993741703015362</v>
      </c>
      <c r="H157" s="147">
        <v>3.9825526265882798E-3</v>
      </c>
      <c r="I157" s="147">
        <v>2.1240280675137491E-2</v>
      </c>
      <c r="J157" s="147">
        <v>0.99999999999999989</v>
      </c>
      <c r="K157" s="148">
        <v>5273</v>
      </c>
      <c r="L157" s="98"/>
      <c r="M157" s="147" t="s">
        <v>162</v>
      </c>
      <c r="N157" s="147" t="s">
        <v>162</v>
      </c>
      <c r="O157" s="147">
        <v>0.375</v>
      </c>
      <c r="P157" s="147">
        <v>0.40100000000000002</v>
      </c>
      <c r="Q157" s="147">
        <v>0.14699999999999999</v>
      </c>
      <c r="R157" s="147">
        <v>0.16600000000000001</v>
      </c>
      <c r="S157" s="147">
        <v>7.9000000000000001E-2</v>
      </c>
      <c r="T157" s="147">
        <v>9.4E-2</v>
      </c>
      <c r="U157" s="147">
        <v>0.126</v>
      </c>
      <c r="V157" s="147">
        <v>0.14399999999999999</v>
      </c>
      <c r="W157" s="147">
        <v>0.19900000000000001</v>
      </c>
      <c r="X157" s="147">
        <v>0.221</v>
      </c>
      <c r="Y157" s="147">
        <v>3.0000000000000001E-3</v>
      </c>
      <c r="Z157" s="147">
        <v>6.0000000000000001E-3</v>
      </c>
      <c r="AA157" s="147">
        <v>1.7999999999999999E-2</v>
      </c>
      <c r="AB157" s="147">
        <v>2.5000000000000001E-2</v>
      </c>
      <c r="AC157" s="12"/>
    </row>
    <row r="158" spans="1:29" x14ac:dyDescent="0.25">
      <c r="A158" s="98" t="s">
        <v>1588</v>
      </c>
      <c r="B158" s="147" t="s">
        <v>162</v>
      </c>
      <c r="C158" s="147">
        <v>0.29740599235873716</v>
      </c>
      <c r="D158" s="147">
        <v>0.23868892016891213</v>
      </c>
      <c r="E158" s="147">
        <v>0.11160265433340036</v>
      </c>
      <c r="F158" s="147">
        <v>2.0309672230042229E-2</v>
      </c>
      <c r="G158" s="147">
        <v>0.29398753267645283</v>
      </c>
      <c r="H158" s="147">
        <v>6.8369193645686707E-3</v>
      </c>
      <c r="I158" s="147">
        <v>3.1168308867886588E-2</v>
      </c>
      <c r="J158" s="147">
        <v>0.99999999999999989</v>
      </c>
      <c r="K158" s="148">
        <v>4973</v>
      </c>
      <c r="L158" s="98"/>
      <c r="M158" s="147" t="s">
        <v>162</v>
      </c>
      <c r="N158" s="147" t="s">
        <v>162</v>
      </c>
      <c r="O158" s="147">
        <v>0.28499999999999998</v>
      </c>
      <c r="P158" s="147">
        <v>0.31</v>
      </c>
      <c r="Q158" s="147">
        <v>0.22700000000000001</v>
      </c>
      <c r="R158" s="147">
        <v>0.251</v>
      </c>
      <c r="S158" s="147">
        <v>0.10299999999999999</v>
      </c>
      <c r="T158" s="147">
        <v>0.121</v>
      </c>
      <c r="U158" s="147">
        <v>1.7000000000000001E-2</v>
      </c>
      <c r="V158" s="147">
        <v>2.5000000000000001E-2</v>
      </c>
      <c r="W158" s="147">
        <v>0.28100000000000003</v>
      </c>
      <c r="X158" s="147">
        <v>0.307</v>
      </c>
      <c r="Y158" s="147">
        <v>5.0000000000000001E-3</v>
      </c>
      <c r="Z158" s="147">
        <v>0.01</v>
      </c>
      <c r="AA158" s="147">
        <v>2.7E-2</v>
      </c>
      <c r="AB158" s="147">
        <v>3.5999999999999997E-2</v>
      </c>
      <c r="AC158" s="12"/>
    </row>
    <row r="159" spans="1:29" x14ac:dyDescent="0.25">
      <c r="A159" s="98" t="s">
        <v>1589</v>
      </c>
      <c r="B159" s="147" t="s">
        <v>162</v>
      </c>
      <c r="C159" s="147">
        <v>0.1555944055944056</v>
      </c>
      <c r="D159" s="147">
        <v>0.2</v>
      </c>
      <c r="E159" s="147">
        <v>0.11066433566433566</v>
      </c>
      <c r="F159" s="147">
        <v>3.8461538461538464E-2</v>
      </c>
      <c r="G159" s="147">
        <v>0.46083916083916082</v>
      </c>
      <c r="H159" s="147">
        <v>7.6923076923076927E-3</v>
      </c>
      <c r="I159" s="147">
        <v>2.6748251748251749E-2</v>
      </c>
      <c r="J159" s="147">
        <v>1</v>
      </c>
      <c r="K159" s="148">
        <v>5720</v>
      </c>
      <c r="L159" s="98"/>
      <c r="M159" s="147" t="s">
        <v>162</v>
      </c>
      <c r="N159" s="147" t="s">
        <v>162</v>
      </c>
      <c r="O159" s="147">
        <v>0.14599999999999999</v>
      </c>
      <c r="P159" s="147">
        <v>0.16500000000000001</v>
      </c>
      <c r="Q159" s="147">
        <v>0.19</v>
      </c>
      <c r="R159" s="147">
        <v>0.21099999999999999</v>
      </c>
      <c r="S159" s="147">
        <v>0.10299999999999999</v>
      </c>
      <c r="T159" s="147">
        <v>0.11899999999999999</v>
      </c>
      <c r="U159" s="147">
        <v>3.4000000000000002E-2</v>
      </c>
      <c r="V159" s="147">
        <v>4.3999999999999997E-2</v>
      </c>
      <c r="W159" s="147">
        <v>0.44800000000000001</v>
      </c>
      <c r="X159" s="147">
        <v>0.47399999999999998</v>
      </c>
      <c r="Y159" s="147">
        <v>6.0000000000000001E-3</v>
      </c>
      <c r="Z159" s="147">
        <v>0.01</v>
      </c>
      <c r="AA159" s="147">
        <v>2.3E-2</v>
      </c>
      <c r="AB159" s="147">
        <v>3.1E-2</v>
      </c>
      <c r="AC159" s="12"/>
    </row>
    <row r="160" spans="1:29" x14ac:dyDescent="0.25">
      <c r="A160" s="98" t="s">
        <v>1590</v>
      </c>
      <c r="B160" s="147" t="s">
        <v>162</v>
      </c>
      <c r="C160" s="147">
        <v>0.33198170097733415</v>
      </c>
      <c r="D160" s="147">
        <v>0.38833437305053026</v>
      </c>
      <c r="E160" s="147">
        <v>0.11003673667429126</v>
      </c>
      <c r="F160" s="147">
        <v>2.7379219518957509E-2</v>
      </c>
      <c r="G160" s="147">
        <v>9.6832328273376303E-2</v>
      </c>
      <c r="H160" s="147">
        <v>2.6686074721009221E-3</v>
      </c>
      <c r="I160" s="147">
        <v>4.2767034033409576E-2</v>
      </c>
      <c r="J160" s="147">
        <v>1</v>
      </c>
      <c r="K160" s="148">
        <v>28854</v>
      </c>
      <c r="L160" s="98"/>
      <c r="M160" s="147" t="s">
        <v>162</v>
      </c>
      <c r="N160" s="147" t="s">
        <v>162</v>
      </c>
      <c r="O160" s="147">
        <v>0.32700000000000001</v>
      </c>
      <c r="P160" s="147">
        <v>0.33700000000000002</v>
      </c>
      <c r="Q160" s="147">
        <v>0.38300000000000001</v>
      </c>
      <c r="R160" s="147">
        <v>0.39400000000000002</v>
      </c>
      <c r="S160" s="147">
        <v>0.106</v>
      </c>
      <c r="T160" s="147">
        <v>0.114</v>
      </c>
      <c r="U160" s="147">
        <v>2.5999999999999999E-2</v>
      </c>
      <c r="V160" s="147">
        <v>2.9000000000000001E-2</v>
      </c>
      <c r="W160" s="147">
        <v>9.2999999999999999E-2</v>
      </c>
      <c r="X160" s="147">
        <v>0.1</v>
      </c>
      <c r="Y160" s="147">
        <v>2E-3</v>
      </c>
      <c r="Z160" s="147">
        <v>3.0000000000000001E-3</v>
      </c>
      <c r="AA160" s="147">
        <v>0.04</v>
      </c>
      <c r="AB160" s="147">
        <v>4.4999999999999998E-2</v>
      </c>
      <c r="AC160" s="12"/>
    </row>
    <row r="161" spans="1:29" x14ac:dyDescent="0.25">
      <c r="A161" s="98" t="s">
        <v>1591</v>
      </c>
      <c r="B161" s="147" t="s">
        <v>162</v>
      </c>
      <c r="C161" s="147">
        <v>0.20348510399100619</v>
      </c>
      <c r="D161" s="147">
        <v>0.37886453063518832</v>
      </c>
      <c r="E161" s="147">
        <v>0.13322091062394603</v>
      </c>
      <c r="F161" s="147">
        <v>2.9792017987633503E-2</v>
      </c>
      <c r="G161" s="147">
        <v>0.18830803822372119</v>
      </c>
      <c r="H161" s="147">
        <v>2.810567734682406E-3</v>
      </c>
      <c r="I161" s="147">
        <v>6.3518830803822368E-2</v>
      </c>
      <c r="J161" s="147">
        <v>1</v>
      </c>
      <c r="K161" s="148">
        <v>1779</v>
      </c>
      <c r="L161" s="98"/>
      <c r="M161" s="147" t="s">
        <v>162</v>
      </c>
      <c r="N161" s="147" t="s">
        <v>162</v>
      </c>
      <c r="O161" s="147">
        <v>0.185</v>
      </c>
      <c r="P161" s="147">
        <v>0.223</v>
      </c>
      <c r="Q161" s="147">
        <v>0.35699999999999998</v>
      </c>
      <c r="R161" s="147">
        <v>0.40200000000000002</v>
      </c>
      <c r="S161" s="147">
        <v>0.11799999999999999</v>
      </c>
      <c r="T161" s="147">
        <v>0.15</v>
      </c>
      <c r="U161" s="147">
        <v>2.3E-2</v>
      </c>
      <c r="V161" s="147">
        <v>3.9E-2</v>
      </c>
      <c r="W161" s="147">
        <v>0.17100000000000001</v>
      </c>
      <c r="X161" s="147">
        <v>0.20699999999999999</v>
      </c>
      <c r="Y161" s="147">
        <v>1E-3</v>
      </c>
      <c r="Z161" s="147">
        <v>7.0000000000000001E-3</v>
      </c>
      <c r="AA161" s="147">
        <v>5.2999999999999999E-2</v>
      </c>
      <c r="AB161" s="147">
        <v>7.5999999999999998E-2</v>
      </c>
      <c r="AC161" s="12"/>
    </row>
    <row r="162" spans="1:29" x14ac:dyDescent="0.25">
      <c r="A162" s="98" t="s">
        <v>1592</v>
      </c>
      <c r="B162" s="147" t="s">
        <v>162</v>
      </c>
      <c r="C162" s="147">
        <v>0.27356210729821168</v>
      </c>
      <c r="D162" s="147">
        <v>0.18825519574673755</v>
      </c>
      <c r="E162" s="147">
        <v>8.4340260995650077E-2</v>
      </c>
      <c r="F162" s="147">
        <v>0.12276462058965684</v>
      </c>
      <c r="G162" s="147">
        <v>0.29700338327694537</v>
      </c>
      <c r="H162" s="147">
        <v>6.5248912518124699E-3</v>
      </c>
      <c r="I162" s="147">
        <v>2.7549540840985983E-2</v>
      </c>
      <c r="J162" s="147">
        <v>1</v>
      </c>
      <c r="K162" s="148">
        <v>4138</v>
      </c>
      <c r="L162" s="98"/>
      <c r="M162" s="147" t="s">
        <v>162</v>
      </c>
      <c r="N162" s="147" t="s">
        <v>162</v>
      </c>
      <c r="O162" s="147">
        <v>0.26</v>
      </c>
      <c r="P162" s="147">
        <v>0.28699999999999998</v>
      </c>
      <c r="Q162" s="147">
        <v>0.17699999999999999</v>
      </c>
      <c r="R162" s="147">
        <v>0.2</v>
      </c>
      <c r="S162" s="147">
        <v>7.5999999999999998E-2</v>
      </c>
      <c r="T162" s="147">
        <v>9.2999999999999999E-2</v>
      </c>
      <c r="U162" s="147">
        <v>0.113</v>
      </c>
      <c r="V162" s="147">
        <v>0.13300000000000001</v>
      </c>
      <c r="W162" s="147">
        <v>0.28299999999999997</v>
      </c>
      <c r="X162" s="147">
        <v>0.311</v>
      </c>
      <c r="Y162" s="147">
        <v>4.0000000000000001E-3</v>
      </c>
      <c r="Z162" s="147">
        <v>8.9999999999999993E-3</v>
      </c>
      <c r="AA162" s="147">
        <v>2.3E-2</v>
      </c>
      <c r="AB162" s="147">
        <v>3.3000000000000002E-2</v>
      </c>
      <c r="AC162" s="12"/>
    </row>
    <row r="163" spans="1:29" x14ac:dyDescent="0.25">
      <c r="A163" s="98" t="s">
        <v>1593</v>
      </c>
      <c r="B163" s="147" t="s">
        <v>162</v>
      </c>
      <c r="C163" s="147">
        <v>0.56285310734463279</v>
      </c>
      <c r="D163" s="147">
        <v>0.1652542372881356</v>
      </c>
      <c r="E163" s="147">
        <v>0.10451977401129943</v>
      </c>
      <c r="F163" s="147">
        <v>3.1073446327683617E-2</v>
      </c>
      <c r="G163" s="147">
        <v>8.4745762711864403E-2</v>
      </c>
      <c r="H163" s="147">
        <v>7.0621468926553672E-4</v>
      </c>
      <c r="I163" s="147">
        <v>5.0847457627118647E-2</v>
      </c>
      <c r="J163" s="147">
        <v>1</v>
      </c>
      <c r="K163" s="148">
        <v>1416</v>
      </c>
      <c r="L163" s="98"/>
      <c r="M163" s="147" t="s">
        <v>162</v>
      </c>
      <c r="N163" s="147" t="s">
        <v>162</v>
      </c>
      <c r="O163" s="147">
        <v>0.53700000000000003</v>
      </c>
      <c r="P163" s="147">
        <v>0.58799999999999997</v>
      </c>
      <c r="Q163" s="147">
        <v>0.14699999999999999</v>
      </c>
      <c r="R163" s="147">
        <v>0.186</v>
      </c>
      <c r="S163" s="147">
        <v>0.09</v>
      </c>
      <c r="T163" s="147">
        <v>0.122</v>
      </c>
      <c r="U163" s="147">
        <v>2.3E-2</v>
      </c>
      <c r="V163" s="147">
        <v>4.1000000000000002E-2</v>
      </c>
      <c r="W163" s="147">
        <v>7.0999999999999994E-2</v>
      </c>
      <c r="X163" s="147">
        <v>0.1</v>
      </c>
      <c r="Y163" s="147">
        <v>0</v>
      </c>
      <c r="Z163" s="147">
        <v>4.0000000000000001E-3</v>
      </c>
      <c r="AA163" s="147">
        <v>4.1000000000000002E-2</v>
      </c>
      <c r="AB163" s="147">
        <v>6.4000000000000001E-2</v>
      </c>
      <c r="AC163" s="12"/>
    </row>
    <row r="164" spans="1:29" x14ac:dyDescent="0.25">
      <c r="A164" s="98" t="s">
        <v>1594</v>
      </c>
      <c r="B164" s="147" t="s">
        <v>162</v>
      </c>
      <c r="C164" s="147">
        <v>0.50551994301994307</v>
      </c>
      <c r="D164" s="147">
        <v>0.3139245014245014</v>
      </c>
      <c r="E164" s="147">
        <v>6.3034188034188032E-2</v>
      </c>
      <c r="F164" s="147">
        <v>1.0683760683760684E-2</v>
      </c>
      <c r="G164" s="147">
        <v>7.3361823361823356E-2</v>
      </c>
      <c r="H164" s="147">
        <v>3.0270655270655269E-3</v>
      </c>
      <c r="I164" s="147">
        <v>3.0448717948717948E-2</v>
      </c>
      <c r="J164" s="147">
        <v>1</v>
      </c>
      <c r="K164" s="148">
        <v>5616</v>
      </c>
      <c r="L164" s="98"/>
      <c r="M164" s="147" t="s">
        <v>162</v>
      </c>
      <c r="N164" s="147" t="s">
        <v>162</v>
      </c>
      <c r="O164" s="147">
        <v>0.49199999999999999</v>
      </c>
      <c r="P164" s="147">
        <v>0.51900000000000002</v>
      </c>
      <c r="Q164" s="147">
        <v>0.30199999999999999</v>
      </c>
      <c r="R164" s="147">
        <v>0.32600000000000001</v>
      </c>
      <c r="S164" s="147">
        <v>5.7000000000000002E-2</v>
      </c>
      <c r="T164" s="147">
        <v>7.0000000000000007E-2</v>
      </c>
      <c r="U164" s="147">
        <v>8.0000000000000002E-3</v>
      </c>
      <c r="V164" s="147">
        <v>1.4E-2</v>
      </c>
      <c r="W164" s="147">
        <v>6.7000000000000004E-2</v>
      </c>
      <c r="X164" s="147">
        <v>0.08</v>
      </c>
      <c r="Y164" s="147">
        <v>2E-3</v>
      </c>
      <c r="Z164" s="147">
        <v>5.0000000000000001E-3</v>
      </c>
      <c r="AA164" s="147">
        <v>2.5999999999999999E-2</v>
      </c>
      <c r="AB164" s="147">
        <v>3.5000000000000003E-2</v>
      </c>
      <c r="AC164" s="12"/>
    </row>
    <row r="165" spans="1:29" x14ac:dyDescent="0.25">
      <c r="A165" s="98" t="s">
        <v>1595</v>
      </c>
      <c r="B165" s="147" t="s">
        <v>162</v>
      </c>
      <c r="C165" s="147">
        <v>0.39802224969097649</v>
      </c>
      <c r="D165" s="147">
        <v>0.37948084054388131</v>
      </c>
      <c r="E165" s="147">
        <v>0.11866501854140915</v>
      </c>
      <c r="F165" s="147">
        <v>6.180469715698393E-3</v>
      </c>
      <c r="G165" s="147">
        <v>6.7985166872682329E-2</v>
      </c>
      <c r="H165" s="147">
        <v>7.4165636588380719E-3</v>
      </c>
      <c r="I165" s="147">
        <v>2.2249690976514216E-2</v>
      </c>
      <c r="J165" s="147">
        <v>0.99999999999999989</v>
      </c>
      <c r="K165" s="148">
        <v>809</v>
      </c>
      <c r="L165" s="98"/>
      <c r="M165" s="147" t="s">
        <v>162</v>
      </c>
      <c r="N165" s="147" t="s">
        <v>162</v>
      </c>
      <c r="O165" s="147">
        <v>0.36499999999999999</v>
      </c>
      <c r="P165" s="147">
        <v>0.432</v>
      </c>
      <c r="Q165" s="147">
        <v>0.34699999999999998</v>
      </c>
      <c r="R165" s="147">
        <v>0.41299999999999998</v>
      </c>
      <c r="S165" s="147">
        <v>9.8000000000000004E-2</v>
      </c>
      <c r="T165" s="147">
        <v>0.14299999999999999</v>
      </c>
      <c r="U165" s="147">
        <v>3.0000000000000001E-3</v>
      </c>
      <c r="V165" s="147">
        <v>1.4E-2</v>
      </c>
      <c r="W165" s="147">
        <v>5.2999999999999999E-2</v>
      </c>
      <c r="X165" s="147">
        <v>8.6999999999999994E-2</v>
      </c>
      <c r="Y165" s="147">
        <v>3.0000000000000001E-3</v>
      </c>
      <c r="Z165" s="147">
        <v>1.6E-2</v>
      </c>
      <c r="AA165" s="147">
        <v>1.4E-2</v>
      </c>
      <c r="AB165" s="147">
        <v>3.5000000000000003E-2</v>
      </c>
      <c r="AC165" s="12"/>
    </row>
    <row r="166" spans="1:29" x14ac:dyDescent="0.25">
      <c r="A166" s="98" t="s">
        <v>1596</v>
      </c>
      <c r="B166" s="147">
        <v>5.4866890280332502E-2</v>
      </c>
      <c r="C166" s="147">
        <v>0.32023013703785597</v>
      </c>
      <c r="D166" s="147">
        <v>0.25089265132733374</v>
      </c>
      <c r="E166" s="147">
        <v>9.6735648189529053E-2</v>
      </c>
      <c r="F166" s="147">
        <v>2.818378973415691E-2</v>
      </c>
      <c r="G166" s="147">
        <v>0.20951314631954801</v>
      </c>
      <c r="H166" s="147">
        <v>4.9160507882146506E-3</v>
      </c>
      <c r="I166" s="147">
        <v>3.4661686323029225E-2</v>
      </c>
      <c r="J166" s="147">
        <v>1</v>
      </c>
      <c r="K166" s="148">
        <v>212569</v>
      </c>
      <c r="L166" s="98"/>
      <c r="M166" s="147">
        <v>5.3999999999999999E-2</v>
      </c>
      <c r="N166" s="147">
        <v>5.6000000000000001E-2</v>
      </c>
      <c r="O166" s="147">
        <v>0.318</v>
      </c>
      <c r="P166" s="147">
        <v>0.32200000000000001</v>
      </c>
      <c r="Q166" s="147">
        <v>0.249</v>
      </c>
      <c r="R166" s="147">
        <v>0.253</v>
      </c>
      <c r="S166" s="147">
        <v>9.5000000000000001E-2</v>
      </c>
      <c r="T166" s="147">
        <v>9.8000000000000004E-2</v>
      </c>
      <c r="U166" s="147">
        <v>2.7E-2</v>
      </c>
      <c r="V166" s="147">
        <v>2.9000000000000001E-2</v>
      </c>
      <c r="W166" s="147">
        <v>0.20799999999999999</v>
      </c>
      <c r="X166" s="147">
        <v>0.21099999999999999</v>
      </c>
      <c r="Y166" s="147">
        <v>5.0000000000000001E-3</v>
      </c>
      <c r="Z166" s="147">
        <v>5.0000000000000001E-3</v>
      </c>
      <c r="AA166" s="147">
        <v>3.4000000000000002E-2</v>
      </c>
      <c r="AB166" s="147">
        <v>3.5000000000000003E-2</v>
      </c>
      <c r="AC166" s="12"/>
    </row>
    <row r="167" spans="1:29" x14ac:dyDescent="0.25">
      <c r="A167" s="98" t="s">
        <v>1597</v>
      </c>
      <c r="B167" s="147" t="s">
        <v>162</v>
      </c>
      <c r="C167" s="147">
        <v>1.261744966442953E-2</v>
      </c>
      <c r="D167" s="147">
        <v>0.17073825503355705</v>
      </c>
      <c r="E167" s="147">
        <v>0.15087248322147651</v>
      </c>
      <c r="F167" s="147">
        <v>3.2214765100671144E-2</v>
      </c>
      <c r="G167" s="147">
        <v>0.61073825503355705</v>
      </c>
      <c r="H167" s="147">
        <v>4.0268456375838931E-3</v>
      </c>
      <c r="I167" s="147">
        <v>1.8791946308724831E-2</v>
      </c>
      <c r="J167" s="147">
        <v>1</v>
      </c>
      <c r="K167" s="148">
        <v>3725</v>
      </c>
      <c r="L167" s="98"/>
      <c r="M167" s="147" t="s">
        <v>162</v>
      </c>
      <c r="N167" s="147" t="s">
        <v>162</v>
      </c>
      <c r="O167" s="147">
        <v>0.01</v>
      </c>
      <c r="P167" s="147">
        <v>1.7000000000000001E-2</v>
      </c>
      <c r="Q167" s="147">
        <v>0.159</v>
      </c>
      <c r="R167" s="147">
        <v>0.183</v>
      </c>
      <c r="S167" s="147">
        <v>0.14000000000000001</v>
      </c>
      <c r="T167" s="147">
        <v>0.16300000000000001</v>
      </c>
      <c r="U167" s="147">
        <v>2.7E-2</v>
      </c>
      <c r="V167" s="147">
        <v>3.7999999999999999E-2</v>
      </c>
      <c r="W167" s="147">
        <v>0.59499999999999997</v>
      </c>
      <c r="X167" s="147">
        <v>0.626</v>
      </c>
      <c r="Y167" s="147">
        <v>2E-3</v>
      </c>
      <c r="Z167" s="147">
        <v>7.0000000000000001E-3</v>
      </c>
      <c r="AA167" s="147">
        <v>1.4999999999999999E-2</v>
      </c>
      <c r="AB167" s="147">
        <v>2.4E-2</v>
      </c>
      <c r="AC167" s="12"/>
    </row>
    <row r="168" spans="1:29" x14ac:dyDescent="0.25">
      <c r="A168" s="98" t="s">
        <v>1598</v>
      </c>
      <c r="B168" s="147" t="s">
        <v>162</v>
      </c>
      <c r="C168" s="147">
        <v>0.17259414225941422</v>
      </c>
      <c r="D168" s="147">
        <v>0.34728033472803349</v>
      </c>
      <c r="E168" s="147">
        <v>0.24267782426778242</v>
      </c>
      <c r="F168" s="147">
        <v>2.9288702928870293E-2</v>
      </c>
      <c r="G168" s="147">
        <v>0.16945606694560669</v>
      </c>
      <c r="H168" s="147">
        <v>3.1380753138075313E-3</v>
      </c>
      <c r="I168" s="147">
        <v>3.5564853556485358E-2</v>
      </c>
      <c r="J168" s="147">
        <v>0.99999999999999989</v>
      </c>
      <c r="K168" s="148">
        <v>956</v>
      </c>
      <c r="L168" s="98"/>
      <c r="M168" s="147" t="s">
        <v>162</v>
      </c>
      <c r="N168" s="147" t="s">
        <v>162</v>
      </c>
      <c r="O168" s="147">
        <v>0.15</v>
      </c>
      <c r="P168" s="147">
        <v>0.19800000000000001</v>
      </c>
      <c r="Q168" s="147">
        <v>0.318</v>
      </c>
      <c r="R168" s="147">
        <v>0.378</v>
      </c>
      <c r="S168" s="147">
        <v>0.217</v>
      </c>
      <c r="T168" s="147">
        <v>0.27100000000000002</v>
      </c>
      <c r="U168" s="147">
        <v>0.02</v>
      </c>
      <c r="V168" s="147">
        <v>4.2000000000000003E-2</v>
      </c>
      <c r="W168" s="147">
        <v>0.14699999999999999</v>
      </c>
      <c r="X168" s="147">
        <v>0.19500000000000001</v>
      </c>
      <c r="Y168" s="147">
        <v>1E-3</v>
      </c>
      <c r="Z168" s="147">
        <v>8.9999999999999993E-3</v>
      </c>
      <c r="AA168" s="147">
        <v>2.5999999999999999E-2</v>
      </c>
      <c r="AB168" s="147">
        <v>4.9000000000000002E-2</v>
      </c>
      <c r="AC168" s="12"/>
    </row>
    <row r="169" spans="1:29" x14ac:dyDescent="0.25">
      <c r="A169" s="98" t="s">
        <v>1599</v>
      </c>
      <c r="B169" s="147">
        <v>1.2910365178900774E-3</v>
      </c>
      <c r="C169" s="147">
        <v>0.16377720398376983</v>
      </c>
      <c r="D169" s="147">
        <v>0.28365916635927702</v>
      </c>
      <c r="E169" s="147">
        <v>0.15879749170047952</v>
      </c>
      <c r="F169" s="147">
        <v>3.2275912947251933E-2</v>
      </c>
      <c r="G169" s="147">
        <v>0.31759498340095904</v>
      </c>
      <c r="H169" s="147">
        <v>1.3279232755440797E-2</v>
      </c>
      <c r="I169" s="147">
        <v>2.9324972334931761E-2</v>
      </c>
      <c r="J169" s="147">
        <v>1</v>
      </c>
      <c r="K169" s="148">
        <v>5422</v>
      </c>
      <c r="L169" s="98"/>
      <c r="M169" s="147">
        <v>1E-3</v>
      </c>
      <c r="N169" s="147">
        <v>3.0000000000000001E-3</v>
      </c>
      <c r="O169" s="147">
        <v>0.154</v>
      </c>
      <c r="P169" s="147">
        <v>0.17399999999999999</v>
      </c>
      <c r="Q169" s="147">
        <v>0.27200000000000002</v>
      </c>
      <c r="R169" s="147">
        <v>0.29599999999999999</v>
      </c>
      <c r="S169" s="147">
        <v>0.14899999999999999</v>
      </c>
      <c r="T169" s="147">
        <v>0.16900000000000001</v>
      </c>
      <c r="U169" s="147">
        <v>2.8000000000000001E-2</v>
      </c>
      <c r="V169" s="147">
        <v>3.6999999999999998E-2</v>
      </c>
      <c r="W169" s="147">
        <v>0.30499999999999999</v>
      </c>
      <c r="X169" s="147">
        <v>0.33</v>
      </c>
      <c r="Y169" s="147">
        <v>1.0999999999999999E-2</v>
      </c>
      <c r="Z169" s="147">
        <v>1.7000000000000001E-2</v>
      </c>
      <c r="AA169" s="147">
        <v>2.5000000000000001E-2</v>
      </c>
      <c r="AB169" s="147">
        <v>3.4000000000000002E-2</v>
      </c>
      <c r="AC169" s="12"/>
    </row>
    <row r="170" spans="1:29" x14ac:dyDescent="0.25">
      <c r="A170" s="98" t="s">
        <v>1600</v>
      </c>
      <c r="B170" s="147" t="s">
        <v>162</v>
      </c>
      <c r="C170" s="147">
        <v>0.10434782608695652</v>
      </c>
      <c r="D170" s="147">
        <v>0.41027667984189725</v>
      </c>
      <c r="E170" s="147">
        <v>0.10118577075098814</v>
      </c>
      <c r="F170" s="147">
        <v>3.3201581027667987E-2</v>
      </c>
      <c r="G170" s="147">
        <v>0.31699604743083004</v>
      </c>
      <c r="H170" s="147">
        <v>3.952569169960474E-3</v>
      </c>
      <c r="I170" s="147">
        <v>3.0039525691699605E-2</v>
      </c>
      <c r="J170" s="147">
        <v>1</v>
      </c>
      <c r="K170" s="148">
        <v>1265</v>
      </c>
      <c r="L170" s="98"/>
      <c r="M170" s="147" t="s">
        <v>162</v>
      </c>
      <c r="N170" s="147" t="s">
        <v>162</v>
      </c>
      <c r="O170" s="147">
        <v>8.8999999999999996E-2</v>
      </c>
      <c r="P170" s="147">
        <v>0.122</v>
      </c>
      <c r="Q170" s="147">
        <v>0.38300000000000001</v>
      </c>
      <c r="R170" s="147">
        <v>0.438</v>
      </c>
      <c r="S170" s="147">
        <v>8.5999999999999993E-2</v>
      </c>
      <c r="T170" s="147">
        <v>0.11899999999999999</v>
      </c>
      <c r="U170" s="147">
        <v>2.5000000000000001E-2</v>
      </c>
      <c r="V170" s="147">
        <v>4.4999999999999998E-2</v>
      </c>
      <c r="W170" s="147">
        <v>0.29199999999999998</v>
      </c>
      <c r="X170" s="147">
        <v>0.34300000000000003</v>
      </c>
      <c r="Y170" s="147">
        <v>2E-3</v>
      </c>
      <c r="Z170" s="147">
        <v>8.9999999999999993E-3</v>
      </c>
      <c r="AA170" s="147">
        <v>2.1999999999999999E-2</v>
      </c>
      <c r="AB170" s="147">
        <v>4.1000000000000002E-2</v>
      </c>
      <c r="AC170" s="12"/>
    </row>
    <row r="171" spans="1:29" x14ac:dyDescent="0.25">
      <c r="A171" s="98" t="s">
        <v>1601</v>
      </c>
      <c r="B171" s="147" t="s">
        <v>162</v>
      </c>
      <c r="C171" s="147">
        <v>0.12009237875288684</v>
      </c>
      <c r="D171" s="147">
        <v>0.21324095458044651</v>
      </c>
      <c r="E171" s="147">
        <v>0.14626635873749039</v>
      </c>
      <c r="F171" s="147">
        <v>4.3879907621247112E-2</v>
      </c>
      <c r="G171" s="147">
        <v>0.44880677444187839</v>
      </c>
      <c r="H171" s="147">
        <v>8.4680523479599683E-3</v>
      </c>
      <c r="I171" s="147">
        <v>1.924557351809084E-2</v>
      </c>
      <c r="J171" s="147">
        <v>1.0000000000000002</v>
      </c>
      <c r="K171" s="148">
        <v>1299</v>
      </c>
      <c r="L171" s="98"/>
      <c r="M171" s="147" t="s">
        <v>162</v>
      </c>
      <c r="N171" s="147" t="s">
        <v>162</v>
      </c>
      <c r="O171" s="147">
        <v>0.104</v>
      </c>
      <c r="P171" s="147">
        <v>0.13900000000000001</v>
      </c>
      <c r="Q171" s="147">
        <v>0.192</v>
      </c>
      <c r="R171" s="147">
        <v>0.23599999999999999</v>
      </c>
      <c r="S171" s="147">
        <v>0.128</v>
      </c>
      <c r="T171" s="147">
        <v>0.16700000000000001</v>
      </c>
      <c r="U171" s="147">
        <v>3.4000000000000002E-2</v>
      </c>
      <c r="V171" s="147">
        <v>5.6000000000000001E-2</v>
      </c>
      <c r="W171" s="147">
        <v>0.42199999999999999</v>
      </c>
      <c r="X171" s="147">
        <v>0.47599999999999998</v>
      </c>
      <c r="Y171" s="147">
        <v>5.0000000000000001E-3</v>
      </c>
      <c r="Z171" s="147">
        <v>1.4999999999999999E-2</v>
      </c>
      <c r="AA171" s="147">
        <v>1.2999999999999999E-2</v>
      </c>
      <c r="AB171" s="147">
        <v>2.8000000000000001E-2</v>
      </c>
      <c r="AC171" s="12"/>
    </row>
    <row r="172" spans="1:29" x14ac:dyDescent="0.25">
      <c r="A172" s="98" t="s">
        <v>1602</v>
      </c>
      <c r="B172" s="147" t="s">
        <v>162</v>
      </c>
      <c r="C172" s="147">
        <v>9.6850861556743911E-2</v>
      </c>
      <c r="D172" s="147">
        <v>0.24539512774806893</v>
      </c>
      <c r="E172" s="147">
        <v>0.19607843137254902</v>
      </c>
      <c r="F172" s="147">
        <v>2.4955436720142603E-2</v>
      </c>
      <c r="G172" s="147">
        <v>0.38859180035650626</v>
      </c>
      <c r="H172" s="147">
        <v>1.2477718360071301E-2</v>
      </c>
      <c r="I172" s="147">
        <v>3.5650623885918005E-2</v>
      </c>
      <c r="J172" s="147">
        <v>1</v>
      </c>
      <c r="K172" s="148">
        <v>1683</v>
      </c>
      <c r="L172" s="98"/>
      <c r="M172" s="147" t="s">
        <v>162</v>
      </c>
      <c r="N172" s="147" t="s">
        <v>162</v>
      </c>
      <c r="O172" s="147">
        <v>8.4000000000000005E-2</v>
      </c>
      <c r="P172" s="147">
        <v>0.112</v>
      </c>
      <c r="Q172" s="147">
        <v>0.22500000000000001</v>
      </c>
      <c r="R172" s="147">
        <v>0.26700000000000002</v>
      </c>
      <c r="S172" s="147">
        <v>0.17799999999999999</v>
      </c>
      <c r="T172" s="147">
        <v>0.216</v>
      </c>
      <c r="U172" s="147">
        <v>1.9E-2</v>
      </c>
      <c r="V172" s="147">
        <v>3.4000000000000002E-2</v>
      </c>
      <c r="W172" s="147">
        <v>0.36599999999999999</v>
      </c>
      <c r="X172" s="147">
        <v>0.41199999999999998</v>
      </c>
      <c r="Y172" s="147">
        <v>8.0000000000000002E-3</v>
      </c>
      <c r="Z172" s="147">
        <v>1.9E-2</v>
      </c>
      <c r="AA172" s="147">
        <v>2.8000000000000001E-2</v>
      </c>
      <c r="AB172" s="147">
        <v>4.5999999999999999E-2</v>
      </c>
      <c r="AC172" s="12"/>
    </row>
    <row r="173" spans="1:29" x14ac:dyDescent="0.25">
      <c r="A173" s="98" t="s">
        <v>1603</v>
      </c>
      <c r="B173" s="147" t="s">
        <v>162</v>
      </c>
      <c r="C173" s="147">
        <v>0.17578409919766594</v>
      </c>
      <c r="D173" s="147">
        <v>0.49307075127644057</v>
      </c>
      <c r="E173" s="147">
        <v>0.18818380743982493</v>
      </c>
      <c r="F173" s="147">
        <v>1.6776075857038657E-2</v>
      </c>
      <c r="G173" s="147">
        <v>6.8563092633114511E-2</v>
      </c>
      <c r="H173" s="147">
        <v>2.1881838074398249E-3</v>
      </c>
      <c r="I173" s="147">
        <v>5.5433989788475566E-2</v>
      </c>
      <c r="J173" s="147">
        <v>1</v>
      </c>
      <c r="K173" s="148">
        <v>1371</v>
      </c>
      <c r="L173" s="98"/>
      <c r="M173" s="147" t="s">
        <v>162</v>
      </c>
      <c r="N173" s="147" t="s">
        <v>162</v>
      </c>
      <c r="O173" s="147">
        <v>0.157</v>
      </c>
      <c r="P173" s="147">
        <v>0.19700000000000001</v>
      </c>
      <c r="Q173" s="147">
        <v>0.46700000000000003</v>
      </c>
      <c r="R173" s="147">
        <v>0.52</v>
      </c>
      <c r="S173" s="147">
        <v>0.16800000000000001</v>
      </c>
      <c r="T173" s="147">
        <v>0.21</v>
      </c>
      <c r="U173" s="147">
        <v>1.0999999999999999E-2</v>
      </c>
      <c r="V173" s="147">
        <v>2.5000000000000001E-2</v>
      </c>
      <c r="W173" s="147">
        <v>5.6000000000000001E-2</v>
      </c>
      <c r="X173" s="147">
        <v>8.3000000000000004E-2</v>
      </c>
      <c r="Y173" s="147">
        <v>1E-3</v>
      </c>
      <c r="Z173" s="147">
        <v>6.0000000000000001E-3</v>
      </c>
      <c r="AA173" s="147">
        <v>4.4999999999999998E-2</v>
      </c>
      <c r="AB173" s="147">
        <v>6.9000000000000006E-2</v>
      </c>
      <c r="AC173" s="12"/>
    </row>
    <row r="174" spans="1:29" x14ac:dyDescent="0.25">
      <c r="A174" s="98" t="s">
        <v>1604</v>
      </c>
      <c r="B174" s="147" t="s">
        <v>162</v>
      </c>
      <c r="C174" s="147">
        <v>4.972032318210068E-3</v>
      </c>
      <c r="D174" s="147">
        <v>0.29334990677439404</v>
      </c>
      <c r="E174" s="147">
        <v>0.1665630826600373</v>
      </c>
      <c r="F174" s="147">
        <v>1.9888129272840272E-2</v>
      </c>
      <c r="G174" s="147">
        <v>0.4841516469857054</v>
      </c>
      <c r="H174" s="147">
        <v>7.4580484773151025E-3</v>
      </c>
      <c r="I174" s="147">
        <v>2.3617153511497825E-2</v>
      </c>
      <c r="J174" s="147">
        <v>1</v>
      </c>
      <c r="K174" s="148">
        <v>1609</v>
      </c>
      <c r="L174" s="98"/>
      <c r="M174" s="147" t="s">
        <v>162</v>
      </c>
      <c r="N174" s="147" t="s">
        <v>162</v>
      </c>
      <c r="O174" s="147">
        <v>3.0000000000000001E-3</v>
      </c>
      <c r="P174" s="147">
        <v>0.01</v>
      </c>
      <c r="Q174" s="147">
        <v>0.27200000000000002</v>
      </c>
      <c r="R174" s="147">
        <v>0.316</v>
      </c>
      <c r="S174" s="147">
        <v>0.14899999999999999</v>
      </c>
      <c r="T174" s="147">
        <v>0.186</v>
      </c>
      <c r="U174" s="147">
        <v>1.4E-2</v>
      </c>
      <c r="V174" s="147">
        <v>2.8000000000000001E-2</v>
      </c>
      <c r="W174" s="147">
        <v>0.46</v>
      </c>
      <c r="X174" s="147">
        <v>0.50900000000000001</v>
      </c>
      <c r="Y174" s="147">
        <v>4.0000000000000001E-3</v>
      </c>
      <c r="Z174" s="147">
        <v>1.2999999999999999E-2</v>
      </c>
      <c r="AA174" s="147">
        <v>1.7000000000000001E-2</v>
      </c>
      <c r="AB174" s="147">
        <v>3.2000000000000001E-2</v>
      </c>
      <c r="AC174" s="12"/>
    </row>
    <row r="175" spans="1:29" x14ac:dyDescent="0.25">
      <c r="A175" s="98" t="s">
        <v>1605</v>
      </c>
      <c r="B175" s="147" t="s">
        <v>162</v>
      </c>
      <c r="C175" s="147">
        <v>2.9917726252804786E-3</v>
      </c>
      <c r="D175" s="147">
        <v>0.42408376963350786</v>
      </c>
      <c r="E175" s="147">
        <v>0.28047868362004486</v>
      </c>
      <c r="F175" s="147">
        <v>4.0388930441286462E-2</v>
      </c>
      <c r="G175" s="147">
        <v>0.22213911742707554</v>
      </c>
      <c r="H175" s="147">
        <v>7.4794315632011965E-4</v>
      </c>
      <c r="I175" s="147">
        <v>2.9169783096484669E-2</v>
      </c>
      <c r="J175" s="147">
        <v>1</v>
      </c>
      <c r="K175" s="148">
        <v>1337</v>
      </c>
      <c r="L175" s="98"/>
      <c r="M175" s="147" t="s">
        <v>162</v>
      </c>
      <c r="N175" s="147" t="s">
        <v>162</v>
      </c>
      <c r="O175" s="147">
        <v>1E-3</v>
      </c>
      <c r="P175" s="147">
        <v>8.0000000000000002E-3</v>
      </c>
      <c r="Q175" s="147">
        <v>0.39800000000000002</v>
      </c>
      <c r="R175" s="147">
        <v>0.45100000000000001</v>
      </c>
      <c r="S175" s="147">
        <v>0.25700000000000001</v>
      </c>
      <c r="T175" s="147">
        <v>0.30499999999999999</v>
      </c>
      <c r="U175" s="147">
        <v>3.1E-2</v>
      </c>
      <c r="V175" s="147">
        <v>5.1999999999999998E-2</v>
      </c>
      <c r="W175" s="147">
        <v>0.20100000000000001</v>
      </c>
      <c r="X175" s="147">
        <v>0.245</v>
      </c>
      <c r="Y175" s="147">
        <v>0</v>
      </c>
      <c r="Z175" s="147">
        <v>4.0000000000000001E-3</v>
      </c>
      <c r="AA175" s="147">
        <v>2.1000000000000001E-2</v>
      </c>
      <c r="AB175" s="147">
        <v>0.04</v>
      </c>
      <c r="AC175" s="12"/>
    </row>
    <row r="176" spans="1:29" x14ac:dyDescent="0.25">
      <c r="A176" s="98" t="s">
        <v>1606</v>
      </c>
      <c r="B176" s="147" t="s">
        <v>162</v>
      </c>
      <c r="C176" s="147">
        <v>0.41734197730956241</v>
      </c>
      <c r="D176" s="147">
        <v>0.35980551053484605</v>
      </c>
      <c r="E176" s="147">
        <v>9.0761750405186387E-2</v>
      </c>
      <c r="F176" s="147">
        <v>2.1880064829821719E-2</v>
      </c>
      <c r="G176" s="147">
        <v>9.4003241491085895E-2</v>
      </c>
      <c r="H176" s="147">
        <v>2.4311183144246355E-3</v>
      </c>
      <c r="I176" s="147">
        <v>1.3776337115072933E-2</v>
      </c>
      <c r="J176" s="147">
        <v>1</v>
      </c>
      <c r="K176" s="148">
        <v>1234</v>
      </c>
      <c r="L176" s="98"/>
      <c r="M176" s="147" t="s">
        <v>162</v>
      </c>
      <c r="N176" s="147" t="s">
        <v>162</v>
      </c>
      <c r="O176" s="147">
        <v>0.39</v>
      </c>
      <c r="P176" s="147">
        <v>0.44500000000000001</v>
      </c>
      <c r="Q176" s="147">
        <v>0.33400000000000002</v>
      </c>
      <c r="R176" s="147">
        <v>0.38700000000000001</v>
      </c>
      <c r="S176" s="147">
        <v>7.5999999999999998E-2</v>
      </c>
      <c r="T176" s="147">
        <v>0.108</v>
      </c>
      <c r="U176" s="147">
        <v>1.4999999999999999E-2</v>
      </c>
      <c r="V176" s="147">
        <v>3.2000000000000001E-2</v>
      </c>
      <c r="W176" s="147">
        <v>7.9000000000000001E-2</v>
      </c>
      <c r="X176" s="147">
        <v>0.112</v>
      </c>
      <c r="Y176" s="147">
        <v>1E-3</v>
      </c>
      <c r="Z176" s="147">
        <v>7.0000000000000001E-3</v>
      </c>
      <c r="AA176" s="147">
        <v>8.9999999999999993E-3</v>
      </c>
      <c r="AB176" s="147">
        <v>2.1999999999999999E-2</v>
      </c>
      <c r="AC176" s="12"/>
    </row>
    <row r="177" spans="1:29" x14ac:dyDescent="0.25">
      <c r="A177" s="98" t="s">
        <v>1607</v>
      </c>
      <c r="B177" s="147" t="s">
        <v>162</v>
      </c>
      <c r="C177" s="147">
        <v>0.24430465827949677</v>
      </c>
      <c r="D177" s="147">
        <v>0.28221693301598094</v>
      </c>
      <c r="E177" s="147">
        <v>0.17018021081264875</v>
      </c>
      <c r="F177" s="147">
        <v>1.972118327099626E-2</v>
      </c>
      <c r="G177" s="147">
        <v>0.25212512750765048</v>
      </c>
      <c r="H177" s="147">
        <v>4.7602856171370285E-3</v>
      </c>
      <c r="I177" s="147">
        <v>2.6691601496089765E-2</v>
      </c>
      <c r="J177" s="147">
        <v>1</v>
      </c>
      <c r="K177" s="148">
        <v>5882</v>
      </c>
      <c r="L177" s="98"/>
      <c r="M177" s="147" t="s">
        <v>162</v>
      </c>
      <c r="N177" s="147" t="s">
        <v>162</v>
      </c>
      <c r="O177" s="147">
        <v>0.23300000000000001</v>
      </c>
      <c r="P177" s="147">
        <v>0.255</v>
      </c>
      <c r="Q177" s="147">
        <v>0.27100000000000002</v>
      </c>
      <c r="R177" s="147">
        <v>0.29399999999999998</v>
      </c>
      <c r="S177" s="147">
        <v>0.161</v>
      </c>
      <c r="T177" s="147">
        <v>0.18</v>
      </c>
      <c r="U177" s="147">
        <v>1.6E-2</v>
      </c>
      <c r="V177" s="147">
        <v>2.4E-2</v>
      </c>
      <c r="W177" s="147">
        <v>0.24099999999999999</v>
      </c>
      <c r="X177" s="147">
        <v>0.26300000000000001</v>
      </c>
      <c r="Y177" s="147">
        <v>3.0000000000000001E-3</v>
      </c>
      <c r="Z177" s="147">
        <v>7.0000000000000001E-3</v>
      </c>
      <c r="AA177" s="147">
        <v>2.3E-2</v>
      </c>
      <c r="AB177" s="147">
        <v>3.1E-2</v>
      </c>
      <c r="AC177" s="12"/>
    </row>
    <row r="178" spans="1:29" x14ac:dyDescent="0.25">
      <c r="A178" s="98" t="s">
        <v>1608</v>
      </c>
      <c r="B178" s="147" t="s">
        <v>162</v>
      </c>
      <c r="C178" s="147">
        <v>0.10513447432762836</v>
      </c>
      <c r="D178" s="147">
        <v>0.3545232273838631</v>
      </c>
      <c r="E178" s="147">
        <v>0.19315403422982885</v>
      </c>
      <c r="F178" s="147">
        <v>6.6014669926650366E-2</v>
      </c>
      <c r="G178" s="147">
        <v>0.24449877750611246</v>
      </c>
      <c r="H178" s="147">
        <v>2.4449877750611247E-3</v>
      </c>
      <c r="I178" s="147">
        <v>3.4229828850855744E-2</v>
      </c>
      <c r="J178" s="147">
        <v>1</v>
      </c>
      <c r="K178" s="148">
        <v>409</v>
      </c>
      <c r="L178" s="98"/>
      <c r="M178" s="147" t="s">
        <v>162</v>
      </c>
      <c r="N178" s="147" t="s">
        <v>162</v>
      </c>
      <c r="O178" s="147">
        <v>7.9000000000000001E-2</v>
      </c>
      <c r="P178" s="147">
        <v>0.13900000000000001</v>
      </c>
      <c r="Q178" s="147">
        <v>0.31</v>
      </c>
      <c r="R178" s="147">
        <v>0.40200000000000002</v>
      </c>
      <c r="S178" s="147">
        <v>0.158</v>
      </c>
      <c r="T178" s="147">
        <v>0.23400000000000001</v>
      </c>
      <c r="U178" s="147">
        <v>4.5999999999999999E-2</v>
      </c>
      <c r="V178" s="147">
        <v>9.4E-2</v>
      </c>
      <c r="W178" s="147">
        <v>0.20499999999999999</v>
      </c>
      <c r="X178" s="147">
        <v>0.28799999999999998</v>
      </c>
      <c r="Y178" s="147">
        <v>0</v>
      </c>
      <c r="Z178" s="147">
        <v>1.4E-2</v>
      </c>
      <c r="AA178" s="147">
        <v>0.02</v>
      </c>
      <c r="AB178" s="147">
        <v>5.7000000000000002E-2</v>
      </c>
      <c r="AC178" s="12"/>
    </row>
    <row r="179" spans="1:29" x14ac:dyDescent="0.25">
      <c r="A179" s="98" t="s">
        <v>1609</v>
      </c>
      <c r="B179" s="147" t="s">
        <v>162</v>
      </c>
      <c r="C179" s="147">
        <v>0.22510822510822512</v>
      </c>
      <c r="D179" s="147">
        <v>0.46807359307359309</v>
      </c>
      <c r="E179" s="147">
        <v>0.19372294372294371</v>
      </c>
      <c r="F179" s="147">
        <v>3.7337662337662336E-2</v>
      </c>
      <c r="G179" s="147">
        <v>5.2489177489177488E-2</v>
      </c>
      <c r="H179" s="147" t="s">
        <v>162</v>
      </c>
      <c r="I179" s="147">
        <v>2.3268398268398268E-2</v>
      </c>
      <c r="J179" s="147">
        <v>1</v>
      </c>
      <c r="K179" s="148">
        <v>1848</v>
      </c>
      <c r="L179" s="98"/>
      <c r="M179" s="147" t="s">
        <v>162</v>
      </c>
      <c r="N179" s="147" t="s">
        <v>162</v>
      </c>
      <c r="O179" s="147">
        <v>0.20699999999999999</v>
      </c>
      <c r="P179" s="147">
        <v>0.245</v>
      </c>
      <c r="Q179" s="147">
        <v>0.44500000000000001</v>
      </c>
      <c r="R179" s="147">
        <v>0.49099999999999999</v>
      </c>
      <c r="S179" s="147">
        <v>0.17599999999999999</v>
      </c>
      <c r="T179" s="147">
        <v>0.21199999999999999</v>
      </c>
      <c r="U179" s="147">
        <v>0.03</v>
      </c>
      <c r="V179" s="147">
        <v>4.7E-2</v>
      </c>
      <c r="W179" s="147">
        <v>4.2999999999999997E-2</v>
      </c>
      <c r="X179" s="147">
        <v>6.4000000000000001E-2</v>
      </c>
      <c r="Y179" s="147" t="s">
        <v>162</v>
      </c>
      <c r="Z179" s="147" t="s">
        <v>162</v>
      </c>
      <c r="AA179" s="147">
        <v>1.7000000000000001E-2</v>
      </c>
      <c r="AB179" s="147">
        <v>3.1E-2</v>
      </c>
      <c r="AC179" s="12"/>
    </row>
    <row r="180" spans="1:29" x14ac:dyDescent="0.25">
      <c r="A180" s="98" t="s">
        <v>1610</v>
      </c>
      <c r="B180" s="147" t="s">
        <v>162</v>
      </c>
      <c r="C180" s="147">
        <v>0.39522998296422485</v>
      </c>
      <c r="D180" s="147">
        <v>0.19463373083475299</v>
      </c>
      <c r="E180" s="147">
        <v>0.13841567291311754</v>
      </c>
      <c r="F180" s="147">
        <v>7.4105621805792166E-2</v>
      </c>
      <c r="G180" s="147">
        <v>0.14608177172061329</v>
      </c>
      <c r="H180" s="147">
        <v>3.4071550255536627E-3</v>
      </c>
      <c r="I180" s="147">
        <v>4.8126064735945488E-2</v>
      </c>
      <c r="J180" s="147">
        <v>1</v>
      </c>
      <c r="K180" s="148">
        <v>2348</v>
      </c>
      <c r="L180" s="98"/>
      <c r="M180" s="147" t="s">
        <v>162</v>
      </c>
      <c r="N180" s="147" t="s">
        <v>162</v>
      </c>
      <c r="O180" s="147">
        <v>0.376</v>
      </c>
      <c r="P180" s="147">
        <v>0.41499999999999998</v>
      </c>
      <c r="Q180" s="147">
        <v>0.17899999999999999</v>
      </c>
      <c r="R180" s="147">
        <v>0.21099999999999999</v>
      </c>
      <c r="S180" s="147">
        <v>0.125</v>
      </c>
      <c r="T180" s="147">
        <v>0.153</v>
      </c>
      <c r="U180" s="147">
        <v>6.4000000000000001E-2</v>
      </c>
      <c r="V180" s="147">
        <v>8.5000000000000006E-2</v>
      </c>
      <c r="W180" s="147">
        <v>0.13200000000000001</v>
      </c>
      <c r="X180" s="147">
        <v>0.161</v>
      </c>
      <c r="Y180" s="147">
        <v>2E-3</v>
      </c>
      <c r="Z180" s="147">
        <v>7.0000000000000001E-3</v>
      </c>
      <c r="AA180" s="147">
        <v>0.04</v>
      </c>
      <c r="AB180" s="147">
        <v>5.8000000000000003E-2</v>
      </c>
      <c r="AC180" s="12"/>
    </row>
    <row r="181" spans="1:29" x14ac:dyDescent="0.25">
      <c r="A181" s="98" t="s">
        <v>1611</v>
      </c>
      <c r="B181" s="147" t="s">
        <v>162</v>
      </c>
      <c r="C181" s="147">
        <v>7.922705314009662E-2</v>
      </c>
      <c r="D181" s="147">
        <v>0.19227053140096617</v>
      </c>
      <c r="E181" s="147">
        <v>8.8405797101449274E-2</v>
      </c>
      <c r="F181" s="147">
        <v>2.3671497584541065E-2</v>
      </c>
      <c r="G181" s="147">
        <v>0.53285024154589367</v>
      </c>
      <c r="H181" s="147">
        <v>2.318840579710145E-2</v>
      </c>
      <c r="I181" s="147">
        <v>6.0386473429951688E-2</v>
      </c>
      <c r="J181" s="147">
        <v>1</v>
      </c>
      <c r="K181" s="148">
        <v>2070</v>
      </c>
      <c r="L181" s="98"/>
      <c r="M181" s="147" t="s">
        <v>162</v>
      </c>
      <c r="N181" s="147" t="s">
        <v>162</v>
      </c>
      <c r="O181" s="147">
        <v>6.8000000000000005E-2</v>
      </c>
      <c r="P181" s="147">
        <v>9.1999999999999998E-2</v>
      </c>
      <c r="Q181" s="147">
        <v>0.17599999999999999</v>
      </c>
      <c r="R181" s="147">
        <v>0.21</v>
      </c>
      <c r="S181" s="147">
        <v>7.6999999999999999E-2</v>
      </c>
      <c r="T181" s="147">
        <v>0.10100000000000001</v>
      </c>
      <c r="U181" s="147">
        <v>1.7999999999999999E-2</v>
      </c>
      <c r="V181" s="147">
        <v>3.1E-2</v>
      </c>
      <c r="W181" s="147">
        <v>0.51100000000000001</v>
      </c>
      <c r="X181" s="147">
        <v>0.55400000000000005</v>
      </c>
      <c r="Y181" s="147">
        <v>1.7999999999999999E-2</v>
      </c>
      <c r="Z181" s="147">
        <v>3.1E-2</v>
      </c>
      <c r="AA181" s="147">
        <v>5.0999999999999997E-2</v>
      </c>
      <c r="AB181" s="147">
        <v>7.0999999999999994E-2</v>
      </c>
      <c r="AC181" s="12"/>
    </row>
    <row r="182" spans="1:29" x14ac:dyDescent="0.25">
      <c r="A182" s="98" t="s">
        <v>1612</v>
      </c>
      <c r="B182" s="147">
        <v>0.28169014084507044</v>
      </c>
      <c r="C182" s="147">
        <v>0.10172143974960876</v>
      </c>
      <c r="D182" s="147">
        <v>0.3380281690140845</v>
      </c>
      <c r="E182" s="147">
        <v>9.7026604068857589E-2</v>
      </c>
      <c r="F182" s="147">
        <v>3.1298904538341159E-2</v>
      </c>
      <c r="G182" s="147">
        <v>8.7636932707355245E-2</v>
      </c>
      <c r="H182" s="147">
        <v>3.1298904538341159E-3</v>
      </c>
      <c r="I182" s="147">
        <v>5.9467918622848198E-2</v>
      </c>
      <c r="J182" s="147">
        <v>1</v>
      </c>
      <c r="K182" s="148">
        <v>639</v>
      </c>
      <c r="L182" s="98"/>
      <c r="M182" s="147">
        <v>0.248</v>
      </c>
      <c r="N182" s="147">
        <v>0.318</v>
      </c>
      <c r="O182" s="147">
        <v>8.1000000000000003E-2</v>
      </c>
      <c r="P182" s="147">
        <v>0.128</v>
      </c>
      <c r="Q182" s="147">
        <v>0.30199999999999999</v>
      </c>
      <c r="R182" s="147">
        <v>0.376</v>
      </c>
      <c r="S182" s="147">
        <v>7.5999999999999998E-2</v>
      </c>
      <c r="T182" s="147">
        <v>0.122</v>
      </c>
      <c r="U182" s="147">
        <v>0.02</v>
      </c>
      <c r="V182" s="147">
        <v>4.8000000000000001E-2</v>
      </c>
      <c r="W182" s="147">
        <v>6.8000000000000005E-2</v>
      </c>
      <c r="X182" s="147">
        <v>0.112</v>
      </c>
      <c r="Y182" s="147">
        <v>1E-3</v>
      </c>
      <c r="Z182" s="147">
        <v>1.0999999999999999E-2</v>
      </c>
      <c r="AA182" s="147">
        <v>4.3999999999999997E-2</v>
      </c>
      <c r="AB182" s="147">
        <v>8.1000000000000003E-2</v>
      </c>
      <c r="AC182" s="12"/>
    </row>
    <row r="183" spans="1:29" x14ac:dyDescent="0.25">
      <c r="A183" s="98" t="s">
        <v>1613</v>
      </c>
      <c r="B183" s="147">
        <v>8.3780599554915559E-3</v>
      </c>
      <c r="C183" s="147">
        <v>6.5453593402277788E-4</v>
      </c>
      <c r="D183" s="147">
        <v>0.64223065846314964</v>
      </c>
      <c r="E183" s="147">
        <v>0.2148186935462757</v>
      </c>
      <c r="F183" s="147">
        <v>5.9039141248854565E-2</v>
      </c>
      <c r="G183" s="147">
        <v>7.5926168346642231E-3</v>
      </c>
      <c r="H183" s="147" t="s">
        <v>162</v>
      </c>
      <c r="I183" s="147">
        <v>6.7286294017541562E-2</v>
      </c>
      <c r="J183" s="147">
        <v>1</v>
      </c>
      <c r="K183" s="148">
        <v>7639</v>
      </c>
      <c r="L183" s="98"/>
      <c r="M183" s="147">
        <v>7.0000000000000001E-3</v>
      </c>
      <c r="N183" s="147">
        <v>1.0999999999999999E-2</v>
      </c>
      <c r="O183" s="147">
        <v>0</v>
      </c>
      <c r="P183" s="147">
        <v>2E-3</v>
      </c>
      <c r="Q183" s="147">
        <v>0.63100000000000001</v>
      </c>
      <c r="R183" s="147">
        <v>0.65300000000000002</v>
      </c>
      <c r="S183" s="147">
        <v>0.20599999999999999</v>
      </c>
      <c r="T183" s="147">
        <v>0.224</v>
      </c>
      <c r="U183" s="147">
        <v>5.3999999999999999E-2</v>
      </c>
      <c r="V183" s="147">
        <v>6.5000000000000002E-2</v>
      </c>
      <c r="W183" s="147">
        <v>6.0000000000000001E-3</v>
      </c>
      <c r="X183" s="147">
        <v>0.01</v>
      </c>
      <c r="Y183" s="147" t="s">
        <v>162</v>
      </c>
      <c r="Z183" s="147" t="s">
        <v>162</v>
      </c>
      <c r="AA183" s="147">
        <v>6.2E-2</v>
      </c>
      <c r="AB183" s="147">
        <v>7.2999999999999995E-2</v>
      </c>
      <c r="AC183" s="12"/>
    </row>
    <row r="184" spans="1:29" x14ac:dyDescent="0.25">
      <c r="A184" s="98" t="s">
        <v>1614</v>
      </c>
      <c r="B184" s="147">
        <v>5.7682055656253332E-2</v>
      </c>
      <c r="C184" s="147">
        <v>0.24277641539609768</v>
      </c>
      <c r="D184" s="147">
        <v>0.22433095212709245</v>
      </c>
      <c r="E184" s="147">
        <v>0.10608806909052138</v>
      </c>
      <c r="F184" s="147">
        <v>8.0712229448768519E-2</v>
      </c>
      <c r="G184" s="147">
        <v>0.2242243309521271</v>
      </c>
      <c r="H184" s="147">
        <v>5.0111952233713617E-3</v>
      </c>
      <c r="I184" s="147">
        <v>5.9174752105768204E-2</v>
      </c>
      <c r="J184" s="147">
        <v>1</v>
      </c>
      <c r="K184" s="148">
        <v>9379</v>
      </c>
      <c r="L184" s="98"/>
      <c r="M184" s="147">
        <v>5.2999999999999999E-2</v>
      </c>
      <c r="N184" s="147">
        <v>6.3E-2</v>
      </c>
      <c r="O184" s="147">
        <v>0.23400000000000001</v>
      </c>
      <c r="P184" s="147">
        <v>0.252</v>
      </c>
      <c r="Q184" s="147">
        <v>0.216</v>
      </c>
      <c r="R184" s="147">
        <v>0.23300000000000001</v>
      </c>
      <c r="S184" s="147">
        <v>0.1</v>
      </c>
      <c r="T184" s="147">
        <v>0.112</v>
      </c>
      <c r="U184" s="147">
        <v>7.4999999999999997E-2</v>
      </c>
      <c r="V184" s="147">
        <v>8.5999999999999993E-2</v>
      </c>
      <c r="W184" s="147">
        <v>0.216</v>
      </c>
      <c r="X184" s="147">
        <v>0.23300000000000001</v>
      </c>
      <c r="Y184" s="147">
        <v>4.0000000000000001E-3</v>
      </c>
      <c r="Z184" s="147">
        <v>7.0000000000000001E-3</v>
      </c>
      <c r="AA184" s="147">
        <v>5.5E-2</v>
      </c>
      <c r="AB184" s="147">
        <v>6.4000000000000001E-2</v>
      </c>
      <c r="AC184" s="12"/>
    </row>
    <row r="185" spans="1:29" x14ac:dyDescent="0.25">
      <c r="A185" s="98" t="s">
        <v>1615</v>
      </c>
      <c r="B185" s="147">
        <v>0.57623762376237619</v>
      </c>
      <c r="C185" s="147">
        <v>0.15511551155115511</v>
      </c>
      <c r="D185" s="147">
        <v>0.13663366336633664</v>
      </c>
      <c r="E185" s="147">
        <v>5.8085808580858087E-2</v>
      </c>
      <c r="F185" s="147">
        <v>7.9207920792079209E-3</v>
      </c>
      <c r="G185" s="147">
        <v>7.2607260726072608E-3</v>
      </c>
      <c r="H185" s="147" t="s">
        <v>162</v>
      </c>
      <c r="I185" s="147">
        <v>5.8745874587458745E-2</v>
      </c>
      <c r="J185" s="147">
        <v>1</v>
      </c>
      <c r="K185" s="148">
        <v>1515</v>
      </c>
      <c r="L185" s="98"/>
      <c r="M185" s="147">
        <v>0.55100000000000005</v>
      </c>
      <c r="N185" s="147">
        <v>0.60099999999999998</v>
      </c>
      <c r="O185" s="147">
        <v>0.13800000000000001</v>
      </c>
      <c r="P185" s="147">
        <v>0.17399999999999999</v>
      </c>
      <c r="Q185" s="147">
        <v>0.12</v>
      </c>
      <c r="R185" s="147">
        <v>0.155</v>
      </c>
      <c r="S185" s="147">
        <v>4.7E-2</v>
      </c>
      <c r="T185" s="147">
        <v>7.0999999999999994E-2</v>
      </c>
      <c r="U185" s="147">
        <v>5.0000000000000001E-3</v>
      </c>
      <c r="V185" s="147">
        <v>1.4E-2</v>
      </c>
      <c r="W185" s="147">
        <v>4.0000000000000001E-3</v>
      </c>
      <c r="X185" s="147">
        <v>1.2999999999999999E-2</v>
      </c>
      <c r="Y185" s="147" t="s">
        <v>162</v>
      </c>
      <c r="Z185" s="147" t="s">
        <v>162</v>
      </c>
      <c r="AA185" s="147">
        <v>4.8000000000000001E-2</v>
      </c>
      <c r="AB185" s="147">
        <v>7.1999999999999995E-2</v>
      </c>
      <c r="AC185" s="12"/>
    </row>
    <row r="186" spans="1:29" x14ac:dyDescent="0.25">
      <c r="A186" s="98" t="s">
        <v>1616</v>
      </c>
      <c r="B186" s="147">
        <v>0.29586995411060124</v>
      </c>
      <c r="C186" s="147">
        <v>0.42233802597806641</v>
      </c>
      <c r="D186" s="147">
        <v>0.14000155557283969</v>
      </c>
      <c r="E186" s="147">
        <v>3.3600373337481525E-2</v>
      </c>
      <c r="F186" s="147">
        <v>2.5666951855020611E-3</v>
      </c>
      <c r="G186" s="147">
        <v>3.2744808275647505E-2</v>
      </c>
      <c r="H186" s="147">
        <v>2.3333592595473282E-3</v>
      </c>
      <c r="I186" s="147">
        <v>7.0545228280314232E-2</v>
      </c>
      <c r="J186" s="147">
        <v>1</v>
      </c>
      <c r="K186" s="148">
        <v>12857</v>
      </c>
      <c r="L186" s="98"/>
      <c r="M186" s="147">
        <v>0.28799999999999998</v>
      </c>
      <c r="N186" s="147">
        <v>0.30399999999999999</v>
      </c>
      <c r="O186" s="147">
        <v>0.41399999999999998</v>
      </c>
      <c r="P186" s="147">
        <v>0.43099999999999999</v>
      </c>
      <c r="Q186" s="147">
        <v>0.13400000000000001</v>
      </c>
      <c r="R186" s="147">
        <v>0.14599999999999999</v>
      </c>
      <c r="S186" s="147">
        <v>3.1E-2</v>
      </c>
      <c r="T186" s="147">
        <v>3.6999999999999998E-2</v>
      </c>
      <c r="U186" s="147">
        <v>2E-3</v>
      </c>
      <c r="V186" s="147">
        <v>4.0000000000000001E-3</v>
      </c>
      <c r="W186" s="147">
        <v>0.03</v>
      </c>
      <c r="X186" s="147">
        <v>3.5999999999999997E-2</v>
      </c>
      <c r="Y186" s="147">
        <v>2E-3</v>
      </c>
      <c r="Z186" s="147">
        <v>3.0000000000000001E-3</v>
      </c>
      <c r="AA186" s="147">
        <v>6.6000000000000003E-2</v>
      </c>
      <c r="AB186" s="147">
        <v>7.4999999999999997E-2</v>
      </c>
      <c r="AC186" s="12"/>
    </row>
    <row r="187" spans="1:29" x14ac:dyDescent="0.25">
      <c r="A187" s="98" t="s">
        <v>1617</v>
      </c>
      <c r="B187" s="147" t="s">
        <v>162</v>
      </c>
      <c r="C187" s="147">
        <v>0.20491803278688525</v>
      </c>
      <c r="D187" s="147">
        <v>0.42213114754098363</v>
      </c>
      <c r="E187" s="147">
        <v>0.22540983606557377</v>
      </c>
      <c r="F187" s="147">
        <v>8.1967213114754103E-3</v>
      </c>
      <c r="G187" s="147">
        <v>6.9672131147540978E-2</v>
      </c>
      <c r="H187" s="147">
        <v>4.0983606557377051E-3</v>
      </c>
      <c r="I187" s="147">
        <v>6.5573770491803282E-2</v>
      </c>
      <c r="J187" s="147">
        <v>0.99999999999999989</v>
      </c>
      <c r="K187" s="148">
        <v>244</v>
      </c>
      <c r="L187" s="98"/>
      <c r="M187" s="147" t="s">
        <v>162</v>
      </c>
      <c r="N187" s="147" t="s">
        <v>162</v>
      </c>
      <c r="O187" s="147">
        <v>0.159</v>
      </c>
      <c r="P187" s="147">
        <v>0.26</v>
      </c>
      <c r="Q187" s="147">
        <v>0.36199999999999999</v>
      </c>
      <c r="R187" s="147">
        <v>0.48499999999999999</v>
      </c>
      <c r="S187" s="147">
        <v>0.17699999999999999</v>
      </c>
      <c r="T187" s="147">
        <v>0.28199999999999997</v>
      </c>
      <c r="U187" s="147">
        <v>2E-3</v>
      </c>
      <c r="V187" s="147">
        <v>2.9000000000000001E-2</v>
      </c>
      <c r="W187" s="147">
        <v>4.3999999999999997E-2</v>
      </c>
      <c r="X187" s="147">
        <v>0.109</v>
      </c>
      <c r="Y187" s="147">
        <v>1E-3</v>
      </c>
      <c r="Z187" s="147">
        <v>2.3E-2</v>
      </c>
      <c r="AA187" s="147">
        <v>4.1000000000000002E-2</v>
      </c>
      <c r="AB187" s="147">
        <v>0.104</v>
      </c>
      <c r="AC187" s="12"/>
    </row>
    <row r="188" spans="1:29" x14ac:dyDescent="0.25">
      <c r="A188" s="98" t="s">
        <v>1618</v>
      </c>
      <c r="B188" s="147" t="s">
        <v>162</v>
      </c>
      <c r="C188" s="147">
        <v>0.26746166950596251</v>
      </c>
      <c r="D188" s="147">
        <v>0.26575809199318567</v>
      </c>
      <c r="E188" s="147">
        <v>0.33390119250425893</v>
      </c>
      <c r="F188" s="147">
        <v>1.7035775127768313E-2</v>
      </c>
      <c r="G188" s="147">
        <v>4.0885860306643949E-2</v>
      </c>
      <c r="H188" s="147" t="s">
        <v>162</v>
      </c>
      <c r="I188" s="147">
        <v>7.4957410562180582E-2</v>
      </c>
      <c r="J188" s="147">
        <v>1</v>
      </c>
      <c r="K188" s="148">
        <v>587</v>
      </c>
      <c r="L188" s="98"/>
      <c r="M188" s="147" t="s">
        <v>162</v>
      </c>
      <c r="N188" s="147" t="s">
        <v>162</v>
      </c>
      <c r="O188" s="147">
        <v>0.23300000000000001</v>
      </c>
      <c r="P188" s="147">
        <v>0.30499999999999999</v>
      </c>
      <c r="Q188" s="147">
        <v>0.23200000000000001</v>
      </c>
      <c r="R188" s="147">
        <v>0.30299999999999999</v>
      </c>
      <c r="S188" s="147">
        <v>0.29699999999999999</v>
      </c>
      <c r="T188" s="147">
        <v>0.373</v>
      </c>
      <c r="U188" s="147">
        <v>8.9999999999999993E-3</v>
      </c>
      <c r="V188" s="147">
        <v>3.1E-2</v>
      </c>
      <c r="W188" s="147">
        <v>2.8000000000000001E-2</v>
      </c>
      <c r="X188" s="147">
        <v>0.06</v>
      </c>
      <c r="Y188" s="147" t="s">
        <v>162</v>
      </c>
      <c r="Z188" s="147" t="s">
        <v>162</v>
      </c>
      <c r="AA188" s="147">
        <v>5.6000000000000001E-2</v>
      </c>
      <c r="AB188" s="147">
        <v>9.9000000000000005E-2</v>
      </c>
      <c r="AC188" s="12"/>
    </row>
    <row r="189" spans="1:29" x14ac:dyDescent="0.25">
      <c r="A189" s="98" t="s">
        <v>1619</v>
      </c>
      <c r="B189" s="147" t="s">
        <v>162</v>
      </c>
      <c r="C189" s="147">
        <v>0.35539215686274511</v>
      </c>
      <c r="D189" s="147">
        <v>0.35049019607843135</v>
      </c>
      <c r="E189" s="147">
        <v>0.13725490196078433</v>
      </c>
      <c r="F189" s="147">
        <v>2.6960784313725492E-2</v>
      </c>
      <c r="G189" s="147">
        <v>4.4117647058823532E-2</v>
      </c>
      <c r="H189" s="147" t="s">
        <v>162</v>
      </c>
      <c r="I189" s="147">
        <v>8.5784313725490197E-2</v>
      </c>
      <c r="J189" s="147">
        <v>0.99999999999999989</v>
      </c>
      <c r="K189" s="148">
        <v>408</v>
      </c>
      <c r="L189" s="98"/>
      <c r="M189" s="147" t="s">
        <v>162</v>
      </c>
      <c r="N189" s="147" t="s">
        <v>162</v>
      </c>
      <c r="O189" s="147">
        <v>0.31</v>
      </c>
      <c r="P189" s="147">
        <v>0.40300000000000002</v>
      </c>
      <c r="Q189" s="147">
        <v>0.30599999999999999</v>
      </c>
      <c r="R189" s="147">
        <v>0.39800000000000002</v>
      </c>
      <c r="S189" s="147">
        <v>0.107</v>
      </c>
      <c r="T189" s="147">
        <v>0.17399999999999999</v>
      </c>
      <c r="U189" s="147">
        <v>1.4999999999999999E-2</v>
      </c>
      <c r="V189" s="147">
        <v>4.8000000000000001E-2</v>
      </c>
      <c r="W189" s="147">
        <v>2.8000000000000001E-2</v>
      </c>
      <c r="X189" s="147">
        <v>6.9000000000000006E-2</v>
      </c>
      <c r="Y189" s="147" t="s">
        <v>162</v>
      </c>
      <c r="Z189" s="147" t="s">
        <v>162</v>
      </c>
      <c r="AA189" s="147">
        <v>6.2E-2</v>
      </c>
      <c r="AB189" s="147">
        <v>0.11700000000000001</v>
      </c>
      <c r="AC189" s="12"/>
    </row>
    <row r="190" spans="1:29" x14ac:dyDescent="0.25">
      <c r="A190" s="98" t="s">
        <v>1620</v>
      </c>
      <c r="B190" s="147" t="s">
        <v>162</v>
      </c>
      <c r="C190" s="147">
        <v>0.22454308093994779</v>
      </c>
      <c r="D190" s="147">
        <v>0.36292428198433418</v>
      </c>
      <c r="E190" s="147">
        <v>0.21409921671018275</v>
      </c>
      <c r="F190" s="147">
        <v>3.91644908616188E-2</v>
      </c>
      <c r="G190" s="147">
        <v>8.3550913838120106E-2</v>
      </c>
      <c r="H190" s="147" t="s">
        <v>162</v>
      </c>
      <c r="I190" s="147">
        <v>7.5718015665796348E-2</v>
      </c>
      <c r="J190" s="147">
        <v>0.99999999999999989</v>
      </c>
      <c r="K190" s="148">
        <v>383</v>
      </c>
      <c r="L190" s="98"/>
      <c r="M190" s="147" t="s">
        <v>162</v>
      </c>
      <c r="N190" s="147" t="s">
        <v>162</v>
      </c>
      <c r="O190" s="147">
        <v>0.186</v>
      </c>
      <c r="P190" s="147">
        <v>0.26900000000000002</v>
      </c>
      <c r="Q190" s="147">
        <v>0.316</v>
      </c>
      <c r="R190" s="147">
        <v>0.41199999999999998</v>
      </c>
      <c r="S190" s="147">
        <v>0.17599999999999999</v>
      </c>
      <c r="T190" s="147">
        <v>0.25800000000000001</v>
      </c>
      <c r="U190" s="147">
        <v>2.4E-2</v>
      </c>
      <c r="V190" s="147">
        <v>6.4000000000000001E-2</v>
      </c>
      <c r="W190" s="147">
        <v>0.06</v>
      </c>
      <c r="X190" s="147">
        <v>0.11600000000000001</v>
      </c>
      <c r="Y190" s="147" t="s">
        <v>162</v>
      </c>
      <c r="Z190" s="147" t="s">
        <v>162</v>
      </c>
      <c r="AA190" s="147">
        <v>5.2999999999999999E-2</v>
      </c>
      <c r="AB190" s="147">
        <v>0.107</v>
      </c>
      <c r="AC190" s="12"/>
    </row>
    <row r="191" spans="1:29" x14ac:dyDescent="0.25">
      <c r="A191" s="98" t="s">
        <v>1621</v>
      </c>
      <c r="B191" s="147" t="s">
        <v>162</v>
      </c>
      <c r="C191" s="147">
        <v>0.30277185501066101</v>
      </c>
      <c r="D191" s="147">
        <v>0.28997867803837951</v>
      </c>
      <c r="E191" s="147">
        <v>0.16631130063965885</v>
      </c>
      <c r="F191" s="147">
        <v>3.6247334754797439E-2</v>
      </c>
      <c r="G191" s="147">
        <v>0.14072494669509594</v>
      </c>
      <c r="H191" s="147" t="s">
        <v>162</v>
      </c>
      <c r="I191" s="147">
        <v>6.3965884861407252E-2</v>
      </c>
      <c r="J191" s="147">
        <v>1</v>
      </c>
      <c r="K191" s="148">
        <v>469</v>
      </c>
      <c r="L191" s="98"/>
      <c r="M191" s="147" t="s">
        <v>162</v>
      </c>
      <c r="N191" s="147" t="s">
        <v>162</v>
      </c>
      <c r="O191" s="147">
        <v>0.26300000000000001</v>
      </c>
      <c r="P191" s="147">
        <v>0.34599999999999997</v>
      </c>
      <c r="Q191" s="147">
        <v>0.251</v>
      </c>
      <c r="R191" s="147">
        <v>0.33300000000000002</v>
      </c>
      <c r="S191" s="147">
        <v>0.13500000000000001</v>
      </c>
      <c r="T191" s="147">
        <v>0.20300000000000001</v>
      </c>
      <c r="U191" s="147">
        <v>2.3E-2</v>
      </c>
      <c r="V191" s="147">
        <v>5.7000000000000002E-2</v>
      </c>
      <c r="W191" s="147">
        <v>0.112</v>
      </c>
      <c r="X191" s="147">
        <v>0.17499999999999999</v>
      </c>
      <c r="Y191" s="147" t="s">
        <v>162</v>
      </c>
      <c r="Z191" s="147" t="s">
        <v>162</v>
      </c>
      <c r="AA191" s="147">
        <v>4.4999999999999998E-2</v>
      </c>
      <c r="AB191" s="147">
        <v>0.09</v>
      </c>
      <c r="AC191" s="12"/>
    </row>
    <row r="192" spans="1:29" x14ac:dyDescent="0.25">
      <c r="A192" s="98" t="s">
        <v>1622</v>
      </c>
      <c r="B192" s="147" t="s">
        <v>162</v>
      </c>
      <c r="C192" s="147">
        <v>2.9320987654320986E-2</v>
      </c>
      <c r="D192" s="147">
        <v>0.18981481481481483</v>
      </c>
      <c r="E192" s="147">
        <v>0.17592592592592593</v>
      </c>
      <c r="F192" s="147">
        <v>5.4012345679012343E-2</v>
      </c>
      <c r="G192" s="147">
        <v>0.51543209876543206</v>
      </c>
      <c r="H192" s="147">
        <v>3.0864197530864196E-3</v>
      </c>
      <c r="I192" s="147">
        <v>3.2407407407407406E-2</v>
      </c>
      <c r="J192" s="147">
        <v>1</v>
      </c>
      <c r="K192" s="148">
        <v>648</v>
      </c>
      <c r="L192" s="98"/>
      <c r="M192" s="147" t="s">
        <v>162</v>
      </c>
      <c r="N192" s="147" t="s">
        <v>162</v>
      </c>
      <c r="O192" s="147">
        <v>1.9E-2</v>
      </c>
      <c r="P192" s="147">
        <v>4.4999999999999998E-2</v>
      </c>
      <c r="Q192" s="147">
        <v>0.161</v>
      </c>
      <c r="R192" s="147">
        <v>0.222</v>
      </c>
      <c r="S192" s="147">
        <v>0.14899999999999999</v>
      </c>
      <c r="T192" s="147">
        <v>0.20699999999999999</v>
      </c>
      <c r="U192" s="147">
        <v>3.9E-2</v>
      </c>
      <c r="V192" s="147">
        <v>7.3999999999999996E-2</v>
      </c>
      <c r="W192" s="147">
        <v>0.47699999999999998</v>
      </c>
      <c r="X192" s="147">
        <v>0.55400000000000005</v>
      </c>
      <c r="Y192" s="147">
        <v>1E-3</v>
      </c>
      <c r="Z192" s="147">
        <v>1.0999999999999999E-2</v>
      </c>
      <c r="AA192" s="147">
        <v>2.1000000000000001E-2</v>
      </c>
      <c r="AB192" s="147">
        <v>4.9000000000000002E-2</v>
      </c>
      <c r="AC192" s="12"/>
    </row>
    <row r="193" spans="1:29" x14ac:dyDescent="0.25">
      <c r="A193" s="98" t="s">
        <v>1623</v>
      </c>
      <c r="B193" s="147" t="s">
        <v>162</v>
      </c>
      <c r="C193" s="147">
        <v>0.10066225165562914</v>
      </c>
      <c r="D193" s="147">
        <v>0.29139072847682118</v>
      </c>
      <c r="E193" s="147">
        <v>0.18543046357615894</v>
      </c>
      <c r="F193" s="147">
        <v>2.3841059602649008E-2</v>
      </c>
      <c r="G193" s="147">
        <v>0.23841059602649006</v>
      </c>
      <c r="H193" s="147">
        <v>6.6225165562913907E-3</v>
      </c>
      <c r="I193" s="147">
        <v>0.15364238410596026</v>
      </c>
      <c r="J193" s="147">
        <v>1</v>
      </c>
      <c r="K193" s="148">
        <v>755</v>
      </c>
      <c r="L193" s="98"/>
      <c r="M193" s="147" t="s">
        <v>162</v>
      </c>
      <c r="N193" s="147" t="s">
        <v>162</v>
      </c>
      <c r="O193" s="147">
        <v>8.1000000000000003E-2</v>
      </c>
      <c r="P193" s="147">
        <v>0.124</v>
      </c>
      <c r="Q193" s="147">
        <v>0.26</v>
      </c>
      <c r="R193" s="147">
        <v>0.32500000000000001</v>
      </c>
      <c r="S193" s="147">
        <v>0.159</v>
      </c>
      <c r="T193" s="147">
        <v>0.215</v>
      </c>
      <c r="U193" s="147">
        <v>1.4999999999999999E-2</v>
      </c>
      <c r="V193" s="147">
        <v>3.6999999999999998E-2</v>
      </c>
      <c r="W193" s="147">
        <v>0.20899999999999999</v>
      </c>
      <c r="X193" s="147">
        <v>0.27</v>
      </c>
      <c r="Y193" s="147">
        <v>3.0000000000000001E-3</v>
      </c>
      <c r="Z193" s="147">
        <v>1.4999999999999999E-2</v>
      </c>
      <c r="AA193" s="147">
        <v>0.13</v>
      </c>
      <c r="AB193" s="147">
        <v>0.18099999999999999</v>
      </c>
      <c r="AC193" s="12"/>
    </row>
    <row r="194" spans="1:29" x14ac:dyDescent="0.25">
      <c r="A194" s="98" t="s">
        <v>1624</v>
      </c>
      <c r="B194" s="147" t="s">
        <v>162</v>
      </c>
      <c r="C194" s="147">
        <v>6.5155807365439092E-2</v>
      </c>
      <c r="D194" s="147">
        <v>0.19830028328611898</v>
      </c>
      <c r="E194" s="147">
        <v>0.13881019830028329</v>
      </c>
      <c r="F194" s="147">
        <v>9.6317280453257784E-2</v>
      </c>
      <c r="G194" s="147">
        <v>0.43342776203966005</v>
      </c>
      <c r="H194" s="147">
        <v>1.1331444759206799E-2</v>
      </c>
      <c r="I194" s="147">
        <v>5.6657223796033995E-2</v>
      </c>
      <c r="J194" s="147">
        <v>0.99999999999999989</v>
      </c>
      <c r="K194" s="148">
        <v>353</v>
      </c>
      <c r="L194" s="98"/>
      <c r="M194" s="147" t="s">
        <v>162</v>
      </c>
      <c r="N194" s="147" t="s">
        <v>162</v>
      </c>
      <c r="O194" s="147">
        <v>4.3999999999999997E-2</v>
      </c>
      <c r="P194" s="147">
        <v>9.6000000000000002E-2</v>
      </c>
      <c r="Q194" s="147">
        <v>0.16</v>
      </c>
      <c r="R194" s="147">
        <v>0.24299999999999999</v>
      </c>
      <c r="S194" s="147">
        <v>0.107</v>
      </c>
      <c r="T194" s="147">
        <v>0.17899999999999999</v>
      </c>
      <c r="U194" s="147">
        <v>7.0000000000000007E-2</v>
      </c>
      <c r="V194" s="147">
        <v>0.13200000000000001</v>
      </c>
      <c r="W194" s="147">
        <v>0.38300000000000001</v>
      </c>
      <c r="X194" s="147">
        <v>0.48599999999999999</v>
      </c>
      <c r="Y194" s="147">
        <v>4.0000000000000001E-3</v>
      </c>
      <c r="Z194" s="147">
        <v>2.9000000000000001E-2</v>
      </c>
      <c r="AA194" s="147">
        <v>3.6999999999999998E-2</v>
      </c>
      <c r="AB194" s="147">
        <v>8.5999999999999993E-2</v>
      </c>
      <c r="AC194" s="12"/>
    </row>
    <row r="195" spans="1:29" x14ac:dyDescent="0.25">
      <c r="A195" s="98" t="s">
        <v>1625</v>
      </c>
      <c r="B195" s="147" t="s">
        <v>162</v>
      </c>
      <c r="C195" s="147">
        <v>0.24273236866119149</v>
      </c>
      <c r="D195" s="147">
        <v>0.21274931560422369</v>
      </c>
      <c r="E195" s="147">
        <v>0.13831312736279494</v>
      </c>
      <c r="F195" s="147">
        <v>2.737583105201408E-2</v>
      </c>
      <c r="G195" s="147">
        <v>0.33972102724546993</v>
      </c>
      <c r="H195" s="147">
        <v>4.3019163081736414E-3</v>
      </c>
      <c r="I195" s="147">
        <v>3.4806413766132187E-2</v>
      </c>
      <c r="J195" s="147">
        <v>1</v>
      </c>
      <c r="K195" s="148">
        <v>7671</v>
      </c>
      <c r="L195" s="98"/>
      <c r="M195" s="147" t="s">
        <v>162</v>
      </c>
      <c r="N195" s="147" t="s">
        <v>162</v>
      </c>
      <c r="O195" s="147">
        <v>0.23300000000000001</v>
      </c>
      <c r="P195" s="147">
        <v>0.252</v>
      </c>
      <c r="Q195" s="147">
        <v>0.20399999999999999</v>
      </c>
      <c r="R195" s="147">
        <v>0.222</v>
      </c>
      <c r="S195" s="147">
        <v>0.13100000000000001</v>
      </c>
      <c r="T195" s="147">
        <v>0.14599999999999999</v>
      </c>
      <c r="U195" s="147">
        <v>2.4E-2</v>
      </c>
      <c r="V195" s="147">
        <v>3.1E-2</v>
      </c>
      <c r="W195" s="147">
        <v>0.32900000000000001</v>
      </c>
      <c r="X195" s="147">
        <v>0.35</v>
      </c>
      <c r="Y195" s="147">
        <v>3.0000000000000001E-3</v>
      </c>
      <c r="Z195" s="147">
        <v>6.0000000000000001E-3</v>
      </c>
      <c r="AA195" s="147">
        <v>3.1E-2</v>
      </c>
      <c r="AB195" s="147">
        <v>3.9E-2</v>
      </c>
      <c r="AC195" s="12"/>
    </row>
    <row r="196" spans="1:29" x14ac:dyDescent="0.25">
      <c r="A196" s="98" t="s">
        <v>1626</v>
      </c>
      <c r="B196" s="147" t="s">
        <v>162</v>
      </c>
      <c r="C196" s="147">
        <v>0.57831325301204817</v>
      </c>
      <c r="D196" s="147">
        <v>0.20481927710843373</v>
      </c>
      <c r="E196" s="147">
        <v>4.8192771084337352E-2</v>
      </c>
      <c r="F196" s="147">
        <v>1.2048192771084338E-2</v>
      </c>
      <c r="G196" s="147">
        <v>7.2289156626506021E-2</v>
      </c>
      <c r="H196" s="147" t="s">
        <v>162</v>
      </c>
      <c r="I196" s="147">
        <v>8.4337349397590355E-2</v>
      </c>
      <c r="J196" s="147">
        <v>1</v>
      </c>
      <c r="K196" s="148">
        <v>83</v>
      </c>
      <c r="L196" s="98"/>
      <c r="M196" s="147" t="s">
        <v>162</v>
      </c>
      <c r="N196" s="147" t="s">
        <v>162</v>
      </c>
      <c r="O196" s="147">
        <v>0.47099999999999997</v>
      </c>
      <c r="P196" s="147">
        <v>0.67900000000000005</v>
      </c>
      <c r="Q196" s="147">
        <v>0.13200000000000001</v>
      </c>
      <c r="R196" s="147">
        <v>0.30399999999999999</v>
      </c>
      <c r="S196" s="147">
        <v>1.9E-2</v>
      </c>
      <c r="T196" s="147">
        <v>0.11700000000000001</v>
      </c>
      <c r="U196" s="147">
        <v>2E-3</v>
      </c>
      <c r="V196" s="147">
        <v>6.5000000000000002E-2</v>
      </c>
      <c r="W196" s="147">
        <v>3.4000000000000002E-2</v>
      </c>
      <c r="X196" s="147">
        <v>0.14899999999999999</v>
      </c>
      <c r="Y196" s="147" t="s">
        <v>162</v>
      </c>
      <c r="Z196" s="147" t="s">
        <v>162</v>
      </c>
      <c r="AA196" s="147">
        <v>4.1000000000000002E-2</v>
      </c>
      <c r="AB196" s="147">
        <v>0.16400000000000001</v>
      </c>
      <c r="AC196" s="12"/>
    </row>
    <row r="197" spans="1:29" x14ac:dyDescent="0.25">
      <c r="A197" s="98" t="s">
        <v>1627</v>
      </c>
      <c r="B197" s="147" t="s">
        <v>162</v>
      </c>
      <c r="C197" s="147">
        <v>0.45088566827697263</v>
      </c>
      <c r="D197" s="147">
        <v>0.3588298443370907</v>
      </c>
      <c r="E197" s="147">
        <v>6.468062265163714E-2</v>
      </c>
      <c r="F197" s="147">
        <v>8.8566827697262474E-3</v>
      </c>
      <c r="G197" s="147">
        <v>1.7176596886741814E-2</v>
      </c>
      <c r="H197" s="147" t="s">
        <v>162</v>
      </c>
      <c r="I197" s="147">
        <v>9.9570585077831453E-2</v>
      </c>
      <c r="J197" s="147">
        <v>1</v>
      </c>
      <c r="K197" s="148">
        <v>3726</v>
      </c>
      <c r="L197" s="98"/>
      <c r="M197" s="147" t="s">
        <v>162</v>
      </c>
      <c r="N197" s="147" t="s">
        <v>162</v>
      </c>
      <c r="O197" s="147">
        <v>0.435</v>
      </c>
      <c r="P197" s="147">
        <v>0.46700000000000003</v>
      </c>
      <c r="Q197" s="147">
        <v>0.34399999999999997</v>
      </c>
      <c r="R197" s="147">
        <v>0.374</v>
      </c>
      <c r="S197" s="147">
        <v>5.7000000000000002E-2</v>
      </c>
      <c r="T197" s="147">
        <v>7.2999999999999995E-2</v>
      </c>
      <c r="U197" s="147">
        <v>6.0000000000000001E-3</v>
      </c>
      <c r="V197" s="147">
        <v>1.2E-2</v>
      </c>
      <c r="W197" s="147">
        <v>1.2999999999999999E-2</v>
      </c>
      <c r="X197" s="147">
        <v>2.1999999999999999E-2</v>
      </c>
      <c r="Y197" s="147" t="s">
        <v>162</v>
      </c>
      <c r="Z197" s="147" t="s">
        <v>162</v>
      </c>
      <c r="AA197" s="147">
        <v>0.09</v>
      </c>
      <c r="AB197" s="147">
        <v>0.11</v>
      </c>
      <c r="AC197" s="12"/>
    </row>
    <row r="198" spans="1:29" x14ac:dyDescent="0.25">
      <c r="A198" s="98" t="s">
        <v>1628</v>
      </c>
      <c r="B198" s="147" t="s">
        <v>162</v>
      </c>
      <c r="C198" s="147">
        <v>0.21698113207547171</v>
      </c>
      <c r="D198" s="147">
        <v>0.23962264150943396</v>
      </c>
      <c r="E198" s="147">
        <v>0.20754716981132076</v>
      </c>
      <c r="F198" s="147">
        <v>3.5849056603773584E-2</v>
      </c>
      <c r="G198" s="147">
        <v>0.26981132075471698</v>
      </c>
      <c r="H198" s="147">
        <v>1.8867924528301887E-3</v>
      </c>
      <c r="I198" s="147">
        <v>2.8301886792452831E-2</v>
      </c>
      <c r="J198" s="147">
        <v>1</v>
      </c>
      <c r="K198" s="148">
        <v>530</v>
      </c>
      <c r="L198" s="98"/>
      <c r="M198" s="147" t="s">
        <v>162</v>
      </c>
      <c r="N198" s="147" t="s">
        <v>162</v>
      </c>
      <c r="O198" s="147">
        <v>0.184</v>
      </c>
      <c r="P198" s="147">
        <v>0.254</v>
      </c>
      <c r="Q198" s="147">
        <v>0.20499999999999999</v>
      </c>
      <c r="R198" s="147">
        <v>0.27800000000000002</v>
      </c>
      <c r="S198" s="147">
        <v>0.17499999999999999</v>
      </c>
      <c r="T198" s="147">
        <v>0.24399999999999999</v>
      </c>
      <c r="U198" s="147">
        <v>2.3E-2</v>
      </c>
      <c r="V198" s="147">
        <v>5.5E-2</v>
      </c>
      <c r="W198" s="147">
        <v>0.23400000000000001</v>
      </c>
      <c r="X198" s="147">
        <v>0.309</v>
      </c>
      <c r="Y198" s="147">
        <v>0</v>
      </c>
      <c r="Z198" s="147">
        <v>1.0999999999999999E-2</v>
      </c>
      <c r="AA198" s="147">
        <v>1.7000000000000001E-2</v>
      </c>
      <c r="AB198" s="147">
        <v>4.5999999999999999E-2</v>
      </c>
      <c r="AC198" s="12"/>
    </row>
    <row r="199" spans="1:29" x14ac:dyDescent="0.25">
      <c r="A199" s="98" t="s">
        <v>1629</v>
      </c>
      <c r="B199" s="147" t="s">
        <v>162</v>
      </c>
      <c r="C199" s="147">
        <v>0.14322469982847341</v>
      </c>
      <c r="D199" s="147">
        <v>0.29845626072041165</v>
      </c>
      <c r="E199" s="147">
        <v>0.14665523156089194</v>
      </c>
      <c r="F199" s="147">
        <v>3.687821612349914E-2</v>
      </c>
      <c r="G199" s="147">
        <v>0.33704974271012006</v>
      </c>
      <c r="H199" s="147">
        <v>2.5728987993138938E-3</v>
      </c>
      <c r="I199" s="147">
        <v>3.5162950257289882E-2</v>
      </c>
      <c r="J199" s="147">
        <v>1</v>
      </c>
      <c r="K199" s="148">
        <v>1166</v>
      </c>
      <c r="L199" s="98"/>
      <c r="M199" s="147" t="s">
        <v>162</v>
      </c>
      <c r="N199" s="147" t="s">
        <v>162</v>
      </c>
      <c r="O199" s="147">
        <v>0.124</v>
      </c>
      <c r="P199" s="147">
        <v>0.16500000000000001</v>
      </c>
      <c r="Q199" s="147">
        <v>0.27300000000000002</v>
      </c>
      <c r="R199" s="147">
        <v>0.32500000000000001</v>
      </c>
      <c r="S199" s="147">
        <v>0.128</v>
      </c>
      <c r="T199" s="147">
        <v>0.16800000000000001</v>
      </c>
      <c r="U199" s="147">
        <v>2.7E-2</v>
      </c>
      <c r="V199" s="147">
        <v>4.9000000000000002E-2</v>
      </c>
      <c r="W199" s="147">
        <v>0.31</v>
      </c>
      <c r="X199" s="147">
        <v>0.36499999999999999</v>
      </c>
      <c r="Y199" s="147">
        <v>1E-3</v>
      </c>
      <c r="Z199" s="147">
        <v>8.0000000000000002E-3</v>
      </c>
      <c r="AA199" s="147">
        <v>2.5999999999999999E-2</v>
      </c>
      <c r="AB199" s="147">
        <v>4.7E-2</v>
      </c>
      <c r="AC199" s="12"/>
    </row>
    <row r="200" spans="1:29" x14ac:dyDescent="0.25">
      <c r="A200" s="98" t="s">
        <v>1630</v>
      </c>
      <c r="B200" s="147" t="s">
        <v>162</v>
      </c>
      <c r="C200" s="147">
        <v>0.20128552097428959</v>
      </c>
      <c r="D200" s="147">
        <v>0.29296346414073071</v>
      </c>
      <c r="E200" s="147">
        <v>0.14682002706359945</v>
      </c>
      <c r="F200" s="147">
        <v>3.7212449255751012E-2</v>
      </c>
      <c r="G200" s="147">
        <v>0.25642760487144789</v>
      </c>
      <c r="H200" s="147">
        <v>1.3531799729364006E-3</v>
      </c>
      <c r="I200" s="147">
        <v>6.3937753721244925E-2</v>
      </c>
      <c r="J200" s="147">
        <v>1</v>
      </c>
      <c r="K200" s="148">
        <v>2956</v>
      </c>
      <c r="L200" s="98"/>
      <c r="M200" s="147" t="s">
        <v>162</v>
      </c>
      <c r="N200" s="147" t="s">
        <v>162</v>
      </c>
      <c r="O200" s="147">
        <v>0.187</v>
      </c>
      <c r="P200" s="147">
        <v>0.216</v>
      </c>
      <c r="Q200" s="147">
        <v>0.27700000000000002</v>
      </c>
      <c r="R200" s="147">
        <v>0.31</v>
      </c>
      <c r="S200" s="147">
        <v>0.13500000000000001</v>
      </c>
      <c r="T200" s="147">
        <v>0.16</v>
      </c>
      <c r="U200" s="147">
        <v>3.1E-2</v>
      </c>
      <c r="V200" s="147">
        <v>4.4999999999999998E-2</v>
      </c>
      <c r="W200" s="147">
        <v>0.24099999999999999</v>
      </c>
      <c r="X200" s="147">
        <v>0.27200000000000002</v>
      </c>
      <c r="Y200" s="147">
        <v>1E-3</v>
      </c>
      <c r="Z200" s="147">
        <v>3.0000000000000001E-3</v>
      </c>
      <c r="AA200" s="147">
        <v>5.6000000000000001E-2</v>
      </c>
      <c r="AB200" s="147">
        <v>7.2999999999999995E-2</v>
      </c>
      <c r="AC200" s="12"/>
    </row>
    <row r="201" spans="1:29" x14ac:dyDescent="0.25">
      <c r="A201" s="98" t="s">
        <v>1631</v>
      </c>
      <c r="B201" s="147" t="s">
        <v>162</v>
      </c>
      <c r="C201" s="147">
        <v>0.34175761056863874</v>
      </c>
      <c r="D201" s="147">
        <v>0.17001723147616313</v>
      </c>
      <c r="E201" s="147">
        <v>9.3624353819643888E-2</v>
      </c>
      <c r="F201" s="147">
        <v>0.14129810453762207</v>
      </c>
      <c r="G201" s="147">
        <v>0.19643882825962092</v>
      </c>
      <c r="H201" s="147">
        <v>4.0206777713957496E-3</v>
      </c>
      <c r="I201" s="147">
        <v>5.2843193566915567E-2</v>
      </c>
      <c r="J201" s="147">
        <v>0.99999999999999989</v>
      </c>
      <c r="K201" s="148">
        <v>1741</v>
      </c>
      <c r="L201" s="98"/>
      <c r="M201" s="147" t="s">
        <v>162</v>
      </c>
      <c r="N201" s="147" t="s">
        <v>162</v>
      </c>
      <c r="O201" s="147">
        <v>0.32</v>
      </c>
      <c r="P201" s="147">
        <v>0.36399999999999999</v>
      </c>
      <c r="Q201" s="147">
        <v>0.153</v>
      </c>
      <c r="R201" s="147">
        <v>0.188</v>
      </c>
      <c r="S201" s="147">
        <v>8.1000000000000003E-2</v>
      </c>
      <c r="T201" s="147">
        <v>0.108</v>
      </c>
      <c r="U201" s="147">
        <v>0.126</v>
      </c>
      <c r="V201" s="147">
        <v>0.158</v>
      </c>
      <c r="W201" s="147">
        <v>0.17799999999999999</v>
      </c>
      <c r="X201" s="147">
        <v>0.216</v>
      </c>
      <c r="Y201" s="147">
        <v>2E-3</v>
      </c>
      <c r="Z201" s="147">
        <v>8.0000000000000002E-3</v>
      </c>
      <c r="AA201" s="147">
        <v>4.2999999999999997E-2</v>
      </c>
      <c r="AB201" s="147">
        <v>6.4000000000000001E-2</v>
      </c>
      <c r="AC201" s="12"/>
    </row>
    <row r="202" spans="1:29" x14ac:dyDescent="0.25">
      <c r="A202" s="98" t="s">
        <v>1632</v>
      </c>
      <c r="B202" s="147" t="s">
        <v>162</v>
      </c>
      <c r="C202" s="147">
        <v>0.25985151342090235</v>
      </c>
      <c r="D202" s="147">
        <v>0.23072529982866932</v>
      </c>
      <c r="E202" s="147">
        <v>0.13992004568817817</v>
      </c>
      <c r="F202" s="147">
        <v>2.9126213592233011E-2</v>
      </c>
      <c r="G202" s="147">
        <v>0.27013135351227868</v>
      </c>
      <c r="H202" s="147">
        <v>5.1399200456881781E-3</v>
      </c>
      <c r="I202" s="147">
        <v>6.5105653912050254E-2</v>
      </c>
      <c r="J202" s="147">
        <v>1</v>
      </c>
      <c r="K202" s="148">
        <v>1751</v>
      </c>
      <c r="L202" s="98"/>
      <c r="M202" s="147" t="s">
        <v>162</v>
      </c>
      <c r="N202" s="147" t="s">
        <v>162</v>
      </c>
      <c r="O202" s="147">
        <v>0.24</v>
      </c>
      <c r="P202" s="147">
        <v>0.28100000000000003</v>
      </c>
      <c r="Q202" s="147">
        <v>0.21199999999999999</v>
      </c>
      <c r="R202" s="147">
        <v>0.251</v>
      </c>
      <c r="S202" s="147">
        <v>0.124</v>
      </c>
      <c r="T202" s="147">
        <v>0.157</v>
      </c>
      <c r="U202" s="147">
        <v>2.1999999999999999E-2</v>
      </c>
      <c r="V202" s="147">
        <v>3.7999999999999999E-2</v>
      </c>
      <c r="W202" s="147">
        <v>0.25</v>
      </c>
      <c r="X202" s="147">
        <v>0.29099999999999998</v>
      </c>
      <c r="Y202" s="147">
        <v>3.0000000000000001E-3</v>
      </c>
      <c r="Z202" s="147">
        <v>0.01</v>
      </c>
      <c r="AA202" s="147">
        <v>5.3999999999999999E-2</v>
      </c>
      <c r="AB202" s="147">
        <v>7.8E-2</v>
      </c>
      <c r="AC202" s="12"/>
    </row>
    <row r="203" spans="1:29" x14ac:dyDescent="0.25">
      <c r="A203" s="98" t="s">
        <v>1633</v>
      </c>
      <c r="B203" s="147" t="s">
        <v>162</v>
      </c>
      <c r="C203" s="147">
        <v>0.13162970106075217</v>
      </c>
      <c r="D203" s="147">
        <v>0.17695274831243973</v>
      </c>
      <c r="E203" s="147">
        <v>0.14657666345226616</v>
      </c>
      <c r="F203" s="147">
        <v>4.7251687560270011E-2</v>
      </c>
      <c r="G203" s="147">
        <v>0.4406943105110897</v>
      </c>
      <c r="H203" s="147">
        <v>1.1571841851494697E-2</v>
      </c>
      <c r="I203" s="147">
        <v>4.5323047251687558E-2</v>
      </c>
      <c r="J203" s="147">
        <v>1</v>
      </c>
      <c r="K203" s="148">
        <v>2074</v>
      </c>
      <c r="L203" s="98"/>
      <c r="M203" s="147" t="s">
        <v>162</v>
      </c>
      <c r="N203" s="147" t="s">
        <v>162</v>
      </c>
      <c r="O203" s="147">
        <v>0.11799999999999999</v>
      </c>
      <c r="P203" s="147">
        <v>0.14699999999999999</v>
      </c>
      <c r="Q203" s="147">
        <v>0.161</v>
      </c>
      <c r="R203" s="147">
        <v>0.19400000000000001</v>
      </c>
      <c r="S203" s="147">
        <v>0.13200000000000001</v>
      </c>
      <c r="T203" s="147">
        <v>0.16200000000000001</v>
      </c>
      <c r="U203" s="147">
        <v>3.9E-2</v>
      </c>
      <c r="V203" s="147">
        <v>5.7000000000000002E-2</v>
      </c>
      <c r="W203" s="147">
        <v>0.41899999999999998</v>
      </c>
      <c r="X203" s="147">
        <v>0.46200000000000002</v>
      </c>
      <c r="Y203" s="147">
        <v>8.0000000000000002E-3</v>
      </c>
      <c r="Z203" s="147">
        <v>1.7000000000000001E-2</v>
      </c>
      <c r="AA203" s="147">
        <v>3.6999999999999998E-2</v>
      </c>
      <c r="AB203" s="147">
        <v>5.5E-2</v>
      </c>
      <c r="AC203" s="12"/>
    </row>
    <row r="204" spans="1:29" x14ac:dyDescent="0.25">
      <c r="A204" s="98" t="s">
        <v>1634</v>
      </c>
      <c r="B204" s="147" t="s">
        <v>162</v>
      </c>
      <c r="C204" s="147">
        <v>0.36919710806697109</v>
      </c>
      <c r="D204" s="147">
        <v>0.33656773211567731</v>
      </c>
      <c r="E204" s="147">
        <v>0.11786529680365297</v>
      </c>
      <c r="F204" s="147">
        <v>2.8158295281582951E-2</v>
      </c>
      <c r="G204" s="147">
        <v>7.4866818873668195E-2</v>
      </c>
      <c r="H204" s="147">
        <v>2.4733637747336376E-3</v>
      </c>
      <c r="I204" s="147">
        <v>7.087138508371385E-2</v>
      </c>
      <c r="J204" s="147">
        <v>1</v>
      </c>
      <c r="K204" s="148">
        <v>10512</v>
      </c>
      <c r="L204" s="98"/>
      <c r="M204" s="147" t="s">
        <v>162</v>
      </c>
      <c r="N204" s="147" t="s">
        <v>162</v>
      </c>
      <c r="O204" s="147">
        <v>0.36</v>
      </c>
      <c r="P204" s="147">
        <v>0.378</v>
      </c>
      <c r="Q204" s="147">
        <v>0.32800000000000001</v>
      </c>
      <c r="R204" s="147">
        <v>0.34599999999999997</v>
      </c>
      <c r="S204" s="147">
        <v>0.112</v>
      </c>
      <c r="T204" s="147">
        <v>0.124</v>
      </c>
      <c r="U204" s="147">
        <v>2.5000000000000001E-2</v>
      </c>
      <c r="V204" s="147">
        <v>3.1E-2</v>
      </c>
      <c r="W204" s="147">
        <v>7.0000000000000007E-2</v>
      </c>
      <c r="X204" s="147">
        <v>0.08</v>
      </c>
      <c r="Y204" s="147">
        <v>2E-3</v>
      </c>
      <c r="Z204" s="147">
        <v>4.0000000000000001E-3</v>
      </c>
      <c r="AA204" s="147">
        <v>6.6000000000000003E-2</v>
      </c>
      <c r="AB204" s="147">
        <v>7.5999999999999998E-2</v>
      </c>
      <c r="AC204" s="12"/>
    </row>
    <row r="205" spans="1:29" x14ac:dyDescent="0.25">
      <c r="A205" s="98" t="s">
        <v>1635</v>
      </c>
      <c r="B205" s="147" t="s">
        <v>162</v>
      </c>
      <c r="C205" s="147">
        <v>0.1643646408839779</v>
      </c>
      <c r="D205" s="147">
        <v>0.38259668508287292</v>
      </c>
      <c r="E205" s="147">
        <v>0.18646408839779005</v>
      </c>
      <c r="F205" s="147">
        <v>2.3480662983425413E-2</v>
      </c>
      <c r="G205" s="147">
        <v>0.15469613259668508</v>
      </c>
      <c r="H205" s="147">
        <v>1.3812154696132596E-3</v>
      </c>
      <c r="I205" s="147">
        <v>8.7016574585635359E-2</v>
      </c>
      <c r="J205" s="147">
        <v>1</v>
      </c>
      <c r="K205" s="148">
        <v>724</v>
      </c>
      <c r="L205" s="98"/>
      <c r="M205" s="147" t="s">
        <v>162</v>
      </c>
      <c r="N205" s="147" t="s">
        <v>162</v>
      </c>
      <c r="O205" s="147">
        <v>0.13900000000000001</v>
      </c>
      <c r="P205" s="147">
        <v>0.193</v>
      </c>
      <c r="Q205" s="147">
        <v>0.34799999999999998</v>
      </c>
      <c r="R205" s="147">
        <v>0.41899999999999998</v>
      </c>
      <c r="S205" s="147">
        <v>0.16</v>
      </c>
      <c r="T205" s="147">
        <v>0.216</v>
      </c>
      <c r="U205" s="147">
        <v>1.4999999999999999E-2</v>
      </c>
      <c r="V205" s="147">
        <v>3.6999999999999998E-2</v>
      </c>
      <c r="W205" s="147">
        <v>0.13</v>
      </c>
      <c r="X205" s="147">
        <v>0.183</v>
      </c>
      <c r="Y205" s="147">
        <v>0</v>
      </c>
      <c r="Z205" s="147">
        <v>8.0000000000000002E-3</v>
      </c>
      <c r="AA205" s="147">
        <v>6.9000000000000006E-2</v>
      </c>
      <c r="AB205" s="147">
        <v>0.11</v>
      </c>
      <c r="AC205" s="12"/>
    </row>
    <row r="206" spans="1:29" x14ac:dyDescent="0.25">
      <c r="A206" s="98" t="s">
        <v>1636</v>
      </c>
      <c r="B206" s="147" t="s">
        <v>162</v>
      </c>
      <c r="C206" s="147">
        <v>0.22484756097560976</v>
      </c>
      <c r="D206" s="147">
        <v>0.1951219512195122</v>
      </c>
      <c r="E206" s="147">
        <v>9.6798780487804881E-2</v>
      </c>
      <c r="F206" s="147">
        <v>0.12423780487804878</v>
      </c>
      <c r="G206" s="147">
        <v>0.30792682926829268</v>
      </c>
      <c r="H206" s="147">
        <v>6.0975609756097563E-3</v>
      </c>
      <c r="I206" s="147">
        <v>4.496951219512195E-2</v>
      </c>
      <c r="J206" s="147">
        <v>1</v>
      </c>
      <c r="K206" s="148">
        <v>1312</v>
      </c>
      <c r="L206" s="98"/>
      <c r="M206" s="147" t="s">
        <v>162</v>
      </c>
      <c r="N206" s="147" t="s">
        <v>162</v>
      </c>
      <c r="O206" s="147">
        <v>0.20300000000000001</v>
      </c>
      <c r="P206" s="147">
        <v>0.248</v>
      </c>
      <c r="Q206" s="147">
        <v>0.17499999999999999</v>
      </c>
      <c r="R206" s="147">
        <v>0.217</v>
      </c>
      <c r="S206" s="147">
        <v>8.2000000000000003E-2</v>
      </c>
      <c r="T206" s="147">
        <v>0.114</v>
      </c>
      <c r="U206" s="147">
        <v>0.107</v>
      </c>
      <c r="V206" s="147">
        <v>0.14299999999999999</v>
      </c>
      <c r="W206" s="147">
        <v>0.28399999999999997</v>
      </c>
      <c r="X206" s="147">
        <v>0.33300000000000002</v>
      </c>
      <c r="Y206" s="147">
        <v>3.0000000000000001E-3</v>
      </c>
      <c r="Z206" s="147">
        <v>1.2E-2</v>
      </c>
      <c r="AA206" s="147">
        <v>3.5000000000000003E-2</v>
      </c>
      <c r="AB206" s="147">
        <v>5.8000000000000003E-2</v>
      </c>
      <c r="AC206" s="12"/>
    </row>
    <row r="207" spans="1:29" x14ac:dyDescent="0.25">
      <c r="A207" s="98" t="s">
        <v>1637</v>
      </c>
      <c r="B207" s="147" t="s">
        <v>162</v>
      </c>
      <c r="C207" s="147">
        <v>0.47940691927512358</v>
      </c>
      <c r="D207" s="147">
        <v>0.18780889621087316</v>
      </c>
      <c r="E207" s="147">
        <v>0.1070840197693575</v>
      </c>
      <c r="F207" s="147">
        <v>4.6128500823723231E-2</v>
      </c>
      <c r="G207" s="147">
        <v>7.0840197693574955E-2</v>
      </c>
      <c r="H207" s="147">
        <v>1.6474464579901153E-3</v>
      </c>
      <c r="I207" s="147">
        <v>0.1070840197693575</v>
      </c>
      <c r="J207" s="147">
        <v>1</v>
      </c>
      <c r="K207" s="148">
        <v>607</v>
      </c>
      <c r="L207" s="98"/>
      <c r="M207" s="147" t="s">
        <v>162</v>
      </c>
      <c r="N207" s="147" t="s">
        <v>162</v>
      </c>
      <c r="O207" s="147">
        <v>0.44</v>
      </c>
      <c r="P207" s="147">
        <v>0.51900000000000002</v>
      </c>
      <c r="Q207" s="147">
        <v>0.159</v>
      </c>
      <c r="R207" s="147">
        <v>0.221</v>
      </c>
      <c r="S207" s="147">
        <v>8.5000000000000006E-2</v>
      </c>
      <c r="T207" s="147">
        <v>0.13400000000000001</v>
      </c>
      <c r="U207" s="147">
        <v>3.2000000000000001E-2</v>
      </c>
      <c r="V207" s="147">
        <v>6.6000000000000003E-2</v>
      </c>
      <c r="W207" s="147">
        <v>5.2999999999999999E-2</v>
      </c>
      <c r="X207" s="147">
        <v>9.4E-2</v>
      </c>
      <c r="Y207" s="147">
        <v>0</v>
      </c>
      <c r="Z207" s="147">
        <v>8.9999999999999993E-3</v>
      </c>
      <c r="AA207" s="147">
        <v>8.5000000000000006E-2</v>
      </c>
      <c r="AB207" s="147">
        <v>0.13400000000000001</v>
      </c>
      <c r="AC207" s="12"/>
    </row>
    <row r="208" spans="1:29" x14ac:dyDescent="0.25">
      <c r="A208" s="98" t="s">
        <v>1638</v>
      </c>
      <c r="B208" s="147" t="s">
        <v>162</v>
      </c>
      <c r="C208" s="147">
        <v>0.40369540873460247</v>
      </c>
      <c r="D208" s="147">
        <v>0.3303471444568869</v>
      </c>
      <c r="E208" s="147">
        <v>0.11030235162374021</v>
      </c>
      <c r="F208" s="147">
        <v>1.7357222844344905E-2</v>
      </c>
      <c r="G208" s="147">
        <v>8.062709966405375E-2</v>
      </c>
      <c r="H208" s="147">
        <v>3.9193729003359464E-3</v>
      </c>
      <c r="I208" s="147">
        <v>5.3751399776035831E-2</v>
      </c>
      <c r="J208" s="147">
        <v>1.0000000000000002</v>
      </c>
      <c r="K208" s="148">
        <v>1786</v>
      </c>
      <c r="L208" s="98"/>
      <c r="M208" s="147" t="s">
        <v>162</v>
      </c>
      <c r="N208" s="147" t="s">
        <v>162</v>
      </c>
      <c r="O208" s="147">
        <v>0.38100000000000001</v>
      </c>
      <c r="P208" s="147">
        <v>0.42699999999999999</v>
      </c>
      <c r="Q208" s="147">
        <v>0.309</v>
      </c>
      <c r="R208" s="147">
        <v>0.35299999999999998</v>
      </c>
      <c r="S208" s="147">
        <v>9.7000000000000003E-2</v>
      </c>
      <c r="T208" s="147">
        <v>0.126</v>
      </c>
      <c r="U208" s="147">
        <v>1.2E-2</v>
      </c>
      <c r="V208" s="147">
        <v>2.5000000000000001E-2</v>
      </c>
      <c r="W208" s="147">
        <v>6.9000000000000006E-2</v>
      </c>
      <c r="X208" s="147">
        <v>9.4E-2</v>
      </c>
      <c r="Y208" s="147">
        <v>2E-3</v>
      </c>
      <c r="Z208" s="147">
        <v>8.0000000000000002E-3</v>
      </c>
      <c r="AA208" s="147">
        <v>4.3999999999999997E-2</v>
      </c>
      <c r="AB208" s="147">
        <v>6.5000000000000002E-2</v>
      </c>
      <c r="AC208" s="12"/>
    </row>
    <row r="209" spans="1:29" x14ac:dyDescent="0.25">
      <c r="A209" s="98" t="s">
        <v>1639</v>
      </c>
      <c r="B209" s="147" t="s">
        <v>162</v>
      </c>
      <c r="C209" s="147">
        <v>0.33061224489795921</v>
      </c>
      <c r="D209" s="147">
        <v>0.37142857142857144</v>
      </c>
      <c r="E209" s="147">
        <v>0.15102040816326531</v>
      </c>
      <c r="F209" s="147">
        <v>1.6326530612244899E-2</v>
      </c>
      <c r="G209" s="147">
        <v>6.1224489795918366E-2</v>
      </c>
      <c r="H209" s="147" t="s">
        <v>162</v>
      </c>
      <c r="I209" s="147">
        <v>6.9387755102040816E-2</v>
      </c>
      <c r="J209" s="147">
        <v>1</v>
      </c>
      <c r="K209" s="148">
        <v>245</v>
      </c>
      <c r="L209" s="98"/>
      <c r="M209" s="147" t="s">
        <v>162</v>
      </c>
      <c r="N209" s="147" t="s">
        <v>162</v>
      </c>
      <c r="O209" s="147">
        <v>0.27500000000000002</v>
      </c>
      <c r="P209" s="147">
        <v>0.39200000000000002</v>
      </c>
      <c r="Q209" s="147">
        <v>0.313</v>
      </c>
      <c r="R209" s="147">
        <v>0.433</v>
      </c>
      <c r="S209" s="147">
        <v>0.112</v>
      </c>
      <c r="T209" s="147">
        <v>0.20100000000000001</v>
      </c>
      <c r="U209" s="147">
        <v>6.0000000000000001E-3</v>
      </c>
      <c r="V209" s="147">
        <v>4.1000000000000002E-2</v>
      </c>
      <c r="W209" s="147">
        <v>3.6999999999999998E-2</v>
      </c>
      <c r="X209" s="147">
        <v>9.9000000000000005E-2</v>
      </c>
      <c r="Y209" s="147" t="s">
        <v>162</v>
      </c>
      <c r="Z209" s="147" t="s">
        <v>162</v>
      </c>
      <c r="AA209" s="147">
        <v>4.3999999999999997E-2</v>
      </c>
      <c r="AB209" s="147">
        <v>0.108</v>
      </c>
      <c r="AC209" s="12"/>
    </row>
    <row r="210" spans="1:29" x14ac:dyDescent="0.25">
      <c r="A210" s="98" t="s">
        <v>1640</v>
      </c>
      <c r="B210" s="147">
        <v>5.9760009504574073E-2</v>
      </c>
      <c r="C210" s="147">
        <v>0.28727575145538792</v>
      </c>
      <c r="D210" s="147">
        <v>0.24183860705186594</v>
      </c>
      <c r="E210" s="147">
        <v>0.11570498858131031</v>
      </c>
      <c r="F210" s="147">
        <v>3.7701477169221023E-2</v>
      </c>
      <c r="G210" s="147">
        <v>0.1914115612583</v>
      </c>
      <c r="H210" s="147">
        <v>4.0394439824165381E-3</v>
      </c>
      <c r="I210" s="147">
        <v>6.2268160996924213E-2</v>
      </c>
      <c r="J210" s="147">
        <v>1</v>
      </c>
      <c r="K210" s="148">
        <v>75753</v>
      </c>
      <c r="L210" s="98"/>
      <c r="M210" s="147">
        <v>5.8000000000000003E-2</v>
      </c>
      <c r="N210" s="147">
        <v>6.0999999999999999E-2</v>
      </c>
      <c r="O210" s="147">
        <v>0.28399999999999997</v>
      </c>
      <c r="P210" s="147">
        <v>0.29099999999999998</v>
      </c>
      <c r="Q210" s="147">
        <v>0.23899999999999999</v>
      </c>
      <c r="R210" s="147">
        <v>0.245</v>
      </c>
      <c r="S210" s="147">
        <v>0.113</v>
      </c>
      <c r="T210" s="147">
        <v>0.11799999999999999</v>
      </c>
      <c r="U210" s="147">
        <v>3.5999999999999997E-2</v>
      </c>
      <c r="V210" s="147">
        <v>3.9E-2</v>
      </c>
      <c r="W210" s="147">
        <v>0.189</v>
      </c>
      <c r="X210" s="147">
        <v>0.19400000000000001</v>
      </c>
      <c r="Y210" s="147">
        <v>4.0000000000000001E-3</v>
      </c>
      <c r="Z210" s="147">
        <v>5.0000000000000001E-3</v>
      </c>
      <c r="AA210" s="147">
        <v>6.0999999999999999E-2</v>
      </c>
      <c r="AB210" s="147">
        <v>6.4000000000000001E-2</v>
      </c>
      <c r="AC210" s="12"/>
    </row>
    <row r="211" spans="1:29" x14ac:dyDescent="0.25">
      <c r="A211" s="98" t="s">
        <v>1641</v>
      </c>
      <c r="B211" s="147" t="s">
        <v>162</v>
      </c>
      <c r="C211" s="147">
        <v>9.893992932862191E-3</v>
      </c>
      <c r="D211" s="147">
        <v>0.13498233215547703</v>
      </c>
      <c r="E211" s="147">
        <v>0.12226148409893993</v>
      </c>
      <c r="F211" s="147">
        <v>4.3816254416961131E-2</v>
      </c>
      <c r="G211" s="147">
        <v>0.65795053003533566</v>
      </c>
      <c r="H211" s="147">
        <v>2.8268551236749115E-3</v>
      </c>
      <c r="I211" s="147">
        <v>2.8268551236749116E-2</v>
      </c>
      <c r="J211" s="147">
        <v>0.99999999999999989</v>
      </c>
      <c r="K211" s="148">
        <v>1415</v>
      </c>
      <c r="L211" s="98"/>
      <c r="M211" s="147" t="s">
        <v>162</v>
      </c>
      <c r="N211" s="147" t="s">
        <v>162</v>
      </c>
      <c r="O211" s="147">
        <v>6.0000000000000001E-3</v>
      </c>
      <c r="P211" s="147">
        <v>1.7000000000000001E-2</v>
      </c>
      <c r="Q211" s="147">
        <v>0.11799999999999999</v>
      </c>
      <c r="R211" s="147">
        <v>0.154</v>
      </c>
      <c r="S211" s="147">
        <v>0.106</v>
      </c>
      <c r="T211" s="147">
        <v>0.14000000000000001</v>
      </c>
      <c r="U211" s="147">
        <v>3.4000000000000002E-2</v>
      </c>
      <c r="V211" s="147">
        <v>5.6000000000000001E-2</v>
      </c>
      <c r="W211" s="147">
        <v>0.63300000000000001</v>
      </c>
      <c r="X211" s="147">
        <v>0.68200000000000005</v>
      </c>
      <c r="Y211" s="147">
        <v>1E-3</v>
      </c>
      <c r="Z211" s="147">
        <v>7.0000000000000001E-3</v>
      </c>
      <c r="AA211" s="147">
        <v>2.1000000000000001E-2</v>
      </c>
      <c r="AB211" s="147">
        <v>3.7999999999999999E-2</v>
      </c>
      <c r="AC211" s="12"/>
    </row>
    <row r="212" spans="1:29" x14ac:dyDescent="0.25">
      <c r="A212" s="98" t="s">
        <v>1642</v>
      </c>
      <c r="B212" s="147" t="s">
        <v>162</v>
      </c>
      <c r="C212" s="147">
        <v>0.20426829268292682</v>
      </c>
      <c r="D212" s="147">
        <v>0.29878048780487804</v>
      </c>
      <c r="E212" s="147">
        <v>0.25</v>
      </c>
      <c r="F212" s="147">
        <v>7.3170731707317069E-2</v>
      </c>
      <c r="G212" s="147">
        <v>0.11890243902439024</v>
      </c>
      <c r="H212" s="147" t="s">
        <v>162</v>
      </c>
      <c r="I212" s="147">
        <v>5.4878048780487805E-2</v>
      </c>
      <c r="J212" s="147">
        <v>1</v>
      </c>
      <c r="K212" s="148">
        <v>328</v>
      </c>
      <c r="L212" s="98"/>
      <c r="M212" s="147" t="s">
        <v>162</v>
      </c>
      <c r="N212" s="147" t="s">
        <v>162</v>
      </c>
      <c r="O212" s="147">
        <v>0.16400000000000001</v>
      </c>
      <c r="P212" s="147">
        <v>0.251</v>
      </c>
      <c r="Q212" s="147">
        <v>0.252</v>
      </c>
      <c r="R212" s="147">
        <v>0.35</v>
      </c>
      <c r="S212" s="147">
        <v>0.20599999999999999</v>
      </c>
      <c r="T212" s="147">
        <v>0.3</v>
      </c>
      <c r="U212" s="147">
        <v>0.05</v>
      </c>
      <c r="V212" s="147">
        <v>0.107</v>
      </c>
      <c r="W212" s="147">
        <v>8.7999999999999995E-2</v>
      </c>
      <c r="X212" s="147">
        <v>0.158</v>
      </c>
      <c r="Y212" s="147" t="s">
        <v>162</v>
      </c>
      <c r="Z212" s="147" t="s">
        <v>162</v>
      </c>
      <c r="AA212" s="147">
        <v>3.5000000000000003E-2</v>
      </c>
      <c r="AB212" s="147">
        <v>8.5000000000000006E-2</v>
      </c>
      <c r="AC212" s="12"/>
    </row>
    <row r="213" spans="1:29" x14ac:dyDescent="0.25">
      <c r="A213" s="98" t="s">
        <v>1643</v>
      </c>
      <c r="B213" s="147">
        <v>1.2492192379762648E-3</v>
      </c>
      <c r="C213" s="147">
        <v>0.11305434103685197</v>
      </c>
      <c r="D213" s="147">
        <v>0.25796377264209869</v>
      </c>
      <c r="E213" s="147">
        <v>0.20799500312304808</v>
      </c>
      <c r="F213" s="147">
        <v>4.4347282948157402E-2</v>
      </c>
      <c r="G213" s="147">
        <v>0.30418488444722047</v>
      </c>
      <c r="H213" s="147">
        <v>1.1867582760774516E-2</v>
      </c>
      <c r="I213" s="147">
        <v>5.9337913803872579E-2</v>
      </c>
      <c r="J213" s="147">
        <v>0.99999999999999989</v>
      </c>
      <c r="K213" s="148">
        <v>1601</v>
      </c>
      <c r="L213" s="98"/>
      <c r="M213" s="147">
        <v>0</v>
      </c>
      <c r="N213" s="147">
        <v>5.0000000000000001E-3</v>
      </c>
      <c r="O213" s="147">
        <v>9.8000000000000004E-2</v>
      </c>
      <c r="P213" s="147">
        <v>0.13</v>
      </c>
      <c r="Q213" s="147">
        <v>0.23699999999999999</v>
      </c>
      <c r="R213" s="147">
        <v>0.28000000000000003</v>
      </c>
      <c r="S213" s="147">
        <v>0.189</v>
      </c>
      <c r="T213" s="147">
        <v>0.22900000000000001</v>
      </c>
      <c r="U213" s="147">
        <v>3.5000000000000003E-2</v>
      </c>
      <c r="V213" s="147">
        <v>5.6000000000000001E-2</v>
      </c>
      <c r="W213" s="147">
        <v>0.28199999999999997</v>
      </c>
      <c r="X213" s="147">
        <v>0.32700000000000001</v>
      </c>
      <c r="Y213" s="147">
        <v>8.0000000000000002E-3</v>
      </c>
      <c r="Z213" s="147">
        <v>1.7999999999999999E-2</v>
      </c>
      <c r="AA213" s="147">
        <v>4.9000000000000002E-2</v>
      </c>
      <c r="AB213" s="147">
        <v>7.1999999999999995E-2</v>
      </c>
      <c r="AC213" s="12"/>
    </row>
    <row r="214" spans="1:29" x14ac:dyDescent="0.25">
      <c r="A214" s="98" t="s">
        <v>1644</v>
      </c>
      <c r="B214" s="147" t="s">
        <v>162</v>
      </c>
      <c r="C214" s="147">
        <v>6.0606060606060608E-2</v>
      </c>
      <c r="D214" s="147">
        <v>0.34680134680134678</v>
      </c>
      <c r="E214" s="147">
        <v>0.15488215488215487</v>
      </c>
      <c r="F214" s="147">
        <v>4.3771043771043773E-2</v>
      </c>
      <c r="G214" s="147">
        <v>0.32323232323232326</v>
      </c>
      <c r="H214" s="147">
        <v>6.7340067340067337E-3</v>
      </c>
      <c r="I214" s="147">
        <v>6.3973063973063973E-2</v>
      </c>
      <c r="J214" s="147">
        <v>1</v>
      </c>
      <c r="K214" s="148">
        <v>297</v>
      </c>
      <c r="L214" s="98"/>
      <c r="M214" s="147" t="s">
        <v>162</v>
      </c>
      <c r="N214" s="147" t="s">
        <v>162</v>
      </c>
      <c r="O214" s="147">
        <v>3.9E-2</v>
      </c>
      <c r="P214" s="147">
        <v>9.4E-2</v>
      </c>
      <c r="Q214" s="147">
        <v>0.29499999999999998</v>
      </c>
      <c r="R214" s="147">
        <v>0.40300000000000002</v>
      </c>
      <c r="S214" s="147">
        <v>0.11799999999999999</v>
      </c>
      <c r="T214" s="147">
        <v>0.2</v>
      </c>
      <c r="U214" s="147">
        <v>2.5999999999999999E-2</v>
      </c>
      <c r="V214" s="147">
        <v>7.2999999999999995E-2</v>
      </c>
      <c r="W214" s="147">
        <v>0.27300000000000002</v>
      </c>
      <c r="X214" s="147">
        <v>0.378</v>
      </c>
      <c r="Y214" s="147">
        <v>2E-3</v>
      </c>
      <c r="Z214" s="147">
        <v>2.4E-2</v>
      </c>
      <c r="AA214" s="147">
        <v>4.1000000000000002E-2</v>
      </c>
      <c r="AB214" s="147">
        <v>9.8000000000000004E-2</v>
      </c>
      <c r="AC214" s="12"/>
    </row>
    <row r="215" spans="1:29" x14ac:dyDescent="0.25">
      <c r="A215" s="98" t="s">
        <v>1645</v>
      </c>
      <c r="B215" s="147" t="s">
        <v>162</v>
      </c>
      <c r="C215" s="147">
        <v>0.11347517730496454</v>
      </c>
      <c r="D215" s="147">
        <v>0.14893617021276595</v>
      </c>
      <c r="E215" s="147">
        <v>0.15366430260047281</v>
      </c>
      <c r="F215" s="147">
        <v>3.7825059101654845E-2</v>
      </c>
      <c r="G215" s="147">
        <v>0.49645390070921985</v>
      </c>
      <c r="H215" s="147">
        <v>9.4562647754137114E-3</v>
      </c>
      <c r="I215" s="147">
        <v>4.0189125295508277E-2</v>
      </c>
      <c r="J215" s="147">
        <v>1</v>
      </c>
      <c r="K215" s="148">
        <v>423</v>
      </c>
      <c r="L215" s="98"/>
      <c r="M215" s="147" t="s">
        <v>162</v>
      </c>
      <c r="N215" s="147" t="s">
        <v>162</v>
      </c>
      <c r="O215" s="147">
        <v>8.6999999999999994E-2</v>
      </c>
      <c r="P215" s="147">
        <v>0.14699999999999999</v>
      </c>
      <c r="Q215" s="147">
        <v>0.11799999999999999</v>
      </c>
      <c r="R215" s="147">
        <v>0.186</v>
      </c>
      <c r="S215" s="147">
        <v>0.122</v>
      </c>
      <c r="T215" s="147">
        <v>0.191</v>
      </c>
      <c r="U215" s="147">
        <v>2.3E-2</v>
      </c>
      <c r="V215" s="147">
        <v>6.0999999999999999E-2</v>
      </c>
      <c r="W215" s="147">
        <v>0.44900000000000001</v>
      </c>
      <c r="X215" s="147">
        <v>0.54400000000000004</v>
      </c>
      <c r="Y215" s="147">
        <v>4.0000000000000001E-3</v>
      </c>
      <c r="Z215" s="147">
        <v>2.4E-2</v>
      </c>
      <c r="AA215" s="147">
        <v>2.5000000000000001E-2</v>
      </c>
      <c r="AB215" s="147">
        <v>6.3E-2</v>
      </c>
      <c r="AC215" s="12"/>
    </row>
    <row r="216" spans="1:29" x14ac:dyDescent="0.25">
      <c r="A216" s="98" t="s">
        <v>1646</v>
      </c>
      <c r="B216" s="147" t="s">
        <v>162</v>
      </c>
      <c r="C216" s="147">
        <v>8.7954110898661564E-2</v>
      </c>
      <c r="D216" s="147">
        <v>0.16826003824091779</v>
      </c>
      <c r="E216" s="147">
        <v>0.22562141491395793</v>
      </c>
      <c r="F216" s="147">
        <v>1.9120458891013385E-2</v>
      </c>
      <c r="G216" s="147">
        <v>0.45506692160611856</v>
      </c>
      <c r="H216" s="147">
        <v>7.6481835564053535E-3</v>
      </c>
      <c r="I216" s="147">
        <v>3.6328871892925434E-2</v>
      </c>
      <c r="J216" s="147">
        <v>1</v>
      </c>
      <c r="K216" s="148">
        <v>523</v>
      </c>
      <c r="L216" s="98"/>
      <c r="M216" s="147" t="s">
        <v>162</v>
      </c>
      <c r="N216" s="147" t="s">
        <v>162</v>
      </c>
      <c r="O216" s="147">
        <v>6.7000000000000004E-2</v>
      </c>
      <c r="P216" s="147">
        <v>0.115</v>
      </c>
      <c r="Q216" s="147">
        <v>0.13900000000000001</v>
      </c>
      <c r="R216" s="147">
        <v>0.20300000000000001</v>
      </c>
      <c r="S216" s="147">
        <v>0.192</v>
      </c>
      <c r="T216" s="147">
        <v>0.26300000000000001</v>
      </c>
      <c r="U216" s="147">
        <v>0.01</v>
      </c>
      <c r="V216" s="147">
        <v>3.5000000000000003E-2</v>
      </c>
      <c r="W216" s="147">
        <v>0.41299999999999998</v>
      </c>
      <c r="X216" s="147">
        <v>0.498</v>
      </c>
      <c r="Y216" s="147">
        <v>3.0000000000000001E-3</v>
      </c>
      <c r="Z216" s="147">
        <v>1.9E-2</v>
      </c>
      <c r="AA216" s="147">
        <v>2.3E-2</v>
      </c>
      <c r="AB216" s="147">
        <v>5.6000000000000001E-2</v>
      </c>
      <c r="AC216" s="12"/>
    </row>
    <row r="217" spans="1:29" x14ac:dyDescent="0.25">
      <c r="A217" s="98" t="s">
        <v>1647</v>
      </c>
      <c r="B217" s="147" t="s">
        <v>162</v>
      </c>
      <c r="C217" s="147">
        <v>0.10838709677419354</v>
      </c>
      <c r="D217" s="147">
        <v>0.48</v>
      </c>
      <c r="E217" s="147">
        <v>0.19870967741935483</v>
      </c>
      <c r="F217" s="147">
        <v>3.870967741935484E-2</v>
      </c>
      <c r="G217" s="147">
        <v>5.8064516129032261E-2</v>
      </c>
      <c r="H217" s="147" t="s">
        <v>162</v>
      </c>
      <c r="I217" s="147">
        <v>0.11612903225806452</v>
      </c>
      <c r="J217" s="147">
        <v>1</v>
      </c>
      <c r="K217" s="148">
        <v>775</v>
      </c>
      <c r="L217" s="98"/>
      <c r="M217" s="147" t="s">
        <v>162</v>
      </c>
      <c r="N217" s="147" t="s">
        <v>162</v>
      </c>
      <c r="O217" s="147">
        <v>8.7999999999999995E-2</v>
      </c>
      <c r="P217" s="147">
        <v>0.13200000000000001</v>
      </c>
      <c r="Q217" s="147">
        <v>0.44500000000000001</v>
      </c>
      <c r="R217" s="147">
        <v>0.51500000000000001</v>
      </c>
      <c r="S217" s="147">
        <v>0.17199999999999999</v>
      </c>
      <c r="T217" s="147">
        <v>0.22800000000000001</v>
      </c>
      <c r="U217" s="147">
        <v>2.7E-2</v>
      </c>
      <c r="V217" s="147">
        <v>5.5E-2</v>
      </c>
      <c r="W217" s="147">
        <v>4.3999999999999997E-2</v>
      </c>
      <c r="X217" s="147">
        <v>7.6999999999999999E-2</v>
      </c>
      <c r="Y217" s="147" t="s">
        <v>162</v>
      </c>
      <c r="Z217" s="147" t="s">
        <v>162</v>
      </c>
      <c r="AA217" s="147">
        <v>9.5000000000000001E-2</v>
      </c>
      <c r="AB217" s="147">
        <v>0.14099999999999999</v>
      </c>
      <c r="AC217" s="12"/>
    </row>
    <row r="218" spans="1:29" x14ac:dyDescent="0.25">
      <c r="A218" s="98" t="s">
        <v>1648</v>
      </c>
      <c r="B218" s="147" t="s">
        <v>162</v>
      </c>
      <c r="C218" s="147">
        <v>1.7543859649122807E-3</v>
      </c>
      <c r="D218" s="147">
        <v>0.23684210526315788</v>
      </c>
      <c r="E218" s="147">
        <v>0.23157894736842105</v>
      </c>
      <c r="F218" s="147">
        <v>5.2631578947368418E-2</v>
      </c>
      <c r="G218" s="147">
        <v>0.4263157894736842</v>
      </c>
      <c r="H218" s="147">
        <v>1.0526315789473684E-2</v>
      </c>
      <c r="I218" s="147">
        <v>4.0350877192982457E-2</v>
      </c>
      <c r="J218" s="147">
        <v>1</v>
      </c>
      <c r="K218" s="148">
        <v>570</v>
      </c>
      <c r="L218" s="98"/>
      <c r="M218" s="147" t="s">
        <v>162</v>
      </c>
      <c r="N218" s="147" t="s">
        <v>162</v>
      </c>
      <c r="O218" s="147">
        <v>0</v>
      </c>
      <c r="P218" s="147">
        <v>0.01</v>
      </c>
      <c r="Q218" s="147">
        <v>0.20399999999999999</v>
      </c>
      <c r="R218" s="147">
        <v>0.27300000000000002</v>
      </c>
      <c r="S218" s="147">
        <v>0.19900000000000001</v>
      </c>
      <c r="T218" s="147">
        <v>0.26800000000000002</v>
      </c>
      <c r="U218" s="147">
        <v>3.6999999999999998E-2</v>
      </c>
      <c r="V218" s="147">
        <v>7.3999999999999996E-2</v>
      </c>
      <c r="W218" s="147">
        <v>0.38600000000000001</v>
      </c>
      <c r="X218" s="147">
        <v>0.46700000000000003</v>
      </c>
      <c r="Y218" s="147">
        <v>5.0000000000000001E-3</v>
      </c>
      <c r="Z218" s="147">
        <v>2.3E-2</v>
      </c>
      <c r="AA218" s="147">
        <v>2.7E-2</v>
      </c>
      <c r="AB218" s="147">
        <v>0.06</v>
      </c>
      <c r="AC218" s="12"/>
    </row>
    <row r="219" spans="1:29" x14ac:dyDescent="0.25">
      <c r="A219" s="98" t="s">
        <v>1649</v>
      </c>
      <c r="B219" s="147" t="s">
        <v>162</v>
      </c>
      <c r="C219" s="147">
        <v>6.7567567567567571E-3</v>
      </c>
      <c r="D219" s="147">
        <v>0.31756756756756754</v>
      </c>
      <c r="E219" s="147">
        <v>0.3766891891891892</v>
      </c>
      <c r="F219" s="147">
        <v>5.4054054054054057E-2</v>
      </c>
      <c r="G219" s="147">
        <v>0.19594594594594594</v>
      </c>
      <c r="H219" s="147" t="s">
        <v>162</v>
      </c>
      <c r="I219" s="147">
        <v>4.8986486486486486E-2</v>
      </c>
      <c r="J219" s="147">
        <v>1</v>
      </c>
      <c r="K219" s="148">
        <v>592</v>
      </c>
      <c r="L219" s="98"/>
      <c r="M219" s="147" t="s">
        <v>162</v>
      </c>
      <c r="N219" s="147" t="s">
        <v>162</v>
      </c>
      <c r="O219" s="147">
        <v>3.0000000000000001E-3</v>
      </c>
      <c r="P219" s="147">
        <v>1.7000000000000001E-2</v>
      </c>
      <c r="Q219" s="147">
        <v>0.28100000000000003</v>
      </c>
      <c r="R219" s="147">
        <v>0.35599999999999998</v>
      </c>
      <c r="S219" s="147">
        <v>0.33900000000000002</v>
      </c>
      <c r="T219" s="147">
        <v>0.41599999999999998</v>
      </c>
      <c r="U219" s="147">
        <v>3.9E-2</v>
      </c>
      <c r="V219" s="147">
        <v>7.4999999999999997E-2</v>
      </c>
      <c r="W219" s="147">
        <v>0.16600000000000001</v>
      </c>
      <c r="X219" s="147">
        <v>0.23</v>
      </c>
      <c r="Y219" s="147" t="s">
        <v>162</v>
      </c>
      <c r="Z219" s="147" t="s">
        <v>162</v>
      </c>
      <c r="AA219" s="147">
        <v>3.4000000000000002E-2</v>
      </c>
      <c r="AB219" s="147">
        <v>6.9000000000000006E-2</v>
      </c>
      <c r="AC219" s="12"/>
    </row>
    <row r="220" spans="1:29" x14ac:dyDescent="0.25">
      <c r="A220" s="98" t="s">
        <v>1650</v>
      </c>
      <c r="B220" s="147" t="s">
        <v>162</v>
      </c>
      <c r="C220" s="147">
        <v>0.27906976744186046</v>
      </c>
      <c r="D220" s="147">
        <v>0.35116279069767442</v>
      </c>
      <c r="E220" s="147">
        <v>0.15813953488372093</v>
      </c>
      <c r="F220" s="147">
        <v>5.5813953488372092E-2</v>
      </c>
      <c r="G220" s="147">
        <v>0.10930232558139535</v>
      </c>
      <c r="H220" s="147" t="s">
        <v>162</v>
      </c>
      <c r="I220" s="147">
        <v>4.6511627906976744E-2</v>
      </c>
      <c r="J220" s="147">
        <v>1.0000000000000002</v>
      </c>
      <c r="K220" s="148">
        <v>430</v>
      </c>
      <c r="L220" s="98"/>
      <c r="M220" s="147" t="s">
        <v>162</v>
      </c>
      <c r="N220" s="147" t="s">
        <v>162</v>
      </c>
      <c r="O220" s="147">
        <v>0.23899999999999999</v>
      </c>
      <c r="P220" s="147">
        <v>0.32300000000000001</v>
      </c>
      <c r="Q220" s="147">
        <v>0.308</v>
      </c>
      <c r="R220" s="147">
        <v>0.39700000000000002</v>
      </c>
      <c r="S220" s="147">
        <v>0.127</v>
      </c>
      <c r="T220" s="147">
        <v>0.19600000000000001</v>
      </c>
      <c r="U220" s="147">
        <v>3.7999999999999999E-2</v>
      </c>
      <c r="V220" s="147">
        <v>8.2000000000000003E-2</v>
      </c>
      <c r="W220" s="147">
        <v>8.3000000000000004E-2</v>
      </c>
      <c r="X220" s="147">
        <v>0.14199999999999999</v>
      </c>
      <c r="Y220" s="147" t="s">
        <v>162</v>
      </c>
      <c r="Z220" s="147" t="s">
        <v>162</v>
      </c>
      <c r="AA220" s="147">
        <v>0.03</v>
      </c>
      <c r="AB220" s="147">
        <v>7.0999999999999994E-2</v>
      </c>
      <c r="AC220" s="12"/>
    </row>
    <row r="221" spans="1:29" x14ac:dyDescent="0.25">
      <c r="A221" s="98" t="s">
        <v>1651</v>
      </c>
      <c r="B221" s="147" t="s">
        <v>162</v>
      </c>
      <c r="C221" s="147">
        <v>0.21964382083108472</v>
      </c>
      <c r="D221" s="147">
        <v>0.25903939557474365</v>
      </c>
      <c r="E221" s="147">
        <v>0.1985968699406368</v>
      </c>
      <c r="F221" s="147">
        <v>4.2093901780895844E-2</v>
      </c>
      <c r="G221" s="147">
        <v>0.2207231516459795</v>
      </c>
      <c r="H221" s="147">
        <v>2.1586616297895305E-3</v>
      </c>
      <c r="I221" s="147">
        <v>5.7744198596869939E-2</v>
      </c>
      <c r="J221" s="147">
        <v>1</v>
      </c>
      <c r="K221" s="148">
        <v>1853</v>
      </c>
      <c r="L221" s="98"/>
      <c r="M221" s="147" t="s">
        <v>162</v>
      </c>
      <c r="N221" s="147" t="s">
        <v>162</v>
      </c>
      <c r="O221" s="147">
        <v>0.20100000000000001</v>
      </c>
      <c r="P221" s="147">
        <v>0.23899999999999999</v>
      </c>
      <c r="Q221" s="147">
        <v>0.24</v>
      </c>
      <c r="R221" s="147">
        <v>0.27900000000000003</v>
      </c>
      <c r="S221" s="147">
        <v>0.18099999999999999</v>
      </c>
      <c r="T221" s="147">
        <v>0.217</v>
      </c>
      <c r="U221" s="147">
        <v>3.4000000000000002E-2</v>
      </c>
      <c r="V221" s="147">
        <v>5.1999999999999998E-2</v>
      </c>
      <c r="W221" s="147">
        <v>0.20200000000000001</v>
      </c>
      <c r="X221" s="147">
        <v>0.24</v>
      </c>
      <c r="Y221" s="147">
        <v>1E-3</v>
      </c>
      <c r="Z221" s="147">
        <v>6.0000000000000001E-3</v>
      </c>
      <c r="AA221" s="147">
        <v>4.8000000000000001E-2</v>
      </c>
      <c r="AB221" s="147">
        <v>6.9000000000000006E-2</v>
      </c>
      <c r="AC221" s="12"/>
    </row>
    <row r="222" spans="1:29" x14ac:dyDescent="0.25">
      <c r="A222" s="98" t="s">
        <v>1652</v>
      </c>
      <c r="B222" s="147" t="s">
        <v>162</v>
      </c>
      <c r="C222" s="147">
        <v>0.17587939698492464</v>
      </c>
      <c r="D222" s="147">
        <v>0.24623115577889448</v>
      </c>
      <c r="E222" s="147">
        <v>0.32160804020100503</v>
      </c>
      <c r="F222" s="147">
        <v>6.030150753768844E-2</v>
      </c>
      <c r="G222" s="147">
        <v>0.135678391959799</v>
      </c>
      <c r="H222" s="147" t="s">
        <v>162</v>
      </c>
      <c r="I222" s="147">
        <v>6.030150753768844E-2</v>
      </c>
      <c r="J222" s="147">
        <v>1.0000000000000002</v>
      </c>
      <c r="K222" s="148">
        <v>199</v>
      </c>
      <c r="L222" s="98"/>
      <c r="M222" s="147" t="s">
        <v>162</v>
      </c>
      <c r="N222" s="147" t="s">
        <v>162</v>
      </c>
      <c r="O222" s="147">
        <v>0.129</v>
      </c>
      <c r="P222" s="147">
        <v>0.23499999999999999</v>
      </c>
      <c r="Q222" s="147">
        <v>0.192</v>
      </c>
      <c r="R222" s="147">
        <v>0.311</v>
      </c>
      <c r="S222" s="147">
        <v>0.26100000000000001</v>
      </c>
      <c r="T222" s="147">
        <v>0.38900000000000001</v>
      </c>
      <c r="U222" s="147">
        <v>3.5000000000000003E-2</v>
      </c>
      <c r="V222" s="147">
        <v>0.10199999999999999</v>
      </c>
      <c r="W222" s="147">
        <v>9.5000000000000001E-2</v>
      </c>
      <c r="X222" s="147">
        <v>0.19</v>
      </c>
      <c r="Y222" s="147" t="s">
        <v>162</v>
      </c>
      <c r="Z222" s="147" t="s">
        <v>162</v>
      </c>
      <c r="AA222" s="147">
        <v>3.5000000000000003E-2</v>
      </c>
      <c r="AB222" s="147">
        <v>0.10199999999999999</v>
      </c>
      <c r="AC222" s="12"/>
    </row>
    <row r="223" spans="1:29" x14ac:dyDescent="0.25">
      <c r="A223" s="98" t="s">
        <v>1653</v>
      </c>
      <c r="B223" s="147" t="s">
        <v>162</v>
      </c>
      <c r="C223" s="147">
        <v>0.32343749999999999</v>
      </c>
      <c r="D223" s="147">
        <v>0.29218749999999999</v>
      </c>
      <c r="E223" s="147">
        <v>0.17812500000000001</v>
      </c>
      <c r="F223" s="147">
        <v>9.2187500000000006E-2</v>
      </c>
      <c r="G223" s="147">
        <v>3.5937499999999997E-2</v>
      </c>
      <c r="H223" s="147" t="s">
        <v>162</v>
      </c>
      <c r="I223" s="147">
        <v>7.8125E-2</v>
      </c>
      <c r="J223" s="147">
        <v>0.99999999999999989</v>
      </c>
      <c r="K223" s="148">
        <v>640</v>
      </c>
      <c r="L223" s="98"/>
      <c r="M223" s="147" t="s">
        <v>162</v>
      </c>
      <c r="N223" s="147" t="s">
        <v>162</v>
      </c>
      <c r="O223" s="147">
        <v>0.28799999999999998</v>
      </c>
      <c r="P223" s="147">
        <v>0.36099999999999999</v>
      </c>
      <c r="Q223" s="147">
        <v>0.25800000000000001</v>
      </c>
      <c r="R223" s="147">
        <v>0.32900000000000001</v>
      </c>
      <c r="S223" s="147">
        <v>0.15</v>
      </c>
      <c r="T223" s="147">
        <v>0.21</v>
      </c>
      <c r="U223" s="147">
        <v>7.1999999999999995E-2</v>
      </c>
      <c r="V223" s="147">
        <v>0.11700000000000001</v>
      </c>
      <c r="W223" s="147">
        <v>2.4E-2</v>
      </c>
      <c r="X223" s="147">
        <v>5.2999999999999999E-2</v>
      </c>
      <c r="Y223" s="147" t="s">
        <v>162</v>
      </c>
      <c r="Z223" s="147" t="s">
        <v>162</v>
      </c>
      <c r="AA223" s="147">
        <v>0.06</v>
      </c>
      <c r="AB223" s="147">
        <v>0.10199999999999999</v>
      </c>
      <c r="AC223" s="12"/>
    </row>
    <row r="224" spans="1:29" x14ac:dyDescent="0.25">
      <c r="A224" s="98" t="s">
        <v>1654</v>
      </c>
      <c r="B224" s="147" t="s">
        <v>162</v>
      </c>
      <c r="C224" s="147">
        <v>0.33172955178526209</v>
      </c>
      <c r="D224" s="147">
        <v>0.25905292479108633</v>
      </c>
      <c r="E224" s="147">
        <v>0.1392757660167131</v>
      </c>
      <c r="F224" s="147">
        <v>5.9508736388959232E-2</v>
      </c>
      <c r="G224" s="147">
        <v>0.17827298050139276</v>
      </c>
      <c r="H224" s="147">
        <v>4.5581159787287922E-3</v>
      </c>
      <c r="I224" s="147">
        <v>2.7601924537857685E-2</v>
      </c>
      <c r="J224" s="147">
        <v>1</v>
      </c>
      <c r="K224" s="148">
        <v>3949</v>
      </c>
      <c r="L224" s="98"/>
      <c r="M224" s="147" t="s">
        <v>162</v>
      </c>
      <c r="N224" s="147" t="s">
        <v>162</v>
      </c>
      <c r="O224" s="147">
        <v>0.317</v>
      </c>
      <c r="P224" s="147">
        <v>0.34699999999999998</v>
      </c>
      <c r="Q224" s="147">
        <v>0.246</v>
      </c>
      <c r="R224" s="147">
        <v>0.27300000000000002</v>
      </c>
      <c r="S224" s="147">
        <v>0.129</v>
      </c>
      <c r="T224" s="147">
        <v>0.15</v>
      </c>
      <c r="U224" s="147">
        <v>5.2999999999999999E-2</v>
      </c>
      <c r="V224" s="147">
        <v>6.7000000000000004E-2</v>
      </c>
      <c r="W224" s="147">
        <v>0.16700000000000001</v>
      </c>
      <c r="X224" s="147">
        <v>0.191</v>
      </c>
      <c r="Y224" s="147">
        <v>3.0000000000000001E-3</v>
      </c>
      <c r="Z224" s="147">
        <v>7.0000000000000001E-3</v>
      </c>
      <c r="AA224" s="147">
        <v>2.3E-2</v>
      </c>
      <c r="AB224" s="147">
        <v>3.3000000000000002E-2</v>
      </c>
      <c r="AC224" s="12"/>
    </row>
    <row r="225" spans="1:29" x14ac:dyDescent="0.25">
      <c r="A225" s="98" t="s">
        <v>1655</v>
      </c>
      <c r="B225" s="147" t="s">
        <v>162</v>
      </c>
      <c r="C225" s="147">
        <v>9.1972700682482936E-2</v>
      </c>
      <c r="D225" s="147">
        <v>0.18524536886577836</v>
      </c>
      <c r="E225" s="147">
        <v>8.7747806304842385E-2</v>
      </c>
      <c r="F225" s="147">
        <v>1.9824504387390314E-2</v>
      </c>
      <c r="G225" s="147">
        <v>0.5537861553461163</v>
      </c>
      <c r="H225" s="147">
        <v>2.4699382515437115E-2</v>
      </c>
      <c r="I225" s="147">
        <v>3.6724081897952551E-2</v>
      </c>
      <c r="J225" s="147">
        <v>0.99999999999999989</v>
      </c>
      <c r="K225" s="148">
        <v>3077</v>
      </c>
      <c r="L225" s="98"/>
      <c r="M225" s="147" t="s">
        <v>162</v>
      </c>
      <c r="N225" s="147" t="s">
        <v>162</v>
      </c>
      <c r="O225" s="147">
        <v>8.2000000000000003E-2</v>
      </c>
      <c r="P225" s="147">
        <v>0.10299999999999999</v>
      </c>
      <c r="Q225" s="147">
        <v>0.17199999999999999</v>
      </c>
      <c r="R225" s="147">
        <v>0.19900000000000001</v>
      </c>
      <c r="S225" s="147">
        <v>7.8E-2</v>
      </c>
      <c r="T225" s="147">
        <v>9.8000000000000004E-2</v>
      </c>
      <c r="U225" s="147">
        <v>1.4999999999999999E-2</v>
      </c>
      <c r="V225" s="147">
        <v>2.5000000000000001E-2</v>
      </c>
      <c r="W225" s="147">
        <v>0.53600000000000003</v>
      </c>
      <c r="X225" s="147">
        <v>0.57099999999999995</v>
      </c>
      <c r="Y225" s="147">
        <v>0.02</v>
      </c>
      <c r="Z225" s="147">
        <v>3.1E-2</v>
      </c>
      <c r="AA225" s="147">
        <v>3.1E-2</v>
      </c>
      <c r="AB225" s="147">
        <v>4.3999999999999997E-2</v>
      </c>
      <c r="AC225" s="12"/>
    </row>
    <row r="226" spans="1:29" x14ac:dyDescent="0.25">
      <c r="A226" s="98" t="s">
        <v>1656</v>
      </c>
      <c r="B226" s="147">
        <v>0.32323232323232326</v>
      </c>
      <c r="C226" s="147">
        <v>0.15252525252525254</v>
      </c>
      <c r="D226" s="147">
        <v>0.28282828282828282</v>
      </c>
      <c r="E226" s="147">
        <v>9.5959595959595953E-2</v>
      </c>
      <c r="F226" s="147">
        <v>1.7171717171717171E-2</v>
      </c>
      <c r="G226" s="147">
        <v>9.5959595959595953E-2</v>
      </c>
      <c r="H226" s="147">
        <v>1.0101010101010101E-3</v>
      </c>
      <c r="I226" s="147">
        <v>3.1313131313131314E-2</v>
      </c>
      <c r="J226" s="147">
        <v>1</v>
      </c>
      <c r="K226" s="148">
        <v>990</v>
      </c>
      <c r="L226" s="98"/>
      <c r="M226" s="147">
        <v>0.29499999999999998</v>
      </c>
      <c r="N226" s="147">
        <v>0.35299999999999998</v>
      </c>
      <c r="O226" s="147">
        <v>0.13100000000000001</v>
      </c>
      <c r="P226" s="147">
        <v>0.17599999999999999</v>
      </c>
      <c r="Q226" s="147">
        <v>0.25600000000000001</v>
      </c>
      <c r="R226" s="147">
        <v>0.312</v>
      </c>
      <c r="S226" s="147">
        <v>7.9000000000000001E-2</v>
      </c>
      <c r="T226" s="147">
        <v>0.11600000000000001</v>
      </c>
      <c r="U226" s="147">
        <v>1.0999999999999999E-2</v>
      </c>
      <c r="V226" s="147">
        <v>2.7E-2</v>
      </c>
      <c r="W226" s="147">
        <v>7.9000000000000001E-2</v>
      </c>
      <c r="X226" s="147">
        <v>0.11600000000000001</v>
      </c>
      <c r="Y226" s="147">
        <v>0</v>
      </c>
      <c r="Z226" s="147">
        <v>6.0000000000000001E-3</v>
      </c>
      <c r="AA226" s="147">
        <v>2.1999999999999999E-2</v>
      </c>
      <c r="AB226" s="147">
        <v>4.3999999999999997E-2</v>
      </c>
      <c r="AC226" s="12"/>
    </row>
    <row r="227" spans="1:29" x14ac:dyDescent="0.25">
      <c r="A227" s="98" t="s">
        <v>1657</v>
      </c>
      <c r="B227" s="147">
        <v>0.21709224535946481</v>
      </c>
      <c r="C227" s="147">
        <v>1.0364647130877225E-3</v>
      </c>
      <c r="D227" s="147">
        <v>0.51597097898803357</v>
      </c>
      <c r="E227" s="147">
        <v>0.22849335720342975</v>
      </c>
      <c r="F227" s="147">
        <v>2.5440497503062282E-3</v>
      </c>
      <c r="G227" s="147">
        <v>8.4801658343540941E-3</v>
      </c>
      <c r="H227" s="147" t="s">
        <v>162</v>
      </c>
      <c r="I227" s="147">
        <v>2.6382738151323849E-2</v>
      </c>
      <c r="J227" s="147">
        <v>1</v>
      </c>
      <c r="K227" s="148">
        <v>10613</v>
      </c>
      <c r="L227" s="98"/>
      <c r="M227" s="147">
        <v>0.20899999999999999</v>
      </c>
      <c r="N227" s="147">
        <v>0.22500000000000001</v>
      </c>
      <c r="O227" s="147">
        <v>1E-3</v>
      </c>
      <c r="P227" s="147">
        <v>2E-3</v>
      </c>
      <c r="Q227" s="147">
        <v>0.50600000000000001</v>
      </c>
      <c r="R227" s="147">
        <v>0.52500000000000002</v>
      </c>
      <c r="S227" s="147">
        <v>0.221</v>
      </c>
      <c r="T227" s="147">
        <v>0.23699999999999999</v>
      </c>
      <c r="U227" s="147">
        <v>2E-3</v>
      </c>
      <c r="V227" s="147">
        <v>4.0000000000000001E-3</v>
      </c>
      <c r="W227" s="147">
        <v>7.0000000000000001E-3</v>
      </c>
      <c r="X227" s="147">
        <v>0.01</v>
      </c>
      <c r="Y227" s="147" t="s">
        <v>162</v>
      </c>
      <c r="Z227" s="147" t="s">
        <v>162</v>
      </c>
      <c r="AA227" s="147">
        <v>2.4E-2</v>
      </c>
      <c r="AB227" s="147">
        <v>0.03</v>
      </c>
      <c r="AC227" s="12"/>
    </row>
    <row r="228" spans="1:29" x14ac:dyDescent="0.25">
      <c r="A228" s="98" t="s">
        <v>1658</v>
      </c>
      <c r="B228" s="147">
        <v>7.9709675328883414E-2</v>
      </c>
      <c r="C228" s="147">
        <v>0.2577279502300564</v>
      </c>
      <c r="D228" s="147">
        <v>0.23763851986261422</v>
      </c>
      <c r="E228" s="147">
        <v>9.526278271012896E-2</v>
      </c>
      <c r="F228" s="147">
        <v>5.7676106538785563E-2</v>
      </c>
      <c r="G228" s="147">
        <v>0.23874019830211912</v>
      </c>
      <c r="H228" s="147">
        <v>3.6290583889572936E-3</v>
      </c>
      <c r="I228" s="147">
        <v>2.9615708638455057E-2</v>
      </c>
      <c r="J228" s="147">
        <v>1</v>
      </c>
      <c r="K228" s="148">
        <v>15431</v>
      </c>
      <c r="L228" s="98"/>
      <c r="M228" s="147">
        <v>7.5999999999999998E-2</v>
      </c>
      <c r="N228" s="147">
        <v>8.4000000000000005E-2</v>
      </c>
      <c r="O228" s="147">
        <v>0.251</v>
      </c>
      <c r="P228" s="147">
        <v>0.26500000000000001</v>
      </c>
      <c r="Q228" s="147">
        <v>0.23100000000000001</v>
      </c>
      <c r="R228" s="147">
        <v>0.24399999999999999</v>
      </c>
      <c r="S228" s="147">
        <v>9.0999999999999998E-2</v>
      </c>
      <c r="T228" s="147">
        <v>0.1</v>
      </c>
      <c r="U228" s="147">
        <v>5.3999999999999999E-2</v>
      </c>
      <c r="V228" s="147">
        <v>6.0999999999999999E-2</v>
      </c>
      <c r="W228" s="147">
        <v>0.23200000000000001</v>
      </c>
      <c r="X228" s="147">
        <v>0.246</v>
      </c>
      <c r="Y228" s="147">
        <v>3.0000000000000001E-3</v>
      </c>
      <c r="Z228" s="147">
        <v>5.0000000000000001E-3</v>
      </c>
      <c r="AA228" s="147">
        <v>2.7E-2</v>
      </c>
      <c r="AB228" s="147">
        <v>3.2000000000000001E-2</v>
      </c>
      <c r="AC228" s="12"/>
    </row>
    <row r="229" spans="1:29" x14ac:dyDescent="0.25">
      <c r="A229" s="98" t="s">
        <v>1659</v>
      </c>
      <c r="B229" s="147">
        <v>0.58662495111458746</v>
      </c>
      <c r="C229" s="147">
        <v>0.17872506843957764</v>
      </c>
      <c r="D229" s="147">
        <v>0.11536957371920219</v>
      </c>
      <c r="E229" s="147">
        <v>5.5924912006257335E-2</v>
      </c>
      <c r="F229" s="147">
        <v>3.5197497066875244E-3</v>
      </c>
      <c r="G229" s="147">
        <v>1.1341415721548689E-2</v>
      </c>
      <c r="H229" s="147" t="s">
        <v>162</v>
      </c>
      <c r="I229" s="147">
        <v>4.8494329292139225E-2</v>
      </c>
      <c r="J229" s="147">
        <v>1.0000000000000002</v>
      </c>
      <c r="K229" s="148">
        <v>2557</v>
      </c>
      <c r="L229" s="98"/>
      <c r="M229" s="147">
        <v>0.56699999999999995</v>
      </c>
      <c r="N229" s="147">
        <v>0.60599999999999998</v>
      </c>
      <c r="O229" s="147">
        <v>0.16400000000000001</v>
      </c>
      <c r="P229" s="147">
        <v>0.19400000000000001</v>
      </c>
      <c r="Q229" s="147">
        <v>0.104</v>
      </c>
      <c r="R229" s="147">
        <v>0.128</v>
      </c>
      <c r="S229" s="147">
        <v>4.8000000000000001E-2</v>
      </c>
      <c r="T229" s="147">
        <v>6.6000000000000003E-2</v>
      </c>
      <c r="U229" s="147">
        <v>2E-3</v>
      </c>
      <c r="V229" s="147">
        <v>7.0000000000000001E-3</v>
      </c>
      <c r="W229" s="147">
        <v>8.0000000000000002E-3</v>
      </c>
      <c r="X229" s="147">
        <v>1.6E-2</v>
      </c>
      <c r="Y229" s="147" t="s">
        <v>162</v>
      </c>
      <c r="Z229" s="147" t="s">
        <v>162</v>
      </c>
      <c r="AA229" s="147">
        <v>4.1000000000000002E-2</v>
      </c>
      <c r="AB229" s="147">
        <v>5.8000000000000003E-2</v>
      </c>
      <c r="AC229" s="12"/>
    </row>
    <row r="230" spans="1:29" x14ac:dyDescent="0.25">
      <c r="A230" s="98" t="s">
        <v>1660</v>
      </c>
      <c r="B230" s="147">
        <v>0.29716184849124289</v>
      </c>
      <c r="C230" s="147">
        <v>0.46665963283393119</v>
      </c>
      <c r="D230" s="147">
        <v>0.10983329816416966</v>
      </c>
      <c r="E230" s="147">
        <v>3.6294576914960963E-2</v>
      </c>
      <c r="F230" s="147">
        <v>2.6376872757965814E-3</v>
      </c>
      <c r="G230" s="147">
        <v>4.3363578814095798E-2</v>
      </c>
      <c r="H230" s="147">
        <v>3.1652247309558977E-3</v>
      </c>
      <c r="I230" s="147">
        <v>4.0884152774847013E-2</v>
      </c>
      <c r="J230" s="147">
        <v>1</v>
      </c>
      <c r="K230" s="148">
        <v>18956</v>
      </c>
      <c r="L230" s="98"/>
      <c r="M230" s="147">
        <v>0.29099999999999998</v>
      </c>
      <c r="N230" s="147">
        <v>0.30399999999999999</v>
      </c>
      <c r="O230" s="147">
        <v>0.46</v>
      </c>
      <c r="P230" s="147">
        <v>0.47399999999999998</v>
      </c>
      <c r="Q230" s="147">
        <v>0.105</v>
      </c>
      <c r="R230" s="147">
        <v>0.114</v>
      </c>
      <c r="S230" s="147">
        <v>3.4000000000000002E-2</v>
      </c>
      <c r="T230" s="147">
        <v>3.9E-2</v>
      </c>
      <c r="U230" s="147">
        <v>2E-3</v>
      </c>
      <c r="V230" s="147">
        <v>3.0000000000000001E-3</v>
      </c>
      <c r="W230" s="147">
        <v>4.1000000000000002E-2</v>
      </c>
      <c r="X230" s="147">
        <v>4.5999999999999999E-2</v>
      </c>
      <c r="Y230" s="147">
        <v>2E-3</v>
      </c>
      <c r="Z230" s="147">
        <v>4.0000000000000001E-3</v>
      </c>
      <c r="AA230" s="147">
        <v>3.7999999999999999E-2</v>
      </c>
      <c r="AB230" s="147">
        <v>4.3999999999999997E-2</v>
      </c>
      <c r="AC230" s="12"/>
    </row>
    <row r="231" spans="1:29" x14ac:dyDescent="0.25">
      <c r="A231" s="98" t="s">
        <v>1661</v>
      </c>
      <c r="B231" s="147" t="s">
        <v>162</v>
      </c>
      <c r="C231" s="147">
        <v>0.30132450331125826</v>
      </c>
      <c r="D231" s="147">
        <v>0.37086092715231789</v>
      </c>
      <c r="E231" s="147">
        <v>0.15231788079470199</v>
      </c>
      <c r="F231" s="147">
        <v>1.6556291390728478E-2</v>
      </c>
      <c r="G231" s="147">
        <v>0.13576158940397351</v>
      </c>
      <c r="H231" s="147">
        <v>9.9337748344370865E-3</v>
      </c>
      <c r="I231" s="147">
        <v>1.3245033112582781E-2</v>
      </c>
      <c r="J231" s="147">
        <v>1</v>
      </c>
      <c r="K231" s="148">
        <v>302</v>
      </c>
      <c r="L231" s="98"/>
      <c r="M231" s="147" t="s">
        <v>162</v>
      </c>
      <c r="N231" s="147" t="s">
        <v>162</v>
      </c>
      <c r="O231" s="147">
        <v>0.252</v>
      </c>
      <c r="P231" s="147">
        <v>0.35499999999999998</v>
      </c>
      <c r="Q231" s="147">
        <v>0.318</v>
      </c>
      <c r="R231" s="147">
        <v>0.42699999999999999</v>
      </c>
      <c r="S231" s="147">
        <v>0.11600000000000001</v>
      </c>
      <c r="T231" s="147">
        <v>0.19700000000000001</v>
      </c>
      <c r="U231" s="147">
        <v>7.0000000000000001E-3</v>
      </c>
      <c r="V231" s="147">
        <v>3.7999999999999999E-2</v>
      </c>
      <c r="W231" s="147">
        <v>0.10199999999999999</v>
      </c>
      <c r="X231" s="147">
        <v>0.17899999999999999</v>
      </c>
      <c r="Y231" s="147">
        <v>3.0000000000000001E-3</v>
      </c>
      <c r="Z231" s="147">
        <v>2.9000000000000001E-2</v>
      </c>
      <c r="AA231" s="147">
        <v>5.0000000000000001E-3</v>
      </c>
      <c r="AB231" s="147">
        <v>3.4000000000000002E-2</v>
      </c>
      <c r="AC231" s="12"/>
    </row>
    <row r="232" spans="1:29" x14ac:dyDescent="0.25">
      <c r="A232" s="98" t="s">
        <v>1662</v>
      </c>
      <c r="B232" s="147" t="s">
        <v>162</v>
      </c>
      <c r="C232" s="147">
        <v>0.3595890410958904</v>
      </c>
      <c r="D232" s="147">
        <v>0.22146118721461186</v>
      </c>
      <c r="E232" s="147">
        <v>0.30821917808219179</v>
      </c>
      <c r="F232" s="147">
        <v>1.0273972602739725E-2</v>
      </c>
      <c r="G232" s="147">
        <v>5.9360730593607303E-2</v>
      </c>
      <c r="H232" s="147">
        <v>1.1415525114155251E-3</v>
      </c>
      <c r="I232" s="147">
        <v>3.9954337899543377E-2</v>
      </c>
      <c r="J232" s="147">
        <v>1</v>
      </c>
      <c r="K232" s="148">
        <v>876</v>
      </c>
      <c r="L232" s="98"/>
      <c r="M232" s="147" t="s">
        <v>162</v>
      </c>
      <c r="N232" s="147" t="s">
        <v>162</v>
      </c>
      <c r="O232" s="147">
        <v>0.32800000000000001</v>
      </c>
      <c r="P232" s="147">
        <v>0.39200000000000002</v>
      </c>
      <c r="Q232" s="147">
        <v>0.19500000000000001</v>
      </c>
      <c r="R232" s="147">
        <v>0.25</v>
      </c>
      <c r="S232" s="147">
        <v>0.27900000000000003</v>
      </c>
      <c r="T232" s="147">
        <v>0.34</v>
      </c>
      <c r="U232" s="147">
        <v>5.0000000000000001E-3</v>
      </c>
      <c r="V232" s="147">
        <v>1.9E-2</v>
      </c>
      <c r="W232" s="147">
        <v>4.5999999999999999E-2</v>
      </c>
      <c r="X232" s="147">
        <v>7.6999999999999999E-2</v>
      </c>
      <c r="Y232" s="147">
        <v>0</v>
      </c>
      <c r="Z232" s="147">
        <v>6.0000000000000001E-3</v>
      </c>
      <c r="AA232" s="147">
        <v>2.9000000000000001E-2</v>
      </c>
      <c r="AB232" s="147">
        <v>5.5E-2</v>
      </c>
      <c r="AC232" s="12"/>
    </row>
    <row r="233" spans="1:29" x14ac:dyDescent="0.25">
      <c r="A233" s="98" t="s">
        <v>1663</v>
      </c>
      <c r="B233" s="147" t="s">
        <v>162</v>
      </c>
      <c r="C233" s="147">
        <v>0.49217638691322901</v>
      </c>
      <c r="D233" s="147">
        <v>0.29871977240398295</v>
      </c>
      <c r="E233" s="147">
        <v>9.6728307254623044E-2</v>
      </c>
      <c r="F233" s="147">
        <v>1.2802275960170697E-2</v>
      </c>
      <c r="G233" s="147">
        <v>5.5476529160739689E-2</v>
      </c>
      <c r="H233" s="147">
        <v>1.4224751066856331E-3</v>
      </c>
      <c r="I233" s="147">
        <v>4.2674253200568987E-2</v>
      </c>
      <c r="J233" s="147">
        <v>0.99999999999999978</v>
      </c>
      <c r="K233" s="148">
        <v>703</v>
      </c>
      <c r="L233" s="98"/>
      <c r="M233" s="147" t="s">
        <v>162</v>
      </c>
      <c r="N233" s="147" t="s">
        <v>162</v>
      </c>
      <c r="O233" s="147">
        <v>0.45500000000000002</v>
      </c>
      <c r="P233" s="147">
        <v>0.52900000000000003</v>
      </c>
      <c r="Q233" s="147">
        <v>0.26600000000000001</v>
      </c>
      <c r="R233" s="147">
        <v>0.33400000000000002</v>
      </c>
      <c r="S233" s="147">
        <v>7.6999999999999999E-2</v>
      </c>
      <c r="T233" s="147">
        <v>0.121</v>
      </c>
      <c r="U233" s="147">
        <v>7.0000000000000001E-3</v>
      </c>
      <c r="V233" s="147">
        <v>2.4E-2</v>
      </c>
      <c r="W233" s="147">
        <v>4.1000000000000002E-2</v>
      </c>
      <c r="X233" s="147">
        <v>7.4999999999999997E-2</v>
      </c>
      <c r="Y233" s="147">
        <v>0</v>
      </c>
      <c r="Z233" s="147">
        <v>8.0000000000000002E-3</v>
      </c>
      <c r="AA233" s="147">
        <v>0.03</v>
      </c>
      <c r="AB233" s="147">
        <v>0.06</v>
      </c>
      <c r="AC233" s="12"/>
    </row>
    <row r="234" spans="1:29" x14ac:dyDescent="0.25">
      <c r="A234" s="98" t="s">
        <v>1664</v>
      </c>
      <c r="B234" s="147" t="s">
        <v>162</v>
      </c>
      <c r="C234" s="147">
        <v>0.33770014556040756</v>
      </c>
      <c r="D234" s="147">
        <v>0.388646288209607</v>
      </c>
      <c r="E234" s="147">
        <v>0.14410480349344978</v>
      </c>
      <c r="F234" s="147">
        <v>1.4556040756914119E-2</v>
      </c>
      <c r="G234" s="147">
        <v>9.1703056768558958E-2</v>
      </c>
      <c r="H234" s="147" t="s">
        <v>162</v>
      </c>
      <c r="I234" s="147">
        <v>2.3289665211062592E-2</v>
      </c>
      <c r="J234" s="147">
        <v>0.99999999999999989</v>
      </c>
      <c r="K234" s="148">
        <v>687</v>
      </c>
      <c r="L234" s="98"/>
      <c r="M234" s="147" t="s">
        <v>162</v>
      </c>
      <c r="N234" s="147" t="s">
        <v>162</v>
      </c>
      <c r="O234" s="147">
        <v>0.30299999999999999</v>
      </c>
      <c r="P234" s="147">
        <v>0.374</v>
      </c>
      <c r="Q234" s="147">
        <v>0.35299999999999998</v>
      </c>
      <c r="R234" s="147">
        <v>0.42599999999999999</v>
      </c>
      <c r="S234" s="147">
        <v>0.12</v>
      </c>
      <c r="T234" s="147">
        <v>0.17199999999999999</v>
      </c>
      <c r="U234" s="147">
        <v>8.0000000000000002E-3</v>
      </c>
      <c r="V234" s="147">
        <v>2.7E-2</v>
      </c>
      <c r="W234" s="147">
        <v>7.1999999999999995E-2</v>
      </c>
      <c r="X234" s="147">
        <v>0.11600000000000001</v>
      </c>
      <c r="Y234" s="147" t="s">
        <v>162</v>
      </c>
      <c r="Z234" s="147" t="s">
        <v>162</v>
      </c>
      <c r="AA234" s="147">
        <v>1.4E-2</v>
      </c>
      <c r="AB234" s="147">
        <v>3.6999999999999998E-2</v>
      </c>
      <c r="AC234" s="12"/>
    </row>
    <row r="235" spans="1:29" x14ac:dyDescent="0.25">
      <c r="A235" s="98" t="s">
        <v>1665</v>
      </c>
      <c r="B235" s="147" t="s">
        <v>162</v>
      </c>
      <c r="C235" s="147">
        <v>0.35126582278481011</v>
      </c>
      <c r="D235" s="147">
        <v>0.32120253164556961</v>
      </c>
      <c r="E235" s="147">
        <v>0.11392405063291139</v>
      </c>
      <c r="F235" s="147">
        <v>2.3734177215189875E-2</v>
      </c>
      <c r="G235" s="147">
        <v>0.14873417721518986</v>
      </c>
      <c r="H235" s="147" t="s">
        <v>162</v>
      </c>
      <c r="I235" s="147">
        <v>4.1139240506329111E-2</v>
      </c>
      <c r="J235" s="147">
        <v>1</v>
      </c>
      <c r="K235" s="148">
        <v>632</v>
      </c>
      <c r="L235" s="98"/>
      <c r="M235" s="147" t="s">
        <v>162</v>
      </c>
      <c r="N235" s="147" t="s">
        <v>162</v>
      </c>
      <c r="O235" s="147">
        <v>0.315</v>
      </c>
      <c r="P235" s="147">
        <v>0.38900000000000001</v>
      </c>
      <c r="Q235" s="147">
        <v>0.28599999999999998</v>
      </c>
      <c r="R235" s="147">
        <v>0.35899999999999999</v>
      </c>
      <c r="S235" s="147">
        <v>9.0999999999999998E-2</v>
      </c>
      <c r="T235" s="147">
        <v>0.14099999999999999</v>
      </c>
      <c r="U235" s="147">
        <v>1.4E-2</v>
      </c>
      <c r="V235" s="147">
        <v>3.9E-2</v>
      </c>
      <c r="W235" s="147">
        <v>0.123</v>
      </c>
      <c r="X235" s="147">
        <v>0.17899999999999999</v>
      </c>
      <c r="Y235" s="147" t="s">
        <v>162</v>
      </c>
      <c r="Z235" s="147" t="s">
        <v>162</v>
      </c>
      <c r="AA235" s="147">
        <v>2.8000000000000001E-2</v>
      </c>
      <c r="AB235" s="147">
        <v>0.06</v>
      </c>
      <c r="AC235" s="12"/>
    </row>
    <row r="236" spans="1:29" x14ac:dyDescent="0.25">
      <c r="A236" s="98" t="s">
        <v>1666</v>
      </c>
      <c r="B236" s="147" t="s">
        <v>162</v>
      </c>
      <c r="C236" s="147">
        <v>2.9836381135707413E-2</v>
      </c>
      <c r="D236" s="147">
        <v>0.23387872954764197</v>
      </c>
      <c r="E236" s="147">
        <v>0.1039461020211742</v>
      </c>
      <c r="F236" s="147">
        <v>5.1010587102983639E-2</v>
      </c>
      <c r="G236" s="147">
        <v>0.56400384985563046</v>
      </c>
      <c r="H236" s="147">
        <v>9.6246390760346492E-4</v>
      </c>
      <c r="I236" s="147">
        <v>1.6361886429258902E-2</v>
      </c>
      <c r="J236" s="147">
        <v>1</v>
      </c>
      <c r="K236" s="148">
        <v>1039</v>
      </c>
      <c r="L236" s="98"/>
      <c r="M236" s="147" t="s">
        <v>162</v>
      </c>
      <c r="N236" s="147" t="s">
        <v>162</v>
      </c>
      <c r="O236" s="147">
        <v>2.1000000000000001E-2</v>
      </c>
      <c r="P236" s="147">
        <v>4.2000000000000003E-2</v>
      </c>
      <c r="Q236" s="147">
        <v>0.20899999999999999</v>
      </c>
      <c r="R236" s="147">
        <v>0.26100000000000001</v>
      </c>
      <c r="S236" s="147">
        <v>8.6999999999999994E-2</v>
      </c>
      <c r="T236" s="147">
        <v>0.124</v>
      </c>
      <c r="U236" s="147">
        <v>3.9E-2</v>
      </c>
      <c r="V236" s="147">
        <v>6.6000000000000003E-2</v>
      </c>
      <c r="W236" s="147">
        <v>0.53400000000000003</v>
      </c>
      <c r="X236" s="147">
        <v>0.59399999999999997</v>
      </c>
      <c r="Y236" s="147">
        <v>0</v>
      </c>
      <c r="Z236" s="147">
        <v>5.0000000000000001E-3</v>
      </c>
      <c r="AA236" s="147">
        <v>0.01</v>
      </c>
      <c r="AB236" s="147">
        <v>2.5999999999999999E-2</v>
      </c>
      <c r="AC236" s="12"/>
    </row>
    <row r="237" spans="1:29" x14ac:dyDescent="0.25">
      <c r="A237" s="98" t="s">
        <v>1667</v>
      </c>
      <c r="B237" s="147" t="s">
        <v>162</v>
      </c>
      <c r="C237" s="147">
        <v>6.9565217391304349E-2</v>
      </c>
      <c r="D237" s="147">
        <v>0.39420289855072466</v>
      </c>
      <c r="E237" s="147">
        <v>0.11304347826086956</v>
      </c>
      <c r="F237" s="147">
        <v>1.4492753623188406E-2</v>
      </c>
      <c r="G237" s="147">
        <v>0.38115942028985506</v>
      </c>
      <c r="H237" s="147">
        <v>4.3478260869565218E-3</v>
      </c>
      <c r="I237" s="147">
        <v>2.318840579710145E-2</v>
      </c>
      <c r="J237" s="147">
        <v>0.99999999999999989</v>
      </c>
      <c r="K237" s="148">
        <v>1380</v>
      </c>
      <c r="L237" s="98"/>
      <c r="M237" s="147" t="s">
        <v>162</v>
      </c>
      <c r="N237" s="147" t="s">
        <v>162</v>
      </c>
      <c r="O237" s="147">
        <v>5.7000000000000002E-2</v>
      </c>
      <c r="P237" s="147">
        <v>8.4000000000000005E-2</v>
      </c>
      <c r="Q237" s="147">
        <v>0.36899999999999999</v>
      </c>
      <c r="R237" s="147">
        <v>0.42</v>
      </c>
      <c r="S237" s="147">
        <v>9.7000000000000003E-2</v>
      </c>
      <c r="T237" s="147">
        <v>0.13100000000000001</v>
      </c>
      <c r="U237" s="147">
        <v>8.9999999999999993E-3</v>
      </c>
      <c r="V237" s="147">
        <v>2.1999999999999999E-2</v>
      </c>
      <c r="W237" s="147">
        <v>0.35599999999999998</v>
      </c>
      <c r="X237" s="147">
        <v>0.40699999999999997</v>
      </c>
      <c r="Y237" s="147">
        <v>2E-3</v>
      </c>
      <c r="Z237" s="147">
        <v>8.9999999999999993E-3</v>
      </c>
      <c r="AA237" s="147">
        <v>1.6E-2</v>
      </c>
      <c r="AB237" s="147">
        <v>3.3000000000000002E-2</v>
      </c>
      <c r="AC237" s="12"/>
    </row>
    <row r="238" spans="1:29" x14ac:dyDescent="0.25">
      <c r="A238" s="98" t="s">
        <v>1668</v>
      </c>
      <c r="B238" s="147" t="s">
        <v>162</v>
      </c>
      <c r="C238" s="147">
        <v>3.4557235421166309E-2</v>
      </c>
      <c r="D238" s="147">
        <v>0.23542116630669546</v>
      </c>
      <c r="E238" s="147">
        <v>9.5032397408207347E-2</v>
      </c>
      <c r="F238" s="147">
        <v>5.3995680345572353E-2</v>
      </c>
      <c r="G238" s="147">
        <v>0.55291576673866094</v>
      </c>
      <c r="H238" s="147">
        <v>4.3196544276457886E-3</v>
      </c>
      <c r="I238" s="147">
        <v>2.3758099352051837E-2</v>
      </c>
      <c r="J238" s="147">
        <v>1</v>
      </c>
      <c r="K238" s="148">
        <v>463</v>
      </c>
      <c r="L238" s="98"/>
      <c r="M238" s="147" t="s">
        <v>162</v>
      </c>
      <c r="N238" s="147" t="s">
        <v>162</v>
      </c>
      <c r="O238" s="147">
        <v>2.1000000000000001E-2</v>
      </c>
      <c r="P238" s="147">
        <v>5.5E-2</v>
      </c>
      <c r="Q238" s="147">
        <v>0.19900000000000001</v>
      </c>
      <c r="R238" s="147">
        <v>0.27600000000000002</v>
      </c>
      <c r="S238" s="147">
        <v>7.1999999999999995E-2</v>
      </c>
      <c r="T238" s="147">
        <v>0.125</v>
      </c>
      <c r="U238" s="147">
        <v>3.6999999999999998E-2</v>
      </c>
      <c r="V238" s="147">
        <v>7.8E-2</v>
      </c>
      <c r="W238" s="147">
        <v>0.50700000000000001</v>
      </c>
      <c r="X238" s="147">
        <v>0.59799999999999998</v>
      </c>
      <c r="Y238" s="147">
        <v>1E-3</v>
      </c>
      <c r="Z238" s="147">
        <v>1.6E-2</v>
      </c>
      <c r="AA238" s="147">
        <v>1.2999999999999999E-2</v>
      </c>
      <c r="AB238" s="147">
        <v>4.2000000000000003E-2</v>
      </c>
      <c r="AC238" s="12"/>
    </row>
    <row r="239" spans="1:29" x14ac:dyDescent="0.25">
      <c r="A239" s="98" t="s">
        <v>1669</v>
      </c>
      <c r="B239" s="147" t="s">
        <v>162</v>
      </c>
      <c r="C239" s="147">
        <v>0.22010869565217392</v>
      </c>
      <c r="D239" s="147">
        <v>0.20659722222222221</v>
      </c>
      <c r="E239" s="147">
        <v>0.15534420289855072</v>
      </c>
      <c r="F239" s="147">
        <v>2.0757850241545892E-2</v>
      </c>
      <c r="G239" s="147">
        <v>0.36760265700483091</v>
      </c>
      <c r="H239" s="147">
        <v>3.92512077294686E-3</v>
      </c>
      <c r="I239" s="147">
        <v>2.5664251207729468E-2</v>
      </c>
      <c r="J239" s="147">
        <v>0.99999999999999989</v>
      </c>
      <c r="K239" s="148">
        <v>13248</v>
      </c>
      <c r="L239" s="98"/>
      <c r="M239" s="147" t="s">
        <v>162</v>
      </c>
      <c r="N239" s="147" t="s">
        <v>162</v>
      </c>
      <c r="O239" s="147">
        <v>0.21299999999999999</v>
      </c>
      <c r="P239" s="147">
        <v>0.22700000000000001</v>
      </c>
      <c r="Q239" s="147">
        <v>0.2</v>
      </c>
      <c r="R239" s="147">
        <v>0.214</v>
      </c>
      <c r="S239" s="147">
        <v>0.14899999999999999</v>
      </c>
      <c r="T239" s="147">
        <v>0.16200000000000001</v>
      </c>
      <c r="U239" s="147">
        <v>1.7999999999999999E-2</v>
      </c>
      <c r="V239" s="147">
        <v>2.3E-2</v>
      </c>
      <c r="W239" s="147">
        <v>0.35899999999999999</v>
      </c>
      <c r="X239" s="147">
        <v>0.376</v>
      </c>
      <c r="Y239" s="147">
        <v>3.0000000000000001E-3</v>
      </c>
      <c r="Z239" s="147">
        <v>5.0000000000000001E-3</v>
      </c>
      <c r="AA239" s="147">
        <v>2.3E-2</v>
      </c>
      <c r="AB239" s="147">
        <v>2.8000000000000001E-2</v>
      </c>
      <c r="AC239" s="12"/>
    </row>
    <row r="240" spans="1:29" x14ac:dyDescent="0.25">
      <c r="A240" s="98" t="s">
        <v>1670</v>
      </c>
      <c r="B240" s="147">
        <v>7.1428571428571426E-3</v>
      </c>
      <c r="C240" s="147">
        <v>0.55714285714285716</v>
      </c>
      <c r="D240" s="147">
        <v>0.2857142857142857</v>
      </c>
      <c r="E240" s="147">
        <v>6.4285714285714279E-2</v>
      </c>
      <c r="F240" s="147" t="s">
        <v>162</v>
      </c>
      <c r="G240" s="147">
        <v>5.7142857142857141E-2</v>
      </c>
      <c r="H240" s="147" t="s">
        <v>162</v>
      </c>
      <c r="I240" s="147">
        <v>2.8571428571428571E-2</v>
      </c>
      <c r="J240" s="147">
        <v>1</v>
      </c>
      <c r="K240" s="148">
        <v>140</v>
      </c>
      <c r="L240" s="98"/>
      <c r="M240" s="147">
        <v>1E-3</v>
      </c>
      <c r="N240" s="147">
        <v>3.9E-2</v>
      </c>
      <c r="O240" s="147">
        <v>0.47399999999999998</v>
      </c>
      <c r="P240" s="147">
        <v>0.63700000000000001</v>
      </c>
      <c r="Q240" s="147">
        <v>0.217</v>
      </c>
      <c r="R240" s="147">
        <v>0.36499999999999999</v>
      </c>
      <c r="S240" s="147">
        <v>3.4000000000000002E-2</v>
      </c>
      <c r="T240" s="147">
        <v>0.11799999999999999</v>
      </c>
      <c r="U240" s="147" t="s">
        <v>162</v>
      </c>
      <c r="V240" s="147" t="s">
        <v>162</v>
      </c>
      <c r="W240" s="147">
        <v>2.9000000000000001E-2</v>
      </c>
      <c r="X240" s="147">
        <v>0.109</v>
      </c>
      <c r="Y240" s="147" t="s">
        <v>162</v>
      </c>
      <c r="Z240" s="147" t="s">
        <v>162</v>
      </c>
      <c r="AA240" s="147">
        <v>1.0999999999999999E-2</v>
      </c>
      <c r="AB240" s="147">
        <v>7.0999999999999994E-2</v>
      </c>
      <c r="AC240" s="12"/>
    </row>
    <row r="241" spans="1:29" x14ac:dyDescent="0.25">
      <c r="A241" s="98" t="s">
        <v>1671</v>
      </c>
      <c r="B241" s="147" t="s">
        <v>162</v>
      </c>
      <c r="C241" s="147">
        <v>0.47450798078413142</v>
      </c>
      <c r="D241" s="147">
        <v>0.36091740275840695</v>
      </c>
      <c r="E241" s="147">
        <v>5.8112505811250582E-2</v>
      </c>
      <c r="F241" s="147">
        <v>8.368200836820083E-3</v>
      </c>
      <c r="G241" s="147">
        <v>2.2160235549356887E-2</v>
      </c>
      <c r="H241" s="147">
        <v>4.6490004649000463E-4</v>
      </c>
      <c r="I241" s="147">
        <v>7.5468774213544088E-2</v>
      </c>
      <c r="J241" s="147">
        <v>1</v>
      </c>
      <c r="K241" s="148">
        <v>6453</v>
      </c>
      <c r="L241" s="98"/>
      <c r="M241" s="147" t="s">
        <v>162</v>
      </c>
      <c r="N241" s="147" t="s">
        <v>162</v>
      </c>
      <c r="O241" s="147">
        <v>0.46200000000000002</v>
      </c>
      <c r="P241" s="147">
        <v>0.48699999999999999</v>
      </c>
      <c r="Q241" s="147">
        <v>0.34899999999999998</v>
      </c>
      <c r="R241" s="147">
        <v>0.373</v>
      </c>
      <c r="S241" s="147">
        <v>5.2999999999999999E-2</v>
      </c>
      <c r="T241" s="147">
        <v>6.4000000000000001E-2</v>
      </c>
      <c r="U241" s="147">
        <v>6.0000000000000001E-3</v>
      </c>
      <c r="V241" s="147">
        <v>1.0999999999999999E-2</v>
      </c>
      <c r="W241" s="147">
        <v>1.9E-2</v>
      </c>
      <c r="X241" s="147">
        <v>2.5999999999999999E-2</v>
      </c>
      <c r="Y241" s="147">
        <v>0</v>
      </c>
      <c r="Z241" s="147">
        <v>1E-3</v>
      </c>
      <c r="AA241" s="147">
        <v>6.9000000000000006E-2</v>
      </c>
      <c r="AB241" s="147">
        <v>8.2000000000000003E-2</v>
      </c>
      <c r="AC241" s="12"/>
    </row>
    <row r="242" spans="1:29" x14ac:dyDescent="0.25">
      <c r="A242" s="98" t="s">
        <v>1672</v>
      </c>
      <c r="B242" s="147" t="s">
        <v>162</v>
      </c>
      <c r="C242" s="147">
        <v>0.1916030534351145</v>
      </c>
      <c r="D242" s="147">
        <v>0.25496183206106871</v>
      </c>
      <c r="E242" s="147">
        <v>0.1900763358778626</v>
      </c>
      <c r="F242" s="147">
        <v>3.0534351145038167E-2</v>
      </c>
      <c r="G242" s="147">
        <v>0.31603053435114503</v>
      </c>
      <c r="H242" s="147">
        <v>7.6335877862595419E-4</v>
      </c>
      <c r="I242" s="147">
        <v>1.6030534351145039E-2</v>
      </c>
      <c r="J242" s="147">
        <v>1</v>
      </c>
      <c r="K242" s="148">
        <v>1310</v>
      </c>
      <c r="L242" s="98"/>
      <c r="M242" s="147" t="s">
        <v>162</v>
      </c>
      <c r="N242" s="147" t="s">
        <v>162</v>
      </c>
      <c r="O242" s="147">
        <v>0.17100000000000001</v>
      </c>
      <c r="P242" s="147">
        <v>0.214</v>
      </c>
      <c r="Q242" s="147">
        <v>0.23200000000000001</v>
      </c>
      <c r="R242" s="147">
        <v>0.27900000000000003</v>
      </c>
      <c r="S242" s="147">
        <v>0.17</v>
      </c>
      <c r="T242" s="147">
        <v>0.21199999999999999</v>
      </c>
      <c r="U242" s="147">
        <v>2.3E-2</v>
      </c>
      <c r="V242" s="147">
        <v>4.1000000000000002E-2</v>
      </c>
      <c r="W242" s="147">
        <v>0.29099999999999998</v>
      </c>
      <c r="X242" s="147">
        <v>0.34200000000000003</v>
      </c>
      <c r="Y242" s="147">
        <v>0</v>
      </c>
      <c r="Z242" s="147">
        <v>4.0000000000000001E-3</v>
      </c>
      <c r="AA242" s="147">
        <v>1.0999999999999999E-2</v>
      </c>
      <c r="AB242" s="147">
        <v>2.4E-2</v>
      </c>
      <c r="AC242" s="12"/>
    </row>
    <row r="243" spans="1:29" x14ac:dyDescent="0.25">
      <c r="A243" s="98" t="s">
        <v>1673</v>
      </c>
      <c r="B243" s="147" t="s">
        <v>162</v>
      </c>
      <c r="C243" s="147">
        <v>0.12809099901088031</v>
      </c>
      <c r="D243" s="147">
        <v>0.30909990108803165</v>
      </c>
      <c r="E243" s="147">
        <v>0.13155291790306628</v>
      </c>
      <c r="F243" s="147">
        <v>1.8298714144411473E-2</v>
      </c>
      <c r="G243" s="147">
        <v>0.39366963402571709</v>
      </c>
      <c r="H243" s="147">
        <v>1.483679525222552E-3</v>
      </c>
      <c r="I243" s="147">
        <v>1.7804154302670624E-2</v>
      </c>
      <c r="J243" s="147">
        <v>0.99999999999999978</v>
      </c>
      <c r="K243" s="148">
        <v>2022</v>
      </c>
      <c r="L243" s="98"/>
      <c r="M243" s="147" t="s">
        <v>162</v>
      </c>
      <c r="N243" s="147" t="s">
        <v>162</v>
      </c>
      <c r="O243" s="147">
        <v>0.114</v>
      </c>
      <c r="P243" s="147">
        <v>0.14299999999999999</v>
      </c>
      <c r="Q243" s="147">
        <v>0.28899999999999998</v>
      </c>
      <c r="R243" s="147">
        <v>0.33</v>
      </c>
      <c r="S243" s="147">
        <v>0.11799999999999999</v>
      </c>
      <c r="T243" s="147">
        <v>0.14699999999999999</v>
      </c>
      <c r="U243" s="147">
        <v>1.2999999999999999E-2</v>
      </c>
      <c r="V243" s="147">
        <v>2.5000000000000001E-2</v>
      </c>
      <c r="W243" s="147">
        <v>0.373</v>
      </c>
      <c r="X243" s="147">
        <v>0.41499999999999998</v>
      </c>
      <c r="Y243" s="147">
        <v>1E-3</v>
      </c>
      <c r="Z243" s="147">
        <v>4.0000000000000001E-3</v>
      </c>
      <c r="AA243" s="147">
        <v>1.2999999999999999E-2</v>
      </c>
      <c r="AB243" s="147">
        <v>2.5000000000000001E-2</v>
      </c>
      <c r="AC243" s="12"/>
    </row>
    <row r="244" spans="1:29" x14ac:dyDescent="0.25">
      <c r="A244" s="98" t="s">
        <v>1674</v>
      </c>
      <c r="B244" s="147" t="s">
        <v>162</v>
      </c>
      <c r="C244" s="147">
        <v>0.21076953988346395</v>
      </c>
      <c r="D244" s="147">
        <v>0.32288527225236086</v>
      </c>
      <c r="E244" s="147">
        <v>0.12798874824191281</v>
      </c>
      <c r="F244" s="147">
        <v>2.7124773960216998E-2</v>
      </c>
      <c r="G244" s="147">
        <v>0.27245328511151296</v>
      </c>
      <c r="H244" s="147">
        <v>1.8083182640144665E-3</v>
      </c>
      <c r="I244" s="147">
        <v>3.6970062286517981E-2</v>
      </c>
      <c r="J244" s="147">
        <v>0.99999999999999989</v>
      </c>
      <c r="K244" s="148">
        <v>4977</v>
      </c>
      <c r="L244" s="98"/>
      <c r="M244" s="147" t="s">
        <v>162</v>
      </c>
      <c r="N244" s="147" t="s">
        <v>162</v>
      </c>
      <c r="O244" s="147">
        <v>0.2</v>
      </c>
      <c r="P244" s="147">
        <v>0.222</v>
      </c>
      <c r="Q244" s="147">
        <v>0.31</v>
      </c>
      <c r="R244" s="147">
        <v>0.33600000000000002</v>
      </c>
      <c r="S244" s="147">
        <v>0.11899999999999999</v>
      </c>
      <c r="T244" s="147">
        <v>0.13800000000000001</v>
      </c>
      <c r="U244" s="147">
        <v>2.3E-2</v>
      </c>
      <c r="V244" s="147">
        <v>3.2000000000000001E-2</v>
      </c>
      <c r="W244" s="147">
        <v>0.26</v>
      </c>
      <c r="X244" s="147">
        <v>0.28499999999999998</v>
      </c>
      <c r="Y244" s="147">
        <v>1E-3</v>
      </c>
      <c r="Z244" s="147">
        <v>3.0000000000000001E-3</v>
      </c>
      <c r="AA244" s="147">
        <v>3.2000000000000001E-2</v>
      </c>
      <c r="AB244" s="147">
        <v>4.2999999999999997E-2</v>
      </c>
      <c r="AC244" s="12"/>
    </row>
    <row r="245" spans="1:29" x14ac:dyDescent="0.25">
      <c r="A245" s="98" t="s">
        <v>1675</v>
      </c>
      <c r="B245" s="147" t="s">
        <v>162</v>
      </c>
      <c r="C245" s="147">
        <v>0.30122532334921714</v>
      </c>
      <c r="D245" s="147">
        <v>0.20183798502382574</v>
      </c>
      <c r="E245" s="147">
        <v>0.10551395507147719</v>
      </c>
      <c r="F245" s="147">
        <v>0.15929203539823009</v>
      </c>
      <c r="G245" s="147">
        <v>0.20047651463580668</v>
      </c>
      <c r="H245" s="147">
        <v>3.4036759700476512E-3</v>
      </c>
      <c r="I245" s="147">
        <v>2.8250510551395509E-2</v>
      </c>
      <c r="J245" s="147">
        <v>1.0000000000000002</v>
      </c>
      <c r="K245" s="148">
        <v>2938</v>
      </c>
      <c r="L245" s="98"/>
      <c r="M245" s="147" t="s">
        <v>162</v>
      </c>
      <c r="N245" s="147" t="s">
        <v>162</v>
      </c>
      <c r="O245" s="147">
        <v>0.28499999999999998</v>
      </c>
      <c r="P245" s="147">
        <v>0.318</v>
      </c>
      <c r="Q245" s="147">
        <v>0.188</v>
      </c>
      <c r="R245" s="147">
        <v>0.217</v>
      </c>
      <c r="S245" s="147">
        <v>9.5000000000000001E-2</v>
      </c>
      <c r="T245" s="147">
        <v>0.11700000000000001</v>
      </c>
      <c r="U245" s="147">
        <v>0.14699999999999999</v>
      </c>
      <c r="V245" s="147">
        <v>0.17299999999999999</v>
      </c>
      <c r="W245" s="147">
        <v>0.186</v>
      </c>
      <c r="X245" s="147">
        <v>0.215</v>
      </c>
      <c r="Y245" s="147">
        <v>2E-3</v>
      </c>
      <c r="Z245" s="147">
        <v>6.0000000000000001E-3</v>
      </c>
      <c r="AA245" s="147">
        <v>2.3E-2</v>
      </c>
      <c r="AB245" s="147">
        <v>3.5000000000000003E-2</v>
      </c>
      <c r="AC245" s="12"/>
    </row>
    <row r="246" spans="1:29" x14ac:dyDescent="0.25">
      <c r="A246" s="98" t="s">
        <v>1676</v>
      </c>
      <c r="B246" s="147" t="s">
        <v>162</v>
      </c>
      <c r="C246" s="147">
        <v>0.26834381551362685</v>
      </c>
      <c r="D246" s="147">
        <v>0.23480083857442349</v>
      </c>
      <c r="E246" s="147">
        <v>0.10831586303284417</v>
      </c>
      <c r="F246" s="147">
        <v>2.4807826694619148E-2</v>
      </c>
      <c r="G246" s="147">
        <v>0.31586303284416489</v>
      </c>
      <c r="H246" s="147">
        <v>9.433962264150943E-3</v>
      </c>
      <c r="I246" s="147">
        <v>3.8434661076170509E-2</v>
      </c>
      <c r="J246" s="147">
        <v>0.99999999999999989</v>
      </c>
      <c r="K246" s="148">
        <v>2862</v>
      </c>
      <c r="L246" s="98"/>
      <c r="M246" s="147" t="s">
        <v>162</v>
      </c>
      <c r="N246" s="147" t="s">
        <v>162</v>
      </c>
      <c r="O246" s="147">
        <v>0.252</v>
      </c>
      <c r="P246" s="147">
        <v>0.28499999999999998</v>
      </c>
      <c r="Q246" s="147">
        <v>0.22</v>
      </c>
      <c r="R246" s="147">
        <v>0.251</v>
      </c>
      <c r="S246" s="147">
        <v>9.7000000000000003E-2</v>
      </c>
      <c r="T246" s="147">
        <v>0.12</v>
      </c>
      <c r="U246" s="147">
        <v>0.02</v>
      </c>
      <c r="V246" s="147">
        <v>3.1E-2</v>
      </c>
      <c r="W246" s="147">
        <v>0.29899999999999999</v>
      </c>
      <c r="X246" s="147">
        <v>0.33300000000000002</v>
      </c>
      <c r="Y246" s="147">
        <v>6.0000000000000001E-3</v>
      </c>
      <c r="Z246" s="147">
        <v>1.4E-2</v>
      </c>
      <c r="AA246" s="147">
        <v>3.2000000000000001E-2</v>
      </c>
      <c r="AB246" s="147">
        <v>4.5999999999999999E-2</v>
      </c>
      <c r="AC246" s="12"/>
    </row>
    <row r="247" spans="1:29" x14ac:dyDescent="0.25">
      <c r="A247" s="98" t="s">
        <v>1677</v>
      </c>
      <c r="B247" s="147" t="s">
        <v>162</v>
      </c>
      <c r="C247" s="147">
        <v>0.15336134453781514</v>
      </c>
      <c r="D247" s="147">
        <v>0.19057623049219688</v>
      </c>
      <c r="E247" s="147">
        <v>0.11074429771908763</v>
      </c>
      <c r="F247" s="147">
        <v>3.721488595438175E-2</v>
      </c>
      <c r="G247" s="147">
        <v>0.47088835534213686</v>
      </c>
      <c r="H247" s="147">
        <v>5.1020408163265302E-3</v>
      </c>
      <c r="I247" s="147">
        <v>3.2112845138055221E-2</v>
      </c>
      <c r="J247" s="147">
        <v>1</v>
      </c>
      <c r="K247" s="148">
        <v>3332</v>
      </c>
      <c r="L247" s="98"/>
      <c r="M247" s="147" t="s">
        <v>162</v>
      </c>
      <c r="N247" s="147" t="s">
        <v>162</v>
      </c>
      <c r="O247" s="147">
        <v>0.14199999999999999</v>
      </c>
      <c r="P247" s="147">
        <v>0.16600000000000001</v>
      </c>
      <c r="Q247" s="147">
        <v>0.17799999999999999</v>
      </c>
      <c r="R247" s="147">
        <v>0.20399999999999999</v>
      </c>
      <c r="S247" s="147">
        <v>0.10100000000000001</v>
      </c>
      <c r="T247" s="147">
        <v>0.122</v>
      </c>
      <c r="U247" s="147">
        <v>3.1E-2</v>
      </c>
      <c r="V247" s="147">
        <v>4.3999999999999997E-2</v>
      </c>
      <c r="W247" s="147">
        <v>0.45400000000000001</v>
      </c>
      <c r="X247" s="147">
        <v>0.48799999999999999</v>
      </c>
      <c r="Y247" s="147">
        <v>3.0000000000000001E-3</v>
      </c>
      <c r="Z247" s="147">
        <v>8.0000000000000002E-3</v>
      </c>
      <c r="AA247" s="147">
        <v>2.7E-2</v>
      </c>
      <c r="AB247" s="147">
        <v>3.9E-2</v>
      </c>
      <c r="AC247" s="12"/>
    </row>
    <row r="248" spans="1:29" x14ac:dyDescent="0.25">
      <c r="A248" s="98" t="s">
        <v>1678</v>
      </c>
      <c r="B248" s="147" t="s">
        <v>162</v>
      </c>
      <c r="C248" s="147">
        <v>0.28202878202878201</v>
      </c>
      <c r="D248" s="147">
        <v>0.44828594828594831</v>
      </c>
      <c r="E248" s="147">
        <v>0.11395811395811396</v>
      </c>
      <c r="F248" s="147">
        <v>1.6555516555516556E-2</v>
      </c>
      <c r="G248" s="147">
        <v>9.5998595998596004E-2</v>
      </c>
      <c r="H248" s="147">
        <v>2.2815022815022815E-3</v>
      </c>
      <c r="I248" s="147">
        <v>4.0891540891540894E-2</v>
      </c>
      <c r="J248" s="147">
        <v>1</v>
      </c>
      <c r="K248" s="148">
        <v>17094</v>
      </c>
      <c r="L248" s="98"/>
      <c r="M248" s="147" t="s">
        <v>162</v>
      </c>
      <c r="N248" s="147" t="s">
        <v>162</v>
      </c>
      <c r="O248" s="147">
        <v>0.27500000000000002</v>
      </c>
      <c r="P248" s="147">
        <v>0.28899999999999998</v>
      </c>
      <c r="Q248" s="147">
        <v>0.441</v>
      </c>
      <c r="R248" s="147">
        <v>0.45600000000000002</v>
      </c>
      <c r="S248" s="147">
        <v>0.109</v>
      </c>
      <c r="T248" s="147">
        <v>0.11899999999999999</v>
      </c>
      <c r="U248" s="147">
        <v>1.4999999999999999E-2</v>
      </c>
      <c r="V248" s="147">
        <v>1.9E-2</v>
      </c>
      <c r="W248" s="147">
        <v>9.1999999999999998E-2</v>
      </c>
      <c r="X248" s="147">
        <v>0.10100000000000001</v>
      </c>
      <c r="Y248" s="147">
        <v>2E-3</v>
      </c>
      <c r="Z248" s="147">
        <v>3.0000000000000001E-3</v>
      </c>
      <c r="AA248" s="147">
        <v>3.7999999999999999E-2</v>
      </c>
      <c r="AB248" s="147">
        <v>4.3999999999999997E-2</v>
      </c>
      <c r="AC248" s="12"/>
    </row>
    <row r="249" spans="1:29" x14ac:dyDescent="0.25">
      <c r="A249" s="98" t="s">
        <v>1679</v>
      </c>
      <c r="B249" s="147" t="s">
        <v>162</v>
      </c>
      <c r="C249" s="147">
        <v>0.15945330296127563</v>
      </c>
      <c r="D249" s="147">
        <v>0.37699316628701596</v>
      </c>
      <c r="E249" s="147">
        <v>0.18906605922551253</v>
      </c>
      <c r="F249" s="147">
        <v>2.164009111617312E-2</v>
      </c>
      <c r="G249" s="147">
        <v>0.20159453302961275</v>
      </c>
      <c r="H249" s="147">
        <v>1.1389521640091116E-3</v>
      </c>
      <c r="I249" s="147">
        <v>5.011389521640091E-2</v>
      </c>
      <c r="J249" s="147">
        <v>1</v>
      </c>
      <c r="K249" s="148">
        <v>878</v>
      </c>
      <c r="L249" s="98"/>
      <c r="M249" s="147" t="s">
        <v>162</v>
      </c>
      <c r="N249" s="147" t="s">
        <v>162</v>
      </c>
      <c r="O249" s="147">
        <v>0.13700000000000001</v>
      </c>
      <c r="P249" s="147">
        <v>0.185</v>
      </c>
      <c r="Q249" s="147">
        <v>0.34599999999999997</v>
      </c>
      <c r="R249" s="147">
        <v>0.41</v>
      </c>
      <c r="S249" s="147">
        <v>0.16500000000000001</v>
      </c>
      <c r="T249" s="147">
        <v>0.216</v>
      </c>
      <c r="U249" s="147">
        <v>1.4E-2</v>
      </c>
      <c r="V249" s="147">
        <v>3.4000000000000002E-2</v>
      </c>
      <c r="W249" s="147">
        <v>0.17599999999999999</v>
      </c>
      <c r="X249" s="147">
        <v>0.22900000000000001</v>
      </c>
      <c r="Y249" s="147">
        <v>0</v>
      </c>
      <c r="Z249" s="147">
        <v>6.0000000000000001E-3</v>
      </c>
      <c r="AA249" s="147">
        <v>3.7999999999999999E-2</v>
      </c>
      <c r="AB249" s="147">
        <v>6.7000000000000004E-2</v>
      </c>
      <c r="AC249" s="12"/>
    </row>
    <row r="250" spans="1:29" x14ac:dyDescent="0.25">
      <c r="A250" s="98" t="s">
        <v>1680</v>
      </c>
      <c r="B250" s="147" t="s">
        <v>162</v>
      </c>
      <c r="C250" s="147">
        <v>0.2327659574468085</v>
      </c>
      <c r="D250" s="147">
        <v>0.20851063829787234</v>
      </c>
      <c r="E250" s="147">
        <v>9.957446808510638E-2</v>
      </c>
      <c r="F250" s="147">
        <v>0.13659574468085106</v>
      </c>
      <c r="G250" s="147">
        <v>0.29063829787234041</v>
      </c>
      <c r="H250" s="147">
        <v>4.2553191489361703E-3</v>
      </c>
      <c r="I250" s="147">
        <v>2.7659574468085105E-2</v>
      </c>
      <c r="J250" s="147">
        <v>0.99999999999999989</v>
      </c>
      <c r="K250" s="148">
        <v>2350</v>
      </c>
      <c r="L250" s="98"/>
      <c r="M250" s="147" t="s">
        <v>162</v>
      </c>
      <c r="N250" s="147" t="s">
        <v>162</v>
      </c>
      <c r="O250" s="147">
        <v>0.216</v>
      </c>
      <c r="P250" s="147">
        <v>0.25</v>
      </c>
      <c r="Q250" s="147">
        <v>0.193</v>
      </c>
      <c r="R250" s="147">
        <v>0.22500000000000001</v>
      </c>
      <c r="S250" s="147">
        <v>8.7999999999999995E-2</v>
      </c>
      <c r="T250" s="147">
        <v>0.112</v>
      </c>
      <c r="U250" s="147">
        <v>0.123</v>
      </c>
      <c r="V250" s="147">
        <v>0.151</v>
      </c>
      <c r="W250" s="147">
        <v>0.27300000000000002</v>
      </c>
      <c r="X250" s="147">
        <v>0.309</v>
      </c>
      <c r="Y250" s="147">
        <v>2E-3</v>
      </c>
      <c r="Z250" s="147">
        <v>8.0000000000000002E-3</v>
      </c>
      <c r="AA250" s="147">
        <v>2.1999999999999999E-2</v>
      </c>
      <c r="AB250" s="147">
        <v>3.5000000000000003E-2</v>
      </c>
      <c r="AC250" s="12"/>
    </row>
    <row r="251" spans="1:29" x14ac:dyDescent="0.25">
      <c r="A251" s="98" t="s">
        <v>1681</v>
      </c>
      <c r="B251" s="147" t="s">
        <v>162</v>
      </c>
      <c r="C251" s="147">
        <v>0.47533092659446452</v>
      </c>
      <c r="D251" s="147">
        <v>0.22984356197352587</v>
      </c>
      <c r="E251" s="147">
        <v>9.8676293622142003E-2</v>
      </c>
      <c r="F251" s="147">
        <v>5.0541516245487361E-2</v>
      </c>
      <c r="G251" s="147">
        <v>8.1829121540312882E-2</v>
      </c>
      <c r="H251" s="147" t="s">
        <v>162</v>
      </c>
      <c r="I251" s="147">
        <v>6.3778580024067388E-2</v>
      </c>
      <c r="J251" s="147">
        <v>1</v>
      </c>
      <c r="K251" s="148">
        <v>831</v>
      </c>
      <c r="L251" s="98"/>
      <c r="M251" s="147" t="s">
        <v>162</v>
      </c>
      <c r="N251" s="147" t="s">
        <v>162</v>
      </c>
      <c r="O251" s="147">
        <v>0.442</v>
      </c>
      <c r="P251" s="147">
        <v>0.50900000000000001</v>
      </c>
      <c r="Q251" s="147">
        <v>0.20300000000000001</v>
      </c>
      <c r="R251" s="147">
        <v>0.26</v>
      </c>
      <c r="S251" s="147">
        <v>0.08</v>
      </c>
      <c r="T251" s="147">
        <v>0.121</v>
      </c>
      <c r="U251" s="147">
        <v>3.7999999999999999E-2</v>
      </c>
      <c r="V251" s="147">
        <v>6.8000000000000005E-2</v>
      </c>
      <c r="W251" s="147">
        <v>6.5000000000000002E-2</v>
      </c>
      <c r="X251" s="147">
        <v>0.10199999999999999</v>
      </c>
      <c r="Y251" s="147" t="s">
        <v>162</v>
      </c>
      <c r="Z251" s="147" t="s">
        <v>162</v>
      </c>
      <c r="AA251" s="147">
        <v>4.9000000000000002E-2</v>
      </c>
      <c r="AB251" s="147">
        <v>8.2000000000000003E-2</v>
      </c>
      <c r="AC251" s="12"/>
    </row>
    <row r="252" spans="1:29" x14ac:dyDescent="0.25">
      <c r="A252" s="98" t="s">
        <v>1682</v>
      </c>
      <c r="B252" s="147" t="s">
        <v>162</v>
      </c>
      <c r="C252" s="147">
        <v>0.38010118043844859</v>
      </c>
      <c r="D252" s="147">
        <v>0.39359190556492413</v>
      </c>
      <c r="E252" s="147">
        <v>8.7689713322091065E-2</v>
      </c>
      <c r="F252" s="147">
        <v>2.5632377740303542E-2</v>
      </c>
      <c r="G252" s="147">
        <v>7.8920741989881957E-2</v>
      </c>
      <c r="H252" s="147">
        <v>2.360876897133221E-3</v>
      </c>
      <c r="I252" s="147">
        <v>3.1703204047217541E-2</v>
      </c>
      <c r="J252" s="147">
        <v>1.0000000000000002</v>
      </c>
      <c r="K252" s="148">
        <v>2965</v>
      </c>
      <c r="L252" s="98"/>
      <c r="M252" s="147" t="s">
        <v>162</v>
      </c>
      <c r="N252" s="147" t="s">
        <v>162</v>
      </c>
      <c r="O252" s="147">
        <v>0.36299999999999999</v>
      </c>
      <c r="P252" s="147">
        <v>0.39800000000000002</v>
      </c>
      <c r="Q252" s="147">
        <v>0.376</v>
      </c>
      <c r="R252" s="147">
        <v>0.41099999999999998</v>
      </c>
      <c r="S252" s="147">
        <v>7.8E-2</v>
      </c>
      <c r="T252" s="147">
        <v>9.8000000000000004E-2</v>
      </c>
      <c r="U252" s="147">
        <v>2.1000000000000001E-2</v>
      </c>
      <c r="V252" s="147">
        <v>3.2000000000000001E-2</v>
      </c>
      <c r="W252" s="147">
        <v>7.0000000000000007E-2</v>
      </c>
      <c r="X252" s="147">
        <v>8.8999999999999996E-2</v>
      </c>
      <c r="Y252" s="147">
        <v>1E-3</v>
      </c>
      <c r="Z252" s="147">
        <v>5.0000000000000001E-3</v>
      </c>
      <c r="AA252" s="147">
        <v>2.5999999999999999E-2</v>
      </c>
      <c r="AB252" s="147">
        <v>3.9E-2</v>
      </c>
      <c r="AC252" s="12"/>
    </row>
    <row r="253" spans="1:29" x14ac:dyDescent="0.25">
      <c r="A253" s="98" t="s">
        <v>1683</v>
      </c>
      <c r="B253" s="147" t="s">
        <v>162</v>
      </c>
      <c r="C253" s="147">
        <v>0.36160714285714285</v>
      </c>
      <c r="D253" s="147">
        <v>0.421875</v>
      </c>
      <c r="E253" s="147">
        <v>9.5982142857142863E-2</v>
      </c>
      <c r="F253" s="147">
        <v>1.5625E-2</v>
      </c>
      <c r="G253" s="147">
        <v>7.3660714285714288E-2</v>
      </c>
      <c r="H253" s="147">
        <v>4.464285714285714E-3</v>
      </c>
      <c r="I253" s="147">
        <v>2.6785714285714284E-2</v>
      </c>
      <c r="J253" s="147">
        <v>1</v>
      </c>
      <c r="K253" s="148">
        <v>448</v>
      </c>
      <c r="L253" s="98"/>
      <c r="M253" s="147" t="s">
        <v>162</v>
      </c>
      <c r="N253" s="147" t="s">
        <v>162</v>
      </c>
      <c r="O253" s="147">
        <v>0.318</v>
      </c>
      <c r="P253" s="147">
        <v>0.40699999999999997</v>
      </c>
      <c r="Q253" s="147">
        <v>0.377</v>
      </c>
      <c r="R253" s="147">
        <v>0.46800000000000003</v>
      </c>
      <c r="S253" s="147">
        <v>7.1999999999999995E-2</v>
      </c>
      <c r="T253" s="147">
        <v>0.127</v>
      </c>
      <c r="U253" s="147">
        <v>8.0000000000000002E-3</v>
      </c>
      <c r="V253" s="147">
        <v>3.2000000000000001E-2</v>
      </c>
      <c r="W253" s="147">
        <v>5.2999999999999999E-2</v>
      </c>
      <c r="X253" s="147">
        <v>0.10199999999999999</v>
      </c>
      <c r="Y253" s="147">
        <v>1E-3</v>
      </c>
      <c r="Z253" s="147">
        <v>1.6E-2</v>
      </c>
      <c r="AA253" s="147">
        <v>1.4999999999999999E-2</v>
      </c>
      <c r="AB253" s="147">
        <v>4.5999999999999999E-2</v>
      </c>
      <c r="AC253" s="12"/>
    </row>
    <row r="254" spans="1:29" x14ac:dyDescent="0.25">
      <c r="A254" s="98" t="s">
        <v>1684</v>
      </c>
      <c r="B254" s="147">
        <v>5.8355394585113123E-2</v>
      </c>
      <c r="C254" s="147">
        <v>0.28169105585421711</v>
      </c>
      <c r="D254" s="147">
        <v>0.26605869646424452</v>
      </c>
      <c r="E254" s="147">
        <v>0.11047408682659043</v>
      </c>
      <c r="F254" s="147">
        <v>3.0777476409348557E-2</v>
      </c>
      <c r="G254" s="147">
        <v>0.21310357148657647</v>
      </c>
      <c r="H254" s="147">
        <v>3.792369784476458E-3</v>
      </c>
      <c r="I254" s="147">
        <v>3.5747348589433334E-2</v>
      </c>
      <c r="J254" s="147">
        <v>1</v>
      </c>
      <c r="K254" s="148">
        <v>123142</v>
      </c>
      <c r="L254" s="98"/>
      <c r="M254" s="147">
        <v>5.7000000000000002E-2</v>
      </c>
      <c r="N254" s="147">
        <v>0.06</v>
      </c>
      <c r="O254" s="147">
        <v>0.27900000000000003</v>
      </c>
      <c r="P254" s="147">
        <v>0.28399999999999997</v>
      </c>
      <c r="Q254" s="147">
        <v>0.26400000000000001</v>
      </c>
      <c r="R254" s="147">
        <v>0.26900000000000002</v>
      </c>
      <c r="S254" s="147">
        <v>0.109</v>
      </c>
      <c r="T254" s="147">
        <v>0.112</v>
      </c>
      <c r="U254" s="147">
        <v>0.03</v>
      </c>
      <c r="V254" s="147">
        <v>3.2000000000000001E-2</v>
      </c>
      <c r="W254" s="147">
        <v>0.21099999999999999</v>
      </c>
      <c r="X254" s="147">
        <v>0.215</v>
      </c>
      <c r="Y254" s="147">
        <v>3.0000000000000001E-3</v>
      </c>
      <c r="Z254" s="147">
        <v>4.0000000000000001E-3</v>
      </c>
      <c r="AA254" s="147">
        <v>3.5000000000000003E-2</v>
      </c>
      <c r="AB254" s="147">
        <v>3.6999999999999998E-2</v>
      </c>
      <c r="AC254" s="12"/>
    </row>
    <row r="255" spans="1:29" x14ac:dyDescent="0.25">
      <c r="A255" s="98" t="s">
        <v>1685</v>
      </c>
      <c r="B255" s="147" t="s">
        <v>162</v>
      </c>
      <c r="C255" s="147">
        <v>1.1436413540713633E-2</v>
      </c>
      <c r="D255" s="147">
        <v>0.17429094236047576</v>
      </c>
      <c r="E255" s="147">
        <v>0.20173833485818848</v>
      </c>
      <c r="F255" s="147">
        <v>3.8426349496797803E-2</v>
      </c>
      <c r="G255" s="147">
        <v>0.54528819762122593</v>
      </c>
      <c r="H255" s="147">
        <v>2.7447392497712718E-3</v>
      </c>
      <c r="I255" s="147">
        <v>2.6075022872827081E-2</v>
      </c>
      <c r="J255" s="147">
        <v>0.99999999999999989</v>
      </c>
      <c r="K255" s="148">
        <v>2186</v>
      </c>
      <c r="L255" s="98"/>
      <c r="M255" s="147" t="s">
        <v>162</v>
      </c>
      <c r="N255" s="147" t="s">
        <v>162</v>
      </c>
      <c r="O255" s="147">
        <v>8.0000000000000002E-3</v>
      </c>
      <c r="P255" s="147">
        <v>1.7000000000000001E-2</v>
      </c>
      <c r="Q255" s="147">
        <v>0.159</v>
      </c>
      <c r="R255" s="147">
        <v>0.191</v>
      </c>
      <c r="S255" s="147">
        <v>0.185</v>
      </c>
      <c r="T255" s="147">
        <v>0.219</v>
      </c>
      <c r="U255" s="147">
        <v>3.1E-2</v>
      </c>
      <c r="V255" s="147">
        <v>4.7E-2</v>
      </c>
      <c r="W255" s="147">
        <v>0.52400000000000002</v>
      </c>
      <c r="X255" s="147">
        <v>0.56599999999999995</v>
      </c>
      <c r="Y255" s="147">
        <v>1E-3</v>
      </c>
      <c r="Z255" s="147">
        <v>6.0000000000000001E-3</v>
      </c>
      <c r="AA255" s="147">
        <v>0.02</v>
      </c>
      <c r="AB255" s="147">
        <v>3.4000000000000002E-2</v>
      </c>
      <c r="AC255" s="12"/>
    </row>
    <row r="256" spans="1:29" x14ac:dyDescent="0.25">
      <c r="A256" s="98" t="s">
        <v>1686</v>
      </c>
      <c r="B256" s="147" t="s">
        <v>162</v>
      </c>
      <c r="C256" s="147">
        <v>0.13626834381551362</v>
      </c>
      <c r="D256" s="147">
        <v>0.34381551362683438</v>
      </c>
      <c r="E256" s="147">
        <v>0.26415094339622641</v>
      </c>
      <c r="F256" s="147">
        <v>6.4989517819706494E-2</v>
      </c>
      <c r="G256" s="147">
        <v>0.15513626834381553</v>
      </c>
      <c r="H256" s="147">
        <v>2.0964360587002098E-3</v>
      </c>
      <c r="I256" s="147">
        <v>3.3542976939203356E-2</v>
      </c>
      <c r="J256" s="147">
        <v>1</v>
      </c>
      <c r="K256" s="148">
        <v>477</v>
      </c>
      <c r="L256" s="98"/>
      <c r="M256" s="147" t="s">
        <v>162</v>
      </c>
      <c r="N256" s="147" t="s">
        <v>162</v>
      </c>
      <c r="O256" s="147">
        <v>0.108</v>
      </c>
      <c r="P256" s="147">
        <v>0.17</v>
      </c>
      <c r="Q256" s="147">
        <v>0.30299999999999999</v>
      </c>
      <c r="R256" s="147">
        <v>0.38800000000000001</v>
      </c>
      <c r="S256" s="147">
        <v>0.22700000000000001</v>
      </c>
      <c r="T256" s="147">
        <v>0.30499999999999999</v>
      </c>
      <c r="U256" s="147">
        <v>4.5999999999999999E-2</v>
      </c>
      <c r="V256" s="147">
        <v>9.0999999999999998E-2</v>
      </c>
      <c r="W256" s="147">
        <v>0.125</v>
      </c>
      <c r="X256" s="147">
        <v>0.19</v>
      </c>
      <c r="Y256" s="147">
        <v>0</v>
      </c>
      <c r="Z256" s="147">
        <v>1.2E-2</v>
      </c>
      <c r="AA256" s="147">
        <v>2.1000000000000001E-2</v>
      </c>
      <c r="AB256" s="147">
        <v>5.3999999999999999E-2</v>
      </c>
      <c r="AC256" s="12"/>
    </row>
    <row r="257" spans="1:29" x14ac:dyDescent="0.25">
      <c r="A257" s="98" t="s">
        <v>1687</v>
      </c>
      <c r="B257" s="147">
        <v>6.6867268472082912E-4</v>
      </c>
      <c r="C257" s="147">
        <v>0.13239719157472418</v>
      </c>
      <c r="D257" s="147">
        <v>0.28786359077231694</v>
      </c>
      <c r="E257" s="147">
        <v>0.18254764292878636</v>
      </c>
      <c r="F257" s="147">
        <v>3.9786024740889332E-2</v>
      </c>
      <c r="G257" s="147">
        <v>0.31461049816115011</v>
      </c>
      <c r="H257" s="147">
        <v>8.0240722166499499E-3</v>
      </c>
      <c r="I257" s="147">
        <v>3.4102306920762285E-2</v>
      </c>
      <c r="J257" s="147">
        <v>1</v>
      </c>
      <c r="K257" s="148">
        <v>2991</v>
      </c>
      <c r="L257" s="98"/>
      <c r="M257" s="147">
        <v>0</v>
      </c>
      <c r="N257" s="147">
        <v>2E-3</v>
      </c>
      <c r="O257" s="147">
        <v>0.121</v>
      </c>
      <c r="P257" s="147">
        <v>0.14499999999999999</v>
      </c>
      <c r="Q257" s="147">
        <v>0.27200000000000002</v>
      </c>
      <c r="R257" s="147">
        <v>0.30399999999999999</v>
      </c>
      <c r="S257" s="147">
        <v>0.16900000000000001</v>
      </c>
      <c r="T257" s="147">
        <v>0.19700000000000001</v>
      </c>
      <c r="U257" s="147">
        <v>3.3000000000000002E-2</v>
      </c>
      <c r="V257" s="147">
        <v>4.7E-2</v>
      </c>
      <c r="W257" s="147">
        <v>0.29799999999999999</v>
      </c>
      <c r="X257" s="147">
        <v>0.33100000000000002</v>
      </c>
      <c r="Y257" s="147">
        <v>5.0000000000000001E-3</v>
      </c>
      <c r="Z257" s="147">
        <v>1.2E-2</v>
      </c>
      <c r="AA257" s="147">
        <v>2.8000000000000001E-2</v>
      </c>
      <c r="AB257" s="147">
        <v>4.1000000000000002E-2</v>
      </c>
      <c r="AC257" s="12"/>
    </row>
    <row r="258" spans="1:29" x14ac:dyDescent="0.25">
      <c r="A258" s="98" t="s">
        <v>1688</v>
      </c>
      <c r="B258" s="147" t="s">
        <v>162</v>
      </c>
      <c r="C258" s="147">
        <v>9.0314136125654448E-2</v>
      </c>
      <c r="D258" s="147">
        <v>0.3586387434554974</v>
      </c>
      <c r="E258" s="147">
        <v>0.11387434554973822</v>
      </c>
      <c r="F258" s="147">
        <v>2.8795811518324606E-2</v>
      </c>
      <c r="G258" s="147">
        <v>0.37958115183246072</v>
      </c>
      <c r="H258" s="147">
        <v>5.235602094240838E-3</v>
      </c>
      <c r="I258" s="147">
        <v>2.356020942408377E-2</v>
      </c>
      <c r="J258" s="147">
        <v>0.99999999999999989</v>
      </c>
      <c r="K258" s="148">
        <v>764</v>
      </c>
      <c r="L258" s="98"/>
      <c r="M258" s="147" t="s">
        <v>162</v>
      </c>
      <c r="N258" s="147" t="s">
        <v>162</v>
      </c>
      <c r="O258" s="147">
        <v>7.1999999999999995E-2</v>
      </c>
      <c r="P258" s="147">
        <v>0.113</v>
      </c>
      <c r="Q258" s="147">
        <v>0.32500000000000001</v>
      </c>
      <c r="R258" s="147">
        <v>0.39300000000000002</v>
      </c>
      <c r="S258" s="147">
        <v>9.2999999999999999E-2</v>
      </c>
      <c r="T258" s="147">
        <v>0.13800000000000001</v>
      </c>
      <c r="U258" s="147">
        <v>1.9E-2</v>
      </c>
      <c r="V258" s="147">
        <v>4.2999999999999997E-2</v>
      </c>
      <c r="W258" s="147">
        <v>0.34599999999999997</v>
      </c>
      <c r="X258" s="147">
        <v>0.41499999999999998</v>
      </c>
      <c r="Y258" s="147">
        <v>2E-3</v>
      </c>
      <c r="Z258" s="147">
        <v>1.2999999999999999E-2</v>
      </c>
      <c r="AA258" s="147">
        <v>1.4999999999999999E-2</v>
      </c>
      <c r="AB258" s="147">
        <v>3.6999999999999998E-2</v>
      </c>
      <c r="AC258" s="12"/>
    </row>
    <row r="259" spans="1:29" x14ac:dyDescent="0.25">
      <c r="A259" s="98" t="s">
        <v>1689</v>
      </c>
      <c r="B259" s="147" t="s">
        <v>162</v>
      </c>
      <c r="C259" s="147">
        <v>0.14513981358189082</v>
      </c>
      <c r="D259" s="147">
        <v>0.19307589880159787</v>
      </c>
      <c r="E259" s="147">
        <v>0.10785619174434088</v>
      </c>
      <c r="F259" s="147">
        <v>3.3288948069241014E-2</v>
      </c>
      <c r="G259" s="147">
        <v>0.49933422103861519</v>
      </c>
      <c r="H259" s="147">
        <v>5.3262316910785623E-3</v>
      </c>
      <c r="I259" s="147">
        <v>1.5978695073235686E-2</v>
      </c>
      <c r="J259" s="147">
        <v>1.0000000000000002</v>
      </c>
      <c r="K259" s="148">
        <v>751</v>
      </c>
      <c r="L259" s="98"/>
      <c r="M259" s="147" t="s">
        <v>162</v>
      </c>
      <c r="N259" s="147" t="s">
        <v>162</v>
      </c>
      <c r="O259" s="147">
        <v>0.122</v>
      </c>
      <c r="P259" s="147">
        <v>0.17199999999999999</v>
      </c>
      <c r="Q259" s="147">
        <v>0.16600000000000001</v>
      </c>
      <c r="R259" s="147">
        <v>0.223</v>
      </c>
      <c r="S259" s="147">
        <v>8.7999999999999995E-2</v>
      </c>
      <c r="T259" s="147">
        <v>0.13200000000000001</v>
      </c>
      <c r="U259" s="147">
        <v>2.3E-2</v>
      </c>
      <c r="V259" s="147">
        <v>4.9000000000000002E-2</v>
      </c>
      <c r="W259" s="147">
        <v>0.46400000000000002</v>
      </c>
      <c r="X259" s="147">
        <v>0.53500000000000003</v>
      </c>
      <c r="Y259" s="147">
        <v>2E-3</v>
      </c>
      <c r="Z259" s="147">
        <v>1.4E-2</v>
      </c>
      <c r="AA259" s="147">
        <v>8.9999999999999993E-3</v>
      </c>
      <c r="AB259" s="147">
        <v>2.8000000000000001E-2</v>
      </c>
      <c r="AC259" s="12"/>
    </row>
    <row r="260" spans="1:29" x14ac:dyDescent="0.25">
      <c r="A260" s="98" t="s">
        <v>1690</v>
      </c>
      <c r="B260" s="147" t="s">
        <v>162</v>
      </c>
      <c r="C260" s="147">
        <v>8.2264957264957264E-2</v>
      </c>
      <c r="D260" s="147">
        <v>0.23504273504273504</v>
      </c>
      <c r="E260" s="147">
        <v>0.16666666666666666</v>
      </c>
      <c r="F260" s="147">
        <v>1.9230769230769232E-2</v>
      </c>
      <c r="G260" s="147">
        <v>0.46047008547008544</v>
      </c>
      <c r="H260" s="147">
        <v>5.341880341880342E-3</v>
      </c>
      <c r="I260" s="147">
        <v>3.0982905982905984E-2</v>
      </c>
      <c r="J260" s="147">
        <v>0.99999999999999989</v>
      </c>
      <c r="K260" s="148">
        <v>936</v>
      </c>
      <c r="L260" s="98"/>
      <c r="M260" s="147" t="s">
        <v>162</v>
      </c>
      <c r="N260" s="147" t="s">
        <v>162</v>
      </c>
      <c r="O260" s="147">
        <v>6.6000000000000003E-2</v>
      </c>
      <c r="P260" s="147">
        <v>0.10199999999999999</v>
      </c>
      <c r="Q260" s="147">
        <v>0.20899999999999999</v>
      </c>
      <c r="R260" s="147">
        <v>0.26300000000000001</v>
      </c>
      <c r="S260" s="147">
        <v>0.14399999999999999</v>
      </c>
      <c r="T260" s="147">
        <v>0.192</v>
      </c>
      <c r="U260" s="147">
        <v>1.2E-2</v>
      </c>
      <c r="V260" s="147">
        <v>0.03</v>
      </c>
      <c r="W260" s="147">
        <v>0.42899999999999999</v>
      </c>
      <c r="X260" s="147">
        <v>0.49199999999999999</v>
      </c>
      <c r="Y260" s="147">
        <v>2E-3</v>
      </c>
      <c r="Z260" s="147">
        <v>1.2E-2</v>
      </c>
      <c r="AA260" s="147">
        <v>2.1999999999999999E-2</v>
      </c>
      <c r="AB260" s="147">
        <v>4.3999999999999997E-2</v>
      </c>
      <c r="AC260" s="12"/>
    </row>
    <row r="261" spans="1:29" x14ac:dyDescent="0.25">
      <c r="A261" s="98" t="s">
        <v>1691</v>
      </c>
      <c r="B261" s="147" t="s">
        <v>162</v>
      </c>
      <c r="C261" s="147">
        <v>0.17521902377972465</v>
      </c>
      <c r="D261" s="147">
        <v>0.52065081351689613</v>
      </c>
      <c r="E261" s="147">
        <v>0.13016270337922403</v>
      </c>
      <c r="F261" s="147">
        <v>3.1289111389236547E-2</v>
      </c>
      <c r="G261" s="147">
        <v>7.7596996245306638E-2</v>
      </c>
      <c r="H261" s="147">
        <v>2.5031289111389237E-3</v>
      </c>
      <c r="I261" s="147">
        <v>6.2578222778473094E-2</v>
      </c>
      <c r="J261" s="147">
        <v>1</v>
      </c>
      <c r="K261" s="148">
        <v>799</v>
      </c>
      <c r="L261" s="98"/>
      <c r="M261" s="147" t="s">
        <v>162</v>
      </c>
      <c r="N261" s="147" t="s">
        <v>162</v>
      </c>
      <c r="O261" s="147">
        <v>0.15</v>
      </c>
      <c r="P261" s="147">
        <v>0.20300000000000001</v>
      </c>
      <c r="Q261" s="147">
        <v>0.48599999999999999</v>
      </c>
      <c r="R261" s="147">
        <v>0.55500000000000005</v>
      </c>
      <c r="S261" s="147">
        <v>0.109</v>
      </c>
      <c r="T261" s="147">
        <v>0.155</v>
      </c>
      <c r="U261" s="147">
        <v>2.1000000000000001E-2</v>
      </c>
      <c r="V261" s="147">
        <v>4.5999999999999999E-2</v>
      </c>
      <c r="W261" s="147">
        <v>6.0999999999999999E-2</v>
      </c>
      <c r="X261" s="147">
        <v>9.8000000000000004E-2</v>
      </c>
      <c r="Y261" s="147">
        <v>1E-3</v>
      </c>
      <c r="Z261" s="147">
        <v>8.9999999999999993E-3</v>
      </c>
      <c r="AA261" s="147">
        <v>4.8000000000000001E-2</v>
      </c>
      <c r="AB261" s="147">
        <v>8.2000000000000003E-2</v>
      </c>
      <c r="AC261" s="12"/>
    </row>
    <row r="262" spans="1:29" x14ac:dyDescent="0.25">
      <c r="A262" s="98" t="s">
        <v>1692</v>
      </c>
      <c r="B262" s="147" t="s">
        <v>162</v>
      </c>
      <c r="C262" s="147">
        <v>3.952569169960474E-3</v>
      </c>
      <c r="D262" s="147">
        <v>0.26778656126482214</v>
      </c>
      <c r="E262" s="147">
        <v>0.25988142292490118</v>
      </c>
      <c r="F262" s="147">
        <v>2.66798418972332E-2</v>
      </c>
      <c r="G262" s="147">
        <v>0.41007905138339923</v>
      </c>
      <c r="H262" s="147">
        <v>8.8932806324110679E-3</v>
      </c>
      <c r="I262" s="147">
        <v>2.2727272727272728E-2</v>
      </c>
      <c r="J262" s="147">
        <v>0.99999999999999989</v>
      </c>
      <c r="K262" s="148">
        <v>1012</v>
      </c>
      <c r="L262" s="98"/>
      <c r="M262" s="147" t="s">
        <v>162</v>
      </c>
      <c r="N262" s="147" t="s">
        <v>162</v>
      </c>
      <c r="O262" s="147">
        <v>2E-3</v>
      </c>
      <c r="P262" s="147">
        <v>0.01</v>
      </c>
      <c r="Q262" s="147">
        <v>0.24099999999999999</v>
      </c>
      <c r="R262" s="147">
        <v>0.29599999999999999</v>
      </c>
      <c r="S262" s="147">
        <v>0.23400000000000001</v>
      </c>
      <c r="T262" s="147">
        <v>0.28799999999999998</v>
      </c>
      <c r="U262" s="147">
        <v>1.7999999999999999E-2</v>
      </c>
      <c r="V262" s="147">
        <v>3.9E-2</v>
      </c>
      <c r="W262" s="147">
        <v>0.38</v>
      </c>
      <c r="X262" s="147">
        <v>0.441</v>
      </c>
      <c r="Y262" s="147">
        <v>5.0000000000000001E-3</v>
      </c>
      <c r="Z262" s="147">
        <v>1.7000000000000001E-2</v>
      </c>
      <c r="AA262" s="147">
        <v>1.4999999999999999E-2</v>
      </c>
      <c r="AB262" s="147">
        <v>3.4000000000000002E-2</v>
      </c>
      <c r="AC262" s="12"/>
    </row>
    <row r="263" spans="1:29" x14ac:dyDescent="0.25">
      <c r="A263" s="98" t="s">
        <v>1693</v>
      </c>
      <c r="B263" s="147" t="s">
        <v>162</v>
      </c>
      <c r="C263" s="147" t="s">
        <v>162</v>
      </c>
      <c r="D263" s="147">
        <v>0.37955346650998822</v>
      </c>
      <c r="E263" s="147">
        <v>0.3584018801410106</v>
      </c>
      <c r="F263" s="147">
        <v>1.8801410105757931E-2</v>
      </c>
      <c r="G263" s="147">
        <v>0.21151586368977673</v>
      </c>
      <c r="H263" s="147">
        <v>7.0505287896592246E-3</v>
      </c>
      <c r="I263" s="147">
        <v>2.4676850763807285E-2</v>
      </c>
      <c r="J263" s="147">
        <v>1</v>
      </c>
      <c r="K263" s="148">
        <v>851</v>
      </c>
      <c r="L263" s="98"/>
      <c r="M263" s="147" t="s">
        <v>162</v>
      </c>
      <c r="N263" s="147" t="s">
        <v>162</v>
      </c>
      <c r="O263" s="147" t="s">
        <v>162</v>
      </c>
      <c r="P263" s="147" t="s">
        <v>162</v>
      </c>
      <c r="Q263" s="147">
        <v>0.34799999999999998</v>
      </c>
      <c r="R263" s="147">
        <v>0.41299999999999998</v>
      </c>
      <c r="S263" s="147">
        <v>0.32700000000000001</v>
      </c>
      <c r="T263" s="147">
        <v>0.39100000000000001</v>
      </c>
      <c r="U263" s="147">
        <v>1.2E-2</v>
      </c>
      <c r="V263" s="147">
        <v>0.03</v>
      </c>
      <c r="W263" s="147">
        <v>0.185</v>
      </c>
      <c r="X263" s="147">
        <v>0.24</v>
      </c>
      <c r="Y263" s="147">
        <v>3.0000000000000001E-3</v>
      </c>
      <c r="Z263" s="147">
        <v>1.4999999999999999E-2</v>
      </c>
      <c r="AA263" s="147">
        <v>1.6E-2</v>
      </c>
      <c r="AB263" s="147">
        <v>3.6999999999999998E-2</v>
      </c>
      <c r="AC263" s="12"/>
    </row>
    <row r="264" spans="1:29" x14ac:dyDescent="0.25">
      <c r="A264" s="98" t="s">
        <v>1694</v>
      </c>
      <c r="B264" s="147" t="s">
        <v>162</v>
      </c>
      <c r="C264" s="147">
        <v>0.38604651162790699</v>
      </c>
      <c r="D264" s="147">
        <v>0.42170542635658914</v>
      </c>
      <c r="E264" s="147">
        <v>8.9922480620155038E-2</v>
      </c>
      <c r="F264" s="147">
        <v>1.0852713178294573E-2</v>
      </c>
      <c r="G264" s="147">
        <v>7.7519379844961239E-2</v>
      </c>
      <c r="H264" s="147" t="s">
        <v>162</v>
      </c>
      <c r="I264" s="147">
        <v>1.3953488372093023E-2</v>
      </c>
      <c r="J264" s="147">
        <v>1.0000000000000002</v>
      </c>
      <c r="K264" s="148">
        <v>645</v>
      </c>
      <c r="L264" s="98"/>
      <c r="M264" s="147" t="s">
        <v>162</v>
      </c>
      <c r="N264" s="147" t="s">
        <v>162</v>
      </c>
      <c r="O264" s="147">
        <v>0.34899999999999998</v>
      </c>
      <c r="P264" s="147">
        <v>0.42399999999999999</v>
      </c>
      <c r="Q264" s="147">
        <v>0.38400000000000001</v>
      </c>
      <c r="R264" s="147">
        <v>0.46</v>
      </c>
      <c r="S264" s="147">
        <v>7.0000000000000007E-2</v>
      </c>
      <c r="T264" s="147">
        <v>0.114</v>
      </c>
      <c r="U264" s="147">
        <v>5.0000000000000001E-3</v>
      </c>
      <c r="V264" s="147">
        <v>2.1999999999999999E-2</v>
      </c>
      <c r="W264" s="147">
        <v>5.8999999999999997E-2</v>
      </c>
      <c r="X264" s="147">
        <v>0.10100000000000001</v>
      </c>
      <c r="Y264" s="147" t="s">
        <v>162</v>
      </c>
      <c r="Z264" s="147" t="s">
        <v>162</v>
      </c>
      <c r="AA264" s="147">
        <v>7.0000000000000001E-3</v>
      </c>
      <c r="AB264" s="147">
        <v>2.5999999999999999E-2</v>
      </c>
      <c r="AC264" s="12"/>
    </row>
    <row r="265" spans="1:29" x14ac:dyDescent="0.25">
      <c r="A265" s="98" t="s">
        <v>1695</v>
      </c>
      <c r="B265" s="147" t="s">
        <v>162</v>
      </c>
      <c r="C265" s="147">
        <v>0.19727685325264752</v>
      </c>
      <c r="D265" s="147">
        <v>0.27140695915279878</v>
      </c>
      <c r="E265" s="147">
        <v>0.21361573373676249</v>
      </c>
      <c r="F265" s="147">
        <v>3.1467473524962181E-2</v>
      </c>
      <c r="G265" s="147">
        <v>0.24810892586989411</v>
      </c>
      <c r="H265" s="147">
        <v>5.4462934947049927E-3</v>
      </c>
      <c r="I265" s="147">
        <v>3.2677760968229955E-2</v>
      </c>
      <c r="J265" s="147">
        <v>1</v>
      </c>
      <c r="K265" s="148">
        <v>3305</v>
      </c>
      <c r="L265" s="98"/>
      <c r="M265" s="147" t="s">
        <v>162</v>
      </c>
      <c r="N265" s="147" t="s">
        <v>162</v>
      </c>
      <c r="O265" s="147">
        <v>0.184</v>
      </c>
      <c r="P265" s="147">
        <v>0.21099999999999999</v>
      </c>
      <c r="Q265" s="147">
        <v>0.25700000000000001</v>
      </c>
      <c r="R265" s="147">
        <v>0.28699999999999998</v>
      </c>
      <c r="S265" s="147">
        <v>0.2</v>
      </c>
      <c r="T265" s="147">
        <v>0.22800000000000001</v>
      </c>
      <c r="U265" s="147">
        <v>2.5999999999999999E-2</v>
      </c>
      <c r="V265" s="147">
        <v>3.7999999999999999E-2</v>
      </c>
      <c r="W265" s="147">
        <v>0.23400000000000001</v>
      </c>
      <c r="X265" s="147">
        <v>0.26300000000000001</v>
      </c>
      <c r="Y265" s="147">
        <v>3.0000000000000001E-3</v>
      </c>
      <c r="Z265" s="147">
        <v>8.9999999999999993E-3</v>
      </c>
      <c r="AA265" s="147">
        <v>2.7E-2</v>
      </c>
      <c r="AB265" s="147">
        <v>3.9E-2</v>
      </c>
      <c r="AC265" s="12"/>
    </row>
    <row r="266" spans="1:29" x14ac:dyDescent="0.25">
      <c r="A266" s="98" t="s">
        <v>1696</v>
      </c>
      <c r="B266" s="147" t="s">
        <v>162</v>
      </c>
      <c r="C266" s="147">
        <v>8.9201877934272297E-2</v>
      </c>
      <c r="D266" s="147">
        <v>0.25821596244131456</v>
      </c>
      <c r="E266" s="147">
        <v>0.352112676056338</v>
      </c>
      <c r="F266" s="147">
        <v>3.7558685446009391E-2</v>
      </c>
      <c r="G266" s="147">
        <v>0.22065727699530516</v>
      </c>
      <c r="H266" s="147" t="s">
        <v>162</v>
      </c>
      <c r="I266" s="147">
        <v>4.2253521126760563E-2</v>
      </c>
      <c r="J266" s="147">
        <v>1</v>
      </c>
      <c r="K266" s="148">
        <v>213</v>
      </c>
      <c r="L266" s="98"/>
      <c r="M266" s="147" t="s">
        <v>162</v>
      </c>
      <c r="N266" s="147" t="s">
        <v>162</v>
      </c>
      <c r="O266" s="147">
        <v>5.8000000000000003E-2</v>
      </c>
      <c r="P266" s="147">
        <v>0.13500000000000001</v>
      </c>
      <c r="Q266" s="147">
        <v>0.20399999999999999</v>
      </c>
      <c r="R266" s="147">
        <v>0.32100000000000001</v>
      </c>
      <c r="S266" s="147">
        <v>0.29099999999999998</v>
      </c>
      <c r="T266" s="147">
        <v>0.41799999999999998</v>
      </c>
      <c r="U266" s="147">
        <v>1.9E-2</v>
      </c>
      <c r="V266" s="147">
        <v>7.1999999999999995E-2</v>
      </c>
      <c r="W266" s="147">
        <v>0.17</v>
      </c>
      <c r="X266" s="147">
        <v>0.28100000000000003</v>
      </c>
      <c r="Y266" s="147" t="s">
        <v>162</v>
      </c>
      <c r="Z266" s="147" t="s">
        <v>162</v>
      </c>
      <c r="AA266" s="147">
        <v>2.1999999999999999E-2</v>
      </c>
      <c r="AB266" s="147">
        <v>7.8E-2</v>
      </c>
      <c r="AC266" s="12"/>
    </row>
    <row r="267" spans="1:29" x14ac:dyDescent="0.25">
      <c r="A267" s="98" t="s">
        <v>1697</v>
      </c>
      <c r="B267" s="147" t="s">
        <v>162</v>
      </c>
      <c r="C267" s="147">
        <v>0.25533731853116992</v>
      </c>
      <c r="D267" s="147">
        <v>0.36293766011955592</v>
      </c>
      <c r="E267" s="147">
        <v>0.21093082835183605</v>
      </c>
      <c r="F267" s="147">
        <v>7.7711357813834328E-2</v>
      </c>
      <c r="G267" s="147">
        <v>6.4047822374039276E-2</v>
      </c>
      <c r="H267" s="147" t="s">
        <v>162</v>
      </c>
      <c r="I267" s="147">
        <v>2.9035012809564473E-2</v>
      </c>
      <c r="J267" s="147">
        <v>0.99999999999999989</v>
      </c>
      <c r="K267" s="148">
        <v>1171</v>
      </c>
      <c r="L267" s="98"/>
      <c r="M267" s="147" t="s">
        <v>162</v>
      </c>
      <c r="N267" s="147" t="s">
        <v>162</v>
      </c>
      <c r="O267" s="147">
        <v>0.23100000000000001</v>
      </c>
      <c r="P267" s="147">
        <v>0.28100000000000003</v>
      </c>
      <c r="Q267" s="147">
        <v>0.33600000000000002</v>
      </c>
      <c r="R267" s="147">
        <v>0.39100000000000001</v>
      </c>
      <c r="S267" s="147">
        <v>0.189</v>
      </c>
      <c r="T267" s="147">
        <v>0.23499999999999999</v>
      </c>
      <c r="U267" s="147">
        <v>6.4000000000000001E-2</v>
      </c>
      <c r="V267" s="147">
        <v>9.4E-2</v>
      </c>
      <c r="W267" s="147">
        <v>5.0999999999999997E-2</v>
      </c>
      <c r="X267" s="147">
        <v>0.08</v>
      </c>
      <c r="Y267" s="147" t="s">
        <v>162</v>
      </c>
      <c r="Z267" s="147" t="s">
        <v>162</v>
      </c>
      <c r="AA267" s="147">
        <v>2.1000000000000001E-2</v>
      </c>
      <c r="AB267" s="147">
        <v>0.04</v>
      </c>
      <c r="AC267" s="12"/>
    </row>
    <row r="268" spans="1:29" x14ac:dyDescent="0.25">
      <c r="A268" s="98" t="s">
        <v>1698</v>
      </c>
      <c r="B268" s="147" t="s">
        <v>162</v>
      </c>
      <c r="C268" s="147">
        <v>0.37524475524475526</v>
      </c>
      <c r="D268" s="147">
        <v>0.28349650349650352</v>
      </c>
      <c r="E268" s="147">
        <v>0.11328671328671329</v>
      </c>
      <c r="F268" s="147">
        <v>1.9720279720279722E-2</v>
      </c>
      <c r="G268" s="147">
        <v>0.18223776223776222</v>
      </c>
      <c r="H268" s="147">
        <v>2.6573426573426573E-3</v>
      </c>
      <c r="I268" s="147">
        <v>2.3356643356643357E-2</v>
      </c>
      <c r="J268" s="147">
        <v>0.99999999999999989</v>
      </c>
      <c r="K268" s="148">
        <v>7150</v>
      </c>
      <c r="L268" s="98"/>
      <c r="M268" s="147" t="s">
        <v>162</v>
      </c>
      <c r="N268" s="147" t="s">
        <v>162</v>
      </c>
      <c r="O268" s="147">
        <v>0.36399999999999999</v>
      </c>
      <c r="P268" s="147">
        <v>0.38700000000000001</v>
      </c>
      <c r="Q268" s="147">
        <v>0.27300000000000002</v>
      </c>
      <c r="R268" s="147">
        <v>0.29399999999999998</v>
      </c>
      <c r="S268" s="147">
        <v>0.106</v>
      </c>
      <c r="T268" s="147">
        <v>0.121</v>
      </c>
      <c r="U268" s="147">
        <v>1.7000000000000001E-2</v>
      </c>
      <c r="V268" s="147">
        <v>2.3E-2</v>
      </c>
      <c r="W268" s="147">
        <v>0.17299999999999999</v>
      </c>
      <c r="X268" s="147">
        <v>0.191</v>
      </c>
      <c r="Y268" s="147">
        <v>2E-3</v>
      </c>
      <c r="Z268" s="147">
        <v>4.0000000000000001E-3</v>
      </c>
      <c r="AA268" s="147">
        <v>0.02</v>
      </c>
      <c r="AB268" s="147">
        <v>2.7E-2</v>
      </c>
      <c r="AC268" s="12"/>
    </row>
    <row r="269" spans="1:29" x14ac:dyDescent="0.25">
      <c r="A269" s="98" t="s">
        <v>1699</v>
      </c>
      <c r="B269" s="147" t="s">
        <v>162</v>
      </c>
      <c r="C269" s="147">
        <v>8.2738567274649746E-2</v>
      </c>
      <c r="D269" s="147">
        <v>0.21424795136135341</v>
      </c>
      <c r="E269" s="147">
        <v>7.8905630452022202E-2</v>
      </c>
      <c r="F269" s="147">
        <v>1.2159661644197727E-2</v>
      </c>
      <c r="G269" s="147">
        <v>0.55379328575204867</v>
      </c>
      <c r="H269" s="147">
        <v>1.4538725878932065E-2</v>
      </c>
      <c r="I269" s="147">
        <v>4.3616177636796191E-2</v>
      </c>
      <c r="J269" s="147">
        <v>0.99999999999999989</v>
      </c>
      <c r="K269" s="148">
        <v>7566</v>
      </c>
      <c r="L269" s="98"/>
      <c r="M269" s="147" t="s">
        <v>162</v>
      </c>
      <c r="N269" s="147" t="s">
        <v>162</v>
      </c>
      <c r="O269" s="147">
        <v>7.6999999999999999E-2</v>
      </c>
      <c r="P269" s="147">
        <v>8.8999999999999996E-2</v>
      </c>
      <c r="Q269" s="147">
        <v>0.20499999999999999</v>
      </c>
      <c r="R269" s="147">
        <v>0.224</v>
      </c>
      <c r="S269" s="147">
        <v>7.2999999999999995E-2</v>
      </c>
      <c r="T269" s="147">
        <v>8.5000000000000006E-2</v>
      </c>
      <c r="U269" s="147">
        <v>0.01</v>
      </c>
      <c r="V269" s="147">
        <v>1.4999999999999999E-2</v>
      </c>
      <c r="W269" s="147">
        <v>0.54300000000000004</v>
      </c>
      <c r="X269" s="147">
        <v>0.56499999999999995</v>
      </c>
      <c r="Y269" s="147">
        <v>1.2E-2</v>
      </c>
      <c r="Z269" s="147">
        <v>1.7000000000000001E-2</v>
      </c>
      <c r="AA269" s="147">
        <v>3.9E-2</v>
      </c>
      <c r="AB269" s="147">
        <v>4.8000000000000001E-2</v>
      </c>
      <c r="AC269" s="12"/>
    </row>
    <row r="270" spans="1:29" x14ac:dyDescent="0.25">
      <c r="A270" s="98" t="s">
        <v>1700</v>
      </c>
      <c r="B270" s="147">
        <v>0.21938325991189428</v>
      </c>
      <c r="C270" s="147">
        <v>0.17224669603524229</v>
      </c>
      <c r="D270" s="147">
        <v>0.37312775330396475</v>
      </c>
      <c r="E270" s="147">
        <v>7.4008810572687225E-2</v>
      </c>
      <c r="F270" s="147">
        <v>1.9823788546255508E-2</v>
      </c>
      <c r="G270" s="147">
        <v>0.11629955947136564</v>
      </c>
      <c r="H270" s="147">
        <v>4.405286343612335E-4</v>
      </c>
      <c r="I270" s="147">
        <v>2.4669603524229075E-2</v>
      </c>
      <c r="J270" s="147">
        <v>1</v>
      </c>
      <c r="K270" s="148">
        <v>2270</v>
      </c>
      <c r="L270" s="98"/>
      <c r="M270" s="147">
        <v>0.20300000000000001</v>
      </c>
      <c r="N270" s="147">
        <v>0.23699999999999999</v>
      </c>
      <c r="O270" s="147">
        <v>0.157</v>
      </c>
      <c r="P270" s="147">
        <v>0.188</v>
      </c>
      <c r="Q270" s="147">
        <v>0.35299999999999998</v>
      </c>
      <c r="R270" s="147">
        <v>0.39300000000000002</v>
      </c>
      <c r="S270" s="147">
        <v>6.4000000000000001E-2</v>
      </c>
      <c r="T270" s="147">
        <v>8.5999999999999993E-2</v>
      </c>
      <c r="U270" s="147">
        <v>1.4999999999999999E-2</v>
      </c>
      <c r="V270" s="147">
        <v>2.5999999999999999E-2</v>
      </c>
      <c r="W270" s="147">
        <v>0.104</v>
      </c>
      <c r="X270" s="147">
        <v>0.13</v>
      </c>
      <c r="Y270" s="147">
        <v>0</v>
      </c>
      <c r="Z270" s="147">
        <v>2E-3</v>
      </c>
      <c r="AA270" s="147">
        <v>1.9E-2</v>
      </c>
      <c r="AB270" s="147">
        <v>3.2000000000000001E-2</v>
      </c>
      <c r="AC270" s="12"/>
    </row>
    <row r="271" spans="1:29" x14ac:dyDescent="0.25">
      <c r="A271" s="98" t="s">
        <v>1701</v>
      </c>
      <c r="B271" s="147">
        <v>0.19385932111845111</v>
      </c>
      <c r="C271" s="147">
        <v>1.2048693339980889E-3</v>
      </c>
      <c r="D271" s="147">
        <v>0.60509368897752291</v>
      </c>
      <c r="E271" s="147">
        <v>0.10191532676887283</v>
      </c>
      <c r="F271" s="147">
        <v>7.4951182018363871E-2</v>
      </c>
      <c r="G271" s="147">
        <v>5.5673272674394451E-3</v>
      </c>
      <c r="H271" s="147" t="s">
        <v>162</v>
      </c>
      <c r="I271" s="147">
        <v>1.7408284515351698E-2</v>
      </c>
      <c r="J271" s="147">
        <v>0.99999999999999989</v>
      </c>
      <c r="K271" s="148">
        <v>24069</v>
      </c>
      <c r="L271" s="98"/>
      <c r="M271" s="147">
        <v>0.189</v>
      </c>
      <c r="N271" s="147">
        <v>0.19900000000000001</v>
      </c>
      <c r="O271" s="147">
        <v>1E-3</v>
      </c>
      <c r="P271" s="147">
        <v>2E-3</v>
      </c>
      <c r="Q271" s="147">
        <v>0.59899999999999998</v>
      </c>
      <c r="R271" s="147">
        <v>0.61099999999999999</v>
      </c>
      <c r="S271" s="147">
        <v>9.8000000000000004E-2</v>
      </c>
      <c r="T271" s="147">
        <v>0.106</v>
      </c>
      <c r="U271" s="147">
        <v>7.1999999999999995E-2</v>
      </c>
      <c r="V271" s="147">
        <v>7.8E-2</v>
      </c>
      <c r="W271" s="147">
        <v>5.0000000000000001E-3</v>
      </c>
      <c r="X271" s="147">
        <v>7.0000000000000001E-3</v>
      </c>
      <c r="Y271" s="147" t="s">
        <v>162</v>
      </c>
      <c r="Z271" s="147" t="s">
        <v>162</v>
      </c>
      <c r="AA271" s="147">
        <v>1.6E-2</v>
      </c>
      <c r="AB271" s="147">
        <v>1.9E-2</v>
      </c>
      <c r="AC271" s="12"/>
    </row>
    <row r="272" spans="1:29" x14ac:dyDescent="0.25">
      <c r="A272" s="98" t="s">
        <v>1702</v>
      </c>
      <c r="B272" s="147">
        <v>6.6277615673197163E-2</v>
      </c>
      <c r="C272" s="147">
        <v>0.29248297901903569</v>
      </c>
      <c r="D272" s="147">
        <v>0.25378629984715856</v>
      </c>
      <c r="E272" s="147">
        <v>8.0728081144921499E-2</v>
      </c>
      <c r="F272" s="147">
        <v>3.5049326108100597E-2</v>
      </c>
      <c r="G272" s="147">
        <v>0.23909267750451577</v>
      </c>
      <c r="H272" s="147">
        <v>2.5705154925663473E-3</v>
      </c>
      <c r="I272" s="147">
        <v>3.0012505210504376E-2</v>
      </c>
      <c r="J272" s="147">
        <v>1.0000000000000002</v>
      </c>
      <c r="K272" s="148">
        <v>28788</v>
      </c>
      <c r="L272" s="98"/>
      <c r="M272" s="147">
        <v>6.3E-2</v>
      </c>
      <c r="N272" s="147">
        <v>6.9000000000000006E-2</v>
      </c>
      <c r="O272" s="147">
        <v>0.28699999999999998</v>
      </c>
      <c r="P272" s="147">
        <v>0.29799999999999999</v>
      </c>
      <c r="Q272" s="147">
        <v>0.249</v>
      </c>
      <c r="R272" s="147">
        <v>0.25900000000000001</v>
      </c>
      <c r="S272" s="147">
        <v>7.8E-2</v>
      </c>
      <c r="T272" s="147">
        <v>8.4000000000000005E-2</v>
      </c>
      <c r="U272" s="147">
        <v>3.3000000000000002E-2</v>
      </c>
      <c r="V272" s="147">
        <v>3.6999999999999998E-2</v>
      </c>
      <c r="W272" s="147">
        <v>0.23400000000000001</v>
      </c>
      <c r="X272" s="147">
        <v>0.24399999999999999</v>
      </c>
      <c r="Y272" s="147">
        <v>2E-3</v>
      </c>
      <c r="Z272" s="147">
        <v>3.0000000000000001E-3</v>
      </c>
      <c r="AA272" s="147">
        <v>2.8000000000000001E-2</v>
      </c>
      <c r="AB272" s="147">
        <v>3.2000000000000001E-2</v>
      </c>
      <c r="AC272" s="12"/>
    </row>
    <row r="273" spans="1:29" x14ac:dyDescent="0.25">
      <c r="A273" s="98" t="s">
        <v>1703</v>
      </c>
      <c r="B273" s="147">
        <v>0.61432098765432097</v>
      </c>
      <c r="C273" s="147">
        <v>0.17629629629629628</v>
      </c>
      <c r="D273" s="147">
        <v>0.12839506172839507</v>
      </c>
      <c r="E273" s="147">
        <v>4.3456790123456789E-2</v>
      </c>
      <c r="F273" s="147">
        <v>1.9753086419753087E-3</v>
      </c>
      <c r="G273" s="147">
        <v>8.1481481481481474E-3</v>
      </c>
      <c r="H273" s="147">
        <v>2.4691358024691359E-4</v>
      </c>
      <c r="I273" s="147">
        <v>2.7160493827160494E-2</v>
      </c>
      <c r="J273" s="147">
        <v>0.99999999999999989</v>
      </c>
      <c r="K273" s="148">
        <v>4050</v>
      </c>
      <c r="L273" s="98"/>
      <c r="M273" s="147">
        <v>0.59899999999999998</v>
      </c>
      <c r="N273" s="147">
        <v>0.629</v>
      </c>
      <c r="O273" s="147">
        <v>0.16500000000000001</v>
      </c>
      <c r="P273" s="147">
        <v>0.188</v>
      </c>
      <c r="Q273" s="147">
        <v>0.11799999999999999</v>
      </c>
      <c r="R273" s="147">
        <v>0.13900000000000001</v>
      </c>
      <c r="S273" s="147">
        <v>3.7999999999999999E-2</v>
      </c>
      <c r="T273" s="147">
        <v>0.05</v>
      </c>
      <c r="U273" s="147">
        <v>1E-3</v>
      </c>
      <c r="V273" s="147">
        <v>4.0000000000000001E-3</v>
      </c>
      <c r="W273" s="147">
        <v>6.0000000000000001E-3</v>
      </c>
      <c r="X273" s="147">
        <v>1.0999999999999999E-2</v>
      </c>
      <c r="Y273" s="147">
        <v>0</v>
      </c>
      <c r="Z273" s="147">
        <v>1E-3</v>
      </c>
      <c r="AA273" s="147">
        <v>2.3E-2</v>
      </c>
      <c r="AB273" s="147">
        <v>3.3000000000000002E-2</v>
      </c>
      <c r="AC273" s="12"/>
    </row>
    <row r="274" spans="1:29" x14ac:dyDescent="0.25">
      <c r="A274" s="98" t="s">
        <v>1704</v>
      </c>
      <c r="B274" s="147">
        <v>0.2889990597486965</v>
      </c>
      <c r="C274" s="147">
        <v>0.51044248796193403</v>
      </c>
      <c r="D274" s="147">
        <v>0.10539362338661425</v>
      </c>
      <c r="E274" s="147">
        <v>2.5158845485369119E-2</v>
      </c>
      <c r="F274" s="147">
        <v>1.1396985497335954E-3</v>
      </c>
      <c r="G274" s="147">
        <v>3.8578795908482205E-2</v>
      </c>
      <c r="H274" s="147">
        <v>2.3078895632105308E-3</v>
      </c>
      <c r="I274" s="147">
        <v>2.7979599395959769E-2</v>
      </c>
      <c r="J274" s="147">
        <v>1</v>
      </c>
      <c r="K274" s="148">
        <v>35097</v>
      </c>
      <c r="L274" s="98"/>
      <c r="M274" s="147">
        <v>0.28399999999999997</v>
      </c>
      <c r="N274" s="147">
        <v>0.29399999999999998</v>
      </c>
      <c r="O274" s="147">
        <v>0.505</v>
      </c>
      <c r="P274" s="147">
        <v>0.51600000000000001</v>
      </c>
      <c r="Q274" s="147">
        <v>0.10199999999999999</v>
      </c>
      <c r="R274" s="147">
        <v>0.109</v>
      </c>
      <c r="S274" s="147">
        <v>2.4E-2</v>
      </c>
      <c r="T274" s="147">
        <v>2.7E-2</v>
      </c>
      <c r="U274" s="147">
        <v>1E-3</v>
      </c>
      <c r="V274" s="147">
        <v>2E-3</v>
      </c>
      <c r="W274" s="147">
        <v>3.6999999999999998E-2</v>
      </c>
      <c r="X274" s="147">
        <v>4.1000000000000002E-2</v>
      </c>
      <c r="Y274" s="147">
        <v>2E-3</v>
      </c>
      <c r="Z274" s="147">
        <v>3.0000000000000001E-3</v>
      </c>
      <c r="AA274" s="147">
        <v>2.5999999999999999E-2</v>
      </c>
      <c r="AB274" s="147">
        <v>0.03</v>
      </c>
      <c r="AC274" s="12"/>
    </row>
    <row r="275" spans="1:29" x14ac:dyDescent="0.25">
      <c r="A275" s="98" t="s">
        <v>1705</v>
      </c>
      <c r="B275" s="147" t="s">
        <v>162</v>
      </c>
      <c r="C275" s="147">
        <v>0.26600985221674878</v>
      </c>
      <c r="D275" s="147">
        <v>0.36945812807881773</v>
      </c>
      <c r="E275" s="147">
        <v>0.21182266009852216</v>
      </c>
      <c r="F275" s="147">
        <v>1.4778325123152709E-2</v>
      </c>
      <c r="G275" s="147">
        <v>0.11576354679802955</v>
      </c>
      <c r="H275" s="147">
        <v>2.4630541871921183E-3</v>
      </c>
      <c r="I275" s="147">
        <v>1.9704433497536946E-2</v>
      </c>
      <c r="J275" s="147">
        <v>1</v>
      </c>
      <c r="K275" s="148">
        <v>406</v>
      </c>
      <c r="L275" s="98"/>
      <c r="M275" s="147" t="s">
        <v>162</v>
      </c>
      <c r="N275" s="147" t="s">
        <v>162</v>
      </c>
      <c r="O275" s="147">
        <v>0.22500000000000001</v>
      </c>
      <c r="P275" s="147">
        <v>0.311</v>
      </c>
      <c r="Q275" s="147">
        <v>0.32400000000000001</v>
      </c>
      <c r="R275" s="147">
        <v>0.41699999999999998</v>
      </c>
      <c r="S275" s="147">
        <v>0.17499999999999999</v>
      </c>
      <c r="T275" s="147">
        <v>0.254</v>
      </c>
      <c r="U275" s="147">
        <v>7.0000000000000001E-3</v>
      </c>
      <c r="V275" s="147">
        <v>3.2000000000000001E-2</v>
      </c>
      <c r="W275" s="147">
        <v>8.7999999999999995E-2</v>
      </c>
      <c r="X275" s="147">
        <v>0.151</v>
      </c>
      <c r="Y275" s="147">
        <v>0</v>
      </c>
      <c r="Z275" s="147">
        <v>1.4E-2</v>
      </c>
      <c r="AA275" s="147">
        <v>0.01</v>
      </c>
      <c r="AB275" s="147">
        <v>3.7999999999999999E-2</v>
      </c>
      <c r="AC275" s="12"/>
    </row>
    <row r="276" spans="1:29" x14ac:dyDescent="0.25">
      <c r="A276" s="98" t="s">
        <v>1706</v>
      </c>
      <c r="B276" s="147" t="s">
        <v>162</v>
      </c>
      <c r="C276" s="147">
        <v>0.31103166496424922</v>
      </c>
      <c r="D276" s="147">
        <v>0.27272727272727271</v>
      </c>
      <c r="E276" s="147">
        <v>0.31818181818181818</v>
      </c>
      <c r="F276" s="147">
        <v>1.2768130745658836E-2</v>
      </c>
      <c r="G276" s="147">
        <v>5.3115423901940753E-2</v>
      </c>
      <c r="H276" s="147">
        <v>1.5321756894790602E-3</v>
      </c>
      <c r="I276" s="147">
        <v>3.0643513789581207E-2</v>
      </c>
      <c r="J276" s="147">
        <v>1</v>
      </c>
      <c r="K276" s="148">
        <v>1958</v>
      </c>
      <c r="L276" s="98"/>
      <c r="M276" s="147" t="s">
        <v>162</v>
      </c>
      <c r="N276" s="147" t="s">
        <v>162</v>
      </c>
      <c r="O276" s="147">
        <v>0.29099999999999998</v>
      </c>
      <c r="P276" s="147">
        <v>0.33200000000000002</v>
      </c>
      <c r="Q276" s="147">
        <v>0.253</v>
      </c>
      <c r="R276" s="147">
        <v>0.29299999999999998</v>
      </c>
      <c r="S276" s="147">
        <v>0.29799999999999999</v>
      </c>
      <c r="T276" s="147">
        <v>0.33900000000000002</v>
      </c>
      <c r="U276" s="147">
        <v>8.9999999999999993E-3</v>
      </c>
      <c r="V276" s="147">
        <v>1.9E-2</v>
      </c>
      <c r="W276" s="147">
        <v>4.3999999999999997E-2</v>
      </c>
      <c r="X276" s="147">
        <v>6.4000000000000001E-2</v>
      </c>
      <c r="Y276" s="147">
        <v>1E-3</v>
      </c>
      <c r="Z276" s="147">
        <v>4.0000000000000001E-3</v>
      </c>
      <c r="AA276" s="147">
        <v>2.4E-2</v>
      </c>
      <c r="AB276" s="147">
        <v>3.9E-2</v>
      </c>
      <c r="AC276" s="12"/>
    </row>
    <row r="277" spans="1:29" x14ac:dyDescent="0.25">
      <c r="A277" s="98" t="s">
        <v>1707</v>
      </c>
      <c r="B277" s="147" t="s">
        <v>162</v>
      </c>
      <c r="C277" s="147">
        <v>0.44388124547429397</v>
      </c>
      <c r="D277" s="147">
        <v>0.33164373642288197</v>
      </c>
      <c r="E277" s="147">
        <v>0.1173062997827661</v>
      </c>
      <c r="F277" s="147">
        <v>1.4482259232440261E-2</v>
      </c>
      <c r="G277" s="147">
        <v>6.2273714699493124E-2</v>
      </c>
      <c r="H277" s="147" t="s">
        <v>162</v>
      </c>
      <c r="I277" s="147">
        <v>3.0412744388124548E-2</v>
      </c>
      <c r="J277" s="147">
        <v>1</v>
      </c>
      <c r="K277" s="148">
        <v>1381</v>
      </c>
      <c r="L277" s="98"/>
      <c r="M277" s="147" t="s">
        <v>162</v>
      </c>
      <c r="N277" s="147" t="s">
        <v>162</v>
      </c>
      <c r="O277" s="147">
        <v>0.41799999999999998</v>
      </c>
      <c r="P277" s="147">
        <v>0.47</v>
      </c>
      <c r="Q277" s="147">
        <v>0.307</v>
      </c>
      <c r="R277" s="147">
        <v>0.35699999999999998</v>
      </c>
      <c r="S277" s="147">
        <v>0.10100000000000001</v>
      </c>
      <c r="T277" s="147">
        <v>0.13500000000000001</v>
      </c>
      <c r="U277" s="147">
        <v>8.9999999999999993E-3</v>
      </c>
      <c r="V277" s="147">
        <v>2.1999999999999999E-2</v>
      </c>
      <c r="W277" s="147">
        <v>5.0999999999999997E-2</v>
      </c>
      <c r="X277" s="147">
        <v>7.5999999999999998E-2</v>
      </c>
      <c r="Y277" s="147" t="s">
        <v>162</v>
      </c>
      <c r="Z277" s="147" t="s">
        <v>162</v>
      </c>
      <c r="AA277" s="147">
        <v>2.3E-2</v>
      </c>
      <c r="AB277" s="147">
        <v>4.1000000000000002E-2</v>
      </c>
      <c r="AC277" s="12"/>
    </row>
    <row r="278" spans="1:29" x14ac:dyDescent="0.25">
      <c r="A278" s="98" t="s">
        <v>1708</v>
      </c>
      <c r="B278" s="147" t="s">
        <v>162</v>
      </c>
      <c r="C278" s="147">
        <v>0.2852689010132502</v>
      </c>
      <c r="D278" s="147">
        <v>0.40997661730319562</v>
      </c>
      <c r="E278" s="147">
        <v>0.16679657053780203</v>
      </c>
      <c r="F278" s="147">
        <v>1.7926734216679657E-2</v>
      </c>
      <c r="G278" s="147">
        <v>9.041309431021044E-2</v>
      </c>
      <c r="H278" s="147" t="s">
        <v>162</v>
      </c>
      <c r="I278" s="147">
        <v>2.9618082618862042E-2</v>
      </c>
      <c r="J278" s="147">
        <v>1.0000000000000002</v>
      </c>
      <c r="K278" s="148">
        <v>1283</v>
      </c>
      <c r="L278" s="98"/>
      <c r="M278" s="147" t="s">
        <v>162</v>
      </c>
      <c r="N278" s="147" t="s">
        <v>162</v>
      </c>
      <c r="O278" s="147">
        <v>0.26100000000000001</v>
      </c>
      <c r="P278" s="147">
        <v>0.311</v>
      </c>
      <c r="Q278" s="147">
        <v>0.38300000000000001</v>
      </c>
      <c r="R278" s="147">
        <v>0.437</v>
      </c>
      <c r="S278" s="147">
        <v>0.14699999999999999</v>
      </c>
      <c r="T278" s="147">
        <v>0.188</v>
      </c>
      <c r="U278" s="147">
        <v>1.2E-2</v>
      </c>
      <c r="V278" s="147">
        <v>2.7E-2</v>
      </c>
      <c r="W278" s="147">
        <v>7.5999999999999998E-2</v>
      </c>
      <c r="X278" s="147">
        <v>0.107</v>
      </c>
      <c r="Y278" s="147" t="s">
        <v>162</v>
      </c>
      <c r="Z278" s="147" t="s">
        <v>162</v>
      </c>
      <c r="AA278" s="147">
        <v>2.1999999999999999E-2</v>
      </c>
      <c r="AB278" s="147">
        <v>0.04</v>
      </c>
      <c r="AC278" s="12"/>
    </row>
    <row r="279" spans="1:29" x14ac:dyDescent="0.25">
      <c r="A279" s="98" t="s">
        <v>1709</v>
      </c>
      <c r="B279" s="147" t="s">
        <v>162</v>
      </c>
      <c r="C279" s="147">
        <v>0.30241935483870969</v>
      </c>
      <c r="D279" s="147">
        <v>0.375</v>
      </c>
      <c r="E279" s="147">
        <v>0.1314516129032258</v>
      </c>
      <c r="F279" s="147">
        <v>1.2903225806451613E-2</v>
      </c>
      <c r="G279" s="147">
        <v>0.13951612903225807</v>
      </c>
      <c r="H279" s="147">
        <v>1.6129032258064516E-3</v>
      </c>
      <c r="I279" s="147">
        <v>3.7096774193548385E-2</v>
      </c>
      <c r="J279" s="147">
        <v>1</v>
      </c>
      <c r="K279" s="148">
        <v>1240</v>
      </c>
      <c r="L279" s="98"/>
      <c r="M279" s="147" t="s">
        <v>162</v>
      </c>
      <c r="N279" s="147" t="s">
        <v>162</v>
      </c>
      <c r="O279" s="147">
        <v>0.27700000000000002</v>
      </c>
      <c r="P279" s="147">
        <v>0.32900000000000001</v>
      </c>
      <c r="Q279" s="147">
        <v>0.34799999999999998</v>
      </c>
      <c r="R279" s="147">
        <v>0.40200000000000002</v>
      </c>
      <c r="S279" s="147">
        <v>0.114</v>
      </c>
      <c r="T279" s="147">
        <v>0.151</v>
      </c>
      <c r="U279" s="147">
        <v>8.0000000000000002E-3</v>
      </c>
      <c r="V279" s="147">
        <v>2.1000000000000001E-2</v>
      </c>
      <c r="W279" s="147">
        <v>0.121</v>
      </c>
      <c r="X279" s="147">
        <v>0.16</v>
      </c>
      <c r="Y279" s="147">
        <v>0</v>
      </c>
      <c r="Z279" s="147">
        <v>6.0000000000000001E-3</v>
      </c>
      <c r="AA279" s="147">
        <v>2.8000000000000001E-2</v>
      </c>
      <c r="AB279" s="147">
        <v>4.9000000000000002E-2</v>
      </c>
      <c r="AC279" s="12"/>
    </row>
    <row r="280" spans="1:29" x14ac:dyDescent="0.25">
      <c r="A280" s="98" t="s">
        <v>1710</v>
      </c>
      <c r="B280" s="147" t="s">
        <v>162</v>
      </c>
      <c r="C280" s="147">
        <v>4.2849491162292447E-2</v>
      </c>
      <c r="D280" s="147">
        <v>0.28334226031065879</v>
      </c>
      <c r="E280" s="147">
        <v>0.11140867702196036</v>
      </c>
      <c r="F280" s="147">
        <v>3.4279592929833957E-2</v>
      </c>
      <c r="G280" s="147">
        <v>0.48794858061060525</v>
      </c>
      <c r="H280" s="147">
        <v>3.2137118371719335E-3</v>
      </c>
      <c r="I280" s="147">
        <v>3.6957686127477234E-2</v>
      </c>
      <c r="J280" s="147">
        <v>0.99999999999999989</v>
      </c>
      <c r="K280" s="148">
        <v>1867</v>
      </c>
      <c r="L280" s="98"/>
      <c r="M280" s="147" t="s">
        <v>162</v>
      </c>
      <c r="N280" s="147" t="s">
        <v>162</v>
      </c>
      <c r="O280" s="147">
        <v>3.5000000000000003E-2</v>
      </c>
      <c r="P280" s="147">
        <v>5.2999999999999999E-2</v>
      </c>
      <c r="Q280" s="147">
        <v>0.26300000000000001</v>
      </c>
      <c r="R280" s="147">
        <v>0.30399999999999999</v>
      </c>
      <c r="S280" s="147">
        <v>9.8000000000000004E-2</v>
      </c>
      <c r="T280" s="147">
        <v>0.126</v>
      </c>
      <c r="U280" s="147">
        <v>2.7E-2</v>
      </c>
      <c r="V280" s="147">
        <v>4.3999999999999997E-2</v>
      </c>
      <c r="W280" s="147">
        <v>0.46500000000000002</v>
      </c>
      <c r="X280" s="147">
        <v>0.51100000000000001</v>
      </c>
      <c r="Y280" s="147">
        <v>1E-3</v>
      </c>
      <c r="Z280" s="147">
        <v>7.0000000000000001E-3</v>
      </c>
      <c r="AA280" s="147">
        <v>2.9000000000000001E-2</v>
      </c>
      <c r="AB280" s="147">
        <v>4.7E-2</v>
      </c>
      <c r="AC280" s="12"/>
    </row>
    <row r="281" spans="1:29" x14ac:dyDescent="0.25">
      <c r="A281" s="98" t="s">
        <v>1711</v>
      </c>
      <c r="B281" s="147" t="s">
        <v>162</v>
      </c>
      <c r="C281" s="147">
        <v>0.18489583333333334</v>
      </c>
      <c r="D281" s="147">
        <v>0.50607638888888884</v>
      </c>
      <c r="E281" s="147">
        <v>9.0711805555555552E-2</v>
      </c>
      <c r="F281" s="147">
        <v>7.378472222222222E-3</v>
      </c>
      <c r="G281" s="147">
        <v>0.1349826388888889</v>
      </c>
      <c r="H281" s="147">
        <v>9.1145833333333339E-3</v>
      </c>
      <c r="I281" s="147">
        <v>6.6840277777777776E-2</v>
      </c>
      <c r="J281" s="147">
        <v>1</v>
      </c>
      <c r="K281" s="148">
        <v>2304</v>
      </c>
      <c r="L281" s="98"/>
      <c r="M281" s="147" t="s">
        <v>162</v>
      </c>
      <c r="N281" s="147" t="s">
        <v>162</v>
      </c>
      <c r="O281" s="147">
        <v>0.17</v>
      </c>
      <c r="P281" s="147">
        <v>0.20100000000000001</v>
      </c>
      <c r="Q281" s="147">
        <v>0.48599999999999999</v>
      </c>
      <c r="R281" s="147">
        <v>0.52600000000000002</v>
      </c>
      <c r="S281" s="147">
        <v>0.08</v>
      </c>
      <c r="T281" s="147">
        <v>0.10299999999999999</v>
      </c>
      <c r="U281" s="147">
        <v>5.0000000000000001E-3</v>
      </c>
      <c r="V281" s="147">
        <v>1.2E-2</v>
      </c>
      <c r="W281" s="147">
        <v>0.122</v>
      </c>
      <c r="X281" s="147">
        <v>0.15</v>
      </c>
      <c r="Y281" s="147">
        <v>6.0000000000000001E-3</v>
      </c>
      <c r="Z281" s="147">
        <v>1.4E-2</v>
      </c>
      <c r="AA281" s="147">
        <v>5.7000000000000002E-2</v>
      </c>
      <c r="AB281" s="147">
        <v>7.8E-2</v>
      </c>
      <c r="AC281" s="12"/>
    </row>
    <row r="282" spans="1:29" x14ac:dyDescent="0.25">
      <c r="A282" s="98" t="s">
        <v>1712</v>
      </c>
      <c r="B282" s="147" t="s">
        <v>162</v>
      </c>
      <c r="C282" s="147">
        <v>9.9268547544409613E-2</v>
      </c>
      <c r="D282" s="147">
        <v>0.25182863113897597</v>
      </c>
      <c r="E282" s="147">
        <v>0.13584117032392895</v>
      </c>
      <c r="F282" s="147">
        <v>4.2842215256008356E-2</v>
      </c>
      <c r="G282" s="147">
        <v>0.41901776384535006</v>
      </c>
      <c r="H282" s="147">
        <v>2.0898641588296763E-3</v>
      </c>
      <c r="I282" s="147">
        <v>4.911180773249739E-2</v>
      </c>
      <c r="J282" s="147">
        <v>1</v>
      </c>
      <c r="K282" s="148">
        <v>957</v>
      </c>
      <c r="L282" s="98"/>
      <c r="M282" s="147" t="s">
        <v>162</v>
      </c>
      <c r="N282" s="147" t="s">
        <v>162</v>
      </c>
      <c r="O282" s="147">
        <v>8.2000000000000003E-2</v>
      </c>
      <c r="P282" s="147">
        <v>0.12</v>
      </c>
      <c r="Q282" s="147">
        <v>0.22500000000000001</v>
      </c>
      <c r="R282" s="147">
        <v>0.28000000000000003</v>
      </c>
      <c r="S282" s="147">
        <v>0.11600000000000001</v>
      </c>
      <c r="T282" s="147">
        <v>0.159</v>
      </c>
      <c r="U282" s="147">
        <v>3.2000000000000001E-2</v>
      </c>
      <c r="V282" s="147">
        <v>5.8000000000000003E-2</v>
      </c>
      <c r="W282" s="147">
        <v>0.38800000000000001</v>
      </c>
      <c r="X282" s="147">
        <v>0.45100000000000001</v>
      </c>
      <c r="Y282" s="147">
        <v>1E-3</v>
      </c>
      <c r="Z282" s="147">
        <v>8.0000000000000002E-3</v>
      </c>
      <c r="AA282" s="147">
        <v>3.6999999999999998E-2</v>
      </c>
      <c r="AB282" s="147">
        <v>6.5000000000000002E-2</v>
      </c>
      <c r="AC282" s="12"/>
    </row>
    <row r="283" spans="1:29" x14ac:dyDescent="0.25">
      <c r="A283" s="98" t="s">
        <v>1713</v>
      </c>
      <c r="B283" s="147" t="s">
        <v>162</v>
      </c>
      <c r="C283" s="147">
        <v>0.22611250752292278</v>
      </c>
      <c r="D283" s="147">
        <v>0.25376146139413036</v>
      </c>
      <c r="E283" s="147">
        <v>0.1273763585513506</v>
      </c>
      <c r="F283" s="147">
        <v>1.943569228590647E-2</v>
      </c>
      <c r="G283" s="147">
        <v>0.34141678762346445</v>
      </c>
      <c r="H283" s="147">
        <v>4.1066307926505468E-3</v>
      </c>
      <c r="I283" s="147">
        <v>2.779056182957482E-2</v>
      </c>
      <c r="J283" s="147">
        <v>1</v>
      </c>
      <c r="K283" s="148">
        <v>28247</v>
      </c>
      <c r="L283" s="98"/>
      <c r="M283" s="147" t="s">
        <v>162</v>
      </c>
      <c r="N283" s="147" t="s">
        <v>162</v>
      </c>
      <c r="O283" s="147">
        <v>0.221</v>
      </c>
      <c r="P283" s="147">
        <v>0.23100000000000001</v>
      </c>
      <c r="Q283" s="147">
        <v>0.249</v>
      </c>
      <c r="R283" s="147">
        <v>0.25900000000000001</v>
      </c>
      <c r="S283" s="147">
        <v>0.124</v>
      </c>
      <c r="T283" s="147">
        <v>0.13100000000000001</v>
      </c>
      <c r="U283" s="147">
        <v>1.7999999999999999E-2</v>
      </c>
      <c r="V283" s="147">
        <v>2.1000000000000001E-2</v>
      </c>
      <c r="W283" s="147">
        <v>0.33600000000000002</v>
      </c>
      <c r="X283" s="147">
        <v>0.34699999999999998</v>
      </c>
      <c r="Y283" s="147">
        <v>3.0000000000000001E-3</v>
      </c>
      <c r="Z283" s="147">
        <v>5.0000000000000001E-3</v>
      </c>
      <c r="AA283" s="147">
        <v>2.5999999999999999E-2</v>
      </c>
      <c r="AB283" s="147">
        <v>0.03</v>
      </c>
      <c r="AC283" s="12"/>
    </row>
    <row r="284" spans="1:29" x14ac:dyDescent="0.25">
      <c r="A284" s="98" t="s">
        <v>1714</v>
      </c>
      <c r="B284" s="147" t="s">
        <v>162</v>
      </c>
      <c r="C284" s="147">
        <v>0.68260869565217386</v>
      </c>
      <c r="D284" s="147">
        <v>0.16956521739130434</v>
      </c>
      <c r="E284" s="147">
        <v>4.7826086956521741E-2</v>
      </c>
      <c r="F284" s="147" t="s">
        <v>162</v>
      </c>
      <c r="G284" s="147">
        <v>6.0869565217391307E-2</v>
      </c>
      <c r="H284" s="147">
        <v>4.3478260869565218E-3</v>
      </c>
      <c r="I284" s="147">
        <v>3.4782608695652174E-2</v>
      </c>
      <c r="J284" s="147">
        <v>0.99999999999999989</v>
      </c>
      <c r="K284" s="148">
        <v>230</v>
      </c>
      <c r="L284" s="98"/>
      <c r="M284" s="147" t="s">
        <v>162</v>
      </c>
      <c r="N284" s="147" t="s">
        <v>162</v>
      </c>
      <c r="O284" s="147">
        <v>0.62</v>
      </c>
      <c r="P284" s="147">
        <v>0.73899999999999999</v>
      </c>
      <c r="Q284" s="147">
        <v>0.127</v>
      </c>
      <c r="R284" s="147">
        <v>0.223</v>
      </c>
      <c r="S284" s="147">
        <v>2.7E-2</v>
      </c>
      <c r="T284" s="147">
        <v>8.4000000000000005E-2</v>
      </c>
      <c r="U284" s="147" t="s">
        <v>162</v>
      </c>
      <c r="V284" s="147" t="s">
        <v>162</v>
      </c>
      <c r="W284" s="147">
        <v>3.6999999999999998E-2</v>
      </c>
      <c r="X284" s="147">
        <v>0.1</v>
      </c>
      <c r="Y284" s="147">
        <v>1E-3</v>
      </c>
      <c r="Z284" s="147">
        <v>2.4E-2</v>
      </c>
      <c r="AA284" s="147">
        <v>1.7999999999999999E-2</v>
      </c>
      <c r="AB284" s="147">
        <v>6.7000000000000004E-2</v>
      </c>
      <c r="AC284" s="12"/>
    </row>
    <row r="285" spans="1:29" x14ac:dyDescent="0.25">
      <c r="A285" s="98" t="s">
        <v>1715</v>
      </c>
      <c r="B285" s="147" t="s">
        <v>162</v>
      </c>
      <c r="C285" s="147">
        <v>0.551801209571391</v>
      </c>
      <c r="D285" s="147">
        <v>0.29503023928477518</v>
      </c>
      <c r="E285" s="147">
        <v>4.7856955035498291E-2</v>
      </c>
      <c r="F285" s="147">
        <v>3.944254535892716E-3</v>
      </c>
      <c r="G285" s="147">
        <v>2.0115698133052851E-2</v>
      </c>
      <c r="H285" s="147" t="s">
        <v>162</v>
      </c>
      <c r="I285" s="147">
        <v>8.1251643439389953E-2</v>
      </c>
      <c r="J285" s="147">
        <v>0.99999999999999989</v>
      </c>
      <c r="K285" s="148">
        <v>7606</v>
      </c>
      <c r="L285" s="98"/>
      <c r="M285" s="147" t="s">
        <v>162</v>
      </c>
      <c r="N285" s="147" t="s">
        <v>162</v>
      </c>
      <c r="O285" s="147">
        <v>0.54100000000000004</v>
      </c>
      <c r="P285" s="147">
        <v>0.56299999999999994</v>
      </c>
      <c r="Q285" s="147">
        <v>0.28499999999999998</v>
      </c>
      <c r="R285" s="147">
        <v>0.30499999999999999</v>
      </c>
      <c r="S285" s="147">
        <v>4.2999999999999997E-2</v>
      </c>
      <c r="T285" s="147">
        <v>5.2999999999999999E-2</v>
      </c>
      <c r="U285" s="147">
        <v>3.0000000000000001E-3</v>
      </c>
      <c r="V285" s="147">
        <v>6.0000000000000001E-3</v>
      </c>
      <c r="W285" s="147">
        <v>1.7000000000000001E-2</v>
      </c>
      <c r="X285" s="147">
        <v>2.4E-2</v>
      </c>
      <c r="Y285" s="147" t="s">
        <v>162</v>
      </c>
      <c r="Z285" s="147" t="s">
        <v>162</v>
      </c>
      <c r="AA285" s="147">
        <v>7.4999999999999997E-2</v>
      </c>
      <c r="AB285" s="147">
        <v>8.7999999999999995E-2</v>
      </c>
      <c r="AC285" s="12"/>
    </row>
    <row r="286" spans="1:29" x14ac:dyDescent="0.25">
      <c r="A286" s="98" t="s">
        <v>1716</v>
      </c>
      <c r="B286" s="147" t="s">
        <v>162</v>
      </c>
      <c r="C286" s="147">
        <v>0.19260293091416608</v>
      </c>
      <c r="D286" s="147">
        <v>0.26657362177250521</v>
      </c>
      <c r="E286" s="147">
        <v>0.1779483600837404</v>
      </c>
      <c r="F286" s="147">
        <v>1.6748080949057921E-2</v>
      </c>
      <c r="G286" s="147">
        <v>0.32937892533147245</v>
      </c>
      <c r="H286" s="147" t="s">
        <v>162</v>
      </c>
      <c r="I286" s="147">
        <v>1.6748080949057921E-2</v>
      </c>
      <c r="J286" s="147">
        <v>1</v>
      </c>
      <c r="K286" s="148">
        <v>1433</v>
      </c>
      <c r="L286" s="98"/>
      <c r="M286" s="147" t="s">
        <v>162</v>
      </c>
      <c r="N286" s="147" t="s">
        <v>162</v>
      </c>
      <c r="O286" s="147">
        <v>0.17299999999999999</v>
      </c>
      <c r="P286" s="147">
        <v>0.214</v>
      </c>
      <c r="Q286" s="147">
        <v>0.24399999999999999</v>
      </c>
      <c r="R286" s="147">
        <v>0.28999999999999998</v>
      </c>
      <c r="S286" s="147">
        <v>0.159</v>
      </c>
      <c r="T286" s="147">
        <v>0.19900000000000001</v>
      </c>
      <c r="U286" s="147">
        <v>1.0999999999999999E-2</v>
      </c>
      <c r="V286" s="147">
        <v>2.5000000000000001E-2</v>
      </c>
      <c r="W286" s="147">
        <v>0.30599999999999999</v>
      </c>
      <c r="X286" s="147">
        <v>0.35399999999999998</v>
      </c>
      <c r="Y286" s="147" t="s">
        <v>162</v>
      </c>
      <c r="Z286" s="147" t="s">
        <v>162</v>
      </c>
      <c r="AA286" s="147">
        <v>1.0999999999999999E-2</v>
      </c>
      <c r="AB286" s="147">
        <v>2.5000000000000001E-2</v>
      </c>
      <c r="AC286" s="12"/>
    </row>
    <row r="287" spans="1:29" x14ac:dyDescent="0.25">
      <c r="A287" s="98" t="s">
        <v>1717</v>
      </c>
      <c r="B287" s="147" t="s">
        <v>162</v>
      </c>
      <c r="C287" s="147">
        <v>0.15916641498036846</v>
      </c>
      <c r="D287" s="147">
        <v>0.34793113862881303</v>
      </c>
      <c r="E287" s="147">
        <v>0.11507097553609182</v>
      </c>
      <c r="F287" s="147">
        <v>1.5101177891875567E-2</v>
      </c>
      <c r="G287" s="147">
        <v>0.3282996073693748</v>
      </c>
      <c r="H287" s="147">
        <v>5.1344004832376928E-3</v>
      </c>
      <c r="I287" s="147">
        <v>2.9296285110238598E-2</v>
      </c>
      <c r="J287" s="147">
        <v>1</v>
      </c>
      <c r="K287" s="148">
        <v>3311</v>
      </c>
      <c r="L287" s="98"/>
      <c r="M287" s="147" t="s">
        <v>162</v>
      </c>
      <c r="N287" s="147" t="s">
        <v>162</v>
      </c>
      <c r="O287" s="147">
        <v>0.14699999999999999</v>
      </c>
      <c r="P287" s="147">
        <v>0.17199999999999999</v>
      </c>
      <c r="Q287" s="147">
        <v>0.33200000000000002</v>
      </c>
      <c r="R287" s="147">
        <v>0.36399999999999999</v>
      </c>
      <c r="S287" s="147">
        <v>0.105</v>
      </c>
      <c r="T287" s="147">
        <v>0.126</v>
      </c>
      <c r="U287" s="147">
        <v>1.0999999999999999E-2</v>
      </c>
      <c r="V287" s="147">
        <v>0.02</v>
      </c>
      <c r="W287" s="147">
        <v>0.313</v>
      </c>
      <c r="X287" s="147">
        <v>0.34399999999999997</v>
      </c>
      <c r="Y287" s="147">
        <v>3.0000000000000001E-3</v>
      </c>
      <c r="Z287" s="147">
        <v>8.0000000000000002E-3</v>
      </c>
      <c r="AA287" s="147">
        <v>2.4E-2</v>
      </c>
      <c r="AB287" s="147">
        <v>3.5999999999999997E-2</v>
      </c>
      <c r="AC287" s="12"/>
    </row>
    <row r="288" spans="1:29" x14ac:dyDescent="0.25">
      <c r="A288" s="98" t="s">
        <v>1718</v>
      </c>
      <c r="B288" s="147" t="s">
        <v>162</v>
      </c>
      <c r="C288" s="147">
        <v>0.22086956521739132</v>
      </c>
      <c r="D288" s="147">
        <v>0.35006211180124225</v>
      </c>
      <c r="E288" s="147">
        <v>0.12248447204968944</v>
      </c>
      <c r="F288" s="147">
        <v>1.8633540372670808E-2</v>
      </c>
      <c r="G288" s="147">
        <v>0.24881987577639753</v>
      </c>
      <c r="H288" s="147">
        <v>1.1180124223602484E-3</v>
      </c>
      <c r="I288" s="147">
        <v>3.8012422360248446E-2</v>
      </c>
      <c r="J288" s="147">
        <v>1</v>
      </c>
      <c r="K288" s="148">
        <v>8050</v>
      </c>
      <c r="L288" s="98"/>
      <c r="M288" s="147" t="s">
        <v>162</v>
      </c>
      <c r="N288" s="147" t="s">
        <v>162</v>
      </c>
      <c r="O288" s="147">
        <v>0.21199999999999999</v>
      </c>
      <c r="P288" s="147">
        <v>0.23</v>
      </c>
      <c r="Q288" s="147">
        <v>0.34</v>
      </c>
      <c r="R288" s="147">
        <v>0.36099999999999999</v>
      </c>
      <c r="S288" s="147">
        <v>0.11600000000000001</v>
      </c>
      <c r="T288" s="147">
        <v>0.13</v>
      </c>
      <c r="U288" s="147">
        <v>1.6E-2</v>
      </c>
      <c r="V288" s="147">
        <v>2.1999999999999999E-2</v>
      </c>
      <c r="W288" s="147">
        <v>0.23899999999999999</v>
      </c>
      <c r="X288" s="147">
        <v>0.25800000000000001</v>
      </c>
      <c r="Y288" s="147">
        <v>1E-3</v>
      </c>
      <c r="Z288" s="147">
        <v>2E-3</v>
      </c>
      <c r="AA288" s="147">
        <v>3.4000000000000002E-2</v>
      </c>
      <c r="AB288" s="147">
        <v>4.2000000000000003E-2</v>
      </c>
      <c r="AC288" s="12"/>
    </row>
    <row r="289" spans="1:29" x14ac:dyDescent="0.25">
      <c r="A289" s="98" t="s">
        <v>1719</v>
      </c>
      <c r="B289" s="147" t="s">
        <v>162</v>
      </c>
      <c r="C289" s="147">
        <v>0.41064638783269963</v>
      </c>
      <c r="D289" s="147">
        <v>0.19977820025348542</v>
      </c>
      <c r="E289" s="147">
        <v>6.5430925221799746E-2</v>
      </c>
      <c r="F289" s="147">
        <v>9.3155893536121678E-2</v>
      </c>
      <c r="G289" s="147">
        <v>0.2046894803548796</v>
      </c>
      <c r="H289" s="147">
        <v>2.6932826362484159E-3</v>
      </c>
      <c r="I289" s="147">
        <v>2.3605830164765525E-2</v>
      </c>
      <c r="J289" s="147">
        <v>1</v>
      </c>
      <c r="K289" s="148">
        <v>6312</v>
      </c>
      <c r="L289" s="98"/>
      <c r="M289" s="147" t="s">
        <v>162</v>
      </c>
      <c r="N289" s="147" t="s">
        <v>162</v>
      </c>
      <c r="O289" s="147">
        <v>0.39900000000000002</v>
      </c>
      <c r="P289" s="147">
        <v>0.42299999999999999</v>
      </c>
      <c r="Q289" s="147">
        <v>0.19</v>
      </c>
      <c r="R289" s="147">
        <v>0.21</v>
      </c>
      <c r="S289" s="147">
        <v>0.06</v>
      </c>
      <c r="T289" s="147">
        <v>7.1999999999999995E-2</v>
      </c>
      <c r="U289" s="147">
        <v>8.5999999999999993E-2</v>
      </c>
      <c r="V289" s="147">
        <v>0.10100000000000001</v>
      </c>
      <c r="W289" s="147">
        <v>0.19500000000000001</v>
      </c>
      <c r="X289" s="147">
        <v>0.215</v>
      </c>
      <c r="Y289" s="147">
        <v>2E-3</v>
      </c>
      <c r="Z289" s="147">
        <v>4.0000000000000001E-3</v>
      </c>
      <c r="AA289" s="147">
        <v>0.02</v>
      </c>
      <c r="AB289" s="147">
        <v>2.8000000000000001E-2</v>
      </c>
      <c r="AC289" s="12"/>
    </row>
    <row r="290" spans="1:29" x14ac:dyDescent="0.25">
      <c r="A290" s="98" t="s">
        <v>1720</v>
      </c>
      <c r="B290" s="147" t="s">
        <v>162</v>
      </c>
      <c r="C290" s="147">
        <v>0.24798349277809043</v>
      </c>
      <c r="D290" s="147">
        <v>0.27443256424685802</v>
      </c>
      <c r="E290" s="147">
        <v>0.12680547739636092</v>
      </c>
      <c r="F290" s="147">
        <v>1.3130744700806603E-2</v>
      </c>
      <c r="G290" s="147">
        <v>0.2990058150440818</v>
      </c>
      <c r="H290" s="147">
        <v>3.3764772087788407E-3</v>
      </c>
      <c r="I290" s="147">
        <v>3.5265428625023451E-2</v>
      </c>
      <c r="J290" s="147">
        <v>1</v>
      </c>
      <c r="K290" s="148">
        <v>5331</v>
      </c>
      <c r="L290" s="98"/>
      <c r="M290" s="147" t="s">
        <v>162</v>
      </c>
      <c r="N290" s="147" t="s">
        <v>162</v>
      </c>
      <c r="O290" s="147">
        <v>0.23699999999999999</v>
      </c>
      <c r="P290" s="147">
        <v>0.26</v>
      </c>
      <c r="Q290" s="147">
        <v>0.26300000000000001</v>
      </c>
      <c r="R290" s="147">
        <v>0.28699999999999998</v>
      </c>
      <c r="S290" s="147">
        <v>0.11799999999999999</v>
      </c>
      <c r="T290" s="147">
        <v>0.13600000000000001</v>
      </c>
      <c r="U290" s="147">
        <v>0.01</v>
      </c>
      <c r="V290" s="147">
        <v>1.7000000000000001E-2</v>
      </c>
      <c r="W290" s="147">
        <v>0.28699999999999998</v>
      </c>
      <c r="X290" s="147">
        <v>0.311</v>
      </c>
      <c r="Y290" s="147">
        <v>2E-3</v>
      </c>
      <c r="Z290" s="147">
        <v>5.0000000000000001E-3</v>
      </c>
      <c r="AA290" s="147">
        <v>3.1E-2</v>
      </c>
      <c r="AB290" s="147">
        <v>4.1000000000000002E-2</v>
      </c>
      <c r="AC290" s="12"/>
    </row>
    <row r="291" spans="1:29" x14ac:dyDescent="0.25">
      <c r="A291" s="98" t="s">
        <v>1721</v>
      </c>
      <c r="B291" s="147" t="s">
        <v>162</v>
      </c>
      <c r="C291" s="147">
        <v>0.13068942436412315</v>
      </c>
      <c r="D291" s="147">
        <v>0.24397590361445784</v>
      </c>
      <c r="E291" s="147">
        <v>0.1144578313253012</v>
      </c>
      <c r="F291" s="147">
        <v>3.2295850066934403E-2</v>
      </c>
      <c r="G291" s="147">
        <v>0.4323962516733601</v>
      </c>
      <c r="H291" s="147">
        <v>6.3587684069611782E-3</v>
      </c>
      <c r="I291" s="147">
        <v>3.9825970548862118E-2</v>
      </c>
      <c r="J291" s="147">
        <v>0.99999999999999989</v>
      </c>
      <c r="K291" s="148">
        <v>5976</v>
      </c>
      <c r="L291" s="98"/>
      <c r="M291" s="147" t="s">
        <v>162</v>
      </c>
      <c r="N291" s="147" t="s">
        <v>162</v>
      </c>
      <c r="O291" s="147">
        <v>0.122</v>
      </c>
      <c r="P291" s="147">
        <v>0.13900000000000001</v>
      </c>
      <c r="Q291" s="147">
        <v>0.23300000000000001</v>
      </c>
      <c r="R291" s="147">
        <v>0.255</v>
      </c>
      <c r="S291" s="147">
        <v>0.107</v>
      </c>
      <c r="T291" s="147">
        <v>0.123</v>
      </c>
      <c r="U291" s="147">
        <v>2.8000000000000001E-2</v>
      </c>
      <c r="V291" s="147">
        <v>3.6999999999999998E-2</v>
      </c>
      <c r="W291" s="147">
        <v>0.42</v>
      </c>
      <c r="X291" s="147">
        <v>0.44500000000000001</v>
      </c>
      <c r="Y291" s="147">
        <v>5.0000000000000001E-3</v>
      </c>
      <c r="Z291" s="147">
        <v>8.9999999999999993E-3</v>
      </c>
      <c r="AA291" s="147">
        <v>3.5000000000000003E-2</v>
      </c>
      <c r="AB291" s="147">
        <v>4.4999999999999998E-2</v>
      </c>
      <c r="AC291" s="12"/>
    </row>
    <row r="292" spans="1:29" x14ac:dyDescent="0.25">
      <c r="A292" s="98" t="s">
        <v>1722</v>
      </c>
      <c r="B292" s="147" t="s">
        <v>162</v>
      </c>
      <c r="C292" s="147">
        <v>0.34713027829552029</v>
      </c>
      <c r="D292" s="147">
        <v>0.43714248987724147</v>
      </c>
      <c r="E292" s="147">
        <v>9.052638344366605E-2</v>
      </c>
      <c r="F292" s="147">
        <v>2.3009190822032264E-2</v>
      </c>
      <c r="G292" s="147">
        <v>6.382158236390513E-2</v>
      </c>
      <c r="H292" s="147">
        <v>2.1209589305225271E-3</v>
      </c>
      <c r="I292" s="147">
        <v>3.6249116267112282E-2</v>
      </c>
      <c r="J292" s="147">
        <v>0.99999999999999989</v>
      </c>
      <c r="K292" s="148">
        <v>31118</v>
      </c>
      <c r="L292" s="98"/>
      <c r="M292" s="147" t="s">
        <v>162</v>
      </c>
      <c r="N292" s="147" t="s">
        <v>162</v>
      </c>
      <c r="O292" s="147">
        <v>0.34200000000000003</v>
      </c>
      <c r="P292" s="147">
        <v>0.35199999999999998</v>
      </c>
      <c r="Q292" s="147">
        <v>0.432</v>
      </c>
      <c r="R292" s="147">
        <v>0.443</v>
      </c>
      <c r="S292" s="147">
        <v>8.6999999999999994E-2</v>
      </c>
      <c r="T292" s="147">
        <v>9.4E-2</v>
      </c>
      <c r="U292" s="147">
        <v>2.1000000000000001E-2</v>
      </c>
      <c r="V292" s="147">
        <v>2.5000000000000001E-2</v>
      </c>
      <c r="W292" s="147">
        <v>6.0999999999999999E-2</v>
      </c>
      <c r="X292" s="147">
        <v>6.7000000000000004E-2</v>
      </c>
      <c r="Y292" s="147">
        <v>2E-3</v>
      </c>
      <c r="Z292" s="147">
        <v>3.0000000000000001E-3</v>
      </c>
      <c r="AA292" s="147">
        <v>3.4000000000000002E-2</v>
      </c>
      <c r="AB292" s="147">
        <v>3.7999999999999999E-2</v>
      </c>
      <c r="AC292" s="12"/>
    </row>
    <row r="293" spans="1:29" x14ac:dyDescent="0.25">
      <c r="A293" s="98" t="s">
        <v>1723</v>
      </c>
      <c r="B293" s="147" t="s">
        <v>162</v>
      </c>
      <c r="C293" s="147">
        <v>0.19123505976095617</v>
      </c>
      <c r="D293" s="147">
        <v>0.41301460823373176</v>
      </c>
      <c r="E293" s="147">
        <v>0.1347941567065073</v>
      </c>
      <c r="F293" s="147">
        <v>2.0584329349269587E-2</v>
      </c>
      <c r="G293" s="147">
        <v>0.19920318725099601</v>
      </c>
      <c r="H293" s="147">
        <v>3.3200531208499337E-3</v>
      </c>
      <c r="I293" s="147">
        <v>3.7848605577689244E-2</v>
      </c>
      <c r="J293" s="147">
        <v>1</v>
      </c>
      <c r="K293" s="148">
        <v>1506</v>
      </c>
      <c r="L293" s="98"/>
      <c r="M293" s="147" t="s">
        <v>162</v>
      </c>
      <c r="N293" s="147" t="s">
        <v>162</v>
      </c>
      <c r="O293" s="147">
        <v>0.17199999999999999</v>
      </c>
      <c r="P293" s="147">
        <v>0.21199999999999999</v>
      </c>
      <c r="Q293" s="147">
        <v>0.38800000000000001</v>
      </c>
      <c r="R293" s="147">
        <v>0.438</v>
      </c>
      <c r="S293" s="147">
        <v>0.11799999999999999</v>
      </c>
      <c r="T293" s="147">
        <v>0.153</v>
      </c>
      <c r="U293" s="147">
        <v>1.4999999999999999E-2</v>
      </c>
      <c r="V293" s="147">
        <v>2.9000000000000001E-2</v>
      </c>
      <c r="W293" s="147">
        <v>0.18</v>
      </c>
      <c r="X293" s="147">
        <v>0.22</v>
      </c>
      <c r="Y293" s="147">
        <v>1E-3</v>
      </c>
      <c r="Z293" s="147">
        <v>8.0000000000000002E-3</v>
      </c>
      <c r="AA293" s="147">
        <v>2.9000000000000001E-2</v>
      </c>
      <c r="AB293" s="147">
        <v>4.9000000000000002E-2</v>
      </c>
      <c r="AC293" s="12"/>
    </row>
    <row r="294" spans="1:29" x14ac:dyDescent="0.25">
      <c r="A294" s="98" t="s">
        <v>1724</v>
      </c>
      <c r="B294" s="147" t="s">
        <v>162</v>
      </c>
      <c r="C294" s="147">
        <v>0.26665507044703429</v>
      </c>
      <c r="D294" s="147">
        <v>0.2287354322490868</v>
      </c>
      <c r="E294" s="147">
        <v>7.2534353800660978E-2</v>
      </c>
      <c r="F294" s="147">
        <v>8.3492781353278825E-2</v>
      </c>
      <c r="G294" s="147">
        <v>0.31970777526526351</v>
      </c>
      <c r="H294" s="147">
        <v>2.9570360062619585E-3</v>
      </c>
      <c r="I294" s="147">
        <v>2.5917550878413638E-2</v>
      </c>
      <c r="J294" s="147">
        <v>1</v>
      </c>
      <c r="K294" s="148">
        <v>5749</v>
      </c>
      <c r="L294" s="98"/>
      <c r="M294" s="147" t="s">
        <v>162</v>
      </c>
      <c r="N294" s="147" t="s">
        <v>162</v>
      </c>
      <c r="O294" s="147">
        <v>0.255</v>
      </c>
      <c r="P294" s="147">
        <v>0.27800000000000002</v>
      </c>
      <c r="Q294" s="147">
        <v>0.218</v>
      </c>
      <c r="R294" s="147">
        <v>0.24</v>
      </c>
      <c r="S294" s="147">
        <v>6.6000000000000003E-2</v>
      </c>
      <c r="T294" s="147">
        <v>0.08</v>
      </c>
      <c r="U294" s="147">
        <v>7.6999999999999999E-2</v>
      </c>
      <c r="V294" s="147">
        <v>9.0999999999999998E-2</v>
      </c>
      <c r="W294" s="147">
        <v>0.308</v>
      </c>
      <c r="X294" s="147">
        <v>0.33200000000000002</v>
      </c>
      <c r="Y294" s="147">
        <v>2E-3</v>
      </c>
      <c r="Z294" s="147">
        <v>5.0000000000000001E-3</v>
      </c>
      <c r="AA294" s="147">
        <v>2.1999999999999999E-2</v>
      </c>
      <c r="AB294" s="147">
        <v>0.03</v>
      </c>
      <c r="AC294" s="12"/>
    </row>
    <row r="295" spans="1:29" x14ac:dyDescent="0.25">
      <c r="A295" s="98" t="s">
        <v>1725</v>
      </c>
      <c r="B295" s="147" t="s">
        <v>162</v>
      </c>
      <c r="C295" s="147">
        <v>0.53245942571785265</v>
      </c>
      <c r="D295" s="147">
        <v>0.22409488139825218</v>
      </c>
      <c r="E295" s="147">
        <v>9.1136079900124844E-2</v>
      </c>
      <c r="F295" s="147">
        <v>2.1847690387016231E-2</v>
      </c>
      <c r="G295" s="147">
        <v>8.364544319600499E-2</v>
      </c>
      <c r="H295" s="147" t="s">
        <v>162</v>
      </c>
      <c r="I295" s="147">
        <v>4.6816479400749067E-2</v>
      </c>
      <c r="J295" s="147">
        <v>1</v>
      </c>
      <c r="K295" s="148">
        <v>1602</v>
      </c>
      <c r="L295" s="98"/>
      <c r="M295" s="147" t="s">
        <v>162</v>
      </c>
      <c r="N295" s="147" t="s">
        <v>162</v>
      </c>
      <c r="O295" s="147">
        <v>0.50800000000000001</v>
      </c>
      <c r="P295" s="147">
        <v>0.55700000000000005</v>
      </c>
      <c r="Q295" s="147">
        <v>0.20399999999999999</v>
      </c>
      <c r="R295" s="147">
        <v>0.245</v>
      </c>
      <c r="S295" s="147">
        <v>7.8E-2</v>
      </c>
      <c r="T295" s="147">
        <v>0.106</v>
      </c>
      <c r="U295" s="147">
        <v>1.6E-2</v>
      </c>
      <c r="V295" s="147">
        <v>0.03</v>
      </c>
      <c r="W295" s="147">
        <v>7.0999999999999994E-2</v>
      </c>
      <c r="X295" s="147">
        <v>9.8000000000000004E-2</v>
      </c>
      <c r="Y295" s="147" t="s">
        <v>162</v>
      </c>
      <c r="Z295" s="147" t="s">
        <v>162</v>
      </c>
      <c r="AA295" s="147">
        <v>3.7999999999999999E-2</v>
      </c>
      <c r="AB295" s="147">
        <v>5.8000000000000003E-2</v>
      </c>
      <c r="AC295" s="12"/>
    </row>
    <row r="296" spans="1:29" x14ac:dyDescent="0.25">
      <c r="A296" s="98" t="s">
        <v>1726</v>
      </c>
      <c r="B296" s="147" t="s">
        <v>162</v>
      </c>
      <c r="C296" s="147">
        <v>0.42084690553745929</v>
      </c>
      <c r="D296" s="147">
        <v>0.3731270358306189</v>
      </c>
      <c r="E296" s="147">
        <v>8.6319218241042342E-2</v>
      </c>
      <c r="F296" s="147">
        <v>1.0423452768729642E-2</v>
      </c>
      <c r="G296" s="147">
        <v>7.2312703583061883E-2</v>
      </c>
      <c r="H296" s="147">
        <v>2.6058631921824105E-3</v>
      </c>
      <c r="I296" s="147">
        <v>3.4364820846905536E-2</v>
      </c>
      <c r="J296" s="147">
        <v>1</v>
      </c>
      <c r="K296" s="148">
        <v>6140</v>
      </c>
      <c r="L296" s="98"/>
      <c r="M296" s="147" t="s">
        <v>162</v>
      </c>
      <c r="N296" s="147" t="s">
        <v>162</v>
      </c>
      <c r="O296" s="147">
        <v>0.40899999999999997</v>
      </c>
      <c r="P296" s="147">
        <v>0.433</v>
      </c>
      <c r="Q296" s="147">
        <v>0.36099999999999999</v>
      </c>
      <c r="R296" s="147">
        <v>0.38500000000000001</v>
      </c>
      <c r="S296" s="147">
        <v>0.08</v>
      </c>
      <c r="T296" s="147">
        <v>9.4E-2</v>
      </c>
      <c r="U296" s="147">
        <v>8.0000000000000002E-3</v>
      </c>
      <c r="V296" s="147">
        <v>1.2999999999999999E-2</v>
      </c>
      <c r="W296" s="147">
        <v>6.6000000000000003E-2</v>
      </c>
      <c r="X296" s="147">
        <v>7.9000000000000001E-2</v>
      </c>
      <c r="Y296" s="147">
        <v>2E-3</v>
      </c>
      <c r="Z296" s="147">
        <v>4.0000000000000001E-3</v>
      </c>
      <c r="AA296" s="147">
        <v>0.03</v>
      </c>
      <c r="AB296" s="147">
        <v>3.9E-2</v>
      </c>
      <c r="AC296" s="12"/>
    </row>
    <row r="297" spans="1:29" x14ac:dyDescent="0.25">
      <c r="A297" s="98" t="s">
        <v>1727</v>
      </c>
      <c r="B297" s="147" t="s">
        <v>162</v>
      </c>
      <c r="C297" s="147">
        <v>0.32842582106455265</v>
      </c>
      <c r="D297" s="147">
        <v>0.43941109852774635</v>
      </c>
      <c r="E297" s="147">
        <v>0.12117780294450736</v>
      </c>
      <c r="F297" s="147">
        <v>2.2650056625141564E-3</v>
      </c>
      <c r="G297" s="147">
        <v>6.6817667044167611E-2</v>
      </c>
      <c r="H297" s="147">
        <v>2.2650056625141564E-3</v>
      </c>
      <c r="I297" s="147">
        <v>3.9637599093997736E-2</v>
      </c>
      <c r="J297" s="147">
        <v>1</v>
      </c>
      <c r="K297" s="148">
        <v>883</v>
      </c>
      <c r="L297" s="98"/>
      <c r="M297" s="147" t="s">
        <v>162</v>
      </c>
      <c r="N297" s="147" t="s">
        <v>162</v>
      </c>
      <c r="O297" s="147">
        <v>0.29799999999999999</v>
      </c>
      <c r="P297" s="147">
        <v>0.36</v>
      </c>
      <c r="Q297" s="147">
        <v>0.40699999999999997</v>
      </c>
      <c r="R297" s="147">
        <v>0.47199999999999998</v>
      </c>
      <c r="S297" s="147">
        <v>0.10100000000000001</v>
      </c>
      <c r="T297" s="147">
        <v>0.14399999999999999</v>
      </c>
      <c r="U297" s="147">
        <v>1E-3</v>
      </c>
      <c r="V297" s="147">
        <v>8.0000000000000002E-3</v>
      </c>
      <c r="W297" s="147">
        <v>5.1999999999999998E-2</v>
      </c>
      <c r="X297" s="147">
        <v>8.5000000000000006E-2</v>
      </c>
      <c r="Y297" s="147">
        <v>1E-3</v>
      </c>
      <c r="Z297" s="147">
        <v>8.0000000000000002E-3</v>
      </c>
      <c r="AA297" s="147">
        <v>2.9000000000000001E-2</v>
      </c>
      <c r="AB297" s="147">
        <v>5.5E-2</v>
      </c>
      <c r="AC297" s="12"/>
    </row>
    <row r="298" spans="1:29" x14ac:dyDescent="0.25">
      <c r="A298" s="98" t="s">
        <v>1728</v>
      </c>
      <c r="B298" s="147">
        <v>5.4967426710097717E-2</v>
      </c>
      <c r="C298" s="147">
        <v>0.30811092431088227</v>
      </c>
      <c r="D298" s="147">
        <v>0.2789963573955378</v>
      </c>
      <c r="E298" s="147">
        <v>9.4466918846975584E-2</v>
      </c>
      <c r="F298" s="147">
        <v>2.224965850583167E-2</v>
      </c>
      <c r="G298" s="147">
        <v>0.20417410948828413</v>
      </c>
      <c r="H298" s="147">
        <v>3.2704633813176423E-3</v>
      </c>
      <c r="I298" s="147">
        <v>3.3764141361073169E-2</v>
      </c>
      <c r="J298" s="147">
        <v>1</v>
      </c>
      <c r="K298" s="148">
        <v>228408</v>
      </c>
      <c r="L298" s="98"/>
      <c r="M298" s="147">
        <v>5.3999999999999999E-2</v>
      </c>
      <c r="N298" s="147">
        <v>5.6000000000000001E-2</v>
      </c>
      <c r="O298" s="147">
        <v>0.30599999999999999</v>
      </c>
      <c r="P298" s="147">
        <v>0.31</v>
      </c>
      <c r="Q298" s="147">
        <v>0.27700000000000002</v>
      </c>
      <c r="R298" s="147">
        <v>0.28100000000000003</v>
      </c>
      <c r="S298" s="147">
        <v>9.2999999999999999E-2</v>
      </c>
      <c r="T298" s="147">
        <v>9.6000000000000002E-2</v>
      </c>
      <c r="U298" s="147">
        <v>2.1999999999999999E-2</v>
      </c>
      <c r="V298" s="147">
        <v>2.3E-2</v>
      </c>
      <c r="W298" s="147">
        <v>0.20300000000000001</v>
      </c>
      <c r="X298" s="147">
        <v>0.20599999999999999</v>
      </c>
      <c r="Y298" s="147">
        <v>3.0000000000000001E-3</v>
      </c>
      <c r="Z298" s="147">
        <v>4.0000000000000001E-3</v>
      </c>
      <c r="AA298" s="147">
        <v>3.3000000000000002E-2</v>
      </c>
      <c r="AB298" s="147">
        <v>3.5000000000000003E-2</v>
      </c>
      <c r="AC298" s="12"/>
    </row>
    <row r="299" spans="1:29" x14ac:dyDescent="0.25">
      <c r="A299" s="98" t="s">
        <v>1729</v>
      </c>
      <c r="B299" s="147" t="s">
        <v>162</v>
      </c>
      <c r="C299" s="147">
        <v>8.0623488309594198E-3</v>
      </c>
      <c r="D299" s="147">
        <v>0.19080892233270627</v>
      </c>
      <c r="E299" s="147">
        <v>9.9166890620800863E-2</v>
      </c>
      <c r="F299" s="147">
        <v>4.5686643375436709E-2</v>
      </c>
      <c r="G299" s="147">
        <v>0.62725073904864281</v>
      </c>
      <c r="H299" s="147">
        <v>2.9561945713517872E-3</v>
      </c>
      <c r="I299" s="147">
        <v>2.6068261220102123E-2</v>
      </c>
      <c r="J299" s="147">
        <v>0.99999999999999989</v>
      </c>
      <c r="K299" s="148">
        <v>3721</v>
      </c>
      <c r="L299" s="98"/>
      <c r="M299" s="147" t="s">
        <v>162</v>
      </c>
      <c r="N299" s="147" t="s">
        <v>162</v>
      </c>
      <c r="O299" s="147">
        <v>6.0000000000000001E-3</v>
      </c>
      <c r="P299" s="147">
        <v>1.0999999999999999E-2</v>
      </c>
      <c r="Q299" s="147">
        <v>0.17899999999999999</v>
      </c>
      <c r="R299" s="147">
        <v>0.20399999999999999</v>
      </c>
      <c r="S299" s="147">
        <v>0.09</v>
      </c>
      <c r="T299" s="147">
        <v>0.109</v>
      </c>
      <c r="U299" s="147">
        <v>3.9E-2</v>
      </c>
      <c r="V299" s="147">
        <v>5.2999999999999999E-2</v>
      </c>
      <c r="W299" s="147">
        <v>0.61199999999999999</v>
      </c>
      <c r="X299" s="147">
        <v>0.64300000000000002</v>
      </c>
      <c r="Y299" s="147">
        <v>2E-3</v>
      </c>
      <c r="Z299" s="147">
        <v>5.0000000000000001E-3</v>
      </c>
      <c r="AA299" s="147">
        <v>2.1000000000000001E-2</v>
      </c>
      <c r="AB299" s="147">
        <v>3.2000000000000001E-2</v>
      </c>
      <c r="AC299" s="12"/>
    </row>
    <row r="300" spans="1:29" x14ac:dyDescent="0.25">
      <c r="A300" s="98" t="s">
        <v>1730</v>
      </c>
      <c r="B300" s="147" t="s">
        <v>162</v>
      </c>
      <c r="C300" s="147">
        <v>0.16890595009596929</v>
      </c>
      <c r="D300" s="147">
        <v>0.43282149712092133</v>
      </c>
      <c r="E300" s="147">
        <v>0.19481765834932821</v>
      </c>
      <c r="F300" s="147">
        <v>3.358925143953935E-2</v>
      </c>
      <c r="G300" s="147">
        <v>0.14971209213051823</v>
      </c>
      <c r="H300" s="147">
        <v>1.9193857965451055E-3</v>
      </c>
      <c r="I300" s="147">
        <v>1.8234165067178502E-2</v>
      </c>
      <c r="J300" s="147">
        <v>1</v>
      </c>
      <c r="K300" s="148">
        <v>1042</v>
      </c>
      <c r="L300" s="98"/>
      <c r="M300" s="147" t="s">
        <v>162</v>
      </c>
      <c r="N300" s="147" t="s">
        <v>162</v>
      </c>
      <c r="O300" s="147">
        <v>0.14699999999999999</v>
      </c>
      <c r="P300" s="147">
        <v>0.193</v>
      </c>
      <c r="Q300" s="147">
        <v>0.40300000000000002</v>
      </c>
      <c r="R300" s="147">
        <v>0.46300000000000002</v>
      </c>
      <c r="S300" s="147">
        <v>0.17199999999999999</v>
      </c>
      <c r="T300" s="147">
        <v>0.22</v>
      </c>
      <c r="U300" s="147">
        <v>2.4E-2</v>
      </c>
      <c r="V300" s="147">
        <v>4.5999999999999999E-2</v>
      </c>
      <c r="W300" s="147">
        <v>0.129</v>
      </c>
      <c r="X300" s="147">
        <v>0.17299999999999999</v>
      </c>
      <c r="Y300" s="147">
        <v>1E-3</v>
      </c>
      <c r="Z300" s="147">
        <v>7.0000000000000001E-3</v>
      </c>
      <c r="AA300" s="147">
        <v>1.2E-2</v>
      </c>
      <c r="AB300" s="147">
        <v>2.8000000000000001E-2</v>
      </c>
      <c r="AC300" s="12"/>
    </row>
    <row r="301" spans="1:29" x14ac:dyDescent="0.25">
      <c r="A301" s="98" t="s">
        <v>1731</v>
      </c>
      <c r="B301" s="147">
        <v>1.3103297663245249E-3</v>
      </c>
      <c r="C301" s="147">
        <v>0.13256169469316445</v>
      </c>
      <c r="D301" s="147">
        <v>0.29482419742301813</v>
      </c>
      <c r="E301" s="147">
        <v>0.16073378466914173</v>
      </c>
      <c r="F301" s="147">
        <v>2.6643371915265342E-2</v>
      </c>
      <c r="G301" s="147">
        <v>0.33151343088010482</v>
      </c>
      <c r="H301" s="147">
        <v>1.0919414719371042E-2</v>
      </c>
      <c r="I301" s="147">
        <v>4.1493775933609957E-2</v>
      </c>
      <c r="J301" s="147">
        <v>1</v>
      </c>
      <c r="K301" s="148">
        <v>4579</v>
      </c>
      <c r="L301" s="98"/>
      <c r="M301" s="147">
        <v>1E-3</v>
      </c>
      <c r="N301" s="147">
        <v>3.0000000000000001E-3</v>
      </c>
      <c r="O301" s="147">
        <v>0.123</v>
      </c>
      <c r="P301" s="147">
        <v>0.14299999999999999</v>
      </c>
      <c r="Q301" s="147">
        <v>0.28199999999999997</v>
      </c>
      <c r="R301" s="147">
        <v>0.308</v>
      </c>
      <c r="S301" s="147">
        <v>0.15</v>
      </c>
      <c r="T301" s="147">
        <v>0.17199999999999999</v>
      </c>
      <c r="U301" s="147">
        <v>2.1999999999999999E-2</v>
      </c>
      <c r="V301" s="147">
        <v>3.2000000000000001E-2</v>
      </c>
      <c r="W301" s="147">
        <v>0.318</v>
      </c>
      <c r="X301" s="147">
        <v>0.34499999999999997</v>
      </c>
      <c r="Y301" s="147">
        <v>8.0000000000000002E-3</v>
      </c>
      <c r="Z301" s="147">
        <v>1.4E-2</v>
      </c>
      <c r="AA301" s="147">
        <v>3.5999999999999997E-2</v>
      </c>
      <c r="AB301" s="147">
        <v>4.8000000000000001E-2</v>
      </c>
      <c r="AC301" s="12"/>
    </row>
    <row r="302" spans="1:29" x14ac:dyDescent="0.25">
      <c r="A302" s="98" t="s">
        <v>1732</v>
      </c>
      <c r="B302" s="147" t="s">
        <v>162</v>
      </c>
      <c r="C302" s="147">
        <v>0.10810810810810811</v>
      </c>
      <c r="D302" s="147">
        <v>0.44844844844844844</v>
      </c>
      <c r="E302" s="147">
        <v>0.11311311311311312</v>
      </c>
      <c r="F302" s="147">
        <v>2.3023023023023025E-2</v>
      </c>
      <c r="G302" s="147">
        <v>0.26326326326326327</v>
      </c>
      <c r="H302" s="147">
        <v>2.002002002002002E-3</v>
      </c>
      <c r="I302" s="147">
        <v>4.2042042042042045E-2</v>
      </c>
      <c r="J302" s="147">
        <v>1</v>
      </c>
      <c r="K302" s="148">
        <v>999</v>
      </c>
      <c r="L302" s="98"/>
      <c r="M302" s="147" t="s">
        <v>162</v>
      </c>
      <c r="N302" s="147" t="s">
        <v>162</v>
      </c>
      <c r="O302" s="147">
        <v>0.09</v>
      </c>
      <c r="P302" s="147">
        <v>0.129</v>
      </c>
      <c r="Q302" s="147">
        <v>0.41799999999999998</v>
      </c>
      <c r="R302" s="147">
        <v>0.47899999999999998</v>
      </c>
      <c r="S302" s="147">
        <v>9.5000000000000001E-2</v>
      </c>
      <c r="T302" s="147">
        <v>0.13400000000000001</v>
      </c>
      <c r="U302" s="147">
        <v>1.4999999999999999E-2</v>
      </c>
      <c r="V302" s="147">
        <v>3.4000000000000002E-2</v>
      </c>
      <c r="W302" s="147">
        <v>0.23699999999999999</v>
      </c>
      <c r="X302" s="147">
        <v>0.29099999999999998</v>
      </c>
      <c r="Y302" s="147">
        <v>1E-3</v>
      </c>
      <c r="Z302" s="147">
        <v>7.0000000000000001E-3</v>
      </c>
      <c r="AA302" s="147">
        <v>3.1E-2</v>
      </c>
      <c r="AB302" s="147">
        <v>5.6000000000000001E-2</v>
      </c>
      <c r="AC302" s="12"/>
    </row>
    <row r="303" spans="1:29" x14ac:dyDescent="0.25">
      <c r="A303" s="98" t="s">
        <v>1733</v>
      </c>
      <c r="B303" s="147" t="s">
        <v>162</v>
      </c>
      <c r="C303" s="147">
        <v>0.11492734478203434</v>
      </c>
      <c r="D303" s="147">
        <v>0.25363276089828268</v>
      </c>
      <c r="E303" s="147">
        <v>0.11756935270805813</v>
      </c>
      <c r="F303" s="147">
        <v>2.7741083223249668E-2</v>
      </c>
      <c r="G303" s="147">
        <v>0.45178335535006603</v>
      </c>
      <c r="H303" s="147">
        <v>5.2840158520475562E-3</v>
      </c>
      <c r="I303" s="147">
        <v>2.9062087186261559E-2</v>
      </c>
      <c r="J303" s="147">
        <v>0.99999999999999989</v>
      </c>
      <c r="K303" s="148">
        <v>1514</v>
      </c>
      <c r="L303" s="98"/>
      <c r="M303" s="147" t="s">
        <v>162</v>
      </c>
      <c r="N303" s="147" t="s">
        <v>162</v>
      </c>
      <c r="O303" s="147">
        <v>0.1</v>
      </c>
      <c r="P303" s="147">
        <v>0.13200000000000001</v>
      </c>
      <c r="Q303" s="147">
        <v>0.23200000000000001</v>
      </c>
      <c r="R303" s="147">
        <v>0.27600000000000002</v>
      </c>
      <c r="S303" s="147">
        <v>0.10199999999999999</v>
      </c>
      <c r="T303" s="147">
        <v>0.13500000000000001</v>
      </c>
      <c r="U303" s="147">
        <v>2.1000000000000001E-2</v>
      </c>
      <c r="V303" s="147">
        <v>3.6999999999999998E-2</v>
      </c>
      <c r="W303" s="147">
        <v>0.42699999999999999</v>
      </c>
      <c r="X303" s="147">
        <v>0.47699999999999998</v>
      </c>
      <c r="Y303" s="147">
        <v>3.0000000000000001E-3</v>
      </c>
      <c r="Z303" s="147">
        <v>0.01</v>
      </c>
      <c r="AA303" s="147">
        <v>2.1999999999999999E-2</v>
      </c>
      <c r="AB303" s="147">
        <v>3.9E-2</v>
      </c>
      <c r="AC303" s="12"/>
    </row>
    <row r="304" spans="1:29" x14ac:dyDescent="0.25">
      <c r="A304" s="98" t="s">
        <v>1734</v>
      </c>
      <c r="B304" s="147" t="s">
        <v>162</v>
      </c>
      <c r="C304" s="147">
        <v>8.4169453734671121E-2</v>
      </c>
      <c r="D304" s="147">
        <v>0.32329988851727981</v>
      </c>
      <c r="E304" s="147">
        <v>0.15384615384615385</v>
      </c>
      <c r="F304" s="147">
        <v>2.0624303232998884E-2</v>
      </c>
      <c r="G304" s="147">
        <v>0.37123745819397991</v>
      </c>
      <c r="H304" s="147">
        <v>6.688963210702341E-3</v>
      </c>
      <c r="I304" s="147">
        <v>4.0133779264214048E-2</v>
      </c>
      <c r="J304" s="147">
        <v>1</v>
      </c>
      <c r="K304" s="148">
        <v>1794</v>
      </c>
      <c r="L304" s="98"/>
      <c r="M304" s="147" t="s">
        <v>162</v>
      </c>
      <c r="N304" s="147" t="s">
        <v>162</v>
      </c>
      <c r="O304" s="147">
        <v>7.1999999999999995E-2</v>
      </c>
      <c r="P304" s="147">
        <v>9.8000000000000004E-2</v>
      </c>
      <c r="Q304" s="147">
        <v>0.30199999999999999</v>
      </c>
      <c r="R304" s="147">
        <v>0.34499999999999997</v>
      </c>
      <c r="S304" s="147">
        <v>0.13800000000000001</v>
      </c>
      <c r="T304" s="147">
        <v>0.17100000000000001</v>
      </c>
      <c r="U304" s="147">
        <v>1.4999999999999999E-2</v>
      </c>
      <c r="V304" s="147">
        <v>2.8000000000000001E-2</v>
      </c>
      <c r="W304" s="147">
        <v>0.34899999999999998</v>
      </c>
      <c r="X304" s="147">
        <v>0.39400000000000002</v>
      </c>
      <c r="Y304" s="147">
        <v>4.0000000000000001E-3</v>
      </c>
      <c r="Z304" s="147">
        <v>1.2E-2</v>
      </c>
      <c r="AA304" s="147">
        <v>3.2000000000000001E-2</v>
      </c>
      <c r="AB304" s="147">
        <v>0.05</v>
      </c>
      <c r="AC304" s="12"/>
    </row>
    <row r="305" spans="1:29" x14ac:dyDescent="0.25">
      <c r="A305" s="98" t="s">
        <v>1735</v>
      </c>
      <c r="B305" s="147" t="s">
        <v>162</v>
      </c>
      <c r="C305" s="147">
        <v>0.16143250688705235</v>
      </c>
      <c r="D305" s="147">
        <v>0.54876033057851237</v>
      </c>
      <c r="E305" s="147">
        <v>0.17630853994490359</v>
      </c>
      <c r="F305" s="147">
        <v>7.1625344352617077E-3</v>
      </c>
      <c r="G305" s="147">
        <v>5.840220385674931E-2</v>
      </c>
      <c r="H305" s="147">
        <v>5.5096418732782364E-4</v>
      </c>
      <c r="I305" s="147">
        <v>4.7382920110192836E-2</v>
      </c>
      <c r="J305" s="147">
        <v>1</v>
      </c>
      <c r="K305" s="148">
        <v>1815</v>
      </c>
      <c r="L305" s="98"/>
      <c r="M305" s="147" t="s">
        <v>162</v>
      </c>
      <c r="N305" s="147" t="s">
        <v>162</v>
      </c>
      <c r="O305" s="147">
        <v>0.14499999999999999</v>
      </c>
      <c r="P305" s="147">
        <v>0.17899999999999999</v>
      </c>
      <c r="Q305" s="147">
        <v>0.52600000000000002</v>
      </c>
      <c r="R305" s="147">
        <v>0.57199999999999995</v>
      </c>
      <c r="S305" s="147">
        <v>0.159</v>
      </c>
      <c r="T305" s="147">
        <v>0.19500000000000001</v>
      </c>
      <c r="U305" s="147">
        <v>4.0000000000000001E-3</v>
      </c>
      <c r="V305" s="147">
        <v>1.2E-2</v>
      </c>
      <c r="W305" s="147">
        <v>4.9000000000000002E-2</v>
      </c>
      <c r="X305" s="147">
        <v>7.0000000000000007E-2</v>
      </c>
      <c r="Y305" s="147">
        <v>0</v>
      </c>
      <c r="Z305" s="147">
        <v>3.0000000000000001E-3</v>
      </c>
      <c r="AA305" s="147">
        <v>3.9E-2</v>
      </c>
      <c r="AB305" s="147">
        <v>5.8000000000000003E-2</v>
      </c>
      <c r="AC305" s="12"/>
    </row>
    <row r="306" spans="1:29" x14ac:dyDescent="0.25">
      <c r="A306" s="98" t="s">
        <v>1736</v>
      </c>
      <c r="B306" s="147" t="s">
        <v>162</v>
      </c>
      <c r="C306" s="147">
        <v>6.3492063492063492E-3</v>
      </c>
      <c r="D306" s="147">
        <v>0.38412698412698415</v>
      </c>
      <c r="E306" s="147">
        <v>0.15317460317460319</v>
      </c>
      <c r="F306" s="147">
        <v>3.968253968253968E-2</v>
      </c>
      <c r="G306" s="147">
        <v>0.37380952380952381</v>
      </c>
      <c r="H306" s="147">
        <v>1.2698412698412698E-2</v>
      </c>
      <c r="I306" s="147">
        <v>3.0158730158730159E-2</v>
      </c>
      <c r="J306" s="147">
        <v>1</v>
      </c>
      <c r="K306" s="148">
        <v>1260</v>
      </c>
      <c r="L306" s="98"/>
      <c r="M306" s="147" t="s">
        <v>162</v>
      </c>
      <c r="N306" s="147" t="s">
        <v>162</v>
      </c>
      <c r="O306" s="147">
        <v>3.0000000000000001E-3</v>
      </c>
      <c r="P306" s="147">
        <v>1.2E-2</v>
      </c>
      <c r="Q306" s="147">
        <v>0.35799999999999998</v>
      </c>
      <c r="R306" s="147">
        <v>0.41099999999999998</v>
      </c>
      <c r="S306" s="147">
        <v>0.13400000000000001</v>
      </c>
      <c r="T306" s="147">
        <v>0.17399999999999999</v>
      </c>
      <c r="U306" s="147">
        <v>0.03</v>
      </c>
      <c r="V306" s="147">
        <v>5.1999999999999998E-2</v>
      </c>
      <c r="W306" s="147">
        <v>0.34799999999999998</v>
      </c>
      <c r="X306" s="147">
        <v>0.40100000000000002</v>
      </c>
      <c r="Y306" s="147">
        <v>8.0000000000000002E-3</v>
      </c>
      <c r="Z306" s="147">
        <v>2.1000000000000001E-2</v>
      </c>
      <c r="AA306" s="147">
        <v>2.1999999999999999E-2</v>
      </c>
      <c r="AB306" s="147">
        <v>4.1000000000000002E-2</v>
      </c>
      <c r="AC306" s="12"/>
    </row>
    <row r="307" spans="1:29" x14ac:dyDescent="0.25">
      <c r="A307" s="98" t="s">
        <v>1737</v>
      </c>
      <c r="B307" s="147" t="s">
        <v>162</v>
      </c>
      <c r="C307" s="147">
        <v>9.0744101633393826E-4</v>
      </c>
      <c r="D307" s="147">
        <v>0.48911070780399274</v>
      </c>
      <c r="E307" s="147">
        <v>0.24228675136116151</v>
      </c>
      <c r="F307" s="147">
        <v>3.3575317604355719E-2</v>
      </c>
      <c r="G307" s="147">
        <v>0.18421052631578946</v>
      </c>
      <c r="H307" s="147">
        <v>3.629764065335753E-3</v>
      </c>
      <c r="I307" s="147">
        <v>4.6279491833030852E-2</v>
      </c>
      <c r="J307" s="147">
        <v>1</v>
      </c>
      <c r="K307" s="148">
        <v>1102</v>
      </c>
      <c r="L307" s="98"/>
      <c r="M307" s="147" t="s">
        <v>162</v>
      </c>
      <c r="N307" s="147" t="s">
        <v>162</v>
      </c>
      <c r="O307" s="147">
        <v>0</v>
      </c>
      <c r="P307" s="147">
        <v>5.0000000000000001E-3</v>
      </c>
      <c r="Q307" s="147">
        <v>0.46</v>
      </c>
      <c r="R307" s="147">
        <v>0.51900000000000002</v>
      </c>
      <c r="S307" s="147">
        <v>0.218</v>
      </c>
      <c r="T307" s="147">
        <v>0.26800000000000002</v>
      </c>
      <c r="U307" s="147">
        <v>2.4E-2</v>
      </c>
      <c r="V307" s="147">
        <v>4.5999999999999999E-2</v>
      </c>
      <c r="W307" s="147">
        <v>0.16200000000000001</v>
      </c>
      <c r="X307" s="147">
        <v>0.20799999999999999</v>
      </c>
      <c r="Y307" s="147">
        <v>1E-3</v>
      </c>
      <c r="Z307" s="147">
        <v>8.9999999999999993E-3</v>
      </c>
      <c r="AA307" s="147">
        <v>3.5000000000000003E-2</v>
      </c>
      <c r="AB307" s="147">
        <v>0.06</v>
      </c>
      <c r="AC307" s="12"/>
    </row>
    <row r="308" spans="1:29" x14ac:dyDescent="0.25">
      <c r="A308" s="98" t="s">
        <v>1738</v>
      </c>
      <c r="B308" s="147" t="s">
        <v>162</v>
      </c>
      <c r="C308" s="147">
        <v>0.34037267080745343</v>
      </c>
      <c r="D308" s="147">
        <v>0.4329192546583851</v>
      </c>
      <c r="E308" s="147">
        <v>0.10621118012422361</v>
      </c>
      <c r="F308" s="147">
        <v>6.2111801242236021E-3</v>
      </c>
      <c r="G308" s="147">
        <v>9.5031055900621123E-2</v>
      </c>
      <c r="H308" s="147" t="s">
        <v>162</v>
      </c>
      <c r="I308" s="147">
        <v>1.9254658385093167E-2</v>
      </c>
      <c r="J308" s="147">
        <v>1</v>
      </c>
      <c r="K308" s="148">
        <v>1610</v>
      </c>
      <c r="L308" s="98"/>
      <c r="M308" s="147" t="s">
        <v>162</v>
      </c>
      <c r="N308" s="147" t="s">
        <v>162</v>
      </c>
      <c r="O308" s="147">
        <v>0.318</v>
      </c>
      <c r="P308" s="147">
        <v>0.36399999999999999</v>
      </c>
      <c r="Q308" s="147">
        <v>0.40899999999999997</v>
      </c>
      <c r="R308" s="147">
        <v>0.45700000000000002</v>
      </c>
      <c r="S308" s="147">
        <v>9.1999999999999998E-2</v>
      </c>
      <c r="T308" s="147">
        <v>0.122</v>
      </c>
      <c r="U308" s="147">
        <v>3.0000000000000001E-3</v>
      </c>
      <c r="V308" s="147">
        <v>1.0999999999999999E-2</v>
      </c>
      <c r="W308" s="147">
        <v>8.2000000000000003E-2</v>
      </c>
      <c r="X308" s="147">
        <v>0.11</v>
      </c>
      <c r="Y308" s="147" t="s">
        <v>162</v>
      </c>
      <c r="Z308" s="147" t="s">
        <v>162</v>
      </c>
      <c r="AA308" s="147">
        <v>1.4E-2</v>
      </c>
      <c r="AB308" s="147">
        <v>2.7E-2</v>
      </c>
      <c r="AC308" s="12"/>
    </row>
    <row r="309" spans="1:29" x14ac:dyDescent="0.25">
      <c r="A309" s="98" t="s">
        <v>1739</v>
      </c>
      <c r="B309" s="147" t="s">
        <v>162</v>
      </c>
      <c r="C309" s="147">
        <v>0.20998401136969266</v>
      </c>
      <c r="D309" s="147">
        <v>0.33913661396340378</v>
      </c>
      <c r="E309" s="147">
        <v>0.18155977971220466</v>
      </c>
      <c r="F309" s="147">
        <v>1.6343933203055605E-2</v>
      </c>
      <c r="G309" s="147">
        <v>0.21300408598330076</v>
      </c>
      <c r="H309" s="147">
        <v>3.7306804050453012E-3</v>
      </c>
      <c r="I309" s="147">
        <v>3.6240895363297214E-2</v>
      </c>
      <c r="J309" s="147">
        <v>1</v>
      </c>
      <c r="K309" s="148">
        <v>5629</v>
      </c>
      <c r="L309" s="98"/>
      <c r="M309" s="147" t="s">
        <v>162</v>
      </c>
      <c r="N309" s="147" t="s">
        <v>162</v>
      </c>
      <c r="O309" s="147">
        <v>0.2</v>
      </c>
      <c r="P309" s="147">
        <v>0.221</v>
      </c>
      <c r="Q309" s="147">
        <v>0.32700000000000001</v>
      </c>
      <c r="R309" s="147">
        <v>0.35199999999999998</v>
      </c>
      <c r="S309" s="147">
        <v>0.17199999999999999</v>
      </c>
      <c r="T309" s="147">
        <v>0.192</v>
      </c>
      <c r="U309" s="147">
        <v>1.2999999999999999E-2</v>
      </c>
      <c r="V309" s="147">
        <v>0.02</v>
      </c>
      <c r="W309" s="147">
        <v>0.20300000000000001</v>
      </c>
      <c r="X309" s="147">
        <v>0.224</v>
      </c>
      <c r="Y309" s="147">
        <v>2E-3</v>
      </c>
      <c r="Z309" s="147">
        <v>6.0000000000000001E-3</v>
      </c>
      <c r="AA309" s="147">
        <v>3.2000000000000001E-2</v>
      </c>
      <c r="AB309" s="147">
        <v>4.1000000000000002E-2</v>
      </c>
      <c r="AC309" s="12"/>
    </row>
    <row r="310" spans="1:29" x14ac:dyDescent="0.25">
      <c r="A310" s="98" t="s">
        <v>1740</v>
      </c>
      <c r="B310" s="147" t="s">
        <v>162</v>
      </c>
      <c r="C310" s="147">
        <v>8.8068181818181823E-2</v>
      </c>
      <c r="D310" s="147">
        <v>0.41193181818181818</v>
      </c>
      <c r="E310" s="147">
        <v>0.19886363636363635</v>
      </c>
      <c r="F310" s="147">
        <v>7.6704545454545456E-2</v>
      </c>
      <c r="G310" s="147">
        <v>0.19034090909090909</v>
      </c>
      <c r="H310" s="147">
        <v>2.840909090909091E-3</v>
      </c>
      <c r="I310" s="147">
        <v>3.125E-2</v>
      </c>
      <c r="J310" s="147">
        <v>0.99999999999999989</v>
      </c>
      <c r="K310" s="148">
        <v>352</v>
      </c>
      <c r="L310" s="98"/>
      <c r="M310" s="147" t="s">
        <v>162</v>
      </c>
      <c r="N310" s="147" t="s">
        <v>162</v>
      </c>
      <c r="O310" s="147">
        <v>6.3E-2</v>
      </c>
      <c r="P310" s="147">
        <v>0.122</v>
      </c>
      <c r="Q310" s="147">
        <v>0.36199999999999999</v>
      </c>
      <c r="R310" s="147">
        <v>0.46400000000000002</v>
      </c>
      <c r="S310" s="147">
        <v>0.161</v>
      </c>
      <c r="T310" s="147">
        <v>0.24399999999999999</v>
      </c>
      <c r="U310" s="147">
        <v>5.2999999999999999E-2</v>
      </c>
      <c r="V310" s="147">
        <v>0.109</v>
      </c>
      <c r="W310" s="147">
        <v>0.153</v>
      </c>
      <c r="X310" s="147">
        <v>0.23499999999999999</v>
      </c>
      <c r="Y310" s="147">
        <v>1E-3</v>
      </c>
      <c r="Z310" s="147">
        <v>1.6E-2</v>
      </c>
      <c r="AA310" s="147">
        <v>1.7999999999999999E-2</v>
      </c>
      <c r="AB310" s="147">
        <v>5.5E-2</v>
      </c>
      <c r="AC310" s="12"/>
    </row>
    <row r="311" spans="1:29" x14ac:dyDescent="0.25">
      <c r="A311" s="98" t="s">
        <v>1741</v>
      </c>
      <c r="B311" s="147" t="s">
        <v>162</v>
      </c>
      <c r="C311" s="147">
        <v>0.23952405587170203</v>
      </c>
      <c r="D311" s="147">
        <v>0.50025866528711849</v>
      </c>
      <c r="E311" s="147">
        <v>0.1479565442317641</v>
      </c>
      <c r="F311" s="147">
        <v>2.6901189860320744E-2</v>
      </c>
      <c r="G311" s="147">
        <v>5.9493016037247805E-2</v>
      </c>
      <c r="H311" s="147" t="s">
        <v>162</v>
      </c>
      <c r="I311" s="147">
        <v>2.5866528711846869E-2</v>
      </c>
      <c r="J311" s="147">
        <v>1</v>
      </c>
      <c r="K311" s="148">
        <v>1933</v>
      </c>
      <c r="L311" s="98"/>
      <c r="M311" s="147" t="s">
        <v>162</v>
      </c>
      <c r="N311" s="147" t="s">
        <v>162</v>
      </c>
      <c r="O311" s="147">
        <v>0.221</v>
      </c>
      <c r="P311" s="147">
        <v>0.25900000000000001</v>
      </c>
      <c r="Q311" s="147">
        <v>0.47799999999999998</v>
      </c>
      <c r="R311" s="147">
        <v>0.52300000000000002</v>
      </c>
      <c r="S311" s="147">
        <v>0.13300000000000001</v>
      </c>
      <c r="T311" s="147">
        <v>0.16400000000000001</v>
      </c>
      <c r="U311" s="147">
        <v>2.1000000000000001E-2</v>
      </c>
      <c r="V311" s="147">
        <v>3.5000000000000003E-2</v>
      </c>
      <c r="W311" s="147">
        <v>0.05</v>
      </c>
      <c r="X311" s="147">
        <v>7.0999999999999994E-2</v>
      </c>
      <c r="Y311" s="147" t="s">
        <v>162</v>
      </c>
      <c r="Z311" s="147" t="s">
        <v>162</v>
      </c>
      <c r="AA311" s="147">
        <v>0.02</v>
      </c>
      <c r="AB311" s="147">
        <v>3.4000000000000002E-2</v>
      </c>
      <c r="AC311" s="12"/>
    </row>
    <row r="312" spans="1:29" x14ac:dyDescent="0.25">
      <c r="A312" s="98" t="s">
        <v>1742</v>
      </c>
      <c r="B312" s="147" t="s">
        <v>162</v>
      </c>
      <c r="C312" s="147">
        <v>0.33222057368941643</v>
      </c>
      <c r="D312" s="147">
        <v>0.29315034619188923</v>
      </c>
      <c r="E312" s="147">
        <v>0.11214144411473788</v>
      </c>
      <c r="F312" s="147">
        <v>4.5623145400593472E-2</v>
      </c>
      <c r="G312" s="147">
        <v>0.18867457962413453</v>
      </c>
      <c r="H312" s="147">
        <v>1.9782393669634025E-3</v>
      </c>
      <c r="I312" s="147">
        <v>2.6211671612265085E-2</v>
      </c>
      <c r="J312" s="147">
        <v>1</v>
      </c>
      <c r="K312" s="148">
        <v>8088</v>
      </c>
      <c r="L312" s="98"/>
      <c r="M312" s="147" t="s">
        <v>162</v>
      </c>
      <c r="N312" s="147" t="s">
        <v>162</v>
      </c>
      <c r="O312" s="147">
        <v>0.32200000000000001</v>
      </c>
      <c r="P312" s="147">
        <v>0.34300000000000003</v>
      </c>
      <c r="Q312" s="147">
        <v>0.28299999999999997</v>
      </c>
      <c r="R312" s="147">
        <v>0.30299999999999999</v>
      </c>
      <c r="S312" s="147">
        <v>0.105</v>
      </c>
      <c r="T312" s="147">
        <v>0.11899999999999999</v>
      </c>
      <c r="U312" s="147">
        <v>4.1000000000000002E-2</v>
      </c>
      <c r="V312" s="147">
        <v>0.05</v>
      </c>
      <c r="W312" s="147">
        <v>0.18</v>
      </c>
      <c r="X312" s="147">
        <v>0.19700000000000001</v>
      </c>
      <c r="Y312" s="147">
        <v>1E-3</v>
      </c>
      <c r="Z312" s="147">
        <v>3.0000000000000001E-3</v>
      </c>
      <c r="AA312" s="147">
        <v>2.3E-2</v>
      </c>
      <c r="AB312" s="147">
        <v>0.03</v>
      </c>
      <c r="AC312" s="12"/>
    </row>
    <row r="313" spans="1:29" x14ac:dyDescent="0.25">
      <c r="A313" s="98" t="s">
        <v>1743</v>
      </c>
      <c r="B313" s="147" t="s">
        <v>162</v>
      </c>
      <c r="C313" s="147">
        <v>0.11206678472046547</v>
      </c>
      <c r="D313" s="147">
        <v>0.16885909435871491</v>
      </c>
      <c r="E313" s="147">
        <v>5.4262585378193777E-2</v>
      </c>
      <c r="F313" s="147">
        <v>1.2522135087275487E-2</v>
      </c>
      <c r="G313" s="147">
        <v>0.59878573235517329</v>
      </c>
      <c r="H313" s="147">
        <v>1.783455603339236E-2</v>
      </c>
      <c r="I313" s="147">
        <v>3.5669112066784719E-2</v>
      </c>
      <c r="J313" s="147">
        <v>1</v>
      </c>
      <c r="K313" s="148">
        <v>7906</v>
      </c>
      <c r="L313" s="98"/>
      <c r="M313" s="147" t="s">
        <v>162</v>
      </c>
      <c r="N313" s="147" t="s">
        <v>162</v>
      </c>
      <c r="O313" s="147">
        <v>0.105</v>
      </c>
      <c r="P313" s="147">
        <v>0.11899999999999999</v>
      </c>
      <c r="Q313" s="147">
        <v>0.161</v>
      </c>
      <c r="R313" s="147">
        <v>0.17699999999999999</v>
      </c>
      <c r="S313" s="147">
        <v>4.9000000000000002E-2</v>
      </c>
      <c r="T313" s="147">
        <v>5.8999999999999997E-2</v>
      </c>
      <c r="U313" s="147">
        <v>0.01</v>
      </c>
      <c r="V313" s="147">
        <v>1.4999999999999999E-2</v>
      </c>
      <c r="W313" s="147">
        <v>0.58799999999999997</v>
      </c>
      <c r="X313" s="147">
        <v>0.61</v>
      </c>
      <c r="Y313" s="147">
        <v>1.4999999999999999E-2</v>
      </c>
      <c r="Z313" s="147">
        <v>2.1000000000000001E-2</v>
      </c>
      <c r="AA313" s="147">
        <v>3.2000000000000001E-2</v>
      </c>
      <c r="AB313" s="147">
        <v>0.04</v>
      </c>
      <c r="AC313" s="12"/>
    </row>
    <row r="314" spans="1:29" x14ac:dyDescent="0.25">
      <c r="A314" s="98" t="s">
        <v>1744</v>
      </c>
      <c r="B314" s="147">
        <v>0.26580226904376014</v>
      </c>
      <c r="C314" s="147">
        <v>0.19935170178282011</v>
      </c>
      <c r="D314" s="147">
        <v>0.29335494327390599</v>
      </c>
      <c r="E314" s="147">
        <v>7.9011345218800655E-2</v>
      </c>
      <c r="F314" s="147">
        <v>1.7017828200972446E-2</v>
      </c>
      <c r="G314" s="147">
        <v>0.11061588330632091</v>
      </c>
      <c r="H314" s="147">
        <v>8.1037277147487841E-4</v>
      </c>
      <c r="I314" s="147">
        <v>3.4035656401944892E-2</v>
      </c>
      <c r="J314" s="147">
        <v>1</v>
      </c>
      <c r="K314" s="148">
        <v>2468</v>
      </c>
      <c r="L314" s="98"/>
      <c r="M314" s="147">
        <v>0.249</v>
      </c>
      <c r="N314" s="147">
        <v>0.28399999999999997</v>
      </c>
      <c r="O314" s="147">
        <v>0.184</v>
      </c>
      <c r="P314" s="147">
        <v>0.216</v>
      </c>
      <c r="Q314" s="147">
        <v>0.27600000000000002</v>
      </c>
      <c r="R314" s="147">
        <v>0.312</v>
      </c>
      <c r="S314" s="147">
        <v>6.9000000000000006E-2</v>
      </c>
      <c r="T314" s="147">
        <v>0.09</v>
      </c>
      <c r="U314" s="147">
        <v>1.2999999999999999E-2</v>
      </c>
      <c r="V314" s="147">
        <v>2.3E-2</v>
      </c>
      <c r="W314" s="147">
        <v>9.9000000000000005E-2</v>
      </c>
      <c r="X314" s="147">
        <v>0.124</v>
      </c>
      <c r="Y314" s="147">
        <v>0</v>
      </c>
      <c r="Z314" s="147">
        <v>3.0000000000000001E-3</v>
      </c>
      <c r="AA314" s="147">
        <v>2.8000000000000001E-2</v>
      </c>
      <c r="AB314" s="147">
        <v>4.2000000000000003E-2</v>
      </c>
      <c r="AC314" s="12"/>
    </row>
    <row r="315" spans="1:29" x14ac:dyDescent="0.25">
      <c r="A315" s="98" t="s">
        <v>1745</v>
      </c>
      <c r="B315" s="147">
        <v>0.12466454209996645</v>
      </c>
      <c r="C315" s="147">
        <v>8.8057698758805766E-4</v>
      </c>
      <c r="D315" s="147">
        <v>0.63976014760147604</v>
      </c>
      <c r="E315" s="147">
        <v>0.15762328077826232</v>
      </c>
      <c r="F315" s="147">
        <v>2.7130157665213015E-2</v>
      </c>
      <c r="G315" s="147">
        <v>9.9379402884937941E-3</v>
      </c>
      <c r="H315" s="147" t="s">
        <v>162</v>
      </c>
      <c r="I315" s="147">
        <v>4.0003354579000339E-2</v>
      </c>
      <c r="J315" s="147">
        <v>1</v>
      </c>
      <c r="K315" s="148">
        <v>23848</v>
      </c>
      <c r="L315" s="98"/>
      <c r="M315" s="147">
        <v>0.121</v>
      </c>
      <c r="N315" s="147">
        <v>0.129</v>
      </c>
      <c r="O315" s="147">
        <v>1E-3</v>
      </c>
      <c r="P315" s="147">
        <v>1E-3</v>
      </c>
      <c r="Q315" s="147">
        <v>0.63400000000000001</v>
      </c>
      <c r="R315" s="147">
        <v>0.64600000000000002</v>
      </c>
      <c r="S315" s="147">
        <v>0.153</v>
      </c>
      <c r="T315" s="147">
        <v>0.16200000000000001</v>
      </c>
      <c r="U315" s="147">
        <v>2.5000000000000001E-2</v>
      </c>
      <c r="V315" s="147">
        <v>2.9000000000000001E-2</v>
      </c>
      <c r="W315" s="147">
        <v>8.9999999999999993E-3</v>
      </c>
      <c r="X315" s="147">
        <v>1.0999999999999999E-2</v>
      </c>
      <c r="Y315" s="147" t="s">
        <v>162</v>
      </c>
      <c r="Z315" s="147" t="s">
        <v>162</v>
      </c>
      <c r="AA315" s="147">
        <v>3.7999999999999999E-2</v>
      </c>
      <c r="AB315" s="147">
        <v>4.2999999999999997E-2</v>
      </c>
      <c r="AC315" s="12"/>
    </row>
    <row r="316" spans="1:29" x14ac:dyDescent="0.25">
      <c r="A316" s="98" t="s">
        <v>1746</v>
      </c>
      <c r="B316" s="147">
        <v>6.97396199859254E-2</v>
      </c>
      <c r="C316" s="147">
        <v>0.31076706544686838</v>
      </c>
      <c r="D316" s="147">
        <v>0.23933849401829699</v>
      </c>
      <c r="E316" s="147">
        <v>6.5693173821252643E-2</v>
      </c>
      <c r="F316" s="147">
        <v>3.7825475017593244E-2</v>
      </c>
      <c r="G316" s="147">
        <v>0.25116115411681916</v>
      </c>
      <c r="H316" s="147">
        <v>2.8852920478536241E-3</v>
      </c>
      <c r="I316" s="147">
        <v>2.2589725545390571E-2</v>
      </c>
      <c r="J316" s="147">
        <v>1</v>
      </c>
      <c r="K316" s="148">
        <v>28420</v>
      </c>
      <c r="L316" s="98"/>
      <c r="M316" s="147">
        <v>6.7000000000000004E-2</v>
      </c>
      <c r="N316" s="147">
        <v>7.2999999999999995E-2</v>
      </c>
      <c r="O316" s="147">
        <v>0.30499999999999999</v>
      </c>
      <c r="P316" s="147">
        <v>0.316</v>
      </c>
      <c r="Q316" s="147">
        <v>0.23400000000000001</v>
      </c>
      <c r="R316" s="147">
        <v>0.24399999999999999</v>
      </c>
      <c r="S316" s="147">
        <v>6.3E-2</v>
      </c>
      <c r="T316" s="147">
        <v>6.9000000000000006E-2</v>
      </c>
      <c r="U316" s="147">
        <v>3.5999999999999997E-2</v>
      </c>
      <c r="V316" s="147">
        <v>0.04</v>
      </c>
      <c r="W316" s="147">
        <v>0.246</v>
      </c>
      <c r="X316" s="147">
        <v>0.25600000000000001</v>
      </c>
      <c r="Y316" s="147">
        <v>2E-3</v>
      </c>
      <c r="Z316" s="147">
        <v>4.0000000000000001E-3</v>
      </c>
      <c r="AA316" s="147">
        <v>2.1000000000000001E-2</v>
      </c>
      <c r="AB316" s="147">
        <v>2.4E-2</v>
      </c>
      <c r="AC316" s="12"/>
    </row>
    <row r="317" spans="1:29" x14ac:dyDescent="0.25">
      <c r="A317" s="98" t="s">
        <v>1747</v>
      </c>
      <c r="B317" s="147">
        <v>0.63011108484991729</v>
      </c>
      <c r="C317" s="147">
        <v>0.17868116284566296</v>
      </c>
      <c r="D317" s="147">
        <v>0.10777593949420941</v>
      </c>
      <c r="E317" s="147">
        <v>3.3325454975183175E-2</v>
      </c>
      <c r="F317" s="147">
        <v>2.363507445048452E-3</v>
      </c>
      <c r="G317" s="147">
        <v>1.3708343181281021E-2</v>
      </c>
      <c r="H317" s="147" t="s">
        <v>162</v>
      </c>
      <c r="I317" s="147">
        <v>3.403450720869771E-2</v>
      </c>
      <c r="J317" s="147">
        <v>0.99999999999999989</v>
      </c>
      <c r="K317" s="148">
        <v>4231</v>
      </c>
      <c r="L317" s="98"/>
      <c r="M317" s="147">
        <v>0.61499999999999999</v>
      </c>
      <c r="N317" s="147">
        <v>0.64500000000000002</v>
      </c>
      <c r="O317" s="147">
        <v>0.16700000000000001</v>
      </c>
      <c r="P317" s="147">
        <v>0.191</v>
      </c>
      <c r="Q317" s="147">
        <v>9.9000000000000005E-2</v>
      </c>
      <c r="R317" s="147">
        <v>0.11700000000000001</v>
      </c>
      <c r="S317" s="147">
        <v>2.8000000000000001E-2</v>
      </c>
      <c r="T317" s="147">
        <v>3.9E-2</v>
      </c>
      <c r="U317" s="147">
        <v>1E-3</v>
      </c>
      <c r="V317" s="147">
        <v>4.0000000000000001E-3</v>
      </c>
      <c r="W317" s="147">
        <v>1.0999999999999999E-2</v>
      </c>
      <c r="X317" s="147">
        <v>1.7999999999999999E-2</v>
      </c>
      <c r="Y317" s="147" t="s">
        <v>162</v>
      </c>
      <c r="Z317" s="147" t="s">
        <v>162</v>
      </c>
      <c r="AA317" s="147">
        <v>2.9000000000000001E-2</v>
      </c>
      <c r="AB317" s="147">
        <v>0.04</v>
      </c>
      <c r="AC317" s="12"/>
    </row>
    <row r="318" spans="1:29" x14ac:dyDescent="0.25">
      <c r="A318" s="98" t="s">
        <v>1748</v>
      </c>
      <c r="B318" s="147">
        <v>0.29173363949483355</v>
      </c>
      <c r="C318" s="147">
        <v>0.505166475315729</v>
      </c>
      <c r="D318" s="147">
        <v>9.7273249138920784E-2</v>
      </c>
      <c r="E318" s="147">
        <v>2.7554535017221583E-2</v>
      </c>
      <c r="F318" s="147">
        <v>1.3203214695752009E-3</v>
      </c>
      <c r="G318" s="147">
        <v>5.1176808266360507E-2</v>
      </c>
      <c r="H318" s="147">
        <v>2.4684270952927668E-3</v>
      </c>
      <c r="I318" s="147">
        <v>2.3306544202066591E-2</v>
      </c>
      <c r="J318" s="147">
        <v>0.99999999999999989</v>
      </c>
      <c r="K318" s="148">
        <v>34840</v>
      </c>
      <c r="L318" s="98"/>
      <c r="M318" s="147">
        <v>0.28699999999999998</v>
      </c>
      <c r="N318" s="147">
        <v>0.29699999999999999</v>
      </c>
      <c r="O318" s="147">
        <v>0.5</v>
      </c>
      <c r="P318" s="147">
        <v>0.51</v>
      </c>
      <c r="Q318" s="147">
        <v>9.4E-2</v>
      </c>
      <c r="R318" s="147">
        <v>0.1</v>
      </c>
      <c r="S318" s="147">
        <v>2.5999999999999999E-2</v>
      </c>
      <c r="T318" s="147">
        <v>2.9000000000000001E-2</v>
      </c>
      <c r="U318" s="147">
        <v>1E-3</v>
      </c>
      <c r="V318" s="147">
        <v>2E-3</v>
      </c>
      <c r="W318" s="147">
        <v>4.9000000000000002E-2</v>
      </c>
      <c r="X318" s="147">
        <v>5.3999999999999999E-2</v>
      </c>
      <c r="Y318" s="147">
        <v>2E-3</v>
      </c>
      <c r="Z318" s="147">
        <v>3.0000000000000001E-3</v>
      </c>
      <c r="AA318" s="147">
        <v>2.1999999999999999E-2</v>
      </c>
      <c r="AB318" s="147">
        <v>2.5000000000000001E-2</v>
      </c>
      <c r="AC318" s="12"/>
    </row>
    <row r="319" spans="1:29" x14ac:dyDescent="0.25">
      <c r="A319" s="98" t="s">
        <v>1749</v>
      </c>
      <c r="B319" s="147" t="s">
        <v>162</v>
      </c>
      <c r="C319" s="147">
        <v>0.29313543599257885</v>
      </c>
      <c r="D319" s="147">
        <v>0.38033395176252321</v>
      </c>
      <c r="E319" s="147">
        <v>0.15213358070500926</v>
      </c>
      <c r="F319" s="147">
        <v>1.6697588126159554E-2</v>
      </c>
      <c r="G319" s="147">
        <v>0.12059369202226346</v>
      </c>
      <c r="H319" s="147">
        <v>1.8552875695732839E-3</v>
      </c>
      <c r="I319" s="147">
        <v>3.525046382189239E-2</v>
      </c>
      <c r="J319" s="147">
        <v>1</v>
      </c>
      <c r="K319" s="148">
        <v>539</v>
      </c>
      <c r="L319" s="98"/>
      <c r="M319" s="147" t="s">
        <v>162</v>
      </c>
      <c r="N319" s="147" t="s">
        <v>162</v>
      </c>
      <c r="O319" s="147">
        <v>0.25600000000000001</v>
      </c>
      <c r="P319" s="147">
        <v>0.33300000000000002</v>
      </c>
      <c r="Q319" s="147">
        <v>0.34</v>
      </c>
      <c r="R319" s="147">
        <v>0.42199999999999999</v>
      </c>
      <c r="S319" s="147">
        <v>0.124</v>
      </c>
      <c r="T319" s="147">
        <v>0.185</v>
      </c>
      <c r="U319" s="147">
        <v>8.9999999999999993E-3</v>
      </c>
      <c r="V319" s="147">
        <v>3.1E-2</v>
      </c>
      <c r="W319" s="147">
        <v>9.6000000000000002E-2</v>
      </c>
      <c r="X319" s="147">
        <v>0.151</v>
      </c>
      <c r="Y319" s="147">
        <v>0</v>
      </c>
      <c r="Z319" s="147">
        <v>0.01</v>
      </c>
      <c r="AA319" s="147">
        <v>2.3E-2</v>
      </c>
      <c r="AB319" s="147">
        <v>5.3999999999999999E-2</v>
      </c>
      <c r="AC319" s="12"/>
    </row>
    <row r="320" spans="1:29" x14ac:dyDescent="0.25">
      <c r="A320" s="98" t="s">
        <v>1750</v>
      </c>
      <c r="B320" s="147" t="s">
        <v>162</v>
      </c>
      <c r="C320" s="147">
        <v>0.40902330193356468</v>
      </c>
      <c r="D320" s="147">
        <v>0.22905304908279622</v>
      </c>
      <c r="E320" s="147">
        <v>0.28705999008428357</v>
      </c>
      <c r="F320" s="147">
        <v>7.9325731284085269E-3</v>
      </c>
      <c r="G320" s="147">
        <v>5.0570153693604361E-2</v>
      </c>
      <c r="H320" s="147" t="s">
        <v>162</v>
      </c>
      <c r="I320" s="147">
        <v>1.6360932077342589E-2</v>
      </c>
      <c r="J320" s="147">
        <v>1.0000000000000002</v>
      </c>
      <c r="K320" s="148">
        <v>2017</v>
      </c>
      <c r="L320" s="98"/>
      <c r="M320" s="147" t="s">
        <v>162</v>
      </c>
      <c r="N320" s="147" t="s">
        <v>162</v>
      </c>
      <c r="O320" s="147">
        <v>0.38800000000000001</v>
      </c>
      <c r="P320" s="147">
        <v>0.43099999999999999</v>
      </c>
      <c r="Q320" s="147">
        <v>0.21099999999999999</v>
      </c>
      <c r="R320" s="147">
        <v>0.248</v>
      </c>
      <c r="S320" s="147">
        <v>0.26800000000000002</v>
      </c>
      <c r="T320" s="147">
        <v>0.307</v>
      </c>
      <c r="U320" s="147">
        <v>5.0000000000000001E-3</v>
      </c>
      <c r="V320" s="147">
        <v>1.2999999999999999E-2</v>
      </c>
      <c r="W320" s="147">
        <v>4.2000000000000003E-2</v>
      </c>
      <c r="X320" s="147">
        <v>6.0999999999999999E-2</v>
      </c>
      <c r="Y320" s="147" t="s">
        <v>162</v>
      </c>
      <c r="Z320" s="147" t="s">
        <v>162</v>
      </c>
      <c r="AA320" s="147">
        <v>1.2E-2</v>
      </c>
      <c r="AB320" s="147">
        <v>2.3E-2</v>
      </c>
      <c r="AC320" s="12"/>
    </row>
    <row r="321" spans="1:29" x14ac:dyDescent="0.25">
      <c r="A321" s="98" t="s">
        <v>1751</v>
      </c>
      <c r="B321" s="147" t="s">
        <v>162</v>
      </c>
      <c r="C321" s="147">
        <v>0.50764119601328905</v>
      </c>
      <c r="D321" s="147">
        <v>0.29235880398671099</v>
      </c>
      <c r="E321" s="147">
        <v>0.10564784053156147</v>
      </c>
      <c r="F321" s="147">
        <v>1.0631229235880399E-2</v>
      </c>
      <c r="G321" s="147">
        <v>6.3787375415282385E-2</v>
      </c>
      <c r="H321" s="147">
        <v>6.6445182724252495E-4</v>
      </c>
      <c r="I321" s="147">
        <v>1.9269102990033222E-2</v>
      </c>
      <c r="J321" s="147">
        <v>1</v>
      </c>
      <c r="K321" s="148">
        <v>1505</v>
      </c>
      <c r="L321" s="98"/>
      <c r="M321" s="147" t="s">
        <v>162</v>
      </c>
      <c r="N321" s="147" t="s">
        <v>162</v>
      </c>
      <c r="O321" s="147">
        <v>0.48199999999999998</v>
      </c>
      <c r="P321" s="147">
        <v>0.53300000000000003</v>
      </c>
      <c r="Q321" s="147">
        <v>0.27</v>
      </c>
      <c r="R321" s="147">
        <v>0.316</v>
      </c>
      <c r="S321" s="147">
        <v>9.0999999999999998E-2</v>
      </c>
      <c r="T321" s="147">
        <v>0.122</v>
      </c>
      <c r="U321" s="147">
        <v>7.0000000000000001E-3</v>
      </c>
      <c r="V321" s="147">
        <v>1.7000000000000001E-2</v>
      </c>
      <c r="W321" s="147">
        <v>5.2999999999999999E-2</v>
      </c>
      <c r="X321" s="147">
        <v>7.6999999999999999E-2</v>
      </c>
      <c r="Y321" s="147">
        <v>0</v>
      </c>
      <c r="Z321" s="147">
        <v>4.0000000000000001E-3</v>
      </c>
      <c r="AA321" s="147">
        <v>1.2999999999999999E-2</v>
      </c>
      <c r="AB321" s="147">
        <v>2.8000000000000001E-2</v>
      </c>
      <c r="AC321" s="12"/>
    </row>
    <row r="322" spans="1:29" x14ac:dyDescent="0.25">
      <c r="A322" s="98" t="s">
        <v>1752</v>
      </c>
      <c r="B322" s="147" t="s">
        <v>162</v>
      </c>
      <c r="C322" s="147">
        <v>0.3522058823529412</v>
      </c>
      <c r="D322" s="147">
        <v>0.35808823529411765</v>
      </c>
      <c r="E322" s="147">
        <v>0.1588235294117647</v>
      </c>
      <c r="F322" s="147">
        <v>9.5588235294117654E-3</v>
      </c>
      <c r="G322" s="147">
        <v>0.1</v>
      </c>
      <c r="H322" s="147">
        <v>1.4705882352941176E-3</v>
      </c>
      <c r="I322" s="147">
        <v>1.9852941176470587E-2</v>
      </c>
      <c r="J322" s="147">
        <v>1</v>
      </c>
      <c r="K322" s="148">
        <v>1360</v>
      </c>
      <c r="L322" s="98"/>
      <c r="M322" s="147" t="s">
        <v>162</v>
      </c>
      <c r="N322" s="147" t="s">
        <v>162</v>
      </c>
      <c r="O322" s="147">
        <v>0.32700000000000001</v>
      </c>
      <c r="P322" s="147">
        <v>0.378</v>
      </c>
      <c r="Q322" s="147">
        <v>0.33300000000000002</v>
      </c>
      <c r="R322" s="147">
        <v>0.38400000000000001</v>
      </c>
      <c r="S322" s="147">
        <v>0.14000000000000001</v>
      </c>
      <c r="T322" s="147">
        <v>0.17899999999999999</v>
      </c>
      <c r="U322" s="147">
        <v>6.0000000000000001E-3</v>
      </c>
      <c r="V322" s="147">
        <v>1.6E-2</v>
      </c>
      <c r="W322" s="147">
        <v>8.5000000000000006E-2</v>
      </c>
      <c r="X322" s="147">
        <v>0.11700000000000001</v>
      </c>
      <c r="Y322" s="147">
        <v>0</v>
      </c>
      <c r="Z322" s="147">
        <v>5.0000000000000001E-3</v>
      </c>
      <c r="AA322" s="147">
        <v>1.4E-2</v>
      </c>
      <c r="AB322" s="147">
        <v>2.9000000000000001E-2</v>
      </c>
      <c r="AC322" s="12"/>
    </row>
    <row r="323" spans="1:29" x14ac:dyDescent="0.25">
      <c r="A323" s="98" t="s">
        <v>1753</v>
      </c>
      <c r="B323" s="147" t="s">
        <v>162</v>
      </c>
      <c r="C323" s="147">
        <v>0.35535858178887991</v>
      </c>
      <c r="D323" s="147">
        <v>0.32232070910556004</v>
      </c>
      <c r="E323" s="147">
        <v>0.10153102336825141</v>
      </c>
      <c r="F323" s="147">
        <v>1.7727639000805803E-2</v>
      </c>
      <c r="G323" s="147">
        <v>0.17405318291700242</v>
      </c>
      <c r="H323" s="147" t="s">
        <v>162</v>
      </c>
      <c r="I323" s="147">
        <v>2.9008863819500404E-2</v>
      </c>
      <c r="J323" s="147">
        <v>1</v>
      </c>
      <c r="K323" s="148">
        <v>1241</v>
      </c>
      <c r="L323" s="98"/>
      <c r="M323" s="147" t="s">
        <v>162</v>
      </c>
      <c r="N323" s="147" t="s">
        <v>162</v>
      </c>
      <c r="O323" s="147">
        <v>0.32900000000000001</v>
      </c>
      <c r="P323" s="147">
        <v>0.38200000000000001</v>
      </c>
      <c r="Q323" s="147">
        <v>0.29699999999999999</v>
      </c>
      <c r="R323" s="147">
        <v>0.34899999999999998</v>
      </c>
      <c r="S323" s="147">
        <v>8.5999999999999993E-2</v>
      </c>
      <c r="T323" s="147">
        <v>0.12</v>
      </c>
      <c r="U323" s="147">
        <v>1.2E-2</v>
      </c>
      <c r="V323" s="147">
        <v>2.7E-2</v>
      </c>
      <c r="W323" s="147">
        <v>0.154</v>
      </c>
      <c r="X323" s="147">
        <v>0.19600000000000001</v>
      </c>
      <c r="Y323" s="147" t="s">
        <v>162</v>
      </c>
      <c r="Z323" s="147" t="s">
        <v>162</v>
      </c>
      <c r="AA323" s="147">
        <v>2.1000000000000001E-2</v>
      </c>
      <c r="AB323" s="147">
        <v>0.04</v>
      </c>
      <c r="AC323" s="12"/>
    </row>
    <row r="324" spans="1:29" x14ac:dyDescent="0.25">
      <c r="A324" s="98" t="s">
        <v>1754</v>
      </c>
      <c r="B324" s="147" t="s">
        <v>162</v>
      </c>
      <c r="C324" s="147">
        <v>4.2926829268292686E-2</v>
      </c>
      <c r="D324" s="147">
        <v>0.22829268292682928</v>
      </c>
      <c r="E324" s="147">
        <v>0.10097560975609757</v>
      </c>
      <c r="F324" s="147">
        <v>3.7073170731707315E-2</v>
      </c>
      <c r="G324" s="147">
        <v>0.56975609756097556</v>
      </c>
      <c r="H324" s="147">
        <v>9.7560975609756097E-4</v>
      </c>
      <c r="I324" s="147">
        <v>0.02</v>
      </c>
      <c r="J324" s="147">
        <v>1</v>
      </c>
      <c r="K324" s="148">
        <v>2050</v>
      </c>
      <c r="L324" s="98"/>
      <c r="M324" s="147" t="s">
        <v>162</v>
      </c>
      <c r="N324" s="147" t="s">
        <v>162</v>
      </c>
      <c r="O324" s="147">
        <v>3.5000000000000003E-2</v>
      </c>
      <c r="P324" s="147">
        <v>5.2999999999999999E-2</v>
      </c>
      <c r="Q324" s="147">
        <v>0.21099999999999999</v>
      </c>
      <c r="R324" s="147">
        <v>0.247</v>
      </c>
      <c r="S324" s="147">
        <v>8.8999999999999996E-2</v>
      </c>
      <c r="T324" s="147">
        <v>0.115</v>
      </c>
      <c r="U324" s="147">
        <v>0.03</v>
      </c>
      <c r="V324" s="147">
        <v>4.5999999999999999E-2</v>
      </c>
      <c r="W324" s="147">
        <v>0.54800000000000004</v>
      </c>
      <c r="X324" s="147">
        <v>0.59099999999999997</v>
      </c>
      <c r="Y324" s="147">
        <v>0</v>
      </c>
      <c r="Z324" s="147">
        <v>4.0000000000000001E-3</v>
      </c>
      <c r="AA324" s="147">
        <v>1.4999999999999999E-2</v>
      </c>
      <c r="AB324" s="147">
        <v>2.7E-2</v>
      </c>
      <c r="AC324" s="12"/>
    </row>
    <row r="325" spans="1:29" x14ac:dyDescent="0.25">
      <c r="A325" s="98" t="s">
        <v>1755</v>
      </c>
      <c r="B325" s="147" t="s">
        <v>162</v>
      </c>
      <c r="C325" s="147">
        <v>0.18837803320561941</v>
      </c>
      <c r="D325" s="147">
        <v>0.44476372924648788</v>
      </c>
      <c r="E325" s="147">
        <v>8.7803320561941248E-2</v>
      </c>
      <c r="F325" s="147">
        <v>6.7049808429118776E-3</v>
      </c>
      <c r="G325" s="147">
        <v>0.16411238825031929</v>
      </c>
      <c r="H325" s="147">
        <v>1.5964240102171138E-3</v>
      </c>
      <c r="I325" s="147">
        <v>0.10664112388250319</v>
      </c>
      <c r="J325" s="147">
        <v>1</v>
      </c>
      <c r="K325" s="148">
        <v>3132</v>
      </c>
      <c r="L325" s="98"/>
      <c r="M325" s="147" t="s">
        <v>162</v>
      </c>
      <c r="N325" s="147" t="s">
        <v>162</v>
      </c>
      <c r="O325" s="147">
        <v>0.17499999999999999</v>
      </c>
      <c r="P325" s="147">
        <v>0.20200000000000001</v>
      </c>
      <c r="Q325" s="147">
        <v>0.42699999999999999</v>
      </c>
      <c r="R325" s="147">
        <v>0.46200000000000002</v>
      </c>
      <c r="S325" s="147">
        <v>7.8E-2</v>
      </c>
      <c r="T325" s="147">
        <v>9.8000000000000004E-2</v>
      </c>
      <c r="U325" s="147">
        <v>4.0000000000000001E-3</v>
      </c>
      <c r="V325" s="147">
        <v>0.01</v>
      </c>
      <c r="W325" s="147">
        <v>0.152</v>
      </c>
      <c r="X325" s="147">
        <v>0.17699999999999999</v>
      </c>
      <c r="Y325" s="147">
        <v>1E-3</v>
      </c>
      <c r="Z325" s="147">
        <v>4.0000000000000001E-3</v>
      </c>
      <c r="AA325" s="147">
        <v>9.6000000000000002E-2</v>
      </c>
      <c r="AB325" s="147">
        <v>0.11799999999999999</v>
      </c>
      <c r="AC325" s="12"/>
    </row>
    <row r="326" spans="1:29" x14ac:dyDescent="0.25">
      <c r="A326" s="98" t="s">
        <v>1756</v>
      </c>
      <c r="B326" s="147" t="s">
        <v>162</v>
      </c>
      <c r="C326" s="147">
        <v>7.5936883629191321E-2</v>
      </c>
      <c r="D326" s="147">
        <v>0.23372781065088757</v>
      </c>
      <c r="E326" s="147">
        <v>7.5936883629191321E-2</v>
      </c>
      <c r="F326" s="147">
        <v>5.5226824457593686E-2</v>
      </c>
      <c r="G326" s="147">
        <v>0.5335305719921104</v>
      </c>
      <c r="H326" s="147">
        <v>9.8619329388560163E-4</v>
      </c>
      <c r="I326" s="147">
        <v>2.465483234714004E-2</v>
      </c>
      <c r="J326" s="147">
        <v>1</v>
      </c>
      <c r="K326" s="148">
        <v>1014</v>
      </c>
      <c r="L326" s="98"/>
      <c r="M326" s="147" t="s">
        <v>162</v>
      </c>
      <c r="N326" s="147" t="s">
        <v>162</v>
      </c>
      <c r="O326" s="147">
        <v>6.0999999999999999E-2</v>
      </c>
      <c r="P326" s="147">
        <v>9.4E-2</v>
      </c>
      <c r="Q326" s="147">
        <v>0.20899999999999999</v>
      </c>
      <c r="R326" s="147">
        <v>0.26100000000000001</v>
      </c>
      <c r="S326" s="147">
        <v>6.0999999999999999E-2</v>
      </c>
      <c r="T326" s="147">
        <v>9.4E-2</v>
      </c>
      <c r="U326" s="147">
        <v>4.2999999999999997E-2</v>
      </c>
      <c r="V326" s="147">
        <v>7.0999999999999994E-2</v>
      </c>
      <c r="W326" s="147">
        <v>0.503</v>
      </c>
      <c r="X326" s="147">
        <v>0.56399999999999995</v>
      </c>
      <c r="Y326" s="147">
        <v>0</v>
      </c>
      <c r="Z326" s="147">
        <v>6.0000000000000001E-3</v>
      </c>
      <c r="AA326" s="147">
        <v>1.7000000000000001E-2</v>
      </c>
      <c r="AB326" s="147">
        <v>3.5999999999999997E-2</v>
      </c>
      <c r="AC326" s="12"/>
    </row>
    <row r="327" spans="1:29" x14ac:dyDescent="0.25">
      <c r="A327" s="98" t="s">
        <v>1757</v>
      </c>
      <c r="B327" s="147" t="s">
        <v>162</v>
      </c>
      <c r="C327" s="147">
        <v>0.27719846093793565</v>
      </c>
      <c r="D327" s="147">
        <v>0.21385155857915575</v>
      </c>
      <c r="E327" s="147">
        <v>8.2947638431941112E-2</v>
      </c>
      <c r="F327" s="147">
        <v>1.4080187364077399E-2</v>
      </c>
      <c r="G327" s="147">
        <v>0.38914292087213515</v>
      </c>
      <c r="H327" s="147">
        <v>2.4814587631740367E-3</v>
      </c>
      <c r="I327" s="147">
        <v>2.0297775051580886E-2</v>
      </c>
      <c r="J327" s="147">
        <v>1</v>
      </c>
      <c r="K327" s="148">
        <v>35866</v>
      </c>
      <c r="L327" s="98"/>
      <c r="M327" s="147" t="s">
        <v>162</v>
      </c>
      <c r="N327" s="147" t="s">
        <v>162</v>
      </c>
      <c r="O327" s="147">
        <v>0.27300000000000002</v>
      </c>
      <c r="P327" s="147">
        <v>0.28199999999999997</v>
      </c>
      <c r="Q327" s="147">
        <v>0.21</v>
      </c>
      <c r="R327" s="147">
        <v>0.218</v>
      </c>
      <c r="S327" s="147">
        <v>0.08</v>
      </c>
      <c r="T327" s="147">
        <v>8.5999999999999993E-2</v>
      </c>
      <c r="U327" s="147">
        <v>1.2999999999999999E-2</v>
      </c>
      <c r="V327" s="147">
        <v>1.4999999999999999E-2</v>
      </c>
      <c r="W327" s="147">
        <v>0.38400000000000001</v>
      </c>
      <c r="X327" s="147">
        <v>0.39400000000000002</v>
      </c>
      <c r="Y327" s="147">
        <v>2E-3</v>
      </c>
      <c r="Z327" s="147">
        <v>3.0000000000000001E-3</v>
      </c>
      <c r="AA327" s="147">
        <v>1.9E-2</v>
      </c>
      <c r="AB327" s="147">
        <v>2.1999999999999999E-2</v>
      </c>
      <c r="AC327" s="12"/>
    </row>
    <row r="328" spans="1:29" x14ac:dyDescent="0.25">
      <c r="A328" s="98" t="s">
        <v>1758</v>
      </c>
      <c r="B328" s="147" t="s">
        <v>162</v>
      </c>
      <c r="C328" s="147">
        <v>0.69124423963133641</v>
      </c>
      <c r="D328" s="147">
        <v>0.17972350230414746</v>
      </c>
      <c r="E328" s="147">
        <v>2.3041474654377881E-2</v>
      </c>
      <c r="F328" s="147" t="s">
        <v>162</v>
      </c>
      <c r="G328" s="147">
        <v>6.9124423963133647E-2</v>
      </c>
      <c r="H328" s="147" t="s">
        <v>162</v>
      </c>
      <c r="I328" s="147">
        <v>3.6866359447004608E-2</v>
      </c>
      <c r="J328" s="147">
        <v>1</v>
      </c>
      <c r="K328" s="148">
        <v>217</v>
      </c>
      <c r="L328" s="98"/>
      <c r="M328" s="147" t="s">
        <v>162</v>
      </c>
      <c r="N328" s="147" t="s">
        <v>162</v>
      </c>
      <c r="O328" s="147">
        <v>0.627</v>
      </c>
      <c r="P328" s="147">
        <v>0.749</v>
      </c>
      <c r="Q328" s="147">
        <v>0.13400000000000001</v>
      </c>
      <c r="R328" s="147">
        <v>0.23599999999999999</v>
      </c>
      <c r="S328" s="147">
        <v>0.01</v>
      </c>
      <c r="T328" s="147">
        <v>5.2999999999999999E-2</v>
      </c>
      <c r="U328" s="147" t="s">
        <v>162</v>
      </c>
      <c r="V328" s="147" t="s">
        <v>162</v>
      </c>
      <c r="W328" s="147">
        <v>4.2000000000000003E-2</v>
      </c>
      <c r="X328" s="147">
        <v>0.111</v>
      </c>
      <c r="Y328" s="147" t="s">
        <v>162</v>
      </c>
      <c r="Z328" s="147" t="s">
        <v>162</v>
      </c>
      <c r="AA328" s="147">
        <v>1.9E-2</v>
      </c>
      <c r="AB328" s="147">
        <v>7.0999999999999994E-2</v>
      </c>
      <c r="AC328" s="12"/>
    </row>
    <row r="329" spans="1:29" x14ac:dyDescent="0.25">
      <c r="A329" s="98" t="s">
        <v>1759</v>
      </c>
      <c r="B329" s="147" t="s">
        <v>162</v>
      </c>
      <c r="C329" s="147">
        <v>0.49297495418448384</v>
      </c>
      <c r="D329" s="147">
        <v>0.32791692119731214</v>
      </c>
      <c r="E329" s="147">
        <v>5.9376908979841173E-2</v>
      </c>
      <c r="F329" s="147">
        <v>4.3982895540623087E-3</v>
      </c>
      <c r="G329" s="147">
        <v>2.5901038485033598E-2</v>
      </c>
      <c r="H329" s="147">
        <v>2.4434941967012828E-4</v>
      </c>
      <c r="I329" s="147">
        <v>8.918753817959682E-2</v>
      </c>
      <c r="J329" s="147">
        <v>0.99999999999999989</v>
      </c>
      <c r="K329" s="148">
        <v>8185</v>
      </c>
      <c r="L329" s="98"/>
      <c r="M329" s="147" t="s">
        <v>162</v>
      </c>
      <c r="N329" s="147" t="s">
        <v>162</v>
      </c>
      <c r="O329" s="147">
        <v>0.48199999999999998</v>
      </c>
      <c r="P329" s="147">
        <v>0.504</v>
      </c>
      <c r="Q329" s="147">
        <v>0.318</v>
      </c>
      <c r="R329" s="147">
        <v>0.33800000000000002</v>
      </c>
      <c r="S329" s="147">
        <v>5.3999999999999999E-2</v>
      </c>
      <c r="T329" s="147">
        <v>6.5000000000000002E-2</v>
      </c>
      <c r="U329" s="147">
        <v>3.0000000000000001E-3</v>
      </c>
      <c r="V329" s="147">
        <v>6.0000000000000001E-3</v>
      </c>
      <c r="W329" s="147">
        <v>2.3E-2</v>
      </c>
      <c r="X329" s="147">
        <v>0.03</v>
      </c>
      <c r="Y329" s="147">
        <v>0</v>
      </c>
      <c r="Z329" s="147">
        <v>1E-3</v>
      </c>
      <c r="AA329" s="147">
        <v>8.3000000000000004E-2</v>
      </c>
      <c r="AB329" s="147">
        <v>9.6000000000000002E-2</v>
      </c>
      <c r="AC329" s="12"/>
    </row>
    <row r="330" spans="1:29" x14ac:dyDescent="0.25">
      <c r="A330" s="98" t="s">
        <v>1760</v>
      </c>
      <c r="B330" s="147" t="s">
        <v>162</v>
      </c>
      <c r="C330" s="147">
        <v>0.24847814056447151</v>
      </c>
      <c r="D330" s="147">
        <v>0.2423907028223575</v>
      </c>
      <c r="E330" s="147">
        <v>0.10071942446043165</v>
      </c>
      <c r="F330" s="147">
        <v>1.7708909795240729E-2</v>
      </c>
      <c r="G330" s="147">
        <v>0.37742114001106808</v>
      </c>
      <c r="H330" s="147">
        <v>5.5340343110127279E-4</v>
      </c>
      <c r="I330" s="147">
        <v>1.2728278915329275E-2</v>
      </c>
      <c r="J330" s="147">
        <v>1</v>
      </c>
      <c r="K330" s="148">
        <v>1807</v>
      </c>
      <c r="L330" s="98"/>
      <c r="M330" s="147" t="s">
        <v>162</v>
      </c>
      <c r="N330" s="147" t="s">
        <v>162</v>
      </c>
      <c r="O330" s="147">
        <v>0.22900000000000001</v>
      </c>
      <c r="P330" s="147">
        <v>0.26900000000000002</v>
      </c>
      <c r="Q330" s="147">
        <v>0.223</v>
      </c>
      <c r="R330" s="147">
        <v>0.26300000000000001</v>
      </c>
      <c r="S330" s="147">
        <v>8.7999999999999995E-2</v>
      </c>
      <c r="T330" s="147">
        <v>0.115</v>
      </c>
      <c r="U330" s="147">
        <v>1.2999999999999999E-2</v>
      </c>
      <c r="V330" s="147">
        <v>2.5000000000000001E-2</v>
      </c>
      <c r="W330" s="147">
        <v>0.35499999999999998</v>
      </c>
      <c r="X330" s="147">
        <v>0.4</v>
      </c>
      <c r="Y330" s="147">
        <v>0</v>
      </c>
      <c r="Z330" s="147">
        <v>3.0000000000000001E-3</v>
      </c>
      <c r="AA330" s="147">
        <v>8.0000000000000002E-3</v>
      </c>
      <c r="AB330" s="147">
        <v>1.9E-2</v>
      </c>
      <c r="AC330" s="12"/>
    </row>
    <row r="331" spans="1:29" x14ac:dyDescent="0.25">
      <c r="A331" s="98" t="s">
        <v>1761</v>
      </c>
      <c r="B331" s="147" t="s">
        <v>162</v>
      </c>
      <c r="C331" s="147">
        <v>0.1744060475161987</v>
      </c>
      <c r="D331" s="147">
        <v>0.3561015118790497</v>
      </c>
      <c r="E331" s="147">
        <v>0.10313174946004319</v>
      </c>
      <c r="F331" s="147">
        <v>1.9438444924406047E-2</v>
      </c>
      <c r="G331" s="147">
        <v>0.33423326133909287</v>
      </c>
      <c r="H331" s="147">
        <v>1.0799136069114472E-3</v>
      </c>
      <c r="I331" s="147">
        <v>1.1609071274298057E-2</v>
      </c>
      <c r="J331" s="147">
        <v>1</v>
      </c>
      <c r="K331" s="148">
        <v>3704</v>
      </c>
      <c r="L331" s="98"/>
      <c r="M331" s="147" t="s">
        <v>162</v>
      </c>
      <c r="N331" s="147" t="s">
        <v>162</v>
      </c>
      <c r="O331" s="147">
        <v>0.16300000000000001</v>
      </c>
      <c r="P331" s="147">
        <v>0.187</v>
      </c>
      <c r="Q331" s="147">
        <v>0.34100000000000003</v>
      </c>
      <c r="R331" s="147">
        <v>0.372</v>
      </c>
      <c r="S331" s="147">
        <v>9.4E-2</v>
      </c>
      <c r="T331" s="147">
        <v>0.113</v>
      </c>
      <c r="U331" s="147">
        <v>1.4999999999999999E-2</v>
      </c>
      <c r="V331" s="147">
        <v>2.4E-2</v>
      </c>
      <c r="W331" s="147">
        <v>0.31900000000000001</v>
      </c>
      <c r="X331" s="147">
        <v>0.35</v>
      </c>
      <c r="Y331" s="147">
        <v>0</v>
      </c>
      <c r="Z331" s="147">
        <v>3.0000000000000001E-3</v>
      </c>
      <c r="AA331" s="147">
        <v>8.9999999999999993E-3</v>
      </c>
      <c r="AB331" s="147">
        <v>1.6E-2</v>
      </c>
      <c r="AC331" s="12"/>
    </row>
    <row r="332" spans="1:29" x14ac:dyDescent="0.25">
      <c r="A332" s="98" t="s">
        <v>1762</v>
      </c>
      <c r="B332" s="147" t="s">
        <v>162</v>
      </c>
      <c r="C332" s="147">
        <v>0.24559548978153628</v>
      </c>
      <c r="D332" s="147">
        <v>0.33074935400516797</v>
      </c>
      <c r="E332" s="147">
        <v>0.10758750293634015</v>
      </c>
      <c r="F332" s="147">
        <v>1.7030772844726334E-2</v>
      </c>
      <c r="G332" s="147">
        <v>0.26861639652337327</v>
      </c>
      <c r="H332" s="147">
        <v>1.2919896640826874E-3</v>
      </c>
      <c r="I332" s="147">
        <v>2.9128494244773314E-2</v>
      </c>
      <c r="J332" s="147">
        <v>1</v>
      </c>
      <c r="K332" s="148">
        <v>8514</v>
      </c>
      <c r="L332" s="98"/>
      <c r="M332" s="147" t="s">
        <v>162</v>
      </c>
      <c r="N332" s="147" t="s">
        <v>162</v>
      </c>
      <c r="O332" s="147">
        <v>0.23699999999999999</v>
      </c>
      <c r="P332" s="147">
        <v>0.255</v>
      </c>
      <c r="Q332" s="147">
        <v>0.32100000000000001</v>
      </c>
      <c r="R332" s="147">
        <v>0.34100000000000003</v>
      </c>
      <c r="S332" s="147">
        <v>0.10100000000000001</v>
      </c>
      <c r="T332" s="147">
        <v>0.114</v>
      </c>
      <c r="U332" s="147">
        <v>1.4E-2</v>
      </c>
      <c r="V332" s="147">
        <v>0.02</v>
      </c>
      <c r="W332" s="147">
        <v>0.25900000000000001</v>
      </c>
      <c r="X332" s="147">
        <v>0.27800000000000002</v>
      </c>
      <c r="Y332" s="147">
        <v>1E-3</v>
      </c>
      <c r="Z332" s="147">
        <v>2E-3</v>
      </c>
      <c r="AA332" s="147">
        <v>2.5999999999999999E-2</v>
      </c>
      <c r="AB332" s="147">
        <v>3.3000000000000002E-2</v>
      </c>
      <c r="AC332" s="12"/>
    </row>
    <row r="333" spans="1:29" x14ac:dyDescent="0.25">
      <c r="A333" s="98" t="s">
        <v>1763</v>
      </c>
      <c r="B333" s="147" t="s">
        <v>162</v>
      </c>
      <c r="C333" s="147">
        <v>0.41587352798838523</v>
      </c>
      <c r="D333" s="147">
        <v>0.17970640425875142</v>
      </c>
      <c r="E333" s="147">
        <v>6.4203903855460556E-2</v>
      </c>
      <c r="F333" s="147">
        <v>9.4208743345700924E-2</v>
      </c>
      <c r="G333" s="147">
        <v>0.21890627520567835</v>
      </c>
      <c r="H333" s="147">
        <v>1.4518470721084046E-3</v>
      </c>
      <c r="I333" s="147">
        <v>2.5649298273915148E-2</v>
      </c>
      <c r="J333" s="147">
        <v>1</v>
      </c>
      <c r="K333" s="148">
        <v>6199</v>
      </c>
      <c r="L333" s="98"/>
      <c r="M333" s="147" t="s">
        <v>162</v>
      </c>
      <c r="N333" s="147" t="s">
        <v>162</v>
      </c>
      <c r="O333" s="147">
        <v>0.40400000000000003</v>
      </c>
      <c r="P333" s="147">
        <v>0.42799999999999999</v>
      </c>
      <c r="Q333" s="147">
        <v>0.17</v>
      </c>
      <c r="R333" s="147">
        <v>0.189</v>
      </c>
      <c r="S333" s="147">
        <v>5.8000000000000003E-2</v>
      </c>
      <c r="T333" s="147">
        <v>7.0999999999999994E-2</v>
      </c>
      <c r="U333" s="147">
        <v>8.6999999999999994E-2</v>
      </c>
      <c r="V333" s="147">
        <v>0.10199999999999999</v>
      </c>
      <c r="W333" s="147">
        <v>0.20899999999999999</v>
      </c>
      <c r="X333" s="147">
        <v>0.22900000000000001</v>
      </c>
      <c r="Y333" s="147">
        <v>1E-3</v>
      </c>
      <c r="Z333" s="147">
        <v>3.0000000000000001E-3</v>
      </c>
      <c r="AA333" s="147">
        <v>2.1999999999999999E-2</v>
      </c>
      <c r="AB333" s="147">
        <v>0.03</v>
      </c>
      <c r="AC333" s="12"/>
    </row>
    <row r="334" spans="1:29" x14ac:dyDescent="0.25">
      <c r="A334" s="98" t="s">
        <v>1764</v>
      </c>
      <c r="B334" s="147" t="s">
        <v>162</v>
      </c>
      <c r="C334" s="147">
        <v>0.29540300968872396</v>
      </c>
      <c r="D334" s="147">
        <v>0.25788497217068646</v>
      </c>
      <c r="E334" s="147">
        <v>0.10162853019995877</v>
      </c>
      <c r="F334" s="147">
        <v>1.5666872809729952E-2</v>
      </c>
      <c r="G334" s="147">
        <v>0.29602143887858173</v>
      </c>
      <c r="H334" s="147">
        <v>5.3597196454339309E-3</v>
      </c>
      <c r="I334" s="147">
        <v>2.8035456606885178E-2</v>
      </c>
      <c r="J334" s="147">
        <v>1</v>
      </c>
      <c r="K334" s="148">
        <v>4851</v>
      </c>
      <c r="L334" s="98"/>
      <c r="M334" s="147" t="s">
        <v>162</v>
      </c>
      <c r="N334" s="147" t="s">
        <v>162</v>
      </c>
      <c r="O334" s="147">
        <v>0.28299999999999997</v>
      </c>
      <c r="P334" s="147">
        <v>0.308</v>
      </c>
      <c r="Q334" s="147">
        <v>0.246</v>
      </c>
      <c r="R334" s="147">
        <v>0.27</v>
      </c>
      <c r="S334" s="147">
        <v>9.2999999999999999E-2</v>
      </c>
      <c r="T334" s="147">
        <v>0.11</v>
      </c>
      <c r="U334" s="147">
        <v>1.2999999999999999E-2</v>
      </c>
      <c r="V334" s="147">
        <v>0.02</v>
      </c>
      <c r="W334" s="147">
        <v>0.28299999999999997</v>
      </c>
      <c r="X334" s="147">
        <v>0.309</v>
      </c>
      <c r="Y334" s="147">
        <v>4.0000000000000001E-3</v>
      </c>
      <c r="Z334" s="147">
        <v>8.0000000000000002E-3</v>
      </c>
      <c r="AA334" s="147">
        <v>2.4E-2</v>
      </c>
      <c r="AB334" s="147">
        <v>3.3000000000000002E-2</v>
      </c>
      <c r="AC334" s="12"/>
    </row>
    <row r="335" spans="1:29" x14ac:dyDescent="0.25">
      <c r="A335" s="98" t="s">
        <v>1765</v>
      </c>
      <c r="B335" s="147" t="s">
        <v>162</v>
      </c>
      <c r="C335" s="147">
        <v>0.16351591533365648</v>
      </c>
      <c r="D335" s="147">
        <v>0.18193569235740831</v>
      </c>
      <c r="E335" s="147">
        <v>6.6084989497495555E-2</v>
      </c>
      <c r="F335" s="147">
        <v>2.32670867668444E-2</v>
      </c>
      <c r="G335" s="147">
        <v>0.5327193407658749</v>
      </c>
      <c r="H335" s="147">
        <v>4.8473097430925833E-3</v>
      </c>
      <c r="I335" s="147">
        <v>2.7629665535627727E-2</v>
      </c>
      <c r="J335" s="147">
        <v>0.99999999999999989</v>
      </c>
      <c r="K335" s="148">
        <v>6189</v>
      </c>
      <c r="L335" s="98"/>
      <c r="M335" s="147" t="s">
        <v>162</v>
      </c>
      <c r="N335" s="147" t="s">
        <v>162</v>
      </c>
      <c r="O335" s="147">
        <v>0.155</v>
      </c>
      <c r="P335" s="147">
        <v>0.17299999999999999</v>
      </c>
      <c r="Q335" s="147">
        <v>0.17299999999999999</v>
      </c>
      <c r="R335" s="147">
        <v>0.192</v>
      </c>
      <c r="S335" s="147">
        <v>0.06</v>
      </c>
      <c r="T335" s="147">
        <v>7.2999999999999995E-2</v>
      </c>
      <c r="U335" s="147">
        <v>0.02</v>
      </c>
      <c r="V335" s="147">
        <v>2.7E-2</v>
      </c>
      <c r="W335" s="147">
        <v>0.52</v>
      </c>
      <c r="X335" s="147">
        <v>0.54500000000000004</v>
      </c>
      <c r="Y335" s="147">
        <v>3.0000000000000001E-3</v>
      </c>
      <c r="Z335" s="147">
        <v>7.0000000000000001E-3</v>
      </c>
      <c r="AA335" s="147">
        <v>2.4E-2</v>
      </c>
      <c r="AB335" s="147">
        <v>3.2000000000000001E-2</v>
      </c>
      <c r="AC335" s="12"/>
    </row>
    <row r="336" spans="1:29" x14ac:dyDescent="0.25">
      <c r="A336" s="98" t="s">
        <v>1766</v>
      </c>
      <c r="B336" s="147" t="s">
        <v>162</v>
      </c>
      <c r="C336" s="147">
        <v>0.34677692672676741</v>
      </c>
      <c r="D336" s="147">
        <v>0.39232698434216767</v>
      </c>
      <c r="E336" s="147">
        <v>0.10621568494543483</v>
      </c>
      <c r="F336" s="147">
        <v>1.8606385142005015E-2</v>
      </c>
      <c r="G336" s="147">
        <v>0.10347048058022097</v>
      </c>
      <c r="H336" s="147">
        <v>1.1523080051514946E-3</v>
      </c>
      <c r="I336" s="147">
        <v>3.1451230258252562E-2</v>
      </c>
      <c r="J336" s="147">
        <v>1</v>
      </c>
      <c r="K336" s="148">
        <v>29506</v>
      </c>
      <c r="L336" s="98"/>
      <c r="M336" s="147" t="s">
        <v>162</v>
      </c>
      <c r="N336" s="147" t="s">
        <v>162</v>
      </c>
      <c r="O336" s="147">
        <v>0.34100000000000003</v>
      </c>
      <c r="P336" s="147">
        <v>0.35199999999999998</v>
      </c>
      <c r="Q336" s="147">
        <v>0.38700000000000001</v>
      </c>
      <c r="R336" s="147">
        <v>0.39800000000000002</v>
      </c>
      <c r="S336" s="147">
        <v>0.10299999999999999</v>
      </c>
      <c r="T336" s="147">
        <v>0.11</v>
      </c>
      <c r="U336" s="147">
        <v>1.7000000000000001E-2</v>
      </c>
      <c r="V336" s="147">
        <v>0.02</v>
      </c>
      <c r="W336" s="147">
        <v>0.1</v>
      </c>
      <c r="X336" s="147">
        <v>0.107</v>
      </c>
      <c r="Y336" s="147">
        <v>1E-3</v>
      </c>
      <c r="Z336" s="147">
        <v>2E-3</v>
      </c>
      <c r="AA336" s="147">
        <v>0.03</v>
      </c>
      <c r="AB336" s="147">
        <v>3.4000000000000002E-2</v>
      </c>
      <c r="AC336" s="12"/>
    </row>
    <row r="337" spans="1:29" x14ac:dyDescent="0.25">
      <c r="A337" s="98" t="s">
        <v>1767</v>
      </c>
      <c r="B337" s="147" t="s">
        <v>162</v>
      </c>
      <c r="C337" s="147">
        <v>0.19871451526513123</v>
      </c>
      <c r="D337" s="147">
        <v>0.35511515800749865</v>
      </c>
      <c r="E337" s="147">
        <v>0.10444563470808785</v>
      </c>
      <c r="F337" s="147">
        <v>1.4997321906802356E-2</v>
      </c>
      <c r="G337" s="147">
        <v>0.27316550615961438</v>
      </c>
      <c r="H337" s="147">
        <v>5.3561863952865559E-4</v>
      </c>
      <c r="I337" s="147">
        <v>5.3026245313336905E-2</v>
      </c>
      <c r="J337" s="147">
        <v>1.0000000000000002</v>
      </c>
      <c r="K337" s="148">
        <v>1867</v>
      </c>
      <c r="L337" s="98"/>
      <c r="M337" s="147" t="s">
        <v>162</v>
      </c>
      <c r="N337" s="147" t="s">
        <v>162</v>
      </c>
      <c r="O337" s="147">
        <v>0.18099999999999999</v>
      </c>
      <c r="P337" s="147">
        <v>0.217</v>
      </c>
      <c r="Q337" s="147">
        <v>0.33400000000000002</v>
      </c>
      <c r="R337" s="147">
        <v>0.377</v>
      </c>
      <c r="S337" s="147">
        <v>9.0999999999999998E-2</v>
      </c>
      <c r="T337" s="147">
        <v>0.11899999999999999</v>
      </c>
      <c r="U337" s="147">
        <v>0.01</v>
      </c>
      <c r="V337" s="147">
        <v>2.1999999999999999E-2</v>
      </c>
      <c r="W337" s="147">
        <v>0.253</v>
      </c>
      <c r="X337" s="147">
        <v>0.29399999999999998</v>
      </c>
      <c r="Y337" s="147">
        <v>0</v>
      </c>
      <c r="Z337" s="147">
        <v>3.0000000000000001E-3</v>
      </c>
      <c r="AA337" s="147">
        <v>4.3999999999999997E-2</v>
      </c>
      <c r="AB337" s="147">
        <v>6.4000000000000001E-2</v>
      </c>
      <c r="AC337" s="12"/>
    </row>
    <row r="338" spans="1:29" x14ac:dyDescent="0.25">
      <c r="A338" s="98" t="s">
        <v>1768</v>
      </c>
      <c r="B338" s="147" t="s">
        <v>162</v>
      </c>
      <c r="C338" s="147">
        <v>0.26952931461601981</v>
      </c>
      <c r="D338" s="147">
        <v>0.20033030553261766</v>
      </c>
      <c r="E338" s="147">
        <v>6.7217175887696115E-2</v>
      </c>
      <c r="F338" s="147">
        <v>9.1164327002477286E-2</v>
      </c>
      <c r="G338" s="147">
        <v>0.34533443435177541</v>
      </c>
      <c r="H338" s="147">
        <v>4.2939719240297275E-3</v>
      </c>
      <c r="I338" s="147">
        <v>2.2130470685383982E-2</v>
      </c>
      <c r="J338" s="147">
        <v>1</v>
      </c>
      <c r="K338" s="148">
        <v>6055</v>
      </c>
      <c r="L338" s="98"/>
      <c r="M338" s="147" t="s">
        <v>162</v>
      </c>
      <c r="N338" s="147" t="s">
        <v>162</v>
      </c>
      <c r="O338" s="147">
        <v>0.25900000000000001</v>
      </c>
      <c r="P338" s="147">
        <v>0.28100000000000003</v>
      </c>
      <c r="Q338" s="147">
        <v>0.19</v>
      </c>
      <c r="R338" s="147">
        <v>0.21099999999999999</v>
      </c>
      <c r="S338" s="147">
        <v>6.0999999999999999E-2</v>
      </c>
      <c r="T338" s="147">
        <v>7.3999999999999996E-2</v>
      </c>
      <c r="U338" s="147">
        <v>8.4000000000000005E-2</v>
      </c>
      <c r="V338" s="147">
        <v>9.9000000000000005E-2</v>
      </c>
      <c r="W338" s="147">
        <v>0.33300000000000002</v>
      </c>
      <c r="X338" s="147">
        <v>0.35699999999999998</v>
      </c>
      <c r="Y338" s="147">
        <v>3.0000000000000001E-3</v>
      </c>
      <c r="Z338" s="147">
        <v>6.0000000000000001E-3</v>
      </c>
      <c r="AA338" s="147">
        <v>1.9E-2</v>
      </c>
      <c r="AB338" s="147">
        <v>2.5999999999999999E-2</v>
      </c>
      <c r="AC338" s="12"/>
    </row>
    <row r="339" spans="1:29" x14ac:dyDescent="0.25">
      <c r="A339" s="98" t="s">
        <v>1769</v>
      </c>
      <c r="B339" s="147" t="s">
        <v>162</v>
      </c>
      <c r="C339" s="147">
        <v>0.50224502886465683</v>
      </c>
      <c r="D339" s="147">
        <v>0.17896087235407312</v>
      </c>
      <c r="E339" s="147">
        <v>6.7350865939704935E-2</v>
      </c>
      <c r="F339" s="147">
        <v>4.0410519563822966E-2</v>
      </c>
      <c r="G339" s="147">
        <v>0.16613213598460552</v>
      </c>
      <c r="H339" s="147" t="s">
        <v>162</v>
      </c>
      <c r="I339" s="147">
        <v>4.4900577293136623E-2</v>
      </c>
      <c r="J339" s="147">
        <v>1</v>
      </c>
      <c r="K339" s="148">
        <v>1559</v>
      </c>
      <c r="L339" s="98"/>
      <c r="M339" s="147" t="s">
        <v>162</v>
      </c>
      <c r="N339" s="147" t="s">
        <v>162</v>
      </c>
      <c r="O339" s="147">
        <v>0.47699999999999998</v>
      </c>
      <c r="P339" s="147">
        <v>0.52700000000000002</v>
      </c>
      <c r="Q339" s="147">
        <v>0.161</v>
      </c>
      <c r="R339" s="147">
        <v>0.19900000000000001</v>
      </c>
      <c r="S339" s="147">
        <v>5.6000000000000001E-2</v>
      </c>
      <c r="T339" s="147">
        <v>8.1000000000000003E-2</v>
      </c>
      <c r="U339" s="147">
        <v>3.2000000000000001E-2</v>
      </c>
      <c r="V339" s="147">
        <v>5.0999999999999997E-2</v>
      </c>
      <c r="W339" s="147">
        <v>0.14799999999999999</v>
      </c>
      <c r="X339" s="147">
        <v>0.185</v>
      </c>
      <c r="Y339" s="147" t="s">
        <v>162</v>
      </c>
      <c r="Z339" s="147" t="s">
        <v>162</v>
      </c>
      <c r="AA339" s="147">
        <v>3.5999999999999997E-2</v>
      </c>
      <c r="AB339" s="147">
        <v>5.6000000000000001E-2</v>
      </c>
      <c r="AC339" s="12"/>
    </row>
    <row r="340" spans="1:29" x14ac:dyDescent="0.25">
      <c r="A340" s="98" t="s">
        <v>1770</v>
      </c>
      <c r="B340" s="147" t="s">
        <v>162</v>
      </c>
      <c r="C340" s="147">
        <v>0.46058677978084128</v>
      </c>
      <c r="D340" s="147">
        <v>0.33598444680098977</v>
      </c>
      <c r="E340" s="147">
        <v>7.0519618239660659E-2</v>
      </c>
      <c r="F340" s="147">
        <v>1.3962530929657123E-2</v>
      </c>
      <c r="G340" s="147">
        <v>8.3775185577942737E-2</v>
      </c>
      <c r="H340" s="147">
        <v>2.1208907741251328E-3</v>
      </c>
      <c r="I340" s="147">
        <v>3.3050547896783314E-2</v>
      </c>
      <c r="J340" s="147">
        <v>1</v>
      </c>
      <c r="K340" s="148">
        <v>5658</v>
      </c>
      <c r="L340" s="98"/>
      <c r="M340" s="147" t="s">
        <v>162</v>
      </c>
      <c r="N340" s="147" t="s">
        <v>162</v>
      </c>
      <c r="O340" s="147">
        <v>0.44800000000000001</v>
      </c>
      <c r="P340" s="147">
        <v>0.47399999999999998</v>
      </c>
      <c r="Q340" s="147">
        <v>0.32400000000000001</v>
      </c>
      <c r="R340" s="147">
        <v>0.34799999999999998</v>
      </c>
      <c r="S340" s="147">
        <v>6.4000000000000001E-2</v>
      </c>
      <c r="T340" s="147">
        <v>7.6999999999999999E-2</v>
      </c>
      <c r="U340" s="147">
        <v>1.0999999999999999E-2</v>
      </c>
      <c r="V340" s="147">
        <v>1.7000000000000001E-2</v>
      </c>
      <c r="W340" s="147">
        <v>7.6999999999999999E-2</v>
      </c>
      <c r="X340" s="147">
        <v>9.0999999999999998E-2</v>
      </c>
      <c r="Y340" s="147">
        <v>1E-3</v>
      </c>
      <c r="Z340" s="147">
        <v>4.0000000000000001E-3</v>
      </c>
      <c r="AA340" s="147">
        <v>2.9000000000000001E-2</v>
      </c>
      <c r="AB340" s="147">
        <v>3.7999999999999999E-2</v>
      </c>
      <c r="AC340" s="12"/>
    </row>
    <row r="341" spans="1:29" x14ac:dyDescent="0.25">
      <c r="A341" s="98" t="s">
        <v>1771</v>
      </c>
      <c r="B341" s="147" t="s">
        <v>162</v>
      </c>
      <c r="C341" s="147">
        <v>0.37555066079295152</v>
      </c>
      <c r="D341" s="147">
        <v>0.39977973568281938</v>
      </c>
      <c r="E341" s="147">
        <v>0.11563876651982379</v>
      </c>
      <c r="F341" s="147">
        <v>1.7621145374449341E-2</v>
      </c>
      <c r="G341" s="147">
        <v>6.9383259911894271E-2</v>
      </c>
      <c r="H341" s="147">
        <v>2.2026431718061676E-3</v>
      </c>
      <c r="I341" s="147">
        <v>1.9823788546255508E-2</v>
      </c>
      <c r="J341" s="147">
        <v>1</v>
      </c>
      <c r="K341" s="148">
        <v>908</v>
      </c>
      <c r="L341" s="98"/>
      <c r="M341" s="147" t="s">
        <v>162</v>
      </c>
      <c r="N341" s="147" t="s">
        <v>162</v>
      </c>
      <c r="O341" s="147">
        <v>0.34499999999999997</v>
      </c>
      <c r="P341" s="147">
        <v>0.40799999999999997</v>
      </c>
      <c r="Q341" s="147">
        <v>0.36799999999999999</v>
      </c>
      <c r="R341" s="147">
        <v>0.432</v>
      </c>
      <c r="S341" s="147">
        <v>9.6000000000000002E-2</v>
      </c>
      <c r="T341" s="147">
        <v>0.13800000000000001</v>
      </c>
      <c r="U341" s="147">
        <v>1.0999999999999999E-2</v>
      </c>
      <c r="V341" s="147">
        <v>2.8000000000000001E-2</v>
      </c>
      <c r="W341" s="147">
        <v>5.5E-2</v>
      </c>
      <c r="X341" s="147">
        <v>8.7999999999999995E-2</v>
      </c>
      <c r="Y341" s="147">
        <v>1E-3</v>
      </c>
      <c r="Z341" s="147">
        <v>8.0000000000000002E-3</v>
      </c>
      <c r="AA341" s="147">
        <v>1.2999999999999999E-2</v>
      </c>
      <c r="AB341" s="147">
        <v>3.1E-2</v>
      </c>
      <c r="AC341" s="12"/>
    </row>
    <row r="342" spans="1:29" x14ac:dyDescent="0.25">
      <c r="A342" s="98" t="s">
        <v>1772</v>
      </c>
      <c r="B342" s="147">
        <v>5.3049947393274621E-2</v>
      </c>
      <c r="C342" s="147">
        <v>0.31800972603080185</v>
      </c>
      <c r="D342" s="147">
        <v>0.25299692644171423</v>
      </c>
      <c r="E342" s="147">
        <v>8.2232182060692424E-2</v>
      </c>
      <c r="F342" s="147">
        <v>2.1962272279155311E-2</v>
      </c>
      <c r="G342" s="147">
        <v>0.24031332068562719</v>
      </c>
      <c r="H342" s="147">
        <v>2.7504618621952332E-3</v>
      </c>
      <c r="I342" s="147">
        <v>2.8685163246539139E-2</v>
      </c>
      <c r="J342" s="147">
        <v>0.99999999999999989</v>
      </c>
      <c r="K342" s="148">
        <v>241414</v>
      </c>
      <c r="L342" s="98"/>
      <c r="M342" s="147">
        <v>5.1999999999999998E-2</v>
      </c>
      <c r="N342" s="147">
        <v>5.3999999999999999E-2</v>
      </c>
      <c r="O342" s="147">
        <v>0.316</v>
      </c>
      <c r="P342" s="147">
        <v>0.32</v>
      </c>
      <c r="Q342" s="147">
        <v>0.251</v>
      </c>
      <c r="R342" s="147">
        <v>0.255</v>
      </c>
      <c r="S342" s="147">
        <v>8.1000000000000003E-2</v>
      </c>
      <c r="T342" s="147">
        <v>8.3000000000000004E-2</v>
      </c>
      <c r="U342" s="147">
        <v>2.1000000000000001E-2</v>
      </c>
      <c r="V342" s="147">
        <v>2.3E-2</v>
      </c>
      <c r="W342" s="147">
        <v>0.23899999999999999</v>
      </c>
      <c r="X342" s="147">
        <v>0.24199999999999999</v>
      </c>
      <c r="Y342" s="147">
        <v>3.0000000000000001E-3</v>
      </c>
      <c r="Z342" s="147">
        <v>3.0000000000000001E-3</v>
      </c>
      <c r="AA342" s="147">
        <v>2.8000000000000001E-2</v>
      </c>
      <c r="AB342" s="147">
        <v>2.9000000000000001E-2</v>
      </c>
      <c r="AC342" s="12"/>
    </row>
    <row r="343" spans="1:29" x14ac:dyDescent="0.25">
      <c r="A343" s="98" t="s">
        <v>1773</v>
      </c>
      <c r="B343" s="147" t="s">
        <v>162</v>
      </c>
      <c r="C343" s="147">
        <v>1.1327259295739965E-2</v>
      </c>
      <c r="D343" s="147">
        <v>0.16202905688254124</v>
      </c>
      <c r="E343" s="147">
        <v>0.11893622260526963</v>
      </c>
      <c r="F343" s="147">
        <v>2.757941393745383E-2</v>
      </c>
      <c r="G343" s="147">
        <v>0.65328736764343753</v>
      </c>
      <c r="H343" s="147">
        <v>2.4624476729869491E-3</v>
      </c>
      <c r="I343" s="147">
        <v>2.4378231962570794E-2</v>
      </c>
      <c r="J343" s="147">
        <v>1</v>
      </c>
      <c r="K343" s="148">
        <v>4061</v>
      </c>
      <c r="L343" s="98"/>
      <c r="M343" s="147" t="s">
        <v>162</v>
      </c>
      <c r="N343" s="147" t="s">
        <v>162</v>
      </c>
      <c r="O343" s="147">
        <v>8.9999999999999993E-3</v>
      </c>
      <c r="P343" s="147">
        <v>1.4999999999999999E-2</v>
      </c>
      <c r="Q343" s="147">
        <v>0.151</v>
      </c>
      <c r="R343" s="147">
        <v>0.17399999999999999</v>
      </c>
      <c r="S343" s="147">
        <v>0.109</v>
      </c>
      <c r="T343" s="147">
        <v>0.129</v>
      </c>
      <c r="U343" s="147">
        <v>2.3E-2</v>
      </c>
      <c r="V343" s="147">
        <v>3.3000000000000002E-2</v>
      </c>
      <c r="W343" s="147">
        <v>0.63900000000000001</v>
      </c>
      <c r="X343" s="147">
        <v>0.66800000000000004</v>
      </c>
      <c r="Y343" s="147">
        <v>1E-3</v>
      </c>
      <c r="Z343" s="147">
        <v>5.0000000000000001E-3</v>
      </c>
      <c r="AA343" s="147">
        <v>0.02</v>
      </c>
      <c r="AB343" s="147">
        <v>0.03</v>
      </c>
      <c r="AC343" s="12"/>
    </row>
    <row r="344" spans="1:29" x14ac:dyDescent="0.25">
      <c r="A344" s="98" t="s">
        <v>1774</v>
      </c>
      <c r="B344" s="147" t="s">
        <v>162</v>
      </c>
      <c r="C344" s="147">
        <v>0.17024661893396978</v>
      </c>
      <c r="D344" s="147">
        <v>0.38743038981702466</v>
      </c>
      <c r="E344" s="147">
        <v>0.17501988862370724</v>
      </c>
      <c r="F344" s="147">
        <v>3.261734287987271E-2</v>
      </c>
      <c r="G344" s="147">
        <v>0.21400159108989658</v>
      </c>
      <c r="H344" s="147">
        <v>7.955449482895784E-4</v>
      </c>
      <c r="I344" s="147">
        <v>1.9888623707239459E-2</v>
      </c>
      <c r="J344" s="147">
        <v>1</v>
      </c>
      <c r="K344" s="148">
        <v>1257</v>
      </c>
      <c r="L344" s="98"/>
      <c r="M344" s="147" t="s">
        <v>162</v>
      </c>
      <c r="N344" s="147" t="s">
        <v>162</v>
      </c>
      <c r="O344" s="147">
        <v>0.15</v>
      </c>
      <c r="P344" s="147">
        <v>0.192</v>
      </c>
      <c r="Q344" s="147">
        <v>0.36099999999999999</v>
      </c>
      <c r="R344" s="147">
        <v>0.41499999999999998</v>
      </c>
      <c r="S344" s="147">
        <v>0.155</v>
      </c>
      <c r="T344" s="147">
        <v>0.19700000000000001</v>
      </c>
      <c r="U344" s="147">
        <v>2.4E-2</v>
      </c>
      <c r="V344" s="147">
        <v>4.3999999999999997E-2</v>
      </c>
      <c r="W344" s="147">
        <v>0.192</v>
      </c>
      <c r="X344" s="147">
        <v>0.23799999999999999</v>
      </c>
      <c r="Y344" s="147">
        <v>0</v>
      </c>
      <c r="Z344" s="147">
        <v>4.0000000000000001E-3</v>
      </c>
      <c r="AA344" s="147">
        <v>1.4E-2</v>
      </c>
      <c r="AB344" s="147">
        <v>2.9000000000000001E-2</v>
      </c>
      <c r="AC344" s="12"/>
    </row>
    <row r="345" spans="1:29" x14ac:dyDescent="0.25">
      <c r="A345" s="98" t="s">
        <v>1775</v>
      </c>
      <c r="B345" s="147">
        <v>9.5712098009188363E-4</v>
      </c>
      <c r="C345" s="147">
        <v>0.17036753445635527</v>
      </c>
      <c r="D345" s="147">
        <v>0.31891271056661563</v>
      </c>
      <c r="E345" s="147">
        <v>0.12289433384379786</v>
      </c>
      <c r="F345" s="147">
        <v>2.3353751914241959E-2</v>
      </c>
      <c r="G345" s="147">
        <v>0.32733537519142419</v>
      </c>
      <c r="H345" s="147">
        <v>6.1255742725880554E-3</v>
      </c>
      <c r="I345" s="147">
        <v>3.0053598774885146E-2</v>
      </c>
      <c r="J345" s="147">
        <v>1</v>
      </c>
      <c r="K345" s="148">
        <v>5224</v>
      </c>
      <c r="L345" s="98"/>
      <c r="M345" s="147">
        <v>0</v>
      </c>
      <c r="N345" s="147">
        <v>2E-3</v>
      </c>
      <c r="O345" s="147">
        <v>0.16</v>
      </c>
      <c r="P345" s="147">
        <v>0.18099999999999999</v>
      </c>
      <c r="Q345" s="147">
        <v>0.30599999999999999</v>
      </c>
      <c r="R345" s="147">
        <v>0.33200000000000002</v>
      </c>
      <c r="S345" s="147">
        <v>0.114</v>
      </c>
      <c r="T345" s="147">
        <v>0.13200000000000001</v>
      </c>
      <c r="U345" s="147">
        <v>0.02</v>
      </c>
      <c r="V345" s="147">
        <v>2.8000000000000001E-2</v>
      </c>
      <c r="W345" s="147">
        <v>0.315</v>
      </c>
      <c r="X345" s="147">
        <v>0.34</v>
      </c>
      <c r="Y345" s="147">
        <v>4.0000000000000001E-3</v>
      </c>
      <c r="Z345" s="147">
        <v>8.9999999999999993E-3</v>
      </c>
      <c r="AA345" s="147">
        <v>2.5999999999999999E-2</v>
      </c>
      <c r="AB345" s="147">
        <v>3.5000000000000003E-2</v>
      </c>
      <c r="AC345" s="12"/>
    </row>
    <row r="346" spans="1:29" x14ac:dyDescent="0.25">
      <c r="A346" s="98" t="s">
        <v>1776</v>
      </c>
      <c r="B346" s="147" t="s">
        <v>162</v>
      </c>
      <c r="C346" s="147">
        <v>8.2822085889570546E-2</v>
      </c>
      <c r="D346" s="147">
        <v>0.41002044989775049</v>
      </c>
      <c r="E346" s="147">
        <v>0.12065439672801637</v>
      </c>
      <c r="F346" s="147">
        <v>2.0449897750511249E-2</v>
      </c>
      <c r="G346" s="147">
        <v>0.32822085889570551</v>
      </c>
      <c r="H346" s="147">
        <v>6.1349693251533744E-3</v>
      </c>
      <c r="I346" s="147">
        <v>3.1697341513292433E-2</v>
      </c>
      <c r="J346" s="147">
        <v>0.99999999999999989</v>
      </c>
      <c r="K346" s="148">
        <v>978</v>
      </c>
      <c r="L346" s="98"/>
      <c r="M346" s="147" t="s">
        <v>162</v>
      </c>
      <c r="N346" s="147" t="s">
        <v>162</v>
      </c>
      <c r="O346" s="147">
        <v>6.7000000000000004E-2</v>
      </c>
      <c r="P346" s="147">
        <v>0.10199999999999999</v>
      </c>
      <c r="Q346" s="147">
        <v>0.38</v>
      </c>
      <c r="R346" s="147">
        <v>0.441</v>
      </c>
      <c r="S346" s="147">
        <v>0.10199999999999999</v>
      </c>
      <c r="T346" s="147">
        <v>0.14299999999999999</v>
      </c>
      <c r="U346" s="147">
        <v>1.2999999999999999E-2</v>
      </c>
      <c r="V346" s="147">
        <v>3.1E-2</v>
      </c>
      <c r="W346" s="147">
        <v>0.3</v>
      </c>
      <c r="X346" s="147">
        <v>0.35799999999999998</v>
      </c>
      <c r="Y346" s="147">
        <v>3.0000000000000001E-3</v>
      </c>
      <c r="Z346" s="147">
        <v>1.2999999999999999E-2</v>
      </c>
      <c r="AA346" s="147">
        <v>2.1999999999999999E-2</v>
      </c>
      <c r="AB346" s="147">
        <v>4.4999999999999998E-2</v>
      </c>
      <c r="AC346" s="12"/>
    </row>
    <row r="347" spans="1:29" x14ac:dyDescent="0.25">
      <c r="A347" s="98" t="s">
        <v>1777</v>
      </c>
      <c r="B347" s="147" t="s">
        <v>162</v>
      </c>
      <c r="C347" s="147">
        <v>0.14076246334310852</v>
      </c>
      <c r="D347" s="147">
        <v>0.17008797653958943</v>
      </c>
      <c r="E347" s="147">
        <v>8.4457478005865103E-2</v>
      </c>
      <c r="F347" s="147">
        <v>2.463343108504399E-2</v>
      </c>
      <c r="G347" s="147">
        <v>0.56422287390029324</v>
      </c>
      <c r="H347" s="147">
        <v>5.8651026392961877E-4</v>
      </c>
      <c r="I347" s="147">
        <v>1.5249266862170088E-2</v>
      </c>
      <c r="J347" s="147">
        <v>1</v>
      </c>
      <c r="K347" s="148">
        <v>1705</v>
      </c>
      <c r="L347" s="98"/>
      <c r="M347" s="147" t="s">
        <v>162</v>
      </c>
      <c r="N347" s="147" t="s">
        <v>162</v>
      </c>
      <c r="O347" s="147">
        <v>0.125</v>
      </c>
      <c r="P347" s="147">
        <v>0.158</v>
      </c>
      <c r="Q347" s="147">
        <v>0.153</v>
      </c>
      <c r="R347" s="147">
        <v>0.189</v>
      </c>
      <c r="S347" s="147">
        <v>7.1999999999999995E-2</v>
      </c>
      <c r="T347" s="147">
        <v>9.9000000000000005E-2</v>
      </c>
      <c r="U347" s="147">
        <v>1.7999999999999999E-2</v>
      </c>
      <c r="V347" s="147">
        <v>3.3000000000000002E-2</v>
      </c>
      <c r="W347" s="147">
        <v>0.54100000000000004</v>
      </c>
      <c r="X347" s="147">
        <v>0.58799999999999997</v>
      </c>
      <c r="Y347" s="147">
        <v>0</v>
      </c>
      <c r="Z347" s="147">
        <v>3.0000000000000001E-3</v>
      </c>
      <c r="AA347" s="147">
        <v>0.01</v>
      </c>
      <c r="AB347" s="147">
        <v>2.1999999999999999E-2</v>
      </c>
      <c r="AC347" s="12"/>
    </row>
    <row r="348" spans="1:29" x14ac:dyDescent="0.25">
      <c r="A348" s="98" t="s">
        <v>1778</v>
      </c>
      <c r="B348" s="147" t="s">
        <v>162</v>
      </c>
      <c r="C348" s="147">
        <v>0.11190233977619532</v>
      </c>
      <c r="D348" s="147">
        <v>0.27263479145473041</v>
      </c>
      <c r="E348" s="147">
        <v>0.13377416073245169</v>
      </c>
      <c r="F348" s="147">
        <v>1.5768056968463885E-2</v>
      </c>
      <c r="G348" s="147">
        <v>0.43184130213631738</v>
      </c>
      <c r="H348" s="147">
        <v>5.5951169888097656E-3</v>
      </c>
      <c r="I348" s="147">
        <v>2.8484231943031537E-2</v>
      </c>
      <c r="J348" s="147">
        <v>0.99999999999999989</v>
      </c>
      <c r="K348" s="148">
        <v>1966</v>
      </c>
      <c r="L348" s="98"/>
      <c r="M348" s="147" t="s">
        <v>162</v>
      </c>
      <c r="N348" s="147" t="s">
        <v>162</v>
      </c>
      <c r="O348" s="147">
        <v>9.9000000000000005E-2</v>
      </c>
      <c r="P348" s="147">
        <v>0.127</v>
      </c>
      <c r="Q348" s="147">
        <v>0.253</v>
      </c>
      <c r="R348" s="147">
        <v>0.29299999999999998</v>
      </c>
      <c r="S348" s="147">
        <v>0.11899999999999999</v>
      </c>
      <c r="T348" s="147">
        <v>0.15</v>
      </c>
      <c r="U348" s="147">
        <v>1.0999999999999999E-2</v>
      </c>
      <c r="V348" s="147">
        <v>2.1999999999999999E-2</v>
      </c>
      <c r="W348" s="147">
        <v>0.41</v>
      </c>
      <c r="X348" s="147">
        <v>0.45400000000000001</v>
      </c>
      <c r="Y348" s="147">
        <v>3.0000000000000001E-3</v>
      </c>
      <c r="Z348" s="147">
        <v>0.01</v>
      </c>
      <c r="AA348" s="147">
        <v>2.1999999999999999E-2</v>
      </c>
      <c r="AB348" s="147">
        <v>3.6999999999999998E-2</v>
      </c>
      <c r="AC348" s="12"/>
    </row>
    <row r="349" spans="1:29" x14ac:dyDescent="0.25">
      <c r="A349" s="98" t="s">
        <v>1779</v>
      </c>
      <c r="B349" s="147" t="s">
        <v>162</v>
      </c>
      <c r="C349" s="147">
        <v>0.1806350858927642</v>
      </c>
      <c r="D349" s="147">
        <v>0.56949505465903172</v>
      </c>
      <c r="E349" s="147">
        <v>0.14627798021863614</v>
      </c>
      <c r="F349" s="147">
        <v>1.1452368558042686E-2</v>
      </c>
      <c r="G349" s="147">
        <v>5.9344091618948464E-2</v>
      </c>
      <c r="H349" s="147">
        <v>5.2056220718375845E-4</v>
      </c>
      <c r="I349" s="147">
        <v>3.2274856845393024E-2</v>
      </c>
      <c r="J349" s="147">
        <v>1</v>
      </c>
      <c r="K349" s="148">
        <v>1921</v>
      </c>
      <c r="L349" s="98"/>
      <c r="M349" s="147" t="s">
        <v>162</v>
      </c>
      <c r="N349" s="147" t="s">
        <v>162</v>
      </c>
      <c r="O349" s="147">
        <v>0.16400000000000001</v>
      </c>
      <c r="P349" s="147">
        <v>0.19800000000000001</v>
      </c>
      <c r="Q349" s="147">
        <v>0.54700000000000004</v>
      </c>
      <c r="R349" s="147">
        <v>0.59099999999999997</v>
      </c>
      <c r="S349" s="147">
        <v>0.13100000000000001</v>
      </c>
      <c r="T349" s="147">
        <v>0.16300000000000001</v>
      </c>
      <c r="U349" s="147">
        <v>8.0000000000000002E-3</v>
      </c>
      <c r="V349" s="147">
        <v>1.7000000000000001E-2</v>
      </c>
      <c r="W349" s="147">
        <v>0.05</v>
      </c>
      <c r="X349" s="147">
        <v>7.0999999999999994E-2</v>
      </c>
      <c r="Y349" s="147">
        <v>0</v>
      </c>
      <c r="Z349" s="147">
        <v>3.0000000000000001E-3</v>
      </c>
      <c r="AA349" s="147">
        <v>2.5000000000000001E-2</v>
      </c>
      <c r="AB349" s="147">
        <v>4.1000000000000002E-2</v>
      </c>
      <c r="AC349" s="12"/>
    </row>
    <row r="350" spans="1:29" x14ac:dyDescent="0.25">
      <c r="A350" s="98" t="s">
        <v>1780</v>
      </c>
      <c r="B350" s="147" t="s">
        <v>162</v>
      </c>
      <c r="C350" s="147">
        <v>6.2146892655367235E-3</v>
      </c>
      <c r="D350" s="147">
        <v>0.32203389830508472</v>
      </c>
      <c r="E350" s="147">
        <v>0.15310734463276837</v>
      </c>
      <c r="F350" s="147">
        <v>2.0903954802259886E-2</v>
      </c>
      <c r="G350" s="147">
        <v>0.4514124293785311</v>
      </c>
      <c r="H350" s="147">
        <v>2.2598870056497176E-3</v>
      </c>
      <c r="I350" s="147">
        <v>4.4067796610169491E-2</v>
      </c>
      <c r="J350" s="147">
        <v>1</v>
      </c>
      <c r="K350" s="148">
        <v>1770</v>
      </c>
      <c r="L350" s="98"/>
      <c r="M350" s="147" t="s">
        <v>162</v>
      </c>
      <c r="N350" s="147" t="s">
        <v>162</v>
      </c>
      <c r="O350" s="147">
        <v>3.0000000000000001E-3</v>
      </c>
      <c r="P350" s="147">
        <v>1.0999999999999999E-2</v>
      </c>
      <c r="Q350" s="147">
        <v>0.30099999999999999</v>
      </c>
      <c r="R350" s="147">
        <v>0.34399999999999997</v>
      </c>
      <c r="S350" s="147">
        <v>0.13700000000000001</v>
      </c>
      <c r="T350" s="147">
        <v>0.17100000000000001</v>
      </c>
      <c r="U350" s="147">
        <v>1.4999999999999999E-2</v>
      </c>
      <c r="V350" s="147">
        <v>2.9000000000000001E-2</v>
      </c>
      <c r="W350" s="147">
        <v>0.42799999999999999</v>
      </c>
      <c r="X350" s="147">
        <v>0.47499999999999998</v>
      </c>
      <c r="Y350" s="147">
        <v>1E-3</v>
      </c>
      <c r="Z350" s="147">
        <v>6.0000000000000001E-3</v>
      </c>
      <c r="AA350" s="147">
        <v>3.5000000000000003E-2</v>
      </c>
      <c r="AB350" s="147">
        <v>5.5E-2</v>
      </c>
      <c r="AC350" s="12"/>
    </row>
    <row r="351" spans="1:29" x14ac:dyDescent="0.25">
      <c r="A351" s="98" t="s">
        <v>1781</v>
      </c>
      <c r="B351" s="147" t="s">
        <v>162</v>
      </c>
      <c r="C351" s="147">
        <v>2.7649769585253456E-3</v>
      </c>
      <c r="D351" s="147">
        <v>0.48018433179723502</v>
      </c>
      <c r="E351" s="147">
        <v>0.22488479262672811</v>
      </c>
      <c r="F351" s="147">
        <v>2.2119815668202765E-2</v>
      </c>
      <c r="G351" s="147">
        <v>0.22580645161290322</v>
      </c>
      <c r="H351" s="147">
        <v>1.8433179723502304E-3</v>
      </c>
      <c r="I351" s="147">
        <v>4.2396313364055298E-2</v>
      </c>
      <c r="J351" s="147">
        <v>1</v>
      </c>
      <c r="K351" s="148">
        <v>1085</v>
      </c>
      <c r="L351" s="98"/>
      <c r="M351" s="147" t="s">
        <v>162</v>
      </c>
      <c r="N351" s="147" t="s">
        <v>162</v>
      </c>
      <c r="O351" s="147">
        <v>1E-3</v>
      </c>
      <c r="P351" s="147">
        <v>8.0000000000000002E-3</v>
      </c>
      <c r="Q351" s="147">
        <v>0.45100000000000001</v>
      </c>
      <c r="R351" s="147">
        <v>0.51</v>
      </c>
      <c r="S351" s="147">
        <v>0.20100000000000001</v>
      </c>
      <c r="T351" s="147">
        <v>0.251</v>
      </c>
      <c r="U351" s="147">
        <v>1.4999999999999999E-2</v>
      </c>
      <c r="V351" s="147">
        <v>3.3000000000000002E-2</v>
      </c>
      <c r="W351" s="147">
        <v>0.20200000000000001</v>
      </c>
      <c r="X351" s="147">
        <v>0.252</v>
      </c>
      <c r="Y351" s="147">
        <v>1E-3</v>
      </c>
      <c r="Z351" s="147">
        <v>7.0000000000000001E-3</v>
      </c>
      <c r="AA351" s="147">
        <v>3.2000000000000001E-2</v>
      </c>
      <c r="AB351" s="147">
        <v>5.6000000000000001E-2</v>
      </c>
      <c r="AC351" s="12"/>
    </row>
    <row r="352" spans="1:29" x14ac:dyDescent="0.25">
      <c r="A352" s="98" t="s">
        <v>1782</v>
      </c>
      <c r="B352" s="147" t="s">
        <v>162</v>
      </c>
      <c r="C352" s="147">
        <v>0.38774373259052924</v>
      </c>
      <c r="D352" s="147">
        <v>0.38217270194986075</v>
      </c>
      <c r="E352" s="147">
        <v>9.8050139275766016E-2</v>
      </c>
      <c r="F352" s="147">
        <v>1.16991643454039E-2</v>
      </c>
      <c r="G352" s="147">
        <v>0.10083565459610028</v>
      </c>
      <c r="H352" s="147">
        <v>5.5710306406685239E-4</v>
      </c>
      <c r="I352" s="147">
        <v>1.8941504178272981E-2</v>
      </c>
      <c r="J352" s="147">
        <v>0.99999999999999989</v>
      </c>
      <c r="K352" s="148">
        <v>1795</v>
      </c>
      <c r="L352" s="98"/>
      <c r="M352" s="147" t="s">
        <v>162</v>
      </c>
      <c r="N352" s="147" t="s">
        <v>162</v>
      </c>
      <c r="O352" s="147">
        <v>0.36499999999999999</v>
      </c>
      <c r="P352" s="147">
        <v>0.41099999999999998</v>
      </c>
      <c r="Q352" s="147">
        <v>0.36</v>
      </c>
      <c r="R352" s="147">
        <v>0.40500000000000003</v>
      </c>
      <c r="S352" s="147">
        <v>8.5000000000000006E-2</v>
      </c>
      <c r="T352" s="147">
        <v>0.113</v>
      </c>
      <c r="U352" s="147">
        <v>8.0000000000000002E-3</v>
      </c>
      <c r="V352" s="147">
        <v>1.7999999999999999E-2</v>
      </c>
      <c r="W352" s="147">
        <v>8.7999999999999995E-2</v>
      </c>
      <c r="X352" s="147">
        <v>0.11600000000000001</v>
      </c>
      <c r="Y352" s="147">
        <v>0</v>
      </c>
      <c r="Z352" s="147">
        <v>3.0000000000000001E-3</v>
      </c>
      <c r="AA352" s="147">
        <v>1.4E-2</v>
      </c>
      <c r="AB352" s="147">
        <v>2.5999999999999999E-2</v>
      </c>
      <c r="AC352" s="12"/>
    </row>
    <row r="353" spans="1:29" x14ac:dyDescent="0.25">
      <c r="A353" s="98" t="s">
        <v>1783</v>
      </c>
      <c r="B353" s="147" t="s">
        <v>162</v>
      </c>
      <c r="C353" s="147">
        <v>0.26458797327394207</v>
      </c>
      <c r="D353" s="147">
        <v>0.30334075723830733</v>
      </c>
      <c r="E353" s="147">
        <v>0.1230883444691908</v>
      </c>
      <c r="F353" s="147">
        <v>1.8262806236080179E-2</v>
      </c>
      <c r="G353" s="147">
        <v>0.26354862657757983</v>
      </c>
      <c r="H353" s="147">
        <v>2.0786933927245733E-3</v>
      </c>
      <c r="I353" s="147">
        <v>2.5092798812175205E-2</v>
      </c>
      <c r="J353" s="147">
        <v>1</v>
      </c>
      <c r="K353" s="148">
        <v>6735</v>
      </c>
      <c r="L353" s="98"/>
      <c r="M353" s="147" t="s">
        <v>162</v>
      </c>
      <c r="N353" s="147" t="s">
        <v>162</v>
      </c>
      <c r="O353" s="147">
        <v>0.254</v>
      </c>
      <c r="P353" s="147">
        <v>0.27500000000000002</v>
      </c>
      <c r="Q353" s="147">
        <v>0.29199999999999998</v>
      </c>
      <c r="R353" s="147">
        <v>0.314</v>
      </c>
      <c r="S353" s="147">
        <v>0.115</v>
      </c>
      <c r="T353" s="147">
        <v>0.13100000000000001</v>
      </c>
      <c r="U353" s="147">
        <v>1.4999999999999999E-2</v>
      </c>
      <c r="V353" s="147">
        <v>2.1999999999999999E-2</v>
      </c>
      <c r="W353" s="147">
        <v>0.253</v>
      </c>
      <c r="X353" s="147">
        <v>0.27400000000000002</v>
      </c>
      <c r="Y353" s="147">
        <v>1E-3</v>
      </c>
      <c r="Z353" s="147">
        <v>3.0000000000000001E-3</v>
      </c>
      <c r="AA353" s="147">
        <v>2.1999999999999999E-2</v>
      </c>
      <c r="AB353" s="147">
        <v>2.9000000000000001E-2</v>
      </c>
      <c r="AC353" s="12"/>
    </row>
    <row r="354" spans="1:29" x14ac:dyDescent="0.25">
      <c r="A354" s="98" t="s">
        <v>1784</v>
      </c>
      <c r="B354" s="147" t="s">
        <v>162</v>
      </c>
      <c r="C354" s="147">
        <v>9.7142857142857142E-2</v>
      </c>
      <c r="D354" s="147">
        <v>0.31428571428571428</v>
      </c>
      <c r="E354" s="147">
        <v>0.17428571428571429</v>
      </c>
      <c r="F354" s="147">
        <v>8.5714285714285715E-2</v>
      </c>
      <c r="G354" s="147">
        <v>0.27714285714285714</v>
      </c>
      <c r="H354" s="147" t="s">
        <v>162</v>
      </c>
      <c r="I354" s="147">
        <v>5.1428571428571428E-2</v>
      </c>
      <c r="J354" s="147">
        <v>1</v>
      </c>
      <c r="K354" s="148">
        <v>350</v>
      </c>
      <c r="L354" s="98"/>
      <c r="M354" s="147" t="s">
        <v>162</v>
      </c>
      <c r="N354" s="147" t="s">
        <v>162</v>
      </c>
      <c r="O354" s="147">
        <v>7.0000000000000007E-2</v>
      </c>
      <c r="P354" s="147">
        <v>0.13300000000000001</v>
      </c>
      <c r="Q354" s="147">
        <v>0.26800000000000002</v>
      </c>
      <c r="R354" s="147">
        <v>0.36499999999999999</v>
      </c>
      <c r="S354" s="147">
        <v>0.13800000000000001</v>
      </c>
      <c r="T354" s="147">
        <v>0.218</v>
      </c>
      <c r="U354" s="147">
        <v>6.0999999999999999E-2</v>
      </c>
      <c r="V354" s="147">
        <v>0.12</v>
      </c>
      <c r="W354" s="147">
        <v>0.23300000000000001</v>
      </c>
      <c r="X354" s="147">
        <v>0.32600000000000001</v>
      </c>
      <c r="Y354" s="147" t="s">
        <v>162</v>
      </c>
      <c r="Z354" s="147" t="s">
        <v>162</v>
      </c>
      <c r="AA354" s="147">
        <v>3.3000000000000002E-2</v>
      </c>
      <c r="AB354" s="147">
        <v>0.08</v>
      </c>
      <c r="AC354" s="12"/>
    </row>
    <row r="355" spans="1:29" x14ac:dyDescent="0.25">
      <c r="A355" s="98" t="s">
        <v>1785</v>
      </c>
      <c r="B355" s="147" t="s">
        <v>162</v>
      </c>
      <c r="C355" s="147">
        <v>0.18909410729991205</v>
      </c>
      <c r="D355" s="147">
        <v>0.53825857519788922</v>
      </c>
      <c r="E355" s="147">
        <v>0.14599824098504838</v>
      </c>
      <c r="F355" s="147">
        <v>3.9577836411609502E-2</v>
      </c>
      <c r="G355" s="147">
        <v>6.5083553210202288E-2</v>
      </c>
      <c r="H355" s="147" t="s">
        <v>162</v>
      </c>
      <c r="I355" s="147">
        <v>2.1987686895338612E-2</v>
      </c>
      <c r="J355" s="147">
        <v>1</v>
      </c>
      <c r="K355" s="148">
        <v>2274</v>
      </c>
      <c r="L355" s="98"/>
      <c r="M355" s="147" t="s">
        <v>162</v>
      </c>
      <c r="N355" s="147" t="s">
        <v>162</v>
      </c>
      <c r="O355" s="147">
        <v>0.17399999999999999</v>
      </c>
      <c r="P355" s="147">
        <v>0.20599999999999999</v>
      </c>
      <c r="Q355" s="147">
        <v>0.51800000000000002</v>
      </c>
      <c r="R355" s="147">
        <v>0.55900000000000005</v>
      </c>
      <c r="S355" s="147">
        <v>0.13200000000000001</v>
      </c>
      <c r="T355" s="147">
        <v>0.161</v>
      </c>
      <c r="U355" s="147">
        <v>3.2000000000000001E-2</v>
      </c>
      <c r="V355" s="147">
        <v>4.8000000000000001E-2</v>
      </c>
      <c r="W355" s="147">
        <v>5.6000000000000001E-2</v>
      </c>
      <c r="X355" s="147">
        <v>7.5999999999999998E-2</v>
      </c>
      <c r="Y355" s="147" t="s">
        <v>162</v>
      </c>
      <c r="Z355" s="147" t="s">
        <v>162</v>
      </c>
      <c r="AA355" s="147">
        <v>1.7000000000000001E-2</v>
      </c>
      <c r="AB355" s="147">
        <v>2.9000000000000001E-2</v>
      </c>
      <c r="AC355" s="12"/>
    </row>
    <row r="356" spans="1:29" x14ac:dyDescent="0.25">
      <c r="A356" s="98" t="s">
        <v>1786</v>
      </c>
      <c r="B356" s="147" t="s">
        <v>162</v>
      </c>
      <c r="C356" s="147">
        <v>0.26659505907626208</v>
      </c>
      <c r="D356" s="147">
        <v>0.32610096670247046</v>
      </c>
      <c r="E356" s="147">
        <v>0.12030075187969924</v>
      </c>
      <c r="F356" s="147">
        <v>1.911922663802363E-2</v>
      </c>
      <c r="G356" s="147">
        <v>0.21331901181525242</v>
      </c>
      <c r="H356" s="147">
        <v>8.378088077336197E-3</v>
      </c>
      <c r="I356" s="147">
        <v>4.6186895810955961E-2</v>
      </c>
      <c r="J356" s="147">
        <v>1.0000000000000002</v>
      </c>
      <c r="K356" s="148">
        <v>4655</v>
      </c>
      <c r="L356" s="98"/>
      <c r="M356" s="147" t="s">
        <v>162</v>
      </c>
      <c r="N356" s="147" t="s">
        <v>162</v>
      </c>
      <c r="O356" s="147">
        <v>0.254</v>
      </c>
      <c r="P356" s="147">
        <v>0.27900000000000003</v>
      </c>
      <c r="Q356" s="147">
        <v>0.313</v>
      </c>
      <c r="R356" s="147">
        <v>0.34</v>
      </c>
      <c r="S356" s="147">
        <v>0.111</v>
      </c>
      <c r="T356" s="147">
        <v>0.13</v>
      </c>
      <c r="U356" s="147">
        <v>1.6E-2</v>
      </c>
      <c r="V356" s="147">
        <v>2.3E-2</v>
      </c>
      <c r="W356" s="147">
        <v>0.20200000000000001</v>
      </c>
      <c r="X356" s="147">
        <v>0.22500000000000001</v>
      </c>
      <c r="Y356" s="147">
        <v>6.0000000000000001E-3</v>
      </c>
      <c r="Z356" s="147">
        <v>1.0999999999999999E-2</v>
      </c>
      <c r="AA356" s="147">
        <v>4.1000000000000002E-2</v>
      </c>
      <c r="AB356" s="147">
        <v>5.2999999999999999E-2</v>
      </c>
      <c r="AC356" s="12"/>
    </row>
    <row r="357" spans="1:29" x14ac:dyDescent="0.25">
      <c r="A357" s="98" t="s">
        <v>1787</v>
      </c>
      <c r="B357" s="147" t="s">
        <v>162</v>
      </c>
      <c r="C357" s="147">
        <v>7.0652173913043473E-2</v>
      </c>
      <c r="D357" s="147">
        <v>0.20131340579710144</v>
      </c>
      <c r="E357" s="147">
        <v>9.1259057971014496E-2</v>
      </c>
      <c r="F357" s="147">
        <v>1.177536231884058E-2</v>
      </c>
      <c r="G357" s="147">
        <v>0.54302536231884058</v>
      </c>
      <c r="H357" s="147">
        <v>3.0797101449275364E-2</v>
      </c>
      <c r="I357" s="147">
        <v>5.1177536231884056E-2</v>
      </c>
      <c r="J357" s="147">
        <v>1</v>
      </c>
      <c r="K357" s="148">
        <v>4416</v>
      </c>
      <c r="L357" s="98"/>
      <c r="M357" s="147" t="s">
        <v>162</v>
      </c>
      <c r="N357" s="147" t="s">
        <v>162</v>
      </c>
      <c r="O357" s="147">
        <v>6.3E-2</v>
      </c>
      <c r="P357" s="147">
        <v>7.9000000000000001E-2</v>
      </c>
      <c r="Q357" s="147">
        <v>0.19</v>
      </c>
      <c r="R357" s="147">
        <v>0.21299999999999999</v>
      </c>
      <c r="S357" s="147">
        <v>8.3000000000000004E-2</v>
      </c>
      <c r="T357" s="147">
        <v>0.1</v>
      </c>
      <c r="U357" s="147">
        <v>8.9999999999999993E-3</v>
      </c>
      <c r="V357" s="147">
        <v>1.4999999999999999E-2</v>
      </c>
      <c r="W357" s="147">
        <v>0.52800000000000002</v>
      </c>
      <c r="X357" s="147">
        <v>0.55800000000000005</v>
      </c>
      <c r="Y357" s="147">
        <v>2.5999999999999999E-2</v>
      </c>
      <c r="Z357" s="147">
        <v>3.5999999999999997E-2</v>
      </c>
      <c r="AA357" s="147">
        <v>4.4999999999999998E-2</v>
      </c>
      <c r="AB357" s="147">
        <v>5.8000000000000003E-2</v>
      </c>
      <c r="AC357" s="12"/>
    </row>
    <row r="358" spans="1:29" x14ac:dyDescent="0.25">
      <c r="A358" s="98" t="s">
        <v>1788</v>
      </c>
      <c r="B358" s="147">
        <v>1.9027484143763214E-2</v>
      </c>
      <c r="C358" s="147">
        <v>0.18534178999295278</v>
      </c>
      <c r="D358" s="147">
        <v>0.46511627906976744</v>
      </c>
      <c r="E358" s="147">
        <v>9.9365750528541227E-2</v>
      </c>
      <c r="F358" s="147">
        <v>3.382663847780127E-2</v>
      </c>
      <c r="G358" s="147">
        <v>0.11627906976744186</v>
      </c>
      <c r="H358" s="147">
        <v>2.1141649048625794E-3</v>
      </c>
      <c r="I358" s="147">
        <v>7.8928823114869623E-2</v>
      </c>
      <c r="J358" s="147">
        <v>1</v>
      </c>
      <c r="K358" s="148">
        <v>1419</v>
      </c>
      <c r="L358" s="98"/>
      <c r="M358" s="147">
        <v>1.2999999999999999E-2</v>
      </c>
      <c r="N358" s="147">
        <v>2.8000000000000001E-2</v>
      </c>
      <c r="O358" s="147">
        <v>0.16600000000000001</v>
      </c>
      <c r="P358" s="147">
        <v>0.20599999999999999</v>
      </c>
      <c r="Q358" s="147">
        <v>0.439</v>
      </c>
      <c r="R358" s="147">
        <v>0.49099999999999999</v>
      </c>
      <c r="S358" s="147">
        <v>8.5000000000000006E-2</v>
      </c>
      <c r="T358" s="147">
        <v>0.11600000000000001</v>
      </c>
      <c r="U358" s="147">
        <v>2.5999999999999999E-2</v>
      </c>
      <c r="V358" s="147">
        <v>4.4999999999999998E-2</v>
      </c>
      <c r="W358" s="147">
        <v>0.10100000000000001</v>
      </c>
      <c r="X358" s="147">
        <v>0.13400000000000001</v>
      </c>
      <c r="Y358" s="147">
        <v>1E-3</v>
      </c>
      <c r="Z358" s="147">
        <v>6.0000000000000001E-3</v>
      </c>
      <c r="AA358" s="147">
        <v>6.6000000000000003E-2</v>
      </c>
      <c r="AB358" s="147">
        <v>9.4E-2</v>
      </c>
      <c r="AC358" s="12"/>
    </row>
    <row r="359" spans="1:29" x14ac:dyDescent="0.25">
      <c r="A359" s="98" t="s">
        <v>1789</v>
      </c>
      <c r="B359" s="147">
        <v>4.4506635370587702E-2</v>
      </c>
      <c r="C359" s="147">
        <v>8.1249435767807171E-4</v>
      </c>
      <c r="D359" s="147">
        <v>0.70118263067617581</v>
      </c>
      <c r="E359" s="147">
        <v>9.7318768619662363E-2</v>
      </c>
      <c r="F359" s="147">
        <v>8.8291053534350461E-2</v>
      </c>
      <c r="G359" s="147">
        <v>1.5708224248442718E-2</v>
      </c>
      <c r="H359" s="147" t="s">
        <v>162</v>
      </c>
      <c r="I359" s="147">
        <v>5.2180193193102825E-2</v>
      </c>
      <c r="J359" s="147">
        <v>1</v>
      </c>
      <c r="K359" s="148">
        <v>11077</v>
      </c>
      <c r="L359" s="98"/>
      <c r="M359" s="147">
        <v>4.1000000000000002E-2</v>
      </c>
      <c r="N359" s="147">
        <v>4.9000000000000002E-2</v>
      </c>
      <c r="O359" s="147">
        <v>0</v>
      </c>
      <c r="P359" s="147">
        <v>2E-3</v>
      </c>
      <c r="Q359" s="147">
        <v>0.69299999999999995</v>
      </c>
      <c r="R359" s="147">
        <v>0.71</v>
      </c>
      <c r="S359" s="147">
        <v>9.1999999999999998E-2</v>
      </c>
      <c r="T359" s="147">
        <v>0.10299999999999999</v>
      </c>
      <c r="U359" s="147">
        <v>8.3000000000000004E-2</v>
      </c>
      <c r="V359" s="147">
        <v>9.4E-2</v>
      </c>
      <c r="W359" s="147">
        <v>1.4E-2</v>
      </c>
      <c r="X359" s="147">
        <v>1.7999999999999999E-2</v>
      </c>
      <c r="Y359" s="147" t="s">
        <v>162</v>
      </c>
      <c r="Z359" s="147" t="s">
        <v>162</v>
      </c>
      <c r="AA359" s="147">
        <v>4.8000000000000001E-2</v>
      </c>
      <c r="AB359" s="147">
        <v>5.6000000000000001E-2</v>
      </c>
      <c r="AC359" s="12"/>
    </row>
    <row r="360" spans="1:29" x14ac:dyDescent="0.25">
      <c r="A360" s="98" t="s">
        <v>1790</v>
      </c>
      <c r="B360" s="147">
        <v>5.8395445742121015E-2</v>
      </c>
      <c r="C360" s="147">
        <v>0.2243676272081695</v>
      </c>
      <c r="D360" s="147">
        <v>0.27126005047244556</v>
      </c>
      <c r="E360" s="147">
        <v>8.6096601913257825E-2</v>
      </c>
      <c r="F360" s="147">
        <v>3.339397851986619E-2</v>
      </c>
      <c r="G360" s="147">
        <v>0.27102529491167321</v>
      </c>
      <c r="H360" s="147">
        <v>8.8033335289629672E-3</v>
      </c>
      <c r="I360" s="147">
        <v>4.6657667703503727E-2</v>
      </c>
      <c r="J360" s="147">
        <v>1</v>
      </c>
      <c r="K360" s="148">
        <v>17039</v>
      </c>
      <c r="L360" s="98"/>
      <c r="M360" s="147">
        <v>5.5E-2</v>
      </c>
      <c r="N360" s="147">
        <v>6.2E-2</v>
      </c>
      <c r="O360" s="147">
        <v>0.218</v>
      </c>
      <c r="P360" s="147">
        <v>0.23100000000000001</v>
      </c>
      <c r="Q360" s="147">
        <v>0.26500000000000001</v>
      </c>
      <c r="R360" s="147">
        <v>0.27800000000000002</v>
      </c>
      <c r="S360" s="147">
        <v>8.2000000000000003E-2</v>
      </c>
      <c r="T360" s="147">
        <v>0.09</v>
      </c>
      <c r="U360" s="147">
        <v>3.1E-2</v>
      </c>
      <c r="V360" s="147">
        <v>3.5999999999999997E-2</v>
      </c>
      <c r="W360" s="147">
        <v>0.26400000000000001</v>
      </c>
      <c r="X360" s="147">
        <v>0.27800000000000002</v>
      </c>
      <c r="Y360" s="147">
        <v>8.0000000000000002E-3</v>
      </c>
      <c r="Z360" s="147">
        <v>0.01</v>
      </c>
      <c r="AA360" s="147">
        <v>4.3999999999999997E-2</v>
      </c>
      <c r="AB360" s="147">
        <v>0.05</v>
      </c>
      <c r="AC360" s="12"/>
    </row>
    <row r="361" spans="1:29" x14ac:dyDescent="0.25">
      <c r="A361" s="98" t="s">
        <v>1791</v>
      </c>
      <c r="B361" s="147">
        <v>0.5208137715179969</v>
      </c>
      <c r="C361" s="147">
        <v>0.16557120500782474</v>
      </c>
      <c r="D361" s="147">
        <v>0.16244131455399061</v>
      </c>
      <c r="E361" s="147">
        <v>5.8841940532081374E-2</v>
      </c>
      <c r="F361" s="147">
        <v>3.1298904538341159E-3</v>
      </c>
      <c r="G361" s="147">
        <v>8.1377151799687016E-3</v>
      </c>
      <c r="H361" s="147" t="s">
        <v>162</v>
      </c>
      <c r="I361" s="147">
        <v>8.1064162754303601E-2</v>
      </c>
      <c r="J361" s="147">
        <v>1</v>
      </c>
      <c r="K361" s="148">
        <v>3195</v>
      </c>
      <c r="L361" s="98"/>
      <c r="M361" s="147">
        <v>0.503</v>
      </c>
      <c r="N361" s="147">
        <v>0.53800000000000003</v>
      </c>
      <c r="O361" s="147">
        <v>0.153</v>
      </c>
      <c r="P361" s="147">
        <v>0.17899999999999999</v>
      </c>
      <c r="Q361" s="147">
        <v>0.15</v>
      </c>
      <c r="R361" s="147">
        <v>0.17599999999999999</v>
      </c>
      <c r="S361" s="147">
        <v>5.0999999999999997E-2</v>
      </c>
      <c r="T361" s="147">
        <v>6.8000000000000005E-2</v>
      </c>
      <c r="U361" s="147">
        <v>2E-3</v>
      </c>
      <c r="V361" s="147">
        <v>6.0000000000000001E-3</v>
      </c>
      <c r="W361" s="147">
        <v>6.0000000000000001E-3</v>
      </c>
      <c r="X361" s="147">
        <v>1.2E-2</v>
      </c>
      <c r="Y361" s="147" t="s">
        <v>162</v>
      </c>
      <c r="Z361" s="147" t="s">
        <v>162</v>
      </c>
      <c r="AA361" s="147">
        <v>7.1999999999999995E-2</v>
      </c>
      <c r="AB361" s="147">
        <v>9.0999999999999998E-2</v>
      </c>
      <c r="AC361" s="12"/>
    </row>
    <row r="362" spans="1:29" x14ac:dyDescent="0.25">
      <c r="A362" s="98" t="s">
        <v>1792</v>
      </c>
      <c r="B362" s="147">
        <v>0.25295644649552929</v>
      </c>
      <c r="C362" s="147">
        <v>0.4209897399975277</v>
      </c>
      <c r="D362" s="147">
        <v>0.156990399274795</v>
      </c>
      <c r="E362" s="147">
        <v>4.0133503646627385E-2</v>
      </c>
      <c r="F362" s="147">
        <v>3.2963863364786354E-3</v>
      </c>
      <c r="G362" s="147">
        <v>4.7550372903704313E-2</v>
      </c>
      <c r="H362" s="147">
        <v>5.3154229675717998E-3</v>
      </c>
      <c r="I362" s="147">
        <v>7.2767728377765878E-2</v>
      </c>
      <c r="J362" s="147">
        <v>1</v>
      </c>
      <c r="K362" s="148">
        <v>24269</v>
      </c>
      <c r="L362" s="98"/>
      <c r="M362" s="147">
        <v>0.248</v>
      </c>
      <c r="N362" s="147">
        <v>0.25800000000000001</v>
      </c>
      <c r="O362" s="147">
        <v>0.41499999999999998</v>
      </c>
      <c r="P362" s="147">
        <v>0.42699999999999999</v>
      </c>
      <c r="Q362" s="147">
        <v>0.152</v>
      </c>
      <c r="R362" s="147">
        <v>0.16200000000000001</v>
      </c>
      <c r="S362" s="147">
        <v>3.7999999999999999E-2</v>
      </c>
      <c r="T362" s="147">
        <v>4.2999999999999997E-2</v>
      </c>
      <c r="U362" s="147">
        <v>3.0000000000000001E-3</v>
      </c>
      <c r="V362" s="147">
        <v>4.0000000000000001E-3</v>
      </c>
      <c r="W362" s="147">
        <v>4.4999999999999998E-2</v>
      </c>
      <c r="X362" s="147">
        <v>0.05</v>
      </c>
      <c r="Y362" s="147">
        <v>4.0000000000000001E-3</v>
      </c>
      <c r="Z362" s="147">
        <v>6.0000000000000001E-3</v>
      </c>
      <c r="AA362" s="147">
        <v>7.0000000000000007E-2</v>
      </c>
      <c r="AB362" s="147">
        <v>7.5999999999999998E-2</v>
      </c>
      <c r="AC362" s="12"/>
    </row>
    <row r="363" spans="1:29" x14ac:dyDescent="0.25">
      <c r="A363" s="98" t="s">
        <v>1793</v>
      </c>
      <c r="B363" s="147" t="s">
        <v>162</v>
      </c>
      <c r="C363" s="147">
        <v>0.12698412698412698</v>
      </c>
      <c r="D363" s="147">
        <v>0.3531746031746032</v>
      </c>
      <c r="E363" s="147">
        <v>0.28968253968253971</v>
      </c>
      <c r="F363" s="147">
        <v>7.9365079365079361E-3</v>
      </c>
      <c r="G363" s="147">
        <v>0.15873015873015872</v>
      </c>
      <c r="H363" s="147">
        <v>1.1904761904761904E-2</v>
      </c>
      <c r="I363" s="147">
        <v>5.1587301587301584E-2</v>
      </c>
      <c r="J363" s="147">
        <v>1</v>
      </c>
      <c r="K363" s="148">
        <v>252</v>
      </c>
      <c r="L363" s="98"/>
      <c r="M363" s="147" t="s">
        <v>162</v>
      </c>
      <c r="N363" s="147" t="s">
        <v>162</v>
      </c>
      <c r="O363" s="147">
        <v>9.0999999999999998E-2</v>
      </c>
      <c r="P363" s="147">
        <v>0.17399999999999999</v>
      </c>
      <c r="Q363" s="147">
        <v>0.29699999999999999</v>
      </c>
      <c r="R363" s="147">
        <v>0.41399999999999998</v>
      </c>
      <c r="S363" s="147">
        <v>0.23699999999999999</v>
      </c>
      <c r="T363" s="147">
        <v>0.34899999999999998</v>
      </c>
      <c r="U363" s="147">
        <v>2E-3</v>
      </c>
      <c r="V363" s="147">
        <v>2.8000000000000001E-2</v>
      </c>
      <c r="W363" s="147">
        <v>0.11899999999999999</v>
      </c>
      <c r="X363" s="147">
        <v>0.20899999999999999</v>
      </c>
      <c r="Y363" s="147">
        <v>4.0000000000000001E-3</v>
      </c>
      <c r="Z363" s="147">
        <v>3.4000000000000002E-2</v>
      </c>
      <c r="AA363" s="147">
        <v>0.03</v>
      </c>
      <c r="AB363" s="147">
        <v>8.5999999999999993E-2</v>
      </c>
      <c r="AC363" s="12"/>
    </row>
    <row r="364" spans="1:29" x14ac:dyDescent="0.25">
      <c r="A364" s="98" t="s">
        <v>1794</v>
      </c>
      <c r="B364" s="147" t="s">
        <v>162</v>
      </c>
      <c r="C364" s="147">
        <v>0.24142312579415501</v>
      </c>
      <c r="D364" s="147">
        <v>0.27255400254129608</v>
      </c>
      <c r="E364" s="147">
        <v>0.32909783989834818</v>
      </c>
      <c r="F364" s="147">
        <v>1.0165184243964422E-2</v>
      </c>
      <c r="G364" s="147">
        <v>7.9415501905972047E-2</v>
      </c>
      <c r="H364" s="147">
        <v>4.4472681067344345E-3</v>
      </c>
      <c r="I364" s="147">
        <v>6.2897077509529858E-2</v>
      </c>
      <c r="J364" s="147">
        <v>1</v>
      </c>
      <c r="K364" s="148">
        <v>1574</v>
      </c>
      <c r="L364" s="98"/>
      <c r="M364" s="147" t="s">
        <v>162</v>
      </c>
      <c r="N364" s="147" t="s">
        <v>162</v>
      </c>
      <c r="O364" s="147">
        <v>0.221</v>
      </c>
      <c r="P364" s="147">
        <v>0.26300000000000001</v>
      </c>
      <c r="Q364" s="147">
        <v>0.251</v>
      </c>
      <c r="R364" s="147">
        <v>0.29499999999999998</v>
      </c>
      <c r="S364" s="147">
        <v>0.30599999999999999</v>
      </c>
      <c r="T364" s="147">
        <v>0.35299999999999998</v>
      </c>
      <c r="U364" s="147">
        <v>6.0000000000000001E-3</v>
      </c>
      <c r="V364" s="147">
        <v>1.6E-2</v>
      </c>
      <c r="W364" s="147">
        <v>6.7000000000000004E-2</v>
      </c>
      <c r="X364" s="147">
        <v>9.4E-2</v>
      </c>
      <c r="Y364" s="147">
        <v>2E-3</v>
      </c>
      <c r="Z364" s="147">
        <v>8.9999999999999993E-3</v>
      </c>
      <c r="AA364" s="147">
        <v>5.1999999999999998E-2</v>
      </c>
      <c r="AB364" s="147">
        <v>7.5999999999999998E-2</v>
      </c>
      <c r="AC364" s="12"/>
    </row>
    <row r="365" spans="1:29" x14ac:dyDescent="0.25">
      <c r="A365" s="98" t="s">
        <v>1795</v>
      </c>
      <c r="B365" s="147" t="s">
        <v>162</v>
      </c>
      <c r="C365" s="147">
        <v>0.34160873882820258</v>
      </c>
      <c r="D365" s="147">
        <v>0.31876861966236347</v>
      </c>
      <c r="E365" s="147">
        <v>0.17576961271102284</v>
      </c>
      <c r="F365" s="147">
        <v>6.9513406156901684E-3</v>
      </c>
      <c r="G365" s="147">
        <v>8.8381330685203568E-2</v>
      </c>
      <c r="H365" s="147">
        <v>9.930486593843098E-4</v>
      </c>
      <c r="I365" s="147">
        <v>6.7527308838133071E-2</v>
      </c>
      <c r="J365" s="147">
        <v>1</v>
      </c>
      <c r="K365" s="148">
        <v>1007</v>
      </c>
      <c r="L365" s="98"/>
      <c r="M365" s="147" t="s">
        <v>162</v>
      </c>
      <c r="N365" s="147" t="s">
        <v>162</v>
      </c>
      <c r="O365" s="147">
        <v>0.313</v>
      </c>
      <c r="P365" s="147">
        <v>0.371</v>
      </c>
      <c r="Q365" s="147">
        <v>0.29099999999999998</v>
      </c>
      <c r="R365" s="147">
        <v>0.34799999999999998</v>
      </c>
      <c r="S365" s="147">
        <v>0.154</v>
      </c>
      <c r="T365" s="147">
        <v>0.2</v>
      </c>
      <c r="U365" s="147">
        <v>3.0000000000000001E-3</v>
      </c>
      <c r="V365" s="147">
        <v>1.4E-2</v>
      </c>
      <c r="W365" s="147">
        <v>7.1999999999999995E-2</v>
      </c>
      <c r="X365" s="147">
        <v>0.108</v>
      </c>
      <c r="Y365" s="147">
        <v>0</v>
      </c>
      <c r="Z365" s="147">
        <v>6.0000000000000001E-3</v>
      </c>
      <c r="AA365" s="147">
        <v>5.3999999999999999E-2</v>
      </c>
      <c r="AB365" s="147">
        <v>8.5000000000000006E-2</v>
      </c>
      <c r="AC365" s="12"/>
    </row>
    <row r="366" spans="1:29" x14ac:dyDescent="0.25">
      <c r="A366" s="98" t="s">
        <v>1796</v>
      </c>
      <c r="B366" s="147" t="s">
        <v>162</v>
      </c>
      <c r="C366" s="147">
        <v>0.21568627450980393</v>
      </c>
      <c r="D366" s="147">
        <v>0.38725490196078433</v>
      </c>
      <c r="E366" s="147">
        <v>0.2323529411764706</v>
      </c>
      <c r="F366" s="147">
        <v>6.8627450980392156E-3</v>
      </c>
      <c r="G366" s="147">
        <v>0.10098039215686275</v>
      </c>
      <c r="H366" s="147" t="s">
        <v>162</v>
      </c>
      <c r="I366" s="147">
        <v>5.6862745098039215E-2</v>
      </c>
      <c r="J366" s="147">
        <v>1</v>
      </c>
      <c r="K366" s="148">
        <v>1020</v>
      </c>
      <c r="L366" s="98"/>
      <c r="M366" s="147" t="s">
        <v>162</v>
      </c>
      <c r="N366" s="147" t="s">
        <v>162</v>
      </c>
      <c r="O366" s="147">
        <v>0.192</v>
      </c>
      <c r="P366" s="147">
        <v>0.24199999999999999</v>
      </c>
      <c r="Q366" s="147">
        <v>0.35799999999999998</v>
      </c>
      <c r="R366" s="147">
        <v>0.41799999999999998</v>
      </c>
      <c r="S366" s="147">
        <v>0.20699999999999999</v>
      </c>
      <c r="T366" s="147">
        <v>0.25900000000000001</v>
      </c>
      <c r="U366" s="147">
        <v>3.0000000000000001E-3</v>
      </c>
      <c r="V366" s="147">
        <v>1.4E-2</v>
      </c>
      <c r="W366" s="147">
        <v>8.4000000000000005E-2</v>
      </c>
      <c r="X366" s="147">
        <v>0.121</v>
      </c>
      <c r="Y366" s="147" t="s">
        <v>162</v>
      </c>
      <c r="Z366" s="147" t="s">
        <v>162</v>
      </c>
      <c r="AA366" s="147">
        <v>4.3999999999999997E-2</v>
      </c>
      <c r="AB366" s="147">
        <v>7.2999999999999995E-2</v>
      </c>
      <c r="AC366" s="12"/>
    </row>
    <row r="367" spans="1:29" x14ac:dyDescent="0.25">
      <c r="A367" s="98" t="s">
        <v>1797</v>
      </c>
      <c r="B367" s="147" t="s">
        <v>162</v>
      </c>
      <c r="C367" s="147">
        <v>0.20315236427320491</v>
      </c>
      <c r="D367" s="147">
        <v>0.3266199649737303</v>
      </c>
      <c r="E367" s="147">
        <v>0.16549912434325745</v>
      </c>
      <c r="F367" s="147">
        <v>2.0140105078809107E-2</v>
      </c>
      <c r="G367" s="147">
        <v>0.18388791593695272</v>
      </c>
      <c r="H367" s="147">
        <v>8.7565674255691769E-4</v>
      </c>
      <c r="I367" s="147">
        <v>9.982486865148861E-2</v>
      </c>
      <c r="J367" s="147">
        <v>1</v>
      </c>
      <c r="K367" s="148">
        <v>1142</v>
      </c>
      <c r="L367" s="98"/>
      <c r="M367" s="147" t="s">
        <v>162</v>
      </c>
      <c r="N367" s="147" t="s">
        <v>162</v>
      </c>
      <c r="O367" s="147">
        <v>0.18099999999999999</v>
      </c>
      <c r="P367" s="147">
        <v>0.22700000000000001</v>
      </c>
      <c r="Q367" s="147">
        <v>0.3</v>
      </c>
      <c r="R367" s="147">
        <v>0.35399999999999998</v>
      </c>
      <c r="S367" s="147">
        <v>0.14499999999999999</v>
      </c>
      <c r="T367" s="147">
        <v>0.188</v>
      </c>
      <c r="U367" s="147">
        <v>1.2999999999999999E-2</v>
      </c>
      <c r="V367" s="147">
        <v>0.03</v>
      </c>
      <c r="W367" s="147">
        <v>0.16200000000000001</v>
      </c>
      <c r="X367" s="147">
        <v>0.20699999999999999</v>
      </c>
      <c r="Y367" s="147">
        <v>0</v>
      </c>
      <c r="Z367" s="147">
        <v>5.0000000000000001E-3</v>
      </c>
      <c r="AA367" s="147">
        <v>8.4000000000000005E-2</v>
      </c>
      <c r="AB367" s="147">
        <v>0.11899999999999999</v>
      </c>
      <c r="AC367" s="12"/>
    </row>
    <row r="368" spans="1:29" x14ac:dyDescent="0.25">
      <c r="A368" s="98" t="s">
        <v>1798</v>
      </c>
      <c r="B368" s="147" t="s">
        <v>162</v>
      </c>
      <c r="C368" s="147">
        <v>2.1636240703177823E-2</v>
      </c>
      <c r="D368" s="147">
        <v>0.22785665990534146</v>
      </c>
      <c r="E368" s="147">
        <v>0.12237998647734956</v>
      </c>
      <c r="F368" s="147">
        <v>3.7187288708586883E-2</v>
      </c>
      <c r="G368" s="147">
        <v>0.51859364435429345</v>
      </c>
      <c r="H368" s="147">
        <v>8.7897227856659904E-3</v>
      </c>
      <c r="I368" s="147">
        <v>6.3556457065584854E-2</v>
      </c>
      <c r="J368" s="147">
        <v>1</v>
      </c>
      <c r="K368" s="148">
        <v>1479</v>
      </c>
      <c r="L368" s="98"/>
      <c r="M368" s="147" t="s">
        <v>162</v>
      </c>
      <c r="N368" s="147" t="s">
        <v>162</v>
      </c>
      <c r="O368" s="147">
        <v>1.4999999999999999E-2</v>
      </c>
      <c r="P368" s="147">
        <v>0.03</v>
      </c>
      <c r="Q368" s="147">
        <v>0.20699999999999999</v>
      </c>
      <c r="R368" s="147">
        <v>0.25</v>
      </c>
      <c r="S368" s="147">
        <v>0.107</v>
      </c>
      <c r="T368" s="147">
        <v>0.14000000000000001</v>
      </c>
      <c r="U368" s="147">
        <v>2.9000000000000001E-2</v>
      </c>
      <c r="V368" s="147">
        <v>4.8000000000000001E-2</v>
      </c>
      <c r="W368" s="147">
        <v>0.49299999999999999</v>
      </c>
      <c r="X368" s="147">
        <v>0.54400000000000004</v>
      </c>
      <c r="Y368" s="147">
        <v>5.0000000000000001E-3</v>
      </c>
      <c r="Z368" s="147">
        <v>1.4999999999999999E-2</v>
      </c>
      <c r="AA368" s="147">
        <v>5.1999999999999998E-2</v>
      </c>
      <c r="AB368" s="147">
        <v>7.6999999999999999E-2</v>
      </c>
      <c r="AC368" s="12"/>
    </row>
    <row r="369" spans="1:29" x14ac:dyDescent="0.25">
      <c r="A369" s="98" t="s">
        <v>1799</v>
      </c>
      <c r="B369" s="147" t="s">
        <v>162</v>
      </c>
      <c r="C369" s="147">
        <v>0.12764350453172205</v>
      </c>
      <c r="D369" s="147">
        <v>0.47658610271903323</v>
      </c>
      <c r="E369" s="147">
        <v>0.10649546827794562</v>
      </c>
      <c r="F369" s="147">
        <v>9.0634441087613302E-3</v>
      </c>
      <c r="G369" s="147">
        <v>0.20317220543806647</v>
      </c>
      <c r="H369" s="147">
        <v>1.0574018126888218E-2</v>
      </c>
      <c r="I369" s="147">
        <v>6.6465256797583083E-2</v>
      </c>
      <c r="J369" s="147">
        <v>1</v>
      </c>
      <c r="K369" s="148">
        <v>1324</v>
      </c>
      <c r="L369" s="98"/>
      <c r="M369" s="147" t="s">
        <v>162</v>
      </c>
      <c r="N369" s="147" t="s">
        <v>162</v>
      </c>
      <c r="O369" s="147">
        <v>0.111</v>
      </c>
      <c r="P369" s="147">
        <v>0.14699999999999999</v>
      </c>
      <c r="Q369" s="147">
        <v>0.45</v>
      </c>
      <c r="R369" s="147">
        <v>0.504</v>
      </c>
      <c r="S369" s="147">
        <v>9.0999999999999998E-2</v>
      </c>
      <c r="T369" s="147">
        <v>0.124</v>
      </c>
      <c r="U369" s="147">
        <v>5.0000000000000001E-3</v>
      </c>
      <c r="V369" s="147">
        <v>1.6E-2</v>
      </c>
      <c r="W369" s="147">
        <v>0.182</v>
      </c>
      <c r="X369" s="147">
        <v>0.22600000000000001</v>
      </c>
      <c r="Y369" s="147">
        <v>6.0000000000000001E-3</v>
      </c>
      <c r="Z369" s="147">
        <v>1.7999999999999999E-2</v>
      </c>
      <c r="AA369" s="147">
        <v>5.3999999999999999E-2</v>
      </c>
      <c r="AB369" s="147">
        <v>8.1000000000000003E-2</v>
      </c>
      <c r="AC369" s="12"/>
    </row>
    <row r="370" spans="1:29" x14ac:dyDescent="0.25">
      <c r="A370" s="98" t="s">
        <v>1800</v>
      </c>
      <c r="B370" s="147" t="s">
        <v>162</v>
      </c>
      <c r="C370" s="147">
        <v>5.1948051948051951E-2</v>
      </c>
      <c r="D370" s="147">
        <v>0.19952774498229045</v>
      </c>
      <c r="E370" s="147">
        <v>0.1038961038961039</v>
      </c>
      <c r="F370" s="147">
        <v>0.10153482880755609</v>
      </c>
      <c r="G370" s="147">
        <v>0.4639905548996458</v>
      </c>
      <c r="H370" s="147">
        <v>2.3612750885478157E-3</v>
      </c>
      <c r="I370" s="147">
        <v>7.6741440377804018E-2</v>
      </c>
      <c r="J370" s="147">
        <v>1</v>
      </c>
      <c r="K370" s="148">
        <v>847</v>
      </c>
      <c r="L370" s="98"/>
      <c r="M370" s="147" t="s">
        <v>162</v>
      </c>
      <c r="N370" s="147" t="s">
        <v>162</v>
      </c>
      <c r="O370" s="147">
        <v>3.9E-2</v>
      </c>
      <c r="P370" s="147">
        <v>6.9000000000000006E-2</v>
      </c>
      <c r="Q370" s="147">
        <v>0.17399999999999999</v>
      </c>
      <c r="R370" s="147">
        <v>0.22800000000000001</v>
      </c>
      <c r="S370" s="147">
        <v>8.5000000000000006E-2</v>
      </c>
      <c r="T370" s="147">
        <v>0.126</v>
      </c>
      <c r="U370" s="147">
        <v>8.3000000000000004E-2</v>
      </c>
      <c r="V370" s="147">
        <v>0.124</v>
      </c>
      <c r="W370" s="147">
        <v>0.43099999999999999</v>
      </c>
      <c r="X370" s="147">
        <v>0.498</v>
      </c>
      <c r="Y370" s="147">
        <v>1E-3</v>
      </c>
      <c r="Z370" s="147">
        <v>8.9999999999999993E-3</v>
      </c>
      <c r="AA370" s="147">
        <v>6.0999999999999999E-2</v>
      </c>
      <c r="AB370" s="147">
        <v>9.7000000000000003E-2</v>
      </c>
      <c r="AC370" s="12"/>
    </row>
    <row r="371" spans="1:29" x14ac:dyDescent="0.25">
      <c r="A371" s="98" t="s">
        <v>1801</v>
      </c>
      <c r="B371" s="147" t="s">
        <v>162</v>
      </c>
      <c r="C371" s="147">
        <v>0.16675755262296871</v>
      </c>
      <c r="D371" s="147">
        <v>0.24026611408005236</v>
      </c>
      <c r="E371" s="147">
        <v>0.13163921910786344</v>
      </c>
      <c r="F371" s="147">
        <v>1.7668229905115063E-2</v>
      </c>
      <c r="G371" s="147">
        <v>0.39366343112662233</v>
      </c>
      <c r="H371" s="147">
        <v>1.3632893445304831E-2</v>
      </c>
      <c r="I371" s="147">
        <v>3.6372559712073288E-2</v>
      </c>
      <c r="J371" s="147">
        <v>1</v>
      </c>
      <c r="K371" s="148">
        <v>18338</v>
      </c>
      <c r="L371" s="98"/>
      <c r="M371" s="147" t="s">
        <v>162</v>
      </c>
      <c r="N371" s="147" t="s">
        <v>162</v>
      </c>
      <c r="O371" s="147">
        <v>0.161</v>
      </c>
      <c r="P371" s="147">
        <v>0.17199999999999999</v>
      </c>
      <c r="Q371" s="147">
        <v>0.23400000000000001</v>
      </c>
      <c r="R371" s="147">
        <v>0.247</v>
      </c>
      <c r="S371" s="147">
        <v>0.127</v>
      </c>
      <c r="T371" s="147">
        <v>0.13700000000000001</v>
      </c>
      <c r="U371" s="147">
        <v>1.6E-2</v>
      </c>
      <c r="V371" s="147">
        <v>0.02</v>
      </c>
      <c r="W371" s="147">
        <v>0.38700000000000001</v>
      </c>
      <c r="X371" s="147">
        <v>0.40100000000000002</v>
      </c>
      <c r="Y371" s="147">
        <v>1.2E-2</v>
      </c>
      <c r="Z371" s="147">
        <v>1.4999999999999999E-2</v>
      </c>
      <c r="AA371" s="147">
        <v>3.4000000000000002E-2</v>
      </c>
      <c r="AB371" s="147">
        <v>3.9E-2</v>
      </c>
      <c r="AC371" s="12"/>
    </row>
    <row r="372" spans="1:29" x14ac:dyDescent="0.25">
      <c r="A372" s="98" t="s">
        <v>1802</v>
      </c>
      <c r="B372" s="147" t="s">
        <v>162</v>
      </c>
      <c r="C372" s="147">
        <v>0.60248447204968947</v>
      </c>
      <c r="D372" s="147">
        <v>0.15527950310559005</v>
      </c>
      <c r="E372" s="147">
        <v>6.8322981366459631E-2</v>
      </c>
      <c r="F372" s="147">
        <v>1.2422360248447204E-2</v>
      </c>
      <c r="G372" s="147">
        <v>6.2111801242236024E-2</v>
      </c>
      <c r="H372" s="147">
        <v>1.2422360248447204E-2</v>
      </c>
      <c r="I372" s="147">
        <v>8.6956521739130432E-2</v>
      </c>
      <c r="J372" s="147">
        <v>1</v>
      </c>
      <c r="K372" s="148">
        <v>161</v>
      </c>
      <c r="L372" s="98"/>
      <c r="M372" s="147" t="s">
        <v>162</v>
      </c>
      <c r="N372" s="147" t="s">
        <v>162</v>
      </c>
      <c r="O372" s="147">
        <v>0.52500000000000002</v>
      </c>
      <c r="P372" s="147">
        <v>0.67500000000000004</v>
      </c>
      <c r="Q372" s="147">
        <v>0.107</v>
      </c>
      <c r="R372" s="147">
        <v>0.219</v>
      </c>
      <c r="S372" s="147">
        <v>3.9E-2</v>
      </c>
      <c r="T372" s="147">
        <v>0.11799999999999999</v>
      </c>
      <c r="U372" s="147">
        <v>3.0000000000000001E-3</v>
      </c>
      <c r="V372" s="147">
        <v>4.3999999999999997E-2</v>
      </c>
      <c r="W372" s="147">
        <v>3.4000000000000002E-2</v>
      </c>
      <c r="X372" s="147">
        <v>0.111</v>
      </c>
      <c r="Y372" s="147">
        <v>3.0000000000000001E-3</v>
      </c>
      <c r="Z372" s="147">
        <v>4.3999999999999997E-2</v>
      </c>
      <c r="AA372" s="147">
        <v>5.2999999999999999E-2</v>
      </c>
      <c r="AB372" s="147">
        <v>0.14099999999999999</v>
      </c>
      <c r="AC372" s="12"/>
    </row>
    <row r="373" spans="1:29" x14ac:dyDescent="0.25">
      <c r="A373" s="98" t="s">
        <v>1803</v>
      </c>
      <c r="B373" s="147" t="s">
        <v>162</v>
      </c>
      <c r="C373" s="147">
        <v>0.37244575521381923</v>
      </c>
      <c r="D373" s="147">
        <v>0.39435432904992629</v>
      </c>
      <c r="E373" s="147">
        <v>7.4994733515904785E-2</v>
      </c>
      <c r="F373" s="147">
        <v>6.7410996418790815E-3</v>
      </c>
      <c r="G373" s="147">
        <v>3.8971982304613441E-2</v>
      </c>
      <c r="H373" s="147">
        <v>2.7385717295133768E-3</v>
      </c>
      <c r="I373" s="147">
        <v>0.1097535285443438</v>
      </c>
      <c r="J373" s="147">
        <v>1</v>
      </c>
      <c r="K373" s="148">
        <v>4747</v>
      </c>
      <c r="L373" s="98"/>
      <c r="M373" s="147" t="s">
        <v>162</v>
      </c>
      <c r="N373" s="147" t="s">
        <v>162</v>
      </c>
      <c r="O373" s="147">
        <v>0.35899999999999999</v>
      </c>
      <c r="P373" s="147">
        <v>0.38600000000000001</v>
      </c>
      <c r="Q373" s="147">
        <v>0.38100000000000001</v>
      </c>
      <c r="R373" s="147">
        <v>0.40799999999999997</v>
      </c>
      <c r="S373" s="147">
        <v>6.8000000000000005E-2</v>
      </c>
      <c r="T373" s="147">
        <v>8.3000000000000004E-2</v>
      </c>
      <c r="U373" s="147">
        <v>5.0000000000000001E-3</v>
      </c>
      <c r="V373" s="147">
        <v>0.01</v>
      </c>
      <c r="W373" s="147">
        <v>3.4000000000000002E-2</v>
      </c>
      <c r="X373" s="147">
        <v>4.4999999999999998E-2</v>
      </c>
      <c r="Y373" s="147">
        <v>2E-3</v>
      </c>
      <c r="Z373" s="147">
        <v>5.0000000000000001E-3</v>
      </c>
      <c r="AA373" s="147">
        <v>0.10100000000000001</v>
      </c>
      <c r="AB373" s="147">
        <v>0.11899999999999999</v>
      </c>
      <c r="AC373" s="12"/>
    </row>
    <row r="374" spans="1:29" x14ac:dyDescent="0.25">
      <c r="A374" s="98" t="s">
        <v>1804</v>
      </c>
      <c r="B374" s="147" t="s">
        <v>162</v>
      </c>
      <c r="C374" s="147">
        <v>0.13751169317118803</v>
      </c>
      <c r="D374" s="147">
        <v>0.28157156220767071</v>
      </c>
      <c r="E374" s="147">
        <v>0.14967259120673526</v>
      </c>
      <c r="F374" s="147">
        <v>2.7128157156220765E-2</v>
      </c>
      <c r="G374" s="147">
        <v>0.36202057998129095</v>
      </c>
      <c r="H374" s="147">
        <v>1.8709073900841909E-3</v>
      </c>
      <c r="I374" s="147">
        <v>4.0224508886810104E-2</v>
      </c>
      <c r="J374" s="147">
        <v>1</v>
      </c>
      <c r="K374" s="148">
        <v>1069</v>
      </c>
      <c r="L374" s="98"/>
      <c r="M374" s="147" t="s">
        <v>162</v>
      </c>
      <c r="N374" s="147" t="s">
        <v>162</v>
      </c>
      <c r="O374" s="147">
        <v>0.11799999999999999</v>
      </c>
      <c r="P374" s="147">
        <v>0.159</v>
      </c>
      <c r="Q374" s="147">
        <v>0.255</v>
      </c>
      <c r="R374" s="147">
        <v>0.309</v>
      </c>
      <c r="S374" s="147">
        <v>0.13</v>
      </c>
      <c r="T374" s="147">
        <v>0.17199999999999999</v>
      </c>
      <c r="U374" s="147">
        <v>1.9E-2</v>
      </c>
      <c r="V374" s="147">
        <v>3.9E-2</v>
      </c>
      <c r="W374" s="147">
        <v>0.33400000000000002</v>
      </c>
      <c r="X374" s="147">
        <v>0.39100000000000001</v>
      </c>
      <c r="Y374" s="147">
        <v>1E-3</v>
      </c>
      <c r="Z374" s="147">
        <v>7.0000000000000001E-3</v>
      </c>
      <c r="AA374" s="147">
        <v>0.03</v>
      </c>
      <c r="AB374" s="147">
        <v>5.3999999999999999E-2</v>
      </c>
      <c r="AC374" s="12"/>
    </row>
    <row r="375" spans="1:29" x14ac:dyDescent="0.25">
      <c r="A375" s="98" t="s">
        <v>1805</v>
      </c>
      <c r="B375" s="147" t="s">
        <v>162</v>
      </c>
      <c r="C375" s="147">
        <v>0.1189069423929099</v>
      </c>
      <c r="D375" s="147">
        <v>0.3260709010339734</v>
      </c>
      <c r="E375" s="147">
        <v>0.14217134416543575</v>
      </c>
      <c r="F375" s="147">
        <v>1.55096011816839E-2</v>
      </c>
      <c r="G375" s="147">
        <v>0.34194977843426883</v>
      </c>
      <c r="H375" s="147">
        <v>5.1698670605612998E-3</v>
      </c>
      <c r="I375" s="147">
        <v>5.0221565731166914E-2</v>
      </c>
      <c r="J375" s="147">
        <v>1</v>
      </c>
      <c r="K375" s="148">
        <v>2708</v>
      </c>
      <c r="L375" s="98"/>
      <c r="M375" s="147" t="s">
        <v>162</v>
      </c>
      <c r="N375" s="147" t="s">
        <v>162</v>
      </c>
      <c r="O375" s="147">
        <v>0.107</v>
      </c>
      <c r="P375" s="147">
        <v>0.13200000000000001</v>
      </c>
      <c r="Q375" s="147">
        <v>0.309</v>
      </c>
      <c r="R375" s="147">
        <v>0.34399999999999997</v>
      </c>
      <c r="S375" s="147">
        <v>0.13</v>
      </c>
      <c r="T375" s="147">
        <v>0.156</v>
      </c>
      <c r="U375" s="147">
        <v>1.0999999999999999E-2</v>
      </c>
      <c r="V375" s="147">
        <v>2.1000000000000001E-2</v>
      </c>
      <c r="W375" s="147">
        <v>0.32400000000000001</v>
      </c>
      <c r="X375" s="147">
        <v>0.36</v>
      </c>
      <c r="Y375" s="147">
        <v>3.0000000000000001E-3</v>
      </c>
      <c r="Z375" s="147">
        <v>8.9999999999999993E-3</v>
      </c>
      <c r="AA375" s="147">
        <v>4.2999999999999997E-2</v>
      </c>
      <c r="AB375" s="147">
        <v>5.8999999999999997E-2</v>
      </c>
      <c r="AC375" s="12"/>
    </row>
    <row r="376" spans="1:29" x14ac:dyDescent="0.25">
      <c r="A376" s="98" t="s">
        <v>1806</v>
      </c>
      <c r="B376" s="147" t="s">
        <v>162</v>
      </c>
      <c r="C376" s="147">
        <v>0.14902666448552265</v>
      </c>
      <c r="D376" s="147">
        <v>0.33371503353508913</v>
      </c>
      <c r="E376" s="147">
        <v>0.1482087354817602</v>
      </c>
      <c r="F376" s="147">
        <v>1.9793881891051857E-2</v>
      </c>
      <c r="G376" s="147">
        <v>0.26746278423032882</v>
      </c>
      <c r="H376" s="147">
        <v>6.0526746278423034E-3</v>
      </c>
      <c r="I376" s="147">
        <v>7.5740225748405041E-2</v>
      </c>
      <c r="J376" s="147">
        <v>0.99999999999999989</v>
      </c>
      <c r="K376" s="148">
        <v>6113</v>
      </c>
      <c r="L376" s="98"/>
      <c r="M376" s="147" t="s">
        <v>162</v>
      </c>
      <c r="N376" s="147" t="s">
        <v>162</v>
      </c>
      <c r="O376" s="147">
        <v>0.14000000000000001</v>
      </c>
      <c r="P376" s="147">
        <v>0.158</v>
      </c>
      <c r="Q376" s="147">
        <v>0.32200000000000001</v>
      </c>
      <c r="R376" s="147">
        <v>0.34599999999999997</v>
      </c>
      <c r="S376" s="147">
        <v>0.14000000000000001</v>
      </c>
      <c r="T376" s="147">
        <v>0.157</v>
      </c>
      <c r="U376" s="147">
        <v>1.7000000000000001E-2</v>
      </c>
      <c r="V376" s="147">
        <v>2.4E-2</v>
      </c>
      <c r="W376" s="147">
        <v>0.25700000000000001</v>
      </c>
      <c r="X376" s="147">
        <v>0.27900000000000003</v>
      </c>
      <c r="Y376" s="147">
        <v>4.0000000000000001E-3</v>
      </c>
      <c r="Z376" s="147">
        <v>8.0000000000000002E-3</v>
      </c>
      <c r="AA376" s="147">
        <v>6.9000000000000006E-2</v>
      </c>
      <c r="AB376" s="147">
        <v>8.3000000000000004E-2</v>
      </c>
      <c r="AC376" s="12"/>
    </row>
    <row r="377" spans="1:29" x14ac:dyDescent="0.25">
      <c r="A377" s="98" t="s">
        <v>1807</v>
      </c>
      <c r="B377" s="147" t="s">
        <v>162</v>
      </c>
      <c r="C377" s="147">
        <v>0.27837921435199503</v>
      </c>
      <c r="D377" s="147">
        <v>0.24342715743891122</v>
      </c>
      <c r="E377" s="147">
        <v>7.3615836684194247E-2</v>
      </c>
      <c r="F377" s="147">
        <v>9.5576863594184963E-2</v>
      </c>
      <c r="G377" s="147">
        <v>0.24837612124961336</v>
      </c>
      <c r="H377" s="147">
        <v>8.9699969068976187E-3</v>
      </c>
      <c r="I377" s="147">
        <v>5.1654809774203524E-2</v>
      </c>
      <c r="J377" s="147">
        <v>1</v>
      </c>
      <c r="K377" s="148">
        <v>3233</v>
      </c>
      <c r="L377" s="98"/>
      <c r="M377" s="147" t="s">
        <v>162</v>
      </c>
      <c r="N377" s="147" t="s">
        <v>162</v>
      </c>
      <c r="O377" s="147">
        <v>0.26300000000000001</v>
      </c>
      <c r="P377" s="147">
        <v>0.29399999999999998</v>
      </c>
      <c r="Q377" s="147">
        <v>0.22900000000000001</v>
      </c>
      <c r="R377" s="147">
        <v>0.25900000000000001</v>
      </c>
      <c r="S377" s="147">
        <v>6.5000000000000002E-2</v>
      </c>
      <c r="T377" s="147">
        <v>8.3000000000000004E-2</v>
      </c>
      <c r="U377" s="147">
        <v>8.5999999999999993E-2</v>
      </c>
      <c r="V377" s="147">
        <v>0.106</v>
      </c>
      <c r="W377" s="147">
        <v>0.23400000000000001</v>
      </c>
      <c r="X377" s="147">
        <v>0.26400000000000001</v>
      </c>
      <c r="Y377" s="147">
        <v>6.0000000000000001E-3</v>
      </c>
      <c r="Z377" s="147">
        <v>1.2999999999999999E-2</v>
      </c>
      <c r="AA377" s="147">
        <v>4.4999999999999998E-2</v>
      </c>
      <c r="AB377" s="147">
        <v>0.06</v>
      </c>
      <c r="AC377" s="12"/>
    </row>
    <row r="378" spans="1:29" x14ac:dyDescent="0.25">
      <c r="A378" s="98" t="s">
        <v>1808</v>
      </c>
      <c r="B378" s="147" t="s">
        <v>162</v>
      </c>
      <c r="C378" s="147">
        <v>0.22506082725060828</v>
      </c>
      <c r="D378" s="147">
        <v>0.26794403892944041</v>
      </c>
      <c r="E378" s="147">
        <v>0.14203163017031631</v>
      </c>
      <c r="F378" s="147">
        <v>1.3381995133819951E-2</v>
      </c>
      <c r="G378" s="147">
        <v>0.28254257907542579</v>
      </c>
      <c r="H378" s="147">
        <v>1.0644768856447688E-2</v>
      </c>
      <c r="I378" s="147">
        <v>5.8394160583941604E-2</v>
      </c>
      <c r="J378" s="147">
        <v>1</v>
      </c>
      <c r="K378" s="148">
        <v>3288</v>
      </c>
      <c r="L378" s="98"/>
      <c r="M378" s="147" t="s">
        <v>162</v>
      </c>
      <c r="N378" s="147" t="s">
        <v>162</v>
      </c>
      <c r="O378" s="147">
        <v>0.21099999999999999</v>
      </c>
      <c r="P378" s="147">
        <v>0.24</v>
      </c>
      <c r="Q378" s="147">
        <v>0.253</v>
      </c>
      <c r="R378" s="147">
        <v>0.28299999999999997</v>
      </c>
      <c r="S378" s="147">
        <v>0.13100000000000001</v>
      </c>
      <c r="T378" s="147">
        <v>0.154</v>
      </c>
      <c r="U378" s="147">
        <v>0.01</v>
      </c>
      <c r="V378" s="147">
        <v>1.7999999999999999E-2</v>
      </c>
      <c r="W378" s="147">
        <v>0.26700000000000002</v>
      </c>
      <c r="X378" s="147">
        <v>0.29799999999999999</v>
      </c>
      <c r="Y378" s="147">
        <v>8.0000000000000002E-3</v>
      </c>
      <c r="Z378" s="147">
        <v>1.4999999999999999E-2</v>
      </c>
      <c r="AA378" s="147">
        <v>5.0999999999999997E-2</v>
      </c>
      <c r="AB378" s="147">
        <v>6.7000000000000004E-2</v>
      </c>
      <c r="AC378" s="12"/>
    </row>
    <row r="379" spans="1:29" x14ac:dyDescent="0.25">
      <c r="A379" s="98" t="s">
        <v>1809</v>
      </c>
      <c r="B379" s="147" t="s">
        <v>162</v>
      </c>
      <c r="C379" s="147">
        <v>9.109159347553325E-2</v>
      </c>
      <c r="D379" s="147">
        <v>0.21631116687578419</v>
      </c>
      <c r="E379" s="147">
        <v>0.13074027603513175</v>
      </c>
      <c r="F379" s="147">
        <v>2.4341279799247176E-2</v>
      </c>
      <c r="G379" s="147">
        <v>0.47553324968632371</v>
      </c>
      <c r="H379" s="147">
        <v>1.631116687578419E-2</v>
      </c>
      <c r="I379" s="147">
        <v>4.5671267252195731E-2</v>
      </c>
      <c r="J379" s="147">
        <v>0.99999999999999989</v>
      </c>
      <c r="K379" s="148">
        <v>3985</v>
      </c>
      <c r="L379" s="98"/>
      <c r="M379" s="147" t="s">
        <v>162</v>
      </c>
      <c r="N379" s="147" t="s">
        <v>162</v>
      </c>
      <c r="O379" s="147">
        <v>8.3000000000000004E-2</v>
      </c>
      <c r="P379" s="147">
        <v>0.1</v>
      </c>
      <c r="Q379" s="147">
        <v>0.20399999999999999</v>
      </c>
      <c r="R379" s="147">
        <v>0.22900000000000001</v>
      </c>
      <c r="S379" s="147">
        <v>0.121</v>
      </c>
      <c r="T379" s="147">
        <v>0.14199999999999999</v>
      </c>
      <c r="U379" s="147">
        <v>0.02</v>
      </c>
      <c r="V379" s="147">
        <v>0.03</v>
      </c>
      <c r="W379" s="147">
        <v>0.46</v>
      </c>
      <c r="X379" s="147">
        <v>0.49099999999999999</v>
      </c>
      <c r="Y379" s="147">
        <v>1.2999999999999999E-2</v>
      </c>
      <c r="Z379" s="147">
        <v>2.1000000000000001E-2</v>
      </c>
      <c r="AA379" s="147">
        <v>0.04</v>
      </c>
      <c r="AB379" s="147">
        <v>5.2999999999999999E-2</v>
      </c>
      <c r="AC379" s="12"/>
    </row>
    <row r="380" spans="1:29" x14ac:dyDescent="0.25">
      <c r="A380" s="98" t="s">
        <v>1810</v>
      </c>
      <c r="B380" s="147" t="s">
        <v>162</v>
      </c>
      <c r="C380" s="147">
        <v>0.25709076175040518</v>
      </c>
      <c r="D380" s="147">
        <v>0.44367909238249592</v>
      </c>
      <c r="E380" s="147">
        <v>0.10550040518638573</v>
      </c>
      <c r="F380" s="147">
        <v>9.1166936790923817E-3</v>
      </c>
      <c r="G380" s="147">
        <v>0.10377836304700162</v>
      </c>
      <c r="H380" s="147">
        <v>4.0518638573743921E-3</v>
      </c>
      <c r="I380" s="147">
        <v>7.6782820097244728E-2</v>
      </c>
      <c r="J380" s="147">
        <v>0.99999999999999989</v>
      </c>
      <c r="K380" s="148">
        <v>19744</v>
      </c>
      <c r="L380" s="98"/>
      <c r="M380" s="147" t="s">
        <v>162</v>
      </c>
      <c r="N380" s="147" t="s">
        <v>162</v>
      </c>
      <c r="O380" s="147">
        <v>0.251</v>
      </c>
      <c r="P380" s="147">
        <v>0.26300000000000001</v>
      </c>
      <c r="Q380" s="147">
        <v>0.437</v>
      </c>
      <c r="R380" s="147">
        <v>0.45100000000000001</v>
      </c>
      <c r="S380" s="147">
        <v>0.10100000000000001</v>
      </c>
      <c r="T380" s="147">
        <v>0.11</v>
      </c>
      <c r="U380" s="147">
        <v>8.0000000000000002E-3</v>
      </c>
      <c r="V380" s="147">
        <v>1.0999999999999999E-2</v>
      </c>
      <c r="W380" s="147">
        <v>0.1</v>
      </c>
      <c r="X380" s="147">
        <v>0.108</v>
      </c>
      <c r="Y380" s="147">
        <v>3.0000000000000001E-3</v>
      </c>
      <c r="Z380" s="147">
        <v>5.0000000000000001E-3</v>
      </c>
      <c r="AA380" s="147">
        <v>7.2999999999999995E-2</v>
      </c>
      <c r="AB380" s="147">
        <v>8.1000000000000003E-2</v>
      </c>
      <c r="AC380" s="12"/>
    </row>
    <row r="381" spans="1:29" x14ac:dyDescent="0.25">
      <c r="A381" s="98" t="s">
        <v>1811</v>
      </c>
      <c r="B381" s="147" t="s">
        <v>162</v>
      </c>
      <c r="C381" s="147">
        <v>0.12784090909090909</v>
      </c>
      <c r="D381" s="147">
        <v>0.33901515151515149</v>
      </c>
      <c r="E381" s="147">
        <v>0.16856060606060605</v>
      </c>
      <c r="F381" s="147">
        <v>3.125E-2</v>
      </c>
      <c r="G381" s="147">
        <v>0.20549242424242425</v>
      </c>
      <c r="H381" s="147">
        <v>6.628787878787879E-3</v>
      </c>
      <c r="I381" s="147">
        <v>0.12121212121212122</v>
      </c>
      <c r="J381" s="147">
        <v>0.99999999999999989</v>
      </c>
      <c r="K381" s="148">
        <v>1056</v>
      </c>
      <c r="L381" s="98"/>
      <c r="M381" s="147" t="s">
        <v>162</v>
      </c>
      <c r="N381" s="147" t="s">
        <v>162</v>
      </c>
      <c r="O381" s="147">
        <v>0.109</v>
      </c>
      <c r="P381" s="147">
        <v>0.14899999999999999</v>
      </c>
      <c r="Q381" s="147">
        <v>0.311</v>
      </c>
      <c r="R381" s="147">
        <v>0.36799999999999999</v>
      </c>
      <c r="S381" s="147">
        <v>0.14699999999999999</v>
      </c>
      <c r="T381" s="147">
        <v>0.192</v>
      </c>
      <c r="U381" s="147">
        <v>2.1999999999999999E-2</v>
      </c>
      <c r="V381" s="147">
        <v>4.3999999999999997E-2</v>
      </c>
      <c r="W381" s="147">
        <v>0.182</v>
      </c>
      <c r="X381" s="147">
        <v>0.23100000000000001</v>
      </c>
      <c r="Y381" s="147">
        <v>3.0000000000000001E-3</v>
      </c>
      <c r="Z381" s="147">
        <v>1.4E-2</v>
      </c>
      <c r="AA381" s="147">
        <v>0.10299999999999999</v>
      </c>
      <c r="AB381" s="147">
        <v>0.14199999999999999</v>
      </c>
      <c r="AC381" s="12"/>
    </row>
    <row r="382" spans="1:29" x14ac:dyDescent="0.25">
      <c r="A382" s="98" t="s">
        <v>1812</v>
      </c>
      <c r="B382" s="147" t="s">
        <v>162</v>
      </c>
      <c r="C382" s="147">
        <v>0.17641568139390168</v>
      </c>
      <c r="D382" s="147">
        <v>0.25046670815183569</v>
      </c>
      <c r="E382" s="147">
        <v>9.2408214063472313E-2</v>
      </c>
      <c r="F382" s="147">
        <v>7.1873055382700682E-2</v>
      </c>
      <c r="G382" s="147">
        <v>0.35283136278780336</v>
      </c>
      <c r="H382" s="147">
        <v>1.0578718108276292E-2</v>
      </c>
      <c r="I382" s="147">
        <v>4.542626011200996E-2</v>
      </c>
      <c r="J382" s="147">
        <v>1</v>
      </c>
      <c r="K382" s="148">
        <v>3214</v>
      </c>
      <c r="L382" s="98"/>
      <c r="M382" s="147" t="s">
        <v>162</v>
      </c>
      <c r="N382" s="147" t="s">
        <v>162</v>
      </c>
      <c r="O382" s="147">
        <v>0.16400000000000001</v>
      </c>
      <c r="P382" s="147">
        <v>0.19</v>
      </c>
      <c r="Q382" s="147">
        <v>0.23599999999999999</v>
      </c>
      <c r="R382" s="147">
        <v>0.26600000000000001</v>
      </c>
      <c r="S382" s="147">
        <v>8.3000000000000004E-2</v>
      </c>
      <c r="T382" s="147">
        <v>0.10299999999999999</v>
      </c>
      <c r="U382" s="147">
        <v>6.3E-2</v>
      </c>
      <c r="V382" s="147">
        <v>8.1000000000000003E-2</v>
      </c>
      <c r="W382" s="147">
        <v>0.33600000000000002</v>
      </c>
      <c r="X382" s="147">
        <v>0.37</v>
      </c>
      <c r="Y382" s="147">
        <v>8.0000000000000002E-3</v>
      </c>
      <c r="Z382" s="147">
        <v>1.4999999999999999E-2</v>
      </c>
      <c r="AA382" s="147">
        <v>3.9E-2</v>
      </c>
      <c r="AB382" s="147">
        <v>5.2999999999999999E-2</v>
      </c>
      <c r="AC382" s="12"/>
    </row>
    <row r="383" spans="1:29" x14ac:dyDescent="0.25">
      <c r="A383" s="98" t="s">
        <v>1813</v>
      </c>
      <c r="B383" s="147" t="s">
        <v>162</v>
      </c>
      <c r="C383" s="147">
        <v>0.36768342951360261</v>
      </c>
      <c r="D383" s="147">
        <v>0.19126133553173949</v>
      </c>
      <c r="E383" s="147">
        <v>0.14674361088211046</v>
      </c>
      <c r="F383" s="147">
        <v>6.0181368507831824E-2</v>
      </c>
      <c r="G383" s="147">
        <v>0.12118713932399011</v>
      </c>
      <c r="H383" s="147" t="s">
        <v>162</v>
      </c>
      <c r="I383" s="147">
        <v>0.11294311624072548</v>
      </c>
      <c r="J383" s="147">
        <v>1</v>
      </c>
      <c r="K383" s="148">
        <v>1213</v>
      </c>
      <c r="L383" s="98"/>
      <c r="M383" s="147" t="s">
        <v>162</v>
      </c>
      <c r="N383" s="147" t="s">
        <v>162</v>
      </c>
      <c r="O383" s="147">
        <v>0.34100000000000003</v>
      </c>
      <c r="P383" s="147">
        <v>0.39500000000000002</v>
      </c>
      <c r="Q383" s="147">
        <v>0.17</v>
      </c>
      <c r="R383" s="147">
        <v>0.214</v>
      </c>
      <c r="S383" s="147">
        <v>0.128</v>
      </c>
      <c r="T383" s="147">
        <v>0.16800000000000001</v>
      </c>
      <c r="U383" s="147">
        <v>4.8000000000000001E-2</v>
      </c>
      <c r="V383" s="147">
        <v>7.4999999999999997E-2</v>
      </c>
      <c r="W383" s="147">
        <v>0.104</v>
      </c>
      <c r="X383" s="147">
        <v>0.14099999999999999</v>
      </c>
      <c r="Y383" s="147" t="s">
        <v>162</v>
      </c>
      <c r="Z383" s="147" t="s">
        <v>162</v>
      </c>
      <c r="AA383" s="147">
        <v>9.6000000000000002E-2</v>
      </c>
      <c r="AB383" s="147">
        <v>0.13200000000000001</v>
      </c>
      <c r="AC383" s="12"/>
    </row>
    <row r="384" spans="1:29" x14ac:dyDescent="0.25">
      <c r="A384" s="98" t="s">
        <v>1814</v>
      </c>
      <c r="B384" s="147" t="s">
        <v>162</v>
      </c>
      <c r="C384" s="147">
        <v>0.40363999002742457</v>
      </c>
      <c r="D384" s="147">
        <v>0.35178259785589627</v>
      </c>
      <c r="E384" s="147">
        <v>8.3271004736973325E-2</v>
      </c>
      <c r="F384" s="147">
        <v>1.2216404886561954E-2</v>
      </c>
      <c r="G384" s="147">
        <v>9.0501121914734486E-2</v>
      </c>
      <c r="H384" s="147">
        <v>5.9835452505609572E-3</v>
      </c>
      <c r="I384" s="147">
        <v>5.2605335327848418E-2</v>
      </c>
      <c r="J384" s="147">
        <v>1</v>
      </c>
      <c r="K384" s="148">
        <v>4011</v>
      </c>
      <c r="L384" s="98"/>
      <c r="M384" s="147" t="s">
        <v>162</v>
      </c>
      <c r="N384" s="147" t="s">
        <v>162</v>
      </c>
      <c r="O384" s="147">
        <v>0.38900000000000001</v>
      </c>
      <c r="P384" s="147">
        <v>0.41899999999999998</v>
      </c>
      <c r="Q384" s="147">
        <v>0.33700000000000002</v>
      </c>
      <c r="R384" s="147">
        <v>0.36699999999999999</v>
      </c>
      <c r="S384" s="147">
        <v>7.4999999999999997E-2</v>
      </c>
      <c r="T384" s="147">
        <v>9.1999999999999998E-2</v>
      </c>
      <c r="U384" s="147">
        <v>8.9999999999999993E-3</v>
      </c>
      <c r="V384" s="147">
        <v>1.6E-2</v>
      </c>
      <c r="W384" s="147">
        <v>8.2000000000000003E-2</v>
      </c>
      <c r="X384" s="147">
        <v>0.1</v>
      </c>
      <c r="Y384" s="147">
        <v>4.0000000000000001E-3</v>
      </c>
      <c r="Z384" s="147">
        <v>8.9999999999999993E-3</v>
      </c>
      <c r="AA384" s="147">
        <v>4.5999999999999999E-2</v>
      </c>
      <c r="AB384" s="147">
        <v>0.06</v>
      </c>
      <c r="AC384" s="12"/>
    </row>
    <row r="385" spans="1:29" x14ac:dyDescent="0.25">
      <c r="A385" s="98" t="s">
        <v>1815</v>
      </c>
      <c r="B385" s="147" t="s">
        <v>162</v>
      </c>
      <c r="C385" s="147">
        <v>0.30598669623059865</v>
      </c>
      <c r="D385" s="147">
        <v>0.38137472283813745</v>
      </c>
      <c r="E385" s="147">
        <v>0.14190687361419069</v>
      </c>
      <c r="F385" s="147">
        <v>8.869179600886918E-3</v>
      </c>
      <c r="G385" s="147">
        <v>0.11086474501108648</v>
      </c>
      <c r="H385" s="147">
        <v>6.6518847006651885E-3</v>
      </c>
      <c r="I385" s="147">
        <v>4.4345898004434593E-2</v>
      </c>
      <c r="J385" s="147">
        <v>0.99999999999999978</v>
      </c>
      <c r="K385" s="148">
        <v>451</v>
      </c>
      <c r="L385" s="98"/>
      <c r="M385" s="147" t="s">
        <v>162</v>
      </c>
      <c r="N385" s="147" t="s">
        <v>162</v>
      </c>
      <c r="O385" s="147">
        <v>0.26500000000000001</v>
      </c>
      <c r="P385" s="147">
        <v>0.35</v>
      </c>
      <c r="Q385" s="147">
        <v>0.33800000000000002</v>
      </c>
      <c r="R385" s="147">
        <v>0.42699999999999999</v>
      </c>
      <c r="S385" s="147">
        <v>0.113</v>
      </c>
      <c r="T385" s="147">
        <v>0.17699999999999999</v>
      </c>
      <c r="U385" s="147">
        <v>3.0000000000000001E-3</v>
      </c>
      <c r="V385" s="147">
        <v>2.3E-2</v>
      </c>
      <c r="W385" s="147">
        <v>8.5000000000000006E-2</v>
      </c>
      <c r="X385" s="147">
        <v>0.14299999999999999</v>
      </c>
      <c r="Y385" s="147">
        <v>2E-3</v>
      </c>
      <c r="Z385" s="147">
        <v>1.9E-2</v>
      </c>
      <c r="AA385" s="147">
        <v>2.9000000000000001E-2</v>
      </c>
      <c r="AB385" s="147">
        <v>6.8000000000000005E-2</v>
      </c>
      <c r="AC385" s="12"/>
    </row>
    <row r="386" spans="1:29" x14ac:dyDescent="0.25">
      <c r="A386" s="98" t="s">
        <v>1816</v>
      </c>
      <c r="B386" s="147">
        <v>4.7511732110189039E-2</v>
      </c>
      <c r="C386" s="147">
        <v>0.23459580560489965</v>
      </c>
      <c r="D386" s="147">
        <v>0.2870257443593075</v>
      </c>
      <c r="E386" s="147">
        <v>0.11221730254262004</v>
      </c>
      <c r="F386" s="147">
        <v>2.0428454012779384E-2</v>
      </c>
      <c r="G386" s="147">
        <v>0.22852427287430072</v>
      </c>
      <c r="H386" s="147">
        <v>8.4312113900893489E-3</v>
      </c>
      <c r="I386" s="147">
        <v>6.1265477105814356E-2</v>
      </c>
      <c r="J386" s="147">
        <v>1.0000000000000002</v>
      </c>
      <c r="K386" s="148">
        <v>150868</v>
      </c>
      <c r="L386" s="98"/>
      <c r="M386" s="147">
        <v>4.5999999999999999E-2</v>
      </c>
      <c r="N386" s="147">
        <v>4.9000000000000002E-2</v>
      </c>
      <c r="O386" s="147">
        <v>0.23200000000000001</v>
      </c>
      <c r="P386" s="147">
        <v>0.23699999999999999</v>
      </c>
      <c r="Q386" s="147">
        <v>0.28499999999999998</v>
      </c>
      <c r="R386" s="147">
        <v>0.28899999999999998</v>
      </c>
      <c r="S386" s="147">
        <v>0.111</v>
      </c>
      <c r="T386" s="147">
        <v>0.114</v>
      </c>
      <c r="U386" s="147">
        <v>0.02</v>
      </c>
      <c r="V386" s="147">
        <v>2.1000000000000001E-2</v>
      </c>
      <c r="W386" s="147">
        <v>0.22600000000000001</v>
      </c>
      <c r="X386" s="147">
        <v>0.23100000000000001</v>
      </c>
      <c r="Y386" s="147">
        <v>8.0000000000000002E-3</v>
      </c>
      <c r="Z386" s="147">
        <v>8.9999999999999993E-3</v>
      </c>
      <c r="AA386" s="147">
        <v>0.06</v>
      </c>
      <c r="AB386" s="147">
        <v>6.2E-2</v>
      </c>
      <c r="AC386" s="12"/>
    </row>
    <row r="387" spans="1:29" x14ac:dyDescent="0.25">
      <c r="A387" s="98" t="s">
        <v>1817</v>
      </c>
      <c r="B387" s="147" t="s">
        <v>162</v>
      </c>
      <c r="C387" s="147">
        <v>1.023502653525398E-2</v>
      </c>
      <c r="D387" s="147">
        <v>0.16338134950720243</v>
      </c>
      <c r="E387" s="147">
        <v>0.14632297194844579</v>
      </c>
      <c r="F387" s="147">
        <v>5.0796057619408641E-2</v>
      </c>
      <c r="G387" s="147">
        <v>0.56633813495072027</v>
      </c>
      <c r="H387" s="147">
        <v>1.6300227445034118E-2</v>
      </c>
      <c r="I387" s="147">
        <v>4.66262319939348E-2</v>
      </c>
      <c r="J387" s="147">
        <v>1</v>
      </c>
      <c r="K387" s="148">
        <v>2638</v>
      </c>
      <c r="L387" s="98"/>
      <c r="M387" s="147" t="s">
        <v>162</v>
      </c>
      <c r="N387" s="147" t="s">
        <v>162</v>
      </c>
      <c r="O387" s="147">
        <v>7.0000000000000001E-3</v>
      </c>
      <c r="P387" s="147">
        <v>1.4999999999999999E-2</v>
      </c>
      <c r="Q387" s="147">
        <v>0.15</v>
      </c>
      <c r="R387" s="147">
        <v>0.17799999999999999</v>
      </c>
      <c r="S387" s="147">
        <v>0.13300000000000001</v>
      </c>
      <c r="T387" s="147">
        <v>0.16</v>
      </c>
      <c r="U387" s="147">
        <v>4.2999999999999997E-2</v>
      </c>
      <c r="V387" s="147">
        <v>0.06</v>
      </c>
      <c r="W387" s="147">
        <v>0.54700000000000004</v>
      </c>
      <c r="X387" s="147">
        <v>0.58499999999999996</v>
      </c>
      <c r="Y387" s="147">
        <v>1.2E-2</v>
      </c>
      <c r="Z387" s="147">
        <v>2.1999999999999999E-2</v>
      </c>
      <c r="AA387" s="147">
        <v>3.9E-2</v>
      </c>
      <c r="AB387" s="147">
        <v>5.5E-2</v>
      </c>
      <c r="AC387" s="12"/>
    </row>
    <row r="388" spans="1:29" x14ac:dyDescent="0.25">
      <c r="A388" s="98" t="s">
        <v>1818</v>
      </c>
      <c r="B388" s="147" t="s">
        <v>162</v>
      </c>
      <c r="C388" s="147">
        <v>0.14137931034482759</v>
      </c>
      <c r="D388" s="147">
        <v>0.36896551724137933</v>
      </c>
      <c r="E388" s="147">
        <v>0.2</v>
      </c>
      <c r="F388" s="147">
        <v>2.7586206896551724E-2</v>
      </c>
      <c r="G388" s="147">
        <v>0.19137931034482758</v>
      </c>
      <c r="H388" s="147">
        <v>6.8965517241379309E-3</v>
      </c>
      <c r="I388" s="147">
        <v>6.3793103448275865E-2</v>
      </c>
      <c r="J388" s="147">
        <v>1.0000000000000002</v>
      </c>
      <c r="K388" s="148">
        <v>580</v>
      </c>
      <c r="L388" s="98"/>
      <c r="M388" s="147" t="s">
        <v>162</v>
      </c>
      <c r="N388" s="147" t="s">
        <v>162</v>
      </c>
      <c r="O388" s="147">
        <v>0.115</v>
      </c>
      <c r="P388" s="147">
        <v>0.17199999999999999</v>
      </c>
      <c r="Q388" s="147">
        <v>0.33100000000000002</v>
      </c>
      <c r="R388" s="147">
        <v>0.40899999999999997</v>
      </c>
      <c r="S388" s="147">
        <v>0.16900000000000001</v>
      </c>
      <c r="T388" s="147">
        <v>0.23400000000000001</v>
      </c>
      <c r="U388" s="147">
        <v>1.7000000000000001E-2</v>
      </c>
      <c r="V388" s="147">
        <v>4.3999999999999997E-2</v>
      </c>
      <c r="W388" s="147">
        <v>0.161</v>
      </c>
      <c r="X388" s="147">
        <v>0.22500000000000001</v>
      </c>
      <c r="Y388" s="147">
        <v>3.0000000000000001E-3</v>
      </c>
      <c r="Z388" s="147">
        <v>1.7999999999999999E-2</v>
      </c>
      <c r="AA388" s="147">
        <v>4.7E-2</v>
      </c>
      <c r="AB388" s="147">
        <v>8.6999999999999994E-2</v>
      </c>
      <c r="AC388" s="12"/>
    </row>
    <row r="389" spans="1:29" x14ac:dyDescent="0.25">
      <c r="A389" s="98" t="s">
        <v>1819</v>
      </c>
      <c r="B389" s="147">
        <v>1.8489170628631802E-3</v>
      </c>
      <c r="C389" s="147">
        <v>0.101162176439514</v>
      </c>
      <c r="D389" s="147">
        <v>0.30269413629160064</v>
      </c>
      <c r="E389" s="147">
        <v>0.20549392498679345</v>
      </c>
      <c r="F389" s="147">
        <v>2.9582673005810883E-2</v>
      </c>
      <c r="G389" s="147">
        <v>0.28024300052826201</v>
      </c>
      <c r="H389" s="147">
        <v>1.0036978341257264E-2</v>
      </c>
      <c r="I389" s="147">
        <v>6.8938193343898571E-2</v>
      </c>
      <c r="J389" s="147">
        <v>1</v>
      </c>
      <c r="K389" s="148">
        <v>3786</v>
      </c>
      <c r="L389" s="98"/>
      <c r="M389" s="147">
        <v>1E-3</v>
      </c>
      <c r="N389" s="147">
        <v>4.0000000000000001E-3</v>
      </c>
      <c r="O389" s="147">
        <v>9.1999999999999998E-2</v>
      </c>
      <c r="P389" s="147">
        <v>0.111</v>
      </c>
      <c r="Q389" s="147">
        <v>0.28799999999999998</v>
      </c>
      <c r="R389" s="147">
        <v>0.318</v>
      </c>
      <c r="S389" s="147">
        <v>0.193</v>
      </c>
      <c r="T389" s="147">
        <v>0.219</v>
      </c>
      <c r="U389" s="147">
        <v>2.5000000000000001E-2</v>
      </c>
      <c r="V389" s="147">
        <v>3.5000000000000003E-2</v>
      </c>
      <c r="W389" s="147">
        <v>0.26600000000000001</v>
      </c>
      <c r="X389" s="147">
        <v>0.29499999999999998</v>
      </c>
      <c r="Y389" s="147">
        <v>7.0000000000000001E-3</v>
      </c>
      <c r="Z389" s="147">
        <v>1.4E-2</v>
      </c>
      <c r="AA389" s="147">
        <v>6.0999999999999999E-2</v>
      </c>
      <c r="AB389" s="147">
        <v>7.6999999999999999E-2</v>
      </c>
      <c r="AC389" s="12"/>
    </row>
    <row r="390" spans="1:29" x14ac:dyDescent="0.25">
      <c r="A390" s="98" t="s">
        <v>1820</v>
      </c>
      <c r="B390" s="147" t="s">
        <v>162</v>
      </c>
      <c r="C390" s="147">
        <v>6.3095238095238093E-2</v>
      </c>
      <c r="D390" s="147">
        <v>0.41309523809523807</v>
      </c>
      <c r="E390" s="147">
        <v>0.125</v>
      </c>
      <c r="F390" s="147">
        <v>1.9047619047619049E-2</v>
      </c>
      <c r="G390" s="147">
        <v>0.31666666666666665</v>
      </c>
      <c r="H390" s="147">
        <v>4.7619047619047623E-3</v>
      </c>
      <c r="I390" s="147">
        <v>5.8333333333333334E-2</v>
      </c>
      <c r="J390" s="147">
        <v>1</v>
      </c>
      <c r="K390" s="148">
        <v>840</v>
      </c>
      <c r="L390" s="98"/>
      <c r="M390" s="147" t="s">
        <v>162</v>
      </c>
      <c r="N390" s="147" t="s">
        <v>162</v>
      </c>
      <c r="O390" s="147">
        <v>4.9000000000000002E-2</v>
      </c>
      <c r="P390" s="147">
        <v>8.2000000000000003E-2</v>
      </c>
      <c r="Q390" s="147">
        <v>0.38</v>
      </c>
      <c r="R390" s="147">
        <v>0.44700000000000001</v>
      </c>
      <c r="S390" s="147">
        <v>0.104</v>
      </c>
      <c r="T390" s="147">
        <v>0.14899999999999999</v>
      </c>
      <c r="U390" s="147">
        <v>1.2E-2</v>
      </c>
      <c r="V390" s="147">
        <v>3.1E-2</v>
      </c>
      <c r="W390" s="147">
        <v>0.28599999999999998</v>
      </c>
      <c r="X390" s="147">
        <v>0.34899999999999998</v>
      </c>
      <c r="Y390" s="147">
        <v>2E-3</v>
      </c>
      <c r="Z390" s="147">
        <v>1.2E-2</v>
      </c>
      <c r="AA390" s="147">
        <v>4.3999999999999997E-2</v>
      </c>
      <c r="AB390" s="147">
        <v>7.5999999999999998E-2</v>
      </c>
      <c r="AC390" s="12"/>
    </row>
    <row r="391" spans="1:29" x14ac:dyDescent="0.25">
      <c r="A391" s="98" t="s">
        <v>1821</v>
      </c>
      <c r="B391" s="147" t="s">
        <v>162</v>
      </c>
      <c r="C391" s="147">
        <v>8.5714285714285715E-2</v>
      </c>
      <c r="D391" s="147">
        <v>0.20285714285714285</v>
      </c>
      <c r="E391" s="147">
        <v>0.12571428571428572</v>
      </c>
      <c r="F391" s="147">
        <v>3.4285714285714287E-2</v>
      </c>
      <c r="G391" s="147">
        <v>0.50095238095238093</v>
      </c>
      <c r="H391" s="147">
        <v>1.0476190476190476E-2</v>
      </c>
      <c r="I391" s="147">
        <v>0.04</v>
      </c>
      <c r="J391" s="147">
        <v>1</v>
      </c>
      <c r="K391" s="148">
        <v>1050</v>
      </c>
      <c r="L391" s="98"/>
      <c r="M391" s="147" t="s">
        <v>162</v>
      </c>
      <c r="N391" s="147" t="s">
        <v>162</v>
      </c>
      <c r="O391" s="147">
        <v>7.0000000000000007E-2</v>
      </c>
      <c r="P391" s="147">
        <v>0.104</v>
      </c>
      <c r="Q391" s="147">
        <v>0.18</v>
      </c>
      <c r="R391" s="147">
        <v>0.22800000000000001</v>
      </c>
      <c r="S391" s="147">
        <v>0.107</v>
      </c>
      <c r="T391" s="147">
        <v>0.14699999999999999</v>
      </c>
      <c r="U391" s="147">
        <v>2.5000000000000001E-2</v>
      </c>
      <c r="V391" s="147">
        <v>4.7E-2</v>
      </c>
      <c r="W391" s="147">
        <v>0.47099999999999997</v>
      </c>
      <c r="X391" s="147">
        <v>0.53100000000000003</v>
      </c>
      <c r="Y391" s="147">
        <v>6.0000000000000001E-3</v>
      </c>
      <c r="Z391" s="147">
        <v>1.9E-2</v>
      </c>
      <c r="AA391" s="147">
        <v>0.03</v>
      </c>
      <c r="AB391" s="147">
        <v>5.3999999999999999E-2</v>
      </c>
      <c r="AC391" s="12"/>
    </row>
    <row r="392" spans="1:29" x14ac:dyDescent="0.25">
      <c r="A392" s="98" t="s">
        <v>1822</v>
      </c>
      <c r="B392" s="147" t="s">
        <v>162</v>
      </c>
      <c r="C392" s="147">
        <v>5.5737704918032788E-2</v>
      </c>
      <c r="D392" s="147">
        <v>0.24327868852459017</v>
      </c>
      <c r="E392" s="147">
        <v>0.22098360655737706</v>
      </c>
      <c r="F392" s="147">
        <v>1.2459016393442624E-2</v>
      </c>
      <c r="G392" s="147">
        <v>0.40262295081967214</v>
      </c>
      <c r="H392" s="147">
        <v>1.9672131147540985E-2</v>
      </c>
      <c r="I392" s="147">
        <v>4.5245901639344263E-2</v>
      </c>
      <c r="J392" s="147">
        <v>1</v>
      </c>
      <c r="K392" s="148">
        <v>1525</v>
      </c>
      <c r="L392" s="98"/>
      <c r="M392" s="147" t="s">
        <v>162</v>
      </c>
      <c r="N392" s="147" t="s">
        <v>162</v>
      </c>
      <c r="O392" s="147">
        <v>4.4999999999999998E-2</v>
      </c>
      <c r="P392" s="147">
        <v>6.8000000000000005E-2</v>
      </c>
      <c r="Q392" s="147">
        <v>0.222</v>
      </c>
      <c r="R392" s="147">
        <v>0.26500000000000001</v>
      </c>
      <c r="S392" s="147">
        <v>0.20100000000000001</v>
      </c>
      <c r="T392" s="147">
        <v>0.24199999999999999</v>
      </c>
      <c r="U392" s="147">
        <v>8.0000000000000002E-3</v>
      </c>
      <c r="V392" s="147">
        <v>1.9E-2</v>
      </c>
      <c r="W392" s="147">
        <v>0.378</v>
      </c>
      <c r="X392" s="147">
        <v>0.42699999999999999</v>
      </c>
      <c r="Y392" s="147">
        <v>1.4E-2</v>
      </c>
      <c r="Z392" s="147">
        <v>2.8000000000000001E-2</v>
      </c>
      <c r="AA392" s="147">
        <v>3.5999999999999997E-2</v>
      </c>
      <c r="AB392" s="147">
        <v>5.7000000000000002E-2</v>
      </c>
      <c r="AC392" s="12"/>
    </row>
    <row r="393" spans="1:29" x14ac:dyDescent="0.25">
      <c r="A393" s="98" t="s">
        <v>1823</v>
      </c>
      <c r="B393" s="147" t="s">
        <v>162</v>
      </c>
      <c r="C393" s="147">
        <v>0.11764705882352941</v>
      </c>
      <c r="D393" s="147">
        <v>0.51531862745098034</v>
      </c>
      <c r="E393" s="147">
        <v>0.16789215686274508</v>
      </c>
      <c r="F393" s="147">
        <v>1.4093137254901961E-2</v>
      </c>
      <c r="G393" s="147">
        <v>7.904411764705882E-2</v>
      </c>
      <c r="H393" s="147">
        <v>2.4509803921568627E-3</v>
      </c>
      <c r="I393" s="147">
        <v>0.10355392156862746</v>
      </c>
      <c r="J393" s="147">
        <v>0.99999999999999978</v>
      </c>
      <c r="K393" s="148">
        <v>1632</v>
      </c>
      <c r="L393" s="98"/>
      <c r="M393" s="147" t="s">
        <v>162</v>
      </c>
      <c r="N393" s="147" t="s">
        <v>162</v>
      </c>
      <c r="O393" s="147">
        <v>0.10299999999999999</v>
      </c>
      <c r="P393" s="147">
        <v>0.13400000000000001</v>
      </c>
      <c r="Q393" s="147">
        <v>0.49099999999999999</v>
      </c>
      <c r="R393" s="147">
        <v>0.54</v>
      </c>
      <c r="S393" s="147">
        <v>0.151</v>
      </c>
      <c r="T393" s="147">
        <v>0.187</v>
      </c>
      <c r="U393" s="147">
        <v>8.9999999999999993E-3</v>
      </c>
      <c r="V393" s="147">
        <v>2.1000000000000001E-2</v>
      </c>
      <c r="W393" s="147">
        <v>6.7000000000000004E-2</v>
      </c>
      <c r="X393" s="147">
        <v>9.2999999999999999E-2</v>
      </c>
      <c r="Y393" s="147">
        <v>1E-3</v>
      </c>
      <c r="Z393" s="147">
        <v>6.0000000000000001E-3</v>
      </c>
      <c r="AA393" s="147">
        <v>0.09</v>
      </c>
      <c r="AB393" s="147">
        <v>0.11899999999999999</v>
      </c>
      <c r="AC393" s="12"/>
    </row>
    <row r="394" spans="1:29" x14ac:dyDescent="0.25">
      <c r="A394" s="98" t="s">
        <v>1824</v>
      </c>
      <c r="B394" s="147" t="s">
        <v>162</v>
      </c>
      <c r="C394" s="147">
        <v>3.1413612565445027E-3</v>
      </c>
      <c r="D394" s="147">
        <v>0.25340314136125652</v>
      </c>
      <c r="E394" s="147">
        <v>0.2418848167539267</v>
      </c>
      <c r="F394" s="147">
        <v>6.0732984293193716E-2</v>
      </c>
      <c r="G394" s="147">
        <v>0.38952879581151834</v>
      </c>
      <c r="H394" s="147">
        <v>1.5706806282722512E-2</v>
      </c>
      <c r="I394" s="147">
        <v>3.5602094240837698E-2</v>
      </c>
      <c r="J394" s="147">
        <v>1</v>
      </c>
      <c r="K394" s="148">
        <v>955</v>
      </c>
      <c r="L394" s="98"/>
      <c r="M394" s="147" t="s">
        <v>162</v>
      </c>
      <c r="N394" s="147" t="s">
        <v>162</v>
      </c>
      <c r="O394" s="147">
        <v>1E-3</v>
      </c>
      <c r="P394" s="147">
        <v>8.9999999999999993E-3</v>
      </c>
      <c r="Q394" s="147">
        <v>0.22700000000000001</v>
      </c>
      <c r="R394" s="147">
        <v>0.28199999999999997</v>
      </c>
      <c r="S394" s="147">
        <v>0.216</v>
      </c>
      <c r="T394" s="147">
        <v>0.27</v>
      </c>
      <c r="U394" s="147">
        <v>4.7E-2</v>
      </c>
      <c r="V394" s="147">
        <v>7.8E-2</v>
      </c>
      <c r="W394" s="147">
        <v>0.35899999999999999</v>
      </c>
      <c r="X394" s="147">
        <v>0.42099999999999999</v>
      </c>
      <c r="Y394" s="147">
        <v>0.01</v>
      </c>
      <c r="Z394" s="147">
        <v>2.5999999999999999E-2</v>
      </c>
      <c r="AA394" s="147">
        <v>2.5999999999999999E-2</v>
      </c>
      <c r="AB394" s="147">
        <v>4.9000000000000002E-2</v>
      </c>
      <c r="AC394" s="12"/>
    </row>
    <row r="395" spans="1:29" x14ac:dyDescent="0.25">
      <c r="A395" s="98" t="s">
        <v>1825</v>
      </c>
      <c r="B395" s="147" t="s">
        <v>162</v>
      </c>
      <c r="C395" s="147">
        <v>1.4492753623188406E-2</v>
      </c>
      <c r="D395" s="147">
        <v>0.4189723320158103</v>
      </c>
      <c r="E395" s="147">
        <v>0.27272727272727271</v>
      </c>
      <c r="F395" s="147">
        <v>5.4018445322793152E-2</v>
      </c>
      <c r="G395" s="147">
        <v>0.18972332015810275</v>
      </c>
      <c r="H395" s="147">
        <v>9.22266139657444E-3</v>
      </c>
      <c r="I395" s="147">
        <v>4.0843214756258232E-2</v>
      </c>
      <c r="J395" s="147">
        <v>1.0000000000000002</v>
      </c>
      <c r="K395" s="148">
        <v>759</v>
      </c>
      <c r="L395" s="98"/>
      <c r="M395" s="147" t="s">
        <v>162</v>
      </c>
      <c r="N395" s="147" t="s">
        <v>162</v>
      </c>
      <c r="O395" s="147">
        <v>8.0000000000000002E-3</v>
      </c>
      <c r="P395" s="147">
        <v>2.5999999999999999E-2</v>
      </c>
      <c r="Q395" s="147">
        <v>0.38400000000000001</v>
      </c>
      <c r="R395" s="147">
        <v>0.45400000000000001</v>
      </c>
      <c r="S395" s="147">
        <v>0.24199999999999999</v>
      </c>
      <c r="T395" s="147">
        <v>0.30499999999999999</v>
      </c>
      <c r="U395" s="147">
        <v>0.04</v>
      </c>
      <c r="V395" s="147">
        <v>7.1999999999999995E-2</v>
      </c>
      <c r="W395" s="147">
        <v>0.16300000000000001</v>
      </c>
      <c r="X395" s="147">
        <v>0.219</v>
      </c>
      <c r="Y395" s="147">
        <v>4.0000000000000001E-3</v>
      </c>
      <c r="Z395" s="147">
        <v>1.9E-2</v>
      </c>
      <c r="AA395" s="147">
        <v>2.9000000000000001E-2</v>
      </c>
      <c r="AB395" s="147">
        <v>5.7000000000000002E-2</v>
      </c>
      <c r="AC395" s="12"/>
    </row>
    <row r="396" spans="1:29" x14ac:dyDescent="0.25">
      <c r="A396" s="98" t="s">
        <v>1826</v>
      </c>
      <c r="B396" s="147" t="s">
        <v>162</v>
      </c>
      <c r="C396" s="147">
        <v>0.2425828970331588</v>
      </c>
      <c r="D396" s="147">
        <v>0.42582897033158812</v>
      </c>
      <c r="E396" s="147">
        <v>0.12303664921465969</v>
      </c>
      <c r="F396" s="147">
        <v>1.0471204188481676E-2</v>
      </c>
      <c r="G396" s="147">
        <v>0.14921465968586387</v>
      </c>
      <c r="H396" s="147">
        <v>2.617801047120419E-3</v>
      </c>
      <c r="I396" s="147">
        <v>4.6247818499127402E-2</v>
      </c>
      <c r="J396" s="147">
        <v>1</v>
      </c>
      <c r="K396" s="148">
        <v>1146</v>
      </c>
      <c r="L396" s="98"/>
      <c r="M396" s="147" t="s">
        <v>162</v>
      </c>
      <c r="N396" s="147" t="s">
        <v>162</v>
      </c>
      <c r="O396" s="147">
        <v>0.219</v>
      </c>
      <c r="P396" s="147">
        <v>0.26800000000000002</v>
      </c>
      <c r="Q396" s="147">
        <v>0.39700000000000002</v>
      </c>
      <c r="R396" s="147">
        <v>0.45500000000000002</v>
      </c>
      <c r="S396" s="147">
        <v>0.105</v>
      </c>
      <c r="T396" s="147">
        <v>0.14299999999999999</v>
      </c>
      <c r="U396" s="147">
        <v>6.0000000000000001E-3</v>
      </c>
      <c r="V396" s="147">
        <v>1.7999999999999999E-2</v>
      </c>
      <c r="W396" s="147">
        <v>0.13</v>
      </c>
      <c r="X396" s="147">
        <v>0.17100000000000001</v>
      </c>
      <c r="Y396" s="147">
        <v>1E-3</v>
      </c>
      <c r="Z396" s="147">
        <v>8.0000000000000002E-3</v>
      </c>
      <c r="AA396" s="147">
        <v>3.5999999999999997E-2</v>
      </c>
      <c r="AB396" s="147">
        <v>0.06</v>
      </c>
      <c r="AC396" s="12"/>
    </row>
    <row r="397" spans="1:29" x14ac:dyDescent="0.25">
      <c r="A397" s="98" t="s">
        <v>1827</v>
      </c>
      <c r="B397" s="147" t="s">
        <v>162</v>
      </c>
      <c r="C397" s="147">
        <v>0.15826330532212884</v>
      </c>
      <c r="D397" s="147">
        <v>0.30476190476190479</v>
      </c>
      <c r="E397" s="147">
        <v>0.23109243697478993</v>
      </c>
      <c r="F397" s="147">
        <v>1.9887955182072828E-2</v>
      </c>
      <c r="G397" s="147">
        <v>0.23277310924369748</v>
      </c>
      <c r="H397" s="147">
        <v>1.3725490196078431E-2</v>
      </c>
      <c r="I397" s="147">
        <v>3.949579831932773E-2</v>
      </c>
      <c r="J397" s="147">
        <v>0.99999999999999989</v>
      </c>
      <c r="K397" s="148">
        <v>3570</v>
      </c>
      <c r="L397" s="98"/>
      <c r="M397" s="147" t="s">
        <v>162</v>
      </c>
      <c r="N397" s="147" t="s">
        <v>162</v>
      </c>
      <c r="O397" s="147">
        <v>0.14699999999999999</v>
      </c>
      <c r="P397" s="147">
        <v>0.17100000000000001</v>
      </c>
      <c r="Q397" s="147">
        <v>0.28999999999999998</v>
      </c>
      <c r="R397" s="147">
        <v>0.32</v>
      </c>
      <c r="S397" s="147">
        <v>0.218</v>
      </c>
      <c r="T397" s="147">
        <v>0.245</v>
      </c>
      <c r="U397" s="147">
        <v>1.6E-2</v>
      </c>
      <c r="V397" s="147">
        <v>2.5000000000000001E-2</v>
      </c>
      <c r="W397" s="147">
        <v>0.219</v>
      </c>
      <c r="X397" s="147">
        <v>0.247</v>
      </c>
      <c r="Y397" s="147">
        <v>0.01</v>
      </c>
      <c r="Z397" s="147">
        <v>1.7999999999999999E-2</v>
      </c>
      <c r="AA397" s="147">
        <v>3.4000000000000002E-2</v>
      </c>
      <c r="AB397" s="147">
        <v>4.5999999999999999E-2</v>
      </c>
      <c r="AC397" s="12"/>
    </row>
    <row r="398" spans="1:29" x14ac:dyDescent="0.25">
      <c r="A398" s="98" t="s">
        <v>1828</v>
      </c>
      <c r="B398" s="147" t="s">
        <v>162</v>
      </c>
      <c r="C398" s="147">
        <v>9.7560975609756101E-2</v>
      </c>
      <c r="D398" s="147">
        <v>0.2791327913279133</v>
      </c>
      <c r="E398" s="147">
        <v>0.28455284552845528</v>
      </c>
      <c r="F398" s="147">
        <v>6.2330623306233061E-2</v>
      </c>
      <c r="G398" s="147">
        <v>0.18157181571815717</v>
      </c>
      <c r="H398" s="147">
        <v>2.7100271002710027E-3</v>
      </c>
      <c r="I398" s="147">
        <v>9.2140921409214094E-2</v>
      </c>
      <c r="J398" s="147">
        <v>1</v>
      </c>
      <c r="K398" s="148">
        <v>369</v>
      </c>
      <c r="L398" s="98"/>
      <c r="M398" s="147" t="s">
        <v>162</v>
      </c>
      <c r="N398" s="147" t="s">
        <v>162</v>
      </c>
      <c r="O398" s="147">
        <v>7.0999999999999994E-2</v>
      </c>
      <c r="P398" s="147">
        <v>0.13200000000000001</v>
      </c>
      <c r="Q398" s="147">
        <v>0.23599999999999999</v>
      </c>
      <c r="R398" s="147">
        <v>0.32700000000000001</v>
      </c>
      <c r="S398" s="147">
        <v>0.24099999999999999</v>
      </c>
      <c r="T398" s="147">
        <v>0.33300000000000002</v>
      </c>
      <c r="U398" s="147">
        <v>4.2000000000000003E-2</v>
      </c>
      <c r="V398" s="147">
        <v>9.1999999999999998E-2</v>
      </c>
      <c r="W398" s="147">
        <v>0.14599999999999999</v>
      </c>
      <c r="X398" s="147">
        <v>0.224</v>
      </c>
      <c r="Y398" s="147">
        <v>0</v>
      </c>
      <c r="Z398" s="147">
        <v>1.4999999999999999E-2</v>
      </c>
      <c r="AA398" s="147">
        <v>6.7000000000000004E-2</v>
      </c>
      <c r="AB398" s="147">
        <v>0.126</v>
      </c>
      <c r="AC398" s="12"/>
    </row>
    <row r="399" spans="1:29" x14ac:dyDescent="0.25">
      <c r="A399" s="98" t="s">
        <v>1829</v>
      </c>
      <c r="B399" s="147" t="s">
        <v>162</v>
      </c>
      <c r="C399" s="147">
        <v>0.18010752688172044</v>
      </c>
      <c r="D399" s="147">
        <v>0.48454301075268819</v>
      </c>
      <c r="E399" s="147">
        <v>0.16633064516129031</v>
      </c>
      <c r="F399" s="147">
        <v>2.0161290322580645E-2</v>
      </c>
      <c r="G399" s="147">
        <v>0.10047043010752688</v>
      </c>
      <c r="H399" s="147" t="s">
        <v>162</v>
      </c>
      <c r="I399" s="147">
        <v>4.8387096774193547E-2</v>
      </c>
      <c r="J399" s="147">
        <v>1</v>
      </c>
      <c r="K399" s="148">
        <v>2976</v>
      </c>
      <c r="L399" s="98"/>
      <c r="M399" s="147" t="s">
        <v>162</v>
      </c>
      <c r="N399" s="147" t="s">
        <v>162</v>
      </c>
      <c r="O399" s="147">
        <v>0.16700000000000001</v>
      </c>
      <c r="P399" s="147">
        <v>0.19400000000000001</v>
      </c>
      <c r="Q399" s="147">
        <v>0.46700000000000003</v>
      </c>
      <c r="R399" s="147">
        <v>0.503</v>
      </c>
      <c r="S399" s="147">
        <v>0.153</v>
      </c>
      <c r="T399" s="147">
        <v>0.18</v>
      </c>
      <c r="U399" s="147">
        <v>1.6E-2</v>
      </c>
      <c r="V399" s="147">
        <v>2.5999999999999999E-2</v>
      </c>
      <c r="W399" s="147">
        <v>0.09</v>
      </c>
      <c r="X399" s="147">
        <v>0.112</v>
      </c>
      <c r="Y399" s="147" t="s">
        <v>162</v>
      </c>
      <c r="Z399" s="147" t="s">
        <v>162</v>
      </c>
      <c r="AA399" s="147">
        <v>4.1000000000000002E-2</v>
      </c>
      <c r="AB399" s="147">
        <v>5.7000000000000002E-2</v>
      </c>
      <c r="AC399" s="12"/>
    </row>
    <row r="400" spans="1:29" x14ac:dyDescent="0.25">
      <c r="A400" s="98" t="s">
        <v>1830</v>
      </c>
      <c r="B400" s="147" t="s">
        <v>162</v>
      </c>
      <c r="C400" s="147">
        <v>0.25292283710054558</v>
      </c>
      <c r="D400" s="147">
        <v>0.29890880748246296</v>
      </c>
      <c r="E400" s="147">
        <v>0.13367108339828526</v>
      </c>
      <c r="F400" s="147">
        <v>3.156664068589244E-2</v>
      </c>
      <c r="G400" s="147">
        <v>0.23616523772408418</v>
      </c>
      <c r="H400" s="147">
        <v>7.4045206547155105E-3</v>
      </c>
      <c r="I400" s="147">
        <v>3.9360872954014033E-2</v>
      </c>
      <c r="J400" s="147">
        <v>0.99999999999999989</v>
      </c>
      <c r="K400" s="148">
        <v>2566</v>
      </c>
      <c r="L400" s="98"/>
      <c r="M400" s="147" t="s">
        <v>162</v>
      </c>
      <c r="N400" s="147" t="s">
        <v>162</v>
      </c>
      <c r="O400" s="147">
        <v>0.23599999999999999</v>
      </c>
      <c r="P400" s="147">
        <v>0.27</v>
      </c>
      <c r="Q400" s="147">
        <v>0.28199999999999997</v>
      </c>
      <c r="R400" s="147">
        <v>0.317</v>
      </c>
      <c r="S400" s="147">
        <v>0.121</v>
      </c>
      <c r="T400" s="147">
        <v>0.14699999999999999</v>
      </c>
      <c r="U400" s="147">
        <v>2.5000000000000001E-2</v>
      </c>
      <c r="V400" s="147">
        <v>3.9E-2</v>
      </c>
      <c r="W400" s="147">
        <v>0.22</v>
      </c>
      <c r="X400" s="147">
        <v>0.253</v>
      </c>
      <c r="Y400" s="147">
        <v>5.0000000000000001E-3</v>
      </c>
      <c r="Z400" s="147">
        <v>1.2E-2</v>
      </c>
      <c r="AA400" s="147">
        <v>3.2000000000000001E-2</v>
      </c>
      <c r="AB400" s="147">
        <v>4.8000000000000001E-2</v>
      </c>
      <c r="AC400" s="12"/>
    </row>
    <row r="401" spans="1:29" x14ac:dyDescent="0.25">
      <c r="A401" s="98" t="s">
        <v>1831</v>
      </c>
      <c r="B401" s="147" t="s">
        <v>162</v>
      </c>
      <c r="C401" s="147">
        <v>9.328214971209213E-2</v>
      </c>
      <c r="D401" s="147">
        <v>0.16813819577735126</v>
      </c>
      <c r="E401" s="147">
        <v>7.792706333973129E-2</v>
      </c>
      <c r="F401" s="147">
        <v>1.4203454894433781E-2</v>
      </c>
      <c r="G401" s="147">
        <v>0.55662188099808063</v>
      </c>
      <c r="H401" s="147">
        <v>2.8406909788867563E-2</v>
      </c>
      <c r="I401" s="147">
        <v>6.1420345489443376E-2</v>
      </c>
      <c r="J401" s="147">
        <v>1</v>
      </c>
      <c r="K401" s="148">
        <v>2605</v>
      </c>
      <c r="L401" s="98"/>
      <c r="M401" s="147" t="s">
        <v>162</v>
      </c>
      <c r="N401" s="147" t="s">
        <v>162</v>
      </c>
      <c r="O401" s="147">
        <v>8.3000000000000004E-2</v>
      </c>
      <c r="P401" s="147">
        <v>0.105</v>
      </c>
      <c r="Q401" s="147">
        <v>0.154</v>
      </c>
      <c r="R401" s="147">
        <v>0.183</v>
      </c>
      <c r="S401" s="147">
        <v>6.8000000000000005E-2</v>
      </c>
      <c r="T401" s="147">
        <v>8.8999999999999996E-2</v>
      </c>
      <c r="U401" s="147">
        <v>0.01</v>
      </c>
      <c r="V401" s="147">
        <v>0.02</v>
      </c>
      <c r="W401" s="147">
        <v>0.53700000000000003</v>
      </c>
      <c r="X401" s="147">
        <v>0.57599999999999996</v>
      </c>
      <c r="Y401" s="147">
        <v>2.3E-2</v>
      </c>
      <c r="Z401" s="147">
        <v>3.5999999999999997E-2</v>
      </c>
      <c r="AA401" s="147">
        <v>5.2999999999999999E-2</v>
      </c>
      <c r="AB401" s="147">
        <v>7.0999999999999994E-2</v>
      </c>
      <c r="AC401" s="12"/>
    </row>
    <row r="402" spans="1:29" x14ac:dyDescent="0.25">
      <c r="A402" s="98" t="s">
        <v>1832</v>
      </c>
      <c r="B402" s="147">
        <v>4.9830124575311441E-2</v>
      </c>
      <c r="C402" s="147">
        <v>0.1857304643261608</v>
      </c>
      <c r="D402" s="147">
        <v>0.38731596828992071</v>
      </c>
      <c r="E402" s="147">
        <v>0.10758776896942242</v>
      </c>
      <c r="F402" s="147">
        <v>4.4167610419026046E-2</v>
      </c>
      <c r="G402" s="147">
        <v>0.11891279728199321</v>
      </c>
      <c r="H402" s="147">
        <v>2.2650056625141564E-3</v>
      </c>
      <c r="I402" s="147">
        <v>0.10419026047565119</v>
      </c>
      <c r="J402" s="147">
        <v>1.0000000000000002</v>
      </c>
      <c r="K402" s="148">
        <v>883</v>
      </c>
      <c r="L402" s="98"/>
      <c r="M402" s="147">
        <v>3.6999999999999998E-2</v>
      </c>
      <c r="N402" s="147">
        <v>6.6000000000000003E-2</v>
      </c>
      <c r="O402" s="147">
        <v>0.161</v>
      </c>
      <c r="P402" s="147">
        <v>0.21299999999999999</v>
      </c>
      <c r="Q402" s="147">
        <v>0.35599999999999998</v>
      </c>
      <c r="R402" s="147">
        <v>0.42</v>
      </c>
      <c r="S402" s="147">
        <v>8.8999999999999996E-2</v>
      </c>
      <c r="T402" s="147">
        <v>0.13</v>
      </c>
      <c r="U402" s="147">
        <v>3.2000000000000001E-2</v>
      </c>
      <c r="V402" s="147">
        <v>0.06</v>
      </c>
      <c r="W402" s="147">
        <v>9.9000000000000005E-2</v>
      </c>
      <c r="X402" s="147">
        <v>0.14199999999999999</v>
      </c>
      <c r="Y402" s="147">
        <v>1E-3</v>
      </c>
      <c r="Z402" s="147">
        <v>8.0000000000000002E-3</v>
      </c>
      <c r="AA402" s="147">
        <v>8.5999999999999993E-2</v>
      </c>
      <c r="AB402" s="147">
        <v>0.126</v>
      </c>
      <c r="AC402" s="12"/>
    </row>
    <row r="403" spans="1:29" x14ac:dyDescent="0.25">
      <c r="A403" s="98" t="s">
        <v>1833</v>
      </c>
      <c r="B403" s="147">
        <v>3.4068912117692605E-2</v>
      </c>
      <c r="C403" s="147">
        <v>1.6776358239772875E-3</v>
      </c>
      <c r="D403" s="147">
        <v>0.67828106852497094</v>
      </c>
      <c r="E403" s="147">
        <v>7.691315008388179E-2</v>
      </c>
      <c r="F403" s="147">
        <v>5.45876887340302E-2</v>
      </c>
      <c r="G403" s="147">
        <v>1.4582526777648729E-2</v>
      </c>
      <c r="H403" s="147" t="s">
        <v>162</v>
      </c>
      <c r="I403" s="147">
        <v>0.13988901793779843</v>
      </c>
      <c r="J403" s="147">
        <v>0.99999999999999989</v>
      </c>
      <c r="K403" s="148">
        <v>7749</v>
      </c>
      <c r="L403" s="98"/>
      <c r="M403" s="147">
        <v>0.03</v>
      </c>
      <c r="N403" s="147">
        <v>3.7999999999999999E-2</v>
      </c>
      <c r="O403" s="147">
        <v>1E-3</v>
      </c>
      <c r="P403" s="147">
        <v>3.0000000000000001E-3</v>
      </c>
      <c r="Q403" s="147">
        <v>0.66800000000000004</v>
      </c>
      <c r="R403" s="147">
        <v>0.68899999999999995</v>
      </c>
      <c r="S403" s="147">
        <v>7.0999999999999994E-2</v>
      </c>
      <c r="T403" s="147">
        <v>8.3000000000000004E-2</v>
      </c>
      <c r="U403" s="147">
        <v>0.05</v>
      </c>
      <c r="V403" s="147">
        <v>0.06</v>
      </c>
      <c r="W403" s="147">
        <v>1.2E-2</v>
      </c>
      <c r="X403" s="147">
        <v>1.7999999999999999E-2</v>
      </c>
      <c r="Y403" s="147" t="s">
        <v>162</v>
      </c>
      <c r="Z403" s="147" t="s">
        <v>162</v>
      </c>
      <c r="AA403" s="147">
        <v>0.13200000000000001</v>
      </c>
      <c r="AB403" s="147">
        <v>0.14799999999999999</v>
      </c>
      <c r="AC403" s="12"/>
    </row>
    <row r="404" spans="1:29" x14ac:dyDescent="0.25">
      <c r="A404" s="98" t="s">
        <v>1834</v>
      </c>
      <c r="B404" s="147">
        <v>4.6956893785431594E-2</v>
      </c>
      <c r="C404" s="147">
        <v>0.25542838806289442</v>
      </c>
      <c r="D404" s="147">
        <v>0.24612257995507542</v>
      </c>
      <c r="E404" s="147">
        <v>7.8831960637501336E-2</v>
      </c>
      <c r="F404" s="147">
        <v>3.5404856134345922E-2</v>
      </c>
      <c r="G404" s="147">
        <v>0.28398759225585624</v>
      </c>
      <c r="H404" s="147">
        <v>9.8406246657396518E-3</v>
      </c>
      <c r="I404" s="147">
        <v>4.3427104503155414E-2</v>
      </c>
      <c r="J404" s="147">
        <v>1</v>
      </c>
      <c r="K404" s="148">
        <v>9349</v>
      </c>
      <c r="L404" s="98"/>
      <c r="M404" s="147">
        <v>4.2999999999999997E-2</v>
      </c>
      <c r="N404" s="147">
        <v>5.0999999999999997E-2</v>
      </c>
      <c r="O404" s="147">
        <v>0.247</v>
      </c>
      <c r="P404" s="147">
        <v>0.26400000000000001</v>
      </c>
      <c r="Q404" s="147">
        <v>0.23699999999999999</v>
      </c>
      <c r="R404" s="147">
        <v>0.255</v>
      </c>
      <c r="S404" s="147">
        <v>7.3999999999999996E-2</v>
      </c>
      <c r="T404" s="147">
        <v>8.4000000000000005E-2</v>
      </c>
      <c r="U404" s="147">
        <v>3.2000000000000001E-2</v>
      </c>
      <c r="V404" s="147">
        <v>3.9E-2</v>
      </c>
      <c r="W404" s="147">
        <v>0.27500000000000002</v>
      </c>
      <c r="X404" s="147">
        <v>0.29299999999999998</v>
      </c>
      <c r="Y404" s="147">
        <v>8.0000000000000002E-3</v>
      </c>
      <c r="Z404" s="147">
        <v>1.2E-2</v>
      </c>
      <c r="AA404" s="147">
        <v>3.9E-2</v>
      </c>
      <c r="AB404" s="147">
        <v>4.8000000000000001E-2</v>
      </c>
      <c r="AC404" s="12"/>
    </row>
    <row r="405" spans="1:29" x14ac:dyDescent="0.25">
      <c r="A405" s="98" t="s">
        <v>1835</v>
      </c>
      <c r="B405" s="147">
        <v>0.52992602555480839</v>
      </c>
      <c r="C405" s="147">
        <v>0.14055144586415602</v>
      </c>
      <c r="D405" s="147">
        <v>0.18964357767316745</v>
      </c>
      <c r="E405" s="147">
        <v>4.9092131809011431E-2</v>
      </c>
      <c r="F405" s="147">
        <v>2.6899798251513113E-3</v>
      </c>
      <c r="G405" s="147">
        <v>1.546738399462004E-2</v>
      </c>
      <c r="H405" s="147" t="s">
        <v>162</v>
      </c>
      <c r="I405" s="147">
        <v>7.2629455279085403E-2</v>
      </c>
      <c r="J405" s="147">
        <v>0.99999999999999989</v>
      </c>
      <c r="K405" s="148">
        <v>1487</v>
      </c>
      <c r="L405" s="98"/>
      <c r="M405" s="147">
        <v>0.505</v>
      </c>
      <c r="N405" s="147">
        <v>0.55500000000000005</v>
      </c>
      <c r="O405" s="147">
        <v>0.124</v>
      </c>
      <c r="P405" s="147">
        <v>0.159</v>
      </c>
      <c r="Q405" s="147">
        <v>0.17100000000000001</v>
      </c>
      <c r="R405" s="147">
        <v>0.21</v>
      </c>
      <c r="S405" s="147">
        <v>3.9E-2</v>
      </c>
      <c r="T405" s="147">
        <v>6.0999999999999999E-2</v>
      </c>
      <c r="U405" s="147">
        <v>1E-3</v>
      </c>
      <c r="V405" s="147">
        <v>7.0000000000000001E-3</v>
      </c>
      <c r="W405" s="147">
        <v>0.01</v>
      </c>
      <c r="X405" s="147">
        <v>2.3E-2</v>
      </c>
      <c r="Y405" s="147" t="s">
        <v>162</v>
      </c>
      <c r="Z405" s="147" t="s">
        <v>162</v>
      </c>
      <c r="AA405" s="147">
        <v>6.0999999999999999E-2</v>
      </c>
      <c r="AB405" s="147">
        <v>8.6999999999999994E-2</v>
      </c>
      <c r="AC405" s="12"/>
    </row>
    <row r="406" spans="1:29" x14ac:dyDescent="0.25">
      <c r="A406" s="98" t="s">
        <v>1836</v>
      </c>
      <c r="B406" s="147">
        <v>0.24414541669764331</v>
      </c>
      <c r="C406" s="147">
        <v>0.40859415656828491</v>
      </c>
      <c r="D406" s="147">
        <v>0.1832577503531336</v>
      </c>
      <c r="E406" s="147">
        <v>3.7469333135082897E-2</v>
      </c>
      <c r="F406" s="147">
        <v>2.3046613634674002E-3</v>
      </c>
      <c r="G406" s="147">
        <v>5.850866106609174E-2</v>
      </c>
      <c r="H406" s="147">
        <v>4.9810423016876069E-3</v>
      </c>
      <c r="I406" s="147">
        <v>6.0738978514608577E-2</v>
      </c>
      <c r="J406" s="147">
        <v>1.0000000000000002</v>
      </c>
      <c r="K406" s="148">
        <v>13451</v>
      </c>
      <c r="L406" s="98"/>
      <c r="M406" s="147">
        <v>0.23699999999999999</v>
      </c>
      <c r="N406" s="147">
        <v>0.251</v>
      </c>
      <c r="O406" s="147">
        <v>0.4</v>
      </c>
      <c r="P406" s="147">
        <v>0.41699999999999998</v>
      </c>
      <c r="Q406" s="147">
        <v>0.17699999999999999</v>
      </c>
      <c r="R406" s="147">
        <v>0.19</v>
      </c>
      <c r="S406" s="147">
        <v>3.4000000000000002E-2</v>
      </c>
      <c r="T406" s="147">
        <v>4.1000000000000002E-2</v>
      </c>
      <c r="U406" s="147">
        <v>2E-3</v>
      </c>
      <c r="V406" s="147">
        <v>3.0000000000000001E-3</v>
      </c>
      <c r="W406" s="147">
        <v>5.5E-2</v>
      </c>
      <c r="X406" s="147">
        <v>6.3E-2</v>
      </c>
      <c r="Y406" s="147">
        <v>4.0000000000000001E-3</v>
      </c>
      <c r="Z406" s="147">
        <v>6.0000000000000001E-3</v>
      </c>
      <c r="AA406" s="147">
        <v>5.7000000000000002E-2</v>
      </c>
      <c r="AB406" s="147">
        <v>6.5000000000000002E-2</v>
      </c>
      <c r="AC406" s="12"/>
    </row>
    <row r="407" spans="1:29" x14ac:dyDescent="0.25">
      <c r="A407" s="98" t="s">
        <v>1837</v>
      </c>
      <c r="B407" s="147" t="s">
        <v>162</v>
      </c>
      <c r="C407" s="147">
        <v>0.25925925925925924</v>
      </c>
      <c r="D407" s="147">
        <v>0.27160493827160492</v>
      </c>
      <c r="E407" s="147">
        <v>0.19135802469135801</v>
      </c>
      <c r="F407" s="147" t="s">
        <v>162</v>
      </c>
      <c r="G407" s="147">
        <v>0.21604938271604937</v>
      </c>
      <c r="H407" s="147">
        <v>6.1728395061728392E-3</v>
      </c>
      <c r="I407" s="147">
        <v>5.5555555555555552E-2</v>
      </c>
      <c r="J407" s="147">
        <v>0.99999999999999989</v>
      </c>
      <c r="K407" s="148">
        <v>162</v>
      </c>
      <c r="L407" s="98"/>
      <c r="M407" s="147" t="s">
        <v>162</v>
      </c>
      <c r="N407" s="147" t="s">
        <v>162</v>
      </c>
      <c r="O407" s="147">
        <v>0.19800000000000001</v>
      </c>
      <c r="P407" s="147">
        <v>0.33200000000000002</v>
      </c>
      <c r="Q407" s="147">
        <v>0.20899999999999999</v>
      </c>
      <c r="R407" s="147">
        <v>0.34499999999999997</v>
      </c>
      <c r="S407" s="147">
        <v>0.13800000000000001</v>
      </c>
      <c r="T407" s="147">
        <v>0.25900000000000001</v>
      </c>
      <c r="U407" s="147" t="s">
        <v>162</v>
      </c>
      <c r="V407" s="147" t="s">
        <v>162</v>
      </c>
      <c r="W407" s="147">
        <v>0.16</v>
      </c>
      <c r="X407" s="147">
        <v>0.28599999999999998</v>
      </c>
      <c r="Y407" s="147">
        <v>1E-3</v>
      </c>
      <c r="Z407" s="147">
        <v>3.4000000000000002E-2</v>
      </c>
      <c r="AA407" s="147">
        <v>2.9000000000000001E-2</v>
      </c>
      <c r="AB407" s="147">
        <v>0.10199999999999999</v>
      </c>
      <c r="AC407" s="12"/>
    </row>
    <row r="408" spans="1:29" x14ac:dyDescent="0.25">
      <c r="A408" s="98" t="s">
        <v>1838</v>
      </c>
      <c r="B408" s="147" t="s">
        <v>162</v>
      </c>
      <c r="C408" s="147">
        <v>0.24685138539042822</v>
      </c>
      <c r="D408" s="147">
        <v>0.24055415617128464</v>
      </c>
      <c r="E408" s="147">
        <v>0.28211586901763225</v>
      </c>
      <c r="F408" s="147">
        <v>8.8161209068010078E-3</v>
      </c>
      <c r="G408" s="147">
        <v>0.14987405541561713</v>
      </c>
      <c r="H408" s="147">
        <v>1.2594458438287153E-3</v>
      </c>
      <c r="I408" s="147">
        <v>7.0528967254408062E-2</v>
      </c>
      <c r="J408" s="147">
        <v>1.0000000000000002</v>
      </c>
      <c r="K408" s="148">
        <v>794</v>
      </c>
      <c r="L408" s="98"/>
      <c r="M408" s="147" t="s">
        <v>162</v>
      </c>
      <c r="N408" s="147" t="s">
        <v>162</v>
      </c>
      <c r="O408" s="147">
        <v>0.218</v>
      </c>
      <c r="P408" s="147">
        <v>0.27800000000000002</v>
      </c>
      <c r="Q408" s="147">
        <v>0.21199999999999999</v>
      </c>
      <c r="R408" s="147">
        <v>0.27100000000000002</v>
      </c>
      <c r="S408" s="147">
        <v>0.252</v>
      </c>
      <c r="T408" s="147">
        <v>0.314</v>
      </c>
      <c r="U408" s="147">
        <v>4.0000000000000001E-3</v>
      </c>
      <c r="V408" s="147">
        <v>1.7999999999999999E-2</v>
      </c>
      <c r="W408" s="147">
        <v>0.127</v>
      </c>
      <c r="X408" s="147">
        <v>0.17599999999999999</v>
      </c>
      <c r="Y408" s="147">
        <v>0</v>
      </c>
      <c r="Z408" s="147">
        <v>7.0000000000000001E-3</v>
      </c>
      <c r="AA408" s="147">
        <v>5.5E-2</v>
      </c>
      <c r="AB408" s="147">
        <v>0.09</v>
      </c>
      <c r="AC408" s="12"/>
    </row>
    <row r="409" spans="1:29" x14ac:dyDescent="0.25">
      <c r="A409" s="98" t="s">
        <v>1839</v>
      </c>
      <c r="B409" s="147" t="s">
        <v>162</v>
      </c>
      <c r="C409" s="147">
        <v>0.42330097087378643</v>
      </c>
      <c r="D409" s="147">
        <v>0.27184466019417475</v>
      </c>
      <c r="E409" s="147">
        <v>0.15728155339805824</v>
      </c>
      <c r="F409" s="147">
        <v>7.7669902912621356E-3</v>
      </c>
      <c r="G409" s="147">
        <v>8.7378640776699032E-2</v>
      </c>
      <c r="H409" s="147" t="s">
        <v>162</v>
      </c>
      <c r="I409" s="147">
        <v>5.2427184466019419E-2</v>
      </c>
      <c r="J409" s="147">
        <v>1</v>
      </c>
      <c r="K409" s="148">
        <v>515</v>
      </c>
      <c r="L409" s="98"/>
      <c r="M409" s="147" t="s">
        <v>162</v>
      </c>
      <c r="N409" s="147" t="s">
        <v>162</v>
      </c>
      <c r="O409" s="147">
        <v>0.38100000000000001</v>
      </c>
      <c r="P409" s="147">
        <v>0.46600000000000003</v>
      </c>
      <c r="Q409" s="147">
        <v>0.23499999999999999</v>
      </c>
      <c r="R409" s="147">
        <v>0.312</v>
      </c>
      <c r="S409" s="147">
        <v>0.128</v>
      </c>
      <c r="T409" s="147">
        <v>0.191</v>
      </c>
      <c r="U409" s="147">
        <v>3.0000000000000001E-3</v>
      </c>
      <c r="V409" s="147">
        <v>0.02</v>
      </c>
      <c r="W409" s="147">
        <v>6.6000000000000003E-2</v>
      </c>
      <c r="X409" s="147">
        <v>0.115</v>
      </c>
      <c r="Y409" s="147" t="s">
        <v>162</v>
      </c>
      <c r="Z409" s="147" t="s">
        <v>162</v>
      </c>
      <c r="AA409" s="147">
        <v>3.5999999999999997E-2</v>
      </c>
      <c r="AB409" s="147">
        <v>7.4999999999999997E-2</v>
      </c>
      <c r="AC409" s="12"/>
    </row>
    <row r="410" spans="1:29" x14ac:dyDescent="0.25">
      <c r="A410" s="98" t="s">
        <v>1840</v>
      </c>
      <c r="B410" s="147" t="s">
        <v>162</v>
      </c>
      <c r="C410" s="147">
        <v>0.23387096774193547</v>
      </c>
      <c r="D410" s="147">
        <v>0.37096774193548387</v>
      </c>
      <c r="E410" s="147">
        <v>0.17741935483870969</v>
      </c>
      <c r="F410" s="147">
        <v>9.6774193548387101E-3</v>
      </c>
      <c r="G410" s="147">
        <v>0.12741935483870967</v>
      </c>
      <c r="H410" s="147">
        <v>4.8387096774193551E-3</v>
      </c>
      <c r="I410" s="147">
        <v>7.5806451612903225E-2</v>
      </c>
      <c r="J410" s="147">
        <v>1</v>
      </c>
      <c r="K410" s="148">
        <v>620</v>
      </c>
      <c r="L410" s="98"/>
      <c r="M410" s="147" t="s">
        <v>162</v>
      </c>
      <c r="N410" s="147" t="s">
        <v>162</v>
      </c>
      <c r="O410" s="147">
        <v>0.20200000000000001</v>
      </c>
      <c r="P410" s="147">
        <v>0.26900000000000002</v>
      </c>
      <c r="Q410" s="147">
        <v>0.33400000000000002</v>
      </c>
      <c r="R410" s="147">
        <v>0.41</v>
      </c>
      <c r="S410" s="147">
        <v>0.14899999999999999</v>
      </c>
      <c r="T410" s="147">
        <v>0.20899999999999999</v>
      </c>
      <c r="U410" s="147">
        <v>4.0000000000000001E-3</v>
      </c>
      <c r="V410" s="147">
        <v>2.1000000000000001E-2</v>
      </c>
      <c r="W410" s="147">
        <v>0.10299999999999999</v>
      </c>
      <c r="X410" s="147">
        <v>0.156</v>
      </c>
      <c r="Y410" s="147">
        <v>2E-3</v>
      </c>
      <c r="Z410" s="147">
        <v>1.4E-2</v>
      </c>
      <c r="AA410" s="147">
        <v>5.7000000000000002E-2</v>
      </c>
      <c r="AB410" s="147">
        <v>9.9000000000000005E-2</v>
      </c>
      <c r="AC410" s="12"/>
    </row>
    <row r="411" spans="1:29" x14ac:dyDescent="0.25">
      <c r="A411" s="98" t="s">
        <v>1841</v>
      </c>
      <c r="B411" s="147" t="s">
        <v>162</v>
      </c>
      <c r="C411" s="147">
        <v>0.25236167341430499</v>
      </c>
      <c r="D411" s="147">
        <v>0.31578947368421051</v>
      </c>
      <c r="E411" s="147">
        <v>0.12415654520917679</v>
      </c>
      <c r="F411" s="147">
        <v>2.2941970310391364E-2</v>
      </c>
      <c r="G411" s="147">
        <v>0.18758434547908232</v>
      </c>
      <c r="H411" s="147" t="s">
        <v>162</v>
      </c>
      <c r="I411" s="147">
        <v>9.7165991902834009E-2</v>
      </c>
      <c r="J411" s="147">
        <v>1</v>
      </c>
      <c r="K411" s="148">
        <v>741</v>
      </c>
      <c r="L411" s="98"/>
      <c r="M411" s="147" t="s">
        <v>162</v>
      </c>
      <c r="N411" s="147" t="s">
        <v>162</v>
      </c>
      <c r="O411" s="147">
        <v>0.222</v>
      </c>
      <c r="P411" s="147">
        <v>0.28499999999999998</v>
      </c>
      <c r="Q411" s="147">
        <v>0.28299999999999997</v>
      </c>
      <c r="R411" s="147">
        <v>0.35</v>
      </c>
      <c r="S411" s="147">
        <v>0.10199999999999999</v>
      </c>
      <c r="T411" s="147">
        <v>0.15</v>
      </c>
      <c r="U411" s="147">
        <v>1.4E-2</v>
      </c>
      <c r="V411" s="147">
        <v>3.5999999999999997E-2</v>
      </c>
      <c r="W411" s="147">
        <v>0.161</v>
      </c>
      <c r="X411" s="147">
        <v>0.217</v>
      </c>
      <c r="Y411" s="147" t="s">
        <v>162</v>
      </c>
      <c r="Z411" s="147" t="s">
        <v>162</v>
      </c>
      <c r="AA411" s="147">
        <v>7.8E-2</v>
      </c>
      <c r="AB411" s="147">
        <v>0.121</v>
      </c>
      <c r="AC411" s="12"/>
    </row>
    <row r="412" spans="1:29" x14ac:dyDescent="0.25">
      <c r="A412" s="98" t="s">
        <v>1842</v>
      </c>
      <c r="B412" s="147" t="s">
        <v>162</v>
      </c>
      <c r="C412" s="147">
        <v>1.9473081328751432E-2</v>
      </c>
      <c r="D412" s="147">
        <v>0.19014891179839633</v>
      </c>
      <c r="E412" s="147">
        <v>0.13402061855670103</v>
      </c>
      <c r="F412" s="147">
        <v>5.1546391752577317E-2</v>
      </c>
      <c r="G412" s="147">
        <v>0.53150057273768614</v>
      </c>
      <c r="H412" s="147">
        <v>5.7273768613974796E-3</v>
      </c>
      <c r="I412" s="147">
        <v>6.7583046964490259E-2</v>
      </c>
      <c r="J412" s="147">
        <v>1</v>
      </c>
      <c r="K412" s="148">
        <v>873</v>
      </c>
      <c r="L412" s="98"/>
      <c r="M412" s="147" t="s">
        <v>162</v>
      </c>
      <c r="N412" s="147" t="s">
        <v>162</v>
      </c>
      <c r="O412" s="147">
        <v>1.2E-2</v>
      </c>
      <c r="P412" s="147">
        <v>3.1E-2</v>
      </c>
      <c r="Q412" s="147">
        <v>0.16500000000000001</v>
      </c>
      <c r="R412" s="147">
        <v>0.218</v>
      </c>
      <c r="S412" s="147">
        <v>0.113</v>
      </c>
      <c r="T412" s="147">
        <v>0.158</v>
      </c>
      <c r="U412" s="147">
        <v>3.9E-2</v>
      </c>
      <c r="V412" s="147">
        <v>6.8000000000000005E-2</v>
      </c>
      <c r="W412" s="147">
        <v>0.498</v>
      </c>
      <c r="X412" s="147">
        <v>0.56399999999999995</v>
      </c>
      <c r="Y412" s="147">
        <v>2E-3</v>
      </c>
      <c r="Z412" s="147">
        <v>1.2999999999999999E-2</v>
      </c>
      <c r="AA412" s="147">
        <v>5.2999999999999999E-2</v>
      </c>
      <c r="AB412" s="147">
        <v>8.5999999999999993E-2</v>
      </c>
      <c r="AC412" s="12"/>
    </row>
    <row r="413" spans="1:29" x14ac:dyDescent="0.25">
      <c r="A413" s="98" t="s">
        <v>1843</v>
      </c>
      <c r="B413" s="147" t="s">
        <v>162</v>
      </c>
      <c r="C413" s="147">
        <v>0.15659340659340659</v>
      </c>
      <c r="D413" s="147">
        <v>0.4107142857142857</v>
      </c>
      <c r="E413" s="147">
        <v>0.13324175824175824</v>
      </c>
      <c r="F413" s="147">
        <v>2.0604395604395604E-2</v>
      </c>
      <c r="G413" s="147">
        <v>0.19093406593406592</v>
      </c>
      <c r="H413" s="147">
        <v>5.4945054945054949E-3</v>
      </c>
      <c r="I413" s="147">
        <v>8.2417582417582416E-2</v>
      </c>
      <c r="J413" s="147">
        <v>1</v>
      </c>
      <c r="K413" s="148">
        <v>728</v>
      </c>
      <c r="L413" s="98"/>
      <c r="M413" s="147" t="s">
        <v>162</v>
      </c>
      <c r="N413" s="147" t="s">
        <v>162</v>
      </c>
      <c r="O413" s="147">
        <v>0.13200000000000001</v>
      </c>
      <c r="P413" s="147">
        <v>0.185</v>
      </c>
      <c r="Q413" s="147">
        <v>0.376</v>
      </c>
      <c r="R413" s="147">
        <v>0.44700000000000001</v>
      </c>
      <c r="S413" s="147">
        <v>0.11</v>
      </c>
      <c r="T413" s="147">
        <v>0.16</v>
      </c>
      <c r="U413" s="147">
        <v>1.2999999999999999E-2</v>
      </c>
      <c r="V413" s="147">
        <v>3.4000000000000002E-2</v>
      </c>
      <c r="W413" s="147">
        <v>0.16400000000000001</v>
      </c>
      <c r="X413" s="147">
        <v>0.221</v>
      </c>
      <c r="Y413" s="147">
        <v>2E-3</v>
      </c>
      <c r="Z413" s="147">
        <v>1.4E-2</v>
      </c>
      <c r="AA413" s="147">
        <v>6.5000000000000002E-2</v>
      </c>
      <c r="AB413" s="147">
        <v>0.105</v>
      </c>
      <c r="AC413" s="12"/>
    </row>
    <row r="414" spans="1:29" x14ac:dyDescent="0.25">
      <c r="A414" s="98" t="s">
        <v>1844</v>
      </c>
      <c r="B414" s="147" t="s">
        <v>162</v>
      </c>
      <c r="C414" s="147">
        <v>5.3999999999999999E-2</v>
      </c>
      <c r="D414" s="147">
        <v>0.17</v>
      </c>
      <c r="E414" s="147">
        <v>0.126</v>
      </c>
      <c r="F414" s="147">
        <v>0.126</v>
      </c>
      <c r="G414" s="147">
        <v>0.45400000000000001</v>
      </c>
      <c r="H414" s="147">
        <v>2E-3</v>
      </c>
      <c r="I414" s="147">
        <v>6.8000000000000005E-2</v>
      </c>
      <c r="J414" s="147">
        <v>1</v>
      </c>
      <c r="K414" s="148">
        <v>500</v>
      </c>
      <c r="L414" s="98"/>
      <c r="M414" s="147" t="s">
        <v>162</v>
      </c>
      <c r="N414" s="147" t="s">
        <v>162</v>
      </c>
      <c r="O414" s="147">
        <v>3.6999999999999998E-2</v>
      </c>
      <c r="P414" s="147">
        <v>7.6999999999999999E-2</v>
      </c>
      <c r="Q414" s="147">
        <v>0.14000000000000001</v>
      </c>
      <c r="R414" s="147">
        <v>0.20499999999999999</v>
      </c>
      <c r="S414" s="147">
        <v>0.1</v>
      </c>
      <c r="T414" s="147">
        <v>0.158</v>
      </c>
      <c r="U414" s="147">
        <v>0.1</v>
      </c>
      <c r="V414" s="147">
        <v>0.158</v>
      </c>
      <c r="W414" s="147">
        <v>0.41099999999999998</v>
      </c>
      <c r="X414" s="147">
        <v>0.498</v>
      </c>
      <c r="Y414" s="147">
        <v>0</v>
      </c>
      <c r="Z414" s="147">
        <v>1.0999999999999999E-2</v>
      </c>
      <c r="AA414" s="147">
        <v>4.9000000000000002E-2</v>
      </c>
      <c r="AB414" s="147">
        <v>9.4E-2</v>
      </c>
      <c r="AC414" s="12"/>
    </row>
    <row r="415" spans="1:29" x14ac:dyDescent="0.25">
      <c r="A415" s="98" t="s">
        <v>1845</v>
      </c>
      <c r="B415" s="147" t="s">
        <v>162</v>
      </c>
      <c r="C415" s="147">
        <v>0.19076950544545618</v>
      </c>
      <c r="D415" s="147">
        <v>0.198803785038386</v>
      </c>
      <c r="E415" s="147">
        <v>0.13211926441706839</v>
      </c>
      <c r="F415" s="147">
        <v>1.8746652383502947E-2</v>
      </c>
      <c r="G415" s="147">
        <v>0.41073022674522408</v>
      </c>
      <c r="H415" s="147">
        <v>1.2854847348687734E-2</v>
      </c>
      <c r="I415" s="147">
        <v>3.5975718621674702E-2</v>
      </c>
      <c r="J415" s="147">
        <v>1</v>
      </c>
      <c r="K415" s="148">
        <v>11202</v>
      </c>
      <c r="L415" s="98"/>
      <c r="M415" s="147" t="s">
        <v>162</v>
      </c>
      <c r="N415" s="147" t="s">
        <v>162</v>
      </c>
      <c r="O415" s="147">
        <v>0.184</v>
      </c>
      <c r="P415" s="147">
        <v>0.19800000000000001</v>
      </c>
      <c r="Q415" s="147">
        <v>0.192</v>
      </c>
      <c r="R415" s="147">
        <v>0.20599999999999999</v>
      </c>
      <c r="S415" s="147">
        <v>0.126</v>
      </c>
      <c r="T415" s="147">
        <v>0.13900000000000001</v>
      </c>
      <c r="U415" s="147">
        <v>1.6E-2</v>
      </c>
      <c r="V415" s="147">
        <v>2.1000000000000001E-2</v>
      </c>
      <c r="W415" s="147">
        <v>0.40200000000000002</v>
      </c>
      <c r="X415" s="147">
        <v>0.42</v>
      </c>
      <c r="Y415" s="147">
        <v>1.0999999999999999E-2</v>
      </c>
      <c r="Z415" s="147">
        <v>1.4999999999999999E-2</v>
      </c>
      <c r="AA415" s="147">
        <v>3.3000000000000002E-2</v>
      </c>
      <c r="AB415" s="147">
        <v>0.04</v>
      </c>
      <c r="AC415" s="12"/>
    </row>
    <row r="416" spans="1:29" x14ac:dyDescent="0.25">
      <c r="A416" s="98" t="s">
        <v>1846</v>
      </c>
      <c r="B416" s="147" t="s">
        <v>162</v>
      </c>
      <c r="C416" s="147">
        <v>0.5494505494505495</v>
      </c>
      <c r="D416" s="147">
        <v>0.23076923076923078</v>
      </c>
      <c r="E416" s="147">
        <v>7.6923076923076927E-2</v>
      </c>
      <c r="F416" s="147" t="s">
        <v>162</v>
      </c>
      <c r="G416" s="147">
        <v>5.4945054945054944E-2</v>
      </c>
      <c r="H416" s="147" t="s">
        <v>162</v>
      </c>
      <c r="I416" s="147">
        <v>8.7912087912087919E-2</v>
      </c>
      <c r="J416" s="147">
        <v>1</v>
      </c>
      <c r="K416" s="148">
        <v>91</v>
      </c>
      <c r="L416" s="98"/>
      <c r="M416" s="147" t="s">
        <v>162</v>
      </c>
      <c r="N416" s="147" t="s">
        <v>162</v>
      </c>
      <c r="O416" s="147">
        <v>0.44700000000000001</v>
      </c>
      <c r="P416" s="147">
        <v>0.64800000000000002</v>
      </c>
      <c r="Q416" s="147">
        <v>0.156</v>
      </c>
      <c r="R416" s="147">
        <v>0.32700000000000001</v>
      </c>
      <c r="S416" s="147">
        <v>3.7999999999999999E-2</v>
      </c>
      <c r="T416" s="147">
        <v>0.15</v>
      </c>
      <c r="U416" s="147" t="s">
        <v>162</v>
      </c>
      <c r="V416" s="147" t="s">
        <v>162</v>
      </c>
      <c r="W416" s="147">
        <v>2.4E-2</v>
      </c>
      <c r="X416" s="147">
        <v>0.122</v>
      </c>
      <c r="Y416" s="147" t="s">
        <v>162</v>
      </c>
      <c r="Z416" s="147" t="s">
        <v>162</v>
      </c>
      <c r="AA416" s="147">
        <v>4.4999999999999998E-2</v>
      </c>
      <c r="AB416" s="147">
        <v>0.16400000000000001</v>
      </c>
      <c r="AC416" s="12"/>
    </row>
    <row r="417" spans="1:29" x14ac:dyDescent="0.25">
      <c r="A417" s="98" t="s">
        <v>1847</v>
      </c>
      <c r="B417" s="147" t="s">
        <v>162</v>
      </c>
      <c r="C417" s="147">
        <v>0.43233424159854678</v>
      </c>
      <c r="D417" s="147">
        <v>0.33060853769300635</v>
      </c>
      <c r="E417" s="147">
        <v>9.2188919164396005E-2</v>
      </c>
      <c r="F417" s="147">
        <v>9.0826521344232521E-3</v>
      </c>
      <c r="G417" s="147">
        <v>3.7238873751135333E-2</v>
      </c>
      <c r="H417" s="147">
        <v>1.8165304268846503E-3</v>
      </c>
      <c r="I417" s="147">
        <v>9.6730245231607628E-2</v>
      </c>
      <c r="J417" s="147">
        <v>1</v>
      </c>
      <c r="K417" s="148">
        <v>2202</v>
      </c>
      <c r="L417" s="98"/>
      <c r="M417" s="147" t="s">
        <v>162</v>
      </c>
      <c r="N417" s="147" t="s">
        <v>162</v>
      </c>
      <c r="O417" s="147">
        <v>0.41199999999999998</v>
      </c>
      <c r="P417" s="147">
        <v>0.45300000000000001</v>
      </c>
      <c r="Q417" s="147">
        <v>0.311</v>
      </c>
      <c r="R417" s="147">
        <v>0.35099999999999998</v>
      </c>
      <c r="S417" s="147">
        <v>8.1000000000000003E-2</v>
      </c>
      <c r="T417" s="147">
        <v>0.105</v>
      </c>
      <c r="U417" s="147">
        <v>6.0000000000000001E-3</v>
      </c>
      <c r="V417" s="147">
        <v>1.4E-2</v>
      </c>
      <c r="W417" s="147">
        <v>0.03</v>
      </c>
      <c r="X417" s="147">
        <v>4.5999999999999999E-2</v>
      </c>
      <c r="Y417" s="147">
        <v>1E-3</v>
      </c>
      <c r="Z417" s="147">
        <v>5.0000000000000001E-3</v>
      </c>
      <c r="AA417" s="147">
        <v>8.5000000000000006E-2</v>
      </c>
      <c r="AB417" s="147">
        <v>0.11</v>
      </c>
      <c r="AC417" s="12"/>
    </row>
    <row r="418" spans="1:29" x14ac:dyDescent="0.25">
      <c r="A418" s="98" t="s">
        <v>1848</v>
      </c>
      <c r="B418" s="147" t="s">
        <v>162</v>
      </c>
      <c r="C418" s="147">
        <v>0.11942446043165468</v>
      </c>
      <c r="D418" s="147">
        <v>0.19280575539568345</v>
      </c>
      <c r="E418" s="147">
        <v>0.19856115107913669</v>
      </c>
      <c r="F418" s="147">
        <v>1.2949640287769784E-2</v>
      </c>
      <c r="G418" s="147">
        <v>0.44172661870503599</v>
      </c>
      <c r="H418" s="147">
        <v>7.1942446043165471E-3</v>
      </c>
      <c r="I418" s="147">
        <v>2.7338129496402876E-2</v>
      </c>
      <c r="J418" s="147">
        <v>0.99999999999999989</v>
      </c>
      <c r="K418" s="148">
        <v>695</v>
      </c>
      <c r="L418" s="98"/>
      <c r="M418" s="147" t="s">
        <v>162</v>
      </c>
      <c r="N418" s="147" t="s">
        <v>162</v>
      </c>
      <c r="O418" s="147">
        <v>9.7000000000000003E-2</v>
      </c>
      <c r="P418" s="147">
        <v>0.14599999999999999</v>
      </c>
      <c r="Q418" s="147">
        <v>0.16500000000000001</v>
      </c>
      <c r="R418" s="147">
        <v>0.224</v>
      </c>
      <c r="S418" s="147">
        <v>0.17100000000000001</v>
      </c>
      <c r="T418" s="147">
        <v>0.23</v>
      </c>
      <c r="U418" s="147">
        <v>7.0000000000000001E-3</v>
      </c>
      <c r="V418" s="147">
        <v>2.4E-2</v>
      </c>
      <c r="W418" s="147">
        <v>0.40500000000000003</v>
      </c>
      <c r="X418" s="147">
        <v>0.47899999999999998</v>
      </c>
      <c r="Y418" s="147">
        <v>3.0000000000000001E-3</v>
      </c>
      <c r="Z418" s="147">
        <v>1.7000000000000001E-2</v>
      </c>
      <c r="AA418" s="147">
        <v>1.7999999999999999E-2</v>
      </c>
      <c r="AB418" s="147">
        <v>4.2000000000000003E-2</v>
      </c>
      <c r="AC418" s="12"/>
    </row>
    <row r="419" spans="1:29" x14ac:dyDescent="0.25">
      <c r="A419" s="98" t="s">
        <v>1849</v>
      </c>
      <c r="B419" s="147" t="s">
        <v>162</v>
      </c>
      <c r="C419" s="147">
        <v>0.11540860885839052</v>
      </c>
      <c r="D419" s="147">
        <v>0.35184029943855272</v>
      </c>
      <c r="E419" s="147">
        <v>0.14160948222083594</v>
      </c>
      <c r="F419" s="147">
        <v>1.8714909544603867E-2</v>
      </c>
      <c r="G419" s="147">
        <v>0.3175296319401123</v>
      </c>
      <c r="H419" s="147">
        <v>6.8621334996880846E-3</v>
      </c>
      <c r="I419" s="147">
        <v>4.8034934497816595E-2</v>
      </c>
      <c r="J419" s="147">
        <v>1</v>
      </c>
      <c r="K419" s="148">
        <v>1603</v>
      </c>
      <c r="L419" s="98"/>
      <c r="M419" s="147" t="s">
        <v>162</v>
      </c>
      <c r="N419" s="147" t="s">
        <v>162</v>
      </c>
      <c r="O419" s="147">
        <v>0.10100000000000001</v>
      </c>
      <c r="P419" s="147">
        <v>0.13200000000000001</v>
      </c>
      <c r="Q419" s="147">
        <v>0.32900000000000001</v>
      </c>
      <c r="R419" s="147">
        <v>0.376</v>
      </c>
      <c r="S419" s="147">
        <v>0.125</v>
      </c>
      <c r="T419" s="147">
        <v>0.16</v>
      </c>
      <c r="U419" s="147">
        <v>1.2999999999999999E-2</v>
      </c>
      <c r="V419" s="147">
        <v>2.7E-2</v>
      </c>
      <c r="W419" s="147">
        <v>0.29499999999999998</v>
      </c>
      <c r="X419" s="147">
        <v>0.34100000000000003</v>
      </c>
      <c r="Y419" s="147">
        <v>4.0000000000000001E-3</v>
      </c>
      <c r="Z419" s="147">
        <v>1.2E-2</v>
      </c>
      <c r="AA419" s="147">
        <v>3.9E-2</v>
      </c>
      <c r="AB419" s="147">
        <v>0.06</v>
      </c>
      <c r="AC419" s="12"/>
    </row>
    <row r="420" spans="1:29" x14ac:dyDescent="0.25">
      <c r="A420" s="98" t="s">
        <v>1850</v>
      </c>
      <c r="B420" s="147" t="s">
        <v>162</v>
      </c>
      <c r="C420" s="147">
        <v>0.16476964769647698</v>
      </c>
      <c r="D420" s="147">
        <v>0.3048780487804878</v>
      </c>
      <c r="E420" s="147">
        <v>0.13333333333333333</v>
      </c>
      <c r="F420" s="147">
        <v>2.1951219512195121E-2</v>
      </c>
      <c r="G420" s="147">
        <v>0.28997289972899731</v>
      </c>
      <c r="H420" s="147">
        <v>2.4390243902439024E-3</v>
      </c>
      <c r="I420" s="147">
        <v>8.2655826558265588E-2</v>
      </c>
      <c r="J420" s="147">
        <v>1</v>
      </c>
      <c r="K420" s="148">
        <v>3690</v>
      </c>
      <c r="L420" s="98"/>
      <c r="M420" s="147" t="s">
        <v>162</v>
      </c>
      <c r="N420" s="147" t="s">
        <v>162</v>
      </c>
      <c r="O420" s="147">
        <v>0.153</v>
      </c>
      <c r="P420" s="147">
        <v>0.17699999999999999</v>
      </c>
      <c r="Q420" s="147">
        <v>0.28999999999999998</v>
      </c>
      <c r="R420" s="147">
        <v>0.32</v>
      </c>
      <c r="S420" s="147">
        <v>0.123</v>
      </c>
      <c r="T420" s="147">
        <v>0.14499999999999999</v>
      </c>
      <c r="U420" s="147">
        <v>1.7999999999999999E-2</v>
      </c>
      <c r="V420" s="147">
        <v>2.7E-2</v>
      </c>
      <c r="W420" s="147">
        <v>0.27600000000000002</v>
      </c>
      <c r="X420" s="147">
        <v>0.30499999999999999</v>
      </c>
      <c r="Y420" s="147">
        <v>1E-3</v>
      </c>
      <c r="Z420" s="147">
        <v>5.0000000000000001E-3</v>
      </c>
      <c r="AA420" s="147">
        <v>7.3999999999999996E-2</v>
      </c>
      <c r="AB420" s="147">
        <v>9.1999999999999998E-2</v>
      </c>
      <c r="AC420" s="12"/>
    </row>
    <row r="421" spans="1:29" x14ac:dyDescent="0.25">
      <c r="A421" s="98" t="s">
        <v>1851</v>
      </c>
      <c r="B421" s="147" t="s">
        <v>162</v>
      </c>
      <c r="C421" s="147">
        <v>0.33442444080741951</v>
      </c>
      <c r="D421" s="147">
        <v>0.20294599018003273</v>
      </c>
      <c r="E421" s="147">
        <v>8.6197490452809597E-2</v>
      </c>
      <c r="F421" s="147">
        <v>7.0921985815602842E-2</v>
      </c>
      <c r="G421" s="147">
        <v>0.25804691762138571</v>
      </c>
      <c r="H421" s="147">
        <v>9.8199672667757774E-3</v>
      </c>
      <c r="I421" s="147">
        <v>3.7643207855973811E-2</v>
      </c>
      <c r="J421" s="147">
        <v>1</v>
      </c>
      <c r="K421" s="148">
        <v>1833</v>
      </c>
      <c r="L421" s="98"/>
      <c r="M421" s="147" t="s">
        <v>162</v>
      </c>
      <c r="N421" s="147" t="s">
        <v>162</v>
      </c>
      <c r="O421" s="147">
        <v>0.313</v>
      </c>
      <c r="P421" s="147">
        <v>0.35599999999999998</v>
      </c>
      <c r="Q421" s="147">
        <v>0.185</v>
      </c>
      <c r="R421" s="147">
        <v>0.222</v>
      </c>
      <c r="S421" s="147">
        <v>7.3999999999999996E-2</v>
      </c>
      <c r="T421" s="147">
        <v>0.1</v>
      </c>
      <c r="U421" s="147">
        <v>0.06</v>
      </c>
      <c r="V421" s="147">
        <v>8.4000000000000005E-2</v>
      </c>
      <c r="W421" s="147">
        <v>0.23899999999999999</v>
      </c>
      <c r="X421" s="147">
        <v>0.27900000000000003</v>
      </c>
      <c r="Y421" s="147">
        <v>6.0000000000000001E-3</v>
      </c>
      <c r="Z421" s="147">
        <v>1.4999999999999999E-2</v>
      </c>
      <c r="AA421" s="147">
        <v>0.03</v>
      </c>
      <c r="AB421" s="147">
        <v>4.7E-2</v>
      </c>
      <c r="AC421" s="12"/>
    </row>
    <row r="422" spans="1:29" x14ac:dyDescent="0.25">
      <c r="A422" s="98" t="s">
        <v>1852</v>
      </c>
      <c r="B422" s="147" t="s">
        <v>162</v>
      </c>
      <c r="C422" s="147">
        <v>0.20740365111561865</v>
      </c>
      <c r="D422" s="147">
        <v>0.24442190669371197</v>
      </c>
      <c r="E422" s="147">
        <v>0.15618661257606492</v>
      </c>
      <c r="F422" s="147">
        <v>1.9269776876267748E-2</v>
      </c>
      <c r="G422" s="147">
        <v>0.29716024340770791</v>
      </c>
      <c r="H422" s="147">
        <v>1.4705882352941176E-2</v>
      </c>
      <c r="I422" s="147">
        <v>6.0851926977687626E-2</v>
      </c>
      <c r="J422" s="147">
        <v>0.99999999999999989</v>
      </c>
      <c r="K422" s="148">
        <v>1972</v>
      </c>
      <c r="L422" s="98"/>
      <c r="M422" s="147" t="s">
        <v>162</v>
      </c>
      <c r="N422" s="147" t="s">
        <v>162</v>
      </c>
      <c r="O422" s="147">
        <v>0.19</v>
      </c>
      <c r="P422" s="147">
        <v>0.22600000000000001</v>
      </c>
      <c r="Q422" s="147">
        <v>0.22600000000000001</v>
      </c>
      <c r="R422" s="147">
        <v>0.26400000000000001</v>
      </c>
      <c r="S422" s="147">
        <v>0.14099999999999999</v>
      </c>
      <c r="T422" s="147">
        <v>0.17299999999999999</v>
      </c>
      <c r="U422" s="147">
        <v>1.4E-2</v>
      </c>
      <c r="V422" s="147">
        <v>2.5999999999999999E-2</v>
      </c>
      <c r="W422" s="147">
        <v>0.27700000000000002</v>
      </c>
      <c r="X422" s="147">
        <v>0.318</v>
      </c>
      <c r="Y422" s="147">
        <v>0.01</v>
      </c>
      <c r="Z422" s="147">
        <v>2.1000000000000001E-2</v>
      </c>
      <c r="AA422" s="147">
        <v>5.0999999999999997E-2</v>
      </c>
      <c r="AB422" s="147">
        <v>7.1999999999999995E-2</v>
      </c>
      <c r="AC422" s="12"/>
    </row>
    <row r="423" spans="1:29" x14ac:dyDescent="0.25">
      <c r="A423" s="98" t="s">
        <v>1853</v>
      </c>
      <c r="B423" s="147" t="s">
        <v>162</v>
      </c>
      <c r="C423" s="147">
        <v>0.1020239570425444</v>
      </c>
      <c r="D423" s="147">
        <v>0.18876497315159024</v>
      </c>
      <c r="E423" s="147">
        <v>0.11524163568773234</v>
      </c>
      <c r="F423" s="147">
        <v>2.8087567121024368E-2</v>
      </c>
      <c r="G423" s="147">
        <v>0.49648905410987193</v>
      </c>
      <c r="H423" s="147">
        <v>2.0652622883106153E-2</v>
      </c>
      <c r="I423" s="147">
        <v>4.8740190004130525E-2</v>
      </c>
      <c r="J423" s="147">
        <v>0.99999999999999989</v>
      </c>
      <c r="K423" s="148">
        <v>2421</v>
      </c>
      <c r="L423" s="98"/>
      <c r="M423" s="147" t="s">
        <v>162</v>
      </c>
      <c r="N423" s="147" t="s">
        <v>162</v>
      </c>
      <c r="O423" s="147">
        <v>9.0999999999999998E-2</v>
      </c>
      <c r="P423" s="147">
        <v>0.115</v>
      </c>
      <c r="Q423" s="147">
        <v>0.17399999999999999</v>
      </c>
      <c r="R423" s="147">
        <v>0.20499999999999999</v>
      </c>
      <c r="S423" s="147">
        <v>0.10299999999999999</v>
      </c>
      <c r="T423" s="147">
        <v>0.129</v>
      </c>
      <c r="U423" s="147">
        <v>2.1999999999999999E-2</v>
      </c>
      <c r="V423" s="147">
        <v>3.5000000000000003E-2</v>
      </c>
      <c r="W423" s="147">
        <v>0.47699999999999998</v>
      </c>
      <c r="X423" s="147">
        <v>0.51600000000000001</v>
      </c>
      <c r="Y423" s="147">
        <v>1.6E-2</v>
      </c>
      <c r="Z423" s="147">
        <v>2.7E-2</v>
      </c>
      <c r="AA423" s="147">
        <v>4.1000000000000002E-2</v>
      </c>
      <c r="AB423" s="147">
        <v>5.8000000000000003E-2</v>
      </c>
      <c r="AC423" s="12"/>
    </row>
    <row r="424" spans="1:29" x14ac:dyDescent="0.25">
      <c r="A424" s="98" t="s">
        <v>1854</v>
      </c>
      <c r="B424" s="147" t="s">
        <v>162</v>
      </c>
      <c r="C424" s="147">
        <v>0.259678002894356</v>
      </c>
      <c r="D424" s="147">
        <v>0.42185238784370477</v>
      </c>
      <c r="E424" s="147">
        <v>0.125</v>
      </c>
      <c r="F424" s="147">
        <v>3.0571635311143271E-2</v>
      </c>
      <c r="G424" s="147">
        <v>0.10166425470332852</v>
      </c>
      <c r="H424" s="147">
        <v>2.2612156295224312E-3</v>
      </c>
      <c r="I424" s="147">
        <v>5.897250361794501E-2</v>
      </c>
      <c r="J424" s="147">
        <v>1</v>
      </c>
      <c r="K424" s="148">
        <v>11056</v>
      </c>
      <c r="L424" s="98"/>
      <c r="M424" s="147" t="s">
        <v>162</v>
      </c>
      <c r="N424" s="147" t="s">
        <v>162</v>
      </c>
      <c r="O424" s="147">
        <v>0.252</v>
      </c>
      <c r="P424" s="147">
        <v>0.26800000000000002</v>
      </c>
      <c r="Q424" s="147">
        <v>0.41299999999999998</v>
      </c>
      <c r="R424" s="147">
        <v>0.43099999999999999</v>
      </c>
      <c r="S424" s="147">
        <v>0.11899999999999999</v>
      </c>
      <c r="T424" s="147">
        <v>0.13100000000000001</v>
      </c>
      <c r="U424" s="147">
        <v>2.8000000000000001E-2</v>
      </c>
      <c r="V424" s="147">
        <v>3.4000000000000002E-2</v>
      </c>
      <c r="W424" s="147">
        <v>9.6000000000000002E-2</v>
      </c>
      <c r="X424" s="147">
        <v>0.107</v>
      </c>
      <c r="Y424" s="147">
        <v>2E-3</v>
      </c>
      <c r="Z424" s="147">
        <v>3.0000000000000001E-3</v>
      </c>
      <c r="AA424" s="147">
        <v>5.5E-2</v>
      </c>
      <c r="AB424" s="147">
        <v>6.4000000000000001E-2</v>
      </c>
      <c r="AC424" s="12"/>
    </row>
    <row r="425" spans="1:29" x14ac:dyDescent="0.25">
      <c r="A425" s="98" t="s">
        <v>1855</v>
      </c>
      <c r="B425" s="147" t="s">
        <v>162</v>
      </c>
      <c r="C425" s="147">
        <v>0.15306122448979592</v>
      </c>
      <c r="D425" s="147">
        <v>0.36054421768707484</v>
      </c>
      <c r="E425" s="147">
        <v>0.17346938775510204</v>
      </c>
      <c r="F425" s="147">
        <v>6.8027210884353739E-3</v>
      </c>
      <c r="G425" s="147">
        <v>0.20068027210884354</v>
      </c>
      <c r="H425" s="147">
        <v>6.8027210884353739E-3</v>
      </c>
      <c r="I425" s="147">
        <v>9.8639455782312924E-2</v>
      </c>
      <c r="J425" s="147">
        <v>1</v>
      </c>
      <c r="K425" s="148">
        <v>588</v>
      </c>
      <c r="L425" s="98"/>
      <c r="M425" s="147" t="s">
        <v>162</v>
      </c>
      <c r="N425" s="147" t="s">
        <v>162</v>
      </c>
      <c r="O425" s="147">
        <v>0.126</v>
      </c>
      <c r="P425" s="147">
        <v>0.184</v>
      </c>
      <c r="Q425" s="147">
        <v>0.32300000000000001</v>
      </c>
      <c r="R425" s="147">
        <v>0.4</v>
      </c>
      <c r="S425" s="147">
        <v>0.14499999999999999</v>
      </c>
      <c r="T425" s="147">
        <v>0.20599999999999999</v>
      </c>
      <c r="U425" s="147">
        <v>3.0000000000000001E-3</v>
      </c>
      <c r="V425" s="147">
        <v>1.7000000000000001E-2</v>
      </c>
      <c r="W425" s="147">
        <v>0.17</v>
      </c>
      <c r="X425" s="147">
        <v>0.23499999999999999</v>
      </c>
      <c r="Y425" s="147">
        <v>3.0000000000000001E-3</v>
      </c>
      <c r="Z425" s="147">
        <v>1.7000000000000001E-2</v>
      </c>
      <c r="AA425" s="147">
        <v>7.6999999999999999E-2</v>
      </c>
      <c r="AB425" s="147">
        <v>0.125</v>
      </c>
      <c r="AC425" s="12"/>
    </row>
    <row r="426" spans="1:29" x14ac:dyDescent="0.25">
      <c r="A426" s="98" t="s">
        <v>1856</v>
      </c>
      <c r="B426" s="147" t="s">
        <v>162</v>
      </c>
      <c r="C426" s="147">
        <v>0.18103858980466889</v>
      </c>
      <c r="D426" s="147">
        <v>0.21248213434969032</v>
      </c>
      <c r="E426" s="147">
        <v>9.2901381610290615E-2</v>
      </c>
      <c r="F426" s="147">
        <v>6.8604097189137681E-2</v>
      </c>
      <c r="G426" s="147">
        <v>0.38685088137208196</v>
      </c>
      <c r="H426" s="147">
        <v>1.1434016198189614E-2</v>
      </c>
      <c r="I426" s="147">
        <v>4.6688899475940925E-2</v>
      </c>
      <c r="J426" s="147">
        <v>1</v>
      </c>
      <c r="K426" s="148">
        <v>2099</v>
      </c>
      <c r="L426" s="98"/>
      <c r="M426" s="147" t="s">
        <v>162</v>
      </c>
      <c r="N426" s="147" t="s">
        <v>162</v>
      </c>
      <c r="O426" s="147">
        <v>0.16500000000000001</v>
      </c>
      <c r="P426" s="147">
        <v>0.19800000000000001</v>
      </c>
      <c r="Q426" s="147">
        <v>0.19600000000000001</v>
      </c>
      <c r="R426" s="147">
        <v>0.23</v>
      </c>
      <c r="S426" s="147">
        <v>8.1000000000000003E-2</v>
      </c>
      <c r="T426" s="147">
        <v>0.106</v>
      </c>
      <c r="U426" s="147">
        <v>5.8999999999999997E-2</v>
      </c>
      <c r="V426" s="147">
        <v>0.08</v>
      </c>
      <c r="W426" s="147">
        <v>0.36599999999999999</v>
      </c>
      <c r="X426" s="147">
        <v>0.40799999999999997</v>
      </c>
      <c r="Y426" s="147">
        <v>8.0000000000000002E-3</v>
      </c>
      <c r="Z426" s="147">
        <v>1.7000000000000001E-2</v>
      </c>
      <c r="AA426" s="147">
        <v>3.7999999999999999E-2</v>
      </c>
      <c r="AB426" s="147">
        <v>5.7000000000000002E-2</v>
      </c>
      <c r="AC426" s="12"/>
    </row>
    <row r="427" spans="1:29" x14ac:dyDescent="0.25">
      <c r="A427" s="98" t="s">
        <v>1857</v>
      </c>
      <c r="B427" s="147" t="s">
        <v>162</v>
      </c>
      <c r="C427" s="147">
        <v>0.38823529411764707</v>
      </c>
      <c r="D427" s="147">
        <v>0.17794117647058824</v>
      </c>
      <c r="E427" s="147">
        <v>0.13676470588235295</v>
      </c>
      <c r="F427" s="147">
        <v>5.2941176470588235E-2</v>
      </c>
      <c r="G427" s="147">
        <v>0.13088235294117648</v>
      </c>
      <c r="H427" s="147" t="s">
        <v>162</v>
      </c>
      <c r="I427" s="147">
        <v>0.11323529411764706</v>
      </c>
      <c r="J427" s="147">
        <v>1</v>
      </c>
      <c r="K427" s="148">
        <v>680</v>
      </c>
      <c r="L427" s="98"/>
      <c r="M427" s="147" t="s">
        <v>162</v>
      </c>
      <c r="N427" s="147" t="s">
        <v>162</v>
      </c>
      <c r="O427" s="147">
        <v>0.35199999999999998</v>
      </c>
      <c r="P427" s="147">
        <v>0.42499999999999999</v>
      </c>
      <c r="Q427" s="147">
        <v>0.151</v>
      </c>
      <c r="R427" s="147">
        <v>0.20799999999999999</v>
      </c>
      <c r="S427" s="147">
        <v>0.113</v>
      </c>
      <c r="T427" s="147">
        <v>0.16500000000000001</v>
      </c>
      <c r="U427" s="147">
        <v>3.7999999999999999E-2</v>
      </c>
      <c r="V427" s="147">
        <v>7.1999999999999995E-2</v>
      </c>
      <c r="W427" s="147">
        <v>0.108</v>
      </c>
      <c r="X427" s="147">
        <v>0.158</v>
      </c>
      <c r="Y427" s="147" t="s">
        <v>162</v>
      </c>
      <c r="Z427" s="147" t="s">
        <v>162</v>
      </c>
      <c r="AA427" s="147">
        <v>9.1999999999999998E-2</v>
      </c>
      <c r="AB427" s="147">
        <v>0.13900000000000001</v>
      </c>
      <c r="AC427" s="12"/>
    </row>
    <row r="428" spans="1:29" x14ac:dyDescent="0.25">
      <c r="A428" s="98" t="s">
        <v>1858</v>
      </c>
      <c r="B428" s="147" t="s">
        <v>162</v>
      </c>
      <c r="C428" s="147">
        <v>0.40798319327731092</v>
      </c>
      <c r="D428" s="147">
        <v>0.32184873949579834</v>
      </c>
      <c r="E428" s="147">
        <v>0.10294117647058823</v>
      </c>
      <c r="F428" s="147">
        <v>1.3865546218487394E-2</v>
      </c>
      <c r="G428" s="147">
        <v>9.6218487394957988E-2</v>
      </c>
      <c r="H428" s="147">
        <v>8.4033613445378156E-4</v>
      </c>
      <c r="I428" s="147">
        <v>5.6302521008403363E-2</v>
      </c>
      <c r="J428" s="147">
        <v>1</v>
      </c>
      <c r="K428" s="148">
        <v>2380</v>
      </c>
      <c r="L428" s="98"/>
      <c r="M428" s="147" t="s">
        <v>162</v>
      </c>
      <c r="N428" s="147" t="s">
        <v>162</v>
      </c>
      <c r="O428" s="147">
        <v>0.38800000000000001</v>
      </c>
      <c r="P428" s="147">
        <v>0.42799999999999999</v>
      </c>
      <c r="Q428" s="147">
        <v>0.30299999999999999</v>
      </c>
      <c r="R428" s="147">
        <v>0.34100000000000003</v>
      </c>
      <c r="S428" s="147">
        <v>9.0999999999999998E-2</v>
      </c>
      <c r="T428" s="147">
        <v>0.11600000000000001</v>
      </c>
      <c r="U428" s="147">
        <v>0.01</v>
      </c>
      <c r="V428" s="147">
        <v>1.9E-2</v>
      </c>
      <c r="W428" s="147">
        <v>8.5000000000000006E-2</v>
      </c>
      <c r="X428" s="147">
        <v>0.109</v>
      </c>
      <c r="Y428" s="147">
        <v>0</v>
      </c>
      <c r="Z428" s="147">
        <v>3.0000000000000001E-3</v>
      </c>
      <c r="AA428" s="147">
        <v>4.8000000000000001E-2</v>
      </c>
      <c r="AB428" s="147">
        <v>6.6000000000000003E-2</v>
      </c>
      <c r="AC428" s="12"/>
    </row>
    <row r="429" spans="1:29" x14ac:dyDescent="0.25">
      <c r="A429" s="98" t="s">
        <v>1859</v>
      </c>
      <c r="B429" s="147" t="s">
        <v>162</v>
      </c>
      <c r="C429" s="147">
        <v>0.32706766917293234</v>
      </c>
      <c r="D429" s="147">
        <v>0.34210526315789475</v>
      </c>
      <c r="E429" s="147">
        <v>0.14285714285714285</v>
      </c>
      <c r="F429" s="147">
        <v>1.8796992481203006E-2</v>
      </c>
      <c r="G429" s="147">
        <v>0.11654135338345864</v>
      </c>
      <c r="H429" s="147" t="s">
        <v>162</v>
      </c>
      <c r="I429" s="147">
        <v>5.2631578947368418E-2</v>
      </c>
      <c r="J429" s="147">
        <v>1</v>
      </c>
      <c r="K429" s="148">
        <v>266</v>
      </c>
      <c r="L429" s="98"/>
      <c r="M429" s="147" t="s">
        <v>162</v>
      </c>
      <c r="N429" s="147" t="s">
        <v>162</v>
      </c>
      <c r="O429" s="147">
        <v>0.27300000000000002</v>
      </c>
      <c r="P429" s="147">
        <v>0.38600000000000001</v>
      </c>
      <c r="Q429" s="147">
        <v>0.28799999999999998</v>
      </c>
      <c r="R429" s="147">
        <v>0.40100000000000002</v>
      </c>
      <c r="S429" s="147">
        <v>0.106</v>
      </c>
      <c r="T429" s="147">
        <v>0.19</v>
      </c>
      <c r="U429" s="147">
        <v>8.0000000000000002E-3</v>
      </c>
      <c r="V429" s="147">
        <v>4.2999999999999997E-2</v>
      </c>
      <c r="W429" s="147">
        <v>8.3000000000000004E-2</v>
      </c>
      <c r="X429" s="147">
        <v>0.161</v>
      </c>
      <c r="Y429" s="147" t="s">
        <v>162</v>
      </c>
      <c r="Z429" s="147" t="s">
        <v>162</v>
      </c>
      <c r="AA429" s="147">
        <v>3.2000000000000001E-2</v>
      </c>
      <c r="AB429" s="147">
        <v>8.5999999999999993E-2</v>
      </c>
      <c r="AC429" s="12"/>
    </row>
    <row r="430" spans="1:29" x14ac:dyDescent="0.25">
      <c r="A430" s="98" t="s">
        <v>1860</v>
      </c>
      <c r="B430" s="147">
        <v>4.3726808905380332E-2</v>
      </c>
      <c r="C430" s="147">
        <v>0.24291512059369202</v>
      </c>
      <c r="D430" s="147">
        <v>0.26564239332096473</v>
      </c>
      <c r="E430" s="147">
        <v>0.11387987012987014</v>
      </c>
      <c r="F430" s="147">
        <v>2.4339053803339519E-2</v>
      </c>
      <c r="G430" s="147">
        <v>0.24570964749536178</v>
      </c>
      <c r="H430" s="147">
        <v>7.7806122448979588E-3</v>
      </c>
      <c r="I430" s="147">
        <v>5.6006493506493504E-2</v>
      </c>
      <c r="J430" s="147">
        <v>1</v>
      </c>
      <c r="K430" s="148">
        <v>86240</v>
      </c>
      <c r="L430" s="98"/>
      <c r="M430" s="147">
        <v>4.2000000000000003E-2</v>
      </c>
      <c r="N430" s="147">
        <v>4.4999999999999998E-2</v>
      </c>
      <c r="O430" s="147">
        <v>0.24</v>
      </c>
      <c r="P430" s="147">
        <v>0.246</v>
      </c>
      <c r="Q430" s="147">
        <v>0.26300000000000001</v>
      </c>
      <c r="R430" s="147">
        <v>0.26900000000000002</v>
      </c>
      <c r="S430" s="147">
        <v>0.112</v>
      </c>
      <c r="T430" s="147">
        <v>0.11600000000000001</v>
      </c>
      <c r="U430" s="147">
        <v>2.3E-2</v>
      </c>
      <c r="V430" s="147">
        <v>2.5000000000000001E-2</v>
      </c>
      <c r="W430" s="147">
        <v>0.24299999999999999</v>
      </c>
      <c r="X430" s="147">
        <v>0.249</v>
      </c>
      <c r="Y430" s="147">
        <v>7.0000000000000001E-3</v>
      </c>
      <c r="Z430" s="147">
        <v>8.0000000000000002E-3</v>
      </c>
      <c r="AA430" s="147">
        <v>5.3999999999999999E-2</v>
      </c>
      <c r="AB430" s="147">
        <v>5.8000000000000003E-2</v>
      </c>
      <c r="AC430" s="12"/>
    </row>
    <row r="431" spans="1:29" x14ac:dyDescent="0.25">
      <c r="A431" s="98" t="s">
        <v>1861</v>
      </c>
      <c r="B431" s="147" t="s">
        <v>162</v>
      </c>
      <c r="C431" s="147">
        <v>8.5470085470085479E-3</v>
      </c>
      <c r="D431" s="147">
        <v>0.13390313390313391</v>
      </c>
      <c r="E431" s="147">
        <v>0.12464387464387465</v>
      </c>
      <c r="F431" s="147">
        <v>6.6951566951566954E-2</v>
      </c>
      <c r="G431" s="147">
        <v>0.60754985754985757</v>
      </c>
      <c r="H431" s="147">
        <v>1.4245014245014245E-2</v>
      </c>
      <c r="I431" s="147">
        <v>4.4159544159544158E-2</v>
      </c>
      <c r="J431" s="147">
        <v>1</v>
      </c>
      <c r="K431" s="148">
        <v>1404</v>
      </c>
      <c r="L431" s="98"/>
      <c r="M431" s="147" t="s">
        <v>162</v>
      </c>
      <c r="N431" s="147" t="s">
        <v>162</v>
      </c>
      <c r="O431" s="147">
        <v>5.0000000000000001E-3</v>
      </c>
      <c r="P431" s="147">
        <v>1.4999999999999999E-2</v>
      </c>
      <c r="Q431" s="147">
        <v>0.11700000000000001</v>
      </c>
      <c r="R431" s="147">
        <v>0.153</v>
      </c>
      <c r="S431" s="147">
        <v>0.108</v>
      </c>
      <c r="T431" s="147">
        <v>0.14299999999999999</v>
      </c>
      <c r="U431" s="147">
        <v>5.5E-2</v>
      </c>
      <c r="V431" s="147">
        <v>8.1000000000000003E-2</v>
      </c>
      <c r="W431" s="147">
        <v>0.58199999999999996</v>
      </c>
      <c r="X431" s="147">
        <v>0.63300000000000001</v>
      </c>
      <c r="Y431" s="147">
        <v>8.9999999999999993E-3</v>
      </c>
      <c r="Z431" s="147">
        <v>2.1999999999999999E-2</v>
      </c>
      <c r="AA431" s="147">
        <v>3.5000000000000003E-2</v>
      </c>
      <c r="AB431" s="147">
        <v>5.6000000000000001E-2</v>
      </c>
      <c r="AC431" s="12"/>
    </row>
    <row r="432" spans="1:29" x14ac:dyDescent="0.25">
      <c r="A432" s="98" t="s">
        <v>1862</v>
      </c>
      <c r="B432" s="147" t="s">
        <v>162</v>
      </c>
      <c r="C432" s="147">
        <v>9.0909090909090912E-2</v>
      </c>
      <c r="D432" s="147">
        <v>0.36742424242424243</v>
      </c>
      <c r="E432" s="147">
        <v>0.25</v>
      </c>
      <c r="F432" s="147">
        <v>4.5454545454545456E-2</v>
      </c>
      <c r="G432" s="147">
        <v>0.21590909090909091</v>
      </c>
      <c r="H432" s="147" t="s">
        <v>162</v>
      </c>
      <c r="I432" s="147">
        <v>3.0303030303030304E-2</v>
      </c>
      <c r="J432" s="147">
        <v>1</v>
      </c>
      <c r="K432" s="148">
        <v>264</v>
      </c>
      <c r="L432" s="98"/>
      <c r="M432" s="147" t="s">
        <v>162</v>
      </c>
      <c r="N432" s="147" t="s">
        <v>162</v>
      </c>
      <c r="O432" s="147">
        <v>6.2E-2</v>
      </c>
      <c r="P432" s="147">
        <v>0.13200000000000001</v>
      </c>
      <c r="Q432" s="147">
        <v>0.312</v>
      </c>
      <c r="R432" s="147">
        <v>0.42699999999999999</v>
      </c>
      <c r="S432" s="147">
        <v>0.20200000000000001</v>
      </c>
      <c r="T432" s="147">
        <v>0.30599999999999999</v>
      </c>
      <c r="U432" s="147">
        <v>2.5999999999999999E-2</v>
      </c>
      <c r="V432" s="147">
        <v>7.8E-2</v>
      </c>
      <c r="W432" s="147">
        <v>0.17100000000000001</v>
      </c>
      <c r="X432" s="147">
        <v>0.26900000000000002</v>
      </c>
      <c r="Y432" s="147" t="s">
        <v>162</v>
      </c>
      <c r="Z432" s="147" t="s">
        <v>162</v>
      </c>
      <c r="AA432" s="147">
        <v>1.4999999999999999E-2</v>
      </c>
      <c r="AB432" s="147">
        <v>5.8999999999999997E-2</v>
      </c>
      <c r="AC432" s="12"/>
    </row>
    <row r="433" spans="1:29" x14ac:dyDescent="0.25">
      <c r="A433" s="98" t="s">
        <v>1863</v>
      </c>
      <c r="B433" s="147">
        <v>1.9002375296912114E-3</v>
      </c>
      <c r="C433" s="147">
        <v>0.11068883610451306</v>
      </c>
      <c r="D433" s="147">
        <v>0.28646080760095011</v>
      </c>
      <c r="E433" s="147">
        <v>0.19144893111638955</v>
      </c>
      <c r="F433" s="147">
        <v>3.1353919239904986E-2</v>
      </c>
      <c r="G433" s="147">
        <v>0.29311163895486936</v>
      </c>
      <c r="H433" s="147">
        <v>6.6508313539192397E-3</v>
      </c>
      <c r="I433" s="147">
        <v>7.8384798099762468E-2</v>
      </c>
      <c r="J433" s="147">
        <v>1</v>
      </c>
      <c r="K433" s="148">
        <v>2105</v>
      </c>
      <c r="L433" s="98"/>
      <c r="M433" s="147">
        <v>1E-3</v>
      </c>
      <c r="N433" s="147">
        <v>5.0000000000000001E-3</v>
      </c>
      <c r="O433" s="147">
        <v>9.8000000000000004E-2</v>
      </c>
      <c r="P433" s="147">
        <v>0.125</v>
      </c>
      <c r="Q433" s="147">
        <v>0.26800000000000002</v>
      </c>
      <c r="R433" s="147">
        <v>0.30599999999999999</v>
      </c>
      <c r="S433" s="147">
        <v>0.17499999999999999</v>
      </c>
      <c r="T433" s="147">
        <v>0.20899999999999999</v>
      </c>
      <c r="U433" s="147">
        <v>2.5000000000000001E-2</v>
      </c>
      <c r="V433" s="147">
        <v>0.04</v>
      </c>
      <c r="W433" s="147">
        <v>0.27400000000000002</v>
      </c>
      <c r="X433" s="147">
        <v>0.313</v>
      </c>
      <c r="Y433" s="147">
        <v>4.0000000000000001E-3</v>
      </c>
      <c r="Z433" s="147">
        <v>1.0999999999999999E-2</v>
      </c>
      <c r="AA433" s="147">
        <v>6.8000000000000005E-2</v>
      </c>
      <c r="AB433" s="147">
        <v>9.0999999999999998E-2</v>
      </c>
      <c r="AC433" s="12"/>
    </row>
    <row r="434" spans="1:29" x14ac:dyDescent="0.25">
      <c r="A434" s="98" t="s">
        <v>1864</v>
      </c>
      <c r="B434" s="147" t="s">
        <v>162</v>
      </c>
      <c r="C434" s="147">
        <v>7.0559610705596104E-2</v>
      </c>
      <c r="D434" s="147">
        <v>0.32603406326034062</v>
      </c>
      <c r="E434" s="147">
        <v>0.170316301703163</v>
      </c>
      <c r="F434" s="147">
        <v>3.1630170316301706E-2</v>
      </c>
      <c r="G434" s="147">
        <v>0.35523114355231145</v>
      </c>
      <c r="H434" s="147">
        <v>2.4330900243309003E-3</v>
      </c>
      <c r="I434" s="147">
        <v>4.3795620437956206E-2</v>
      </c>
      <c r="J434" s="147">
        <v>1</v>
      </c>
      <c r="K434" s="148">
        <v>411</v>
      </c>
      <c r="L434" s="98"/>
      <c r="M434" s="147" t="s">
        <v>162</v>
      </c>
      <c r="N434" s="147" t="s">
        <v>162</v>
      </c>
      <c r="O434" s="147">
        <v>0.05</v>
      </c>
      <c r="P434" s="147">
        <v>9.9000000000000005E-2</v>
      </c>
      <c r="Q434" s="147">
        <v>0.28299999999999997</v>
      </c>
      <c r="R434" s="147">
        <v>0.373</v>
      </c>
      <c r="S434" s="147">
        <v>0.13700000000000001</v>
      </c>
      <c r="T434" s="147">
        <v>0.21</v>
      </c>
      <c r="U434" s="147">
        <v>1.9E-2</v>
      </c>
      <c r="V434" s="147">
        <v>5.2999999999999999E-2</v>
      </c>
      <c r="W434" s="147">
        <v>0.31</v>
      </c>
      <c r="X434" s="147">
        <v>0.40300000000000002</v>
      </c>
      <c r="Y434" s="147">
        <v>0</v>
      </c>
      <c r="Z434" s="147">
        <v>1.4E-2</v>
      </c>
      <c r="AA434" s="147">
        <v>2.8000000000000001E-2</v>
      </c>
      <c r="AB434" s="147">
        <v>6.8000000000000005E-2</v>
      </c>
      <c r="AC434" s="12"/>
    </row>
    <row r="435" spans="1:29" x14ac:dyDescent="0.25">
      <c r="A435" s="98" t="s">
        <v>1865</v>
      </c>
      <c r="B435" s="147" t="s">
        <v>162</v>
      </c>
      <c r="C435" s="147">
        <v>9.7902097902097904E-2</v>
      </c>
      <c r="D435" s="147">
        <v>0.16783216783216784</v>
      </c>
      <c r="E435" s="147">
        <v>0.13986013986013987</v>
      </c>
      <c r="F435" s="147">
        <v>2.097902097902098E-2</v>
      </c>
      <c r="G435" s="147">
        <v>0.52797202797202802</v>
      </c>
      <c r="H435" s="147">
        <v>8.7412587412587419E-3</v>
      </c>
      <c r="I435" s="147">
        <v>3.6713286713286712E-2</v>
      </c>
      <c r="J435" s="147">
        <v>1</v>
      </c>
      <c r="K435" s="148">
        <v>572</v>
      </c>
      <c r="L435" s="98"/>
      <c r="M435" s="147" t="s">
        <v>162</v>
      </c>
      <c r="N435" s="147" t="s">
        <v>162</v>
      </c>
      <c r="O435" s="147">
        <v>7.5999999999999998E-2</v>
      </c>
      <c r="P435" s="147">
        <v>0.125</v>
      </c>
      <c r="Q435" s="147">
        <v>0.13900000000000001</v>
      </c>
      <c r="R435" s="147">
        <v>0.20100000000000001</v>
      </c>
      <c r="S435" s="147">
        <v>0.114</v>
      </c>
      <c r="T435" s="147">
        <v>0.17100000000000001</v>
      </c>
      <c r="U435" s="147">
        <v>1.2E-2</v>
      </c>
      <c r="V435" s="147">
        <v>3.5999999999999997E-2</v>
      </c>
      <c r="W435" s="147">
        <v>0.48699999999999999</v>
      </c>
      <c r="X435" s="147">
        <v>0.56899999999999995</v>
      </c>
      <c r="Y435" s="147">
        <v>4.0000000000000001E-3</v>
      </c>
      <c r="Z435" s="147">
        <v>0.02</v>
      </c>
      <c r="AA435" s="147">
        <v>2.4E-2</v>
      </c>
      <c r="AB435" s="147">
        <v>5.5E-2</v>
      </c>
      <c r="AC435" s="12"/>
    </row>
    <row r="436" spans="1:29" x14ac:dyDescent="0.25">
      <c r="A436" s="98" t="s">
        <v>1866</v>
      </c>
      <c r="B436" s="147" t="s">
        <v>162</v>
      </c>
      <c r="C436" s="147">
        <v>4.7034764826175871E-2</v>
      </c>
      <c r="D436" s="147">
        <v>0.22801635991820041</v>
      </c>
      <c r="E436" s="147">
        <v>0.19222903885480572</v>
      </c>
      <c r="F436" s="147">
        <v>2.0449897750511249E-2</v>
      </c>
      <c r="G436" s="147">
        <v>0.45194274028629855</v>
      </c>
      <c r="H436" s="147">
        <v>1.8404907975460124E-2</v>
      </c>
      <c r="I436" s="147">
        <v>4.1922290388548056E-2</v>
      </c>
      <c r="J436" s="147">
        <v>1</v>
      </c>
      <c r="K436" s="148">
        <v>978</v>
      </c>
      <c r="L436" s="98"/>
      <c r="M436" s="147" t="s">
        <v>162</v>
      </c>
      <c r="N436" s="147" t="s">
        <v>162</v>
      </c>
      <c r="O436" s="147">
        <v>3.5000000000000003E-2</v>
      </c>
      <c r="P436" s="147">
        <v>6.2E-2</v>
      </c>
      <c r="Q436" s="147">
        <v>0.20300000000000001</v>
      </c>
      <c r="R436" s="147">
        <v>0.255</v>
      </c>
      <c r="S436" s="147">
        <v>0.16900000000000001</v>
      </c>
      <c r="T436" s="147">
        <v>0.218</v>
      </c>
      <c r="U436" s="147">
        <v>1.2999999999999999E-2</v>
      </c>
      <c r="V436" s="147">
        <v>3.1E-2</v>
      </c>
      <c r="W436" s="147">
        <v>0.42099999999999999</v>
      </c>
      <c r="X436" s="147">
        <v>0.48299999999999998</v>
      </c>
      <c r="Y436" s="147">
        <v>1.2E-2</v>
      </c>
      <c r="Z436" s="147">
        <v>2.9000000000000001E-2</v>
      </c>
      <c r="AA436" s="147">
        <v>3.1E-2</v>
      </c>
      <c r="AB436" s="147">
        <v>5.6000000000000001E-2</v>
      </c>
      <c r="AC436" s="12"/>
    </row>
    <row r="437" spans="1:29" x14ac:dyDescent="0.25">
      <c r="A437" s="98" t="s">
        <v>1867</v>
      </c>
      <c r="B437" s="147" t="s">
        <v>162</v>
      </c>
      <c r="C437" s="147">
        <v>0.15707317073170732</v>
      </c>
      <c r="D437" s="147">
        <v>0.50536585365853659</v>
      </c>
      <c r="E437" s="147">
        <v>0.15219512195121951</v>
      </c>
      <c r="F437" s="147">
        <v>5.8536585365853658E-3</v>
      </c>
      <c r="G437" s="147">
        <v>9.8536585365853663E-2</v>
      </c>
      <c r="H437" s="147" t="s">
        <v>162</v>
      </c>
      <c r="I437" s="147">
        <v>8.0975609756097564E-2</v>
      </c>
      <c r="J437" s="147">
        <v>1</v>
      </c>
      <c r="K437" s="148">
        <v>1025</v>
      </c>
      <c r="L437" s="98"/>
      <c r="M437" s="147" t="s">
        <v>162</v>
      </c>
      <c r="N437" s="147" t="s">
        <v>162</v>
      </c>
      <c r="O437" s="147">
        <v>0.13600000000000001</v>
      </c>
      <c r="P437" s="147">
        <v>0.18099999999999999</v>
      </c>
      <c r="Q437" s="147">
        <v>0.47499999999999998</v>
      </c>
      <c r="R437" s="147">
        <v>0.53600000000000003</v>
      </c>
      <c r="S437" s="147">
        <v>0.13200000000000001</v>
      </c>
      <c r="T437" s="147">
        <v>0.17499999999999999</v>
      </c>
      <c r="U437" s="147">
        <v>3.0000000000000001E-3</v>
      </c>
      <c r="V437" s="147">
        <v>1.2999999999999999E-2</v>
      </c>
      <c r="W437" s="147">
        <v>8.2000000000000003E-2</v>
      </c>
      <c r="X437" s="147">
        <v>0.11799999999999999</v>
      </c>
      <c r="Y437" s="147" t="s">
        <v>162</v>
      </c>
      <c r="Z437" s="147" t="s">
        <v>162</v>
      </c>
      <c r="AA437" s="147">
        <v>6.6000000000000003E-2</v>
      </c>
      <c r="AB437" s="147">
        <v>9.9000000000000005E-2</v>
      </c>
      <c r="AC437" s="12"/>
    </row>
    <row r="438" spans="1:29" x14ac:dyDescent="0.25">
      <c r="A438" s="98" t="s">
        <v>1868</v>
      </c>
      <c r="B438" s="147" t="s">
        <v>162</v>
      </c>
      <c r="C438" s="147">
        <v>8.8183421516754845E-3</v>
      </c>
      <c r="D438" s="147">
        <v>0.2821869488536155</v>
      </c>
      <c r="E438" s="147">
        <v>0.18694885361552027</v>
      </c>
      <c r="F438" s="147">
        <v>7.407407407407407E-2</v>
      </c>
      <c r="G438" s="147">
        <v>0.41093474426807758</v>
      </c>
      <c r="H438" s="147">
        <v>1.5873015873015872E-2</v>
      </c>
      <c r="I438" s="147">
        <v>2.1164021164021163E-2</v>
      </c>
      <c r="J438" s="147">
        <v>0.99999999999999978</v>
      </c>
      <c r="K438" s="148">
        <v>567</v>
      </c>
      <c r="L438" s="98"/>
      <c r="M438" s="147" t="s">
        <v>162</v>
      </c>
      <c r="N438" s="147" t="s">
        <v>162</v>
      </c>
      <c r="O438" s="147">
        <v>4.0000000000000001E-3</v>
      </c>
      <c r="P438" s="147">
        <v>0.02</v>
      </c>
      <c r="Q438" s="147">
        <v>0.247</v>
      </c>
      <c r="R438" s="147">
        <v>0.32100000000000001</v>
      </c>
      <c r="S438" s="147">
        <v>0.157</v>
      </c>
      <c r="T438" s="147">
        <v>0.221</v>
      </c>
      <c r="U438" s="147">
        <v>5.5E-2</v>
      </c>
      <c r="V438" s="147">
        <v>9.9000000000000005E-2</v>
      </c>
      <c r="W438" s="147">
        <v>0.371</v>
      </c>
      <c r="X438" s="147">
        <v>0.45200000000000001</v>
      </c>
      <c r="Y438" s="147">
        <v>8.0000000000000002E-3</v>
      </c>
      <c r="Z438" s="147">
        <v>0.03</v>
      </c>
      <c r="AA438" s="147">
        <v>1.2E-2</v>
      </c>
      <c r="AB438" s="147">
        <v>3.6999999999999998E-2</v>
      </c>
      <c r="AC438" s="12"/>
    </row>
    <row r="439" spans="1:29" x14ac:dyDescent="0.25">
      <c r="A439" s="98" t="s">
        <v>1869</v>
      </c>
      <c r="B439" s="147" t="s">
        <v>162</v>
      </c>
      <c r="C439" s="147">
        <v>2.3622047244094488E-2</v>
      </c>
      <c r="D439" s="147">
        <v>0.37270341207349084</v>
      </c>
      <c r="E439" s="147">
        <v>0.2572178477690289</v>
      </c>
      <c r="F439" s="147">
        <v>7.0866141732283464E-2</v>
      </c>
      <c r="G439" s="147">
        <v>0.2283464566929134</v>
      </c>
      <c r="H439" s="147">
        <v>2.6246719160104987E-3</v>
      </c>
      <c r="I439" s="147">
        <v>4.4619422572178477E-2</v>
      </c>
      <c r="J439" s="147">
        <v>1</v>
      </c>
      <c r="K439" s="148">
        <v>381</v>
      </c>
      <c r="L439" s="98"/>
      <c r="M439" s="147" t="s">
        <v>162</v>
      </c>
      <c r="N439" s="147" t="s">
        <v>162</v>
      </c>
      <c r="O439" s="147">
        <v>1.2E-2</v>
      </c>
      <c r="P439" s="147">
        <v>4.3999999999999997E-2</v>
      </c>
      <c r="Q439" s="147">
        <v>0.32600000000000001</v>
      </c>
      <c r="R439" s="147">
        <v>0.42199999999999999</v>
      </c>
      <c r="S439" s="147">
        <v>0.216</v>
      </c>
      <c r="T439" s="147">
        <v>0.30299999999999999</v>
      </c>
      <c r="U439" s="147">
        <v>4.9000000000000002E-2</v>
      </c>
      <c r="V439" s="147">
        <v>0.10100000000000001</v>
      </c>
      <c r="W439" s="147">
        <v>0.189</v>
      </c>
      <c r="X439" s="147">
        <v>0.27300000000000002</v>
      </c>
      <c r="Y439" s="147">
        <v>0</v>
      </c>
      <c r="Z439" s="147">
        <v>1.4999999999999999E-2</v>
      </c>
      <c r="AA439" s="147">
        <v>2.8000000000000001E-2</v>
      </c>
      <c r="AB439" s="147">
        <v>7.0000000000000007E-2</v>
      </c>
      <c r="AC439" s="12"/>
    </row>
    <row r="440" spans="1:29" x14ac:dyDescent="0.25">
      <c r="A440" s="98" t="s">
        <v>1870</v>
      </c>
      <c r="B440" s="147" t="s">
        <v>162</v>
      </c>
      <c r="C440" s="147">
        <v>0.32819722650231126</v>
      </c>
      <c r="D440" s="147">
        <v>0.34514637904468415</v>
      </c>
      <c r="E440" s="147">
        <v>0.12326656394453005</v>
      </c>
      <c r="F440" s="147">
        <v>4.6224961479198771E-3</v>
      </c>
      <c r="G440" s="147">
        <v>0.15254237288135594</v>
      </c>
      <c r="H440" s="147">
        <v>4.6224961479198771E-3</v>
      </c>
      <c r="I440" s="147">
        <v>4.1602465331278891E-2</v>
      </c>
      <c r="J440" s="147">
        <v>1.0000000000000002</v>
      </c>
      <c r="K440" s="148">
        <v>649</v>
      </c>
      <c r="L440" s="98"/>
      <c r="M440" s="147" t="s">
        <v>162</v>
      </c>
      <c r="N440" s="147" t="s">
        <v>162</v>
      </c>
      <c r="O440" s="147">
        <v>0.29299999999999998</v>
      </c>
      <c r="P440" s="147">
        <v>0.36499999999999999</v>
      </c>
      <c r="Q440" s="147">
        <v>0.31</v>
      </c>
      <c r="R440" s="147">
        <v>0.38300000000000001</v>
      </c>
      <c r="S440" s="147">
        <v>0.1</v>
      </c>
      <c r="T440" s="147">
        <v>0.151</v>
      </c>
      <c r="U440" s="147">
        <v>2E-3</v>
      </c>
      <c r="V440" s="147">
        <v>1.4E-2</v>
      </c>
      <c r="W440" s="147">
        <v>0.127</v>
      </c>
      <c r="X440" s="147">
        <v>0.182</v>
      </c>
      <c r="Y440" s="147">
        <v>2E-3</v>
      </c>
      <c r="Z440" s="147">
        <v>1.4E-2</v>
      </c>
      <c r="AA440" s="147">
        <v>2.9000000000000001E-2</v>
      </c>
      <c r="AB440" s="147">
        <v>0.06</v>
      </c>
      <c r="AC440" s="12"/>
    </row>
    <row r="441" spans="1:29" x14ac:dyDescent="0.25">
      <c r="A441" s="98" t="s">
        <v>1871</v>
      </c>
      <c r="B441" s="147" t="s">
        <v>162</v>
      </c>
      <c r="C441" s="147">
        <v>0.15038684719535783</v>
      </c>
      <c r="D441" s="147">
        <v>0.31866537717601545</v>
      </c>
      <c r="E441" s="147">
        <v>0.23210831721470018</v>
      </c>
      <c r="F441" s="147">
        <v>1.8375241779497099E-2</v>
      </c>
      <c r="G441" s="147">
        <v>0.23597678916827852</v>
      </c>
      <c r="H441" s="147">
        <v>6.2862669245647967E-3</v>
      </c>
      <c r="I441" s="147">
        <v>3.8201160541586072E-2</v>
      </c>
      <c r="J441" s="147">
        <v>1</v>
      </c>
      <c r="K441" s="148">
        <v>2068</v>
      </c>
      <c r="L441" s="98"/>
      <c r="M441" s="147" t="s">
        <v>162</v>
      </c>
      <c r="N441" s="147" t="s">
        <v>162</v>
      </c>
      <c r="O441" s="147">
        <v>0.13600000000000001</v>
      </c>
      <c r="P441" s="147">
        <v>0.16600000000000001</v>
      </c>
      <c r="Q441" s="147">
        <v>0.29899999999999999</v>
      </c>
      <c r="R441" s="147">
        <v>0.33900000000000002</v>
      </c>
      <c r="S441" s="147">
        <v>0.214</v>
      </c>
      <c r="T441" s="147">
        <v>0.251</v>
      </c>
      <c r="U441" s="147">
        <v>1.2999999999999999E-2</v>
      </c>
      <c r="V441" s="147">
        <v>2.5000000000000001E-2</v>
      </c>
      <c r="W441" s="147">
        <v>0.218</v>
      </c>
      <c r="X441" s="147">
        <v>0.255</v>
      </c>
      <c r="Y441" s="147">
        <v>4.0000000000000001E-3</v>
      </c>
      <c r="Z441" s="147">
        <v>1.0999999999999999E-2</v>
      </c>
      <c r="AA441" s="147">
        <v>3.1E-2</v>
      </c>
      <c r="AB441" s="147">
        <v>4.7E-2</v>
      </c>
      <c r="AC441" s="12"/>
    </row>
    <row r="442" spans="1:29" x14ac:dyDescent="0.25">
      <c r="A442" s="98" t="s">
        <v>1872</v>
      </c>
      <c r="B442" s="147" t="s">
        <v>162</v>
      </c>
      <c r="C442" s="147">
        <v>0.10970464135021098</v>
      </c>
      <c r="D442" s="147">
        <v>0.22784810126582278</v>
      </c>
      <c r="E442" s="147">
        <v>0.29957805907172996</v>
      </c>
      <c r="F442" s="147">
        <v>5.4852320675105488E-2</v>
      </c>
      <c r="G442" s="147">
        <v>0.2109704641350211</v>
      </c>
      <c r="H442" s="147">
        <v>4.2194092827004216E-3</v>
      </c>
      <c r="I442" s="147">
        <v>9.2827004219409287E-2</v>
      </c>
      <c r="J442" s="147">
        <v>0.99999999999999989</v>
      </c>
      <c r="K442" s="148">
        <v>237</v>
      </c>
      <c r="L442" s="98"/>
      <c r="M442" s="147" t="s">
        <v>162</v>
      </c>
      <c r="N442" s="147" t="s">
        <v>162</v>
      </c>
      <c r="O442" s="147">
        <v>7.5999999999999998E-2</v>
      </c>
      <c r="P442" s="147">
        <v>0.156</v>
      </c>
      <c r="Q442" s="147">
        <v>0.17899999999999999</v>
      </c>
      <c r="R442" s="147">
        <v>0.28499999999999998</v>
      </c>
      <c r="S442" s="147">
        <v>0.245</v>
      </c>
      <c r="T442" s="147">
        <v>0.36099999999999999</v>
      </c>
      <c r="U442" s="147">
        <v>3.2000000000000001E-2</v>
      </c>
      <c r="V442" s="147">
        <v>9.1999999999999998E-2</v>
      </c>
      <c r="W442" s="147">
        <v>0.16400000000000001</v>
      </c>
      <c r="X442" s="147">
        <v>0.26700000000000002</v>
      </c>
      <c r="Y442" s="147">
        <v>1E-3</v>
      </c>
      <c r="Z442" s="147">
        <v>2.4E-2</v>
      </c>
      <c r="AA442" s="147">
        <v>6.2E-2</v>
      </c>
      <c r="AB442" s="147">
        <v>0.13700000000000001</v>
      </c>
      <c r="AC442" s="12"/>
    </row>
    <row r="443" spans="1:29" x14ac:dyDescent="0.25">
      <c r="A443" s="98" t="s">
        <v>1873</v>
      </c>
      <c r="B443" s="147" t="s">
        <v>162</v>
      </c>
      <c r="C443" s="147">
        <v>0.26699029126213591</v>
      </c>
      <c r="D443" s="147">
        <v>0.40230582524271846</v>
      </c>
      <c r="E443" s="147">
        <v>0.1553398058252427</v>
      </c>
      <c r="F443" s="147">
        <v>4.2475728155339808E-2</v>
      </c>
      <c r="G443" s="147">
        <v>9.2839805825242719E-2</v>
      </c>
      <c r="H443" s="147" t="s">
        <v>162</v>
      </c>
      <c r="I443" s="147">
        <v>4.0048543689320391E-2</v>
      </c>
      <c r="J443" s="147">
        <v>1</v>
      </c>
      <c r="K443" s="148">
        <v>1648</v>
      </c>
      <c r="L443" s="98"/>
      <c r="M443" s="147" t="s">
        <v>162</v>
      </c>
      <c r="N443" s="147" t="s">
        <v>162</v>
      </c>
      <c r="O443" s="147">
        <v>0.246</v>
      </c>
      <c r="P443" s="147">
        <v>0.28899999999999998</v>
      </c>
      <c r="Q443" s="147">
        <v>0.379</v>
      </c>
      <c r="R443" s="147">
        <v>0.42599999999999999</v>
      </c>
      <c r="S443" s="147">
        <v>0.13900000000000001</v>
      </c>
      <c r="T443" s="147">
        <v>0.17399999999999999</v>
      </c>
      <c r="U443" s="147">
        <v>3.4000000000000002E-2</v>
      </c>
      <c r="V443" s="147">
        <v>5.2999999999999999E-2</v>
      </c>
      <c r="W443" s="147">
        <v>0.08</v>
      </c>
      <c r="X443" s="147">
        <v>0.108</v>
      </c>
      <c r="Y443" s="147" t="s">
        <v>162</v>
      </c>
      <c r="Z443" s="147" t="s">
        <v>162</v>
      </c>
      <c r="AA443" s="147">
        <v>3.2000000000000001E-2</v>
      </c>
      <c r="AB443" s="147">
        <v>5.0999999999999997E-2</v>
      </c>
      <c r="AC443" s="12"/>
    </row>
    <row r="444" spans="1:29" x14ac:dyDescent="0.25">
      <c r="A444" s="98" t="s">
        <v>1874</v>
      </c>
      <c r="B444" s="147" t="s">
        <v>162</v>
      </c>
      <c r="C444" s="147">
        <v>0.30322796454256562</v>
      </c>
      <c r="D444" s="147">
        <v>0.31242682722863357</v>
      </c>
      <c r="E444" s="147">
        <v>0.13580866365612979</v>
      </c>
      <c r="F444" s="147">
        <v>3.161063723030607E-2</v>
      </c>
      <c r="G444" s="147">
        <v>0.19568489713998996</v>
      </c>
      <c r="H444" s="147">
        <v>1.6725204883759827E-3</v>
      </c>
      <c r="I444" s="147">
        <v>1.9568489713998997E-2</v>
      </c>
      <c r="J444" s="147">
        <v>1</v>
      </c>
      <c r="K444" s="148">
        <v>5979</v>
      </c>
      <c r="L444" s="98"/>
      <c r="M444" s="147" t="s">
        <v>162</v>
      </c>
      <c r="N444" s="147" t="s">
        <v>162</v>
      </c>
      <c r="O444" s="147">
        <v>0.29199999999999998</v>
      </c>
      <c r="P444" s="147">
        <v>0.315</v>
      </c>
      <c r="Q444" s="147">
        <v>0.30099999999999999</v>
      </c>
      <c r="R444" s="147">
        <v>0.32400000000000001</v>
      </c>
      <c r="S444" s="147">
        <v>0.127</v>
      </c>
      <c r="T444" s="147">
        <v>0.14499999999999999</v>
      </c>
      <c r="U444" s="147">
        <v>2.7E-2</v>
      </c>
      <c r="V444" s="147">
        <v>3.5999999999999997E-2</v>
      </c>
      <c r="W444" s="147">
        <v>0.186</v>
      </c>
      <c r="X444" s="147">
        <v>0.20599999999999999</v>
      </c>
      <c r="Y444" s="147">
        <v>1E-3</v>
      </c>
      <c r="Z444" s="147">
        <v>3.0000000000000001E-3</v>
      </c>
      <c r="AA444" s="147">
        <v>1.6E-2</v>
      </c>
      <c r="AB444" s="147">
        <v>2.3E-2</v>
      </c>
      <c r="AC444" s="12"/>
    </row>
    <row r="445" spans="1:29" x14ac:dyDescent="0.25">
      <c r="A445" s="98" t="s">
        <v>1875</v>
      </c>
      <c r="B445" s="147" t="s">
        <v>162</v>
      </c>
      <c r="C445" s="147">
        <v>8.3350962555532052E-2</v>
      </c>
      <c r="D445" s="147">
        <v>0.17601015443198645</v>
      </c>
      <c r="E445" s="147">
        <v>6.5792257245610331E-2</v>
      </c>
      <c r="F445" s="147">
        <v>1.1423735984768353E-2</v>
      </c>
      <c r="G445" s="147">
        <v>0.61265072984979907</v>
      </c>
      <c r="H445" s="147">
        <v>1.1635286651152951E-2</v>
      </c>
      <c r="I445" s="147">
        <v>3.9136873281150834E-2</v>
      </c>
      <c r="J445" s="147">
        <v>1.0000000000000002</v>
      </c>
      <c r="K445" s="148">
        <v>4727</v>
      </c>
      <c r="L445" s="98"/>
      <c r="M445" s="147" t="s">
        <v>162</v>
      </c>
      <c r="N445" s="147" t="s">
        <v>162</v>
      </c>
      <c r="O445" s="147">
        <v>7.5999999999999998E-2</v>
      </c>
      <c r="P445" s="147">
        <v>9.1999999999999998E-2</v>
      </c>
      <c r="Q445" s="147">
        <v>0.16500000000000001</v>
      </c>
      <c r="R445" s="147">
        <v>0.187</v>
      </c>
      <c r="S445" s="147">
        <v>5.8999999999999997E-2</v>
      </c>
      <c r="T445" s="147">
        <v>7.2999999999999995E-2</v>
      </c>
      <c r="U445" s="147">
        <v>8.9999999999999993E-3</v>
      </c>
      <c r="V445" s="147">
        <v>1.4999999999999999E-2</v>
      </c>
      <c r="W445" s="147">
        <v>0.59899999999999998</v>
      </c>
      <c r="X445" s="147">
        <v>0.626</v>
      </c>
      <c r="Y445" s="147">
        <v>8.9999999999999993E-3</v>
      </c>
      <c r="Z445" s="147">
        <v>1.4999999999999999E-2</v>
      </c>
      <c r="AA445" s="147">
        <v>3.4000000000000002E-2</v>
      </c>
      <c r="AB445" s="147">
        <v>4.4999999999999998E-2</v>
      </c>
      <c r="AC445" s="12"/>
    </row>
    <row r="446" spans="1:29" x14ac:dyDescent="0.25">
      <c r="A446" s="98" t="s">
        <v>1876</v>
      </c>
      <c r="B446" s="147">
        <v>0.33371958285052145</v>
      </c>
      <c r="C446" s="147">
        <v>0.19177288528389339</v>
      </c>
      <c r="D446" s="147">
        <v>0.25608342989571264</v>
      </c>
      <c r="E446" s="147">
        <v>6.3731170336037077E-2</v>
      </c>
      <c r="F446" s="147">
        <v>2.4333719582850522E-2</v>
      </c>
      <c r="G446" s="147">
        <v>0.11587485515643106</v>
      </c>
      <c r="H446" s="147">
        <v>1.1587485515643105E-3</v>
      </c>
      <c r="I446" s="147">
        <v>1.3325608342989572E-2</v>
      </c>
      <c r="J446" s="147">
        <v>1</v>
      </c>
      <c r="K446" s="148">
        <v>1726</v>
      </c>
      <c r="L446" s="98"/>
      <c r="M446" s="147">
        <v>0.312</v>
      </c>
      <c r="N446" s="147">
        <v>0.35599999999999998</v>
      </c>
      <c r="O446" s="147">
        <v>0.17399999999999999</v>
      </c>
      <c r="P446" s="147">
        <v>0.21099999999999999</v>
      </c>
      <c r="Q446" s="147">
        <v>0.23599999999999999</v>
      </c>
      <c r="R446" s="147">
        <v>0.27700000000000002</v>
      </c>
      <c r="S446" s="147">
        <v>5.2999999999999999E-2</v>
      </c>
      <c r="T446" s="147">
        <v>7.5999999999999998E-2</v>
      </c>
      <c r="U446" s="147">
        <v>1.7999999999999999E-2</v>
      </c>
      <c r="V446" s="147">
        <v>3.3000000000000002E-2</v>
      </c>
      <c r="W446" s="147">
        <v>0.10199999999999999</v>
      </c>
      <c r="X446" s="147">
        <v>0.13200000000000001</v>
      </c>
      <c r="Y446" s="147">
        <v>0</v>
      </c>
      <c r="Z446" s="147">
        <v>4.0000000000000001E-3</v>
      </c>
      <c r="AA446" s="147">
        <v>8.9999999999999993E-3</v>
      </c>
      <c r="AB446" s="147">
        <v>0.02</v>
      </c>
      <c r="AC446" s="12"/>
    </row>
    <row r="447" spans="1:29" x14ac:dyDescent="0.25">
      <c r="A447" s="98" t="s">
        <v>1877</v>
      </c>
      <c r="B447" s="147">
        <v>0.10812264658418505</v>
      </c>
      <c r="C447" s="147">
        <v>2.1516944593867669E-3</v>
      </c>
      <c r="D447" s="147">
        <v>0.65698404159942625</v>
      </c>
      <c r="E447" s="147">
        <v>8.9116012192935273E-2</v>
      </c>
      <c r="F447" s="147">
        <v>7.9702348933118158E-2</v>
      </c>
      <c r="G447" s="147">
        <v>1.237224314147391E-2</v>
      </c>
      <c r="H447" s="147" t="s">
        <v>162</v>
      </c>
      <c r="I447" s="147">
        <v>5.1551013089474629E-2</v>
      </c>
      <c r="J447" s="147">
        <v>1</v>
      </c>
      <c r="K447" s="148">
        <v>11154</v>
      </c>
      <c r="L447" s="98"/>
      <c r="M447" s="147">
        <v>0.10199999999999999</v>
      </c>
      <c r="N447" s="147">
        <v>0.114</v>
      </c>
      <c r="O447" s="147">
        <v>1E-3</v>
      </c>
      <c r="P447" s="147">
        <v>3.0000000000000001E-3</v>
      </c>
      <c r="Q447" s="147">
        <v>0.64800000000000002</v>
      </c>
      <c r="R447" s="147">
        <v>0.66600000000000004</v>
      </c>
      <c r="S447" s="147">
        <v>8.4000000000000005E-2</v>
      </c>
      <c r="T447" s="147">
        <v>9.5000000000000001E-2</v>
      </c>
      <c r="U447" s="147">
        <v>7.4999999999999997E-2</v>
      </c>
      <c r="V447" s="147">
        <v>8.5000000000000006E-2</v>
      </c>
      <c r="W447" s="147">
        <v>0.01</v>
      </c>
      <c r="X447" s="147">
        <v>1.4999999999999999E-2</v>
      </c>
      <c r="Y447" s="147" t="s">
        <v>162</v>
      </c>
      <c r="Z447" s="147" t="s">
        <v>162</v>
      </c>
      <c r="AA447" s="147">
        <v>4.8000000000000001E-2</v>
      </c>
      <c r="AB447" s="147">
        <v>5.6000000000000001E-2</v>
      </c>
      <c r="AC447" s="12"/>
    </row>
    <row r="448" spans="1:29" x14ac:dyDescent="0.25">
      <c r="A448" s="98" t="s">
        <v>1878</v>
      </c>
      <c r="B448" s="147">
        <v>6.3810035667171541E-2</v>
      </c>
      <c r="C448" s="147">
        <v>0.26164068989104411</v>
      </c>
      <c r="D448" s="147">
        <v>0.26418136512434653</v>
      </c>
      <c r="E448" s="147">
        <v>9.3125519128352957E-2</v>
      </c>
      <c r="F448" s="147">
        <v>3.4592270484194068E-2</v>
      </c>
      <c r="G448" s="147">
        <v>0.25900229637953781</v>
      </c>
      <c r="H448" s="147">
        <v>2.052083842282699E-3</v>
      </c>
      <c r="I448" s="147">
        <v>2.1595739483070309E-2</v>
      </c>
      <c r="J448" s="147">
        <v>1</v>
      </c>
      <c r="K448" s="148">
        <v>20467</v>
      </c>
      <c r="L448" s="98"/>
      <c r="M448" s="147">
        <v>6.0999999999999999E-2</v>
      </c>
      <c r="N448" s="147">
        <v>6.7000000000000004E-2</v>
      </c>
      <c r="O448" s="147">
        <v>0.25600000000000001</v>
      </c>
      <c r="P448" s="147">
        <v>0.26800000000000002</v>
      </c>
      <c r="Q448" s="147">
        <v>0.25800000000000001</v>
      </c>
      <c r="R448" s="147">
        <v>0.27</v>
      </c>
      <c r="S448" s="147">
        <v>8.8999999999999996E-2</v>
      </c>
      <c r="T448" s="147">
        <v>9.7000000000000003E-2</v>
      </c>
      <c r="U448" s="147">
        <v>3.2000000000000001E-2</v>
      </c>
      <c r="V448" s="147">
        <v>3.6999999999999998E-2</v>
      </c>
      <c r="W448" s="147">
        <v>0.253</v>
      </c>
      <c r="X448" s="147">
        <v>0.26500000000000001</v>
      </c>
      <c r="Y448" s="147">
        <v>2E-3</v>
      </c>
      <c r="Z448" s="147">
        <v>3.0000000000000001E-3</v>
      </c>
      <c r="AA448" s="147">
        <v>0.02</v>
      </c>
      <c r="AB448" s="147">
        <v>2.4E-2</v>
      </c>
      <c r="AC448" s="12"/>
    </row>
    <row r="449" spans="1:29" x14ac:dyDescent="0.25">
      <c r="A449" s="98" t="s">
        <v>1879</v>
      </c>
      <c r="B449" s="147">
        <v>0.60749063670411985</v>
      </c>
      <c r="C449" s="147">
        <v>0.18164794007490637</v>
      </c>
      <c r="D449" s="147">
        <v>0.11310861423220973</v>
      </c>
      <c r="E449" s="147">
        <v>5.1310861423220971E-2</v>
      </c>
      <c r="F449" s="147">
        <v>1.4981273408239701E-3</v>
      </c>
      <c r="G449" s="147">
        <v>1.2734082397003745E-2</v>
      </c>
      <c r="H449" s="147" t="s">
        <v>162</v>
      </c>
      <c r="I449" s="147">
        <v>3.2209737827715357E-2</v>
      </c>
      <c r="J449" s="147">
        <v>1</v>
      </c>
      <c r="K449" s="148">
        <v>2670</v>
      </c>
      <c r="L449" s="98"/>
      <c r="M449" s="147">
        <v>0.58899999999999997</v>
      </c>
      <c r="N449" s="147">
        <v>0.626</v>
      </c>
      <c r="O449" s="147">
        <v>0.16700000000000001</v>
      </c>
      <c r="P449" s="147">
        <v>0.19700000000000001</v>
      </c>
      <c r="Q449" s="147">
        <v>0.10199999999999999</v>
      </c>
      <c r="R449" s="147">
        <v>0.126</v>
      </c>
      <c r="S449" s="147">
        <v>4.3999999999999997E-2</v>
      </c>
      <c r="T449" s="147">
        <v>0.06</v>
      </c>
      <c r="U449" s="147">
        <v>1E-3</v>
      </c>
      <c r="V449" s="147">
        <v>4.0000000000000001E-3</v>
      </c>
      <c r="W449" s="147">
        <v>8.9999999999999993E-3</v>
      </c>
      <c r="X449" s="147">
        <v>1.7999999999999999E-2</v>
      </c>
      <c r="Y449" s="147" t="s">
        <v>162</v>
      </c>
      <c r="Z449" s="147" t="s">
        <v>162</v>
      </c>
      <c r="AA449" s="147">
        <v>2.5999999999999999E-2</v>
      </c>
      <c r="AB449" s="147">
        <v>0.04</v>
      </c>
      <c r="AC449" s="12"/>
    </row>
    <row r="450" spans="1:29" x14ac:dyDescent="0.25">
      <c r="A450" s="98" t="s">
        <v>1880</v>
      </c>
      <c r="B450" s="147">
        <v>0.28228019165403989</v>
      </c>
      <c r="C450" s="147">
        <v>0.49514722142593881</v>
      </c>
      <c r="D450" s="147">
        <v>0.1111020107293501</v>
      </c>
      <c r="E450" s="147">
        <v>3.4972767107580162E-2</v>
      </c>
      <c r="F450" s="147">
        <v>2.7437651009459847E-3</v>
      </c>
      <c r="G450" s="147">
        <v>4.8568737458536383E-2</v>
      </c>
      <c r="H450" s="147">
        <v>1.4333101273598426E-3</v>
      </c>
      <c r="I450" s="147">
        <v>2.3751996396248823E-2</v>
      </c>
      <c r="J450" s="147">
        <v>1</v>
      </c>
      <c r="K450" s="148">
        <v>24419</v>
      </c>
      <c r="L450" s="98"/>
      <c r="M450" s="147">
        <v>0.27700000000000002</v>
      </c>
      <c r="N450" s="147">
        <v>0.28799999999999998</v>
      </c>
      <c r="O450" s="147">
        <v>0.48899999999999999</v>
      </c>
      <c r="P450" s="147">
        <v>0.501</v>
      </c>
      <c r="Q450" s="147">
        <v>0.107</v>
      </c>
      <c r="R450" s="147">
        <v>0.115</v>
      </c>
      <c r="S450" s="147">
        <v>3.3000000000000002E-2</v>
      </c>
      <c r="T450" s="147">
        <v>3.6999999999999998E-2</v>
      </c>
      <c r="U450" s="147">
        <v>2E-3</v>
      </c>
      <c r="V450" s="147">
        <v>3.0000000000000001E-3</v>
      </c>
      <c r="W450" s="147">
        <v>4.5999999999999999E-2</v>
      </c>
      <c r="X450" s="147">
        <v>5.0999999999999997E-2</v>
      </c>
      <c r="Y450" s="147">
        <v>1E-3</v>
      </c>
      <c r="Z450" s="147">
        <v>2E-3</v>
      </c>
      <c r="AA450" s="147">
        <v>2.1999999999999999E-2</v>
      </c>
      <c r="AB450" s="147">
        <v>2.5999999999999999E-2</v>
      </c>
      <c r="AC450" s="12"/>
    </row>
    <row r="451" spans="1:29" x14ac:dyDescent="0.25">
      <c r="A451" s="98" t="s">
        <v>1881</v>
      </c>
      <c r="B451" s="147" t="s">
        <v>162</v>
      </c>
      <c r="C451" s="147">
        <v>0.28448275862068967</v>
      </c>
      <c r="D451" s="147">
        <v>0.37356321839080459</v>
      </c>
      <c r="E451" s="147">
        <v>0.14655172413793102</v>
      </c>
      <c r="F451" s="147">
        <v>2.2988505747126436E-2</v>
      </c>
      <c r="G451" s="147">
        <v>0.16379310344827586</v>
      </c>
      <c r="H451" s="147" t="s">
        <v>162</v>
      </c>
      <c r="I451" s="147">
        <v>8.6206896551724137E-3</v>
      </c>
      <c r="J451" s="147">
        <v>1</v>
      </c>
      <c r="K451" s="148">
        <v>348</v>
      </c>
      <c r="L451" s="98"/>
      <c r="M451" s="147" t="s">
        <v>162</v>
      </c>
      <c r="N451" s="147" t="s">
        <v>162</v>
      </c>
      <c r="O451" s="147">
        <v>0.24</v>
      </c>
      <c r="P451" s="147">
        <v>0.33400000000000002</v>
      </c>
      <c r="Q451" s="147">
        <v>0.32400000000000001</v>
      </c>
      <c r="R451" s="147">
        <v>0.42599999999999999</v>
      </c>
      <c r="S451" s="147">
        <v>0.113</v>
      </c>
      <c r="T451" s="147">
        <v>0.188</v>
      </c>
      <c r="U451" s="147">
        <v>1.2E-2</v>
      </c>
      <c r="V451" s="147">
        <v>4.4999999999999998E-2</v>
      </c>
      <c r="W451" s="147">
        <v>0.129</v>
      </c>
      <c r="X451" s="147">
        <v>0.20599999999999999</v>
      </c>
      <c r="Y451" s="147" t="s">
        <v>162</v>
      </c>
      <c r="Z451" s="147" t="s">
        <v>162</v>
      </c>
      <c r="AA451" s="147">
        <v>3.0000000000000001E-3</v>
      </c>
      <c r="AB451" s="147">
        <v>2.5000000000000001E-2</v>
      </c>
      <c r="AC451" s="12"/>
    </row>
    <row r="452" spans="1:29" x14ac:dyDescent="0.25">
      <c r="A452" s="98" t="s">
        <v>1882</v>
      </c>
      <c r="B452" s="147" t="s">
        <v>162</v>
      </c>
      <c r="C452" s="147">
        <v>0.36330718165359083</v>
      </c>
      <c r="D452" s="147">
        <v>0.27097163548581776</v>
      </c>
      <c r="E452" s="147">
        <v>0.260108630054315</v>
      </c>
      <c r="F452" s="147">
        <v>8.4490042245021126E-3</v>
      </c>
      <c r="G452" s="147">
        <v>8.0265540132770069E-2</v>
      </c>
      <c r="H452" s="147">
        <v>1.8105009052504525E-3</v>
      </c>
      <c r="I452" s="147">
        <v>1.5087507543753771E-2</v>
      </c>
      <c r="J452" s="147">
        <v>1.0000000000000002</v>
      </c>
      <c r="K452" s="148">
        <v>1657</v>
      </c>
      <c r="L452" s="98"/>
      <c r="M452" s="147" t="s">
        <v>162</v>
      </c>
      <c r="N452" s="147" t="s">
        <v>162</v>
      </c>
      <c r="O452" s="147">
        <v>0.34</v>
      </c>
      <c r="P452" s="147">
        <v>0.38700000000000001</v>
      </c>
      <c r="Q452" s="147">
        <v>0.25</v>
      </c>
      <c r="R452" s="147">
        <v>0.29299999999999998</v>
      </c>
      <c r="S452" s="147">
        <v>0.24</v>
      </c>
      <c r="T452" s="147">
        <v>0.28199999999999997</v>
      </c>
      <c r="U452" s="147">
        <v>5.0000000000000001E-3</v>
      </c>
      <c r="V452" s="147">
        <v>1.4E-2</v>
      </c>
      <c r="W452" s="147">
        <v>6.8000000000000005E-2</v>
      </c>
      <c r="X452" s="147">
        <v>9.4E-2</v>
      </c>
      <c r="Y452" s="147">
        <v>1E-3</v>
      </c>
      <c r="Z452" s="147">
        <v>5.0000000000000001E-3</v>
      </c>
      <c r="AA452" s="147">
        <v>0.01</v>
      </c>
      <c r="AB452" s="147">
        <v>2.1999999999999999E-2</v>
      </c>
      <c r="AC452" s="12"/>
    </row>
    <row r="453" spans="1:29" x14ac:dyDescent="0.25">
      <c r="A453" s="98" t="s">
        <v>1883</v>
      </c>
      <c r="B453" s="147" t="s">
        <v>162</v>
      </c>
      <c r="C453" s="147">
        <v>0.47638110488390711</v>
      </c>
      <c r="D453" s="147">
        <v>0.31865492393915135</v>
      </c>
      <c r="E453" s="147">
        <v>8.4067253803042433E-2</v>
      </c>
      <c r="F453" s="147">
        <v>9.6076861489191347E-3</v>
      </c>
      <c r="G453" s="147">
        <v>8.9671737389911924E-2</v>
      </c>
      <c r="H453" s="147">
        <v>8.0064051240992789E-4</v>
      </c>
      <c r="I453" s="147">
        <v>2.0816653322658127E-2</v>
      </c>
      <c r="J453" s="147">
        <v>1</v>
      </c>
      <c r="K453" s="148">
        <v>1249</v>
      </c>
      <c r="L453" s="98"/>
      <c r="M453" s="147" t="s">
        <v>162</v>
      </c>
      <c r="N453" s="147" t="s">
        <v>162</v>
      </c>
      <c r="O453" s="147">
        <v>0.44900000000000001</v>
      </c>
      <c r="P453" s="147">
        <v>0.504</v>
      </c>
      <c r="Q453" s="147">
        <v>0.29299999999999998</v>
      </c>
      <c r="R453" s="147">
        <v>0.34499999999999997</v>
      </c>
      <c r="S453" s="147">
        <v>7.0000000000000007E-2</v>
      </c>
      <c r="T453" s="147">
        <v>0.10100000000000001</v>
      </c>
      <c r="U453" s="147">
        <v>6.0000000000000001E-3</v>
      </c>
      <c r="V453" s="147">
        <v>1.7000000000000001E-2</v>
      </c>
      <c r="W453" s="147">
        <v>7.4999999999999997E-2</v>
      </c>
      <c r="X453" s="147">
        <v>0.107</v>
      </c>
      <c r="Y453" s="147">
        <v>0</v>
      </c>
      <c r="Z453" s="147">
        <v>5.0000000000000001E-3</v>
      </c>
      <c r="AA453" s="147">
        <v>1.4E-2</v>
      </c>
      <c r="AB453" s="147">
        <v>0.03</v>
      </c>
      <c r="AC453" s="12"/>
    </row>
    <row r="454" spans="1:29" x14ac:dyDescent="0.25">
      <c r="A454" s="98" t="s">
        <v>1884</v>
      </c>
      <c r="B454" s="147" t="s">
        <v>162</v>
      </c>
      <c r="C454" s="147">
        <v>0.31863186318631864</v>
      </c>
      <c r="D454" s="147">
        <v>0.36003600360036003</v>
      </c>
      <c r="E454" s="147">
        <v>0.16021602160216022</v>
      </c>
      <c r="F454" s="147">
        <v>1.8001800180018002E-2</v>
      </c>
      <c r="G454" s="147">
        <v>0.11791179117911792</v>
      </c>
      <c r="H454" s="147" t="s">
        <v>162</v>
      </c>
      <c r="I454" s="147">
        <v>2.5202520252025202E-2</v>
      </c>
      <c r="J454" s="147">
        <v>0.99999999999999989</v>
      </c>
      <c r="K454" s="148">
        <v>1111</v>
      </c>
      <c r="L454" s="98"/>
      <c r="M454" s="147" t="s">
        <v>162</v>
      </c>
      <c r="N454" s="147" t="s">
        <v>162</v>
      </c>
      <c r="O454" s="147">
        <v>0.29199999999999998</v>
      </c>
      <c r="P454" s="147">
        <v>0.34699999999999998</v>
      </c>
      <c r="Q454" s="147">
        <v>0.33200000000000002</v>
      </c>
      <c r="R454" s="147">
        <v>0.38900000000000001</v>
      </c>
      <c r="S454" s="147">
        <v>0.14000000000000001</v>
      </c>
      <c r="T454" s="147">
        <v>0.183</v>
      </c>
      <c r="U454" s="147">
        <v>1.2E-2</v>
      </c>
      <c r="V454" s="147">
        <v>2.8000000000000001E-2</v>
      </c>
      <c r="W454" s="147">
        <v>0.1</v>
      </c>
      <c r="X454" s="147">
        <v>0.13800000000000001</v>
      </c>
      <c r="Y454" s="147" t="s">
        <v>162</v>
      </c>
      <c r="Z454" s="147" t="s">
        <v>162</v>
      </c>
      <c r="AA454" s="147">
        <v>1.7000000000000001E-2</v>
      </c>
      <c r="AB454" s="147">
        <v>3.5999999999999997E-2</v>
      </c>
      <c r="AC454" s="12"/>
    </row>
    <row r="455" spans="1:29" x14ac:dyDescent="0.25">
      <c r="A455" s="98" t="s">
        <v>1885</v>
      </c>
      <c r="B455" s="147" t="s">
        <v>162</v>
      </c>
      <c r="C455" s="147">
        <v>0.3114382785956965</v>
      </c>
      <c r="D455" s="147">
        <v>0.33295583238958099</v>
      </c>
      <c r="E455" s="147">
        <v>0.14156285390713477</v>
      </c>
      <c r="F455" s="147">
        <v>1.5855039637599093E-2</v>
      </c>
      <c r="G455" s="147">
        <v>0.16647791619479049</v>
      </c>
      <c r="H455" s="147" t="s">
        <v>162</v>
      </c>
      <c r="I455" s="147">
        <v>3.1710079275198186E-2</v>
      </c>
      <c r="J455" s="147">
        <v>1</v>
      </c>
      <c r="K455" s="148">
        <v>883</v>
      </c>
      <c r="L455" s="98"/>
      <c r="M455" s="147" t="s">
        <v>162</v>
      </c>
      <c r="N455" s="147" t="s">
        <v>162</v>
      </c>
      <c r="O455" s="147">
        <v>0.28199999999999997</v>
      </c>
      <c r="P455" s="147">
        <v>0.34300000000000003</v>
      </c>
      <c r="Q455" s="147">
        <v>0.30299999999999999</v>
      </c>
      <c r="R455" s="147">
        <v>0.36499999999999999</v>
      </c>
      <c r="S455" s="147">
        <v>0.12</v>
      </c>
      <c r="T455" s="147">
        <v>0.16600000000000001</v>
      </c>
      <c r="U455" s="147">
        <v>8.9999999999999993E-3</v>
      </c>
      <c r="V455" s="147">
        <v>2.5999999999999999E-2</v>
      </c>
      <c r="W455" s="147">
        <v>0.14299999999999999</v>
      </c>
      <c r="X455" s="147">
        <v>0.192</v>
      </c>
      <c r="Y455" s="147" t="s">
        <v>162</v>
      </c>
      <c r="Z455" s="147" t="s">
        <v>162</v>
      </c>
      <c r="AA455" s="147">
        <v>2.1999999999999999E-2</v>
      </c>
      <c r="AB455" s="147">
        <v>4.4999999999999998E-2</v>
      </c>
      <c r="AC455" s="12"/>
    </row>
    <row r="456" spans="1:29" x14ac:dyDescent="0.25">
      <c r="A456" s="98" t="s">
        <v>1886</v>
      </c>
      <c r="B456" s="147" t="s">
        <v>162</v>
      </c>
      <c r="C456" s="147">
        <v>4.1727672035139093E-2</v>
      </c>
      <c r="D456" s="147">
        <v>0.19106881405563689</v>
      </c>
      <c r="E456" s="147">
        <v>0.11859443631039532</v>
      </c>
      <c r="F456" s="147">
        <v>6.149341142020498E-2</v>
      </c>
      <c r="G456" s="147">
        <v>0.56295754026354317</v>
      </c>
      <c r="H456" s="147">
        <v>7.320644216691069E-4</v>
      </c>
      <c r="I456" s="147">
        <v>2.3426061493411421E-2</v>
      </c>
      <c r="J456" s="147">
        <v>1</v>
      </c>
      <c r="K456" s="148">
        <v>1366</v>
      </c>
      <c r="L456" s="98"/>
      <c r="M456" s="147" t="s">
        <v>162</v>
      </c>
      <c r="N456" s="147" t="s">
        <v>162</v>
      </c>
      <c r="O456" s="147">
        <v>3.2000000000000001E-2</v>
      </c>
      <c r="P456" s="147">
        <v>5.3999999999999999E-2</v>
      </c>
      <c r="Q456" s="147">
        <v>0.17100000000000001</v>
      </c>
      <c r="R456" s="147">
        <v>0.21299999999999999</v>
      </c>
      <c r="S456" s="147">
        <v>0.10299999999999999</v>
      </c>
      <c r="T456" s="147">
        <v>0.13700000000000001</v>
      </c>
      <c r="U456" s="147">
        <v>0.05</v>
      </c>
      <c r="V456" s="147">
        <v>7.5999999999999998E-2</v>
      </c>
      <c r="W456" s="147">
        <v>0.53700000000000003</v>
      </c>
      <c r="X456" s="147">
        <v>0.58899999999999997</v>
      </c>
      <c r="Y456" s="147">
        <v>0</v>
      </c>
      <c r="Z456" s="147">
        <v>4.0000000000000001E-3</v>
      </c>
      <c r="AA456" s="147">
        <v>1.7000000000000001E-2</v>
      </c>
      <c r="AB456" s="147">
        <v>3.3000000000000002E-2</v>
      </c>
      <c r="AC456" s="12"/>
    </row>
    <row r="457" spans="1:29" x14ac:dyDescent="0.25">
      <c r="A457" s="98" t="s">
        <v>1887</v>
      </c>
      <c r="B457" s="147" t="s">
        <v>162</v>
      </c>
      <c r="C457" s="147">
        <v>0.14524421593830333</v>
      </c>
      <c r="D457" s="147">
        <v>0.45437017994858614</v>
      </c>
      <c r="E457" s="147">
        <v>0.12146529562982006</v>
      </c>
      <c r="F457" s="147">
        <v>1.4781491002570694E-2</v>
      </c>
      <c r="G457" s="147">
        <v>0.24035989717223649</v>
      </c>
      <c r="H457" s="147">
        <v>4.4987146529562984E-3</v>
      </c>
      <c r="I457" s="147">
        <v>1.9280205655526992E-2</v>
      </c>
      <c r="J457" s="147">
        <v>0.99999999999999989</v>
      </c>
      <c r="K457" s="148">
        <v>1556</v>
      </c>
      <c r="L457" s="98"/>
      <c r="M457" s="147" t="s">
        <v>162</v>
      </c>
      <c r="N457" s="147" t="s">
        <v>162</v>
      </c>
      <c r="O457" s="147">
        <v>0.129</v>
      </c>
      <c r="P457" s="147">
        <v>0.16400000000000001</v>
      </c>
      <c r="Q457" s="147">
        <v>0.43</v>
      </c>
      <c r="R457" s="147">
        <v>0.47899999999999998</v>
      </c>
      <c r="S457" s="147">
        <v>0.106</v>
      </c>
      <c r="T457" s="147">
        <v>0.13900000000000001</v>
      </c>
      <c r="U457" s="147">
        <v>0.01</v>
      </c>
      <c r="V457" s="147">
        <v>2.1999999999999999E-2</v>
      </c>
      <c r="W457" s="147">
        <v>0.22</v>
      </c>
      <c r="X457" s="147">
        <v>0.26200000000000001</v>
      </c>
      <c r="Y457" s="147">
        <v>2E-3</v>
      </c>
      <c r="Z457" s="147">
        <v>8.9999999999999993E-3</v>
      </c>
      <c r="AA457" s="147">
        <v>1.4E-2</v>
      </c>
      <c r="AB457" s="147">
        <v>2.7E-2</v>
      </c>
      <c r="AC457" s="12"/>
    </row>
    <row r="458" spans="1:29" x14ac:dyDescent="0.25">
      <c r="A458" s="98" t="s">
        <v>1888</v>
      </c>
      <c r="B458" s="147" t="s">
        <v>162</v>
      </c>
      <c r="C458" s="147">
        <v>7.4605451936872305E-2</v>
      </c>
      <c r="D458" s="147">
        <v>0.21377331420373027</v>
      </c>
      <c r="E458" s="147">
        <v>8.608321377331421E-2</v>
      </c>
      <c r="F458" s="147">
        <v>5.7388809182209469E-2</v>
      </c>
      <c r="G458" s="147">
        <v>0.53658536585365857</v>
      </c>
      <c r="H458" s="147" t="s">
        <v>162</v>
      </c>
      <c r="I458" s="147">
        <v>3.1563845050215207E-2</v>
      </c>
      <c r="J458" s="147">
        <v>1</v>
      </c>
      <c r="K458" s="148">
        <v>697</v>
      </c>
      <c r="L458" s="98"/>
      <c r="M458" s="147" t="s">
        <v>162</v>
      </c>
      <c r="N458" s="147" t="s">
        <v>162</v>
      </c>
      <c r="O458" s="147">
        <v>5.7000000000000002E-2</v>
      </c>
      <c r="P458" s="147">
        <v>9.7000000000000003E-2</v>
      </c>
      <c r="Q458" s="147">
        <v>0.185</v>
      </c>
      <c r="R458" s="147">
        <v>0.246</v>
      </c>
      <c r="S458" s="147">
        <v>6.7000000000000004E-2</v>
      </c>
      <c r="T458" s="147">
        <v>0.109</v>
      </c>
      <c r="U458" s="147">
        <v>4.2000000000000003E-2</v>
      </c>
      <c r="V458" s="147">
        <v>7.6999999999999999E-2</v>
      </c>
      <c r="W458" s="147">
        <v>0.499</v>
      </c>
      <c r="X458" s="147">
        <v>0.57299999999999995</v>
      </c>
      <c r="Y458" s="147" t="s">
        <v>162</v>
      </c>
      <c r="Z458" s="147" t="s">
        <v>162</v>
      </c>
      <c r="AA458" s="147">
        <v>2.1000000000000001E-2</v>
      </c>
      <c r="AB458" s="147">
        <v>4.7E-2</v>
      </c>
      <c r="AC458" s="12"/>
    </row>
    <row r="459" spans="1:29" x14ac:dyDescent="0.25">
      <c r="A459" s="98" t="s">
        <v>1889</v>
      </c>
      <c r="B459" s="147" t="s">
        <v>162</v>
      </c>
      <c r="C459" s="147">
        <v>0.26227894118983602</v>
      </c>
      <c r="D459" s="147">
        <v>0.20282500852046806</v>
      </c>
      <c r="E459" s="147">
        <v>0.11273525959026016</v>
      </c>
      <c r="F459" s="147">
        <v>1.8745029726966334E-2</v>
      </c>
      <c r="G459" s="147">
        <v>0.37853599424395046</v>
      </c>
      <c r="H459" s="147">
        <v>3.4460559700079524E-3</v>
      </c>
      <c r="I459" s="147">
        <v>2.1433710758511002E-2</v>
      </c>
      <c r="J459" s="147">
        <v>1</v>
      </c>
      <c r="K459" s="148">
        <v>26407</v>
      </c>
      <c r="L459" s="98"/>
      <c r="M459" s="147" t="s">
        <v>162</v>
      </c>
      <c r="N459" s="147" t="s">
        <v>162</v>
      </c>
      <c r="O459" s="147">
        <v>0.25700000000000001</v>
      </c>
      <c r="P459" s="147">
        <v>0.26800000000000002</v>
      </c>
      <c r="Q459" s="147">
        <v>0.19800000000000001</v>
      </c>
      <c r="R459" s="147">
        <v>0.20799999999999999</v>
      </c>
      <c r="S459" s="147">
        <v>0.109</v>
      </c>
      <c r="T459" s="147">
        <v>0.11700000000000001</v>
      </c>
      <c r="U459" s="147">
        <v>1.7000000000000001E-2</v>
      </c>
      <c r="V459" s="147">
        <v>0.02</v>
      </c>
      <c r="W459" s="147">
        <v>0.373</v>
      </c>
      <c r="X459" s="147">
        <v>0.38400000000000001</v>
      </c>
      <c r="Y459" s="147">
        <v>3.0000000000000001E-3</v>
      </c>
      <c r="Z459" s="147">
        <v>4.0000000000000001E-3</v>
      </c>
      <c r="AA459" s="147">
        <v>0.02</v>
      </c>
      <c r="AB459" s="147">
        <v>2.3E-2</v>
      </c>
      <c r="AC459" s="12"/>
    </row>
    <row r="460" spans="1:29" x14ac:dyDescent="0.25">
      <c r="A460" s="98" t="s">
        <v>1890</v>
      </c>
      <c r="B460" s="147">
        <v>5.5865921787709499E-3</v>
      </c>
      <c r="C460" s="147">
        <v>0.63687150837988826</v>
      </c>
      <c r="D460" s="147">
        <v>0.22346368715083798</v>
      </c>
      <c r="E460" s="147">
        <v>3.3519553072625698E-2</v>
      </c>
      <c r="F460" s="147">
        <v>1.11731843575419E-2</v>
      </c>
      <c r="G460" s="147">
        <v>7.2625698324022353E-2</v>
      </c>
      <c r="H460" s="147" t="s">
        <v>162</v>
      </c>
      <c r="I460" s="147">
        <v>1.6759776536312849E-2</v>
      </c>
      <c r="J460" s="147">
        <v>1</v>
      </c>
      <c r="K460" s="148">
        <v>179</v>
      </c>
      <c r="L460" s="98"/>
      <c r="M460" s="147">
        <v>1E-3</v>
      </c>
      <c r="N460" s="147">
        <v>3.1E-2</v>
      </c>
      <c r="O460" s="147">
        <v>0.56399999999999995</v>
      </c>
      <c r="P460" s="147">
        <v>0.70399999999999996</v>
      </c>
      <c r="Q460" s="147">
        <v>0.16900000000000001</v>
      </c>
      <c r="R460" s="147">
        <v>0.28999999999999998</v>
      </c>
      <c r="S460" s="147">
        <v>1.4999999999999999E-2</v>
      </c>
      <c r="T460" s="147">
        <v>7.0999999999999994E-2</v>
      </c>
      <c r="U460" s="147">
        <v>3.0000000000000001E-3</v>
      </c>
      <c r="V460" s="147">
        <v>0.04</v>
      </c>
      <c r="W460" s="147">
        <v>4.2999999999999997E-2</v>
      </c>
      <c r="X460" s="147">
        <v>0.12</v>
      </c>
      <c r="Y460" s="147" t="s">
        <v>162</v>
      </c>
      <c r="Z460" s="147" t="s">
        <v>162</v>
      </c>
      <c r="AA460" s="147">
        <v>6.0000000000000001E-3</v>
      </c>
      <c r="AB460" s="147">
        <v>4.8000000000000001E-2</v>
      </c>
      <c r="AC460" s="12"/>
    </row>
    <row r="461" spans="1:29" x14ac:dyDescent="0.25">
      <c r="A461" s="98" t="s">
        <v>1891</v>
      </c>
      <c r="B461" s="147" t="s">
        <v>162</v>
      </c>
      <c r="C461" s="147">
        <v>0.47810516034510825</v>
      </c>
      <c r="D461" s="147">
        <v>0.35161972977372619</v>
      </c>
      <c r="E461" s="147">
        <v>6.6742633892235059E-2</v>
      </c>
      <c r="F461" s="147">
        <v>9.278853980139997E-3</v>
      </c>
      <c r="G461" s="147">
        <v>2.4580823701774376E-2</v>
      </c>
      <c r="H461" s="147" t="s">
        <v>162</v>
      </c>
      <c r="I461" s="147">
        <v>6.9672798307016115E-2</v>
      </c>
      <c r="J461" s="147">
        <v>1</v>
      </c>
      <c r="K461" s="148">
        <v>6143</v>
      </c>
      <c r="L461" s="98"/>
      <c r="M461" s="147" t="s">
        <v>162</v>
      </c>
      <c r="N461" s="147" t="s">
        <v>162</v>
      </c>
      <c r="O461" s="147">
        <v>0.46600000000000003</v>
      </c>
      <c r="P461" s="147">
        <v>0.49099999999999999</v>
      </c>
      <c r="Q461" s="147">
        <v>0.34</v>
      </c>
      <c r="R461" s="147">
        <v>0.36399999999999999</v>
      </c>
      <c r="S461" s="147">
        <v>6.0999999999999999E-2</v>
      </c>
      <c r="T461" s="147">
        <v>7.2999999999999995E-2</v>
      </c>
      <c r="U461" s="147">
        <v>7.0000000000000001E-3</v>
      </c>
      <c r="V461" s="147">
        <v>1.2E-2</v>
      </c>
      <c r="W461" s="147">
        <v>2.1000000000000001E-2</v>
      </c>
      <c r="X461" s="147">
        <v>2.9000000000000001E-2</v>
      </c>
      <c r="Y461" s="147" t="s">
        <v>162</v>
      </c>
      <c r="Z461" s="147" t="s">
        <v>162</v>
      </c>
      <c r="AA461" s="147">
        <v>6.4000000000000001E-2</v>
      </c>
      <c r="AB461" s="147">
        <v>7.5999999999999998E-2</v>
      </c>
      <c r="AC461" s="12"/>
    </row>
    <row r="462" spans="1:29" x14ac:dyDescent="0.25">
      <c r="A462" s="98" t="s">
        <v>1892</v>
      </c>
      <c r="B462" s="147" t="s">
        <v>162</v>
      </c>
      <c r="C462" s="147">
        <v>0.20717131474103587</v>
      </c>
      <c r="D462" s="147">
        <v>0.27410358565737053</v>
      </c>
      <c r="E462" s="147">
        <v>0.18884462151394421</v>
      </c>
      <c r="F462" s="147">
        <v>1.1952191235059761E-2</v>
      </c>
      <c r="G462" s="147">
        <v>0.30597609561752986</v>
      </c>
      <c r="H462" s="147" t="s">
        <v>162</v>
      </c>
      <c r="I462" s="147">
        <v>1.1952191235059761E-2</v>
      </c>
      <c r="J462" s="147">
        <v>1</v>
      </c>
      <c r="K462" s="148">
        <v>1255</v>
      </c>
      <c r="L462" s="98"/>
      <c r="M462" s="147" t="s">
        <v>162</v>
      </c>
      <c r="N462" s="147" t="s">
        <v>162</v>
      </c>
      <c r="O462" s="147">
        <v>0.186</v>
      </c>
      <c r="P462" s="147">
        <v>0.23</v>
      </c>
      <c r="Q462" s="147">
        <v>0.25</v>
      </c>
      <c r="R462" s="147">
        <v>0.29899999999999999</v>
      </c>
      <c r="S462" s="147">
        <v>0.16800000000000001</v>
      </c>
      <c r="T462" s="147">
        <v>0.21099999999999999</v>
      </c>
      <c r="U462" s="147">
        <v>7.0000000000000001E-3</v>
      </c>
      <c r="V462" s="147">
        <v>0.02</v>
      </c>
      <c r="W462" s="147">
        <v>0.28100000000000003</v>
      </c>
      <c r="X462" s="147">
        <v>0.33200000000000002</v>
      </c>
      <c r="Y462" s="147" t="s">
        <v>162</v>
      </c>
      <c r="Z462" s="147" t="s">
        <v>162</v>
      </c>
      <c r="AA462" s="147">
        <v>7.0000000000000001E-3</v>
      </c>
      <c r="AB462" s="147">
        <v>0.02</v>
      </c>
      <c r="AC462" s="12"/>
    </row>
    <row r="463" spans="1:29" x14ac:dyDescent="0.25">
      <c r="A463" s="98" t="s">
        <v>1893</v>
      </c>
      <c r="B463" s="147" t="s">
        <v>162</v>
      </c>
      <c r="C463" s="147">
        <v>0.12090909090909091</v>
      </c>
      <c r="D463" s="147">
        <v>0.34772727272727272</v>
      </c>
      <c r="E463" s="147">
        <v>0.14499999999999999</v>
      </c>
      <c r="F463" s="147">
        <v>1.8636363636363635E-2</v>
      </c>
      <c r="G463" s="147">
        <v>0.34590909090909089</v>
      </c>
      <c r="H463" s="147">
        <v>3.6363636363636364E-3</v>
      </c>
      <c r="I463" s="147">
        <v>1.8181818181818181E-2</v>
      </c>
      <c r="J463" s="147">
        <v>1</v>
      </c>
      <c r="K463" s="148">
        <v>2200</v>
      </c>
      <c r="L463" s="98"/>
      <c r="M463" s="147" t="s">
        <v>162</v>
      </c>
      <c r="N463" s="147" t="s">
        <v>162</v>
      </c>
      <c r="O463" s="147">
        <v>0.108</v>
      </c>
      <c r="P463" s="147">
        <v>0.13500000000000001</v>
      </c>
      <c r="Q463" s="147">
        <v>0.32800000000000001</v>
      </c>
      <c r="R463" s="147">
        <v>0.36799999999999999</v>
      </c>
      <c r="S463" s="147">
        <v>0.13100000000000001</v>
      </c>
      <c r="T463" s="147">
        <v>0.16</v>
      </c>
      <c r="U463" s="147">
        <v>1.4E-2</v>
      </c>
      <c r="V463" s="147">
        <v>2.5000000000000001E-2</v>
      </c>
      <c r="W463" s="147">
        <v>0.32600000000000001</v>
      </c>
      <c r="X463" s="147">
        <v>0.36599999999999999</v>
      </c>
      <c r="Y463" s="147">
        <v>2E-3</v>
      </c>
      <c r="Z463" s="147">
        <v>7.0000000000000001E-3</v>
      </c>
      <c r="AA463" s="147">
        <v>1.2999999999999999E-2</v>
      </c>
      <c r="AB463" s="147">
        <v>2.5000000000000001E-2</v>
      </c>
      <c r="AC463" s="12"/>
    </row>
    <row r="464" spans="1:29" x14ac:dyDescent="0.25">
      <c r="A464" s="98" t="s">
        <v>1894</v>
      </c>
      <c r="B464" s="147" t="s">
        <v>162</v>
      </c>
      <c r="C464" s="147">
        <v>0.20830824804334738</v>
      </c>
      <c r="D464" s="147">
        <v>0.35500702388119609</v>
      </c>
      <c r="E464" s="147">
        <v>0.13546056592414207</v>
      </c>
      <c r="F464" s="147">
        <v>2.1071643588199879E-2</v>
      </c>
      <c r="G464" s="147">
        <v>0.25025085289985954</v>
      </c>
      <c r="H464" s="147">
        <v>2.006823198876179E-4</v>
      </c>
      <c r="I464" s="147">
        <v>2.9700983343367449E-2</v>
      </c>
      <c r="J464" s="147">
        <v>0.99999999999999989</v>
      </c>
      <c r="K464" s="148">
        <v>4983</v>
      </c>
      <c r="L464" s="98"/>
      <c r="M464" s="147" t="s">
        <v>162</v>
      </c>
      <c r="N464" s="147" t="s">
        <v>162</v>
      </c>
      <c r="O464" s="147">
        <v>0.19700000000000001</v>
      </c>
      <c r="P464" s="147">
        <v>0.22</v>
      </c>
      <c r="Q464" s="147">
        <v>0.34200000000000003</v>
      </c>
      <c r="R464" s="147">
        <v>0.36799999999999999</v>
      </c>
      <c r="S464" s="147">
        <v>0.126</v>
      </c>
      <c r="T464" s="147">
        <v>0.14499999999999999</v>
      </c>
      <c r="U464" s="147">
        <v>1.7000000000000001E-2</v>
      </c>
      <c r="V464" s="147">
        <v>2.5000000000000001E-2</v>
      </c>
      <c r="W464" s="147">
        <v>0.23799999999999999</v>
      </c>
      <c r="X464" s="147">
        <v>0.26200000000000001</v>
      </c>
      <c r="Y464" s="147">
        <v>0</v>
      </c>
      <c r="Z464" s="147">
        <v>1E-3</v>
      </c>
      <c r="AA464" s="147">
        <v>2.5000000000000001E-2</v>
      </c>
      <c r="AB464" s="147">
        <v>3.5000000000000003E-2</v>
      </c>
      <c r="AC464" s="12"/>
    </row>
    <row r="465" spans="1:29" x14ac:dyDescent="0.25">
      <c r="A465" s="98" t="s">
        <v>1895</v>
      </c>
      <c r="B465" s="147" t="s">
        <v>162</v>
      </c>
      <c r="C465" s="147">
        <v>0.36056666019794292</v>
      </c>
      <c r="D465" s="147">
        <v>0.21385600620997477</v>
      </c>
      <c r="E465" s="147">
        <v>7.937124005433728E-2</v>
      </c>
      <c r="F465" s="147">
        <v>9.0044634193673589E-2</v>
      </c>
      <c r="G465" s="147">
        <v>0.22666407917717835</v>
      </c>
      <c r="H465" s="147">
        <v>1.3584319813700757E-3</v>
      </c>
      <c r="I465" s="147">
        <v>2.8138948185522997E-2</v>
      </c>
      <c r="J465" s="147">
        <v>1</v>
      </c>
      <c r="K465" s="148">
        <v>5153</v>
      </c>
      <c r="L465" s="98"/>
      <c r="M465" s="147" t="s">
        <v>162</v>
      </c>
      <c r="N465" s="147" t="s">
        <v>162</v>
      </c>
      <c r="O465" s="147">
        <v>0.34799999999999998</v>
      </c>
      <c r="P465" s="147">
        <v>0.374</v>
      </c>
      <c r="Q465" s="147">
        <v>0.20300000000000001</v>
      </c>
      <c r="R465" s="147">
        <v>0.22500000000000001</v>
      </c>
      <c r="S465" s="147">
        <v>7.1999999999999995E-2</v>
      </c>
      <c r="T465" s="147">
        <v>8.6999999999999994E-2</v>
      </c>
      <c r="U465" s="147">
        <v>8.3000000000000004E-2</v>
      </c>
      <c r="V465" s="147">
        <v>9.8000000000000004E-2</v>
      </c>
      <c r="W465" s="147">
        <v>0.215</v>
      </c>
      <c r="X465" s="147">
        <v>0.23799999999999999</v>
      </c>
      <c r="Y465" s="147">
        <v>1E-3</v>
      </c>
      <c r="Z465" s="147">
        <v>3.0000000000000001E-3</v>
      </c>
      <c r="AA465" s="147">
        <v>2.4E-2</v>
      </c>
      <c r="AB465" s="147">
        <v>3.3000000000000002E-2</v>
      </c>
      <c r="AC465" s="12"/>
    </row>
    <row r="466" spans="1:29" x14ac:dyDescent="0.25">
      <c r="A466" s="98" t="s">
        <v>1896</v>
      </c>
      <c r="B466" s="147" t="s">
        <v>162</v>
      </c>
      <c r="C466" s="147">
        <v>0.24472793543348087</v>
      </c>
      <c r="D466" s="147">
        <v>0.28404061442332723</v>
      </c>
      <c r="E466" s="147">
        <v>0.14293152824785213</v>
      </c>
      <c r="F466" s="147">
        <v>1.7703722988804998E-2</v>
      </c>
      <c r="G466" s="147">
        <v>0.28169747461598543</v>
      </c>
      <c r="H466" s="147">
        <v>1.3017443374121322E-3</v>
      </c>
      <c r="I466" s="147">
        <v>2.7596979953137205E-2</v>
      </c>
      <c r="J466" s="147">
        <v>1</v>
      </c>
      <c r="K466" s="148">
        <v>3841</v>
      </c>
      <c r="L466" s="98"/>
      <c r="M466" s="147" t="s">
        <v>162</v>
      </c>
      <c r="N466" s="147" t="s">
        <v>162</v>
      </c>
      <c r="O466" s="147">
        <v>0.23100000000000001</v>
      </c>
      <c r="P466" s="147">
        <v>0.25900000000000001</v>
      </c>
      <c r="Q466" s="147">
        <v>0.27</v>
      </c>
      <c r="R466" s="147">
        <v>0.29899999999999999</v>
      </c>
      <c r="S466" s="147">
        <v>0.13200000000000001</v>
      </c>
      <c r="T466" s="147">
        <v>0.154</v>
      </c>
      <c r="U466" s="147">
        <v>1.4E-2</v>
      </c>
      <c r="V466" s="147">
        <v>2.1999999999999999E-2</v>
      </c>
      <c r="W466" s="147">
        <v>0.26800000000000002</v>
      </c>
      <c r="X466" s="147">
        <v>0.29599999999999999</v>
      </c>
      <c r="Y466" s="147">
        <v>1E-3</v>
      </c>
      <c r="Z466" s="147">
        <v>3.0000000000000001E-3</v>
      </c>
      <c r="AA466" s="147">
        <v>2.3E-2</v>
      </c>
      <c r="AB466" s="147">
        <v>3.3000000000000002E-2</v>
      </c>
      <c r="AC466" s="12"/>
    </row>
    <row r="467" spans="1:29" x14ac:dyDescent="0.25">
      <c r="A467" s="98" t="s">
        <v>1897</v>
      </c>
      <c r="B467" s="147" t="s">
        <v>162</v>
      </c>
      <c r="C467" s="147">
        <v>0.13964071856287424</v>
      </c>
      <c r="D467" s="147">
        <v>0.18203592814371258</v>
      </c>
      <c r="E467" s="147">
        <v>0.11616766467065869</v>
      </c>
      <c r="F467" s="147">
        <v>2.3473053892215569E-2</v>
      </c>
      <c r="G467" s="147">
        <v>0.50467065868263472</v>
      </c>
      <c r="H467" s="147">
        <v>4.0718562874251501E-3</v>
      </c>
      <c r="I467" s="147">
        <v>2.9940119760479042E-2</v>
      </c>
      <c r="J467" s="147">
        <v>0.99999999999999989</v>
      </c>
      <c r="K467" s="148">
        <v>4175</v>
      </c>
      <c r="L467" s="98"/>
      <c r="M467" s="147" t="s">
        <v>162</v>
      </c>
      <c r="N467" s="147" t="s">
        <v>162</v>
      </c>
      <c r="O467" s="147">
        <v>0.129</v>
      </c>
      <c r="P467" s="147">
        <v>0.15</v>
      </c>
      <c r="Q467" s="147">
        <v>0.17100000000000001</v>
      </c>
      <c r="R467" s="147">
        <v>0.19400000000000001</v>
      </c>
      <c r="S467" s="147">
        <v>0.107</v>
      </c>
      <c r="T467" s="147">
        <v>0.126</v>
      </c>
      <c r="U467" s="147">
        <v>1.9E-2</v>
      </c>
      <c r="V467" s="147">
        <v>2.9000000000000001E-2</v>
      </c>
      <c r="W467" s="147">
        <v>0.49</v>
      </c>
      <c r="X467" s="147">
        <v>0.52</v>
      </c>
      <c r="Y467" s="147">
        <v>3.0000000000000001E-3</v>
      </c>
      <c r="Z467" s="147">
        <v>7.0000000000000001E-3</v>
      </c>
      <c r="AA467" s="147">
        <v>2.5000000000000001E-2</v>
      </c>
      <c r="AB467" s="147">
        <v>3.5999999999999997E-2</v>
      </c>
      <c r="AC467" s="12"/>
    </row>
    <row r="468" spans="1:29" x14ac:dyDescent="0.25">
      <c r="A468" s="98" t="s">
        <v>1898</v>
      </c>
      <c r="B468" s="147" t="s">
        <v>162</v>
      </c>
      <c r="C468" s="147">
        <v>0.32431237721021611</v>
      </c>
      <c r="D468" s="147">
        <v>0.41738703339882122</v>
      </c>
      <c r="E468" s="147">
        <v>0.10235756385068762</v>
      </c>
      <c r="F468" s="147">
        <v>2.8831041257367386E-2</v>
      </c>
      <c r="G468" s="147">
        <v>0.10152259332023576</v>
      </c>
      <c r="H468" s="147">
        <v>1.5225933202357564E-3</v>
      </c>
      <c r="I468" s="147">
        <v>2.406679764243615E-2</v>
      </c>
      <c r="J468" s="147">
        <v>0.99999999999999989</v>
      </c>
      <c r="K468" s="148">
        <v>20360</v>
      </c>
      <c r="L468" s="98"/>
      <c r="M468" s="147" t="s">
        <v>162</v>
      </c>
      <c r="N468" s="147" t="s">
        <v>162</v>
      </c>
      <c r="O468" s="147">
        <v>0.318</v>
      </c>
      <c r="P468" s="147">
        <v>0.33100000000000002</v>
      </c>
      <c r="Q468" s="147">
        <v>0.41099999999999998</v>
      </c>
      <c r="R468" s="147">
        <v>0.42399999999999999</v>
      </c>
      <c r="S468" s="147">
        <v>9.8000000000000004E-2</v>
      </c>
      <c r="T468" s="147">
        <v>0.107</v>
      </c>
      <c r="U468" s="147">
        <v>2.7E-2</v>
      </c>
      <c r="V468" s="147">
        <v>3.1E-2</v>
      </c>
      <c r="W468" s="147">
        <v>9.7000000000000003E-2</v>
      </c>
      <c r="X468" s="147">
        <v>0.106</v>
      </c>
      <c r="Y468" s="147">
        <v>1E-3</v>
      </c>
      <c r="Z468" s="147">
        <v>2E-3</v>
      </c>
      <c r="AA468" s="147">
        <v>2.1999999999999999E-2</v>
      </c>
      <c r="AB468" s="147">
        <v>2.5999999999999999E-2</v>
      </c>
      <c r="AC468" s="12"/>
    </row>
    <row r="469" spans="1:29" x14ac:dyDescent="0.25">
      <c r="A469" s="98" t="s">
        <v>1899</v>
      </c>
      <c r="B469" s="147" t="s">
        <v>162</v>
      </c>
      <c r="C469" s="147">
        <v>0.18606701940035272</v>
      </c>
      <c r="D469" s="147">
        <v>0.38447971781305113</v>
      </c>
      <c r="E469" s="147">
        <v>0.13932980599647266</v>
      </c>
      <c r="F469" s="147">
        <v>1.6754850088183421E-2</v>
      </c>
      <c r="G469" s="147">
        <v>0.22398589065255731</v>
      </c>
      <c r="H469" s="147">
        <v>8.8183421516754845E-4</v>
      </c>
      <c r="I469" s="147">
        <v>4.8500881834215165E-2</v>
      </c>
      <c r="J469" s="147">
        <v>1</v>
      </c>
      <c r="K469" s="148">
        <v>1134</v>
      </c>
      <c r="L469" s="98"/>
      <c r="M469" s="147" t="s">
        <v>162</v>
      </c>
      <c r="N469" s="147" t="s">
        <v>162</v>
      </c>
      <c r="O469" s="147">
        <v>0.16400000000000001</v>
      </c>
      <c r="P469" s="147">
        <v>0.21</v>
      </c>
      <c r="Q469" s="147">
        <v>0.35699999999999998</v>
      </c>
      <c r="R469" s="147">
        <v>0.41299999999999998</v>
      </c>
      <c r="S469" s="147">
        <v>0.12</v>
      </c>
      <c r="T469" s="147">
        <v>0.161</v>
      </c>
      <c r="U469" s="147">
        <v>1.0999999999999999E-2</v>
      </c>
      <c r="V469" s="147">
        <v>2.5999999999999999E-2</v>
      </c>
      <c r="W469" s="147">
        <v>0.20100000000000001</v>
      </c>
      <c r="X469" s="147">
        <v>0.249</v>
      </c>
      <c r="Y469" s="147">
        <v>0</v>
      </c>
      <c r="Z469" s="147">
        <v>5.0000000000000001E-3</v>
      </c>
      <c r="AA469" s="147">
        <v>3.6999999999999998E-2</v>
      </c>
      <c r="AB469" s="147">
        <v>6.3E-2</v>
      </c>
      <c r="AC469" s="12"/>
    </row>
    <row r="470" spans="1:29" x14ac:dyDescent="0.25">
      <c r="A470" s="98" t="s">
        <v>1900</v>
      </c>
      <c r="B470" s="147" t="s">
        <v>162</v>
      </c>
      <c r="C470" s="147">
        <v>0.23358741086796164</v>
      </c>
      <c r="D470" s="147">
        <v>0.24120973690681091</v>
      </c>
      <c r="E470" s="147">
        <v>9.1467912466191292E-2</v>
      </c>
      <c r="F470" s="147">
        <v>6.9338578805015982E-2</v>
      </c>
      <c r="G470" s="147">
        <v>0.33734939759036142</v>
      </c>
      <c r="H470" s="147">
        <v>2.4588148512417014E-3</v>
      </c>
      <c r="I470" s="147">
        <v>2.4588148512417016E-2</v>
      </c>
      <c r="J470" s="147">
        <v>0.99999999999999989</v>
      </c>
      <c r="K470" s="148">
        <v>4067</v>
      </c>
      <c r="L470" s="98"/>
      <c r="M470" s="147" t="s">
        <v>162</v>
      </c>
      <c r="N470" s="147" t="s">
        <v>162</v>
      </c>
      <c r="O470" s="147">
        <v>0.221</v>
      </c>
      <c r="P470" s="147">
        <v>0.247</v>
      </c>
      <c r="Q470" s="147">
        <v>0.22800000000000001</v>
      </c>
      <c r="R470" s="147">
        <v>0.255</v>
      </c>
      <c r="S470" s="147">
        <v>8.3000000000000004E-2</v>
      </c>
      <c r="T470" s="147">
        <v>0.10100000000000001</v>
      </c>
      <c r="U470" s="147">
        <v>6.2E-2</v>
      </c>
      <c r="V470" s="147">
        <v>7.8E-2</v>
      </c>
      <c r="W470" s="147">
        <v>0.32300000000000001</v>
      </c>
      <c r="X470" s="147">
        <v>0.35199999999999998</v>
      </c>
      <c r="Y470" s="147">
        <v>1E-3</v>
      </c>
      <c r="Z470" s="147">
        <v>5.0000000000000001E-3</v>
      </c>
      <c r="AA470" s="147">
        <v>0.02</v>
      </c>
      <c r="AB470" s="147">
        <v>0.03</v>
      </c>
      <c r="AC470" s="12"/>
    </row>
    <row r="471" spans="1:29" x14ac:dyDescent="0.25">
      <c r="A471" s="98" t="s">
        <v>1901</v>
      </c>
      <c r="B471" s="147" t="s">
        <v>162</v>
      </c>
      <c r="C471" s="147">
        <v>0.55265374894692498</v>
      </c>
      <c r="D471" s="147">
        <v>0.19797809604043809</v>
      </c>
      <c r="E471" s="147">
        <v>9.7725358045492844E-2</v>
      </c>
      <c r="F471" s="147">
        <v>2.4431339511373211E-2</v>
      </c>
      <c r="G471" s="147">
        <v>8.1718618365627632E-2</v>
      </c>
      <c r="H471" s="147" t="s">
        <v>162</v>
      </c>
      <c r="I471" s="147">
        <v>4.5492839090143219E-2</v>
      </c>
      <c r="J471" s="147">
        <v>1</v>
      </c>
      <c r="K471" s="148">
        <v>1187</v>
      </c>
      <c r="L471" s="98"/>
      <c r="M471" s="147" t="s">
        <v>162</v>
      </c>
      <c r="N471" s="147" t="s">
        <v>162</v>
      </c>
      <c r="O471" s="147">
        <v>0.52400000000000002</v>
      </c>
      <c r="P471" s="147">
        <v>0.58099999999999996</v>
      </c>
      <c r="Q471" s="147">
        <v>0.17599999999999999</v>
      </c>
      <c r="R471" s="147">
        <v>0.222</v>
      </c>
      <c r="S471" s="147">
        <v>8.2000000000000003E-2</v>
      </c>
      <c r="T471" s="147">
        <v>0.11600000000000001</v>
      </c>
      <c r="U471" s="147">
        <v>1.7000000000000001E-2</v>
      </c>
      <c r="V471" s="147">
        <v>3.5000000000000003E-2</v>
      </c>
      <c r="W471" s="147">
        <v>6.7000000000000004E-2</v>
      </c>
      <c r="X471" s="147">
        <v>9.9000000000000005E-2</v>
      </c>
      <c r="Y471" s="147" t="s">
        <v>162</v>
      </c>
      <c r="Z471" s="147" t="s">
        <v>162</v>
      </c>
      <c r="AA471" s="147">
        <v>3.5000000000000003E-2</v>
      </c>
      <c r="AB471" s="147">
        <v>5.8999999999999997E-2</v>
      </c>
      <c r="AC471" s="12"/>
    </row>
    <row r="472" spans="1:29" x14ac:dyDescent="0.25">
      <c r="A472" s="98" t="s">
        <v>1902</v>
      </c>
      <c r="B472" s="147" t="s">
        <v>162</v>
      </c>
      <c r="C472" s="147">
        <v>0.43498527968596662</v>
      </c>
      <c r="D472" s="147">
        <v>0.34838076545632973</v>
      </c>
      <c r="E472" s="147">
        <v>8.7831207065750733E-2</v>
      </c>
      <c r="F472" s="147">
        <v>8.832188420019628E-3</v>
      </c>
      <c r="G472" s="147">
        <v>9.273797841020609E-2</v>
      </c>
      <c r="H472" s="147">
        <v>2.6987242394504417E-3</v>
      </c>
      <c r="I472" s="147">
        <v>2.4533856722276742E-2</v>
      </c>
      <c r="J472" s="147">
        <v>1</v>
      </c>
      <c r="K472" s="148">
        <v>4076</v>
      </c>
      <c r="L472" s="98"/>
      <c r="M472" s="147" t="s">
        <v>162</v>
      </c>
      <c r="N472" s="147" t="s">
        <v>162</v>
      </c>
      <c r="O472" s="147">
        <v>0.42</v>
      </c>
      <c r="P472" s="147">
        <v>0.45</v>
      </c>
      <c r="Q472" s="147">
        <v>0.33400000000000002</v>
      </c>
      <c r="R472" s="147">
        <v>0.36299999999999999</v>
      </c>
      <c r="S472" s="147">
        <v>0.08</v>
      </c>
      <c r="T472" s="147">
        <v>9.7000000000000003E-2</v>
      </c>
      <c r="U472" s="147">
        <v>6.0000000000000001E-3</v>
      </c>
      <c r="V472" s="147">
        <v>1.2E-2</v>
      </c>
      <c r="W472" s="147">
        <v>8.4000000000000005E-2</v>
      </c>
      <c r="X472" s="147">
        <v>0.10199999999999999</v>
      </c>
      <c r="Y472" s="147">
        <v>2E-3</v>
      </c>
      <c r="Z472" s="147">
        <v>5.0000000000000001E-3</v>
      </c>
      <c r="AA472" s="147">
        <v>0.02</v>
      </c>
      <c r="AB472" s="147">
        <v>0.03</v>
      </c>
      <c r="AC472" s="12"/>
    </row>
    <row r="473" spans="1:29" x14ac:dyDescent="0.25">
      <c r="A473" s="98" t="s">
        <v>1903</v>
      </c>
      <c r="B473" s="147" t="s">
        <v>162</v>
      </c>
      <c r="C473" s="147">
        <v>0.34762633996937214</v>
      </c>
      <c r="D473" s="147">
        <v>0.44104134762633995</v>
      </c>
      <c r="E473" s="147">
        <v>0.10260336906584992</v>
      </c>
      <c r="F473" s="147">
        <v>1.3782542113323124E-2</v>
      </c>
      <c r="G473" s="147">
        <v>6.1255742725880552E-2</v>
      </c>
      <c r="H473" s="147">
        <v>6.1255742725880554E-3</v>
      </c>
      <c r="I473" s="147">
        <v>2.7565084226646247E-2</v>
      </c>
      <c r="J473" s="147">
        <v>1</v>
      </c>
      <c r="K473" s="148">
        <v>653</v>
      </c>
      <c r="L473" s="98"/>
      <c r="M473" s="147" t="s">
        <v>162</v>
      </c>
      <c r="N473" s="147" t="s">
        <v>162</v>
      </c>
      <c r="O473" s="147">
        <v>0.312</v>
      </c>
      <c r="P473" s="147">
        <v>0.38500000000000001</v>
      </c>
      <c r="Q473" s="147">
        <v>0.40300000000000002</v>
      </c>
      <c r="R473" s="147">
        <v>0.47899999999999998</v>
      </c>
      <c r="S473" s="147">
        <v>8.2000000000000003E-2</v>
      </c>
      <c r="T473" s="147">
        <v>0.128</v>
      </c>
      <c r="U473" s="147">
        <v>7.0000000000000001E-3</v>
      </c>
      <c r="V473" s="147">
        <v>2.5999999999999999E-2</v>
      </c>
      <c r="W473" s="147">
        <v>4.4999999999999998E-2</v>
      </c>
      <c r="X473" s="147">
        <v>8.2000000000000003E-2</v>
      </c>
      <c r="Y473" s="147">
        <v>2E-3</v>
      </c>
      <c r="Z473" s="147">
        <v>1.6E-2</v>
      </c>
      <c r="AA473" s="147">
        <v>1.7999999999999999E-2</v>
      </c>
      <c r="AB473" s="147">
        <v>4.2999999999999997E-2</v>
      </c>
      <c r="AC473" s="12"/>
    </row>
    <row r="474" spans="1:29" x14ac:dyDescent="0.25">
      <c r="A474" s="98" t="s">
        <v>1904</v>
      </c>
      <c r="B474" s="147">
        <v>5.1522853067716923E-2</v>
      </c>
      <c r="C474" s="147">
        <v>0.29574868962440792</v>
      </c>
      <c r="D474" s="147">
        <v>0.26317272305732781</v>
      </c>
      <c r="E474" s="147">
        <v>0.10332744422466265</v>
      </c>
      <c r="F474" s="147">
        <v>2.3601434516437658E-2</v>
      </c>
      <c r="G474" s="147">
        <v>0.23477587148047496</v>
      </c>
      <c r="H474" s="147">
        <v>2.2891219749840053E-3</v>
      </c>
      <c r="I474" s="147">
        <v>2.5561862053988062E-2</v>
      </c>
      <c r="J474" s="147">
        <v>1</v>
      </c>
      <c r="K474" s="148">
        <v>170371</v>
      </c>
      <c r="L474" s="98"/>
      <c r="M474" s="147">
        <v>0.05</v>
      </c>
      <c r="N474" s="147">
        <v>5.2999999999999999E-2</v>
      </c>
      <c r="O474" s="147">
        <v>0.29399999999999998</v>
      </c>
      <c r="P474" s="147">
        <v>0.29799999999999999</v>
      </c>
      <c r="Q474" s="147">
        <v>0.26100000000000001</v>
      </c>
      <c r="R474" s="147">
        <v>0.26500000000000001</v>
      </c>
      <c r="S474" s="147">
        <v>0.10199999999999999</v>
      </c>
      <c r="T474" s="147">
        <v>0.105</v>
      </c>
      <c r="U474" s="147">
        <v>2.3E-2</v>
      </c>
      <c r="V474" s="147">
        <v>2.4E-2</v>
      </c>
      <c r="W474" s="147">
        <v>0.23300000000000001</v>
      </c>
      <c r="X474" s="147">
        <v>0.23699999999999999</v>
      </c>
      <c r="Y474" s="147">
        <v>2E-3</v>
      </c>
      <c r="Z474" s="147">
        <v>3.0000000000000001E-3</v>
      </c>
      <c r="AA474" s="147">
        <v>2.5000000000000001E-2</v>
      </c>
      <c r="AB474" s="147">
        <v>2.5999999999999999E-2</v>
      </c>
      <c r="AC474" s="12"/>
    </row>
    <row r="475" spans="1:29" x14ac:dyDescent="0.25">
      <c r="A475" s="98" t="s">
        <v>1905</v>
      </c>
      <c r="B475" s="147" t="s">
        <v>162</v>
      </c>
      <c r="C475" s="147">
        <v>1.4079549454417459E-2</v>
      </c>
      <c r="D475" s="147">
        <v>0.14818725800774374</v>
      </c>
      <c r="E475" s="147">
        <v>0.20802534318901794</v>
      </c>
      <c r="F475" s="147">
        <v>4.8222456881379792E-2</v>
      </c>
      <c r="G475" s="147">
        <v>0.55719816965857094</v>
      </c>
      <c r="H475" s="147">
        <v>3.1678986272439284E-3</v>
      </c>
      <c r="I475" s="147">
        <v>2.1119324181626188E-2</v>
      </c>
      <c r="J475" s="147">
        <v>1</v>
      </c>
      <c r="K475" s="148">
        <v>2841</v>
      </c>
      <c r="L475" s="98"/>
      <c r="M475" s="147" t="s">
        <v>162</v>
      </c>
      <c r="N475" s="147" t="s">
        <v>162</v>
      </c>
      <c r="O475" s="147">
        <v>0.01</v>
      </c>
      <c r="P475" s="147">
        <v>1.9E-2</v>
      </c>
      <c r="Q475" s="147">
        <v>0.13600000000000001</v>
      </c>
      <c r="R475" s="147">
        <v>0.16200000000000001</v>
      </c>
      <c r="S475" s="147">
        <v>0.193</v>
      </c>
      <c r="T475" s="147">
        <v>0.223</v>
      </c>
      <c r="U475" s="147">
        <v>4.1000000000000002E-2</v>
      </c>
      <c r="V475" s="147">
        <v>5.7000000000000002E-2</v>
      </c>
      <c r="W475" s="147">
        <v>0.53900000000000003</v>
      </c>
      <c r="X475" s="147">
        <v>0.57499999999999996</v>
      </c>
      <c r="Y475" s="147">
        <v>2E-3</v>
      </c>
      <c r="Z475" s="147">
        <v>6.0000000000000001E-3</v>
      </c>
      <c r="AA475" s="147">
        <v>1.6E-2</v>
      </c>
      <c r="AB475" s="147">
        <v>2.7E-2</v>
      </c>
      <c r="AC475" s="12"/>
    </row>
    <row r="476" spans="1:29" x14ac:dyDescent="0.25">
      <c r="A476" s="98" t="s">
        <v>1906</v>
      </c>
      <c r="B476" s="147" t="s">
        <v>162</v>
      </c>
      <c r="C476" s="147">
        <v>0.18701298701298702</v>
      </c>
      <c r="D476" s="147">
        <v>0.36363636363636365</v>
      </c>
      <c r="E476" s="147">
        <v>0.21558441558441557</v>
      </c>
      <c r="F476" s="147">
        <v>2.3376623376623377E-2</v>
      </c>
      <c r="G476" s="147">
        <v>0.2</v>
      </c>
      <c r="H476" s="147">
        <v>1.2987012987012987E-3</v>
      </c>
      <c r="I476" s="147">
        <v>9.0909090909090905E-3</v>
      </c>
      <c r="J476" s="147">
        <v>0.99999999999999989</v>
      </c>
      <c r="K476" s="148">
        <v>770</v>
      </c>
      <c r="L476" s="98"/>
      <c r="M476" s="147" t="s">
        <v>162</v>
      </c>
      <c r="N476" s="147" t="s">
        <v>162</v>
      </c>
      <c r="O476" s="147">
        <v>0.161</v>
      </c>
      <c r="P476" s="147">
        <v>0.216</v>
      </c>
      <c r="Q476" s="147">
        <v>0.33</v>
      </c>
      <c r="R476" s="147">
        <v>0.39800000000000002</v>
      </c>
      <c r="S476" s="147">
        <v>0.188</v>
      </c>
      <c r="T476" s="147">
        <v>0.246</v>
      </c>
      <c r="U476" s="147">
        <v>1.4999999999999999E-2</v>
      </c>
      <c r="V476" s="147">
        <v>3.6999999999999998E-2</v>
      </c>
      <c r="W476" s="147">
        <v>0.17299999999999999</v>
      </c>
      <c r="X476" s="147">
        <v>0.23</v>
      </c>
      <c r="Y476" s="147">
        <v>0</v>
      </c>
      <c r="Z476" s="147">
        <v>7.0000000000000001E-3</v>
      </c>
      <c r="AA476" s="147">
        <v>4.0000000000000001E-3</v>
      </c>
      <c r="AB476" s="147">
        <v>1.9E-2</v>
      </c>
      <c r="AC476" s="12"/>
    </row>
    <row r="477" spans="1:29" x14ac:dyDescent="0.25">
      <c r="A477" s="98" t="s">
        <v>1907</v>
      </c>
      <c r="B477" s="147">
        <v>5.1546391752577321E-4</v>
      </c>
      <c r="C477" s="147">
        <v>0.14922680412371134</v>
      </c>
      <c r="D477" s="147">
        <v>0.3097938144329897</v>
      </c>
      <c r="E477" s="147">
        <v>0.17190721649484536</v>
      </c>
      <c r="F477" s="147">
        <v>2.2422680412371134E-2</v>
      </c>
      <c r="G477" s="147">
        <v>0.31958762886597936</v>
      </c>
      <c r="H477" s="147">
        <v>4.1237113402061857E-3</v>
      </c>
      <c r="I477" s="147">
        <v>2.2422680412371134E-2</v>
      </c>
      <c r="J477" s="147">
        <v>1</v>
      </c>
      <c r="K477" s="148">
        <v>3880</v>
      </c>
      <c r="L477" s="98"/>
      <c r="M477" s="147">
        <v>0</v>
      </c>
      <c r="N477" s="147">
        <v>2E-3</v>
      </c>
      <c r="O477" s="147">
        <v>0.13800000000000001</v>
      </c>
      <c r="P477" s="147">
        <v>0.161</v>
      </c>
      <c r="Q477" s="147">
        <v>0.29499999999999998</v>
      </c>
      <c r="R477" s="147">
        <v>0.32500000000000001</v>
      </c>
      <c r="S477" s="147">
        <v>0.16</v>
      </c>
      <c r="T477" s="147">
        <v>0.184</v>
      </c>
      <c r="U477" s="147">
        <v>1.7999999999999999E-2</v>
      </c>
      <c r="V477" s="147">
        <v>2.8000000000000001E-2</v>
      </c>
      <c r="W477" s="147">
        <v>0.30499999999999999</v>
      </c>
      <c r="X477" s="147">
        <v>0.33400000000000002</v>
      </c>
      <c r="Y477" s="147">
        <v>3.0000000000000001E-3</v>
      </c>
      <c r="Z477" s="147">
        <v>7.0000000000000001E-3</v>
      </c>
      <c r="AA477" s="147">
        <v>1.7999999999999999E-2</v>
      </c>
      <c r="AB477" s="147">
        <v>2.8000000000000001E-2</v>
      </c>
      <c r="AC477" s="12"/>
    </row>
    <row r="478" spans="1:29" x14ac:dyDescent="0.25">
      <c r="A478" s="98" t="s">
        <v>1908</v>
      </c>
      <c r="B478" s="147" t="s">
        <v>162</v>
      </c>
      <c r="C478" s="147">
        <v>7.4130105900151289E-2</v>
      </c>
      <c r="D478" s="147">
        <v>0.35703479576399394</v>
      </c>
      <c r="E478" s="147">
        <v>0.14826021180030258</v>
      </c>
      <c r="F478" s="147">
        <v>2.4205748865355523E-2</v>
      </c>
      <c r="G478" s="147">
        <v>0.35854765506807867</v>
      </c>
      <c r="H478" s="147">
        <v>3.0257186081694403E-3</v>
      </c>
      <c r="I478" s="147">
        <v>3.4795763993948563E-2</v>
      </c>
      <c r="J478" s="147">
        <v>1</v>
      </c>
      <c r="K478" s="148">
        <v>661</v>
      </c>
      <c r="L478" s="98"/>
      <c r="M478" s="147" t="s">
        <v>162</v>
      </c>
      <c r="N478" s="147" t="s">
        <v>162</v>
      </c>
      <c r="O478" s="147">
        <v>5.7000000000000002E-2</v>
      </c>
      <c r="P478" s="147">
        <v>9.7000000000000003E-2</v>
      </c>
      <c r="Q478" s="147">
        <v>0.32100000000000001</v>
      </c>
      <c r="R478" s="147">
        <v>0.39400000000000002</v>
      </c>
      <c r="S478" s="147">
        <v>0.123</v>
      </c>
      <c r="T478" s="147">
        <v>0.17699999999999999</v>
      </c>
      <c r="U478" s="147">
        <v>1.4999999999999999E-2</v>
      </c>
      <c r="V478" s="147">
        <v>3.9E-2</v>
      </c>
      <c r="W478" s="147">
        <v>0.32300000000000001</v>
      </c>
      <c r="X478" s="147">
        <v>0.39600000000000002</v>
      </c>
      <c r="Y478" s="147">
        <v>1E-3</v>
      </c>
      <c r="Z478" s="147">
        <v>1.0999999999999999E-2</v>
      </c>
      <c r="AA478" s="147">
        <v>2.3E-2</v>
      </c>
      <c r="AB478" s="147">
        <v>5.1999999999999998E-2</v>
      </c>
      <c r="AC478" s="12"/>
    </row>
    <row r="479" spans="1:29" x14ac:dyDescent="0.25">
      <c r="A479" s="98" t="s">
        <v>1909</v>
      </c>
      <c r="B479" s="147" t="s">
        <v>162</v>
      </c>
      <c r="C479" s="147">
        <v>0.1205240174672489</v>
      </c>
      <c r="D479" s="147">
        <v>0.17816593886462881</v>
      </c>
      <c r="E479" s="147">
        <v>9.0829694323144111E-2</v>
      </c>
      <c r="F479" s="147">
        <v>2.6200873362445413E-2</v>
      </c>
      <c r="G479" s="147">
        <v>0.56419213973799132</v>
      </c>
      <c r="H479" s="147">
        <v>3.4934497816593887E-3</v>
      </c>
      <c r="I479" s="147">
        <v>1.6593886462882096E-2</v>
      </c>
      <c r="J479" s="147">
        <v>1</v>
      </c>
      <c r="K479" s="148">
        <v>1145</v>
      </c>
      <c r="L479" s="98"/>
      <c r="M479" s="147" t="s">
        <v>162</v>
      </c>
      <c r="N479" s="147" t="s">
        <v>162</v>
      </c>
      <c r="O479" s="147">
        <v>0.10299999999999999</v>
      </c>
      <c r="P479" s="147">
        <v>0.14099999999999999</v>
      </c>
      <c r="Q479" s="147">
        <v>0.157</v>
      </c>
      <c r="R479" s="147">
        <v>0.20100000000000001</v>
      </c>
      <c r="S479" s="147">
        <v>7.5999999999999998E-2</v>
      </c>
      <c r="T479" s="147">
        <v>0.109</v>
      </c>
      <c r="U479" s="147">
        <v>1.7999999999999999E-2</v>
      </c>
      <c r="V479" s="147">
        <v>3.6999999999999998E-2</v>
      </c>
      <c r="W479" s="147">
        <v>0.53500000000000003</v>
      </c>
      <c r="X479" s="147">
        <v>0.59299999999999997</v>
      </c>
      <c r="Y479" s="147">
        <v>1E-3</v>
      </c>
      <c r="Z479" s="147">
        <v>8.9999999999999993E-3</v>
      </c>
      <c r="AA479" s="147">
        <v>1.0999999999999999E-2</v>
      </c>
      <c r="AB479" s="147">
        <v>2.5999999999999999E-2</v>
      </c>
      <c r="AC479" s="12"/>
    </row>
    <row r="480" spans="1:29" x14ac:dyDescent="0.25">
      <c r="A480" s="98" t="s">
        <v>1910</v>
      </c>
      <c r="B480" s="147" t="s">
        <v>162</v>
      </c>
      <c r="C480" s="147">
        <v>0.10084541062801933</v>
      </c>
      <c r="D480" s="147">
        <v>0.2391304347826087</v>
      </c>
      <c r="E480" s="147">
        <v>0.15640096618357488</v>
      </c>
      <c r="F480" s="147">
        <v>1.6304347826086956E-2</v>
      </c>
      <c r="G480" s="147">
        <v>0.45350241545893721</v>
      </c>
      <c r="H480" s="147">
        <v>4.227053140096618E-3</v>
      </c>
      <c r="I480" s="147">
        <v>2.9589371980676328E-2</v>
      </c>
      <c r="J480" s="147">
        <v>1</v>
      </c>
      <c r="K480" s="148">
        <v>1656</v>
      </c>
      <c r="L480" s="98"/>
      <c r="M480" s="147" t="s">
        <v>162</v>
      </c>
      <c r="N480" s="147" t="s">
        <v>162</v>
      </c>
      <c r="O480" s="147">
        <v>8.6999999999999994E-2</v>
      </c>
      <c r="P480" s="147">
        <v>0.11600000000000001</v>
      </c>
      <c r="Q480" s="147">
        <v>0.219</v>
      </c>
      <c r="R480" s="147">
        <v>0.26</v>
      </c>
      <c r="S480" s="147">
        <v>0.14000000000000001</v>
      </c>
      <c r="T480" s="147">
        <v>0.17499999999999999</v>
      </c>
      <c r="U480" s="147">
        <v>1.0999999999999999E-2</v>
      </c>
      <c r="V480" s="147">
        <v>2.4E-2</v>
      </c>
      <c r="W480" s="147">
        <v>0.43</v>
      </c>
      <c r="X480" s="147">
        <v>0.47799999999999998</v>
      </c>
      <c r="Y480" s="147">
        <v>2E-3</v>
      </c>
      <c r="Z480" s="147">
        <v>8.9999999999999993E-3</v>
      </c>
      <c r="AA480" s="147">
        <v>2.1999999999999999E-2</v>
      </c>
      <c r="AB480" s="147">
        <v>3.9E-2</v>
      </c>
      <c r="AC480" s="12"/>
    </row>
    <row r="481" spans="1:29" x14ac:dyDescent="0.25">
      <c r="A481" s="98" t="s">
        <v>1911</v>
      </c>
      <c r="B481" s="147" t="s">
        <v>162</v>
      </c>
      <c r="C481" s="147">
        <v>0.13706207744314688</v>
      </c>
      <c r="D481" s="147">
        <v>0.57897971727105102</v>
      </c>
      <c r="E481" s="147">
        <v>0.15550092194222495</v>
      </c>
      <c r="F481" s="147">
        <v>1.6594960049170254E-2</v>
      </c>
      <c r="G481" s="147">
        <v>7.3755377996312238E-2</v>
      </c>
      <c r="H481" s="147" t="s">
        <v>162</v>
      </c>
      <c r="I481" s="147">
        <v>3.8106945298094649E-2</v>
      </c>
      <c r="J481" s="147">
        <v>1</v>
      </c>
      <c r="K481" s="148">
        <v>1627</v>
      </c>
      <c r="L481" s="98"/>
      <c r="M481" s="147" t="s">
        <v>162</v>
      </c>
      <c r="N481" s="147" t="s">
        <v>162</v>
      </c>
      <c r="O481" s="147">
        <v>0.121</v>
      </c>
      <c r="P481" s="147">
        <v>0.155</v>
      </c>
      <c r="Q481" s="147">
        <v>0.55500000000000005</v>
      </c>
      <c r="R481" s="147">
        <v>0.60299999999999998</v>
      </c>
      <c r="S481" s="147">
        <v>0.13900000000000001</v>
      </c>
      <c r="T481" s="147">
        <v>0.17399999999999999</v>
      </c>
      <c r="U481" s="147">
        <v>1.0999999999999999E-2</v>
      </c>
      <c r="V481" s="147">
        <v>2.4E-2</v>
      </c>
      <c r="W481" s="147">
        <v>6.2E-2</v>
      </c>
      <c r="X481" s="147">
        <v>8.6999999999999994E-2</v>
      </c>
      <c r="Y481" s="147" t="s">
        <v>162</v>
      </c>
      <c r="Z481" s="147" t="s">
        <v>162</v>
      </c>
      <c r="AA481" s="147">
        <v>0.03</v>
      </c>
      <c r="AB481" s="147">
        <v>4.9000000000000002E-2</v>
      </c>
      <c r="AC481" s="12"/>
    </row>
    <row r="482" spans="1:29" x14ac:dyDescent="0.25">
      <c r="A482" s="98" t="s">
        <v>1912</v>
      </c>
      <c r="B482" s="147" t="s">
        <v>162</v>
      </c>
      <c r="C482" s="147">
        <v>6.8104426787741201E-3</v>
      </c>
      <c r="D482" s="147">
        <v>0.28376844494892167</v>
      </c>
      <c r="E482" s="147">
        <v>0.28036322360953464</v>
      </c>
      <c r="F482" s="147">
        <v>4.4267877412031781E-2</v>
      </c>
      <c r="G482" s="147">
        <v>0.3688989784335982</v>
      </c>
      <c r="H482" s="147">
        <v>4.5402951191827468E-3</v>
      </c>
      <c r="I482" s="147">
        <v>1.1350737797956867E-2</v>
      </c>
      <c r="J482" s="147">
        <v>1</v>
      </c>
      <c r="K482" s="148">
        <v>881</v>
      </c>
      <c r="L482" s="98"/>
      <c r="M482" s="147" t="s">
        <v>162</v>
      </c>
      <c r="N482" s="147" t="s">
        <v>162</v>
      </c>
      <c r="O482" s="147">
        <v>3.0000000000000001E-3</v>
      </c>
      <c r="P482" s="147">
        <v>1.4999999999999999E-2</v>
      </c>
      <c r="Q482" s="147">
        <v>0.255</v>
      </c>
      <c r="R482" s="147">
        <v>0.314</v>
      </c>
      <c r="S482" s="147">
        <v>0.252</v>
      </c>
      <c r="T482" s="147">
        <v>0.311</v>
      </c>
      <c r="U482" s="147">
        <v>3.3000000000000002E-2</v>
      </c>
      <c r="V482" s="147">
        <v>0.06</v>
      </c>
      <c r="W482" s="147">
        <v>0.33800000000000002</v>
      </c>
      <c r="X482" s="147">
        <v>0.40100000000000002</v>
      </c>
      <c r="Y482" s="147">
        <v>2E-3</v>
      </c>
      <c r="Z482" s="147">
        <v>1.2E-2</v>
      </c>
      <c r="AA482" s="147">
        <v>6.0000000000000001E-3</v>
      </c>
      <c r="AB482" s="147">
        <v>2.1000000000000001E-2</v>
      </c>
      <c r="AC482" s="12"/>
    </row>
    <row r="483" spans="1:29" x14ac:dyDescent="0.25">
      <c r="A483" s="98" t="s">
        <v>1913</v>
      </c>
      <c r="B483" s="147" t="s">
        <v>162</v>
      </c>
      <c r="C483" s="147">
        <v>3.2894736842105261E-3</v>
      </c>
      <c r="D483" s="147">
        <v>0.35416666666666669</v>
      </c>
      <c r="E483" s="147">
        <v>0.38706140350877194</v>
      </c>
      <c r="F483" s="147">
        <v>3.2894736842105261E-2</v>
      </c>
      <c r="G483" s="147">
        <v>0.20394736842105263</v>
      </c>
      <c r="H483" s="147">
        <v>1.0964912280701754E-3</v>
      </c>
      <c r="I483" s="147">
        <v>1.7543859649122806E-2</v>
      </c>
      <c r="J483" s="147">
        <v>1.0000000000000002</v>
      </c>
      <c r="K483" s="148">
        <v>912</v>
      </c>
      <c r="L483" s="98"/>
      <c r="M483" s="147" t="s">
        <v>162</v>
      </c>
      <c r="N483" s="147" t="s">
        <v>162</v>
      </c>
      <c r="O483" s="147">
        <v>1E-3</v>
      </c>
      <c r="P483" s="147">
        <v>0.01</v>
      </c>
      <c r="Q483" s="147">
        <v>0.32400000000000001</v>
      </c>
      <c r="R483" s="147">
        <v>0.38600000000000001</v>
      </c>
      <c r="S483" s="147">
        <v>0.35599999999999998</v>
      </c>
      <c r="T483" s="147">
        <v>0.41899999999999998</v>
      </c>
      <c r="U483" s="147">
        <v>2.3E-2</v>
      </c>
      <c r="V483" s="147">
        <v>4.7E-2</v>
      </c>
      <c r="W483" s="147">
        <v>0.17899999999999999</v>
      </c>
      <c r="X483" s="147">
        <v>0.23100000000000001</v>
      </c>
      <c r="Y483" s="147">
        <v>0</v>
      </c>
      <c r="Z483" s="147">
        <v>6.0000000000000001E-3</v>
      </c>
      <c r="AA483" s="147">
        <v>1.0999999999999999E-2</v>
      </c>
      <c r="AB483" s="147">
        <v>2.8000000000000001E-2</v>
      </c>
      <c r="AC483" s="12"/>
    </row>
    <row r="484" spans="1:29" x14ac:dyDescent="0.25">
      <c r="A484" s="98" t="s">
        <v>1914</v>
      </c>
      <c r="B484" s="147" t="s">
        <v>162</v>
      </c>
      <c r="C484" s="147">
        <v>0.36659736659736658</v>
      </c>
      <c r="D484" s="147">
        <v>0.37976437976437977</v>
      </c>
      <c r="E484" s="147">
        <v>0.10187110187110188</v>
      </c>
      <c r="F484" s="147">
        <v>7.6230076230076231E-3</v>
      </c>
      <c r="G484" s="147">
        <v>0.12474012474012475</v>
      </c>
      <c r="H484" s="147">
        <v>6.93000693000693E-4</v>
      </c>
      <c r="I484" s="147">
        <v>1.8711018711018712E-2</v>
      </c>
      <c r="J484" s="147">
        <v>1</v>
      </c>
      <c r="K484" s="148">
        <v>1443</v>
      </c>
      <c r="L484" s="98"/>
      <c r="M484" s="147" t="s">
        <v>162</v>
      </c>
      <c r="N484" s="147" t="s">
        <v>162</v>
      </c>
      <c r="O484" s="147">
        <v>0.34200000000000003</v>
      </c>
      <c r="P484" s="147">
        <v>0.39200000000000002</v>
      </c>
      <c r="Q484" s="147">
        <v>0.35499999999999998</v>
      </c>
      <c r="R484" s="147">
        <v>0.40500000000000003</v>
      </c>
      <c r="S484" s="147">
        <v>8.6999999999999994E-2</v>
      </c>
      <c r="T484" s="147">
        <v>0.11899999999999999</v>
      </c>
      <c r="U484" s="147">
        <v>4.0000000000000001E-3</v>
      </c>
      <c r="V484" s="147">
        <v>1.4E-2</v>
      </c>
      <c r="W484" s="147">
        <v>0.109</v>
      </c>
      <c r="X484" s="147">
        <v>0.14299999999999999</v>
      </c>
      <c r="Y484" s="147">
        <v>0</v>
      </c>
      <c r="Z484" s="147">
        <v>4.0000000000000001E-3</v>
      </c>
      <c r="AA484" s="147">
        <v>1.2999999999999999E-2</v>
      </c>
      <c r="AB484" s="147">
        <v>2.7E-2</v>
      </c>
      <c r="AC484" s="12"/>
    </row>
    <row r="485" spans="1:29" x14ac:dyDescent="0.25">
      <c r="A485" s="98" t="s">
        <v>1915</v>
      </c>
      <c r="B485" s="147" t="s">
        <v>162</v>
      </c>
      <c r="C485" s="147">
        <v>0.21236244439241395</v>
      </c>
      <c r="D485" s="147">
        <v>0.29009599625380472</v>
      </c>
      <c r="E485" s="147">
        <v>0.17794427534535237</v>
      </c>
      <c r="F485" s="147">
        <v>1.7560290330133458E-2</v>
      </c>
      <c r="G485" s="147">
        <v>0.27932568485132286</v>
      </c>
      <c r="H485" s="147">
        <v>2.8096464528213532E-3</v>
      </c>
      <c r="I485" s="147">
        <v>1.9901662374151252E-2</v>
      </c>
      <c r="J485" s="147">
        <v>1</v>
      </c>
      <c r="K485" s="148">
        <v>4271</v>
      </c>
      <c r="L485" s="98"/>
      <c r="M485" s="147" t="s">
        <v>162</v>
      </c>
      <c r="N485" s="147" t="s">
        <v>162</v>
      </c>
      <c r="O485" s="147">
        <v>0.2</v>
      </c>
      <c r="P485" s="147">
        <v>0.22500000000000001</v>
      </c>
      <c r="Q485" s="147">
        <v>0.27700000000000002</v>
      </c>
      <c r="R485" s="147">
        <v>0.30399999999999999</v>
      </c>
      <c r="S485" s="147">
        <v>0.16700000000000001</v>
      </c>
      <c r="T485" s="147">
        <v>0.19</v>
      </c>
      <c r="U485" s="147">
        <v>1.4E-2</v>
      </c>
      <c r="V485" s="147">
        <v>2.1999999999999999E-2</v>
      </c>
      <c r="W485" s="147">
        <v>0.26600000000000001</v>
      </c>
      <c r="X485" s="147">
        <v>0.29299999999999998</v>
      </c>
      <c r="Y485" s="147">
        <v>2E-3</v>
      </c>
      <c r="Z485" s="147">
        <v>5.0000000000000001E-3</v>
      </c>
      <c r="AA485" s="147">
        <v>1.6E-2</v>
      </c>
      <c r="AB485" s="147">
        <v>2.5000000000000001E-2</v>
      </c>
      <c r="AC485" s="12"/>
    </row>
    <row r="486" spans="1:29" x14ac:dyDescent="0.25">
      <c r="A486" s="98" t="s">
        <v>1916</v>
      </c>
      <c r="B486" s="147" t="s">
        <v>162</v>
      </c>
      <c r="C486" s="147">
        <v>8.455882352941177E-2</v>
      </c>
      <c r="D486" s="147">
        <v>0.375</v>
      </c>
      <c r="E486" s="147">
        <v>0.21691176470588236</v>
      </c>
      <c r="F486" s="147">
        <v>7.3529411764705885E-2</v>
      </c>
      <c r="G486" s="147">
        <v>0.22794117647058823</v>
      </c>
      <c r="H486" s="147" t="s">
        <v>162</v>
      </c>
      <c r="I486" s="147">
        <v>2.2058823529411766E-2</v>
      </c>
      <c r="J486" s="147">
        <v>1</v>
      </c>
      <c r="K486" s="148">
        <v>272</v>
      </c>
      <c r="L486" s="98"/>
      <c r="M486" s="147" t="s">
        <v>162</v>
      </c>
      <c r="N486" s="147" t="s">
        <v>162</v>
      </c>
      <c r="O486" s="147">
        <v>5.7000000000000002E-2</v>
      </c>
      <c r="P486" s="147">
        <v>0.124</v>
      </c>
      <c r="Q486" s="147">
        <v>0.32</v>
      </c>
      <c r="R486" s="147">
        <v>0.434</v>
      </c>
      <c r="S486" s="147">
        <v>0.17199999999999999</v>
      </c>
      <c r="T486" s="147">
        <v>0.27</v>
      </c>
      <c r="U486" s="147">
        <v>4.8000000000000001E-2</v>
      </c>
      <c r="V486" s="147">
        <v>0.111</v>
      </c>
      <c r="W486" s="147">
        <v>0.182</v>
      </c>
      <c r="X486" s="147">
        <v>0.28100000000000003</v>
      </c>
      <c r="Y486" s="147" t="s">
        <v>162</v>
      </c>
      <c r="Z486" s="147" t="s">
        <v>162</v>
      </c>
      <c r="AA486" s="147">
        <v>0.01</v>
      </c>
      <c r="AB486" s="147">
        <v>4.7E-2</v>
      </c>
      <c r="AC486" s="12"/>
    </row>
    <row r="487" spans="1:29" x14ac:dyDescent="0.25">
      <c r="A487" s="98" t="s">
        <v>1917</v>
      </c>
      <c r="B487" s="147" t="s">
        <v>162</v>
      </c>
      <c r="C487" s="147">
        <v>0.22359505779194899</v>
      </c>
      <c r="D487" s="147">
        <v>0.49103228377839775</v>
      </c>
      <c r="E487" s="147">
        <v>0.13790354722997211</v>
      </c>
      <c r="F487" s="147">
        <v>4.5834994021522517E-2</v>
      </c>
      <c r="G487" s="147">
        <v>8.3300119569549622E-2</v>
      </c>
      <c r="H487" s="147" t="s">
        <v>162</v>
      </c>
      <c r="I487" s="147">
        <v>1.8333997608609008E-2</v>
      </c>
      <c r="J487" s="147">
        <v>1</v>
      </c>
      <c r="K487" s="148">
        <v>2509</v>
      </c>
      <c r="L487" s="98"/>
      <c r="M487" s="147" t="s">
        <v>162</v>
      </c>
      <c r="N487" s="147" t="s">
        <v>162</v>
      </c>
      <c r="O487" s="147">
        <v>0.20799999999999999</v>
      </c>
      <c r="P487" s="147">
        <v>0.24</v>
      </c>
      <c r="Q487" s="147">
        <v>0.47099999999999997</v>
      </c>
      <c r="R487" s="147">
        <v>0.51100000000000001</v>
      </c>
      <c r="S487" s="147">
        <v>0.125</v>
      </c>
      <c r="T487" s="147">
        <v>0.152</v>
      </c>
      <c r="U487" s="147">
        <v>3.7999999999999999E-2</v>
      </c>
      <c r="V487" s="147">
        <v>5.5E-2</v>
      </c>
      <c r="W487" s="147">
        <v>7.2999999999999995E-2</v>
      </c>
      <c r="X487" s="147">
        <v>9.5000000000000001E-2</v>
      </c>
      <c r="Y487" s="147" t="s">
        <v>162</v>
      </c>
      <c r="Z487" s="147" t="s">
        <v>162</v>
      </c>
      <c r="AA487" s="147">
        <v>1.4E-2</v>
      </c>
      <c r="AB487" s="147">
        <v>2.4E-2</v>
      </c>
      <c r="AC487" s="12"/>
    </row>
    <row r="488" spans="1:29" x14ac:dyDescent="0.25">
      <c r="A488" s="98" t="s">
        <v>1918</v>
      </c>
      <c r="B488" s="147" t="s">
        <v>162</v>
      </c>
      <c r="C488" s="147">
        <v>0.29662860250135942</v>
      </c>
      <c r="D488" s="147">
        <v>0.32164219684611201</v>
      </c>
      <c r="E488" s="147">
        <v>0.14817835780315389</v>
      </c>
      <c r="F488" s="147">
        <v>2.936378466557912E-2</v>
      </c>
      <c r="G488" s="147">
        <v>0.17862969004893964</v>
      </c>
      <c r="H488" s="147">
        <v>3.5345296356715608E-3</v>
      </c>
      <c r="I488" s="147">
        <v>2.2022838499184339E-2</v>
      </c>
      <c r="J488" s="147">
        <v>0.99999999999999989</v>
      </c>
      <c r="K488" s="148">
        <v>3678</v>
      </c>
      <c r="L488" s="98"/>
      <c r="M488" s="147" t="s">
        <v>162</v>
      </c>
      <c r="N488" s="147" t="s">
        <v>162</v>
      </c>
      <c r="O488" s="147">
        <v>0.28199999999999997</v>
      </c>
      <c r="P488" s="147">
        <v>0.312</v>
      </c>
      <c r="Q488" s="147">
        <v>0.307</v>
      </c>
      <c r="R488" s="147">
        <v>0.33700000000000002</v>
      </c>
      <c r="S488" s="147">
        <v>0.13700000000000001</v>
      </c>
      <c r="T488" s="147">
        <v>0.16</v>
      </c>
      <c r="U488" s="147">
        <v>2.4E-2</v>
      </c>
      <c r="V488" s="147">
        <v>3.5000000000000003E-2</v>
      </c>
      <c r="W488" s="147">
        <v>0.16700000000000001</v>
      </c>
      <c r="X488" s="147">
        <v>0.191</v>
      </c>
      <c r="Y488" s="147">
        <v>2E-3</v>
      </c>
      <c r="Z488" s="147">
        <v>6.0000000000000001E-3</v>
      </c>
      <c r="AA488" s="147">
        <v>1.7999999999999999E-2</v>
      </c>
      <c r="AB488" s="147">
        <v>2.7E-2</v>
      </c>
      <c r="AC488" s="12"/>
    </row>
    <row r="489" spans="1:29" x14ac:dyDescent="0.25">
      <c r="A489" s="98" t="s">
        <v>1919</v>
      </c>
      <c r="B489" s="147" t="s">
        <v>162</v>
      </c>
      <c r="C489" s="147">
        <v>8.0360012857602053E-2</v>
      </c>
      <c r="D489" s="147">
        <v>0.19029251044680168</v>
      </c>
      <c r="E489" s="147">
        <v>8.0360012857602053E-2</v>
      </c>
      <c r="F489" s="147">
        <v>6.7502410800385727E-3</v>
      </c>
      <c r="G489" s="147">
        <v>0.59112825458052076</v>
      </c>
      <c r="H489" s="147">
        <v>1.6714882674381228E-2</v>
      </c>
      <c r="I489" s="147">
        <v>3.439408550305368E-2</v>
      </c>
      <c r="J489" s="147">
        <v>1.0000000000000002</v>
      </c>
      <c r="K489" s="148">
        <v>3111</v>
      </c>
      <c r="L489" s="98"/>
      <c r="M489" s="147" t="s">
        <v>162</v>
      </c>
      <c r="N489" s="147" t="s">
        <v>162</v>
      </c>
      <c r="O489" s="147">
        <v>7.0999999999999994E-2</v>
      </c>
      <c r="P489" s="147">
        <v>0.09</v>
      </c>
      <c r="Q489" s="147">
        <v>0.17699999999999999</v>
      </c>
      <c r="R489" s="147">
        <v>0.20399999999999999</v>
      </c>
      <c r="S489" s="147">
        <v>7.0999999999999994E-2</v>
      </c>
      <c r="T489" s="147">
        <v>0.09</v>
      </c>
      <c r="U489" s="147">
        <v>4.0000000000000001E-3</v>
      </c>
      <c r="V489" s="147">
        <v>0.01</v>
      </c>
      <c r="W489" s="147">
        <v>0.57399999999999995</v>
      </c>
      <c r="X489" s="147">
        <v>0.60799999999999998</v>
      </c>
      <c r="Y489" s="147">
        <v>1.2999999999999999E-2</v>
      </c>
      <c r="Z489" s="147">
        <v>2.1999999999999999E-2</v>
      </c>
      <c r="AA489" s="147">
        <v>2.9000000000000001E-2</v>
      </c>
      <c r="AB489" s="147">
        <v>4.1000000000000002E-2</v>
      </c>
      <c r="AC489" s="12"/>
    </row>
    <row r="490" spans="1:29" x14ac:dyDescent="0.25">
      <c r="A490" s="98" t="s">
        <v>1920</v>
      </c>
      <c r="B490" s="147">
        <v>0.32344213649851633</v>
      </c>
      <c r="C490" s="147">
        <v>0.18793273986152326</v>
      </c>
      <c r="D490" s="147">
        <v>0.21760633036597429</v>
      </c>
      <c r="E490" s="147">
        <v>0.12462908011869436</v>
      </c>
      <c r="F490" s="147">
        <v>1.1869436201780416E-2</v>
      </c>
      <c r="G490" s="147">
        <v>9.9901088031651833E-2</v>
      </c>
      <c r="H490" s="147">
        <v>2.967359050445104E-3</v>
      </c>
      <c r="I490" s="147">
        <v>3.165182987141444E-2</v>
      </c>
      <c r="J490" s="147">
        <v>1</v>
      </c>
      <c r="K490" s="148">
        <v>1011</v>
      </c>
      <c r="L490" s="98"/>
      <c r="M490" s="147">
        <v>0.29499999999999998</v>
      </c>
      <c r="N490" s="147">
        <v>0.35299999999999998</v>
      </c>
      <c r="O490" s="147">
        <v>0.16500000000000001</v>
      </c>
      <c r="P490" s="147">
        <v>0.21299999999999999</v>
      </c>
      <c r="Q490" s="147">
        <v>0.193</v>
      </c>
      <c r="R490" s="147">
        <v>0.24399999999999999</v>
      </c>
      <c r="S490" s="147">
        <v>0.106</v>
      </c>
      <c r="T490" s="147">
        <v>0.14599999999999999</v>
      </c>
      <c r="U490" s="147">
        <v>7.0000000000000001E-3</v>
      </c>
      <c r="V490" s="147">
        <v>2.1000000000000001E-2</v>
      </c>
      <c r="W490" s="147">
        <v>8.3000000000000004E-2</v>
      </c>
      <c r="X490" s="147">
        <v>0.12</v>
      </c>
      <c r="Y490" s="147">
        <v>1E-3</v>
      </c>
      <c r="Z490" s="147">
        <v>8.9999999999999993E-3</v>
      </c>
      <c r="AA490" s="147">
        <v>2.3E-2</v>
      </c>
      <c r="AB490" s="147">
        <v>4.3999999999999997E-2</v>
      </c>
      <c r="AC490" s="12"/>
    </row>
    <row r="491" spans="1:29" x14ac:dyDescent="0.25">
      <c r="A491" s="98" t="s">
        <v>1921</v>
      </c>
      <c r="B491" s="147">
        <v>0.13351933041052211</v>
      </c>
      <c r="C491" s="147">
        <v>1.1956954962136308E-3</v>
      </c>
      <c r="D491" s="147">
        <v>0.57552809884416101</v>
      </c>
      <c r="E491" s="147">
        <v>0.20127540852929454</v>
      </c>
      <c r="F491" s="147">
        <v>7.1741729772817854E-3</v>
      </c>
      <c r="G491" s="147">
        <v>8.3698684734954173E-3</v>
      </c>
      <c r="H491" s="147" t="s">
        <v>162</v>
      </c>
      <c r="I491" s="147">
        <v>7.2937425269031492E-2</v>
      </c>
      <c r="J491" s="147">
        <v>0.99999999999999978</v>
      </c>
      <c r="K491" s="148">
        <v>5018</v>
      </c>
      <c r="L491" s="98"/>
      <c r="M491" s="147">
        <v>0.124</v>
      </c>
      <c r="N491" s="147">
        <v>0.14299999999999999</v>
      </c>
      <c r="O491" s="147">
        <v>1E-3</v>
      </c>
      <c r="P491" s="147">
        <v>3.0000000000000001E-3</v>
      </c>
      <c r="Q491" s="147">
        <v>0.56200000000000006</v>
      </c>
      <c r="R491" s="147">
        <v>0.58899999999999997</v>
      </c>
      <c r="S491" s="147">
        <v>0.19</v>
      </c>
      <c r="T491" s="147">
        <v>0.21299999999999999</v>
      </c>
      <c r="U491" s="147">
        <v>5.0000000000000001E-3</v>
      </c>
      <c r="V491" s="147">
        <v>0.01</v>
      </c>
      <c r="W491" s="147">
        <v>6.0000000000000001E-3</v>
      </c>
      <c r="X491" s="147">
        <v>1.0999999999999999E-2</v>
      </c>
      <c r="Y491" s="147" t="s">
        <v>162</v>
      </c>
      <c r="Z491" s="147" t="s">
        <v>162</v>
      </c>
      <c r="AA491" s="147">
        <v>6.6000000000000003E-2</v>
      </c>
      <c r="AB491" s="147">
        <v>0.08</v>
      </c>
      <c r="AC491" s="12"/>
    </row>
    <row r="492" spans="1:29" x14ac:dyDescent="0.25">
      <c r="A492" s="98" t="s">
        <v>1922</v>
      </c>
      <c r="B492" s="147">
        <v>6.7644599832788629E-2</v>
      </c>
      <c r="C492" s="147">
        <v>0.27073040966785744</v>
      </c>
      <c r="D492" s="147">
        <v>0.23987231131716957</v>
      </c>
      <c r="E492" s="147">
        <v>9.3334346735578014E-2</v>
      </c>
      <c r="F492" s="147">
        <v>3.4658356768260241E-2</v>
      </c>
      <c r="G492" s="147">
        <v>0.26617009956677051</v>
      </c>
      <c r="H492" s="147">
        <v>3.0402067340579157E-3</v>
      </c>
      <c r="I492" s="147">
        <v>2.454966937751767E-2</v>
      </c>
      <c r="J492" s="147">
        <v>1</v>
      </c>
      <c r="K492" s="148">
        <v>13157</v>
      </c>
      <c r="L492" s="98"/>
      <c r="M492" s="147">
        <v>6.3E-2</v>
      </c>
      <c r="N492" s="147">
        <v>7.1999999999999995E-2</v>
      </c>
      <c r="O492" s="147">
        <v>0.26300000000000001</v>
      </c>
      <c r="P492" s="147">
        <v>0.27800000000000002</v>
      </c>
      <c r="Q492" s="147">
        <v>0.23300000000000001</v>
      </c>
      <c r="R492" s="147">
        <v>0.247</v>
      </c>
      <c r="S492" s="147">
        <v>8.7999999999999995E-2</v>
      </c>
      <c r="T492" s="147">
        <v>9.8000000000000004E-2</v>
      </c>
      <c r="U492" s="147">
        <v>3.2000000000000001E-2</v>
      </c>
      <c r="V492" s="147">
        <v>3.7999999999999999E-2</v>
      </c>
      <c r="W492" s="147">
        <v>0.25900000000000001</v>
      </c>
      <c r="X492" s="147">
        <v>0.27400000000000002</v>
      </c>
      <c r="Y492" s="147">
        <v>2E-3</v>
      </c>
      <c r="Z492" s="147">
        <v>4.0000000000000001E-3</v>
      </c>
      <c r="AA492" s="147">
        <v>2.1999999999999999E-2</v>
      </c>
      <c r="AB492" s="147">
        <v>2.7E-2</v>
      </c>
      <c r="AC492" s="12"/>
    </row>
    <row r="493" spans="1:29" x14ac:dyDescent="0.25">
      <c r="A493" s="98" t="s">
        <v>1923</v>
      </c>
      <c r="B493" s="147">
        <v>0.62208955223880602</v>
      </c>
      <c r="C493" s="147">
        <v>0.19880597014925372</v>
      </c>
      <c r="D493" s="147">
        <v>0.10507462686567164</v>
      </c>
      <c r="E493" s="147">
        <v>4.417910447761194E-2</v>
      </c>
      <c r="F493" s="147">
        <v>5.9701492537313433E-4</v>
      </c>
      <c r="G493" s="147">
        <v>8.3582089552238798E-3</v>
      </c>
      <c r="H493" s="147" t="s">
        <v>162</v>
      </c>
      <c r="I493" s="147">
        <v>2.0895522388059702E-2</v>
      </c>
      <c r="J493" s="147">
        <v>1</v>
      </c>
      <c r="K493" s="148">
        <v>1675</v>
      </c>
      <c r="L493" s="98"/>
      <c r="M493" s="147">
        <v>0.59899999999999998</v>
      </c>
      <c r="N493" s="147">
        <v>0.64500000000000002</v>
      </c>
      <c r="O493" s="147">
        <v>0.18</v>
      </c>
      <c r="P493" s="147">
        <v>0.219</v>
      </c>
      <c r="Q493" s="147">
        <v>9.0999999999999998E-2</v>
      </c>
      <c r="R493" s="147">
        <v>0.121</v>
      </c>
      <c r="S493" s="147">
        <v>3.5000000000000003E-2</v>
      </c>
      <c r="T493" s="147">
        <v>5.5E-2</v>
      </c>
      <c r="U493" s="147">
        <v>0</v>
      </c>
      <c r="V493" s="147">
        <v>3.0000000000000001E-3</v>
      </c>
      <c r="W493" s="147">
        <v>5.0000000000000001E-3</v>
      </c>
      <c r="X493" s="147">
        <v>1.4E-2</v>
      </c>
      <c r="Y493" s="147" t="s">
        <v>162</v>
      </c>
      <c r="Z493" s="147" t="s">
        <v>162</v>
      </c>
      <c r="AA493" s="147">
        <v>1.4999999999999999E-2</v>
      </c>
      <c r="AB493" s="147">
        <v>2.9000000000000001E-2</v>
      </c>
      <c r="AC493" s="12"/>
    </row>
    <row r="494" spans="1:29" x14ac:dyDescent="0.25">
      <c r="A494" s="98" t="s">
        <v>1924</v>
      </c>
      <c r="B494" s="147">
        <v>0.29379527559055119</v>
      </c>
      <c r="C494" s="147">
        <v>0.49007874015748032</v>
      </c>
      <c r="D494" s="147">
        <v>0.11332283464566929</v>
      </c>
      <c r="E494" s="147">
        <v>3.0614173228346458E-2</v>
      </c>
      <c r="F494" s="147">
        <v>1.6377952755905511E-3</v>
      </c>
      <c r="G494" s="147">
        <v>4.5858267716535436E-2</v>
      </c>
      <c r="H494" s="147">
        <v>2.204724409448819E-3</v>
      </c>
      <c r="I494" s="147">
        <v>2.2488188976377953E-2</v>
      </c>
      <c r="J494" s="147">
        <v>1.0000000000000002</v>
      </c>
      <c r="K494" s="148">
        <v>15875</v>
      </c>
      <c r="L494" s="98"/>
      <c r="M494" s="147">
        <v>0.28699999999999998</v>
      </c>
      <c r="N494" s="147">
        <v>0.30099999999999999</v>
      </c>
      <c r="O494" s="147">
        <v>0.48199999999999998</v>
      </c>
      <c r="P494" s="147">
        <v>0.498</v>
      </c>
      <c r="Q494" s="147">
        <v>0.108</v>
      </c>
      <c r="R494" s="147">
        <v>0.11799999999999999</v>
      </c>
      <c r="S494" s="147">
        <v>2.8000000000000001E-2</v>
      </c>
      <c r="T494" s="147">
        <v>3.3000000000000002E-2</v>
      </c>
      <c r="U494" s="147">
        <v>1E-3</v>
      </c>
      <c r="V494" s="147">
        <v>2E-3</v>
      </c>
      <c r="W494" s="147">
        <v>4.2999999999999997E-2</v>
      </c>
      <c r="X494" s="147">
        <v>4.9000000000000002E-2</v>
      </c>
      <c r="Y494" s="147">
        <v>2E-3</v>
      </c>
      <c r="Z494" s="147">
        <v>3.0000000000000001E-3</v>
      </c>
      <c r="AA494" s="147">
        <v>0.02</v>
      </c>
      <c r="AB494" s="147">
        <v>2.5000000000000001E-2</v>
      </c>
      <c r="AC494" s="12"/>
    </row>
    <row r="495" spans="1:29" x14ac:dyDescent="0.25">
      <c r="A495" s="98" t="s">
        <v>1925</v>
      </c>
      <c r="B495" s="147" t="s">
        <v>162</v>
      </c>
      <c r="C495" s="147">
        <v>0.25321888412017168</v>
      </c>
      <c r="D495" s="147">
        <v>0.35622317596566522</v>
      </c>
      <c r="E495" s="147">
        <v>0.22317596566523606</v>
      </c>
      <c r="F495" s="147">
        <v>8.5836909871244635E-3</v>
      </c>
      <c r="G495" s="147">
        <v>0.13733905579399142</v>
      </c>
      <c r="H495" s="147" t="s">
        <v>162</v>
      </c>
      <c r="I495" s="147">
        <v>2.1459227467811159E-2</v>
      </c>
      <c r="J495" s="147">
        <v>0.99999999999999989</v>
      </c>
      <c r="K495" s="148">
        <v>233</v>
      </c>
      <c r="L495" s="98"/>
      <c r="M495" s="147" t="s">
        <v>162</v>
      </c>
      <c r="N495" s="147" t="s">
        <v>162</v>
      </c>
      <c r="O495" s="147">
        <v>0.20200000000000001</v>
      </c>
      <c r="P495" s="147">
        <v>0.313</v>
      </c>
      <c r="Q495" s="147">
        <v>0.29799999999999999</v>
      </c>
      <c r="R495" s="147">
        <v>0.42</v>
      </c>
      <c r="S495" s="147">
        <v>0.17399999999999999</v>
      </c>
      <c r="T495" s="147">
        <v>0.28100000000000003</v>
      </c>
      <c r="U495" s="147">
        <v>2E-3</v>
      </c>
      <c r="V495" s="147">
        <v>3.1E-2</v>
      </c>
      <c r="W495" s="147">
        <v>9.9000000000000005E-2</v>
      </c>
      <c r="X495" s="147">
        <v>0.187</v>
      </c>
      <c r="Y495" s="147" t="s">
        <v>162</v>
      </c>
      <c r="Z495" s="147" t="s">
        <v>162</v>
      </c>
      <c r="AA495" s="147">
        <v>8.9999999999999993E-3</v>
      </c>
      <c r="AB495" s="147">
        <v>4.9000000000000002E-2</v>
      </c>
      <c r="AC495" s="12"/>
    </row>
    <row r="496" spans="1:29" x14ac:dyDescent="0.25">
      <c r="A496" s="98" t="s">
        <v>1926</v>
      </c>
      <c r="B496" s="147" t="s">
        <v>162</v>
      </c>
      <c r="C496" s="147">
        <v>0.36884422110552761</v>
      </c>
      <c r="D496" s="147">
        <v>0.19497487437185929</v>
      </c>
      <c r="E496" s="147">
        <v>0.3437185929648241</v>
      </c>
      <c r="F496" s="147">
        <v>8.0402010050251264E-3</v>
      </c>
      <c r="G496" s="147">
        <v>6.4321608040201012E-2</v>
      </c>
      <c r="H496" s="147">
        <v>2.0100502512562816E-3</v>
      </c>
      <c r="I496" s="147">
        <v>1.8090452261306532E-2</v>
      </c>
      <c r="J496" s="147">
        <v>1</v>
      </c>
      <c r="K496" s="148">
        <v>995</v>
      </c>
      <c r="L496" s="98"/>
      <c r="M496" s="147" t="s">
        <v>162</v>
      </c>
      <c r="N496" s="147" t="s">
        <v>162</v>
      </c>
      <c r="O496" s="147">
        <v>0.33900000000000002</v>
      </c>
      <c r="P496" s="147">
        <v>0.39900000000000002</v>
      </c>
      <c r="Q496" s="147">
        <v>0.17199999999999999</v>
      </c>
      <c r="R496" s="147">
        <v>0.221</v>
      </c>
      <c r="S496" s="147">
        <v>0.315</v>
      </c>
      <c r="T496" s="147">
        <v>0.374</v>
      </c>
      <c r="U496" s="147">
        <v>4.0000000000000001E-3</v>
      </c>
      <c r="V496" s="147">
        <v>1.6E-2</v>
      </c>
      <c r="W496" s="147">
        <v>5.0999999999999997E-2</v>
      </c>
      <c r="X496" s="147">
        <v>8.1000000000000003E-2</v>
      </c>
      <c r="Y496" s="147">
        <v>1E-3</v>
      </c>
      <c r="Z496" s="147">
        <v>7.0000000000000001E-3</v>
      </c>
      <c r="AA496" s="147">
        <v>1.0999999999999999E-2</v>
      </c>
      <c r="AB496" s="147">
        <v>2.8000000000000001E-2</v>
      </c>
      <c r="AC496" s="12"/>
    </row>
    <row r="497" spans="1:29" x14ac:dyDescent="0.25">
      <c r="A497" s="98" t="s">
        <v>1927</v>
      </c>
      <c r="B497" s="147" t="s">
        <v>162</v>
      </c>
      <c r="C497" s="147">
        <v>0.50478468899521534</v>
      </c>
      <c r="D497" s="147">
        <v>0.24282296650717702</v>
      </c>
      <c r="E497" s="147">
        <v>0.1423444976076555</v>
      </c>
      <c r="F497" s="147">
        <v>9.5693779904306216E-3</v>
      </c>
      <c r="G497" s="147">
        <v>8.2535885167464115E-2</v>
      </c>
      <c r="H497" s="147" t="s">
        <v>162</v>
      </c>
      <c r="I497" s="147">
        <v>1.7942583732057416E-2</v>
      </c>
      <c r="J497" s="147">
        <v>1</v>
      </c>
      <c r="K497" s="148">
        <v>836</v>
      </c>
      <c r="L497" s="98"/>
      <c r="M497" s="147" t="s">
        <v>162</v>
      </c>
      <c r="N497" s="147" t="s">
        <v>162</v>
      </c>
      <c r="O497" s="147">
        <v>0.47099999999999997</v>
      </c>
      <c r="P497" s="147">
        <v>0.53900000000000003</v>
      </c>
      <c r="Q497" s="147">
        <v>0.215</v>
      </c>
      <c r="R497" s="147">
        <v>0.27300000000000002</v>
      </c>
      <c r="S497" s="147">
        <v>0.12</v>
      </c>
      <c r="T497" s="147">
        <v>0.16800000000000001</v>
      </c>
      <c r="U497" s="147">
        <v>5.0000000000000001E-3</v>
      </c>
      <c r="V497" s="147">
        <v>1.9E-2</v>
      </c>
      <c r="W497" s="147">
        <v>6.6000000000000003E-2</v>
      </c>
      <c r="X497" s="147">
        <v>0.10299999999999999</v>
      </c>
      <c r="Y497" s="147" t="s">
        <v>162</v>
      </c>
      <c r="Z497" s="147" t="s">
        <v>162</v>
      </c>
      <c r="AA497" s="147">
        <v>1.0999999999999999E-2</v>
      </c>
      <c r="AB497" s="147">
        <v>2.9000000000000001E-2</v>
      </c>
      <c r="AC497" s="12"/>
    </row>
    <row r="498" spans="1:29" x14ac:dyDescent="0.25">
      <c r="A498" s="98" t="s">
        <v>1928</v>
      </c>
      <c r="B498" s="147" t="s">
        <v>162</v>
      </c>
      <c r="C498" s="147">
        <v>0.36920980926430519</v>
      </c>
      <c r="D498" s="147">
        <v>0.33514986376021799</v>
      </c>
      <c r="E498" s="147">
        <v>0.167574931880109</v>
      </c>
      <c r="F498" s="147">
        <v>8.1743869209809257E-3</v>
      </c>
      <c r="G498" s="147">
        <v>9.5367847411444148E-2</v>
      </c>
      <c r="H498" s="147" t="s">
        <v>162</v>
      </c>
      <c r="I498" s="147">
        <v>2.4523160762942781E-2</v>
      </c>
      <c r="J498" s="147">
        <v>1</v>
      </c>
      <c r="K498" s="148">
        <v>734</v>
      </c>
      <c r="L498" s="98"/>
      <c r="M498" s="147" t="s">
        <v>162</v>
      </c>
      <c r="N498" s="147" t="s">
        <v>162</v>
      </c>
      <c r="O498" s="147">
        <v>0.33500000000000002</v>
      </c>
      <c r="P498" s="147">
        <v>0.40500000000000003</v>
      </c>
      <c r="Q498" s="147">
        <v>0.30199999999999999</v>
      </c>
      <c r="R498" s="147">
        <v>0.37</v>
      </c>
      <c r="S498" s="147">
        <v>0.14199999999999999</v>
      </c>
      <c r="T498" s="147">
        <v>0.19600000000000001</v>
      </c>
      <c r="U498" s="147">
        <v>4.0000000000000001E-3</v>
      </c>
      <c r="V498" s="147">
        <v>1.7999999999999999E-2</v>
      </c>
      <c r="W498" s="147">
        <v>7.5999999999999998E-2</v>
      </c>
      <c r="X498" s="147">
        <v>0.11899999999999999</v>
      </c>
      <c r="Y498" s="147" t="s">
        <v>162</v>
      </c>
      <c r="Z498" s="147" t="s">
        <v>162</v>
      </c>
      <c r="AA498" s="147">
        <v>1.6E-2</v>
      </c>
      <c r="AB498" s="147">
        <v>3.7999999999999999E-2</v>
      </c>
      <c r="AC498" s="12"/>
    </row>
    <row r="499" spans="1:29" x14ac:dyDescent="0.25">
      <c r="A499" s="98" t="s">
        <v>1929</v>
      </c>
      <c r="B499" s="147" t="s">
        <v>162</v>
      </c>
      <c r="C499" s="147">
        <v>0.29084380610412924</v>
      </c>
      <c r="D499" s="147">
        <v>0.34470377019748655</v>
      </c>
      <c r="E499" s="147">
        <v>0.14721723518850988</v>
      </c>
      <c r="F499" s="147">
        <v>1.2567324955116697E-2</v>
      </c>
      <c r="G499" s="147">
        <v>0.17235188509874327</v>
      </c>
      <c r="H499" s="147" t="s">
        <v>162</v>
      </c>
      <c r="I499" s="147">
        <v>3.231597845601436E-2</v>
      </c>
      <c r="J499" s="147">
        <v>1</v>
      </c>
      <c r="K499" s="148">
        <v>557</v>
      </c>
      <c r="L499" s="98"/>
      <c r="M499" s="147" t="s">
        <v>162</v>
      </c>
      <c r="N499" s="147" t="s">
        <v>162</v>
      </c>
      <c r="O499" s="147">
        <v>0.255</v>
      </c>
      <c r="P499" s="147">
        <v>0.33</v>
      </c>
      <c r="Q499" s="147">
        <v>0.30599999999999999</v>
      </c>
      <c r="R499" s="147">
        <v>0.38500000000000001</v>
      </c>
      <c r="S499" s="147">
        <v>0.12</v>
      </c>
      <c r="T499" s="147">
        <v>0.17899999999999999</v>
      </c>
      <c r="U499" s="147">
        <v>6.0000000000000001E-3</v>
      </c>
      <c r="V499" s="147">
        <v>2.5999999999999999E-2</v>
      </c>
      <c r="W499" s="147">
        <v>0.14299999999999999</v>
      </c>
      <c r="X499" s="147">
        <v>0.20599999999999999</v>
      </c>
      <c r="Y499" s="147" t="s">
        <v>162</v>
      </c>
      <c r="Z499" s="147" t="s">
        <v>162</v>
      </c>
      <c r="AA499" s="147">
        <v>2.1000000000000001E-2</v>
      </c>
      <c r="AB499" s="147">
        <v>5.0999999999999997E-2</v>
      </c>
      <c r="AC499" s="12"/>
    </row>
    <row r="500" spans="1:29" x14ac:dyDescent="0.25">
      <c r="A500" s="98" t="s">
        <v>1930</v>
      </c>
      <c r="B500" s="147" t="s">
        <v>162</v>
      </c>
      <c r="C500" s="147">
        <v>3.4965034965034968E-2</v>
      </c>
      <c r="D500" s="147">
        <v>0.2529137529137529</v>
      </c>
      <c r="E500" s="147">
        <v>0.1351981351981352</v>
      </c>
      <c r="F500" s="147">
        <v>2.9137529137529136E-2</v>
      </c>
      <c r="G500" s="147">
        <v>0.52097902097902093</v>
      </c>
      <c r="H500" s="147" t="s">
        <v>162</v>
      </c>
      <c r="I500" s="147">
        <v>2.6806526806526808E-2</v>
      </c>
      <c r="J500" s="147">
        <v>0.99999999999999989</v>
      </c>
      <c r="K500" s="148">
        <v>858</v>
      </c>
      <c r="L500" s="98"/>
      <c r="M500" s="147" t="s">
        <v>162</v>
      </c>
      <c r="N500" s="147" t="s">
        <v>162</v>
      </c>
      <c r="O500" s="147">
        <v>2.5000000000000001E-2</v>
      </c>
      <c r="P500" s="147">
        <v>4.9000000000000002E-2</v>
      </c>
      <c r="Q500" s="147">
        <v>0.22500000000000001</v>
      </c>
      <c r="R500" s="147">
        <v>0.28299999999999997</v>
      </c>
      <c r="S500" s="147">
        <v>0.114</v>
      </c>
      <c r="T500" s="147">
        <v>0.16</v>
      </c>
      <c r="U500" s="147">
        <v>0.02</v>
      </c>
      <c r="V500" s="147">
        <v>4.2999999999999997E-2</v>
      </c>
      <c r="W500" s="147">
        <v>0.48799999999999999</v>
      </c>
      <c r="X500" s="147">
        <v>0.55400000000000005</v>
      </c>
      <c r="Y500" s="147" t="s">
        <v>162</v>
      </c>
      <c r="Z500" s="147" t="s">
        <v>162</v>
      </c>
      <c r="AA500" s="147">
        <v>1.7999999999999999E-2</v>
      </c>
      <c r="AB500" s="147">
        <v>0.04</v>
      </c>
      <c r="AC500" s="12"/>
    </row>
    <row r="501" spans="1:29" x14ac:dyDescent="0.25">
      <c r="A501" s="98" t="s">
        <v>1931</v>
      </c>
      <c r="B501" s="147" t="s">
        <v>162</v>
      </c>
      <c r="C501" s="147">
        <v>0.11168831168831168</v>
      </c>
      <c r="D501" s="147">
        <v>0.42857142857142855</v>
      </c>
      <c r="E501" s="147">
        <v>0.13766233766233765</v>
      </c>
      <c r="F501" s="147">
        <v>1.8181818181818181E-2</v>
      </c>
      <c r="G501" s="147">
        <v>0.23203463203463204</v>
      </c>
      <c r="H501" s="147">
        <v>6.0606060606060606E-3</v>
      </c>
      <c r="I501" s="147">
        <v>6.5800865800865804E-2</v>
      </c>
      <c r="J501" s="147">
        <v>1</v>
      </c>
      <c r="K501" s="148">
        <v>1155</v>
      </c>
      <c r="L501" s="98"/>
      <c r="M501" s="147" t="s">
        <v>162</v>
      </c>
      <c r="N501" s="147" t="s">
        <v>162</v>
      </c>
      <c r="O501" s="147">
        <v>9.5000000000000001E-2</v>
      </c>
      <c r="P501" s="147">
        <v>0.13100000000000001</v>
      </c>
      <c r="Q501" s="147">
        <v>0.4</v>
      </c>
      <c r="R501" s="147">
        <v>0.45700000000000002</v>
      </c>
      <c r="S501" s="147">
        <v>0.11899999999999999</v>
      </c>
      <c r="T501" s="147">
        <v>0.159</v>
      </c>
      <c r="U501" s="147">
        <v>1.2E-2</v>
      </c>
      <c r="V501" s="147">
        <v>2.8000000000000001E-2</v>
      </c>
      <c r="W501" s="147">
        <v>0.20899999999999999</v>
      </c>
      <c r="X501" s="147">
        <v>0.25700000000000001</v>
      </c>
      <c r="Y501" s="147">
        <v>3.0000000000000001E-3</v>
      </c>
      <c r="Z501" s="147">
        <v>1.2E-2</v>
      </c>
      <c r="AA501" s="147">
        <v>5.2999999999999999E-2</v>
      </c>
      <c r="AB501" s="147">
        <v>8.2000000000000003E-2</v>
      </c>
      <c r="AC501" s="12"/>
    </row>
    <row r="502" spans="1:29" x14ac:dyDescent="0.25">
      <c r="A502" s="98" t="s">
        <v>1932</v>
      </c>
      <c r="B502" s="147" t="s">
        <v>162</v>
      </c>
      <c r="C502" s="147">
        <v>5.1522248243559721E-2</v>
      </c>
      <c r="D502" s="147">
        <v>0.26697892271662765</v>
      </c>
      <c r="E502" s="147">
        <v>0.1522248243559719</v>
      </c>
      <c r="F502" s="147">
        <v>3.5128805620608897E-2</v>
      </c>
      <c r="G502" s="147">
        <v>0.46838407494145201</v>
      </c>
      <c r="H502" s="147">
        <v>2.34192037470726E-3</v>
      </c>
      <c r="I502" s="147">
        <v>2.3419203747072601E-2</v>
      </c>
      <c r="J502" s="147">
        <v>1</v>
      </c>
      <c r="K502" s="148">
        <v>427</v>
      </c>
      <c r="L502" s="98"/>
      <c r="M502" s="147" t="s">
        <v>162</v>
      </c>
      <c r="N502" s="147" t="s">
        <v>162</v>
      </c>
      <c r="O502" s="147">
        <v>3.4000000000000002E-2</v>
      </c>
      <c r="P502" s="147">
        <v>7.6999999999999999E-2</v>
      </c>
      <c r="Q502" s="147">
        <v>0.22700000000000001</v>
      </c>
      <c r="R502" s="147">
        <v>0.311</v>
      </c>
      <c r="S502" s="147">
        <v>0.121</v>
      </c>
      <c r="T502" s="147">
        <v>0.189</v>
      </c>
      <c r="U502" s="147">
        <v>2.1000000000000001E-2</v>
      </c>
      <c r="V502" s="147">
        <v>5.7000000000000002E-2</v>
      </c>
      <c r="W502" s="147">
        <v>0.42199999999999999</v>
      </c>
      <c r="X502" s="147">
        <v>0.51600000000000001</v>
      </c>
      <c r="Y502" s="147">
        <v>0</v>
      </c>
      <c r="Z502" s="147">
        <v>1.2999999999999999E-2</v>
      </c>
      <c r="AA502" s="147">
        <v>1.2999999999999999E-2</v>
      </c>
      <c r="AB502" s="147">
        <v>4.2999999999999997E-2</v>
      </c>
      <c r="AC502" s="12"/>
    </row>
    <row r="503" spans="1:29" x14ac:dyDescent="0.25">
      <c r="A503" s="98" t="s">
        <v>1933</v>
      </c>
      <c r="B503" s="147" t="s">
        <v>162</v>
      </c>
      <c r="C503" s="147">
        <v>0.29861656497311667</v>
      </c>
      <c r="D503" s="147">
        <v>0.18473992629734792</v>
      </c>
      <c r="E503" s="147">
        <v>0.11472240681447472</v>
      </c>
      <c r="F503" s="147">
        <v>1.5525886546245394E-2</v>
      </c>
      <c r="G503" s="147">
        <v>0.36428441974264486</v>
      </c>
      <c r="H503" s="147">
        <v>5.3766688817736968E-3</v>
      </c>
      <c r="I503" s="147">
        <v>1.6734126744396786E-2</v>
      </c>
      <c r="J503" s="147">
        <v>1.0000000000000002</v>
      </c>
      <c r="K503" s="148">
        <v>16553</v>
      </c>
      <c r="L503" s="98"/>
      <c r="M503" s="147" t="s">
        <v>162</v>
      </c>
      <c r="N503" s="147" t="s">
        <v>162</v>
      </c>
      <c r="O503" s="147">
        <v>0.29199999999999998</v>
      </c>
      <c r="P503" s="147">
        <v>0.30599999999999999</v>
      </c>
      <c r="Q503" s="147">
        <v>0.17899999999999999</v>
      </c>
      <c r="R503" s="147">
        <v>0.191</v>
      </c>
      <c r="S503" s="147">
        <v>0.11</v>
      </c>
      <c r="T503" s="147">
        <v>0.12</v>
      </c>
      <c r="U503" s="147">
        <v>1.4E-2</v>
      </c>
      <c r="V503" s="147">
        <v>1.7999999999999999E-2</v>
      </c>
      <c r="W503" s="147">
        <v>0.35699999999999998</v>
      </c>
      <c r="X503" s="147">
        <v>0.372</v>
      </c>
      <c r="Y503" s="147">
        <v>4.0000000000000001E-3</v>
      </c>
      <c r="Z503" s="147">
        <v>7.0000000000000001E-3</v>
      </c>
      <c r="AA503" s="147">
        <v>1.4999999999999999E-2</v>
      </c>
      <c r="AB503" s="147">
        <v>1.9E-2</v>
      </c>
      <c r="AC503" s="12"/>
    </row>
    <row r="504" spans="1:29" x14ac:dyDescent="0.25">
      <c r="A504" s="98" t="s">
        <v>1934</v>
      </c>
      <c r="B504" s="147" t="s">
        <v>162</v>
      </c>
      <c r="C504" s="147">
        <v>0.63043478260869568</v>
      </c>
      <c r="D504" s="147">
        <v>0.2391304347826087</v>
      </c>
      <c r="E504" s="147">
        <v>3.2608695652173912E-2</v>
      </c>
      <c r="F504" s="147" t="s">
        <v>162</v>
      </c>
      <c r="G504" s="147">
        <v>6.5217391304347824E-2</v>
      </c>
      <c r="H504" s="147" t="s">
        <v>162</v>
      </c>
      <c r="I504" s="147">
        <v>3.2608695652173912E-2</v>
      </c>
      <c r="J504" s="147">
        <v>1</v>
      </c>
      <c r="K504" s="148">
        <v>92</v>
      </c>
      <c r="L504" s="98"/>
      <c r="M504" s="147" t="s">
        <v>162</v>
      </c>
      <c r="N504" s="147" t="s">
        <v>162</v>
      </c>
      <c r="O504" s="147">
        <v>0.52800000000000002</v>
      </c>
      <c r="P504" s="147">
        <v>0.72199999999999998</v>
      </c>
      <c r="Q504" s="147">
        <v>0.16400000000000001</v>
      </c>
      <c r="R504" s="147">
        <v>0.33600000000000002</v>
      </c>
      <c r="S504" s="147">
        <v>1.0999999999999999E-2</v>
      </c>
      <c r="T504" s="147">
        <v>9.1999999999999998E-2</v>
      </c>
      <c r="U504" s="147" t="s">
        <v>162</v>
      </c>
      <c r="V504" s="147" t="s">
        <v>162</v>
      </c>
      <c r="W504" s="147">
        <v>0.03</v>
      </c>
      <c r="X504" s="147">
        <v>0.13500000000000001</v>
      </c>
      <c r="Y504" s="147" t="s">
        <v>162</v>
      </c>
      <c r="Z504" s="147" t="s">
        <v>162</v>
      </c>
      <c r="AA504" s="147">
        <v>1.0999999999999999E-2</v>
      </c>
      <c r="AB504" s="147">
        <v>9.1999999999999998E-2</v>
      </c>
      <c r="AC504" s="12"/>
    </row>
    <row r="505" spans="1:29" x14ac:dyDescent="0.25">
      <c r="A505" s="98" t="s">
        <v>1935</v>
      </c>
      <c r="B505" s="147" t="s">
        <v>162</v>
      </c>
      <c r="C505" s="147">
        <v>0.47370870172173102</v>
      </c>
      <c r="D505" s="147">
        <v>0.32829222894369475</v>
      </c>
      <c r="E505" s="147">
        <v>8.2131223825034905E-2</v>
      </c>
      <c r="F505" s="147">
        <v>7.2126570497906004E-3</v>
      </c>
      <c r="G505" s="147">
        <v>2.7687296416938109E-2</v>
      </c>
      <c r="H505" s="147">
        <v>2.3266635644485808E-4</v>
      </c>
      <c r="I505" s="147">
        <v>8.073522568636575E-2</v>
      </c>
      <c r="J505" s="147">
        <v>0.99999999999999989</v>
      </c>
      <c r="K505" s="148">
        <v>4298</v>
      </c>
      <c r="L505" s="98"/>
      <c r="M505" s="147" t="s">
        <v>162</v>
      </c>
      <c r="N505" s="147" t="s">
        <v>162</v>
      </c>
      <c r="O505" s="147">
        <v>0.45900000000000002</v>
      </c>
      <c r="P505" s="147">
        <v>0.48899999999999999</v>
      </c>
      <c r="Q505" s="147">
        <v>0.314</v>
      </c>
      <c r="R505" s="147">
        <v>0.34200000000000003</v>
      </c>
      <c r="S505" s="147">
        <v>7.3999999999999996E-2</v>
      </c>
      <c r="T505" s="147">
        <v>9.0999999999999998E-2</v>
      </c>
      <c r="U505" s="147">
        <v>5.0000000000000001E-3</v>
      </c>
      <c r="V505" s="147">
        <v>0.01</v>
      </c>
      <c r="W505" s="147">
        <v>2.3E-2</v>
      </c>
      <c r="X505" s="147">
        <v>3.3000000000000002E-2</v>
      </c>
      <c r="Y505" s="147">
        <v>0</v>
      </c>
      <c r="Z505" s="147">
        <v>1E-3</v>
      </c>
      <c r="AA505" s="147">
        <v>7.2999999999999995E-2</v>
      </c>
      <c r="AB505" s="147">
        <v>8.8999999999999996E-2</v>
      </c>
      <c r="AC505" s="12"/>
    </row>
    <row r="506" spans="1:29" x14ac:dyDescent="0.25">
      <c r="A506" s="98" t="s">
        <v>1936</v>
      </c>
      <c r="B506" s="147" t="s">
        <v>162</v>
      </c>
      <c r="C506" s="147">
        <v>0.24105011933174225</v>
      </c>
      <c r="D506" s="147">
        <v>0.2052505966587112</v>
      </c>
      <c r="E506" s="147">
        <v>0.15393794749403342</v>
      </c>
      <c r="F506" s="147">
        <v>2.7446300715990454E-2</v>
      </c>
      <c r="G506" s="147">
        <v>0.35918854415274465</v>
      </c>
      <c r="H506" s="147">
        <v>1.1933174224343676E-3</v>
      </c>
      <c r="I506" s="147">
        <v>1.1933174224343675E-2</v>
      </c>
      <c r="J506" s="147">
        <v>0.99999999999999989</v>
      </c>
      <c r="K506" s="148">
        <v>838</v>
      </c>
      <c r="L506" s="98"/>
      <c r="M506" s="147" t="s">
        <v>162</v>
      </c>
      <c r="N506" s="147" t="s">
        <v>162</v>
      </c>
      <c r="O506" s="147">
        <v>0.21299999999999999</v>
      </c>
      <c r="P506" s="147">
        <v>0.27100000000000002</v>
      </c>
      <c r="Q506" s="147">
        <v>0.17899999999999999</v>
      </c>
      <c r="R506" s="147">
        <v>0.23400000000000001</v>
      </c>
      <c r="S506" s="147">
        <v>0.13100000000000001</v>
      </c>
      <c r="T506" s="147">
        <v>0.18</v>
      </c>
      <c r="U506" s="147">
        <v>1.7999999999999999E-2</v>
      </c>
      <c r="V506" s="147">
        <v>4.1000000000000002E-2</v>
      </c>
      <c r="W506" s="147">
        <v>0.32700000000000001</v>
      </c>
      <c r="X506" s="147">
        <v>0.39200000000000002</v>
      </c>
      <c r="Y506" s="147">
        <v>0</v>
      </c>
      <c r="Z506" s="147">
        <v>7.0000000000000001E-3</v>
      </c>
      <c r="AA506" s="147">
        <v>6.0000000000000001E-3</v>
      </c>
      <c r="AB506" s="147">
        <v>2.1999999999999999E-2</v>
      </c>
      <c r="AC506" s="12"/>
    </row>
    <row r="507" spans="1:29" x14ac:dyDescent="0.25">
      <c r="A507" s="98" t="s">
        <v>1937</v>
      </c>
      <c r="B507" s="147" t="s">
        <v>162</v>
      </c>
      <c r="C507" s="147">
        <v>0.12156295224312591</v>
      </c>
      <c r="D507" s="147">
        <v>0.33212735166425472</v>
      </c>
      <c r="E507" s="147">
        <v>0.14616497829232997</v>
      </c>
      <c r="F507" s="147">
        <v>1.7366136034732273E-2</v>
      </c>
      <c r="G507" s="147">
        <v>0.3581765557163531</v>
      </c>
      <c r="H507" s="147">
        <v>5.065123010130246E-3</v>
      </c>
      <c r="I507" s="147">
        <v>1.9536903039073805E-2</v>
      </c>
      <c r="J507" s="147">
        <v>1</v>
      </c>
      <c r="K507" s="148">
        <v>1382</v>
      </c>
      <c r="L507" s="98"/>
      <c r="M507" s="147" t="s">
        <v>162</v>
      </c>
      <c r="N507" s="147" t="s">
        <v>162</v>
      </c>
      <c r="O507" s="147">
        <v>0.105</v>
      </c>
      <c r="P507" s="147">
        <v>0.14000000000000001</v>
      </c>
      <c r="Q507" s="147">
        <v>0.308</v>
      </c>
      <c r="R507" s="147">
        <v>0.35699999999999998</v>
      </c>
      <c r="S507" s="147">
        <v>0.129</v>
      </c>
      <c r="T507" s="147">
        <v>0.16600000000000001</v>
      </c>
      <c r="U507" s="147">
        <v>1.2E-2</v>
      </c>
      <c r="V507" s="147">
        <v>2.5999999999999999E-2</v>
      </c>
      <c r="W507" s="147">
        <v>0.33300000000000002</v>
      </c>
      <c r="X507" s="147">
        <v>0.38400000000000001</v>
      </c>
      <c r="Y507" s="147">
        <v>2E-3</v>
      </c>
      <c r="Z507" s="147">
        <v>0.01</v>
      </c>
      <c r="AA507" s="147">
        <v>1.2999999999999999E-2</v>
      </c>
      <c r="AB507" s="147">
        <v>2.8000000000000001E-2</v>
      </c>
      <c r="AC507" s="12"/>
    </row>
    <row r="508" spans="1:29" x14ac:dyDescent="0.25">
      <c r="A508" s="98" t="s">
        <v>1938</v>
      </c>
      <c r="B508" s="147" t="s">
        <v>162</v>
      </c>
      <c r="C508" s="147">
        <v>0.22678690714762859</v>
      </c>
      <c r="D508" s="147">
        <v>0.32999331997327991</v>
      </c>
      <c r="E508" s="147">
        <v>0.14362057448229792</v>
      </c>
      <c r="F508" s="147">
        <v>2.1042084168336674E-2</v>
      </c>
      <c r="G508" s="147">
        <v>0.23881095524382098</v>
      </c>
      <c r="H508" s="147">
        <v>6.680026720106881E-4</v>
      </c>
      <c r="I508" s="147">
        <v>3.9078156312625248E-2</v>
      </c>
      <c r="J508" s="147">
        <v>1</v>
      </c>
      <c r="K508" s="148">
        <v>2994</v>
      </c>
      <c r="L508" s="98"/>
      <c r="M508" s="147" t="s">
        <v>162</v>
      </c>
      <c r="N508" s="147" t="s">
        <v>162</v>
      </c>
      <c r="O508" s="147">
        <v>0.21199999999999999</v>
      </c>
      <c r="P508" s="147">
        <v>0.24199999999999999</v>
      </c>
      <c r="Q508" s="147">
        <v>0.313</v>
      </c>
      <c r="R508" s="147">
        <v>0.34699999999999998</v>
      </c>
      <c r="S508" s="147">
        <v>0.13200000000000001</v>
      </c>
      <c r="T508" s="147">
        <v>0.157</v>
      </c>
      <c r="U508" s="147">
        <v>1.6E-2</v>
      </c>
      <c r="V508" s="147">
        <v>2.7E-2</v>
      </c>
      <c r="W508" s="147">
        <v>0.224</v>
      </c>
      <c r="X508" s="147">
        <v>0.254</v>
      </c>
      <c r="Y508" s="147">
        <v>0</v>
      </c>
      <c r="Z508" s="147">
        <v>2E-3</v>
      </c>
      <c r="AA508" s="147">
        <v>3.3000000000000002E-2</v>
      </c>
      <c r="AB508" s="147">
        <v>4.7E-2</v>
      </c>
      <c r="AC508" s="12"/>
    </row>
    <row r="509" spans="1:29" x14ac:dyDescent="0.25">
      <c r="A509" s="98" t="s">
        <v>1939</v>
      </c>
      <c r="B509" s="147" t="s">
        <v>162</v>
      </c>
      <c r="C509" s="147">
        <v>0.36630847029077118</v>
      </c>
      <c r="D509" s="147">
        <v>0.20606826801517067</v>
      </c>
      <c r="E509" s="147">
        <v>8.7863463969658662E-2</v>
      </c>
      <c r="F509" s="147">
        <v>0.10556257901390645</v>
      </c>
      <c r="G509" s="147">
        <v>0.20638432364096082</v>
      </c>
      <c r="H509" s="147">
        <v>4.1087231352718075E-3</v>
      </c>
      <c r="I509" s="147">
        <v>2.3704171934260429E-2</v>
      </c>
      <c r="J509" s="147">
        <v>0.99999999999999989</v>
      </c>
      <c r="K509" s="148">
        <v>3164</v>
      </c>
      <c r="L509" s="98"/>
      <c r="M509" s="147" t="s">
        <v>162</v>
      </c>
      <c r="N509" s="147" t="s">
        <v>162</v>
      </c>
      <c r="O509" s="147">
        <v>0.35</v>
      </c>
      <c r="P509" s="147">
        <v>0.38300000000000001</v>
      </c>
      <c r="Q509" s="147">
        <v>0.192</v>
      </c>
      <c r="R509" s="147">
        <v>0.221</v>
      </c>
      <c r="S509" s="147">
        <v>7.8E-2</v>
      </c>
      <c r="T509" s="147">
        <v>9.8000000000000004E-2</v>
      </c>
      <c r="U509" s="147">
        <v>9.5000000000000001E-2</v>
      </c>
      <c r="V509" s="147">
        <v>0.11700000000000001</v>
      </c>
      <c r="W509" s="147">
        <v>0.193</v>
      </c>
      <c r="X509" s="147">
        <v>0.221</v>
      </c>
      <c r="Y509" s="147">
        <v>2E-3</v>
      </c>
      <c r="Z509" s="147">
        <v>7.0000000000000001E-3</v>
      </c>
      <c r="AA509" s="147">
        <v>1.9E-2</v>
      </c>
      <c r="AB509" s="147">
        <v>0.03</v>
      </c>
      <c r="AC509" s="12"/>
    </row>
    <row r="510" spans="1:29" x14ac:dyDescent="0.25">
      <c r="A510" s="98" t="s">
        <v>1940</v>
      </c>
      <c r="B510" s="147" t="s">
        <v>162</v>
      </c>
      <c r="C510" s="147">
        <v>0.29689549628334061</v>
      </c>
      <c r="D510" s="147">
        <v>0.19982509838216003</v>
      </c>
      <c r="E510" s="147">
        <v>0.14954088325317008</v>
      </c>
      <c r="F510" s="147">
        <v>2.3174464363795364E-2</v>
      </c>
      <c r="G510" s="147">
        <v>0.29689549628334061</v>
      </c>
      <c r="H510" s="147">
        <v>6.121556624398776E-3</v>
      </c>
      <c r="I510" s="147">
        <v>2.7547004809794492E-2</v>
      </c>
      <c r="J510" s="147">
        <v>0.99999999999999978</v>
      </c>
      <c r="K510" s="148">
        <v>2287</v>
      </c>
      <c r="L510" s="98"/>
      <c r="M510" s="147" t="s">
        <v>162</v>
      </c>
      <c r="N510" s="147" t="s">
        <v>162</v>
      </c>
      <c r="O510" s="147">
        <v>0.27900000000000003</v>
      </c>
      <c r="P510" s="147">
        <v>0.316</v>
      </c>
      <c r="Q510" s="147">
        <v>0.184</v>
      </c>
      <c r="R510" s="147">
        <v>0.217</v>
      </c>
      <c r="S510" s="147">
        <v>0.13600000000000001</v>
      </c>
      <c r="T510" s="147">
        <v>0.16500000000000001</v>
      </c>
      <c r="U510" s="147">
        <v>1.7999999999999999E-2</v>
      </c>
      <c r="V510" s="147">
        <v>0.03</v>
      </c>
      <c r="W510" s="147">
        <v>0.27900000000000003</v>
      </c>
      <c r="X510" s="147">
        <v>0.316</v>
      </c>
      <c r="Y510" s="147">
        <v>4.0000000000000001E-3</v>
      </c>
      <c r="Z510" s="147">
        <v>0.01</v>
      </c>
      <c r="AA510" s="147">
        <v>2.1999999999999999E-2</v>
      </c>
      <c r="AB510" s="147">
        <v>3.5000000000000003E-2</v>
      </c>
      <c r="AC510" s="12"/>
    </row>
    <row r="511" spans="1:29" x14ac:dyDescent="0.25">
      <c r="A511" s="98" t="s">
        <v>1941</v>
      </c>
      <c r="B511" s="147" t="s">
        <v>162</v>
      </c>
      <c r="C511" s="147">
        <v>0.11314413741598207</v>
      </c>
      <c r="D511" s="147">
        <v>0.21882001493651979</v>
      </c>
      <c r="E511" s="147">
        <v>0.12584017923823748</v>
      </c>
      <c r="F511" s="147">
        <v>2.5392083644510829E-2</v>
      </c>
      <c r="G511" s="147">
        <v>0.48282300224047797</v>
      </c>
      <c r="H511" s="147">
        <v>4.4809559372666168E-3</v>
      </c>
      <c r="I511" s="147">
        <v>2.9499626587005227E-2</v>
      </c>
      <c r="J511" s="147">
        <v>1</v>
      </c>
      <c r="K511" s="148">
        <v>2678</v>
      </c>
      <c r="L511" s="98"/>
      <c r="M511" s="147" t="s">
        <v>162</v>
      </c>
      <c r="N511" s="147" t="s">
        <v>162</v>
      </c>
      <c r="O511" s="147">
        <v>0.10199999999999999</v>
      </c>
      <c r="P511" s="147">
        <v>0.126</v>
      </c>
      <c r="Q511" s="147">
        <v>0.20399999999999999</v>
      </c>
      <c r="R511" s="147">
        <v>0.23499999999999999</v>
      </c>
      <c r="S511" s="147">
        <v>0.114</v>
      </c>
      <c r="T511" s="147">
        <v>0.13900000000000001</v>
      </c>
      <c r="U511" s="147">
        <v>0.02</v>
      </c>
      <c r="V511" s="147">
        <v>3.2000000000000001E-2</v>
      </c>
      <c r="W511" s="147">
        <v>0.46400000000000002</v>
      </c>
      <c r="X511" s="147">
        <v>0.502</v>
      </c>
      <c r="Y511" s="147">
        <v>3.0000000000000001E-3</v>
      </c>
      <c r="Z511" s="147">
        <v>8.0000000000000002E-3</v>
      </c>
      <c r="AA511" s="147">
        <v>2.4E-2</v>
      </c>
      <c r="AB511" s="147">
        <v>3.6999999999999998E-2</v>
      </c>
      <c r="AC511" s="12"/>
    </row>
    <row r="512" spans="1:29" x14ac:dyDescent="0.25">
      <c r="A512" s="98" t="s">
        <v>1942</v>
      </c>
      <c r="B512" s="147" t="s">
        <v>162</v>
      </c>
      <c r="C512" s="147">
        <v>0.30981300942943901</v>
      </c>
      <c r="D512" s="147">
        <v>0.41433594374300781</v>
      </c>
      <c r="E512" s="147">
        <v>0.11139523733418571</v>
      </c>
      <c r="F512" s="147">
        <v>2.5891002077673007E-2</v>
      </c>
      <c r="G512" s="147">
        <v>0.1019657983058974</v>
      </c>
      <c r="H512" s="147">
        <v>2.4772255074316765E-3</v>
      </c>
      <c r="I512" s="147">
        <v>3.4121783602365348E-2</v>
      </c>
      <c r="J512" s="147">
        <v>1</v>
      </c>
      <c r="K512" s="148">
        <v>12514</v>
      </c>
      <c r="L512" s="98"/>
      <c r="M512" s="147" t="s">
        <v>162</v>
      </c>
      <c r="N512" s="147" t="s">
        <v>162</v>
      </c>
      <c r="O512" s="147">
        <v>0.30199999999999999</v>
      </c>
      <c r="P512" s="147">
        <v>0.318</v>
      </c>
      <c r="Q512" s="147">
        <v>0.40600000000000003</v>
      </c>
      <c r="R512" s="147">
        <v>0.42299999999999999</v>
      </c>
      <c r="S512" s="147">
        <v>0.106</v>
      </c>
      <c r="T512" s="147">
        <v>0.11700000000000001</v>
      </c>
      <c r="U512" s="147">
        <v>2.3E-2</v>
      </c>
      <c r="V512" s="147">
        <v>2.9000000000000001E-2</v>
      </c>
      <c r="W512" s="147">
        <v>9.7000000000000003E-2</v>
      </c>
      <c r="X512" s="147">
        <v>0.107</v>
      </c>
      <c r="Y512" s="147">
        <v>2E-3</v>
      </c>
      <c r="Z512" s="147">
        <v>4.0000000000000001E-3</v>
      </c>
      <c r="AA512" s="147">
        <v>3.1E-2</v>
      </c>
      <c r="AB512" s="147">
        <v>3.6999999999999998E-2</v>
      </c>
      <c r="AC512" s="12"/>
    </row>
    <row r="513" spans="1:29" x14ac:dyDescent="0.25">
      <c r="A513" s="98" t="s">
        <v>1943</v>
      </c>
      <c r="B513" s="147" t="s">
        <v>162</v>
      </c>
      <c r="C513" s="147">
        <v>0.16981132075471697</v>
      </c>
      <c r="D513" s="147">
        <v>0.40058055152394773</v>
      </c>
      <c r="E513" s="147">
        <v>0.17126269956458637</v>
      </c>
      <c r="F513" s="147">
        <v>1.741654571843251E-2</v>
      </c>
      <c r="G513" s="147">
        <v>0.19158200290275762</v>
      </c>
      <c r="H513" s="147">
        <v>1.4513788098693759E-3</v>
      </c>
      <c r="I513" s="147">
        <v>4.7895500725689405E-2</v>
      </c>
      <c r="J513" s="147">
        <v>1</v>
      </c>
      <c r="K513" s="148">
        <v>689</v>
      </c>
      <c r="L513" s="98"/>
      <c r="M513" s="147" t="s">
        <v>162</v>
      </c>
      <c r="N513" s="147" t="s">
        <v>162</v>
      </c>
      <c r="O513" s="147">
        <v>0.14399999999999999</v>
      </c>
      <c r="P513" s="147">
        <v>0.2</v>
      </c>
      <c r="Q513" s="147">
        <v>0.36499999999999999</v>
      </c>
      <c r="R513" s="147">
        <v>0.438</v>
      </c>
      <c r="S513" s="147">
        <v>0.14499999999999999</v>
      </c>
      <c r="T513" s="147">
        <v>0.20100000000000001</v>
      </c>
      <c r="U513" s="147">
        <v>0.01</v>
      </c>
      <c r="V513" s="147">
        <v>0.03</v>
      </c>
      <c r="W513" s="147">
        <v>0.16400000000000001</v>
      </c>
      <c r="X513" s="147">
        <v>0.223</v>
      </c>
      <c r="Y513" s="147">
        <v>0</v>
      </c>
      <c r="Z513" s="147">
        <v>8.0000000000000002E-3</v>
      </c>
      <c r="AA513" s="147">
        <v>3.4000000000000002E-2</v>
      </c>
      <c r="AB513" s="147">
        <v>6.6000000000000003E-2</v>
      </c>
      <c r="AC513" s="12"/>
    </row>
    <row r="514" spans="1:29" x14ac:dyDescent="0.25">
      <c r="A514" s="98" t="s">
        <v>1944</v>
      </c>
      <c r="B514" s="147" t="s">
        <v>162</v>
      </c>
      <c r="C514" s="147">
        <v>0.23414454277286137</v>
      </c>
      <c r="D514" s="147">
        <v>0.23783185840707965</v>
      </c>
      <c r="E514" s="147">
        <v>0.1006637168141593</v>
      </c>
      <c r="F514" s="147">
        <v>7.8171091445427734E-2</v>
      </c>
      <c r="G514" s="147">
        <v>0.32227138643067849</v>
      </c>
      <c r="H514" s="147">
        <v>2.9498525073746312E-3</v>
      </c>
      <c r="I514" s="147">
        <v>2.396755162241888E-2</v>
      </c>
      <c r="J514" s="147">
        <v>1</v>
      </c>
      <c r="K514" s="148">
        <v>2712</v>
      </c>
      <c r="L514" s="98"/>
      <c r="M514" s="147" t="s">
        <v>162</v>
      </c>
      <c r="N514" s="147" t="s">
        <v>162</v>
      </c>
      <c r="O514" s="147">
        <v>0.219</v>
      </c>
      <c r="P514" s="147">
        <v>0.25</v>
      </c>
      <c r="Q514" s="147">
        <v>0.222</v>
      </c>
      <c r="R514" s="147">
        <v>0.254</v>
      </c>
      <c r="S514" s="147">
        <v>0.09</v>
      </c>
      <c r="T514" s="147">
        <v>0.113</v>
      </c>
      <c r="U514" s="147">
        <v>6.9000000000000006E-2</v>
      </c>
      <c r="V514" s="147">
        <v>8.8999999999999996E-2</v>
      </c>
      <c r="W514" s="147">
        <v>0.30499999999999999</v>
      </c>
      <c r="X514" s="147">
        <v>0.34</v>
      </c>
      <c r="Y514" s="147">
        <v>1E-3</v>
      </c>
      <c r="Z514" s="147">
        <v>6.0000000000000001E-3</v>
      </c>
      <c r="AA514" s="147">
        <v>1.9E-2</v>
      </c>
      <c r="AB514" s="147">
        <v>0.03</v>
      </c>
      <c r="AC514" s="12"/>
    </row>
    <row r="515" spans="1:29" x14ac:dyDescent="0.25">
      <c r="A515" s="98" t="s">
        <v>1945</v>
      </c>
      <c r="B515" s="147" t="s">
        <v>162</v>
      </c>
      <c r="C515" s="147">
        <v>0.53810975609756095</v>
      </c>
      <c r="D515" s="147">
        <v>0.21036585365853658</v>
      </c>
      <c r="E515" s="147">
        <v>8.8414634146341459E-2</v>
      </c>
      <c r="F515" s="147">
        <v>1.524390243902439E-2</v>
      </c>
      <c r="G515" s="147">
        <v>9.6036585365853661E-2</v>
      </c>
      <c r="H515" s="147" t="s">
        <v>162</v>
      </c>
      <c r="I515" s="147">
        <v>5.1829268292682924E-2</v>
      </c>
      <c r="J515" s="147">
        <v>1</v>
      </c>
      <c r="K515" s="148">
        <v>656</v>
      </c>
      <c r="L515" s="98"/>
      <c r="M515" s="147" t="s">
        <v>162</v>
      </c>
      <c r="N515" s="147" t="s">
        <v>162</v>
      </c>
      <c r="O515" s="147">
        <v>0.5</v>
      </c>
      <c r="P515" s="147">
        <v>0.57599999999999996</v>
      </c>
      <c r="Q515" s="147">
        <v>0.18099999999999999</v>
      </c>
      <c r="R515" s="147">
        <v>0.24299999999999999</v>
      </c>
      <c r="S515" s="147">
        <v>6.9000000000000006E-2</v>
      </c>
      <c r="T515" s="147">
        <v>0.113</v>
      </c>
      <c r="U515" s="147">
        <v>8.0000000000000002E-3</v>
      </c>
      <c r="V515" s="147">
        <v>2.8000000000000001E-2</v>
      </c>
      <c r="W515" s="147">
        <v>7.5999999999999998E-2</v>
      </c>
      <c r="X515" s="147">
        <v>0.121</v>
      </c>
      <c r="Y515" s="147" t="s">
        <v>162</v>
      </c>
      <c r="Z515" s="147" t="s">
        <v>162</v>
      </c>
      <c r="AA515" s="147">
        <v>3.6999999999999998E-2</v>
      </c>
      <c r="AB515" s="147">
        <v>7.1999999999999995E-2</v>
      </c>
      <c r="AC515" s="12"/>
    </row>
    <row r="516" spans="1:29" x14ac:dyDescent="0.25">
      <c r="A516" s="98" t="s">
        <v>1946</v>
      </c>
      <c r="B516" s="147" t="s">
        <v>162</v>
      </c>
      <c r="C516" s="147">
        <v>0.46627068307170133</v>
      </c>
      <c r="D516" s="147">
        <v>0.29826050063640219</v>
      </c>
      <c r="E516" s="147">
        <v>0.10564276622825626</v>
      </c>
      <c r="F516" s="147">
        <v>1.1030971574034791E-2</v>
      </c>
      <c r="G516" s="147">
        <v>8.655070004242682E-2</v>
      </c>
      <c r="H516" s="147">
        <v>2.1213406873143827E-3</v>
      </c>
      <c r="I516" s="147">
        <v>3.0123037759864236E-2</v>
      </c>
      <c r="J516" s="147">
        <v>1</v>
      </c>
      <c r="K516" s="148">
        <v>2357</v>
      </c>
      <c r="L516" s="98"/>
      <c r="M516" s="147" t="s">
        <v>162</v>
      </c>
      <c r="N516" s="147" t="s">
        <v>162</v>
      </c>
      <c r="O516" s="147">
        <v>0.44600000000000001</v>
      </c>
      <c r="P516" s="147">
        <v>0.48599999999999999</v>
      </c>
      <c r="Q516" s="147">
        <v>0.28000000000000003</v>
      </c>
      <c r="R516" s="147">
        <v>0.317</v>
      </c>
      <c r="S516" s="147">
        <v>9.4E-2</v>
      </c>
      <c r="T516" s="147">
        <v>0.11899999999999999</v>
      </c>
      <c r="U516" s="147">
        <v>8.0000000000000002E-3</v>
      </c>
      <c r="V516" s="147">
        <v>1.6E-2</v>
      </c>
      <c r="W516" s="147">
        <v>7.5999999999999998E-2</v>
      </c>
      <c r="X516" s="147">
        <v>9.9000000000000005E-2</v>
      </c>
      <c r="Y516" s="147">
        <v>1E-3</v>
      </c>
      <c r="Z516" s="147">
        <v>5.0000000000000001E-3</v>
      </c>
      <c r="AA516" s="147">
        <v>2.4E-2</v>
      </c>
      <c r="AB516" s="147">
        <v>3.7999999999999999E-2</v>
      </c>
      <c r="AC516" s="12"/>
    </row>
    <row r="517" spans="1:29" x14ac:dyDescent="0.25">
      <c r="A517" s="98" t="s">
        <v>1947</v>
      </c>
      <c r="B517" s="147" t="s">
        <v>162</v>
      </c>
      <c r="C517" s="147">
        <v>0.34624145785876992</v>
      </c>
      <c r="D517" s="147">
        <v>0.42369020501138954</v>
      </c>
      <c r="E517" s="147">
        <v>0.12984054669703873</v>
      </c>
      <c r="F517" s="147">
        <v>1.8223234624145785E-2</v>
      </c>
      <c r="G517" s="147">
        <v>6.6059225512528477E-2</v>
      </c>
      <c r="H517" s="147" t="s">
        <v>162</v>
      </c>
      <c r="I517" s="147">
        <v>1.5945330296127564E-2</v>
      </c>
      <c r="J517" s="147">
        <v>1</v>
      </c>
      <c r="K517" s="148">
        <v>439</v>
      </c>
      <c r="L517" s="98"/>
      <c r="M517" s="147" t="s">
        <v>162</v>
      </c>
      <c r="N517" s="147" t="s">
        <v>162</v>
      </c>
      <c r="O517" s="147">
        <v>0.30299999999999999</v>
      </c>
      <c r="P517" s="147">
        <v>0.39200000000000002</v>
      </c>
      <c r="Q517" s="147">
        <v>0.378</v>
      </c>
      <c r="R517" s="147">
        <v>0.47</v>
      </c>
      <c r="S517" s="147">
        <v>0.10199999999999999</v>
      </c>
      <c r="T517" s="147">
        <v>0.16500000000000001</v>
      </c>
      <c r="U517" s="147">
        <v>8.9999999999999993E-3</v>
      </c>
      <c r="V517" s="147">
        <v>3.5999999999999997E-2</v>
      </c>
      <c r="W517" s="147">
        <v>4.5999999999999999E-2</v>
      </c>
      <c r="X517" s="147">
        <v>9.2999999999999999E-2</v>
      </c>
      <c r="Y517" s="147" t="s">
        <v>162</v>
      </c>
      <c r="Z517" s="147" t="s">
        <v>162</v>
      </c>
      <c r="AA517" s="147">
        <v>8.0000000000000002E-3</v>
      </c>
      <c r="AB517" s="147">
        <v>3.3000000000000002E-2</v>
      </c>
      <c r="AC517" s="12"/>
    </row>
    <row r="518" spans="1:29" x14ac:dyDescent="0.25">
      <c r="A518" s="98" t="s">
        <v>1948</v>
      </c>
      <c r="B518" s="147">
        <v>5.4960449022665933E-2</v>
      </c>
      <c r="C518" s="147">
        <v>0.30311831672534717</v>
      </c>
      <c r="D518" s="147">
        <v>0.25017510763282497</v>
      </c>
      <c r="E518" s="147">
        <v>0.10891227808025999</v>
      </c>
      <c r="F518" s="147">
        <v>2.2432455149098314E-2</v>
      </c>
      <c r="G518" s="147">
        <v>0.22895673207131317</v>
      </c>
      <c r="H518" s="147">
        <v>3.5955433940061824E-3</v>
      </c>
      <c r="I518" s="147">
        <v>2.7849117924484249E-2</v>
      </c>
      <c r="J518" s="147">
        <v>1</v>
      </c>
      <c r="K518" s="148">
        <v>107077</v>
      </c>
      <c r="L518" s="98"/>
      <c r="M518" s="147">
        <v>5.3999999999999999E-2</v>
      </c>
      <c r="N518" s="147">
        <v>5.6000000000000001E-2</v>
      </c>
      <c r="O518" s="147">
        <v>0.3</v>
      </c>
      <c r="P518" s="147">
        <v>0.30599999999999999</v>
      </c>
      <c r="Q518" s="147">
        <v>0.248</v>
      </c>
      <c r="R518" s="147">
        <v>0.253</v>
      </c>
      <c r="S518" s="147">
        <v>0.107</v>
      </c>
      <c r="T518" s="147">
        <v>0.111</v>
      </c>
      <c r="U518" s="147">
        <v>2.1999999999999999E-2</v>
      </c>
      <c r="V518" s="147">
        <v>2.3E-2</v>
      </c>
      <c r="W518" s="147">
        <v>0.22600000000000001</v>
      </c>
      <c r="X518" s="147">
        <v>0.23100000000000001</v>
      </c>
      <c r="Y518" s="147">
        <v>3.0000000000000001E-3</v>
      </c>
      <c r="Z518" s="147">
        <v>4.0000000000000001E-3</v>
      </c>
      <c r="AA518" s="147">
        <v>2.7E-2</v>
      </c>
      <c r="AB518" s="147">
        <v>2.9000000000000001E-2</v>
      </c>
      <c r="AC518" s="12"/>
    </row>
    <row r="519" spans="1:29" x14ac:dyDescent="0.25">
      <c r="A519" s="98" t="s">
        <v>1949</v>
      </c>
      <c r="B519" s="147" t="s">
        <v>162</v>
      </c>
      <c r="C519" s="147">
        <v>1.1494252873563218E-2</v>
      </c>
      <c r="D519" s="147">
        <v>0.1736237144585602</v>
      </c>
      <c r="E519" s="147">
        <v>0.15970961887477314</v>
      </c>
      <c r="F519" s="147">
        <v>4.0532365396249243E-2</v>
      </c>
      <c r="G519" s="147">
        <v>0.58983666061705986</v>
      </c>
      <c r="H519" s="147">
        <v>6.0496067755595887E-3</v>
      </c>
      <c r="I519" s="147">
        <v>1.8753781004234724E-2</v>
      </c>
      <c r="J519" s="147">
        <v>1</v>
      </c>
      <c r="K519" s="148">
        <v>1653</v>
      </c>
      <c r="L519" s="98"/>
      <c r="M519" s="147" t="s">
        <v>162</v>
      </c>
      <c r="N519" s="147" t="s">
        <v>162</v>
      </c>
      <c r="O519" s="147">
        <v>7.0000000000000001E-3</v>
      </c>
      <c r="P519" s="147">
        <v>1.7999999999999999E-2</v>
      </c>
      <c r="Q519" s="147">
        <v>0.156</v>
      </c>
      <c r="R519" s="147">
        <v>0.193</v>
      </c>
      <c r="S519" s="147">
        <v>0.14299999999999999</v>
      </c>
      <c r="T519" s="147">
        <v>0.17799999999999999</v>
      </c>
      <c r="U519" s="147">
        <v>3.2000000000000001E-2</v>
      </c>
      <c r="V519" s="147">
        <v>5.0999999999999997E-2</v>
      </c>
      <c r="W519" s="147">
        <v>0.56599999999999995</v>
      </c>
      <c r="X519" s="147">
        <v>0.61299999999999999</v>
      </c>
      <c r="Y519" s="147">
        <v>3.0000000000000001E-3</v>
      </c>
      <c r="Z519" s="147">
        <v>1.0999999999999999E-2</v>
      </c>
      <c r="AA519" s="147">
        <v>1.2999999999999999E-2</v>
      </c>
      <c r="AB519" s="147">
        <v>2.5999999999999999E-2</v>
      </c>
      <c r="AC519" s="12"/>
    </row>
    <row r="520" spans="1:29" x14ac:dyDescent="0.25">
      <c r="A520" s="98" t="s">
        <v>1950</v>
      </c>
      <c r="B520" s="147" t="s">
        <v>162</v>
      </c>
      <c r="C520" s="147">
        <v>0.13625304136253041</v>
      </c>
      <c r="D520" s="147">
        <v>0.39659367396593675</v>
      </c>
      <c r="E520" s="147">
        <v>0.19464720194647203</v>
      </c>
      <c r="F520" s="147">
        <v>3.1630170316301706E-2</v>
      </c>
      <c r="G520" s="147">
        <v>0.21654501216545013</v>
      </c>
      <c r="H520" s="147">
        <v>4.8661800486618006E-3</v>
      </c>
      <c r="I520" s="147">
        <v>1.9464720194647202E-2</v>
      </c>
      <c r="J520" s="147">
        <v>1</v>
      </c>
      <c r="K520" s="148">
        <v>411</v>
      </c>
      <c r="L520" s="98"/>
      <c r="M520" s="147" t="s">
        <v>162</v>
      </c>
      <c r="N520" s="147" t="s">
        <v>162</v>
      </c>
      <c r="O520" s="147">
        <v>0.106</v>
      </c>
      <c r="P520" s="147">
        <v>0.17299999999999999</v>
      </c>
      <c r="Q520" s="147">
        <v>0.35</v>
      </c>
      <c r="R520" s="147">
        <v>0.44500000000000001</v>
      </c>
      <c r="S520" s="147">
        <v>0.159</v>
      </c>
      <c r="T520" s="147">
        <v>0.23599999999999999</v>
      </c>
      <c r="U520" s="147">
        <v>1.9E-2</v>
      </c>
      <c r="V520" s="147">
        <v>5.2999999999999999E-2</v>
      </c>
      <c r="W520" s="147">
        <v>0.17899999999999999</v>
      </c>
      <c r="X520" s="147">
        <v>0.25900000000000001</v>
      </c>
      <c r="Y520" s="147">
        <v>1E-3</v>
      </c>
      <c r="Z520" s="147">
        <v>1.7999999999999999E-2</v>
      </c>
      <c r="AA520" s="147">
        <v>0.01</v>
      </c>
      <c r="AB520" s="147">
        <v>3.7999999999999999E-2</v>
      </c>
      <c r="AC520" s="12"/>
    </row>
    <row r="521" spans="1:29" x14ac:dyDescent="0.25">
      <c r="A521" s="98" t="s">
        <v>1951</v>
      </c>
      <c r="B521" s="147">
        <v>1.8148820326678765E-3</v>
      </c>
      <c r="C521" s="147">
        <v>0.13021778584392016</v>
      </c>
      <c r="D521" s="147">
        <v>0.29627949183303087</v>
      </c>
      <c r="E521" s="147">
        <v>0.1955535390199637</v>
      </c>
      <c r="F521" s="147">
        <v>2.3593466424682397E-2</v>
      </c>
      <c r="G521" s="147">
        <v>0.32032667876588022</v>
      </c>
      <c r="H521" s="147">
        <v>5.8983666061705993E-3</v>
      </c>
      <c r="I521" s="147">
        <v>2.6315789473684209E-2</v>
      </c>
      <c r="J521" s="147">
        <v>1</v>
      </c>
      <c r="K521" s="148">
        <v>2204</v>
      </c>
      <c r="L521" s="98"/>
      <c r="M521" s="147">
        <v>1E-3</v>
      </c>
      <c r="N521" s="147">
        <v>5.0000000000000001E-3</v>
      </c>
      <c r="O521" s="147">
        <v>0.11700000000000001</v>
      </c>
      <c r="P521" s="147">
        <v>0.14499999999999999</v>
      </c>
      <c r="Q521" s="147">
        <v>0.27800000000000002</v>
      </c>
      <c r="R521" s="147">
        <v>0.316</v>
      </c>
      <c r="S521" s="147">
        <v>0.18</v>
      </c>
      <c r="T521" s="147">
        <v>0.21299999999999999</v>
      </c>
      <c r="U521" s="147">
        <v>1.7999999999999999E-2</v>
      </c>
      <c r="V521" s="147">
        <v>3.1E-2</v>
      </c>
      <c r="W521" s="147">
        <v>0.30099999999999999</v>
      </c>
      <c r="X521" s="147">
        <v>0.34</v>
      </c>
      <c r="Y521" s="147">
        <v>3.0000000000000001E-3</v>
      </c>
      <c r="Z521" s="147">
        <v>0.01</v>
      </c>
      <c r="AA521" s="147">
        <v>0.02</v>
      </c>
      <c r="AB521" s="147">
        <v>3.4000000000000002E-2</v>
      </c>
      <c r="AC521" s="12"/>
    </row>
    <row r="522" spans="1:29" x14ac:dyDescent="0.25">
      <c r="A522" s="98" t="s">
        <v>1952</v>
      </c>
      <c r="B522" s="147" t="s">
        <v>162</v>
      </c>
      <c r="C522" s="147">
        <v>7.7946768060836502E-2</v>
      </c>
      <c r="D522" s="147">
        <v>0.40114068441064638</v>
      </c>
      <c r="E522" s="147">
        <v>0.10456273764258556</v>
      </c>
      <c r="F522" s="147">
        <v>1.9011406844106463E-2</v>
      </c>
      <c r="G522" s="147">
        <v>0.36882129277566539</v>
      </c>
      <c r="H522" s="147">
        <v>7.6045627376425855E-3</v>
      </c>
      <c r="I522" s="147">
        <v>2.0912547528517109E-2</v>
      </c>
      <c r="J522" s="147">
        <v>1</v>
      </c>
      <c r="K522" s="148">
        <v>526</v>
      </c>
      <c r="L522" s="98"/>
      <c r="M522" s="147" t="s">
        <v>162</v>
      </c>
      <c r="N522" s="147" t="s">
        <v>162</v>
      </c>
      <c r="O522" s="147">
        <v>5.8000000000000003E-2</v>
      </c>
      <c r="P522" s="147">
        <v>0.104</v>
      </c>
      <c r="Q522" s="147">
        <v>0.36</v>
      </c>
      <c r="R522" s="147">
        <v>0.44400000000000001</v>
      </c>
      <c r="S522" s="147">
        <v>8.1000000000000003E-2</v>
      </c>
      <c r="T522" s="147">
        <v>0.13400000000000001</v>
      </c>
      <c r="U522" s="147">
        <v>0.01</v>
      </c>
      <c r="V522" s="147">
        <v>3.5000000000000003E-2</v>
      </c>
      <c r="W522" s="147">
        <v>0.32900000000000001</v>
      </c>
      <c r="X522" s="147">
        <v>0.41099999999999998</v>
      </c>
      <c r="Y522" s="147">
        <v>3.0000000000000001E-3</v>
      </c>
      <c r="Z522" s="147">
        <v>1.9E-2</v>
      </c>
      <c r="AA522" s="147">
        <v>1.2E-2</v>
      </c>
      <c r="AB522" s="147">
        <v>3.6999999999999998E-2</v>
      </c>
      <c r="AC522" s="12"/>
    </row>
    <row r="523" spans="1:29" x14ac:dyDescent="0.25">
      <c r="A523" s="98" t="s">
        <v>1953</v>
      </c>
      <c r="B523" s="147" t="s">
        <v>162</v>
      </c>
      <c r="C523" s="147">
        <v>7.7230359520639141E-2</v>
      </c>
      <c r="D523" s="147">
        <v>0.18109187749667111</v>
      </c>
      <c r="E523" s="147">
        <v>0.11717709720372836</v>
      </c>
      <c r="F523" s="147">
        <v>3.1957390146471372E-2</v>
      </c>
      <c r="G523" s="147">
        <v>0.56191744340878824</v>
      </c>
      <c r="H523" s="147">
        <v>2.6631158455392811E-3</v>
      </c>
      <c r="I523" s="147">
        <v>2.7962716378162451E-2</v>
      </c>
      <c r="J523" s="147">
        <v>1</v>
      </c>
      <c r="K523" s="148">
        <v>751</v>
      </c>
      <c r="L523" s="98"/>
      <c r="M523" s="147" t="s">
        <v>162</v>
      </c>
      <c r="N523" s="147" t="s">
        <v>162</v>
      </c>
      <c r="O523" s="147">
        <v>0.06</v>
      </c>
      <c r="P523" s="147">
        <v>9.9000000000000005E-2</v>
      </c>
      <c r="Q523" s="147">
        <v>0.155</v>
      </c>
      <c r="R523" s="147">
        <v>0.21</v>
      </c>
      <c r="S523" s="147">
        <v>9.6000000000000002E-2</v>
      </c>
      <c r="T523" s="147">
        <v>0.14199999999999999</v>
      </c>
      <c r="U523" s="147">
        <v>2.1999999999999999E-2</v>
      </c>
      <c r="V523" s="147">
        <v>4.7E-2</v>
      </c>
      <c r="W523" s="147">
        <v>0.52600000000000002</v>
      </c>
      <c r="X523" s="147">
        <v>0.59699999999999998</v>
      </c>
      <c r="Y523" s="147">
        <v>1E-3</v>
      </c>
      <c r="Z523" s="147">
        <v>0.01</v>
      </c>
      <c r="AA523" s="147">
        <v>1.7999999999999999E-2</v>
      </c>
      <c r="AB523" s="147">
        <v>4.2000000000000003E-2</v>
      </c>
      <c r="AC523" s="12"/>
    </row>
    <row r="524" spans="1:29" x14ac:dyDescent="0.25">
      <c r="A524" s="98" t="s">
        <v>1954</v>
      </c>
      <c r="B524" s="147" t="s">
        <v>162</v>
      </c>
      <c r="C524" s="147">
        <v>8.1967213114754092E-2</v>
      </c>
      <c r="D524" s="147">
        <v>0.29200819672131145</v>
      </c>
      <c r="E524" s="147">
        <v>0.1598360655737705</v>
      </c>
      <c r="F524" s="147">
        <v>1.7418032786885244E-2</v>
      </c>
      <c r="G524" s="147">
        <v>0.4098360655737705</v>
      </c>
      <c r="H524" s="147">
        <v>3.0737704918032786E-3</v>
      </c>
      <c r="I524" s="147">
        <v>3.5860655737704916E-2</v>
      </c>
      <c r="J524" s="147">
        <v>0.99999999999999989</v>
      </c>
      <c r="K524" s="148">
        <v>976</v>
      </c>
      <c r="L524" s="98"/>
      <c r="M524" s="147" t="s">
        <v>162</v>
      </c>
      <c r="N524" s="147" t="s">
        <v>162</v>
      </c>
      <c r="O524" s="147">
        <v>6.6000000000000003E-2</v>
      </c>
      <c r="P524" s="147">
        <v>0.10100000000000001</v>
      </c>
      <c r="Q524" s="147">
        <v>0.26400000000000001</v>
      </c>
      <c r="R524" s="147">
        <v>0.32100000000000001</v>
      </c>
      <c r="S524" s="147">
        <v>0.13800000000000001</v>
      </c>
      <c r="T524" s="147">
        <v>0.184</v>
      </c>
      <c r="U524" s="147">
        <v>1.0999999999999999E-2</v>
      </c>
      <c r="V524" s="147">
        <v>2.8000000000000001E-2</v>
      </c>
      <c r="W524" s="147">
        <v>0.379</v>
      </c>
      <c r="X524" s="147">
        <v>0.441</v>
      </c>
      <c r="Y524" s="147">
        <v>1E-3</v>
      </c>
      <c r="Z524" s="147">
        <v>8.9999999999999993E-3</v>
      </c>
      <c r="AA524" s="147">
        <v>2.5999999999999999E-2</v>
      </c>
      <c r="AB524" s="147">
        <v>4.9000000000000002E-2</v>
      </c>
      <c r="AC524" s="12"/>
    </row>
    <row r="525" spans="1:29" x14ac:dyDescent="0.25">
      <c r="A525" s="98" t="s">
        <v>1955</v>
      </c>
      <c r="B525" s="147" t="s">
        <v>162</v>
      </c>
      <c r="C525" s="147">
        <v>0.17810026385224276</v>
      </c>
      <c r="D525" s="147">
        <v>0.51978891820580475</v>
      </c>
      <c r="E525" s="147">
        <v>0.16358839050131926</v>
      </c>
      <c r="F525" s="147">
        <v>1.7150395778364115E-2</v>
      </c>
      <c r="G525" s="147">
        <v>8.5751978891820582E-2</v>
      </c>
      <c r="H525" s="147" t="s">
        <v>162</v>
      </c>
      <c r="I525" s="147">
        <v>3.5620052770448551E-2</v>
      </c>
      <c r="J525" s="147">
        <v>1</v>
      </c>
      <c r="K525" s="148">
        <v>758</v>
      </c>
      <c r="L525" s="98"/>
      <c r="M525" s="147" t="s">
        <v>162</v>
      </c>
      <c r="N525" s="147" t="s">
        <v>162</v>
      </c>
      <c r="O525" s="147">
        <v>0.153</v>
      </c>
      <c r="P525" s="147">
        <v>0.20699999999999999</v>
      </c>
      <c r="Q525" s="147">
        <v>0.48399999999999999</v>
      </c>
      <c r="R525" s="147">
        <v>0.55500000000000005</v>
      </c>
      <c r="S525" s="147">
        <v>0.13900000000000001</v>
      </c>
      <c r="T525" s="147">
        <v>0.192</v>
      </c>
      <c r="U525" s="147">
        <v>0.01</v>
      </c>
      <c r="V525" s="147">
        <v>2.9000000000000001E-2</v>
      </c>
      <c r="W525" s="147">
        <v>6.8000000000000005E-2</v>
      </c>
      <c r="X525" s="147">
        <v>0.108</v>
      </c>
      <c r="Y525" s="147" t="s">
        <v>162</v>
      </c>
      <c r="Z525" s="147" t="s">
        <v>162</v>
      </c>
      <c r="AA525" s="147">
        <v>2.5000000000000001E-2</v>
      </c>
      <c r="AB525" s="147">
        <v>5.0999999999999997E-2</v>
      </c>
      <c r="AC525" s="12"/>
    </row>
    <row r="526" spans="1:29" x14ac:dyDescent="0.25">
      <c r="A526" s="98" t="s">
        <v>1956</v>
      </c>
      <c r="B526" s="147" t="s">
        <v>162</v>
      </c>
      <c r="C526" s="147">
        <v>5.6179775280898875E-3</v>
      </c>
      <c r="D526" s="147">
        <v>0.31273408239700373</v>
      </c>
      <c r="E526" s="147">
        <v>0.2303370786516854</v>
      </c>
      <c r="F526" s="147">
        <v>4.8689138576779027E-2</v>
      </c>
      <c r="G526" s="147">
        <v>0.37827715355805241</v>
      </c>
      <c r="H526" s="147">
        <v>7.4906367041198503E-3</v>
      </c>
      <c r="I526" s="147">
        <v>1.6853932584269662E-2</v>
      </c>
      <c r="J526" s="147">
        <v>1</v>
      </c>
      <c r="K526" s="148">
        <v>534</v>
      </c>
      <c r="L526" s="98"/>
      <c r="M526" s="147" t="s">
        <v>162</v>
      </c>
      <c r="N526" s="147" t="s">
        <v>162</v>
      </c>
      <c r="O526" s="147">
        <v>2E-3</v>
      </c>
      <c r="P526" s="147">
        <v>1.6E-2</v>
      </c>
      <c r="Q526" s="147">
        <v>0.27500000000000002</v>
      </c>
      <c r="R526" s="147">
        <v>0.35299999999999998</v>
      </c>
      <c r="S526" s="147">
        <v>0.19700000000000001</v>
      </c>
      <c r="T526" s="147">
        <v>0.26800000000000002</v>
      </c>
      <c r="U526" s="147">
        <v>3.3000000000000002E-2</v>
      </c>
      <c r="V526" s="147">
        <v>7.0000000000000007E-2</v>
      </c>
      <c r="W526" s="147">
        <v>0.33800000000000002</v>
      </c>
      <c r="X526" s="147">
        <v>0.42</v>
      </c>
      <c r="Y526" s="147">
        <v>3.0000000000000001E-3</v>
      </c>
      <c r="Z526" s="147">
        <v>1.9E-2</v>
      </c>
      <c r="AA526" s="147">
        <v>8.9999999999999993E-3</v>
      </c>
      <c r="AB526" s="147">
        <v>3.2000000000000001E-2</v>
      </c>
      <c r="AC526" s="12"/>
    </row>
    <row r="527" spans="1:29" x14ac:dyDescent="0.25">
      <c r="A527" s="98" t="s">
        <v>1957</v>
      </c>
      <c r="B527" s="147" t="s">
        <v>162</v>
      </c>
      <c r="C527" s="147" t="s">
        <v>162</v>
      </c>
      <c r="D527" s="147">
        <v>0.38479809976247031</v>
      </c>
      <c r="E527" s="147">
        <v>0.39429928741092635</v>
      </c>
      <c r="F527" s="147">
        <v>3.3254156769596199E-2</v>
      </c>
      <c r="G527" s="147">
        <v>0.17102137767220901</v>
      </c>
      <c r="H527" s="147">
        <v>4.7505938242280287E-3</v>
      </c>
      <c r="I527" s="147">
        <v>1.1876484560570071E-2</v>
      </c>
      <c r="J527" s="147">
        <v>1</v>
      </c>
      <c r="K527" s="148">
        <v>421</v>
      </c>
      <c r="L527" s="98"/>
      <c r="M527" s="147" t="s">
        <v>162</v>
      </c>
      <c r="N527" s="147" t="s">
        <v>162</v>
      </c>
      <c r="O527" s="147" t="s">
        <v>162</v>
      </c>
      <c r="P527" s="147" t="s">
        <v>162</v>
      </c>
      <c r="Q527" s="147">
        <v>0.34</v>
      </c>
      <c r="R527" s="147">
        <v>0.432</v>
      </c>
      <c r="S527" s="147">
        <v>0.34899999999999998</v>
      </c>
      <c r="T527" s="147">
        <v>0.442</v>
      </c>
      <c r="U527" s="147">
        <v>0.02</v>
      </c>
      <c r="V527" s="147">
        <v>5.5E-2</v>
      </c>
      <c r="W527" s="147">
        <v>0.13800000000000001</v>
      </c>
      <c r="X527" s="147">
        <v>0.21</v>
      </c>
      <c r="Y527" s="147">
        <v>1E-3</v>
      </c>
      <c r="Z527" s="147">
        <v>1.7000000000000001E-2</v>
      </c>
      <c r="AA527" s="147">
        <v>5.0000000000000001E-3</v>
      </c>
      <c r="AB527" s="147">
        <v>2.7E-2</v>
      </c>
      <c r="AC527" s="12"/>
    </row>
    <row r="528" spans="1:29" x14ac:dyDescent="0.25">
      <c r="A528" s="98" t="s">
        <v>1958</v>
      </c>
      <c r="B528" s="147" t="s">
        <v>162</v>
      </c>
      <c r="C528" s="147">
        <v>0.40393518518518517</v>
      </c>
      <c r="D528" s="147">
        <v>0.30208333333333331</v>
      </c>
      <c r="E528" s="147">
        <v>0.15972222222222221</v>
      </c>
      <c r="F528" s="147">
        <v>9.2592592592592587E-3</v>
      </c>
      <c r="G528" s="147">
        <v>0.10416666666666667</v>
      </c>
      <c r="H528" s="147">
        <v>2.3148148148148147E-3</v>
      </c>
      <c r="I528" s="147">
        <v>1.8518518518518517E-2</v>
      </c>
      <c r="J528" s="147">
        <v>0.99999999999999989</v>
      </c>
      <c r="K528" s="148">
        <v>864</v>
      </c>
      <c r="L528" s="98"/>
      <c r="M528" s="147" t="s">
        <v>162</v>
      </c>
      <c r="N528" s="147" t="s">
        <v>162</v>
      </c>
      <c r="O528" s="147">
        <v>0.372</v>
      </c>
      <c r="P528" s="147">
        <v>0.437</v>
      </c>
      <c r="Q528" s="147">
        <v>0.27200000000000002</v>
      </c>
      <c r="R528" s="147">
        <v>0.33400000000000002</v>
      </c>
      <c r="S528" s="147">
        <v>0.13700000000000001</v>
      </c>
      <c r="T528" s="147">
        <v>0.186</v>
      </c>
      <c r="U528" s="147">
        <v>5.0000000000000001E-3</v>
      </c>
      <c r="V528" s="147">
        <v>1.7999999999999999E-2</v>
      </c>
      <c r="W528" s="147">
        <v>8.5999999999999993E-2</v>
      </c>
      <c r="X528" s="147">
        <v>0.126</v>
      </c>
      <c r="Y528" s="147">
        <v>1E-3</v>
      </c>
      <c r="Z528" s="147">
        <v>8.0000000000000002E-3</v>
      </c>
      <c r="AA528" s="147">
        <v>1.0999999999999999E-2</v>
      </c>
      <c r="AB528" s="147">
        <v>0.03</v>
      </c>
      <c r="AC528" s="12"/>
    </row>
    <row r="529" spans="1:29" x14ac:dyDescent="0.25">
      <c r="A529" s="98" t="s">
        <v>1959</v>
      </c>
      <c r="B529" s="147" t="s">
        <v>162</v>
      </c>
      <c r="C529" s="147">
        <v>0.23444613050075871</v>
      </c>
      <c r="D529" s="147">
        <v>0.28679817905918059</v>
      </c>
      <c r="E529" s="147">
        <v>0.18133535660091046</v>
      </c>
      <c r="F529" s="147">
        <v>1.3277693474962063E-2</v>
      </c>
      <c r="G529" s="147">
        <v>0.25493171471927162</v>
      </c>
      <c r="H529" s="147">
        <v>5.6904400606980271E-3</v>
      </c>
      <c r="I529" s="147">
        <v>2.3520485584218515E-2</v>
      </c>
      <c r="J529" s="147">
        <v>1.0000000000000002</v>
      </c>
      <c r="K529" s="148">
        <v>2636</v>
      </c>
      <c r="L529" s="98"/>
      <c r="M529" s="147" t="s">
        <v>162</v>
      </c>
      <c r="N529" s="147" t="s">
        <v>162</v>
      </c>
      <c r="O529" s="147">
        <v>0.219</v>
      </c>
      <c r="P529" s="147">
        <v>0.251</v>
      </c>
      <c r="Q529" s="147">
        <v>0.27</v>
      </c>
      <c r="R529" s="147">
        <v>0.30399999999999999</v>
      </c>
      <c r="S529" s="147">
        <v>0.16700000000000001</v>
      </c>
      <c r="T529" s="147">
        <v>0.19700000000000001</v>
      </c>
      <c r="U529" s="147">
        <v>0.01</v>
      </c>
      <c r="V529" s="147">
        <v>1.7999999999999999E-2</v>
      </c>
      <c r="W529" s="147">
        <v>0.23899999999999999</v>
      </c>
      <c r="X529" s="147">
        <v>0.27200000000000002</v>
      </c>
      <c r="Y529" s="147">
        <v>3.0000000000000001E-3</v>
      </c>
      <c r="Z529" s="147">
        <v>8.9999999999999993E-3</v>
      </c>
      <c r="AA529" s="147">
        <v>1.7999999999999999E-2</v>
      </c>
      <c r="AB529" s="147">
        <v>0.03</v>
      </c>
      <c r="AC529" s="12"/>
    </row>
    <row r="530" spans="1:29" x14ac:dyDescent="0.25">
      <c r="A530" s="98" t="s">
        <v>1960</v>
      </c>
      <c r="B530" s="147" t="s">
        <v>162</v>
      </c>
      <c r="C530" s="147">
        <v>0.1130952380952381</v>
      </c>
      <c r="D530" s="147">
        <v>0.26785714285714285</v>
      </c>
      <c r="E530" s="147">
        <v>0.26190476190476192</v>
      </c>
      <c r="F530" s="147">
        <v>4.7619047619047616E-2</v>
      </c>
      <c r="G530" s="147">
        <v>0.29166666666666669</v>
      </c>
      <c r="H530" s="147" t="s">
        <v>162</v>
      </c>
      <c r="I530" s="147">
        <v>1.7857142857142856E-2</v>
      </c>
      <c r="J530" s="147">
        <v>1</v>
      </c>
      <c r="K530" s="148">
        <v>168</v>
      </c>
      <c r="L530" s="98"/>
      <c r="M530" s="147" t="s">
        <v>162</v>
      </c>
      <c r="N530" s="147" t="s">
        <v>162</v>
      </c>
      <c r="O530" s="147">
        <v>7.3999999999999996E-2</v>
      </c>
      <c r="P530" s="147">
        <v>0.17</v>
      </c>
      <c r="Q530" s="147">
        <v>0.20699999999999999</v>
      </c>
      <c r="R530" s="147">
        <v>0.33900000000000002</v>
      </c>
      <c r="S530" s="147">
        <v>0.20100000000000001</v>
      </c>
      <c r="T530" s="147">
        <v>0.33300000000000002</v>
      </c>
      <c r="U530" s="147">
        <v>2.4E-2</v>
      </c>
      <c r="V530" s="147">
        <v>9.0999999999999998E-2</v>
      </c>
      <c r="W530" s="147">
        <v>0.22800000000000001</v>
      </c>
      <c r="X530" s="147">
        <v>0.36399999999999999</v>
      </c>
      <c r="Y530" s="147" t="s">
        <v>162</v>
      </c>
      <c r="Z530" s="147" t="s">
        <v>162</v>
      </c>
      <c r="AA530" s="147">
        <v>6.0000000000000001E-3</v>
      </c>
      <c r="AB530" s="147">
        <v>5.0999999999999997E-2</v>
      </c>
      <c r="AC530" s="12"/>
    </row>
    <row r="531" spans="1:29" x14ac:dyDescent="0.25">
      <c r="A531" s="98" t="s">
        <v>1961</v>
      </c>
      <c r="B531" s="147" t="s">
        <v>162</v>
      </c>
      <c r="C531" s="147">
        <v>0.18258426966292135</v>
      </c>
      <c r="D531" s="147">
        <v>0.49719101123595505</v>
      </c>
      <c r="E531" s="147">
        <v>0.1952247191011236</v>
      </c>
      <c r="F531" s="147">
        <v>2.8089887640449437E-2</v>
      </c>
      <c r="G531" s="147">
        <v>8.2865168539325837E-2</v>
      </c>
      <c r="H531" s="147" t="s">
        <v>162</v>
      </c>
      <c r="I531" s="147">
        <v>1.4044943820224719E-2</v>
      </c>
      <c r="J531" s="147">
        <v>0.99999999999999989</v>
      </c>
      <c r="K531" s="148">
        <v>712</v>
      </c>
      <c r="L531" s="98"/>
      <c r="M531" s="147" t="s">
        <v>162</v>
      </c>
      <c r="N531" s="147" t="s">
        <v>162</v>
      </c>
      <c r="O531" s="147">
        <v>0.156</v>
      </c>
      <c r="P531" s="147">
        <v>0.21299999999999999</v>
      </c>
      <c r="Q531" s="147">
        <v>0.46100000000000002</v>
      </c>
      <c r="R531" s="147">
        <v>0.53400000000000003</v>
      </c>
      <c r="S531" s="147">
        <v>0.16800000000000001</v>
      </c>
      <c r="T531" s="147">
        <v>0.22600000000000001</v>
      </c>
      <c r="U531" s="147">
        <v>1.7999999999999999E-2</v>
      </c>
      <c r="V531" s="147">
        <v>4.2999999999999997E-2</v>
      </c>
      <c r="W531" s="147">
        <v>6.5000000000000002E-2</v>
      </c>
      <c r="X531" s="147">
        <v>0.105</v>
      </c>
      <c r="Y531" s="147" t="s">
        <v>162</v>
      </c>
      <c r="Z531" s="147" t="s">
        <v>162</v>
      </c>
      <c r="AA531" s="147">
        <v>8.0000000000000002E-3</v>
      </c>
      <c r="AB531" s="147">
        <v>2.5999999999999999E-2</v>
      </c>
      <c r="AC531" s="12"/>
    </row>
    <row r="532" spans="1:29" x14ac:dyDescent="0.25">
      <c r="A532" s="98" t="s">
        <v>1962</v>
      </c>
      <c r="B532" s="147" t="s">
        <v>162</v>
      </c>
      <c r="C532" s="147">
        <v>0.39557788944723621</v>
      </c>
      <c r="D532" s="147">
        <v>0.23778894472361808</v>
      </c>
      <c r="E532" s="147">
        <v>0.14331658291457286</v>
      </c>
      <c r="F532" s="147">
        <v>3.2562814070351762E-2</v>
      </c>
      <c r="G532" s="147">
        <v>0.1748743718592965</v>
      </c>
      <c r="H532" s="147">
        <v>1.0050251256281408E-3</v>
      </c>
      <c r="I532" s="147">
        <v>1.4874371859296482E-2</v>
      </c>
      <c r="J532" s="147">
        <v>1</v>
      </c>
      <c r="K532" s="148">
        <v>4975</v>
      </c>
      <c r="L532" s="98"/>
      <c r="M532" s="147" t="s">
        <v>162</v>
      </c>
      <c r="N532" s="147" t="s">
        <v>162</v>
      </c>
      <c r="O532" s="147">
        <v>0.38200000000000001</v>
      </c>
      <c r="P532" s="147">
        <v>0.40899999999999997</v>
      </c>
      <c r="Q532" s="147">
        <v>0.22600000000000001</v>
      </c>
      <c r="R532" s="147">
        <v>0.25</v>
      </c>
      <c r="S532" s="147">
        <v>0.13400000000000001</v>
      </c>
      <c r="T532" s="147">
        <v>0.153</v>
      </c>
      <c r="U532" s="147">
        <v>2.8000000000000001E-2</v>
      </c>
      <c r="V532" s="147">
        <v>3.7999999999999999E-2</v>
      </c>
      <c r="W532" s="147">
        <v>0.16500000000000001</v>
      </c>
      <c r="X532" s="147">
        <v>0.186</v>
      </c>
      <c r="Y532" s="147">
        <v>0</v>
      </c>
      <c r="Z532" s="147">
        <v>2E-3</v>
      </c>
      <c r="AA532" s="147">
        <v>1.2E-2</v>
      </c>
      <c r="AB532" s="147">
        <v>1.9E-2</v>
      </c>
      <c r="AC532" s="12"/>
    </row>
    <row r="533" spans="1:29" x14ac:dyDescent="0.25">
      <c r="A533" s="98" t="s">
        <v>1963</v>
      </c>
      <c r="B533" s="147" t="s">
        <v>162</v>
      </c>
      <c r="C533" s="147">
        <v>0.12035465006602528</v>
      </c>
      <c r="D533" s="147">
        <v>0.18072061875117904</v>
      </c>
      <c r="E533" s="147">
        <v>6.7911714770797965E-2</v>
      </c>
      <c r="F533" s="147">
        <v>1.3770986606300698E-2</v>
      </c>
      <c r="G533" s="147">
        <v>0.5776268628560649</v>
      </c>
      <c r="H533" s="147">
        <v>9.6208262591963786E-3</v>
      </c>
      <c r="I533" s="147">
        <v>2.9994340690435765E-2</v>
      </c>
      <c r="J533" s="147">
        <v>1</v>
      </c>
      <c r="K533" s="148">
        <v>5301</v>
      </c>
      <c r="L533" s="98"/>
      <c r="M533" s="147" t="s">
        <v>162</v>
      </c>
      <c r="N533" s="147" t="s">
        <v>162</v>
      </c>
      <c r="O533" s="147">
        <v>0.112</v>
      </c>
      <c r="P533" s="147">
        <v>0.129</v>
      </c>
      <c r="Q533" s="147">
        <v>0.17100000000000001</v>
      </c>
      <c r="R533" s="147">
        <v>0.191</v>
      </c>
      <c r="S533" s="147">
        <v>6.0999999999999999E-2</v>
      </c>
      <c r="T533" s="147">
        <v>7.4999999999999997E-2</v>
      </c>
      <c r="U533" s="147">
        <v>1.0999999999999999E-2</v>
      </c>
      <c r="V533" s="147">
        <v>1.7000000000000001E-2</v>
      </c>
      <c r="W533" s="147">
        <v>0.56399999999999995</v>
      </c>
      <c r="X533" s="147">
        <v>0.59099999999999997</v>
      </c>
      <c r="Y533" s="147">
        <v>7.0000000000000001E-3</v>
      </c>
      <c r="Z533" s="147">
        <v>1.2999999999999999E-2</v>
      </c>
      <c r="AA533" s="147">
        <v>2.5999999999999999E-2</v>
      </c>
      <c r="AB533" s="147">
        <v>3.5000000000000003E-2</v>
      </c>
      <c r="AC533" s="12"/>
    </row>
    <row r="534" spans="1:29" x14ac:dyDescent="0.25">
      <c r="A534" s="98" t="s">
        <v>1964</v>
      </c>
      <c r="B534" s="147">
        <v>0.31204739960500327</v>
      </c>
      <c r="C534" s="147">
        <v>0.19289005924950625</v>
      </c>
      <c r="D534" s="147">
        <v>0.24884792626728111</v>
      </c>
      <c r="E534" s="147">
        <v>0.11915734035549704</v>
      </c>
      <c r="F534" s="147">
        <v>6.5832784726793945E-3</v>
      </c>
      <c r="G534" s="147">
        <v>0.10335747202106649</v>
      </c>
      <c r="H534" s="147">
        <v>1.3166556945358788E-3</v>
      </c>
      <c r="I534" s="147">
        <v>1.5799868334430547E-2</v>
      </c>
      <c r="J534" s="147">
        <v>1</v>
      </c>
      <c r="K534" s="148">
        <v>1519</v>
      </c>
      <c r="L534" s="98"/>
      <c r="M534" s="147">
        <v>0.28899999999999998</v>
      </c>
      <c r="N534" s="147">
        <v>0.33600000000000002</v>
      </c>
      <c r="O534" s="147">
        <v>0.17399999999999999</v>
      </c>
      <c r="P534" s="147">
        <v>0.21299999999999999</v>
      </c>
      <c r="Q534" s="147">
        <v>0.22800000000000001</v>
      </c>
      <c r="R534" s="147">
        <v>0.27100000000000002</v>
      </c>
      <c r="S534" s="147">
        <v>0.104</v>
      </c>
      <c r="T534" s="147">
        <v>0.13600000000000001</v>
      </c>
      <c r="U534" s="147">
        <v>4.0000000000000001E-3</v>
      </c>
      <c r="V534" s="147">
        <v>1.2E-2</v>
      </c>
      <c r="W534" s="147">
        <v>8.8999999999999996E-2</v>
      </c>
      <c r="X534" s="147">
        <v>0.12</v>
      </c>
      <c r="Y534" s="147">
        <v>0</v>
      </c>
      <c r="Z534" s="147">
        <v>5.0000000000000001E-3</v>
      </c>
      <c r="AA534" s="147">
        <v>1.0999999999999999E-2</v>
      </c>
      <c r="AB534" s="147">
        <v>2.3E-2</v>
      </c>
      <c r="AC534" s="12"/>
    </row>
    <row r="535" spans="1:29" x14ac:dyDescent="0.25">
      <c r="A535" s="98" t="s">
        <v>1965</v>
      </c>
      <c r="B535" s="147">
        <v>0.25386573930323542</v>
      </c>
      <c r="C535" s="147">
        <v>8.6940321679190218E-4</v>
      </c>
      <c r="D535" s="147">
        <v>0.44370614171272432</v>
      </c>
      <c r="E535" s="147">
        <v>0.25784015400856986</v>
      </c>
      <c r="F535" s="147">
        <v>2.6082096503757062E-3</v>
      </c>
      <c r="G535" s="147">
        <v>8.7561323976898722E-3</v>
      </c>
      <c r="H535" s="147" t="s">
        <v>162</v>
      </c>
      <c r="I535" s="147">
        <v>3.2354219710612926E-2</v>
      </c>
      <c r="J535" s="147">
        <v>1</v>
      </c>
      <c r="K535" s="148">
        <v>16103</v>
      </c>
      <c r="L535" s="98"/>
      <c r="M535" s="147">
        <v>0.247</v>
      </c>
      <c r="N535" s="147">
        <v>0.26100000000000001</v>
      </c>
      <c r="O535" s="147">
        <v>1E-3</v>
      </c>
      <c r="P535" s="147">
        <v>1E-3</v>
      </c>
      <c r="Q535" s="147">
        <v>0.436</v>
      </c>
      <c r="R535" s="147">
        <v>0.45100000000000001</v>
      </c>
      <c r="S535" s="147">
        <v>0.251</v>
      </c>
      <c r="T535" s="147">
        <v>0.26500000000000001</v>
      </c>
      <c r="U535" s="147">
        <v>2E-3</v>
      </c>
      <c r="V535" s="147">
        <v>4.0000000000000001E-3</v>
      </c>
      <c r="W535" s="147">
        <v>7.0000000000000001E-3</v>
      </c>
      <c r="X535" s="147">
        <v>0.01</v>
      </c>
      <c r="Y535" s="147" t="s">
        <v>162</v>
      </c>
      <c r="Z535" s="147" t="s">
        <v>162</v>
      </c>
      <c r="AA535" s="147">
        <v>0.03</v>
      </c>
      <c r="AB535" s="147">
        <v>3.5000000000000003E-2</v>
      </c>
      <c r="AC535" s="12"/>
    </row>
    <row r="536" spans="1:29" x14ac:dyDescent="0.25">
      <c r="A536" s="98" t="s">
        <v>1966</v>
      </c>
      <c r="B536" s="147">
        <v>7.828309168665902E-2</v>
      </c>
      <c r="C536" s="147">
        <v>0.31563575675393762</v>
      </c>
      <c r="D536" s="147">
        <v>0.21148430165849588</v>
      </c>
      <c r="E536" s="147">
        <v>9.0382810055283203E-2</v>
      </c>
      <c r="F536" s="147">
        <v>5.8099509752790233E-2</v>
      </c>
      <c r="G536" s="147">
        <v>0.23036403463022845</v>
      </c>
      <c r="H536" s="147">
        <v>1.2516950036507771E-3</v>
      </c>
      <c r="I536" s="147">
        <v>1.4498800458954835E-2</v>
      </c>
      <c r="J536" s="147">
        <v>0.99999999999999989</v>
      </c>
      <c r="K536" s="148">
        <v>19174</v>
      </c>
      <c r="L536" s="98"/>
      <c r="M536" s="147">
        <v>7.4999999999999997E-2</v>
      </c>
      <c r="N536" s="147">
        <v>8.2000000000000003E-2</v>
      </c>
      <c r="O536" s="147">
        <v>0.309</v>
      </c>
      <c r="P536" s="147">
        <v>0.32200000000000001</v>
      </c>
      <c r="Q536" s="147">
        <v>0.20599999999999999</v>
      </c>
      <c r="R536" s="147">
        <v>0.217</v>
      </c>
      <c r="S536" s="147">
        <v>8.5999999999999993E-2</v>
      </c>
      <c r="T536" s="147">
        <v>9.5000000000000001E-2</v>
      </c>
      <c r="U536" s="147">
        <v>5.5E-2</v>
      </c>
      <c r="V536" s="147">
        <v>6.2E-2</v>
      </c>
      <c r="W536" s="147">
        <v>0.224</v>
      </c>
      <c r="X536" s="147">
        <v>0.23599999999999999</v>
      </c>
      <c r="Y536" s="147">
        <v>1E-3</v>
      </c>
      <c r="Z536" s="147">
        <v>2E-3</v>
      </c>
      <c r="AA536" s="147">
        <v>1.2999999999999999E-2</v>
      </c>
      <c r="AB536" s="147">
        <v>1.6E-2</v>
      </c>
      <c r="AC536" s="12"/>
    </row>
    <row r="537" spans="1:29" x14ac:dyDescent="0.25">
      <c r="A537" s="98" t="s">
        <v>1967</v>
      </c>
      <c r="B537" s="147">
        <v>0.63795156808257247</v>
      </c>
      <c r="C537" s="147">
        <v>0.17308455736403336</v>
      </c>
      <c r="D537" s="147">
        <v>0.10996427153632393</v>
      </c>
      <c r="E537" s="147">
        <v>4.8431917427550618E-2</v>
      </c>
      <c r="F537" s="147">
        <v>1.9849146486701072E-3</v>
      </c>
      <c r="G537" s="147">
        <v>8.7336244541484712E-3</v>
      </c>
      <c r="H537" s="147" t="s">
        <v>162</v>
      </c>
      <c r="I537" s="147">
        <v>1.9849146486701073E-2</v>
      </c>
      <c r="J537" s="147">
        <v>1</v>
      </c>
      <c r="K537" s="148">
        <v>2519</v>
      </c>
      <c r="L537" s="98"/>
      <c r="M537" s="147">
        <v>0.61899999999999999</v>
      </c>
      <c r="N537" s="147">
        <v>0.65600000000000003</v>
      </c>
      <c r="O537" s="147">
        <v>0.159</v>
      </c>
      <c r="P537" s="147">
        <v>0.188</v>
      </c>
      <c r="Q537" s="147">
        <v>9.8000000000000004E-2</v>
      </c>
      <c r="R537" s="147">
        <v>0.123</v>
      </c>
      <c r="S537" s="147">
        <v>4.1000000000000002E-2</v>
      </c>
      <c r="T537" s="147">
        <v>5.8000000000000003E-2</v>
      </c>
      <c r="U537" s="147">
        <v>1E-3</v>
      </c>
      <c r="V537" s="147">
        <v>5.0000000000000001E-3</v>
      </c>
      <c r="W537" s="147">
        <v>6.0000000000000001E-3</v>
      </c>
      <c r="X537" s="147">
        <v>1.2999999999999999E-2</v>
      </c>
      <c r="Y537" s="147" t="s">
        <v>162</v>
      </c>
      <c r="Z537" s="147" t="s">
        <v>162</v>
      </c>
      <c r="AA537" s="147">
        <v>1.4999999999999999E-2</v>
      </c>
      <c r="AB537" s="147">
        <v>2.5999999999999999E-2</v>
      </c>
      <c r="AC537" s="12"/>
    </row>
    <row r="538" spans="1:29" x14ac:dyDescent="0.25">
      <c r="A538" s="98" t="s">
        <v>1968</v>
      </c>
      <c r="B538" s="147">
        <v>0.30439918726078535</v>
      </c>
      <c r="C538" s="147">
        <v>0.53196616736757552</v>
      </c>
      <c r="D538" s="147">
        <v>7.7824505032367805E-2</v>
      </c>
      <c r="E538" s="147">
        <v>2.7122808675518594E-2</v>
      </c>
      <c r="F538" s="147">
        <v>1.086802438217644E-3</v>
      </c>
      <c r="G538" s="147">
        <v>4.1345744932192979E-2</v>
      </c>
      <c r="H538" s="147">
        <v>1.6065775173652128E-3</v>
      </c>
      <c r="I538" s="147">
        <v>1.4648206775976941E-2</v>
      </c>
      <c r="J538" s="147">
        <v>1.0000000000000002</v>
      </c>
      <c r="K538" s="148">
        <v>21163</v>
      </c>
      <c r="L538" s="98"/>
      <c r="M538" s="147">
        <v>0.29799999999999999</v>
      </c>
      <c r="N538" s="147">
        <v>0.311</v>
      </c>
      <c r="O538" s="147">
        <v>0.52500000000000002</v>
      </c>
      <c r="P538" s="147">
        <v>0.53900000000000003</v>
      </c>
      <c r="Q538" s="147">
        <v>7.3999999999999996E-2</v>
      </c>
      <c r="R538" s="147">
        <v>8.2000000000000003E-2</v>
      </c>
      <c r="S538" s="147">
        <v>2.5000000000000001E-2</v>
      </c>
      <c r="T538" s="147">
        <v>2.9000000000000001E-2</v>
      </c>
      <c r="U538" s="147">
        <v>1E-3</v>
      </c>
      <c r="V538" s="147">
        <v>2E-3</v>
      </c>
      <c r="W538" s="147">
        <v>3.9E-2</v>
      </c>
      <c r="X538" s="147">
        <v>4.3999999999999997E-2</v>
      </c>
      <c r="Y538" s="147">
        <v>1E-3</v>
      </c>
      <c r="Z538" s="147">
        <v>2E-3</v>
      </c>
      <c r="AA538" s="147">
        <v>1.2999999999999999E-2</v>
      </c>
      <c r="AB538" s="147">
        <v>1.6E-2</v>
      </c>
      <c r="AC538" s="12"/>
    </row>
    <row r="539" spans="1:29" x14ac:dyDescent="0.25">
      <c r="A539" s="98" t="s">
        <v>1969</v>
      </c>
      <c r="B539" s="147" t="s">
        <v>162</v>
      </c>
      <c r="C539" s="147">
        <v>0.35572139303482586</v>
      </c>
      <c r="D539" s="147">
        <v>0.33333333333333331</v>
      </c>
      <c r="E539" s="147">
        <v>0.15174129353233831</v>
      </c>
      <c r="F539" s="147">
        <v>1.9900497512437811E-2</v>
      </c>
      <c r="G539" s="147">
        <v>0.11691542288557213</v>
      </c>
      <c r="H539" s="147" t="s">
        <v>162</v>
      </c>
      <c r="I539" s="147">
        <v>2.2388059701492536E-2</v>
      </c>
      <c r="J539" s="147">
        <v>1</v>
      </c>
      <c r="K539" s="148">
        <v>402</v>
      </c>
      <c r="L539" s="98"/>
      <c r="M539" s="147" t="s">
        <v>162</v>
      </c>
      <c r="N539" s="147" t="s">
        <v>162</v>
      </c>
      <c r="O539" s="147">
        <v>0.31</v>
      </c>
      <c r="P539" s="147">
        <v>0.40400000000000003</v>
      </c>
      <c r="Q539" s="147">
        <v>0.28899999999999998</v>
      </c>
      <c r="R539" s="147">
        <v>0.38100000000000001</v>
      </c>
      <c r="S539" s="147">
        <v>0.12</v>
      </c>
      <c r="T539" s="147">
        <v>0.19</v>
      </c>
      <c r="U539" s="147">
        <v>0.01</v>
      </c>
      <c r="V539" s="147">
        <v>3.9E-2</v>
      </c>
      <c r="W539" s="147">
        <v>8.8999999999999996E-2</v>
      </c>
      <c r="X539" s="147">
        <v>0.152</v>
      </c>
      <c r="Y539" s="147" t="s">
        <v>162</v>
      </c>
      <c r="Z539" s="147" t="s">
        <v>162</v>
      </c>
      <c r="AA539" s="147">
        <v>1.2E-2</v>
      </c>
      <c r="AB539" s="147">
        <v>4.2000000000000003E-2</v>
      </c>
      <c r="AC539" s="12"/>
    </row>
    <row r="540" spans="1:29" x14ac:dyDescent="0.25">
      <c r="A540" s="98" t="s">
        <v>1970</v>
      </c>
      <c r="B540" s="147" t="s">
        <v>162</v>
      </c>
      <c r="C540" s="147">
        <v>0.45544554455445546</v>
      </c>
      <c r="D540" s="147">
        <v>0.18735719725818736</v>
      </c>
      <c r="E540" s="147">
        <v>0.28484386900228487</v>
      </c>
      <c r="F540" s="147">
        <v>1.4470677837014471E-2</v>
      </c>
      <c r="G540" s="147">
        <v>3.7319116527037316E-2</v>
      </c>
      <c r="H540" s="147">
        <v>7.6161462300076163E-4</v>
      </c>
      <c r="I540" s="147">
        <v>1.9801980198019802E-2</v>
      </c>
      <c r="J540" s="147">
        <v>1</v>
      </c>
      <c r="K540" s="148">
        <v>1313</v>
      </c>
      <c r="L540" s="98"/>
      <c r="M540" s="147" t="s">
        <v>162</v>
      </c>
      <c r="N540" s="147" t="s">
        <v>162</v>
      </c>
      <c r="O540" s="147">
        <v>0.42899999999999999</v>
      </c>
      <c r="P540" s="147">
        <v>0.48199999999999998</v>
      </c>
      <c r="Q540" s="147">
        <v>0.16700000000000001</v>
      </c>
      <c r="R540" s="147">
        <v>0.20899999999999999</v>
      </c>
      <c r="S540" s="147">
        <v>0.26100000000000001</v>
      </c>
      <c r="T540" s="147">
        <v>0.31</v>
      </c>
      <c r="U540" s="147">
        <v>8.9999999999999993E-3</v>
      </c>
      <c r="V540" s="147">
        <v>2.1999999999999999E-2</v>
      </c>
      <c r="W540" s="147">
        <v>2.8000000000000001E-2</v>
      </c>
      <c r="X540" s="147">
        <v>4.9000000000000002E-2</v>
      </c>
      <c r="Y540" s="147">
        <v>0</v>
      </c>
      <c r="Z540" s="147">
        <v>4.0000000000000001E-3</v>
      </c>
      <c r="AA540" s="147">
        <v>1.4E-2</v>
      </c>
      <c r="AB540" s="147">
        <v>2.9000000000000001E-2</v>
      </c>
      <c r="AC540" s="12"/>
    </row>
    <row r="541" spans="1:29" x14ac:dyDescent="0.25">
      <c r="A541" s="98" t="s">
        <v>1971</v>
      </c>
      <c r="B541" s="147" t="s">
        <v>162</v>
      </c>
      <c r="C541" s="147">
        <v>0.5275049115913556</v>
      </c>
      <c r="D541" s="147">
        <v>0.27013752455795675</v>
      </c>
      <c r="E541" s="147">
        <v>0.10609037328094302</v>
      </c>
      <c r="F541" s="147">
        <v>7.8585461689587421E-3</v>
      </c>
      <c r="G541" s="147">
        <v>6.9744597249508836E-2</v>
      </c>
      <c r="H541" s="147" t="s">
        <v>162</v>
      </c>
      <c r="I541" s="147">
        <v>1.8664047151277015E-2</v>
      </c>
      <c r="J541" s="147">
        <v>1.0000000000000002</v>
      </c>
      <c r="K541" s="148">
        <v>1018</v>
      </c>
      <c r="L541" s="98"/>
      <c r="M541" s="147" t="s">
        <v>162</v>
      </c>
      <c r="N541" s="147" t="s">
        <v>162</v>
      </c>
      <c r="O541" s="147">
        <v>0.497</v>
      </c>
      <c r="P541" s="147">
        <v>0.55800000000000005</v>
      </c>
      <c r="Q541" s="147">
        <v>0.24399999999999999</v>
      </c>
      <c r="R541" s="147">
        <v>0.29799999999999999</v>
      </c>
      <c r="S541" s="147">
        <v>8.8999999999999996E-2</v>
      </c>
      <c r="T541" s="147">
        <v>0.127</v>
      </c>
      <c r="U541" s="147">
        <v>4.0000000000000001E-3</v>
      </c>
      <c r="V541" s="147">
        <v>1.4999999999999999E-2</v>
      </c>
      <c r="W541" s="147">
        <v>5.6000000000000001E-2</v>
      </c>
      <c r="X541" s="147">
        <v>8.6999999999999994E-2</v>
      </c>
      <c r="Y541" s="147" t="s">
        <v>162</v>
      </c>
      <c r="Z541" s="147" t="s">
        <v>162</v>
      </c>
      <c r="AA541" s="147">
        <v>1.2E-2</v>
      </c>
      <c r="AB541" s="147">
        <v>2.9000000000000001E-2</v>
      </c>
      <c r="AC541" s="12"/>
    </row>
    <row r="542" spans="1:29" x14ac:dyDescent="0.25">
      <c r="A542" s="98" t="s">
        <v>1972</v>
      </c>
      <c r="B542" s="147" t="s">
        <v>162</v>
      </c>
      <c r="C542" s="147">
        <v>0.3833902161547213</v>
      </c>
      <c r="D542" s="147">
        <v>0.33105802047781568</v>
      </c>
      <c r="E542" s="147">
        <v>0.18202502844141069</v>
      </c>
      <c r="F542" s="147">
        <v>9.1012514220705342E-3</v>
      </c>
      <c r="G542" s="147">
        <v>7.6222980659840733E-2</v>
      </c>
      <c r="H542" s="147" t="s">
        <v>162</v>
      </c>
      <c r="I542" s="147">
        <v>1.8202502844141068E-2</v>
      </c>
      <c r="J542" s="147">
        <v>1</v>
      </c>
      <c r="K542" s="148">
        <v>879</v>
      </c>
      <c r="L542" s="98"/>
      <c r="M542" s="147" t="s">
        <v>162</v>
      </c>
      <c r="N542" s="147" t="s">
        <v>162</v>
      </c>
      <c r="O542" s="147">
        <v>0.35199999999999998</v>
      </c>
      <c r="P542" s="147">
        <v>0.41599999999999998</v>
      </c>
      <c r="Q542" s="147">
        <v>0.30099999999999999</v>
      </c>
      <c r="R542" s="147">
        <v>0.36299999999999999</v>
      </c>
      <c r="S542" s="147">
        <v>0.158</v>
      </c>
      <c r="T542" s="147">
        <v>0.20899999999999999</v>
      </c>
      <c r="U542" s="147">
        <v>5.0000000000000001E-3</v>
      </c>
      <c r="V542" s="147">
        <v>1.7999999999999999E-2</v>
      </c>
      <c r="W542" s="147">
        <v>0.06</v>
      </c>
      <c r="X542" s="147">
        <v>9.6000000000000002E-2</v>
      </c>
      <c r="Y542" s="147" t="s">
        <v>162</v>
      </c>
      <c r="Z542" s="147" t="s">
        <v>162</v>
      </c>
      <c r="AA542" s="147">
        <v>1.0999999999999999E-2</v>
      </c>
      <c r="AB542" s="147">
        <v>2.9000000000000001E-2</v>
      </c>
      <c r="AC542" s="12"/>
    </row>
    <row r="543" spans="1:29" x14ac:dyDescent="0.25">
      <c r="A543" s="98" t="s">
        <v>1973</v>
      </c>
      <c r="B543" s="147" t="s">
        <v>162</v>
      </c>
      <c r="C543" s="147">
        <v>0.36338028169014086</v>
      </c>
      <c r="D543" s="147">
        <v>0.3267605633802817</v>
      </c>
      <c r="E543" s="147">
        <v>0.10985915492957747</v>
      </c>
      <c r="F543" s="147">
        <v>1.8309859154929577E-2</v>
      </c>
      <c r="G543" s="147">
        <v>0.1676056338028169</v>
      </c>
      <c r="H543" s="147" t="s">
        <v>162</v>
      </c>
      <c r="I543" s="147">
        <v>1.4084507042253521E-2</v>
      </c>
      <c r="J543" s="147">
        <v>0.99999999999999989</v>
      </c>
      <c r="K543" s="148">
        <v>710</v>
      </c>
      <c r="L543" s="98"/>
      <c r="M543" s="147" t="s">
        <v>162</v>
      </c>
      <c r="N543" s="147" t="s">
        <v>162</v>
      </c>
      <c r="O543" s="147">
        <v>0.32900000000000001</v>
      </c>
      <c r="P543" s="147">
        <v>0.39900000000000002</v>
      </c>
      <c r="Q543" s="147">
        <v>0.29299999999999998</v>
      </c>
      <c r="R543" s="147">
        <v>0.36199999999999999</v>
      </c>
      <c r="S543" s="147">
        <v>8.8999999999999996E-2</v>
      </c>
      <c r="T543" s="147">
        <v>0.13500000000000001</v>
      </c>
      <c r="U543" s="147">
        <v>1.0999999999999999E-2</v>
      </c>
      <c r="V543" s="147">
        <v>3.1E-2</v>
      </c>
      <c r="W543" s="147">
        <v>0.14199999999999999</v>
      </c>
      <c r="X543" s="147">
        <v>0.19700000000000001</v>
      </c>
      <c r="Y543" s="147" t="s">
        <v>162</v>
      </c>
      <c r="Z543" s="147" t="s">
        <v>162</v>
      </c>
      <c r="AA543" s="147">
        <v>8.0000000000000002E-3</v>
      </c>
      <c r="AB543" s="147">
        <v>2.5999999999999999E-2</v>
      </c>
      <c r="AC543" s="12"/>
    </row>
    <row r="544" spans="1:29" x14ac:dyDescent="0.25">
      <c r="A544" s="98" t="s">
        <v>1974</v>
      </c>
      <c r="B544" s="147" t="s">
        <v>162</v>
      </c>
      <c r="C544" s="147">
        <v>1.6457680250783698E-2</v>
      </c>
      <c r="D544" s="147">
        <v>0.21786833855799373</v>
      </c>
      <c r="E544" s="147">
        <v>0.14576802507836992</v>
      </c>
      <c r="F544" s="147">
        <v>3.918495297805643E-2</v>
      </c>
      <c r="G544" s="147">
        <v>0.55250783699059558</v>
      </c>
      <c r="H544" s="147">
        <v>2.3510971786833857E-3</v>
      </c>
      <c r="I544" s="147">
        <v>2.5862068965517241E-2</v>
      </c>
      <c r="J544" s="147">
        <v>1</v>
      </c>
      <c r="K544" s="148">
        <v>1276</v>
      </c>
      <c r="L544" s="98"/>
      <c r="M544" s="147" t="s">
        <v>162</v>
      </c>
      <c r="N544" s="147" t="s">
        <v>162</v>
      </c>
      <c r="O544" s="147">
        <v>1.0999999999999999E-2</v>
      </c>
      <c r="P544" s="147">
        <v>2.5000000000000001E-2</v>
      </c>
      <c r="Q544" s="147">
        <v>0.19600000000000001</v>
      </c>
      <c r="R544" s="147">
        <v>0.24099999999999999</v>
      </c>
      <c r="S544" s="147">
        <v>0.127</v>
      </c>
      <c r="T544" s="147">
        <v>0.16600000000000001</v>
      </c>
      <c r="U544" s="147">
        <v>0.03</v>
      </c>
      <c r="V544" s="147">
        <v>5.0999999999999997E-2</v>
      </c>
      <c r="W544" s="147">
        <v>0.52500000000000002</v>
      </c>
      <c r="X544" s="147">
        <v>0.57999999999999996</v>
      </c>
      <c r="Y544" s="147">
        <v>1E-3</v>
      </c>
      <c r="Z544" s="147">
        <v>7.0000000000000001E-3</v>
      </c>
      <c r="AA544" s="147">
        <v>1.7999999999999999E-2</v>
      </c>
      <c r="AB544" s="147">
        <v>3.5999999999999997E-2</v>
      </c>
      <c r="AC544" s="12"/>
    </row>
    <row r="545" spans="1:29" x14ac:dyDescent="0.25">
      <c r="A545" s="98" t="s">
        <v>1975</v>
      </c>
      <c r="B545" s="147" t="s">
        <v>162</v>
      </c>
      <c r="C545" s="147">
        <v>0.17585089141004862</v>
      </c>
      <c r="D545" s="147">
        <v>0.45542949756888168</v>
      </c>
      <c r="E545" s="147">
        <v>0.11345218800648298</v>
      </c>
      <c r="F545" s="147">
        <v>1.0534846029173419E-2</v>
      </c>
      <c r="G545" s="147">
        <v>0.17990275526742303</v>
      </c>
      <c r="H545" s="147">
        <v>8.1037277147487841E-4</v>
      </c>
      <c r="I545" s="147">
        <v>6.40194489465154E-2</v>
      </c>
      <c r="J545" s="147">
        <v>1</v>
      </c>
      <c r="K545" s="148">
        <v>1234</v>
      </c>
      <c r="L545" s="98"/>
      <c r="M545" s="147" t="s">
        <v>162</v>
      </c>
      <c r="N545" s="147" t="s">
        <v>162</v>
      </c>
      <c r="O545" s="147">
        <v>0.156</v>
      </c>
      <c r="P545" s="147">
        <v>0.19800000000000001</v>
      </c>
      <c r="Q545" s="147">
        <v>0.42799999999999999</v>
      </c>
      <c r="R545" s="147">
        <v>0.48299999999999998</v>
      </c>
      <c r="S545" s="147">
        <v>9.7000000000000003E-2</v>
      </c>
      <c r="T545" s="147">
        <v>0.13200000000000001</v>
      </c>
      <c r="U545" s="147">
        <v>6.0000000000000001E-3</v>
      </c>
      <c r="V545" s="147">
        <v>1.7999999999999999E-2</v>
      </c>
      <c r="W545" s="147">
        <v>0.159</v>
      </c>
      <c r="X545" s="147">
        <v>0.20200000000000001</v>
      </c>
      <c r="Y545" s="147">
        <v>0</v>
      </c>
      <c r="Z545" s="147">
        <v>5.0000000000000001E-3</v>
      </c>
      <c r="AA545" s="147">
        <v>5.1999999999999998E-2</v>
      </c>
      <c r="AB545" s="147">
        <v>7.9000000000000001E-2</v>
      </c>
      <c r="AC545" s="12"/>
    </row>
    <row r="546" spans="1:29" x14ac:dyDescent="0.25">
      <c r="A546" s="98" t="s">
        <v>1976</v>
      </c>
      <c r="B546" s="147" t="s">
        <v>162</v>
      </c>
      <c r="C546" s="147">
        <v>0.05</v>
      </c>
      <c r="D546" s="147">
        <v>0.21785714285714286</v>
      </c>
      <c r="E546" s="147">
        <v>0.1125</v>
      </c>
      <c r="F546" s="147">
        <v>4.4642857142857144E-2</v>
      </c>
      <c r="G546" s="147">
        <v>0.54107142857142854</v>
      </c>
      <c r="H546" s="147">
        <v>1.7857142857142857E-3</v>
      </c>
      <c r="I546" s="147">
        <v>3.214285714285714E-2</v>
      </c>
      <c r="J546" s="147">
        <v>0.99999999999999989</v>
      </c>
      <c r="K546" s="148">
        <v>560</v>
      </c>
      <c r="L546" s="98"/>
      <c r="M546" s="147" t="s">
        <v>162</v>
      </c>
      <c r="N546" s="147" t="s">
        <v>162</v>
      </c>
      <c r="O546" s="147">
        <v>3.5000000000000003E-2</v>
      </c>
      <c r="P546" s="147">
        <v>7.0999999999999994E-2</v>
      </c>
      <c r="Q546" s="147">
        <v>0.186</v>
      </c>
      <c r="R546" s="147">
        <v>0.254</v>
      </c>
      <c r="S546" s="147">
        <v>8.8999999999999996E-2</v>
      </c>
      <c r="T546" s="147">
        <v>0.14099999999999999</v>
      </c>
      <c r="U546" s="147">
        <v>0.03</v>
      </c>
      <c r="V546" s="147">
        <v>6.5000000000000002E-2</v>
      </c>
      <c r="W546" s="147">
        <v>0.5</v>
      </c>
      <c r="X546" s="147">
        <v>0.58199999999999996</v>
      </c>
      <c r="Y546" s="147">
        <v>0</v>
      </c>
      <c r="Z546" s="147">
        <v>0.01</v>
      </c>
      <c r="AA546" s="147">
        <v>0.02</v>
      </c>
      <c r="AB546" s="147">
        <v>0.05</v>
      </c>
      <c r="AC546" s="12"/>
    </row>
    <row r="547" spans="1:29" x14ac:dyDescent="0.25">
      <c r="A547" s="98" t="s">
        <v>1977</v>
      </c>
      <c r="B547" s="147" t="s">
        <v>162</v>
      </c>
      <c r="C547" s="147">
        <v>0.31170503944614392</v>
      </c>
      <c r="D547" s="147">
        <v>0.19384962163902753</v>
      </c>
      <c r="E547" s="147">
        <v>9.5516019964578966E-2</v>
      </c>
      <c r="F547" s="147">
        <v>1.271936886169699E-2</v>
      </c>
      <c r="G547" s="147">
        <v>0.36584285944292383</v>
      </c>
      <c r="H547" s="147">
        <v>1.3282885203670907E-3</v>
      </c>
      <c r="I547" s="147">
        <v>1.9038802125261631E-2</v>
      </c>
      <c r="J547" s="147">
        <v>0.99999999999999989</v>
      </c>
      <c r="K547" s="148">
        <v>24844</v>
      </c>
      <c r="L547" s="98"/>
      <c r="M547" s="147" t="s">
        <v>162</v>
      </c>
      <c r="N547" s="147" t="s">
        <v>162</v>
      </c>
      <c r="O547" s="147">
        <v>0.30599999999999999</v>
      </c>
      <c r="P547" s="147">
        <v>0.317</v>
      </c>
      <c r="Q547" s="147">
        <v>0.189</v>
      </c>
      <c r="R547" s="147">
        <v>0.19900000000000001</v>
      </c>
      <c r="S547" s="147">
        <v>9.1999999999999998E-2</v>
      </c>
      <c r="T547" s="147">
        <v>9.9000000000000005E-2</v>
      </c>
      <c r="U547" s="147">
        <v>1.0999999999999999E-2</v>
      </c>
      <c r="V547" s="147">
        <v>1.4E-2</v>
      </c>
      <c r="W547" s="147">
        <v>0.36</v>
      </c>
      <c r="X547" s="147">
        <v>0.372</v>
      </c>
      <c r="Y547" s="147">
        <v>1E-3</v>
      </c>
      <c r="Z547" s="147">
        <v>2E-3</v>
      </c>
      <c r="AA547" s="147">
        <v>1.7000000000000001E-2</v>
      </c>
      <c r="AB547" s="147">
        <v>2.1000000000000001E-2</v>
      </c>
      <c r="AC547" s="12"/>
    </row>
    <row r="548" spans="1:29" x14ac:dyDescent="0.25">
      <c r="A548" s="98" t="s">
        <v>1978</v>
      </c>
      <c r="B548" s="147" t="s">
        <v>162</v>
      </c>
      <c r="C548" s="147">
        <v>0.68211920529801329</v>
      </c>
      <c r="D548" s="147">
        <v>0.2119205298013245</v>
      </c>
      <c r="E548" s="147">
        <v>3.3112582781456956E-2</v>
      </c>
      <c r="F548" s="147" t="s">
        <v>162</v>
      </c>
      <c r="G548" s="147">
        <v>5.2980132450331126E-2</v>
      </c>
      <c r="H548" s="147" t="s">
        <v>162</v>
      </c>
      <c r="I548" s="147">
        <v>1.9867549668874173E-2</v>
      </c>
      <c r="J548" s="147">
        <v>1.0000000000000002</v>
      </c>
      <c r="K548" s="148">
        <v>151</v>
      </c>
      <c r="L548" s="98"/>
      <c r="M548" s="147" t="s">
        <v>162</v>
      </c>
      <c r="N548" s="147" t="s">
        <v>162</v>
      </c>
      <c r="O548" s="147">
        <v>0.60399999999999998</v>
      </c>
      <c r="P548" s="147">
        <v>0.751</v>
      </c>
      <c r="Q548" s="147">
        <v>0.154</v>
      </c>
      <c r="R548" s="147">
        <v>0.28399999999999997</v>
      </c>
      <c r="S548" s="147">
        <v>1.4E-2</v>
      </c>
      <c r="T548" s="147">
        <v>7.4999999999999997E-2</v>
      </c>
      <c r="U548" s="147" t="s">
        <v>162</v>
      </c>
      <c r="V548" s="147" t="s">
        <v>162</v>
      </c>
      <c r="W548" s="147">
        <v>2.7E-2</v>
      </c>
      <c r="X548" s="147">
        <v>0.10100000000000001</v>
      </c>
      <c r="Y548" s="147" t="s">
        <v>162</v>
      </c>
      <c r="Z548" s="147" t="s">
        <v>162</v>
      </c>
      <c r="AA548" s="147">
        <v>7.0000000000000001E-3</v>
      </c>
      <c r="AB548" s="147">
        <v>5.7000000000000002E-2</v>
      </c>
      <c r="AC548" s="12"/>
    </row>
    <row r="549" spans="1:29" x14ac:dyDescent="0.25">
      <c r="A549" s="98" t="s">
        <v>1979</v>
      </c>
      <c r="B549" s="147" t="s">
        <v>162</v>
      </c>
      <c r="C549" s="147">
        <v>0.48493259318001586</v>
      </c>
      <c r="D549" s="147">
        <v>0.32652656621728787</v>
      </c>
      <c r="E549" s="147">
        <v>7.9896907216494839E-2</v>
      </c>
      <c r="F549" s="147">
        <v>5.7494052339413168E-3</v>
      </c>
      <c r="G549" s="147">
        <v>2.3790642347343377E-2</v>
      </c>
      <c r="H549" s="147">
        <v>1.9825535289452815E-4</v>
      </c>
      <c r="I549" s="147">
        <v>7.8905630452022202E-2</v>
      </c>
      <c r="J549" s="147">
        <v>1</v>
      </c>
      <c r="K549" s="148">
        <v>5044</v>
      </c>
      <c r="L549" s="98"/>
      <c r="M549" s="147" t="s">
        <v>162</v>
      </c>
      <c r="N549" s="147" t="s">
        <v>162</v>
      </c>
      <c r="O549" s="147">
        <v>0.47099999999999997</v>
      </c>
      <c r="P549" s="147">
        <v>0.499</v>
      </c>
      <c r="Q549" s="147">
        <v>0.314</v>
      </c>
      <c r="R549" s="147">
        <v>0.34</v>
      </c>
      <c r="S549" s="147">
        <v>7.2999999999999995E-2</v>
      </c>
      <c r="T549" s="147">
        <v>8.7999999999999995E-2</v>
      </c>
      <c r="U549" s="147">
        <v>4.0000000000000001E-3</v>
      </c>
      <c r="V549" s="147">
        <v>8.0000000000000002E-3</v>
      </c>
      <c r="W549" s="147">
        <v>0.02</v>
      </c>
      <c r="X549" s="147">
        <v>2.8000000000000001E-2</v>
      </c>
      <c r="Y549" s="147">
        <v>0</v>
      </c>
      <c r="Z549" s="147">
        <v>1E-3</v>
      </c>
      <c r="AA549" s="147">
        <v>7.1999999999999995E-2</v>
      </c>
      <c r="AB549" s="147">
        <v>8.6999999999999994E-2</v>
      </c>
      <c r="AC549" s="12"/>
    </row>
    <row r="550" spans="1:29" x14ac:dyDescent="0.25">
      <c r="A550" s="98" t="s">
        <v>1980</v>
      </c>
      <c r="B550" s="147" t="s">
        <v>162</v>
      </c>
      <c r="C550" s="147">
        <v>0.2345360824742268</v>
      </c>
      <c r="D550" s="147">
        <v>0.25515463917525771</v>
      </c>
      <c r="E550" s="147">
        <v>0.14626288659793815</v>
      </c>
      <c r="F550" s="147">
        <v>2.2551546391752577E-2</v>
      </c>
      <c r="G550" s="147">
        <v>0.32538659793814434</v>
      </c>
      <c r="H550" s="147" t="s">
        <v>162</v>
      </c>
      <c r="I550" s="147">
        <v>1.6108247422680411E-2</v>
      </c>
      <c r="J550" s="147">
        <v>1</v>
      </c>
      <c r="K550" s="148">
        <v>1552</v>
      </c>
      <c r="L550" s="98"/>
      <c r="M550" s="147" t="s">
        <v>162</v>
      </c>
      <c r="N550" s="147" t="s">
        <v>162</v>
      </c>
      <c r="O550" s="147">
        <v>0.214</v>
      </c>
      <c r="P550" s="147">
        <v>0.25600000000000001</v>
      </c>
      <c r="Q550" s="147">
        <v>0.23400000000000001</v>
      </c>
      <c r="R550" s="147">
        <v>0.27700000000000002</v>
      </c>
      <c r="S550" s="147">
        <v>0.13</v>
      </c>
      <c r="T550" s="147">
        <v>0.16500000000000001</v>
      </c>
      <c r="U550" s="147">
        <v>1.6E-2</v>
      </c>
      <c r="V550" s="147">
        <v>3.1E-2</v>
      </c>
      <c r="W550" s="147">
        <v>0.30299999999999999</v>
      </c>
      <c r="X550" s="147">
        <v>0.34899999999999998</v>
      </c>
      <c r="Y550" s="147" t="s">
        <v>162</v>
      </c>
      <c r="Z550" s="147" t="s">
        <v>162</v>
      </c>
      <c r="AA550" s="147">
        <v>1.0999999999999999E-2</v>
      </c>
      <c r="AB550" s="147">
        <v>2.4E-2</v>
      </c>
      <c r="AC550" s="12"/>
    </row>
    <row r="551" spans="1:29" x14ac:dyDescent="0.25">
      <c r="A551" s="98" t="s">
        <v>1981</v>
      </c>
      <c r="B551" s="147" t="s">
        <v>162</v>
      </c>
      <c r="C551" s="147">
        <v>0.14901349948078921</v>
      </c>
      <c r="D551" s="147">
        <v>0.34579439252336447</v>
      </c>
      <c r="E551" s="147">
        <v>0.10903426791277258</v>
      </c>
      <c r="F551" s="147">
        <v>2.5441329179646938E-2</v>
      </c>
      <c r="G551" s="147">
        <v>0.35462097611630322</v>
      </c>
      <c r="H551" s="147">
        <v>2.5960539979231569E-3</v>
      </c>
      <c r="I551" s="147">
        <v>1.3499480789200415E-2</v>
      </c>
      <c r="J551" s="147">
        <v>0.99999999999999989</v>
      </c>
      <c r="K551" s="148">
        <v>1926</v>
      </c>
      <c r="L551" s="98"/>
      <c r="M551" s="147" t="s">
        <v>162</v>
      </c>
      <c r="N551" s="147" t="s">
        <v>162</v>
      </c>
      <c r="O551" s="147">
        <v>0.13400000000000001</v>
      </c>
      <c r="P551" s="147">
        <v>0.16600000000000001</v>
      </c>
      <c r="Q551" s="147">
        <v>0.32500000000000001</v>
      </c>
      <c r="R551" s="147">
        <v>0.36699999999999999</v>
      </c>
      <c r="S551" s="147">
        <v>9.6000000000000002E-2</v>
      </c>
      <c r="T551" s="147">
        <v>0.124</v>
      </c>
      <c r="U551" s="147">
        <v>1.9E-2</v>
      </c>
      <c r="V551" s="147">
        <v>3.3000000000000002E-2</v>
      </c>
      <c r="W551" s="147">
        <v>0.33400000000000002</v>
      </c>
      <c r="X551" s="147">
        <v>0.376</v>
      </c>
      <c r="Y551" s="147">
        <v>1E-3</v>
      </c>
      <c r="Z551" s="147">
        <v>6.0000000000000001E-3</v>
      </c>
      <c r="AA551" s="147">
        <v>8.9999999999999993E-3</v>
      </c>
      <c r="AB551" s="147">
        <v>0.02</v>
      </c>
      <c r="AC551" s="12"/>
    </row>
    <row r="552" spans="1:29" x14ac:dyDescent="0.25">
      <c r="A552" s="98" t="s">
        <v>1982</v>
      </c>
      <c r="B552" s="147" t="s">
        <v>162</v>
      </c>
      <c r="C552" s="147">
        <v>0.23277723258096172</v>
      </c>
      <c r="D552" s="147">
        <v>0.3397448478900883</v>
      </c>
      <c r="E552" s="147">
        <v>0.12443572129538763</v>
      </c>
      <c r="F552" s="147">
        <v>2.0412168792934251E-2</v>
      </c>
      <c r="G552" s="147">
        <v>0.26162904808635917</v>
      </c>
      <c r="H552" s="147">
        <v>1.9627085377821394E-4</v>
      </c>
      <c r="I552" s="147">
        <v>2.0804710500490677E-2</v>
      </c>
      <c r="J552" s="147">
        <v>1</v>
      </c>
      <c r="K552" s="148">
        <v>5095</v>
      </c>
      <c r="L552" s="98"/>
      <c r="M552" s="147" t="s">
        <v>162</v>
      </c>
      <c r="N552" s="147" t="s">
        <v>162</v>
      </c>
      <c r="O552" s="147">
        <v>0.221</v>
      </c>
      <c r="P552" s="147">
        <v>0.245</v>
      </c>
      <c r="Q552" s="147">
        <v>0.32700000000000001</v>
      </c>
      <c r="R552" s="147">
        <v>0.35299999999999998</v>
      </c>
      <c r="S552" s="147">
        <v>0.11600000000000001</v>
      </c>
      <c r="T552" s="147">
        <v>0.13400000000000001</v>
      </c>
      <c r="U552" s="147">
        <v>1.7000000000000001E-2</v>
      </c>
      <c r="V552" s="147">
        <v>2.5000000000000001E-2</v>
      </c>
      <c r="W552" s="147">
        <v>0.25</v>
      </c>
      <c r="X552" s="147">
        <v>0.27400000000000002</v>
      </c>
      <c r="Y552" s="147">
        <v>0</v>
      </c>
      <c r="Z552" s="147">
        <v>1E-3</v>
      </c>
      <c r="AA552" s="147">
        <v>1.7000000000000001E-2</v>
      </c>
      <c r="AB552" s="147">
        <v>2.5000000000000001E-2</v>
      </c>
      <c r="AC552" s="12"/>
    </row>
    <row r="553" spans="1:29" x14ac:dyDescent="0.25">
      <c r="A553" s="98" t="s">
        <v>1983</v>
      </c>
      <c r="B553" s="147" t="s">
        <v>162</v>
      </c>
      <c r="C553" s="147">
        <v>0.44253490870032225</v>
      </c>
      <c r="D553" s="147">
        <v>0.17024704618689582</v>
      </c>
      <c r="E553" s="147">
        <v>7.7604726100966706E-2</v>
      </c>
      <c r="F553" s="147">
        <v>9.1836734693877556E-2</v>
      </c>
      <c r="G553" s="147">
        <v>0.20112781954887218</v>
      </c>
      <c r="H553" s="147">
        <v>1.3426423200859291E-3</v>
      </c>
      <c r="I553" s="147">
        <v>1.5306122448979591E-2</v>
      </c>
      <c r="J553" s="147">
        <v>1</v>
      </c>
      <c r="K553" s="148">
        <v>3724</v>
      </c>
      <c r="L553" s="98"/>
      <c r="M553" s="147" t="s">
        <v>162</v>
      </c>
      <c r="N553" s="147" t="s">
        <v>162</v>
      </c>
      <c r="O553" s="147">
        <v>0.42699999999999999</v>
      </c>
      <c r="P553" s="147">
        <v>0.45900000000000002</v>
      </c>
      <c r="Q553" s="147">
        <v>0.159</v>
      </c>
      <c r="R553" s="147">
        <v>0.183</v>
      </c>
      <c r="S553" s="147">
        <v>6.9000000000000006E-2</v>
      </c>
      <c r="T553" s="147">
        <v>8.6999999999999994E-2</v>
      </c>
      <c r="U553" s="147">
        <v>8.3000000000000004E-2</v>
      </c>
      <c r="V553" s="147">
        <v>0.10199999999999999</v>
      </c>
      <c r="W553" s="147">
        <v>0.189</v>
      </c>
      <c r="X553" s="147">
        <v>0.214</v>
      </c>
      <c r="Y553" s="147">
        <v>1E-3</v>
      </c>
      <c r="Z553" s="147">
        <v>3.0000000000000001E-3</v>
      </c>
      <c r="AA553" s="147">
        <v>1.2E-2</v>
      </c>
      <c r="AB553" s="147">
        <v>0.02</v>
      </c>
      <c r="AC553" s="12"/>
    </row>
    <row r="554" spans="1:29" x14ac:dyDescent="0.25">
      <c r="A554" s="98" t="s">
        <v>1984</v>
      </c>
      <c r="B554" s="147" t="s">
        <v>162</v>
      </c>
      <c r="C554" s="147">
        <v>0.28898473788984735</v>
      </c>
      <c r="D554" s="147">
        <v>0.27405441274054415</v>
      </c>
      <c r="E554" s="147">
        <v>0.12740544127405443</v>
      </c>
      <c r="F554" s="147">
        <v>1.2607830126078301E-2</v>
      </c>
      <c r="G554" s="147">
        <v>0.27604512276045123</v>
      </c>
      <c r="H554" s="147">
        <v>9.953550099535502E-4</v>
      </c>
      <c r="I554" s="147">
        <v>1.9907100199071003E-2</v>
      </c>
      <c r="J554" s="147">
        <v>1</v>
      </c>
      <c r="K554" s="148">
        <v>3014</v>
      </c>
      <c r="L554" s="98"/>
      <c r="M554" s="147" t="s">
        <v>162</v>
      </c>
      <c r="N554" s="147" t="s">
        <v>162</v>
      </c>
      <c r="O554" s="147">
        <v>0.27300000000000002</v>
      </c>
      <c r="P554" s="147">
        <v>0.30499999999999999</v>
      </c>
      <c r="Q554" s="147">
        <v>0.25800000000000001</v>
      </c>
      <c r="R554" s="147">
        <v>0.28999999999999998</v>
      </c>
      <c r="S554" s="147">
        <v>0.11600000000000001</v>
      </c>
      <c r="T554" s="147">
        <v>0.14000000000000001</v>
      </c>
      <c r="U554" s="147">
        <v>8.9999999999999993E-3</v>
      </c>
      <c r="V554" s="147">
        <v>1.7000000000000001E-2</v>
      </c>
      <c r="W554" s="147">
        <v>0.26</v>
      </c>
      <c r="X554" s="147">
        <v>0.29199999999999998</v>
      </c>
      <c r="Y554" s="147">
        <v>0</v>
      </c>
      <c r="Z554" s="147">
        <v>3.0000000000000001E-3</v>
      </c>
      <c r="AA554" s="147">
        <v>1.4999999999999999E-2</v>
      </c>
      <c r="AB554" s="147">
        <v>2.5999999999999999E-2</v>
      </c>
      <c r="AC554" s="12"/>
    </row>
    <row r="555" spans="1:29" x14ac:dyDescent="0.25">
      <c r="A555" s="98" t="s">
        <v>1985</v>
      </c>
      <c r="B555" s="147" t="s">
        <v>162</v>
      </c>
      <c r="C555" s="147">
        <v>0.17099898063200816</v>
      </c>
      <c r="D555" s="147">
        <v>0.199796126401631</v>
      </c>
      <c r="E555" s="147">
        <v>0.10142711518858308</v>
      </c>
      <c r="F555" s="147">
        <v>2.7013251783893986E-2</v>
      </c>
      <c r="G555" s="147">
        <v>0.47782874617737003</v>
      </c>
      <c r="H555" s="147">
        <v>1.7838939857288481E-3</v>
      </c>
      <c r="I555" s="147">
        <v>2.1151885830784912E-2</v>
      </c>
      <c r="J555" s="147">
        <v>1</v>
      </c>
      <c r="K555" s="148">
        <v>3924</v>
      </c>
      <c r="L555" s="98"/>
      <c r="M555" s="147" t="s">
        <v>162</v>
      </c>
      <c r="N555" s="147" t="s">
        <v>162</v>
      </c>
      <c r="O555" s="147">
        <v>0.16</v>
      </c>
      <c r="P555" s="147">
        <v>0.183</v>
      </c>
      <c r="Q555" s="147">
        <v>0.188</v>
      </c>
      <c r="R555" s="147">
        <v>0.21299999999999999</v>
      </c>
      <c r="S555" s="147">
        <v>9.1999999999999998E-2</v>
      </c>
      <c r="T555" s="147">
        <v>0.111</v>
      </c>
      <c r="U555" s="147">
        <v>2.1999999999999999E-2</v>
      </c>
      <c r="V555" s="147">
        <v>3.3000000000000002E-2</v>
      </c>
      <c r="W555" s="147">
        <v>0.46200000000000002</v>
      </c>
      <c r="X555" s="147">
        <v>0.49299999999999999</v>
      </c>
      <c r="Y555" s="147">
        <v>1E-3</v>
      </c>
      <c r="Z555" s="147">
        <v>4.0000000000000001E-3</v>
      </c>
      <c r="AA555" s="147">
        <v>1.7000000000000001E-2</v>
      </c>
      <c r="AB555" s="147">
        <v>2.5999999999999999E-2</v>
      </c>
      <c r="AC555" s="12"/>
    </row>
    <row r="556" spans="1:29" x14ac:dyDescent="0.25">
      <c r="A556" s="98" t="s">
        <v>1986</v>
      </c>
      <c r="B556" s="147" t="s">
        <v>162</v>
      </c>
      <c r="C556" s="147">
        <v>0.38816546544727759</v>
      </c>
      <c r="D556" s="147">
        <v>0.37726364242020471</v>
      </c>
      <c r="E556" s="147">
        <v>0.11683120344013082</v>
      </c>
      <c r="F556" s="147">
        <v>1.9804978499182363E-2</v>
      </c>
      <c r="G556" s="147">
        <v>7.740294349221731E-2</v>
      </c>
      <c r="H556" s="147">
        <v>9.0848525225607172E-4</v>
      </c>
      <c r="I556" s="147">
        <v>1.9623281448731149E-2</v>
      </c>
      <c r="J556" s="147">
        <v>1</v>
      </c>
      <c r="K556" s="148">
        <v>16511</v>
      </c>
      <c r="L556" s="98"/>
      <c r="M556" s="147" t="s">
        <v>162</v>
      </c>
      <c r="N556" s="147" t="s">
        <v>162</v>
      </c>
      <c r="O556" s="147">
        <v>0.38100000000000001</v>
      </c>
      <c r="P556" s="147">
        <v>0.39600000000000002</v>
      </c>
      <c r="Q556" s="147">
        <v>0.37</v>
      </c>
      <c r="R556" s="147">
        <v>0.38500000000000001</v>
      </c>
      <c r="S556" s="147">
        <v>0.112</v>
      </c>
      <c r="T556" s="147">
        <v>0.122</v>
      </c>
      <c r="U556" s="147">
        <v>1.7999999999999999E-2</v>
      </c>
      <c r="V556" s="147">
        <v>2.1999999999999999E-2</v>
      </c>
      <c r="W556" s="147">
        <v>7.2999999999999995E-2</v>
      </c>
      <c r="X556" s="147">
        <v>8.2000000000000003E-2</v>
      </c>
      <c r="Y556" s="147">
        <v>1E-3</v>
      </c>
      <c r="Z556" s="147">
        <v>1E-3</v>
      </c>
      <c r="AA556" s="147">
        <v>1.7999999999999999E-2</v>
      </c>
      <c r="AB556" s="147">
        <v>2.1999999999999999E-2</v>
      </c>
      <c r="AC556" s="12"/>
    </row>
    <row r="557" spans="1:29" x14ac:dyDescent="0.25">
      <c r="A557" s="98" t="s">
        <v>1987</v>
      </c>
      <c r="B557" s="147" t="s">
        <v>162</v>
      </c>
      <c r="C557" s="147">
        <v>0.20540997464074387</v>
      </c>
      <c r="D557" s="147">
        <v>0.41251056635672018</v>
      </c>
      <c r="E557" s="147">
        <v>0.11749788672865596</v>
      </c>
      <c r="F557" s="147">
        <v>1.8596787827557058E-2</v>
      </c>
      <c r="G557" s="147">
        <v>0.21048182586644126</v>
      </c>
      <c r="H557" s="147">
        <v>8.4530853761622987E-4</v>
      </c>
      <c r="I557" s="147">
        <v>3.4657650042265425E-2</v>
      </c>
      <c r="J557" s="147">
        <v>0.99999999999999989</v>
      </c>
      <c r="K557" s="148">
        <v>1183</v>
      </c>
      <c r="L557" s="98"/>
      <c r="M557" s="147" t="s">
        <v>162</v>
      </c>
      <c r="N557" s="147" t="s">
        <v>162</v>
      </c>
      <c r="O557" s="147">
        <v>0.183</v>
      </c>
      <c r="P557" s="147">
        <v>0.22900000000000001</v>
      </c>
      <c r="Q557" s="147">
        <v>0.38500000000000001</v>
      </c>
      <c r="R557" s="147">
        <v>0.441</v>
      </c>
      <c r="S557" s="147">
        <v>0.1</v>
      </c>
      <c r="T557" s="147">
        <v>0.13700000000000001</v>
      </c>
      <c r="U557" s="147">
        <v>1.2E-2</v>
      </c>
      <c r="V557" s="147">
        <v>2.8000000000000001E-2</v>
      </c>
      <c r="W557" s="147">
        <v>0.188</v>
      </c>
      <c r="X557" s="147">
        <v>0.23499999999999999</v>
      </c>
      <c r="Y557" s="147">
        <v>0</v>
      </c>
      <c r="Z557" s="147">
        <v>5.0000000000000001E-3</v>
      </c>
      <c r="AA557" s="147">
        <v>2.5999999999999999E-2</v>
      </c>
      <c r="AB557" s="147">
        <v>4.7E-2</v>
      </c>
      <c r="AC557" s="12"/>
    </row>
    <row r="558" spans="1:29" x14ac:dyDescent="0.25">
      <c r="A558" s="98" t="s">
        <v>1988</v>
      </c>
      <c r="B558" s="147" t="s">
        <v>162</v>
      </c>
      <c r="C558" s="147">
        <v>0.28770812928501471</v>
      </c>
      <c r="D558" s="147">
        <v>0.20102840352595494</v>
      </c>
      <c r="E558" s="147">
        <v>8.6434867776689517E-2</v>
      </c>
      <c r="F558" s="147">
        <v>9.0842311459353578E-2</v>
      </c>
      <c r="G558" s="147">
        <v>0.31317335945151814</v>
      </c>
      <c r="H558" s="147">
        <v>1.4691478942213516E-3</v>
      </c>
      <c r="I558" s="147">
        <v>1.9343780607247795E-2</v>
      </c>
      <c r="J558" s="147">
        <v>1</v>
      </c>
      <c r="K558" s="148">
        <v>4084</v>
      </c>
      <c r="L558" s="98"/>
      <c r="M558" s="147" t="s">
        <v>162</v>
      </c>
      <c r="N558" s="147" t="s">
        <v>162</v>
      </c>
      <c r="O558" s="147">
        <v>0.27400000000000002</v>
      </c>
      <c r="P558" s="147">
        <v>0.30199999999999999</v>
      </c>
      <c r="Q558" s="147">
        <v>0.189</v>
      </c>
      <c r="R558" s="147">
        <v>0.214</v>
      </c>
      <c r="S558" s="147">
        <v>7.8E-2</v>
      </c>
      <c r="T558" s="147">
        <v>9.5000000000000001E-2</v>
      </c>
      <c r="U558" s="147">
        <v>8.2000000000000003E-2</v>
      </c>
      <c r="V558" s="147">
        <v>0.1</v>
      </c>
      <c r="W558" s="147">
        <v>0.29899999999999999</v>
      </c>
      <c r="X558" s="147">
        <v>0.32800000000000001</v>
      </c>
      <c r="Y558" s="147">
        <v>1E-3</v>
      </c>
      <c r="Z558" s="147">
        <v>3.0000000000000001E-3</v>
      </c>
      <c r="AA558" s="147">
        <v>1.6E-2</v>
      </c>
      <c r="AB558" s="147">
        <v>2.4E-2</v>
      </c>
      <c r="AC558" s="12"/>
    </row>
    <row r="559" spans="1:29" x14ac:dyDescent="0.25">
      <c r="A559" s="98" t="s">
        <v>1989</v>
      </c>
      <c r="B559" s="147" t="s">
        <v>162</v>
      </c>
      <c r="C559" s="147">
        <v>0.58444444444444443</v>
      </c>
      <c r="D559" s="147">
        <v>0.16555555555555557</v>
      </c>
      <c r="E559" s="147">
        <v>9.3333333333333338E-2</v>
      </c>
      <c r="F559" s="147">
        <v>2.3333333333333334E-2</v>
      </c>
      <c r="G559" s="147">
        <v>0.10444444444444445</v>
      </c>
      <c r="H559" s="147" t="s">
        <v>162</v>
      </c>
      <c r="I559" s="147">
        <v>2.8888888888888888E-2</v>
      </c>
      <c r="J559" s="147">
        <v>1</v>
      </c>
      <c r="K559" s="148">
        <v>900</v>
      </c>
      <c r="L559" s="98"/>
      <c r="M559" s="147" t="s">
        <v>162</v>
      </c>
      <c r="N559" s="147" t="s">
        <v>162</v>
      </c>
      <c r="O559" s="147">
        <v>0.55200000000000005</v>
      </c>
      <c r="P559" s="147">
        <v>0.61599999999999999</v>
      </c>
      <c r="Q559" s="147">
        <v>0.14299999999999999</v>
      </c>
      <c r="R559" s="147">
        <v>0.191</v>
      </c>
      <c r="S559" s="147">
        <v>7.5999999999999998E-2</v>
      </c>
      <c r="T559" s="147">
        <v>0.114</v>
      </c>
      <c r="U559" s="147">
        <v>1.4999999999999999E-2</v>
      </c>
      <c r="V559" s="147">
        <v>3.5000000000000003E-2</v>
      </c>
      <c r="W559" s="147">
        <v>8.5999999999999993E-2</v>
      </c>
      <c r="X559" s="147">
        <v>0.126</v>
      </c>
      <c r="Y559" s="147" t="s">
        <v>162</v>
      </c>
      <c r="Z559" s="147" t="s">
        <v>162</v>
      </c>
      <c r="AA559" s="147">
        <v>0.02</v>
      </c>
      <c r="AB559" s="147">
        <v>4.2000000000000003E-2</v>
      </c>
      <c r="AC559" s="12"/>
    </row>
    <row r="560" spans="1:29" x14ac:dyDescent="0.25">
      <c r="A560" s="98" t="s">
        <v>1990</v>
      </c>
      <c r="B560" s="147" t="s">
        <v>162</v>
      </c>
      <c r="C560" s="147">
        <v>0.49125979505726342</v>
      </c>
      <c r="D560" s="147">
        <v>0.3176612417118746</v>
      </c>
      <c r="E560" s="147">
        <v>8.8908981314044608E-2</v>
      </c>
      <c r="F560" s="147">
        <v>6.3291139240506328E-3</v>
      </c>
      <c r="G560" s="147">
        <v>7.3236889692585891E-2</v>
      </c>
      <c r="H560" s="147">
        <v>6.0277275467148883E-4</v>
      </c>
      <c r="I560" s="147">
        <v>2.2001205545509342E-2</v>
      </c>
      <c r="J560" s="147">
        <v>0.99999999999999989</v>
      </c>
      <c r="K560" s="148">
        <v>3318</v>
      </c>
      <c r="L560" s="98"/>
      <c r="M560" s="147" t="s">
        <v>162</v>
      </c>
      <c r="N560" s="147" t="s">
        <v>162</v>
      </c>
      <c r="O560" s="147">
        <v>0.47399999999999998</v>
      </c>
      <c r="P560" s="147">
        <v>0.50800000000000001</v>
      </c>
      <c r="Q560" s="147">
        <v>0.30199999999999999</v>
      </c>
      <c r="R560" s="147">
        <v>0.33400000000000002</v>
      </c>
      <c r="S560" s="147">
        <v>0.08</v>
      </c>
      <c r="T560" s="147">
        <v>9.9000000000000005E-2</v>
      </c>
      <c r="U560" s="147">
        <v>4.0000000000000001E-3</v>
      </c>
      <c r="V560" s="147">
        <v>0.01</v>
      </c>
      <c r="W560" s="147">
        <v>6.5000000000000002E-2</v>
      </c>
      <c r="X560" s="147">
        <v>8.3000000000000004E-2</v>
      </c>
      <c r="Y560" s="147">
        <v>0</v>
      </c>
      <c r="Z560" s="147">
        <v>2E-3</v>
      </c>
      <c r="AA560" s="147">
        <v>1.7999999999999999E-2</v>
      </c>
      <c r="AB560" s="147">
        <v>2.8000000000000001E-2</v>
      </c>
      <c r="AC560" s="12"/>
    </row>
    <row r="561" spans="1:29" x14ac:dyDescent="0.25">
      <c r="A561" s="98" t="s">
        <v>1991</v>
      </c>
      <c r="B561" s="147" t="s">
        <v>162</v>
      </c>
      <c r="C561" s="147">
        <v>0.38545454545454544</v>
      </c>
      <c r="D561" s="147">
        <v>0.41090909090909089</v>
      </c>
      <c r="E561" s="147">
        <v>0.11272727272727273</v>
      </c>
      <c r="F561" s="147">
        <v>3.6363636363636364E-3</v>
      </c>
      <c r="G561" s="147">
        <v>7.0909090909090908E-2</v>
      </c>
      <c r="H561" s="147" t="s">
        <v>162</v>
      </c>
      <c r="I561" s="147">
        <v>1.6363636363636365E-2</v>
      </c>
      <c r="J561" s="147">
        <v>1.0000000000000002</v>
      </c>
      <c r="K561" s="148">
        <v>550</v>
      </c>
      <c r="L561" s="98"/>
      <c r="M561" s="147" t="s">
        <v>162</v>
      </c>
      <c r="N561" s="147" t="s">
        <v>162</v>
      </c>
      <c r="O561" s="147">
        <v>0.34599999999999997</v>
      </c>
      <c r="P561" s="147">
        <v>0.42699999999999999</v>
      </c>
      <c r="Q561" s="147">
        <v>0.371</v>
      </c>
      <c r="R561" s="147">
        <v>0.45300000000000001</v>
      </c>
      <c r="S561" s="147">
        <v>8.8999999999999996E-2</v>
      </c>
      <c r="T561" s="147">
        <v>0.14199999999999999</v>
      </c>
      <c r="U561" s="147">
        <v>1E-3</v>
      </c>
      <c r="V561" s="147">
        <v>1.2999999999999999E-2</v>
      </c>
      <c r="W561" s="147">
        <v>5.1999999999999998E-2</v>
      </c>
      <c r="X561" s="147">
        <v>9.5000000000000001E-2</v>
      </c>
      <c r="Y561" s="147" t="s">
        <v>162</v>
      </c>
      <c r="Z561" s="147" t="s">
        <v>162</v>
      </c>
      <c r="AA561" s="147">
        <v>8.9999999999999993E-3</v>
      </c>
      <c r="AB561" s="147">
        <v>3.1E-2</v>
      </c>
      <c r="AC561" s="12"/>
    </row>
    <row r="562" spans="1:29" x14ac:dyDescent="0.25">
      <c r="A562" s="98" t="s">
        <v>1992</v>
      </c>
      <c r="B562" s="147">
        <v>5.5706566668650752E-2</v>
      </c>
      <c r="C562" s="147">
        <v>0.33636237376242534</v>
      </c>
      <c r="D562" s="147">
        <v>0.23533924591443292</v>
      </c>
      <c r="E562" s="147">
        <v>9.8886926846689552E-2</v>
      </c>
      <c r="F562" s="147">
        <v>2.4311686937428491E-2</v>
      </c>
      <c r="G562" s="147">
        <v>0.22695316891860612</v>
      </c>
      <c r="H562" s="147">
        <v>1.5608155922832219E-3</v>
      </c>
      <c r="I562" s="147">
        <v>2.0879215359483609E-2</v>
      </c>
      <c r="J562" s="147">
        <v>0.99999999999999989</v>
      </c>
      <c r="K562" s="148">
        <v>151203</v>
      </c>
      <c r="L562" s="98"/>
      <c r="M562" s="147">
        <v>5.5E-2</v>
      </c>
      <c r="N562" s="147">
        <v>5.7000000000000002E-2</v>
      </c>
      <c r="O562" s="147">
        <v>0.33400000000000002</v>
      </c>
      <c r="P562" s="147">
        <v>0.33900000000000002</v>
      </c>
      <c r="Q562" s="147">
        <v>0.23300000000000001</v>
      </c>
      <c r="R562" s="147">
        <v>0.23699999999999999</v>
      </c>
      <c r="S562" s="147">
        <v>9.7000000000000003E-2</v>
      </c>
      <c r="T562" s="147">
        <v>0.1</v>
      </c>
      <c r="U562" s="147">
        <v>2.4E-2</v>
      </c>
      <c r="V562" s="147">
        <v>2.5000000000000001E-2</v>
      </c>
      <c r="W562" s="147">
        <v>0.22500000000000001</v>
      </c>
      <c r="X562" s="147">
        <v>0.22900000000000001</v>
      </c>
      <c r="Y562" s="147">
        <v>1E-3</v>
      </c>
      <c r="Z562" s="147">
        <v>2E-3</v>
      </c>
      <c r="AA562" s="147">
        <v>0.02</v>
      </c>
      <c r="AB562" s="147">
        <v>2.1999999999999999E-2</v>
      </c>
      <c r="AC562" s="12"/>
    </row>
    <row r="563" spans="1:29" x14ac:dyDescent="0.25">
      <c r="A563" s="98" t="s">
        <v>1993</v>
      </c>
      <c r="B563" s="147" t="s">
        <v>162</v>
      </c>
      <c r="C563" s="147">
        <v>1.4814814814814815E-2</v>
      </c>
      <c r="D563" s="147">
        <v>0.18765432098765433</v>
      </c>
      <c r="E563" s="147">
        <v>0.14567901234567901</v>
      </c>
      <c r="F563" s="147">
        <v>3.4567901234567898E-2</v>
      </c>
      <c r="G563" s="147">
        <v>0.59465020576131689</v>
      </c>
      <c r="H563" s="147">
        <v>1.2345679012345679E-3</v>
      </c>
      <c r="I563" s="147">
        <v>2.1399176954732511E-2</v>
      </c>
      <c r="J563" s="147">
        <v>1</v>
      </c>
      <c r="K563" s="148">
        <v>2430</v>
      </c>
      <c r="L563" s="98"/>
      <c r="M563" s="147" t="s">
        <v>162</v>
      </c>
      <c r="N563" s="147" t="s">
        <v>162</v>
      </c>
      <c r="O563" s="147">
        <v>1.0999999999999999E-2</v>
      </c>
      <c r="P563" s="147">
        <v>0.02</v>
      </c>
      <c r="Q563" s="147">
        <v>0.17299999999999999</v>
      </c>
      <c r="R563" s="147">
        <v>0.20399999999999999</v>
      </c>
      <c r="S563" s="147">
        <v>0.13200000000000001</v>
      </c>
      <c r="T563" s="147">
        <v>0.16</v>
      </c>
      <c r="U563" s="147">
        <v>2.8000000000000001E-2</v>
      </c>
      <c r="V563" s="147">
        <v>4.2999999999999997E-2</v>
      </c>
      <c r="W563" s="147">
        <v>0.57499999999999996</v>
      </c>
      <c r="X563" s="147">
        <v>0.61399999999999999</v>
      </c>
      <c r="Y563" s="147">
        <v>0</v>
      </c>
      <c r="Z563" s="147">
        <v>4.0000000000000001E-3</v>
      </c>
      <c r="AA563" s="147">
        <v>1.6E-2</v>
      </c>
      <c r="AB563" s="147">
        <v>2.8000000000000001E-2</v>
      </c>
      <c r="AC563" s="12"/>
    </row>
    <row r="564" spans="1:29" x14ac:dyDescent="0.25">
      <c r="A564" s="98" t="s">
        <v>1994</v>
      </c>
      <c r="B564" s="147" t="s">
        <v>162</v>
      </c>
      <c r="C564" s="147">
        <v>0.21059431524547803</v>
      </c>
      <c r="D564" s="147">
        <v>0.35658914728682173</v>
      </c>
      <c r="E564" s="147">
        <v>0.2131782945736434</v>
      </c>
      <c r="F564" s="147">
        <v>2.9715762273901807E-2</v>
      </c>
      <c r="G564" s="147">
        <v>0.17829457364341086</v>
      </c>
      <c r="H564" s="147" t="s">
        <v>162</v>
      </c>
      <c r="I564" s="147">
        <v>1.1627906976744186E-2</v>
      </c>
      <c r="J564" s="147">
        <v>1</v>
      </c>
      <c r="K564" s="148">
        <v>774</v>
      </c>
      <c r="L564" s="98"/>
      <c r="M564" s="147" t="s">
        <v>162</v>
      </c>
      <c r="N564" s="147" t="s">
        <v>162</v>
      </c>
      <c r="O564" s="147">
        <v>0.183</v>
      </c>
      <c r="P564" s="147">
        <v>0.24099999999999999</v>
      </c>
      <c r="Q564" s="147">
        <v>0.32400000000000001</v>
      </c>
      <c r="R564" s="147">
        <v>0.39100000000000001</v>
      </c>
      <c r="S564" s="147">
        <v>0.186</v>
      </c>
      <c r="T564" s="147">
        <v>0.24299999999999999</v>
      </c>
      <c r="U564" s="147">
        <v>0.02</v>
      </c>
      <c r="V564" s="147">
        <v>4.3999999999999997E-2</v>
      </c>
      <c r="W564" s="147">
        <v>0.153</v>
      </c>
      <c r="X564" s="147">
        <v>0.20699999999999999</v>
      </c>
      <c r="Y564" s="147" t="s">
        <v>162</v>
      </c>
      <c r="Z564" s="147" t="s">
        <v>162</v>
      </c>
      <c r="AA564" s="147">
        <v>6.0000000000000001E-3</v>
      </c>
      <c r="AB564" s="147">
        <v>2.1999999999999999E-2</v>
      </c>
      <c r="AC564" s="12"/>
    </row>
    <row r="565" spans="1:29" x14ac:dyDescent="0.25">
      <c r="A565" s="98" t="s">
        <v>1995</v>
      </c>
      <c r="B565" s="147">
        <v>1.9691499835904169E-3</v>
      </c>
      <c r="C565" s="147">
        <v>0.15589104036757467</v>
      </c>
      <c r="D565" s="147">
        <v>0.31079750574335413</v>
      </c>
      <c r="E565" s="147">
        <v>0.1552346570397112</v>
      </c>
      <c r="F565" s="147">
        <v>2.9209058089924515E-2</v>
      </c>
      <c r="G565" s="147">
        <v>0.3176895306859206</v>
      </c>
      <c r="H565" s="147">
        <v>4.2664916311125701E-3</v>
      </c>
      <c r="I565" s="147">
        <v>2.4942566458811946E-2</v>
      </c>
      <c r="J565" s="147">
        <v>1</v>
      </c>
      <c r="K565" s="148">
        <v>3047</v>
      </c>
      <c r="L565" s="98"/>
      <c r="M565" s="147">
        <v>1E-3</v>
      </c>
      <c r="N565" s="147">
        <v>4.0000000000000001E-3</v>
      </c>
      <c r="O565" s="147">
        <v>0.14299999999999999</v>
      </c>
      <c r="P565" s="147">
        <v>0.16900000000000001</v>
      </c>
      <c r="Q565" s="147">
        <v>0.29499999999999998</v>
      </c>
      <c r="R565" s="147">
        <v>0.32700000000000001</v>
      </c>
      <c r="S565" s="147">
        <v>0.14299999999999999</v>
      </c>
      <c r="T565" s="147">
        <v>0.16900000000000001</v>
      </c>
      <c r="U565" s="147">
        <v>2.4E-2</v>
      </c>
      <c r="V565" s="147">
        <v>3.5999999999999997E-2</v>
      </c>
      <c r="W565" s="147">
        <v>0.30099999999999999</v>
      </c>
      <c r="X565" s="147">
        <v>0.33400000000000002</v>
      </c>
      <c r="Y565" s="147">
        <v>2E-3</v>
      </c>
      <c r="Z565" s="147">
        <v>7.0000000000000001E-3</v>
      </c>
      <c r="AA565" s="147">
        <v>0.02</v>
      </c>
      <c r="AB565" s="147">
        <v>3.1E-2</v>
      </c>
      <c r="AC565" s="12"/>
    </row>
    <row r="566" spans="1:29" x14ac:dyDescent="0.25">
      <c r="A566" s="98" t="s">
        <v>1996</v>
      </c>
      <c r="B566" s="147" t="s">
        <v>162</v>
      </c>
      <c r="C566" s="147">
        <v>0.1102514506769826</v>
      </c>
      <c r="D566" s="147">
        <v>0.41199226305609282</v>
      </c>
      <c r="E566" s="147">
        <v>0.10831721470019343</v>
      </c>
      <c r="F566" s="147">
        <v>1.5473887814313346E-2</v>
      </c>
      <c r="G566" s="147">
        <v>0.32495164410058025</v>
      </c>
      <c r="H566" s="147">
        <v>5.8027079303675051E-3</v>
      </c>
      <c r="I566" s="147">
        <v>2.321083172147002E-2</v>
      </c>
      <c r="J566" s="147">
        <v>0.99999999999999989</v>
      </c>
      <c r="K566" s="148">
        <v>517</v>
      </c>
      <c r="L566" s="98"/>
      <c r="M566" s="147" t="s">
        <v>162</v>
      </c>
      <c r="N566" s="147" t="s">
        <v>162</v>
      </c>
      <c r="O566" s="147">
        <v>8.5999999999999993E-2</v>
      </c>
      <c r="P566" s="147">
        <v>0.14000000000000001</v>
      </c>
      <c r="Q566" s="147">
        <v>0.37</v>
      </c>
      <c r="R566" s="147">
        <v>0.45500000000000002</v>
      </c>
      <c r="S566" s="147">
        <v>8.4000000000000005E-2</v>
      </c>
      <c r="T566" s="147">
        <v>0.13800000000000001</v>
      </c>
      <c r="U566" s="147">
        <v>8.0000000000000002E-3</v>
      </c>
      <c r="V566" s="147">
        <v>0.03</v>
      </c>
      <c r="W566" s="147">
        <v>0.28599999999999998</v>
      </c>
      <c r="X566" s="147">
        <v>0.36599999999999999</v>
      </c>
      <c r="Y566" s="147">
        <v>2E-3</v>
      </c>
      <c r="Z566" s="147">
        <v>1.7000000000000001E-2</v>
      </c>
      <c r="AA566" s="147">
        <v>1.2999999999999999E-2</v>
      </c>
      <c r="AB566" s="147">
        <v>0.04</v>
      </c>
      <c r="AC566" s="12"/>
    </row>
    <row r="567" spans="1:29" x14ac:dyDescent="0.25">
      <c r="A567" s="98" t="s">
        <v>1997</v>
      </c>
      <c r="B567" s="147" t="s">
        <v>162</v>
      </c>
      <c r="C567" s="147">
        <v>0.1536502546689304</v>
      </c>
      <c r="D567" s="147">
        <v>0.18930390492359933</v>
      </c>
      <c r="E567" s="147">
        <v>0.12733446519524619</v>
      </c>
      <c r="F567" s="147">
        <v>1.4431239388794566E-2</v>
      </c>
      <c r="G567" s="147">
        <v>0.49745331069609505</v>
      </c>
      <c r="H567" s="147">
        <v>2.5466893039049238E-3</v>
      </c>
      <c r="I567" s="147">
        <v>1.5280135823429542E-2</v>
      </c>
      <c r="J567" s="147">
        <v>1</v>
      </c>
      <c r="K567" s="148">
        <v>1178</v>
      </c>
      <c r="L567" s="98"/>
      <c r="M567" s="147" t="s">
        <v>162</v>
      </c>
      <c r="N567" s="147" t="s">
        <v>162</v>
      </c>
      <c r="O567" s="147">
        <v>0.13400000000000001</v>
      </c>
      <c r="P567" s="147">
        <v>0.17499999999999999</v>
      </c>
      <c r="Q567" s="147">
        <v>0.16800000000000001</v>
      </c>
      <c r="R567" s="147">
        <v>0.21299999999999999</v>
      </c>
      <c r="S567" s="147">
        <v>0.11</v>
      </c>
      <c r="T567" s="147">
        <v>0.14799999999999999</v>
      </c>
      <c r="U567" s="147">
        <v>8.9999999999999993E-3</v>
      </c>
      <c r="V567" s="147">
        <v>2.3E-2</v>
      </c>
      <c r="W567" s="147">
        <v>0.46899999999999997</v>
      </c>
      <c r="X567" s="147">
        <v>0.52600000000000002</v>
      </c>
      <c r="Y567" s="147">
        <v>1E-3</v>
      </c>
      <c r="Z567" s="147">
        <v>7.0000000000000001E-3</v>
      </c>
      <c r="AA567" s="147">
        <v>0.01</v>
      </c>
      <c r="AB567" s="147">
        <v>2.4E-2</v>
      </c>
      <c r="AC567" s="12"/>
    </row>
    <row r="568" spans="1:29" x14ac:dyDescent="0.25">
      <c r="A568" s="98" t="s">
        <v>1998</v>
      </c>
      <c r="B568" s="147" t="s">
        <v>162</v>
      </c>
      <c r="C568" s="147">
        <v>0.11702127659574468</v>
      </c>
      <c r="D568" s="147">
        <v>0.24959083469721768</v>
      </c>
      <c r="E568" s="147">
        <v>0.17921440261865793</v>
      </c>
      <c r="F568" s="147">
        <v>1.4729950900163666E-2</v>
      </c>
      <c r="G568" s="147">
        <v>0.40916530278232405</v>
      </c>
      <c r="H568" s="147">
        <v>4.9099836333878887E-3</v>
      </c>
      <c r="I568" s="147">
        <v>2.5368248772504091E-2</v>
      </c>
      <c r="J568" s="147">
        <v>1</v>
      </c>
      <c r="K568" s="148">
        <v>1222</v>
      </c>
      <c r="L568" s="98"/>
      <c r="M568" s="147" t="s">
        <v>162</v>
      </c>
      <c r="N568" s="147" t="s">
        <v>162</v>
      </c>
      <c r="O568" s="147">
        <v>0.1</v>
      </c>
      <c r="P568" s="147">
        <v>0.13600000000000001</v>
      </c>
      <c r="Q568" s="147">
        <v>0.22600000000000001</v>
      </c>
      <c r="R568" s="147">
        <v>0.27500000000000002</v>
      </c>
      <c r="S568" s="147">
        <v>0.159</v>
      </c>
      <c r="T568" s="147">
        <v>0.20200000000000001</v>
      </c>
      <c r="U568" s="147">
        <v>8.9999999999999993E-3</v>
      </c>
      <c r="V568" s="147">
        <v>2.3E-2</v>
      </c>
      <c r="W568" s="147">
        <v>0.38200000000000001</v>
      </c>
      <c r="X568" s="147">
        <v>0.437</v>
      </c>
      <c r="Y568" s="147">
        <v>2E-3</v>
      </c>
      <c r="Z568" s="147">
        <v>1.0999999999999999E-2</v>
      </c>
      <c r="AA568" s="147">
        <v>1.7999999999999999E-2</v>
      </c>
      <c r="AB568" s="147">
        <v>3.5999999999999997E-2</v>
      </c>
      <c r="AC568" s="12"/>
    </row>
    <row r="569" spans="1:29" x14ac:dyDescent="0.25">
      <c r="A569" s="98" t="s">
        <v>1999</v>
      </c>
      <c r="B569" s="147" t="s">
        <v>162</v>
      </c>
      <c r="C569" s="147">
        <v>0.17990275526742303</v>
      </c>
      <c r="D569" s="147">
        <v>0.53160453808752028</v>
      </c>
      <c r="E569" s="147">
        <v>0.2025931928687196</v>
      </c>
      <c r="F569" s="147">
        <v>1.2155591572123177E-2</v>
      </c>
      <c r="G569" s="147">
        <v>5.6726094003241488E-2</v>
      </c>
      <c r="H569" s="147" t="s">
        <v>162</v>
      </c>
      <c r="I569" s="147">
        <v>1.7017828200972446E-2</v>
      </c>
      <c r="J569" s="147">
        <v>1</v>
      </c>
      <c r="K569" s="148">
        <v>1234</v>
      </c>
      <c r="L569" s="98"/>
      <c r="M569" s="147" t="s">
        <v>162</v>
      </c>
      <c r="N569" s="147" t="s">
        <v>162</v>
      </c>
      <c r="O569" s="147">
        <v>0.159</v>
      </c>
      <c r="P569" s="147">
        <v>0.20200000000000001</v>
      </c>
      <c r="Q569" s="147">
        <v>0.504</v>
      </c>
      <c r="R569" s="147">
        <v>0.55900000000000005</v>
      </c>
      <c r="S569" s="147">
        <v>0.18099999999999999</v>
      </c>
      <c r="T569" s="147">
        <v>0.22600000000000001</v>
      </c>
      <c r="U569" s="147">
        <v>7.0000000000000001E-3</v>
      </c>
      <c r="V569" s="147">
        <v>0.02</v>
      </c>
      <c r="W569" s="147">
        <v>4.4999999999999998E-2</v>
      </c>
      <c r="X569" s="147">
        <v>7.0999999999999994E-2</v>
      </c>
      <c r="Y569" s="147" t="s">
        <v>162</v>
      </c>
      <c r="Z569" s="147" t="s">
        <v>162</v>
      </c>
      <c r="AA569" s="147">
        <v>1.0999999999999999E-2</v>
      </c>
      <c r="AB569" s="147">
        <v>2.5999999999999999E-2</v>
      </c>
      <c r="AC569" s="12"/>
    </row>
    <row r="570" spans="1:29" x14ac:dyDescent="0.25">
      <c r="A570" s="98" t="s">
        <v>2000</v>
      </c>
      <c r="B570" s="147" t="s">
        <v>162</v>
      </c>
      <c r="C570" s="147">
        <v>7.502679528403001E-3</v>
      </c>
      <c r="D570" s="147">
        <v>0.38156484458735263</v>
      </c>
      <c r="E570" s="147">
        <v>0.19828510182207931</v>
      </c>
      <c r="F570" s="147">
        <v>2.5723472668810289E-2</v>
      </c>
      <c r="G570" s="147">
        <v>0.34726688102893893</v>
      </c>
      <c r="H570" s="147">
        <v>5.3590568060021436E-3</v>
      </c>
      <c r="I570" s="147">
        <v>3.4297963558413719E-2</v>
      </c>
      <c r="J570" s="147">
        <v>1</v>
      </c>
      <c r="K570" s="148">
        <v>933</v>
      </c>
      <c r="L570" s="98"/>
      <c r="M570" s="147" t="s">
        <v>162</v>
      </c>
      <c r="N570" s="147" t="s">
        <v>162</v>
      </c>
      <c r="O570" s="147">
        <v>4.0000000000000001E-3</v>
      </c>
      <c r="P570" s="147">
        <v>1.4999999999999999E-2</v>
      </c>
      <c r="Q570" s="147">
        <v>0.35099999999999998</v>
      </c>
      <c r="R570" s="147">
        <v>0.41299999999999998</v>
      </c>
      <c r="S570" s="147">
        <v>0.17399999999999999</v>
      </c>
      <c r="T570" s="147">
        <v>0.22500000000000001</v>
      </c>
      <c r="U570" s="147">
        <v>1.7000000000000001E-2</v>
      </c>
      <c r="V570" s="147">
        <v>3.7999999999999999E-2</v>
      </c>
      <c r="W570" s="147">
        <v>0.317</v>
      </c>
      <c r="X570" s="147">
        <v>0.378</v>
      </c>
      <c r="Y570" s="147">
        <v>2E-3</v>
      </c>
      <c r="Z570" s="147">
        <v>1.2E-2</v>
      </c>
      <c r="AA570" s="147">
        <v>2.4E-2</v>
      </c>
      <c r="AB570" s="147">
        <v>4.8000000000000001E-2</v>
      </c>
      <c r="AC570" s="12"/>
    </row>
    <row r="571" spans="1:29" x14ac:dyDescent="0.25">
      <c r="A571" s="98" t="s">
        <v>2001</v>
      </c>
      <c r="B571" s="147" t="s">
        <v>162</v>
      </c>
      <c r="C571" s="147">
        <v>6.8965517241379309E-3</v>
      </c>
      <c r="D571" s="147">
        <v>0.52551724137931033</v>
      </c>
      <c r="E571" s="147">
        <v>0.21103448275862069</v>
      </c>
      <c r="F571" s="147">
        <v>2.8965517241379312E-2</v>
      </c>
      <c r="G571" s="147">
        <v>0.2</v>
      </c>
      <c r="H571" s="147">
        <v>1.3793103448275861E-3</v>
      </c>
      <c r="I571" s="147">
        <v>2.6206896551724139E-2</v>
      </c>
      <c r="J571" s="147">
        <v>1</v>
      </c>
      <c r="K571" s="148">
        <v>725</v>
      </c>
      <c r="L571" s="98"/>
      <c r="M571" s="147" t="s">
        <v>162</v>
      </c>
      <c r="N571" s="147" t="s">
        <v>162</v>
      </c>
      <c r="O571" s="147">
        <v>3.0000000000000001E-3</v>
      </c>
      <c r="P571" s="147">
        <v>1.6E-2</v>
      </c>
      <c r="Q571" s="147">
        <v>0.48899999999999999</v>
      </c>
      <c r="R571" s="147">
        <v>0.56200000000000006</v>
      </c>
      <c r="S571" s="147">
        <v>0.183</v>
      </c>
      <c r="T571" s="147">
        <v>0.24199999999999999</v>
      </c>
      <c r="U571" s="147">
        <v>1.9E-2</v>
      </c>
      <c r="V571" s="147">
        <v>4.3999999999999997E-2</v>
      </c>
      <c r="W571" s="147">
        <v>0.17199999999999999</v>
      </c>
      <c r="X571" s="147">
        <v>0.23100000000000001</v>
      </c>
      <c r="Y571" s="147">
        <v>0</v>
      </c>
      <c r="Z571" s="147">
        <v>8.0000000000000002E-3</v>
      </c>
      <c r="AA571" s="147">
        <v>1.7000000000000001E-2</v>
      </c>
      <c r="AB571" s="147">
        <v>4.1000000000000002E-2</v>
      </c>
      <c r="AC571" s="12"/>
    </row>
    <row r="572" spans="1:29" x14ac:dyDescent="0.25">
      <c r="A572" s="98" t="s">
        <v>2002</v>
      </c>
      <c r="B572" s="147" t="s">
        <v>162</v>
      </c>
      <c r="C572" s="147">
        <v>0.44189852700491</v>
      </c>
      <c r="D572" s="147">
        <v>0.34124386252045824</v>
      </c>
      <c r="E572" s="147">
        <v>0.10965630114566285</v>
      </c>
      <c r="F572" s="147">
        <v>9.8199672667757774E-3</v>
      </c>
      <c r="G572" s="147">
        <v>9.0834697217675939E-2</v>
      </c>
      <c r="H572" s="147">
        <v>8.1833060556464816E-4</v>
      </c>
      <c r="I572" s="147">
        <v>5.7283142389525366E-3</v>
      </c>
      <c r="J572" s="147">
        <v>1</v>
      </c>
      <c r="K572" s="148">
        <v>1222</v>
      </c>
      <c r="L572" s="98"/>
      <c r="M572" s="147" t="s">
        <v>162</v>
      </c>
      <c r="N572" s="147" t="s">
        <v>162</v>
      </c>
      <c r="O572" s="147">
        <v>0.41399999999999998</v>
      </c>
      <c r="P572" s="147">
        <v>0.47</v>
      </c>
      <c r="Q572" s="147">
        <v>0.315</v>
      </c>
      <c r="R572" s="147">
        <v>0.36799999999999999</v>
      </c>
      <c r="S572" s="147">
        <v>9.2999999999999999E-2</v>
      </c>
      <c r="T572" s="147">
        <v>0.128</v>
      </c>
      <c r="U572" s="147">
        <v>6.0000000000000001E-3</v>
      </c>
      <c r="V572" s="147">
        <v>1.7000000000000001E-2</v>
      </c>
      <c r="W572" s="147">
        <v>7.5999999999999998E-2</v>
      </c>
      <c r="X572" s="147">
        <v>0.108</v>
      </c>
      <c r="Y572" s="147">
        <v>0</v>
      </c>
      <c r="Z572" s="147">
        <v>5.0000000000000001E-3</v>
      </c>
      <c r="AA572" s="147">
        <v>3.0000000000000001E-3</v>
      </c>
      <c r="AB572" s="147">
        <v>1.2E-2</v>
      </c>
      <c r="AC572" s="12"/>
    </row>
    <row r="573" spans="1:29" x14ac:dyDescent="0.25">
      <c r="A573" s="98" t="s">
        <v>2003</v>
      </c>
      <c r="B573" s="147" t="s">
        <v>162</v>
      </c>
      <c r="C573" s="147">
        <v>0.27734753146176183</v>
      </c>
      <c r="D573" s="147">
        <v>0.28025169409486933</v>
      </c>
      <c r="E573" s="147">
        <v>0.1473862536302033</v>
      </c>
      <c r="F573" s="147">
        <v>2.2265246853823813E-2</v>
      </c>
      <c r="G573" s="147">
        <v>0.24782187802516942</v>
      </c>
      <c r="H573" s="147">
        <v>1.9361084220716361E-3</v>
      </c>
      <c r="I573" s="147">
        <v>2.2991287512100677E-2</v>
      </c>
      <c r="J573" s="147">
        <v>0.99999999999999989</v>
      </c>
      <c r="K573" s="148">
        <v>4132</v>
      </c>
      <c r="L573" s="98"/>
      <c r="M573" s="147" t="s">
        <v>162</v>
      </c>
      <c r="N573" s="147" t="s">
        <v>162</v>
      </c>
      <c r="O573" s="147">
        <v>0.26400000000000001</v>
      </c>
      <c r="P573" s="147">
        <v>0.29099999999999998</v>
      </c>
      <c r="Q573" s="147">
        <v>0.26700000000000002</v>
      </c>
      <c r="R573" s="147">
        <v>0.29399999999999998</v>
      </c>
      <c r="S573" s="147">
        <v>0.13700000000000001</v>
      </c>
      <c r="T573" s="147">
        <v>0.159</v>
      </c>
      <c r="U573" s="147">
        <v>1.7999999999999999E-2</v>
      </c>
      <c r="V573" s="147">
        <v>2.7E-2</v>
      </c>
      <c r="W573" s="147">
        <v>0.23499999999999999</v>
      </c>
      <c r="X573" s="147">
        <v>0.26100000000000001</v>
      </c>
      <c r="Y573" s="147">
        <v>1E-3</v>
      </c>
      <c r="Z573" s="147">
        <v>4.0000000000000001E-3</v>
      </c>
      <c r="AA573" s="147">
        <v>1.9E-2</v>
      </c>
      <c r="AB573" s="147">
        <v>2.8000000000000001E-2</v>
      </c>
      <c r="AC573" s="12"/>
    </row>
    <row r="574" spans="1:29" x14ac:dyDescent="0.25">
      <c r="A574" s="98" t="s">
        <v>2004</v>
      </c>
      <c r="B574" s="147" t="s">
        <v>162</v>
      </c>
      <c r="C574" s="147">
        <v>0.14678899082568808</v>
      </c>
      <c r="D574" s="147">
        <v>0.44036697247706424</v>
      </c>
      <c r="E574" s="147">
        <v>0.14220183486238533</v>
      </c>
      <c r="F574" s="147">
        <v>3.2110091743119268E-2</v>
      </c>
      <c r="G574" s="147">
        <v>0.22018348623853212</v>
      </c>
      <c r="H574" s="147" t="s">
        <v>162</v>
      </c>
      <c r="I574" s="147">
        <v>1.834862385321101E-2</v>
      </c>
      <c r="J574" s="147">
        <v>1</v>
      </c>
      <c r="K574" s="148">
        <v>218</v>
      </c>
      <c r="L574" s="98"/>
      <c r="M574" s="147" t="s">
        <v>162</v>
      </c>
      <c r="N574" s="147" t="s">
        <v>162</v>
      </c>
      <c r="O574" s="147">
        <v>0.106</v>
      </c>
      <c r="P574" s="147">
        <v>0.2</v>
      </c>
      <c r="Q574" s="147">
        <v>0.376</v>
      </c>
      <c r="R574" s="147">
        <v>0.50700000000000001</v>
      </c>
      <c r="S574" s="147">
        <v>0.10199999999999999</v>
      </c>
      <c r="T574" s="147">
        <v>0.19500000000000001</v>
      </c>
      <c r="U574" s="147">
        <v>1.6E-2</v>
      </c>
      <c r="V574" s="147">
        <v>6.5000000000000002E-2</v>
      </c>
      <c r="W574" s="147">
        <v>0.17</v>
      </c>
      <c r="X574" s="147">
        <v>0.28000000000000003</v>
      </c>
      <c r="Y574" s="147" t="s">
        <v>162</v>
      </c>
      <c r="Z574" s="147" t="s">
        <v>162</v>
      </c>
      <c r="AA574" s="147">
        <v>7.0000000000000001E-3</v>
      </c>
      <c r="AB574" s="147">
        <v>4.5999999999999999E-2</v>
      </c>
      <c r="AC574" s="12"/>
    </row>
    <row r="575" spans="1:29" x14ac:dyDescent="0.25">
      <c r="A575" s="98" t="s">
        <v>2005</v>
      </c>
      <c r="B575" s="147" t="s">
        <v>162</v>
      </c>
      <c r="C575" s="147">
        <v>0.22610015174506828</v>
      </c>
      <c r="D575" s="147">
        <v>0.49696509863429439</v>
      </c>
      <c r="E575" s="147">
        <v>0.18285280728376327</v>
      </c>
      <c r="F575" s="147">
        <v>3.3383915022761758E-2</v>
      </c>
      <c r="G575" s="147">
        <v>4.6282245827010619E-2</v>
      </c>
      <c r="H575" s="147" t="s">
        <v>162</v>
      </c>
      <c r="I575" s="147">
        <v>1.4415781487101669E-2</v>
      </c>
      <c r="J575" s="147">
        <v>0.99999999999999989</v>
      </c>
      <c r="K575" s="148">
        <v>1318</v>
      </c>
      <c r="L575" s="98"/>
      <c r="M575" s="147" t="s">
        <v>162</v>
      </c>
      <c r="N575" s="147" t="s">
        <v>162</v>
      </c>
      <c r="O575" s="147">
        <v>0.20399999999999999</v>
      </c>
      <c r="P575" s="147">
        <v>0.249</v>
      </c>
      <c r="Q575" s="147">
        <v>0.47</v>
      </c>
      <c r="R575" s="147">
        <v>0.52400000000000002</v>
      </c>
      <c r="S575" s="147">
        <v>0.16300000000000001</v>
      </c>
      <c r="T575" s="147">
        <v>0.20499999999999999</v>
      </c>
      <c r="U575" s="147">
        <v>2.5000000000000001E-2</v>
      </c>
      <c r="V575" s="147">
        <v>4.4999999999999998E-2</v>
      </c>
      <c r="W575" s="147">
        <v>3.5999999999999997E-2</v>
      </c>
      <c r="X575" s="147">
        <v>5.8999999999999997E-2</v>
      </c>
      <c r="Y575" s="147" t="s">
        <v>162</v>
      </c>
      <c r="Z575" s="147" t="s">
        <v>162</v>
      </c>
      <c r="AA575" s="147">
        <v>8.9999999999999993E-3</v>
      </c>
      <c r="AB575" s="147">
        <v>2.1999999999999999E-2</v>
      </c>
      <c r="AC575" s="12"/>
    </row>
    <row r="576" spans="1:29" x14ac:dyDescent="0.25">
      <c r="A576" s="98"/>
      <c r="B576" s="147"/>
      <c r="C576" s="147"/>
      <c r="D576" s="147"/>
      <c r="E576" s="147"/>
      <c r="F576" s="147"/>
      <c r="G576" s="147"/>
      <c r="H576" s="147"/>
      <c r="I576" s="147"/>
      <c r="J576" s="147"/>
      <c r="K576" s="148"/>
      <c r="L576" s="98"/>
      <c r="M576" s="147"/>
      <c r="N576" s="147"/>
      <c r="O576" s="147"/>
      <c r="P576" s="147"/>
      <c r="Q576" s="147"/>
      <c r="R576" s="147"/>
      <c r="S576" s="147"/>
      <c r="T576" s="147"/>
      <c r="U576" s="147"/>
      <c r="V576" s="147"/>
      <c r="W576" s="147"/>
      <c r="X576" s="147"/>
      <c r="Y576" s="147"/>
      <c r="Z576" s="147"/>
      <c r="AA576" s="147"/>
      <c r="AB576" s="147"/>
      <c r="AC576" s="12"/>
    </row>
    <row r="577" spans="1:29" x14ac:dyDescent="0.25">
      <c r="A577" s="98"/>
      <c r="B577" s="147"/>
      <c r="C577" s="147"/>
      <c r="D577" s="147"/>
      <c r="E577" s="147"/>
      <c r="F577" s="147"/>
      <c r="G577" s="147"/>
      <c r="H577" s="147"/>
      <c r="I577" s="147"/>
      <c r="J577" s="147"/>
      <c r="K577" s="148"/>
      <c r="L577" s="98"/>
      <c r="M577" s="147"/>
      <c r="N577" s="147"/>
      <c r="O577" s="147"/>
      <c r="P577" s="147"/>
      <c r="Q577" s="147"/>
      <c r="R577" s="147"/>
      <c r="S577" s="147"/>
      <c r="T577" s="147"/>
      <c r="U577" s="147"/>
      <c r="V577" s="147"/>
      <c r="W577" s="147"/>
      <c r="X577" s="147"/>
      <c r="Y577" s="147"/>
      <c r="Z577" s="147"/>
      <c r="AA577" s="147"/>
      <c r="AB577" s="147"/>
      <c r="AC577" s="12"/>
    </row>
    <row r="578" spans="1:29" x14ac:dyDescent="0.25">
      <c r="A578" s="98"/>
      <c r="B578" s="147"/>
      <c r="C578" s="147"/>
      <c r="D578" s="147"/>
      <c r="E578" s="147"/>
      <c r="F578" s="147"/>
      <c r="G578" s="147"/>
      <c r="H578" s="147"/>
      <c r="I578" s="147"/>
      <c r="J578" s="147"/>
      <c r="K578" s="148"/>
      <c r="L578" s="98"/>
      <c r="M578" s="147"/>
      <c r="N578" s="147"/>
      <c r="O578" s="147"/>
      <c r="P578" s="147"/>
      <c r="Q578" s="147"/>
      <c r="R578" s="147"/>
      <c r="S578" s="147"/>
      <c r="T578" s="147"/>
      <c r="U578" s="147"/>
      <c r="V578" s="147"/>
      <c r="W578" s="147"/>
      <c r="X578" s="147"/>
      <c r="Y578" s="147"/>
      <c r="Z578" s="147"/>
      <c r="AA578" s="147"/>
      <c r="AB578" s="147"/>
      <c r="AC578" s="12"/>
    </row>
    <row r="579" spans="1:29" x14ac:dyDescent="0.25">
      <c r="A579" s="98"/>
      <c r="B579" s="140"/>
      <c r="C579" s="140"/>
      <c r="D579" s="140"/>
      <c r="E579" s="140"/>
      <c r="F579" s="140"/>
      <c r="G579" s="140"/>
      <c r="H579" s="140"/>
      <c r="I579" s="140"/>
      <c r="J579" s="140"/>
      <c r="K579" s="98"/>
      <c r="L579" s="98"/>
      <c r="M579" s="140"/>
      <c r="N579" s="140"/>
      <c r="O579" s="140"/>
      <c r="P579" s="140"/>
      <c r="Q579" s="140"/>
      <c r="R579" s="140"/>
      <c r="S579" s="140"/>
      <c r="T579" s="140"/>
      <c r="U579" s="140"/>
      <c r="V579" s="140"/>
      <c r="W579" s="140"/>
      <c r="X579" s="140"/>
      <c r="Y579" s="140"/>
      <c r="Z579" s="140"/>
      <c r="AA579" s="140"/>
      <c r="AB579" s="140"/>
      <c r="AC579" s="12"/>
    </row>
    <row r="580" spans="1:29" x14ac:dyDescent="0.25">
      <c r="A580" s="98"/>
      <c r="B580" s="140"/>
      <c r="C580" s="140"/>
      <c r="D580" s="140"/>
      <c r="E580" s="140"/>
      <c r="F580" s="140"/>
      <c r="G580" s="140"/>
      <c r="H580" s="140"/>
      <c r="I580" s="140"/>
      <c r="J580" s="140"/>
      <c r="K580" s="98"/>
      <c r="L580" s="98"/>
      <c r="M580" s="140"/>
      <c r="N580" s="140"/>
      <c r="O580" s="140"/>
      <c r="P580" s="140"/>
      <c r="Q580" s="140"/>
      <c r="R580" s="140"/>
      <c r="S580" s="140"/>
      <c r="T580" s="140"/>
      <c r="U580" s="140"/>
      <c r="V580" s="140"/>
      <c r="W580" s="140"/>
      <c r="X580" s="140"/>
      <c r="Y580" s="140"/>
      <c r="Z580" s="140"/>
      <c r="AA580" s="140"/>
      <c r="AB580" s="140"/>
      <c r="AC580" s="12"/>
    </row>
    <row r="581" spans="1:29" x14ac:dyDescent="0.25">
      <c r="A581" s="98" t="s">
        <v>2006</v>
      </c>
      <c r="B581" s="147">
        <v>5.4483570430491138E-2</v>
      </c>
      <c r="C581" s="147">
        <v>0.29856914838268522</v>
      </c>
      <c r="D581" s="147">
        <v>0.26291027470567252</v>
      </c>
      <c r="E581" s="147">
        <v>9.8333073195385895E-2</v>
      </c>
      <c r="F581" s="147">
        <v>2.4378641931264121E-2</v>
      </c>
      <c r="G581" s="147">
        <v>0.21908121135093353</v>
      </c>
      <c r="H581" s="147">
        <v>3.9234376858128198E-3</v>
      </c>
      <c r="I581" s="147">
        <v>3.832064231775479E-2</v>
      </c>
      <c r="J581" s="147">
        <v>1</v>
      </c>
      <c r="K581" s="148">
        <v>2152704</v>
      </c>
      <c r="L581" s="98"/>
      <c r="M581" s="147">
        <v>5.3999999999999999E-2</v>
      </c>
      <c r="N581" s="147">
        <v>5.5E-2</v>
      </c>
      <c r="O581" s="147">
        <v>0.29799999999999999</v>
      </c>
      <c r="P581" s="147">
        <v>0.29899999999999999</v>
      </c>
      <c r="Q581" s="147">
        <v>0.26200000000000001</v>
      </c>
      <c r="R581" s="147">
        <v>0.26300000000000001</v>
      </c>
      <c r="S581" s="147">
        <v>9.8000000000000004E-2</v>
      </c>
      <c r="T581" s="147">
        <v>9.9000000000000005E-2</v>
      </c>
      <c r="U581" s="147">
        <v>2.4E-2</v>
      </c>
      <c r="V581" s="147">
        <v>2.5000000000000001E-2</v>
      </c>
      <c r="W581" s="147">
        <v>0.219</v>
      </c>
      <c r="X581" s="147">
        <v>0.22</v>
      </c>
      <c r="Y581" s="147">
        <v>4.0000000000000001E-3</v>
      </c>
      <c r="Z581" s="147">
        <v>4.0000000000000001E-3</v>
      </c>
      <c r="AA581" s="147">
        <v>3.7999999999999999E-2</v>
      </c>
      <c r="AB581" s="147">
        <v>3.9E-2</v>
      </c>
      <c r="AC581" s="12"/>
    </row>
    <row r="582" spans="1:29" x14ac:dyDescent="0.25">
      <c r="A582" s="98" t="s">
        <v>2007</v>
      </c>
      <c r="B582" s="147" t="s">
        <v>162</v>
      </c>
      <c r="C582" s="147">
        <v>0.12045646661031277</v>
      </c>
      <c r="D582" s="147">
        <v>0.1992814877430262</v>
      </c>
      <c r="E582" s="147">
        <v>0.11348267117497887</v>
      </c>
      <c r="F582" s="147">
        <v>3.0360664976049591E-2</v>
      </c>
      <c r="G582" s="147">
        <v>0.50676246830092986</v>
      </c>
      <c r="H582" s="147">
        <v>4.7196393350239507E-3</v>
      </c>
      <c r="I582" s="147">
        <v>2.4936601859678782E-2</v>
      </c>
      <c r="J582" s="147">
        <v>1</v>
      </c>
      <c r="K582" s="148">
        <v>14196</v>
      </c>
      <c r="L582" s="98"/>
      <c r="M582" s="147" t="s">
        <v>162</v>
      </c>
      <c r="N582" s="147" t="s">
        <v>162</v>
      </c>
      <c r="O582" s="147">
        <v>0.115</v>
      </c>
      <c r="P582" s="147">
        <v>0.126</v>
      </c>
      <c r="Q582" s="147">
        <v>0.193</v>
      </c>
      <c r="R582" s="147">
        <v>0.20599999999999999</v>
      </c>
      <c r="S582" s="147">
        <v>0.108</v>
      </c>
      <c r="T582" s="147">
        <v>0.11899999999999999</v>
      </c>
      <c r="U582" s="147">
        <v>2.8000000000000001E-2</v>
      </c>
      <c r="V582" s="147">
        <v>3.3000000000000002E-2</v>
      </c>
      <c r="W582" s="147">
        <v>0.499</v>
      </c>
      <c r="X582" s="147">
        <v>0.51500000000000001</v>
      </c>
      <c r="Y582" s="147">
        <v>4.0000000000000001E-3</v>
      </c>
      <c r="Z582" s="147">
        <v>6.0000000000000001E-3</v>
      </c>
      <c r="AA582" s="147">
        <v>2.1999999999999999E-2</v>
      </c>
      <c r="AB582" s="147">
        <v>2.8000000000000001E-2</v>
      </c>
      <c r="AC582" s="12"/>
    </row>
    <row r="583" spans="1:29" x14ac:dyDescent="0.25">
      <c r="A583" s="98" t="s">
        <v>2008</v>
      </c>
      <c r="B583" s="147" t="s">
        <v>162</v>
      </c>
      <c r="C583" s="147">
        <v>0.34150450437588337</v>
      </c>
      <c r="D583" s="147">
        <v>0.28004225975472208</v>
      </c>
      <c r="E583" s="147">
        <v>0.12980597632882657</v>
      </c>
      <c r="F583" s="147">
        <v>3.4107619605099726E-2</v>
      </c>
      <c r="G583" s="147">
        <v>0.18258783889896207</v>
      </c>
      <c r="H583" s="147">
        <v>3.3265279899490313E-3</v>
      </c>
      <c r="I583" s="147">
        <v>2.8625273046557115E-2</v>
      </c>
      <c r="J583" s="147">
        <v>1</v>
      </c>
      <c r="K583" s="148">
        <v>70043</v>
      </c>
      <c r="L583" s="98"/>
      <c r="M583" s="147" t="s">
        <v>162</v>
      </c>
      <c r="N583" s="147" t="s">
        <v>162</v>
      </c>
      <c r="O583" s="147">
        <v>0.33800000000000002</v>
      </c>
      <c r="P583" s="147">
        <v>0.34499999999999997</v>
      </c>
      <c r="Q583" s="147">
        <v>0.27700000000000002</v>
      </c>
      <c r="R583" s="147">
        <v>0.28299999999999997</v>
      </c>
      <c r="S583" s="147">
        <v>0.127</v>
      </c>
      <c r="T583" s="147">
        <v>0.13200000000000001</v>
      </c>
      <c r="U583" s="147">
        <v>3.3000000000000002E-2</v>
      </c>
      <c r="V583" s="147">
        <v>3.5000000000000003E-2</v>
      </c>
      <c r="W583" s="147">
        <v>0.18</v>
      </c>
      <c r="X583" s="147">
        <v>0.185</v>
      </c>
      <c r="Y583" s="147">
        <v>3.0000000000000001E-3</v>
      </c>
      <c r="Z583" s="147">
        <v>4.0000000000000001E-3</v>
      </c>
      <c r="AA583" s="147">
        <v>2.7E-2</v>
      </c>
      <c r="AB583" s="147">
        <v>0.03</v>
      </c>
      <c r="AC583" s="12"/>
    </row>
    <row r="584" spans="1:29" x14ac:dyDescent="0.25">
      <c r="A584" s="98" t="s">
        <v>2009</v>
      </c>
      <c r="B584" s="147" t="s">
        <v>162</v>
      </c>
      <c r="C584" s="147">
        <v>1.0262883486087481E-2</v>
      </c>
      <c r="D584" s="147">
        <v>0.16931013665550737</v>
      </c>
      <c r="E584" s="147">
        <v>0.1415674222051479</v>
      </c>
      <c r="F584" s="147">
        <v>4.0200867131331981E-2</v>
      </c>
      <c r="G584" s="147">
        <v>0.60625102903243511</v>
      </c>
      <c r="H584" s="147">
        <v>4.8570330936831127E-3</v>
      </c>
      <c r="I584" s="147">
        <v>2.7550628395807037E-2</v>
      </c>
      <c r="J584" s="147">
        <v>1</v>
      </c>
      <c r="K584" s="148">
        <v>36442</v>
      </c>
      <c r="L584" s="98"/>
      <c r="M584" s="147" t="s">
        <v>162</v>
      </c>
      <c r="N584" s="147" t="s">
        <v>162</v>
      </c>
      <c r="O584" s="147">
        <v>8.9999999999999993E-3</v>
      </c>
      <c r="P584" s="147">
        <v>1.0999999999999999E-2</v>
      </c>
      <c r="Q584" s="147">
        <v>0.16500000000000001</v>
      </c>
      <c r="R584" s="147">
        <v>0.17299999999999999</v>
      </c>
      <c r="S584" s="147">
        <v>0.13800000000000001</v>
      </c>
      <c r="T584" s="147">
        <v>0.14499999999999999</v>
      </c>
      <c r="U584" s="147">
        <v>3.7999999999999999E-2</v>
      </c>
      <c r="V584" s="147">
        <v>4.2000000000000003E-2</v>
      </c>
      <c r="W584" s="147">
        <v>0.60099999999999998</v>
      </c>
      <c r="X584" s="147">
        <v>0.61099999999999999</v>
      </c>
      <c r="Y584" s="147">
        <v>4.0000000000000001E-3</v>
      </c>
      <c r="Z584" s="147">
        <v>6.0000000000000001E-3</v>
      </c>
      <c r="AA584" s="147">
        <v>2.5999999999999999E-2</v>
      </c>
      <c r="AB584" s="147">
        <v>2.9000000000000001E-2</v>
      </c>
      <c r="AC584" s="12"/>
    </row>
    <row r="585" spans="1:29" x14ac:dyDescent="0.25">
      <c r="A585" s="98" t="s">
        <v>2010</v>
      </c>
      <c r="B585" s="147" t="s">
        <v>162</v>
      </c>
      <c r="C585" s="147">
        <v>9.2602773196506019E-2</v>
      </c>
      <c r="D585" s="147">
        <v>0.19357400280984668</v>
      </c>
      <c r="E585" s="147">
        <v>7.2674241035978249E-2</v>
      </c>
      <c r="F585" s="147">
        <v>1.4110317024005864E-2</v>
      </c>
      <c r="G585" s="147">
        <v>0.56598558426485857</v>
      </c>
      <c r="H585" s="147">
        <v>1.788223077392951E-2</v>
      </c>
      <c r="I585" s="147">
        <v>4.3170850894875087E-2</v>
      </c>
      <c r="J585" s="147">
        <v>0.99999999999999989</v>
      </c>
      <c r="K585" s="148">
        <v>65484</v>
      </c>
      <c r="L585" s="98"/>
      <c r="M585" s="147" t="s">
        <v>162</v>
      </c>
      <c r="N585" s="147" t="s">
        <v>162</v>
      </c>
      <c r="O585" s="147">
        <v>0.09</v>
      </c>
      <c r="P585" s="147">
        <v>9.5000000000000001E-2</v>
      </c>
      <c r="Q585" s="147">
        <v>0.191</v>
      </c>
      <c r="R585" s="147">
        <v>0.19700000000000001</v>
      </c>
      <c r="S585" s="147">
        <v>7.0999999999999994E-2</v>
      </c>
      <c r="T585" s="147">
        <v>7.4999999999999997E-2</v>
      </c>
      <c r="U585" s="147">
        <v>1.2999999999999999E-2</v>
      </c>
      <c r="V585" s="147">
        <v>1.4999999999999999E-2</v>
      </c>
      <c r="W585" s="147">
        <v>0.56200000000000006</v>
      </c>
      <c r="X585" s="147">
        <v>0.56999999999999995</v>
      </c>
      <c r="Y585" s="147">
        <v>1.7000000000000001E-2</v>
      </c>
      <c r="Z585" s="147">
        <v>1.9E-2</v>
      </c>
      <c r="AA585" s="147">
        <v>4.2000000000000003E-2</v>
      </c>
      <c r="AB585" s="147">
        <v>4.4999999999999998E-2</v>
      </c>
      <c r="AC585" s="12"/>
    </row>
    <row r="586" spans="1:29" x14ac:dyDescent="0.25">
      <c r="A586" s="98" t="s">
        <v>2011</v>
      </c>
      <c r="B586" s="147">
        <v>0.23370357340302558</v>
      </c>
      <c r="C586" s="147">
        <v>0.1835955169120973</v>
      </c>
      <c r="D586" s="147">
        <v>0.31718349499924614</v>
      </c>
      <c r="E586" s="147">
        <v>9.991455998391717E-2</v>
      </c>
      <c r="F586" s="147">
        <v>1.909835653616123E-2</v>
      </c>
      <c r="G586" s="147">
        <v>0.10730260843343217</v>
      </c>
      <c r="H586" s="147">
        <v>1.2062119917575513E-3</v>
      </c>
      <c r="I586" s="147">
        <v>3.7995677740362867E-2</v>
      </c>
      <c r="J586" s="147">
        <v>1</v>
      </c>
      <c r="K586" s="148">
        <v>19897</v>
      </c>
      <c r="L586" s="98"/>
      <c r="M586" s="147">
        <v>0.22800000000000001</v>
      </c>
      <c r="N586" s="147">
        <v>0.24</v>
      </c>
      <c r="O586" s="147">
        <v>0.17799999999999999</v>
      </c>
      <c r="P586" s="147">
        <v>0.189</v>
      </c>
      <c r="Q586" s="147">
        <v>0.311</v>
      </c>
      <c r="R586" s="147">
        <v>0.32400000000000001</v>
      </c>
      <c r="S586" s="147">
        <v>9.6000000000000002E-2</v>
      </c>
      <c r="T586" s="147">
        <v>0.104</v>
      </c>
      <c r="U586" s="147">
        <v>1.7000000000000001E-2</v>
      </c>
      <c r="V586" s="147">
        <v>2.1000000000000001E-2</v>
      </c>
      <c r="W586" s="147">
        <v>0.10299999999999999</v>
      </c>
      <c r="X586" s="147">
        <v>0.112</v>
      </c>
      <c r="Y586" s="147">
        <v>1E-3</v>
      </c>
      <c r="Z586" s="147">
        <v>2E-3</v>
      </c>
      <c r="AA586" s="147">
        <v>3.5000000000000003E-2</v>
      </c>
      <c r="AB586" s="147">
        <v>4.1000000000000002E-2</v>
      </c>
      <c r="AC586" s="12"/>
    </row>
    <row r="587" spans="1:29" x14ac:dyDescent="0.25">
      <c r="A587" s="98" t="s">
        <v>2012</v>
      </c>
      <c r="B587" s="147">
        <v>0.15731925723442361</v>
      </c>
      <c r="C587" s="147">
        <v>1.1154051591416093E-3</v>
      </c>
      <c r="D587" s="147">
        <v>0.56435835401807688</v>
      </c>
      <c r="E587" s="147">
        <v>0.18940941129648831</v>
      </c>
      <c r="F587" s="147">
        <v>3.7798095956263551E-2</v>
      </c>
      <c r="G587" s="147">
        <v>8.9546611367706669E-3</v>
      </c>
      <c r="H587" s="147">
        <v>1.0473287879263938E-5</v>
      </c>
      <c r="I587" s="147">
        <v>4.1034341910956104E-2</v>
      </c>
      <c r="J587" s="147">
        <v>1</v>
      </c>
      <c r="K587" s="148">
        <v>190962</v>
      </c>
      <c r="L587" s="98"/>
      <c r="M587" s="147">
        <v>0.156</v>
      </c>
      <c r="N587" s="147">
        <v>0.159</v>
      </c>
      <c r="O587" s="147">
        <v>1E-3</v>
      </c>
      <c r="P587" s="147">
        <v>1E-3</v>
      </c>
      <c r="Q587" s="147">
        <v>0.56200000000000006</v>
      </c>
      <c r="R587" s="147">
        <v>0.56699999999999995</v>
      </c>
      <c r="S587" s="147">
        <v>0.188</v>
      </c>
      <c r="T587" s="147">
        <v>0.191</v>
      </c>
      <c r="U587" s="147">
        <v>3.6999999999999998E-2</v>
      </c>
      <c r="V587" s="147">
        <v>3.9E-2</v>
      </c>
      <c r="W587" s="147">
        <v>8.9999999999999993E-3</v>
      </c>
      <c r="X587" s="147">
        <v>8.9999999999999993E-3</v>
      </c>
      <c r="Y587" s="147">
        <v>0</v>
      </c>
      <c r="Z587" s="147">
        <v>0</v>
      </c>
      <c r="AA587" s="147">
        <v>0.04</v>
      </c>
      <c r="AB587" s="147">
        <v>4.2000000000000003E-2</v>
      </c>
      <c r="AC587" s="12"/>
    </row>
    <row r="588" spans="1:29" x14ac:dyDescent="0.25">
      <c r="A588" s="98" t="s">
        <v>2013</v>
      </c>
      <c r="B588" s="147">
        <v>6.7659542216158858E-2</v>
      </c>
      <c r="C588" s="147">
        <v>0.27936562073669852</v>
      </c>
      <c r="D588" s="147">
        <v>0.24616871305138699</v>
      </c>
      <c r="E588" s="147">
        <v>8.2651205093224198E-2</v>
      </c>
      <c r="F588" s="147">
        <v>4.2936183113536454E-2</v>
      </c>
      <c r="G588" s="147">
        <v>0.24542974079126875</v>
      </c>
      <c r="H588" s="147">
        <v>3.9260269819614974E-3</v>
      </c>
      <c r="I588" s="147">
        <v>3.1862968015764742E-2</v>
      </c>
      <c r="J588" s="147">
        <v>1</v>
      </c>
      <c r="K588" s="148">
        <v>263880</v>
      </c>
      <c r="L588" s="98"/>
      <c r="M588" s="147">
        <v>6.7000000000000004E-2</v>
      </c>
      <c r="N588" s="147">
        <v>6.9000000000000006E-2</v>
      </c>
      <c r="O588" s="147">
        <v>0.27800000000000002</v>
      </c>
      <c r="P588" s="147">
        <v>0.28100000000000003</v>
      </c>
      <c r="Q588" s="147">
        <v>0.245</v>
      </c>
      <c r="R588" s="147">
        <v>0.248</v>
      </c>
      <c r="S588" s="147">
        <v>8.2000000000000003E-2</v>
      </c>
      <c r="T588" s="147">
        <v>8.4000000000000005E-2</v>
      </c>
      <c r="U588" s="147">
        <v>4.2000000000000003E-2</v>
      </c>
      <c r="V588" s="147">
        <v>4.3999999999999997E-2</v>
      </c>
      <c r="W588" s="147">
        <v>0.24399999999999999</v>
      </c>
      <c r="X588" s="147">
        <v>0.247</v>
      </c>
      <c r="Y588" s="147">
        <v>4.0000000000000001E-3</v>
      </c>
      <c r="Z588" s="147">
        <v>4.0000000000000001E-3</v>
      </c>
      <c r="AA588" s="147">
        <v>3.1E-2</v>
      </c>
      <c r="AB588" s="147">
        <v>3.3000000000000002E-2</v>
      </c>
      <c r="AC588" s="12"/>
    </row>
    <row r="589" spans="1:29" x14ac:dyDescent="0.25">
      <c r="A589" s="98" t="s">
        <v>2014</v>
      </c>
      <c r="B589" s="147">
        <v>0.59929582740280174</v>
      </c>
      <c r="C589" s="147">
        <v>0.16895148200863985</v>
      </c>
      <c r="D589" s="147">
        <v>0.12720053936624467</v>
      </c>
      <c r="E589" s="147">
        <v>4.9391964441780907E-2</v>
      </c>
      <c r="F589" s="147">
        <v>2.9964791370140085E-3</v>
      </c>
      <c r="G589" s="147">
        <v>9.5138212600194769E-3</v>
      </c>
      <c r="H589" s="147">
        <v>2.4970659475116737E-5</v>
      </c>
      <c r="I589" s="147">
        <v>4.262491572402427E-2</v>
      </c>
      <c r="J589" s="147">
        <v>1</v>
      </c>
      <c r="K589" s="148">
        <v>40047</v>
      </c>
      <c r="L589" s="98"/>
      <c r="M589" s="147">
        <v>0.59399999999999997</v>
      </c>
      <c r="N589" s="147">
        <v>0.60399999999999998</v>
      </c>
      <c r="O589" s="147">
        <v>0.16500000000000001</v>
      </c>
      <c r="P589" s="147">
        <v>0.17299999999999999</v>
      </c>
      <c r="Q589" s="147">
        <v>0.124</v>
      </c>
      <c r="R589" s="147">
        <v>0.13</v>
      </c>
      <c r="S589" s="147">
        <v>4.7E-2</v>
      </c>
      <c r="T589" s="147">
        <v>5.1999999999999998E-2</v>
      </c>
      <c r="U589" s="147">
        <v>3.0000000000000001E-3</v>
      </c>
      <c r="V589" s="147">
        <v>4.0000000000000001E-3</v>
      </c>
      <c r="W589" s="147">
        <v>8.9999999999999993E-3</v>
      </c>
      <c r="X589" s="147">
        <v>1.0999999999999999E-2</v>
      </c>
      <c r="Y589" s="147">
        <v>0</v>
      </c>
      <c r="Z589" s="147">
        <v>0</v>
      </c>
      <c r="AA589" s="147">
        <v>4.1000000000000002E-2</v>
      </c>
      <c r="AB589" s="147">
        <v>4.4999999999999998E-2</v>
      </c>
      <c r="AC589" s="12"/>
    </row>
    <row r="590" spans="1:29" x14ac:dyDescent="0.25">
      <c r="A590" s="98" t="s">
        <v>2015</v>
      </c>
      <c r="B590" s="147">
        <v>0.28890102080963287</v>
      </c>
      <c r="C590" s="147">
        <v>0.47541303598605572</v>
      </c>
      <c r="D590" s="147">
        <v>0.11821201243149108</v>
      </c>
      <c r="E590" s="147">
        <v>3.0700537091653272E-2</v>
      </c>
      <c r="F590" s="147">
        <v>1.8421542224675716E-3</v>
      </c>
      <c r="G590" s="147">
        <v>4.3546817861576138E-2</v>
      </c>
      <c r="H590" s="147">
        <v>2.8303296663077923E-3</v>
      </c>
      <c r="I590" s="147">
        <v>3.8554091930815521E-2</v>
      </c>
      <c r="J590" s="147">
        <v>0.99999999999999989</v>
      </c>
      <c r="K590" s="148">
        <v>327877</v>
      </c>
      <c r="L590" s="98"/>
      <c r="M590" s="147">
        <v>0.28699999999999998</v>
      </c>
      <c r="N590" s="147">
        <v>0.28999999999999998</v>
      </c>
      <c r="O590" s="147">
        <v>0.47399999999999998</v>
      </c>
      <c r="P590" s="147">
        <v>0.47699999999999998</v>
      </c>
      <c r="Q590" s="147">
        <v>0.11700000000000001</v>
      </c>
      <c r="R590" s="147">
        <v>0.11899999999999999</v>
      </c>
      <c r="S590" s="147">
        <v>0.03</v>
      </c>
      <c r="T590" s="147">
        <v>3.1E-2</v>
      </c>
      <c r="U590" s="147">
        <v>2E-3</v>
      </c>
      <c r="V590" s="147">
        <v>2E-3</v>
      </c>
      <c r="W590" s="147">
        <v>4.2999999999999997E-2</v>
      </c>
      <c r="X590" s="147">
        <v>4.3999999999999997E-2</v>
      </c>
      <c r="Y590" s="147">
        <v>3.0000000000000001E-3</v>
      </c>
      <c r="Z590" s="147">
        <v>3.0000000000000001E-3</v>
      </c>
      <c r="AA590" s="147">
        <v>3.7999999999999999E-2</v>
      </c>
      <c r="AB590" s="147">
        <v>3.9E-2</v>
      </c>
      <c r="AC590" s="12"/>
    </row>
    <row r="591" spans="1:29" x14ac:dyDescent="0.25">
      <c r="A591" s="98" t="s">
        <v>2016</v>
      </c>
      <c r="B591" s="147" t="s">
        <v>162</v>
      </c>
      <c r="C591" s="147">
        <v>0.36857280153772226</v>
      </c>
      <c r="D591" s="147">
        <v>0.38278300267728427</v>
      </c>
      <c r="E591" s="147">
        <v>0.10729731585089586</v>
      </c>
      <c r="F591" s="147">
        <v>1.2082103384361914E-2</v>
      </c>
      <c r="G591" s="147">
        <v>0.10393354843138601</v>
      </c>
      <c r="H591" s="147">
        <v>1.5102629230452393E-3</v>
      </c>
      <c r="I591" s="147">
        <v>2.3820965195304456E-2</v>
      </c>
      <c r="J591" s="147">
        <v>1</v>
      </c>
      <c r="K591" s="148">
        <v>14567</v>
      </c>
      <c r="L591" s="98"/>
      <c r="M591" s="147" t="s">
        <v>162</v>
      </c>
      <c r="N591" s="147" t="s">
        <v>162</v>
      </c>
      <c r="O591" s="147">
        <v>0.36099999999999999</v>
      </c>
      <c r="P591" s="147">
        <v>0.376</v>
      </c>
      <c r="Q591" s="147">
        <v>0.375</v>
      </c>
      <c r="R591" s="147">
        <v>0.39100000000000001</v>
      </c>
      <c r="S591" s="147">
        <v>0.10199999999999999</v>
      </c>
      <c r="T591" s="147">
        <v>0.112</v>
      </c>
      <c r="U591" s="147">
        <v>0.01</v>
      </c>
      <c r="V591" s="147">
        <v>1.4E-2</v>
      </c>
      <c r="W591" s="147">
        <v>9.9000000000000005E-2</v>
      </c>
      <c r="X591" s="147">
        <v>0.109</v>
      </c>
      <c r="Y591" s="147">
        <v>1E-3</v>
      </c>
      <c r="Z591" s="147">
        <v>2E-3</v>
      </c>
      <c r="AA591" s="147">
        <v>2.1000000000000001E-2</v>
      </c>
      <c r="AB591" s="147">
        <v>2.5999999999999999E-2</v>
      </c>
      <c r="AC591" s="12"/>
    </row>
    <row r="592" spans="1:29" x14ac:dyDescent="0.25">
      <c r="A592" s="98" t="s">
        <v>2017</v>
      </c>
      <c r="B592" s="147" t="s">
        <v>162</v>
      </c>
      <c r="C592" s="147">
        <v>0.27678374199248951</v>
      </c>
      <c r="D592" s="147">
        <v>0.3719902805389883</v>
      </c>
      <c r="E592" s="147">
        <v>0.18003092555776454</v>
      </c>
      <c r="F592" s="147">
        <v>1.2591119946984758E-2</v>
      </c>
      <c r="G592" s="147">
        <v>0.12436492158162138</v>
      </c>
      <c r="H592" s="147">
        <v>3.3134526176275677E-3</v>
      </c>
      <c r="I592" s="147">
        <v>3.0925557764523968E-2</v>
      </c>
      <c r="J592" s="147">
        <v>1</v>
      </c>
      <c r="K592" s="148">
        <v>4527</v>
      </c>
      <c r="L592" s="98"/>
      <c r="M592" s="147" t="s">
        <v>162</v>
      </c>
      <c r="N592" s="147" t="s">
        <v>162</v>
      </c>
      <c r="O592" s="147">
        <v>0.26400000000000001</v>
      </c>
      <c r="P592" s="147">
        <v>0.28999999999999998</v>
      </c>
      <c r="Q592" s="147">
        <v>0.35799999999999998</v>
      </c>
      <c r="R592" s="147">
        <v>0.38600000000000001</v>
      </c>
      <c r="S592" s="147">
        <v>0.16900000000000001</v>
      </c>
      <c r="T592" s="147">
        <v>0.191</v>
      </c>
      <c r="U592" s="147">
        <v>0.01</v>
      </c>
      <c r="V592" s="147">
        <v>1.6E-2</v>
      </c>
      <c r="W592" s="147">
        <v>0.115</v>
      </c>
      <c r="X592" s="147">
        <v>0.13400000000000001</v>
      </c>
      <c r="Y592" s="147">
        <v>2E-3</v>
      </c>
      <c r="Z592" s="147">
        <v>5.0000000000000001E-3</v>
      </c>
      <c r="AA592" s="147">
        <v>2.5999999999999999E-2</v>
      </c>
      <c r="AB592" s="147">
        <v>3.5999999999999997E-2</v>
      </c>
      <c r="AC592" s="12"/>
    </row>
    <row r="593" spans="1:29" x14ac:dyDescent="0.25">
      <c r="A593" s="98" t="s">
        <v>2018</v>
      </c>
      <c r="B593" s="147" t="s">
        <v>162</v>
      </c>
      <c r="C593" s="147">
        <v>0.34252873563218389</v>
      </c>
      <c r="D593" s="147">
        <v>0.25079365079365079</v>
      </c>
      <c r="E593" s="147">
        <v>0.30251778872468527</v>
      </c>
      <c r="F593" s="147">
        <v>9.3048713738368913E-3</v>
      </c>
      <c r="G593" s="147">
        <v>5.8894362342638201E-2</v>
      </c>
      <c r="H593" s="147">
        <v>1.5873015873015873E-3</v>
      </c>
      <c r="I593" s="147">
        <v>3.4373289545703338E-2</v>
      </c>
      <c r="J593" s="147">
        <v>0.99999999999999989</v>
      </c>
      <c r="K593" s="148">
        <v>18270</v>
      </c>
      <c r="L593" s="98"/>
      <c r="M593" s="147" t="s">
        <v>162</v>
      </c>
      <c r="N593" s="147" t="s">
        <v>162</v>
      </c>
      <c r="O593" s="147">
        <v>0.33600000000000002</v>
      </c>
      <c r="P593" s="147">
        <v>0.34899999999999998</v>
      </c>
      <c r="Q593" s="147">
        <v>0.245</v>
      </c>
      <c r="R593" s="147">
        <v>0.25700000000000001</v>
      </c>
      <c r="S593" s="147">
        <v>0.29599999999999999</v>
      </c>
      <c r="T593" s="147">
        <v>0.309</v>
      </c>
      <c r="U593" s="147">
        <v>8.0000000000000002E-3</v>
      </c>
      <c r="V593" s="147">
        <v>1.0999999999999999E-2</v>
      </c>
      <c r="W593" s="147">
        <v>5.6000000000000001E-2</v>
      </c>
      <c r="X593" s="147">
        <v>6.2E-2</v>
      </c>
      <c r="Y593" s="147">
        <v>1E-3</v>
      </c>
      <c r="Z593" s="147">
        <v>2E-3</v>
      </c>
      <c r="AA593" s="147">
        <v>3.2000000000000001E-2</v>
      </c>
      <c r="AB593" s="147">
        <v>3.6999999999999998E-2</v>
      </c>
      <c r="AC593" s="12"/>
    </row>
    <row r="594" spans="1:29" x14ac:dyDescent="0.25">
      <c r="A594" s="98" t="s">
        <v>2019</v>
      </c>
      <c r="B594" s="147" t="s">
        <v>162</v>
      </c>
      <c r="C594" s="147">
        <v>0.46902065289806794</v>
      </c>
      <c r="D594" s="147">
        <v>0.30061440521134059</v>
      </c>
      <c r="E594" s="147">
        <v>0.11281367976904286</v>
      </c>
      <c r="F594" s="147">
        <v>1.243615367532756E-2</v>
      </c>
      <c r="G594" s="147">
        <v>6.6622251832111928E-2</v>
      </c>
      <c r="H594" s="147">
        <v>5.9219779406321713E-4</v>
      </c>
      <c r="I594" s="147">
        <v>3.7900658820045896E-2</v>
      </c>
      <c r="J594" s="147">
        <v>0.99999999999999989</v>
      </c>
      <c r="K594" s="148">
        <v>13509</v>
      </c>
      <c r="L594" s="98"/>
      <c r="M594" s="147" t="s">
        <v>162</v>
      </c>
      <c r="N594" s="147" t="s">
        <v>162</v>
      </c>
      <c r="O594" s="147">
        <v>0.46100000000000002</v>
      </c>
      <c r="P594" s="147">
        <v>0.47699999999999998</v>
      </c>
      <c r="Q594" s="147">
        <v>0.29299999999999998</v>
      </c>
      <c r="R594" s="147">
        <v>0.308</v>
      </c>
      <c r="S594" s="147">
        <v>0.108</v>
      </c>
      <c r="T594" s="147">
        <v>0.11799999999999999</v>
      </c>
      <c r="U594" s="147">
        <v>1.0999999999999999E-2</v>
      </c>
      <c r="V594" s="147">
        <v>1.4E-2</v>
      </c>
      <c r="W594" s="147">
        <v>6.3E-2</v>
      </c>
      <c r="X594" s="147">
        <v>7.0999999999999994E-2</v>
      </c>
      <c r="Y594" s="147">
        <v>0</v>
      </c>
      <c r="Z594" s="147">
        <v>1E-3</v>
      </c>
      <c r="AA594" s="147">
        <v>3.5000000000000003E-2</v>
      </c>
      <c r="AB594" s="147">
        <v>4.1000000000000002E-2</v>
      </c>
      <c r="AC594" s="12"/>
    </row>
    <row r="595" spans="1:29" x14ac:dyDescent="0.25">
      <c r="A595" s="98" t="s">
        <v>2020</v>
      </c>
      <c r="B595" s="147" t="s">
        <v>162</v>
      </c>
      <c r="C595" s="147">
        <v>0.30590442015984343</v>
      </c>
      <c r="D595" s="147">
        <v>0.37432718969173057</v>
      </c>
      <c r="E595" s="147">
        <v>0.17729571032458</v>
      </c>
      <c r="F595" s="147">
        <v>1.2477572989724352E-2</v>
      </c>
      <c r="G595" s="147">
        <v>9.3377915511335841E-2</v>
      </c>
      <c r="H595" s="147">
        <v>1.1417387049420975E-3</v>
      </c>
      <c r="I595" s="147">
        <v>3.5475452617843746E-2</v>
      </c>
      <c r="J595" s="147">
        <v>1</v>
      </c>
      <c r="K595" s="148">
        <v>12262</v>
      </c>
      <c r="L595" s="98"/>
      <c r="M595" s="147" t="s">
        <v>162</v>
      </c>
      <c r="N595" s="147" t="s">
        <v>162</v>
      </c>
      <c r="O595" s="147">
        <v>0.29799999999999999</v>
      </c>
      <c r="P595" s="147">
        <v>0.314</v>
      </c>
      <c r="Q595" s="147">
        <v>0.36599999999999999</v>
      </c>
      <c r="R595" s="147">
        <v>0.38300000000000001</v>
      </c>
      <c r="S595" s="147">
        <v>0.17100000000000001</v>
      </c>
      <c r="T595" s="147">
        <v>0.184</v>
      </c>
      <c r="U595" s="147">
        <v>1.0999999999999999E-2</v>
      </c>
      <c r="V595" s="147">
        <v>1.4999999999999999E-2</v>
      </c>
      <c r="W595" s="147">
        <v>8.7999999999999995E-2</v>
      </c>
      <c r="X595" s="147">
        <v>9.9000000000000005E-2</v>
      </c>
      <c r="Y595" s="147">
        <v>1E-3</v>
      </c>
      <c r="Z595" s="147">
        <v>2E-3</v>
      </c>
      <c r="AA595" s="147">
        <v>3.2000000000000001E-2</v>
      </c>
      <c r="AB595" s="147">
        <v>3.9E-2</v>
      </c>
      <c r="AC595" s="12"/>
    </row>
    <row r="596" spans="1:29" x14ac:dyDescent="0.25">
      <c r="A596" s="98" t="s">
        <v>2021</v>
      </c>
      <c r="B596" s="147" t="s">
        <v>162</v>
      </c>
      <c r="C596" s="147">
        <v>0.15796734881581972</v>
      </c>
      <c r="D596" s="147">
        <v>0.53581283053575535</v>
      </c>
      <c r="E596" s="147">
        <v>0.16480800183950334</v>
      </c>
      <c r="F596" s="147">
        <v>1.4716026672798345E-2</v>
      </c>
      <c r="G596" s="147">
        <v>6.7026902736261204E-2</v>
      </c>
      <c r="H596" s="147">
        <v>9.1975166704989656E-4</v>
      </c>
      <c r="I596" s="147">
        <v>5.8749137732812144E-2</v>
      </c>
      <c r="J596" s="147">
        <v>1.0000000000000002</v>
      </c>
      <c r="K596" s="148">
        <v>17396</v>
      </c>
      <c r="L596" s="98"/>
      <c r="M596" s="147" t="s">
        <v>162</v>
      </c>
      <c r="N596" s="147" t="s">
        <v>162</v>
      </c>
      <c r="O596" s="147">
        <v>0.153</v>
      </c>
      <c r="P596" s="147">
        <v>0.16300000000000001</v>
      </c>
      <c r="Q596" s="147">
        <v>0.52800000000000002</v>
      </c>
      <c r="R596" s="147">
        <v>0.54300000000000004</v>
      </c>
      <c r="S596" s="147">
        <v>0.159</v>
      </c>
      <c r="T596" s="147">
        <v>0.17</v>
      </c>
      <c r="U596" s="147">
        <v>1.2999999999999999E-2</v>
      </c>
      <c r="V596" s="147">
        <v>1.7000000000000001E-2</v>
      </c>
      <c r="W596" s="147">
        <v>6.3E-2</v>
      </c>
      <c r="X596" s="147">
        <v>7.0999999999999994E-2</v>
      </c>
      <c r="Y596" s="147">
        <v>1E-3</v>
      </c>
      <c r="Z596" s="147">
        <v>1E-3</v>
      </c>
      <c r="AA596" s="147">
        <v>5.5E-2</v>
      </c>
      <c r="AB596" s="147">
        <v>6.2E-2</v>
      </c>
      <c r="AC596" s="12"/>
    </row>
    <row r="597" spans="1:29" x14ac:dyDescent="0.25">
      <c r="A597" s="98" t="s">
        <v>2022</v>
      </c>
      <c r="B597" s="147" t="s">
        <v>162</v>
      </c>
      <c r="C597" s="147">
        <v>0.30853100291302538</v>
      </c>
      <c r="D597" s="147">
        <v>0.33449854348730751</v>
      </c>
      <c r="E597" s="147">
        <v>0.12342904702455264</v>
      </c>
      <c r="F597" s="147">
        <v>1.9975031210986267E-2</v>
      </c>
      <c r="G597" s="147">
        <v>0.16529338327091136</v>
      </c>
      <c r="H597" s="147">
        <v>2.4968789013732833E-4</v>
      </c>
      <c r="I597" s="147">
        <v>4.8023304203079487E-2</v>
      </c>
      <c r="J597" s="147">
        <v>1</v>
      </c>
      <c r="K597" s="148">
        <v>12015</v>
      </c>
      <c r="L597" s="98"/>
      <c r="M597" s="147" t="s">
        <v>162</v>
      </c>
      <c r="N597" s="147" t="s">
        <v>162</v>
      </c>
      <c r="O597" s="147">
        <v>0.3</v>
      </c>
      <c r="P597" s="147">
        <v>0.317</v>
      </c>
      <c r="Q597" s="147">
        <v>0.32600000000000001</v>
      </c>
      <c r="R597" s="147">
        <v>0.34300000000000003</v>
      </c>
      <c r="S597" s="147">
        <v>0.11799999999999999</v>
      </c>
      <c r="T597" s="147">
        <v>0.129</v>
      </c>
      <c r="U597" s="147">
        <v>1.7999999999999999E-2</v>
      </c>
      <c r="V597" s="147">
        <v>2.3E-2</v>
      </c>
      <c r="W597" s="147">
        <v>0.159</v>
      </c>
      <c r="X597" s="147">
        <v>0.17199999999999999</v>
      </c>
      <c r="Y597" s="147">
        <v>0</v>
      </c>
      <c r="Z597" s="147">
        <v>1E-3</v>
      </c>
      <c r="AA597" s="147">
        <v>4.3999999999999997E-2</v>
      </c>
      <c r="AB597" s="147">
        <v>5.1999999999999998E-2</v>
      </c>
      <c r="AC597" s="12"/>
    </row>
    <row r="598" spans="1:29" x14ac:dyDescent="0.25">
      <c r="A598" s="98" t="s">
        <v>2023</v>
      </c>
      <c r="B598" s="147" t="s">
        <v>162</v>
      </c>
      <c r="C598" s="147">
        <v>0.22300622376610219</v>
      </c>
      <c r="D598" s="147">
        <v>0.29868649587494572</v>
      </c>
      <c r="E598" s="147">
        <v>0.17589376176002317</v>
      </c>
      <c r="F598" s="147">
        <v>2.0480532638587349E-2</v>
      </c>
      <c r="G598" s="147">
        <v>0.24607396149949343</v>
      </c>
      <c r="H598" s="147">
        <v>4.595455203357939E-3</v>
      </c>
      <c r="I598" s="147">
        <v>3.1263569257490229E-2</v>
      </c>
      <c r="J598" s="147">
        <v>1</v>
      </c>
      <c r="K598" s="148">
        <v>55272</v>
      </c>
      <c r="L598" s="98"/>
      <c r="M598" s="147" t="s">
        <v>162</v>
      </c>
      <c r="N598" s="147" t="s">
        <v>162</v>
      </c>
      <c r="O598" s="147">
        <v>0.22</v>
      </c>
      <c r="P598" s="147">
        <v>0.22600000000000001</v>
      </c>
      <c r="Q598" s="147">
        <v>0.29499999999999998</v>
      </c>
      <c r="R598" s="147">
        <v>0.30299999999999999</v>
      </c>
      <c r="S598" s="147">
        <v>0.17299999999999999</v>
      </c>
      <c r="T598" s="147">
        <v>0.17899999999999999</v>
      </c>
      <c r="U598" s="147">
        <v>1.9E-2</v>
      </c>
      <c r="V598" s="147">
        <v>2.1999999999999999E-2</v>
      </c>
      <c r="W598" s="147">
        <v>0.24299999999999999</v>
      </c>
      <c r="X598" s="147">
        <v>0.25</v>
      </c>
      <c r="Y598" s="147">
        <v>4.0000000000000001E-3</v>
      </c>
      <c r="Z598" s="147">
        <v>5.0000000000000001E-3</v>
      </c>
      <c r="AA598" s="147">
        <v>0.03</v>
      </c>
      <c r="AB598" s="147">
        <v>3.3000000000000002E-2</v>
      </c>
      <c r="AC598" s="12"/>
    </row>
    <row r="599" spans="1:29" x14ac:dyDescent="0.25">
      <c r="A599" s="98" t="s">
        <v>2024</v>
      </c>
      <c r="B599" s="147" t="s">
        <v>162</v>
      </c>
      <c r="C599" s="147">
        <v>2.9708727599513665E-2</v>
      </c>
      <c r="D599" s="147">
        <v>0.23803985832848759</v>
      </c>
      <c r="E599" s="147">
        <v>0.12438547338372892</v>
      </c>
      <c r="F599" s="147">
        <v>4.2712903737379078E-2</v>
      </c>
      <c r="G599" s="147">
        <v>0.52862504625469153</v>
      </c>
      <c r="H599" s="147">
        <v>2.3788127081461122E-3</v>
      </c>
      <c r="I599" s="147">
        <v>3.4149177988053073E-2</v>
      </c>
      <c r="J599" s="147">
        <v>0.99999999999999989</v>
      </c>
      <c r="K599" s="148">
        <v>18917</v>
      </c>
      <c r="L599" s="98"/>
      <c r="M599" s="147" t="s">
        <v>162</v>
      </c>
      <c r="N599" s="147" t="s">
        <v>162</v>
      </c>
      <c r="O599" s="147">
        <v>2.7E-2</v>
      </c>
      <c r="P599" s="147">
        <v>3.2000000000000001E-2</v>
      </c>
      <c r="Q599" s="147">
        <v>0.23200000000000001</v>
      </c>
      <c r="R599" s="147">
        <v>0.24399999999999999</v>
      </c>
      <c r="S599" s="147">
        <v>0.12</v>
      </c>
      <c r="T599" s="147">
        <v>0.129</v>
      </c>
      <c r="U599" s="147">
        <v>0.04</v>
      </c>
      <c r="V599" s="147">
        <v>4.5999999999999999E-2</v>
      </c>
      <c r="W599" s="147">
        <v>0.52200000000000002</v>
      </c>
      <c r="X599" s="147">
        <v>0.53600000000000003</v>
      </c>
      <c r="Y599" s="147">
        <v>2E-3</v>
      </c>
      <c r="Z599" s="147">
        <v>3.0000000000000001E-3</v>
      </c>
      <c r="AA599" s="147">
        <v>3.2000000000000001E-2</v>
      </c>
      <c r="AB599" s="147">
        <v>3.6999999999999998E-2</v>
      </c>
      <c r="AC599" s="12"/>
    </row>
    <row r="600" spans="1:29" x14ac:dyDescent="0.25">
      <c r="A600" s="98" t="s">
        <v>2025</v>
      </c>
      <c r="B600" s="147" t="s">
        <v>162</v>
      </c>
      <c r="C600" s="147">
        <v>0.13499721655223604</v>
      </c>
      <c r="D600" s="147">
        <v>0.45258860642048615</v>
      </c>
      <c r="E600" s="147">
        <v>0.11259046205232882</v>
      </c>
      <c r="F600" s="147">
        <v>1.2061606977175728E-2</v>
      </c>
      <c r="G600" s="147">
        <v>0.21070699573204676</v>
      </c>
      <c r="H600" s="147">
        <v>5.1493783633327151E-3</v>
      </c>
      <c r="I600" s="147">
        <v>7.190573390239377E-2</v>
      </c>
      <c r="J600" s="147">
        <v>1</v>
      </c>
      <c r="K600" s="148">
        <v>21556</v>
      </c>
      <c r="L600" s="98"/>
      <c r="M600" s="147" t="s">
        <v>162</v>
      </c>
      <c r="N600" s="147" t="s">
        <v>162</v>
      </c>
      <c r="O600" s="147">
        <v>0.13100000000000001</v>
      </c>
      <c r="P600" s="147">
        <v>0.14000000000000001</v>
      </c>
      <c r="Q600" s="147">
        <v>0.44600000000000001</v>
      </c>
      <c r="R600" s="147">
        <v>0.45900000000000002</v>
      </c>
      <c r="S600" s="147">
        <v>0.108</v>
      </c>
      <c r="T600" s="147">
        <v>0.11700000000000001</v>
      </c>
      <c r="U600" s="147">
        <v>1.0999999999999999E-2</v>
      </c>
      <c r="V600" s="147">
        <v>1.4E-2</v>
      </c>
      <c r="W600" s="147">
        <v>0.20499999999999999</v>
      </c>
      <c r="X600" s="147">
        <v>0.216</v>
      </c>
      <c r="Y600" s="147">
        <v>4.0000000000000001E-3</v>
      </c>
      <c r="Z600" s="147">
        <v>6.0000000000000001E-3</v>
      </c>
      <c r="AA600" s="147">
        <v>6.9000000000000006E-2</v>
      </c>
      <c r="AB600" s="147">
        <v>7.4999999999999997E-2</v>
      </c>
      <c r="AC600" s="12"/>
    </row>
    <row r="601" spans="1:29" x14ac:dyDescent="0.25">
      <c r="A601" s="98" t="s">
        <v>2026</v>
      </c>
      <c r="B601" s="147" t="s">
        <v>162</v>
      </c>
      <c r="C601" s="147">
        <v>6.2202509736044999E-2</v>
      </c>
      <c r="D601" s="147">
        <v>0.22998701860666379</v>
      </c>
      <c r="E601" s="147">
        <v>0.11077455646906101</v>
      </c>
      <c r="F601" s="147">
        <v>6.5447858070099521E-2</v>
      </c>
      <c r="G601" s="147">
        <v>0.48561228905235826</v>
      </c>
      <c r="H601" s="147">
        <v>3.5698831674599741E-3</v>
      </c>
      <c r="I601" s="147">
        <v>4.2405884898312422E-2</v>
      </c>
      <c r="J601" s="147">
        <v>1</v>
      </c>
      <c r="K601" s="148">
        <v>9244</v>
      </c>
      <c r="L601" s="98"/>
      <c r="M601" s="147" t="s">
        <v>162</v>
      </c>
      <c r="N601" s="147" t="s">
        <v>162</v>
      </c>
      <c r="O601" s="147">
        <v>5.7000000000000002E-2</v>
      </c>
      <c r="P601" s="147">
        <v>6.7000000000000004E-2</v>
      </c>
      <c r="Q601" s="147">
        <v>0.222</v>
      </c>
      <c r="R601" s="147">
        <v>0.23899999999999999</v>
      </c>
      <c r="S601" s="147">
        <v>0.105</v>
      </c>
      <c r="T601" s="147">
        <v>0.11700000000000001</v>
      </c>
      <c r="U601" s="147">
        <v>6.0999999999999999E-2</v>
      </c>
      <c r="V601" s="147">
        <v>7.0999999999999994E-2</v>
      </c>
      <c r="W601" s="147">
        <v>0.47499999999999998</v>
      </c>
      <c r="X601" s="147">
        <v>0.496</v>
      </c>
      <c r="Y601" s="147">
        <v>3.0000000000000001E-3</v>
      </c>
      <c r="Z601" s="147">
        <v>5.0000000000000001E-3</v>
      </c>
      <c r="AA601" s="147">
        <v>3.7999999999999999E-2</v>
      </c>
      <c r="AB601" s="147">
        <v>4.7E-2</v>
      </c>
      <c r="AC601" s="12"/>
    </row>
    <row r="602" spans="1:29" x14ac:dyDescent="0.25">
      <c r="A602" s="98" t="s">
        <v>2027</v>
      </c>
      <c r="B602" s="147" t="s">
        <v>162</v>
      </c>
      <c r="C602" s="147">
        <v>8.8899178145618707E-2</v>
      </c>
      <c r="D602" s="147">
        <v>0.26542423891654127</v>
      </c>
      <c r="E602" s="147">
        <v>0.16957981247829609</v>
      </c>
      <c r="F602" s="147">
        <v>1.7652506077092255E-2</v>
      </c>
      <c r="G602" s="147">
        <v>0.41457344600069451</v>
      </c>
      <c r="H602" s="147">
        <v>8.5079291584674154E-3</v>
      </c>
      <c r="I602" s="147">
        <v>3.5362889223289735E-2</v>
      </c>
      <c r="J602" s="147">
        <v>1</v>
      </c>
      <c r="K602" s="148">
        <v>17278</v>
      </c>
      <c r="L602" s="98"/>
      <c r="M602" s="147" t="s">
        <v>162</v>
      </c>
      <c r="N602" s="147" t="s">
        <v>162</v>
      </c>
      <c r="O602" s="147">
        <v>8.5000000000000006E-2</v>
      </c>
      <c r="P602" s="147">
        <v>9.2999999999999999E-2</v>
      </c>
      <c r="Q602" s="147">
        <v>0.25900000000000001</v>
      </c>
      <c r="R602" s="147">
        <v>0.27200000000000002</v>
      </c>
      <c r="S602" s="147">
        <v>0.16400000000000001</v>
      </c>
      <c r="T602" s="147">
        <v>0.17499999999999999</v>
      </c>
      <c r="U602" s="147">
        <v>1.6E-2</v>
      </c>
      <c r="V602" s="147">
        <v>0.02</v>
      </c>
      <c r="W602" s="147">
        <v>0.40699999999999997</v>
      </c>
      <c r="X602" s="147">
        <v>0.42199999999999999</v>
      </c>
      <c r="Y602" s="147">
        <v>7.0000000000000001E-3</v>
      </c>
      <c r="Z602" s="147">
        <v>0.01</v>
      </c>
      <c r="AA602" s="147">
        <v>3.3000000000000002E-2</v>
      </c>
      <c r="AB602" s="147">
        <v>3.7999999999999999E-2</v>
      </c>
      <c r="AC602" s="12"/>
    </row>
    <row r="603" spans="1:29" x14ac:dyDescent="0.25">
      <c r="A603" s="98" t="s">
        <v>2028</v>
      </c>
      <c r="B603" s="147" t="s">
        <v>162</v>
      </c>
      <c r="C603" s="147">
        <v>0.25717834998746852</v>
      </c>
      <c r="D603" s="147">
        <v>0.21440791552702981</v>
      </c>
      <c r="E603" s="147">
        <v>0.10925984446454322</v>
      </c>
      <c r="F603" s="147">
        <v>1.7870958602578212E-2</v>
      </c>
      <c r="G603" s="147">
        <v>0.37008140003704953</v>
      </c>
      <c r="H603" s="147">
        <v>5.0997613573210993E-3</v>
      </c>
      <c r="I603" s="147">
        <v>2.6101770024009562E-2</v>
      </c>
      <c r="J603" s="147">
        <v>1</v>
      </c>
      <c r="K603" s="148">
        <v>275307</v>
      </c>
      <c r="L603" s="98"/>
      <c r="M603" s="147" t="s">
        <v>162</v>
      </c>
      <c r="N603" s="147" t="s">
        <v>162</v>
      </c>
      <c r="O603" s="147">
        <v>0.25600000000000001</v>
      </c>
      <c r="P603" s="147">
        <v>0.25900000000000001</v>
      </c>
      <c r="Q603" s="147">
        <v>0.21299999999999999</v>
      </c>
      <c r="R603" s="147">
        <v>0.216</v>
      </c>
      <c r="S603" s="147">
        <v>0.108</v>
      </c>
      <c r="T603" s="147">
        <v>0.11</v>
      </c>
      <c r="U603" s="147">
        <v>1.7000000000000001E-2</v>
      </c>
      <c r="V603" s="147">
        <v>1.7999999999999999E-2</v>
      </c>
      <c r="W603" s="147">
        <v>0.36799999999999999</v>
      </c>
      <c r="X603" s="147">
        <v>0.372</v>
      </c>
      <c r="Y603" s="147">
        <v>5.0000000000000001E-3</v>
      </c>
      <c r="Z603" s="147">
        <v>5.0000000000000001E-3</v>
      </c>
      <c r="AA603" s="147">
        <v>2.5999999999999999E-2</v>
      </c>
      <c r="AB603" s="147">
        <v>2.7E-2</v>
      </c>
      <c r="AC603" s="12"/>
    </row>
    <row r="604" spans="1:29" x14ac:dyDescent="0.25">
      <c r="A604" s="98" t="s">
        <v>2029</v>
      </c>
      <c r="B604" s="147">
        <v>8.9405453732677696E-4</v>
      </c>
      <c r="C604" s="147">
        <v>0.64282521233795265</v>
      </c>
      <c r="D604" s="147">
        <v>0.21010281627179259</v>
      </c>
      <c r="E604" s="147">
        <v>4.2020563254358517E-2</v>
      </c>
      <c r="F604" s="147">
        <v>4.4702726866338843E-3</v>
      </c>
      <c r="G604" s="147">
        <v>5.8113544926240504E-2</v>
      </c>
      <c r="H604" s="147">
        <v>1.7881090746535539E-3</v>
      </c>
      <c r="I604" s="147">
        <v>3.9785426911041574E-2</v>
      </c>
      <c r="J604" s="147">
        <v>1.0000000000000002</v>
      </c>
      <c r="K604" s="148">
        <v>2237</v>
      </c>
      <c r="L604" s="98"/>
      <c r="M604" s="147">
        <v>0</v>
      </c>
      <c r="N604" s="147">
        <v>3.0000000000000001E-3</v>
      </c>
      <c r="O604" s="147">
        <v>0.623</v>
      </c>
      <c r="P604" s="147">
        <v>0.66200000000000003</v>
      </c>
      <c r="Q604" s="147">
        <v>0.19400000000000001</v>
      </c>
      <c r="R604" s="147">
        <v>0.22700000000000001</v>
      </c>
      <c r="S604" s="147">
        <v>3.4000000000000002E-2</v>
      </c>
      <c r="T604" s="147">
        <v>5.0999999999999997E-2</v>
      </c>
      <c r="U604" s="147">
        <v>2E-3</v>
      </c>
      <c r="V604" s="147">
        <v>8.0000000000000002E-3</v>
      </c>
      <c r="W604" s="147">
        <v>4.9000000000000002E-2</v>
      </c>
      <c r="X604" s="147">
        <v>6.9000000000000006E-2</v>
      </c>
      <c r="Y604" s="147">
        <v>1E-3</v>
      </c>
      <c r="Z604" s="147">
        <v>5.0000000000000001E-3</v>
      </c>
      <c r="AA604" s="147">
        <v>3.2000000000000001E-2</v>
      </c>
      <c r="AB604" s="147">
        <v>4.9000000000000002E-2</v>
      </c>
      <c r="AC604" s="12"/>
    </row>
    <row r="605" spans="1:29" x14ac:dyDescent="0.25">
      <c r="A605" s="98" t="s">
        <v>2030</v>
      </c>
      <c r="B605" s="147" t="s">
        <v>162</v>
      </c>
      <c r="C605" s="147">
        <v>0.47789859850619221</v>
      </c>
      <c r="D605" s="147">
        <v>0.33345721787294241</v>
      </c>
      <c r="E605" s="147">
        <v>6.5015405641941706E-2</v>
      </c>
      <c r="F605" s="147">
        <v>6.7497092709594654E-3</v>
      </c>
      <c r="G605" s="147">
        <v>2.3629976861565021E-2</v>
      </c>
      <c r="H605" s="147">
        <v>5.2750836220642359E-4</v>
      </c>
      <c r="I605" s="147">
        <v>9.2721583484192738E-2</v>
      </c>
      <c r="J605" s="147">
        <v>0.99999999999999978</v>
      </c>
      <c r="K605" s="148">
        <v>83411</v>
      </c>
      <c r="L605" s="98"/>
      <c r="M605" s="147" t="s">
        <v>162</v>
      </c>
      <c r="N605" s="147" t="s">
        <v>162</v>
      </c>
      <c r="O605" s="147">
        <v>0.47499999999999998</v>
      </c>
      <c r="P605" s="147">
        <v>0.48099999999999998</v>
      </c>
      <c r="Q605" s="147">
        <v>0.33</v>
      </c>
      <c r="R605" s="147">
        <v>0.33700000000000002</v>
      </c>
      <c r="S605" s="147">
        <v>6.3E-2</v>
      </c>
      <c r="T605" s="147">
        <v>6.7000000000000004E-2</v>
      </c>
      <c r="U605" s="147">
        <v>6.0000000000000001E-3</v>
      </c>
      <c r="V605" s="147">
        <v>7.0000000000000001E-3</v>
      </c>
      <c r="W605" s="147">
        <v>2.3E-2</v>
      </c>
      <c r="X605" s="147">
        <v>2.5000000000000001E-2</v>
      </c>
      <c r="Y605" s="147">
        <v>0</v>
      </c>
      <c r="Z605" s="147">
        <v>1E-3</v>
      </c>
      <c r="AA605" s="147">
        <v>9.0999999999999998E-2</v>
      </c>
      <c r="AB605" s="147">
        <v>9.5000000000000001E-2</v>
      </c>
      <c r="AC605" s="12"/>
    </row>
    <row r="606" spans="1:29" x14ac:dyDescent="0.25">
      <c r="A606" s="98" t="s">
        <v>2031</v>
      </c>
      <c r="B606" s="147" t="s">
        <v>162</v>
      </c>
      <c r="C606" s="147">
        <v>5.098477440983378E-3</v>
      </c>
      <c r="D606" s="147">
        <v>0.30157843274200308</v>
      </c>
      <c r="E606" s="147">
        <v>0.18976113982399775</v>
      </c>
      <c r="F606" s="147">
        <v>3.638776365414164E-2</v>
      </c>
      <c r="G606" s="147">
        <v>0.43197373934907107</v>
      </c>
      <c r="H606" s="147">
        <v>7.3334264562089678E-3</v>
      </c>
      <c r="I606" s="147">
        <v>2.7867020533594078E-2</v>
      </c>
      <c r="J606" s="147">
        <v>1</v>
      </c>
      <c r="K606" s="148">
        <v>14318</v>
      </c>
      <c r="L606" s="98"/>
      <c r="M606" s="147" t="s">
        <v>162</v>
      </c>
      <c r="N606" s="147" t="s">
        <v>162</v>
      </c>
      <c r="O606" s="147">
        <v>4.0000000000000001E-3</v>
      </c>
      <c r="P606" s="147">
        <v>6.0000000000000001E-3</v>
      </c>
      <c r="Q606" s="147">
        <v>0.29399999999999998</v>
      </c>
      <c r="R606" s="147">
        <v>0.309</v>
      </c>
      <c r="S606" s="147">
        <v>0.183</v>
      </c>
      <c r="T606" s="147">
        <v>0.19600000000000001</v>
      </c>
      <c r="U606" s="147">
        <v>3.3000000000000002E-2</v>
      </c>
      <c r="V606" s="147">
        <v>0.04</v>
      </c>
      <c r="W606" s="147">
        <v>0.42399999999999999</v>
      </c>
      <c r="X606" s="147">
        <v>0.44</v>
      </c>
      <c r="Y606" s="147">
        <v>6.0000000000000001E-3</v>
      </c>
      <c r="Z606" s="147">
        <v>8.9999999999999993E-3</v>
      </c>
      <c r="AA606" s="147">
        <v>2.5000000000000001E-2</v>
      </c>
      <c r="AB606" s="147">
        <v>3.1E-2</v>
      </c>
      <c r="AC606" s="12"/>
    </row>
    <row r="607" spans="1:29" x14ac:dyDescent="0.25">
      <c r="A607" s="98" t="s">
        <v>2032</v>
      </c>
      <c r="B607" s="147" t="s">
        <v>162</v>
      </c>
      <c r="C607" s="147">
        <v>0.20776411657559199</v>
      </c>
      <c r="D607" s="147">
        <v>0.25614754098360654</v>
      </c>
      <c r="E607" s="147">
        <v>0.15681921675774135</v>
      </c>
      <c r="F607" s="147">
        <v>2.2199453551912569E-2</v>
      </c>
      <c r="G607" s="147">
        <v>0.33709016393442626</v>
      </c>
      <c r="H607" s="147">
        <v>1.366120218579235E-3</v>
      </c>
      <c r="I607" s="147">
        <v>1.8613387978142076E-2</v>
      </c>
      <c r="J607" s="147">
        <v>0.99999999999999989</v>
      </c>
      <c r="K607" s="148">
        <v>17568</v>
      </c>
      <c r="L607" s="98"/>
      <c r="M607" s="147" t="s">
        <v>162</v>
      </c>
      <c r="N607" s="147" t="s">
        <v>162</v>
      </c>
      <c r="O607" s="147">
        <v>0.20200000000000001</v>
      </c>
      <c r="P607" s="147">
        <v>0.214</v>
      </c>
      <c r="Q607" s="147">
        <v>0.25</v>
      </c>
      <c r="R607" s="147">
        <v>0.26300000000000001</v>
      </c>
      <c r="S607" s="147">
        <v>0.152</v>
      </c>
      <c r="T607" s="147">
        <v>0.16200000000000001</v>
      </c>
      <c r="U607" s="147">
        <v>0.02</v>
      </c>
      <c r="V607" s="147">
        <v>2.4E-2</v>
      </c>
      <c r="W607" s="147">
        <v>0.33</v>
      </c>
      <c r="X607" s="147">
        <v>0.34399999999999997</v>
      </c>
      <c r="Y607" s="147">
        <v>1E-3</v>
      </c>
      <c r="Z607" s="147">
        <v>2E-3</v>
      </c>
      <c r="AA607" s="147">
        <v>1.7000000000000001E-2</v>
      </c>
      <c r="AB607" s="147">
        <v>2.1000000000000001E-2</v>
      </c>
      <c r="AC607" s="12"/>
    </row>
    <row r="608" spans="1:29" x14ac:dyDescent="0.25">
      <c r="A608" s="98" t="s">
        <v>2033</v>
      </c>
      <c r="B608" s="147" t="s">
        <v>162</v>
      </c>
      <c r="C608" s="147">
        <v>0.1402446558754479</v>
      </c>
      <c r="D608" s="147">
        <v>0.34532929692326703</v>
      </c>
      <c r="E608" s="147">
        <v>0.12186457432348943</v>
      </c>
      <c r="F608" s="147">
        <v>1.9306808352897567E-2</v>
      </c>
      <c r="G608" s="147">
        <v>0.34267268009390833</v>
      </c>
      <c r="H608" s="147">
        <v>3.3979982701099714E-3</v>
      </c>
      <c r="I608" s="147">
        <v>2.7183986160879772E-2</v>
      </c>
      <c r="J608" s="147">
        <v>1</v>
      </c>
      <c r="K608" s="148">
        <v>32372</v>
      </c>
      <c r="L608" s="98"/>
      <c r="M608" s="147" t="s">
        <v>162</v>
      </c>
      <c r="N608" s="147" t="s">
        <v>162</v>
      </c>
      <c r="O608" s="147">
        <v>0.13700000000000001</v>
      </c>
      <c r="P608" s="147">
        <v>0.14399999999999999</v>
      </c>
      <c r="Q608" s="147">
        <v>0.34</v>
      </c>
      <c r="R608" s="147">
        <v>0.35099999999999998</v>
      </c>
      <c r="S608" s="147">
        <v>0.11799999999999999</v>
      </c>
      <c r="T608" s="147">
        <v>0.125</v>
      </c>
      <c r="U608" s="147">
        <v>1.7999999999999999E-2</v>
      </c>
      <c r="V608" s="147">
        <v>2.1000000000000001E-2</v>
      </c>
      <c r="W608" s="147">
        <v>0.33800000000000002</v>
      </c>
      <c r="X608" s="147">
        <v>0.34799999999999998</v>
      </c>
      <c r="Y608" s="147">
        <v>3.0000000000000001E-3</v>
      </c>
      <c r="Z608" s="147">
        <v>4.0000000000000001E-3</v>
      </c>
      <c r="AA608" s="147">
        <v>2.5000000000000001E-2</v>
      </c>
      <c r="AB608" s="147">
        <v>2.9000000000000001E-2</v>
      </c>
      <c r="AC608" s="12"/>
    </row>
    <row r="609" spans="1:29" x14ac:dyDescent="0.25">
      <c r="A609" s="98" t="s">
        <v>2034</v>
      </c>
      <c r="B609" s="147" t="s">
        <v>162</v>
      </c>
      <c r="C609" s="147">
        <v>0.20934933985574164</v>
      </c>
      <c r="D609" s="147">
        <v>0.33916939126962337</v>
      </c>
      <c r="E609" s="147">
        <v>0.12340579529288442</v>
      </c>
      <c r="F609" s="147">
        <v>2.1626275987720569E-2</v>
      </c>
      <c r="G609" s="147">
        <v>0.26051363965358026</v>
      </c>
      <c r="H609" s="147">
        <v>1.697157261586842E-3</v>
      </c>
      <c r="I609" s="147">
        <v>4.4238400678862908E-2</v>
      </c>
      <c r="J609" s="147">
        <v>1</v>
      </c>
      <c r="K609" s="148">
        <v>80134</v>
      </c>
      <c r="L609" s="98"/>
      <c r="M609" s="147" t="s">
        <v>162</v>
      </c>
      <c r="N609" s="147" t="s">
        <v>162</v>
      </c>
      <c r="O609" s="147">
        <v>0.20699999999999999</v>
      </c>
      <c r="P609" s="147">
        <v>0.21199999999999999</v>
      </c>
      <c r="Q609" s="147">
        <v>0.33600000000000002</v>
      </c>
      <c r="R609" s="147">
        <v>0.34200000000000003</v>
      </c>
      <c r="S609" s="147">
        <v>0.121</v>
      </c>
      <c r="T609" s="147">
        <v>0.126</v>
      </c>
      <c r="U609" s="147">
        <v>2.1000000000000001E-2</v>
      </c>
      <c r="V609" s="147">
        <v>2.3E-2</v>
      </c>
      <c r="W609" s="147">
        <v>0.25700000000000001</v>
      </c>
      <c r="X609" s="147">
        <v>0.26400000000000001</v>
      </c>
      <c r="Y609" s="147">
        <v>1E-3</v>
      </c>
      <c r="Z609" s="147">
        <v>2E-3</v>
      </c>
      <c r="AA609" s="147">
        <v>4.2999999999999997E-2</v>
      </c>
      <c r="AB609" s="147">
        <v>4.5999999999999999E-2</v>
      </c>
      <c r="AC609" s="12"/>
    </row>
    <row r="610" spans="1:29" x14ac:dyDescent="0.25">
      <c r="A610" s="98" t="s">
        <v>2035</v>
      </c>
      <c r="B610" s="147" t="s">
        <v>162</v>
      </c>
      <c r="C610" s="147">
        <v>0.38103906505989005</v>
      </c>
      <c r="D610" s="147">
        <v>0.1963993155422871</v>
      </c>
      <c r="E610" s="147">
        <v>7.5672625332216845E-2</v>
      </c>
      <c r="F610" s="147">
        <v>0.10336039611169767</v>
      </c>
      <c r="G610" s="147">
        <v>0.20987002584920086</v>
      </c>
      <c r="H610" s="147">
        <v>3.3676775767284379E-3</v>
      </c>
      <c r="I610" s="147">
        <v>3.0290894527979031E-2</v>
      </c>
      <c r="J610" s="147">
        <v>1</v>
      </c>
      <c r="K610" s="148">
        <v>54934</v>
      </c>
      <c r="L610" s="98"/>
      <c r="M610" s="147" t="s">
        <v>162</v>
      </c>
      <c r="N610" s="147" t="s">
        <v>162</v>
      </c>
      <c r="O610" s="147">
        <v>0.377</v>
      </c>
      <c r="P610" s="147">
        <v>0.38500000000000001</v>
      </c>
      <c r="Q610" s="147">
        <v>0.193</v>
      </c>
      <c r="R610" s="147">
        <v>0.2</v>
      </c>
      <c r="S610" s="147">
        <v>7.2999999999999995E-2</v>
      </c>
      <c r="T610" s="147">
        <v>7.8E-2</v>
      </c>
      <c r="U610" s="147">
        <v>0.10100000000000001</v>
      </c>
      <c r="V610" s="147">
        <v>0.106</v>
      </c>
      <c r="W610" s="147">
        <v>0.20599999999999999</v>
      </c>
      <c r="X610" s="147">
        <v>0.21299999999999999</v>
      </c>
      <c r="Y610" s="147">
        <v>3.0000000000000001E-3</v>
      </c>
      <c r="Z610" s="147">
        <v>4.0000000000000001E-3</v>
      </c>
      <c r="AA610" s="147">
        <v>2.9000000000000001E-2</v>
      </c>
      <c r="AB610" s="147">
        <v>3.2000000000000001E-2</v>
      </c>
      <c r="AC610" s="12"/>
    </row>
    <row r="611" spans="1:29" x14ac:dyDescent="0.25">
      <c r="A611" s="98" t="s">
        <v>2036</v>
      </c>
      <c r="B611" s="147" t="s">
        <v>162</v>
      </c>
      <c r="C611" s="147">
        <v>0.16979923109782144</v>
      </c>
      <c r="D611" s="147">
        <v>0.37184963690730455</v>
      </c>
      <c r="E611" s="147">
        <v>0.21892353695002137</v>
      </c>
      <c r="F611" s="147">
        <v>3.32123024348569E-2</v>
      </c>
      <c r="G611" s="147">
        <v>0.17695429303716362</v>
      </c>
      <c r="H611" s="147">
        <v>2.3494233233660828E-3</v>
      </c>
      <c r="I611" s="147">
        <v>2.6911576249466041E-2</v>
      </c>
      <c r="J611" s="147">
        <v>1</v>
      </c>
      <c r="K611" s="148">
        <v>9364</v>
      </c>
      <c r="L611" s="98"/>
      <c r="M611" s="147" t="s">
        <v>162</v>
      </c>
      <c r="N611" s="147" t="s">
        <v>162</v>
      </c>
      <c r="O611" s="147">
        <v>0.16200000000000001</v>
      </c>
      <c r="P611" s="147">
        <v>0.17799999999999999</v>
      </c>
      <c r="Q611" s="147">
        <v>0.36199999999999999</v>
      </c>
      <c r="R611" s="147">
        <v>0.38200000000000001</v>
      </c>
      <c r="S611" s="147">
        <v>0.21099999999999999</v>
      </c>
      <c r="T611" s="147">
        <v>0.22700000000000001</v>
      </c>
      <c r="U611" s="147">
        <v>0.03</v>
      </c>
      <c r="V611" s="147">
        <v>3.6999999999999998E-2</v>
      </c>
      <c r="W611" s="147">
        <v>0.16900000000000001</v>
      </c>
      <c r="X611" s="147">
        <v>0.185</v>
      </c>
      <c r="Y611" s="147">
        <v>2E-3</v>
      </c>
      <c r="Z611" s="147">
        <v>4.0000000000000001E-3</v>
      </c>
      <c r="AA611" s="147">
        <v>2.4E-2</v>
      </c>
      <c r="AB611" s="147">
        <v>0.03</v>
      </c>
      <c r="AC611" s="12"/>
    </row>
    <row r="612" spans="1:29" x14ac:dyDescent="0.25">
      <c r="A612" s="98" t="s">
        <v>2037</v>
      </c>
      <c r="B612" s="147" t="s">
        <v>162</v>
      </c>
      <c r="C612" s="147">
        <v>3.9623139913709604E-3</v>
      </c>
      <c r="D612" s="147">
        <v>0.43162807079334331</v>
      </c>
      <c r="E612" s="147">
        <v>0.28599101875495292</v>
      </c>
      <c r="F612" s="147">
        <v>3.4163951747820727E-2</v>
      </c>
      <c r="G612" s="147">
        <v>0.20806551025799067</v>
      </c>
      <c r="H612" s="147">
        <v>2.5534912388835078E-3</v>
      </c>
      <c r="I612" s="147">
        <v>3.3635643215637931E-2</v>
      </c>
      <c r="J612" s="147">
        <v>1</v>
      </c>
      <c r="K612" s="148">
        <v>11357</v>
      </c>
      <c r="L612" s="98"/>
      <c r="M612" s="147" t="s">
        <v>162</v>
      </c>
      <c r="N612" s="147" t="s">
        <v>162</v>
      </c>
      <c r="O612" s="147">
        <v>3.0000000000000001E-3</v>
      </c>
      <c r="P612" s="147">
        <v>5.0000000000000001E-3</v>
      </c>
      <c r="Q612" s="147">
        <v>0.42299999999999999</v>
      </c>
      <c r="R612" s="147">
        <v>0.441</v>
      </c>
      <c r="S612" s="147">
        <v>0.27800000000000002</v>
      </c>
      <c r="T612" s="147">
        <v>0.29399999999999998</v>
      </c>
      <c r="U612" s="147">
        <v>3.1E-2</v>
      </c>
      <c r="V612" s="147">
        <v>3.7999999999999999E-2</v>
      </c>
      <c r="W612" s="147">
        <v>0.20100000000000001</v>
      </c>
      <c r="X612" s="147">
        <v>0.216</v>
      </c>
      <c r="Y612" s="147">
        <v>2E-3</v>
      </c>
      <c r="Z612" s="147">
        <v>4.0000000000000001E-3</v>
      </c>
      <c r="AA612" s="147">
        <v>0.03</v>
      </c>
      <c r="AB612" s="147">
        <v>3.6999999999999998E-2</v>
      </c>
      <c r="AC612" s="12"/>
    </row>
    <row r="613" spans="1:29" x14ac:dyDescent="0.25">
      <c r="A613" s="98" t="s">
        <v>2038</v>
      </c>
      <c r="B613" s="147" t="s">
        <v>162</v>
      </c>
      <c r="C613" s="147">
        <v>8.0209592906086258E-2</v>
      </c>
      <c r="D613" s="147">
        <v>0.40941152760983474</v>
      </c>
      <c r="E613" s="147">
        <v>0.12313583232567513</v>
      </c>
      <c r="F613" s="147">
        <v>2.4989923417976623E-2</v>
      </c>
      <c r="G613" s="147">
        <v>0.31972994760177348</v>
      </c>
      <c r="H613" s="147">
        <v>5.2398226521563887E-3</v>
      </c>
      <c r="I613" s="147">
        <v>3.7283353486497382E-2</v>
      </c>
      <c r="J613" s="147">
        <v>1</v>
      </c>
      <c r="K613" s="148">
        <v>9924</v>
      </c>
      <c r="L613" s="98"/>
      <c r="M613" s="147" t="s">
        <v>162</v>
      </c>
      <c r="N613" s="147" t="s">
        <v>162</v>
      </c>
      <c r="O613" s="147">
        <v>7.4999999999999997E-2</v>
      </c>
      <c r="P613" s="147">
        <v>8.5999999999999993E-2</v>
      </c>
      <c r="Q613" s="147">
        <v>0.4</v>
      </c>
      <c r="R613" s="147">
        <v>0.41899999999999998</v>
      </c>
      <c r="S613" s="147">
        <v>0.11700000000000001</v>
      </c>
      <c r="T613" s="147">
        <v>0.13</v>
      </c>
      <c r="U613" s="147">
        <v>2.1999999999999999E-2</v>
      </c>
      <c r="V613" s="147">
        <v>2.8000000000000001E-2</v>
      </c>
      <c r="W613" s="147">
        <v>0.311</v>
      </c>
      <c r="X613" s="147">
        <v>0.32900000000000001</v>
      </c>
      <c r="Y613" s="147">
        <v>4.0000000000000001E-3</v>
      </c>
      <c r="Z613" s="147">
        <v>7.0000000000000001E-3</v>
      </c>
      <c r="AA613" s="147">
        <v>3.4000000000000002E-2</v>
      </c>
      <c r="AB613" s="147">
        <v>4.1000000000000002E-2</v>
      </c>
      <c r="AC613" s="12"/>
    </row>
    <row r="614" spans="1:29" x14ac:dyDescent="0.25">
      <c r="A614" s="98" t="s">
        <v>2039</v>
      </c>
      <c r="B614" s="147">
        <v>1.1950938253485689E-3</v>
      </c>
      <c r="C614" s="147">
        <v>0.14064367334102107</v>
      </c>
      <c r="D614" s="147">
        <v>0.30334416605514203</v>
      </c>
      <c r="E614" s="147">
        <v>0.16785826606562532</v>
      </c>
      <c r="F614" s="147">
        <v>2.8346786874934478E-2</v>
      </c>
      <c r="G614" s="147">
        <v>0.30996959849040778</v>
      </c>
      <c r="H614" s="147">
        <v>8.218890869063843E-3</v>
      </c>
      <c r="I614" s="147">
        <v>4.042352447845686E-2</v>
      </c>
      <c r="J614" s="147">
        <v>1</v>
      </c>
      <c r="K614" s="148">
        <v>47695</v>
      </c>
      <c r="L614" s="98"/>
      <c r="M614" s="147">
        <v>1E-3</v>
      </c>
      <c r="N614" s="147">
        <v>2E-3</v>
      </c>
      <c r="O614" s="147">
        <v>0.13800000000000001</v>
      </c>
      <c r="P614" s="147">
        <v>0.14399999999999999</v>
      </c>
      <c r="Q614" s="147">
        <v>0.29899999999999999</v>
      </c>
      <c r="R614" s="147">
        <v>0.307</v>
      </c>
      <c r="S614" s="147">
        <v>0.16500000000000001</v>
      </c>
      <c r="T614" s="147">
        <v>0.17100000000000001</v>
      </c>
      <c r="U614" s="147">
        <v>2.7E-2</v>
      </c>
      <c r="V614" s="147">
        <v>0.03</v>
      </c>
      <c r="W614" s="147">
        <v>0.30599999999999999</v>
      </c>
      <c r="X614" s="147">
        <v>0.314</v>
      </c>
      <c r="Y614" s="147">
        <v>7.0000000000000001E-3</v>
      </c>
      <c r="Z614" s="147">
        <v>8.9999999999999993E-3</v>
      </c>
      <c r="AA614" s="147">
        <v>3.9E-2</v>
      </c>
      <c r="AB614" s="147">
        <v>4.2000000000000003E-2</v>
      </c>
      <c r="AC614" s="12"/>
    </row>
    <row r="615" spans="1:29" x14ac:dyDescent="0.25">
      <c r="A615" s="98" t="s">
        <v>2040</v>
      </c>
      <c r="B615" s="147" t="s">
        <v>162</v>
      </c>
      <c r="C615" s="147">
        <v>0.26612466124661249</v>
      </c>
      <c r="D615" s="147">
        <v>0.25732749635188662</v>
      </c>
      <c r="E615" s="147">
        <v>0.12180529497602668</v>
      </c>
      <c r="F615" s="147">
        <v>1.7656868876381071E-2</v>
      </c>
      <c r="G615" s="147">
        <v>0.29197415051073589</v>
      </c>
      <c r="H615" s="147">
        <v>5.5659787367104445E-3</v>
      </c>
      <c r="I615" s="147">
        <v>3.954554930164686E-2</v>
      </c>
      <c r="J615" s="147">
        <v>1.0000000000000002</v>
      </c>
      <c r="K615" s="148">
        <v>47970</v>
      </c>
      <c r="L615" s="98"/>
      <c r="M615" s="147" t="s">
        <v>162</v>
      </c>
      <c r="N615" s="147" t="s">
        <v>162</v>
      </c>
      <c r="O615" s="147">
        <v>0.26200000000000001</v>
      </c>
      <c r="P615" s="147">
        <v>0.27</v>
      </c>
      <c r="Q615" s="147">
        <v>0.253</v>
      </c>
      <c r="R615" s="147">
        <v>0.26100000000000001</v>
      </c>
      <c r="S615" s="147">
        <v>0.11899999999999999</v>
      </c>
      <c r="T615" s="147">
        <v>0.125</v>
      </c>
      <c r="U615" s="147">
        <v>1.7000000000000001E-2</v>
      </c>
      <c r="V615" s="147">
        <v>1.9E-2</v>
      </c>
      <c r="W615" s="147">
        <v>0.28799999999999998</v>
      </c>
      <c r="X615" s="147">
        <v>0.29599999999999999</v>
      </c>
      <c r="Y615" s="147">
        <v>5.0000000000000001E-3</v>
      </c>
      <c r="Z615" s="147">
        <v>6.0000000000000001E-3</v>
      </c>
      <c r="AA615" s="147">
        <v>3.7999999999999999E-2</v>
      </c>
      <c r="AB615" s="147">
        <v>4.1000000000000002E-2</v>
      </c>
      <c r="AC615" s="12"/>
    </row>
    <row r="616" spans="1:29" x14ac:dyDescent="0.25">
      <c r="A616" s="98" t="s">
        <v>2041</v>
      </c>
      <c r="B616" s="147" t="s">
        <v>162</v>
      </c>
      <c r="C616" s="147">
        <v>0.13879720668450127</v>
      </c>
      <c r="D616" s="147">
        <v>0.20654553034777473</v>
      </c>
      <c r="E616" s="147">
        <v>0.1050446444081576</v>
      </c>
      <c r="F616" s="147">
        <v>3.1198971615189523E-2</v>
      </c>
      <c r="G616" s="147">
        <v>0.47486363478442134</v>
      </c>
      <c r="H616" s="147">
        <v>7.5565437932112707E-3</v>
      </c>
      <c r="I616" s="147">
        <v>3.5993468366744261E-2</v>
      </c>
      <c r="J616" s="147">
        <v>1</v>
      </c>
      <c r="K616" s="148">
        <v>57566</v>
      </c>
      <c r="L616" s="98"/>
      <c r="M616" s="147" t="s">
        <v>162</v>
      </c>
      <c r="N616" s="147" t="s">
        <v>162</v>
      </c>
      <c r="O616" s="147">
        <v>0.13600000000000001</v>
      </c>
      <c r="P616" s="147">
        <v>0.14199999999999999</v>
      </c>
      <c r="Q616" s="147">
        <v>0.20300000000000001</v>
      </c>
      <c r="R616" s="147">
        <v>0.21</v>
      </c>
      <c r="S616" s="147">
        <v>0.10299999999999999</v>
      </c>
      <c r="T616" s="147">
        <v>0.108</v>
      </c>
      <c r="U616" s="147">
        <v>0.03</v>
      </c>
      <c r="V616" s="147">
        <v>3.3000000000000002E-2</v>
      </c>
      <c r="W616" s="147">
        <v>0.47099999999999997</v>
      </c>
      <c r="X616" s="147">
        <v>0.47899999999999998</v>
      </c>
      <c r="Y616" s="147">
        <v>7.0000000000000001E-3</v>
      </c>
      <c r="Z616" s="147">
        <v>8.0000000000000002E-3</v>
      </c>
      <c r="AA616" s="147">
        <v>3.5000000000000003E-2</v>
      </c>
      <c r="AB616" s="147">
        <v>3.7999999999999999E-2</v>
      </c>
      <c r="AC616" s="12"/>
    </row>
    <row r="617" spans="1:29" x14ac:dyDescent="0.25">
      <c r="A617" s="98" t="s">
        <v>2042</v>
      </c>
      <c r="B617" s="147" t="s">
        <v>162</v>
      </c>
      <c r="C617" s="147">
        <v>0.32985667710614741</v>
      </c>
      <c r="D617" s="147">
        <v>0.40889472294949814</v>
      </c>
      <c r="E617" s="147">
        <v>0.10574789724126615</v>
      </c>
      <c r="F617" s="147">
        <v>2.2076291439863598E-2</v>
      </c>
      <c r="G617" s="147">
        <v>8.7827184978562206E-2</v>
      </c>
      <c r="H617" s="147">
        <v>2.1794496800382384E-3</v>
      </c>
      <c r="I617" s="147">
        <v>4.3417776604624286E-2</v>
      </c>
      <c r="J617" s="147">
        <v>1</v>
      </c>
      <c r="K617" s="148">
        <v>280346</v>
      </c>
      <c r="L617" s="98"/>
      <c r="M617" s="147" t="s">
        <v>162</v>
      </c>
      <c r="N617" s="147" t="s">
        <v>162</v>
      </c>
      <c r="O617" s="147">
        <v>0.32800000000000001</v>
      </c>
      <c r="P617" s="147">
        <v>0.33200000000000002</v>
      </c>
      <c r="Q617" s="147">
        <v>0.40699999999999997</v>
      </c>
      <c r="R617" s="147">
        <v>0.41099999999999998</v>
      </c>
      <c r="S617" s="147">
        <v>0.105</v>
      </c>
      <c r="T617" s="147">
        <v>0.107</v>
      </c>
      <c r="U617" s="147">
        <v>2.1999999999999999E-2</v>
      </c>
      <c r="V617" s="147">
        <v>2.3E-2</v>
      </c>
      <c r="W617" s="147">
        <v>8.6999999999999994E-2</v>
      </c>
      <c r="X617" s="147">
        <v>8.8999999999999996E-2</v>
      </c>
      <c r="Y617" s="147">
        <v>2E-3</v>
      </c>
      <c r="Z617" s="147">
        <v>2E-3</v>
      </c>
      <c r="AA617" s="147">
        <v>4.2999999999999997E-2</v>
      </c>
      <c r="AB617" s="147">
        <v>4.3999999999999997E-2</v>
      </c>
      <c r="AC617" s="12"/>
    </row>
    <row r="618" spans="1:29" x14ac:dyDescent="0.25">
      <c r="A618" s="98" t="s">
        <v>2043</v>
      </c>
      <c r="B618" s="147" t="s">
        <v>162</v>
      </c>
      <c r="C618" s="147">
        <v>0.10440284735038229</v>
      </c>
      <c r="D618" s="147">
        <v>0.31874505668336411</v>
      </c>
      <c r="E618" s="147">
        <v>0.25072501977326656</v>
      </c>
      <c r="F618" s="147">
        <v>5.7474294753493277E-2</v>
      </c>
      <c r="G618" s="147">
        <v>0.2180332190877933</v>
      </c>
      <c r="H618" s="147">
        <v>2.3727919852359609E-3</v>
      </c>
      <c r="I618" s="147">
        <v>4.8246770366464541E-2</v>
      </c>
      <c r="J618" s="147">
        <v>1</v>
      </c>
      <c r="K618" s="148">
        <v>3793</v>
      </c>
      <c r="L618" s="98"/>
      <c r="M618" s="147" t="s">
        <v>162</v>
      </c>
      <c r="N618" s="147" t="s">
        <v>162</v>
      </c>
      <c r="O618" s="147">
        <v>9.5000000000000001E-2</v>
      </c>
      <c r="P618" s="147">
        <v>0.115</v>
      </c>
      <c r="Q618" s="147">
        <v>0.30399999999999999</v>
      </c>
      <c r="R618" s="147">
        <v>0.33400000000000002</v>
      </c>
      <c r="S618" s="147">
        <v>0.23699999999999999</v>
      </c>
      <c r="T618" s="147">
        <v>0.26500000000000001</v>
      </c>
      <c r="U618" s="147">
        <v>5.0999999999999997E-2</v>
      </c>
      <c r="V618" s="147">
        <v>6.5000000000000002E-2</v>
      </c>
      <c r="W618" s="147">
        <v>0.20499999999999999</v>
      </c>
      <c r="X618" s="147">
        <v>0.23100000000000001</v>
      </c>
      <c r="Y618" s="147">
        <v>1E-3</v>
      </c>
      <c r="Z618" s="147">
        <v>5.0000000000000001E-3</v>
      </c>
      <c r="AA618" s="147">
        <v>4.2000000000000003E-2</v>
      </c>
      <c r="AB618" s="147">
        <v>5.6000000000000001E-2</v>
      </c>
      <c r="AC618" s="12"/>
    </row>
    <row r="619" spans="1:29" x14ac:dyDescent="0.25">
      <c r="A619" s="98" t="s">
        <v>2044</v>
      </c>
      <c r="B619" s="147" t="s">
        <v>162</v>
      </c>
      <c r="C619" s="147">
        <v>0.17709824333116461</v>
      </c>
      <c r="D619" s="147">
        <v>0.37839947950553027</v>
      </c>
      <c r="E619" s="147">
        <v>0.14808067664281066</v>
      </c>
      <c r="F619" s="147">
        <v>1.9973975276512686E-2</v>
      </c>
      <c r="G619" s="147">
        <v>0.21171112556929084</v>
      </c>
      <c r="H619" s="147">
        <v>2.4723487312947301E-3</v>
      </c>
      <c r="I619" s="147">
        <v>6.2264150943396226E-2</v>
      </c>
      <c r="J619" s="147">
        <v>1</v>
      </c>
      <c r="K619" s="148">
        <v>15370</v>
      </c>
      <c r="L619" s="98"/>
      <c r="M619" s="147" t="s">
        <v>162</v>
      </c>
      <c r="N619" s="147" t="s">
        <v>162</v>
      </c>
      <c r="O619" s="147">
        <v>0.17100000000000001</v>
      </c>
      <c r="P619" s="147">
        <v>0.183</v>
      </c>
      <c r="Q619" s="147">
        <v>0.371</v>
      </c>
      <c r="R619" s="147">
        <v>0.38600000000000001</v>
      </c>
      <c r="S619" s="147">
        <v>0.14299999999999999</v>
      </c>
      <c r="T619" s="147">
        <v>0.154</v>
      </c>
      <c r="U619" s="147">
        <v>1.7999999999999999E-2</v>
      </c>
      <c r="V619" s="147">
        <v>2.1999999999999999E-2</v>
      </c>
      <c r="W619" s="147">
        <v>0.20499999999999999</v>
      </c>
      <c r="X619" s="147">
        <v>0.218</v>
      </c>
      <c r="Y619" s="147">
        <v>2E-3</v>
      </c>
      <c r="Z619" s="147">
        <v>3.0000000000000001E-3</v>
      </c>
      <c r="AA619" s="147">
        <v>5.8999999999999997E-2</v>
      </c>
      <c r="AB619" s="147">
        <v>6.6000000000000003E-2</v>
      </c>
      <c r="AC619" s="12"/>
    </row>
    <row r="620" spans="1:29" x14ac:dyDescent="0.25">
      <c r="A620" s="98" t="s">
        <v>2045</v>
      </c>
      <c r="B620" s="147" t="s">
        <v>162</v>
      </c>
      <c r="C620" s="147">
        <v>0.25114562382068134</v>
      </c>
      <c r="D620" s="147">
        <v>0.21877786302278807</v>
      </c>
      <c r="E620" s="147">
        <v>8.2236091815787837E-2</v>
      </c>
      <c r="F620" s="147">
        <v>8.9182408194579801E-2</v>
      </c>
      <c r="G620" s="147">
        <v>0.32311775561407513</v>
      </c>
      <c r="H620" s="147">
        <v>4.7898480104505772E-3</v>
      </c>
      <c r="I620" s="147">
        <v>3.0750409521637257E-2</v>
      </c>
      <c r="J620" s="147">
        <v>1</v>
      </c>
      <c r="K620" s="148">
        <v>48227</v>
      </c>
      <c r="L620" s="98"/>
      <c r="M620" s="147" t="s">
        <v>162</v>
      </c>
      <c r="N620" s="147" t="s">
        <v>162</v>
      </c>
      <c r="O620" s="147">
        <v>0.247</v>
      </c>
      <c r="P620" s="147">
        <v>0.255</v>
      </c>
      <c r="Q620" s="147">
        <v>0.215</v>
      </c>
      <c r="R620" s="147">
        <v>0.222</v>
      </c>
      <c r="S620" s="147">
        <v>0.08</v>
      </c>
      <c r="T620" s="147">
        <v>8.5000000000000006E-2</v>
      </c>
      <c r="U620" s="147">
        <v>8.6999999999999994E-2</v>
      </c>
      <c r="V620" s="147">
        <v>9.1999999999999998E-2</v>
      </c>
      <c r="W620" s="147">
        <v>0.31900000000000001</v>
      </c>
      <c r="X620" s="147">
        <v>0.32700000000000001</v>
      </c>
      <c r="Y620" s="147">
        <v>4.0000000000000001E-3</v>
      </c>
      <c r="Z620" s="147">
        <v>5.0000000000000001E-3</v>
      </c>
      <c r="AA620" s="147">
        <v>2.9000000000000001E-2</v>
      </c>
      <c r="AB620" s="147">
        <v>3.2000000000000001E-2</v>
      </c>
      <c r="AC620" s="12"/>
    </row>
    <row r="621" spans="1:29" x14ac:dyDescent="0.25">
      <c r="A621" s="98" t="s">
        <v>2046</v>
      </c>
      <c r="B621" s="147" t="s">
        <v>162</v>
      </c>
      <c r="C621" s="147">
        <v>0.51641872900527863</v>
      </c>
      <c r="D621" s="147">
        <v>0.19195173784876945</v>
      </c>
      <c r="E621" s="147">
        <v>9.5975868924384727E-2</v>
      </c>
      <c r="F621" s="147">
        <v>3.2837458010557347E-2</v>
      </c>
      <c r="G621" s="147">
        <v>9.8923699184205113E-2</v>
      </c>
      <c r="H621" s="147">
        <v>2.7421676835538494E-4</v>
      </c>
      <c r="I621" s="147">
        <v>6.3618290258449298E-2</v>
      </c>
      <c r="J621" s="147">
        <v>0.99999999999999989</v>
      </c>
      <c r="K621" s="148">
        <v>14587</v>
      </c>
      <c r="L621" s="98"/>
      <c r="M621" s="147" t="s">
        <v>162</v>
      </c>
      <c r="N621" s="147" t="s">
        <v>162</v>
      </c>
      <c r="O621" s="147">
        <v>0.50800000000000001</v>
      </c>
      <c r="P621" s="147">
        <v>0.52500000000000002</v>
      </c>
      <c r="Q621" s="147">
        <v>0.186</v>
      </c>
      <c r="R621" s="147">
        <v>0.19800000000000001</v>
      </c>
      <c r="S621" s="147">
        <v>9.0999999999999998E-2</v>
      </c>
      <c r="T621" s="147">
        <v>0.10100000000000001</v>
      </c>
      <c r="U621" s="147">
        <v>0.03</v>
      </c>
      <c r="V621" s="147">
        <v>3.5999999999999997E-2</v>
      </c>
      <c r="W621" s="147">
        <v>9.4E-2</v>
      </c>
      <c r="X621" s="147">
        <v>0.104</v>
      </c>
      <c r="Y621" s="147">
        <v>0</v>
      </c>
      <c r="Z621" s="147">
        <v>1E-3</v>
      </c>
      <c r="AA621" s="147">
        <v>0.06</v>
      </c>
      <c r="AB621" s="147">
        <v>6.8000000000000005E-2</v>
      </c>
      <c r="AC621" s="12"/>
    </row>
    <row r="622" spans="1:29" x14ac:dyDescent="0.25">
      <c r="A622" s="98" t="s">
        <v>2047</v>
      </c>
      <c r="B622" s="147" t="s">
        <v>162</v>
      </c>
      <c r="C622" s="147">
        <v>0.44780408223800078</v>
      </c>
      <c r="D622" s="147">
        <v>0.33964887562336626</v>
      </c>
      <c r="E622" s="147">
        <v>8.0087503012550756E-2</v>
      </c>
      <c r="F622" s="147">
        <v>1.1660888748818153E-2</v>
      </c>
      <c r="G622" s="147">
        <v>8.0217274429469229E-2</v>
      </c>
      <c r="H622" s="147">
        <v>2.8735099460521682E-3</v>
      </c>
      <c r="I622" s="147">
        <v>3.7707866001742647E-2</v>
      </c>
      <c r="J622" s="147">
        <v>1</v>
      </c>
      <c r="K622" s="148">
        <v>53941</v>
      </c>
      <c r="L622" s="98"/>
      <c r="M622" s="147" t="s">
        <v>162</v>
      </c>
      <c r="N622" s="147" t="s">
        <v>162</v>
      </c>
      <c r="O622" s="147">
        <v>0.44400000000000001</v>
      </c>
      <c r="P622" s="147">
        <v>0.45200000000000001</v>
      </c>
      <c r="Q622" s="147">
        <v>0.33600000000000002</v>
      </c>
      <c r="R622" s="147">
        <v>0.34399999999999997</v>
      </c>
      <c r="S622" s="147">
        <v>7.8E-2</v>
      </c>
      <c r="T622" s="147">
        <v>8.2000000000000003E-2</v>
      </c>
      <c r="U622" s="147">
        <v>1.0999999999999999E-2</v>
      </c>
      <c r="V622" s="147">
        <v>1.2999999999999999E-2</v>
      </c>
      <c r="W622" s="147">
        <v>7.8E-2</v>
      </c>
      <c r="X622" s="147">
        <v>8.3000000000000004E-2</v>
      </c>
      <c r="Y622" s="147">
        <v>2E-3</v>
      </c>
      <c r="Z622" s="147">
        <v>3.0000000000000001E-3</v>
      </c>
      <c r="AA622" s="147">
        <v>3.5999999999999997E-2</v>
      </c>
      <c r="AB622" s="147">
        <v>3.9E-2</v>
      </c>
      <c r="AC622" s="12"/>
    </row>
    <row r="623" spans="1:29" x14ac:dyDescent="0.25">
      <c r="A623" s="98" t="s">
        <v>2048</v>
      </c>
      <c r="B623" s="147" t="s">
        <v>162</v>
      </c>
      <c r="C623" s="147">
        <v>0.35814838300570706</v>
      </c>
      <c r="D623" s="147">
        <v>0.40266328471781865</v>
      </c>
      <c r="E623" s="147">
        <v>0.11794546607482562</v>
      </c>
      <c r="F623" s="147">
        <v>1.077996195307546E-2</v>
      </c>
      <c r="G623" s="147">
        <v>7.2415979708306918E-2</v>
      </c>
      <c r="H623" s="147">
        <v>3.4242232086239698E-3</v>
      </c>
      <c r="I623" s="147">
        <v>3.4622701331642358E-2</v>
      </c>
      <c r="J623" s="147">
        <v>1</v>
      </c>
      <c r="K623" s="148">
        <v>7885</v>
      </c>
      <c r="L623" s="98"/>
      <c r="M623" s="147" t="s">
        <v>162</v>
      </c>
      <c r="N623" s="147" t="s">
        <v>162</v>
      </c>
      <c r="O623" s="147">
        <v>0.34799999999999998</v>
      </c>
      <c r="P623" s="147">
        <v>0.36899999999999999</v>
      </c>
      <c r="Q623" s="147">
        <v>0.39200000000000002</v>
      </c>
      <c r="R623" s="147">
        <v>0.41399999999999998</v>
      </c>
      <c r="S623" s="147">
        <v>0.111</v>
      </c>
      <c r="T623" s="147">
        <v>0.125</v>
      </c>
      <c r="U623" s="147">
        <v>8.9999999999999993E-3</v>
      </c>
      <c r="V623" s="147">
        <v>1.2999999999999999E-2</v>
      </c>
      <c r="W623" s="147">
        <v>6.7000000000000004E-2</v>
      </c>
      <c r="X623" s="147">
        <v>7.8E-2</v>
      </c>
      <c r="Y623" s="147">
        <v>2E-3</v>
      </c>
      <c r="Z623" s="147">
        <v>5.0000000000000001E-3</v>
      </c>
      <c r="AA623" s="147">
        <v>3.1E-2</v>
      </c>
      <c r="AB623" s="147">
        <v>3.9E-2</v>
      </c>
      <c r="AC623" s="12"/>
    </row>
    <row r="624" spans="1:29" x14ac:dyDescent="0.25">
      <c r="A624" s="98" t="s">
        <v>2049</v>
      </c>
      <c r="B624" s="147" t="s">
        <v>162</v>
      </c>
      <c r="C624" s="147">
        <v>0.22874462260461478</v>
      </c>
      <c r="D624" s="147">
        <v>0.46656237778646853</v>
      </c>
      <c r="E624" s="147">
        <v>0.16323816973015251</v>
      </c>
      <c r="F624" s="147">
        <v>4.348846304262808E-2</v>
      </c>
      <c r="G624" s="147">
        <v>6.6992569417285888E-2</v>
      </c>
      <c r="H624" s="147">
        <v>7.8216660148611649E-5</v>
      </c>
      <c r="I624" s="147">
        <v>3.0895580758701604E-2</v>
      </c>
      <c r="J624" s="147">
        <v>1</v>
      </c>
      <c r="K624" s="148">
        <v>25570</v>
      </c>
      <c r="L624" s="98"/>
      <c r="M624" s="147" t="s">
        <v>162</v>
      </c>
      <c r="N624" s="147" t="s">
        <v>162</v>
      </c>
      <c r="O624" s="147">
        <v>0.224</v>
      </c>
      <c r="P624" s="147">
        <v>0.23400000000000001</v>
      </c>
      <c r="Q624" s="147">
        <v>0.46</v>
      </c>
      <c r="R624" s="147">
        <v>0.47299999999999998</v>
      </c>
      <c r="S624" s="147">
        <v>0.159</v>
      </c>
      <c r="T624" s="147">
        <v>0.16800000000000001</v>
      </c>
      <c r="U624" s="147">
        <v>4.1000000000000002E-2</v>
      </c>
      <c r="V624" s="147">
        <v>4.5999999999999999E-2</v>
      </c>
      <c r="W624" s="147">
        <v>6.4000000000000001E-2</v>
      </c>
      <c r="X624" s="147">
        <v>7.0000000000000007E-2</v>
      </c>
      <c r="Y624" s="147">
        <v>0</v>
      </c>
      <c r="Z624" s="147">
        <v>0</v>
      </c>
      <c r="AA624" s="147">
        <v>2.9000000000000001E-2</v>
      </c>
      <c r="AB624" s="147">
        <v>3.3000000000000002E-2</v>
      </c>
      <c r="AC624" s="12"/>
    </row>
    <row r="625" spans="1:29" x14ac:dyDescent="0.25">
      <c r="A625" s="98"/>
      <c r="B625" s="147"/>
      <c r="C625" s="147"/>
      <c r="D625" s="147"/>
      <c r="E625" s="147"/>
      <c r="F625" s="147"/>
      <c r="G625" s="147"/>
      <c r="H625" s="147"/>
      <c r="I625" s="147"/>
      <c r="J625" s="147"/>
      <c r="K625" s="148"/>
      <c r="L625" s="98"/>
      <c r="M625" s="147"/>
      <c r="N625" s="147"/>
      <c r="O625" s="147"/>
      <c r="P625" s="147"/>
      <c r="Q625" s="147"/>
      <c r="R625" s="147"/>
      <c r="S625" s="147"/>
      <c r="T625" s="147"/>
      <c r="U625" s="147"/>
      <c r="V625" s="147"/>
      <c r="W625" s="147"/>
      <c r="X625" s="147"/>
      <c r="Y625" s="147"/>
      <c r="Z625" s="147"/>
      <c r="AA625" s="147"/>
      <c r="AB625" s="147"/>
      <c r="AC625" s="12"/>
    </row>
    <row r="626" spans="1:29" x14ac:dyDescent="0.25">
      <c r="A626" s="98"/>
      <c r="B626" s="147"/>
      <c r="C626" s="147"/>
      <c r="D626" s="147"/>
      <c r="E626" s="147"/>
      <c r="F626" s="147"/>
      <c r="G626" s="147"/>
      <c r="H626" s="147"/>
      <c r="I626" s="147"/>
      <c r="J626" s="147"/>
      <c r="K626" s="148"/>
      <c r="L626" s="98"/>
      <c r="M626" s="147"/>
      <c r="N626" s="147"/>
      <c r="O626" s="147"/>
      <c r="P626" s="147"/>
      <c r="Q626" s="147"/>
      <c r="R626" s="147"/>
      <c r="S626" s="147"/>
      <c r="T626" s="147"/>
      <c r="U626" s="147"/>
      <c r="V626" s="147"/>
      <c r="W626" s="147"/>
      <c r="X626" s="147"/>
      <c r="Y626" s="147"/>
      <c r="Z626" s="147"/>
      <c r="AA626" s="147"/>
      <c r="AB626" s="147"/>
      <c r="AC626" s="12"/>
    </row>
    <row r="627" spans="1:29" x14ac:dyDescent="0.25">
      <c r="A627" s="98"/>
      <c r="B627" s="98"/>
      <c r="C627" s="98"/>
      <c r="D627" s="27"/>
      <c r="E627" s="98"/>
      <c r="F627" s="98"/>
      <c r="G627" s="98"/>
      <c r="H627" s="27"/>
      <c r="I627" s="98"/>
      <c r="J627" s="98"/>
      <c r="K627" s="98"/>
      <c r="L627" s="27"/>
      <c r="M627" s="98"/>
      <c r="N627" s="98"/>
      <c r="O627" s="98"/>
      <c r="P627" s="27"/>
      <c r="Q627" s="98"/>
      <c r="R627" s="98"/>
      <c r="S627" s="98"/>
      <c r="T627" s="27"/>
      <c r="U627" s="98"/>
      <c r="V627" s="98"/>
      <c r="W627" s="98"/>
      <c r="X627" s="27"/>
      <c r="Y627" s="98"/>
      <c r="Z627" s="98"/>
      <c r="AA627" s="98"/>
      <c r="AB627" s="27"/>
      <c r="AC627" s="98"/>
    </row>
    <row r="628" spans="1:29" x14ac:dyDescent="0.25">
      <c r="A628" s="98" t="s">
        <v>3105</v>
      </c>
      <c r="B628" s="46" t="s">
        <v>162</v>
      </c>
      <c r="C628" s="46">
        <v>0.24009900990099009</v>
      </c>
      <c r="D628" s="46">
        <v>0.38118811881188119</v>
      </c>
      <c r="E628" s="46">
        <v>0.12128712871287128</v>
      </c>
      <c r="F628" s="46">
        <v>2.4752475247524754E-2</v>
      </c>
      <c r="G628" s="46">
        <v>0.20297029702970298</v>
      </c>
      <c r="H628" s="46">
        <v>2.4752475247524753E-3</v>
      </c>
      <c r="I628" s="46">
        <v>2.7227722772277228E-2</v>
      </c>
      <c r="J628" s="46">
        <v>1</v>
      </c>
      <c r="K628" s="98">
        <v>404</v>
      </c>
      <c r="L628" s="98"/>
      <c r="M628" s="98" t="s">
        <v>162</v>
      </c>
      <c r="N628" s="98" t="s">
        <v>162</v>
      </c>
      <c r="O628" s="46">
        <v>0.20100000000000001</v>
      </c>
      <c r="P628" s="46">
        <v>0.28399999999999997</v>
      </c>
      <c r="Q628" s="46">
        <v>0.33500000000000002</v>
      </c>
      <c r="R628" s="46">
        <v>0.42899999999999999</v>
      </c>
      <c r="S628" s="46">
        <v>9.2999999999999999E-2</v>
      </c>
      <c r="T628" s="46">
        <v>0.157</v>
      </c>
      <c r="U628" s="46">
        <v>1.2999999999999999E-2</v>
      </c>
      <c r="V628" s="46">
        <v>4.4999999999999998E-2</v>
      </c>
      <c r="W628" s="46">
        <v>0.16700000000000001</v>
      </c>
      <c r="X628" s="46">
        <v>0.245</v>
      </c>
      <c r="Y628" s="46">
        <v>0</v>
      </c>
      <c r="Z628" s="46">
        <v>1.4E-2</v>
      </c>
      <c r="AA628" s="46">
        <v>1.4999999999999999E-2</v>
      </c>
      <c r="AB628" s="46">
        <v>4.8000000000000001E-2</v>
      </c>
      <c r="AC628" s="46"/>
    </row>
    <row r="629" spans="1:29" x14ac:dyDescent="0.25">
      <c r="A629" s="98" t="s">
        <v>3106</v>
      </c>
      <c r="B629" s="46" t="s">
        <v>162</v>
      </c>
      <c r="C629" s="46">
        <v>5.0884955752212392E-2</v>
      </c>
      <c r="D629" s="46">
        <v>0.19911504424778761</v>
      </c>
      <c r="E629" s="46">
        <v>7.7433628318584066E-2</v>
      </c>
      <c r="F629" s="46">
        <v>1.1061946902654867E-2</v>
      </c>
      <c r="G629" s="46">
        <v>0.61283185840707965</v>
      </c>
      <c r="H629" s="46">
        <v>4.4247787610619468E-3</v>
      </c>
      <c r="I629" s="46">
        <v>4.4247787610619468E-2</v>
      </c>
      <c r="J629" s="46">
        <v>1</v>
      </c>
      <c r="K629" s="98">
        <v>452</v>
      </c>
      <c r="L629" s="98"/>
      <c r="M629" s="98" t="s">
        <v>162</v>
      </c>
      <c r="N629" s="98" t="s">
        <v>162</v>
      </c>
      <c r="O629" s="46">
        <v>3.4000000000000002E-2</v>
      </c>
      <c r="P629" s="46">
        <v>7.4999999999999997E-2</v>
      </c>
      <c r="Q629" s="46">
        <v>0.16500000000000001</v>
      </c>
      <c r="R629" s="46">
        <v>0.23799999999999999</v>
      </c>
      <c r="S629" s="46">
        <v>5.6000000000000001E-2</v>
      </c>
      <c r="T629" s="46">
        <v>0.106</v>
      </c>
      <c r="U629" s="46">
        <v>5.0000000000000001E-3</v>
      </c>
      <c r="V629" s="46">
        <v>2.5999999999999999E-2</v>
      </c>
      <c r="W629" s="46">
        <v>0.56699999999999995</v>
      </c>
      <c r="X629" s="46">
        <v>0.65700000000000003</v>
      </c>
      <c r="Y629" s="46">
        <v>1E-3</v>
      </c>
      <c r="Z629" s="46">
        <v>1.6E-2</v>
      </c>
      <c r="AA629" s="46">
        <v>2.9000000000000001E-2</v>
      </c>
      <c r="AB629" s="46">
        <v>6.7000000000000004E-2</v>
      </c>
      <c r="AC629" s="46"/>
    </row>
    <row r="630" spans="1:29" x14ac:dyDescent="0.25">
      <c r="A630" s="98" t="s">
        <v>3107</v>
      </c>
      <c r="B630" s="46">
        <v>3.0075187969924814E-3</v>
      </c>
      <c r="C630" s="46">
        <v>1.5037593984962407E-3</v>
      </c>
      <c r="D630" s="46">
        <v>0.91278195488721803</v>
      </c>
      <c r="E630" s="46">
        <v>3.1578947368421054E-2</v>
      </c>
      <c r="F630" s="46">
        <v>4.5112781954887221E-3</v>
      </c>
      <c r="G630" s="46">
        <v>1.2030075187969926E-2</v>
      </c>
      <c r="H630" s="46" t="s">
        <v>162</v>
      </c>
      <c r="I630" s="46">
        <v>3.4586466165413533E-2</v>
      </c>
      <c r="J630" s="46">
        <v>0.99999999999999989</v>
      </c>
      <c r="K630" s="98">
        <v>665</v>
      </c>
      <c r="L630" s="98"/>
      <c r="M630" s="98">
        <v>1E-3</v>
      </c>
      <c r="N630" s="98">
        <v>1.0999999999999999E-2</v>
      </c>
      <c r="O630" s="46">
        <v>0</v>
      </c>
      <c r="P630" s="46">
        <v>8.0000000000000002E-3</v>
      </c>
      <c r="Q630" s="46">
        <v>0.88900000000000001</v>
      </c>
      <c r="R630" s="46">
        <v>0.93200000000000005</v>
      </c>
      <c r="S630" s="46">
        <v>2.1000000000000001E-2</v>
      </c>
      <c r="T630" s="46">
        <v>4.8000000000000001E-2</v>
      </c>
      <c r="U630" s="46">
        <v>2E-3</v>
      </c>
      <c r="V630" s="46">
        <v>1.2999999999999999E-2</v>
      </c>
      <c r="W630" s="46">
        <v>6.0000000000000001E-3</v>
      </c>
      <c r="X630" s="46">
        <v>2.4E-2</v>
      </c>
      <c r="Y630" s="46" t="s">
        <v>162</v>
      </c>
      <c r="Z630" s="46" t="s">
        <v>162</v>
      </c>
      <c r="AA630" s="46">
        <v>2.3E-2</v>
      </c>
      <c r="AB630" s="46">
        <v>5.0999999999999997E-2</v>
      </c>
      <c r="AC630" s="46"/>
    </row>
    <row r="631" spans="1:29" x14ac:dyDescent="0.25">
      <c r="A631" s="98" t="s">
        <v>3108</v>
      </c>
      <c r="B631" s="46">
        <v>2.8612303290414878E-3</v>
      </c>
      <c r="C631" s="46">
        <v>0.26680972818311877</v>
      </c>
      <c r="D631" s="46">
        <v>0.23175965665236051</v>
      </c>
      <c r="E631" s="46">
        <v>0.1123032904148784</v>
      </c>
      <c r="F631" s="46">
        <v>2.8612303290414878E-2</v>
      </c>
      <c r="G631" s="46">
        <v>0.31330472103004292</v>
      </c>
      <c r="H631" s="46">
        <v>3.5765379113018598E-3</v>
      </c>
      <c r="I631" s="46">
        <v>4.07725321888412E-2</v>
      </c>
      <c r="J631" s="46">
        <v>1</v>
      </c>
      <c r="K631" s="98">
        <v>1398</v>
      </c>
      <c r="L631" s="98"/>
      <c r="M631" s="98">
        <v>1E-3</v>
      </c>
      <c r="N631" s="98">
        <v>7.0000000000000001E-3</v>
      </c>
      <c r="O631" s="46">
        <v>0.24399999999999999</v>
      </c>
      <c r="P631" s="46">
        <v>0.29099999999999998</v>
      </c>
      <c r="Q631" s="46">
        <v>0.21</v>
      </c>
      <c r="R631" s="46">
        <v>0.255</v>
      </c>
      <c r="S631" s="46">
        <v>9.7000000000000003E-2</v>
      </c>
      <c r="T631" s="46">
        <v>0.13</v>
      </c>
      <c r="U631" s="46">
        <v>2.1000000000000001E-2</v>
      </c>
      <c r="V631" s="46">
        <v>3.9E-2</v>
      </c>
      <c r="W631" s="46">
        <v>0.28999999999999998</v>
      </c>
      <c r="X631" s="46">
        <v>0.33800000000000002</v>
      </c>
      <c r="Y631" s="46">
        <v>2E-3</v>
      </c>
      <c r="Z631" s="46">
        <v>8.0000000000000002E-3</v>
      </c>
      <c r="AA631" s="46">
        <v>3.2000000000000001E-2</v>
      </c>
      <c r="AB631" s="46">
        <v>5.1999999999999998E-2</v>
      </c>
      <c r="AC631" s="46"/>
    </row>
    <row r="632" spans="1:29" x14ac:dyDescent="0.25">
      <c r="A632" s="98" t="s">
        <v>3109</v>
      </c>
      <c r="B632" s="46">
        <v>0.26258798050893339</v>
      </c>
      <c r="C632" s="46">
        <v>0.41635083919870058</v>
      </c>
      <c r="D632" s="46">
        <v>0.19166215484569571</v>
      </c>
      <c r="E632" s="46">
        <v>4.3313481321061179E-2</v>
      </c>
      <c r="F632" s="46">
        <v>3.2485110990795887E-3</v>
      </c>
      <c r="G632" s="46">
        <v>4.981050351922036E-2</v>
      </c>
      <c r="H632" s="46">
        <v>5.4141851651326478E-4</v>
      </c>
      <c r="I632" s="46">
        <v>3.2485110990795887E-2</v>
      </c>
      <c r="J632" s="46">
        <v>1</v>
      </c>
      <c r="K632" s="98">
        <v>1847</v>
      </c>
      <c r="L632" s="98"/>
      <c r="M632" s="98">
        <v>0.24299999999999999</v>
      </c>
      <c r="N632" s="98">
        <v>0.28299999999999997</v>
      </c>
      <c r="O632" s="46">
        <v>0.39400000000000002</v>
      </c>
      <c r="P632" s="46">
        <v>0.439</v>
      </c>
      <c r="Q632" s="46">
        <v>0.17399999999999999</v>
      </c>
      <c r="R632" s="46">
        <v>0.21</v>
      </c>
      <c r="S632" s="46">
        <v>3.5000000000000003E-2</v>
      </c>
      <c r="T632" s="46">
        <v>5.3999999999999999E-2</v>
      </c>
      <c r="U632" s="46">
        <v>1E-3</v>
      </c>
      <c r="V632" s="46">
        <v>7.0000000000000001E-3</v>
      </c>
      <c r="W632" s="46">
        <v>4.1000000000000002E-2</v>
      </c>
      <c r="X632" s="46">
        <v>6.0999999999999999E-2</v>
      </c>
      <c r="Y632" s="46">
        <v>0</v>
      </c>
      <c r="Z632" s="46">
        <v>3.0000000000000001E-3</v>
      </c>
      <c r="AA632" s="46">
        <v>2.5000000000000001E-2</v>
      </c>
      <c r="AB632" s="46">
        <v>4.2000000000000003E-2</v>
      </c>
      <c r="AC632" s="46"/>
    </row>
    <row r="633" spans="1:29" x14ac:dyDescent="0.25">
      <c r="A633" s="98" t="s">
        <v>3110</v>
      </c>
      <c r="B633" s="46" t="s">
        <v>162</v>
      </c>
      <c r="C633" s="46">
        <v>0.2608462774504553</v>
      </c>
      <c r="D633" s="46">
        <v>0.19710765934654526</v>
      </c>
      <c r="E633" s="46">
        <v>0.10819496518478842</v>
      </c>
      <c r="F633" s="46">
        <v>1.4461703267273701E-2</v>
      </c>
      <c r="G633" s="46">
        <v>0.387252276379218</v>
      </c>
      <c r="H633" s="46">
        <v>5.3561863952865559E-3</v>
      </c>
      <c r="I633" s="46">
        <v>2.6780931976432779E-2</v>
      </c>
      <c r="J633" s="46">
        <v>1</v>
      </c>
      <c r="K633" s="98">
        <v>1867</v>
      </c>
      <c r="L633" s="98"/>
      <c r="M633" s="98" t="s">
        <v>162</v>
      </c>
      <c r="N633" s="98" t="s">
        <v>162</v>
      </c>
      <c r="O633" s="46">
        <v>0.24099999999999999</v>
      </c>
      <c r="P633" s="46">
        <v>0.28100000000000003</v>
      </c>
      <c r="Q633" s="46">
        <v>0.18</v>
      </c>
      <c r="R633" s="46">
        <v>0.216</v>
      </c>
      <c r="S633" s="46">
        <v>9.5000000000000001E-2</v>
      </c>
      <c r="T633" s="46">
        <v>0.123</v>
      </c>
      <c r="U633" s="46">
        <v>0.01</v>
      </c>
      <c r="V633" s="46">
        <v>2.1000000000000001E-2</v>
      </c>
      <c r="W633" s="46">
        <v>0.36499999999999999</v>
      </c>
      <c r="X633" s="46">
        <v>0.41</v>
      </c>
      <c r="Y633" s="46">
        <v>3.0000000000000001E-3</v>
      </c>
      <c r="Z633" s="46">
        <v>0.01</v>
      </c>
      <c r="AA633" s="46">
        <v>0.02</v>
      </c>
      <c r="AB633" s="46">
        <v>3.5000000000000003E-2</v>
      </c>
      <c r="AC633" s="46"/>
    </row>
    <row r="634" spans="1:29" x14ac:dyDescent="0.25">
      <c r="A634" s="98" t="s">
        <v>3111</v>
      </c>
      <c r="B634" s="46" t="s">
        <v>162</v>
      </c>
      <c r="C634" s="46">
        <v>0.39220779220779223</v>
      </c>
      <c r="D634" s="46">
        <v>0.36363636363636365</v>
      </c>
      <c r="E634" s="46">
        <v>8.5714285714285715E-2</v>
      </c>
      <c r="F634" s="46">
        <v>2.5974025974025974E-3</v>
      </c>
      <c r="G634" s="46">
        <v>4.1558441558441558E-2</v>
      </c>
      <c r="H634" s="46" t="s">
        <v>162</v>
      </c>
      <c r="I634" s="46">
        <v>0.11428571428571428</v>
      </c>
      <c r="J634" s="46">
        <v>1</v>
      </c>
      <c r="K634" s="98">
        <v>385</v>
      </c>
      <c r="L634" s="98"/>
      <c r="M634" s="98" t="s">
        <v>162</v>
      </c>
      <c r="N634" s="98" t="s">
        <v>162</v>
      </c>
      <c r="O634" s="46">
        <v>0.34499999999999997</v>
      </c>
      <c r="P634" s="46">
        <v>0.442</v>
      </c>
      <c r="Q634" s="46">
        <v>0.317</v>
      </c>
      <c r="R634" s="46">
        <v>0.41299999999999998</v>
      </c>
      <c r="S634" s="46">
        <v>6.2E-2</v>
      </c>
      <c r="T634" s="46">
        <v>0.11799999999999999</v>
      </c>
      <c r="U634" s="46">
        <v>0</v>
      </c>
      <c r="V634" s="46">
        <v>1.4999999999999999E-2</v>
      </c>
      <c r="W634" s="46">
        <v>2.5999999999999999E-2</v>
      </c>
      <c r="X634" s="46">
        <v>6.6000000000000003E-2</v>
      </c>
      <c r="Y634" s="46" t="s">
        <v>162</v>
      </c>
      <c r="Z634" s="46" t="s">
        <v>162</v>
      </c>
      <c r="AA634" s="46">
        <v>8.5999999999999993E-2</v>
      </c>
      <c r="AB634" s="46">
        <v>0.15</v>
      </c>
      <c r="AC634" s="46"/>
    </row>
    <row r="635" spans="1:29" x14ac:dyDescent="0.25">
      <c r="A635" s="98" t="s">
        <v>3112</v>
      </c>
      <c r="B635" s="46" t="s">
        <v>162</v>
      </c>
      <c r="C635" s="46">
        <v>0.15425531914893617</v>
      </c>
      <c r="D635" s="46">
        <v>0.35106382978723405</v>
      </c>
      <c r="E635" s="46">
        <v>0.15425531914893617</v>
      </c>
      <c r="F635" s="46">
        <v>3.1914893617021274E-2</v>
      </c>
      <c r="G635" s="46">
        <v>0.26063829787234044</v>
      </c>
      <c r="H635" s="46" t="s">
        <v>162</v>
      </c>
      <c r="I635" s="46">
        <v>4.7872340425531915E-2</v>
      </c>
      <c r="J635" s="46">
        <v>1</v>
      </c>
      <c r="K635" s="98">
        <v>188</v>
      </c>
      <c r="L635" s="98"/>
      <c r="M635" s="98" t="s">
        <v>162</v>
      </c>
      <c r="N635" s="98" t="s">
        <v>162</v>
      </c>
      <c r="O635" s="46">
        <v>0.11</v>
      </c>
      <c r="P635" s="46">
        <v>0.21299999999999999</v>
      </c>
      <c r="Q635" s="46">
        <v>0.28599999999999998</v>
      </c>
      <c r="R635" s="46">
        <v>0.42199999999999999</v>
      </c>
      <c r="S635" s="46">
        <v>0.11</v>
      </c>
      <c r="T635" s="46">
        <v>0.21299999999999999</v>
      </c>
      <c r="U635" s="46">
        <v>1.4999999999999999E-2</v>
      </c>
      <c r="V635" s="46">
        <v>6.8000000000000005E-2</v>
      </c>
      <c r="W635" s="46">
        <v>0.20300000000000001</v>
      </c>
      <c r="X635" s="46">
        <v>0.32800000000000001</v>
      </c>
      <c r="Y635" s="46" t="s">
        <v>162</v>
      </c>
      <c r="Z635" s="46" t="s">
        <v>162</v>
      </c>
      <c r="AA635" s="46">
        <v>2.5000000000000001E-2</v>
      </c>
      <c r="AB635" s="46">
        <v>8.7999999999999995E-2</v>
      </c>
      <c r="AC635" s="46"/>
    </row>
    <row r="636" spans="1:29" x14ac:dyDescent="0.25">
      <c r="A636" s="98" t="s">
        <v>3113</v>
      </c>
      <c r="B636" s="46" t="s">
        <v>162</v>
      </c>
      <c r="C636" s="46">
        <v>0.2975206611570248</v>
      </c>
      <c r="D636" s="46">
        <v>0.256198347107438</v>
      </c>
      <c r="E636" s="46">
        <v>0.12672176308539945</v>
      </c>
      <c r="F636" s="46">
        <v>6.6115702479338845E-2</v>
      </c>
      <c r="G636" s="46">
        <v>0.22865013774104684</v>
      </c>
      <c r="H636" s="46" t="s">
        <v>162</v>
      </c>
      <c r="I636" s="46">
        <v>2.4793388429752067E-2</v>
      </c>
      <c r="J636" s="46">
        <v>0.99999999999999989</v>
      </c>
      <c r="K636" s="98">
        <v>363</v>
      </c>
      <c r="L636" s="98"/>
      <c r="M636" s="98" t="s">
        <v>162</v>
      </c>
      <c r="N636" s="98" t="s">
        <v>162</v>
      </c>
      <c r="O636" s="46">
        <v>0.253</v>
      </c>
      <c r="P636" s="46">
        <v>0.34599999999999997</v>
      </c>
      <c r="Q636" s="46">
        <v>0.214</v>
      </c>
      <c r="R636" s="46">
        <v>0.30299999999999999</v>
      </c>
      <c r="S636" s="46">
        <v>9.6000000000000002E-2</v>
      </c>
      <c r="T636" s="46">
        <v>0.16500000000000001</v>
      </c>
      <c r="U636" s="46">
        <v>4.4999999999999998E-2</v>
      </c>
      <c r="V636" s="46">
        <v>9.6000000000000002E-2</v>
      </c>
      <c r="W636" s="46">
        <v>0.188</v>
      </c>
      <c r="X636" s="46">
        <v>0.27500000000000002</v>
      </c>
      <c r="Y636" s="46" t="s">
        <v>162</v>
      </c>
      <c r="Z636" s="46" t="s">
        <v>162</v>
      </c>
      <c r="AA636" s="46">
        <v>1.2999999999999999E-2</v>
      </c>
      <c r="AB636" s="46">
        <v>4.5999999999999999E-2</v>
      </c>
      <c r="AC636" s="46"/>
    </row>
    <row r="637" spans="1:29" x14ac:dyDescent="0.25">
      <c r="A637" s="98" t="s">
        <v>3114</v>
      </c>
      <c r="B637" s="46" t="s">
        <v>162</v>
      </c>
      <c r="C637" s="46">
        <v>4.3613707165109032E-2</v>
      </c>
      <c r="D637" s="46">
        <v>0.25856697819314639</v>
      </c>
      <c r="E637" s="46">
        <v>0.11526479750778816</v>
      </c>
      <c r="F637" s="46">
        <v>3.1152647975077882E-2</v>
      </c>
      <c r="G637" s="46">
        <v>0.50778816199376942</v>
      </c>
      <c r="H637" s="46" t="s">
        <v>162</v>
      </c>
      <c r="I637" s="46">
        <v>4.3613707165109032E-2</v>
      </c>
      <c r="J637" s="46">
        <v>1</v>
      </c>
      <c r="K637" s="98">
        <v>321</v>
      </c>
      <c r="L637" s="98"/>
      <c r="M637" s="98" t="s">
        <v>162</v>
      </c>
      <c r="N637" s="98" t="s">
        <v>162</v>
      </c>
      <c r="O637" s="46">
        <v>2.5999999999999999E-2</v>
      </c>
      <c r="P637" s="46">
        <v>7.1999999999999995E-2</v>
      </c>
      <c r="Q637" s="46">
        <v>0.214</v>
      </c>
      <c r="R637" s="46">
        <v>0.309</v>
      </c>
      <c r="S637" s="46">
        <v>8.5000000000000006E-2</v>
      </c>
      <c r="T637" s="46">
        <v>0.155</v>
      </c>
      <c r="U637" s="46">
        <v>1.7000000000000001E-2</v>
      </c>
      <c r="V637" s="46">
        <v>5.6000000000000001E-2</v>
      </c>
      <c r="W637" s="46">
        <v>0.45300000000000001</v>
      </c>
      <c r="X637" s="46">
        <v>0.56200000000000006</v>
      </c>
      <c r="Y637" s="46" t="s">
        <v>162</v>
      </c>
      <c r="Z637" s="46" t="s">
        <v>162</v>
      </c>
      <c r="AA637" s="46">
        <v>2.5999999999999999E-2</v>
      </c>
      <c r="AB637" s="46">
        <v>7.1999999999999995E-2</v>
      </c>
      <c r="AC637" s="46"/>
    </row>
    <row r="638" spans="1:29" x14ac:dyDescent="0.25">
      <c r="A638" s="98" t="s">
        <v>3115</v>
      </c>
      <c r="B638" s="46" t="s">
        <v>162</v>
      </c>
      <c r="C638" s="46">
        <v>0.18978658536585366</v>
      </c>
      <c r="D638" s="46">
        <v>0.46570121951219512</v>
      </c>
      <c r="E638" s="46">
        <v>0.11509146341463415</v>
      </c>
      <c r="F638" s="46">
        <v>3.4298780487804881E-2</v>
      </c>
      <c r="G638" s="46">
        <v>0.1364329268292683</v>
      </c>
      <c r="H638" s="46">
        <v>2.2865853658536584E-3</v>
      </c>
      <c r="I638" s="46">
        <v>5.6402439024390245E-2</v>
      </c>
      <c r="J638" s="46">
        <v>1.0000000000000002</v>
      </c>
      <c r="K638" s="98">
        <v>1312</v>
      </c>
      <c r="L638" s="98"/>
      <c r="M638" s="98" t="s">
        <v>162</v>
      </c>
      <c r="N638" s="98" t="s">
        <v>162</v>
      </c>
      <c r="O638" s="46">
        <v>0.16900000000000001</v>
      </c>
      <c r="P638" s="46">
        <v>0.21199999999999999</v>
      </c>
      <c r="Q638" s="46">
        <v>0.439</v>
      </c>
      <c r="R638" s="46">
        <v>0.49299999999999999</v>
      </c>
      <c r="S638" s="46">
        <v>9.9000000000000005E-2</v>
      </c>
      <c r="T638" s="46">
        <v>0.13300000000000001</v>
      </c>
      <c r="U638" s="46">
        <v>2.5999999999999999E-2</v>
      </c>
      <c r="V638" s="46">
        <v>4.5999999999999999E-2</v>
      </c>
      <c r="W638" s="46">
        <v>0.11899999999999999</v>
      </c>
      <c r="X638" s="46">
        <v>0.156</v>
      </c>
      <c r="Y638" s="46">
        <v>1E-3</v>
      </c>
      <c r="Z638" s="46">
        <v>7.0000000000000001E-3</v>
      </c>
      <c r="AA638" s="46">
        <v>4.4999999999999998E-2</v>
      </c>
      <c r="AB638" s="46">
        <v>7.0000000000000007E-2</v>
      </c>
      <c r="AC638" s="46"/>
    </row>
    <row r="639" spans="1:29" x14ac:dyDescent="0.25">
      <c r="A639" s="98" t="s">
        <v>3116</v>
      </c>
      <c r="B639" s="46" t="s">
        <v>162</v>
      </c>
      <c r="C639" s="46">
        <v>0.36018957345971564</v>
      </c>
      <c r="D639" s="46">
        <v>0.33175355450236965</v>
      </c>
      <c r="E639" s="46">
        <v>0.16587677725118483</v>
      </c>
      <c r="F639" s="46" t="s">
        <v>162</v>
      </c>
      <c r="G639" s="46">
        <v>0.11374407582938388</v>
      </c>
      <c r="H639" s="46" t="s">
        <v>162</v>
      </c>
      <c r="I639" s="46">
        <v>2.843601895734597E-2</v>
      </c>
      <c r="J639" s="46">
        <v>1</v>
      </c>
      <c r="K639" s="98">
        <v>211</v>
      </c>
      <c r="L639" s="98"/>
      <c r="M639" s="98" t="s">
        <v>162</v>
      </c>
      <c r="N639" s="98" t="s">
        <v>162</v>
      </c>
      <c r="O639" s="46">
        <v>0.29799999999999999</v>
      </c>
      <c r="P639" s="46">
        <v>0.42699999999999999</v>
      </c>
      <c r="Q639" s="46">
        <v>0.27200000000000002</v>
      </c>
      <c r="R639" s="46">
        <v>0.39800000000000002</v>
      </c>
      <c r="S639" s="46">
        <v>0.122</v>
      </c>
      <c r="T639" s="46">
        <v>0.222</v>
      </c>
      <c r="U639" s="46" t="s">
        <v>162</v>
      </c>
      <c r="V639" s="46" t="s">
        <v>162</v>
      </c>
      <c r="W639" s="46">
        <v>7.8E-2</v>
      </c>
      <c r="X639" s="46">
        <v>0.16400000000000001</v>
      </c>
      <c r="Y639" s="46" t="s">
        <v>162</v>
      </c>
      <c r="Z639" s="46" t="s">
        <v>162</v>
      </c>
      <c r="AA639" s="46">
        <v>1.2999999999999999E-2</v>
      </c>
      <c r="AB639" s="46">
        <v>6.0999999999999999E-2</v>
      </c>
      <c r="AC639" s="46"/>
    </row>
    <row r="640" spans="1:29" x14ac:dyDescent="0.25">
      <c r="A640" s="98" t="s">
        <v>3117</v>
      </c>
      <c r="B640" s="46">
        <v>4.5288912024986985E-2</v>
      </c>
      <c r="C640" s="46">
        <v>0.24405691480131875</v>
      </c>
      <c r="D640" s="46">
        <v>0.27806697900399097</v>
      </c>
      <c r="E640" s="46">
        <v>0.10541384695471109</v>
      </c>
      <c r="F640" s="46">
        <v>2.2384174908901613E-2</v>
      </c>
      <c r="G640" s="46">
        <v>0.25984730175255943</v>
      </c>
      <c r="H640" s="46">
        <v>2.6028110359187923E-3</v>
      </c>
      <c r="I640" s="46">
        <v>4.2339059517612354E-2</v>
      </c>
      <c r="J640" s="46">
        <v>1</v>
      </c>
      <c r="K640" s="98">
        <v>11526</v>
      </c>
      <c r="L640" s="98"/>
      <c r="M640" s="98">
        <v>4.2000000000000003E-2</v>
      </c>
      <c r="N640" s="98">
        <v>4.9000000000000002E-2</v>
      </c>
      <c r="O640" s="46">
        <v>0.23599999999999999</v>
      </c>
      <c r="P640" s="46">
        <v>0.252</v>
      </c>
      <c r="Q640" s="46">
        <v>0.27</v>
      </c>
      <c r="R640" s="46">
        <v>0.28599999999999998</v>
      </c>
      <c r="S640" s="46">
        <v>0.1</v>
      </c>
      <c r="T640" s="46">
        <v>0.111</v>
      </c>
      <c r="U640" s="46">
        <v>0.02</v>
      </c>
      <c r="V640" s="46">
        <v>2.5000000000000001E-2</v>
      </c>
      <c r="W640" s="46">
        <v>0.252</v>
      </c>
      <c r="X640" s="46">
        <v>0.26800000000000002</v>
      </c>
      <c r="Y640" s="46">
        <v>2E-3</v>
      </c>
      <c r="Z640" s="46">
        <v>4.0000000000000001E-3</v>
      </c>
      <c r="AA640" s="46">
        <v>3.9E-2</v>
      </c>
      <c r="AB640" s="46">
        <v>4.5999999999999999E-2</v>
      </c>
      <c r="AC640" s="46"/>
    </row>
    <row r="641" spans="1:29" x14ac:dyDescent="0.25">
      <c r="A641" s="98" t="s">
        <v>3118</v>
      </c>
      <c r="B641" s="46" t="s">
        <v>162</v>
      </c>
      <c r="C641" s="46">
        <v>0.1455223880597015</v>
      </c>
      <c r="D641" s="46">
        <v>0.32462686567164178</v>
      </c>
      <c r="E641" s="46">
        <v>0.17910447761194029</v>
      </c>
      <c r="F641" s="46">
        <v>2.2388059701492536E-2</v>
      </c>
      <c r="G641" s="46">
        <v>0.26492537313432835</v>
      </c>
      <c r="H641" s="46">
        <v>3.7313432835820895E-3</v>
      </c>
      <c r="I641" s="46">
        <v>5.9701492537313432E-2</v>
      </c>
      <c r="J641" s="46">
        <v>0.99999999999999989</v>
      </c>
      <c r="K641" s="98">
        <v>268</v>
      </c>
      <c r="L641" s="98"/>
      <c r="M641" s="98" t="s">
        <v>162</v>
      </c>
      <c r="N641" s="98" t="s">
        <v>162</v>
      </c>
      <c r="O641" s="46">
        <v>0.108</v>
      </c>
      <c r="P641" s="46">
        <v>0.193</v>
      </c>
      <c r="Q641" s="46">
        <v>0.27100000000000002</v>
      </c>
      <c r="R641" s="46">
        <v>0.38300000000000001</v>
      </c>
      <c r="S641" s="46">
        <v>0.13800000000000001</v>
      </c>
      <c r="T641" s="46">
        <v>0.22900000000000001</v>
      </c>
      <c r="U641" s="46">
        <v>0.01</v>
      </c>
      <c r="V641" s="46">
        <v>4.8000000000000001E-2</v>
      </c>
      <c r="W641" s="46">
        <v>0.216</v>
      </c>
      <c r="X641" s="46">
        <v>0.32100000000000001</v>
      </c>
      <c r="Y641" s="46">
        <v>1E-3</v>
      </c>
      <c r="Z641" s="46">
        <v>2.1000000000000001E-2</v>
      </c>
      <c r="AA641" s="46">
        <v>3.6999999999999998E-2</v>
      </c>
      <c r="AB641" s="46">
        <v>9.5000000000000001E-2</v>
      </c>
      <c r="AC641" s="46"/>
    </row>
    <row r="642" spans="1:29" x14ac:dyDescent="0.25">
      <c r="A642" s="98" t="s">
        <v>3119</v>
      </c>
      <c r="B642" s="46" t="s">
        <v>162</v>
      </c>
      <c r="C642" s="46">
        <v>0.32789855072463769</v>
      </c>
      <c r="D642" s="46">
        <v>0.2318840579710145</v>
      </c>
      <c r="E642" s="46">
        <v>0.17391304347826086</v>
      </c>
      <c r="F642" s="46">
        <v>3.4420289855072464E-2</v>
      </c>
      <c r="G642" s="46">
        <v>0.21014492753623187</v>
      </c>
      <c r="H642" s="46" t="s">
        <v>162</v>
      </c>
      <c r="I642" s="46">
        <v>2.1739130434782608E-2</v>
      </c>
      <c r="J642" s="46">
        <v>1.0000000000000002</v>
      </c>
      <c r="K642" s="98">
        <v>552</v>
      </c>
      <c r="L642" s="98"/>
      <c r="M642" s="98" t="s">
        <v>162</v>
      </c>
      <c r="N642" s="98" t="s">
        <v>162</v>
      </c>
      <c r="O642" s="46">
        <v>0.28999999999999998</v>
      </c>
      <c r="P642" s="46">
        <v>0.36799999999999999</v>
      </c>
      <c r="Q642" s="46">
        <v>0.19900000000000001</v>
      </c>
      <c r="R642" s="46">
        <v>0.26900000000000002</v>
      </c>
      <c r="S642" s="46">
        <v>0.14499999999999999</v>
      </c>
      <c r="T642" s="46">
        <v>0.20799999999999999</v>
      </c>
      <c r="U642" s="46">
        <v>2.1999999999999999E-2</v>
      </c>
      <c r="V642" s="46">
        <v>5.2999999999999999E-2</v>
      </c>
      <c r="W642" s="46">
        <v>0.17799999999999999</v>
      </c>
      <c r="X642" s="46">
        <v>0.246</v>
      </c>
      <c r="Y642" s="46" t="s">
        <v>162</v>
      </c>
      <c r="Z642" s="46" t="s">
        <v>162</v>
      </c>
      <c r="AA642" s="46">
        <v>1.2E-2</v>
      </c>
      <c r="AB642" s="46">
        <v>3.7999999999999999E-2</v>
      </c>
      <c r="AC642" s="46"/>
    </row>
    <row r="643" spans="1:29" x14ac:dyDescent="0.25">
      <c r="A643" s="98" t="s">
        <v>3120</v>
      </c>
      <c r="B643" s="46" t="s">
        <v>162</v>
      </c>
      <c r="C643" s="46">
        <v>8.0370942812983001E-2</v>
      </c>
      <c r="D643" s="46">
        <v>0.18701700154559506</v>
      </c>
      <c r="E643" s="46">
        <v>6.3369397217928905E-2</v>
      </c>
      <c r="F643" s="46">
        <v>1.2364760432766615E-2</v>
      </c>
      <c r="G643" s="46">
        <v>0.59969088098918089</v>
      </c>
      <c r="H643" s="46">
        <v>1.2364760432766615E-2</v>
      </c>
      <c r="I643" s="46">
        <v>4.482225656877898E-2</v>
      </c>
      <c r="J643" s="46">
        <v>1</v>
      </c>
      <c r="K643" s="98">
        <v>647</v>
      </c>
      <c r="L643" s="98"/>
      <c r="M643" s="98" t="s">
        <v>162</v>
      </c>
      <c r="N643" s="98" t="s">
        <v>162</v>
      </c>
      <c r="O643" s="46">
        <v>6.2E-2</v>
      </c>
      <c r="P643" s="46">
        <v>0.104</v>
      </c>
      <c r="Q643" s="46">
        <v>0.159</v>
      </c>
      <c r="R643" s="46">
        <v>0.219</v>
      </c>
      <c r="S643" s="46">
        <v>4.7E-2</v>
      </c>
      <c r="T643" s="46">
        <v>8.5000000000000006E-2</v>
      </c>
      <c r="U643" s="46">
        <v>6.0000000000000001E-3</v>
      </c>
      <c r="V643" s="46">
        <v>2.4E-2</v>
      </c>
      <c r="W643" s="46">
        <v>0.56100000000000005</v>
      </c>
      <c r="X643" s="46">
        <v>0.63700000000000001</v>
      </c>
      <c r="Y643" s="46">
        <v>6.0000000000000001E-3</v>
      </c>
      <c r="Z643" s="46">
        <v>2.4E-2</v>
      </c>
      <c r="AA643" s="46">
        <v>3.1E-2</v>
      </c>
      <c r="AB643" s="46">
        <v>6.4000000000000001E-2</v>
      </c>
      <c r="AC643" s="46"/>
    </row>
    <row r="644" spans="1:29" x14ac:dyDescent="0.25">
      <c r="A644" s="98" t="s">
        <v>3121</v>
      </c>
      <c r="B644" s="46" t="s">
        <v>162</v>
      </c>
      <c r="C644" s="46">
        <v>6.1766522544780733E-4</v>
      </c>
      <c r="D644" s="46">
        <v>0.65348980852378014</v>
      </c>
      <c r="E644" s="46">
        <v>0.15379864113650402</v>
      </c>
      <c r="F644" s="46">
        <v>0.15441630636195183</v>
      </c>
      <c r="G644" s="46">
        <v>6.7943174799258805E-3</v>
      </c>
      <c r="H644" s="46" t="s">
        <v>162</v>
      </c>
      <c r="I644" s="46">
        <v>3.0883261272390366E-2</v>
      </c>
      <c r="J644" s="46">
        <v>1</v>
      </c>
      <c r="K644" s="98">
        <v>1619</v>
      </c>
      <c r="L644" s="98"/>
      <c r="M644" s="98" t="s">
        <v>162</v>
      </c>
      <c r="N644" s="98" t="s">
        <v>162</v>
      </c>
      <c r="O644" s="46">
        <v>0</v>
      </c>
      <c r="P644" s="46">
        <v>3.0000000000000001E-3</v>
      </c>
      <c r="Q644" s="46">
        <v>0.63</v>
      </c>
      <c r="R644" s="46">
        <v>0.67600000000000005</v>
      </c>
      <c r="S644" s="46">
        <v>0.13700000000000001</v>
      </c>
      <c r="T644" s="46">
        <v>0.17199999999999999</v>
      </c>
      <c r="U644" s="46">
        <v>0.13800000000000001</v>
      </c>
      <c r="V644" s="46">
        <v>0.17299999999999999</v>
      </c>
      <c r="W644" s="46">
        <v>4.0000000000000001E-3</v>
      </c>
      <c r="X644" s="46">
        <v>1.2E-2</v>
      </c>
      <c r="Y644" s="46" t="s">
        <v>162</v>
      </c>
      <c r="Z644" s="46" t="s">
        <v>162</v>
      </c>
      <c r="AA644" s="46">
        <v>2.4E-2</v>
      </c>
      <c r="AB644" s="46">
        <v>0.04</v>
      </c>
      <c r="AC644" s="46"/>
    </row>
    <row r="645" spans="1:29" x14ac:dyDescent="0.25">
      <c r="A645" s="98" t="s">
        <v>3122</v>
      </c>
      <c r="B645" s="46" t="s">
        <v>162</v>
      </c>
      <c r="C645" s="46">
        <v>0.30780933062880322</v>
      </c>
      <c r="D645" s="46">
        <v>0.24594320486815416</v>
      </c>
      <c r="E645" s="46">
        <v>0.11663286004056796</v>
      </c>
      <c r="F645" s="46">
        <v>4.665314401622718E-2</v>
      </c>
      <c r="G645" s="46">
        <v>0.25557809330628806</v>
      </c>
      <c r="H645" s="46">
        <v>3.0425963488843813E-3</v>
      </c>
      <c r="I645" s="46">
        <v>2.434077079107505E-2</v>
      </c>
      <c r="J645" s="46">
        <v>1</v>
      </c>
      <c r="K645" s="98">
        <v>1972</v>
      </c>
      <c r="L645" s="98"/>
      <c r="M645" s="98" t="s">
        <v>162</v>
      </c>
      <c r="N645" s="98" t="s">
        <v>162</v>
      </c>
      <c r="O645" s="46">
        <v>0.28799999999999998</v>
      </c>
      <c r="P645" s="46">
        <v>0.32900000000000001</v>
      </c>
      <c r="Q645" s="46">
        <v>0.22700000000000001</v>
      </c>
      <c r="R645" s="46">
        <v>0.26500000000000001</v>
      </c>
      <c r="S645" s="46">
        <v>0.10299999999999999</v>
      </c>
      <c r="T645" s="46">
        <v>0.13200000000000001</v>
      </c>
      <c r="U645" s="46">
        <v>3.7999999999999999E-2</v>
      </c>
      <c r="V645" s="46">
        <v>5.7000000000000002E-2</v>
      </c>
      <c r="W645" s="46">
        <v>0.23699999999999999</v>
      </c>
      <c r="X645" s="46">
        <v>0.27500000000000002</v>
      </c>
      <c r="Y645" s="46">
        <v>1E-3</v>
      </c>
      <c r="Z645" s="46">
        <v>7.0000000000000001E-3</v>
      </c>
      <c r="AA645" s="46">
        <v>1.7999999999999999E-2</v>
      </c>
      <c r="AB645" s="46">
        <v>3.2000000000000001E-2</v>
      </c>
      <c r="AC645" s="46"/>
    </row>
    <row r="646" spans="1:29" x14ac:dyDescent="0.25">
      <c r="A646" s="98" t="s">
        <v>3123</v>
      </c>
      <c r="B646" s="46">
        <v>0.30348652931854198</v>
      </c>
      <c r="C646" s="46">
        <v>0.44770206022187004</v>
      </c>
      <c r="D646" s="46">
        <v>0.13629160063391443</v>
      </c>
      <c r="E646" s="46">
        <v>4.556259904912837E-2</v>
      </c>
      <c r="F646" s="46">
        <v>2.3771790808240888E-3</v>
      </c>
      <c r="G646" s="46">
        <v>4.5166402535657686E-2</v>
      </c>
      <c r="H646" s="46">
        <v>2.3771790808240888E-3</v>
      </c>
      <c r="I646" s="46">
        <v>1.7036450079239304E-2</v>
      </c>
      <c r="J646" s="46">
        <v>1.0000000000000002</v>
      </c>
      <c r="K646" s="98">
        <v>2524</v>
      </c>
      <c r="L646" s="98"/>
      <c r="M646" s="98">
        <v>0.28599999999999998</v>
      </c>
      <c r="N646" s="98">
        <v>0.32200000000000001</v>
      </c>
      <c r="O646" s="46">
        <v>0.42799999999999999</v>
      </c>
      <c r="P646" s="46">
        <v>0.46700000000000003</v>
      </c>
      <c r="Q646" s="46">
        <v>0.123</v>
      </c>
      <c r="R646" s="46">
        <v>0.15</v>
      </c>
      <c r="S646" s="46">
        <v>3.7999999999999999E-2</v>
      </c>
      <c r="T646" s="46">
        <v>5.3999999999999999E-2</v>
      </c>
      <c r="U646" s="46">
        <v>1E-3</v>
      </c>
      <c r="V646" s="46">
        <v>5.0000000000000001E-3</v>
      </c>
      <c r="W646" s="46">
        <v>3.7999999999999999E-2</v>
      </c>
      <c r="X646" s="46">
        <v>5.3999999999999999E-2</v>
      </c>
      <c r="Y646" s="46">
        <v>1E-3</v>
      </c>
      <c r="Z646" s="46">
        <v>5.0000000000000001E-3</v>
      </c>
      <c r="AA646" s="46">
        <v>1.2999999999999999E-2</v>
      </c>
      <c r="AB646" s="46">
        <v>2.3E-2</v>
      </c>
      <c r="AC646" s="46"/>
    </row>
    <row r="647" spans="1:29" x14ac:dyDescent="0.25">
      <c r="A647" s="98" t="s">
        <v>3124</v>
      </c>
      <c r="B647" s="46" t="s">
        <v>162</v>
      </c>
      <c r="C647" s="46">
        <v>0.26962283384301733</v>
      </c>
      <c r="D647" s="46">
        <v>0.19367991845056065</v>
      </c>
      <c r="E647" s="46">
        <v>9.480122324159021E-2</v>
      </c>
      <c r="F647" s="46">
        <v>1.8858307849133536E-2</v>
      </c>
      <c r="G647" s="46">
        <v>0.39347604485219162</v>
      </c>
      <c r="H647" s="46">
        <v>5.6065239551478085E-3</v>
      </c>
      <c r="I647" s="46">
        <v>2.3955147808358817E-2</v>
      </c>
      <c r="J647" s="46">
        <v>1</v>
      </c>
      <c r="K647" s="98">
        <v>1962</v>
      </c>
      <c r="L647" s="98"/>
      <c r="M647" s="98" t="s">
        <v>162</v>
      </c>
      <c r="N647" s="98" t="s">
        <v>162</v>
      </c>
      <c r="O647" s="46">
        <v>0.25</v>
      </c>
      <c r="P647" s="46">
        <v>0.28999999999999998</v>
      </c>
      <c r="Q647" s="46">
        <v>0.17699999999999999</v>
      </c>
      <c r="R647" s="46">
        <v>0.21199999999999999</v>
      </c>
      <c r="S647" s="46">
        <v>8.3000000000000004E-2</v>
      </c>
      <c r="T647" s="46">
        <v>0.109</v>
      </c>
      <c r="U647" s="46">
        <v>1.4E-2</v>
      </c>
      <c r="V647" s="46">
        <v>2.5999999999999999E-2</v>
      </c>
      <c r="W647" s="46">
        <v>0.372</v>
      </c>
      <c r="X647" s="46">
        <v>0.41499999999999998</v>
      </c>
      <c r="Y647" s="46">
        <v>3.0000000000000001E-3</v>
      </c>
      <c r="Z647" s="46">
        <v>0.01</v>
      </c>
      <c r="AA647" s="46">
        <v>1.7999999999999999E-2</v>
      </c>
      <c r="AB647" s="46">
        <v>3.2000000000000001E-2</v>
      </c>
      <c r="AC647" s="46"/>
    </row>
    <row r="648" spans="1:29" x14ac:dyDescent="0.25">
      <c r="A648" s="98" t="s">
        <v>3125</v>
      </c>
      <c r="B648" s="46" t="s">
        <v>162</v>
      </c>
      <c r="C648" s="46">
        <v>0.51497005988023947</v>
      </c>
      <c r="D648" s="46">
        <v>0.31736526946107785</v>
      </c>
      <c r="E648" s="46">
        <v>5.3892215568862277E-2</v>
      </c>
      <c r="F648" s="46">
        <v>9.9800399201596807E-3</v>
      </c>
      <c r="G648" s="46">
        <v>2.3952095808383235E-2</v>
      </c>
      <c r="H648" s="46" t="s">
        <v>162</v>
      </c>
      <c r="I648" s="46">
        <v>7.9840319361277445E-2</v>
      </c>
      <c r="J648" s="46">
        <v>1</v>
      </c>
      <c r="K648" s="98">
        <v>501</v>
      </c>
      <c r="L648" s="98"/>
      <c r="M648" s="98" t="s">
        <v>162</v>
      </c>
      <c r="N648" s="98" t="s">
        <v>162</v>
      </c>
      <c r="O648" s="46">
        <v>0.47099999999999997</v>
      </c>
      <c r="P648" s="46">
        <v>0.55800000000000005</v>
      </c>
      <c r="Q648" s="46">
        <v>0.27800000000000002</v>
      </c>
      <c r="R648" s="46">
        <v>0.35899999999999999</v>
      </c>
      <c r="S648" s="46">
        <v>3.6999999999999998E-2</v>
      </c>
      <c r="T648" s="46">
        <v>7.6999999999999999E-2</v>
      </c>
      <c r="U648" s="46">
        <v>4.0000000000000001E-3</v>
      </c>
      <c r="V648" s="46">
        <v>2.3E-2</v>
      </c>
      <c r="W648" s="46">
        <v>1.4E-2</v>
      </c>
      <c r="X648" s="46">
        <v>4.1000000000000002E-2</v>
      </c>
      <c r="Y648" s="46" t="s">
        <v>162</v>
      </c>
      <c r="Z648" s="46" t="s">
        <v>162</v>
      </c>
      <c r="AA648" s="46">
        <v>5.8999999999999997E-2</v>
      </c>
      <c r="AB648" s="46">
        <v>0.107</v>
      </c>
      <c r="AC648" s="46"/>
    </row>
    <row r="649" spans="1:29" x14ac:dyDescent="0.25">
      <c r="A649" s="98" t="s">
        <v>3126</v>
      </c>
      <c r="B649" s="46" t="s">
        <v>162</v>
      </c>
      <c r="C649" s="46">
        <v>0.21753246753246752</v>
      </c>
      <c r="D649" s="46">
        <v>0.32467532467532467</v>
      </c>
      <c r="E649" s="46">
        <v>0.13311688311688311</v>
      </c>
      <c r="F649" s="46">
        <v>1.2987012987012988E-2</v>
      </c>
      <c r="G649" s="46">
        <v>0.27597402597402598</v>
      </c>
      <c r="H649" s="46">
        <v>4.87012987012987E-3</v>
      </c>
      <c r="I649" s="46">
        <v>3.0844155844155844E-2</v>
      </c>
      <c r="J649" s="46">
        <v>1</v>
      </c>
      <c r="K649" s="98">
        <v>616</v>
      </c>
      <c r="L649" s="98"/>
      <c r="M649" s="98" t="s">
        <v>162</v>
      </c>
      <c r="N649" s="98" t="s">
        <v>162</v>
      </c>
      <c r="O649" s="46">
        <v>0.187</v>
      </c>
      <c r="P649" s="46">
        <v>0.252</v>
      </c>
      <c r="Q649" s="46">
        <v>0.28899999999999998</v>
      </c>
      <c r="R649" s="46">
        <v>0.36299999999999999</v>
      </c>
      <c r="S649" s="46">
        <v>0.109</v>
      </c>
      <c r="T649" s="46">
        <v>0.16200000000000001</v>
      </c>
      <c r="U649" s="46">
        <v>7.0000000000000001E-3</v>
      </c>
      <c r="V649" s="46">
        <v>2.5000000000000001E-2</v>
      </c>
      <c r="W649" s="46">
        <v>0.24199999999999999</v>
      </c>
      <c r="X649" s="46">
        <v>0.313</v>
      </c>
      <c r="Y649" s="46">
        <v>2E-3</v>
      </c>
      <c r="Z649" s="46">
        <v>1.4E-2</v>
      </c>
      <c r="AA649" s="46">
        <v>0.02</v>
      </c>
      <c r="AB649" s="46">
        <v>4.8000000000000001E-2</v>
      </c>
      <c r="AC649" s="46"/>
    </row>
    <row r="650" spans="1:29" x14ac:dyDescent="0.25">
      <c r="A650" s="98" t="s">
        <v>3127</v>
      </c>
      <c r="B650" s="46" t="s">
        <v>162</v>
      </c>
      <c r="C650" s="46">
        <v>0.4</v>
      </c>
      <c r="D650" s="46">
        <v>0.20705882352941177</v>
      </c>
      <c r="E650" s="46">
        <v>6.1176470588235297E-2</v>
      </c>
      <c r="F650" s="46">
        <v>8.9411764705882357E-2</v>
      </c>
      <c r="G650" s="46">
        <v>0.22352941176470589</v>
      </c>
      <c r="H650" s="46">
        <v>2.352941176470588E-3</v>
      </c>
      <c r="I650" s="46">
        <v>1.6470588235294119E-2</v>
      </c>
      <c r="J650" s="46">
        <v>0.99999999999999989</v>
      </c>
      <c r="K650" s="98">
        <v>425</v>
      </c>
      <c r="L650" s="98"/>
      <c r="M650" s="98" t="s">
        <v>162</v>
      </c>
      <c r="N650" s="98" t="s">
        <v>162</v>
      </c>
      <c r="O650" s="46">
        <v>0.35499999999999998</v>
      </c>
      <c r="P650" s="46">
        <v>0.44700000000000001</v>
      </c>
      <c r="Q650" s="46">
        <v>0.17100000000000001</v>
      </c>
      <c r="R650" s="46">
        <v>0.248</v>
      </c>
      <c r="S650" s="46">
        <v>4.2000000000000003E-2</v>
      </c>
      <c r="T650" s="46">
        <v>8.7999999999999995E-2</v>
      </c>
      <c r="U650" s="46">
        <v>6.6000000000000003E-2</v>
      </c>
      <c r="V650" s="46">
        <v>0.12</v>
      </c>
      <c r="W650" s="46">
        <v>0.186</v>
      </c>
      <c r="X650" s="46">
        <v>0.26600000000000001</v>
      </c>
      <c r="Y650" s="46">
        <v>0</v>
      </c>
      <c r="Z650" s="46">
        <v>1.2999999999999999E-2</v>
      </c>
      <c r="AA650" s="46">
        <v>8.0000000000000002E-3</v>
      </c>
      <c r="AB650" s="46">
        <v>3.4000000000000002E-2</v>
      </c>
      <c r="AC650" s="46"/>
    </row>
    <row r="651" spans="1:29" x14ac:dyDescent="0.25">
      <c r="A651" s="98" t="s">
        <v>3128</v>
      </c>
      <c r="B651" s="46" t="s">
        <v>162</v>
      </c>
      <c r="C651" s="46">
        <v>9.7727272727272732E-2</v>
      </c>
      <c r="D651" s="46">
        <v>0.21590909090909091</v>
      </c>
      <c r="E651" s="46">
        <v>0.10454545454545454</v>
      </c>
      <c r="F651" s="46">
        <v>3.8636363636363635E-2</v>
      </c>
      <c r="G651" s="46">
        <v>0.52272727272727271</v>
      </c>
      <c r="H651" s="46">
        <v>2.2727272727272726E-3</v>
      </c>
      <c r="I651" s="46">
        <v>1.8181818181818181E-2</v>
      </c>
      <c r="J651" s="46">
        <v>1</v>
      </c>
      <c r="K651" s="98">
        <v>440</v>
      </c>
      <c r="L651" s="98"/>
      <c r="M651" s="98" t="s">
        <v>162</v>
      </c>
      <c r="N651" s="98" t="s">
        <v>162</v>
      </c>
      <c r="O651" s="46">
        <v>7.2999999999999995E-2</v>
      </c>
      <c r="P651" s="46">
        <v>0.129</v>
      </c>
      <c r="Q651" s="46">
        <v>0.18</v>
      </c>
      <c r="R651" s="46">
        <v>0.25700000000000001</v>
      </c>
      <c r="S651" s="46">
        <v>7.9000000000000001E-2</v>
      </c>
      <c r="T651" s="46">
        <v>0.13700000000000001</v>
      </c>
      <c r="U651" s="46">
        <v>2.4E-2</v>
      </c>
      <c r="V651" s="46">
        <v>6.0999999999999999E-2</v>
      </c>
      <c r="W651" s="46">
        <v>0.47599999999999998</v>
      </c>
      <c r="X651" s="46">
        <v>0.56899999999999995</v>
      </c>
      <c r="Y651" s="46">
        <v>0</v>
      </c>
      <c r="Z651" s="46">
        <v>1.2999999999999999E-2</v>
      </c>
      <c r="AA651" s="46">
        <v>8.9999999999999993E-3</v>
      </c>
      <c r="AB651" s="46">
        <v>3.5000000000000003E-2</v>
      </c>
      <c r="AC651" s="46"/>
    </row>
    <row r="652" spans="1:29" x14ac:dyDescent="0.25">
      <c r="A652" s="98" t="s">
        <v>3129</v>
      </c>
      <c r="B652" s="46" t="s">
        <v>162</v>
      </c>
      <c r="C652" s="46">
        <v>0.29268292682926828</v>
      </c>
      <c r="D652" s="46">
        <v>0.34911525585844094</v>
      </c>
      <c r="E652" s="46">
        <v>0.16929698708751795</v>
      </c>
      <c r="F652" s="46">
        <v>6.3127690100430414E-2</v>
      </c>
      <c r="G652" s="46">
        <v>0.10569105691056911</v>
      </c>
      <c r="H652" s="46">
        <v>2.8694404591104736E-3</v>
      </c>
      <c r="I652" s="46">
        <v>1.721664275466284E-2</v>
      </c>
      <c r="J652" s="46">
        <v>1.0000000000000002</v>
      </c>
      <c r="K652" s="98">
        <v>2091</v>
      </c>
      <c r="L652" s="98"/>
      <c r="M652" s="98" t="s">
        <v>162</v>
      </c>
      <c r="N652" s="98" t="s">
        <v>162</v>
      </c>
      <c r="O652" s="46">
        <v>0.27400000000000002</v>
      </c>
      <c r="P652" s="46">
        <v>0.313</v>
      </c>
      <c r="Q652" s="46">
        <v>0.32900000000000001</v>
      </c>
      <c r="R652" s="46">
        <v>0.37</v>
      </c>
      <c r="S652" s="46">
        <v>0.154</v>
      </c>
      <c r="T652" s="46">
        <v>0.186</v>
      </c>
      <c r="U652" s="46">
        <v>5.2999999999999999E-2</v>
      </c>
      <c r="V652" s="46">
        <v>7.3999999999999996E-2</v>
      </c>
      <c r="W652" s="46">
        <v>9.2999999999999999E-2</v>
      </c>
      <c r="X652" s="46">
        <v>0.12</v>
      </c>
      <c r="Y652" s="46">
        <v>1E-3</v>
      </c>
      <c r="Z652" s="46">
        <v>6.0000000000000001E-3</v>
      </c>
      <c r="AA652" s="46">
        <v>1.2E-2</v>
      </c>
      <c r="AB652" s="46">
        <v>2.4E-2</v>
      </c>
      <c r="AC652" s="46"/>
    </row>
    <row r="653" spans="1:29" x14ac:dyDescent="0.25">
      <c r="A653" s="98" t="s">
        <v>3130</v>
      </c>
      <c r="B653" s="46" t="s">
        <v>162</v>
      </c>
      <c r="C653" s="46">
        <v>0.38669950738916259</v>
      </c>
      <c r="D653" s="46">
        <v>0.33990147783251229</v>
      </c>
      <c r="E653" s="46">
        <v>0.12315270935960591</v>
      </c>
      <c r="F653" s="46">
        <v>2.7093596059113302E-2</v>
      </c>
      <c r="G653" s="46">
        <v>9.1133004926108374E-2</v>
      </c>
      <c r="H653" s="46">
        <v>4.9261083743842365E-3</v>
      </c>
      <c r="I653" s="46">
        <v>2.7093596059113302E-2</v>
      </c>
      <c r="J653" s="46">
        <v>1</v>
      </c>
      <c r="K653" s="98">
        <v>406</v>
      </c>
      <c r="L653" s="98"/>
      <c r="M653" s="98" t="s">
        <v>162</v>
      </c>
      <c r="N653" s="98" t="s">
        <v>162</v>
      </c>
      <c r="O653" s="46">
        <v>0.34100000000000003</v>
      </c>
      <c r="P653" s="46">
        <v>0.435</v>
      </c>
      <c r="Q653" s="46">
        <v>0.29599999999999999</v>
      </c>
      <c r="R653" s="46">
        <v>0.38700000000000001</v>
      </c>
      <c r="S653" s="46">
        <v>9.5000000000000001E-2</v>
      </c>
      <c r="T653" s="46">
        <v>0.159</v>
      </c>
      <c r="U653" s="46">
        <v>1.4999999999999999E-2</v>
      </c>
      <c r="V653" s="46">
        <v>4.8000000000000001E-2</v>
      </c>
      <c r="W653" s="46">
        <v>6.7000000000000004E-2</v>
      </c>
      <c r="X653" s="46">
        <v>0.123</v>
      </c>
      <c r="Y653" s="46">
        <v>1E-3</v>
      </c>
      <c r="Z653" s="46">
        <v>1.7999999999999999E-2</v>
      </c>
      <c r="AA653" s="46">
        <v>1.4999999999999999E-2</v>
      </c>
      <c r="AB653" s="46">
        <v>4.8000000000000001E-2</v>
      </c>
      <c r="AC653" s="46"/>
    </row>
    <row r="654" spans="1:29" x14ac:dyDescent="0.25">
      <c r="A654" s="98" t="s">
        <v>3131</v>
      </c>
      <c r="B654" s="46">
        <v>5.1360268941044639E-2</v>
      </c>
      <c r="C654" s="46">
        <v>0.28973417169893545</v>
      </c>
      <c r="D654" s="46">
        <v>0.24609350681690842</v>
      </c>
      <c r="E654" s="46">
        <v>0.11461121832783415</v>
      </c>
      <c r="F654" s="46">
        <v>3.1314200336176302E-2</v>
      </c>
      <c r="G654" s="46">
        <v>0.23955674531532092</v>
      </c>
      <c r="H654" s="46">
        <v>3.3617630579592852E-3</v>
      </c>
      <c r="I654" s="46">
        <v>2.396812550582083E-2</v>
      </c>
      <c r="J654" s="46">
        <v>1</v>
      </c>
      <c r="K654" s="98">
        <v>16063</v>
      </c>
      <c r="L654" s="98"/>
      <c r="M654" s="98">
        <v>4.8000000000000001E-2</v>
      </c>
      <c r="N654" s="98">
        <v>5.5E-2</v>
      </c>
      <c r="O654" s="46">
        <v>0.28299999999999997</v>
      </c>
      <c r="P654" s="46">
        <v>0.29699999999999999</v>
      </c>
      <c r="Q654" s="46">
        <v>0.23899999999999999</v>
      </c>
      <c r="R654" s="46">
        <v>0.253</v>
      </c>
      <c r="S654" s="46">
        <v>0.11</v>
      </c>
      <c r="T654" s="46">
        <v>0.12</v>
      </c>
      <c r="U654" s="46">
        <v>2.9000000000000001E-2</v>
      </c>
      <c r="V654" s="46">
        <v>3.4000000000000002E-2</v>
      </c>
      <c r="W654" s="46">
        <v>0.23300000000000001</v>
      </c>
      <c r="X654" s="46">
        <v>0.246</v>
      </c>
      <c r="Y654" s="46">
        <v>3.0000000000000001E-3</v>
      </c>
      <c r="Z654" s="46">
        <v>4.0000000000000001E-3</v>
      </c>
      <c r="AA654" s="46">
        <v>2.1999999999999999E-2</v>
      </c>
      <c r="AB654" s="46">
        <v>2.5999999999999999E-2</v>
      </c>
      <c r="AC654" s="46"/>
    </row>
    <row r="655" spans="1:29" x14ac:dyDescent="0.25">
      <c r="A655" s="98" t="s">
        <v>3132</v>
      </c>
      <c r="B655" s="46" t="s">
        <v>162</v>
      </c>
      <c r="C655" s="46">
        <v>0.14432989690721648</v>
      </c>
      <c r="D655" s="46">
        <v>0.27061855670103091</v>
      </c>
      <c r="E655" s="46">
        <v>0.24484536082474226</v>
      </c>
      <c r="F655" s="46">
        <v>2.3195876288659795E-2</v>
      </c>
      <c r="G655" s="46">
        <v>0.3015463917525773</v>
      </c>
      <c r="H655" s="46" t="s">
        <v>162</v>
      </c>
      <c r="I655" s="46">
        <v>1.5463917525773196E-2</v>
      </c>
      <c r="J655" s="46">
        <v>1</v>
      </c>
      <c r="K655" s="98">
        <v>388</v>
      </c>
      <c r="L655" s="98"/>
      <c r="M655" s="98" t="s">
        <v>162</v>
      </c>
      <c r="N655" s="98" t="s">
        <v>162</v>
      </c>
      <c r="O655" s="46">
        <v>0.113</v>
      </c>
      <c r="P655" s="46">
        <v>0.183</v>
      </c>
      <c r="Q655" s="46">
        <v>0.22900000000000001</v>
      </c>
      <c r="R655" s="46">
        <v>0.317</v>
      </c>
      <c r="S655" s="46">
        <v>0.20499999999999999</v>
      </c>
      <c r="T655" s="46">
        <v>0.28999999999999998</v>
      </c>
      <c r="U655" s="46">
        <v>1.2E-2</v>
      </c>
      <c r="V655" s="46">
        <v>4.2999999999999997E-2</v>
      </c>
      <c r="W655" s="46">
        <v>0.25800000000000001</v>
      </c>
      <c r="X655" s="46">
        <v>0.34899999999999998</v>
      </c>
      <c r="Y655" s="46" t="s">
        <v>162</v>
      </c>
      <c r="Z655" s="46" t="s">
        <v>162</v>
      </c>
      <c r="AA655" s="46">
        <v>7.0000000000000001E-3</v>
      </c>
      <c r="AB655" s="46">
        <v>3.3000000000000002E-2</v>
      </c>
      <c r="AC655" s="46"/>
    </row>
    <row r="656" spans="1:29" x14ac:dyDescent="0.25">
      <c r="A656" s="98" t="s">
        <v>3133</v>
      </c>
      <c r="B656" s="46" t="s">
        <v>162</v>
      </c>
      <c r="C656" s="46">
        <v>0.24704813805631246</v>
      </c>
      <c r="D656" s="46">
        <v>0.33333333333333331</v>
      </c>
      <c r="E656" s="46">
        <v>0.11080835603996367</v>
      </c>
      <c r="F656" s="46">
        <v>7.5386012715712991E-2</v>
      </c>
      <c r="G656" s="46">
        <v>0.17983651226158037</v>
      </c>
      <c r="H656" s="46">
        <v>1.8165304268846503E-3</v>
      </c>
      <c r="I656" s="46">
        <v>5.1771117166212535E-2</v>
      </c>
      <c r="J656" s="46">
        <v>1</v>
      </c>
      <c r="K656" s="98">
        <v>1101</v>
      </c>
      <c r="L656" s="98"/>
      <c r="M656" s="98" t="s">
        <v>162</v>
      </c>
      <c r="N656" s="98" t="s">
        <v>162</v>
      </c>
      <c r="O656" s="46">
        <v>0.222</v>
      </c>
      <c r="P656" s="46">
        <v>0.27300000000000002</v>
      </c>
      <c r="Q656" s="46">
        <v>0.30599999999999999</v>
      </c>
      <c r="R656" s="46">
        <v>0.36199999999999999</v>
      </c>
      <c r="S656" s="46">
        <v>9.4E-2</v>
      </c>
      <c r="T656" s="46">
        <v>0.13100000000000001</v>
      </c>
      <c r="U656" s="46">
        <v>6.0999999999999999E-2</v>
      </c>
      <c r="V656" s="46">
        <v>9.2999999999999999E-2</v>
      </c>
      <c r="W656" s="46">
        <v>0.158</v>
      </c>
      <c r="X656" s="46">
        <v>0.20399999999999999</v>
      </c>
      <c r="Y656" s="46">
        <v>0</v>
      </c>
      <c r="Z656" s="46">
        <v>7.0000000000000001E-3</v>
      </c>
      <c r="AA656" s="46">
        <v>0.04</v>
      </c>
      <c r="AB656" s="46">
        <v>6.6000000000000003E-2</v>
      </c>
      <c r="AC656" s="46"/>
    </row>
    <row r="657" spans="1:29" x14ac:dyDescent="0.25">
      <c r="A657" s="98" t="s">
        <v>3134</v>
      </c>
      <c r="B657" s="46" t="s">
        <v>162</v>
      </c>
      <c r="C657" s="46">
        <v>7.1192052980132453E-2</v>
      </c>
      <c r="D657" s="46">
        <v>0.17880794701986755</v>
      </c>
      <c r="E657" s="46">
        <v>6.4569536423841056E-2</v>
      </c>
      <c r="F657" s="46">
        <v>1.6556291390728478E-2</v>
      </c>
      <c r="G657" s="46">
        <v>0.59602649006622521</v>
      </c>
      <c r="H657" s="46">
        <v>1.6556291390728477E-3</v>
      </c>
      <c r="I657" s="46">
        <v>7.1192052980132453E-2</v>
      </c>
      <c r="J657" s="46">
        <v>1</v>
      </c>
      <c r="K657" s="98">
        <v>1208</v>
      </c>
      <c r="L657" s="98"/>
      <c r="M657" s="98" t="s">
        <v>162</v>
      </c>
      <c r="N657" s="98" t="s">
        <v>162</v>
      </c>
      <c r="O657" s="46">
        <v>5.8000000000000003E-2</v>
      </c>
      <c r="P657" s="46">
        <v>8.6999999999999994E-2</v>
      </c>
      <c r="Q657" s="46">
        <v>0.158</v>
      </c>
      <c r="R657" s="46">
        <v>0.20100000000000001</v>
      </c>
      <c r="S657" s="46">
        <v>5.1999999999999998E-2</v>
      </c>
      <c r="T657" s="46">
        <v>0.08</v>
      </c>
      <c r="U657" s="46">
        <v>1.0999999999999999E-2</v>
      </c>
      <c r="V657" s="46">
        <v>2.5000000000000001E-2</v>
      </c>
      <c r="W657" s="46">
        <v>0.56799999999999995</v>
      </c>
      <c r="X657" s="46">
        <v>0.623</v>
      </c>
      <c r="Y657" s="46">
        <v>0</v>
      </c>
      <c r="Z657" s="46">
        <v>6.0000000000000001E-3</v>
      </c>
      <c r="AA657" s="46">
        <v>5.8000000000000003E-2</v>
      </c>
      <c r="AB657" s="46">
        <v>8.6999999999999994E-2</v>
      </c>
      <c r="AC657" s="46"/>
    </row>
    <row r="658" spans="1:29" x14ac:dyDescent="0.25">
      <c r="A658" s="98" t="s">
        <v>3135</v>
      </c>
      <c r="B658" s="46">
        <v>3.7596899224806204E-2</v>
      </c>
      <c r="C658" s="46">
        <v>1.937984496124031E-3</v>
      </c>
      <c r="D658" s="46">
        <v>0.65426356589147283</v>
      </c>
      <c r="E658" s="46">
        <v>0.21356589147286822</v>
      </c>
      <c r="F658" s="46">
        <v>9.6899224806201549E-3</v>
      </c>
      <c r="G658" s="46">
        <v>7.3643410852713177E-3</v>
      </c>
      <c r="H658" s="46" t="s">
        <v>162</v>
      </c>
      <c r="I658" s="46">
        <v>7.5581395348837205E-2</v>
      </c>
      <c r="J658" s="46">
        <v>1</v>
      </c>
      <c r="K658" s="98">
        <v>2580</v>
      </c>
      <c r="L658" s="98"/>
      <c r="M658" s="98">
        <v>3.1E-2</v>
      </c>
      <c r="N658" s="98">
        <v>4.5999999999999999E-2</v>
      </c>
      <c r="O658" s="46">
        <v>1E-3</v>
      </c>
      <c r="P658" s="46">
        <v>5.0000000000000001E-3</v>
      </c>
      <c r="Q658" s="46">
        <v>0.63600000000000001</v>
      </c>
      <c r="R658" s="46">
        <v>0.67200000000000004</v>
      </c>
      <c r="S658" s="46">
        <v>0.19800000000000001</v>
      </c>
      <c r="T658" s="46">
        <v>0.23</v>
      </c>
      <c r="U658" s="46">
        <v>7.0000000000000001E-3</v>
      </c>
      <c r="V658" s="46">
        <v>1.4E-2</v>
      </c>
      <c r="W658" s="46">
        <v>5.0000000000000001E-3</v>
      </c>
      <c r="X658" s="46">
        <v>1.0999999999999999E-2</v>
      </c>
      <c r="Y658" s="46" t="s">
        <v>162</v>
      </c>
      <c r="Z658" s="46" t="s">
        <v>162</v>
      </c>
      <c r="AA658" s="46">
        <v>6.6000000000000003E-2</v>
      </c>
      <c r="AB658" s="46">
        <v>8.5999999999999993E-2</v>
      </c>
      <c r="AC658" s="46"/>
    </row>
    <row r="659" spans="1:29" x14ac:dyDescent="0.25">
      <c r="A659" s="98" t="s">
        <v>3136</v>
      </c>
      <c r="B659" s="46">
        <v>5.1571709233791752E-3</v>
      </c>
      <c r="C659" s="46">
        <v>0.25491159135559921</v>
      </c>
      <c r="D659" s="46">
        <v>0.28560903732809428</v>
      </c>
      <c r="E659" s="46">
        <v>8.2760314341846761E-2</v>
      </c>
      <c r="F659" s="46">
        <v>6.2131630648330056E-2</v>
      </c>
      <c r="G659" s="46">
        <v>0.25294695481335955</v>
      </c>
      <c r="H659" s="46">
        <v>7.3673870333988212E-4</v>
      </c>
      <c r="I659" s="46">
        <v>5.574656188605108E-2</v>
      </c>
      <c r="J659" s="46">
        <v>1</v>
      </c>
      <c r="K659" s="98">
        <v>4072</v>
      </c>
      <c r="L659" s="98"/>
      <c r="M659" s="98">
        <v>3.0000000000000001E-3</v>
      </c>
      <c r="N659" s="98">
        <v>8.0000000000000002E-3</v>
      </c>
      <c r="O659" s="46">
        <v>0.24199999999999999</v>
      </c>
      <c r="P659" s="46">
        <v>0.26900000000000002</v>
      </c>
      <c r="Q659" s="46">
        <v>0.27200000000000002</v>
      </c>
      <c r="R659" s="46">
        <v>0.3</v>
      </c>
      <c r="S659" s="46">
        <v>7.4999999999999997E-2</v>
      </c>
      <c r="T659" s="46">
        <v>9.1999999999999998E-2</v>
      </c>
      <c r="U659" s="46">
        <v>5.5E-2</v>
      </c>
      <c r="V659" s="46">
        <v>7.0000000000000007E-2</v>
      </c>
      <c r="W659" s="46">
        <v>0.24</v>
      </c>
      <c r="X659" s="46">
        <v>0.26700000000000002</v>
      </c>
      <c r="Y659" s="46">
        <v>0</v>
      </c>
      <c r="Z659" s="46">
        <v>2E-3</v>
      </c>
      <c r="AA659" s="46">
        <v>4.9000000000000002E-2</v>
      </c>
      <c r="AB659" s="46">
        <v>6.3E-2</v>
      </c>
      <c r="AC659" s="46"/>
    </row>
    <row r="660" spans="1:29" x14ac:dyDescent="0.25">
      <c r="A660" s="98" t="s">
        <v>3137</v>
      </c>
      <c r="B660" s="46">
        <v>0.2857424571090515</v>
      </c>
      <c r="C660" s="46">
        <v>0.40090711891145731</v>
      </c>
      <c r="D660" s="46">
        <v>0.1723525931768882</v>
      </c>
      <c r="E660" s="46">
        <v>3.2143561427726286E-2</v>
      </c>
      <c r="F660" s="46">
        <v>2.7607966870439754E-3</v>
      </c>
      <c r="G660" s="46">
        <v>3.6481956221652533E-2</v>
      </c>
      <c r="H660" s="46">
        <v>9.8599881680141977E-4</v>
      </c>
      <c r="I660" s="46">
        <v>6.8625517649378825E-2</v>
      </c>
      <c r="J660" s="46">
        <v>1</v>
      </c>
      <c r="K660" s="98">
        <v>5071</v>
      </c>
      <c r="L660" s="98"/>
      <c r="M660" s="98">
        <v>0.27300000000000002</v>
      </c>
      <c r="N660" s="98">
        <v>0.29799999999999999</v>
      </c>
      <c r="O660" s="46">
        <v>0.38700000000000001</v>
      </c>
      <c r="P660" s="46">
        <v>0.41399999999999998</v>
      </c>
      <c r="Q660" s="46">
        <v>0.16200000000000001</v>
      </c>
      <c r="R660" s="46">
        <v>0.183</v>
      </c>
      <c r="S660" s="46">
        <v>2.8000000000000001E-2</v>
      </c>
      <c r="T660" s="46">
        <v>3.6999999999999998E-2</v>
      </c>
      <c r="U660" s="46">
        <v>2E-3</v>
      </c>
      <c r="V660" s="46">
        <v>5.0000000000000001E-3</v>
      </c>
      <c r="W660" s="46">
        <v>3.2000000000000001E-2</v>
      </c>
      <c r="X660" s="46">
        <v>4.2000000000000003E-2</v>
      </c>
      <c r="Y660" s="46">
        <v>0</v>
      </c>
      <c r="Z660" s="46">
        <v>2E-3</v>
      </c>
      <c r="AA660" s="46">
        <v>6.2E-2</v>
      </c>
      <c r="AB660" s="46">
        <v>7.5999999999999998E-2</v>
      </c>
      <c r="AC660" s="46"/>
    </row>
    <row r="661" spans="1:29" x14ac:dyDescent="0.25">
      <c r="A661" s="98" t="s">
        <v>3138</v>
      </c>
      <c r="B661" s="46" t="s">
        <v>162</v>
      </c>
      <c r="C661" s="46">
        <v>0.20037503348513261</v>
      </c>
      <c r="D661" s="46">
        <v>0.23868202518081971</v>
      </c>
      <c r="E661" s="46">
        <v>0.11947495312081435</v>
      </c>
      <c r="F661" s="46">
        <v>2.6788106080900081E-2</v>
      </c>
      <c r="G661" s="46">
        <v>0.37369407982855612</v>
      </c>
      <c r="H661" s="46">
        <v>1.3394053040450039E-3</v>
      </c>
      <c r="I661" s="46">
        <v>3.9646396999732117E-2</v>
      </c>
      <c r="J661" s="46">
        <v>1</v>
      </c>
      <c r="K661" s="98">
        <v>3733</v>
      </c>
      <c r="L661" s="98"/>
      <c r="M661" s="98" t="s">
        <v>162</v>
      </c>
      <c r="N661" s="98" t="s">
        <v>162</v>
      </c>
      <c r="O661" s="46">
        <v>0.188</v>
      </c>
      <c r="P661" s="46">
        <v>0.214</v>
      </c>
      <c r="Q661" s="46">
        <v>0.22500000000000001</v>
      </c>
      <c r="R661" s="46">
        <v>0.253</v>
      </c>
      <c r="S661" s="46">
        <v>0.109</v>
      </c>
      <c r="T661" s="46">
        <v>0.13</v>
      </c>
      <c r="U661" s="46">
        <v>2.1999999999999999E-2</v>
      </c>
      <c r="V661" s="46">
        <v>3.2000000000000001E-2</v>
      </c>
      <c r="W661" s="46">
        <v>0.35799999999999998</v>
      </c>
      <c r="X661" s="46">
        <v>0.38900000000000001</v>
      </c>
      <c r="Y661" s="46">
        <v>1E-3</v>
      </c>
      <c r="Z661" s="46">
        <v>3.0000000000000001E-3</v>
      </c>
      <c r="AA661" s="46">
        <v>3.4000000000000002E-2</v>
      </c>
      <c r="AB661" s="46">
        <v>4.5999999999999999E-2</v>
      </c>
      <c r="AC661" s="46"/>
    </row>
    <row r="662" spans="1:29" x14ac:dyDescent="0.25">
      <c r="A662" s="98" t="s">
        <v>3139</v>
      </c>
      <c r="B662" s="46" t="s">
        <v>162</v>
      </c>
      <c r="C662" s="46">
        <v>0.3619631901840491</v>
      </c>
      <c r="D662" s="46">
        <v>0.38036809815950923</v>
      </c>
      <c r="E662" s="46">
        <v>6.7484662576687116E-2</v>
      </c>
      <c r="F662" s="46">
        <v>1.3146362839614373E-2</v>
      </c>
      <c r="G662" s="46">
        <v>1.5775635407537247E-2</v>
      </c>
      <c r="H662" s="46">
        <v>8.7642418930762491E-4</v>
      </c>
      <c r="I662" s="46">
        <v>0.16038562664329536</v>
      </c>
      <c r="J662" s="46">
        <v>1</v>
      </c>
      <c r="K662" s="98">
        <v>1141</v>
      </c>
      <c r="L662" s="98"/>
      <c r="M662" s="98" t="s">
        <v>162</v>
      </c>
      <c r="N662" s="98" t="s">
        <v>162</v>
      </c>
      <c r="O662" s="46">
        <v>0.33500000000000002</v>
      </c>
      <c r="P662" s="46">
        <v>0.39</v>
      </c>
      <c r="Q662" s="46">
        <v>0.35299999999999998</v>
      </c>
      <c r="R662" s="46">
        <v>0.40899999999999997</v>
      </c>
      <c r="S662" s="46">
        <v>5.3999999999999999E-2</v>
      </c>
      <c r="T662" s="46">
        <v>8.4000000000000005E-2</v>
      </c>
      <c r="U662" s="46">
        <v>8.0000000000000002E-3</v>
      </c>
      <c r="V662" s="46">
        <v>2.1999999999999999E-2</v>
      </c>
      <c r="W662" s="46">
        <v>0.01</v>
      </c>
      <c r="X662" s="46">
        <v>2.5000000000000001E-2</v>
      </c>
      <c r="Y662" s="46">
        <v>0</v>
      </c>
      <c r="Z662" s="46">
        <v>5.0000000000000001E-3</v>
      </c>
      <c r="AA662" s="46">
        <v>0.14000000000000001</v>
      </c>
      <c r="AB662" s="46">
        <v>0.183</v>
      </c>
      <c r="AC662" s="46"/>
    </row>
    <row r="663" spans="1:29" x14ac:dyDescent="0.25">
      <c r="A663" s="98" t="s">
        <v>3140</v>
      </c>
      <c r="B663" s="46" t="s">
        <v>162</v>
      </c>
      <c r="C663" s="46">
        <v>0.15876974231088944</v>
      </c>
      <c r="D663" s="46">
        <v>0.38320864505403157</v>
      </c>
      <c r="E663" s="46">
        <v>0.12219451371571072</v>
      </c>
      <c r="F663" s="46">
        <v>3.7406483790523692E-2</v>
      </c>
      <c r="G663" s="46">
        <v>0.24438902743142144</v>
      </c>
      <c r="H663" s="46" t="s">
        <v>162</v>
      </c>
      <c r="I663" s="46">
        <v>5.4031587697423111E-2</v>
      </c>
      <c r="J663" s="46">
        <v>0.99999999999999989</v>
      </c>
      <c r="K663" s="98">
        <v>1203</v>
      </c>
      <c r="L663" s="98"/>
      <c r="M663" s="98" t="s">
        <v>162</v>
      </c>
      <c r="N663" s="98" t="s">
        <v>162</v>
      </c>
      <c r="O663" s="46">
        <v>0.13900000000000001</v>
      </c>
      <c r="P663" s="46">
        <v>0.18099999999999999</v>
      </c>
      <c r="Q663" s="46">
        <v>0.35599999999999998</v>
      </c>
      <c r="R663" s="46">
        <v>0.41099999999999998</v>
      </c>
      <c r="S663" s="46">
        <v>0.105</v>
      </c>
      <c r="T663" s="46">
        <v>0.14199999999999999</v>
      </c>
      <c r="U663" s="46">
        <v>2.8000000000000001E-2</v>
      </c>
      <c r="V663" s="46">
        <v>0.05</v>
      </c>
      <c r="W663" s="46">
        <v>0.221</v>
      </c>
      <c r="X663" s="46">
        <v>0.26900000000000002</v>
      </c>
      <c r="Y663" s="46" t="s">
        <v>162</v>
      </c>
      <c r="Z663" s="46" t="s">
        <v>162</v>
      </c>
      <c r="AA663" s="46">
        <v>4.2999999999999997E-2</v>
      </c>
      <c r="AB663" s="46">
        <v>6.8000000000000005E-2</v>
      </c>
      <c r="AC663" s="46"/>
    </row>
    <row r="664" spans="1:29" x14ac:dyDescent="0.25">
      <c r="A664" s="98" t="s">
        <v>3141</v>
      </c>
      <c r="B664" s="46" t="s">
        <v>162</v>
      </c>
      <c r="C664" s="46">
        <v>0.34005376344086019</v>
      </c>
      <c r="D664" s="46">
        <v>0.18279569892473119</v>
      </c>
      <c r="E664" s="46">
        <v>6.7204301075268813E-2</v>
      </c>
      <c r="F664" s="46">
        <v>0.11155913978494623</v>
      </c>
      <c r="G664" s="46">
        <v>0.23387096774193547</v>
      </c>
      <c r="H664" s="46" t="s">
        <v>162</v>
      </c>
      <c r="I664" s="46">
        <v>6.4516129032258063E-2</v>
      </c>
      <c r="J664" s="46">
        <v>1</v>
      </c>
      <c r="K664" s="98">
        <v>744</v>
      </c>
      <c r="L664" s="98"/>
      <c r="M664" s="98" t="s">
        <v>162</v>
      </c>
      <c r="N664" s="98" t="s">
        <v>162</v>
      </c>
      <c r="O664" s="46">
        <v>0.307</v>
      </c>
      <c r="P664" s="46">
        <v>0.375</v>
      </c>
      <c r="Q664" s="46">
        <v>0.157</v>
      </c>
      <c r="R664" s="46">
        <v>0.21199999999999999</v>
      </c>
      <c r="S664" s="46">
        <v>5.0999999999999997E-2</v>
      </c>
      <c r="T664" s="46">
        <v>8.7999999999999995E-2</v>
      </c>
      <c r="U664" s="46">
        <v>9.0999999999999998E-2</v>
      </c>
      <c r="V664" s="46">
        <v>0.13600000000000001</v>
      </c>
      <c r="W664" s="46">
        <v>0.20499999999999999</v>
      </c>
      <c r="X664" s="46">
        <v>0.26600000000000001</v>
      </c>
      <c r="Y664" s="46" t="s">
        <v>162</v>
      </c>
      <c r="Z664" s="46" t="s">
        <v>162</v>
      </c>
      <c r="AA664" s="46">
        <v>4.9000000000000002E-2</v>
      </c>
      <c r="AB664" s="46">
        <v>8.5000000000000006E-2</v>
      </c>
      <c r="AC664" s="46"/>
    </row>
    <row r="665" spans="1:29" x14ac:dyDescent="0.25">
      <c r="A665" s="98" t="s">
        <v>3142</v>
      </c>
      <c r="B665" s="46" t="s">
        <v>162</v>
      </c>
      <c r="C665" s="46">
        <v>9.0604026845637578E-2</v>
      </c>
      <c r="D665" s="46">
        <v>0.21029082774049218</v>
      </c>
      <c r="E665" s="46">
        <v>0.10514541387024609</v>
      </c>
      <c r="F665" s="46">
        <v>4.2505592841163314E-2</v>
      </c>
      <c r="G665" s="46">
        <v>0.48434004474272929</v>
      </c>
      <c r="H665" s="46">
        <v>4.4742729306487695E-3</v>
      </c>
      <c r="I665" s="46">
        <v>6.2639821029082776E-2</v>
      </c>
      <c r="J665" s="46">
        <v>1</v>
      </c>
      <c r="K665" s="98">
        <v>894</v>
      </c>
      <c r="L665" s="98"/>
      <c r="M665" s="98" t="s">
        <v>162</v>
      </c>
      <c r="N665" s="98" t="s">
        <v>162</v>
      </c>
      <c r="O665" s="46">
        <v>7.2999999999999995E-2</v>
      </c>
      <c r="P665" s="46">
        <v>0.111</v>
      </c>
      <c r="Q665" s="46">
        <v>0.185</v>
      </c>
      <c r="R665" s="46">
        <v>0.23799999999999999</v>
      </c>
      <c r="S665" s="46">
        <v>8.6999999999999994E-2</v>
      </c>
      <c r="T665" s="46">
        <v>0.127</v>
      </c>
      <c r="U665" s="46">
        <v>3.1E-2</v>
      </c>
      <c r="V665" s="46">
        <v>5.8000000000000003E-2</v>
      </c>
      <c r="W665" s="46">
        <v>0.45200000000000001</v>
      </c>
      <c r="X665" s="46">
        <v>0.51700000000000002</v>
      </c>
      <c r="Y665" s="46">
        <v>2E-3</v>
      </c>
      <c r="Z665" s="46">
        <v>1.0999999999999999E-2</v>
      </c>
      <c r="AA665" s="46">
        <v>4.9000000000000002E-2</v>
      </c>
      <c r="AB665" s="46">
        <v>0.08</v>
      </c>
      <c r="AC665" s="46"/>
    </row>
    <row r="666" spans="1:29" x14ac:dyDescent="0.25">
      <c r="A666" s="98" t="s">
        <v>3143</v>
      </c>
      <c r="B666" s="46" t="s">
        <v>162</v>
      </c>
      <c r="C666" s="46">
        <v>0.25497630331753557</v>
      </c>
      <c r="D666" s="46">
        <v>0.43578199052132699</v>
      </c>
      <c r="E666" s="46">
        <v>9.9289099526066349E-2</v>
      </c>
      <c r="F666" s="46">
        <v>5.3791469194312796E-2</v>
      </c>
      <c r="G666" s="46">
        <v>7.7014218009478677E-2</v>
      </c>
      <c r="H666" s="46">
        <v>2.3696682464454977E-4</v>
      </c>
      <c r="I666" s="46">
        <v>7.8909952606635067E-2</v>
      </c>
      <c r="J666" s="46">
        <v>1</v>
      </c>
      <c r="K666" s="98">
        <v>4220</v>
      </c>
      <c r="L666" s="98"/>
      <c r="M666" s="98" t="s">
        <v>162</v>
      </c>
      <c r="N666" s="98" t="s">
        <v>162</v>
      </c>
      <c r="O666" s="46">
        <v>0.24199999999999999</v>
      </c>
      <c r="P666" s="46">
        <v>0.26800000000000002</v>
      </c>
      <c r="Q666" s="46">
        <v>0.42099999999999999</v>
      </c>
      <c r="R666" s="46">
        <v>0.45100000000000001</v>
      </c>
      <c r="S666" s="46">
        <v>9.0999999999999998E-2</v>
      </c>
      <c r="T666" s="46">
        <v>0.109</v>
      </c>
      <c r="U666" s="46">
        <v>4.7E-2</v>
      </c>
      <c r="V666" s="46">
        <v>6.0999999999999999E-2</v>
      </c>
      <c r="W666" s="46">
        <v>6.9000000000000006E-2</v>
      </c>
      <c r="X666" s="46">
        <v>8.5000000000000006E-2</v>
      </c>
      <c r="Y666" s="46">
        <v>0</v>
      </c>
      <c r="Z666" s="46">
        <v>1E-3</v>
      </c>
      <c r="AA666" s="46">
        <v>7.0999999999999994E-2</v>
      </c>
      <c r="AB666" s="46">
        <v>8.6999999999999994E-2</v>
      </c>
      <c r="AC666" s="46"/>
    </row>
    <row r="667" spans="1:29" x14ac:dyDescent="0.25">
      <c r="A667" s="98" t="s">
        <v>3144</v>
      </c>
      <c r="B667" s="46" t="s">
        <v>162</v>
      </c>
      <c r="C667" s="46">
        <v>0.34433962264150941</v>
      </c>
      <c r="D667" s="46">
        <v>0.43160377358490565</v>
      </c>
      <c r="E667" s="46">
        <v>6.25E-2</v>
      </c>
      <c r="F667" s="46">
        <v>2.7122641509433963E-2</v>
      </c>
      <c r="G667" s="46">
        <v>7.783018867924528E-2</v>
      </c>
      <c r="H667" s="46" t="s">
        <v>162</v>
      </c>
      <c r="I667" s="46">
        <v>5.6603773584905662E-2</v>
      </c>
      <c r="J667" s="46">
        <v>1</v>
      </c>
      <c r="K667" s="98">
        <v>848</v>
      </c>
      <c r="L667" s="98"/>
      <c r="M667" s="98" t="s">
        <v>162</v>
      </c>
      <c r="N667" s="98" t="s">
        <v>162</v>
      </c>
      <c r="O667" s="46">
        <v>0.313</v>
      </c>
      <c r="P667" s="46">
        <v>0.377</v>
      </c>
      <c r="Q667" s="46">
        <v>0.39900000000000002</v>
      </c>
      <c r="R667" s="46">
        <v>0.46500000000000002</v>
      </c>
      <c r="S667" s="46">
        <v>4.8000000000000001E-2</v>
      </c>
      <c r="T667" s="46">
        <v>8.1000000000000003E-2</v>
      </c>
      <c r="U667" s="46">
        <v>1.7999999999999999E-2</v>
      </c>
      <c r="V667" s="46">
        <v>0.04</v>
      </c>
      <c r="W667" s="46">
        <v>6.2E-2</v>
      </c>
      <c r="X667" s="46">
        <v>9.8000000000000004E-2</v>
      </c>
      <c r="Y667" s="46" t="s">
        <v>162</v>
      </c>
      <c r="Z667" s="46" t="s">
        <v>162</v>
      </c>
      <c r="AA667" s="46">
        <v>4.2999999999999997E-2</v>
      </c>
      <c r="AB667" s="46">
        <v>7.3999999999999996E-2</v>
      </c>
      <c r="AC667" s="46"/>
    </row>
    <row r="668" spans="1:29" x14ac:dyDescent="0.25">
      <c r="A668" s="98" t="s">
        <v>3145</v>
      </c>
      <c r="B668" s="46">
        <v>4.6289907796525122E-2</v>
      </c>
      <c r="C668" s="46">
        <v>0.24258295176566519</v>
      </c>
      <c r="D668" s="46">
        <v>0.29182086182023459</v>
      </c>
      <c r="E668" s="46">
        <v>9.4273348805118229E-2</v>
      </c>
      <c r="F668" s="46">
        <v>3.9892115662046042E-2</v>
      </c>
      <c r="G668" s="46">
        <v>0.21717995358464529</v>
      </c>
      <c r="H668" s="46">
        <v>1.1290221413786615E-3</v>
      </c>
      <c r="I668" s="46">
        <v>6.6831838424386877E-2</v>
      </c>
      <c r="J668" s="46">
        <v>1</v>
      </c>
      <c r="K668" s="98">
        <v>31886</v>
      </c>
      <c r="L668" s="98"/>
      <c r="M668" s="98">
        <v>4.3999999999999997E-2</v>
      </c>
      <c r="N668" s="98">
        <v>4.9000000000000002E-2</v>
      </c>
      <c r="O668" s="46">
        <v>0.23799999999999999</v>
      </c>
      <c r="P668" s="46">
        <v>0.247</v>
      </c>
      <c r="Q668" s="46">
        <v>0.28699999999999998</v>
      </c>
      <c r="R668" s="46">
        <v>0.29699999999999999</v>
      </c>
      <c r="S668" s="46">
        <v>9.0999999999999998E-2</v>
      </c>
      <c r="T668" s="46">
        <v>9.8000000000000004E-2</v>
      </c>
      <c r="U668" s="46">
        <v>3.7999999999999999E-2</v>
      </c>
      <c r="V668" s="46">
        <v>4.2000000000000003E-2</v>
      </c>
      <c r="W668" s="46">
        <v>0.21299999999999999</v>
      </c>
      <c r="X668" s="46">
        <v>0.222</v>
      </c>
      <c r="Y668" s="46">
        <v>1E-3</v>
      </c>
      <c r="Z668" s="46">
        <v>2E-3</v>
      </c>
      <c r="AA668" s="46">
        <v>6.4000000000000001E-2</v>
      </c>
      <c r="AB668" s="46">
        <v>7.0000000000000007E-2</v>
      </c>
      <c r="AC668" s="46"/>
    </row>
    <row r="669" spans="1:29" x14ac:dyDescent="0.25">
      <c r="A669" s="98" t="s">
        <v>3146</v>
      </c>
      <c r="B669" s="46" t="s">
        <v>162</v>
      </c>
      <c r="C669" s="46">
        <v>0.16514954486345904</v>
      </c>
      <c r="D669" s="46">
        <v>0.31469440832249673</v>
      </c>
      <c r="E669" s="46">
        <v>0.16905071521456436</v>
      </c>
      <c r="F669" s="46">
        <v>5.071521456436931E-2</v>
      </c>
      <c r="G669" s="46">
        <v>0.24317295188556567</v>
      </c>
      <c r="H669" s="46">
        <v>2.6007802340702211E-3</v>
      </c>
      <c r="I669" s="46">
        <v>5.4616384915474644E-2</v>
      </c>
      <c r="J669" s="46">
        <v>0.99999999999999989</v>
      </c>
      <c r="K669" s="98">
        <v>769</v>
      </c>
      <c r="L669" s="98"/>
      <c r="M669" s="98" t="s">
        <v>162</v>
      </c>
      <c r="N669" s="98" t="s">
        <v>162</v>
      </c>
      <c r="O669" s="46">
        <v>0.14099999999999999</v>
      </c>
      <c r="P669" s="46">
        <v>0.193</v>
      </c>
      <c r="Q669" s="46">
        <v>0.28299999999999997</v>
      </c>
      <c r="R669" s="46">
        <v>0.34799999999999998</v>
      </c>
      <c r="S669" s="46">
        <v>0.14399999999999999</v>
      </c>
      <c r="T669" s="46">
        <v>0.19700000000000001</v>
      </c>
      <c r="U669" s="46">
        <v>3.6999999999999998E-2</v>
      </c>
      <c r="V669" s="46">
        <v>6.9000000000000006E-2</v>
      </c>
      <c r="W669" s="46">
        <v>0.214</v>
      </c>
      <c r="X669" s="46">
        <v>0.27500000000000002</v>
      </c>
      <c r="Y669" s="46">
        <v>1E-3</v>
      </c>
      <c r="Z669" s="46">
        <v>8.9999999999999993E-3</v>
      </c>
      <c r="AA669" s="46">
        <v>4.1000000000000002E-2</v>
      </c>
      <c r="AB669" s="46">
        <v>7.2999999999999995E-2</v>
      </c>
      <c r="AC669" s="46"/>
    </row>
    <row r="670" spans="1:29" x14ac:dyDescent="0.25">
      <c r="A670" s="98" t="s">
        <v>3147</v>
      </c>
      <c r="B670" s="46" t="s">
        <v>162</v>
      </c>
      <c r="C670" s="46">
        <v>0.2066326530612245</v>
      </c>
      <c r="D670" s="46">
        <v>0.36734693877551022</v>
      </c>
      <c r="E670" s="46">
        <v>0.12755102040816327</v>
      </c>
      <c r="F670" s="46">
        <v>5.8673469387755105E-2</v>
      </c>
      <c r="G670" s="46">
        <v>0.21428571428571427</v>
      </c>
      <c r="H670" s="46" t="s">
        <v>162</v>
      </c>
      <c r="I670" s="46">
        <v>2.5510204081632654E-2</v>
      </c>
      <c r="J670" s="46">
        <v>1</v>
      </c>
      <c r="K670" s="98">
        <v>784</v>
      </c>
      <c r="L670" s="98"/>
      <c r="M670" s="98" t="s">
        <v>162</v>
      </c>
      <c r="N670" s="98" t="s">
        <v>162</v>
      </c>
      <c r="O670" s="46">
        <v>0.18</v>
      </c>
      <c r="P670" s="46">
        <v>0.23599999999999999</v>
      </c>
      <c r="Q670" s="46">
        <v>0.33400000000000002</v>
      </c>
      <c r="R670" s="46">
        <v>0.40200000000000002</v>
      </c>
      <c r="S670" s="46">
        <v>0.106</v>
      </c>
      <c r="T670" s="46">
        <v>0.153</v>
      </c>
      <c r="U670" s="46">
        <v>4.3999999999999997E-2</v>
      </c>
      <c r="V670" s="46">
        <v>7.6999999999999999E-2</v>
      </c>
      <c r="W670" s="46">
        <v>0.187</v>
      </c>
      <c r="X670" s="46">
        <v>0.24399999999999999</v>
      </c>
      <c r="Y670" s="46" t="s">
        <v>162</v>
      </c>
      <c r="Z670" s="46" t="s">
        <v>162</v>
      </c>
      <c r="AA670" s="46">
        <v>1.7000000000000001E-2</v>
      </c>
      <c r="AB670" s="46">
        <v>3.9E-2</v>
      </c>
      <c r="AC670" s="46"/>
    </row>
    <row r="671" spans="1:29" x14ac:dyDescent="0.25">
      <c r="A671" s="98" t="s">
        <v>3148</v>
      </c>
      <c r="B671" s="46" t="s">
        <v>162</v>
      </c>
      <c r="C671" s="46">
        <v>4.6099290780141841E-2</v>
      </c>
      <c r="D671" s="46">
        <v>0.19976359338061467</v>
      </c>
      <c r="E671" s="46">
        <v>7.5650118203309691E-2</v>
      </c>
      <c r="F671" s="46">
        <v>1.4184397163120567E-2</v>
      </c>
      <c r="G671" s="46">
        <v>0.60165484633569744</v>
      </c>
      <c r="H671" s="46" t="s">
        <v>162</v>
      </c>
      <c r="I671" s="46">
        <v>6.2647754137115833E-2</v>
      </c>
      <c r="J671" s="46">
        <v>1</v>
      </c>
      <c r="K671" s="98">
        <v>846</v>
      </c>
      <c r="L671" s="98"/>
      <c r="M671" s="98" t="s">
        <v>162</v>
      </c>
      <c r="N671" s="98" t="s">
        <v>162</v>
      </c>
      <c r="O671" s="46">
        <v>3.4000000000000002E-2</v>
      </c>
      <c r="P671" s="46">
        <v>6.2E-2</v>
      </c>
      <c r="Q671" s="46">
        <v>0.17399999999999999</v>
      </c>
      <c r="R671" s="46">
        <v>0.22800000000000001</v>
      </c>
      <c r="S671" s="46">
        <v>0.06</v>
      </c>
      <c r="T671" s="46">
        <v>9.5000000000000001E-2</v>
      </c>
      <c r="U671" s="46">
        <v>8.0000000000000002E-3</v>
      </c>
      <c r="V671" s="46">
        <v>2.5000000000000001E-2</v>
      </c>
      <c r="W671" s="46">
        <v>0.56799999999999995</v>
      </c>
      <c r="X671" s="46">
        <v>0.63400000000000001</v>
      </c>
      <c r="Y671" s="46" t="s">
        <v>162</v>
      </c>
      <c r="Z671" s="46" t="s">
        <v>162</v>
      </c>
      <c r="AA671" s="46">
        <v>4.8000000000000001E-2</v>
      </c>
      <c r="AB671" s="46">
        <v>8.1000000000000003E-2</v>
      </c>
      <c r="AC671" s="46"/>
    </row>
    <row r="672" spans="1:29" x14ac:dyDescent="0.25">
      <c r="A672" s="98" t="s">
        <v>3149</v>
      </c>
      <c r="B672" s="46">
        <v>7.12719298245614E-3</v>
      </c>
      <c r="C672" s="46">
        <v>1.6447368421052631E-3</v>
      </c>
      <c r="D672" s="46">
        <v>0.75</v>
      </c>
      <c r="E672" s="46">
        <v>5.3179824561403508E-2</v>
      </c>
      <c r="F672" s="46">
        <v>0.11458333333333333</v>
      </c>
      <c r="G672" s="46">
        <v>1.3706140350877192E-2</v>
      </c>
      <c r="H672" s="46" t="s">
        <v>162</v>
      </c>
      <c r="I672" s="46">
        <v>5.975877192982456E-2</v>
      </c>
      <c r="J672" s="46">
        <v>1</v>
      </c>
      <c r="K672" s="98">
        <v>1824</v>
      </c>
      <c r="L672" s="98"/>
      <c r="M672" s="98">
        <v>4.0000000000000001E-3</v>
      </c>
      <c r="N672" s="98">
        <v>1.2E-2</v>
      </c>
      <c r="O672" s="46">
        <v>1E-3</v>
      </c>
      <c r="P672" s="46">
        <v>5.0000000000000001E-3</v>
      </c>
      <c r="Q672" s="46">
        <v>0.73</v>
      </c>
      <c r="R672" s="46">
        <v>0.76900000000000002</v>
      </c>
      <c r="S672" s="46">
        <v>4.3999999999999997E-2</v>
      </c>
      <c r="T672" s="46">
        <v>6.4000000000000001E-2</v>
      </c>
      <c r="U672" s="46">
        <v>0.10100000000000001</v>
      </c>
      <c r="V672" s="46">
        <v>0.13</v>
      </c>
      <c r="W672" s="46">
        <v>8.9999999999999993E-3</v>
      </c>
      <c r="X672" s="46">
        <v>0.02</v>
      </c>
      <c r="Y672" s="46" t="s">
        <v>162</v>
      </c>
      <c r="Z672" s="46" t="s">
        <v>162</v>
      </c>
      <c r="AA672" s="46">
        <v>0.05</v>
      </c>
      <c r="AB672" s="46">
        <v>7.1999999999999995E-2</v>
      </c>
      <c r="AC672" s="46"/>
    </row>
    <row r="673" spans="1:29" x14ac:dyDescent="0.25">
      <c r="A673" s="98" t="s">
        <v>3150</v>
      </c>
      <c r="B673" s="46" t="s">
        <v>162</v>
      </c>
      <c r="C673" s="46">
        <v>0.19448881789137379</v>
      </c>
      <c r="D673" s="46">
        <v>0.30790734824281152</v>
      </c>
      <c r="E673" s="46">
        <v>0.13538338658146964</v>
      </c>
      <c r="F673" s="46">
        <v>3.6741214057507986E-2</v>
      </c>
      <c r="G673" s="46">
        <v>0.29432907348242809</v>
      </c>
      <c r="H673" s="46" t="s">
        <v>162</v>
      </c>
      <c r="I673" s="46">
        <v>3.1150159744408944E-2</v>
      </c>
      <c r="J673" s="46">
        <v>1</v>
      </c>
      <c r="K673" s="98">
        <v>2504</v>
      </c>
      <c r="L673" s="98"/>
      <c r="M673" s="98" t="s">
        <v>162</v>
      </c>
      <c r="N673" s="98" t="s">
        <v>162</v>
      </c>
      <c r="O673" s="46">
        <v>0.17899999999999999</v>
      </c>
      <c r="P673" s="46">
        <v>0.21</v>
      </c>
      <c r="Q673" s="46">
        <v>0.28999999999999998</v>
      </c>
      <c r="R673" s="46">
        <v>0.32600000000000001</v>
      </c>
      <c r="S673" s="46">
        <v>0.123</v>
      </c>
      <c r="T673" s="46">
        <v>0.14899999999999999</v>
      </c>
      <c r="U673" s="46">
        <v>0.03</v>
      </c>
      <c r="V673" s="46">
        <v>4.4999999999999998E-2</v>
      </c>
      <c r="W673" s="46">
        <v>0.27700000000000002</v>
      </c>
      <c r="X673" s="46">
        <v>0.312</v>
      </c>
      <c r="Y673" s="46" t="s">
        <v>162</v>
      </c>
      <c r="Z673" s="46" t="s">
        <v>162</v>
      </c>
      <c r="AA673" s="46">
        <v>2.5000000000000001E-2</v>
      </c>
      <c r="AB673" s="46">
        <v>3.9E-2</v>
      </c>
      <c r="AC673" s="46"/>
    </row>
    <row r="674" spans="1:29" x14ac:dyDescent="0.25">
      <c r="A674" s="98" t="s">
        <v>3151</v>
      </c>
      <c r="B674" s="46">
        <v>0.23274094326725905</v>
      </c>
      <c r="C674" s="46">
        <v>0.39439507860560491</v>
      </c>
      <c r="D674" s="46">
        <v>0.20061517429938483</v>
      </c>
      <c r="E674" s="46">
        <v>6.5276828434723169E-2</v>
      </c>
      <c r="F674" s="46">
        <v>7.8605604921394394E-3</v>
      </c>
      <c r="G674" s="46">
        <v>6.2542720437457275E-2</v>
      </c>
      <c r="H674" s="46" t="s">
        <v>162</v>
      </c>
      <c r="I674" s="46">
        <v>3.6568694463431306E-2</v>
      </c>
      <c r="J674" s="46">
        <v>1</v>
      </c>
      <c r="K674" s="98">
        <v>2926</v>
      </c>
      <c r="L674" s="98"/>
      <c r="M674" s="98">
        <v>0.218</v>
      </c>
      <c r="N674" s="98">
        <v>0.248</v>
      </c>
      <c r="O674" s="46">
        <v>0.377</v>
      </c>
      <c r="P674" s="46">
        <v>0.41199999999999998</v>
      </c>
      <c r="Q674" s="46">
        <v>0.187</v>
      </c>
      <c r="R674" s="46">
        <v>0.216</v>
      </c>
      <c r="S674" s="46">
        <v>5.7000000000000002E-2</v>
      </c>
      <c r="T674" s="46">
        <v>7.4999999999999997E-2</v>
      </c>
      <c r="U674" s="46">
        <v>5.0000000000000001E-3</v>
      </c>
      <c r="V674" s="46">
        <v>1.2E-2</v>
      </c>
      <c r="W674" s="46">
        <v>5.3999999999999999E-2</v>
      </c>
      <c r="X674" s="46">
        <v>7.1999999999999995E-2</v>
      </c>
      <c r="Y674" s="46" t="s">
        <v>162</v>
      </c>
      <c r="Z674" s="46" t="s">
        <v>162</v>
      </c>
      <c r="AA674" s="46">
        <v>0.03</v>
      </c>
      <c r="AB674" s="46">
        <v>4.3999999999999997E-2</v>
      </c>
      <c r="AC674" s="46"/>
    </row>
    <row r="675" spans="1:29" x14ac:dyDescent="0.25">
      <c r="A675" s="98" t="s">
        <v>3152</v>
      </c>
      <c r="B675" s="46" t="s">
        <v>162</v>
      </c>
      <c r="C675" s="46">
        <v>0.20672478206724781</v>
      </c>
      <c r="D675" s="46">
        <v>0.25311332503113326</v>
      </c>
      <c r="E675" s="46">
        <v>0.12577833125778332</v>
      </c>
      <c r="F675" s="46">
        <v>1.4009962640099627E-2</v>
      </c>
      <c r="G675" s="46">
        <v>0.36612702366127026</v>
      </c>
      <c r="H675" s="46" t="s">
        <v>162</v>
      </c>
      <c r="I675" s="46">
        <v>3.4246575342465752E-2</v>
      </c>
      <c r="J675" s="46">
        <v>1</v>
      </c>
      <c r="K675" s="98">
        <v>3212</v>
      </c>
      <c r="L675" s="98"/>
      <c r="M675" s="98" t="s">
        <v>162</v>
      </c>
      <c r="N675" s="98" t="s">
        <v>162</v>
      </c>
      <c r="O675" s="46">
        <v>0.193</v>
      </c>
      <c r="P675" s="46">
        <v>0.221</v>
      </c>
      <c r="Q675" s="46">
        <v>0.23799999999999999</v>
      </c>
      <c r="R675" s="46">
        <v>0.26800000000000002</v>
      </c>
      <c r="S675" s="46">
        <v>0.115</v>
      </c>
      <c r="T675" s="46">
        <v>0.13800000000000001</v>
      </c>
      <c r="U675" s="46">
        <v>0.01</v>
      </c>
      <c r="V675" s="46">
        <v>1.9E-2</v>
      </c>
      <c r="W675" s="46">
        <v>0.35</v>
      </c>
      <c r="X675" s="46">
        <v>0.38300000000000001</v>
      </c>
      <c r="Y675" s="46" t="s">
        <v>162</v>
      </c>
      <c r="Z675" s="46" t="s">
        <v>162</v>
      </c>
      <c r="AA675" s="46">
        <v>2.8000000000000001E-2</v>
      </c>
      <c r="AB675" s="46">
        <v>4.1000000000000002E-2</v>
      </c>
      <c r="AC675" s="46"/>
    </row>
    <row r="676" spans="1:29" x14ac:dyDescent="0.25">
      <c r="A676" s="98" t="s">
        <v>3153</v>
      </c>
      <c r="B676" s="46" t="s">
        <v>162</v>
      </c>
      <c r="C676" s="46">
        <v>0.35353535353535354</v>
      </c>
      <c r="D676" s="46">
        <v>0.43867243867243866</v>
      </c>
      <c r="E676" s="46">
        <v>7.2150072150072145E-2</v>
      </c>
      <c r="F676" s="46">
        <v>8.658008658008658E-3</v>
      </c>
      <c r="G676" s="46">
        <v>2.3088023088023088E-2</v>
      </c>
      <c r="H676" s="46" t="s">
        <v>162</v>
      </c>
      <c r="I676" s="46">
        <v>0.1038961038961039</v>
      </c>
      <c r="J676" s="46">
        <v>1</v>
      </c>
      <c r="K676" s="98">
        <v>693</v>
      </c>
      <c r="L676" s="98"/>
      <c r="M676" s="98" t="s">
        <v>162</v>
      </c>
      <c r="N676" s="98" t="s">
        <v>162</v>
      </c>
      <c r="O676" s="46">
        <v>0.31900000000000001</v>
      </c>
      <c r="P676" s="46">
        <v>0.39</v>
      </c>
      <c r="Q676" s="46">
        <v>0.40200000000000002</v>
      </c>
      <c r="R676" s="46">
        <v>0.47599999999999998</v>
      </c>
      <c r="S676" s="46">
        <v>5.5E-2</v>
      </c>
      <c r="T676" s="46">
        <v>9.4E-2</v>
      </c>
      <c r="U676" s="46">
        <v>4.0000000000000001E-3</v>
      </c>
      <c r="V676" s="46">
        <v>1.9E-2</v>
      </c>
      <c r="W676" s="46">
        <v>1.4E-2</v>
      </c>
      <c r="X676" s="46">
        <v>3.6999999999999998E-2</v>
      </c>
      <c r="Y676" s="46" t="s">
        <v>162</v>
      </c>
      <c r="Z676" s="46" t="s">
        <v>162</v>
      </c>
      <c r="AA676" s="46">
        <v>8.3000000000000004E-2</v>
      </c>
      <c r="AB676" s="46">
        <v>0.129</v>
      </c>
      <c r="AC676" s="46"/>
    </row>
    <row r="677" spans="1:29" x14ac:dyDescent="0.25">
      <c r="A677" s="98" t="s">
        <v>3154</v>
      </c>
      <c r="B677" s="46" t="s">
        <v>162</v>
      </c>
      <c r="C677" s="46">
        <v>0.125</v>
      </c>
      <c r="D677" s="46">
        <v>0.38983050847457629</v>
      </c>
      <c r="E677" s="46">
        <v>0.19279661016949154</v>
      </c>
      <c r="F677" s="46">
        <v>2.3305084745762712E-2</v>
      </c>
      <c r="G677" s="46">
        <v>0.24576271186440679</v>
      </c>
      <c r="H677" s="46" t="s">
        <v>162</v>
      </c>
      <c r="I677" s="46">
        <v>2.3305084745762712E-2</v>
      </c>
      <c r="J677" s="46">
        <v>1.0000000000000002</v>
      </c>
      <c r="K677" s="98">
        <v>472</v>
      </c>
      <c r="L677" s="98"/>
      <c r="M677" s="98" t="s">
        <v>162</v>
      </c>
      <c r="N677" s="98" t="s">
        <v>162</v>
      </c>
      <c r="O677" s="46">
        <v>9.8000000000000004E-2</v>
      </c>
      <c r="P677" s="46">
        <v>0.158</v>
      </c>
      <c r="Q677" s="46">
        <v>0.34699999999999998</v>
      </c>
      <c r="R677" s="46">
        <v>0.435</v>
      </c>
      <c r="S677" s="46">
        <v>0.16</v>
      </c>
      <c r="T677" s="46">
        <v>0.23100000000000001</v>
      </c>
      <c r="U677" s="46">
        <v>1.2999999999999999E-2</v>
      </c>
      <c r="V677" s="46">
        <v>4.1000000000000002E-2</v>
      </c>
      <c r="W677" s="46">
        <v>0.20899999999999999</v>
      </c>
      <c r="X677" s="46">
        <v>0.28699999999999998</v>
      </c>
      <c r="Y677" s="46" t="s">
        <v>162</v>
      </c>
      <c r="Z677" s="46" t="s">
        <v>162</v>
      </c>
      <c r="AA677" s="46">
        <v>1.2999999999999999E-2</v>
      </c>
      <c r="AB677" s="46">
        <v>4.1000000000000002E-2</v>
      </c>
      <c r="AC677" s="46"/>
    </row>
    <row r="678" spans="1:29" x14ac:dyDescent="0.25">
      <c r="A678" s="98" t="s">
        <v>3155</v>
      </c>
      <c r="B678" s="46" t="s">
        <v>162</v>
      </c>
      <c r="C678" s="46">
        <v>0.28547854785478549</v>
      </c>
      <c r="D678" s="46">
        <v>0.21452145214521451</v>
      </c>
      <c r="E678" s="46">
        <v>0.16501650165016502</v>
      </c>
      <c r="F678" s="46">
        <v>6.6006600660066E-2</v>
      </c>
      <c r="G678" s="46">
        <v>0.24092409240924093</v>
      </c>
      <c r="H678" s="46" t="s">
        <v>162</v>
      </c>
      <c r="I678" s="46">
        <v>2.8052805280528052E-2</v>
      </c>
      <c r="J678" s="46">
        <v>1</v>
      </c>
      <c r="K678" s="98">
        <v>606</v>
      </c>
      <c r="L678" s="98"/>
      <c r="M678" s="98" t="s">
        <v>162</v>
      </c>
      <c r="N678" s="98" t="s">
        <v>162</v>
      </c>
      <c r="O678" s="46">
        <v>0.251</v>
      </c>
      <c r="P678" s="46">
        <v>0.32300000000000001</v>
      </c>
      <c r="Q678" s="46">
        <v>0.184</v>
      </c>
      <c r="R678" s="46">
        <v>0.249</v>
      </c>
      <c r="S678" s="46">
        <v>0.13800000000000001</v>
      </c>
      <c r="T678" s="46">
        <v>0.19700000000000001</v>
      </c>
      <c r="U678" s="46">
        <v>4.9000000000000002E-2</v>
      </c>
      <c r="V678" s="46">
        <v>8.8999999999999996E-2</v>
      </c>
      <c r="W678" s="46">
        <v>0.20899999999999999</v>
      </c>
      <c r="X678" s="46">
        <v>0.27700000000000002</v>
      </c>
      <c r="Y678" s="46" t="s">
        <v>162</v>
      </c>
      <c r="Z678" s="46" t="s">
        <v>162</v>
      </c>
      <c r="AA678" s="46">
        <v>1.7999999999999999E-2</v>
      </c>
      <c r="AB678" s="46">
        <v>4.3999999999999997E-2</v>
      </c>
      <c r="AC678" s="46"/>
    </row>
    <row r="679" spans="1:29" x14ac:dyDescent="0.25">
      <c r="A679" s="98" t="s">
        <v>3156</v>
      </c>
      <c r="B679" s="46" t="s">
        <v>162</v>
      </c>
      <c r="C679" s="46">
        <v>9.3203883495145634E-2</v>
      </c>
      <c r="D679" s="46">
        <v>0.18834951456310681</v>
      </c>
      <c r="E679" s="46">
        <v>0.12815533980582525</v>
      </c>
      <c r="F679" s="46">
        <v>3.4951456310679613E-2</v>
      </c>
      <c r="G679" s="46">
        <v>0.49320388349514566</v>
      </c>
      <c r="H679" s="46" t="s">
        <v>162</v>
      </c>
      <c r="I679" s="46">
        <v>6.2135922330097085E-2</v>
      </c>
      <c r="J679" s="46">
        <v>1</v>
      </c>
      <c r="K679" s="98">
        <v>515</v>
      </c>
      <c r="L679" s="98"/>
      <c r="M679" s="98" t="s">
        <v>162</v>
      </c>
      <c r="N679" s="98" t="s">
        <v>162</v>
      </c>
      <c r="O679" s="46">
        <v>7.0999999999999994E-2</v>
      </c>
      <c r="P679" s="46">
        <v>0.121</v>
      </c>
      <c r="Q679" s="46">
        <v>0.157</v>
      </c>
      <c r="R679" s="46">
        <v>0.224</v>
      </c>
      <c r="S679" s="46">
        <v>0.10199999999999999</v>
      </c>
      <c r="T679" s="46">
        <v>0.16</v>
      </c>
      <c r="U679" s="46">
        <v>2.1999999999999999E-2</v>
      </c>
      <c r="V679" s="46">
        <v>5.5E-2</v>
      </c>
      <c r="W679" s="46">
        <v>0.45</v>
      </c>
      <c r="X679" s="46">
        <v>0.53600000000000003</v>
      </c>
      <c r="Y679" s="46" t="s">
        <v>162</v>
      </c>
      <c r="Z679" s="46" t="s">
        <v>162</v>
      </c>
      <c r="AA679" s="46">
        <v>4.3999999999999997E-2</v>
      </c>
      <c r="AB679" s="46">
        <v>8.5999999999999993E-2</v>
      </c>
      <c r="AC679" s="46"/>
    </row>
    <row r="680" spans="1:29" x14ac:dyDescent="0.25">
      <c r="A680" s="98" t="s">
        <v>3157</v>
      </c>
      <c r="B680" s="46" t="s">
        <v>162</v>
      </c>
      <c r="C680" s="46">
        <v>0.2084130019120459</v>
      </c>
      <c r="D680" s="46">
        <v>0.45506692160611856</v>
      </c>
      <c r="E680" s="46">
        <v>0.13346080305927344</v>
      </c>
      <c r="F680" s="46">
        <v>3.518164435946463E-2</v>
      </c>
      <c r="G680" s="46">
        <v>0.13154875717017209</v>
      </c>
      <c r="H680" s="46" t="s">
        <v>162</v>
      </c>
      <c r="I680" s="46">
        <v>3.6328871892925434E-2</v>
      </c>
      <c r="J680" s="46">
        <v>1</v>
      </c>
      <c r="K680" s="98">
        <v>2615</v>
      </c>
      <c r="L680" s="98"/>
      <c r="M680" s="98" t="s">
        <v>162</v>
      </c>
      <c r="N680" s="98" t="s">
        <v>162</v>
      </c>
      <c r="O680" s="46">
        <v>0.193</v>
      </c>
      <c r="P680" s="46">
        <v>0.224</v>
      </c>
      <c r="Q680" s="46">
        <v>0.436</v>
      </c>
      <c r="R680" s="46">
        <v>0.47399999999999998</v>
      </c>
      <c r="S680" s="46">
        <v>0.121</v>
      </c>
      <c r="T680" s="46">
        <v>0.14699999999999999</v>
      </c>
      <c r="U680" s="46">
        <v>2.9000000000000001E-2</v>
      </c>
      <c r="V680" s="46">
        <v>4.2999999999999997E-2</v>
      </c>
      <c r="W680" s="46">
        <v>0.11899999999999999</v>
      </c>
      <c r="X680" s="46">
        <v>0.14499999999999999</v>
      </c>
      <c r="Y680" s="46" t="s">
        <v>162</v>
      </c>
      <c r="Z680" s="46" t="s">
        <v>162</v>
      </c>
      <c r="AA680" s="46">
        <v>0.03</v>
      </c>
      <c r="AB680" s="46">
        <v>4.3999999999999997E-2</v>
      </c>
      <c r="AC680" s="46"/>
    </row>
    <row r="681" spans="1:29" x14ac:dyDescent="0.25">
      <c r="A681" s="98" t="s">
        <v>3158</v>
      </c>
      <c r="B681" s="46" t="s">
        <v>162</v>
      </c>
      <c r="C681" s="46">
        <v>0.26963906581740976</v>
      </c>
      <c r="D681" s="46">
        <v>0.47346072186836519</v>
      </c>
      <c r="E681" s="46">
        <v>0.11252653927813164</v>
      </c>
      <c r="F681" s="46">
        <v>1.2738853503184714E-2</v>
      </c>
      <c r="G681" s="46">
        <v>0.10615711252653928</v>
      </c>
      <c r="H681" s="46" t="s">
        <v>162</v>
      </c>
      <c r="I681" s="46">
        <v>2.5477707006369428E-2</v>
      </c>
      <c r="J681" s="46">
        <v>1</v>
      </c>
      <c r="K681" s="98">
        <v>471</v>
      </c>
      <c r="L681" s="98"/>
      <c r="M681" s="98" t="s">
        <v>162</v>
      </c>
      <c r="N681" s="98" t="s">
        <v>162</v>
      </c>
      <c r="O681" s="46">
        <v>0.23200000000000001</v>
      </c>
      <c r="P681" s="46">
        <v>0.311</v>
      </c>
      <c r="Q681" s="46">
        <v>0.42899999999999999</v>
      </c>
      <c r="R681" s="46">
        <v>0.51900000000000002</v>
      </c>
      <c r="S681" s="46">
        <v>8.6999999999999994E-2</v>
      </c>
      <c r="T681" s="46">
        <v>0.14399999999999999</v>
      </c>
      <c r="U681" s="46">
        <v>6.0000000000000001E-3</v>
      </c>
      <c r="V681" s="46">
        <v>2.8000000000000001E-2</v>
      </c>
      <c r="W681" s="46">
        <v>8.1000000000000003E-2</v>
      </c>
      <c r="X681" s="46">
        <v>0.13700000000000001</v>
      </c>
      <c r="Y681" s="46" t="s">
        <v>162</v>
      </c>
      <c r="Z681" s="46" t="s">
        <v>162</v>
      </c>
      <c r="AA681" s="46">
        <v>1.4999999999999999E-2</v>
      </c>
      <c r="AB681" s="46">
        <v>4.3999999999999997E-2</v>
      </c>
      <c r="AC681" s="46"/>
    </row>
    <row r="682" spans="1:29" x14ac:dyDescent="0.25">
      <c r="A682" s="98" t="s">
        <v>3159</v>
      </c>
      <c r="B682" s="46">
        <v>3.5365557444741319E-2</v>
      </c>
      <c r="C682" s="46">
        <v>0.21554529997571048</v>
      </c>
      <c r="D682" s="46">
        <v>0.30891425795482147</v>
      </c>
      <c r="E682" s="46">
        <v>0.12567403449113432</v>
      </c>
      <c r="F682" s="46">
        <v>2.6621326208404177E-2</v>
      </c>
      <c r="G682" s="46">
        <v>0.25032790867136262</v>
      </c>
      <c r="H682" s="46" t="s">
        <v>162</v>
      </c>
      <c r="I682" s="46">
        <v>3.7551615253825603E-2</v>
      </c>
      <c r="J682" s="46">
        <v>1</v>
      </c>
      <c r="K682" s="98">
        <v>20585</v>
      </c>
      <c r="L682" s="98"/>
      <c r="M682" s="98">
        <v>3.3000000000000002E-2</v>
      </c>
      <c r="N682" s="98">
        <v>3.7999999999999999E-2</v>
      </c>
      <c r="O682" s="46">
        <v>0.21</v>
      </c>
      <c r="P682" s="46">
        <v>0.221</v>
      </c>
      <c r="Q682" s="46">
        <v>0.30299999999999999</v>
      </c>
      <c r="R682" s="46">
        <v>0.315</v>
      </c>
      <c r="S682" s="46">
        <v>0.121</v>
      </c>
      <c r="T682" s="46">
        <v>0.13</v>
      </c>
      <c r="U682" s="46">
        <v>2.5000000000000001E-2</v>
      </c>
      <c r="V682" s="46">
        <v>2.9000000000000001E-2</v>
      </c>
      <c r="W682" s="46">
        <v>0.24399999999999999</v>
      </c>
      <c r="X682" s="46">
        <v>0.25600000000000001</v>
      </c>
      <c r="Y682" s="46" t="s">
        <v>162</v>
      </c>
      <c r="Z682" s="46" t="s">
        <v>162</v>
      </c>
      <c r="AA682" s="46">
        <v>3.5000000000000003E-2</v>
      </c>
      <c r="AB682" s="46">
        <v>0.04</v>
      </c>
      <c r="AC682" s="46"/>
    </row>
    <row r="683" spans="1:29" x14ac:dyDescent="0.25">
      <c r="A683" s="98" t="s">
        <v>3160</v>
      </c>
      <c r="B683" s="46" t="s">
        <v>162</v>
      </c>
      <c r="C683" s="46">
        <v>0.15384615384615385</v>
      </c>
      <c r="D683" s="46">
        <v>0.32009925558312657</v>
      </c>
      <c r="E683" s="46">
        <v>0.17617866004962779</v>
      </c>
      <c r="F683" s="46">
        <v>1.488833746898263E-2</v>
      </c>
      <c r="G683" s="46">
        <v>0.31017369727047145</v>
      </c>
      <c r="H683" s="46" t="s">
        <v>162</v>
      </c>
      <c r="I683" s="46">
        <v>2.4813895781637719E-2</v>
      </c>
      <c r="J683" s="46">
        <v>1</v>
      </c>
      <c r="K683" s="98">
        <v>403</v>
      </c>
      <c r="L683" s="98"/>
      <c r="M683" s="98" t="s">
        <v>162</v>
      </c>
      <c r="N683" s="98" t="s">
        <v>162</v>
      </c>
      <c r="O683" s="46">
        <v>0.122</v>
      </c>
      <c r="P683" s="46">
        <v>0.192</v>
      </c>
      <c r="Q683" s="46">
        <v>0.27600000000000002</v>
      </c>
      <c r="R683" s="46">
        <v>0.36699999999999999</v>
      </c>
      <c r="S683" s="46">
        <v>0.14199999999999999</v>
      </c>
      <c r="T683" s="46">
        <v>0.216</v>
      </c>
      <c r="U683" s="46">
        <v>7.0000000000000001E-3</v>
      </c>
      <c r="V683" s="46">
        <v>3.2000000000000001E-2</v>
      </c>
      <c r="W683" s="46">
        <v>0.26700000000000002</v>
      </c>
      <c r="X683" s="46">
        <v>0.35699999999999998</v>
      </c>
      <c r="Y683" s="46" t="s">
        <v>162</v>
      </c>
      <c r="Z683" s="46" t="s">
        <v>162</v>
      </c>
      <c r="AA683" s="46">
        <v>1.4E-2</v>
      </c>
      <c r="AB683" s="46">
        <v>4.4999999999999998E-2</v>
      </c>
      <c r="AC683" s="46"/>
    </row>
    <row r="684" spans="1:29" x14ac:dyDescent="0.25">
      <c r="A684" s="98" t="s">
        <v>3161</v>
      </c>
      <c r="B684" s="46" t="s">
        <v>162</v>
      </c>
      <c r="C684" s="46">
        <v>0.1723076923076923</v>
      </c>
      <c r="D684" s="46">
        <v>0.28615384615384615</v>
      </c>
      <c r="E684" s="46">
        <v>0.16</v>
      </c>
      <c r="F684" s="46">
        <v>6.1538461538461542E-2</v>
      </c>
      <c r="G684" s="46">
        <v>0.26769230769230767</v>
      </c>
      <c r="H684" s="46">
        <v>3.0769230769230769E-3</v>
      </c>
      <c r="I684" s="46">
        <v>4.9230769230769231E-2</v>
      </c>
      <c r="J684" s="46">
        <v>1</v>
      </c>
      <c r="K684" s="98">
        <v>325</v>
      </c>
      <c r="L684" s="98"/>
      <c r="M684" s="98" t="s">
        <v>162</v>
      </c>
      <c r="N684" s="98" t="s">
        <v>162</v>
      </c>
      <c r="O684" s="46">
        <v>0.13500000000000001</v>
      </c>
      <c r="P684" s="46">
        <v>0.217</v>
      </c>
      <c r="Q684" s="46">
        <v>0.24</v>
      </c>
      <c r="R684" s="46">
        <v>0.33800000000000002</v>
      </c>
      <c r="S684" s="46">
        <v>0.124</v>
      </c>
      <c r="T684" s="46">
        <v>0.20399999999999999</v>
      </c>
      <c r="U684" s="46">
        <v>0.04</v>
      </c>
      <c r="V684" s="46">
        <v>9.2999999999999999E-2</v>
      </c>
      <c r="W684" s="46">
        <v>0.222</v>
      </c>
      <c r="X684" s="46">
        <v>0.318</v>
      </c>
      <c r="Y684" s="46">
        <v>1E-3</v>
      </c>
      <c r="Z684" s="46">
        <v>1.7000000000000001E-2</v>
      </c>
      <c r="AA684" s="46">
        <v>3.1E-2</v>
      </c>
      <c r="AB684" s="46">
        <v>7.8E-2</v>
      </c>
      <c r="AC684" s="46"/>
    </row>
    <row r="685" spans="1:29" x14ac:dyDescent="0.25">
      <c r="A685" s="98" t="s">
        <v>3162</v>
      </c>
      <c r="B685" s="46" t="s">
        <v>162</v>
      </c>
      <c r="C685" s="46">
        <v>5.4794520547945202E-2</v>
      </c>
      <c r="D685" s="46">
        <v>0.16712328767123288</v>
      </c>
      <c r="E685" s="46">
        <v>8.4931506849315067E-2</v>
      </c>
      <c r="F685" s="46">
        <v>1.9178082191780823E-2</v>
      </c>
      <c r="G685" s="46">
        <v>0.58082191780821912</v>
      </c>
      <c r="H685" s="46">
        <v>3.0136986301369864E-2</v>
      </c>
      <c r="I685" s="46">
        <v>6.3013698630136991E-2</v>
      </c>
      <c r="J685" s="46">
        <v>0.99999999999999989</v>
      </c>
      <c r="K685" s="98">
        <v>365</v>
      </c>
      <c r="L685" s="98"/>
      <c r="M685" s="98" t="s">
        <v>162</v>
      </c>
      <c r="N685" s="98" t="s">
        <v>162</v>
      </c>
      <c r="O685" s="46">
        <v>3.5999999999999997E-2</v>
      </c>
      <c r="P685" s="46">
        <v>8.3000000000000004E-2</v>
      </c>
      <c r="Q685" s="46">
        <v>0.13200000000000001</v>
      </c>
      <c r="R685" s="46">
        <v>0.20899999999999999</v>
      </c>
      <c r="S685" s="46">
        <v>0.06</v>
      </c>
      <c r="T685" s="46">
        <v>0.11799999999999999</v>
      </c>
      <c r="U685" s="46">
        <v>8.9999999999999993E-3</v>
      </c>
      <c r="V685" s="46">
        <v>3.9E-2</v>
      </c>
      <c r="W685" s="46">
        <v>0.53</v>
      </c>
      <c r="X685" s="46">
        <v>0.63</v>
      </c>
      <c r="Y685" s="46">
        <v>1.7000000000000001E-2</v>
      </c>
      <c r="Z685" s="46">
        <v>5.2999999999999999E-2</v>
      </c>
      <c r="AA685" s="46">
        <v>4.2000000000000003E-2</v>
      </c>
      <c r="AB685" s="46">
        <v>9.2999999999999999E-2</v>
      </c>
      <c r="AC685" s="46"/>
    </row>
    <row r="686" spans="1:29" x14ac:dyDescent="0.25">
      <c r="A686" s="98" t="s">
        <v>3163</v>
      </c>
      <c r="B686" s="46" t="s">
        <v>162</v>
      </c>
      <c r="C686" s="46">
        <v>1.0214504596527069E-3</v>
      </c>
      <c r="D686" s="46">
        <v>0.67620020429009198</v>
      </c>
      <c r="E686" s="46">
        <v>9.0909090909090912E-2</v>
      </c>
      <c r="F686" s="46">
        <v>7.2522982635342181E-2</v>
      </c>
      <c r="G686" s="46">
        <v>1.1235955056179775E-2</v>
      </c>
      <c r="H686" s="46" t="s">
        <v>162</v>
      </c>
      <c r="I686" s="46">
        <v>0.1481103166496425</v>
      </c>
      <c r="J686" s="46">
        <v>1.0000000000000002</v>
      </c>
      <c r="K686" s="98">
        <v>979</v>
      </c>
      <c r="L686" s="98"/>
      <c r="M686" s="98" t="s">
        <v>162</v>
      </c>
      <c r="N686" s="98" t="s">
        <v>162</v>
      </c>
      <c r="O686" s="46">
        <v>0</v>
      </c>
      <c r="P686" s="46">
        <v>6.0000000000000001E-3</v>
      </c>
      <c r="Q686" s="46">
        <v>0.64600000000000002</v>
      </c>
      <c r="R686" s="46">
        <v>0.70499999999999996</v>
      </c>
      <c r="S686" s="46">
        <v>7.3999999999999996E-2</v>
      </c>
      <c r="T686" s="46">
        <v>0.111</v>
      </c>
      <c r="U686" s="46">
        <v>5.8000000000000003E-2</v>
      </c>
      <c r="V686" s="46">
        <v>0.09</v>
      </c>
      <c r="W686" s="46">
        <v>6.0000000000000001E-3</v>
      </c>
      <c r="X686" s="46">
        <v>0.02</v>
      </c>
      <c r="Y686" s="46" t="s">
        <v>162</v>
      </c>
      <c r="Z686" s="46" t="s">
        <v>162</v>
      </c>
      <c r="AA686" s="46">
        <v>0.127</v>
      </c>
      <c r="AB686" s="46">
        <v>0.17199999999999999</v>
      </c>
      <c r="AC686" s="46"/>
    </row>
    <row r="687" spans="1:29" x14ac:dyDescent="0.25">
      <c r="A687" s="98" t="s">
        <v>3164</v>
      </c>
      <c r="B687" s="46" t="s">
        <v>162</v>
      </c>
      <c r="C687" s="46">
        <v>0.22552447552447552</v>
      </c>
      <c r="D687" s="46">
        <v>0.28846153846153844</v>
      </c>
      <c r="E687" s="46">
        <v>8.4790209790209792E-2</v>
      </c>
      <c r="F687" s="46">
        <v>3.7587412587412584E-2</v>
      </c>
      <c r="G687" s="46">
        <v>0.29108391608391609</v>
      </c>
      <c r="H687" s="46">
        <v>1.3111888111888112E-2</v>
      </c>
      <c r="I687" s="46">
        <v>5.944055944055944E-2</v>
      </c>
      <c r="J687" s="46">
        <v>1</v>
      </c>
      <c r="K687" s="98">
        <v>1144</v>
      </c>
      <c r="L687" s="98"/>
      <c r="M687" s="98" t="s">
        <v>162</v>
      </c>
      <c r="N687" s="98" t="s">
        <v>162</v>
      </c>
      <c r="O687" s="46">
        <v>0.20200000000000001</v>
      </c>
      <c r="P687" s="46">
        <v>0.251</v>
      </c>
      <c r="Q687" s="46">
        <v>0.26300000000000001</v>
      </c>
      <c r="R687" s="46">
        <v>0.315</v>
      </c>
      <c r="S687" s="46">
        <v>7.0000000000000007E-2</v>
      </c>
      <c r="T687" s="46">
        <v>0.10199999999999999</v>
      </c>
      <c r="U687" s="46">
        <v>2.8000000000000001E-2</v>
      </c>
      <c r="V687" s="46">
        <v>0.05</v>
      </c>
      <c r="W687" s="46">
        <v>0.26500000000000001</v>
      </c>
      <c r="X687" s="46">
        <v>0.318</v>
      </c>
      <c r="Y687" s="46">
        <v>8.0000000000000002E-3</v>
      </c>
      <c r="Z687" s="46">
        <v>2.1999999999999999E-2</v>
      </c>
      <c r="AA687" s="46">
        <v>4.7E-2</v>
      </c>
      <c r="AB687" s="46">
        <v>7.4999999999999997E-2</v>
      </c>
      <c r="AC687" s="46"/>
    </row>
    <row r="688" spans="1:29" x14ac:dyDescent="0.25">
      <c r="A688" s="98" t="s">
        <v>3165</v>
      </c>
      <c r="B688" s="46">
        <v>0.20240480961923848</v>
      </c>
      <c r="C688" s="46">
        <v>0.33600534402137611</v>
      </c>
      <c r="D688" s="46">
        <v>0.23246492985971945</v>
      </c>
      <c r="E688" s="46">
        <v>5.410821643286573E-2</v>
      </c>
      <c r="F688" s="46">
        <v>5.3440213760855048E-3</v>
      </c>
      <c r="G688" s="46">
        <v>7.6152304609218444E-2</v>
      </c>
      <c r="H688" s="46">
        <v>5.3440213760855048E-3</v>
      </c>
      <c r="I688" s="46">
        <v>8.8176352705410826E-2</v>
      </c>
      <c r="J688" s="46">
        <v>1</v>
      </c>
      <c r="K688" s="98">
        <v>1497</v>
      </c>
      <c r="L688" s="98"/>
      <c r="M688" s="98">
        <v>0.183</v>
      </c>
      <c r="N688" s="98">
        <v>0.224</v>
      </c>
      <c r="O688" s="46">
        <v>0.313</v>
      </c>
      <c r="P688" s="46">
        <v>0.36</v>
      </c>
      <c r="Q688" s="46">
        <v>0.21199999999999999</v>
      </c>
      <c r="R688" s="46">
        <v>0.255</v>
      </c>
      <c r="S688" s="46">
        <v>4.3999999999999997E-2</v>
      </c>
      <c r="T688" s="46">
        <v>6.7000000000000004E-2</v>
      </c>
      <c r="U688" s="46">
        <v>3.0000000000000001E-3</v>
      </c>
      <c r="V688" s="46">
        <v>1.0999999999999999E-2</v>
      </c>
      <c r="W688" s="46">
        <v>6.4000000000000001E-2</v>
      </c>
      <c r="X688" s="46">
        <v>9.0999999999999998E-2</v>
      </c>
      <c r="Y688" s="46">
        <v>3.0000000000000001E-3</v>
      </c>
      <c r="Z688" s="46">
        <v>1.0999999999999999E-2</v>
      </c>
      <c r="AA688" s="46">
        <v>7.4999999999999997E-2</v>
      </c>
      <c r="AB688" s="46">
        <v>0.104</v>
      </c>
      <c r="AC688" s="46"/>
    </row>
    <row r="689" spans="1:29" x14ac:dyDescent="0.25">
      <c r="A689" s="98" t="s">
        <v>3166</v>
      </c>
      <c r="B689" s="46" t="s">
        <v>162</v>
      </c>
      <c r="C689" s="46">
        <v>0.13338088445078458</v>
      </c>
      <c r="D689" s="46">
        <v>0.20042796005706134</v>
      </c>
      <c r="E689" s="46">
        <v>0.12767475035663339</v>
      </c>
      <c r="F689" s="46">
        <v>2.0684736091298145E-2</v>
      </c>
      <c r="G689" s="46">
        <v>0.44935805991440797</v>
      </c>
      <c r="H689" s="46">
        <v>1.4265335235378032E-2</v>
      </c>
      <c r="I689" s="46">
        <v>5.4208273894436519E-2</v>
      </c>
      <c r="J689" s="46">
        <v>0.99999999999999989</v>
      </c>
      <c r="K689" s="98">
        <v>1402</v>
      </c>
      <c r="L689" s="98"/>
      <c r="M689" s="98" t="s">
        <v>162</v>
      </c>
      <c r="N689" s="98" t="s">
        <v>162</v>
      </c>
      <c r="O689" s="46">
        <v>0.11700000000000001</v>
      </c>
      <c r="P689" s="46">
        <v>0.152</v>
      </c>
      <c r="Q689" s="46">
        <v>0.18</v>
      </c>
      <c r="R689" s="46">
        <v>0.222</v>
      </c>
      <c r="S689" s="46">
        <v>0.111</v>
      </c>
      <c r="T689" s="46">
        <v>0.14599999999999999</v>
      </c>
      <c r="U689" s="46">
        <v>1.4E-2</v>
      </c>
      <c r="V689" s="46">
        <v>0.03</v>
      </c>
      <c r="W689" s="46">
        <v>0.42299999999999999</v>
      </c>
      <c r="X689" s="46">
        <v>0.47499999999999998</v>
      </c>
      <c r="Y689" s="46">
        <v>8.9999999999999993E-3</v>
      </c>
      <c r="Z689" s="46">
        <v>2.1999999999999999E-2</v>
      </c>
      <c r="AA689" s="46">
        <v>4.3999999999999997E-2</v>
      </c>
      <c r="AB689" s="46">
        <v>6.7000000000000004E-2</v>
      </c>
      <c r="AC689" s="46"/>
    </row>
    <row r="690" spans="1:29" x14ac:dyDescent="0.25">
      <c r="A690" s="98" t="s">
        <v>3167</v>
      </c>
      <c r="B690" s="46" t="s">
        <v>162</v>
      </c>
      <c r="C690" s="46">
        <v>0.23788546255506607</v>
      </c>
      <c r="D690" s="46">
        <v>0.40969162995594716</v>
      </c>
      <c r="E690" s="46">
        <v>0.10572687224669604</v>
      </c>
      <c r="F690" s="46">
        <v>3.0837004405286344E-2</v>
      </c>
      <c r="G690" s="46">
        <v>4.405286343612335E-2</v>
      </c>
      <c r="H690" s="46" t="s">
        <v>162</v>
      </c>
      <c r="I690" s="46">
        <v>0.17180616740088106</v>
      </c>
      <c r="J690" s="46">
        <v>1</v>
      </c>
      <c r="K690" s="98">
        <v>227</v>
      </c>
      <c r="L690" s="98"/>
      <c r="M690" s="98" t="s">
        <v>162</v>
      </c>
      <c r="N690" s="98" t="s">
        <v>162</v>
      </c>
      <c r="O690" s="46">
        <v>0.187</v>
      </c>
      <c r="P690" s="46">
        <v>0.29699999999999999</v>
      </c>
      <c r="Q690" s="46">
        <v>0.34799999999999998</v>
      </c>
      <c r="R690" s="46">
        <v>0.47499999999999998</v>
      </c>
      <c r="S690" s="46">
        <v>7.1999999999999995E-2</v>
      </c>
      <c r="T690" s="46">
        <v>0.152</v>
      </c>
      <c r="U690" s="46">
        <v>1.4999999999999999E-2</v>
      </c>
      <c r="V690" s="46">
        <v>6.2E-2</v>
      </c>
      <c r="W690" s="46">
        <v>2.4E-2</v>
      </c>
      <c r="X690" s="46">
        <v>7.9000000000000001E-2</v>
      </c>
      <c r="Y690" s="46" t="s">
        <v>162</v>
      </c>
      <c r="Z690" s="46" t="s">
        <v>162</v>
      </c>
      <c r="AA690" s="46">
        <v>0.128</v>
      </c>
      <c r="AB690" s="46">
        <v>0.22600000000000001</v>
      </c>
      <c r="AC690" s="46"/>
    </row>
    <row r="691" spans="1:29" x14ac:dyDescent="0.25">
      <c r="A691" s="98" t="s">
        <v>3168</v>
      </c>
      <c r="B691" s="46" t="s">
        <v>162</v>
      </c>
      <c r="C691" s="46">
        <v>8.4880636604774531E-2</v>
      </c>
      <c r="D691" s="46">
        <v>0.32891246684350134</v>
      </c>
      <c r="E691" s="46">
        <v>0.15649867374005305</v>
      </c>
      <c r="F691" s="46">
        <v>3.1830238726790451E-2</v>
      </c>
      <c r="G691" s="46">
        <v>0.32891246684350134</v>
      </c>
      <c r="H691" s="46">
        <v>5.3050397877984082E-3</v>
      </c>
      <c r="I691" s="46">
        <v>6.3660477453580902E-2</v>
      </c>
      <c r="J691" s="46">
        <v>1</v>
      </c>
      <c r="K691" s="98">
        <v>377</v>
      </c>
      <c r="L691" s="98"/>
      <c r="M691" s="98" t="s">
        <v>162</v>
      </c>
      <c r="N691" s="98" t="s">
        <v>162</v>
      </c>
      <c r="O691" s="46">
        <v>6.0999999999999999E-2</v>
      </c>
      <c r="P691" s="46">
        <v>0.11700000000000001</v>
      </c>
      <c r="Q691" s="46">
        <v>0.28299999999999997</v>
      </c>
      <c r="R691" s="46">
        <v>0.378</v>
      </c>
      <c r="S691" s="46">
        <v>0.123</v>
      </c>
      <c r="T691" s="46">
        <v>0.19700000000000001</v>
      </c>
      <c r="U691" s="46">
        <v>1.7999999999999999E-2</v>
      </c>
      <c r="V691" s="46">
        <v>5.5E-2</v>
      </c>
      <c r="W691" s="46">
        <v>0.28299999999999997</v>
      </c>
      <c r="X691" s="46">
        <v>0.378</v>
      </c>
      <c r="Y691" s="46">
        <v>1E-3</v>
      </c>
      <c r="Z691" s="46">
        <v>1.9E-2</v>
      </c>
      <c r="AA691" s="46">
        <v>4.2999999999999997E-2</v>
      </c>
      <c r="AB691" s="46">
        <v>9.2999999999999999E-2</v>
      </c>
      <c r="AC691" s="46"/>
    </row>
    <row r="692" spans="1:29" x14ac:dyDescent="0.25">
      <c r="A692" s="98" t="s">
        <v>3169</v>
      </c>
      <c r="B692" s="46" t="s">
        <v>162</v>
      </c>
      <c r="C692" s="46">
        <v>0.2088888888888889</v>
      </c>
      <c r="D692" s="46">
        <v>0.21777777777777776</v>
      </c>
      <c r="E692" s="46">
        <v>0.12</v>
      </c>
      <c r="F692" s="46">
        <v>8.4444444444444447E-2</v>
      </c>
      <c r="G692" s="46">
        <v>0.27555555555555555</v>
      </c>
      <c r="H692" s="46">
        <v>8.8888888888888889E-3</v>
      </c>
      <c r="I692" s="46">
        <v>8.4444444444444447E-2</v>
      </c>
      <c r="J692" s="46">
        <v>0.99999999999999989</v>
      </c>
      <c r="K692" s="98">
        <v>225</v>
      </c>
      <c r="L692" s="98"/>
      <c r="M692" s="98" t="s">
        <v>162</v>
      </c>
      <c r="N692" s="98" t="s">
        <v>162</v>
      </c>
      <c r="O692" s="46">
        <v>0.161</v>
      </c>
      <c r="P692" s="46">
        <v>0.26700000000000002</v>
      </c>
      <c r="Q692" s="46">
        <v>0.16900000000000001</v>
      </c>
      <c r="R692" s="46">
        <v>0.27600000000000002</v>
      </c>
      <c r="S692" s="46">
        <v>8.4000000000000005E-2</v>
      </c>
      <c r="T692" s="46">
        <v>0.16900000000000001</v>
      </c>
      <c r="U692" s="46">
        <v>5.5E-2</v>
      </c>
      <c r="V692" s="46">
        <v>0.128</v>
      </c>
      <c r="W692" s="46">
        <v>0.221</v>
      </c>
      <c r="X692" s="46">
        <v>0.33700000000000002</v>
      </c>
      <c r="Y692" s="46">
        <v>2E-3</v>
      </c>
      <c r="Z692" s="46">
        <v>3.2000000000000001E-2</v>
      </c>
      <c r="AA692" s="46">
        <v>5.5E-2</v>
      </c>
      <c r="AB692" s="46">
        <v>0.128</v>
      </c>
      <c r="AC692" s="46"/>
    </row>
    <row r="693" spans="1:29" x14ac:dyDescent="0.25">
      <c r="A693" s="98" t="s">
        <v>3170</v>
      </c>
      <c r="B693" s="46" t="s">
        <v>162</v>
      </c>
      <c r="C693" s="46">
        <v>6.7796610169491525E-2</v>
      </c>
      <c r="D693" s="46">
        <v>0.15254237288135594</v>
      </c>
      <c r="E693" s="46">
        <v>0.11186440677966102</v>
      </c>
      <c r="F693" s="46">
        <v>5.4237288135593219E-2</v>
      </c>
      <c r="G693" s="46">
        <v>0.55254237288135588</v>
      </c>
      <c r="H693" s="46">
        <v>1.3559322033898305E-2</v>
      </c>
      <c r="I693" s="46">
        <v>4.7457627118644069E-2</v>
      </c>
      <c r="J693" s="46">
        <v>1</v>
      </c>
      <c r="K693" s="98">
        <v>295</v>
      </c>
      <c r="L693" s="98"/>
      <c r="M693" s="98" t="s">
        <v>162</v>
      </c>
      <c r="N693" s="98" t="s">
        <v>162</v>
      </c>
      <c r="O693" s="46">
        <v>4.3999999999999997E-2</v>
      </c>
      <c r="P693" s="46">
        <v>0.10199999999999999</v>
      </c>
      <c r="Q693" s="46">
        <v>0.11600000000000001</v>
      </c>
      <c r="R693" s="46">
        <v>0.19800000000000001</v>
      </c>
      <c r="S693" s="46">
        <v>8.1000000000000003E-2</v>
      </c>
      <c r="T693" s="46">
        <v>0.153</v>
      </c>
      <c r="U693" s="46">
        <v>3.4000000000000002E-2</v>
      </c>
      <c r="V693" s="46">
        <v>8.5999999999999993E-2</v>
      </c>
      <c r="W693" s="46">
        <v>0.495</v>
      </c>
      <c r="X693" s="46">
        <v>0.60799999999999998</v>
      </c>
      <c r="Y693" s="46">
        <v>5.0000000000000001E-3</v>
      </c>
      <c r="Z693" s="46">
        <v>3.4000000000000002E-2</v>
      </c>
      <c r="AA693" s="46">
        <v>2.8000000000000001E-2</v>
      </c>
      <c r="AB693" s="46">
        <v>7.8E-2</v>
      </c>
      <c r="AC693" s="46"/>
    </row>
    <row r="694" spans="1:29" x14ac:dyDescent="0.25">
      <c r="A694" s="98" t="s">
        <v>3171</v>
      </c>
      <c r="B694" s="46" t="s">
        <v>162</v>
      </c>
      <c r="C694" s="46">
        <v>0.18152085036794766</v>
      </c>
      <c r="D694" s="46">
        <v>0.42845461978740801</v>
      </c>
      <c r="E694" s="46">
        <v>0.13654946852003272</v>
      </c>
      <c r="F694" s="46">
        <v>4.4153720359771054E-2</v>
      </c>
      <c r="G694" s="46">
        <v>0.10874897792313983</v>
      </c>
      <c r="H694" s="46">
        <v>4.0883074407195418E-3</v>
      </c>
      <c r="I694" s="46">
        <v>9.6484055600981194E-2</v>
      </c>
      <c r="J694" s="46">
        <v>1</v>
      </c>
      <c r="K694" s="98">
        <v>1223</v>
      </c>
      <c r="L694" s="98"/>
      <c r="M694" s="98" t="s">
        <v>162</v>
      </c>
      <c r="N694" s="98" t="s">
        <v>162</v>
      </c>
      <c r="O694" s="46">
        <v>0.161</v>
      </c>
      <c r="P694" s="46">
        <v>0.20399999999999999</v>
      </c>
      <c r="Q694" s="46">
        <v>0.40100000000000002</v>
      </c>
      <c r="R694" s="46">
        <v>0.45600000000000002</v>
      </c>
      <c r="S694" s="46">
        <v>0.11799999999999999</v>
      </c>
      <c r="T694" s="46">
        <v>0.157</v>
      </c>
      <c r="U694" s="46">
        <v>3.4000000000000002E-2</v>
      </c>
      <c r="V694" s="46">
        <v>5.7000000000000002E-2</v>
      </c>
      <c r="W694" s="46">
        <v>9.2999999999999999E-2</v>
      </c>
      <c r="X694" s="46">
        <v>0.127</v>
      </c>
      <c r="Y694" s="46">
        <v>2E-3</v>
      </c>
      <c r="Z694" s="46">
        <v>0.01</v>
      </c>
      <c r="AA694" s="46">
        <v>8.1000000000000003E-2</v>
      </c>
      <c r="AB694" s="46">
        <v>0.114</v>
      </c>
      <c r="AC694" s="46"/>
    </row>
    <row r="695" spans="1:29" x14ac:dyDescent="0.25">
      <c r="A695" s="98" t="s">
        <v>3172</v>
      </c>
      <c r="B695" s="46" t="s">
        <v>162</v>
      </c>
      <c r="C695" s="46">
        <v>0.29844961240310075</v>
      </c>
      <c r="D695" s="46">
        <v>0.31395348837209303</v>
      </c>
      <c r="E695" s="46">
        <v>0.17829457364341086</v>
      </c>
      <c r="F695" s="46">
        <v>2.3255813953488372E-2</v>
      </c>
      <c r="G695" s="46">
        <v>0.13178294573643412</v>
      </c>
      <c r="H695" s="46" t="s">
        <v>162</v>
      </c>
      <c r="I695" s="46">
        <v>5.4263565891472867E-2</v>
      </c>
      <c r="J695" s="46">
        <v>1</v>
      </c>
      <c r="K695" s="98">
        <v>258</v>
      </c>
      <c r="L695" s="98"/>
      <c r="M695" s="98" t="s">
        <v>162</v>
      </c>
      <c r="N695" s="98" t="s">
        <v>162</v>
      </c>
      <c r="O695" s="46">
        <v>0.246</v>
      </c>
      <c r="P695" s="46">
        <v>0.35699999999999998</v>
      </c>
      <c r="Q695" s="46">
        <v>0.26</v>
      </c>
      <c r="R695" s="46">
        <v>0.373</v>
      </c>
      <c r="S695" s="46">
        <v>0.13600000000000001</v>
      </c>
      <c r="T695" s="46">
        <v>0.23</v>
      </c>
      <c r="U695" s="46">
        <v>1.0999999999999999E-2</v>
      </c>
      <c r="V695" s="46">
        <v>0.05</v>
      </c>
      <c r="W695" s="46">
        <v>9.6000000000000002E-2</v>
      </c>
      <c r="X695" s="46">
        <v>0.17899999999999999</v>
      </c>
      <c r="Y695" s="46" t="s">
        <v>162</v>
      </c>
      <c r="Z695" s="46" t="s">
        <v>162</v>
      </c>
      <c r="AA695" s="46">
        <v>3.3000000000000002E-2</v>
      </c>
      <c r="AB695" s="46">
        <v>8.8999999999999996E-2</v>
      </c>
      <c r="AC695" s="46"/>
    </row>
    <row r="696" spans="1:29" x14ac:dyDescent="0.25">
      <c r="A696" s="98" t="s">
        <v>3173</v>
      </c>
      <c r="B696" s="46">
        <v>3.0179282868525895E-2</v>
      </c>
      <c r="C696" s="46">
        <v>0.17440239043824701</v>
      </c>
      <c r="D696" s="46">
        <v>0.275199203187251</v>
      </c>
      <c r="E696" s="46">
        <v>0.125199203187251</v>
      </c>
      <c r="F696" s="46">
        <v>3.4262948207171316E-2</v>
      </c>
      <c r="G696" s="46">
        <v>0.27629482071713146</v>
      </c>
      <c r="H696" s="46">
        <v>8.4661354581673301E-3</v>
      </c>
      <c r="I696" s="46">
        <v>7.5996015936254976E-2</v>
      </c>
      <c r="J696" s="46">
        <v>0.99999999999999989</v>
      </c>
      <c r="K696" s="98">
        <v>10040</v>
      </c>
      <c r="L696" s="98"/>
      <c r="M696" s="98">
        <v>2.7E-2</v>
      </c>
      <c r="N696" s="98">
        <v>3.4000000000000002E-2</v>
      </c>
      <c r="O696" s="46">
        <v>0.16700000000000001</v>
      </c>
      <c r="P696" s="46">
        <v>0.182</v>
      </c>
      <c r="Q696" s="46">
        <v>0.26700000000000002</v>
      </c>
      <c r="R696" s="46">
        <v>0.28399999999999997</v>
      </c>
      <c r="S696" s="46">
        <v>0.11899999999999999</v>
      </c>
      <c r="T696" s="46">
        <v>0.13200000000000001</v>
      </c>
      <c r="U696" s="46">
        <v>3.1E-2</v>
      </c>
      <c r="V696" s="46">
        <v>3.7999999999999999E-2</v>
      </c>
      <c r="W696" s="46">
        <v>0.26800000000000002</v>
      </c>
      <c r="X696" s="46">
        <v>0.28499999999999998</v>
      </c>
      <c r="Y696" s="46">
        <v>7.0000000000000001E-3</v>
      </c>
      <c r="Z696" s="46">
        <v>0.01</v>
      </c>
      <c r="AA696" s="46">
        <v>7.0999999999999994E-2</v>
      </c>
      <c r="AB696" s="46">
        <v>8.1000000000000003E-2</v>
      </c>
      <c r="AC696" s="46"/>
    </row>
    <row r="697" spans="1:29" x14ac:dyDescent="0.25">
      <c r="A697" s="98" t="s">
        <v>3174</v>
      </c>
      <c r="B697" s="46" t="s">
        <v>162</v>
      </c>
      <c r="C697" s="46">
        <v>0.11538461538461539</v>
      </c>
      <c r="D697" s="46">
        <v>0.30769230769230771</v>
      </c>
      <c r="E697" s="46">
        <v>0.22115384615384615</v>
      </c>
      <c r="F697" s="46">
        <v>3.8461538461538464E-2</v>
      </c>
      <c r="G697" s="46">
        <v>0.26923076923076922</v>
      </c>
      <c r="H697" s="46">
        <v>9.6153846153846159E-3</v>
      </c>
      <c r="I697" s="46">
        <v>3.8461538461538464E-2</v>
      </c>
      <c r="J697" s="46">
        <v>0.99999999999999989</v>
      </c>
      <c r="K697" s="98">
        <v>208</v>
      </c>
      <c r="L697" s="98"/>
      <c r="M697" s="98" t="s">
        <v>162</v>
      </c>
      <c r="N697" s="98" t="s">
        <v>162</v>
      </c>
      <c r="O697" s="46">
        <v>7.9000000000000001E-2</v>
      </c>
      <c r="P697" s="46">
        <v>0.16600000000000001</v>
      </c>
      <c r="Q697" s="46">
        <v>0.249</v>
      </c>
      <c r="R697" s="46">
        <v>0.373</v>
      </c>
      <c r="S697" s="46">
        <v>0.17</v>
      </c>
      <c r="T697" s="46">
        <v>0.28199999999999997</v>
      </c>
      <c r="U697" s="46">
        <v>0.02</v>
      </c>
      <c r="V697" s="46">
        <v>7.3999999999999996E-2</v>
      </c>
      <c r="W697" s="46">
        <v>0.214</v>
      </c>
      <c r="X697" s="46">
        <v>0.33300000000000002</v>
      </c>
      <c r="Y697" s="46">
        <v>3.0000000000000001E-3</v>
      </c>
      <c r="Z697" s="46">
        <v>3.4000000000000002E-2</v>
      </c>
      <c r="AA697" s="46">
        <v>0.02</v>
      </c>
      <c r="AB697" s="46">
        <v>7.3999999999999996E-2</v>
      </c>
      <c r="AC697" s="46"/>
    </row>
    <row r="698" spans="1:29" x14ac:dyDescent="0.25">
      <c r="A698" s="98" t="s">
        <v>3175</v>
      </c>
      <c r="B698" s="46" t="s">
        <v>162</v>
      </c>
      <c r="C698" s="46">
        <v>0.20450606585788561</v>
      </c>
      <c r="D698" s="46">
        <v>0.31369150779896016</v>
      </c>
      <c r="E698" s="46">
        <v>0.1195840554592721</v>
      </c>
      <c r="F698" s="46">
        <v>3.4662045060658578E-2</v>
      </c>
      <c r="G698" s="46">
        <v>0.27209705372616982</v>
      </c>
      <c r="H698" s="46">
        <v>3.4662045060658577E-3</v>
      </c>
      <c r="I698" s="46">
        <v>5.1993067590987867E-2</v>
      </c>
      <c r="J698" s="46">
        <v>1</v>
      </c>
      <c r="K698" s="98">
        <v>577</v>
      </c>
      <c r="L698" s="98"/>
      <c r="M698" s="98" t="s">
        <v>162</v>
      </c>
      <c r="N698" s="98" t="s">
        <v>162</v>
      </c>
      <c r="O698" s="46">
        <v>0.17399999999999999</v>
      </c>
      <c r="P698" s="46">
        <v>0.23899999999999999</v>
      </c>
      <c r="Q698" s="46">
        <v>0.27700000000000002</v>
      </c>
      <c r="R698" s="46">
        <v>0.35299999999999998</v>
      </c>
      <c r="S698" s="46">
        <v>9.6000000000000002E-2</v>
      </c>
      <c r="T698" s="46">
        <v>0.14899999999999999</v>
      </c>
      <c r="U698" s="46">
        <v>2.3E-2</v>
      </c>
      <c r="V698" s="46">
        <v>5.2999999999999999E-2</v>
      </c>
      <c r="W698" s="46">
        <v>0.23699999999999999</v>
      </c>
      <c r="X698" s="46">
        <v>0.31</v>
      </c>
      <c r="Y698" s="46">
        <v>1E-3</v>
      </c>
      <c r="Z698" s="46">
        <v>1.2999999999999999E-2</v>
      </c>
      <c r="AA698" s="46">
        <v>3.6999999999999998E-2</v>
      </c>
      <c r="AB698" s="46">
        <v>7.2999999999999995E-2</v>
      </c>
      <c r="AC698" s="46"/>
    </row>
    <row r="699" spans="1:29" x14ac:dyDescent="0.25">
      <c r="A699" s="98" t="s">
        <v>3176</v>
      </c>
      <c r="B699" s="46" t="s">
        <v>162</v>
      </c>
      <c r="C699" s="46">
        <v>5.7921635434412269E-2</v>
      </c>
      <c r="D699" s="46">
        <v>0.19591141396933562</v>
      </c>
      <c r="E699" s="46">
        <v>5.9625212947189095E-2</v>
      </c>
      <c r="F699" s="46">
        <v>1.7035775127768313E-2</v>
      </c>
      <c r="G699" s="46">
        <v>0.55706984667802384</v>
      </c>
      <c r="H699" s="46">
        <v>2.8960817717206135E-2</v>
      </c>
      <c r="I699" s="46">
        <v>8.3475298126064731E-2</v>
      </c>
      <c r="J699" s="46">
        <v>1</v>
      </c>
      <c r="K699" s="98">
        <v>587</v>
      </c>
      <c r="L699" s="98"/>
      <c r="M699" s="98" t="s">
        <v>162</v>
      </c>
      <c r="N699" s="98" t="s">
        <v>162</v>
      </c>
      <c r="O699" s="46">
        <v>4.2000000000000003E-2</v>
      </c>
      <c r="P699" s="46">
        <v>0.08</v>
      </c>
      <c r="Q699" s="46">
        <v>0.16600000000000001</v>
      </c>
      <c r="R699" s="46">
        <v>0.23</v>
      </c>
      <c r="S699" s="46">
        <v>4.2999999999999997E-2</v>
      </c>
      <c r="T699" s="46">
        <v>8.2000000000000003E-2</v>
      </c>
      <c r="U699" s="46">
        <v>8.9999999999999993E-3</v>
      </c>
      <c r="V699" s="46">
        <v>3.1E-2</v>
      </c>
      <c r="W699" s="46">
        <v>0.51700000000000002</v>
      </c>
      <c r="X699" s="46">
        <v>0.59699999999999998</v>
      </c>
      <c r="Y699" s="46">
        <v>1.7999999999999999E-2</v>
      </c>
      <c r="Z699" s="46">
        <v>4.5999999999999999E-2</v>
      </c>
      <c r="AA699" s="46">
        <v>6.4000000000000001E-2</v>
      </c>
      <c r="AB699" s="46">
        <v>0.109</v>
      </c>
      <c r="AC699" s="46"/>
    </row>
    <row r="700" spans="1:29" x14ac:dyDescent="0.25">
      <c r="A700" s="98" t="s">
        <v>3177</v>
      </c>
      <c r="B700" s="46" t="s">
        <v>162</v>
      </c>
      <c r="C700" s="46" t="s">
        <v>162</v>
      </c>
      <c r="D700" s="46">
        <v>0.71134020618556704</v>
      </c>
      <c r="E700" s="46">
        <v>6.9785884218873911E-2</v>
      </c>
      <c r="F700" s="46">
        <v>0.13084853291038859</v>
      </c>
      <c r="G700" s="46">
        <v>2.458366375892149E-2</v>
      </c>
      <c r="H700" s="46" t="s">
        <v>162</v>
      </c>
      <c r="I700" s="46">
        <v>6.3441712926249005E-2</v>
      </c>
      <c r="J700" s="46">
        <v>1</v>
      </c>
      <c r="K700" s="98">
        <v>1261</v>
      </c>
      <c r="L700" s="98"/>
      <c r="M700" s="98" t="s">
        <v>162</v>
      </c>
      <c r="N700" s="98" t="s">
        <v>162</v>
      </c>
      <c r="O700" s="46" t="s">
        <v>162</v>
      </c>
      <c r="P700" s="46" t="s">
        <v>162</v>
      </c>
      <c r="Q700" s="46">
        <v>0.68600000000000005</v>
      </c>
      <c r="R700" s="46">
        <v>0.73599999999999999</v>
      </c>
      <c r="S700" s="46">
        <v>5.7000000000000002E-2</v>
      </c>
      <c r="T700" s="46">
        <v>8.5000000000000006E-2</v>
      </c>
      <c r="U700" s="46">
        <v>0.113</v>
      </c>
      <c r="V700" s="46">
        <v>0.151</v>
      </c>
      <c r="W700" s="46">
        <v>1.7000000000000001E-2</v>
      </c>
      <c r="X700" s="46">
        <v>3.5000000000000003E-2</v>
      </c>
      <c r="Y700" s="46" t="s">
        <v>162</v>
      </c>
      <c r="Z700" s="46" t="s">
        <v>162</v>
      </c>
      <c r="AA700" s="46">
        <v>5.0999999999999997E-2</v>
      </c>
      <c r="AB700" s="46">
        <v>7.8E-2</v>
      </c>
      <c r="AC700" s="46"/>
    </row>
    <row r="701" spans="1:29" x14ac:dyDescent="0.25">
      <c r="A701" s="98" t="s">
        <v>3178</v>
      </c>
      <c r="B701" s="46">
        <v>4.9677098857426726E-4</v>
      </c>
      <c r="C701" s="46">
        <v>0.21162444113263784</v>
      </c>
      <c r="D701" s="46">
        <v>0.27819175360158965</v>
      </c>
      <c r="E701" s="46">
        <v>9.3889716840536513E-2</v>
      </c>
      <c r="F701" s="46">
        <v>3.825136612021858E-2</v>
      </c>
      <c r="G701" s="46">
        <v>0.29607550919026326</v>
      </c>
      <c r="H701" s="46">
        <v>1.092896174863388E-2</v>
      </c>
      <c r="I701" s="46">
        <v>7.0541480377545956E-2</v>
      </c>
      <c r="J701" s="46">
        <v>1</v>
      </c>
      <c r="K701" s="98">
        <v>2013</v>
      </c>
      <c r="L701" s="98"/>
      <c r="M701" s="98">
        <v>0</v>
      </c>
      <c r="N701" s="98">
        <v>3.0000000000000001E-3</v>
      </c>
      <c r="O701" s="46">
        <v>0.19400000000000001</v>
      </c>
      <c r="P701" s="46">
        <v>0.23</v>
      </c>
      <c r="Q701" s="46">
        <v>0.25900000000000001</v>
      </c>
      <c r="R701" s="46">
        <v>0.29799999999999999</v>
      </c>
      <c r="S701" s="46">
        <v>8.2000000000000003E-2</v>
      </c>
      <c r="T701" s="46">
        <v>0.107</v>
      </c>
      <c r="U701" s="46">
        <v>3.1E-2</v>
      </c>
      <c r="V701" s="46">
        <v>4.8000000000000001E-2</v>
      </c>
      <c r="W701" s="46">
        <v>0.27700000000000002</v>
      </c>
      <c r="X701" s="46">
        <v>0.316</v>
      </c>
      <c r="Y701" s="46">
        <v>7.0000000000000001E-3</v>
      </c>
      <c r="Z701" s="46">
        <v>1.6E-2</v>
      </c>
      <c r="AA701" s="46">
        <v>0.06</v>
      </c>
      <c r="AB701" s="46">
        <v>8.3000000000000004E-2</v>
      </c>
      <c r="AC701" s="46"/>
    </row>
    <row r="702" spans="1:29" x14ac:dyDescent="0.25">
      <c r="A702" s="98" t="s">
        <v>3179</v>
      </c>
      <c r="B702" s="46">
        <v>0.25653887495521316</v>
      </c>
      <c r="C702" s="46">
        <v>0.32318165532067361</v>
      </c>
      <c r="D702" s="46">
        <v>0.21175206019347903</v>
      </c>
      <c r="E702" s="46">
        <v>4.192045861698316E-2</v>
      </c>
      <c r="F702" s="46">
        <v>4.2995342171264781E-3</v>
      </c>
      <c r="G702" s="46">
        <v>5.0519527051236114E-2</v>
      </c>
      <c r="H702" s="46">
        <v>5.7327122895019702E-3</v>
      </c>
      <c r="I702" s="46">
        <v>0.10605517735578646</v>
      </c>
      <c r="J702" s="46">
        <v>1</v>
      </c>
      <c r="K702" s="98">
        <v>2791</v>
      </c>
      <c r="L702" s="98"/>
      <c r="M702" s="98">
        <v>0.24099999999999999</v>
      </c>
      <c r="N702" s="98">
        <v>0.27300000000000002</v>
      </c>
      <c r="O702" s="46">
        <v>0.30599999999999999</v>
      </c>
      <c r="P702" s="46">
        <v>0.34100000000000003</v>
      </c>
      <c r="Q702" s="46">
        <v>0.19700000000000001</v>
      </c>
      <c r="R702" s="46">
        <v>0.22700000000000001</v>
      </c>
      <c r="S702" s="46">
        <v>3.5000000000000003E-2</v>
      </c>
      <c r="T702" s="46">
        <v>0.05</v>
      </c>
      <c r="U702" s="46">
        <v>2E-3</v>
      </c>
      <c r="V702" s="46">
        <v>8.0000000000000002E-3</v>
      </c>
      <c r="W702" s="46">
        <v>4.2999999999999997E-2</v>
      </c>
      <c r="X702" s="46">
        <v>5.8999999999999997E-2</v>
      </c>
      <c r="Y702" s="46">
        <v>4.0000000000000001E-3</v>
      </c>
      <c r="Z702" s="46">
        <v>8.9999999999999993E-3</v>
      </c>
      <c r="AA702" s="46">
        <v>9.5000000000000001E-2</v>
      </c>
      <c r="AB702" s="46">
        <v>0.11799999999999999</v>
      </c>
      <c r="AC702" s="46"/>
    </row>
    <row r="703" spans="1:29" x14ac:dyDescent="0.25">
      <c r="A703" s="98" t="s">
        <v>3180</v>
      </c>
      <c r="B703" s="46" t="s">
        <v>162</v>
      </c>
      <c r="C703" s="46">
        <v>0.14761279018834866</v>
      </c>
      <c r="D703" s="46">
        <v>0.25536574682435392</v>
      </c>
      <c r="E703" s="46">
        <v>0.11738939991239597</v>
      </c>
      <c r="F703" s="46">
        <v>2.058694699956198E-2</v>
      </c>
      <c r="G703" s="46">
        <v>0.39071397284275078</v>
      </c>
      <c r="H703" s="46">
        <v>1.4454664914586071E-2</v>
      </c>
      <c r="I703" s="46">
        <v>5.387647831800263E-2</v>
      </c>
      <c r="J703" s="46">
        <v>1</v>
      </c>
      <c r="K703" s="98">
        <v>2283</v>
      </c>
      <c r="L703" s="98"/>
      <c r="M703" s="98" t="s">
        <v>162</v>
      </c>
      <c r="N703" s="98" t="s">
        <v>162</v>
      </c>
      <c r="O703" s="46">
        <v>0.13400000000000001</v>
      </c>
      <c r="P703" s="46">
        <v>0.16300000000000001</v>
      </c>
      <c r="Q703" s="46">
        <v>0.23799999999999999</v>
      </c>
      <c r="R703" s="46">
        <v>0.27400000000000002</v>
      </c>
      <c r="S703" s="46">
        <v>0.105</v>
      </c>
      <c r="T703" s="46">
        <v>0.13100000000000001</v>
      </c>
      <c r="U703" s="46">
        <v>1.6E-2</v>
      </c>
      <c r="V703" s="46">
        <v>2.7E-2</v>
      </c>
      <c r="W703" s="46">
        <v>0.371</v>
      </c>
      <c r="X703" s="46">
        <v>0.41099999999999998</v>
      </c>
      <c r="Y703" s="46">
        <v>0.01</v>
      </c>
      <c r="Z703" s="46">
        <v>0.02</v>
      </c>
      <c r="AA703" s="46">
        <v>4.4999999999999998E-2</v>
      </c>
      <c r="AB703" s="46">
        <v>6.4000000000000001E-2</v>
      </c>
      <c r="AC703" s="46"/>
    </row>
    <row r="704" spans="1:29" x14ac:dyDescent="0.25">
      <c r="A704" s="98" t="s">
        <v>3181</v>
      </c>
      <c r="B704" s="46" t="s">
        <v>162</v>
      </c>
      <c r="C704" s="46">
        <v>0.29649122807017542</v>
      </c>
      <c r="D704" s="46">
        <v>0.41754385964912283</v>
      </c>
      <c r="E704" s="46">
        <v>8.9473684210526316E-2</v>
      </c>
      <c r="F704" s="46">
        <v>1.5789473684210527E-2</v>
      </c>
      <c r="G704" s="46">
        <v>3.8596491228070177E-2</v>
      </c>
      <c r="H704" s="46">
        <v>5.263157894736842E-3</v>
      </c>
      <c r="I704" s="46">
        <v>0.1368421052631579</v>
      </c>
      <c r="J704" s="46">
        <v>1.0000000000000002</v>
      </c>
      <c r="K704" s="98">
        <v>570</v>
      </c>
      <c r="L704" s="98"/>
      <c r="M704" s="98" t="s">
        <v>162</v>
      </c>
      <c r="N704" s="98" t="s">
        <v>162</v>
      </c>
      <c r="O704" s="46">
        <v>0.26</v>
      </c>
      <c r="P704" s="46">
        <v>0.33500000000000002</v>
      </c>
      <c r="Q704" s="46">
        <v>0.378</v>
      </c>
      <c r="R704" s="46">
        <v>0.45800000000000002</v>
      </c>
      <c r="S704" s="46">
        <v>6.9000000000000006E-2</v>
      </c>
      <c r="T704" s="46">
        <v>0.11600000000000001</v>
      </c>
      <c r="U704" s="46">
        <v>8.0000000000000002E-3</v>
      </c>
      <c r="V704" s="46">
        <v>0.03</v>
      </c>
      <c r="W704" s="46">
        <v>2.5999999999999999E-2</v>
      </c>
      <c r="X704" s="46">
        <v>5.8000000000000003E-2</v>
      </c>
      <c r="Y704" s="46">
        <v>2E-3</v>
      </c>
      <c r="Z704" s="46">
        <v>1.4999999999999999E-2</v>
      </c>
      <c r="AA704" s="46">
        <v>0.111</v>
      </c>
      <c r="AB704" s="46">
        <v>0.16700000000000001</v>
      </c>
      <c r="AC704" s="46"/>
    </row>
    <row r="705" spans="1:29" x14ac:dyDescent="0.25">
      <c r="A705" s="98" t="s">
        <v>3182</v>
      </c>
      <c r="B705" s="46" t="s">
        <v>162</v>
      </c>
      <c r="C705" s="46">
        <v>9.5930232558139539E-2</v>
      </c>
      <c r="D705" s="46">
        <v>0.34883720930232559</v>
      </c>
      <c r="E705" s="46">
        <v>0.16860465116279069</v>
      </c>
      <c r="F705" s="46">
        <v>2.7616279069767442E-2</v>
      </c>
      <c r="G705" s="46">
        <v>0.27906976744186046</v>
      </c>
      <c r="H705" s="46">
        <v>4.3604651162790697E-3</v>
      </c>
      <c r="I705" s="46">
        <v>7.5581395348837205E-2</v>
      </c>
      <c r="J705" s="46">
        <v>1</v>
      </c>
      <c r="K705" s="98">
        <v>688</v>
      </c>
      <c r="L705" s="98"/>
      <c r="M705" s="98" t="s">
        <v>162</v>
      </c>
      <c r="N705" s="98" t="s">
        <v>162</v>
      </c>
      <c r="O705" s="46">
        <v>7.5999999999999998E-2</v>
      </c>
      <c r="P705" s="46">
        <v>0.12</v>
      </c>
      <c r="Q705" s="46">
        <v>0.314</v>
      </c>
      <c r="R705" s="46">
        <v>0.38500000000000001</v>
      </c>
      <c r="S705" s="46">
        <v>0.14199999999999999</v>
      </c>
      <c r="T705" s="46">
        <v>0.19800000000000001</v>
      </c>
      <c r="U705" s="46">
        <v>1.7999999999999999E-2</v>
      </c>
      <c r="V705" s="46">
        <v>4.2999999999999997E-2</v>
      </c>
      <c r="W705" s="46">
        <v>0.247</v>
      </c>
      <c r="X705" s="46">
        <v>0.314</v>
      </c>
      <c r="Y705" s="46">
        <v>1E-3</v>
      </c>
      <c r="Z705" s="46">
        <v>1.2999999999999999E-2</v>
      </c>
      <c r="AA705" s="46">
        <v>5.8000000000000003E-2</v>
      </c>
      <c r="AB705" s="46">
        <v>9.8000000000000004E-2</v>
      </c>
      <c r="AC705" s="46"/>
    </row>
    <row r="706" spans="1:29" x14ac:dyDescent="0.25">
      <c r="A706" s="98" t="s">
        <v>3183</v>
      </c>
      <c r="B706" s="46" t="s">
        <v>162</v>
      </c>
      <c r="C706" s="46">
        <v>0.23040380047505937</v>
      </c>
      <c r="D706" s="46">
        <v>0.23277909738717339</v>
      </c>
      <c r="E706" s="46">
        <v>9.7387173396674589E-2</v>
      </c>
      <c r="F706" s="46">
        <v>9.5011876484560567E-2</v>
      </c>
      <c r="G706" s="46">
        <v>0.26603325415676959</v>
      </c>
      <c r="H706" s="46">
        <v>4.7505938242280287E-3</v>
      </c>
      <c r="I706" s="46">
        <v>7.3634204275534437E-2</v>
      </c>
      <c r="J706" s="46">
        <v>1</v>
      </c>
      <c r="K706" s="98">
        <v>421</v>
      </c>
      <c r="L706" s="98"/>
      <c r="M706" s="98" t="s">
        <v>162</v>
      </c>
      <c r="N706" s="98" t="s">
        <v>162</v>
      </c>
      <c r="O706" s="46">
        <v>0.193</v>
      </c>
      <c r="P706" s="46">
        <v>0.27300000000000002</v>
      </c>
      <c r="Q706" s="46">
        <v>0.19500000000000001</v>
      </c>
      <c r="R706" s="46">
        <v>0.27500000000000002</v>
      </c>
      <c r="S706" s="46">
        <v>7.2999999999999995E-2</v>
      </c>
      <c r="T706" s="46">
        <v>0.129</v>
      </c>
      <c r="U706" s="46">
        <v>7.0999999999999994E-2</v>
      </c>
      <c r="V706" s="46">
        <v>0.127</v>
      </c>
      <c r="W706" s="46">
        <v>0.22600000000000001</v>
      </c>
      <c r="X706" s="46">
        <v>0.31</v>
      </c>
      <c r="Y706" s="46">
        <v>1E-3</v>
      </c>
      <c r="Z706" s="46">
        <v>1.7000000000000001E-2</v>
      </c>
      <c r="AA706" s="46">
        <v>5.1999999999999998E-2</v>
      </c>
      <c r="AB706" s="46">
        <v>0.10299999999999999</v>
      </c>
      <c r="AC706" s="46"/>
    </row>
    <row r="707" spans="1:29" x14ac:dyDescent="0.25">
      <c r="A707" s="98" t="s">
        <v>3184</v>
      </c>
      <c r="B707" s="46" t="s">
        <v>162</v>
      </c>
      <c r="C707" s="46">
        <v>7.0833333333333331E-2</v>
      </c>
      <c r="D707" s="46">
        <v>0.21041666666666667</v>
      </c>
      <c r="E707" s="46">
        <v>0.10625</v>
      </c>
      <c r="F707" s="46">
        <v>2.2916666666666665E-2</v>
      </c>
      <c r="G707" s="46">
        <v>0.5</v>
      </c>
      <c r="H707" s="46">
        <v>2.0833333333333332E-2</v>
      </c>
      <c r="I707" s="46">
        <v>6.8750000000000006E-2</v>
      </c>
      <c r="J707" s="46">
        <v>1</v>
      </c>
      <c r="K707" s="98">
        <v>480</v>
      </c>
      <c r="L707" s="98"/>
      <c r="M707" s="98" t="s">
        <v>162</v>
      </c>
      <c r="N707" s="98" t="s">
        <v>162</v>
      </c>
      <c r="O707" s="46">
        <v>5.0999999999999997E-2</v>
      </c>
      <c r="P707" s="46">
        <v>9.7000000000000003E-2</v>
      </c>
      <c r="Q707" s="46">
        <v>0.17599999999999999</v>
      </c>
      <c r="R707" s="46">
        <v>0.249</v>
      </c>
      <c r="S707" s="46">
        <v>8.2000000000000003E-2</v>
      </c>
      <c r="T707" s="46">
        <v>0.13700000000000001</v>
      </c>
      <c r="U707" s="46">
        <v>1.2999999999999999E-2</v>
      </c>
      <c r="V707" s="46">
        <v>4.1000000000000002E-2</v>
      </c>
      <c r="W707" s="46">
        <v>0.45500000000000002</v>
      </c>
      <c r="X707" s="46">
        <v>0.54500000000000004</v>
      </c>
      <c r="Y707" s="46">
        <v>1.0999999999999999E-2</v>
      </c>
      <c r="Z707" s="46">
        <v>3.7999999999999999E-2</v>
      </c>
      <c r="AA707" s="46">
        <v>4.9000000000000002E-2</v>
      </c>
      <c r="AB707" s="46">
        <v>9.5000000000000001E-2</v>
      </c>
      <c r="AC707" s="46"/>
    </row>
    <row r="708" spans="1:29" x14ac:dyDescent="0.25">
      <c r="A708" s="98" t="s">
        <v>3185</v>
      </c>
      <c r="B708" s="46" t="s">
        <v>162</v>
      </c>
      <c r="C708" s="46">
        <v>0.16804029304029305</v>
      </c>
      <c r="D708" s="46">
        <v>0.45192307692307693</v>
      </c>
      <c r="E708" s="46">
        <v>0.12225274725274725</v>
      </c>
      <c r="F708" s="46">
        <v>1.6483516483516484E-2</v>
      </c>
      <c r="G708" s="46">
        <v>0.12591575091575091</v>
      </c>
      <c r="H708" s="46">
        <v>5.9523809523809521E-3</v>
      </c>
      <c r="I708" s="46">
        <v>0.10943223443223443</v>
      </c>
      <c r="J708" s="46">
        <v>1</v>
      </c>
      <c r="K708" s="98">
        <v>2184</v>
      </c>
      <c r="L708" s="98"/>
      <c r="M708" s="98" t="s">
        <v>162</v>
      </c>
      <c r="N708" s="98" t="s">
        <v>162</v>
      </c>
      <c r="O708" s="46">
        <v>0.153</v>
      </c>
      <c r="P708" s="46">
        <v>0.184</v>
      </c>
      <c r="Q708" s="46">
        <v>0.43099999999999999</v>
      </c>
      <c r="R708" s="46">
        <v>0.47299999999999998</v>
      </c>
      <c r="S708" s="46">
        <v>0.109</v>
      </c>
      <c r="T708" s="46">
        <v>0.13700000000000001</v>
      </c>
      <c r="U708" s="46">
        <v>1.2E-2</v>
      </c>
      <c r="V708" s="46">
        <v>2.3E-2</v>
      </c>
      <c r="W708" s="46">
        <v>0.113</v>
      </c>
      <c r="X708" s="46">
        <v>0.14000000000000001</v>
      </c>
      <c r="Y708" s="46">
        <v>3.0000000000000001E-3</v>
      </c>
      <c r="Z708" s="46">
        <v>0.01</v>
      </c>
      <c r="AA708" s="46">
        <v>9.7000000000000003E-2</v>
      </c>
      <c r="AB708" s="46">
        <v>0.123</v>
      </c>
      <c r="AC708" s="46"/>
    </row>
    <row r="709" spans="1:29" x14ac:dyDescent="0.25">
      <c r="A709" s="98" t="s">
        <v>3186</v>
      </c>
      <c r="B709" s="46" t="s">
        <v>162</v>
      </c>
      <c r="C709" s="46">
        <v>0.2803532008830022</v>
      </c>
      <c r="D709" s="46">
        <v>0.41721854304635764</v>
      </c>
      <c r="E709" s="46">
        <v>8.1677704194260486E-2</v>
      </c>
      <c r="F709" s="46">
        <v>3.0905077262693158E-2</v>
      </c>
      <c r="G709" s="46">
        <v>9.713024282560706E-2</v>
      </c>
      <c r="H709" s="46">
        <v>2.2075055187637969E-3</v>
      </c>
      <c r="I709" s="46">
        <v>9.0507726269315678E-2</v>
      </c>
      <c r="J709" s="46">
        <v>1</v>
      </c>
      <c r="K709" s="98">
        <v>453</v>
      </c>
      <c r="L709" s="98"/>
      <c r="M709" s="98" t="s">
        <v>162</v>
      </c>
      <c r="N709" s="98" t="s">
        <v>162</v>
      </c>
      <c r="O709" s="46">
        <v>0.24099999999999999</v>
      </c>
      <c r="P709" s="46">
        <v>0.32300000000000001</v>
      </c>
      <c r="Q709" s="46">
        <v>0.373</v>
      </c>
      <c r="R709" s="46">
        <v>0.46300000000000002</v>
      </c>
      <c r="S709" s="46">
        <v>0.06</v>
      </c>
      <c r="T709" s="46">
        <v>0.111</v>
      </c>
      <c r="U709" s="46">
        <v>1.7999999999999999E-2</v>
      </c>
      <c r="V709" s="46">
        <v>5.0999999999999997E-2</v>
      </c>
      <c r="W709" s="46">
        <v>7.2999999999999995E-2</v>
      </c>
      <c r="X709" s="46">
        <v>0.128</v>
      </c>
      <c r="Y709" s="46">
        <v>0</v>
      </c>
      <c r="Z709" s="46">
        <v>1.2E-2</v>
      </c>
      <c r="AA709" s="46">
        <v>6.7000000000000004E-2</v>
      </c>
      <c r="AB709" s="46">
        <v>0.12</v>
      </c>
      <c r="AC709" s="46"/>
    </row>
    <row r="710" spans="1:29" x14ac:dyDescent="0.25">
      <c r="A710" s="98" t="s">
        <v>3187</v>
      </c>
      <c r="B710" s="46">
        <v>4.0371621621621619E-2</v>
      </c>
      <c r="C710" s="46">
        <v>0.18192567567567566</v>
      </c>
      <c r="D710" s="46">
        <v>0.2980292792792793</v>
      </c>
      <c r="E710" s="46">
        <v>0.10923423423423423</v>
      </c>
      <c r="F710" s="46">
        <v>2.6914414414414414E-2</v>
      </c>
      <c r="G710" s="46">
        <v>0.24870495495495495</v>
      </c>
      <c r="H710" s="46">
        <v>9.4031531531531525E-3</v>
      </c>
      <c r="I710" s="46">
        <v>8.5416666666666669E-2</v>
      </c>
      <c r="J710" s="46">
        <v>1</v>
      </c>
      <c r="K710" s="98">
        <v>17760</v>
      </c>
      <c r="L710" s="98"/>
      <c r="M710" s="98">
        <v>3.7999999999999999E-2</v>
      </c>
      <c r="N710" s="98">
        <v>4.2999999999999997E-2</v>
      </c>
      <c r="O710" s="46">
        <v>0.17599999999999999</v>
      </c>
      <c r="P710" s="46">
        <v>0.188</v>
      </c>
      <c r="Q710" s="46">
        <v>0.29099999999999998</v>
      </c>
      <c r="R710" s="46">
        <v>0.30499999999999999</v>
      </c>
      <c r="S710" s="46">
        <v>0.105</v>
      </c>
      <c r="T710" s="46">
        <v>0.114</v>
      </c>
      <c r="U710" s="46">
        <v>2.5000000000000001E-2</v>
      </c>
      <c r="V710" s="46">
        <v>2.9000000000000001E-2</v>
      </c>
      <c r="W710" s="46">
        <v>0.24199999999999999</v>
      </c>
      <c r="X710" s="46">
        <v>0.255</v>
      </c>
      <c r="Y710" s="46">
        <v>8.0000000000000002E-3</v>
      </c>
      <c r="Z710" s="46">
        <v>1.0999999999999999E-2</v>
      </c>
      <c r="AA710" s="46">
        <v>8.1000000000000003E-2</v>
      </c>
      <c r="AB710" s="46">
        <v>0.09</v>
      </c>
      <c r="AC710" s="46"/>
    </row>
    <row r="711" spans="1:29" x14ac:dyDescent="0.25">
      <c r="A711" s="98" t="s">
        <v>3188</v>
      </c>
      <c r="B711" s="46" t="s">
        <v>162</v>
      </c>
      <c r="C711" s="46">
        <v>0.1361111111111111</v>
      </c>
      <c r="D711" s="46">
        <v>0.31666666666666665</v>
      </c>
      <c r="E711" s="46">
        <v>0.18888888888888888</v>
      </c>
      <c r="F711" s="46">
        <v>3.0555555555555555E-2</v>
      </c>
      <c r="G711" s="46">
        <v>0.25555555555555554</v>
      </c>
      <c r="H711" s="46">
        <v>2.5000000000000001E-2</v>
      </c>
      <c r="I711" s="46">
        <v>4.7222222222222221E-2</v>
      </c>
      <c r="J711" s="46">
        <v>1</v>
      </c>
      <c r="K711" s="98">
        <v>360</v>
      </c>
      <c r="L711" s="98"/>
      <c r="M711" s="98" t="s">
        <v>162</v>
      </c>
      <c r="N711" s="98" t="s">
        <v>162</v>
      </c>
      <c r="O711" s="46">
        <v>0.105</v>
      </c>
      <c r="P711" s="46">
        <v>0.17499999999999999</v>
      </c>
      <c r="Q711" s="46">
        <v>0.27100000000000002</v>
      </c>
      <c r="R711" s="46">
        <v>0.36599999999999999</v>
      </c>
      <c r="S711" s="46">
        <v>0.152</v>
      </c>
      <c r="T711" s="46">
        <v>0.23300000000000001</v>
      </c>
      <c r="U711" s="46">
        <v>1.7000000000000001E-2</v>
      </c>
      <c r="V711" s="46">
        <v>5.3999999999999999E-2</v>
      </c>
      <c r="W711" s="46">
        <v>0.21299999999999999</v>
      </c>
      <c r="X711" s="46">
        <v>0.30299999999999999</v>
      </c>
      <c r="Y711" s="46">
        <v>1.2999999999999999E-2</v>
      </c>
      <c r="Z711" s="46">
        <v>4.7E-2</v>
      </c>
      <c r="AA711" s="46">
        <v>0.03</v>
      </c>
      <c r="AB711" s="46">
        <v>7.3999999999999996E-2</v>
      </c>
      <c r="AC711" s="46"/>
    </row>
    <row r="712" spans="1:29" x14ac:dyDescent="0.25">
      <c r="A712" s="98" t="s">
        <v>3189</v>
      </c>
      <c r="B712" s="46" t="s">
        <v>162</v>
      </c>
      <c r="C712" s="46">
        <v>0.34193548387096773</v>
      </c>
      <c r="D712" s="46">
        <v>0.23064516129032259</v>
      </c>
      <c r="E712" s="46">
        <v>0.1435483870967742</v>
      </c>
      <c r="F712" s="46">
        <v>6.4516129032258063E-2</v>
      </c>
      <c r="G712" s="46">
        <v>0.19193548387096773</v>
      </c>
      <c r="H712" s="46">
        <v>1.6129032258064516E-3</v>
      </c>
      <c r="I712" s="46">
        <v>2.5806451612903226E-2</v>
      </c>
      <c r="J712" s="46">
        <v>0.99999999999999978</v>
      </c>
      <c r="K712" s="98">
        <v>620</v>
      </c>
      <c r="L712" s="98"/>
      <c r="M712" s="98" t="s">
        <v>162</v>
      </c>
      <c r="N712" s="98" t="s">
        <v>162</v>
      </c>
      <c r="O712" s="46">
        <v>0.30599999999999999</v>
      </c>
      <c r="P712" s="46">
        <v>0.38</v>
      </c>
      <c r="Q712" s="46">
        <v>0.19900000000000001</v>
      </c>
      <c r="R712" s="46">
        <v>0.26500000000000001</v>
      </c>
      <c r="S712" s="46">
        <v>0.11799999999999999</v>
      </c>
      <c r="T712" s="46">
        <v>0.17299999999999999</v>
      </c>
      <c r="U712" s="46">
        <v>4.8000000000000001E-2</v>
      </c>
      <c r="V712" s="46">
        <v>8.6999999999999994E-2</v>
      </c>
      <c r="W712" s="46">
        <v>0.16300000000000001</v>
      </c>
      <c r="X712" s="46">
        <v>0.22500000000000001</v>
      </c>
      <c r="Y712" s="46">
        <v>0</v>
      </c>
      <c r="Z712" s="46">
        <v>8.9999999999999993E-3</v>
      </c>
      <c r="AA712" s="46">
        <v>1.6E-2</v>
      </c>
      <c r="AB712" s="46">
        <v>4.2000000000000003E-2</v>
      </c>
      <c r="AC712" s="46"/>
    </row>
    <row r="713" spans="1:29" x14ac:dyDescent="0.25">
      <c r="A713" s="98" t="s">
        <v>3190</v>
      </c>
      <c r="B713" s="46" t="s">
        <v>162</v>
      </c>
      <c r="C713" s="46">
        <v>9.7222222222222224E-2</v>
      </c>
      <c r="D713" s="46">
        <v>0.18472222222222223</v>
      </c>
      <c r="E713" s="46">
        <v>9.166666666666666E-2</v>
      </c>
      <c r="F713" s="46">
        <v>1.3888888888888888E-2</v>
      </c>
      <c r="G713" s="46">
        <v>0.5625</v>
      </c>
      <c r="H713" s="46">
        <v>4.1666666666666666E-3</v>
      </c>
      <c r="I713" s="46">
        <v>4.583333333333333E-2</v>
      </c>
      <c r="J713" s="46">
        <v>0.99999999999999989</v>
      </c>
      <c r="K713" s="98">
        <v>720</v>
      </c>
      <c r="L713" s="98"/>
      <c r="M713" s="98" t="s">
        <v>162</v>
      </c>
      <c r="N713" s="98" t="s">
        <v>162</v>
      </c>
      <c r="O713" s="46">
        <v>7.8E-2</v>
      </c>
      <c r="P713" s="46">
        <v>0.121</v>
      </c>
      <c r="Q713" s="46">
        <v>0.158</v>
      </c>
      <c r="R713" s="46">
        <v>0.215</v>
      </c>
      <c r="S713" s="46">
        <v>7.2999999999999995E-2</v>
      </c>
      <c r="T713" s="46">
        <v>0.115</v>
      </c>
      <c r="U713" s="46">
        <v>8.0000000000000002E-3</v>
      </c>
      <c r="V713" s="46">
        <v>2.5000000000000001E-2</v>
      </c>
      <c r="W713" s="46">
        <v>0.52600000000000002</v>
      </c>
      <c r="X713" s="46">
        <v>0.59799999999999998</v>
      </c>
      <c r="Y713" s="46">
        <v>1E-3</v>
      </c>
      <c r="Z713" s="46">
        <v>1.2E-2</v>
      </c>
      <c r="AA713" s="46">
        <v>3.3000000000000002E-2</v>
      </c>
      <c r="AB713" s="46">
        <v>6.4000000000000001E-2</v>
      </c>
      <c r="AC713" s="46"/>
    </row>
    <row r="714" spans="1:29" x14ac:dyDescent="0.25">
      <c r="A714" s="98" t="s">
        <v>3191</v>
      </c>
      <c r="B714" s="46" t="s">
        <v>162</v>
      </c>
      <c r="C714" s="46" t="s">
        <v>162</v>
      </c>
      <c r="D714" s="46">
        <v>0.57244964262508125</v>
      </c>
      <c r="E714" s="46">
        <v>0.33268356075373617</v>
      </c>
      <c r="F714" s="46">
        <v>5.1981806367771277E-3</v>
      </c>
      <c r="G714" s="46">
        <v>1.0396361273554255E-2</v>
      </c>
      <c r="H714" s="46" t="s">
        <v>162</v>
      </c>
      <c r="I714" s="46">
        <v>7.9272254710851198E-2</v>
      </c>
      <c r="J714" s="46">
        <v>1</v>
      </c>
      <c r="K714" s="98">
        <v>1539</v>
      </c>
      <c r="L714" s="98"/>
      <c r="M714" s="98" t="s">
        <v>162</v>
      </c>
      <c r="N714" s="98" t="s">
        <v>162</v>
      </c>
      <c r="O714" s="46" t="s">
        <v>162</v>
      </c>
      <c r="P714" s="46" t="s">
        <v>162</v>
      </c>
      <c r="Q714" s="46">
        <v>0.54800000000000004</v>
      </c>
      <c r="R714" s="46">
        <v>0.59699999999999998</v>
      </c>
      <c r="S714" s="46">
        <v>0.31</v>
      </c>
      <c r="T714" s="46">
        <v>0.35699999999999998</v>
      </c>
      <c r="U714" s="46">
        <v>3.0000000000000001E-3</v>
      </c>
      <c r="V714" s="46">
        <v>0.01</v>
      </c>
      <c r="W714" s="46">
        <v>6.0000000000000001E-3</v>
      </c>
      <c r="X714" s="46">
        <v>1.7000000000000001E-2</v>
      </c>
      <c r="Y714" s="46" t="s">
        <v>162</v>
      </c>
      <c r="Z714" s="46" t="s">
        <v>162</v>
      </c>
      <c r="AA714" s="46">
        <v>6.7000000000000004E-2</v>
      </c>
      <c r="AB714" s="46">
        <v>9.4E-2</v>
      </c>
      <c r="AC714" s="46"/>
    </row>
    <row r="715" spans="1:29" x14ac:dyDescent="0.25">
      <c r="A715" s="98" t="s">
        <v>3192</v>
      </c>
      <c r="B715" s="46" t="s">
        <v>162</v>
      </c>
      <c r="C715" s="46">
        <v>0.30906713164777683</v>
      </c>
      <c r="D715" s="46">
        <v>0.23147340889276374</v>
      </c>
      <c r="E715" s="46">
        <v>8.6748038360941582E-2</v>
      </c>
      <c r="F715" s="46">
        <v>8.0645161290322578E-2</v>
      </c>
      <c r="G715" s="46">
        <v>0.27157802964254579</v>
      </c>
      <c r="H715" s="46">
        <v>4.3591979075850045E-4</v>
      </c>
      <c r="I715" s="46">
        <v>2.0052310374891021E-2</v>
      </c>
      <c r="J715" s="46">
        <v>1</v>
      </c>
      <c r="K715" s="98">
        <v>2294</v>
      </c>
      <c r="L715" s="98"/>
      <c r="M715" s="98" t="s">
        <v>162</v>
      </c>
      <c r="N715" s="98" t="s">
        <v>162</v>
      </c>
      <c r="O715" s="46">
        <v>0.28999999999999998</v>
      </c>
      <c r="P715" s="46">
        <v>0.32800000000000001</v>
      </c>
      <c r="Q715" s="46">
        <v>0.215</v>
      </c>
      <c r="R715" s="46">
        <v>0.249</v>
      </c>
      <c r="S715" s="46">
        <v>7.5999999999999998E-2</v>
      </c>
      <c r="T715" s="46">
        <v>9.9000000000000005E-2</v>
      </c>
      <c r="U715" s="46">
        <v>7.0000000000000007E-2</v>
      </c>
      <c r="V715" s="46">
        <v>9.2999999999999999E-2</v>
      </c>
      <c r="W715" s="46">
        <v>0.254</v>
      </c>
      <c r="X715" s="46">
        <v>0.28999999999999998</v>
      </c>
      <c r="Y715" s="46">
        <v>0</v>
      </c>
      <c r="Z715" s="46">
        <v>2E-3</v>
      </c>
      <c r="AA715" s="46">
        <v>1.4999999999999999E-2</v>
      </c>
      <c r="AB715" s="46">
        <v>2.7E-2</v>
      </c>
      <c r="AC715" s="46"/>
    </row>
    <row r="716" spans="1:29" x14ac:dyDescent="0.25">
      <c r="A716" s="98" t="s">
        <v>3193</v>
      </c>
      <c r="B716" s="46">
        <v>0.29169929522317933</v>
      </c>
      <c r="C716" s="46">
        <v>0.48981989036805013</v>
      </c>
      <c r="D716" s="46">
        <v>0.11315583398590447</v>
      </c>
      <c r="E716" s="46">
        <v>3.6805011746280342E-2</v>
      </c>
      <c r="F716" s="46">
        <v>2.3492560689115116E-3</v>
      </c>
      <c r="G716" s="46">
        <v>4.1111981205951449E-2</v>
      </c>
      <c r="H716" s="46">
        <v>7.8308535630383712E-4</v>
      </c>
      <c r="I716" s="46">
        <v>2.4275646045418951E-2</v>
      </c>
      <c r="J716" s="46">
        <v>1.0000000000000002</v>
      </c>
      <c r="K716" s="98">
        <v>2554</v>
      </c>
      <c r="L716" s="98"/>
      <c r="M716" s="98">
        <v>0.27400000000000002</v>
      </c>
      <c r="N716" s="98">
        <v>0.31</v>
      </c>
      <c r="O716" s="46">
        <v>0.47</v>
      </c>
      <c r="P716" s="46">
        <v>0.50900000000000001</v>
      </c>
      <c r="Q716" s="46">
        <v>0.10100000000000001</v>
      </c>
      <c r="R716" s="46">
        <v>0.126</v>
      </c>
      <c r="S716" s="46">
        <v>0.03</v>
      </c>
      <c r="T716" s="46">
        <v>4.4999999999999998E-2</v>
      </c>
      <c r="U716" s="46">
        <v>1E-3</v>
      </c>
      <c r="V716" s="46">
        <v>5.0000000000000001E-3</v>
      </c>
      <c r="W716" s="46">
        <v>3.4000000000000002E-2</v>
      </c>
      <c r="X716" s="46">
        <v>0.05</v>
      </c>
      <c r="Y716" s="46">
        <v>0</v>
      </c>
      <c r="Z716" s="46">
        <v>3.0000000000000001E-3</v>
      </c>
      <c r="AA716" s="46">
        <v>1.9E-2</v>
      </c>
      <c r="AB716" s="46">
        <v>3.1E-2</v>
      </c>
      <c r="AC716" s="46"/>
    </row>
    <row r="717" spans="1:29" x14ac:dyDescent="0.25">
      <c r="A717" s="98" t="s">
        <v>3194</v>
      </c>
      <c r="B717" s="46" t="s">
        <v>162</v>
      </c>
      <c r="C717" s="46">
        <v>0.29646902065289804</v>
      </c>
      <c r="D717" s="46">
        <v>0.21052631578947367</v>
      </c>
      <c r="E717" s="46">
        <v>7.4950033311125916E-2</v>
      </c>
      <c r="F717" s="46">
        <v>9.6602265156562287E-3</v>
      </c>
      <c r="G717" s="46">
        <v>0.38407728181212525</v>
      </c>
      <c r="H717" s="46">
        <v>1.6655562958027982E-3</v>
      </c>
      <c r="I717" s="46">
        <v>2.2651565622918056E-2</v>
      </c>
      <c r="J717" s="46">
        <v>1</v>
      </c>
      <c r="K717" s="98">
        <v>3002</v>
      </c>
      <c r="L717" s="98"/>
      <c r="M717" s="98" t="s">
        <v>162</v>
      </c>
      <c r="N717" s="98" t="s">
        <v>162</v>
      </c>
      <c r="O717" s="46">
        <v>0.28000000000000003</v>
      </c>
      <c r="P717" s="46">
        <v>0.313</v>
      </c>
      <c r="Q717" s="46">
        <v>0.19600000000000001</v>
      </c>
      <c r="R717" s="46">
        <v>0.22500000000000001</v>
      </c>
      <c r="S717" s="46">
        <v>6.6000000000000003E-2</v>
      </c>
      <c r="T717" s="46">
        <v>8.5000000000000006E-2</v>
      </c>
      <c r="U717" s="46">
        <v>7.0000000000000001E-3</v>
      </c>
      <c r="V717" s="46">
        <v>1.4E-2</v>
      </c>
      <c r="W717" s="46">
        <v>0.36699999999999999</v>
      </c>
      <c r="X717" s="46">
        <v>0.40200000000000002</v>
      </c>
      <c r="Y717" s="46">
        <v>1E-3</v>
      </c>
      <c r="Z717" s="46">
        <v>4.0000000000000001E-3</v>
      </c>
      <c r="AA717" s="46">
        <v>1.7999999999999999E-2</v>
      </c>
      <c r="AB717" s="46">
        <v>2.9000000000000001E-2</v>
      </c>
      <c r="AC717" s="46"/>
    </row>
    <row r="718" spans="1:29" x14ac:dyDescent="0.25">
      <c r="A718" s="98" t="s">
        <v>3195</v>
      </c>
      <c r="B718" s="46" t="s">
        <v>162</v>
      </c>
      <c r="C718" s="46">
        <v>0.25101214574898784</v>
      </c>
      <c r="D718" s="46">
        <v>0.44939271255060731</v>
      </c>
      <c r="E718" s="46">
        <v>0.11740890688259109</v>
      </c>
      <c r="F718" s="46">
        <v>8.0971659919028341E-3</v>
      </c>
      <c r="G718" s="46">
        <v>2.4291497975708502E-2</v>
      </c>
      <c r="H718" s="46">
        <v>2.0242914979757085E-3</v>
      </c>
      <c r="I718" s="46">
        <v>0.14777327935222673</v>
      </c>
      <c r="J718" s="46">
        <v>1</v>
      </c>
      <c r="K718" s="98">
        <v>494</v>
      </c>
      <c r="L718" s="98"/>
      <c r="M718" s="98" t="s">
        <v>162</v>
      </c>
      <c r="N718" s="98" t="s">
        <v>162</v>
      </c>
      <c r="O718" s="46">
        <v>0.215</v>
      </c>
      <c r="P718" s="46">
        <v>0.29099999999999998</v>
      </c>
      <c r="Q718" s="46">
        <v>0.40600000000000003</v>
      </c>
      <c r="R718" s="46">
        <v>0.49299999999999999</v>
      </c>
      <c r="S718" s="46">
        <v>9.1999999999999998E-2</v>
      </c>
      <c r="T718" s="46">
        <v>0.14899999999999999</v>
      </c>
      <c r="U718" s="46">
        <v>3.0000000000000001E-3</v>
      </c>
      <c r="V718" s="46">
        <v>2.1000000000000001E-2</v>
      </c>
      <c r="W718" s="46">
        <v>1.4E-2</v>
      </c>
      <c r="X718" s="46">
        <v>4.2000000000000003E-2</v>
      </c>
      <c r="Y718" s="46">
        <v>0</v>
      </c>
      <c r="Z718" s="46">
        <v>1.0999999999999999E-2</v>
      </c>
      <c r="AA718" s="46">
        <v>0.11899999999999999</v>
      </c>
      <c r="AB718" s="46">
        <v>0.182</v>
      </c>
      <c r="AC718" s="46"/>
    </row>
    <row r="719" spans="1:29" x14ac:dyDescent="0.25">
      <c r="A719" s="98" t="s">
        <v>3196</v>
      </c>
      <c r="B719" s="46" t="s">
        <v>162</v>
      </c>
      <c r="C719" s="46">
        <v>0.21621621621621623</v>
      </c>
      <c r="D719" s="46">
        <v>0.36216216216216218</v>
      </c>
      <c r="E719" s="46">
        <v>0.10270270270270271</v>
      </c>
      <c r="F719" s="46">
        <v>2.3423423423423424E-2</v>
      </c>
      <c r="G719" s="46">
        <v>0.27747747747747747</v>
      </c>
      <c r="H719" s="46" t="s">
        <v>162</v>
      </c>
      <c r="I719" s="46">
        <v>1.8018018018018018E-2</v>
      </c>
      <c r="J719" s="46">
        <v>1.0000000000000002</v>
      </c>
      <c r="K719" s="98">
        <v>555</v>
      </c>
      <c r="L719" s="98"/>
      <c r="M719" s="98" t="s">
        <v>162</v>
      </c>
      <c r="N719" s="98" t="s">
        <v>162</v>
      </c>
      <c r="O719" s="46">
        <v>0.184</v>
      </c>
      <c r="P719" s="46">
        <v>0.252</v>
      </c>
      <c r="Q719" s="46">
        <v>0.32300000000000001</v>
      </c>
      <c r="R719" s="46">
        <v>0.40300000000000002</v>
      </c>
      <c r="S719" s="46">
        <v>0.08</v>
      </c>
      <c r="T719" s="46">
        <v>0.13100000000000001</v>
      </c>
      <c r="U719" s="46">
        <v>1.4E-2</v>
      </c>
      <c r="V719" s="46">
        <v>0.04</v>
      </c>
      <c r="W719" s="46">
        <v>0.24199999999999999</v>
      </c>
      <c r="X719" s="46">
        <v>0.316</v>
      </c>
      <c r="Y719" s="46" t="s">
        <v>162</v>
      </c>
      <c r="Z719" s="46" t="s">
        <v>162</v>
      </c>
      <c r="AA719" s="46">
        <v>0.01</v>
      </c>
      <c r="AB719" s="46">
        <v>3.3000000000000002E-2</v>
      </c>
      <c r="AC719" s="46"/>
    </row>
    <row r="720" spans="1:29" x14ac:dyDescent="0.25">
      <c r="A720" s="98" t="s">
        <v>3197</v>
      </c>
      <c r="B720" s="46" t="s">
        <v>162</v>
      </c>
      <c r="C720" s="46">
        <v>0.41162790697674417</v>
      </c>
      <c r="D720" s="46">
        <v>0.19069767441860466</v>
      </c>
      <c r="E720" s="46">
        <v>6.7441860465116285E-2</v>
      </c>
      <c r="F720" s="46">
        <v>0.10232558139534884</v>
      </c>
      <c r="G720" s="46">
        <v>0.2069767441860465</v>
      </c>
      <c r="H720" s="46">
        <v>2.3255813953488372E-3</v>
      </c>
      <c r="I720" s="46">
        <v>1.8604651162790697E-2</v>
      </c>
      <c r="J720" s="46">
        <v>1</v>
      </c>
      <c r="K720" s="98">
        <v>430</v>
      </c>
      <c r="L720" s="98"/>
      <c r="M720" s="98" t="s">
        <v>162</v>
      </c>
      <c r="N720" s="98" t="s">
        <v>162</v>
      </c>
      <c r="O720" s="46">
        <v>0.36599999999999999</v>
      </c>
      <c r="P720" s="46">
        <v>0.45900000000000002</v>
      </c>
      <c r="Q720" s="46">
        <v>0.156</v>
      </c>
      <c r="R720" s="46">
        <v>0.23100000000000001</v>
      </c>
      <c r="S720" s="46">
        <v>4.7E-2</v>
      </c>
      <c r="T720" s="46">
        <v>9.5000000000000001E-2</v>
      </c>
      <c r="U720" s="46">
        <v>7.6999999999999999E-2</v>
      </c>
      <c r="V720" s="46">
        <v>0.13500000000000001</v>
      </c>
      <c r="W720" s="46">
        <v>0.17100000000000001</v>
      </c>
      <c r="X720" s="46">
        <v>0.248</v>
      </c>
      <c r="Y720" s="46">
        <v>0</v>
      </c>
      <c r="Z720" s="46">
        <v>1.2999999999999999E-2</v>
      </c>
      <c r="AA720" s="46">
        <v>8.9999999999999993E-3</v>
      </c>
      <c r="AB720" s="46">
        <v>3.5999999999999997E-2</v>
      </c>
      <c r="AC720" s="46"/>
    </row>
    <row r="721" spans="1:29" x14ac:dyDescent="0.25">
      <c r="A721" s="98" t="s">
        <v>3198</v>
      </c>
      <c r="B721" s="46" t="s">
        <v>162</v>
      </c>
      <c r="C721" s="46">
        <v>0.13548387096774195</v>
      </c>
      <c r="D721" s="46">
        <v>0.21505376344086022</v>
      </c>
      <c r="E721" s="46">
        <v>9.8924731182795697E-2</v>
      </c>
      <c r="F721" s="46">
        <v>2.7956989247311829E-2</v>
      </c>
      <c r="G721" s="46">
        <v>0.49677419354838709</v>
      </c>
      <c r="H721" s="46" t="s">
        <v>162</v>
      </c>
      <c r="I721" s="46">
        <v>2.5806451612903226E-2</v>
      </c>
      <c r="J721" s="46">
        <v>1</v>
      </c>
      <c r="K721" s="98">
        <v>465</v>
      </c>
      <c r="L721" s="98"/>
      <c r="M721" s="98" t="s">
        <v>162</v>
      </c>
      <c r="N721" s="98" t="s">
        <v>162</v>
      </c>
      <c r="O721" s="46">
        <v>0.107</v>
      </c>
      <c r="P721" s="46">
        <v>0.17</v>
      </c>
      <c r="Q721" s="46">
        <v>0.18</v>
      </c>
      <c r="R721" s="46">
        <v>0.255</v>
      </c>
      <c r="S721" s="46">
        <v>7.4999999999999997E-2</v>
      </c>
      <c r="T721" s="46">
        <v>0.129</v>
      </c>
      <c r="U721" s="46">
        <v>1.6E-2</v>
      </c>
      <c r="V721" s="46">
        <v>4.7E-2</v>
      </c>
      <c r="W721" s="46">
        <v>0.45200000000000001</v>
      </c>
      <c r="X721" s="46">
        <v>0.54200000000000004</v>
      </c>
      <c r="Y721" s="46" t="s">
        <v>162</v>
      </c>
      <c r="Z721" s="46" t="s">
        <v>162</v>
      </c>
      <c r="AA721" s="46">
        <v>1.4999999999999999E-2</v>
      </c>
      <c r="AB721" s="46">
        <v>4.4999999999999998E-2</v>
      </c>
      <c r="AC721" s="46"/>
    </row>
    <row r="722" spans="1:29" x14ac:dyDescent="0.25">
      <c r="A722" s="98" t="s">
        <v>3199</v>
      </c>
      <c r="B722" s="46" t="s">
        <v>162</v>
      </c>
      <c r="C722" s="46">
        <v>0.26978998384491115</v>
      </c>
      <c r="D722" s="46">
        <v>0.40441572428648359</v>
      </c>
      <c r="E722" s="46">
        <v>0.16639741518578352</v>
      </c>
      <c r="F722" s="46">
        <v>4.5772751750134628E-2</v>
      </c>
      <c r="G722" s="46">
        <v>8.723747980613894E-2</v>
      </c>
      <c r="H722" s="46">
        <v>5.3850296176628971E-4</v>
      </c>
      <c r="I722" s="46">
        <v>2.5848142164781908E-2</v>
      </c>
      <c r="J722" s="46">
        <v>1</v>
      </c>
      <c r="K722" s="98">
        <v>1857</v>
      </c>
      <c r="L722" s="98"/>
      <c r="M722" s="98" t="s">
        <v>162</v>
      </c>
      <c r="N722" s="98" t="s">
        <v>162</v>
      </c>
      <c r="O722" s="46">
        <v>0.25</v>
      </c>
      <c r="P722" s="46">
        <v>0.28999999999999998</v>
      </c>
      <c r="Q722" s="46">
        <v>0.38200000000000001</v>
      </c>
      <c r="R722" s="46">
        <v>0.42699999999999999</v>
      </c>
      <c r="S722" s="46">
        <v>0.15</v>
      </c>
      <c r="T722" s="46">
        <v>0.184</v>
      </c>
      <c r="U722" s="46">
        <v>3.6999999999999998E-2</v>
      </c>
      <c r="V722" s="46">
        <v>5.6000000000000001E-2</v>
      </c>
      <c r="W722" s="46">
        <v>7.4999999999999997E-2</v>
      </c>
      <c r="X722" s="46">
        <v>0.10100000000000001</v>
      </c>
      <c r="Y722" s="46">
        <v>0</v>
      </c>
      <c r="Z722" s="46">
        <v>3.0000000000000001E-3</v>
      </c>
      <c r="AA722" s="46">
        <v>0.02</v>
      </c>
      <c r="AB722" s="46">
        <v>3.4000000000000002E-2</v>
      </c>
      <c r="AC722" s="46"/>
    </row>
    <row r="723" spans="1:29" x14ac:dyDescent="0.25">
      <c r="A723" s="98" t="s">
        <v>3200</v>
      </c>
      <c r="B723" s="46" t="s">
        <v>162</v>
      </c>
      <c r="C723" s="46">
        <v>0.41732283464566927</v>
      </c>
      <c r="D723" s="46">
        <v>0.37007874015748032</v>
      </c>
      <c r="E723" s="46">
        <v>9.9737532808398949E-2</v>
      </c>
      <c r="F723" s="46">
        <v>1.5748031496062992E-2</v>
      </c>
      <c r="G723" s="46">
        <v>7.6115485564304461E-2</v>
      </c>
      <c r="H723" s="46" t="s">
        <v>162</v>
      </c>
      <c r="I723" s="46">
        <v>2.0997375328083989E-2</v>
      </c>
      <c r="J723" s="46">
        <v>0.99999999999999989</v>
      </c>
      <c r="K723" s="98">
        <v>381</v>
      </c>
      <c r="L723" s="98"/>
      <c r="M723" s="98" t="s">
        <v>162</v>
      </c>
      <c r="N723" s="98" t="s">
        <v>162</v>
      </c>
      <c r="O723" s="46">
        <v>0.36899999999999999</v>
      </c>
      <c r="P723" s="46">
        <v>0.46700000000000003</v>
      </c>
      <c r="Q723" s="46">
        <v>0.32300000000000001</v>
      </c>
      <c r="R723" s="46">
        <v>0.42</v>
      </c>
      <c r="S723" s="46">
        <v>7.3999999999999996E-2</v>
      </c>
      <c r="T723" s="46">
        <v>0.13400000000000001</v>
      </c>
      <c r="U723" s="46">
        <v>7.0000000000000001E-3</v>
      </c>
      <c r="V723" s="46">
        <v>3.4000000000000002E-2</v>
      </c>
      <c r="W723" s="46">
        <v>5.3999999999999999E-2</v>
      </c>
      <c r="X723" s="46">
        <v>0.107</v>
      </c>
      <c r="Y723" s="46" t="s">
        <v>162</v>
      </c>
      <c r="Z723" s="46" t="s">
        <v>162</v>
      </c>
      <c r="AA723" s="46">
        <v>1.0999999999999999E-2</v>
      </c>
      <c r="AB723" s="46">
        <v>4.1000000000000002E-2</v>
      </c>
      <c r="AC723" s="46"/>
    </row>
    <row r="724" spans="1:29" x14ac:dyDescent="0.25">
      <c r="A724" s="98" t="s">
        <v>3201</v>
      </c>
      <c r="B724" s="46">
        <v>4.5125847861427211E-2</v>
      </c>
      <c r="C724" s="46">
        <v>0.28874936935926904</v>
      </c>
      <c r="D724" s="46">
        <v>0.25500308313246256</v>
      </c>
      <c r="E724" s="46">
        <v>9.9052637479679351E-2</v>
      </c>
      <c r="F724" s="46">
        <v>3.4138684903862321E-2</v>
      </c>
      <c r="G724" s="46">
        <v>0.24810807780705196</v>
      </c>
      <c r="H724" s="46">
        <v>1.0650821234374124E-3</v>
      </c>
      <c r="I724" s="46">
        <v>2.8757217332810135E-2</v>
      </c>
      <c r="J724" s="46">
        <v>0.99999999999999989</v>
      </c>
      <c r="K724" s="98">
        <v>17839</v>
      </c>
      <c r="L724" s="98"/>
      <c r="M724" s="98">
        <v>4.2000000000000003E-2</v>
      </c>
      <c r="N724" s="98">
        <v>4.8000000000000001E-2</v>
      </c>
      <c r="O724" s="46">
        <v>0.28199999999999997</v>
      </c>
      <c r="P724" s="46">
        <v>0.29499999999999998</v>
      </c>
      <c r="Q724" s="46">
        <v>0.249</v>
      </c>
      <c r="R724" s="46">
        <v>0.26100000000000001</v>
      </c>
      <c r="S724" s="46">
        <v>9.5000000000000001E-2</v>
      </c>
      <c r="T724" s="46">
        <v>0.104</v>
      </c>
      <c r="U724" s="46">
        <v>3.2000000000000001E-2</v>
      </c>
      <c r="V724" s="46">
        <v>3.6999999999999998E-2</v>
      </c>
      <c r="W724" s="46">
        <v>0.24199999999999999</v>
      </c>
      <c r="X724" s="46">
        <v>0.255</v>
      </c>
      <c r="Y724" s="46">
        <v>1E-3</v>
      </c>
      <c r="Z724" s="46">
        <v>2E-3</v>
      </c>
      <c r="AA724" s="46">
        <v>2.5999999999999999E-2</v>
      </c>
      <c r="AB724" s="46">
        <v>3.1E-2</v>
      </c>
      <c r="AC724" s="46"/>
    </row>
    <row r="725" spans="1:29" x14ac:dyDescent="0.25">
      <c r="A725" s="98" t="s">
        <v>3202</v>
      </c>
      <c r="B725" s="46" t="s">
        <v>162</v>
      </c>
      <c r="C725" s="46">
        <v>0.23194748358862144</v>
      </c>
      <c r="D725" s="46">
        <v>0.24726477024070023</v>
      </c>
      <c r="E725" s="46">
        <v>0.1487964989059081</v>
      </c>
      <c r="F725" s="46">
        <v>2.8446389496717725E-2</v>
      </c>
      <c r="G725" s="46">
        <v>0.29540481400437635</v>
      </c>
      <c r="H725" s="46" t="s">
        <v>162</v>
      </c>
      <c r="I725" s="46">
        <v>4.8140043763676151E-2</v>
      </c>
      <c r="J725" s="46">
        <v>1</v>
      </c>
      <c r="K725" s="98">
        <v>457</v>
      </c>
      <c r="L725" s="98"/>
      <c r="M725" s="98" t="s">
        <v>162</v>
      </c>
      <c r="N725" s="98" t="s">
        <v>162</v>
      </c>
      <c r="O725" s="46">
        <v>0.19600000000000001</v>
      </c>
      <c r="P725" s="46">
        <v>0.27300000000000002</v>
      </c>
      <c r="Q725" s="46">
        <v>0.21</v>
      </c>
      <c r="R725" s="46">
        <v>0.28899999999999998</v>
      </c>
      <c r="S725" s="46">
        <v>0.11899999999999999</v>
      </c>
      <c r="T725" s="46">
        <v>0.184</v>
      </c>
      <c r="U725" s="46">
        <v>1.7000000000000001E-2</v>
      </c>
      <c r="V725" s="46">
        <v>4.8000000000000001E-2</v>
      </c>
      <c r="W725" s="46">
        <v>0.255</v>
      </c>
      <c r="X725" s="46">
        <v>0.33900000000000002</v>
      </c>
      <c r="Y725" s="46" t="s">
        <v>162</v>
      </c>
      <c r="Z725" s="46" t="s">
        <v>162</v>
      </c>
      <c r="AA725" s="46">
        <v>3.2000000000000001E-2</v>
      </c>
      <c r="AB725" s="46">
        <v>7.1999999999999995E-2</v>
      </c>
      <c r="AC725" s="46"/>
    </row>
    <row r="726" spans="1:29" x14ac:dyDescent="0.25">
      <c r="A726" s="98" t="s">
        <v>3203</v>
      </c>
      <c r="B726" s="46" t="s">
        <v>162</v>
      </c>
      <c r="C726" s="46">
        <v>0.26728723404255317</v>
      </c>
      <c r="D726" s="46">
        <v>0.28723404255319152</v>
      </c>
      <c r="E726" s="46">
        <v>9.5744680851063829E-2</v>
      </c>
      <c r="F726" s="46">
        <v>7.4468085106382975E-2</v>
      </c>
      <c r="G726" s="46">
        <v>0.20744680851063829</v>
      </c>
      <c r="H726" s="46">
        <v>6.648936170212766E-3</v>
      </c>
      <c r="I726" s="46">
        <v>6.1170212765957445E-2</v>
      </c>
      <c r="J726" s="46">
        <v>0.99999999999999989</v>
      </c>
      <c r="K726" s="98">
        <v>752</v>
      </c>
      <c r="L726" s="98"/>
      <c r="M726" s="98" t="s">
        <v>162</v>
      </c>
      <c r="N726" s="98" t="s">
        <v>162</v>
      </c>
      <c r="O726" s="46">
        <v>0.23699999999999999</v>
      </c>
      <c r="P726" s="46">
        <v>0.3</v>
      </c>
      <c r="Q726" s="46">
        <v>0.25600000000000001</v>
      </c>
      <c r="R726" s="46">
        <v>0.32100000000000001</v>
      </c>
      <c r="S726" s="46">
        <v>7.6999999999999999E-2</v>
      </c>
      <c r="T726" s="46">
        <v>0.11899999999999999</v>
      </c>
      <c r="U726" s="46">
        <v>5.8000000000000003E-2</v>
      </c>
      <c r="V726" s="46">
        <v>9.5000000000000001E-2</v>
      </c>
      <c r="W726" s="46">
        <v>0.18</v>
      </c>
      <c r="X726" s="46">
        <v>0.23799999999999999</v>
      </c>
      <c r="Y726" s="46">
        <v>3.0000000000000001E-3</v>
      </c>
      <c r="Z726" s="46">
        <v>1.4999999999999999E-2</v>
      </c>
      <c r="AA726" s="46">
        <v>4.5999999999999999E-2</v>
      </c>
      <c r="AB726" s="46">
        <v>8.1000000000000003E-2</v>
      </c>
      <c r="AC726" s="46"/>
    </row>
    <row r="727" spans="1:29" x14ac:dyDescent="0.25">
      <c r="A727" s="98" t="s">
        <v>3204</v>
      </c>
      <c r="B727" s="46" t="s">
        <v>162</v>
      </c>
      <c r="C727" s="46">
        <v>7.4324324324324328E-2</v>
      </c>
      <c r="D727" s="46">
        <v>0.19707207207207209</v>
      </c>
      <c r="E727" s="46">
        <v>5.6306306306306307E-2</v>
      </c>
      <c r="F727" s="46">
        <v>2.1396396396396396E-2</v>
      </c>
      <c r="G727" s="46">
        <v>0.57319819819819817</v>
      </c>
      <c r="H727" s="46">
        <v>1.5765765765765764E-2</v>
      </c>
      <c r="I727" s="46">
        <v>6.1936936936936936E-2</v>
      </c>
      <c r="J727" s="46">
        <v>0.99999999999999989</v>
      </c>
      <c r="K727" s="98">
        <v>888</v>
      </c>
      <c r="L727" s="98"/>
      <c r="M727" s="98" t="s">
        <v>162</v>
      </c>
      <c r="N727" s="98" t="s">
        <v>162</v>
      </c>
      <c r="O727" s="46">
        <v>5.8999999999999997E-2</v>
      </c>
      <c r="P727" s="46">
        <v>9.2999999999999999E-2</v>
      </c>
      <c r="Q727" s="46">
        <v>0.17199999999999999</v>
      </c>
      <c r="R727" s="46">
        <v>0.22500000000000001</v>
      </c>
      <c r="S727" s="46">
        <v>4.2999999999999997E-2</v>
      </c>
      <c r="T727" s="46">
        <v>7.2999999999999995E-2</v>
      </c>
      <c r="U727" s="46">
        <v>1.4E-2</v>
      </c>
      <c r="V727" s="46">
        <v>3.3000000000000002E-2</v>
      </c>
      <c r="W727" s="46">
        <v>0.54</v>
      </c>
      <c r="X727" s="46">
        <v>0.60499999999999998</v>
      </c>
      <c r="Y727" s="46">
        <v>8.9999999999999993E-3</v>
      </c>
      <c r="Z727" s="46">
        <v>2.5999999999999999E-2</v>
      </c>
      <c r="AA727" s="46">
        <v>4.8000000000000001E-2</v>
      </c>
      <c r="AB727" s="46">
        <v>0.08</v>
      </c>
      <c r="AC727" s="46"/>
    </row>
    <row r="728" spans="1:29" x14ac:dyDescent="0.25">
      <c r="A728" s="98" t="s">
        <v>3205</v>
      </c>
      <c r="B728" s="46" t="s">
        <v>162</v>
      </c>
      <c r="C728" s="46">
        <v>6.8399452804377564E-4</v>
      </c>
      <c r="D728" s="46">
        <v>0.65731874145006841</v>
      </c>
      <c r="E728" s="46">
        <v>0.24487004103967169</v>
      </c>
      <c r="F728" s="46">
        <v>1.094391244870041E-2</v>
      </c>
      <c r="G728" s="46">
        <v>1.0259917920656635E-2</v>
      </c>
      <c r="H728" s="46" t="s">
        <v>162</v>
      </c>
      <c r="I728" s="46">
        <v>7.5923392612859103E-2</v>
      </c>
      <c r="J728" s="46">
        <v>1</v>
      </c>
      <c r="K728" s="98">
        <v>1462</v>
      </c>
      <c r="L728" s="98"/>
      <c r="M728" s="98" t="s">
        <v>162</v>
      </c>
      <c r="N728" s="98" t="s">
        <v>162</v>
      </c>
      <c r="O728" s="46">
        <v>0</v>
      </c>
      <c r="P728" s="46">
        <v>4.0000000000000001E-3</v>
      </c>
      <c r="Q728" s="46">
        <v>0.63300000000000001</v>
      </c>
      <c r="R728" s="46">
        <v>0.68100000000000005</v>
      </c>
      <c r="S728" s="46">
        <v>0.224</v>
      </c>
      <c r="T728" s="46">
        <v>0.26800000000000002</v>
      </c>
      <c r="U728" s="46">
        <v>7.0000000000000001E-3</v>
      </c>
      <c r="V728" s="46">
        <v>1.7999999999999999E-2</v>
      </c>
      <c r="W728" s="46">
        <v>6.0000000000000001E-3</v>
      </c>
      <c r="X728" s="46">
        <v>1.7000000000000001E-2</v>
      </c>
      <c r="Y728" s="46" t="s">
        <v>162</v>
      </c>
      <c r="Z728" s="46" t="s">
        <v>162</v>
      </c>
      <c r="AA728" s="46">
        <v>6.3E-2</v>
      </c>
      <c r="AB728" s="46">
        <v>9.0999999999999998E-2</v>
      </c>
      <c r="AC728" s="46"/>
    </row>
    <row r="729" spans="1:29" x14ac:dyDescent="0.25">
      <c r="A729" s="98" t="s">
        <v>3206</v>
      </c>
      <c r="B729" s="46" t="s">
        <v>162</v>
      </c>
      <c r="C729" s="46">
        <v>0.2478178368121442</v>
      </c>
      <c r="D729" s="46">
        <v>0.27134724857685011</v>
      </c>
      <c r="E729" s="46">
        <v>8.3111954459203038E-2</v>
      </c>
      <c r="F729" s="46">
        <v>5.0853889943074007E-2</v>
      </c>
      <c r="G729" s="46">
        <v>0.26755218216318788</v>
      </c>
      <c r="H729" s="46">
        <v>7.5901328273244783E-3</v>
      </c>
      <c r="I729" s="46">
        <v>7.1726755218216323E-2</v>
      </c>
      <c r="J729" s="46">
        <v>1</v>
      </c>
      <c r="K729" s="98">
        <v>2635</v>
      </c>
      <c r="L729" s="98"/>
      <c r="M729" s="98" t="s">
        <v>162</v>
      </c>
      <c r="N729" s="98" t="s">
        <v>162</v>
      </c>
      <c r="O729" s="46">
        <v>0.23200000000000001</v>
      </c>
      <c r="P729" s="46">
        <v>0.26500000000000001</v>
      </c>
      <c r="Q729" s="46">
        <v>0.255</v>
      </c>
      <c r="R729" s="46">
        <v>0.28899999999999998</v>
      </c>
      <c r="S729" s="46">
        <v>7.2999999999999995E-2</v>
      </c>
      <c r="T729" s="46">
        <v>9.4E-2</v>
      </c>
      <c r="U729" s="46">
        <v>4.2999999999999997E-2</v>
      </c>
      <c r="V729" s="46">
        <v>0.06</v>
      </c>
      <c r="W729" s="46">
        <v>0.251</v>
      </c>
      <c r="X729" s="46">
        <v>0.28499999999999998</v>
      </c>
      <c r="Y729" s="46">
        <v>5.0000000000000001E-3</v>
      </c>
      <c r="Z729" s="46">
        <v>1.2E-2</v>
      </c>
      <c r="AA729" s="46">
        <v>6.2E-2</v>
      </c>
      <c r="AB729" s="46">
        <v>8.2000000000000003E-2</v>
      </c>
      <c r="AC729" s="46"/>
    </row>
    <row r="730" spans="1:29" x14ac:dyDescent="0.25">
      <c r="A730" s="98" t="s">
        <v>3207</v>
      </c>
      <c r="B730" s="46">
        <v>0.27115158636897768</v>
      </c>
      <c r="C730" s="46">
        <v>0.36721504112808462</v>
      </c>
      <c r="D730" s="46">
        <v>0.17743830787309048</v>
      </c>
      <c r="E730" s="46">
        <v>3.9071680376028199E-2</v>
      </c>
      <c r="F730" s="46">
        <v>3.2314923619271444E-3</v>
      </c>
      <c r="G730" s="46">
        <v>4.5828437132784956E-2</v>
      </c>
      <c r="H730" s="46">
        <v>2.6439482961222094E-3</v>
      </c>
      <c r="I730" s="46">
        <v>9.3419506462984719E-2</v>
      </c>
      <c r="J730" s="46">
        <v>0.99999999999999989</v>
      </c>
      <c r="K730" s="98">
        <v>3404</v>
      </c>
      <c r="L730" s="98"/>
      <c r="M730" s="98">
        <v>0.25600000000000001</v>
      </c>
      <c r="N730" s="98">
        <v>0.28599999999999998</v>
      </c>
      <c r="O730" s="46">
        <v>0.35099999999999998</v>
      </c>
      <c r="P730" s="46">
        <v>0.38400000000000001</v>
      </c>
      <c r="Q730" s="46">
        <v>0.16500000000000001</v>
      </c>
      <c r="R730" s="46">
        <v>0.191</v>
      </c>
      <c r="S730" s="46">
        <v>3.3000000000000002E-2</v>
      </c>
      <c r="T730" s="46">
        <v>4.5999999999999999E-2</v>
      </c>
      <c r="U730" s="46">
        <v>2E-3</v>
      </c>
      <c r="V730" s="46">
        <v>6.0000000000000001E-3</v>
      </c>
      <c r="W730" s="46">
        <v>3.9E-2</v>
      </c>
      <c r="X730" s="46">
        <v>5.2999999999999999E-2</v>
      </c>
      <c r="Y730" s="46">
        <v>1E-3</v>
      </c>
      <c r="Z730" s="46">
        <v>5.0000000000000001E-3</v>
      </c>
      <c r="AA730" s="46">
        <v>8.4000000000000005E-2</v>
      </c>
      <c r="AB730" s="46">
        <v>0.104</v>
      </c>
      <c r="AC730" s="46"/>
    </row>
    <row r="731" spans="1:29" x14ac:dyDescent="0.25">
      <c r="A731" s="98" t="s">
        <v>3208</v>
      </c>
      <c r="B731" s="46" t="s">
        <v>162</v>
      </c>
      <c r="C731" s="46">
        <v>0.19920948616600789</v>
      </c>
      <c r="D731" s="46">
        <v>0.23517786561264822</v>
      </c>
      <c r="E731" s="46">
        <v>8.0237154150197623E-2</v>
      </c>
      <c r="F731" s="46">
        <v>2.3715415019762844E-2</v>
      </c>
      <c r="G731" s="46">
        <v>0.39367588932806324</v>
      </c>
      <c r="H731" s="46">
        <v>7.5098814229249012E-3</v>
      </c>
      <c r="I731" s="46">
        <v>6.0474308300395255E-2</v>
      </c>
      <c r="J731" s="46">
        <v>0.99999999999999989</v>
      </c>
      <c r="K731" s="98">
        <v>2530</v>
      </c>
      <c r="L731" s="98"/>
      <c r="M731" s="98" t="s">
        <v>162</v>
      </c>
      <c r="N731" s="98" t="s">
        <v>162</v>
      </c>
      <c r="O731" s="46">
        <v>0.184</v>
      </c>
      <c r="P731" s="46">
        <v>0.215</v>
      </c>
      <c r="Q731" s="46">
        <v>0.219</v>
      </c>
      <c r="R731" s="46">
        <v>0.252</v>
      </c>
      <c r="S731" s="46">
        <v>7.0000000000000007E-2</v>
      </c>
      <c r="T731" s="46">
        <v>9.0999999999999998E-2</v>
      </c>
      <c r="U731" s="46">
        <v>1.7999999999999999E-2</v>
      </c>
      <c r="V731" s="46">
        <v>0.03</v>
      </c>
      <c r="W731" s="46">
        <v>0.375</v>
      </c>
      <c r="X731" s="46">
        <v>0.41299999999999998</v>
      </c>
      <c r="Y731" s="46">
        <v>5.0000000000000001E-3</v>
      </c>
      <c r="Z731" s="46">
        <v>1.2E-2</v>
      </c>
      <c r="AA731" s="46">
        <v>5.1999999999999998E-2</v>
      </c>
      <c r="AB731" s="46">
        <v>7.0000000000000007E-2</v>
      </c>
      <c r="AC731" s="46"/>
    </row>
    <row r="732" spans="1:29" x14ac:dyDescent="0.25">
      <c r="A732" s="98" t="s">
        <v>3209</v>
      </c>
      <c r="B732" s="46" t="s">
        <v>162</v>
      </c>
      <c r="C732" s="46">
        <v>0.3882063882063882</v>
      </c>
      <c r="D732" s="46">
        <v>0.33046683046683045</v>
      </c>
      <c r="E732" s="46">
        <v>8.476658476658476E-2</v>
      </c>
      <c r="F732" s="46">
        <v>1.2285012285012284E-2</v>
      </c>
      <c r="G732" s="46">
        <v>3.0712530712530713E-2</v>
      </c>
      <c r="H732" s="46">
        <v>3.6855036855036856E-3</v>
      </c>
      <c r="I732" s="46">
        <v>0.14987714987714987</v>
      </c>
      <c r="J732" s="46">
        <v>0.99999999999999989</v>
      </c>
      <c r="K732" s="98">
        <v>814</v>
      </c>
      <c r="L732" s="98"/>
      <c r="M732" s="98" t="s">
        <v>162</v>
      </c>
      <c r="N732" s="98" t="s">
        <v>162</v>
      </c>
      <c r="O732" s="46">
        <v>0.35499999999999998</v>
      </c>
      <c r="P732" s="46">
        <v>0.42199999999999999</v>
      </c>
      <c r="Q732" s="46">
        <v>0.29899999999999999</v>
      </c>
      <c r="R732" s="46">
        <v>0.36399999999999999</v>
      </c>
      <c r="S732" s="46">
        <v>6.8000000000000005E-2</v>
      </c>
      <c r="T732" s="46">
        <v>0.106</v>
      </c>
      <c r="U732" s="46">
        <v>7.0000000000000001E-3</v>
      </c>
      <c r="V732" s="46">
        <v>2.1999999999999999E-2</v>
      </c>
      <c r="W732" s="46">
        <v>2.1000000000000001E-2</v>
      </c>
      <c r="X732" s="46">
        <v>4.4999999999999998E-2</v>
      </c>
      <c r="Y732" s="46">
        <v>1E-3</v>
      </c>
      <c r="Z732" s="46">
        <v>1.0999999999999999E-2</v>
      </c>
      <c r="AA732" s="46">
        <v>0.127</v>
      </c>
      <c r="AB732" s="46">
        <v>0.17599999999999999</v>
      </c>
      <c r="AC732" s="46"/>
    </row>
    <row r="733" spans="1:29" x14ac:dyDescent="0.25">
      <c r="A733" s="98" t="s">
        <v>3210</v>
      </c>
      <c r="B733" s="46" t="s">
        <v>162</v>
      </c>
      <c r="C733" s="46">
        <v>0.13172043010752688</v>
      </c>
      <c r="D733" s="46">
        <v>0.36693548387096775</v>
      </c>
      <c r="E733" s="46">
        <v>0.125</v>
      </c>
      <c r="F733" s="46">
        <v>4.0322580645161289E-2</v>
      </c>
      <c r="G733" s="46">
        <v>0.25134408602150538</v>
      </c>
      <c r="H733" s="46">
        <v>6.7204301075268818E-3</v>
      </c>
      <c r="I733" s="46">
        <v>7.7956989247311828E-2</v>
      </c>
      <c r="J733" s="46">
        <v>1</v>
      </c>
      <c r="K733" s="98">
        <v>744</v>
      </c>
      <c r="L733" s="98"/>
      <c r="M733" s="98" t="s">
        <v>162</v>
      </c>
      <c r="N733" s="98" t="s">
        <v>162</v>
      </c>
      <c r="O733" s="46">
        <v>0.109</v>
      </c>
      <c r="P733" s="46">
        <v>0.158</v>
      </c>
      <c r="Q733" s="46">
        <v>0.33300000000000002</v>
      </c>
      <c r="R733" s="46">
        <v>0.40200000000000002</v>
      </c>
      <c r="S733" s="46">
        <v>0.10299999999999999</v>
      </c>
      <c r="T733" s="46">
        <v>0.151</v>
      </c>
      <c r="U733" s="46">
        <v>2.8000000000000001E-2</v>
      </c>
      <c r="V733" s="46">
        <v>5.7000000000000002E-2</v>
      </c>
      <c r="W733" s="46">
        <v>0.222</v>
      </c>
      <c r="X733" s="46">
        <v>0.28399999999999997</v>
      </c>
      <c r="Y733" s="46">
        <v>3.0000000000000001E-3</v>
      </c>
      <c r="Z733" s="46">
        <v>1.6E-2</v>
      </c>
      <c r="AA733" s="46">
        <v>6.0999999999999999E-2</v>
      </c>
      <c r="AB733" s="46">
        <v>9.9000000000000005E-2</v>
      </c>
      <c r="AC733" s="46"/>
    </row>
    <row r="734" spans="1:29" x14ac:dyDescent="0.25">
      <c r="A734" s="98" t="s">
        <v>3211</v>
      </c>
      <c r="B734" s="46" t="s">
        <v>162</v>
      </c>
      <c r="C734" s="46">
        <v>0.28119800332778699</v>
      </c>
      <c r="D734" s="46">
        <v>0.25956738768718801</v>
      </c>
      <c r="E734" s="46">
        <v>8.153078202995008E-2</v>
      </c>
      <c r="F734" s="46">
        <v>0.1064891846921797</v>
      </c>
      <c r="G734" s="46">
        <v>0.1913477537437604</v>
      </c>
      <c r="H734" s="46">
        <v>8.3194675540765387E-3</v>
      </c>
      <c r="I734" s="46">
        <v>7.1547420965058242E-2</v>
      </c>
      <c r="J734" s="46">
        <v>1</v>
      </c>
      <c r="K734" s="98">
        <v>601</v>
      </c>
      <c r="L734" s="98"/>
      <c r="M734" s="98" t="s">
        <v>162</v>
      </c>
      <c r="N734" s="98" t="s">
        <v>162</v>
      </c>
      <c r="O734" s="46">
        <v>0.247</v>
      </c>
      <c r="P734" s="46">
        <v>0.318</v>
      </c>
      <c r="Q734" s="46">
        <v>0.22600000000000001</v>
      </c>
      <c r="R734" s="46">
        <v>0.29599999999999999</v>
      </c>
      <c r="S734" s="46">
        <v>6.2E-2</v>
      </c>
      <c r="T734" s="46">
        <v>0.106</v>
      </c>
      <c r="U734" s="46">
        <v>8.4000000000000005E-2</v>
      </c>
      <c r="V734" s="46">
        <v>0.13400000000000001</v>
      </c>
      <c r="W734" s="46">
        <v>0.16200000000000001</v>
      </c>
      <c r="X734" s="46">
        <v>0.22500000000000001</v>
      </c>
      <c r="Y734" s="46">
        <v>4.0000000000000001E-3</v>
      </c>
      <c r="Z734" s="46">
        <v>1.9E-2</v>
      </c>
      <c r="AA734" s="46">
        <v>5.3999999999999999E-2</v>
      </c>
      <c r="AB734" s="46">
        <v>9.5000000000000001E-2</v>
      </c>
      <c r="AC734" s="46"/>
    </row>
    <row r="735" spans="1:29" x14ac:dyDescent="0.25">
      <c r="A735" s="98" t="s">
        <v>3212</v>
      </c>
      <c r="B735" s="46" t="s">
        <v>162</v>
      </c>
      <c r="C735" s="46">
        <v>9.7978227060653192E-2</v>
      </c>
      <c r="D735" s="46">
        <v>0.20839813374805599</v>
      </c>
      <c r="E735" s="46">
        <v>6.5318818040435461E-2</v>
      </c>
      <c r="F735" s="46">
        <v>5.5987558320373249E-2</v>
      </c>
      <c r="G735" s="46">
        <v>0.49766718506998447</v>
      </c>
      <c r="H735" s="46">
        <v>7.7760497667185074E-3</v>
      </c>
      <c r="I735" s="46">
        <v>6.6874027993779159E-2</v>
      </c>
      <c r="J735" s="46">
        <v>1</v>
      </c>
      <c r="K735" s="98">
        <v>643</v>
      </c>
      <c r="L735" s="98"/>
      <c r="M735" s="98" t="s">
        <v>162</v>
      </c>
      <c r="N735" s="98" t="s">
        <v>162</v>
      </c>
      <c r="O735" s="46">
        <v>7.6999999999999999E-2</v>
      </c>
      <c r="P735" s="46">
        <v>0.123</v>
      </c>
      <c r="Q735" s="46">
        <v>0.17899999999999999</v>
      </c>
      <c r="R735" s="46">
        <v>0.24099999999999999</v>
      </c>
      <c r="S735" s="46">
        <v>4.9000000000000002E-2</v>
      </c>
      <c r="T735" s="46">
        <v>8.6999999999999994E-2</v>
      </c>
      <c r="U735" s="46">
        <v>4.1000000000000002E-2</v>
      </c>
      <c r="V735" s="46">
        <v>7.6999999999999999E-2</v>
      </c>
      <c r="W735" s="46">
        <v>0.45900000000000002</v>
      </c>
      <c r="X735" s="46">
        <v>0.53600000000000003</v>
      </c>
      <c r="Y735" s="46">
        <v>3.0000000000000001E-3</v>
      </c>
      <c r="Z735" s="46">
        <v>1.7999999999999999E-2</v>
      </c>
      <c r="AA735" s="46">
        <v>0.05</v>
      </c>
      <c r="AB735" s="46">
        <v>8.8999999999999996E-2</v>
      </c>
      <c r="AC735" s="46"/>
    </row>
    <row r="736" spans="1:29" x14ac:dyDescent="0.25">
      <c r="A736" s="98" t="s">
        <v>3213</v>
      </c>
      <c r="B736" s="46" t="s">
        <v>162</v>
      </c>
      <c r="C736" s="46">
        <v>0.22687861271676302</v>
      </c>
      <c r="D736" s="46">
        <v>0.45231213872832371</v>
      </c>
      <c r="E736" s="46">
        <v>9.5736994219653176E-2</v>
      </c>
      <c r="F736" s="46">
        <v>1.3728323699421965E-2</v>
      </c>
      <c r="G736" s="46">
        <v>9.7904624277456651E-2</v>
      </c>
      <c r="H736" s="46">
        <v>5.4190751445086704E-3</v>
      </c>
      <c r="I736" s="46">
        <v>0.10802023121387283</v>
      </c>
      <c r="J736" s="46">
        <v>1</v>
      </c>
      <c r="K736" s="98">
        <v>2768</v>
      </c>
      <c r="L736" s="98"/>
      <c r="M736" s="98" t="s">
        <v>162</v>
      </c>
      <c r="N736" s="98" t="s">
        <v>162</v>
      </c>
      <c r="O736" s="46">
        <v>0.21199999999999999</v>
      </c>
      <c r="P736" s="46">
        <v>0.24299999999999999</v>
      </c>
      <c r="Q736" s="46">
        <v>0.434</v>
      </c>
      <c r="R736" s="46">
        <v>0.47099999999999997</v>
      </c>
      <c r="S736" s="46">
        <v>8.5000000000000006E-2</v>
      </c>
      <c r="T736" s="46">
        <v>0.107</v>
      </c>
      <c r="U736" s="46">
        <v>0.01</v>
      </c>
      <c r="V736" s="46">
        <v>1.9E-2</v>
      </c>
      <c r="W736" s="46">
        <v>8.6999999999999994E-2</v>
      </c>
      <c r="X736" s="46">
        <v>0.11</v>
      </c>
      <c r="Y736" s="46">
        <v>3.0000000000000001E-3</v>
      </c>
      <c r="Z736" s="46">
        <v>8.9999999999999993E-3</v>
      </c>
      <c r="AA736" s="46">
        <v>9.7000000000000003E-2</v>
      </c>
      <c r="AB736" s="46">
        <v>0.12</v>
      </c>
      <c r="AC736" s="46"/>
    </row>
    <row r="737" spans="1:29" x14ac:dyDescent="0.25">
      <c r="A737" s="98" t="s">
        <v>3214</v>
      </c>
      <c r="B737" s="46" t="s">
        <v>162</v>
      </c>
      <c r="C737" s="46">
        <v>0.39321357285429143</v>
      </c>
      <c r="D737" s="46">
        <v>0.32734530938123751</v>
      </c>
      <c r="E737" s="46">
        <v>7.1856287425149698E-2</v>
      </c>
      <c r="F737" s="46">
        <v>2.9940119760479042E-2</v>
      </c>
      <c r="G737" s="46">
        <v>8.9820359281437126E-2</v>
      </c>
      <c r="H737" s="46">
        <v>3.9920159680638719E-3</v>
      </c>
      <c r="I737" s="46">
        <v>8.3832335329341312E-2</v>
      </c>
      <c r="J737" s="46">
        <v>1</v>
      </c>
      <c r="K737" s="98">
        <v>501</v>
      </c>
      <c r="L737" s="98"/>
      <c r="M737" s="98" t="s">
        <v>162</v>
      </c>
      <c r="N737" s="98" t="s">
        <v>162</v>
      </c>
      <c r="O737" s="46">
        <v>0.35099999999999998</v>
      </c>
      <c r="P737" s="46">
        <v>0.437</v>
      </c>
      <c r="Q737" s="46">
        <v>0.28799999999999998</v>
      </c>
      <c r="R737" s="46">
        <v>0.37</v>
      </c>
      <c r="S737" s="46">
        <v>5.1999999999999998E-2</v>
      </c>
      <c r="T737" s="46">
        <v>9.8000000000000004E-2</v>
      </c>
      <c r="U737" s="46">
        <v>1.7999999999999999E-2</v>
      </c>
      <c r="V737" s="46">
        <v>4.9000000000000002E-2</v>
      </c>
      <c r="W737" s="46">
        <v>6.8000000000000005E-2</v>
      </c>
      <c r="X737" s="46">
        <v>0.11799999999999999</v>
      </c>
      <c r="Y737" s="46">
        <v>1E-3</v>
      </c>
      <c r="Z737" s="46">
        <v>1.4E-2</v>
      </c>
      <c r="AA737" s="46">
        <v>6.3E-2</v>
      </c>
      <c r="AB737" s="46">
        <v>0.111</v>
      </c>
      <c r="AC737" s="46"/>
    </row>
    <row r="738" spans="1:29" x14ac:dyDescent="0.25">
      <c r="A738" s="98" t="s">
        <v>3215</v>
      </c>
      <c r="B738" s="46">
        <v>4.3414863593603012E-2</v>
      </c>
      <c r="C738" s="46">
        <v>0.23080903104421449</v>
      </c>
      <c r="D738" s="46">
        <v>0.28306679209783631</v>
      </c>
      <c r="E738" s="46">
        <v>8.7394167450611474E-2</v>
      </c>
      <c r="F738" s="46">
        <v>3.25964252116651E-2</v>
      </c>
      <c r="G738" s="46">
        <v>0.23203198494825963</v>
      </c>
      <c r="H738" s="46">
        <v>6.58513640639699E-3</v>
      </c>
      <c r="I738" s="46">
        <v>8.4101599247412978E-2</v>
      </c>
      <c r="J738" s="46">
        <v>0.99999999999999989</v>
      </c>
      <c r="K738" s="98">
        <v>21260</v>
      </c>
      <c r="L738" s="98"/>
      <c r="M738" s="98">
        <v>4.1000000000000002E-2</v>
      </c>
      <c r="N738" s="98">
        <v>4.5999999999999999E-2</v>
      </c>
      <c r="O738" s="46">
        <v>0.22500000000000001</v>
      </c>
      <c r="P738" s="46">
        <v>0.23699999999999999</v>
      </c>
      <c r="Q738" s="46">
        <v>0.27700000000000002</v>
      </c>
      <c r="R738" s="46">
        <v>0.28899999999999998</v>
      </c>
      <c r="S738" s="46">
        <v>8.4000000000000005E-2</v>
      </c>
      <c r="T738" s="46">
        <v>9.0999999999999998E-2</v>
      </c>
      <c r="U738" s="46">
        <v>0.03</v>
      </c>
      <c r="V738" s="46">
        <v>3.5000000000000003E-2</v>
      </c>
      <c r="W738" s="46">
        <v>0.22600000000000001</v>
      </c>
      <c r="X738" s="46">
        <v>0.23799999999999999</v>
      </c>
      <c r="Y738" s="46">
        <v>6.0000000000000001E-3</v>
      </c>
      <c r="Z738" s="46">
        <v>8.0000000000000002E-3</v>
      </c>
      <c r="AA738" s="46">
        <v>0.08</v>
      </c>
      <c r="AB738" s="46">
        <v>8.7999999999999995E-2</v>
      </c>
      <c r="AC738" s="46"/>
    </row>
    <row r="739" spans="1:29" x14ac:dyDescent="0.25">
      <c r="A739" s="98" t="s">
        <v>3216</v>
      </c>
      <c r="B739" s="46" t="s">
        <v>162</v>
      </c>
      <c r="C739" s="46">
        <v>0.18124999999999999</v>
      </c>
      <c r="D739" s="46">
        <v>0.27291666666666664</v>
      </c>
      <c r="E739" s="46">
        <v>0.14166666666666666</v>
      </c>
      <c r="F739" s="46">
        <v>3.125E-2</v>
      </c>
      <c r="G739" s="46">
        <v>0.28958333333333336</v>
      </c>
      <c r="H739" s="46">
        <v>1.2500000000000001E-2</v>
      </c>
      <c r="I739" s="46">
        <v>7.0833333333333331E-2</v>
      </c>
      <c r="J739" s="46">
        <v>0.99999999999999978</v>
      </c>
      <c r="K739" s="98">
        <v>480</v>
      </c>
      <c r="L739" s="98"/>
      <c r="M739" s="98" t="s">
        <v>162</v>
      </c>
      <c r="N739" s="98" t="s">
        <v>162</v>
      </c>
      <c r="O739" s="46">
        <v>0.14899999999999999</v>
      </c>
      <c r="P739" s="46">
        <v>0.218</v>
      </c>
      <c r="Q739" s="46">
        <v>0.23499999999999999</v>
      </c>
      <c r="R739" s="46">
        <v>0.314</v>
      </c>
      <c r="S739" s="46">
        <v>0.113</v>
      </c>
      <c r="T739" s="46">
        <v>0.17599999999999999</v>
      </c>
      <c r="U739" s="46">
        <v>1.9E-2</v>
      </c>
      <c r="V739" s="46">
        <v>5.0999999999999997E-2</v>
      </c>
      <c r="W739" s="46">
        <v>0.251</v>
      </c>
      <c r="X739" s="46">
        <v>0.33200000000000002</v>
      </c>
      <c r="Y739" s="46">
        <v>6.0000000000000001E-3</v>
      </c>
      <c r="Z739" s="46">
        <v>2.7E-2</v>
      </c>
      <c r="AA739" s="46">
        <v>5.0999999999999997E-2</v>
      </c>
      <c r="AB739" s="46">
        <v>9.7000000000000003E-2</v>
      </c>
      <c r="AC739" s="46"/>
    </row>
    <row r="740" spans="1:29" x14ac:dyDescent="0.25">
      <c r="A740" s="98" t="s">
        <v>3217</v>
      </c>
      <c r="B740" s="46" t="s">
        <v>162</v>
      </c>
      <c r="C740" s="46">
        <v>0.35216346153846156</v>
      </c>
      <c r="D740" s="46">
        <v>0.28365384615384615</v>
      </c>
      <c r="E740" s="46">
        <v>9.1346153846153841E-2</v>
      </c>
      <c r="F740" s="46">
        <v>6.0096153846153848E-2</v>
      </c>
      <c r="G740" s="46">
        <v>0.18269230769230768</v>
      </c>
      <c r="H740" s="46">
        <v>3.605769230769231E-3</v>
      </c>
      <c r="I740" s="46">
        <v>2.6442307692307692E-2</v>
      </c>
      <c r="J740" s="46">
        <v>1</v>
      </c>
      <c r="K740" s="98">
        <v>832</v>
      </c>
      <c r="L740" s="98"/>
      <c r="M740" s="98" t="s">
        <v>162</v>
      </c>
      <c r="N740" s="98" t="s">
        <v>162</v>
      </c>
      <c r="O740" s="46">
        <v>0.32</v>
      </c>
      <c r="P740" s="46">
        <v>0.38500000000000001</v>
      </c>
      <c r="Q740" s="46">
        <v>0.254</v>
      </c>
      <c r="R740" s="46">
        <v>0.315</v>
      </c>
      <c r="S740" s="46">
        <v>7.3999999999999996E-2</v>
      </c>
      <c r="T740" s="46">
        <v>0.113</v>
      </c>
      <c r="U740" s="46">
        <v>4.5999999999999999E-2</v>
      </c>
      <c r="V740" s="46">
        <v>7.8E-2</v>
      </c>
      <c r="W740" s="46">
        <v>0.158</v>
      </c>
      <c r="X740" s="46">
        <v>0.21</v>
      </c>
      <c r="Y740" s="46">
        <v>1E-3</v>
      </c>
      <c r="Z740" s="46">
        <v>1.0999999999999999E-2</v>
      </c>
      <c r="AA740" s="46">
        <v>1.7999999999999999E-2</v>
      </c>
      <c r="AB740" s="46">
        <v>0.04</v>
      </c>
      <c r="AC740" s="46"/>
    </row>
    <row r="741" spans="1:29" x14ac:dyDescent="0.25">
      <c r="A741" s="98" t="s">
        <v>3218</v>
      </c>
      <c r="B741" s="46" t="s">
        <v>162</v>
      </c>
      <c r="C741" s="46">
        <v>6.6037735849056603E-2</v>
      </c>
      <c r="D741" s="46">
        <v>0.19407008086253369</v>
      </c>
      <c r="E741" s="46">
        <v>5.9299191374663072E-2</v>
      </c>
      <c r="F741" s="46">
        <v>1.6172506738544475E-2</v>
      </c>
      <c r="G741" s="46">
        <v>0.61455525606469008</v>
      </c>
      <c r="H741" s="46">
        <v>1.2129380053908356E-2</v>
      </c>
      <c r="I741" s="46">
        <v>3.7735849056603772E-2</v>
      </c>
      <c r="J741" s="46">
        <v>1</v>
      </c>
      <c r="K741" s="98">
        <v>742</v>
      </c>
      <c r="L741" s="98"/>
      <c r="M741" s="98" t="s">
        <v>162</v>
      </c>
      <c r="N741" s="98" t="s">
        <v>162</v>
      </c>
      <c r="O741" s="46">
        <v>0.05</v>
      </c>
      <c r="P741" s="46">
        <v>8.5999999999999993E-2</v>
      </c>
      <c r="Q741" s="46">
        <v>0.16700000000000001</v>
      </c>
      <c r="R741" s="46">
        <v>0.224</v>
      </c>
      <c r="S741" s="46">
        <v>4.3999999999999997E-2</v>
      </c>
      <c r="T741" s="46">
        <v>7.9000000000000001E-2</v>
      </c>
      <c r="U741" s="46">
        <v>8.9999999999999993E-3</v>
      </c>
      <c r="V741" s="46">
        <v>2.8000000000000001E-2</v>
      </c>
      <c r="W741" s="46">
        <v>0.57899999999999996</v>
      </c>
      <c r="X741" s="46">
        <v>0.64900000000000002</v>
      </c>
      <c r="Y741" s="46">
        <v>6.0000000000000001E-3</v>
      </c>
      <c r="Z741" s="46">
        <v>2.3E-2</v>
      </c>
      <c r="AA741" s="46">
        <v>2.5999999999999999E-2</v>
      </c>
      <c r="AB741" s="46">
        <v>5.3999999999999999E-2</v>
      </c>
      <c r="AC741" s="46"/>
    </row>
    <row r="742" spans="1:29" x14ac:dyDescent="0.25">
      <c r="A742" s="98" t="s">
        <v>3219</v>
      </c>
      <c r="B742" s="46">
        <v>1.1976047904191617E-3</v>
      </c>
      <c r="C742" s="46">
        <v>5.9880239520958083E-4</v>
      </c>
      <c r="D742" s="46">
        <v>0.7311377245508982</v>
      </c>
      <c r="E742" s="46">
        <v>0.22095808383233534</v>
      </c>
      <c r="F742" s="46">
        <v>5.9880239520958087E-3</v>
      </c>
      <c r="G742" s="46">
        <v>4.7904191616766467E-3</v>
      </c>
      <c r="H742" s="46" t="s">
        <v>162</v>
      </c>
      <c r="I742" s="46">
        <v>3.5329341317365266E-2</v>
      </c>
      <c r="J742" s="46">
        <v>1</v>
      </c>
      <c r="K742" s="98">
        <v>1670</v>
      </c>
      <c r="L742" s="98"/>
      <c r="M742" s="98">
        <v>0</v>
      </c>
      <c r="N742" s="98">
        <v>4.0000000000000001E-3</v>
      </c>
      <c r="O742" s="46">
        <v>0</v>
      </c>
      <c r="P742" s="46">
        <v>3.0000000000000001E-3</v>
      </c>
      <c r="Q742" s="46">
        <v>0.70899999999999996</v>
      </c>
      <c r="R742" s="46">
        <v>0.752</v>
      </c>
      <c r="S742" s="46">
        <v>0.20200000000000001</v>
      </c>
      <c r="T742" s="46">
        <v>0.24099999999999999</v>
      </c>
      <c r="U742" s="46">
        <v>3.0000000000000001E-3</v>
      </c>
      <c r="V742" s="46">
        <v>1.0999999999999999E-2</v>
      </c>
      <c r="W742" s="46">
        <v>2E-3</v>
      </c>
      <c r="X742" s="46">
        <v>8.9999999999999993E-3</v>
      </c>
      <c r="Y742" s="46" t="s">
        <v>162</v>
      </c>
      <c r="Z742" s="46" t="s">
        <v>162</v>
      </c>
      <c r="AA742" s="46">
        <v>2.7E-2</v>
      </c>
      <c r="AB742" s="46">
        <v>4.4999999999999998E-2</v>
      </c>
      <c r="AC742" s="46"/>
    </row>
    <row r="743" spans="1:29" x14ac:dyDescent="0.25">
      <c r="A743" s="98" t="s">
        <v>3220</v>
      </c>
      <c r="B743" s="46">
        <v>9.6184674575184356E-4</v>
      </c>
      <c r="C743" s="46">
        <v>0.2997755690926579</v>
      </c>
      <c r="D743" s="46">
        <v>0.22731644757935235</v>
      </c>
      <c r="E743" s="46">
        <v>9.6825905739018919E-2</v>
      </c>
      <c r="F743" s="46">
        <v>7.6947739660147479E-2</v>
      </c>
      <c r="G743" s="46">
        <v>0.25649246553382493</v>
      </c>
      <c r="H743" s="46">
        <v>2.8855402372555306E-3</v>
      </c>
      <c r="I743" s="46">
        <v>3.8794485411991021E-2</v>
      </c>
      <c r="J743" s="46">
        <v>0.99999999999999989</v>
      </c>
      <c r="K743" s="98">
        <v>3119</v>
      </c>
      <c r="L743" s="98"/>
      <c r="M743" s="98">
        <v>0</v>
      </c>
      <c r="N743" s="98">
        <v>3.0000000000000001E-3</v>
      </c>
      <c r="O743" s="46">
        <v>0.28399999999999997</v>
      </c>
      <c r="P743" s="46">
        <v>0.316</v>
      </c>
      <c r="Q743" s="46">
        <v>0.21299999999999999</v>
      </c>
      <c r="R743" s="46">
        <v>0.24199999999999999</v>
      </c>
      <c r="S743" s="46">
        <v>8.6999999999999994E-2</v>
      </c>
      <c r="T743" s="46">
        <v>0.108</v>
      </c>
      <c r="U743" s="46">
        <v>6.8000000000000005E-2</v>
      </c>
      <c r="V743" s="46">
        <v>8.6999999999999994E-2</v>
      </c>
      <c r="W743" s="46">
        <v>0.24099999999999999</v>
      </c>
      <c r="X743" s="46">
        <v>0.27200000000000002</v>
      </c>
      <c r="Y743" s="46">
        <v>2E-3</v>
      </c>
      <c r="Z743" s="46">
        <v>5.0000000000000001E-3</v>
      </c>
      <c r="AA743" s="46">
        <v>3.3000000000000002E-2</v>
      </c>
      <c r="AB743" s="46">
        <v>4.5999999999999999E-2</v>
      </c>
      <c r="AC743" s="46"/>
    </row>
    <row r="744" spans="1:29" x14ac:dyDescent="0.25">
      <c r="A744" s="98" t="s">
        <v>3221</v>
      </c>
      <c r="B744" s="46">
        <v>0.26459438968915844</v>
      </c>
      <c r="C744" s="46">
        <v>0.41925701288855194</v>
      </c>
      <c r="D744" s="46">
        <v>0.15794794035885773</v>
      </c>
      <c r="E744" s="46">
        <v>4.4730856709628508E-2</v>
      </c>
      <c r="F744" s="46">
        <v>4.0434672731867573E-3</v>
      </c>
      <c r="G744" s="46">
        <v>5.7113975233762951E-2</v>
      </c>
      <c r="H744" s="46">
        <v>4.8016173869092748E-3</v>
      </c>
      <c r="I744" s="46">
        <v>4.7510740459944405E-2</v>
      </c>
      <c r="J744" s="46">
        <v>1</v>
      </c>
      <c r="K744" s="98">
        <v>3957</v>
      </c>
      <c r="L744" s="98"/>
      <c r="M744" s="98">
        <v>0.251</v>
      </c>
      <c r="N744" s="98">
        <v>0.27900000000000003</v>
      </c>
      <c r="O744" s="46">
        <v>0.40400000000000003</v>
      </c>
      <c r="P744" s="46">
        <v>0.435</v>
      </c>
      <c r="Q744" s="46">
        <v>0.14699999999999999</v>
      </c>
      <c r="R744" s="46">
        <v>0.17</v>
      </c>
      <c r="S744" s="46">
        <v>3.9E-2</v>
      </c>
      <c r="T744" s="46">
        <v>5.1999999999999998E-2</v>
      </c>
      <c r="U744" s="46">
        <v>2E-3</v>
      </c>
      <c r="V744" s="46">
        <v>7.0000000000000001E-3</v>
      </c>
      <c r="W744" s="46">
        <v>0.05</v>
      </c>
      <c r="X744" s="46">
        <v>6.5000000000000002E-2</v>
      </c>
      <c r="Y744" s="46">
        <v>3.0000000000000001E-3</v>
      </c>
      <c r="Z744" s="46">
        <v>7.0000000000000001E-3</v>
      </c>
      <c r="AA744" s="46">
        <v>4.1000000000000002E-2</v>
      </c>
      <c r="AB744" s="46">
        <v>5.5E-2</v>
      </c>
      <c r="AC744" s="46"/>
    </row>
    <row r="745" spans="1:29" x14ac:dyDescent="0.25">
      <c r="A745" s="98" t="s">
        <v>3222</v>
      </c>
      <c r="B745" s="46" t="s">
        <v>162</v>
      </c>
      <c r="C745" s="46">
        <v>0.27611090011393846</v>
      </c>
      <c r="D745" s="46">
        <v>0.18913786555260159</v>
      </c>
      <c r="E745" s="46">
        <v>7.9377136346372959E-2</v>
      </c>
      <c r="F745" s="46">
        <v>2.2787694644891759E-2</v>
      </c>
      <c r="G745" s="46">
        <v>0.39574629699962022</v>
      </c>
      <c r="H745" s="46">
        <v>6.4565134827193312E-3</v>
      </c>
      <c r="I745" s="46">
        <v>3.0383592859855677E-2</v>
      </c>
      <c r="J745" s="46">
        <v>1</v>
      </c>
      <c r="K745" s="98">
        <v>2633</v>
      </c>
      <c r="L745" s="98"/>
      <c r="M745" s="98" t="s">
        <v>162</v>
      </c>
      <c r="N745" s="98" t="s">
        <v>162</v>
      </c>
      <c r="O745" s="46">
        <v>0.25900000000000001</v>
      </c>
      <c r="P745" s="46">
        <v>0.29399999999999998</v>
      </c>
      <c r="Q745" s="46">
        <v>0.17499999999999999</v>
      </c>
      <c r="R745" s="46">
        <v>0.20499999999999999</v>
      </c>
      <c r="S745" s="46">
        <v>7.0000000000000007E-2</v>
      </c>
      <c r="T745" s="46">
        <v>0.09</v>
      </c>
      <c r="U745" s="46">
        <v>1.7999999999999999E-2</v>
      </c>
      <c r="V745" s="46">
        <v>2.9000000000000001E-2</v>
      </c>
      <c r="W745" s="46">
        <v>0.377</v>
      </c>
      <c r="X745" s="46">
        <v>0.41499999999999998</v>
      </c>
      <c r="Y745" s="46">
        <v>4.0000000000000001E-3</v>
      </c>
      <c r="Z745" s="46">
        <v>0.01</v>
      </c>
      <c r="AA745" s="46">
        <v>2.4E-2</v>
      </c>
      <c r="AB745" s="46">
        <v>3.7999999999999999E-2</v>
      </c>
      <c r="AC745" s="46"/>
    </row>
    <row r="746" spans="1:29" x14ac:dyDescent="0.25">
      <c r="A746" s="98" t="s">
        <v>3223</v>
      </c>
      <c r="B746" s="46" t="s">
        <v>162</v>
      </c>
      <c r="C746" s="46">
        <v>0.36253252385082396</v>
      </c>
      <c r="D746" s="46">
        <v>0.36079791847354725</v>
      </c>
      <c r="E746" s="46">
        <v>6.8516912402428451E-2</v>
      </c>
      <c r="F746" s="46">
        <v>1.0407632263660017E-2</v>
      </c>
      <c r="G746" s="46">
        <v>3.0355594102341718E-2</v>
      </c>
      <c r="H746" s="46">
        <v>8.6730268863833475E-4</v>
      </c>
      <c r="I746" s="46">
        <v>0.16652211621856028</v>
      </c>
      <c r="J746" s="46">
        <v>0.99999999999999989</v>
      </c>
      <c r="K746" s="98">
        <v>1153</v>
      </c>
      <c r="L746" s="98"/>
      <c r="M746" s="98" t="s">
        <v>162</v>
      </c>
      <c r="N746" s="98" t="s">
        <v>162</v>
      </c>
      <c r="O746" s="46">
        <v>0.33500000000000002</v>
      </c>
      <c r="P746" s="46">
        <v>0.39100000000000001</v>
      </c>
      <c r="Q746" s="46">
        <v>0.33400000000000002</v>
      </c>
      <c r="R746" s="46">
        <v>0.38900000000000001</v>
      </c>
      <c r="S746" s="46">
        <v>5.5E-2</v>
      </c>
      <c r="T746" s="46">
        <v>8.5000000000000006E-2</v>
      </c>
      <c r="U746" s="46">
        <v>6.0000000000000001E-3</v>
      </c>
      <c r="V746" s="46">
        <v>1.7999999999999999E-2</v>
      </c>
      <c r="W746" s="46">
        <v>2.1999999999999999E-2</v>
      </c>
      <c r="X746" s="46">
        <v>4.2000000000000003E-2</v>
      </c>
      <c r="Y746" s="46">
        <v>0</v>
      </c>
      <c r="Z746" s="46">
        <v>5.0000000000000001E-3</v>
      </c>
      <c r="AA746" s="46">
        <v>0.14599999999999999</v>
      </c>
      <c r="AB746" s="46">
        <v>0.189</v>
      </c>
      <c r="AC746" s="46"/>
    </row>
    <row r="747" spans="1:29" x14ac:dyDescent="0.25">
      <c r="A747" s="98" t="s">
        <v>3224</v>
      </c>
      <c r="B747" s="46" t="s">
        <v>162</v>
      </c>
      <c r="C747" s="46">
        <v>0.1640625</v>
      </c>
      <c r="D747" s="46">
        <v>0.330078125</v>
      </c>
      <c r="E747" s="46">
        <v>0.1259765625</v>
      </c>
      <c r="F747" s="46">
        <v>2.9296875E-2</v>
      </c>
      <c r="G747" s="46">
        <v>0.3154296875</v>
      </c>
      <c r="H747" s="46">
        <v>1.953125E-3</v>
      </c>
      <c r="I747" s="46">
        <v>3.3203125E-2</v>
      </c>
      <c r="J747" s="46">
        <v>1</v>
      </c>
      <c r="K747" s="98">
        <v>1024</v>
      </c>
      <c r="L747" s="98"/>
      <c r="M747" s="98" t="s">
        <v>162</v>
      </c>
      <c r="N747" s="98" t="s">
        <v>162</v>
      </c>
      <c r="O747" s="46">
        <v>0.14299999999999999</v>
      </c>
      <c r="P747" s="46">
        <v>0.188</v>
      </c>
      <c r="Q747" s="46">
        <v>0.30199999999999999</v>
      </c>
      <c r="R747" s="46">
        <v>0.35899999999999999</v>
      </c>
      <c r="S747" s="46">
        <v>0.107</v>
      </c>
      <c r="T747" s="46">
        <v>0.14799999999999999</v>
      </c>
      <c r="U747" s="46">
        <v>2.1000000000000001E-2</v>
      </c>
      <c r="V747" s="46">
        <v>4.2000000000000003E-2</v>
      </c>
      <c r="W747" s="46">
        <v>0.28799999999999998</v>
      </c>
      <c r="X747" s="46">
        <v>0.34499999999999997</v>
      </c>
      <c r="Y747" s="46">
        <v>1E-3</v>
      </c>
      <c r="Z747" s="46">
        <v>7.0000000000000001E-3</v>
      </c>
      <c r="AA747" s="46">
        <v>2.4E-2</v>
      </c>
      <c r="AB747" s="46">
        <v>4.5999999999999999E-2</v>
      </c>
      <c r="AC747" s="46"/>
    </row>
    <row r="748" spans="1:29" x14ac:dyDescent="0.25">
      <c r="A748" s="98" t="s">
        <v>3225</v>
      </c>
      <c r="B748" s="46" t="s">
        <v>162</v>
      </c>
      <c r="C748" s="46">
        <v>0.33720930232558138</v>
      </c>
      <c r="D748" s="46">
        <v>0.14680232558139536</v>
      </c>
      <c r="E748" s="46">
        <v>8.7209302325581398E-2</v>
      </c>
      <c r="F748" s="46">
        <v>0.17587209302325582</v>
      </c>
      <c r="G748" s="46">
        <v>0.22238372093023256</v>
      </c>
      <c r="H748" s="46">
        <v>1.4534883720930232E-3</v>
      </c>
      <c r="I748" s="46">
        <v>2.9069767441860465E-2</v>
      </c>
      <c r="J748" s="46">
        <v>1</v>
      </c>
      <c r="K748" s="98">
        <v>688</v>
      </c>
      <c r="L748" s="98"/>
      <c r="M748" s="98" t="s">
        <v>162</v>
      </c>
      <c r="N748" s="98" t="s">
        <v>162</v>
      </c>
      <c r="O748" s="46">
        <v>0.30299999999999999</v>
      </c>
      <c r="P748" s="46">
        <v>0.373</v>
      </c>
      <c r="Q748" s="46">
        <v>0.122</v>
      </c>
      <c r="R748" s="46">
        <v>0.17499999999999999</v>
      </c>
      <c r="S748" s="46">
        <v>6.8000000000000005E-2</v>
      </c>
      <c r="T748" s="46">
        <v>0.111</v>
      </c>
      <c r="U748" s="46">
        <v>0.14899999999999999</v>
      </c>
      <c r="V748" s="46">
        <v>0.20599999999999999</v>
      </c>
      <c r="W748" s="46">
        <v>0.193</v>
      </c>
      <c r="X748" s="46">
        <v>0.255</v>
      </c>
      <c r="Y748" s="46">
        <v>0</v>
      </c>
      <c r="Z748" s="46">
        <v>8.0000000000000002E-3</v>
      </c>
      <c r="AA748" s="46">
        <v>1.9E-2</v>
      </c>
      <c r="AB748" s="46">
        <v>4.3999999999999997E-2</v>
      </c>
      <c r="AC748" s="46"/>
    </row>
    <row r="749" spans="1:29" x14ac:dyDescent="0.25">
      <c r="A749" s="98" t="s">
        <v>3226</v>
      </c>
      <c r="B749" s="46" t="s">
        <v>162</v>
      </c>
      <c r="C749" s="46">
        <v>0.13107511045655376</v>
      </c>
      <c r="D749" s="46">
        <v>0.17525773195876287</v>
      </c>
      <c r="E749" s="46">
        <v>8.6892488954344621E-2</v>
      </c>
      <c r="F749" s="46">
        <v>4.4182621502209134E-2</v>
      </c>
      <c r="G749" s="46">
        <v>0.51104565537555224</v>
      </c>
      <c r="H749" s="46">
        <v>7.3637702503681884E-3</v>
      </c>
      <c r="I749" s="46">
        <v>4.4182621502209134E-2</v>
      </c>
      <c r="J749" s="46">
        <v>0.99999999999999989</v>
      </c>
      <c r="K749" s="98">
        <v>679</v>
      </c>
      <c r="L749" s="98"/>
      <c r="M749" s="98" t="s">
        <v>162</v>
      </c>
      <c r="N749" s="98" t="s">
        <v>162</v>
      </c>
      <c r="O749" s="46">
        <v>0.108</v>
      </c>
      <c r="P749" s="46">
        <v>0.159</v>
      </c>
      <c r="Q749" s="46">
        <v>0.14899999999999999</v>
      </c>
      <c r="R749" s="46">
        <v>0.20599999999999999</v>
      </c>
      <c r="S749" s="46">
        <v>6.8000000000000005E-2</v>
      </c>
      <c r="T749" s="46">
        <v>0.11</v>
      </c>
      <c r="U749" s="46">
        <v>3.1E-2</v>
      </c>
      <c r="V749" s="46">
        <v>6.2E-2</v>
      </c>
      <c r="W749" s="46">
        <v>0.47299999999999998</v>
      </c>
      <c r="X749" s="46">
        <v>0.54800000000000004</v>
      </c>
      <c r="Y749" s="46">
        <v>3.0000000000000001E-3</v>
      </c>
      <c r="Z749" s="46">
        <v>1.7000000000000001E-2</v>
      </c>
      <c r="AA749" s="46">
        <v>3.1E-2</v>
      </c>
      <c r="AB749" s="46">
        <v>6.2E-2</v>
      </c>
      <c r="AC749" s="46"/>
    </row>
    <row r="750" spans="1:29" x14ac:dyDescent="0.25">
      <c r="A750" s="98" t="s">
        <v>3227</v>
      </c>
      <c r="B750" s="46" t="s">
        <v>162</v>
      </c>
      <c r="C750" s="46">
        <v>0.25528745904081024</v>
      </c>
      <c r="D750" s="46">
        <v>0.4027405421507298</v>
      </c>
      <c r="E750" s="46">
        <v>0.12362228179922551</v>
      </c>
      <c r="F750" s="46">
        <v>5.0342567768841225E-2</v>
      </c>
      <c r="G750" s="46">
        <v>0.12540959189752757</v>
      </c>
      <c r="H750" s="46">
        <v>1.4894250819183796E-3</v>
      </c>
      <c r="I750" s="46">
        <v>4.1108132260947276E-2</v>
      </c>
      <c r="J750" s="46">
        <v>1</v>
      </c>
      <c r="K750" s="98">
        <v>3357</v>
      </c>
      <c r="L750" s="98"/>
      <c r="M750" s="98" t="s">
        <v>162</v>
      </c>
      <c r="N750" s="98" t="s">
        <v>162</v>
      </c>
      <c r="O750" s="46">
        <v>0.24099999999999999</v>
      </c>
      <c r="P750" s="46">
        <v>0.27</v>
      </c>
      <c r="Q750" s="46">
        <v>0.38600000000000001</v>
      </c>
      <c r="R750" s="46">
        <v>0.41899999999999998</v>
      </c>
      <c r="S750" s="46">
        <v>0.113</v>
      </c>
      <c r="T750" s="46">
        <v>0.13500000000000001</v>
      </c>
      <c r="U750" s="46">
        <v>4.2999999999999997E-2</v>
      </c>
      <c r="V750" s="46">
        <v>5.8000000000000003E-2</v>
      </c>
      <c r="W750" s="46">
        <v>0.115</v>
      </c>
      <c r="X750" s="46">
        <v>0.13700000000000001</v>
      </c>
      <c r="Y750" s="46">
        <v>1E-3</v>
      </c>
      <c r="Z750" s="46">
        <v>3.0000000000000001E-3</v>
      </c>
      <c r="AA750" s="46">
        <v>3.5000000000000003E-2</v>
      </c>
      <c r="AB750" s="46">
        <v>4.8000000000000001E-2</v>
      </c>
      <c r="AC750" s="46"/>
    </row>
    <row r="751" spans="1:29" x14ac:dyDescent="0.25">
      <c r="A751" s="98" t="s">
        <v>3228</v>
      </c>
      <c r="B751" s="46" t="s">
        <v>162</v>
      </c>
      <c r="C751" s="46">
        <v>0.40752351097178685</v>
      </c>
      <c r="D751" s="46">
        <v>0.39655172413793105</v>
      </c>
      <c r="E751" s="46">
        <v>6.7398119122257058E-2</v>
      </c>
      <c r="F751" s="46">
        <v>1.8808777429467086E-2</v>
      </c>
      <c r="G751" s="46">
        <v>6.2695924764890276E-2</v>
      </c>
      <c r="H751" s="46" t="s">
        <v>162</v>
      </c>
      <c r="I751" s="46">
        <v>4.7021943573667714E-2</v>
      </c>
      <c r="J751" s="46">
        <v>1</v>
      </c>
      <c r="K751" s="98">
        <v>638</v>
      </c>
      <c r="L751" s="98"/>
      <c r="M751" s="98" t="s">
        <v>162</v>
      </c>
      <c r="N751" s="98" t="s">
        <v>162</v>
      </c>
      <c r="O751" s="46">
        <v>0.37</v>
      </c>
      <c r="P751" s="46">
        <v>0.44600000000000001</v>
      </c>
      <c r="Q751" s="46">
        <v>0.35899999999999999</v>
      </c>
      <c r="R751" s="46">
        <v>0.435</v>
      </c>
      <c r="S751" s="46">
        <v>0.05</v>
      </c>
      <c r="T751" s="46">
        <v>0.09</v>
      </c>
      <c r="U751" s="46">
        <v>1.0999999999999999E-2</v>
      </c>
      <c r="V751" s="46">
        <v>3.3000000000000002E-2</v>
      </c>
      <c r="W751" s="46">
        <v>4.5999999999999999E-2</v>
      </c>
      <c r="X751" s="46">
        <v>8.4000000000000005E-2</v>
      </c>
      <c r="Y751" s="46" t="s">
        <v>162</v>
      </c>
      <c r="Z751" s="46" t="s">
        <v>162</v>
      </c>
      <c r="AA751" s="46">
        <v>3.3000000000000002E-2</v>
      </c>
      <c r="AB751" s="46">
        <v>6.6000000000000003E-2</v>
      </c>
      <c r="AC751" s="46"/>
    </row>
    <row r="752" spans="1:29" x14ac:dyDescent="0.25">
      <c r="A752" s="98" t="s">
        <v>3229</v>
      </c>
      <c r="B752" s="46">
        <v>4.1726105563480741E-2</v>
      </c>
      <c r="C752" s="46">
        <v>0.27056585829766999</v>
      </c>
      <c r="D752" s="46">
        <v>0.26161039784434936</v>
      </c>
      <c r="E752" s="46">
        <v>9.7083531462989384E-2</v>
      </c>
      <c r="F752" s="46">
        <v>4.2399746394040261E-2</v>
      </c>
      <c r="G752" s="46">
        <v>0.23846885401806941</v>
      </c>
      <c r="H752" s="46">
        <v>4.0022190521477258E-3</v>
      </c>
      <c r="I752" s="46">
        <v>4.4143287367253127E-2</v>
      </c>
      <c r="J752" s="46">
        <v>1</v>
      </c>
      <c r="K752" s="98">
        <v>25236</v>
      </c>
      <c r="L752" s="98"/>
      <c r="M752" s="98">
        <v>3.9E-2</v>
      </c>
      <c r="N752" s="98">
        <v>4.3999999999999997E-2</v>
      </c>
      <c r="O752" s="46">
        <v>0.26500000000000001</v>
      </c>
      <c r="P752" s="46">
        <v>0.27600000000000002</v>
      </c>
      <c r="Q752" s="46">
        <v>0.25600000000000001</v>
      </c>
      <c r="R752" s="46">
        <v>0.26700000000000002</v>
      </c>
      <c r="S752" s="46">
        <v>9.2999999999999999E-2</v>
      </c>
      <c r="T752" s="46">
        <v>0.10100000000000001</v>
      </c>
      <c r="U752" s="46">
        <v>0.04</v>
      </c>
      <c r="V752" s="46">
        <v>4.4999999999999998E-2</v>
      </c>
      <c r="W752" s="46">
        <v>0.23300000000000001</v>
      </c>
      <c r="X752" s="46">
        <v>0.24399999999999999</v>
      </c>
      <c r="Y752" s="46">
        <v>3.0000000000000001E-3</v>
      </c>
      <c r="Z752" s="46">
        <v>5.0000000000000001E-3</v>
      </c>
      <c r="AA752" s="46">
        <v>4.2000000000000003E-2</v>
      </c>
      <c r="AB752" s="46">
        <v>4.7E-2</v>
      </c>
      <c r="AC752" s="46"/>
    </row>
    <row r="753" spans="1:29" x14ac:dyDescent="0.25">
      <c r="A753" s="98" t="s">
        <v>3230</v>
      </c>
      <c r="B753" s="46" t="s">
        <v>162</v>
      </c>
      <c r="C753" s="46">
        <v>0.21234939759036145</v>
      </c>
      <c r="D753" s="46">
        <v>0.23493975903614459</v>
      </c>
      <c r="E753" s="46">
        <v>0.15210843373493976</v>
      </c>
      <c r="F753" s="46">
        <v>3.7650602409638557E-2</v>
      </c>
      <c r="G753" s="46">
        <v>0.33584337349397592</v>
      </c>
      <c r="H753" s="46">
        <v>3.0120481927710845E-3</v>
      </c>
      <c r="I753" s="46">
        <v>2.4096385542168676E-2</v>
      </c>
      <c r="J753" s="46">
        <v>1.0000000000000002</v>
      </c>
      <c r="K753" s="98">
        <v>664</v>
      </c>
      <c r="L753" s="98"/>
      <c r="M753" s="98" t="s">
        <v>162</v>
      </c>
      <c r="N753" s="98" t="s">
        <v>162</v>
      </c>
      <c r="O753" s="46">
        <v>0.183</v>
      </c>
      <c r="P753" s="46">
        <v>0.245</v>
      </c>
      <c r="Q753" s="46">
        <v>0.20399999999999999</v>
      </c>
      <c r="R753" s="46">
        <v>0.26900000000000002</v>
      </c>
      <c r="S753" s="46">
        <v>0.127</v>
      </c>
      <c r="T753" s="46">
        <v>0.18099999999999999</v>
      </c>
      <c r="U753" s="46">
        <v>2.5999999999999999E-2</v>
      </c>
      <c r="V753" s="46">
        <v>5.5E-2</v>
      </c>
      <c r="W753" s="46">
        <v>0.30099999999999999</v>
      </c>
      <c r="X753" s="46">
        <v>0.373</v>
      </c>
      <c r="Y753" s="46">
        <v>1E-3</v>
      </c>
      <c r="Z753" s="46">
        <v>1.0999999999999999E-2</v>
      </c>
      <c r="AA753" s="46">
        <v>1.4999999999999999E-2</v>
      </c>
      <c r="AB753" s="46">
        <v>3.9E-2</v>
      </c>
      <c r="AC753" s="46"/>
    </row>
    <row r="754" spans="1:29" x14ac:dyDescent="0.25">
      <c r="A754" s="98" t="s">
        <v>3231</v>
      </c>
      <c r="B754" s="46" t="s">
        <v>162</v>
      </c>
      <c r="C754" s="46">
        <v>0.34948096885813151</v>
      </c>
      <c r="D754" s="46">
        <v>0.19377162629757785</v>
      </c>
      <c r="E754" s="46">
        <v>0.13494809688581316</v>
      </c>
      <c r="F754" s="46">
        <v>0.11418685121107267</v>
      </c>
      <c r="G754" s="46">
        <v>0.13494809688581316</v>
      </c>
      <c r="H754" s="46">
        <v>3.4602076124567475E-3</v>
      </c>
      <c r="I754" s="46">
        <v>6.9204152249134954E-2</v>
      </c>
      <c r="J754" s="46">
        <v>1</v>
      </c>
      <c r="K754" s="98">
        <v>289</v>
      </c>
      <c r="L754" s="98"/>
      <c r="M754" s="98" t="s">
        <v>162</v>
      </c>
      <c r="N754" s="98" t="s">
        <v>162</v>
      </c>
      <c r="O754" s="46">
        <v>0.29699999999999999</v>
      </c>
      <c r="P754" s="46">
        <v>0.40600000000000003</v>
      </c>
      <c r="Q754" s="46">
        <v>0.152</v>
      </c>
      <c r="R754" s="46">
        <v>0.24299999999999999</v>
      </c>
      <c r="S754" s="46">
        <v>0.1</v>
      </c>
      <c r="T754" s="46">
        <v>0.17899999999999999</v>
      </c>
      <c r="U754" s="46">
        <v>8.2000000000000003E-2</v>
      </c>
      <c r="V754" s="46">
        <v>0.156</v>
      </c>
      <c r="W754" s="46">
        <v>0.1</v>
      </c>
      <c r="X754" s="46">
        <v>0.17899999999999999</v>
      </c>
      <c r="Y754" s="46">
        <v>1E-3</v>
      </c>
      <c r="Z754" s="46">
        <v>1.9E-2</v>
      </c>
      <c r="AA754" s="46">
        <v>4.4999999999999998E-2</v>
      </c>
      <c r="AB754" s="46">
        <v>0.104</v>
      </c>
      <c r="AC754" s="46"/>
    </row>
    <row r="755" spans="1:29" x14ac:dyDescent="0.25">
      <c r="A755" s="98" t="s">
        <v>3232</v>
      </c>
      <c r="B755" s="46" t="s">
        <v>162</v>
      </c>
      <c r="C755" s="46">
        <v>9.6463022508038579E-2</v>
      </c>
      <c r="D755" s="46">
        <v>0.15755627009646303</v>
      </c>
      <c r="E755" s="46">
        <v>7.0739549839228297E-2</v>
      </c>
      <c r="F755" s="46">
        <v>4.5016077170418008E-2</v>
      </c>
      <c r="G755" s="46">
        <v>0.54019292604501612</v>
      </c>
      <c r="H755" s="46">
        <v>1.9292604501607719E-2</v>
      </c>
      <c r="I755" s="46">
        <v>7.0739549839228297E-2</v>
      </c>
      <c r="J755" s="46">
        <v>1</v>
      </c>
      <c r="K755" s="98">
        <v>311</v>
      </c>
      <c r="L755" s="98"/>
      <c r="M755" s="98" t="s">
        <v>162</v>
      </c>
      <c r="N755" s="98" t="s">
        <v>162</v>
      </c>
      <c r="O755" s="46">
        <v>6.8000000000000005E-2</v>
      </c>
      <c r="P755" s="46">
        <v>0.13400000000000001</v>
      </c>
      <c r="Q755" s="46">
        <v>0.121</v>
      </c>
      <c r="R755" s="46">
        <v>0.20200000000000001</v>
      </c>
      <c r="S755" s="46">
        <v>4.7E-2</v>
      </c>
      <c r="T755" s="46">
        <v>0.105</v>
      </c>
      <c r="U755" s="46">
        <v>2.7E-2</v>
      </c>
      <c r="V755" s="46">
        <v>7.3999999999999996E-2</v>
      </c>
      <c r="W755" s="46">
        <v>0.48499999999999999</v>
      </c>
      <c r="X755" s="46">
        <v>0.59499999999999997</v>
      </c>
      <c r="Y755" s="46">
        <v>8.9999999999999993E-3</v>
      </c>
      <c r="Z755" s="46">
        <v>4.1000000000000002E-2</v>
      </c>
      <c r="AA755" s="46">
        <v>4.7E-2</v>
      </c>
      <c r="AB755" s="46">
        <v>0.105</v>
      </c>
      <c r="AC755" s="46"/>
    </row>
    <row r="756" spans="1:29" x14ac:dyDescent="0.25">
      <c r="A756" s="98" t="s">
        <v>3233</v>
      </c>
      <c r="B756" s="46" t="s">
        <v>162</v>
      </c>
      <c r="C756" s="46" t="s">
        <v>162</v>
      </c>
      <c r="D756" s="46">
        <v>0.48574969021065673</v>
      </c>
      <c r="E756" s="46">
        <v>0.16232961586121439</v>
      </c>
      <c r="F756" s="46">
        <v>0.27881040892193309</v>
      </c>
      <c r="G756" s="46">
        <v>1.1152416356877323E-2</v>
      </c>
      <c r="H756" s="46" t="s">
        <v>162</v>
      </c>
      <c r="I756" s="46">
        <v>6.1957868649318466E-2</v>
      </c>
      <c r="J756" s="46">
        <v>1</v>
      </c>
      <c r="K756" s="98">
        <v>807</v>
      </c>
      <c r="L756" s="98"/>
      <c r="M756" s="98" t="s">
        <v>162</v>
      </c>
      <c r="N756" s="98" t="s">
        <v>162</v>
      </c>
      <c r="O756" s="46" t="s">
        <v>162</v>
      </c>
      <c r="P756" s="46" t="s">
        <v>162</v>
      </c>
      <c r="Q756" s="46">
        <v>0.45100000000000001</v>
      </c>
      <c r="R756" s="46">
        <v>0.52</v>
      </c>
      <c r="S756" s="46">
        <v>0.13800000000000001</v>
      </c>
      <c r="T756" s="46">
        <v>0.189</v>
      </c>
      <c r="U756" s="46">
        <v>0.249</v>
      </c>
      <c r="V756" s="46">
        <v>0.311</v>
      </c>
      <c r="W756" s="46">
        <v>6.0000000000000001E-3</v>
      </c>
      <c r="X756" s="46">
        <v>2.1000000000000001E-2</v>
      </c>
      <c r="Y756" s="46" t="s">
        <v>162</v>
      </c>
      <c r="Z756" s="46" t="s">
        <v>162</v>
      </c>
      <c r="AA756" s="46">
        <v>4.7E-2</v>
      </c>
      <c r="AB756" s="46">
        <v>8.1000000000000003E-2</v>
      </c>
      <c r="AC756" s="46"/>
    </row>
    <row r="757" spans="1:29" x14ac:dyDescent="0.25">
      <c r="A757" s="98" t="s">
        <v>3234</v>
      </c>
      <c r="B757" s="46" t="s">
        <v>162</v>
      </c>
      <c r="C757" s="46">
        <v>0.24577861163227016</v>
      </c>
      <c r="D757" s="46">
        <v>0.22514071294559099</v>
      </c>
      <c r="E757" s="46">
        <v>0.10600375234521577</v>
      </c>
      <c r="F757" s="46">
        <v>9.662288930581614E-2</v>
      </c>
      <c r="G757" s="46">
        <v>0.23358348968105067</v>
      </c>
      <c r="H757" s="46">
        <v>3.7523452157598499E-3</v>
      </c>
      <c r="I757" s="46">
        <v>8.9118198874296436E-2</v>
      </c>
      <c r="J757" s="46">
        <v>0.99999999999999989</v>
      </c>
      <c r="K757" s="98">
        <v>1066</v>
      </c>
      <c r="L757" s="98"/>
      <c r="M757" s="98" t="s">
        <v>162</v>
      </c>
      <c r="N757" s="98" t="s">
        <v>162</v>
      </c>
      <c r="O757" s="46">
        <v>0.221</v>
      </c>
      <c r="P757" s="46">
        <v>0.27300000000000002</v>
      </c>
      <c r="Q757" s="46">
        <v>0.20100000000000001</v>
      </c>
      <c r="R757" s="46">
        <v>0.251</v>
      </c>
      <c r="S757" s="46">
        <v>8.8999999999999996E-2</v>
      </c>
      <c r="T757" s="46">
        <v>0.126</v>
      </c>
      <c r="U757" s="46">
        <v>0.08</v>
      </c>
      <c r="V757" s="46">
        <v>0.11600000000000001</v>
      </c>
      <c r="W757" s="46">
        <v>0.20899999999999999</v>
      </c>
      <c r="X757" s="46">
        <v>0.26</v>
      </c>
      <c r="Y757" s="46">
        <v>1E-3</v>
      </c>
      <c r="Z757" s="46">
        <v>0.01</v>
      </c>
      <c r="AA757" s="46">
        <v>7.2999999999999995E-2</v>
      </c>
      <c r="AB757" s="46">
        <v>0.108</v>
      </c>
      <c r="AC757" s="46"/>
    </row>
    <row r="758" spans="1:29" x14ac:dyDescent="0.25">
      <c r="A758" s="98" t="s">
        <v>3235</v>
      </c>
      <c r="B758" s="46">
        <v>0.2859097127222982</v>
      </c>
      <c r="C758" s="46">
        <v>0.39398084815321477</v>
      </c>
      <c r="D758" s="46">
        <v>0.16689466484268126</v>
      </c>
      <c r="E758" s="46">
        <v>2.8043775649794801E-2</v>
      </c>
      <c r="F758" s="46">
        <v>4.1039671682626538E-3</v>
      </c>
      <c r="G758" s="46">
        <v>2.667578659370725E-2</v>
      </c>
      <c r="H758" s="46">
        <v>1.3679890560875513E-3</v>
      </c>
      <c r="I758" s="46">
        <v>9.3023255813953487E-2</v>
      </c>
      <c r="J758" s="46">
        <v>1</v>
      </c>
      <c r="K758" s="98">
        <v>1462</v>
      </c>
      <c r="L758" s="98"/>
      <c r="M758" s="98">
        <v>0.26300000000000001</v>
      </c>
      <c r="N758" s="98">
        <v>0.31</v>
      </c>
      <c r="O758" s="46">
        <v>0.36899999999999999</v>
      </c>
      <c r="P758" s="46">
        <v>0.41899999999999998</v>
      </c>
      <c r="Q758" s="46">
        <v>0.14899999999999999</v>
      </c>
      <c r="R758" s="46">
        <v>0.187</v>
      </c>
      <c r="S758" s="46">
        <v>2.1000000000000001E-2</v>
      </c>
      <c r="T758" s="46">
        <v>3.7999999999999999E-2</v>
      </c>
      <c r="U758" s="46">
        <v>2E-3</v>
      </c>
      <c r="V758" s="46">
        <v>8.9999999999999993E-3</v>
      </c>
      <c r="W758" s="46">
        <v>0.02</v>
      </c>
      <c r="X758" s="46">
        <v>3.5999999999999997E-2</v>
      </c>
      <c r="Y758" s="46">
        <v>0</v>
      </c>
      <c r="Z758" s="46">
        <v>5.0000000000000001E-3</v>
      </c>
      <c r="AA758" s="46">
        <v>7.9000000000000001E-2</v>
      </c>
      <c r="AB758" s="46">
        <v>0.109</v>
      </c>
      <c r="AC758" s="46"/>
    </row>
    <row r="759" spans="1:29" x14ac:dyDescent="0.25">
      <c r="A759" s="98" t="s">
        <v>3236</v>
      </c>
      <c r="B759" s="46" t="s">
        <v>162</v>
      </c>
      <c r="C759" s="46">
        <v>0.24640883977900552</v>
      </c>
      <c r="D759" s="46">
        <v>0.17237569060773481</v>
      </c>
      <c r="E759" s="46">
        <v>0.1270718232044199</v>
      </c>
      <c r="F759" s="46">
        <v>3.535911602209945E-2</v>
      </c>
      <c r="G759" s="46">
        <v>0.34475138121546961</v>
      </c>
      <c r="H759" s="46">
        <v>4.4198895027624313E-3</v>
      </c>
      <c r="I759" s="46">
        <v>6.9613259668508287E-2</v>
      </c>
      <c r="J759" s="46">
        <v>1</v>
      </c>
      <c r="K759" s="98">
        <v>905</v>
      </c>
      <c r="L759" s="98"/>
      <c r="M759" s="98" t="s">
        <v>162</v>
      </c>
      <c r="N759" s="98" t="s">
        <v>162</v>
      </c>
      <c r="O759" s="46">
        <v>0.219</v>
      </c>
      <c r="P759" s="46">
        <v>0.27600000000000002</v>
      </c>
      <c r="Q759" s="46">
        <v>0.14899999999999999</v>
      </c>
      <c r="R759" s="46">
        <v>0.19800000000000001</v>
      </c>
      <c r="S759" s="46">
        <v>0.107</v>
      </c>
      <c r="T759" s="46">
        <v>0.15</v>
      </c>
      <c r="U759" s="46">
        <v>2.5000000000000001E-2</v>
      </c>
      <c r="V759" s="46">
        <v>4.9000000000000002E-2</v>
      </c>
      <c r="W759" s="46">
        <v>0.314</v>
      </c>
      <c r="X759" s="46">
        <v>0.376</v>
      </c>
      <c r="Y759" s="46">
        <v>2E-3</v>
      </c>
      <c r="Z759" s="46">
        <v>1.0999999999999999E-2</v>
      </c>
      <c r="AA759" s="46">
        <v>5.5E-2</v>
      </c>
      <c r="AB759" s="46">
        <v>8.7999999999999995E-2</v>
      </c>
      <c r="AC759" s="46"/>
    </row>
    <row r="760" spans="1:29" x14ac:dyDescent="0.25">
      <c r="A760" s="98" t="s">
        <v>3237</v>
      </c>
      <c r="B760" s="46" t="s">
        <v>162</v>
      </c>
      <c r="C760" s="46">
        <v>0.37393162393162394</v>
      </c>
      <c r="D760" s="46">
        <v>0.36538461538461536</v>
      </c>
      <c r="E760" s="46">
        <v>7.4786324786324784E-2</v>
      </c>
      <c r="F760" s="46">
        <v>8.5470085470085479E-3</v>
      </c>
      <c r="G760" s="46">
        <v>1.282051282051282E-2</v>
      </c>
      <c r="H760" s="46" t="s">
        <v>162</v>
      </c>
      <c r="I760" s="46">
        <v>0.16452991452991453</v>
      </c>
      <c r="J760" s="46">
        <v>0.99999999999999989</v>
      </c>
      <c r="K760" s="98">
        <v>468</v>
      </c>
      <c r="L760" s="98"/>
      <c r="M760" s="98" t="s">
        <v>162</v>
      </c>
      <c r="N760" s="98" t="s">
        <v>162</v>
      </c>
      <c r="O760" s="46">
        <v>0.33100000000000002</v>
      </c>
      <c r="P760" s="46">
        <v>0.41899999999999998</v>
      </c>
      <c r="Q760" s="46">
        <v>0.32300000000000001</v>
      </c>
      <c r="R760" s="46">
        <v>0.41</v>
      </c>
      <c r="S760" s="46">
        <v>5.3999999999999999E-2</v>
      </c>
      <c r="T760" s="46">
        <v>0.10199999999999999</v>
      </c>
      <c r="U760" s="46">
        <v>3.0000000000000001E-3</v>
      </c>
      <c r="V760" s="46">
        <v>2.1999999999999999E-2</v>
      </c>
      <c r="W760" s="46">
        <v>6.0000000000000001E-3</v>
      </c>
      <c r="X760" s="46">
        <v>2.8000000000000001E-2</v>
      </c>
      <c r="Y760" s="46" t="s">
        <v>162</v>
      </c>
      <c r="Z760" s="46" t="s">
        <v>162</v>
      </c>
      <c r="AA760" s="46">
        <v>0.13400000000000001</v>
      </c>
      <c r="AB760" s="46">
        <v>0.20100000000000001</v>
      </c>
      <c r="AC760" s="46"/>
    </row>
    <row r="761" spans="1:29" x14ac:dyDescent="0.25">
      <c r="A761" s="98" t="s">
        <v>3238</v>
      </c>
      <c r="B761" s="46" t="s">
        <v>162</v>
      </c>
      <c r="C761" s="46">
        <v>0.1728395061728395</v>
      </c>
      <c r="D761" s="46">
        <v>0.31790123456790126</v>
      </c>
      <c r="E761" s="46">
        <v>0.14814814814814814</v>
      </c>
      <c r="F761" s="46">
        <v>4.9382716049382713E-2</v>
      </c>
      <c r="G761" s="46">
        <v>0.21296296296296297</v>
      </c>
      <c r="H761" s="46">
        <v>3.0864197530864196E-3</v>
      </c>
      <c r="I761" s="46">
        <v>9.5679012345679007E-2</v>
      </c>
      <c r="J761" s="46">
        <v>1</v>
      </c>
      <c r="K761" s="98">
        <v>324</v>
      </c>
      <c r="L761" s="98"/>
      <c r="M761" s="98" t="s">
        <v>162</v>
      </c>
      <c r="N761" s="98" t="s">
        <v>162</v>
      </c>
      <c r="O761" s="46">
        <v>0.13600000000000001</v>
      </c>
      <c r="P761" s="46">
        <v>0.218</v>
      </c>
      <c r="Q761" s="46">
        <v>0.27</v>
      </c>
      <c r="R761" s="46">
        <v>0.37</v>
      </c>
      <c r="S761" s="46">
        <v>0.114</v>
      </c>
      <c r="T761" s="46">
        <v>0.191</v>
      </c>
      <c r="U761" s="46">
        <v>3.1E-2</v>
      </c>
      <c r="V761" s="46">
        <v>7.9000000000000001E-2</v>
      </c>
      <c r="W761" s="46">
        <v>0.17199999999999999</v>
      </c>
      <c r="X761" s="46">
        <v>0.26100000000000001</v>
      </c>
      <c r="Y761" s="46">
        <v>1E-3</v>
      </c>
      <c r="Z761" s="46">
        <v>1.7000000000000001E-2</v>
      </c>
      <c r="AA761" s="46">
        <v>6.8000000000000005E-2</v>
      </c>
      <c r="AB761" s="46">
        <v>0.13300000000000001</v>
      </c>
      <c r="AC761" s="46"/>
    </row>
    <row r="762" spans="1:29" x14ac:dyDescent="0.25">
      <c r="A762" s="98" t="s">
        <v>3239</v>
      </c>
      <c r="B762" s="46" t="s">
        <v>162</v>
      </c>
      <c r="C762" s="46">
        <v>0.29441624365482233</v>
      </c>
      <c r="D762" s="46">
        <v>0.14213197969543148</v>
      </c>
      <c r="E762" s="46">
        <v>0.1065989847715736</v>
      </c>
      <c r="F762" s="46">
        <v>0.15736040609137056</v>
      </c>
      <c r="G762" s="46">
        <v>0.23857868020304568</v>
      </c>
      <c r="H762" s="46" t="s">
        <v>162</v>
      </c>
      <c r="I762" s="46">
        <v>6.0913705583756347E-2</v>
      </c>
      <c r="J762" s="46">
        <v>1</v>
      </c>
      <c r="K762" s="98">
        <v>197</v>
      </c>
      <c r="L762" s="98"/>
      <c r="M762" s="98" t="s">
        <v>162</v>
      </c>
      <c r="N762" s="98" t="s">
        <v>162</v>
      </c>
      <c r="O762" s="46">
        <v>0.23499999999999999</v>
      </c>
      <c r="P762" s="46">
        <v>0.36199999999999999</v>
      </c>
      <c r="Q762" s="46">
        <v>0.1</v>
      </c>
      <c r="R762" s="46">
        <v>0.19800000000000001</v>
      </c>
      <c r="S762" s="46">
        <v>7.0999999999999994E-2</v>
      </c>
      <c r="T762" s="46">
        <v>0.157</v>
      </c>
      <c r="U762" s="46">
        <v>0.113</v>
      </c>
      <c r="V762" s="46">
        <v>0.215</v>
      </c>
      <c r="W762" s="46">
        <v>0.184</v>
      </c>
      <c r="X762" s="46">
        <v>0.30299999999999999</v>
      </c>
      <c r="Y762" s="46" t="s">
        <v>162</v>
      </c>
      <c r="Z762" s="46" t="s">
        <v>162</v>
      </c>
      <c r="AA762" s="46">
        <v>3.5000000000000003E-2</v>
      </c>
      <c r="AB762" s="46">
        <v>0.10299999999999999</v>
      </c>
      <c r="AC762" s="46"/>
    </row>
    <row r="763" spans="1:29" x14ac:dyDescent="0.25">
      <c r="A763" s="98" t="s">
        <v>3240</v>
      </c>
      <c r="B763" s="46" t="s">
        <v>162</v>
      </c>
      <c r="C763" s="46">
        <v>0.1417624521072797</v>
      </c>
      <c r="D763" s="46">
        <v>0.12260536398467432</v>
      </c>
      <c r="E763" s="46">
        <v>0.1111111111111111</v>
      </c>
      <c r="F763" s="46">
        <v>6.8965517241379309E-2</v>
      </c>
      <c r="G763" s="46">
        <v>0.44444444444444442</v>
      </c>
      <c r="H763" s="46">
        <v>7.6628352490421452E-3</v>
      </c>
      <c r="I763" s="46">
        <v>0.10344827586206896</v>
      </c>
      <c r="J763" s="46">
        <v>0.99999999999999989</v>
      </c>
      <c r="K763" s="98">
        <v>261</v>
      </c>
      <c r="L763" s="98"/>
      <c r="M763" s="98" t="s">
        <v>162</v>
      </c>
      <c r="N763" s="98" t="s">
        <v>162</v>
      </c>
      <c r="O763" s="46">
        <v>0.105</v>
      </c>
      <c r="P763" s="46">
        <v>0.189</v>
      </c>
      <c r="Q763" s="46">
        <v>8.7999999999999995E-2</v>
      </c>
      <c r="R763" s="46">
        <v>0.16800000000000001</v>
      </c>
      <c r="S763" s="46">
        <v>7.8E-2</v>
      </c>
      <c r="T763" s="46">
        <v>0.155</v>
      </c>
      <c r="U763" s="46">
        <v>4.3999999999999997E-2</v>
      </c>
      <c r="V763" s="46">
        <v>0.106</v>
      </c>
      <c r="W763" s="46">
        <v>0.38500000000000001</v>
      </c>
      <c r="X763" s="46">
        <v>0.505</v>
      </c>
      <c r="Y763" s="46">
        <v>2E-3</v>
      </c>
      <c r="Z763" s="46">
        <v>2.8000000000000001E-2</v>
      </c>
      <c r="AA763" s="46">
        <v>7.1999999999999995E-2</v>
      </c>
      <c r="AB763" s="46">
        <v>0.14599999999999999</v>
      </c>
      <c r="AC763" s="46"/>
    </row>
    <row r="764" spans="1:29" x14ac:dyDescent="0.25">
      <c r="A764" s="98" t="s">
        <v>3241</v>
      </c>
      <c r="B764" s="46" t="s">
        <v>162</v>
      </c>
      <c r="C764" s="46">
        <v>0.26306913996627318</v>
      </c>
      <c r="D764" s="46">
        <v>0.36340640809443508</v>
      </c>
      <c r="E764" s="46">
        <v>0.14586846543001686</v>
      </c>
      <c r="F764" s="46">
        <v>4.3001686340640811E-2</v>
      </c>
      <c r="G764" s="46">
        <v>7.3355817875210796E-2</v>
      </c>
      <c r="H764" s="46">
        <v>2.5295109612141651E-3</v>
      </c>
      <c r="I764" s="46">
        <v>0.1087689713322091</v>
      </c>
      <c r="J764" s="46">
        <v>1</v>
      </c>
      <c r="K764" s="98">
        <v>1186</v>
      </c>
      <c r="L764" s="98"/>
      <c r="M764" s="98" t="s">
        <v>162</v>
      </c>
      <c r="N764" s="98" t="s">
        <v>162</v>
      </c>
      <c r="O764" s="46">
        <v>0.23899999999999999</v>
      </c>
      <c r="P764" s="46">
        <v>0.28899999999999998</v>
      </c>
      <c r="Q764" s="46">
        <v>0.33700000000000002</v>
      </c>
      <c r="R764" s="46">
        <v>0.39100000000000001</v>
      </c>
      <c r="S764" s="46">
        <v>0.127</v>
      </c>
      <c r="T764" s="46">
        <v>0.16700000000000001</v>
      </c>
      <c r="U764" s="46">
        <v>3.3000000000000002E-2</v>
      </c>
      <c r="V764" s="46">
        <v>5.6000000000000001E-2</v>
      </c>
      <c r="W764" s="46">
        <v>0.06</v>
      </c>
      <c r="X764" s="46">
        <v>0.09</v>
      </c>
      <c r="Y764" s="46">
        <v>1E-3</v>
      </c>
      <c r="Z764" s="46">
        <v>7.0000000000000001E-3</v>
      </c>
      <c r="AA764" s="46">
        <v>9.1999999999999998E-2</v>
      </c>
      <c r="AB764" s="46">
        <v>0.128</v>
      </c>
      <c r="AC764" s="46"/>
    </row>
    <row r="765" spans="1:29" x14ac:dyDescent="0.25">
      <c r="A765" s="98" t="s">
        <v>3242</v>
      </c>
      <c r="B765" s="46" t="s">
        <v>162</v>
      </c>
      <c r="C765" s="46">
        <v>0.37745098039215685</v>
      </c>
      <c r="D765" s="46">
        <v>0.34313725490196079</v>
      </c>
      <c r="E765" s="46">
        <v>8.8235294117647065E-2</v>
      </c>
      <c r="F765" s="46">
        <v>2.9411764705882353E-2</v>
      </c>
      <c r="G765" s="46">
        <v>8.8235294117647065E-2</v>
      </c>
      <c r="H765" s="46">
        <v>4.9019607843137254E-3</v>
      </c>
      <c r="I765" s="46">
        <v>6.8627450980392163E-2</v>
      </c>
      <c r="J765" s="46">
        <v>1</v>
      </c>
      <c r="K765" s="98">
        <v>204</v>
      </c>
      <c r="L765" s="98"/>
      <c r="M765" s="98" t="s">
        <v>162</v>
      </c>
      <c r="N765" s="98" t="s">
        <v>162</v>
      </c>
      <c r="O765" s="46">
        <v>0.314</v>
      </c>
      <c r="P765" s="46">
        <v>0.44600000000000001</v>
      </c>
      <c r="Q765" s="46">
        <v>0.28100000000000003</v>
      </c>
      <c r="R765" s="46">
        <v>0.41099999999999998</v>
      </c>
      <c r="S765" s="46">
        <v>5.7000000000000002E-2</v>
      </c>
      <c r="T765" s="46">
        <v>0.13500000000000001</v>
      </c>
      <c r="U765" s="46">
        <v>1.4E-2</v>
      </c>
      <c r="V765" s="46">
        <v>6.3E-2</v>
      </c>
      <c r="W765" s="46">
        <v>5.7000000000000002E-2</v>
      </c>
      <c r="X765" s="46">
        <v>0.13500000000000001</v>
      </c>
      <c r="Y765" s="46">
        <v>1E-3</v>
      </c>
      <c r="Z765" s="46">
        <v>2.7E-2</v>
      </c>
      <c r="AA765" s="46">
        <v>4.1000000000000002E-2</v>
      </c>
      <c r="AB765" s="46">
        <v>0.112</v>
      </c>
      <c r="AC765" s="46"/>
    </row>
    <row r="766" spans="1:29" x14ac:dyDescent="0.25">
      <c r="A766" s="98" t="s">
        <v>3243</v>
      </c>
      <c r="B766" s="46">
        <v>5.1820568428261611E-2</v>
      </c>
      <c r="C766" s="46">
        <v>0.25579271772628698</v>
      </c>
      <c r="D766" s="46">
        <v>0.23924209565118137</v>
      </c>
      <c r="E766" s="46">
        <v>0.11060381235018833</v>
      </c>
      <c r="F766" s="46">
        <v>5.1363999543431113E-2</v>
      </c>
      <c r="G766" s="46">
        <v>0.19107407830156375</v>
      </c>
      <c r="H766" s="46">
        <v>3.4242666362287412E-3</v>
      </c>
      <c r="I766" s="46">
        <v>9.6678461362858126E-2</v>
      </c>
      <c r="J766" s="46">
        <v>1</v>
      </c>
      <c r="K766" s="98">
        <v>8761</v>
      </c>
      <c r="L766" s="98"/>
      <c r="M766" s="98">
        <v>4.7E-2</v>
      </c>
      <c r="N766" s="98">
        <v>5.7000000000000002E-2</v>
      </c>
      <c r="O766" s="46">
        <v>0.247</v>
      </c>
      <c r="P766" s="46">
        <v>0.26500000000000001</v>
      </c>
      <c r="Q766" s="46">
        <v>0.23</v>
      </c>
      <c r="R766" s="46">
        <v>0.248</v>
      </c>
      <c r="S766" s="46">
        <v>0.104</v>
      </c>
      <c r="T766" s="46">
        <v>0.11700000000000001</v>
      </c>
      <c r="U766" s="46">
        <v>4.7E-2</v>
      </c>
      <c r="V766" s="46">
        <v>5.6000000000000001E-2</v>
      </c>
      <c r="W766" s="46">
        <v>0.183</v>
      </c>
      <c r="X766" s="46">
        <v>0.19900000000000001</v>
      </c>
      <c r="Y766" s="46">
        <v>2E-3</v>
      </c>
      <c r="Z766" s="46">
        <v>5.0000000000000001E-3</v>
      </c>
      <c r="AA766" s="46">
        <v>9.0999999999999998E-2</v>
      </c>
      <c r="AB766" s="46">
        <v>0.10299999999999999</v>
      </c>
      <c r="AC766" s="46"/>
    </row>
    <row r="767" spans="1:29" x14ac:dyDescent="0.25">
      <c r="A767" s="98" t="s">
        <v>3244</v>
      </c>
      <c r="B767" s="46" t="s">
        <v>162</v>
      </c>
      <c r="C767" s="46">
        <v>0.17647058823529413</v>
      </c>
      <c r="D767" s="46">
        <v>0.21390374331550802</v>
      </c>
      <c r="E767" s="46">
        <v>0.24064171122994651</v>
      </c>
      <c r="F767" s="46">
        <v>6.4171122994652413E-2</v>
      </c>
      <c r="G767" s="46">
        <v>0.20855614973262032</v>
      </c>
      <c r="H767" s="46" t="s">
        <v>162</v>
      </c>
      <c r="I767" s="46">
        <v>9.6256684491978606E-2</v>
      </c>
      <c r="J767" s="46">
        <v>1</v>
      </c>
      <c r="K767" s="98">
        <v>187</v>
      </c>
      <c r="L767" s="98"/>
      <c r="M767" s="98" t="s">
        <v>162</v>
      </c>
      <c r="N767" s="98" t="s">
        <v>162</v>
      </c>
      <c r="O767" s="46">
        <v>0.129</v>
      </c>
      <c r="P767" s="46">
        <v>0.23699999999999999</v>
      </c>
      <c r="Q767" s="46">
        <v>0.161</v>
      </c>
      <c r="R767" s="46">
        <v>0.27800000000000002</v>
      </c>
      <c r="S767" s="46">
        <v>0.185</v>
      </c>
      <c r="T767" s="46">
        <v>0.307</v>
      </c>
      <c r="U767" s="46">
        <v>3.6999999999999998E-2</v>
      </c>
      <c r="V767" s="46">
        <v>0.109</v>
      </c>
      <c r="W767" s="46">
        <v>0.156</v>
      </c>
      <c r="X767" s="46">
        <v>0.27200000000000002</v>
      </c>
      <c r="Y767" s="46" t="s">
        <v>162</v>
      </c>
      <c r="Z767" s="46" t="s">
        <v>162</v>
      </c>
      <c r="AA767" s="46">
        <v>6.2E-2</v>
      </c>
      <c r="AB767" s="46">
        <v>0.14699999999999999</v>
      </c>
      <c r="AC767" s="46"/>
    </row>
    <row r="768" spans="1:29" x14ac:dyDescent="0.25">
      <c r="A768" s="98" t="s">
        <v>3245</v>
      </c>
      <c r="B768" s="46" t="s">
        <v>162</v>
      </c>
      <c r="C768" s="46">
        <v>0.2576419213973799</v>
      </c>
      <c r="D768" s="46">
        <v>0.29912663755458513</v>
      </c>
      <c r="E768" s="46">
        <v>0.11353711790393013</v>
      </c>
      <c r="F768" s="46">
        <v>0.11790393013100436</v>
      </c>
      <c r="G768" s="46">
        <v>0.18122270742358079</v>
      </c>
      <c r="H768" s="46">
        <v>6.5502183406113534E-3</v>
      </c>
      <c r="I768" s="46">
        <v>2.4017467248908297E-2</v>
      </c>
      <c r="J768" s="46">
        <v>1</v>
      </c>
      <c r="K768" s="98">
        <v>458</v>
      </c>
      <c r="L768" s="98"/>
      <c r="M768" s="98" t="s">
        <v>162</v>
      </c>
      <c r="N768" s="98" t="s">
        <v>162</v>
      </c>
      <c r="O768" s="46">
        <v>0.22</v>
      </c>
      <c r="P768" s="46">
        <v>0.3</v>
      </c>
      <c r="Q768" s="46">
        <v>0.25900000000000001</v>
      </c>
      <c r="R768" s="46">
        <v>0.34300000000000003</v>
      </c>
      <c r="S768" s="46">
        <v>8.7999999999999995E-2</v>
      </c>
      <c r="T768" s="46">
        <v>0.14599999999999999</v>
      </c>
      <c r="U768" s="46">
        <v>9.0999999999999998E-2</v>
      </c>
      <c r="V768" s="46">
        <v>0.151</v>
      </c>
      <c r="W768" s="46">
        <v>0.14899999999999999</v>
      </c>
      <c r="X768" s="46">
        <v>0.219</v>
      </c>
      <c r="Y768" s="46">
        <v>2E-3</v>
      </c>
      <c r="Z768" s="46">
        <v>1.9E-2</v>
      </c>
      <c r="AA768" s="46">
        <v>1.2999999999999999E-2</v>
      </c>
      <c r="AB768" s="46">
        <v>4.2000000000000003E-2</v>
      </c>
      <c r="AC768" s="46"/>
    </row>
    <row r="769" spans="1:29" x14ac:dyDescent="0.25">
      <c r="A769" s="98" t="s">
        <v>3246</v>
      </c>
      <c r="B769" s="46" t="s">
        <v>162</v>
      </c>
      <c r="C769" s="46">
        <v>7.2144288577154311E-2</v>
      </c>
      <c r="D769" s="46">
        <v>0.15430861723446893</v>
      </c>
      <c r="E769" s="46">
        <v>9.0180360721442893E-2</v>
      </c>
      <c r="F769" s="46">
        <v>2.4048096192384769E-2</v>
      </c>
      <c r="G769" s="46">
        <v>0.58917835671342689</v>
      </c>
      <c r="H769" s="46">
        <v>3.2064128256513023E-2</v>
      </c>
      <c r="I769" s="46">
        <v>3.8076152304609222E-2</v>
      </c>
      <c r="J769" s="46">
        <v>1</v>
      </c>
      <c r="K769" s="98">
        <v>499</v>
      </c>
      <c r="L769" s="98"/>
      <c r="M769" s="98" t="s">
        <v>162</v>
      </c>
      <c r="N769" s="98" t="s">
        <v>162</v>
      </c>
      <c r="O769" s="46">
        <v>5.2999999999999999E-2</v>
      </c>
      <c r="P769" s="46">
        <v>9.8000000000000004E-2</v>
      </c>
      <c r="Q769" s="46">
        <v>0.125</v>
      </c>
      <c r="R769" s="46">
        <v>0.189</v>
      </c>
      <c r="S769" s="46">
        <v>6.8000000000000005E-2</v>
      </c>
      <c r="T769" s="46">
        <v>0.11899999999999999</v>
      </c>
      <c r="U769" s="46">
        <v>1.4E-2</v>
      </c>
      <c r="V769" s="46">
        <v>4.2000000000000003E-2</v>
      </c>
      <c r="W769" s="46">
        <v>0.54500000000000004</v>
      </c>
      <c r="X769" s="46">
        <v>0.63200000000000001</v>
      </c>
      <c r="Y769" s="46">
        <v>0.02</v>
      </c>
      <c r="Z769" s="46">
        <v>5.0999999999999997E-2</v>
      </c>
      <c r="AA769" s="46">
        <v>2.5000000000000001E-2</v>
      </c>
      <c r="AB769" s="46">
        <v>5.8999999999999997E-2</v>
      </c>
      <c r="AC769" s="46"/>
    </row>
    <row r="770" spans="1:29" x14ac:dyDescent="0.25">
      <c r="A770" s="98" t="s">
        <v>3247</v>
      </c>
      <c r="B770" s="46" t="s">
        <v>162</v>
      </c>
      <c r="C770" s="46" t="s">
        <v>162</v>
      </c>
      <c r="D770" s="46">
        <v>0.71383647798742134</v>
      </c>
      <c r="E770" s="46">
        <v>0.23375262054507337</v>
      </c>
      <c r="F770" s="46">
        <v>8.385744234800839E-3</v>
      </c>
      <c r="G770" s="46">
        <v>1.3626834381551363E-2</v>
      </c>
      <c r="H770" s="46" t="s">
        <v>162</v>
      </c>
      <c r="I770" s="46">
        <v>3.0398322851153039E-2</v>
      </c>
      <c r="J770" s="46">
        <v>1</v>
      </c>
      <c r="K770" s="98">
        <v>954</v>
      </c>
      <c r="L770" s="98"/>
      <c r="M770" s="98" t="s">
        <v>162</v>
      </c>
      <c r="N770" s="98" t="s">
        <v>162</v>
      </c>
      <c r="O770" s="46" t="s">
        <v>162</v>
      </c>
      <c r="P770" s="46" t="s">
        <v>162</v>
      </c>
      <c r="Q770" s="46">
        <v>0.68400000000000005</v>
      </c>
      <c r="R770" s="46">
        <v>0.74199999999999999</v>
      </c>
      <c r="S770" s="46">
        <v>0.20799999999999999</v>
      </c>
      <c r="T770" s="46">
        <v>0.26200000000000001</v>
      </c>
      <c r="U770" s="46">
        <v>4.0000000000000001E-3</v>
      </c>
      <c r="V770" s="46">
        <v>1.6E-2</v>
      </c>
      <c r="W770" s="46">
        <v>8.0000000000000002E-3</v>
      </c>
      <c r="X770" s="46">
        <v>2.3E-2</v>
      </c>
      <c r="Y770" s="46" t="s">
        <v>162</v>
      </c>
      <c r="Z770" s="46" t="s">
        <v>162</v>
      </c>
      <c r="AA770" s="46">
        <v>2.1000000000000001E-2</v>
      </c>
      <c r="AB770" s="46">
        <v>4.2999999999999997E-2</v>
      </c>
      <c r="AC770" s="46"/>
    </row>
    <row r="771" spans="1:29" x14ac:dyDescent="0.25">
      <c r="A771" s="98" t="s">
        <v>3248</v>
      </c>
      <c r="B771" s="46" t="s">
        <v>162</v>
      </c>
      <c r="C771" s="46">
        <v>0.24402445803224013</v>
      </c>
      <c r="D771" s="46">
        <v>0.23679822123401889</v>
      </c>
      <c r="E771" s="46">
        <v>0.10450250138966093</v>
      </c>
      <c r="F771" s="46">
        <v>7.8376876042245691E-2</v>
      </c>
      <c r="G771" s="46">
        <v>0.28015564202334631</v>
      </c>
      <c r="H771" s="46">
        <v>1.1117287381878821E-3</v>
      </c>
      <c r="I771" s="46">
        <v>5.5030572540300166E-2</v>
      </c>
      <c r="J771" s="46">
        <v>0.99999999999999989</v>
      </c>
      <c r="K771" s="98">
        <v>1799</v>
      </c>
      <c r="L771" s="98"/>
      <c r="M771" s="98" t="s">
        <v>162</v>
      </c>
      <c r="N771" s="98" t="s">
        <v>162</v>
      </c>
      <c r="O771" s="46">
        <v>0.22500000000000001</v>
      </c>
      <c r="P771" s="46">
        <v>0.26400000000000001</v>
      </c>
      <c r="Q771" s="46">
        <v>0.218</v>
      </c>
      <c r="R771" s="46">
        <v>0.25700000000000001</v>
      </c>
      <c r="S771" s="46">
        <v>9.0999999999999998E-2</v>
      </c>
      <c r="T771" s="46">
        <v>0.11899999999999999</v>
      </c>
      <c r="U771" s="46">
        <v>6.7000000000000004E-2</v>
      </c>
      <c r="V771" s="46">
        <v>9.1999999999999998E-2</v>
      </c>
      <c r="W771" s="46">
        <v>0.26</v>
      </c>
      <c r="X771" s="46">
        <v>0.30099999999999999</v>
      </c>
      <c r="Y771" s="46">
        <v>0</v>
      </c>
      <c r="Z771" s="46">
        <v>4.0000000000000001E-3</v>
      </c>
      <c r="AA771" s="46">
        <v>4.4999999999999998E-2</v>
      </c>
      <c r="AB771" s="46">
        <v>6.7000000000000004E-2</v>
      </c>
      <c r="AC771" s="46"/>
    </row>
    <row r="772" spans="1:29" x14ac:dyDescent="0.25">
      <c r="A772" s="98" t="s">
        <v>3249</v>
      </c>
      <c r="B772" s="46">
        <v>0.29541522491349481</v>
      </c>
      <c r="C772" s="46">
        <v>0.42171280276816608</v>
      </c>
      <c r="D772" s="46">
        <v>0.13538062283737023</v>
      </c>
      <c r="E772" s="46">
        <v>4.8875432525951557E-2</v>
      </c>
      <c r="F772" s="46">
        <v>5.6228373702422148E-3</v>
      </c>
      <c r="G772" s="46">
        <v>4.3252595155709339E-2</v>
      </c>
      <c r="H772" s="46">
        <v>2.5951557093425604E-3</v>
      </c>
      <c r="I772" s="46">
        <v>4.7145328719723184E-2</v>
      </c>
      <c r="J772" s="46">
        <v>0.99999999999999989</v>
      </c>
      <c r="K772" s="98">
        <v>2312</v>
      </c>
      <c r="L772" s="98"/>
      <c r="M772" s="98">
        <v>0.27700000000000002</v>
      </c>
      <c r="N772" s="98">
        <v>0.314</v>
      </c>
      <c r="O772" s="46">
        <v>0.40200000000000002</v>
      </c>
      <c r="P772" s="46">
        <v>0.442</v>
      </c>
      <c r="Q772" s="46">
        <v>0.122</v>
      </c>
      <c r="R772" s="46">
        <v>0.15</v>
      </c>
      <c r="S772" s="46">
        <v>4.1000000000000002E-2</v>
      </c>
      <c r="T772" s="46">
        <v>5.8000000000000003E-2</v>
      </c>
      <c r="U772" s="46">
        <v>3.0000000000000001E-3</v>
      </c>
      <c r="V772" s="46">
        <v>0.01</v>
      </c>
      <c r="W772" s="46">
        <v>3.5999999999999997E-2</v>
      </c>
      <c r="X772" s="46">
        <v>5.1999999999999998E-2</v>
      </c>
      <c r="Y772" s="46">
        <v>1E-3</v>
      </c>
      <c r="Z772" s="46">
        <v>6.0000000000000001E-3</v>
      </c>
      <c r="AA772" s="46">
        <v>3.9E-2</v>
      </c>
      <c r="AB772" s="46">
        <v>5.7000000000000002E-2</v>
      </c>
      <c r="AC772" s="46"/>
    </row>
    <row r="773" spans="1:29" x14ac:dyDescent="0.25">
      <c r="A773" s="98" t="s">
        <v>3250</v>
      </c>
      <c r="B773" s="46" t="s">
        <v>162</v>
      </c>
      <c r="C773" s="46">
        <v>0.17694704049844237</v>
      </c>
      <c r="D773" s="46">
        <v>0.23115264797507787</v>
      </c>
      <c r="E773" s="46">
        <v>0.14641744548286603</v>
      </c>
      <c r="F773" s="46">
        <v>1.8068535825545171E-2</v>
      </c>
      <c r="G773" s="46">
        <v>0.4</v>
      </c>
      <c r="H773" s="46">
        <v>1.869158878504673E-3</v>
      </c>
      <c r="I773" s="46">
        <v>2.5545171339563862E-2</v>
      </c>
      <c r="J773" s="46">
        <v>1</v>
      </c>
      <c r="K773" s="98">
        <v>1605</v>
      </c>
      <c r="L773" s="98"/>
      <c r="M773" s="98" t="s">
        <v>162</v>
      </c>
      <c r="N773" s="98" t="s">
        <v>162</v>
      </c>
      <c r="O773" s="46">
        <v>0.159</v>
      </c>
      <c r="P773" s="46">
        <v>0.19600000000000001</v>
      </c>
      <c r="Q773" s="46">
        <v>0.21099999999999999</v>
      </c>
      <c r="R773" s="46">
        <v>0.252</v>
      </c>
      <c r="S773" s="46">
        <v>0.13</v>
      </c>
      <c r="T773" s="46">
        <v>0.16500000000000001</v>
      </c>
      <c r="U773" s="46">
        <v>1.2999999999999999E-2</v>
      </c>
      <c r="V773" s="46">
        <v>2.5999999999999999E-2</v>
      </c>
      <c r="W773" s="46">
        <v>0.376</v>
      </c>
      <c r="X773" s="46">
        <v>0.42399999999999999</v>
      </c>
      <c r="Y773" s="46">
        <v>1E-3</v>
      </c>
      <c r="Z773" s="46">
        <v>5.0000000000000001E-3</v>
      </c>
      <c r="AA773" s="46">
        <v>1.9E-2</v>
      </c>
      <c r="AB773" s="46">
        <v>3.4000000000000002E-2</v>
      </c>
      <c r="AC773" s="46"/>
    </row>
    <row r="774" spans="1:29" x14ac:dyDescent="0.25">
      <c r="A774" s="98" t="s">
        <v>3251</v>
      </c>
      <c r="B774" s="46" t="s">
        <v>162</v>
      </c>
      <c r="C774" s="46">
        <v>0.39677891654465591</v>
      </c>
      <c r="D774" s="46">
        <v>0.37628111273792092</v>
      </c>
      <c r="E774" s="46">
        <v>7.6134699853587118E-2</v>
      </c>
      <c r="F774" s="46">
        <v>1.9033674963396779E-2</v>
      </c>
      <c r="G774" s="46">
        <v>2.6354319180087848E-2</v>
      </c>
      <c r="H774" s="46">
        <v>1.4641288433382138E-3</v>
      </c>
      <c r="I774" s="46">
        <v>0.10395314787701318</v>
      </c>
      <c r="J774" s="46">
        <v>1</v>
      </c>
      <c r="K774" s="98">
        <v>683</v>
      </c>
      <c r="L774" s="98"/>
      <c r="M774" s="98" t="s">
        <v>162</v>
      </c>
      <c r="N774" s="98" t="s">
        <v>162</v>
      </c>
      <c r="O774" s="46">
        <v>0.36099999999999999</v>
      </c>
      <c r="P774" s="46">
        <v>0.434</v>
      </c>
      <c r="Q774" s="46">
        <v>0.34100000000000003</v>
      </c>
      <c r="R774" s="46">
        <v>0.41299999999999998</v>
      </c>
      <c r="S774" s="46">
        <v>5.8999999999999997E-2</v>
      </c>
      <c r="T774" s="46">
        <v>9.8000000000000004E-2</v>
      </c>
      <c r="U774" s="46">
        <v>1.0999999999999999E-2</v>
      </c>
      <c r="V774" s="46">
        <v>3.2000000000000001E-2</v>
      </c>
      <c r="W774" s="46">
        <v>1.7000000000000001E-2</v>
      </c>
      <c r="X774" s="46">
        <v>4.1000000000000002E-2</v>
      </c>
      <c r="Y774" s="46">
        <v>0</v>
      </c>
      <c r="Z774" s="46">
        <v>8.0000000000000002E-3</v>
      </c>
      <c r="AA774" s="46">
        <v>8.3000000000000004E-2</v>
      </c>
      <c r="AB774" s="46">
        <v>0.129</v>
      </c>
      <c r="AC774" s="46"/>
    </row>
    <row r="775" spans="1:29" x14ac:dyDescent="0.25">
      <c r="A775" s="98" t="s">
        <v>3252</v>
      </c>
      <c r="B775" s="46" t="s">
        <v>162</v>
      </c>
      <c r="C775" s="46">
        <v>0.13277310924369748</v>
      </c>
      <c r="D775" s="46">
        <v>0.35294117647058826</v>
      </c>
      <c r="E775" s="46">
        <v>0.13949579831932774</v>
      </c>
      <c r="F775" s="46">
        <v>3.1932773109243695E-2</v>
      </c>
      <c r="G775" s="46">
        <v>0.30924369747899161</v>
      </c>
      <c r="H775" s="46">
        <v>5.0420168067226894E-3</v>
      </c>
      <c r="I775" s="46">
        <v>2.8571428571428571E-2</v>
      </c>
      <c r="J775" s="46">
        <v>1</v>
      </c>
      <c r="K775" s="98">
        <v>595</v>
      </c>
      <c r="L775" s="98"/>
      <c r="M775" s="98" t="s">
        <v>162</v>
      </c>
      <c r="N775" s="98" t="s">
        <v>162</v>
      </c>
      <c r="O775" s="46">
        <v>0.108</v>
      </c>
      <c r="P775" s="46">
        <v>0.16200000000000001</v>
      </c>
      <c r="Q775" s="46">
        <v>0.316</v>
      </c>
      <c r="R775" s="46">
        <v>0.39200000000000002</v>
      </c>
      <c r="S775" s="46">
        <v>0.114</v>
      </c>
      <c r="T775" s="46">
        <v>0.17</v>
      </c>
      <c r="U775" s="46">
        <v>2.1000000000000001E-2</v>
      </c>
      <c r="V775" s="46">
        <v>4.9000000000000002E-2</v>
      </c>
      <c r="W775" s="46">
        <v>0.27300000000000002</v>
      </c>
      <c r="X775" s="46">
        <v>0.34799999999999998</v>
      </c>
      <c r="Y775" s="46">
        <v>2E-3</v>
      </c>
      <c r="Z775" s="46">
        <v>1.4999999999999999E-2</v>
      </c>
      <c r="AA775" s="46">
        <v>1.7999999999999999E-2</v>
      </c>
      <c r="AB775" s="46">
        <v>4.4999999999999998E-2</v>
      </c>
      <c r="AC775" s="46"/>
    </row>
    <row r="776" spans="1:29" x14ac:dyDescent="0.25">
      <c r="A776" s="98" t="s">
        <v>3253</v>
      </c>
      <c r="B776" s="46" t="s">
        <v>162</v>
      </c>
      <c r="C776" s="46">
        <v>0.24107142857142858</v>
      </c>
      <c r="D776" s="46">
        <v>0.19642857142857142</v>
      </c>
      <c r="E776" s="46">
        <v>0.13988095238095238</v>
      </c>
      <c r="F776" s="46">
        <v>0.19047619047619047</v>
      </c>
      <c r="G776" s="46">
        <v>0.16964285714285715</v>
      </c>
      <c r="H776" s="46">
        <v>2.976190476190476E-3</v>
      </c>
      <c r="I776" s="46">
        <v>5.9523809523809521E-2</v>
      </c>
      <c r="J776" s="46">
        <v>1</v>
      </c>
      <c r="K776" s="98">
        <v>336</v>
      </c>
      <c r="L776" s="98"/>
      <c r="M776" s="98" t="s">
        <v>162</v>
      </c>
      <c r="N776" s="98" t="s">
        <v>162</v>
      </c>
      <c r="O776" s="46">
        <v>0.19800000000000001</v>
      </c>
      <c r="P776" s="46">
        <v>0.28999999999999998</v>
      </c>
      <c r="Q776" s="46">
        <v>0.157</v>
      </c>
      <c r="R776" s="46">
        <v>0.24199999999999999</v>
      </c>
      <c r="S776" s="46">
        <v>0.107</v>
      </c>
      <c r="T776" s="46">
        <v>0.18099999999999999</v>
      </c>
      <c r="U776" s="46">
        <v>0.152</v>
      </c>
      <c r="V776" s="46">
        <v>0.23599999999999999</v>
      </c>
      <c r="W776" s="46">
        <v>0.13300000000000001</v>
      </c>
      <c r="X776" s="46">
        <v>0.21299999999999999</v>
      </c>
      <c r="Y776" s="46">
        <v>1E-3</v>
      </c>
      <c r="Z776" s="46">
        <v>1.7000000000000001E-2</v>
      </c>
      <c r="AA776" s="46">
        <v>3.9E-2</v>
      </c>
      <c r="AB776" s="46">
        <v>0.09</v>
      </c>
      <c r="AC776" s="46"/>
    </row>
    <row r="777" spans="1:29" x14ac:dyDescent="0.25">
      <c r="A777" s="98" t="s">
        <v>3254</v>
      </c>
      <c r="B777" s="46" t="s">
        <v>162</v>
      </c>
      <c r="C777" s="46">
        <v>0.11316397228637413</v>
      </c>
      <c r="D777" s="46">
        <v>0.18937644341801385</v>
      </c>
      <c r="E777" s="46">
        <v>9.0069284064665134E-2</v>
      </c>
      <c r="F777" s="46">
        <v>5.3117782909930716E-2</v>
      </c>
      <c r="G777" s="46">
        <v>0.52193995381062352</v>
      </c>
      <c r="H777" s="46" t="s">
        <v>162</v>
      </c>
      <c r="I777" s="46">
        <v>3.2332563510392612E-2</v>
      </c>
      <c r="J777" s="46">
        <v>1</v>
      </c>
      <c r="K777" s="98">
        <v>433</v>
      </c>
      <c r="L777" s="98"/>
      <c r="M777" s="98" t="s">
        <v>162</v>
      </c>
      <c r="N777" s="98" t="s">
        <v>162</v>
      </c>
      <c r="O777" s="46">
        <v>8.6999999999999994E-2</v>
      </c>
      <c r="P777" s="46">
        <v>0.14599999999999999</v>
      </c>
      <c r="Q777" s="46">
        <v>0.155</v>
      </c>
      <c r="R777" s="46">
        <v>0.22900000000000001</v>
      </c>
      <c r="S777" s="46">
        <v>6.7000000000000004E-2</v>
      </c>
      <c r="T777" s="46">
        <v>0.121</v>
      </c>
      <c r="U777" s="46">
        <v>3.5999999999999997E-2</v>
      </c>
      <c r="V777" s="46">
        <v>7.8E-2</v>
      </c>
      <c r="W777" s="46">
        <v>0.47499999999999998</v>
      </c>
      <c r="X777" s="46">
        <v>0.56899999999999995</v>
      </c>
      <c r="Y777" s="46" t="s">
        <v>162</v>
      </c>
      <c r="Z777" s="46" t="s">
        <v>162</v>
      </c>
      <c r="AA777" s="46">
        <v>1.9E-2</v>
      </c>
      <c r="AB777" s="46">
        <v>5.3999999999999999E-2</v>
      </c>
      <c r="AC777" s="46"/>
    </row>
    <row r="778" spans="1:29" x14ac:dyDescent="0.25">
      <c r="A778" s="98" t="s">
        <v>3255</v>
      </c>
      <c r="B778" s="46" t="s">
        <v>162</v>
      </c>
      <c r="C778" s="46">
        <v>0.18304239401496258</v>
      </c>
      <c r="D778" s="46">
        <v>0.48877805486284287</v>
      </c>
      <c r="E778" s="46">
        <v>0.12967581047381546</v>
      </c>
      <c r="F778" s="46">
        <v>2.6433915211970076E-2</v>
      </c>
      <c r="G778" s="46">
        <v>0.12019950124688279</v>
      </c>
      <c r="H778" s="46">
        <v>1.99501246882793E-3</v>
      </c>
      <c r="I778" s="46">
        <v>4.9875311720698257E-2</v>
      </c>
      <c r="J778" s="46">
        <v>1</v>
      </c>
      <c r="K778" s="98">
        <v>2005</v>
      </c>
      <c r="L778" s="98"/>
      <c r="M778" s="98" t="s">
        <v>162</v>
      </c>
      <c r="N778" s="98" t="s">
        <v>162</v>
      </c>
      <c r="O778" s="46">
        <v>0.16700000000000001</v>
      </c>
      <c r="P778" s="46">
        <v>0.20100000000000001</v>
      </c>
      <c r="Q778" s="46">
        <v>0.46700000000000003</v>
      </c>
      <c r="R778" s="46">
        <v>0.51100000000000001</v>
      </c>
      <c r="S778" s="46">
        <v>0.11600000000000001</v>
      </c>
      <c r="T778" s="46">
        <v>0.14499999999999999</v>
      </c>
      <c r="U778" s="46">
        <v>0.02</v>
      </c>
      <c r="V778" s="46">
        <v>3.4000000000000002E-2</v>
      </c>
      <c r="W778" s="46">
        <v>0.107</v>
      </c>
      <c r="X778" s="46">
        <v>0.13500000000000001</v>
      </c>
      <c r="Y778" s="46">
        <v>1E-3</v>
      </c>
      <c r="Z778" s="46">
        <v>5.0000000000000001E-3</v>
      </c>
      <c r="AA778" s="46">
        <v>4.1000000000000002E-2</v>
      </c>
      <c r="AB778" s="46">
        <v>0.06</v>
      </c>
      <c r="AC778" s="46"/>
    </row>
    <row r="779" spans="1:29" x14ac:dyDescent="0.25">
      <c r="A779" s="98" t="s">
        <v>3256</v>
      </c>
      <c r="B779" s="46" t="s">
        <v>162</v>
      </c>
      <c r="C779" s="46">
        <v>0.2484472049689441</v>
      </c>
      <c r="D779" s="46">
        <v>0.41614906832298137</v>
      </c>
      <c r="E779" s="46">
        <v>0.11801242236024845</v>
      </c>
      <c r="F779" s="46">
        <v>6.5217391304347824E-2</v>
      </c>
      <c r="G779" s="46">
        <v>0.10559006211180125</v>
      </c>
      <c r="H779" s="46">
        <v>3.105590062111801E-3</v>
      </c>
      <c r="I779" s="46">
        <v>4.3478260869565216E-2</v>
      </c>
      <c r="J779" s="46">
        <v>0.99999999999999989</v>
      </c>
      <c r="K779" s="98">
        <v>322</v>
      </c>
      <c r="L779" s="98"/>
      <c r="M779" s="98" t="s">
        <v>162</v>
      </c>
      <c r="N779" s="98" t="s">
        <v>162</v>
      </c>
      <c r="O779" s="46">
        <v>0.20399999999999999</v>
      </c>
      <c r="P779" s="46">
        <v>0.29799999999999999</v>
      </c>
      <c r="Q779" s="46">
        <v>0.36399999999999999</v>
      </c>
      <c r="R779" s="46">
        <v>0.47099999999999997</v>
      </c>
      <c r="S779" s="46">
        <v>8.6999999999999994E-2</v>
      </c>
      <c r="T779" s="46">
        <v>0.158</v>
      </c>
      <c r="U779" s="46">
        <v>4.2999999999999997E-2</v>
      </c>
      <c r="V779" s="46">
        <v>9.8000000000000004E-2</v>
      </c>
      <c r="W779" s="46">
        <v>7.6999999999999999E-2</v>
      </c>
      <c r="X779" s="46">
        <v>0.14399999999999999</v>
      </c>
      <c r="Y779" s="46">
        <v>1E-3</v>
      </c>
      <c r="Z779" s="46">
        <v>1.7000000000000001E-2</v>
      </c>
      <c r="AA779" s="46">
        <v>2.5999999999999999E-2</v>
      </c>
      <c r="AB779" s="46">
        <v>7.1999999999999995E-2</v>
      </c>
      <c r="AC779" s="46"/>
    </row>
    <row r="780" spans="1:29" x14ac:dyDescent="0.25">
      <c r="A780" s="98" t="s">
        <v>3257</v>
      </c>
      <c r="B780" s="46">
        <v>4.9224911612727767E-2</v>
      </c>
      <c r="C780" s="46">
        <v>0.22763122110416101</v>
      </c>
      <c r="D780" s="46">
        <v>0.27250475931465867</v>
      </c>
      <c r="E780" s="46">
        <v>0.11544737557791677</v>
      </c>
      <c r="F780" s="46">
        <v>4.1202066902366059E-2</v>
      </c>
      <c r="G780" s="46">
        <v>0.24809627413652435</v>
      </c>
      <c r="H780" s="46">
        <v>3.1275496328528694E-3</v>
      </c>
      <c r="I780" s="46">
        <v>4.2765841718792497E-2</v>
      </c>
      <c r="J780" s="46">
        <v>1</v>
      </c>
      <c r="K780" s="98">
        <v>14708</v>
      </c>
      <c r="L780" s="98"/>
      <c r="M780" s="98">
        <v>4.5999999999999999E-2</v>
      </c>
      <c r="N780" s="98">
        <v>5.2999999999999999E-2</v>
      </c>
      <c r="O780" s="46">
        <v>0.221</v>
      </c>
      <c r="P780" s="46">
        <v>0.23400000000000001</v>
      </c>
      <c r="Q780" s="46">
        <v>0.26500000000000001</v>
      </c>
      <c r="R780" s="46">
        <v>0.28000000000000003</v>
      </c>
      <c r="S780" s="46">
        <v>0.11</v>
      </c>
      <c r="T780" s="46">
        <v>0.121</v>
      </c>
      <c r="U780" s="46">
        <v>3.7999999999999999E-2</v>
      </c>
      <c r="V780" s="46">
        <v>4.4999999999999998E-2</v>
      </c>
      <c r="W780" s="46">
        <v>0.24099999999999999</v>
      </c>
      <c r="X780" s="46">
        <v>0.255</v>
      </c>
      <c r="Y780" s="46">
        <v>2E-3</v>
      </c>
      <c r="Z780" s="46">
        <v>4.0000000000000001E-3</v>
      </c>
      <c r="AA780" s="46">
        <v>0.04</v>
      </c>
      <c r="AB780" s="46">
        <v>4.5999999999999999E-2</v>
      </c>
      <c r="AC780" s="46"/>
    </row>
    <row r="781" spans="1:29" x14ac:dyDescent="0.25">
      <c r="A781" s="98" t="s">
        <v>3258</v>
      </c>
      <c r="B781" s="46" t="s">
        <v>162</v>
      </c>
      <c r="C781" s="46">
        <v>0.18082191780821918</v>
      </c>
      <c r="D781" s="46">
        <v>0.22739726027397261</v>
      </c>
      <c r="E781" s="46">
        <v>0.24109589041095891</v>
      </c>
      <c r="F781" s="46">
        <v>3.8356164383561646E-2</v>
      </c>
      <c r="G781" s="46">
        <v>0.27397260273972601</v>
      </c>
      <c r="H781" s="46">
        <v>2.7397260273972603E-3</v>
      </c>
      <c r="I781" s="46">
        <v>3.5616438356164383E-2</v>
      </c>
      <c r="J781" s="46">
        <v>0.99999999999999989</v>
      </c>
      <c r="K781" s="98">
        <v>365</v>
      </c>
      <c r="L781" s="98"/>
      <c r="M781" s="98" t="s">
        <v>162</v>
      </c>
      <c r="N781" s="98" t="s">
        <v>162</v>
      </c>
      <c r="O781" s="46">
        <v>0.14499999999999999</v>
      </c>
      <c r="P781" s="46">
        <v>0.224</v>
      </c>
      <c r="Q781" s="46">
        <v>0.187</v>
      </c>
      <c r="R781" s="46">
        <v>0.27300000000000002</v>
      </c>
      <c r="S781" s="46">
        <v>0.2</v>
      </c>
      <c r="T781" s="46">
        <v>0.28799999999999998</v>
      </c>
      <c r="U781" s="46">
        <v>2.3E-2</v>
      </c>
      <c r="V781" s="46">
        <v>6.3E-2</v>
      </c>
      <c r="W781" s="46">
        <v>0.23100000000000001</v>
      </c>
      <c r="X781" s="46">
        <v>0.32200000000000001</v>
      </c>
      <c r="Y781" s="46">
        <v>0</v>
      </c>
      <c r="Z781" s="46">
        <v>1.4999999999999999E-2</v>
      </c>
      <c r="AA781" s="46">
        <v>2.1000000000000001E-2</v>
      </c>
      <c r="AB781" s="46">
        <v>0.06</v>
      </c>
      <c r="AC781" s="46"/>
    </row>
    <row r="782" spans="1:29" x14ac:dyDescent="0.25">
      <c r="A782" s="98" t="s">
        <v>3259</v>
      </c>
      <c r="B782" s="46" t="s">
        <v>162</v>
      </c>
      <c r="C782" s="46">
        <v>0.29004854368932037</v>
      </c>
      <c r="D782" s="46">
        <v>0.29126213592233008</v>
      </c>
      <c r="E782" s="46">
        <v>0.1104368932038835</v>
      </c>
      <c r="F782" s="46">
        <v>3.8834951456310676E-2</v>
      </c>
      <c r="G782" s="46">
        <v>0.22815533980582525</v>
      </c>
      <c r="H782" s="46">
        <v>2.4271844660194173E-3</v>
      </c>
      <c r="I782" s="46">
        <v>3.8834951456310676E-2</v>
      </c>
      <c r="J782" s="46">
        <v>1</v>
      </c>
      <c r="K782" s="98">
        <v>824</v>
      </c>
      <c r="L782" s="98"/>
      <c r="M782" s="98" t="s">
        <v>162</v>
      </c>
      <c r="N782" s="98" t="s">
        <v>162</v>
      </c>
      <c r="O782" s="46">
        <v>0.26</v>
      </c>
      <c r="P782" s="46">
        <v>0.32200000000000001</v>
      </c>
      <c r="Q782" s="46">
        <v>0.26100000000000001</v>
      </c>
      <c r="R782" s="46">
        <v>0.32300000000000001</v>
      </c>
      <c r="S782" s="46">
        <v>9.0999999999999998E-2</v>
      </c>
      <c r="T782" s="46">
        <v>0.13400000000000001</v>
      </c>
      <c r="U782" s="46">
        <v>2.8000000000000001E-2</v>
      </c>
      <c r="V782" s="46">
        <v>5.3999999999999999E-2</v>
      </c>
      <c r="W782" s="46">
        <v>0.20100000000000001</v>
      </c>
      <c r="X782" s="46">
        <v>0.25800000000000001</v>
      </c>
      <c r="Y782" s="46">
        <v>1E-3</v>
      </c>
      <c r="Z782" s="46">
        <v>8.9999999999999993E-3</v>
      </c>
      <c r="AA782" s="46">
        <v>2.8000000000000001E-2</v>
      </c>
      <c r="AB782" s="46">
        <v>5.3999999999999999E-2</v>
      </c>
      <c r="AC782" s="46"/>
    </row>
    <row r="783" spans="1:29" x14ac:dyDescent="0.25">
      <c r="A783" s="98" t="s">
        <v>3260</v>
      </c>
      <c r="B783" s="46" t="s">
        <v>162</v>
      </c>
      <c r="C783" s="46">
        <v>6.0824742268041236E-2</v>
      </c>
      <c r="D783" s="46">
        <v>0.18556701030927836</v>
      </c>
      <c r="E783" s="46">
        <v>6.4948453608247428E-2</v>
      </c>
      <c r="F783" s="46">
        <v>2.1649484536082474E-2</v>
      </c>
      <c r="G783" s="46">
        <v>0.59484536082474226</v>
      </c>
      <c r="H783" s="46">
        <v>3.1958762886597936E-2</v>
      </c>
      <c r="I783" s="46">
        <v>4.0206185567010312E-2</v>
      </c>
      <c r="J783" s="46">
        <v>1</v>
      </c>
      <c r="K783" s="98">
        <v>970</v>
      </c>
      <c r="L783" s="98"/>
      <c r="M783" s="98" t="s">
        <v>162</v>
      </c>
      <c r="N783" s="98" t="s">
        <v>162</v>
      </c>
      <c r="O783" s="46">
        <v>4.7E-2</v>
      </c>
      <c r="P783" s="46">
        <v>7.8E-2</v>
      </c>
      <c r="Q783" s="46">
        <v>0.16200000000000001</v>
      </c>
      <c r="R783" s="46">
        <v>0.21099999999999999</v>
      </c>
      <c r="S783" s="46">
        <v>5.0999999999999997E-2</v>
      </c>
      <c r="T783" s="46">
        <v>8.2000000000000003E-2</v>
      </c>
      <c r="U783" s="46">
        <v>1.4E-2</v>
      </c>
      <c r="V783" s="46">
        <v>3.3000000000000002E-2</v>
      </c>
      <c r="W783" s="46">
        <v>0.56399999999999995</v>
      </c>
      <c r="X783" s="46">
        <v>0.625</v>
      </c>
      <c r="Y783" s="46">
        <v>2.3E-2</v>
      </c>
      <c r="Z783" s="46">
        <v>4.4999999999999998E-2</v>
      </c>
      <c r="AA783" s="46">
        <v>0.03</v>
      </c>
      <c r="AB783" s="46">
        <v>5.3999999999999999E-2</v>
      </c>
      <c r="AC783" s="46"/>
    </row>
    <row r="784" spans="1:29" x14ac:dyDescent="0.25">
      <c r="A784" s="98" t="s">
        <v>3261</v>
      </c>
      <c r="B784" s="46" t="s">
        <v>162</v>
      </c>
      <c r="C784" s="46">
        <v>1.1282437006393381E-3</v>
      </c>
      <c r="D784" s="46">
        <v>0.56562617525385483</v>
      </c>
      <c r="E784" s="46">
        <v>0.27491538172245206</v>
      </c>
      <c r="F784" s="46">
        <v>0.11959383226776985</v>
      </c>
      <c r="G784" s="46">
        <v>8.6498683715682586E-3</v>
      </c>
      <c r="H784" s="46" t="s">
        <v>162</v>
      </c>
      <c r="I784" s="46">
        <v>3.0086498683715681E-2</v>
      </c>
      <c r="J784" s="46">
        <v>1</v>
      </c>
      <c r="K784" s="98">
        <v>2659</v>
      </c>
      <c r="L784" s="98"/>
      <c r="M784" s="98" t="s">
        <v>162</v>
      </c>
      <c r="N784" s="98" t="s">
        <v>162</v>
      </c>
      <c r="O784" s="46">
        <v>0</v>
      </c>
      <c r="P784" s="46">
        <v>3.0000000000000001E-3</v>
      </c>
      <c r="Q784" s="46">
        <v>0.54700000000000004</v>
      </c>
      <c r="R784" s="46">
        <v>0.58399999999999996</v>
      </c>
      <c r="S784" s="46">
        <v>0.25800000000000001</v>
      </c>
      <c r="T784" s="46">
        <v>0.29199999999999998</v>
      </c>
      <c r="U784" s="46">
        <v>0.108</v>
      </c>
      <c r="V784" s="46">
        <v>0.13200000000000001</v>
      </c>
      <c r="W784" s="46">
        <v>6.0000000000000001E-3</v>
      </c>
      <c r="X784" s="46">
        <v>1.2999999999999999E-2</v>
      </c>
      <c r="Y784" s="46" t="s">
        <v>162</v>
      </c>
      <c r="Z784" s="46" t="s">
        <v>162</v>
      </c>
      <c r="AA784" s="46">
        <v>2.4E-2</v>
      </c>
      <c r="AB784" s="46">
        <v>3.6999999999999998E-2</v>
      </c>
      <c r="AC784" s="46"/>
    </row>
    <row r="785" spans="1:29" x14ac:dyDescent="0.25">
      <c r="A785" s="98" t="s">
        <v>3262</v>
      </c>
      <c r="B785" s="46">
        <v>2.0802377414561664E-3</v>
      </c>
      <c r="C785" s="46">
        <v>0.26270430906389303</v>
      </c>
      <c r="D785" s="46">
        <v>0.2526002971768202</v>
      </c>
      <c r="E785" s="46">
        <v>0.10282317979197622</v>
      </c>
      <c r="F785" s="46">
        <v>5.4680534918276374E-2</v>
      </c>
      <c r="G785" s="46">
        <v>0.27310549777117382</v>
      </c>
      <c r="H785" s="46">
        <v>7.1322436849925704E-3</v>
      </c>
      <c r="I785" s="46">
        <v>4.487369985141159E-2</v>
      </c>
      <c r="J785" s="46">
        <v>0.99999999999999989</v>
      </c>
      <c r="K785" s="98">
        <v>3365</v>
      </c>
      <c r="L785" s="98"/>
      <c r="M785" s="98">
        <v>1E-3</v>
      </c>
      <c r="N785" s="98">
        <v>4.0000000000000001E-3</v>
      </c>
      <c r="O785" s="46">
        <v>0.248</v>
      </c>
      <c r="P785" s="46">
        <v>0.27800000000000002</v>
      </c>
      <c r="Q785" s="46">
        <v>0.23799999999999999</v>
      </c>
      <c r="R785" s="46">
        <v>0.26800000000000002</v>
      </c>
      <c r="S785" s="46">
        <v>9.2999999999999999E-2</v>
      </c>
      <c r="T785" s="46">
        <v>0.114</v>
      </c>
      <c r="U785" s="46">
        <v>4.7E-2</v>
      </c>
      <c r="V785" s="46">
        <v>6.3E-2</v>
      </c>
      <c r="W785" s="46">
        <v>0.25800000000000001</v>
      </c>
      <c r="X785" s="46">
        <v>0.28799999999999998</v>
      </c>
      <c r="Y785" s="46">
        <v>5.0000000000000001E-3</v>
      </c>
      <c r="Z785" s="46">
        <v>1.0999999999999999E-2</v>
      </c>
      <c r="AA785" s="46">
        <v>3.7999999999999999E-2</v>
      </c>
      <c r="AB785" s="46">
        <v>5.1999999999999998E-2</v>
      </c>
      <c r="AC785" s="46"/>
    </row>
    <row r="786" spans="1:29" x14ac:dyDescent="0.25">
      <c r="A786" s="98" t="s">
        <v>3263</v>
      </c>
      <c r="B786" s="46">
        <v>0.27167630057803466</v>
      </c>
      <c r="C786" s="46">
        <v>0.47350674373795759</v>
      </c>
      <c r="D786" s="46">
        <v>0.12716763005780346</v>
      </c>
      <c r="E786" s="46">
        <v>3.3718689788053952E-2</v>
      </c>
      <c r="F786" s="46">
        <v>2.8901734104046241E-3</v>
      </c>
      <c r="G786" s="46">
        <v>4.3834296724470131E-2</v>
      </c>
      <c r="H786" s="46">
        <v>6.262042389210019E-3</v>
      </c>
      <c r="I786" s="46">
        <v>4.0944123314065509E-2</v>
      </c>
      <c r="J786" s="46">
        <v>0.99999999999999989</v>
      </c>
      <c r="K786" s="98">
        <v>4152</v>
      </c>
      <c r="L786" s="98"/>
      <c r="M786" s="98">
        <v>0.25800000000000001</v>
      </c>
      <c r="N786" s="98">
        <v>0.28499999999999998</v>
      </c>
      <c r="O786" s="46">
        <v>0.45800000000000002</v>
      </c>
      <c r="P786" s="46">
        <v>0.48899999999999999</v>
      </c>
      <c r="Q786" s="46">
        <v>0.11700000000000001</v>
      </c>
      <c r="R786" s="46">
        <v>0.13800000000000001</v>
      </c>
      <c r="S786" s="46">
        <v>2.9000000000000001E-2</v>
      </c>
      <c r="T786" s="46">
        <v>0.04</v>
      </c>
      <c r="U786" s="46">
        <v>2E-3</v>
      </c>
      <c r="V786" s="46">
        <v>5.0000000000000001E-3</v>
      </c>
      <c r="W786" s="46">
        <v>3.7999999999999999E-2</v>
      </c>
      <c r="X786" s="46">
        <v>0.05</v>
      </c>
      <c r="Y786" s="46">
        <v>4.0000000000000001E-3</v>
      </c>
      <c r="Z786" s="46">
        <v>8.9999999999999993E-3</v>
      </c>
      <c r="AA786" s="46">
        <v>3.5000000000000003E-2</v>
      </c>
      <c r="AB786" s="46">
        <v>4.7E-2</v>
      </c>
      <c r="AC786" s="46"/>
    </row>
    <row r="787" spans="1:29" x14ac:dyDescent="0.25">
      <c r="A787" s="98" t="s">
        <v>3264</v>
      </c>
      <c r="B787" s="46" t="s">
        <v>162</v>
      </c>
      <c r="C787" s="46">
        <v>0.20614558472553698</v>
      </c>
      <c r="D787" s="46">
        <v>0.22374701670644392</v>
      </c>
      <c r="E787" s="46">
        <v>0.12112171837708831</v>
      </c>
      <c r="F787" s="46">
        <v>2.6252983293556086E-2</v>
      </c>
      <c r="G787" s="46">
        <v>0.37917661097852029</v>
      </c>
      <c r="H787" s="46">
        <v>8.9498806682577568E-3</v>
      </c>
      <c r="I787" s="46">
        <v>3.4606205250596656E-2</v>
      </c>
      <c r="J787" s="46">
        <v>1</v>
      </c>
      <c r="K787" s="98">
        <v>3352</v>
      </c>
      <c r="L787" s="98"/>
      <c r="M787" s="98" t="s">
        <v>162</v>
      </c>
      <c r="N787" s="98" t="s">
        <v>162</v>
      </c>
      <c r="O787" s="46">
        <v>0.193</v>
      </c>
      <c r="P787" s="46">
        <v>0.22</v>
      </c>
      <c r="Q787" s="46">
        <v>0.21</v>
      </c>
      <c r="R787" s="46">
        <v>0.23799999999999999</v>
      </c>
      <c r="S787" s="46">
        <v>0.111</v>
      </c>
      <c r="T787" s="46">
        <v>0.13300000000000001</v>
      </c>
      <c r="U787" s="46">
        <v>2.1000000000000001E-2</v>
      </c>
      <c r="V787" s="46">
        <v>3.2000000000000001E-2</v>
      </c>
      <c r="W787" s="46">
        <v>0.36299999999999999</v>
      </c>
      <c r="X787" s="46">
        <v>0.39600000000000002</v>
      </c>
      <c r="Y787" s="46">
        <v>6.0000000000000001E-3</v>
      </c>
      <c r="Z787" s="46">
        <v>1.2999999999999999E-2</v>
      </c>
      <c r="AA787" s="46">
        <v>2.9000000000000001E-2</v>
      </c>
      <c r="AB787" s="46">
        <v>4.1000000000000002E-2</v>
      </c>
      <c r="AC787" s="46"/>
    </row>
    <row r="788" spans="1:29" x14ac:dyDescent="0.25">
      <c r="A788" s="98" t="s">
        <v>3265</v>
      </c>
      <c r="B788" s="46" t="s">
        <v>162</v>
      </c>
      <c r="C788" s="46">
        <v>0.42964824120603012</v>
      </c>
      <c r="D788" s="46">
        <v>0.35175879396984927</v>
      </c>
      <c r="E788" s="46">
        <v>7.0351758793969849E-2</v>
      </c>
      <c r="F788" s="46">
        <v>7.537688442211055E-3</v>
      </c>
      <c r="G788" s="46">
        <v>2.2613065326633167E-2</v>
      </c>
      <c r="H788" s="46" t="s">
        <v>162</v>
      </c>
      <c r="I788" s="46">
        <v>0.11809045226130653</v>
      </c>
      <c r="J788" s="46">
        <v>1</v>
      </c>
      <c r="K788" s="98">
        <v>796</v>
      </c>
      <c r="L788" s="98"/>
      <c r="M788" s="98" t="s">
        <v>162</v>
      </c>
      <c r="N788" s="98" t="s">
        <v>162</v>
      </c>
      <c r="O788" s="46">
        <v>0.39600000000000002</v>
      </c>
      <c r="P788" s="46">
        <v>0.46400000000000002</v>
      </c>
      <c r="Q788" s="46">
        <v>0.31900000000000001</v>
      </c>
      <c r="R788" s="46">
        <v>0.38600000000000001</v>
      </c>
      <c r="S788" s="46">
        <v>5.5E-2</v>
      </c>
      <c r="T788" s="46">
        <v>0.09</v>
      </c>
      <c r="U788" s="46">
        <v>3.0000000000000001E-3</v>
      </c>
      <c r="V788" s="46">
        <v>1.6E-2</v>
      </c>
      <c r="W788" s="46">
        <v>1.4E-2</v>
      </c>
      <c r="X788" s="46">
        <v>3.5000000000000003E-2</v>
      </c>
      <c r="Y788" s="46" t="s">
        <v>162</v>
      </c>
      <c r="Z788" s="46" t="s">
        <v>162</v>
      </c>
      <c r="AA788" s="46">
        <v>9.7000000000000003E-2</v>
      </c>
      <c r="AB788" s="46">
        <v>0.14199999999999999</v>
      </c>
      <c r="AC788" s="46"/>
    </row>
    <row r="789" spans="1:29" x14ac:dyDescent="0.25">
      <c r="A789" s="98" t="s">
        <v>3266</v>
      </c>
      <c r="B789" s="46" t="s">
        <v>162</v>
      </c>
      <c r="C789" s="46">
        <v>0.20113636363636364</v>
      </c>
      <c r="D789" s="46">
        <v>0.31931818181818183</v>
      </c>
      <c r="E789" s="46">
        <v>0.11590909090909091</v>
      </c>
      <c r="F789" s="46">
        <v>3.0681818181818182E-2</v>
      </c>
      <c r="G789" s="46">
        <v>0.28295454545454546</v>
      </c>
      <c r="H789" s="46">
        <v>1.1363636363636363E-3</v>
      </c>
      <c r="I789" s="46">
        <v>4.8863636363636366E-2</v>
      </c>
      <c r="J789" s="46">
        <v>1</v>
      </c>
      <c r="K789" s="98">
        <v>880</v>
      </c>
      <c r="L789" s="98"/>
      <c r="M789" s="98" t="s">
        <v>162</v>
      </c>
      <c r="N789" s="98" t="s">
        <v>162</v>
      </c>
      <c r="O789" s="46">
        <v>0.17599999999999999</v>
      </c>
      <c r="P789" s="46">
        <v>0.22900000000000001</v>
      </c>
      <c r="Q789" s="46">
        <v>0.28899999999999998</v>
      </c>
      <c r="R789" s="46">
        <v>0.35099999999999998</v>
      </c>
      <c r="S789" s="46">
        <v>9.6000000000000002E-2</v>
      </c>
      <c r="T789" s="46">
        <v>0.13900000000000001</v>
      </c>
      <c r="U789" s="46">
        <v>2.1000000000000001E-2</v>
      </c>
      <c r="V789" s="46">
        <v>4.3999999999999997E-2</v>
      </c>
      <c r="W789" s="46">
        <v>0.254</v>
      </c>
      <c r="X789" s="46">
        <v>0.314</v>
      </c>
      <c r="Y789" s="46">
        <v>0</v>
      </c>
      <c r="Z789" s="46">
        <v>6.0000000000000001E-3</v>
      </c>
      <c r="AA789" s="46">
        <v>3.5999999999999997E-2</v>
      </c>
      <c r="AB789" s="46">
        <v>6.5000000000000002E-2</v>
      </c>
      <c r="AC789" s="46"/>
    </row>
    <row r="790" spans="1:29" x14ac:dyDescent="0.25">
      <c r="A790" s="98" t="s">
        <v>3267</v>
      </c>
      <c r="B790" s="46" t="s">
        <v>162</v>
      </c>
      <c r="C790" s="46">
        <v>0.37075332348596751</v>
      </c>
      <c r="D790" s="46">
        <v>0.18020679468242246</v>
      </c>
      <c r="E790" s="46">
        <v>8.7149187592319058E-2</v>
      </c>
      <c r="F790" s="46">
        <v>9.3057607090103397E-2</v>
      </c>
      <c r="G790" s="46">
        <v>0.24224519940915806</v>
      </c>
      <c r="H790" s="46">
        <v>4.4313146233382573E-3</v>
      </c>
      <c r="I790" s="46">
        <v>2.2156573116691284E-2</v>
      </c>
      <c r="J790" s="46">
        <v>0.99999999999999989</v>
      </c>
      <c r="K790" s="98">
        <v>677</v>
      </c>
      <c r="L790" s="98"/>
      <c r="M790" s="98" t="s">
        <v>162</v>
      </c>
      <c r="N790" s="98" t="s">
        <v>162</v>
      </c>
      <c r="O790" s="46">
        <v>0.33500000000000002</v>
      </c>
      <c r="P790" s="46">
        <v>0.40799999999999997</v>
      </c>
      <c r="Q790" s="46">
        <v>0.153</v>
      </c>
      <c r="R790" s="46">
        <v>0.21099999999999999</v>
      </c>
      <c r="S790" s="46">
        <v>6.8000000000000005E-2</v>
      </c>
      <c r="T790" s="46">
        <v>0.111</v>
      </c>
      <c r="U790" s="46">
        <v>7.2999999999999995E-2</v>
      </c>
      <c r="V790" s="46">
        <v>0.11700000000000001</v>
      </c>
      <c r="W790" s="46">
        <v>0.21099999999999999</v>
      </c>
      <c r="X790" s="46">
        <v>0.27600000000000002</v>
      </c>
      <c r="Y790" s="46">
        <v>2E-3</v>
      </c>
      <c r="Z790" s="46">
        <v>1.2999999999999999E-2</v>
      </c>
      <c r="AA790" s="46">
        <v>1.2999999999999999E-2</v>
      </c>
      <c r="AB790" s="46">
        <v>3.5999999999999997E-2</v>
      </c>
      <c r="AC790" s="46"/>
    </row>
    <row r="791" spans="1:29" x14ac:dyDescent="0.25">
      <c r="A791" s="98" t="s">
        <v>3268</v>
      </c>
      <c r="B791" s="46" t="s">
        <v>162</v>
      </c>
      <c r="C791" s="46">
        <v>8.5850556438791734E-2</v>
      </c>
      <c r="D791" s="46">
        <v>0.21939586645468998</v>
      </c>
      <c r="E791" s="46">
        <v>0.13513513513513514</v>
      </c>
      <c r="F791" s="46">
        <v>3.6565977742448331E-2</v>
      </c>
      <c r="G791" s="46">
        <v>0.46899841017488075</v>
      </c>
      <c r="H791" s="46">
        <v>1.4308426073131956E-2</v>
      </c>
      <c r="I791" s="46">
        <v>3.9745627980922099E-2</v>
      </c>
      <c r="J791" s="46">
        <v>1</v>
      </c>
      <c r="K791" s="98">
        <v>629</v>
      </c>
      <c r="L791" s="98"/>
      <c r="M791" s="98" t="s">
        <v>162</v>
      </c>
      <c r="N791" s="98" t="s">
        <v>162</v>
      </c>
      <c r="O791" s="46">
        <v>6.6000000000000003E-2</v>
      </c>
      <c r="P791" s="46">
        <v>0.11</v>
      </c>
      <c r="Q791" s="46">
        <v>0.189</v>
      </c>
      <c r="R791" s="46">
        <v>0.253</v>
      </c>
      <c r="S791" s="46">
        <v>0.111</v>
      </c>
      <c r="T791" s="46">
        <v>0.16400000000000001</v>
      </c>
      <c r="U791" s="46">
        <v>2.4E-2</v>
      </c>
      <c r="V791" s="46">
        <v>5.3999999999999999E-2</v>
      </c>
      <c r="W791" s="46">
        <v>0.43</v>
      </c>
      <c r="X791" s="46">
        <v>0.50800000000000001</v>
      </c>
      <c r="Y791" s="46">
        <v>8.0000000000000002E-3</v>
      </c>
      <c r="Z791" s="46">
        <v>2.7E-2</v>
      </c>
      <c r="AA791" s="46">
        <v>2.7E-2</v>
      </c>
      <c r="AB791" s="46">
        <v>5.8000000000000003E-2</v>
      </c>
      <c r="AC791" s="46"/>
    </row>
    <row r="792" spans="1:29" x14ac:dyDescent="0.25">
      <c r="A792" s="98" t="s">
        <v>3269</v>
      </c>
      <c r="B792" s="46" t="s">
        <v>162</v>
      </c>
      <c r="C792" s="46">
        <v>0.25606694560669457</v>
      </c>
      <c r="D792" s="46">
        <v>0.43933054393305437</v>
      </c>
      <c r="E792" s="46">
        <v>0.10543933054393305</v>
      </c>
      <c r="F792" s="46">
        <v>5.5788005578800558E-2</v>
      </c>
      <c r="G792" s="46">
        <v>8.2566248256624827E-2</v>
      </c>
      <c r="H792" s="46">
        <v>6.9735006973500697E-3</v>
      </c>
      <c r="I792" s="46">
        <v>5.3835425383542537E-2</v>
      </c>
      <c r="J792" s="46">
        <v>1</v>
      </c>
      <c r="K792" s="98">
        <v>3585</v>
      </c>
      <c r="L792" s="98"/>
      <c r="M792" s="98" t="s">
        <v>162</v>
      </c>
      <c r="N792" s="98" t="s">
        <v>162</v>
      </c>
      <c r="O792" s="46">
        <v>0.24199999999999999</v>
      </c>
      <c r="P792" s="46">
        <v>0.27100000000000002</v>
      </c>
      <c r="Q792" s="46">
        <v>0.42299999999999999</v>
      </c>
      <c r="R792" s="46">
        <v>0.45600000000000002</v>
      </c>
      <c r="S792" s="46">
        <v>9.6000000000000002E-2</v>
      </c>
      <c r="T792" s="46">
        <v>0.11600000000000001</v>
      </c>
      <c r="U792" s="46">
        <v>4.9000000000000002E-2</v>
      </c>
      <c r="V792" s="46">
        <v>6.4000000000000001E-2</v>
      </c>
      <c r="W792" s="46">
        <v>7.3999999999999996E-2</v>
      </c>
      <c r="X792" s="46">
        <v>9.1999999999999998E-2</v>
      </c>
      <c r="Y792" s="46">
        <v>5.0000000000000001E-3</v>
      </c>
      <c r="Z792" s="46">
        <v>0.01</v>
      </c>
      <c r="AA792" s="46">
        <v>4.7E-2</v>
      </c>
      <c r="AB792" s="46">
        <v>6.2E-2</v>
      </c>
      <c r="AC792" s="46"/>
    </row>
    <row r="793" spans="1:29" x14ac:dyDescent="0.25">
      <c r="A793" s="98" t="s">
        <v>3270</v>
      </c>
      <c r="B793" s="46" t="s">
        <v>162</v>
      </c>
      <c r="C793" s="46">
        <v>0.35311143270622286</v>
      </c>
      <c r="D793" s="46">
        <v>0.37192474674384951</v>
      </c>
      <c r="E793" s="46">
        <v>0.11866859623733719</v>
      </c>
      <c r="F793" s="46">
        <v>3.0390738060781478E-2</v>
      </c>
      <c r="G793" s="46">
        <v>8.2489146164978294E-2</v>
      </c>
      <c r="H793" s="46">
        <v>4.3415340086830683E-3</v>
      </c>
      <c r="I793" s="46">
        <v>3.9073806078147609E-2</v>
      </c>
      <c r="J793" s="46">
        <v>1</v>
      </c>
      <c r="K793" s="98">
        <v>691</v>
      </c>
      <c r="L793" s="98"/>
      <c r="M793" s="98" t="s">
        <v>162</v>
      </c>
      <c r="N793" s="98" t="s">
        <v>162</v>
      </c>
      <c r="O793" s="46">
        <v>0.318</v>
      </c>
      <c r="P793" s="46">
        <v>0.38900000000000001</v>
      </c>
      <c r="Q793" s="46">
        <v>0.33700000000000002</v>
      </c>
      <c r="R793" s="46">
        <v>0.40899999999999997</v>
      </c>
      <c r="S793" s="46">
        <v>9.7000000000000003E-2</v>
      </c>
      <c r="T793" s="46">
        <v>0.14499999999999999</v>
      </c>
      <c r="U793" s="46">
        <v>0.02</v>
      </c>
      <c r="V793" s="46">
        <v>4.5999999999999999E-2</v>
      </c>
      <c r="W793" s="46">
        <v>6.4000000000000001E-2</v>
      </c>
      <c r="X793" s="46">
        <v>0.105</v>
      </c>
      <c r="Y793" s="46">
        <v>1E-3</v>
      </c>
      <c r="Z793" s="46">
        <v>1.2999999999999999E-2</v>
      </c>
      <c r="AA793" s="46">
        <v>2.7E-2</v>
      </c>
      <c r="AB793" s="46">
        <v>5.6000000000000001E-2</v>
      </c>
      <c r="AC793" s="46"/>
    </row>
    <row r="794" spans="1:29" x14ac:dyDescent="0.25">
      <c r="A794" s="98" t="s">
        <v>3271</v>
      </c>
      <c r="B794" s="46">
        <v>4.4832021791767554E-2</v>
      </c>
      <c r="C794" s="46">
        <v>0.26433868038740921</v>
      </c>
      <c r="D794" s="46">
        <v>0.26876513317191281</v>
      </c>
      <c r="E794" s="46">
        <v>0.10108958837772397</v>
      </c>
      <c r="F794" s="46">
        <v>3.7265435835351086E-2</v>
      </c>
      <c r="G794" s="46">
        <v>0.23078087167070219</v>
      </c>
      <c r="H794" s="46">
        <v>7.8314164648910414E-3</v>
      </c>
      <c r="I794" s="46">
        <v>4.509685230024213E-2</v>
      </c>
      <c r="J794" s="46">
        <v>1</v>
      </c>
      <c r="K794" s="98">
        <v>26432</v>
      </c>
      <c r="L794" s="98"/>
      <c r="M794" s="98">
        <v>4.2000000000000003E-2</v>
      </c>
      <c r="N794" s="98">
        <v>4.7E-2</v>
      </c>
      <c r="O794" s="46">
        <v>0.25900000000000001</v>
      </c>
      <c r="P794" s="46">
        <v>0.27</v>
      </c>
      <c r="Q794" s="46">
        <v>0.26300000000000001</v>
      </c>
      <c r="R794" s="46">
        <v>0.27400000000000002</v>
      </c>
      <c r="S794" s="46">
        <v>9.8000000000000004E-2</v>
      </c>
      <c r="T794" s="46">
        <v>0.105</v>
      </c>
      <c r="U794" s="46">
        <v>3.5000000000000003E-2</v>
      </c>
      <c r="V794" s="46">
        <v>0.04</v>
      </c>
      <c r="W794" s="46">
        <v>0.22600000000000001</v>
      </c>
      <c r="X794" s="46">
        <v>0.23599999999999999</v>
      </c>
      <c r="Y794" s="46">
        <v>7.0000000000000001E-3</v>
      </c>
      <c r="Z794" s="46">
        <v>8.9999999999999993E-3</v>
      </c>
      <c r="AA794" s="46">
        <v>4.2999999999999997E-2</v>
      </c>
      <c r="AB794" s="46">
        <v>4.8000000000000001E-2</v>
      </c>
      <c r="AC794" s="46"/>
    </row>
    <row r="795" spans="1:29" x14ac:dyDescent="0.25">
      <c r="A795" s="98" t="s">
        <v>3272</v>
      </c>
      <c r="B795" s="46" t="s">
        <v>162</v>
      </c>
      <c r="C795" s="46">
        <v>0.13309982486865149</v>
      </c>
      <c r="D795" s="46">
        <v>0.34150612959719789</v>
      </c>
      <c r="E795" s="46">
        <v>0.14711033274956217</v>
      </c>
      <c r="F795" s="46">
        <v>5.4290718038528897E-2</v>
      </c>
      <c r="G795" s="46">
        <v>0.25394045534150611</v>
      </c>
      <c r="H795" s="46">
        <v>3.5026269702276708E-3</v>
      </c>
      <c r="I795" s="46">
        <v>6.6549912434325745E-2</v>
      </c>
      <c r="J795" s="46">
        <v>1</v>
      </c>
      <c r="K795" s="98">
        <v>571</v>
      </c>
      <c r="L795" s="98"/>
      <c r="M795" s="98" t="s">
        <v>162</v>
      </c>
      <c r="N795" s="98" t="s">
        <v>162</v>
      </c>
      <c r="O795" s="46">
        <v>0.108</v>
      </c>
      <c r="P795" s="46">
        <v>0.16300000000000001</v>
      </c>
      <c r="Q795" s="46">
        <v>0.30399999999999999</v>
      </c>
      <c r="R795" s="46">
        <v>0.38100000000000001</v>
      </c>
      <c r="S795" s="46">
        <v>0.12</v>
      </c>
      <c r="T795" s="46">
        <v>0.17899999999999999</v>
      </c>
      <c r="U795" s="46">
        <v>3.9E-2</v>
      </c>
      <c r="V795" s="46">
        <v>7.5999999999999998E-2</v>
      </c>
      <c r="W795" s="46">
        <v>0.22</v>
      </c>
      <c r="X795" s="46">
        <v>0.29099999999999998</v>
      </c>
      <c r="Y795" s="46">
        <v>1E-3</v>
      </c>
      <c r="Z795" s="46">
        <v>1.2999999999999999E-2</v>
      </c>
      <c r="AA795" s="46">
        <v>4.9000000000000002E-2</v>
      </c>
      <c r="AB795" s="46">
        <v>0.09</v>
      </c>
      <c r="AC795" s="46"/>
    </row>
    <row r="796" spans="1:29" x14ac:dyDescent="0.25">
      <c r="A796" s="98" t="s">
        <v>3273</v>
      </c>
      <c r="B796" s="46" t="s">
        <v>162</v>
      </c>
      <c r="C796" s="46">
        <v>0.2512768130745659</v>
      </c>
      <c r="D796" s="46">
        <v>0.28192032686414709</v>
      </c>
      <c r="E796" s="46">
        <v>0.1195097037793667</v>
      </c>
      <c r="F796" s="46">
        <v>0.11746680286006128</v>
      </c>
      <c r="G796" s="46">
        <v>0.18386108273748722</v>
      </c>
      <c r="H796" s="46">
        <v>1.0214504596527069E-3</v>
      </c>
      <c r="I796" s="46">
        <v>4.49438202247191E-2</v>
      </c>
      <c r="J796" s="46">
        <v>1</v>
      </c>
      <c r="K796" s="98">
        <v>979</v>
      </c>
      <c r="L796" s="98"/>
      <c r="M796" s="98" t="s">
        <v>162</v>
      </c>
      <c r="N796" s="98" t="s">
        <v>162</v>
      </c>
      <c r="O796" s="46">
        <v>0.22500000000000001</v>
      </c>
      <c r="P796" s="46">
        <v>0.27900000000000003</v>
      </c>
      <c r="Q796" s="46">
        <v>0.255</v>
      </c>
      <c r="R796" s="46">
        <v>0.311</v>
      </c>
      <c r="S796" s="46">
        <v>0.10100000000000001</v>
      </c>
      <c r="T796" s="46">
        <v>0.14099999999999999</v>
      </c>
      <c r="U796" s="46">
        <v>9.9000000000000005E-2</v>
      </c>
      <c r="V796" s="46">
        <v>0.13900000000000001</v>
      </c>
      <c r="W796" s="46">
        <v>0.161</v>
      </c>
      <c r="X796" s="46">
        <v>0.20899999999999999</v>
      </c>
      <c r="Y796" s="46">
        <v>0</v>
      </c>
      <c r="Z796" s="46">
        <v>6.0000000000000001E-3</v>
      </c>
      <c r="AA796" s="46">
        <v>3.4000000000000002E-2</v>
      </c>
      <c r="AB796" s="46">
        <v>0.06</v>
      </c>
      <c r="AC796" s="46"/>
    </row>
    <row r="797" spans="1:29" x14ac:dyDescent="0.25">
      <c r="A797" s="98" t="s">
        <v>3274</v>
      </c>
      <c r="B797" s="46" t="s">
        <v>162</v>
      </c>
      <c r="C797" s="46">
        <v>9.002433090024331E-2</v>
      </c>
      <c r="D797" s="46">
        <v>0.15004055150040552</v>
      </c>
      <c r="E797" s="46">
        <v>5.1094890510948905E-2</v>
      </c>
      <c r="F797" s="46">
        <v>1.6220600162206E-2</v>
      </c>
      <c r="G797" s="46">
        <v>0.63746958637469586</v>
      </c>
      <c r="H797" s="46">
        <v>6.4882400648824008E-3</v>
      </c>
      <c r="I797" s="46">
        <v>4.8661800486618008E-2</v>
      </c>
      <c r="J797" s="46">
        <v>1</v>
      </c>
      <c r="K797" s="98">
        <v>1233</v>
      </c>
      <c r="L797" s="98"/>
      <c r="M797" s="98" t="s">
        <v>162</v>
      </c>
      <c r="N797" s="98" t="s">
        <v>162</v>
      </c>
      <c r="O797" s="46">
        <v>7.4999999999999997E-2</v>
      </c>
      <c r="P797" s="46">
        <v>0.107</v>
      </c>
      <c r="Q797" s="46">
        <v>0.13100000000000001</v>
      </c>
      <c r="R797" s="46">
        <v>0.17100000000000001</v>
      </c>
      <c r="S797" s="46">
        <v>0.04</v>
      </c>
      <c r="T797" s="46">
        <v>6.5000000000000002E-2</v>
      </c>
      <c r="U797" s="46">
        <v>1.0999999999999999E-2</v>
      </c>
      <c r="V797" s="46">
        <v>2.5000000000000001E-2</v>
      </c>
      <c r="W797" s="46">
        <v>0.61</v>
      </c>
      <c r="X797" s="46">
        <v>0.66400000000000003</v>
      </c>
      <c r="Y797" s="46">
        <v>3.0000000000000001E-3</v>
      </c>
      <c r="Z797" s="46">
        <v>1.2999999999999999E-2</v>
      </c>
      <c r="AA797" s="46">
        <v>3.7999999999999999E-2</v>
      </c>
      <c r="AB797" s="46">
        <v>6.2E-2</v>
      </c>
      <c r="AC797" s="46"/>
    </row>
    <row r="798" spans="1:29" x14ac:dyDescent="0.25">
      <c r="A798" s="98" t="s">
        <v>3275</v>
      </c>
      <c r="B798" s="46">
        <v>4.0160642570281126E-4</v>
      </c>
      <c r="C798" s="46">
        <v>2.008032128514056E-3</v>
      </c>
      <c r="D798" s="46">
        <v>0.72449799196787146</v>
      </c>
      <c r="E798" s="46">
        <v>7.8313253012048195E-2</v>
      </c>
      <c r="F798" s="46">
        <v>0.10602409638554217</v>
      </c>
      <c r="G798" s="46">
        <v>1.0040160642570281E-2</v>
      </c>
      <c r="H798" s="46" t="s">
        <v>162</v>
      </c>
      <c r="I798" s="46">
        <v>7.8714859437751E-2</v>
      </c>
      <c r="J798" s="46">
        <v>1</v>
      </c>
      <c r="K798" s="98">
        <v>2490</v>
      </c>
      <c r="L798" s="98"/>
      <c r="M798" s="98">
        <v>0</v>
      </c>
      <c r="N798" s="98">
        <v>2E-3</v>
      </c>
      <c r="O798" s="46">
        <v>1E-3</v>
      </c>
      <c r="P798" s="46">
        <v>5.0000000000000001E-3</v>
      </c>
      <c r="Q798" s="46">
        <v>0.70699999999999996</v>
      </c>
      <c r="R798" s="46">
        <v>0.74199999999999999</v>
      </c>
      <c r="S798" s="46">
        <v>6.8000000000000005E-2</v>
      </c>
      <c r="T798" s="46">
        <v>0.09</v>
      </c>
      <c r="U798" s="46">
        <v>9.5000000000000001E-2</v>
      </c>
      <c r="V798" s="46">
        <v>0.11899999999999999</v>
      </c>
      <c r="W798" s="46">
        <v>7.0000000000000001E-3</v>
      </c>
      <c r="X798" s="46">
        <v>1.4999999999999999E-2</v>
      </c>
      <c r="Y798" s="46" t="s">
        <v>162</v>
      </c>
      <c r="Z798" s="46" t="s">
        <v>162</v>
      </c>
      <c r="AA798" s="46">
        <v>6.9000000000000006E-2</v>
      </c>
      <c r="AB798" s="46">
        <v>0.09</v>
      </c>
      <c r="AC798" s="46"/>
    </row>
    <row r="799" spans="1:29" x14ac:dyDescent="0.25">
      <c r="A799" s="98" t="s">
        <v>3276</v>
      </c>
      <c r="B799" s="46" t="s">
        <v>162</v>
      </c>
      <c r="C799" s="46">
        <v>0.30132450331125826</v>
      </c>
      <c r="D799" s="46">
        <v>0.24413004214328718</v>
      </c>
      <c r="E799" s="46">
        <v>6.8332329921733895E-2</v>
      </c>
      <c r="F799" s="46">
        <v>6.4720048163756774E-2</v>
      </c>
      <c r="G799" s="46">
        <v>0.28115593016255269</v>
      </c>
      <c r="H799" s="46">
        <v>2.4081878386514148E-3</v>
      </c>
      <c r="I799" s="46">
        <v>3.7928958458759786E-2</v>
      </c>
      <c r="J799" s="46">
        <v>0.99999999999999989</v>
      </c>
      <c r="K799" s="98">
        <v>3322</v>
      </c>
      <c r="L799" s="98"/>
      <c r="M799" s="98" t="s">
        <v>162</v>
      </c>
      <c r="N799" s="98" t="s">
        <v>162</v>
      </c>
      <c r="O799" s="46">
        <v>0.28599999999999998</v>
      </c>
      <c r="P799" s="46">
        <v>0.317</v>
      </c>
      <c r="Q799" s="46">
        <v>0.23</v>
      </c>
      <c r="R799" s="46">
        <v>0.25900000000000001</v>
      </c>
      <c r="S799" s="46">
        <v>0.06</v>
      </c>
      <c r="T799" s="46">
        <v>7.6999999999999999E-2</v>
      </c>
      <c r="U799" s="46">
        <v>5.7000000000000002E-2</v>
      </c>
      <c r="V799" s="46">
        <v>7.3999999999999996E-2</v>
      </c>
      <c r="W799" s="46">
        <v>0.26600000000000001</v>
      </c>
      <c r="X799" s="46">
        <v>0.29699999999999999</v>
      </c>
      <c r="Y799" s="46">
        <v>1E-3</v>
      </c>
      <c r="Z799" s="46">
        <v>5.0000000000000001E-3</v>
      </c>
      <c r="AA799" s="46">
        <v>3.2000000000000001E-2</v>
      </c>
      <c r="AB799" s="46">
        <v>4.4999999999999998E-2</v>
      </c>
      <c r="AC799" s="46"/>
    </row>
    <row r="800" spans="1:29" x14ac:dyDescent="0.25">
      <c r="A800" s="98" t="s">
        <v>3277</v>
      </c>
      <c r="B800" s="46">
        <v>0.2598897146967154</v>
      </c>
      <c r="C800" s="46">
        <v>0.43562694797410695</v>
      </c>
      <c r="D800" s="46">
        <v>0.16614720690481899</v>
      </c>
      <c r="E800" s="46">
        <v>4.5792375929033804E-2</v>
      </c>
      <c r="F800" s="46">
        <v>2.8770079117717575E-3</v>
      </c>
      <c r="G800" s="46">
        <v>4.9628386478062815E-2</v>
      </c>
      <c r="H800" s="46">
        <v>1.9180052745145048E-3</v>
      </c>
      <c r="I800" s="46">
        <v>3.8120354830975783E-2</v>
      </c>
      <c r="J800" s="46">
        <v>1</v>
      </c>
      <c r="K800" s="98">
        <v>4171</v>
      </c>
      <c r="L800" s="98"/>
      <c r="M800" s="98">
        <v>0.247</v>
      </c>
      <c r="N800" s="98">
        <v>0.27300000000000002</v>
      </c>
      <c r="O800" s="46">
        <v>0.42099999999999999</v>
      </c>
      <c r="P800" s="46">
        <v>0.45100000000000001</v>
      </c>
      <c r="Q800" s="46">
        <v>0.155</v>
      </c>
      <c r="R800" s="46">
        <v>0.17799999999999999</v>
      </c>
      <c r="S800" s="46">
        <v>0.04</v>
      </c>
      <c r="T800" s="46">
        <v>5.2999999999999999E-2</v>
      </c>
      <c r="U800" s="46">
        <v>2E-3</v>
      </c>
      <c r="V800" s="46">
        <v>5.0000000000000001E-3</v>
      </c>
      <c r="W800" s="46">
        <v>4.2999999999999997E-2</v>
      </c>
      <c r="X800" s="46">
        <v>5.7000000000000002E-2</v>
      </c>
      <c r="Y800" s="46">
        <v>1E-3</v>
      </c>
      <c r="Z800" s="46">
        <v>4.0000000000000001E-3</v>
      </c>
      <c r="AA800" s="46">
        <v>3.3000000000000002E-2</v>
      </c>
      <c r="AB800" s="46">
        <v>4.3999999999999997E-2</v>
      </c>
      <c r="AC800" s="46"/>
    </row>
    <row r="801" spans="1:29" x14ac:dyDescent="0.25">
      <c r="A801" s="98" t="s">
        <v>3278</v>
      </c>
      <c r="B801" s="46" t="s">
        <v>162</v>
      </c>
      <c r="C801" s="46">
        <v>0.23669201520912547</v>
      </c>
      <c r="D801" s="46">
        <v>0.22908745247148288</v>
      </c>
      <c r="E801" s="46">
        <v>6.7728136882129281E-2</v>
      </c>
      <c r="F801" s="46">
        <v>2.043726235741445E-2</v>
      </c>
      <c r="G801" s="46">
        <v>0.41183460076045625</v>
      </c>
      <c r="H801" s="46">
        <v>1.6634980988593155E-3</v>
      </c>
      <c r="I801" s="46">
        <v>3.255703422053232E-2</v>
      </c>
      <c r="J801" s="46">
        <v>1</v>
      </c>
      <c r="K801" s="98">
        <v>4208</v>
      </c>
      <c r="L801" s="98"/>
      <c r="M801" s="98" t="s">
        <v>162</v>
      </c>
      <c r="N801" s="98" t="s">
        <v>162</v>
      </c>
      <c r="O801" s="46">
        <v>0.224</v>
      </c>
      <c r="P801" s="46">
        <v>0.25</v>
      </c>
      <c r="Q801" s="46">
        <v>0.217</v>
      </c>
      <c r="R801" s="46">
        <v>0.24199999999999999</v>
      </c>
      <c r="S801" s="46">
        <v>6.0999999999999999E-2</v>
      </c>
      <c r="T801" s="46">
        <v>7.5999999999999998E-2</v>
      </c>
      <c r="U801" s="46">
        <v>1.7000000000000001E-2</v>
      </c>
      <c r="V801" s="46">
        <v>2.5000000000000001E-2</v>
      </c>
      <c r="W801" s="46">
        <v>0.39700000000000002</v>
      </c>
      <c r="X801" s="46">
        <v>0.42699999999999999</v>
      </c>
      <c r="Y801" s="46">
        <v>1E-3</v>
      </c>
      <c r="Z801" s="46">
        <v>3.0000000000000001E-3</v>
      </c>
      <c r="AA801" s="46">
        <v>2.8000000000000001E-2</v>
      </c>
      <c r="AB801" s="46">
        <v>3.7999999999999999E-2</v>
      </c>
      <c r="AC801" s="46"/>
    </row>
    <row r="802" spans="1:29" x14ac:dyDescent="0.25">
      <c r="A802" s="98" t="s">
        <v>3279</v>
      </c>
      <c r="B802" s="46" t="s">
        <v>162</v>
      </c>
      <c r="C802" s="46">
        <v>0.39959225280326199</v>
      </c>
      <c r="D802" s="46">
        <v>0.36493374108053006</v>
      </c>
      <c r="E802" s="46">
        <v>5.9123343527013254E-2</v>
      </c>
      <c r="F802" s="46">
        <v>1.2232415902140673E-2</v>
      </c>
      <c r="G802" s="46">
        <v>3.669724770642202E-2</v>
      </c>
      <c r="H802" s="46" t="s">
        <v>162</v>
      </c>
      <c r="I802" s="46">
        <v>0.127420998980632</v>
      </c>
      <c r="J802" s="46">
        <v>0.99999999999999989</v>
      </c>
      <c r="K802" s="98">
        <v>981</v>
      </c>
      <c r="L802" s="98"/>
      <c r="M802" s="98" t="s">
        <v>162</v>
      </c>
      <c r="N802" s="98" t="s">
        <v>162</v>
      </c>
      <c r="O802" s="46">
        <v>0.36899999999999999</v>
      </c>
      <c r="P802" s="46">
        <v>0.43099999999999999</v>
      </c>
      <c r="Q802" s="46">
        <v>0.33500000000000002</v>
      </c>
      <c r="R802" s="46">
        <v>0.39600000000000002</v>
      </c>
      <c r="S802" s="46">
        <v>4.5999999999999999E-2</v>
      </c>
      <c r="T802" s="46">
        <v>7.5999999999999998E-2</v>
      </c>
      <c r="U802" s="46">
        <v>7.0000000000000001E-3</v>
      </c>
      <c r="V802" s="46">
        <v>2.1000000000000001E-2</v>
      </c>
      <c r="W802" s="46">
        <v>2.7E-2</v>
      </c>
      <c r="X802" s="46">
        <v>0.05</v>
      </c>
      <c r="Y802" s="46" t="s">
        <v>162</v>
      </c>
      <c r="Z802" s="46" t="s">
        <v>162</v>
      </c>
      <c r="AA802" s="46">
        <v>0.108</v>
      </c>
      <c r="AB802" s="46">
        <v>0.15</v>
      </c>
      <c r="AC802" s="46"/>
    </row>
    <row r="803" spans="1:29" x14ac:dyDescent="0.25">
      <c r="A803" s="98" t="s">
        <v>3280</v>
      </c>
      <c r="B803" s="46" t="s">
        <v>162</v>
      </c>
      <c r="C803" s="46">
        <v>0.17773019271948609</v>
      </c>
      <c r="D803" s="46">
        <v>0.35546038543897218</v>
      </c>
      <c r="E803" s="46">
        <v>0.11134903640256959</v>
      </c>
      <c r="F803" s="46">
        <v>4.068522483940043E-2</v>
      </c>
      <c r="G803" s="46">
        <v>0.28158458244111351</v>
      </c>
      <c r="H803" s="46">
        <v>2.1413276231263384E-3</v>
      </c>
      <c r="I803" s="46">
        <v>3.1049250535331904E-2</v>
      </c>
      <c r="J803" s="46">
        <v>1</v>
      </c>
      <c r="K803" s="98">
        <v>934</v>
      </c>
      <c r="L803" s="98"/>
      <c r="M803" s="98" t="s">
        <v>162</v>
      </c>
      <c r="N803" s="98" t="s">
        <v>162</v>
      </c>
      <c r="O803" s="46">
        <v>0.155</v>
      </c>
      <c r="P803" s="46">
        <v>0.20399999999999999</v>
      </c>
      <c r="Q803" s="46">
        <v>0.32500000000000001</v>
      </c>
      <c r="R803" s="46">
        <v>0.38700000000000001</v>
      </c>
      <c r="S803" s="46">
        <v>9.2999999999999999E-2</v>
      </c>
      <c r="T803" s="46">
        <v>0.13300000000000001</v>
      </c>
      <c r="U803" s="46">
        <v>0.03</v>
      </c>
      <c r="V803" s="46">
        <v>5.5E-2</v>
      </c>
      <c r="W803" s="46">
        <v>0.254</v>
      </c>
      <c r="X803" s="46">
        <v>0.311</v>
      </c>
      <c r="Y803" s="46">
        <v>1E-3</v>
      </c>
      <c r="Z803" s="46">
        <v>8.0000000000000002E-3</v>
      </c>
      <c r="AA803" s="46">
        <v>2.1999999999999999E-2</v>
      </c>
      <c r="AB803" s="46">
        <v>4.3999999999999997E-2</v>
      </c>
      <c r="AC803" s="46"/>
    </row>
    <row r="804" spans="1:29" x14ac:dyDescent="0.25">
      <c r="A804" s="98" t="s">
        <v>3281</v>
      </c>
      <c r="B804" s="46" t="s">
        <v>162</v>
      </c>
      <c r="C804" s="46">
        <v>0.37262872628726285</v>
      </c>
      <c r="D804" s="46">
        <v>0.17208672086720866</v>
      </c>
      <c r="E804" s="46">
        <v>6.2330623306233061E-2</v>
      </c>
      <c r="F804" s="46">
        <v>0.1043360433604336</v>
      </c>
      <c r="G804" s="46">
        <v>0.26016260162601629</v>
      </c>
      <c r="H804" s="46">
        <v>1.3550135501355014E-3</v>
      </c>
      <c r="I804" s="46">
        <v>2.7100271002710029E-2</v>
      </c>
      <c r="J804" s="46">
        <v>0.99999999999999989</v>
      </c>
      <c r="K804" s="98">
        <v>738</v>
      </c>
      <c r="L804" s="98"/>
      <c r="M804" s="98" t="s">
        <v>162</v>
      </c>
      <c r="N804" s="98" t="s">
        <v>162</v>
      </c>
      <c r="O804" s="46">
        <v>0.33800000000000002</v>
      </c>
      <c r="P804" s="46">
        <v>0.40799999999999997</v>
      </c>
      <c r="Q804" s="46">
        <v>0.14699999999999999</v>
      </c>
      <c r="R804" s="46">
        <v>0.20100000000000001</v>
      </c>
      <c r="S804" s="46">
        <v>4.7E-2</v>
      </c>
      <c r="T804" s="46">
        <v>8.2000000000000003E-2</v>
      </c>
      <c r="U804" s="46">
        <v>8.4000000000000005E-2</v>
      </c>
      <c r="V804" s="46">
        <v>0.128</v>
      </c>
      <c r="W804" s="46">
        <v>0.23</v>
      </c>
      <c r="X804" s="46">
        <v>0.29299999999999998</v>
      </c>
      <c r="Y804" s="46">
        <v>0</v>
      </c>
      <c r="Z804" s="46">
        <v>8.0000000000000002E-3</v>
      </c>
      <c r="AA804" s="46">
        <v>1.7999999999999999E-2</v>
      </c>
      <c r="AB804" s="46">
        <v>4.1000000000000002E-2</v>
      </c>
      <c r="AC804" s="46"/>
    </row>
    <row r="805" spans="1:29" x14ac:dyDescent="0.25">
      <c r="A805" s="98" t="s">
        <v>3282</v>
      </c>
      <c r="B805" s="46" t="s">
        <v>162</v>
      </c>
      <c r="C805" s="46">
        <v>0.1122754491017964</v>
      </c>
      <c r="D805" s="46">
        <v>0.16017964071856289</v>
      </c>
      <c r="E805" s="46">
        <v>8.3832335329341312E-2</v>
      </c>
      <c r="F805" s="46">
        <v>3.5928143712574849E-2</v>
      </c>
      <c r="G805" s="46">
        <v>0.55538922155688619</v>
      </c>
      <c r="H805" s="46">
        <v>2.9940119760479044E-3</v>
      </c>
      <c r="I805" s="46">
        <v>4.940119760479042E-2</v>
      </c>
      <c r="J805" s="46">
        <v>0.99999999999999989</v>
      </c>
      <c r="K805" s="98">
        <v>668</v>
      </c>
      <c r="L805" s="98"/>
      <c r="M805" s="98" t="s">
        <v>162</v>
      </c>
      <c r="N805" s="98" t="s">
        <v>162</v>
      </c>
      <c r="O805" s="46">
        <v>9.0999999999999998E-2</v>
      </c>
      <c r="P805" s="46">
        <v>0.13800000000000001</v>
      </c>
      <c r="Q805" s="46">
        <v>0.13400000000000001</v>
      </c>
      <c r="R805" s="46">
        <v>0.19</v>
      </c>
      <c r="S805" s="46">
        <v>6.5000000000000002E-2</v>
      </c>
      <c r="T805" s="46">
        <v>0.107</v>
      </c>
      <c r="U805" s="46">
        <v>2.4E-2</v>
      </c>
      <c r="V805" s="46">
        <v>5.2999999999999999E-2</v>
      </c>
      <c r="W805" s="46">
        <v>0.51700000000000002</v>
      </c>
      <c r="X805" s="46">
        <v>0.59299999999999997</v>
      </c>
      <c r="Y805" s="46">
        <v>1E-3</v>
      </c>
      <c r="Z805" s="46">
        <v>1.0999999999999999E-2</v>
      </c>
      <c r="AA805" s="46">
        <v>3.5000000000000003E-2</v>
      </c>
      <c r="AB805" s="46">
        <v>6.9000000000000006E-2</v>
      </c>
      <c r="AC805" s="46"/>
    </row>
    <row r="806" spans="1:29" x14ac:dyDescent="0.25">
      <c r="A806" s="98" t="s">
        <v>3283</v>
      </c>
      <c r="B806" s="46" t="s">
        <v>162</v>
      </c>
      <c r="C806" s="46">
        <v>0.23698912084680976</v>
      </c>
      <c r="D806" s="46">
        <v>0.42369891208468097</v>
      </c>
      <c r="E806" s="46">
        <v>0.12790355777712437</v>
      </c>
      <c r="F806" s="46">
        <v>4.2928550426345191E-2</v>
      </c>
      <c r="G806" s="46">
        <v>0.11467215524845634</v>
      </c>
      <c r="H806" s="46">
        <v>5.8806233460746834E-4</v>
      </c>
      <c r="I806" s="46">
        <v>5.3219641281975892E-2</v>
      </c>
      <c r="J806" s="46">
        <v>0.99999999999999989</v>
      </c>
      <c r="K806" s="98">
        <v>3401</v>
      </c>
      <c r="L806" s="98"/>
      <c r="M806" s="98" t="s">
        <v>162</v>
      </c>
      <c r="N806" s="98" t="s">
        <v>162</v>
      </c>
      <c r="O806" s="46">
        <v>0.223</v>
      </c>
      <c r="P806" s="46">
        <v>0.252</v>
      </c>
      <c r="Q806" s="46">
        <v>0.40699999999999997</v>
      </c>
      <c r="R806" s="46">
        <v>0.44</v>
      </c>
      <c r="S806" s="46">
        <v>0.11700000000000001</v>
      </c>
      <c r="T806" s="46">
        <v>0.14000000000000001</v>
      </c>
      <c r="U806" s="46">
        <v>3.6999999999999998E-2</v>
      </c>
      <c r="V806" s="46">
        <v>0.05</v>
      </c>
      <c r="W806" s="46">
        <v>0.104</v>
      </c>
      <c r="X806" s="46">
        <v>0.126</v>
      </c>
      <c r="Y806" s="46">
        <v>0</v>
      </c>
      <c r="Z806" s="46">
        <v>2E-3</v>
      </c>
      <c r="AA806" s="46">
        <v>4.5999999999999999E-2</v>
      </c>
      <c r="AB806" s="46">
        <v>6.0999999999999999E-2</v>
      </c>
      <c r="AC806" s="46"/>
    </row>
    <row r="807" spans="1:29" x14ac:dyDescent="0.25">
      <c r="A807" s="98" t="s">
        <v>3284</v>
      </c>
      <c r="B807" s="46" t="s">
        <v>162</v>
      </c>
      <c r="C807" s="46">
        <v>0.38636363636363635</v>
      </c>
      <c r="D807" s="46">
        <v>0.36818181818181817</v>
      </c>
      <c r="E807" s="46">
        <v>8.6363636363636365E-2</v>
      </c>
      <c r="F807" s="46">
        <v>3.6363636363636362E-2</v>
      </c>
      <c r="G807" s="46">
        <v>8.9393939393939401E-2</v>
      </c>
      <c r="H807" s="46" t="s">
        <v>162</v>
      </c>
      <c r="I807" s="46">
        <v>3.3333333333333333E-2</v>
      </c>
      <c r="J807" s="46">
        <v>0.99999999999999989</v>
      </c>
      <c r="K807" s="98">
        <v>660</v>
      </c>
      <c r="L807" s="98"/>
      <c r="M807" s="98" t="s">
        <v>162</v>
      </c>
      <c r="N807" s="98" t="s">
        <v>162</v>
      </c>
      <c r="O807" s="46">
        <v>0.35</v>
      </c>
      <c r="P807" s="46">
        <v>0.42399999999999999</v>
      </c>
      <c r="Q807" s="46">
        <v>0.33200000000000002</v>
      </c>
      <c r="R807" s="46">
        <v>0.40600000000000003</v>
      </c>
      <c r="S807" s="46">
        <v>6.7000000000000004E-2</v>
      </c>
      <c r="T807" s="46">
        <v>0.11</v>
      </c>
      <c r="U807" s="46">
        <v>2.5000000000000001E-2</v>
      </c>
      <c r="V807" s="46">
        <v>5.3999999999999999E-2</v>
      </c>
      <c r="W807" s="46">
        <v>7.0000000000000007E-2</v>
      </c>
      <c r="X807" s="46">
        <v>0.114</v>
      </c>
      <c r="Y807" s="46" t="s">
        <v>162</v>
      </c>
      <c r="Z807" s="46" t="s">
        <v>162</v>
      </c>
      <c r="AA807" s="46">
        <v>2.1999999999999999E-2</v>
      </c>
      <c r="AB807" s="46">
        <v>0.05</v>
      </c>
      <c r="AC807" s="46"/>
    </row>
    <row r="808" spans="1:29" x14ac:dyDescent="0.25">
      <c r="A808" s="98" t="s">
        <v>3285</v>
      </c>
      <c r="B808" s="46">
        <v>4.1136556403731976E-2</v>
      </c>
      <c r="C808" s="46">
        <v>0.26194515125812834</v>
      </c>
      <c r="D808" s="46">
        <v>0.26820045236075768</v>
      </c>
      <c r="E808" s="46">
        <v>8.4322872490811426E-2</v>
      </c>
      <c r="F808" s="46">
        <v>3.9581566299123551E-2</v>
      </c>
      <c r="G808" s="46">
        <v>0.25936528131184622</v>
      </c>
      <c r="H808" s="46">
        <v>1.7316935255866554E-3</v>
      </c>
      <c r="I808" s="46">
        <v>4.3716426350014138E-2</v>
      </c>
      <c r="J808" s="46">
        <v>1</v>
      </c>
      <c r="K808" s="98">
        <v>28296</v>
      </c>
      <c r="L808" s="98"/>
      <c r="M808" s="98">
        <v>3.9E-2</v>
      </c>
      <c r="N808" s="98">
        <v>4.3999999999999997E-2</v>
      </c>
      <c r="O808" s="46">
        <v>0.25700000000000001</v>
      </c>
      <c r="P808" s="46">
        <v>0.26700000000000002</v>
      </c>
      <c r="Q808" s="46">
        <v>0.26300000000000001</v>
      </c>
      <c r="R808" s="46">
        <v>0.27300000000000002</v>
      </c>
      <c r="S808" s="46">
        <v>8.1000000000000003E-2</v>
      </c>
      <c r="T808" s="46">
        <v>8.7999999999999995E-2</v>
      </c>
      <c r="U808" s="46">
        <v>3.6999999999999998E-2</v>
      </c>
      <c r="V808" s="46">
        <v>4.2000000000000003E-2</v>
      </c>
      <c r="W808" s="46">
        <v>0.254</v>
      </c>
      <c r="X808" s="46">
        <v>0.26500000000000001</v>
      </c>
      <c r="Y808" s="46">
        <v>1E-3</v>
      </c>
      <c r="Z808" s="46">
        <v>2E-3</v>
      </c>
      <c r="AA808" s="46">
        <v>4.1000000000000002E-2</v>
      </c>
      <c r="AB808" s="46">
        <v>4.5999999999999999E-2</v>
      </c>
      <c r="AC808" s="46"/>
    </row>
    <row r="809" spans="1:29" x14ac:dyDescent="0.25">
      <c r="A809" s="98" t="s">
        <v>3286</v>
      </c>
      <c r="B809" s="46" t="s">
        <v>162</v>
      </c>
      <c r="C809" s="46">
        <v>0.19674355495251017</v>
      </c>
      <c r="D809" s="46">
        <v>0.3012211668928087</v>
      </c>
      <c r="E809" s="46">
        <v>0.12754409769335143</v>
      </c>
      <c r="F809" s="46">
        <v>3.9348710990502037E-2</v>
      </c>
      <c r="G809" s="46">
        <v>0.29172320217096337</v>
      </c>
      <c r="H809" s="46">
        <v>1.3568521031207597E-3</v>
      </c>
      <c r="I809" s="46">
        <v>4.2062415196743558E-2</v>
      </c>
      <c r="J809" s="46">
        <v>1</v>
      </c>
      <c r="K809" s="98">
        <v>737</v>
      </c>
      <c r="L809" s="98"/>
      <c r="M809" s="98" t="s">
        <v>162</v>
      </c>
      <c r="N809" s="98" t="s">
        <v>162</v>
      </c>
      <c r="O809" s="46">
        <v>0.17</v>
      </c>
      <c r="P809" s="46">
        <v>0.22700000000000001</v>
      </c>
      <c r="Q809" s="46">
        <v>0.26900000000000002</v>
      </c>
      <c r="R809" s="46">
        <v>0.33500000000000002</v>
      </c>
      <c r="S809" s="46">
        <v>0.105</v>
      </c>
      <c r="T809" s="46">
        <v>0.154</v>
      </c>
      <c r="U809" s="46">
        <v>2.8000000000000001E-2</v>
      </c>
      <c r="V809" s="46">
        <v>5.6000000000000001E-2</v>
      </c>
      <c r="W809" s="46">
        <v>0.26</v>
      </c>
      <c r="X809" s="46">
        <v>0.32600000000000001</v>
      </c>
      <c r="Y809" s="46">
        <v>0</v>
      </c>
      <c r="Z809" s="46">
        <v>8.0000000000000002E-3</v>
      </c>
      <c r="AA809" s="46">
        <v>0.03</v>
      </c>
      <c r="AB809" s="46">
        <v>5.8999999999999997E-2</v>
      </c>
      <c r="AC809" s="46"/>
    </row>
    <row r="810" spans="1:29" x14ac:dyDescent="0.25">
      <c r="A810" s="98" t="s">
        <v>3287</v>
      </c>
      <c r="B810" s="46" t="s">
        <v>162</v>
      </c>
      <c r="C810" s="46">
        <v>0.25681818181818183</v>
      </c>
      <c r="D810" s="46">
        <v>0.30909090909090908</v>
      </c>
      <c r="E810" s="46">
        <v>0.15454545454545454</v>
      </c>
      <c r="F810" s="46">
        <v>3.4090909090909088E-2</v>
      </c>
      <c r="G810" s="46">
        <v>0.21363636363636362</v>
      </c>
      <c r="H810" s="46">
        <v>6.8181818181818179E-3</v>
      </c>
      <c r="I810" s="46">
        <v>2.5000000000000001E-2</v>
      </c>
      <c r="J810" s="46">
        <v>1</v>
      </c>
      <c r="K810" s="98">
        <v>440</v>
      </c>
      <c r="L810" s="98"/>
      <c r="M810" s="98" t="s">
        <v>162</v>
      </c>
      <c r="N810" s="98" t="s">
        <v>162</v>
      </c>
      <c r="O810" s="46">
        <v>0.218</v>
      </c>
      <c r="P810" s="46">
        <v>0.3</v>
      </c>
      <c r="Q810" s="46">
        <v>0.26800000000000002</v>
      </c>
      <c r="R810" s="46">
        <v>0.35399999999999998</v>
      </c>
      <c r="S810" s="46">
        <v>0.124</v>
      </c>
      <c r="T810" s="46">
        <v>0.191</v>
      </c>
      <c r="U810" s="46">
        <v>2.1000000000000001E-2</v>
      </c>
      <c r="V810" s="46">
        <v>5.5E-2</v>
      </c>
      <c r="W810" s="46">
        <v>0.17799999999999999</v>
      </c>
      <c r="X810" s="46">
        <v>0.254</v>
      </c>
      <c r="Y810" s="46">
        <v>2E-3</v>
      </c>
      <c r="Z810" s="46">
        <v>0.02</v>
      </c>
      <c r="AA810" s="46">
        <v>1.4E-2</v>
      </c>
      <c r="AB810" s="46">
        <v>4.3999999999999997E-2</v>
      </c>
      <c r="AC810" s="46"/>
    </row>
    <row r="811" spans="1:29" x14ac:dyDescent="0.25">
      <c r="A811" s="98" t="s">
        <v>3288</v>
      </c>
      <c r="B811" s="46" t="s">
        <v>162</v>
      </c>
      <c r="C811" s="46">
        <v>8.2164328657314628E-2</v>
      </c>
      <c r="D811" s="46">
        <v>0.17034068136272545</v>
      </c>
      <c r="E811" s="46">
        <v>6.2124248496993988E-2</v>
      </c>
      <c r="F811" s="46">
        <v>8.0160320641282558E-3</v>
      </c>
      <c r="G811" s="46">
        <v>0.59719438877755515</v>
      </c>
      <c r="H811" s="46">
        <v>2.8056112224448898E-2</v>
      </c>
      <c r="I811" s="46">
        <v>5.2104208416833664E-2</v>
      </c>
      <c r="J811" s="46">
        <v>1.0000000000000002</v>
      </c>
      <c r="K811" s="98">
        <v>499</v>
      </c>
      <c r="L811" s="98"/>
      <c r="M811" s="98" t="s">
        <v>162</v>
      </c>
      <c r="N811" s="98" t="s">
        <v>162</v>
      </c>
      <c r="O811" s="46">
        <v>6.0999999999999999E-2</v>
      </c>
      <c r="P811" s="46">
        <v>0.11</v>
      </c>
      <c r="Q811" s="46">
        <v>0.14000000000000001</v>
      </c>
      <c r="R811" s="46">
        <v>0.20599999999999999</v>
      </c>
      <c r="S811" s="46">
        <v>4.3999999999999997E-2</v>
      </c>
      <c r="T811" s="46">
        <v>8.6999999999999994E-2</v>
      </c>
      <c r="U811" s="46">
        <v>3.0000000000000001E-3</v>
      </c>
      <c r="V811" s="46">
        <v>0.02</v>
      </c>
      <c r="W811" s="46">
        <v>0.55400000000000005</v>
      </c>
      <c r="X811" s="46">
        <v>0.63900000000000001</v>
      </c>
      <c r="Y811" s="46">
        <v>1.7000000000000001E-2</v>
      </c>
      <c r="Z811" s="46">
        <v>4.7E-2</v>
      </c>
      <c r="AA811" s="46">
        <v>3.5999999999999997E-2</v>
      </c>
      <c r="AB811" s="46">
        <v>7.4999999999999997E-2</v>
      </c>
      <c r="AC811" s="46"/>
    </row>
    <row r="812" spans="1:29" x14ac:dyDescent="0.25">
      <c r="A812" s="98" t="s">
        <v>3289</v>
      </c>
      <c r="B812" s="46" t="s">
        <v>162</v>
      </c>
      <c r="C812" s="46" t="s">
        <v>162</v>
      </c>
      <c r="D812" s="46">
        <v>0.83864541832669326</v>
      </c>
      <c r="E812" s="46">
        <v>0.10358565737051793</v>
      </c>
      <c r="F812" s="46">
        <v>3.9840637450199202E-3</v>
      </c>
      <c r="G812" s="46">
        <v>5.9760956175298804E-3</v>
      </c>
      <c r="H812" s="46" t="s">
        <v>162</v>
      </c>
      <c r="I812" s="46">
        <v>4.7808764940239043E-2</v>
      </c>
      <c r="J812" s="46">
        <v>1</v>
      </c>
      <c r="K812" s="98">
        <v>502</v>
      </c>
      <c r="L812" s="98"/>
      <c r="M812" s="98" t="s">
        <v>162</v>
      </c>
      <c r="N812" s="98" t="s">
        <v>162</v>
      </c>
      <c r="O812" s="46" t="s">
        <v>162</v>
      </c>
      <c r="P812" s="46" t="s">
        <v>162</v>
      </c>
      <c r="Q812" s="46">
        <v>0.80400000000000005</v>
      </c>
      <c r="R812" s="46">
        <v>0.86799999999999999</v>
      </c>
      <c r="S812" s="46">
        <v>0.08</v>
      </c>
      <c r="T812" s="46">
        <v>0.13300000000000001</v>
      </c>
      <c r="U812" s="46">
        <v>1E-3</v>
      </c>
      <c r="V812" s="46">
        <v>1.4E-2</v>
      </c>
      <c r="W812" s="46">
        <v>2E-3</v>
      </c>
      <c r="X812" s="46">
        <v>1.7000000000000001E-2</v>
      </c>
      <c r="Y812" s="46" t="s">
        <v>162</v>
      </c>
      <c r="Z812" s="46" t="s">
        <v>162</v>
      </c>
      <c r="AA812" s="46">
        <v>3.2000000000000001E-2</v>
      </c>
      <c r="AB812" s="46">
        <v>7.0000000000000007E-2</v>
      </c>
      <c r="AC812" s="46"/>
    </row>
    <row r="813" spans="1:29" x14ac:dyDescent="0.25">
      <c r="A813" s="98" t="s">
        <v>3290</v>
      </c>
      <c r="B813" s="46">
        <v>5.118601747815231E-2</v>
      </c>
      <c r="C813" s="46">
        <v>0.24469413233458176</v>
      </c>
      <c r="D813" s="46">
        <v>0.25468164794007492</v>
      </c>
      <c r="E813" s="46">
        <v>9.8002496878901377E-2</v>
      </c>
      <c r="F813" s="46">
        <v>3.6204744069912607E-2</v>
      </c>
      <c r="G813" s="46">
        <v>0.27902621722846443</v>
      </c>
      <c r="H813" s="46">
        <v>3.7453183520599251E-3</v>
      </c>
      <c r="I813" s="46">
        <v>3.2459425717852687E-2</v>
      </c>
      <c r="J813" s="46">
        <v>1</v>
      </c>
      <c r="K813" s="98">
        <v>1602</v>
      </c>
      <c r="L813" s="98"/>
      <c r="M813" s="98">
        <v>4.1000000000000002E-2</v>
      </c>
      <c r="N813" s="98">
        <v>6.3E-2</v>
      </c>
      <c r="O813" s="46">
        <v>0.224</v>
      </c>
      <c r="P813" s="46">
        <v>0.26600000000000001</v>
      </c>
      <c r="Q813" s="46">
        <v>0.23400000000000001</v>
      </c>
      <c r="R813" s="46">
        <v>0.27700000000000002</v>
      </c>
      <c r="S813" s="46">
        <v>8.4000000000000005E-2</v>
      </c>
      <c r="T813" s="46">
        <v>0.114</v>
      </c>
      <c r="U813" s="46">
        <v>2.8000000000000001E-2</v>
      </c>
      <c r="V813" s="46">
        <v>4.7E-2</v>
      </c>
      <c r="W813" s="46">
        <v>0.25800000000000001</v>
      </c>
      <c r="X813" s="46">
        <v>0.30099999999999999</v>
      </c>
      <c r="Y813" s="46">
        <v>2E-3</v>
      </c>
      <c r="Z813" s="46">
        <v>8.0000000000000002E-3</v>
      </c>
      <c r="AA813" s="46">
        <v>2.5000000000000001E-2</v>
      </c>
      <c r="AB813" s="46">
        <v>4.2000000000000003E-2</v>
      </c>
      <c r="AC813" s="46"/>
    </row>
    <row r="814" spans="1:29" x14ac:dyDescent="0.25">
      <c r="A814" s="98" t="s">
        <v>3291</v>
      </c>
      <c r="B814" s="46">
        <v>0.3092255125284738</v>
      </c>
      <c r="C814" s="46">
        <v>0.42995444191343962</v>
      </c>
      <c r="D814" s="46">
        <v>0.13382687927107062</v>
      </c>
      <c r="E814" s="46">
        <v>4.1571753986332574E-2</v>
      </c>
      <c r="F814" s="46">
        <v>2.2779043280182231E-3</v>
      </c>
      <c r="G814" s="46">
        <v>4.7266514806378133E-2</v>
      </c>
      <c r="H814" s="46">
        <v>5.6947608200455585E-3</v>
      </c>
      <c r="I814" s="46">
        <v>3.0182232346241459E-2</v>
      </c>
      <c r="J814" s="46">
        <v>1</v>
      </c>
      <c r="K814" s="98">
        <v>1756</v>
      </c>
      <c r="L814" s="98"/>
      <c r="M814" s="98">
        <v>0.28799999999999998</v>
      </c>
      <c r="N814" s="98">
        <v>0.33100000000000002</v>
      </c>
      <c r="O814" s="46">
        <v>0.40699999999999997</v>
      </c>
      <c r="P814" s="46">
        <v>0.45300000000000001</v>
      </c>
      <c r="Q814" s="46">
        <v>0.11899999999999999</v>
      </c>
      <c r="R814" s="46">
        <v>0.151</v>
      </c>
      <c r="S814" s="46">
        <v>3.3000000000000002E-2</v>
      </c>
      <c r="T814" s="46">
        <v>5.1999999999999998E-2</v>
      </c>
      <c r="U814" s="46">
        <v>1E-3</v>
      </c>
      <c r="V814" s="46">
        <v>6.0000000000000001E-3</v>
      </c>
      <c r="W814" s="46">
        <v>3.7999999999999999E-2</v>
      </c>
      <c r="X814" s="46">
        <v>5.8000000000000003E-2</v>
      </c>
      <c r="Y814" s="46">
        <v>3.0000000000000001E-3</v>
      </c>
      <c r="Z814" s="46">
        <v>0.01</v>
      </c>
      <c r="AA814" s="46">
        <v>2.3E-2</v>
      </c>
      <c r="AB814" s="46">
        <v>3.9E-2</v>
      </c>
      <c r="AC814" s="46"/>
    </row>
    <row r="815" spans="1:29" x14ac:dyDescent="0.25">
      <c r="A815" s="98" t="s">
        <v>3292</v>
      </c>
      <c r="B815" s="46" t="s">
        <v>162</v>
      </c>
      <c r="C815" s="46">
        <v>0.29341963322545844</v>
      </c>
      <c r="D815" s="46">
        <v>0.17691477885652643</v>
      </c>
      <c r="E815" s="46">
        <v>0.10949298813376483</v>
      </c>
      <c r="F815" s="46">
        <v>1.9417475728155338E-2</v>
      </c>
      <c r="G815" s="46">
        <v>0.37001078748651567</v>
      </c>
      <c r="H815" s="46">
        <v>9.7087378640776691E-3</v>
      </c>
      <c r="I815" s="46">
        <v>2.1035598705501618E-2</v>
      </c>
      <c r="J815" s="46">
        <v>1</v>
      </c>
      <c r="K815" s="98">
        <v>1854</v>
      </c>
      <c r="L815" s="98"/>
      <c r="M815" s="98" t="s">
        <v>162</v>
      </c>
      <c r="N815" s="98" t="s">
        <v>162</v>
      </c>
      <c r="O815" s="46">
        <v>0.27300000000000002</v>
      </c>
      <c r="P815" s="46">
        <v>0.315</v>
      </c>
      <c r="Q815" s="46">
        <v>0.16</v>
      </c>
      <c r="R815" s="46">
        <v>0.19500000000000001</v>
      </c>
      <c r="S815" s="46">
        <v>9.6000000000000002E-2</v>
      </c>
      <c r="T815" s="46">
        <v>0.125</v>
      </c>
      <c r="U815" s="46">
        <v>1.4E-2</v>
      </c>
      <c r="V815" s="46">
        <v>2.7E-2</v>
      </c>
      <c r="W815" s="46">
        <v>0.34799999999999998</v>
      </c>
      <c r="X815" s="46">
        <v>0.39200000000000002</v>
      </c>
      <c r="Y815" s="46">
        <v>6.0000000000000001E-3</v>
      </c>
      <c r="Z815" s="46">
        <v>1.4999999999999999E-2</v>
      </c>
      <c r="AA815" s="46">
        <v>1.4999999999999999E-2</v>
      </c>
      <c r="AB815" s="46">
        <v>2.9000000000000001E-2</v>
      </c>
      <c r="AC815" s="46"/>
    </row>
    <row r="816" spans="1:29" x14ac:dyDescent="0.25">
      <c r="A816" s="98" t="s">
        <v>3293</v>
      </c>
      <c r="B816" s="46" t="s">
        <v>162</v>
      </c>
      <c r="C816" s="46">
        <v>0.43990384615384615</v>
      </c>
      <c r="D816" s="46">
        <v>0.37019230769230771</v>
      </c>
      <c r="E816" s="46">
        <v>6.9711538461538464E-2</v>
      </c>
      <c r="F816" s="46">
        <v>4.807692307692308E-3</v>
      </c>
      <c r="G816" s="46">
        <v>1.9230769230769232E-2</v>
      </c>
      <c r="H816" s="46" t="s">
        <v>162</v>
      </c>
      <c r="I816" s="46">
        <v>9.6153846153846159E-2</v>
      </c>
      <c r="J816" s="46">
        <v>1</v>
      </c>
      <c r="K816" s="98">
        <v>416</v>
      </c>
      <c r="L816" s="98"/>
      <c r="M816" s="98" t="s">
        <v>162</v>
      </c>
      <c r="N816" s="98" t="s">
        <v>162</v>
      </c>
      <c r="O816" s="46">
        <v>0.39300000000000002</v>
      </c>
      <c r="P816" s="46">
        <v>0.48799999999999999</v>
      </c>
      <c r="Q816" s="46">
        <v>0.32500000000000001</v>
      </c>
      <c r="R816" s="46">
        <v>0.41799999999999998</v>
      </c>
      <c r="S816" s="46">
        <v>4.9000000000000002E-2</v>
      </c>
      <c r="T816" s="46">
        <v>9.8000000000000004E-2</v>
      </c>
      <c r="U816" s="46">
        <v>1E-3</v>
      </c>
      <c r="V816" s="46">
        <v>1.7000000000000001E-2</v>
      </c>
      <c r="W816" s="46">
        <v>0.01</v>
      </c>
      <c r="X816" s="46">
        <v>3.6999999999999998E-2</v>
      </c>
      <c r="Y816" s="46" t="s">
        <v>162</v>
      </c>
      <c r="Z816" s="46" t="s">
        <v>162</v>
      </c>
      <c r="AA816" s="46">
        <v>7.0999999999999994E-2</v>
      </c>
      <c r="AB816" s="46">
        <v>0.128</v>
      </c>
      <c r="AC816" s="46"/>
    </row>
    <row r="817" spans="1:29" x14ac:dyDescent="0.25">
      <c r="A817" s="98" t="s">
        <v>3294</v>
      </c>
      <c r="B817" s="46" t="s">
        <v>162</v>
      </c>
      <c r="C817" s="46">
        <v>0.20560747663551401</v>
      </c>
      <c r="D817" s="46">
        <v>0.3364485981308411</v>
      </c>
      <c r="E817" s="46">
        <v>0.13551401869158877</v>
      </c>
      <c r="F817" s="46">
        <v>5.1401869158878503E-2</v>
      </c>
      <c r="G817" s="46">
        <v>0.21962616822429906</v>
      </c>
      <c r="H817" s="46" t="s">
        <v>162</v>
      </c>
      <c r="I817" s="46">
        <v>5.1401869158878503E-2</v>
      </c>
      <c r="J817" s="46">
        <v>0.99999999999999978</v>
      </c>
      <c r="K817" s="98">
        <v>214</v>
      </c>
      <c r="L817" s="98"/>
      <c r="M817" s="98" t="s">
        <v>162</v>
      </c>
      <c r="N817" s="98" t="s">
        <v>162</v>
      </c>
      <c r="O817" s="46">
        <v>0.157</v>
      </c>
      <c r="P817" s="46">
        <v>0.26500000000000001</v>
      </c>
      <c r="Q817" s="46">
        <v>0.27700000000000002</v>
      </c>
      <c r="R817" s="46">
        <v>0.40200000000000002</v>
      </c>
      <c r="S817" s="46">
        <v>9.6000000000000002E-2</v>
      </c>
      <c r="T817" s="46">
        <v>0.188</v>
      </c>
      <c r="U817" s="46">
        <v>2.9000000000000001E-2</v>
      </c>
      <c r="V817" s="46">
        <v>0.09</v>
      </c>
      <c r="W817" s="46">
        <v>0.16900000000000001</v>
      </c>
      <c r="X817" s="46">
        <v>0.28000000000000003</v>
      </c>
      <c r="Y817" s="46" t="s">
        <v>162</v>
      </c>
      <c r="Z817" s="46" t="s">
        <v>162</v>
      </c>
      <c r="AA817" s="46">
        <v>2.9000000000000001E-2</v>
      </c>
      <c r="AB817" s="46">
        <v>0.09</v>
      </c>
      <c r="AC817" s="46"/>
    </row>
    <row r="818" spans="1:29" x14ac:dyDescent="0.25">
      <c r="A818" s="98" t="s">
        <v>3295</v>
      </c>
      <c r="B818" s="46" t="s">
        <v>162</v>
      </c>
      <c r="C818" s="46">
        <v>0.35180055401662053</v>
      </c>
      <c r="D818" s="46">
        <v>0.19113573407202217</v>
      </c>
      <c r="E818" s="46">
        <v>8.0332409972299165E-2</v>
      </c>
      <c r="F818" s="46">
        <v>9.6952908587257622E-2</v>
      </c>
      <c r="G818" s="46">
        <v>0.23822714681440443</v>
      </c>
      <c r="H818" s="46">
        <v>5.5401662049861496E-3</v>
      </c>
      <c r="I818" s="46">
        <v>3.6011080332409975E-2</v>
      </c>
      <c r="J818" s="46">
        <v>0.99999999999999989</v>
      </c>
      <c r="K818" s="98">
        <v>361</v>
      </c>
      <c r="L818" s="98"/>
      <c r="M818" s="98" t="s">
        <v>162</v>
      </c>
      <c r="N818" s="98" t="s">
        <v>162</v>
      </c>
      <c r="O818" s="46">
        <v>0.30399999999999999</v>
      </c>
      <c r="P818" s="46">
        <v>0.40200000000000002</v>
      </c>
      <c r="Q818" s="46">
        <v>0.154</v>
      </c>
      <c r="R818" s="46">
        <v>0.23499999999999999</v>
      </c>
      <c r="S818" s="46">
        <v>5.7000000000000002E-2</v>
      </c>
      <c r="T818" s="46">
        <v>0.113</v>
      </c>
      <c r="U818" s="46">
        <v>7.0999999999999994E-2</v>
      </c>
      <c r="V818" s="46">
        <v>0.13200000000000001</v>
      </c>
      <c r="W818" s="46">
        <v>0.19700000000000001</v>
      </c>
      <c r="X818" s="46">
        <v>0.28499999999999998</v>
      </c>
      <c r="Y818" s="46">
        <v>2E-3</v>
      </c>
      <c r="Z818" s="46">
        <v>0.02</v>
      </c>
      <c r="AA818" s="46">
        <v>2.1000000000000001E-2</v>
      </c>
      <c r="AB818" s="46">
        <v>6.0999999999999999E-2</v>
      </c>
      <c r="AC818" s="46"/>
    </row>
    <row r="819" spans="1:29" x14ac:dyDescent="0.25">
      <c r="A819" s="98" t="s">
        <v>3296</v>
      </c>
      <c r="B819" s="46" t="s">
        <v>162</v>
      </c>
      <c r="C819" s="46">
        <v>8.0906148867313912E-2</v>
      </c>
      <c r="D819" s="46">
        <v>0.2168284789644013</v>
      </c>
      <c r="E819" s="46">
        <v>0.13268608414239483</v>
      </c>
      <c r="F819" s="46">
        <v>4.5307443365695796E-2</v>
      </c>
      <c r="G819" s="46">
        <v>0.4336569579288026</v>
      </c>
      <c r="H819" s="46">
        <v>2.2653721682847898E-2</v>
      </c>
      <c r="I819" s="46">
        <v>6.7961165048543687E-2</v>
      </c>
      <c r="J819" s="46">
        <v>0.99999999999999989</v>
      </c>
      <c r="K819" s="98">
        <v>309</v>
      </c>
      <c r="L819" s="98"/>
      <c r="M819" s="98" t="s">
        <v>162</v>
      </c>
      <c r="N819" s="98" t="s">
        <v>162</v>
      </c>
      <c r="O819" s="46">
        <v>5.5E-2</v>
      </c>
      <c r="P819" s="46">
        <v>0.11700000000000001</v>
      </c>
      <c r="Q819" s="46">
        <v>0.17499999999999999</v>
      </c>
      <c r="R819" s="46">
        <v>0.26600000000000001</v>
      </c>
      <c r="S819" s="46">
        <v>9.9000000000000005E-2</v>
      </c>
      <c r="T819" s="46">
        <v>0.17499999999999999</v>
      </c>
      <c r="U819" s="46">
        <v>2.7E-2</v>
      </c>
      <c r="V819" s="46">
        <v>7.4999999999999997E-2</v>
      </c>
      <c r="W819" s="46">
        <v>0.38</v>
      </c>
      <c r="X819" s="46">
        <v>0.48899999999999999</v>
      </c>
      <c r="Y819" s="46">
        <v>1.0999999999999999E-2</v>
      </c>
      <c r="Z819" s="46">
        <v>4.5999999999999999E-2</v>
      </c>
      <c r="AA819" s="46">
        <v>4.4999999999999998E-2</v>
      </c>
      <c r="AB819" s="46">
        <v>0.10199999999999999</v>
      </c>
      <c r="AC819" s="46"/>
    </row>
    <row r="820" spans="1:29" x14ac:dyDescent="0.25">
      <c r="A820" s="98" t="s">
        <v>3297</v>
      </c>
      <c r="B820" s="46" t="s">
        <v>162</v>
      </c>
      <c r="C820" s="46">
        <v>0.24529780564263323</v>
      </c>
      <c r="D820" s="46">
        <v>0.42476489028213166</v>
      </c>
      <c r="E820" s="46">
        <v>0.12304075235109718</v>
      </c>
      <c r="F820" s="46">
        <v>4.3103448275862072E-2</v>
      </c>
      <c r="G820" s="46">
        <v>0.12225705329153605</v>
      </c>
      <c r="H820" s="46">
        <v>7.836990595611285E-4</v>
      </c>
      <c r="I820" s="46">
        <v>4.0752351097178681E-2</v>
      </c>
      <c r="J820" s="46">
        <v>1</v>
      </c>
      <c r="K820" s="98">
        <v>1276</v>
      </c>
      <c r="L820" s="98"/>
      <c r="M820" s="98" t="s">
        <v>162</v>
      </c>
      <c r="N820" s="98" t="s">
        <v>162</v>
      </c>
      <c r="O820" s="46">
        <v>0.222</v>
      </c>
      <c r="P820" s="46">
        <v>0.27</v>
      </c>
      <c r="Q820" s="46">
        <v>0.39800000000000002</v>
      </c>
      <c r="R820" s="46">
        <v>0.45200000000000001</v>
      </c>
      <c r="S820" s="46">
        <v>0.106</v>
      </c>
      <c r="T820" s="46">
        <v>0.14199999999999999</v>
      </c>
      <c r="U820" s="46">
        <v>3.3000000000000002E-2</v>
      </c>
      <c r="V820" s="46">
        <v>5.6000000000000001E-2</v>
      </c>
      <c r="W820" s="46">
        <v>0.105</v>
      </c>
      <c r="X820" s="46">
        <v>0.14099999999999999</v>
      </c>
      <c r="Y820" s="46">
        <v>0</v>
      </c>
      <c r="Z820" s="46">
        <v>4.0000000000000001E-3</v>
      </c>
      <c r="AA820" s="46">
        <v>3.1E-2</v>
      </c>
      <c r="AB820" s="46">
        <v>5.2999999999999999E-2</v>
      </c>
      <c r="AC820" s="46"/>
    </row>
    <row r="821" spans="1:29" x14ac:dyDescent="0.25">
      <c r="A821" s="98" t="s">
        <v>3298</v>
      </c>
      <c r="B821" s="46" t="s">
        <v>162</v>
      </c>
      <c r="C821" s="46">
        <v>0.43181818181818182</v>
      </c>
      <c r="D821" s="46">
        <v>0.23484848484848486</v>
      </c>
      <c r="E821" s="46">
        <v>0.17803030303030304</v>
      </c>
      <c r="F821" s="46">
        <v>3.4090909090909088E-2</v>
      </c>
      <c r="G821" s="46">
        <v>9.0909090909090912E-2</v>
      </c>
      <c r="H821" s="46">
        <v>3.787878787878788E-3</v>
      </c>
      <c r="I821" s="46">
        <v>2.6515151515151516E-2</v>
      </c>
      <c r="J821" s="46">
        <v>1</v>
      </c>
      <c r="K821" s="98">
        <v>264</v>
      </c>
      <c r="L821" s="98"/>
      <c r="M821" s="98" t="s">
        <v>162</v>
      </c>
      <c r="N821" s="98" t="s">
        <v>162</v>
      </c>
      <c r="O821" s="46">
        <v>0.373</v>
      </c>
      <c r="P821" s="46">
        <v>0.49199999999999999</v>
      </c>
      <c r="Q821" s="46">
        <v>0.188</v>
      </c>
      <c r="R821" s="46">
        <v>0.28999999999999998</v>
      </c>
      <c r="S821" s="46">
        <v>0.13700000000000001</v>
      </c>
      <c r="T821" s="46">
        <v>0.22900000000000001</v>
      </c>
      <c r="U821" s="46">
        <v>1.7999999999999999E-2</v>
      </c>
      <c r="V821" s="46">
        <v>6.4000000000000001E-2</v>
      </c>
      <c r="W821" s="46">
        <v>6.2E-2</v>
      </c>
      <c r="X821" s="46">
        <v>0.13200000000000001</v>
      </c>
      <c r="Y821" s="46">
        <v>1E-3</v>
      </c>
      <c r="Z821" s="46">
        <v>2.1000000000000001E-2</v>
      </c>
      <c r="AA821" s="46">
        <v>1.2999999999999999E-2</v>
      </c>
      <c r="AB821" s="46">
        <v>5.3999999999999999E-2</v>
      </c>
      <c r="AC821" s="46"/>
    </row>
    <row r="822" spans="1:29" x14ac:dyDescent="0.25">
      <c r="A822" s="98" t="s">
        <v>3299</v>
      </c>
      <c r="B822" s="46">
        <v>5.6168248268786872E-2</v>
      </c>
      <c r="C822" s="46">
        <v>0.26741899632384369</v>
      </c>
      <c r="D822" s="46">
        <v>0.24647345473198257</v>
      </c>
      <c r="E822" s="46">
        <v>0.11096862443361545</v>
      </c>
      <c r="F822" s="46">
        <v>2.9580234248097803E-2</v>
      </c>
      <c r="G822" s="46">
        <v>0.24630247071898778</v>
      </c>
      <c r="H822" s="46">
        <v>6.8393605197913992E-3</v>
      </c>
      <c r="I822" s="46">
        <v>3.6248610754894418E-2</v>
      </c>
      <c r="J822" s="46">
        <v>0.99999999999999989</v>
      </c>
      <c r="K822" s="98">
        <v>11697</v>
      </c>
      <c r="L822" s="98"/>
      <c r="M822" s="98">
        <v>5.1999999999999998E-2</v>
      </c>
      <c r="N822" s="98">
        <v>0.06</v>
      </c>
      <c r="O822" s="46">
        <v>0.25900000000000001</v>
      </c>
      <c r="P822" s="46">
        <v>0.27600000000000002</v>
      </c>
      <c r="Q822" s="46">
        <v>0.23899999999999999</v>
      </c>
      <c r="R822" s="46">
        <v>0.254</v>
      </c>
      <c r="S822" s="46">
        <v>0.105</v>
      </c>
      <c r="T822" s="46">
        <v>0.11700000000000001</v>
      </c>
      <c r="U822" s="46">
        <v>2.7E-2</v>
      </c>
      <c r="V822" s="46">
        <v>3.3000000000000002E-2</v>
      </c>
      <c r="W822" s="46">
        <v>0.23899999999999999</v>
      </c>
      <c r="X822" s="46">
        <v>0.254</v>
      </c>
      <c r="Y822" s="46">
        <v>5.0000000000000001E-3</v>
      </c>
      <c r="Z822" s="46">
        <v>8.9999999999999993E-3</v>
      </c>
      <c r="AA822" s="46">
        <v>3.3000000000000002E-2</v>
      </c>
      <c r="AB822" s="46">
        <v>0.04</v>
      </c>
      <c r="AC822" s="46"/>
    </row>
    <row r="823" spans="1:29" x14ac:dyDescent="0.25">
      <c r="A823" s="98" t="s">
        <v>3300</v>
      </c>
      <c r="B823" s="46" t="s">
        <v>162</v>
      </c>
      <c r="C823" s="46">
        <v>0.20987654320987653</v>
      </c>
      <c r="D823" s="46">
        <v>0.2880658436213992</v>
      </c>
      <c r="E823" s="46">
        <v>0.1728395061728395</v>
      </c>
      <c r="F823" s="46">
        <v>1.2345679012345678E-2</v>
      </c>
      <c r="G823" s="46">
        <v>0.25925925925925924</v>
      </c>
      <c r="H823" s="46">
        <v>2.0576131687242798E-2</v>
      </c>
      <c r="I823" s="46">
        <v>3.7037037037037035E-2</v>
      </c>
      <c r="J823" s="46">
        <v>1</v>
      </c>
      <c r="K823" s="98">
        <v>243</v>
      </c>
      <c r="L823" s="98"/>
      <c r="M823" s="98" t="s">
        <v>162</v>
      </c>
      <c r="N823" s="98" t="s">
        <v>162</v>
      </c>
      <c r="O823" s="46">
        <v>0.16300000000000001</v>
      </c>
      <c r="P823" s="46">
        <v>0.26500000000000001</v>
      </c>
      <c r="Q823" s="46">
        <v>0.23499999999999999</v>
      </c>
      <c r="R823" s="46">
        <v>0.34799999999999998</v>
      </c>
      <c r="S823" s="46">
        <v>0.13</v>
      </c>
      <c r="T823" s="46">
        <v>0.22500000000000001</v>
      </c>
      <c r="U823" s="46">
        <v>4.0000000000000001E-3</v>
      </c>
      <c r="V823" s="46">
        <v>3.5999999999999997E-2</v>
      </c>
      <c r="W823" s="46">
        <v>0.20799999999999999</v>
      </c>
      <c r="X823" s="46">
        <v>0.318</v>
      </c>
      <c r="Y823" s="46">
        <v>8.9999999999999993E-3</v>
      </c>
      <c r="Z823" s="46">
        <v>4.7E-2</v>
      </c>
      <c r="AA823" s="46">
        <v>0.02</v>
      </c>
      <c r="AB823" s="46">
        <v>6.9000000000000006E-2</v>
      </c>
      <c r="AC823" s="46"/>
    </row>
    <row r="824" spans="1:29" x14ac:dyDescent="0.25">
      <c r="A824" s="98" t="s">
        <v>3301</v>
      </c>
      <c r="B824" s="46" t="s">
        <v>162</v>
      </c>
      <c r="C824" s="46">
        <v>0.37142857142857144</v>
      </c>
      <c r="D824" s="46">
        <v>0.22857142857142856</v>
      </c>
      <c r="E824" s="46">
        <v>0.17815126050420169</v>
      </c>
      <c r="F824" s="46">
        <v>5.5462184873949577E-2</v>
      </c>
      <c r="G824" s="46">
        <v>0.14117647058823529</v>
      </c>
      <c r="H824" s="46" t="s">
        <v>162</v>
      </c>
      <c r="I824" s="46">
        <v>2.5210084033613446E-2</v>
      </c>
      <c r="J824" s="46">
        <v>1</v>
      </c>
      <c r="K824" s="98">
        <v>595</v>
      </c>
      <c r="L824" s="98"/>
      <c r="M824" s="98" t="s">
        <v>162</v>
      </c>
      <c r="N824" s="98" t="s">
        <v>162</v>
      </c>
      <c r="O824" s="46">
        <v>0.33400000000000002</v>
      </c>
      <c r="P824" s="46">
        <v>0.41099999999999998</v>
      </c>
      <c r="Q824" s="46">
        <v>0.19700000000000001</v>
      </c>
      <c r="R824" s="46">
        <v>0.26400000000000001</v>
      </c>
      <c r="S824" s="46">
        <v>0.14899999999999999</v>
      </c>
      <c r="T824" s="46">
        <v>0.21099999999999999</v>
      </c>
      <c r="U824" s="46">
        <v>0.04</v>
      </c>
      <c r="V824" s="46">
        <v>7.6999999999999999E-2</v>
      </c>
      <c r="W824" s="46">
        <v>0.115</v>
      </c>
      <c r="X824" s="46">
        <v>0.17100000000000001</v>
      </c>
      <c r="Y824" s="46" t="s">
        <v>162</v>
      </c>
      <c r="Z824" s="46" t="s">
        <v>162</v>
      </c>
      <c r="AA824" s="46">
        <v>1.4999999999999999E-2</v>
      </c>
      <c r="AB824" s="46">
        <v>4.1000000000000002E-2</v>
      </c>
      <c r="AC824" s="46"/>
    </row>
    <row r="825" spans="1:29" x14ac:dyDescent="0.25">
      <c r="A825" s="98" t="s">
        <v>3302</v>
      </c>
      <c r="B825" s="46" t="s">
        <v>162</v>
      </c>
      <c r="C825" s="46">
        <v>8.5106382978723402E-2</v>
      </c>
      <c r="D825" s="46">
        <v>0.20116054158607349</v>
      </c>
      <c r="E825" s="46">
        <v>7.9303675048355893E-2</v>
      </c>
      <c r="F825" s="46">
        <v>1.3539651837524178E-2</v>
      </c>
      <c r="G825" s="46">
        <v>0.56866537717601551</v>
      </c>
      <c r="H825" s="46">
        <v>1.3539651837524178E-2</v>
      </c>
      <c r="I825" s="46">
        <v>3.8684719535783368E-2</v>
      </c>
      <c r="J825" s="46">
        <v>1</v>
      </c>
      <c r="K825" s="98">
        <v>517</v>
      </c>
      <c r="L825" s="98"/>
      <c r="M825" s="98" t="s">
        <v>162</v>
      </c>
      <c r="N825" s="98" t="s">
        <v>162</v>
      </c>
      <c r="O825" s="46">
        <v>6.4000000000000001E-2</v>
      </c>
      <c r="P825" s="46">
        <v>0.112</v>
      </c>
      <c r="Q825" s="46">
        <v>0.16900000000000001</v>
      </c>
      <c r="R825" s="46">
        <v>0.23799999999999999</v>
      </c>
      <c r="S825" s="46">
        <v>5.8999999999999997E-2</v>
      </c>
      <c r="T825" s="46">
        <v>0.106</v>
      </c>
      <c r="U825" s="46">
        <v>7.0000000000000001E-3</v>
      </c>
      <c r="V825" s="46">
        <v>2.8000000000000001E-2</v>
      </c>
      <c r="W825" s="46">
        <v>0.52600000000000002</v>
      </c>
      <c r="X825" s="46">
        <v>0.61099999999999999</v>
      </c>
      <c r="Y825" s="46">
        <v>7.0000000000000001E-3</v>
      </c>
      <c r="Z825" s="46">
        <v>2.8000000000000001E-2</v>
      </c>
      <c r="AA825" s="46">
        <v>2.5000000000000001E-2</v>
      </c>
      <c r="AB825" s="46">
        <v>5.8999999999999997E-2</v>
      </c>
      <c r="AC825" s="46"/>
    </row>
    <row r="826" spans="1:29" x14ac:dyDescent="0.25">
      <c r="A826" s="98" t="s">
        <v>3303</v>
      </c>
      <c r="B826" s="46" t="s">
        <v>162</v>
      </c>
      <c r="C826" s="46">
        <v>1.8951358180669614E-3</v>
      </c>
      <c r="D826" s="46">
        <v>0.63108022741629821</v>
      </c>
      <c r="E826" s="46">
        <v>0.22804801010739104</v>
      </c>
      <c r="F826" s="46">
        <v>0.10865445356917246</v>
      </c>
      <c r="G826" s="46">
        <v>9.4756790903348081E-3</v>
      </c>
      <c r="H826" s="46" t="s">
        <v>162</v>
      </c>
      <c r="I826" s="46">
        <v>2.0846493998736577E-2</v>
      </c>
      <c r="J826" s="46">
        <v>1</v>
      </c>
      <c r="K826" s="98">
        <v>1583</v>
      </c>
      <c r="L826" s="98"/>
      <c r="M826" s="98" t="s">
        <v>162</v>
      </c>
      <c r="N826" s="98" t="s">
        <v>162</v>
      </c>
      <c r="O826" s="46">
        <v>1E-3</v>
      </c>
      <c r="P826" s="46">
        <v>6.0000000000000001E-3</v>
      </c>
      <c r="Q826" s="46">
        <v>0.60699999999999998</v>
      </c>
      <c r="R826" s="46">
        <v>0.65500000000000003</v>
      </c>
      <c r="S826" s="46">
        <v>0.20799999999999999</v>
      </c>
      <c r="T826" s="46">
        <v>0.249</v>
      </c>
      <c r="U826" s="46">
        <v>9.4E-2</v>
      </c>
      <c r="V826" s="46">
        <v>0.125</v>
      </c>
      <c r="W826" s="46">
        <v>6.0000000000000001E-3</v>
      </c>
      <c r="X826" s="46">
        <v>1.6E-2</v>
      </c>
      <c r="Y826" s="46" t="s">
        <v>162</v>
      </c>
      <c r="Z826" s="46" t="s">
        <v>162</v>
      </c>
      <c r="AA826" s="46">
        <v>1.4999999999999999E-2</v>
      </c>
      <c r="AB826" s="46">
        <v>2.9000000000000001E-2</v>
      </c>
      <c r="AC826" s="46"/>
    </row>
    <row r="827" spans="1:29" x14ac:dyDescent="0.25">
      <c r="A827" s="98" t="s">
        <v>3304</v>
      </c>
      <c r="B827" s="46">
        <v>8.1549439347604492E-3</v>
      </c>
      <c r="C827" s="46">
        <v>0.32364933741080532</v>
      </c>
      <c r="D827" s="46">
        <v>0.24362895005096841</v>
      </c>
      <c r="E827" s="46">
        <v>0.1111111111111111</v>
      </c>
      <c r="F827" s="46">
        <v>3.82262996941896E-2</v>
      </c>
      <c r="G827" s="46">
        <v>0.24362895005096841</v>
      </c>
      <c r="H827" s="46">
        <v>5.6065239551478085E-3</v>
      </c>
      <c r="I827" s="46">
        <v>2.5993883792048929E-2</v>
      </c>
      <c r="J827" s="46">
        <v>1.0000000000000002</v>
      </c>
      <c r="K827" s="98">
        <v>1962</v>
      </c>
      <c r="L827" s="98"/>
      <c r="M827" s="98">
        <v>5.0000000000000001E-3</v>
      </c>
      <c r="N827" s="98">
        <v>1.2999999999999999E-2</v>
      </c>
      <c r="O827" s="46">
        <v>0.30299999999999999</v>
      </c>
      <c r="P827" s="46">
        <v>0.34499999999999997</v>
      </c>
      <c r="Q827" s="46">
        <v>0.22500000000000001</v>
      </c>
      <c r="R827" s="46">
        <v>0.26300000000000001</v>
      </c>
      <c r="S827" s="46">
        <v>9.8000000000000004E-2</v>
      </c>
      <c r="T827" s="46">
        <v>0.126</v>
      </c>
      <c r="U827" s="46">
        <v>3.1E-2</v>
      </c>
      <c r="V827" s="46">
        <v>4.8000000000000001E-2</v>
      </c>
      <c r="W827" s="46">
        <v>0.22500000000000001</v>
      </c>
      <c r="X827" s="46">
        <v>0.26300000000000001</v>
      </c>
      <c r="Y827" s="46">
        <v>3.0000000000000001E-3</v>
      </c>
      <c r="Z827" s="46">
        <v>0.01</v>
      </c>
      <c r="AA827" s="46">
        <v>0.02</v>
      </c>
      <c r="AB827" s="46">
        <v>3.4000000000000002E-2</v>
      </c>
      <c r="AC827" s="46"/>
    </row>
    <row r="828" spans="1:29" x14ac:dyDescent="0.25">
      <c r="A828" s="98" t="s">
        <v>3305</v>
      </c>
      <c r="B828" s="46">
        <v>0.30150125104253545</v>
      </c>
      <c r="C828" s="46">
        <v>0.45287739783152625</v>
      </c>
      <c r="D828" s="46">
        <v>0.14178482068390325</v>
      </c>
      <c r="E828" s="46">
        <v>4.5037531276063386E-2</v>
      </c>
      <c r="F828" s="46">
        <v>4.1701417848206837E-4</v>
      </c>
      <c r="G828" s="46">
        <v>3.8782318598832362E-2</v>
      </c>
      <c r="H828" s="46">
        <v>1.6680567139282735E-3</v>
      </c>
      <c r="I828" s="46">
        <v>1.7931609674728941E-2</v>
      </c>
      <c r="J828" s="46">
        <v>1</v>
      </c>
      <c r="K828" s="98">
        <v>2398</v>
      </c>
      <c r="L828" s="98"/>
      <c r="M828" s="98">
        <v>0.28299999999999997</v>
      </c>
      <c r="N828" s="98">
        <v>0.32</v>
      </c>
      <c r="O828" s="46">
        <v>0.433</v>
      </c>
      <c r="P828" s="46">
        <v>0.47299999999999998</v>
      </c>
      <c r="Q828" s="46">
        <v>0.128</v>
      </c>
      <c r="R828" s="46">
        <v>0.156</v>
      </c>
      <c r="S828" s="46">
        <v>3.6999999999999998E-2</v>
      </c>
      <c r="T828" s="46">
        <v>5.3999999999999999E-2</v>
      </c>
      <c r="U828" s="46">
        <v>0</v>
      </c>
      <c r="V828" s="46">
        <v>2E-3</v>
      </c>
      <c r="W828" s="46">
        <v>3.2000000000000001E-2</v>
      </c>
      <c r="X828" s="46">
        <v>4.7E-2</v>
      </c>
      <c r="Y828" s="46">
        <v>1E-3</v>
      </c>
      <c r="Z828" s="46">
        <v>4.0000000000000001E-3</v>
      </c>
      <c r="AA828" s="46">
        <v>1.2999999999999999E-2</v>
      </c>
      <c r="AB828" s="46">
        <v>2.4E-2</v>
      </c>
      <c r="AC828" s="46"/>
    </row>
    <row r="829" spans="1:29" x14ac:dyDescent="0.25">
      <c r="A829" s="98" t="s">
        <v>3306</v>
      </c>
      <c r="B829" s="46" t="s">
        <v>162</v>
      </c>
      <c r="C829" s="46">
        <v>0.3007181328545781</v>
      </c>
      <c r="D829" s="46">
        <v>0.18806104129263915</v>
      </c>
      <c r="E829" s="46">
        <v>9.2908438061041293E-2</v>
      </c>
      <c r="F829" s="46">
        <v>1.3464991023339317E-2</v>
      </c>
      <c r="G829" s="46">
        <v>0.36310592459605029</v>
      </c>
      <c r="H829" s="46">
        <v>6.2836624775583485E-3</v>
      </c>
      <c r="I829" s="46">
        <v>3.5457809694793535E-2</v>
      </c>
      <c r="J829" s="46">
        <v>1</v>
      </c>
      <c r="K829" s="98">
        <v>2228</v>
      </c>
      <c r="L829" s="98"/>
      <c r="M829" s="98" t="s">
        <v>162</v>
      </c>
      <c r="N829" s="98" t="s">
        <v>162</v>
      </c>
      <c r="O829" s="46">
        <v>0.28199999999999997</v>
      </c>
      <c r="P829" s="46">
        <v>0.32</v>
      </c>
      <c r="Q829" s="46">
        <v>0.17199999999999999</v>
      </c>
      <c r="R829" s="46">
        <v>0.20499999999999999</v>
      </c>
      <c r="S829" s="46">
        <v>8.2000000000000003E-2</v>
      </c>
      <c r="T829" s="46">
        <v>0.106</v>
      </c>
      <c r="U829" s="46">
        <v>8.9999999999999993E-3</v>
      </c>
      <c r="V829" s="46">
        <v>1.9E-2</v>
      </c>
      <c r="W829" s="46">
        <v>0.34300000000000003</v>
      </c>
      <c r="X829" s="46">
        <v>0.38300000000000001</v>
      </c>
      <c r="Y829" s="46">
        <v>4.0000000000000001E-3</v>
      </c>
      <c r="Z829" s="46">
        <v>1.0999999999999999E-2</v>
      </c>
      <c r="AA829" s="46">
        <v>2.9000000000000001E-2</v>
      </c>
      <c r="AB829" s="46">
        <v>4.3999999999999997E-2</v>
      </c>
      <c r="AC829" s="46"/>
    </row>
    <row r="830" spans="1:29" x14ac:dyDescent="0.25">
      <c r="A830" s="98" t="s">
        <v>3307</v>
      </c>
      <c r="B830" s="46" t="s">
        <v>162</v>
      </c>
      <c r="C830" s="46">
        <v>0.51754385964912286</v>
      </c>
      <c r="D830" s="46">
        <v>0.31929824561403508</v>
      </c>
      <c r="E830" s="46">
        <v>6.8421052631578952E-2</v>
      </c>
      <c r="F830" s="46">
        <v>3.5087719298245615E-3</v>
      </c>
      <c r="G830" s="46">
        <v>2.1052631578947368E-2</v>
      </c>
      <c r="H830" s="46" t="s">
        <v>162</v>
      </c>
      <c r="I830" s="46">
        <v>7.0175438596491224E-2</v>
      </c>
      <c r="J830" s="46">
        <v>1</v>
      </c>
      <c r="K830" s="98">
        <v>570</v>
      </c>
      <c r="L830" s="98"/>
      <c r="M830" s="98" t="s">
        <v>162</v>
      </c>
      <c r="N830" s="98" t="s">
        <v>162</v>
      </c>
      <c r="O830" s="46">
        <v>0.47699999999999998</v>
      </c>
      <c r="P830" s="46">
        <v>0.55800000000000005</v>
      </c>
      <c r="Q830" s="46">
        <v>0.28199999999999997</v>
      </c>
      <c r="R830" s="46">
        <v>0.35899999999999999</v>
      </c>
      <c r="S830" s="46">
        <v>0.05</v>
      </c>
      <c r="T830" s="46">
        <v>9.1999999999999998E-2</v>
      </c>
      <c r="U830" s="46">
        <v>1E-3</v>
      </c>
      <c r="V830" s="46">
        <v>1.2999999999999999E-2</v>
      </c>
      <c r="W830" s="46">
        <v>1.2E-2</v>
      </c>
      <c r="X830" s="46">
        <v>3.5999999999999997E-2</v>
      </c>
      <c r="Y830" s="46" t="s">
        <v>162</v>
      </c>
      <c r="Z830" s="46" t="s">
        <v>162</v>
      </c>
      <c r="AA830" s="46">
        <v>5.1999999999999998E-2</v>
      </c>
      <c r="AB830" s="46">
        <v>9.4E-2</v>
      </c>
      <c r="AC830" s="46"/>
    </row>
    <row r="831" spans="1:29" x14ac:dyDescent="0.25">
      <c r="A831" s="98" t="s">
        <v>3308</v>
      </c>
      <c r="B831" s="46" t="s">
        <v>162</v>
      </c>
      <c r="C831" s="46">
        <v>0.16972477064220184</v>
      </c>
      <c r="D831" s="46">
        <v>0.34097859327217123</v>
      </c>
      <c r="E831" s="46">
        <v>0.15137614678899083</v>
      </c>
      <c r="F831" s="46">
        <v>1.2232415902140673E-2</v>
      </c>
      <c r="G831" s="46">
        <v>0.27828746177370028</v>
      </c>
      <c r="H831" s="46">
        <v>1.5290519877675841E-3</v>
      </c>
      <c r="I831" s="46">
        <v>4.5871559633027525E-2</v>
      </c>
      <c r="J831" s="46">
        <v>0.99999999999999978</v>
      </c>
      <c r="K831" s="98">
        <v>654</v>
      </c>
      <c r="L831" s="98"/>
      <c r="M831" s="98" t="s">
        <v>162</v>
      </c>
      <c r="N831" s="98" t="s">
        <v>162</v>
      </c>
      <c r="O831" s="46">
        <v>0.14299999999999999</v>
      </c>
      <c r="P831" s="46">
        <v>0.2</v>
      </c>
      <c r="Q831" s="46">
        <v>0.30599999999999999</v>
      </c>
      <c r="R831" s="46">
        <v>0.378</v>
      </c>
      <c r="S831" s="46">
        <v>0.126</v>
      </c>
      <c r="T831" s="46">
        <v>0.18099999999999999</v>
      </c>
      <c r="U831" s="46">
        <v>6.0000000000000001E-3</v>
      </c>
      <c r="V831" s="46">
        <v>2.4E-2</v>
      </c>
      <c r="W831" s="46">
        <v>0.245</v>
      </c>
      <c r="X831" s="46">
        <v>0.314</v>
      </c>
      <c r="Y831" s="46">
        <v>0</v>
      </c>
      <c r="Z831" s="46">
        <v>8.9999999999999993E-3</v>
      </c>
      <c r="AA831" s="46">
        <v>3.2000000000000001E-2</v>
      </c>
      <c r="AB831" s="46">
        <v>6.5000000000000002E-2</v>
      </c>
      <c r="AC831" s="46"/>
    </row>
    <row r="832" spans="1:29" x14ac:dyDescent="0.25">
      <c r="A832" s="98" t="s">
        <v>3309</v>
      </c>
      <c r="B832" s="46" t="s">
        <v>162</v>
      </c>
      <c r="C832" s="46">
        <v>0.4370860927152318</v>
      </c>
      <c r="D832" s="46">
        <v>0.19646799116997793</v>
      </c>
      <c r="E832" s="46">
        <v>8.8300220750551883E-2</v>
      </c>
      <c r="F832" s="46">
        <v>8.1677704194260486E-2</v>
      </c>
      <c r="G832" s="46">
        <v>0.17660044150110377</v>
      </c>
      <c r="H832" s="46">
        <v>2.2075055187637969E-3</v>
      </c>
      <c r="I832" s="46">
        <v>1.7660044150110375E-2</v>
      </c>
      <c r="J832" s="46">
        <v>1</v>
      </c>
      <c r="K832" s="98">
        <v>453</v>
      </c>
      <c r="L832" s="98"/>
      <c r="M832" s="98" t="s">
        <v>162</v>
      </c>
      <c r="N832" s="98" t="s">
        <v>162</v>
      </c>
      <c r="O832" s="46">
        <v>0.39200000000000002</v>
      </c>
      <c r="P832" s="46">
        <v>0.48299999999999998</v>
      </c>
      <c r="Q832" s="46">
        <v>0.16200000000000001</v>
      </c>
      <c r="R832" s="46">
        <v>0.23599999999999999</v>
      </c>
      <c r="S832" s="46">
        <v>6.6000000000000003E-2</v>
      </c>
      <c r="T832" s="46">
        <v>0.11799999999999999</v>
      </c>
      <c r="U832" s="46">
        <v>0.06</v>
      </c>
      <c r="V832" s="46">
        <v>0.111</v>
      </c>
      <c r="W832" s="46">
        <v>0.14399999999999999</v>
      </c>
      <c r="X832" s="46">
        <v>0.214</v>
      </c>
      <c r="Y832" s="46">
        <v>0</v>
      </c>
      <c r="Z832" s="46">
        <v>1.2E-2</v>
      </c>
      <c r="AA832" s="46">
        <v>8.9999999999999993E-3</v>
      </c>
      <c r="AB832" s="46">
        <v>3.4000000000000002E-2</v>
      </c>
      <c r="AC832" s="46"/>
    </row>
    <row r="833" spans="1:29" x14ac:dyDescent="0.25">
      <c r="A833" s="98" t="s">
        <v>3310</v>
      </c>
      <c r="B833" s="46" t="s">
        <v>162</v>
      </c>
      <c r="C833" s="46">
        <v>0.14870689655172414</v>
      </c>
      <c r="D833" s="46">
        <v>0.17456896551724138</v>
      </c>
      <c r="E833" s="46">
        <v>0.10775862068965517</v>
      </c>
      <c r="F833" s="46">
        <v>4.7413793103448273E-2</v>
      </c>
      <c r="G833" s="46">
        <v>0.47844827586206895</v>
      </c>
      <c r="H833" s="46">
        <v>6.4655172413793103E-3</v>
      </c>
      <c r="I833" s="46">
        <v>3.6637931034482756E-2</v>
      </c>
      <c r="J833" s="46">
        <v>1</v>
      </c>
      <c r="K833" s="98">
        <v>464</v>
      </c>
      <c r="L833" s="98"/>
      <c r="M833" s="98" t="s">
        <v>162</v>
      </c>
      <c r="N833" s="98" t="s">
        <v>162</v>
      </c>
      <c r="O833" s="46">
        <v>0.11899999999999999</v>
      </c>
      <c r="P833" s="46">
        <v>0.184</v>
      </c>
      <c r="Q833" s="46">
        <v>0.14299999999999999</v>
      </c>
      <c r="R833" s="46">
        <v>0.21199999999999999</v>
      </c>
      <c r="S833" s="46">
        <v>8.3000000000000004E-2</v>
      </c>
      <c r="T833" s="46">
        <v>0.13900000000000001</v>
      </c>
      <c r="U833" s="46">
        <v>3.2000000000000001E-2</v>
      </c>
      <c r="V833" s="46">
        <v>7.0999999999999994E-2</v>
      </c>
      <c r="W833" s="46">
        <v>0.433</v>
      </c>
      <c r="X833" s="46">
        <v>0.52400000000000002</v>
      </c>
      <c r="Y833" s="46">
        <v>2E-3</v>
      </c>
      <c r="Z833" s="46">
        <v>1.9E-2</v>
      </c>
      <c r="AA833" s="46">
        <v>2.3E-2</v>
      </c>
      <c r="AB833" s="46">
        <v>5.8000000000000003E-2</v>
      </c>
      <c r="AC833" s="46"/>
    </row>
    <row r="834" spans="1:29" x14ac:dyDescent="0.25">
      <c r="A834" s="98" t="s">
        <v>3311</v>
      </c>
      <c r="B834" s="46" t="s">
        <v>162</v>
      </c>
      <c r="C834" s="46">
        <v>0.31956735496558503</v>
      </c>
      <c r="D834" s="46">
        <v>0.34660766961651918</v>
      </c>
      <c r="E834" s="46">
        <v>0.15585054080629301</v>
      </c>
      <c r="F834" s="46">
        <v>5.1622418879056046E-2</v>
      </c>
      <c r="G834" s="46">
        <v>9.9803343166175021E-2</v>
      </c>
      <c r="H834" s="46">
        <v>4.9164208456243851E-3</v>
      </c>
      <c r="I834" s="46">
        <v>2.1632251720747297E-2</v>
      </c>
      <c r="J834" s="46">
        <v>1</v>
      </c>
      <c r="K834" s="98">
        <v>2034</v>
      </c>
      <c r="L834" s="98"/>
      <c r="M834" s="98" t="s">
        <v>162</v>
      </c>
      <c r="N834" s="98" t="s">
        <v>162</v>
      </c>
      <c r="O834" s="46">
        <v>0.3</v>
      </c>
      <c r="P834" s="46">
        <v>0.34</v>
      </c>
      <c r="Q834" s="46">
        <v>0.32600000000000001</v>
      </c>
      <c r="R834" s="46">
        <v>0.36799999999999999</v>
      </c>
      <c r="S834" s="46">
        <v>0.14099999999999999</v>
      </c>
      <c r="T834" s="46">
        <v>0.17199999999999999</v>
      </c>
      <c r="U834" s="46">
        <v>4.2999999999999997E-2</v>
      </c>
      <c r="V834" s="46">
        <v>6.2E-2</v>
      </c>
      <c r="W834" s="46">
        <v>8.7999999999999995E-2</v>
      </c>
      <c r="X834" s="46">
        <v>0.114</v>
      </c>
      <c r="Y834" s="46">
        <v>3.0000000000000001E-3</v>
      </c>
      <c r="Z834" s="46">
        <v>8.9999999999999993E-3</v>
      </c>
      <c r="AA834" s="46">
        <v>1.6E-2</v>
      </c>
      <c r="AB834" s="46">
        <v>2.9000000000000001E-2</v>
      </c>
      <c r="AC834" s="46"/>
    </row>
    <row r="835" spans="1:29" x14ac:dyDescent="0.25">
      <c r="A835" s="98" t="s">
        <v>3312</v>
      </c>
      <c r="B835" s="46" t="s">
        <v>162</v>
      </c>
      <c r="C835" s="46">
        <v>0.40454545454545454</v>
      </c>
      <c r="D835" s="46">
        <v>0.38636363636363635</v>
      </c>
      <c r="E835" s="46">
        <v>0.1</v>
      </c>
      <c r="F835" s="46" t="s">
        <v>162</v>
      </c>
      <c r="G835" s="46">
        <v>7.7272727272727271E-2</v>
      </c>
      <c r="H835" s="46" t="s">
        <v>162</v>
      </c>
      <c r="I835" s="46">
        <v>3.1818181818181815E-2</v>
      </c>
      <c r="J835" s="46">
        <v>1</v>
      </c>
      <c r="K835" s="98">
        <v>440</v>
      </c>
      <c r="L835" s="98"/>
      <c r="M835" s="98" t="s">
        <v>162</v>
      </c>
      <c r="N835" s="98" t="s">
        <v>162</v>
      </c>
      <c r="O835" s="46">
        <v>0.36</v>
      </c>
      <c r="P835" s="46">
        <v>0.45100000000000001</v>
      </c>
      <c r="Q835" s="46">
        <v>0.34200000000000003</v>
      </c>
      <c r="R835" s="46">
        <v>0.433</v>
      </c>
      <c r="S835" s="46">
        <v>7.4999999999999997E-2</v>
      </c>
      <c r="T835" s="46">
        <v>0.13200000000000001</v>
      </c>
      <c r="U835" s="46" t="s">
        <v>162</v>
      </c>
      <c r="V835" s="46" t="s">
        <v>162</v>
      </c>
      <c r="W835" s="46">
        <v>5.6000000000000001E-2</v>
      </c>
      <c r="X835" s="46">
        <v>0.106</v>
      </c>
      <c r="Y835" s="46" t="s">
        <v>162</v>
      </c>
      <c r="Z835" s="46" t="s">
        <v>162</v>
      </c>
      <c r="AA835" s="46">
        <v>1.9E-2</v>
      </c>
      <c r="AB835" s="46">
        <v>5.2999999999999999E-2</v>
      </c>
      <c r="AC835" s="46"/>
    </row>
    <row r="836" spans="1:29" x14ac:dyDescent="0.25">
      <c r="A836" s="98" t="s">
        <v>3313</v>
      </c>
      <c r="B836" s="46">
        <v>4.7443267776096823E-2</v>
      </c>
      <c r="C836" s="46">
        <v>0.30402420574886535</v>
      </c>
      <c r="D836" s="46">
        <v>0.24907715582450832</v>
      </c>
      <c r="E836" s="46">
        <v>0.11915279878971256</v>
      </c>
      <c r="F836" s="46">
        <v>2.6021180030257187E-2</v>
      </c>
      <c r="G836" s="46">
        <v>0.22021180030257187</v>
      </c>
      <c r="H836" s="46">
        <v>3.6308623298033282E-3</v>
      </c>
      <c r="I836" s="46">
        <v>3.0438729198184567E-2</v>
      </c>
      <c r="J836" s="46">
        <v>1</v>
      </c>
      <c r="K836" s="98">
        <v>16525</v>
      </c>
      <c r="L836" s="98"/>
      <c r="M836" s="98">
        <v>4.3999999999999997E-2</v>
      </c>
      <c r="N836" s="98">
        <v>5.0999999999999997E-2</v>
      </c>
      <c r="O836" s="46">
        <v>0.29699999999999999</v>
      </c>
      <c r="P836" s="46">
        <v>0.311</v>
      </c>
      <c r="Q836" s="46">
        <v>0.24299999999999999</v>
      </c>
      <c r="R836" s="46">
        <v>0.25600000000000001</v>
      </c>
      <c r="S836" s="46">
        <v>0.114</v>
      </c>
      <c r="T836" s="46">
        <v>0.124</v>
      </c>
      <c r="U836" s="46">
        <v>2.4E-2</v>
      </c>
      <c r="V836" s="46">
        <v>2.9000000000000001E-2</v>
      </c>
      <c r="W836" s="46">
        <v>0.214</v>
      </c>
      <c r="X836" s="46">
        <v>0.22700000000000001</v>
      </c>
      <c r="Y836" s="46">
        <v>3.0000000000000001E-3</v>
      </c>
      <c r="Z836" s="46">
        <v>5.0000000000000001E-3</v>
      </c>
      <c r="AA836" s="46">
        <v>2.8000000000000001E-2</v>
      </c>
      <c r="AB836" s="46">
        <v>3.3000000000000002E-2</v>
      </c>
      <c r="AC836" s="46"/>
    </row>
    <row r="837" spans="1:29" x14ac:dyDescent="0.25">
      <c r="A837" s="98" t="s">
        <v>3314</v>
      </c>
      <c r="B837" s="46" t="s">
        <v>162</v>
      </c>
      <c r="C837" s="46">
        <v>0.19518072289156627</v>
      </c>
      <c r="D837" s="46">
        <v>0.28674698795180725</v>
      </c>
      <c r="E837" s="46">
        <v>0.2</v>
      </c>
      <c r="F837" s="46">
        <v>1.9277108433734941E-2</v>
      </c>
      <c r="G837" s="46">
        <v>0.26265060240963856</v>
      </c>
      <c r="H837" s="46">
        <v>2.4096385542168677E-3</v>
      </c>
      <c r="I837" s="46">
        <v>3.3734939759036145E-2</v>
      </c>
      <c r="J837" s="46">
        <v>1</v>
      </c>
      <c r="K837" s="98">
        <v>415</v>
      </c>
      <c r="L837" s="98"/>
      <c r="M837" s="98" t="s">
        <v>162</v>
      </c>
      <c r="N837" s="98" t="s">
        <v>162</v>
      </c>
      <c r="O837" s="46">
        <v>0.16</v>
      </c>
      <c r="P837" s="46">
        <v>0.23599999999999999</v>
      </c>
      <c r="Q837" s="46">
        <v>0.245</v>
      </c>
      <c r="R837" s="46">
        <v>0.33200000000000002</v>
      </c>
      <c r="S837" s="46">
        <v>0.16400000000000001</v>
      </c>
      <c r="T837" s="46">
        <v>0.24099999999999999</v>
      </c>
      <c r="U837" s="46">
        <v>0.01</v>
      </c>
      <c r="V837" s="46">
        <v>3.7999999999999999E-2</v>
      </c>
      <c r="W837" s="46">
        <v>0.223</v>
      </c>
      <c r="X837" s="46">
        <v>0.307</v>
      </c>
      <c r="Y837" s="46">
        <v>0</v>
      </c>
      <c r="Z837" s="46">
        <v>1.4E-2</v>
      </c>
      <c r="AA837" s="46">
        <v>0.02</v>
      </c>
      <c r="AB837" s="46">
        <v>5.6000000000000001E-2</v>
      </c>
      <c r="AC837" s="46"/>
    </row>
    <row r="838" spans="1:29" x14ac:dyDescent="0.25">
      <c r="A838" s="98" t="s">
        <v>3315</v>
      </c>
      <c r="B838" s="46" t="s">
        <v>162</v>
      </c>
      <c r="C838" s="46">
        <v>0.32412523020257827</v>
      </c>
      <c r="D838" s="46">
        <v>0.29097605893186002</v>
      </c>
      <c r="E838" s="46">
        <v>0.1279926335174954</v>
      </c>
      <c r="F838" s="46">
        <v>3.959484346224678E-2</v>
      </c>
      <c r="G838" s="46">
        <v>0.17127071823204421</v>
      </c>
      <c r="H838" s="46">
        <v>9.2081031307550648E-4</v>
      </c>
      <c r="I838" s="46">
        <v>4.5119705340699819E-2</v>
      </c>
      <c r="J838" s="46">
        <v>1</v>
      </c>
      <c r="K838" s="98">
        <v>1086</v>
      </c>
      <c r="L838" s="98"/>
      <c r="M838" s="98" t="s">
        <v>162</v>
      </c>
      <c r="N838" s="98" t="s">
        <v>162</v>
      </c>
      <c r="O838" s="46">
        <v>0.29699999999999999</v>
      </c>
      <c r="P838" s="46">
        <v>0.35299999999999998</v>
      </c>
      <c r="Q838" s="46">
        <v>0.26500000000000001</v>
      </c>
      <c r="R838" s="46">
        <v>0.31900000000000001</v>
      </c>
      <c r="S838" s="46">
        <v>0.109</v>
      </c>
      <c r="T838" s="46">
        <v>0.14899999999999999</v>
      </c>
      <c r="U838" s="46">
        <v>0.03</v>
      </c>
      <c r="V838" s="46">
        <v>5.2999999999999999E-2</v>
      </c>
      <c r="W838" s="46">
        <v>0.15</v>
      </c>
      <c r="X838" s="46">
        <v>0.19500000000000001</v>
      </c>
      <c r="Y838" s="46">
        <v>0</v>
      </c>
      <c r="Z838" s="46">
        <v>5.0000000000000001E-3</v>
      </c>
      <c r="AA838" s="46">
        <v>3.4000000000000002E-2</v>
      </c>
      <c r="AB838" s="46">
        <v>5.8999999999999997E-2</v>
      </c>
      <c r="AC838" s="46"/>
    </row>
    <row r="839" spans="1:29" x14ac:dyDescent="0.25">
      <c r="A839" s="98" t="s">
        <v>3316</v>
      </c>
      <c r="B839" s="46" t="s">
        <v>162</v>
      </c>
      <c r="C839" s="46">
        <v>7.6433121019108277E-2</v>
      </c>
      <c r="D839" s="46">
        <v>0.20382165605095542</v>
      </c>
      <c r="E839" s="46">
        <v>7.0063694267515922E-2</v>
      </c>
      <c r="F839" s="46">
        <v>2.5477707006369428E-2</v>
      </c>
      <c r="G839" s="46">
        <v>0.56050955414012738</v>
      </c>
      <c r="H839" s="46">
        <v>7.9617834394904463E-4</v>
      </c>
      <c r="I839" s="46">
        <v>6.2898089171974522E-2</v>
      </c>
      <c r="J839" s="46">
        <v>1</v>
      </c>
      <c r="K839" s="98">
        <v>1256</v>
      </c>
      <c r="L839" s="98"/>
      <c r="M839" s="98" t="s">
        <v>162</v>
      </c>
      <c r="N839" s="98" t="s">
        <v>162</v>
      </c>
      <c r="O839" s="46">
        <v>6.3E-2</v>
      </c>
      <c r="P839" s="46">
        <v>9.1999999999999998E-2</v>
      </c>
      <c r="Q839" s="46">
        <v>0.182</v>
      </c>
      <c r="R839" s="46">
        <v>0.22700000000000001</v>
      </c>
      <c r="S839" s="46">
        <v>5.7000000000000002E-2</v>
      </c>
      <c r="T839" s="46">
        <v>8.5999999999999993E-2</v>
      </c>
      <c r="U839" s="46">
        <v>1.7999999999999999E-2</v>
      </c>
      <c r="V839" s="46">
        <v>3.5999999999999997E-2</v>
      </c>
      <c r="W839" s="46">
        <v>0.53300000000000003</v>
      </c>
      <c r="X839" s="46">
        <v>0.58799999999999997</v>
      </c>
      <c r="Y839" s="46">
        <v>0</v>
      </c>
      <c r="Z839" s="46">
        <v>4.0000000000000001E-3</v>
      </c>
      <c r="AA839" s="46">
        <v>5.0999999999999997E-2</v>
      </c>
      <c r="AB839" s="46">
        <v>7.8E-2</v>
      </c>
      <c r="AC839" s="46"/>
    </row>
    <row r="840" spans="1:29" x14ac:dyDescent="0.25">
      <c r="A840" s="98" t="s">
        <v>3317</v>
      </c>
      <c r="B840" s="46">
        <v>2.6578073089700998E-3</v>
      </c>
      <c r="C840" s="46" t="s">
        <v>162</v>
      </c>
      <c r="D840" s="46">
        <v>0.67308970099667775</v>
      </c>
      <c r="E840" s="46">
        <v>0.25980066445182726</v>
      </c>
      <c r="F840" s="46">
        <v>9.9667774086378731E-3</v>
      </c>
      <c r="G840" s="46">
        <v>2.6578073089700998E-3</v>
      </c>
      <c r="H840" s="46" t="s">
        <v>162</v>
      </c>
      <c r="I840" s="46">
        <v>5.1827242524916946E-2</v>
      </c>
      <c r="J840" s="46">
        <v>1</v>
      </c>
      <c r="K840" s="98">
        <v>3010</v>
      </c>
      <c r="L840" s="98"/>
      <c r="M840" s="98">
        <v>1E-3</v>
      </c>
      <c r="N840" s="98">
        <v>5.0000000000000001E-3</v>
      </c>
      <c r="O840" s="46" t="s">
        <v>162</v>
      </c>
      <c r="P840" s="46" t="s">
        <v>162</v>
      </c>
      <c r="Q840" s="46">
        <v>0.65600000000000003</v>
      </c>
      <c r="R840" s="46">
        <v>0.69</v>
      </c>
      <c r="S840" s="46">
        <v>0.24399999999999999</v>
      </c>
      <c r="T840" s="46">
        <v>0.27600000000000002</v>
      </c>
      <c r="U840" s="46">
        <v>7.0000000000000001E-3</v>
      </c>
      <c r="V840" s="46">
        <v>1.4E-2</v>
      </c>
      <c r="W840" s="46">
        <v>1E-3</v>
      </c>
      <c r="X840" s="46">
        <v>5.0000000000000001E-3</v>
      </c>
      <c r="Y840" s="46" t="s">
        <v>162</v>
      </c>
      <c r="Z840" s="46" t="s">
        <v>162</v>
      </c>
      <c r="AA840" s="46">
        <v>4.3999999999999997E-2</v>
      </c>
      <c r="AB840" s="46">
        <v>0.06</v>
      </c>
      <c r="AC840" s="46"/>
    </row>
    <row r="841" spans="1:29" x14ac:dyDescent="0.25">
      <c r="A841" s="98" t="s">
        <v>3318</v>
      </c>
      <c r="B841" s="46">
        <v>1.7212526894573272E-2</v>
      </c>
      <c r="C841" s="46">
        <v>0.25555821180970595</v>
      </c>
      <c r="D841" s="46">
        <v>0.28974420272531676</v>
      </c>
      <c r="E841" s="46">
        <v>7.8651685393258425E-2</v>
      </c>
      <c r="F841" s="46">
        <v>5.7614152522113313E-2</v>
      </c>
      <c r="G841" s="46">
        <v>0.24695194836241932</v>
      </c>
      <c r="H841" s="46">
        <v>9.562514941429596E-4</v>
      </c>
      <c r="I841" s="46">
        <v>5.3311020798469999E-2</v>
      </c>
      <c r="J841" s="46">
        <v>1</v>
      </c>
      <c r="K841" s="98">
        <v>4183</v>
      </c>
      <c r="L841" s="98"/>
      <c r="M841" s="98">
        <v>1.4E-2</v>
      </c>
      <c r="N841" s="98">
        <v>2.1999999999999999E-2</v>
      </c>
      <c r="O841" s="46">
        <v>0.24299999999999999</v>
      </c>
      <c r="P841" s="46">
        <v>0.26900000000000002</v>
      </c>
      <c r="Q841" s="46">
        <v>0.27600000000000002</v>
      </c>
      <c r="R841" s="46">
        <v>0.30399999999999999</v>
      </c>
      <c r="S841" s="46">
        <v>7.0999999999999994E-2</v>
      </c>
      <c r="T841" s="46">
        <v>8.6999999999999994E-2</v>
      </c>
      <c r="U841" s="46">
        <v>5.0999999999999997E-2</v>
      </c>
      <c r="V841" s="46">
        <v>6.5000000000000002E-2</v>
      </c>
      <c r="W841" s="46">
        <v>0.23400000000000001</v>
      </c>
      <c r="X841" s="46">
        <v>0.26</v>
      </c>
      <c r="Y841" s="46">
        <v>0</v>
      </c>
      <c r="Z841" s="46">
        <v>2E-3</v>
      </c>
      <c r="AA841" s="46">
        <v>4.7E-2</v>
      </c>
      <c r="AB841" s="46">
        <v>6.0999999999999999E-2</v>
      </c>
      <c r="AC841" s="46"/>
    </row>
    <row r="842" spans="1:29" x14ac:dyDescent="0.25">
      <c r="A842" s="98" t="s">
        <v>3319</v>
      </c>
      <c r="B842" s="46">
        <v>0.30384307445956765</v>
      </c>
      <c r="C842" s="46">
        <v>0.40132105684547636</v>
      </c>
      <c r="D842" s="46">
        <v>0.15852682145716573</v>
      </c>
      <c r="E842" s="46">
        <v>3.2826261008807048E-2</v>
      </c>
      <c r="F842" s="46">
        <v>2.4019215372297837E-3</v>
      </c>
      <c r="G842" s="46">
        <v>3.8230584467574061E-2</v>
      </c>
      <c r="H842" s="46">
        <v>2.0016012810248197E-4</v>
      </c>
      <c r="I842" s="46">
        <v>6.2650120096076858E-2</v>
      </c>
      <c r="J842" s="46">
        <v>1.0000000000000002</v>
      </c>
      <c r="K842" s="98">
        <v>4996</v>
      </c>
      <c r="L842" s="98"/>
      <c r="M842" s="98">
        <v>0.29099999999999998</v>
      </c>
      <c r="N842" s="98">
        <v>0.317</v>
      </c>
      <c r="O842" s="46">
        <v>0.38800000000000001</v>
      </c>
      <c r="P842" s="46">
        <v>0.41499999999999998</v>
      </c>
      <c r="Q842" s="46">
        <v>0.14899999999999999</v>
      </c>
      <c r="R842" s="46">
        <v>0.16900000000000001</v>
      </c>
      <c r="S842" s="46">
        <v>2.8000000000000001E-2</v>
      </c>
      <c r="T842" s="46">
        <v>3.7999999999999999E-2</v>
      </c>
      <c r="U842" s="46">
        <v>1E-3</v>
      </c>
      <c r="V842" s="46">
        <v>4.0000000000000001E-3</v>
      </c>
      <c r="W842" s="46">
        <v>3.3000000000000002E-2</v>
      </c>
      <c r="X842" s="46">
        <v>4.3999999999999997E-2</v>
      </c>
      <c r="Y842" s="46">
        <v>0</v>
      </c>
      <c r="Z842" s="46">
        <v>1E-3</v>
      </c>
      <c r="AA842" s="46">
        <v>5.6000000000000001E-2</v>
      </c>
      <c r="AB842" s="46">
        <v>7.0000000000000007E-2</v>
      </c>
      <c r="AC842" s="46"/>
    </row>
    <row r="843" spans="1:29" x14ac:dyDescent="0.25">
      <c r="A843" s="98" t="s">
        <v>3320</v>
      </c>
      <c r="B843" s="46" t="s">
        <v>162</v>
      </c>
      <c r="C843" s="46">
        <v>0.23315789473684209</v>
      </c>
      <c r="D843" s="46">
        <v>0.22315789473684211</v>
      </c>
      <c r="E843" s="46">
        <v>0.12</v>
      </c>
      <c r="F843" s="46">
        <v>3.2105263157894734E-2</v>
      </c>
      <c r="G843" s="46">
        <v>0.34842105263157896</v>
      </c>
      <c r="H843" s="46">
        <v>2.631578947368421E-4</v>
      </c>
      <c r="I843" s="46">
        <v>4.2894736842105263E-2</v>
      </c>
      <c r="J843" s="46">
        <v>1</v>
      </c>
      <c r="K843" s="98">
        <v>3800</v>
      </c>
      <c r="L843" s="98"/>
      <c r="M843" s="98" t="s">
        <v>162</v>
      </c>
      <c r="N843" s="98" t="s">
        <v>162</v>
      </c>
      <c r="O843" s="46">
        <v>0.22</v>
      </c>
      <c r="P843" s="46">
        <v>0.247</v>
      </c>
      <c r="Q843" s="46">
        <v>0.21</v>
      </c>
      <c r="R843" s="46">
        <v>0.23699999999999999</v>
      </c>
      <c r="S843" s="46">
        <v>0.11</v>
      </c>
      <c r="T843" s="46">
        <v>0.13100000000000001</v>
      </c>
      <c r="U843" s="46">
        <v>2.7E-2</v>
      </c>
      <c r="V843" s="46">
        <v>3.7999999999999999E-2</v>
      </c>
      <c r="W843" s="46">
        <v>0.33300000000000002</v>
      </c>
      <c r="X843" s="46">
        <v>0.36399999999999999</v>
      </c>
      <c r="Y843" s="46">
        <v>0</v>
      </c>
      <c r="Z843" s="46">
        <v>1E-3</v>
      </c>
      <c r="AA843" s="46">
        <v>3.6999999999999998E-2</v>
      </c>
      <c r="AB843" s="46">
        <v>0.05</v>
      </c>
      <c r="AC843" s="46"/>
    </row>
    <row r="844" spans="1:29" x14ac:dyDescent="0.25">
      <c r="A844" s="98" t="s">
        <v>3321</v>
      </c>
      <c r="B844" s="46" t="s">
        <v>162</v>
      </c>
      <c r="C844" s="46">
        <v>0.40740740740740738</v>
      </c>
      <c r="D844" s="46">
        <v>0.34625322997416019</v>
      </c>
      <c r="E844" s="46">
        <v>7.4935400516795869E-2</v>
      </c>
      <c r="F844" s="46">
        <v>1.3781223083548665E-2</v>
      </c>
      <c r="G844" s="46">
        <v>1.2919896640826873E-2</v>
      </c>
      <c r="H844" s="46" t="s">
        <v>162</v>
      </c>
      <c r="I844" s="46">
        <v>0.14470284237726097</v>
      </c>
      <c r="J844" s="46">
        <v>0.99999999999999989</v>
      </c>
      <c r="K844" s="98">
        <v>1161</v>
      </c>
      <c r="L844" s="98"/>
      <c r="M844" s="98" t="s">
        <v>162</v>
      </c>
      <c r="N844" s="98" t="s">
        <v>162</v>
      </c>
      <c r="O844" s="46">
        <v>0.379</v>
      </c>
      <c r="P844" s="46">
        <v>0.436</v>
      </c>
      <c r="Q844" s="46">
        <v>0.31900000000000001</v>
      </c>
      <c r="R844" s="46">
        <v>0.374</v>
      </c>
      <c r="S844" s="46">
        <v>6.0999999999999999E-2</v>
      </c>
      <c r="T844" s="46">
        <v>9.1999999999999998E-2</v>
      </c>
      <c r="U844" s="46">
        <v>8.9999999999999993E-3</v>
      </c>
      <c r="V844" s="46">
        <v>2.1999999999999999E-2</v>
      </c>
      <c r="W844" s="46">
        <v>8.0000000000000002E-3</v>
      </c>
      <c r="X844" s="46">
        <v>2.1000000000000001E-2</v>
      </c>
      <c r="Y844" s="46" t="s">
        <v>162</v>
      </c>
      <c r="Z844" s="46" t="s">
        <v>162</v>
      </c>
      <c r="AA844" s="46">
        <v>0.126</v>
      </c>
      <c r="AB844" s="46">
        <v>0.16600000000000001</v>
      </c>
      <c r="AC844" s="46"/>
    </row>
    <row r="845" spans="1:29" x14ac:dyDescent="0.25">
      <c r="A845" s="98" t="s">
        <v>3322</v>
      </c>
      <c r="B845" s="46" t="s">
        <v>162</v>
      </c>
      <c r="C845" s="46">
        <v>0.15567911040508339</v>
      </c>
      <c r="D845" s="46">
        <v>0.37887212073073867</v>
      </c>
      <c r="E845" s="46">
        <v>0.11119936457505956</v>
      </c>
      <c r="F845" s="46">
        <v>2.9388403494837172E-2</v>
      </c>
      <c r="G845" s="46">
        <v>0.26290706910246225</v>
      </c>
      <c r="H845" s="46" t="s">
        <v>162</v>
      </c>
      <c r="I845" s="46">
        <v>6.1953931691818905E-2</v>
      </c>
      <c r="J845" s="46">
        <v>1</v>
      </c>
      <c r="K845" s="98">
        <v>1259</v>
      </c>
      <c r="L845" s="98"/>
      <c r="M845" s="98" t="s">
        <v>162</v>
      </c>
      <c r="N845" s="98" t="s">
        <v>162</v>
      </c>
      <c r="O845" s="46">
        <v>0.13700000000000001</v>
      </c>
      <c r="P845" s="46">
        <v>0.17699999999999999</v>
      </c>
      <c r="Q845" s="46">
        <v>0.35199999999999998</v>
      </c>
      <c r="R845" s="46">
        <v>0.40600000000000003</v>
      </c>
      <c r="S845" s="46">
        <v>9.5000000000000001E-2</v>
      </c>
      <c r="T845" s="46">
        <v>0.13</v>
      </c>
      <c r="U845" s="46">
        <v>2.1000000000000001E-2</v>
      </c>
      <c r="V845" s="46">
        <v>0.04</v>
      </c>
      <c r="W845" s="46">
        <v>0.23899999999999999</v>
      </c>
      <c r="X845" s="46">
        <v>0.28799999999999998</v>
      </c>
      <c r="Y845" s="46" t="s">
        <v>162</v>
      </c>
      <c r="Z845" s="46" t="s">
        <v>162</v>
      </c>
      <c r="AA845" s="46">
        <v>0.05</v>
      </c>
      <c r="AB845" s="46">
        <v>7.6999999999999999E-2</v>
      </c>
      <c r="AC845" s="46"/>
    </row>
    <row r="846" spans="1:29" x14ac:dyDescent="0.25">
      <c r="A846" s="98" t="s">
        <v>3323</v>
      </c>
      <c r="B846" s="46" t="s">
        <v>162</v>
      </c>
      <c r="C846" s="46">
        <v>0.38175270108043219</v>
      </c>
      <c r="D846" s="46">
        <v>0.21128451380552221</v>
      </c>
      <c r="E846" s="46">
        <v>7.5630252100840331E-2</v>
      </c>
      <c r="F846" s="46">
        <v>0.10204081632653061</v>
      </c>
      <c r="G846" s="46">
        <v>0.18127250900360145</v>
      </c>
      <c r="H846" s="46" t="s">
        <v>162</v>
      </c>
      <c r="I846" s="46">
        <v>4.8019207683073231E-2</v>
      </c>
      <c r="J846" s="46">
        <v>1</v>
      </c>
      <c r="K846" s="98">
        <v>833</v>
      </c>
      <c r="L846" s="98"/>
      <c r="M846" s="98" t="s">
        <v>162</v>
      </c>
      <c r="N846" s="98" t="s">
        <v>162</v>
      </c>
      <c r="O846" s="46">
        <v>0.34899999999999998</v>
      </c>
      <c r="P846" s="46">
        <v>0.41499999999999998</v>
      </c>
      <c r="Q846" s="46">
        <v>0.185</v>
      </c>
      <c r="R846" s="46">
        <v>0.24</v>
      </c>
      <c r="S846" s="46">
        <v>0.06</v>
      </c>
      <c r="T846" s="46">
        <v>9.6000000000000002E-2</v>
      </c>
      <c r="U846" s="46">
        <v>8.3000000000000004E-2</v>
      </c>
      <c r="V846" s="46">
        <v>0.124</v>
      </c>
      <c r="W846" s="46">
        <v>0.157</v>
      </c>
      <c r="X846" s="46">
        <v>0.20899999999999999</v>
      </c>
      <c r="Y846" s="46" t="s">
        <v>162</v>
      </c>
      <c r="Z846" s="46" t="s">
        <v>162</v>
      </c>
      <c r="AA846" s="46">
        <v>3.5000000000000003E-2</v>
      </c>
      <c r="AB846" s="46">
        <v>6.5000000000000002E-2</v>
      </c>
      <c r="AC846" s="46"/>
    </row>
    <row r="847" spans="1:29" x14ac:dyDescent="0.25">
      <c r="A847" s="98" t="s">
        <v>3324</v>
      </c>
      <c r="B847" s="46" t="s">
        <v>162</v>
      </c>
      <c r="C847" s="46">
        <v>0.10549943883277217</v>
      </c>
      <c r="D847" s="46">
        <v>0.23007856341189675</v>
      </c>
      <c r="E847" s="46">
        <v>8.1930415263748599E-2</v>
      </c>
      <c r="F847" s="46">
        <v>4.8260381593714929E-2</v>
      </c>
      <c r="G847" s="46">
        <v>0.46576879910213242</v>
      </c>
      <c r="H847" s="46">
        <v>1.1223344556677891E-3</v>
      </c>
      <c r="I847" s="46">
        <v>6.7340067340067339E-2</v>
      </c>
      <c r="J847" s="46">
        <v>1</v>
      </c>
      <c r="K847" s="98">
        <v>891</v>
      </c>
      <c r="L847" s="98"/>
      <c r="M847" s="98" t="s">
        <v>162</v>
      </c>
      <c r="N847" s="98" t="s">
        <v>162</v>
      </c>
      <c r="O847" s="46">
        <v>8.6999999999999994E-2</v>
      </c>
      <c r="P847" s="46">
        <v>0.127</v>
      </c>
      <c r="Q847" s="46">
        <v>0.20399999999999999</v>
      </c>
      <c r="R847" s="46">
        <v>0.25900000000000001</v>
      </c>
      <c r="S847" s="46">
        <v>6.6000000000000003E-2</v>
      </c>
      <c r="T847" s="46">
        <v>0.10199999999999999</v>
      </c>
      <c r="U847" s="46">
        <v>3.5999999999999997E-2</v>
      </c>
      <c r="V847" s="46">
        <v>6.4000000000000001E-2</v>
      </c>
      <c r="W847" s="46">
        <v>0.433</v>
      </c>
      <c r="X847" s="46">
        <v>0.499</v>
      </c>
      <c r="Y847" s="46">
        <v>0</v>
      </c>
      <c r="Z847" s="46">
        <v>6.0000000000000001E-3</v>
      </c>
      <c r="AA847" s="46">
        <v>5.2999999999999999E-2</v>
      </c>
      <c r="AB847" s="46">
        <v>8.5999999999999993E-2</v>
      </c>
      <c r="AC847" s="46"/>
    </row>
    <row r="848" spans="1:29" x14ac:dyDescent="0.25">
      <c r="A848" s="98" t="s">
        <v>3325</v>
      </c>
      <c r="B848" s="46" t="s">
        <v>162</v>
      </c>
      <c r="C848" s="46">
        <v>0.29486309119710341</v>
      </c>
      <c r="D848" s="46">
        <v>0.41932563928490607</v>
      </c>
      <c r="E848" s="46">
        <v>9.6854491966508263E-2</v>
      </c>
      <c r="F848" s="46">
        <v>4.4353926227653315E-2</v>
      </c>
      <c r="G848" s="46">
        <v>7.0151618013125139E-2</v>
      </c>
      <c r="H848" s="46">
        <v>2.2629554197782303E-4</v>
      </c>
      <c r="I848" s="46">
        <v>7.4224937768725963E-2</v>
      </c>
      <c r="J848" s="46">
        <v>1</v>
      </c>
      <c r="K848" s="98">
        <v>4419</v>
      </c>
      <c r="L848" s="98"/>
      <c r="M848" s="98" t="s">
        <v>162</v>
      </c>
      <c r="N848" s="98" t="s">
        <v>162</v>
      </c>
      <c r="O848" s="46">
        <v>0.28199999999999997</v>
      </c>
      <c r="P848" s="46">
        <v>0.308</v>
      </c>
      <c r="Q848" s="46">
        <v>0.40500000000000003</v>
      </c>
      <c r="R848" s="46">
        <v>0.434</v>
      </c>
      <c r="S848" s="46">
        <v>8.7999999999999995E-2</v>
      </c>
      <c r="T848" s="46">
        <v>0.106</v>
      </c>
      <c r="U848" s="46">
        <v>3.9E-2</v>
      </c>
      <c r="V848" s="46">
        <v>5.0999999999999997E-2</v>
      </c>
      <c r="W848" s="46">
        <v>6.3E-2</v>
      </c>
      <c r="X848" s="46">
        <v>7.8E-2</v>
      </c>
      <c r="Y848" s="46">
        <v>0</v>
      </c>
      <c r="Z848" s="46">
        <v>1E-3</v>
      </c>
      <c r="AA848" s="46">
        <v>6.7000000000000004E-2</v>
      </c>
      <c r="AB848" s="46">
        <v>8.2000000000000003E-2</v>
      </c>
      <c r="AC848" s="46"/>
    </row>
    <row r="849" spans="1:29" x14ac:dyDescent="0.25">
      <c r="A849" s="98" t="s">
        <v>3326</v>
      </c>
      <c r="B849" s="46" t="s">
        <v>162</v>
      </c>
      <c r="C849" s="46">
        <v>0.39561707035755478</v>
      </c>
      <c r="D849" s="46">
        <v>0.39907727797001152</v>
      </c>
      <c r="E849" s="46">
        <v>5.7670126874279123E-2</v>
      </c>
      <c r="F849" s="46">
        <v>1.4994232987312572E-2</v>
      </c>
      <c r="G849" s="46">
        <v>7.4971164936562862E-2</v>
      </c>
      <c r="H849" s="46" t="s">
        <v>162</v>
      </c>
      <c r="I849" s="46">
        <v>5.7670126874279123E-2</v>
      </c>
      <c r="J849" s="46">
        <v>1</v>
      </c>
      <c r="K849" s="98">
        <v>867</v>
      </c>
      <c r="L849" s="98"/>
      <c r="M849" s="98" t="s">
        <v>162</v>
      </c>
      <c r="N849" s="98" t="s">
        <v>162</v>
      </c>
      <c r="O849" s="46">
        <v>0.36399999999999999</v>
      </c>
      <c r="P849" s="46">
        <v>0.42899999999999999</v>
      </c>
      <c r="Q849" s="46">
        <v>0.36699999999999999</v>
      </c>
      <c r="R849" s="46">
        <v>0.432</v>
      </c>
      <c r="S849" s="46">
        <v>4.3999999999999997E-2</v>
      </c>
      <c r="T849" s="46">
        <v>7.4999999999999997E-2</v>
      </c>
      <c r="U849" s="46">
        <v>8.9999999999999993E-3</v>
      </c>
      <c r="V849" s="46">
        <v>2.5000000000000001E-2</v>
      </c>
      <c r="W849" s="46">
        <v>5.8999999999999997E-2</v>
      </c>
      <c r="X849" s="46">
        <v>9.4E-2</v>
      </c>
      <c r="Y849" s="46" t="s">
        <v>162</v>
      </c>
      <c r="Z849" s="46" t="s">
        <v>162</v>
      </c>
      <c r="AA849" s="46">
        <v>4.3999999999999997E-2</v>
      </c>
      <c r="AB849" s="46">
        <v>7.4999999999999997E-2</v>
      </c>
      <c r="AC849" s="46"/>
    </row>
    <row r="850" spans="1:29" x14ac:dyDescent="0.25">
      <c r="A850" s="98" t="s">
        <v>3327</v>
      </c>
      <c r="B850" s="46">
        <v>5.0187703858698994E-2</v>
      </c>
      <c r="C850" s="46">
        <v>0.25807742014893226</v>
      </c>
      <c r="D850" s="46">
        <v>0.28866391777955569</v>
      </c>
      <c r="E850" s="46">
        <v>9.5267401070835131E-2</v>
      </c>
      <c r="F850" s="46">
        <v>3.550987753092498E-2</v>
      </c>
      <c r="G850" s="46">
        <v>0.20933595913594683</v>
      </c>
      <c r="H850" s="46">
        <v>3.3848236814573203E-4</v>
      </c>
      <c r="I850" s="46">
        <v>6.2619238106960434E-2</v>
      </c>
      <c r="J850" s="46">
        <v>0.99999999999999989</v>
      </c>
      <c r="K850" s="98">
        <v>32498</v>
      </c>
      <c r="L850" s="98"/>
      <c r="M850" s="98">
        <v>4.8000000000000001E-2</v>
      </c>
      <c r="N850" s="98">
        <v>5.2999999999999999E-2</v>
      </c>
      <c r="O850" s="46">
        <v>0.253</v>
      </c>
      <c r="P850" s="46">
        <v>0.26300000000000001</v>
      </c>
      <c r="Q850" s="46">
        <v>0.28399999999999997</v>
      </c>
      <c r="R850" s="46">
        <v>0.29399999999999998</v>
      </c>
      <c r="S850" s="46">
        <v>9.1999999999999998E-2</v>
      </c>
      <c r="T850" s="46">
        <v>9.9000000000000005E-2</v>
      </c>
      <c r="U850" s="46">
        <v>3.4000000000000002E-2</v>
      </c>
      <c r="V850" s="46">
        <v>3.7999999999999999E-2</v>
      </c>
      <c r="W850" s="46">
        <v>0.20499999999999999</v>
      </c>
      <c r="X850" s="46">
        <v>0.214</v>
      </c>
      <c r="Y850" s="46">
        <v>0</v>
      </c>
      <c r="Z850" s="46">
        <v>1E-3</v>
      </c>
      <c r="AA850" s="46">
        <v>0.06</v>
      </c>
      <c r="AB850" s="46">
        <v>6.5000000000000002E-2</v>
      </c>
      <c r="AC850" s="46"/>
    </row>
    <row r="851" spans="1:29" x14ac:dyDescent="0.25">
      <c r="A851" s="98" t="s">
        <v>3328</v>
      </c>
      <c r="B851" s="46" t="s">
        <v>162</v>
      </c>
      <c r="C851" s="46">
        <v>0.19327731092436976</v>
      </c>
      <c r="D851" s="46">
        <v>0.36134453781512604</v>
      </c>
      <c r="E851" s="46">
        <v>0.17787114845938376</v>
      </c>
      <c r="F851" s="46">
        <v>2.3809523809523808E-2</v>
      </c>
      <c r="G851" s="46">
        <v>0.19047619047619047</v>
      </c>
      <c r="H851" s="46" t="s">
        <v>162</v>
      </c>
      <c r="I851" s="46">
        <v>5.3221288515406161E-2</v>
      </c>
      <c r="J851" s="46">
        <v>1</v>
      </c>
      <c r="K851" s="98">
        <v>714</v>
      </c>
      <c r="L851" s="98"/>
      <c r="M851" s="98" t="s">
        <v>162</v>
      </c>
      <c r="N851" s="98" t="s">
        <v>162</v>
      </c>
      <c r="O851" s="46">
        <v>0.16600000000000001</v>
      </c>
      <c r="P851" s="46">
        <v>0.224</v>
      </c>
      <c r="Q851" s="46">
        <v>0.32700000000000001</v>
      </c>
      <c r="R851" s="46">
        <v>0.39700000000000002</v>
      </c>
      <c r="S851" s="46">
        <v>0.152</v>
      </c>
      <c r="T851" s="46">
        <v>0.20799999999999999</v>
      </c>
      <c r="U851" s="46">
        <v>1.4999999999999999E-2</v>
      </c>
      <c r="V851" s="46">
        <v>3.7999999999999999E-2</v>
      </c>
      <c r="W851" s="46">
        <v>0.16300000000000001</v>
      </c>
      <c r="X851" s="46">
        <v>0.221</v>
      </c>
      <c r="Y851" s="46" t="s">
        <v>162</v>
      </c>
      <c r="Z851" s="46" t="s">
        <v>162</v>
      </c>
      <c r="AA851" s="46">
        <v>3.9E-2</v>
      </c>
      <c r="AB851" s="46">
        <v>7.1999999999999995E-2</v>
      </c>
      <c r="AC851" s="46"/>
    </row>
    <row r="852" spans="1:29" x14ac:dyDescent="0.25">
      <c r="A852" s="98" t="s">
        <v>3329</v>
      </c>
      <c r="B852" s="46" t="s">
        <v>162</v>
      </c>
      <c r="C852" s="46">
        <v>0.2422192151556157</v>
      </c>
      <c r="D852" s="46">
        <v>0.35453315290933696</v>
      </c>
      <c r="E852" s="46">
        <v>0.12449255751014884</v>
      </c>
      <c r="F852" s="46">
        <v>4.8714479025710418E-2</v>
      </c>
      <c r="G852" s="46">
        <v>0.19350473612990526</v>
      </c>
      <c r="H852" s="46" t="s">
        <v>162</v>
      </c>
      <c r="I852" s="46">
        <v>3.6535859269282815E-2</v>
      </c>
      <c r="J852" s="46">
        <v>1</v>
      </c>
      <c r="K852" s="98">
        <v>739</v>
      </c>
      <c r="L852" s="98"/>
      <c r="M852" s="98" t="s">
        <v>162</v>
      </c>
      <c r="N852" s="98" t="s">
        <v>162</v>
      </c>
      <c r="O852" s="46">
        <v>0.21299999999999999</v>
      </c>
      <c r="P852" s="46">
        <v>0.27400000000000002</v>
      </c>
      <c r="Q852" s="46">
        <v>0.32100000000000001</v>
      </c>
      <c r="R852" s="46">
        <v>0.39</v>
      </c>
      <c r="S852" s="46">
        <v>0.10299999999999999</v>
      </c>
      <c r="T852" s="46">
        <v>0.15</v>
      </c>
      <c r="U852" s="46">
        <v>3.5000000000000003E-2</v>
      </c>
      <c r="V852" s="46">
        <v>6.7000000000000004E-2</v>
      </c>
      <c r="W852" s="46">
        <v>0.16700000000000001</v>
      </c>
      <c r="X852" s="46">
        <v>0.224</v>
      </c>
      <c r="Y852" s="46" t="s">
        <v>162</v>
      </c>
      <c r="Z852" s="46" t="s">
        <v>162</v>
      </c>
      <c r="AA852" s="46">
        <v>2.5000000000000001E-2</v>
      </c>
      <c r="AB852" s="46">
        <v>5.2999999999999999E-2</v>
      </c>
      <c r="AC852" s="46"/>
    </row>
    <row r="853" spans="1:29" x14ac:dyDescent="0.25">
      <c r="A853" s="98" t="s">
        <v>3330</v>
      </c>
      <c r="B853" s="46" t="s">
        <v>162</v>
      </c>
      <c r="C853" s="46">
        <v>7.2254335260115612E-2</v>
      </c>
      <c r="D853" s="46">
        <v>0.16184971098265896</v>
      </c>
      <c r="E853" s="46">
        <v>5.7803468208092484E-2</v>
      </c>
      <c r="F853" s="46">
        <v>7.2254335260115606E-3</v>
      </c>
      <c r="G853" s="46">
        <v>0.64161849710982655</v>
      </c>
      <c r="H853" s="46">
        <v>1.4450867052023121E-3</v>
      </c>
      <c r="I853" s="46">
        <v>5.7803468208092484E-2</v>
      </c>
      <c r="J853" s="46">
        <v>0.99999999999999989</v>
      </c>
      <c r="K853" s="98">
        <v>692</v>
      </c>
      <c r="L853" s="98"/>
      <c r="M853" s="98" t="s">
        <v>162</v>
      </c>
      <c r="N853" s="98" t="s">
        <v>162</v>
      </c>
      <c r="O853" s="46">
        <v>5.5E-2</v>
      </c>
      <c r="P853" s="46">
        <v>9.4E-2</v>
      </c>
      <c r="Q853" s="46">
        <v>0.13600000000000001</v>
      </c>
      <c r="R853" s="46">
        <v>0.191</v>
      </c>
      <c r="S853" s="46">
        <v>4.2999999999999997E-2</v>
      </c>
      <c r="T853" s="46">
        <v>7.8E-2</v>
      </c>
      <c r="U853" s="46">
        <v>3.0000000000000001E-3</v>
      </c>
      <c r="V853" s="46">
        <v>1.7000000000000001E-2</v>
      </c>
      <c r="W853" s="46">
        <v>0.60499999999999998</v>
      </c>
      <c r="X853" s="46">
        <v>0.67600000000000005</v>
      </c>
      <c r="Y853" s="46">
        <v>0</v>
      </c>
      <c r="Z853" s="46">
        <v>8.0000000000000002E-3</v>
      </c>
      <c r="AA853" s="46">
        <v>4.2999999999999997E-2</v>
      </c>
      <c r="AB853" s="46">
        <v>7.8E-2</v>
      </c>
      <c r="AC853" s="46"/>
    </row>
    <row r="854" spans="1:29" x14ac:dyDescent="0.25">
      <c r="A854" s="98" t="s">
        <v>3331</v>
      </c>
      <c r="B854" s="46">
        <v>2.4169184290030211E-3</v>
      </c>
      <c r="C854" s="46">
        <v>1.2084592145015106E-3</v>
      </c>
      <c r="D854" s="46">
        <v>0.75891238670694861</v>
      </c>
      <c r="E854" s="46">
        <v>9.0634441087613288E-2</v>
      </c>
      <c r="F854" s="46">
        <v>5.377643504531722E-2</v>
      </c>
      <c r="G854" s="46">
        <v>8.459214501510574E-3</v>
      </c>
      <c r="H854" s="46" t="s">
        <v>162</v>
      </c>
      <c r="I854" s="46">
        <v>8.4592145015105744E-2</v>
      </c>
      <c r="J854" s="46">
        <v>1</v>
      </c>
      <c r="K854" s="98">
        <v>1655</v>
      </c>
      <c r="L854" s="98"/>
      <c r="M854" s="98">
        <v>1E-3</v>
      </c>
      <c r="N854" s="98">
        <v>6.0000000000000001E-3</v>
      </c>
      <c r="O854" s="46">
        <v>0</v>
      </c>
      <c r="P854" s="46">
        <v>4.0000000000000001E-3</v>
      </c>
      <c r="Q854" s="46">
        <v>0.73799999999999999</v>
      </c>
      <c r="R854" s="46">
        <v>0.77900000000000003</v>
      </c>
      <c r="S854" s="46">
        <v>7.8E-2</v>
      </c>
      <c r="T854" s="46">
        <v>0.105</v>
      </c>
      <c r="U854" s="46">
        <v>4.3999999999999997E-2</v>
      </c>
      <c r="V854" s="46">
        <v>6.6000000000000003E-2</v>
      </c>
      <c r="W854" s="46">
        <v>5.0000000000000001E-3</v>
      </c>
      <c r="X854" s="46">
        <v>1.4E-2</v>
      </c>
      <c r="Y854" s="46" t="s">
        <v>162</v>
      </c>
      <c r="Z854" s="46" t="s">
        <v>162</v>
      </c>
      <c r="AA854" s="46">
        <v>7.1999999999999995E-2</v>
      </c>
      <c r="AB854" s="46">
        <v>9.9000000000000005E-2</v>
      </c>
      <c r="AC854" s="46"/>
    </row>
    <row r="855" spans="1:29" x14ac:dyDescent="0.25">
      <c r="A855" s="98" t="s">
        <v>3332</v>
      </c>
      <c r="B855" s="46">
        <v>1.3720742534301856E-2</v>
      </c>
      <c r="C855" s="46">
        <v>0.25100887812752221</v>
      </c>
      <c r="D855" s="46">
        <v>0.2744148506860371</v>
      </c>
      <c r="E855" s="46">
        <v>0.11178369652945924</v>
      </c>
      <c r="F855" s="46">
        <v>3.1476997578692496E-2</v>
      </c>
      <c r="G855" s="46">
        <v>0.28652138821630346</v>
      </c>
      <c r="H855" s="46">
        <v>4.0355125100887811E-4</v>
      </c>
      <c r="I855" s="46">
        <v>3.0669895076674739E-2</v>
      </c>
      <c r="J855" s="46">
        <v>1</v>
      </c>
      <c r="K855" s="98">
        <v>2478</v>
      </c>
      <c r="L855" s="98"/>
      <c r="M855" s="98">
        <v>0.01</v>
      </c>
      <c r="N855" s="98">
        <v>1.9E-2</v>
      </c>
      <c r="O855" s="46">
        <v>0.23400000000000001</v>
      </c>
      <c r="P855" s="46">
        <v>0.26800000000000002</v>
      </c>
      <c r="Q855" s="46">
        <v>0.25700000000000001</v>
      </c>
      <c r="R855" s="46">
        <v>0.29199999999999998</v>
      </c>
      <c r="S855" s="46">
        <v>0.1</v>
      </c>
      <c r="T855" s="46">
        <v>0.125</v>
      </c>
      <c r="U855" s="46">
        <v>2.5000000000000001E-2</v>
      </c>
      <c r="V855" s="46">
        <v>3.9E-2</v>
      </c>
      <c r="W855" s="46">
        <v>0.26900000000000002</v>
      </c>
      <c r="X855" s="46">
        <v>0.30499999999999999</v>
      </c>
      <c r="Y855" s="46">
        <v>0</v>
      </c>
      <c r="Z855" s="46">
        <v>2E-3</v>
      </c>
      <c r="AA855" s="46">
        <v>2.5000000000000001E-2</v>
      </c>
      <c r="AB855" s="46">
        <v>3.7999999999999999E-2</v>
      </c>
      <c r="AC855" s="46"/>
    </row>
    <row r="856" spans="1:29" x14ac:dyDescent="0.25">
      <c r="A856" s="98" t="s">
        <v>3333</v>
      </c>
      <c r="B856" s="46">
        <v>0.28073204419889503</v>
      </c>
      <c r="C856" s="46">
        <v>0.41988950276243092</v>
      </c>
      <c r="D856" s="46">
        <v>0.15469613259668508</v>
      </c>
      <c r="E856" s="46">
        <v>4.5234806629834257E-2</v>
      </c>
      <c r="F856" s="46">
        <v>4.4889502762430937E-3</v>
      </c>
      <c r="G856" s="46">
        <v>5.5248618784530384E-2</v>
      </c>
      <c r="H856" s="46">
        <v>6.9060773480662981E-4</v>
      </c>
      <c r="I856" s="46">
        <v>3.9019337016574583E-2</v>
      </c>
      <c r="J856" s="46">
        <v>1</v>
      </c>
      <c r="K856" s="98">
        <v>2896</v>
      </c>
      <c r="L856" s="98"/>
      <c r="M856" s="98">
        <v>0.26500000000000001</v>
      </c>
      <c r="N856" s="98">
        <v>0.29699999999999999</v>
      </c>
      <c r="O856" s="46">
        <v>0.40200000000000002</v>
      </c>
      <c r="P856" s="46">
        <v>0.438</v>
      </c>
      <c r="Q856" s="46">
        <v>0.14199999999999999</v>
      </c>
      <c r="R856" s="46">
        <v>0.16800000000000001</v>
      </c>
      <c r="S856" s="46">
        <v>3.7999999999999999E-2</v>
      </c>
      <c r="T856" s="46">
        <v>5.2999999999999999E-2</v>
      </c>
      <c r="U856" s="46">
        <v>3.0000000000000001E-3</v>
      </c>
      <c r="V856" s="46">
        <v>8.0000000000000002E-3</v>
      </c>
      <c r="W856" s="46">
        <v>4.8000000000000001E-2</v>
      </c>
      <c r="X856" s="46">
        <v>6.4000000000000001E-2</v>
      </c>
      <c r="Y856" s="46">
        <v>0</v>
      </c>
      <c r="Z856" s="46">
        <v>3.0000000000000001E-3</v>
      </c>
      <c r="AA856" s="46">
        <v>3.3000000000000002E-2</v>
      </c>
      <c r="AB856" s="46">
        <v>4.7E-2</v>
      </c>
      <c r="AC856" s="46"/>
    </row>
    <row r="857" spans="1:29" x14ac:dyDescent="0.25">
      <c r="A857" s="98" t="s">
        <v>3334</v>
      </c>
      <c r="B857" s="46" t="s">
        <v>162</v>
      </c>
      <c r="C857" s="46">
        <v>0.23099415204678361</v>
      </c>
      <c r="D857" s="46">
        <v>0.21312540610786224</v>
      </c>
      <c r="E857" s="46">
        <v>0.10591293047433398</v>
      </c>
      <c r="F857" s="46">
        <v>2.2092267706302793E-2</v>
      </c>
      <c r="G857" s="46">
        <v>0.39441195581546457</v>
      </c>
      <c r="H857" s="46" t="s">
        <v>162</v>
      </c>
      <c r="I857" s="46">
        <v>3.346328784925276E-2</v>
      </c>
      <c r="J857" s="46">
        <v>0.99999999999999989</v>
      </c>
      <c r="K857" s="98">
        <v>3078</v>
      </c>
      <c r="L857" s="98"/>
      <c r="M857" s="98" t="s">
        <v>162</v>
      </c>
      <c r="N857" s="98" t="s">
        <v>162</v>
      </c>
      <c r="O857" s="46">
        <v>0.216</v>
      </c>
      <c r="P857" s="46">
        <v>0.246</v>
      </c>
      <c r="Q857" s="46">
        <v>0.19900000000000001</v>
      </c>
      <c r="R857" s="46">
        <v>0.22800000000000001</v>
      </c>
      <c r="S857" s="46">
        <v>9.6000000000000002E-2</v>
      </c>
      <c r="T857" s="46">
        <v>0.11700000000000001</v>
      </c>
      <c r="U857" s="46">
        <v>1.7000000000000001E-2</v>
      </c>
      <c r="V857" s="46">
        <v>2.8000000000000001E-2</v>
      </c>
      <c r="W857" s="46">
        <v>0.377</v>
      </c>
      <c r="X857" s="46">
        <v>0.41199999999999998</v>
      </c>
      <c r="Y857" s="46" t="s">
        <v>162</v>
      </c>
      <c r="Z857" s="46" t="s">
        <v>162</v>
      </c>
      <c r="AA857" s="46">
        <v>2.8000000000000001E-2</v>
      </c>
      <c r="AB857" s="46">
        <v>0.04</v>
      </c>
      <c r="AC857" s="46"/>
    </row>
    <row r="858" spans="1:29" x14ac:dyDescent="0.25">
      <c r="A858" s="98" t="s">
        <v>3335</v>
      </c>
      <c r="B858" s="46" t="s">
        <v>162</v>
      </c>
      <c r="C858" s="46">
        <v>0.37460815047021945</v>
      </c>
      <c r="D858" s="46">
        <v>0.39498432601880878</v>
      </c>
      <c r="E858" s="46">
        <v>7.8369905956112859E-2</v>
      </c>
      <c r="F858" s="46">
        <v>1.8808777429467086E-2</v>
      </c>
      <c r="G858" s="46">
        <v>3.1347962382445138E-2</v>
      </c>
      <c r="H858" s="46" t="s">
        <v>162</v>
      </c>
      <c r="I858" s="46">
        <v>0.10188087774294671</v>
      </c>
      <c r="J858" s="46">
        <v>1</v>
      </c>
      <c r="K858" s="98">
        <v>638</v>
      </c>
      <c r="L858" s="98"/>
      <c r="M858" s="98" t="s">
        <v>162</v>
      </c>
      <c r="N858" s="98" t="s">
        <v>162</v>
      </c>
      <c r="O858" s="46">
        <v>0.33800000000000002</v>
      </c>
      <c r="P858" s="46">
        <v>0.41299999999999998</v>
      </c>
      <c r="Q858" s="46">
        <v>0.35799999999999998</v>
      </c>
      <c r="R858" s="46">
        <v>0.433</v>
      </c>
      <c r="S858" s="46">
        <v>0.06</v>
      </c>
      <c r="T858" s="46">
        <v>0.10199999999999999</v>
      </c>
      <c r="U858" s="46">
        <v>1.0999999999999999E-2</v>
      </c>
      <c r="V858" s="46">
        <v>3.3000000000000002E-2</v>
      </c>
      <c r="W858" s="46">
        <v>0.02</v>
      </c>
      <c r="X858" s="46">
        <v>4.8000000000000001E-2</v>
      </c>
      <c r="Y858" s="46" t="s">
        <v>162</v>
      </c>
      <c r="Z858" s="46" t="s">
        <v>162</v>
      </c>
      <c r="AA858" s="46">
        <v>8.1000000000000003E-2</v>
      </c>
      <c r="AB858" s="46">
        <v>0.128</v>
      </c>
      <c r="AC858" s="46"/>
    </row>
    <row r="859" spans="1:29" x14ac:dyDescent="0.25">
      <c r="A859" s="98" t="s">
        <v>3336</v>
      </c>
      <c r="B859" s="46" t="s">
        <v>162</v>
      </c>
      <c r="C859" s="46">
        <v>0.18708240534521159</v>
      </c>
      <c r="D859" s="46">
        <v>0.34743875278396436</v>
      </c>
      <c r="E859" s="46">
        <v>0.1447661469933185</v>
      </c>
      <c r="F859" s="46">
        <v>2.6726057906458798E-2</v>
      </c>
      <c r="G859" s="46">
        <v>0.25389755011135856</v>
      </c>
      <c r="H859" s="46" t="s">
        <v>162</v>
      </c>
      <c r="I859" s="46">
        <v>4.0089086859688199E-2</v>
      </c>
      <c r="J859" s="46">
        <v>1</v>
      </c>
      <c r="K859" s="98">
        <v>449</v>
      </c>
      <c r="L859" s="98"/>
      <c r="M859" s="98" t="s">
        <v>162</v>
      </c>
      <c r="N859" s="98" t="s">
        <v>162</v>
      </c>
      <c r="O859" s="46">
        <v>0.154</v>
      </c>
      <c r="P859" s="46">
        <v>0.22600000000000001</v>
      </c>
      <c r="Q859" s="46">
        <v>0.30499999999999999</v>
      </c>
      <c r="R859" s="46">
        <v>0.39300000000000002</v>
      </c>
      <c r="S859" s="46">
        <v>0.115</v>
      </c>
      <c r="T859" s="46">
        <v>0.18</v>
      </c>
      <c r="U859" s="46">
        <v>1.4999999999999999E-2</v>
      </c>
      <c r="V859" s="46">
        <v>4.5999999999999999E-2</v>
      </c>
      <c r="W859" s="46">
        <v>0.216</v>
      </c>
      <c r="X859" s="46">
        <v>0.29599999999999999</v>
      </c>
      <c r="Y859" s="46" t="s">
        <v>162</v>
      </c>
      <c r="Z859" s="46" t="s">
        <v>162</v>
      </c>
      <c r="AA859" s="46">
        <v>2.5999999999999999E-2</v>
      </c>
      <c r="AB859" s="46">
        <v>6.2E-2</v>
      </c>
      <c r="AC859" s="46"/>
    </row>
    <row r="860" spans="1:29" x14ac:dyDescent="0.25">
      <c r="A860" s="98" t="s">
        <v>3337</v>
      </c>
      <c r="B860" s="46" t="s">
        <v>162</v>
      </c>
      <c r="C860" s="46">
        <v>0.332220367278798</v>
      </c>
      <c r="D860" s="46">
        <v>0.20534223706176963</v>
      </c>
      <c r="E860" s="46">
        <v>9.0150250417362271E-2</v>
      </c>
      <c r="F860" s="46">
        <v>9.6828046744574292E-2</v>
      </c>
      <c r="G860" s="46">
        <v>0.22203672787979967</v>
      </c>
      <c r="H860" s="46" t="s">
        <v>162</v>
      </c>
      <c r="I860" s="46">
        <v>5.3422370617696162E-2</v>
      </c>
      <c r="J860" s="46">
        <v>1</v>
      </c>
      <c r="K860" s="98">
        <v>599</v>
      </c>
      <c r="L860" s="98"/>
      <c r="M860" s="98" t="s">
        <v>162</v>
      </c>
      <c r="N860" s="98" t="s">
        <v>162</v>
      </c>
      <c r="O860" s="46">
        <v>0.29599999999999999</v>
      </c>
      <c r="P860" s="46">
        <v>0.371</v>
      </c>
      <c r="Q860" s="46">
        <v>0.17499999999999999</v>
      </c>
      <c r="R860" s="46">
        <v>0.24</v>
      </c>
      <c r="S860" s="46">
        <v>7.0000000000000007E-2</v>
      </c>
      <c r="T860" s="46">
        <v>0.11600000000000001</v>
      </c>
      <c r="U860" s="46">
        <v>7.5999999999999998E-2</v>
      </c>
      <c r="V860" s="46">
        <v>0.123</v>
      </c>
      <c r="W860" s="46">
        <v>0.191</v>
      </c>
      <c r="X860" s="46">
        <v>0.25700000000000001</v>
      </c>
      <c r="Y860" s="46" t="s">
        <v>162</v>
      </c>
      <c r="Z860" s="46" t="s">
        <v>162</v>
      </c>
      <c r="AA860" s="46">
        <v>3.7999999999999999E-2</v>
      </c>
      <c r="AB860" s="46">
        <v>7.3999999999999996E-2</v>
      </c>
      <c r="AC860" s="46"/>
    </row>
    <row r="861" spans="1:29" x14ac:dyDescent="0.25">
      <c r="A861" s="98" t="s">
        <v>3338</v>
      </c>
      <c r="B861" s="46" t="s">
        <v>162</v>
      </c>
      <c r="C861" s="46">
        <v>0.10480349344978165</v>
      </c>
      <c r="D861" s="46">
        <v>0.20960698689956331</v>
      </c>
      <c r="E861" s="46">
        <v>0.10262008733624454</v>
      </c>
      <c r="F861" s="46">
        <v>3.0567685589519649E-2</v>
      </c>
      <c r="G861" s="46">
        <v>0.50218340611353707</v>
      </c>
      <c r="H861" s="46">
        <v>2.1834061135371178E-3</v>
      </c>
      <c r="I861" s="46">
        <v>4.8034934497816595E-2</v>
      </c>
      <c r="J861" s="46">
        <v>0.99999999999999989</v>
      </c>
      <c r="K861" s="98">
        <v>458</v>
      </c>
      <c r="L861" s="98"/>
      <c r="M861" s="98" t="s">
        <v>162</v>
      </c>
      <c r="N861" s="98" t="s">
        <v>162</v>
      </c>
      <c r="O861" s="46">
        <v>0.08</v>
      </c>
      <c r="P861" s="46">
        <v>0.13600000000000001</v>
      </c>
      <c r="Q861" s="46">
        <v>0.17499999999999999</v>
      </c>
      <c r="R861" s="46">
        <v>0.249</v>
      </c>
      <c r="S861" s="46">
        <v>7.8E-2</v>
      </c>
      <c r="T861" s="46">
        <v>0.13400000000000001</v>
      </c>
      <c r="U861" s="46">
        <v>1.7999999999999999E-2</v>
      </c>
      <c r="V861" s="46">
        <v>5.0999999999999997E-2</v>
      </c>
      <c r="W861" s="46">
        <v>0.45700000000000002</v>
      </c>
      <c r="X861" s="46">
        <v>0.54800000000000004</v>
      </c>
      <c r="Y861" s="46">
        <v>0</v>
      </c>
      <c r="Z861" s="46">
        <v>1.2E-2</v>
      </c>
      <c r="AA861" s="46">
        <v>3.2000000000000001E-2</v>
      </c>
      <c r="AB861" s="46">
        <v>7.1999999999999995E-2</v>
      </c>
      <c r="AC861" s="46"/>
    </row>
    <row r="862" spans="1:29" x14ac:dyDescent="0.25">
      <c r="A862" s="98" t="s">
        <v>3339</v>
      </c>
      <c r="B862" s="46" t="s">
        <v>162</v>
      </c>
      <c r="C862" s="46">
        <v>0.24567901234567902</v>
      </c>
      <c r="D862" s="46">
        <v>0.45761316872427982</v>
      </c>
      <c r="E862" s="46">
        <v>0.11563786008230453</v>
      </c>
      <c r="F862" s="46">
        <v>4.1563786008230449E-2</v>
      </c>
      <c r="G862" s="46">
        <v>0.10781893004115227</v>
      </c>
      <c r="H862" s="46">
        <v>4.1152263374485596E-4</v>
      </c>
      <c r="I862" s="46">
        <v>3.1275720164609055E-2</v>
      </c>
      <c r="J862" s="46">
        <v>1</v>
      </c>
      <c r="K862" s="98">
        <v>2430</v>
      </c>
      <c r="L862" s="98"/>
      <c r="M862" s="98" t="s">
        <v>162</v>
      </c>
      <c r="N862" s="98" t="s">
        <v>162</v>
      </c>
      <c r="O862" s="46">
        <v>0.22900000000000001</v>
      </c>
      <c r="P862" s="46">
        <v>0.26300000000000001</v>
      </c>
      <c r="Q862" s="46">
        <v>0.438</v>
      </c>
      <c r="R862" s="46">
        <v>0.47699999999999998</v>
      </c>
      <c r="S862" s="46">
        <v>0.104</v>
      </c>
      <c r="T862" s="46">
        <v>0.129</v>
      </c>
      <c r="U862" s="46">
        <v>3.4000000000000002E-2</v>
      </c>
      <c r="V862" s="46">
        <v>0.05</v>
      </c>
      <c r="W862" s="46">
        <v>9.6000000000000002E-2</v>
      </c>
      <c r="X862" s="46">
        <v>0.121</v>
      </c>
      <c r="Y862" s="46">
        <v>0</v>
      </c>
      <c r="Z862" s="46">
        <v>2E-3</v>
      </c>
      <c r="AA862" s="46">
        <v>2.5000000000000001E-2</v>
      </c>
      <c r="AB862" s="46">
        <v>3.9E-2</v>
      </c>
      <c r="AC862" s="46"/>
    </row>
    <row r="863" spans="1:29" x14ac:dyDescent="0.25">
      <c r="A863" s="98" t="s">
        <v>3340</v>
      </c>
      <c r="B863" s="46" t="s">
        <v>162</v>
      </c>
      <c r="C863" s="46">
        <v>0.37446808510638296</v>
      </c>
      <c r="D863" s="46">
        <v>0.39148936170212767</v>
      </c>
      <c r="E863" s="46">
        <v>0.1</v>
      </c>
      <c r="F863" s="46">
        <v>1.276595744680851E-2</v>
      </c>
      <c r="G863" s="46">
        <v>0.1</v>
      </c>
      <c r="H863" s="46" t="s">
        <v>162</v>
      </c>
      <c r="I863" s="46">
        <v>2.1276595744680851E-2</v>
      </c>
      <c r="J863" s="46">
        <v>1</v>
      </c>
      <c r="K863" s="98">
        <v>470</v>
      </c>
      <c r="L863" s="98"/>
      <c r="M863" s="98" t="s">
        <v>162</v>
      </c>
      <c r="N863" s="98" t="s">
        <v>162</v>
      </c>
      <c r="O863" s="46">
        <v>0.33200000000000002</v>
      </c>
      <c r="P863" s="46">
        <v>0.41899999999999998</v>
      </c>
      <c r="Q863" s="46">
        <v>0.34799999999999998</v>
      </c>
      <c r="R863" s="46">
        <v>0.436</v>
      </c>
      <c r="S863" s="46">
        <v>7.5999999999999998E-2</v>
      </c>
      <c r="T863" s="46">
        <v>0.13</v>
      </c>
      <c r="U863" s="46">
        <v>6.0000000000000001E-3</v>
      </c>
      <c r="V863" s="46">
        <v>2.8000000000000001E-2</v>
      </c>
      <c r="W863" s="46">
        <v>7.5999999999999998E-2</v>
      </c>
      <c r="X863" s="46">
        <v>0.13</v>
      </c>
      <c r="Y863" s="46" t="s">
        <v>162</v>
      </c>
      <c r="Z863" s="46" t="s">
        <v>162</v>
      </c>
      <c r="AA863" s="46">
        <v>1.2E-2</v>
      </c>
      <c r="AB863" s="46">
        <v>3.9E-2</v>
      </c>
      <c r="AC863" s="46"/>
    </row>
    <row r="864" spans="1:29" x14ac:dyDescent="0.25">
      <c r="A864" s="98" t="s">
        <v>3341</v>
      </c>
      <c r="B864" s="46">
        <v>4.7296614451743303E-2</v>
      </c>
      <c r="C864" s="46">
        <v>0.25174330469934308</v>
      </c>
      <c r="D864" s="46">
        <v>0.27781707933299649</v>
      </c>
      <c r="E864" s="46">
        <v>0.10596260737746337</v>
      </c>
      <c r="F864" s="46">
        <v>2.9711975745325921E-2</v>
      </c>
      <c r="G864" s="46">
        <v>0.24977261243052046</v>
      </c>
      <c r="H864" s="46">
        <v>4.0424456796361798E-4</v>
      </c>
      <c r="I864" s="46">
        <v>3.7291561394643756E-2</v>
      </c>
      <c r="J864" s="46">
        <v>1</v>
      </c>
      <c r="K864" s="98">
        <v>19790</v>
      </c>
      <c r="L864" s="98"/>
      <c r="M864" s="98">
        <v>4.3999999999999997E-2</v>
      </c>
      <c r="N864" s="98">
        <v>0.05</v>
      </c>
      <c r="O864" s="46">
        <v>0.246</v>
      </c>
      <c r="P864" s="46">
        <v>0.25800000000000001</v>
      </c>
      <c r="Q864" s="46">
        <v>0.27200000000000002</v>
      </c>
      <c r="R864" s="46">
        <v>0.28399999999999997</v>
      </c>
      <c r="S864" s="46">
        <v>0.10199999999999999</v>
      </c>
      <c r="T864" s="46">
        <v>0.11</v>
      </c>
      <c r="U864" s="46">
        <v>2.7E-2</v>
      </c>
      <c r="V864" s="46">
        <v>3.2000000000000001E-2</v>
      </c>
      <c r="W864" s="46">
        <v>0.24399999999999999</v>
      </c>
      <c r="X864" s="46">
        <v>0.25600000000000001</v>
      </c>
      <c r="Y864" s="46">
        <v>0</v>
      </c>
      <c r="Z864" s="46">
        <v>1E-3</v>
      </c>
      <c r="AA864" s="46">
        <v>3.5000000000000003E-2</v>
      </c>
      <c r="AB864" s="46">
        <v>0.04</v>
      </c>
      <c r="AC864" s="46"/>
    </row>
    <row r="865" spans="1:29" x14ac:dyDescent="0.25">
      <c r="A865" s="98" t="s">
        <v>3342</v>
      </c>
      <c r="B865" s="46" t="s">
        <v>162</v>
      </c>
      <c r="C865" s="46">
        <v>0.19014084507042253</v>
      </c>
      <c r="D865" s="46">
        <v>0.284037558685446</v>
      </c>
      <c r="E865" s="46">
        <v>0.19483568075117372</v>
      </c>
      <c r="F865" s="46">
        <v>1.8779342723004695E-2</v>
      </c>
      <c r="G865" s="46">
        <v>0.28169014084507044</v>
      </c>
      <c r="H865" s="46" t="s">
        <v>162</v>
      </c>
      <c r="I865" s="46">
        <v>3.0516431924882629E-2</v>
      </c>
      <c r="J865" s="46">
        <v>1.0000000000000002</v>
      </c>
      <c r="K865" s="98">
        <v>426</v>
      </c>
      <c r="L865" s="98"/>
      <c r="M865" s="98" t="s">
        <v>162</v>
      </c>
      <c r="N865" s="98" t="s">
        <v>162</v>
      </c>
      <c r="O865" s="46">
        <v>0.156</v>
      </c>
      <c r="P865" s="46">
        <v>0.23</v>
      </c>
      <c r="Q865" s="46">
        <v>0.24299999999999999</v>
      </c>
      <c r="R865" s="46">
        <v>0.32900000000000001</v>
      </c>
      <c r="S865" s="46">
        <v>0.16</v>
      </c>
      <c r="T865" s="46">
        <v>0.23499999999999999</v>
      </c>
      <c r="U865" s="46">
        <v>0.01</v>
      </c>
      <c r="V865" s="46">
        <v>3.6999999999999998E-2</v>
      </c>
      <c r="W865" s="46">
        <v>0.24099999999999999</v>
      </c>
      <c r="X865" s="46">
        <v>0.32600000000000001</v>
      </c>
      <c r="Y865" s="46" t="s">
        <v>162</v>
      </c>
      <c r="Z865" s="46" t="s">
        <v>162</v>
      </c>
      <c r="AA865" s="46">
        <v>1.7999999999999999E-2</v>
      </c>
      <c r="AB865" s="46">
        <v>5.1999999999999998E-2</v>
      </c>
      <c r="AC865" s="46"/>
    </row>
    <row r="866" spans="1:29" x14ac:dyDescent="0.25">
      <c r="A866" s="98" t="s">
        <v>3343</v>
      </c>
      <c r="B866" s="46" t="s">
        <v>162</v>
      </c>
      <c r="C866" s="46">
        <v>0.22253521126760564</v>
      </c>
      <c r="D866" s="46">
        <v>0.29295774647887324</v>
      </c>
      <c r="E866" s="46">
        <v>0.15774647887323945</v>
      </c>
      <c r="F866" s="46">
        <v>2.2535211267605635E-2</v>
      </c>
      <c r="G866" s="46">
        <v>0.25915492957746478</v>
      </c>
      <c r="H866" s="46">
        <v>1.1267605633802818E-2</v>
      </c>
      <c r="I866" s="46">
        <v>3.3802816901408447E-2</v>
      </c>
      <c r="J866" s="46">
        <v>0.99999999999999989</v>
      </c>
      <c r="K866" s="98">
        <v>355</v>
      </c>
      <c r="L866" s="98"/>
      <c r="M866" s="98" t="s">
        <v>162</v>
      </c>
      <c r="N866" s="98" t="s">
        <v>162</v>
      </c>
      <c r="O866" s="46">
        <v>0.182</v>
      </c>
      <c r="P866" s="46">
        <v>0.26900000000000002</v>
      </c>
      <c r="Q866" s="46">
        <v>0.248</v>
      </c>
      <c r="R866" s="46">
        <v>0.34200000000000003</v>
      </c>
      <c r="S866" s="46">
        <v>0.124</v>
      </c>
      <c r="T866" s="46">
        <v>0.19900000000000001</v>
      </c>
      <c r="U866" s="46">
        <v>1.0999999999999999E-2</v>
      </c>
      <c r="V866" s="46">
        <v>4.3999999999999997E-2</v>
      </c>
      <c r="W866" s="46">
        <v>0.216</v>
      </c>
      <c r="X866" s="46">
        <v>0.307</v>
      </c>
      <c r="Y866" s="46">
        <v>4.0000000000000001E-3</v>
      </c>
      <c r="Z866" s="46">
        <v>2.9000000000000001E-2</v>
      </c>
      <c r="AA866" s="46">
        <v>1.9E-2</v>
      </c>
      <c r="AB866" s="46">
        <v>5.8000000000000003E-2</v>
      </c>
      <c r="AC866" s="46"/>
    </row>
    <row r="867" spans="1:29" x14ac:dyDescent="0.25">
      <c r="A867" s="98" t="s">
        <v>3344</v>
      </c>
      <c r="B867" s="46" t="s">
        <v>162</v>
      </c>
      <c r="C867" s="46">
        <v>7.1428571428571425E-2</v>
      </c>
      <c r="D867" s="46">
        <v>0.16459627329192547</v>
      </c>
      <c r="E867" s="46">
        <v>6.8322981366459631E-2</v>
      </c>
      <c r="F867" s="46">
        <v>2.4844720496894408E-2</v>
      </c>
      <c r="G867" s="46">
        <v>0.53416149068322982</v>
      </c>
      <c r="H867" s="46">
        <v>4.0372670807453416E-2</v>
      </c>
      <c r="I867" s="46">
        <v>9.627329192546584E-2</v>
      </c>
      <c r="J867" s="46">
        <v>1</v>
      </c>
      <c r="K867" s="98">
        <v>322</v>
      </c>
      <c r="L867" s="98"/>
      <c r="M867" s="98" t="s">
        <v>162</v>
      </c>
      <c r="N867" s="98" t="s">
        <v>162</v>
      </c>
      <c r="O867" s="46">
        <v>4.8000000000000001E-2</v>
      </c>
      <c r="P867" s="46">
        <v>0.105</v>
      </c>
      <c r="Q867" s="46">
        <v>0.128</v>
      </c>
      <c r="R867" s="46">
        <v>0.20899999999999999</v>
      </c>
      <c r="S867" s="46">
        <v>4.5999999999999999E-2</v>
      </c>
      <c r="T867" s="46">
        <v>0.10100000000000001</v>
      </c>
      <c r="U867" s="46">
        <v>1.2999999999999999E-2</v>
      </c>
      <c r="V867" s="46">
        <v>4.8000000000000001E-2</v>
      </c>
      <c r="W867" s="46">
        <v>0.48</v>
      </c>
      <c r="X867" s="46">
        <v>0.58799999999999997</v>
      </c>
      <c r="Y867" s="46">
        <v>2.4E-2</v>
      </c>
      <c r="Z867" s="46">
        <v>6.8000000000000005E-2</v>
      </c>
      <c r="AA867" s="46">
        <v>6.9000000000000006E-2</v>
      </c>
      <c r="AB867" s="46">
        <v>0.13300000000000001</v>
      </c>
      <c r="AC867" s="46"/>
    </row>
    <row r="868" spans="1:29" x14ac:dyDescent="0.25">
      <c r="A868" s="98" t="s">
        <v>3345</v>
      </c>
      <c r="B868" s="46" t="s">
        <v>162</v>
      </c>
      <c r="C868" s="46">
        <v>3.1152647975077881E-3</v>
      </c>
      <c r="D868" s="46">
        <v>0.68016614745586712</v>
      </c>
      <c r="E868" s="46">
        <v>7.9958463136033234E-2</v>
      </c>
      <c r="F868" s="46">
        <v>5.3997923156801658E-2</v>
      </c>
      <c r="G868" s="46">
        <v>1.3499480789200415E-2</v>
      </c>
      <c r="H868" s="46" t="s">
        <v>162</v>
      </c>
      <c r="I868" s="46">
        <v>0.16926272066458983</v>
      </c>
      <c r="J868" s="46">
        <v>1</v>
      </c>
      <c r="K868" s="98">
        <v>963</v>
      </c>
      <c r="L868" s="98"/>
      <c r="M868" s="98" t="s">
        <v>162</v>
      </c>
      <c r="N868" s="98" t="s">
        <v>162</v>
      </c>
      <c r="O868" s="46">
        <v>1E-3</v>
      </c>
      <c r="P868" s="46">
        <v>8.9999999999999993E-3</v>
      </c>
      <c r="Q868" s="46">
        <v>0.65</v>
      </c>
      <c r="R868" s="46">
        <v>0.70899999999999996</v>
      </c>
      <c r="S868" s="46">
        <v>6.4000000000000001E-2</v>
      </c>
      <c r="T868" s="46">
        <v>9.9000000000000005E-2</v>
      </c>
      <c r="U868" s="46">
        <v>4.1000000000000002E-2</v>
      </c>
      <c r="V868" s="46">
        <v>7.0000000000000007E-2</v>
      </c>
      <c r="W868" s="46">
        <v>8.0000000000000002E-3</v>
      </c>
      <c r="X868" s="46">
        <v>2.3E-2</v>
      </c>
      <c r="Y868" s="46" t="s">
        <v>162</v>
      </c>
      <c r="Z868" s="46" t="s">
        <v>162</v>
      </c>
      <c r="AA868" s="46">
        <v>0.14699999999999999</v>
      </c>
      <c r="AB868" s="46">
        <v>0.19400000000000001</v>
      </c>
      <c r="AC868" s="46"/>
    </row>
    <row r="869" spans="1:29" x14ac:dyDescent="0.25">
      <c r="A869" s="98" t="s">
        <v>3346</v>
      </c>
      <c r="B869" s="46">
        <v>1.4964788732394365E-2</v>
      </c>
      <c r="C869" s="46">
        <v>0.23239436619718309</v>
      </c>
      <c r="D869" s="46">
        <v>0.24823943661971831</v>
      </c>
      <c r="E869" s="46">
        <v>8.6267605633802813E-2</v>
      </c>
      <c r="F869" s="46">
        <v>5.1936619718309859E-2</v>
      </c>
      <c r="G869" s="46">
        <v>0.27816901408450706</v>
      </c>
      <c r="H869" s="46">
        <v>1.936619718309859E-2</v>
      </c>
      <c r="I869" s="46">
        <v>6.8661971830985921E-2</v>
      </c>
      <c r="J869" s="46">
        <v>1</v>
      </c>
      <c r="K869" s="98">
        <v>1136</v>
      </c>
      <c r="L869" s="98"/>
      <c r="M869" s="98">
        <v>8.9999999999999993E-3</v>
      </c>
      <c r="N869" s="98">
        <v>2.4E-2</v>
      </c>
      <c r="O869" s="46">
        <v>0.20899999999999999</v>
      </c>
      <c r="P869" s="46">
        <v>0.25800000000000001</v>
      </c>
      <c r="Q869" s="46">
        <v>0.224</v>
      </c>
      <c r="R869" s="46">
        <v>0.27400000000000002</v>
      </c>
      <c r="S869" s="46">
        <v>7.0999999999999994E-2</v>
      </c>
      <c r="T869" s="46">
        <v>0.104</v>
      </c>
      <c r="U869" s="46">
        <v>0.04</v>
      </c>
      <c r="V869" s="46">
        <v>6.6000000000000003E-2</v>
      </c>
      <c r="W869" s="46">
        <v>0.253</v>
      </c>
      <c r="X869" s="46">
        <v>0.30499999999999999</v>
      </c>
      <c r="Y869" s="46">
        <v>1.2999999999999999E-2</v>
      </c>
      <c r="Z869" s="46">
        <v>2.9000000000000001E-2</v>
      </c>
      <c r="AA869" s="46">
        <v>5.5E-2</v>
      </c>
      <c r="AB869" s="46">
        <v>8.5000000000000006E-2</v>
      </c>
      <c r="AC869" s="46"/>
    </row>
    <row r="870" spans="1:29" x14ac:dyDescent="0.25">
      <c r="A870" s="98" t="s">
        <v>3347</v>
      </c>
      <c r="B870" s="46">
        <v>0.23682539682539683</v>
      </c>
      <c r="C870" s="46">
        <v>0.34793650793650793</v>
      </c>
      <c r="D870" s="46">
        <v>0.21142857142857144</v>
      </c>
      <c r="E870" s="46">
        <v>3.4285714285714287E-2</v>
      </c>
      <c r="F870" s="46">
        <v>7.619047619047619E-3</v>
      </c>
      <c r="G870" s="46">
        <v>6.0952380952380952E-2</v>
      </c>
      <c r="H870" s="46">
        <v>6.3492063492063492E-3</v>
      </c>
      <c r="I870" s="46">
        <v>9.4603174603174606E-2</v>
      </c>
      <c r="J870" s="46">
        <v>1</v>
      </c>
      <c r="K870" s="98">
        <v>1575</v>
      </c>
      <c r="L870" s="98"/>
      <c r="M870" s="98">
        <v>0.216</v>
      </c>
      <c r="N870" s="98">
        <v>0.25800000000000001</v>
      </c>
      <c r="O870" s="46">
        <v>0.32500000000000001</v>
      </c>
      <c r="P870" s="46">
        <v>0.372</v>
      </c>
      <c r="Q870" s="46">
        <v>0.192</v>
      </c>
      <c r="R870" s="46">
        <v>0.23200000000000001</v>
      </c>
      <c r="S870" s="46">
        <v>2.5999999999999999E-2</v>
      </c>
      <c r="T870" s="46">
        <v>4.3999999999999997E-2</v>
      </c>
      <c r="U870" s="46">
        <v>4.0000000000000001E-3</v>
      </c>
      <c r="V870" s="46">
        <v>1.2999999999999999E-2</v>
      </c>
      <c r="W870" s="46">
        <v>0.05</v>
      </c>
      <c r="X870" s="46">
        <v>7.3999999999999996E-2</v>
      </c>
      <c r="Y870" s="46">
        <v>3.0000000000000001E-3</v>
      </c>
      <c r="Z870" s="46">
        <v>1.2E-2</v>
      </c>
      <c r="AA870" s="46">
        <v>8.1000000000000003E-2</v>
      </c>
      <c r="AB870" s="46">
        <v>0.11</v>
      </c>
      <c r="AC870" s="46"/>
    </row>
    <row r="871" spans="1:29" x14ac:dyDescent="0.25">
      <c r="A871" s="98" t="s">
        <v>3348</v>
      </c>
      <c r="B871" s="46" t="s">
        <v>162</v>
      </c>
      <c r="C871" s="46">
        <v>0.17225950782997762</v>
      </c>
      <c r="D871" s="46">
        <v>0.21178225205070841</v>
      </c>
      <c r="E871" s="46">
        <v>0.12005965697240865</v>
      </c>
      <c r="F871" s="46">
        <v>2.0879940343027592E-2</v>
      </c>
      <c r="G871" s="46">
        <v>0.40492170022371365</v>
      </c>
      <c r="H871" s="46">
        <v>1.4914243102162566E-2</v>
      </c>
      <c r="I871" s="46">
        <v>5.5182699478001494E-2</v>
      </c>
      <c r="J871" s="46">
        <v>0.99999999999999989</v>
      </c>
      <c r="K871" s="98">
        <v>1341</v>
      </c>
      <c r="L871" s="98"/>
      <c r="M871" s="98" t="s">
        <v>162</v>
      </c>
      <c r="N871" s="98" t="s">
        <v>162</v>
      </c>
      <c r="O871" s="46">
        <v>0.153</v>
      </c>
      <c r="P871" s="46">
        <v>0.193</v>
      </c>
      <c r="Q871" s="46">
        <v>0.191</v>
      </c>
      <c r="R871" s="46">
        <v>0.23400000000000001</v>
      </c>
      <c r="S871" s="46">
        <v>0.104</v>
      </c>
      <c r="T871" s="46">
        <v>0.13900000000000001</v>
      </c>
      <c r="U871" s="46">
        <v>1.4E-2</v>
      </c>
      <c r="V871" s="46">
        <v>0.03</v>
      </c>
      <c r="W871" s="46">
        <v>0.379</v>
      </c>
      <c r="X871" s="46">
        <v>0.43099999999999999</v>
      </c>
      <c r="Y871" s="46">
        <v>0.01</v>
      </c>
      <c r="Z871" s="46">
        <v>2.3E-2</v>
      </c>
      <c r="AA871" s="46">
        <v>4.3999999999999997E-2</v>
      </c>
      <c r="AB871" s="46">
        <v>6.9000000000000006E-2</v>
      </c>
      <c r="AC871" s="46"/>
    </row>
    <row r="872" spans="1:29" x14ac:dyDescent="0.25">
      <c r="A872" s="98" t="s">
        <v>3349</v>
      </c>
      <c r="B872" s="46" t="s">
        <v>162</v>
      </c>
      <c r="C872" s="46">
        <v>0.35510204081632651</v>
      </c>
      <c r="D872" s="46">
        <v>0.27755102040816326</v>
      </c>
      <c r="E872" s="46">
        <v>0.12244897959183673</v>
      </c>
      <c r="F872" s="46">
        <v>1.2244897959183673E-2</v>
      </c>
      <c r="G872" s="46">
        <v>4.0816326530612242E-2</v>
      </c>
      <c r="H872" s="46">
        <v>8.1632653061224497E-3</v>
      </c>
      <c r="I872" s="46">
        <v>0.18367346938775511</v>
      </c>
      <c r="J872" s="46">
        <v>1.0000000000000002</v>
      </c>
      <c r="K872" s="98">
        <v>245</v>
      </c>
      <c r="L872" s="98"/>
      <c r="M872" s="98" t="s">
        <v>162</v>
      </c>
      <c r="N872" s="98" t="s">
        <v>162</v>
      </c>
      <c r="O872" s="46">
        <v>0.29799999999999999</v>
      </c>
      <c r="P872" s="46">
        <v>0.41699999999999998</v>
      </c>
      <c r="Q872" s="46">
        <v>0.22500000000000001</v>
      </c>
      <c r="R872" s="46">
        <v>0.33700000000000002</v>
      </c>
      <c r="S872" s="46">
        <v>8.6999999999999994E-2</v>
      </c>
      <c r="T872" s="46">
        <v>0.16900000000000001</v>
      </c>
      <c r="U872" s="46">
        <v>4.0000000000000001E-3</v>
      </c>
      <c r="V872" s="46">
        <v>3.5000000000000003E-2</v>
      </c>
      <c r="W872" s="46">
        <v>2.1999999999999999E-2</v>
      </c>
      <c r="X872" s="46">
        <v>7.2999999999999995E-2</v>
      </c>
      <c r="Y872" s="46">
        <v>2E-3</v>
      </c>
      <c r="Z872" s="46">
        <v>2.9000000000000001E-2</v>
      </c>
      <c r="AA872" s="46">
        <v>0.14000000000000001</v>
      </c>
      <c r="AB872" s="46">
        <v>0.23699999999999999</v>
      </c>
      <c r="AC872" s="46"/>
    </row>
    <row r="873" spans="1:29" x14ac:dyDescent="0.25">
      <c r="A873" s="98" t="s">
        <v>3350</v>
      </c>
      <c r="B873" s="46" t="s">
        <v>162</v>
      </c>
      <c r="C873" s="46">
        <v>0.1396761133603239</v>
      </c>
      <c r="D873" s="46">
        <v>0.28947368421052633</v>
      </c>
      <c r="E873" s="46">
        <v>0.1214574898785425</v>
      </c>
      <c r="F873" s="46">
        <v>3.643724696356275E-2</v>
      </c>
      <c r="G873" s="46">
        <v>0.28542510121457487</v>
      </c>
      <c r="H873" s="46">
        <v>4.048582995951417E-3</v>
      </c>
      <c r="I873" s="46">
        <v>0.12348178137651822</v>
      </c>
      <c r="J873" s="46">
        <v>1</v>
      </c>
      <c r="K873" s="98">
        <v>494</v>
      </c>
      <c r="L873" s="98"/>
      <c r="M873" s="98" t="s">
        <v>162</v>
      </c>
      <c r="N873" s="98" t="s">
        <v>162</v>
      </c>
      <c r="O873" s="46">
        <v>0.112</v>
      </c>
      <c r="P873" s="46">
        <v>0.17299999999999999</v>
      </c>
      <c r="Q873" s="46">
        <v>0.251</v>
      </c>
      <c r="R873" s="46">
        <v>0.33100000000000002</v>
      </c>
      <c r="S873" s="46">
        <v>9.6000000000000002E-2</v>
      </c>
      <c r="T873" s="46">
        <v>0.153</v>
      </c>
      <c r="U873" s="46">
        <v>2.3E-2</v>
      </c>
      <c r="V873" s="46">
        <v>5.7000000000000002E-2</v>
      </c>
      <c r="W873" s="46">
        <v>0.247</v>
      </c>
      <c r="X873" s="46">
        <v>0.32700000000000001</v>
      </c>
      <c r="Y873" s="46">
        <v>1E-3</v>
      </c>
      <c r="Z873" s="46">
        <v>1.4999999999999999E-2</v>
      </c>
      <c r="AA873" s="46">
        <v>9.7000000000000003E-2</v>
      </c>
      <c r="AB873" s="46">
        <v>0.155</v>
      </c>
      <c r="AC873" s="46"/>
    </row>
    <row r="874" spans="1:29" x14ac:dyDescent="0.25">
      <c r="A874" s="98" t="s">
        <v>3351</v>
      </c>
      <c r="B874" s="46" t="s">
        <v>162</v>
      </c>
      <c r="C874" s="46">
        <v>0.30092592592592593</v>
      </c>
      <c r="D874" s="46">
        <v>0.19444444444444445</v>
      </c>
      <c r="E874" s="46">
        <v>0.10185185185185185</v>
      </c>
      <c r="F874" s="46">
        <v>9.2592592592592587E-2</v>
      </c>
      <c r="G874" s="46">
        <v>0.2638888888888889</v>
      </c>
      <c r="H874" s="46">
        <v>1.8518518518518517E-2</v>
      </c>
      <c r="I874" s="46">
        <v>2.7777777777777776E-2</v>
      </c>
      <c r="J874" s="46">
        <v>1</v>
      </c>
      <c r="K874" s="98">
        <v>216</v>
      </c>
      <c r="L874" s="98"/>
      <c r="M874" s="98" t="s">
        <v>162</v>
      </c>
      <c r="N874" s="98" t="s">
        <v>162</v>
      </c>
      <c r="O874" s="46">
        <v>0.24399999999999999</v>
      </c>
      <c r="P874" s="46">
        <v>0.36499999999999999</v>
      </c>
      <c r="Q874" s="46">
        <v>0.14699999999999999</v>
      </c>
      <c r="R874" s="46">
        <v>0.252</v>
      </c>
      <c r="S874" s="46">
        <v>6.8000000000000005E-2</v>
      </c>
      <c r="T874" s="46">
        <v>0.14899999999999999</v>
      </c>
      <c r="U874" s="46">
        <v>6.0999999999999999E-2</v>
      </c>
      <c r="V874" s="46">
        <v>0.13900000000000001</v>
      </c>
      <c r="W874" s="46">
        <v>0.21</v>
      </c>
      <c r="X874" s="46">
        <v>0.32600000000000001</v>
      </c>
      <c r="Y874" s="46">
        <v>7.0000000000000001E-3</v>
      </c>
      <c r="Z874" s="46">
        <v>4.7E-2</v>
      </c>
      <c r="AA874" s="46">
        <v>1.2999999999999999E-2</v>
      </c>
      <c r="AB874" s="46">
        <v>5.8999999999999997E-2</v>
      </c>
      <c r="AC874" s="46"/>
    </row>
    <row r="875" spans="1:29" x14ac:dyDescent="0.25">
      <c r="A875" s="98" t="s">
        <v>3352</v>
      </c>
      <c r="B875" s="46" t="s">
        <v>162</v>
      </c>
      <c r="C875" s="46">
        <v>6.8322981366459631E-2</v>
      </c>
      <c r="D875" s="46">
        <v>0.19565217391304349</v>
      </c>
      <c r="E875" s="46">
        <v>0.12111801242236025</v>
      </c>
      <c r="F875" s="46">
        <v>3.7267080745341616E-2</v>
      </c>
      <c r="G875" s="46">
        <v>0.46894409937888198</v>
      </c>
      <c r="H875" s="46">
        <v>2.1739130434782608E-2</v>
      </c>
      <c r="I875" s="46">
        <v>8.6956521739130432E-2</v>
      </c>
      <c r="J875" s="46">
        <v>1</v>
      </c>
      <c r="K875" s="98">
        <v>322</v>
      </c>
      <c r="L875" s="98"/>
      <c r="M875" s="98" t="s">
        <v>162</v>
      </c>
      <c r="N875" s="98" t="s">
        <v>162</v>
      </c>
      <c r="O875" s="46">
        <v>4.5999999999999999E-2</v>
      </c>
      <c r="P875" s="46">
        <v>0.10100000000000001</v>
      </c>
      <c r="Q875" s="46">
        <v>0.156</v>
      </c>
      <c r="R875" s="46">
        <v>0.24199999999999999</v>
      </c>
      <c r="S875" s="46">
        <v>0.09</v>
      </c>
      <c r="T875" s="46">
        <v>0.161</v>
      </c>
      <c r="U875" s="46">
        <v>2.1000000000000001E-2</v>
      </c>
      <c r="V875" s="46">
        <v>6.4000000000000001E-2</v>
      </c>
      <c r="W875" s="46">
        <v>0.41499999999999998</v>
      </c>
      <c r="X875" s="46">
        <v>0.52300000000000002</v>
      </c>
      <c r="Y875" s="46">
        <v>1.0999999999999999E-2</v>
      </c>
      <c r="Z875" s="46">
        <v>4.3999999999999997E-2</v>
      </c>
      <c r="AA875" s="46">
        <v>6.0999999999999999E-2</v>
      </c>
      <c r="AB875" s="46">
        <v>0.123</v>
      </c>
      <c r="AC875" s="46"/>
    </row>
    <row r="876" spans="1:29" x14ac:dyDescent="0.25">
      <c r="A876" s="98" t="s">
        <v>3353</v>
      </c>
      <c r="B876" s="46" t="s">
        <v>162</v>
      </c>
      <c r="C876" s="46">
        <v>0.21304018195602728</v>
      </c>
      <c r="D876" s="46">
        <v>0.38893100833965127</v>
      </c>
      <c r="E876" s="46">
        <v>0.13495072024260804</v>
      </c>
      <c r="F876" s="46">
        <v>3.7907505686125852E-2</v>
      </c>
      <c r="G876" s="46">
        <v>0.11448066717210008</v>
      </c>
      <c r="H876" s="46">
        <v>3.0326004548900682E-3</v>
      </c>
      <c r="I876" s="46">
        <v>0.10765731614859743</v>
      </c>
      <c r="J876" s="46">
        <v>1</v>
      </c>
      <c r="K876" s="98">
        <v>1319</v>
      </c>
      <c r="L876" s="98"/>
      <c r="M876" s="98" t="s">
        <v>162</v>
      </c>
      <c r="N876" s="98" t="s">
        <v>162</v>
      </c>
      <c r="O876" s="46">
        <v>0.192</v>
      </c>
      <c r="P876" s="46">
        <v>0.23599999999999999</v>
      </c>
      <c r="Q876" s="46">
        <v>0.36299999999999999</v>
      </c>
      <c r="R876" s="46">
        <v>0.41599999999999998</v>
      </c>
      <c r="S876" s="46">
        <v>0.11799999999999999</v>
      </c>
      <c r="T876" s="46">
        <v>0.154</v>
      </c>
      <c r="U876" s="46">
        <v>2.9000000000000001E-2</v>
      </c>
      <c r="V876" s="46">
        <v>0.05</v>
      </c>
      <c r="W876" s="46">
        <v>9.8000000000000004E-2</v>
      </c>
      <c r="X876" s="46">
        <v>0.13300000000000001</v>
      </c>
      <c r="Y876" s="46">
        <v>1E-3</v>
      </c>
      <c r="Z876" s="46">
        <v>8.0000000000000002E-3</v>
      </c>
      <c r="AA876" s="46">
        <v>9.1999999999999998E-2</v>
      </c>
      <c r="AB876" s="46">
        <v>0.126</v>
      </c>
      <c r="AC876" s="46"/>
    </row>
    <row r="877" spans="1:29" x14ac:dyDescent="0.25">
      <c r="A877" s="98" t="s">
        <v>3354</v>
      </c>
      <c r="B877" s="46" t="s">
        <v>162</v>
      </c>
      <c r="C877" s="46">
        <v>0.33455882352941174</v>
      </c>
      <c r="D877" s="46">
        <v>0.30882352941176472</v>
      </c>
      <c r="E877" s="46">
        <v>0.125</v>
      </c>
      <c r="F877" s="46">
        <v>2.9411764705882353E-2</v>
      </c>
      <c r="G877" s="46">
        <v>9.5588235294117641E-2</v>
      </c>
      <c r="H877" s="46" t="s">
        <v>162</v>
      </c>
      <c r="I877" s="46">
        <v>0.10661764705882353</v>
      </c>
      <c r="J877" s="46">
        <v>0.99999999999999989</v>
      </c>
      <c r="K877" s="98">
        <v>272</v>
      </c>
      <c r="L877" s="98"/>
      <c r="M877" s="98" t="s">
        <v>162</v>
      </c>
      <c r="N877" s="98" t="s">
        <v>162</v>
      </c>
      <c r="O877" s="46">
        <v>0.28100000000000003</v>
      </c>
      <c r="P877" s="46">
        <v>0.39300000000000002</v>
      </c>
      <c r="Q877" s="46">
        <v>0.25700000000000001</v>
      </c>
      <c r="R877" s="46">
        <v>0.36599999999999999</v>
      </c>
      <c r="S877" s="46">
        <v>9.0999999999999998E-2</v>
      </c>
      <c r="T877" s="46">
        <v>0.17</v>
      </c>
      <c r="U877" s="46">
        <v>1.4999999999999999E-2</v>
      </c>
      <c r="V877" s="46">
        <v>5.7000000000000002E-2</v>
      </c>
      <c r="W877" s="46">
        <v>6.6000000000000003E-2</v>
      </c>
      <c r="X877" s="46">
        <v>0.13600000000000001</v>
      </c>
      <c r="Y877" s="46" t="s">
        <v>162</v>
      </c>
      <c r="Z877" s="46" t="s">
        <v>162</v>
      </c>
      <c r="AA877" s="46">
        <v>7.4999999999999997E-2</v>
      </c>
      <c r="AB877" s="46">
        <v>0.14899999999999999</v>
      </c>
      <c r="AC877" s="46"/>
    </row>
    <row r="878" spans="1:29" x14ac:dyDescent="0.25">
      <c r="A878" s="98" t="s">
        <v>3355</v>
      </c>
      <c r="B878" s="46">
        <v>3.7659327925840091E-2</v>
      </c>
      <c r="C878" s="46">
        <v>0.20751255310930861</v>
      </c>
      <c r="D878" s="46">
        <v>0.2588837388953264</v>
      </c>
      <c r="E878" s="46">
        <v>0.11490923136346079</v>
      </c>
      <c r="F878" s="46">
        <v>3.2444959443800693E-2</v>
      </c>
      <c r="G878" s="46">
        <v>0.24758594051757435</v>
      </c>
      <c r="H878" s="46">
        <v>1.0911548860563924E-2</v>
      </c>
      <c r="I878" s="46">
        <v>9.0092699884125146E-2</v>
      </c>
      <c r="J878" s="46">
        <v>0.99999999999999989</v>
      </c>
      <c r="K878" s="98">
        <v>10356</v>
      </c>
      <c r="L878" s="98"/>
      <c r="M878" s="98">
        <v>3.4000000000000002E-2</v>
      </c>
      <c r="N878" s="98">
        <v>4.2000000000000003E-2</v>
      </c>
      <c r="O878" s="46">
        <v>0.2</v>
      </c>
      <c r="P878" s="46">
        <v>0.215</v>
      </c>
      <c r="Q878" s="46">
        <v>0.251</v>
      </c>
      <c r="R878" s="46">
        <v>0.26700000000000002</v>
      </c>
      <c r="S878" s="46">
        <v>0.109</v>
      </c>
      <c r="T878" s="46">
        <v>0.121</v>
      </c>
      <c r="U878" s="46">
        <v>2.9000000000000001E-2</v>
      </c>
      <c r="V878" s="46">
        <v>3.5999999999999997E-2</v>
      </c>
      <c r="W878" s="46">
        <v>0.23899999999999999</v>
      </c>
      <c r="X878" s="46">
        <v>0.25600000000000001</v>
      </c>
      <c r="Y878" s="46">
        <v>8.9999999999999993E-3</v>
      </c>
      <c r="Z878" s="46">
        <v>1.2999999999999999E-2</v>
      </c>
      <c r="AA878" s="46">
        <v>8.5000000000000006E-2</v>
      </c>
      <c r="AB878" s="46">
        <v>9.6000000000000002E-2</v>
      </c>
      <c r="AC878" s="46"/>
    </row>
    <row r="879" spans="1:29" x14ac:dyDescent="0.25">
      <c r="A879" s="98" t="s">
        <v>3356</v>
      </c>
      <c r="B879" s="46" t="s">
        <v>162</v>
      </c>
      <c r="C879" s="46">
        <v>0.11842105263157894</v>
      </c>
      <c r="D879" s="46">
        <v>0.28947368421052633</v>
      </c>
      <c r="E879" s="46">
        <v>0.20175438596491227</v>
      </c>
      <c r="F879" s="46">
        <v>2.1929824561403508E-2</v>
      </c>
      <c r="G879" s="46">
        <v>0.26754385964912281</v>
      </c>
      <c r="H879" s="46">
        <v>8.771929824561403E-3</v>
      </c>
      <c r="I879" s="46">
        <v>9.2105263157894732E-2</v>
      </c>
      <c r="J879" s="46">
        <v>1</v>
      </c>
      <c r="K879" s="98">
        <v>228</v>
      </c>
      <c r="L879" s="98"/>
      <c r="M879" s="98" t="s">
        <v>162</v>
      </c>
      <c r="N879" s="98" t="s">
        <v>162</v>
      </c>
      <c r="O879" s="46">
        <v>8.3000000000000004E-2</v>
      </c>
      <c r="P879" s="46">
        <v>0.16700000000000001</v>
      </c>
      <c r="Q879" s="46">
        <v>0.23400000000000001</v>
      </c>
      <c r="R879" s="46">
        <v>0.35099999999999998</v>
      </c>
      <c r="S879" s="46">
        <v>0.155</v>
      </c>
      <c r="T879" s="46">
        <v>0.25900000000000001</v>
      </c>
      <c r="U879" s="46">
        <v>8.9999999999999993E-3</v>
      </c>
      <c r="V879" s="46">
        <v>0.05</v>
      </c>
      <c r="W879" s="46">
        <v>0.214</v>
      </c>
      <c r="X879" s="46">
        <v>0.32900000000000001</v>
      </c>
      <c r="Y879" s="46">
        <v>2E-3</v>
      </c>
      <c r="Z879" s="46">
        <v>3.1E-2</v>
      </c>
      <c r="AA879" s="46">
        <v>6.0999999999999999E-2</v>
      </c>
      <c r="AB879" s="46">
        <v>0.13700000000000001</v>
      </c>
      <c r="AC879" s="46"/>
    </row>
    <row r="880" spans="1:29" x14ac:dyDescent="0.25">
      <c r="A880" s="98" t="s">
        <v>3357</v>
      </c>
      <c r="B880" s="46" t="s">
        <v>162</v>
      </c>
      <c r="C880" s="46">
        <v>0.19093851132686085</v>
      </c>
      <c r="D880" s="46">
        <v>0.36569579288025889</v>
      </c>
      <c r="E880" s="46">
        <v>0.14563106796116504</v>
      </c>
      <c r="F880" s="46">
        <v>2.2653721682847898E-2</v>
      </c>
      <c r="G880" s="46">
        <v>0.20064724919093851</v>
      </c>
      <c r="H880" s="46">
        <v>1.7799352750809062E-2</v>
      </c>
      <c r="I880" s="46">
        <v>5.6634304207119741E-2</v>
      </c>
      <c r="J880" s="46">
        <v>0.99999999999999989</v>
      </c>
      <c r="K880" s="98">
        <v>618</v>
      </c>
      <c r="L880" s="98"/>
      <c r="M880" s="98" t="s">
        <v>162</v>
      </c>
      <c r="N880" s="98" t="s">
        <v>162</v>
      </c>
      <c r="O880" s="46">
        <v>0.16200000000000001</v>
      </c>
      <c r="P880" s="46">
        <v>0.224</v>
      </c>
      <c r="Q880" s="46">
        <v>0.32900000000000001</v>
      </c>
      <c r="R880" s="46">
        <v>0.40400000000000003</v>
      </c>
      <c r="S880" s="46">
        <v>0.12</v>
      </c>
      <c r="T880" s="46">
        <v>0.17599999999999999</v>
      </c>
      <c r="U880" s="46">
        <v>1.4E-2</v>
      </c>
      <c r="V880" s="46">
        <v>3.7999999999999999E-2</v>
      </c>
      <c r="W880" s="46">
        <v>0.17100000000000001</v>
      </c>
      <c r="X880" s="46">
        <v>0.23400000000000001</v>
      </c>
      <c r="Y880" s="46">
        <v>0.01</v>
      </c>
      <c r="Z880" s="46">
        <v>3.2000000000000001E-2</v>
      </c>
      <c r="AA880" s="46">
        <v>4.1000000000000002E-2</v>
      </c>
      <c r="AB880" s="46">
        <v>7.8E-2</v>
      </c>
      <c r="AC880" s="46"/>
    </row>
    <row r="881" spans="1:29" x14ac:dyDescent="0.25">
      <c r="A881" s="98" t="s">
        <v>3358</v>
      </c>
      <c r="B881" s="46" t="s">
        <v>162</v>
      </c>
      <c r="C881" s="46">
        <v>6.2385321100917435E-2</v>
      </c>
      <c r="D881" s="46">
        <v>0.181651376146789</v>
      </c>
      <c r="E881" s="46">
        <v>8.4403669724770647E-2</v>
      </c>
      <c r="F881" s="46">
        <v>1.4678899082568808E-2</v>
      </c>
      <c r="G881" s="46">
        <v>0.55045871559633031</v>
      </c>
      <c r="H881" s="46">
        <v>3.8532110091743121E-2</v>
      </c>
      <c r="I881" s="46">
        <v>6.7889908256880738E-2</v>
      </c>
      <c r="J881" s="46">
        <v>1</v>
      </c>
      <c r="K881" s="98">
        <v>545</v>
      </c>
      <c r="L881" s="98"/>
      <c r="M881" s="98" t="s">
        <v>162</v>
      </c>
      <c r="N881" s="98" t="s">
        <v>162</v>
      </c>
      <c r="O881" s="46">
        <v>4.4999999999999998E-2</v>
      </c>
      <c r="P881" s="46">
        <v>8.5999999999999993E-2</v>
      </c>
      <c r="Q881" s="46">
        <v>0.152</v>
      </c>
      <c r="R881" s="46">
        <v>0.216</v>
      </c>
      <c r="S881" s="46">
        <v>6.4000000000000001E-2</v>
      </c>
      <c r="T881" s="46">
        <v>0.111</v>
      </c>
      <c r="U881" s="46">
        <v>7.0000000000000001E-3</v>
      </c>
      <c r="V881" s="46">
        <v>2.9000000000000001E-2</v>
      </c>
      <c r="W881" s="46">
        <v>0.50800000000000001</v>
      </c>
      <c r="X881" s="46">
        <v>0.59199999999999997</v>
      </c>
      <c r="Y881" s="46">
        <v>2.5000000000000001E-2</v>
      </c>
      <c r="Z881" s="46">
        <v>5.8000000000000003E-2</v>
      </c>
      <c r="AA881" s="46">
        <v>0.05</v>
      </c>
      <c r="AB881" s="46">
        <v>9.1999999999999998E-2</v>
      </c>
      <c r="AC881" s="46"/>
    </row>
    <row r="882" spans="1:29" x14ac:dyDescent="0.25">
      <c r="A882" s="98" t="s">
        <v>3359</v>
      </c>
      <c r="B882" s="46" t="s">
        <v>162</v>
      </c>
      <c r="C882" s="46" t="s">
        <v>162</v>
      </c>
      <c r="D882" s="46">
        <v>0.74891506509609418</v>
      </c>
      <c r="E882" s="46">
        <v>8.9894606323620577E-2</v>
      </c>
      <c r="F882" s="46">
        <v>5.7656540607563547E-2</v>
      </c>
      <c r="G882" s="46">
        <v>2.3558586484810913E-2</v>
      </c>
      <c r="H882" s="46" t="s">
        <v>162</v>
      </c>
      <c r="I882" s="46">
        <v>7.9975201487910721E-2</v>
      </c>
      <c r="J882" s="46">
        <v>0.99999999999999989</v>
      </c>
      <c r="K882" s="98">
        <v>1613</v>
      </c>
      <c r="L882" s="98"/>
      <c r="M882" s="98" t="s">
        <v>162</v>
      </c>
      <c r="N882" s="98" t="s">
        <v>162</v>
      </c>
      <c r="O882" s="46" t="s">
        <v>162</v>
      </c>
      <c r="P882" s="46" t="s">
        <v>162</v>
      </c>
      <c r="Q882" s="46">
        <v>0.72699999999999998</v>
      </c>
      <c r="R882" s="46">
        <v>0.76900000000000002</v>
      </c>
      <c r="S882" s="46">
        <v>7.6999999999999999E-2</v>
      </c>
      <c r="T882" s="46">
        <v>0.105</v>
      </c>
      <c r="U882" s="46">
        <v>4.7E-2</v>
      </c>
      <c r="V882" s="46">
        <v>7.0000000000000007E-2</v>
      </c>
      <c r="W882" s="46">
        <v>1.7000000000000001E-2</v>
      </c>
      <c r="X882" s="46">
        <v>3.2000000000000001E-2</v>
      </c>
      <c r="Y882" s="46" t="s">
        <v>162</v>
      </c>
      <c r="Z882" s="46" t="s">
        <v>162</v>
      </c>
      <c r="AA882" s="46">
        <v>6.8000000000000005E-2</v>
      </c>
      <c r="AB882" s="46">
        <v>9.4E-2</v>
      </c>
      <c r="AC882" s="46"/>
    </row>
    <row r="883" spans="1:29" x14ac:dyDescent="0.25">
      <c r="A883" s="98" t="s">
        <v>3360</v>
      </c>
      <c r="B883" s="46">
        <v>2.8515240904621434E-2</v>
      </c>
      <c r="C883" s="46">
        <v>0.21533923303834809</v>
      </c>
      <c r="D883" s="46">
        <v>0.28367748279252702</v>
      </c>
      <c r="E883" s="46">
        <v>9.685349065880039E-2</v>
      </c>
      <c r="F883" s="46">
        <v>3.9331366764995081E-2</v>
      </c>
      <c r="G883" s="46">
        <v>0.26843657817109146</v>
      </c>
      <c r="H883" s="46">
        <v>1.4257620452310717E-2</v>
      </c>
      <c r="I883" s="46">
        <v>5.3588987217305803E-2</v>
      </c>
      <c r="J883" s="46">
        <v>0.99999999999999989</v>
      </c>
      <c r="K883" s="98">
        <v>2034</v>
      </c>
      <c r="L883" s="98"/>
      <c r="M883" s="98">
        <v>2.1999999999999999E-2</v>
      </c>
      <c r="N883" s="98">
        <v>3.6999999999999998E-2</v>
      </c>
      <c r="O883" s="46">
        <v>0.19800000000000001</v>
      </c>
      <c r="P883" s="46">
        <v>0.23400000000000001</v>
      </c>
      <c r="Q883" s="46">
        <v>0.26500000000000001</v>
      </c>
      <c r="R883" s="46">
        <v>0.30399999999999999</v>
      </c>
      <c r="S883" s="46">
        <v>8.5000000000000006E-2</v>
      </c>
      <c r="T883" s="46">
        <v>0.11</v>
      </c>
      <c r="U883" s="46">
        <v>3.2000000000000001E-2</v>
      </c>
      <c r="V883" s="46">
        <v>4.9000000000000002E-2</v>
      </c>
      <c r="W883" s="46">
        <v>0.25</v>
      </c>
      <c r="X883" s="46">
        <v>0.28799999999999998</v>
      </c>
      <c r="Y883" s="46">
        <v>0.01</v>
      </c>
      <c r="Z883" s="46">
        <v>0.02</v>
      </c>
      <c r="AA883" s="46">
        <v>4.4999999999999998E-2</v>
      </c>
      <c r="AB883" s="46">
        <v>6.4000000000000001E-2</v>
      </c>
      <c r="AC883" s="46"/>
    </row>
    <row r="884" spans="1:29" x14ac:dyDescent="0.25">
      <c r="A884" s="98" t="s">
        <v>3361</v>
      </c>
      <c r="B884" s="46">
        <v>0.23290965304019237</v>
      </c>
      <c r="C884" s="46">
        <v>0.3510821023703195</v>
      </c>
      <c r="D884" s="46">
        <v>0.20851940913775335</v>
      </c>
      <c r="E884" s="46">
        <v>4.2597045688766745E-2</v>
      </c>
      <c r="F884" s="46">
        <v>4.8093438680865686E-3</v>
      </c>
      <c r="G884" s="46">
        <v>4.8436963242871868E-2</v>
      </c>
      <c r="H884" s="46">
        <v>7.5575403641360353E-3</v>
      </c>
      <c r="I884" s="46">
        <v>0.10408794228787359</v>
      </c>
      <c r="J884" s="46">
        <v>0.99999999999999989</v>
      </c>
      <c r="K884" s="98">
        <v>2911</v>
      </c>
      <c r="L884" s="98"/>
      <c r="M884" s="98">
        <v>0.218</v>
      </c>
      <c r="N884" s="98">
        <v>0.249</v>
      </c>
      <c r="O884" s="46">
        <v>0.33400000000000002</v>
      </c>
      <c r="P884" s="46">
        <v>0.36899999999999999</v>
      </c>
      <c r="Q884" s="46">
        <v>0.19400000000000001</v>
      </c>
      <c r="R884" s="46">
        <v>0.224</v>
      </c>
      <c r="S884" s="46">
        <v>3.5999999999999997E-2</v>
      </c>
      <c r="T884" s="46">
        <v>5.0999999999999997E-2</v>
      </c>
      <c r="U884" s="46">
        <v>3.0000000000000001E-3</v>
      </c>
      <c r="V884" s="46">
        <v>8.0000000000000002E-3</v>
      </c>
      <c r="W884" s="46">
        <v>4.1000000000000002E-2</v>
      </c>
      <c r="X884" s="46">
        <v>5.7000000000000002E-2</v>
      </c>
      <c r="Y884" s="46">
        <v>5.0000000000000001E-3</v>
      </c>
      <c r="Z884" s="46">
        <v>1.0999999999999999E-2</v>
      </c>
      <c r="AA884" s="46">
        <v>9.4E-2</v>
      </c>
      <c r="AB884" s="46">
        <v>0.11600000000000001</v>
      </c>
      <c r="AC884" s="46"/>
    </row>
    <row r="885" spans="1:29" x14ac:dyDescent="0.25">
      <c r="A885" s="98" t="s">
        <v>3362</v>
      </c>
      <c r="B885" s="46" t="s">
        <v>162</v>
      </c>
      <c r="C885" s="46">
        <v>0.14403829416884248</v>
      </c>
      <c r="D885" s="46">
        <v>0.24673629242819844</v>
      </c>
      <c r="E885" s="46">
        <v>0.11966927763272411</v>
      </c>
      <c r="F885" s="46">
        <v>2.4369016536118365E-2</v>
      </c>
      <c r="G885" s="46">
        <v>0.40078328981723238</v>
      </c>
      <c r="H885" s="46">
        <v>1.7406440382941687E-2</v>
      </c>
      <c r="I885" s="46">
        <v>4.6997389033942558E-2</v>
      </c>
      <c r="J885" s="46">
        <v>1</v>
      </c>
      <c r="K885" s="98">
        <v>2298</v>
      </c>
      <c r="L885" s="98"/>
      <c r="M885" s="98" t="s">
        <v>162</v>
      </c>
      <c r="N885" s="98" t="s">
        <v>162</v>
      </c>
      <c r="O885" s="46">
        <v>0.13</v>
      </c>
      <c r="P885" s="46">
        <v>0.159</v>
      </c>
      <c r="Q885" s="46">
        <v>0.23</v>
      </c>
      <c r="R885" s="46">
        <v>0.26500000000000001</v>
      </c>
      <c r="S885" s="46">
        <v>0.107</v>
      </c>
      <c r="T885" s="46">
        <v>0.13400000000000001</v>
      </c>
      <c r="U885" s="46">
        <v>1.9E-2</v>
      </c>
      <c r="V885" s="46">
        <v>3.2000000000000001E-2</v>
      </c>
      <c r="W885" s="46">
        <v>0.38100000000000001</v>
      </c>
      <c r="X885" s="46">
        <v>0.42099999999999999</v>
      </c>
      <c r="Y885" s="46">
        <v>1.2999999999999999E-2</v>
      </c>
      <c r="Z885" s="46">
        <v>2.4E-2</v>
      </c>
      <c r="AA885" s="46">
        <v>3.9E-2</v>
      </c>
      <c r="AB885" s="46">
        <v>5.6000000000000001E-2</v>
      </c>
      <c r="AC885" s="46"/>
    </row>
    <row r="886" spans="1:29" x14ac:dyDescent="0.25">
      <c r="A886" s="98" t="s">
        <v>3363</v>
      </c>
      <c r="B886" s="46" t="s">
        <v>162</v>
      </c>
      <c r="C886" s="46">
        <v>0.32844036697247708</v>
      </c>
      <c r="D886" s="46">
        <v>0.43486238532110094</v>
      </c>
      <c r="E886" s="46">
        <v>6.9724770642201839E-2</v>
      </c>
      <c r="F886" s="46">
        <v>5.5045871559633031E-3</v>
      </c>
      <c r="G886" s="46">
        <v>4.4036697247706424E-2</v>
      </c>
      <c r="H886" s="46">
        <v>1.834862385321101E-3</v>
      </c>
      <c r="I886" s="46">
        <v>0.11559633027522936</v>
      </c>
      <c r="J886" s="46">
        <v>1</v>
      </c>
      <c r="K886" s="98">
        <v>545</v>
      </c>
      <c r="L886" s="98"/>
      <c r="M886" s="98" t="s">
        <v>162</v>
      </c>
      <c r="N886" s="98" t="s">
        <v>162</v>
      </c>
      <c r="O886" s="46">
        <v>0.28999999999999998</v>
      </c>
      <c r="P886" s="46">
        <v>0.36899999999999999</v>
      </c>
      <c r="Q886" s="46">
        <v>0.39400000000000002</v>
      </c>
      <c r="R886" s="46">
        <v>0.47699999999999998</v>
      </c>
      <c r="S886" s="46">
        <v>5.0999999999999997E-2</v>
      </c>
      <c r="T886" s="46">
        <v>9.4E-2</v>
      </c>
      <c r="U886" s="46">
        <v>2E-3</v>
      </c>
      <c r="V886" s="46">
        <v>1.6E-2</v>
      </c>
      <c r="W886" s="46">
        <v>0.03</v>
      </c>
      <c r="X886" s="46">
        <v>6.5000000000000002E-2</v>
      </c>
      <c r="Y886" s="46">
        <v>0</v>
      </c>
      <c r="Z886" s="46">
        <v>0.01</v>
      </c>
      <c r="AA886" s="46">
        <v>9.0999999999999998E-2</v>
      </c>
      <c r="AB886" s="46">
        <v>0.14499999999999999</v>
      </c>
      <c r="AC886" s="46"/>
    </row>
    <row r="887" spans="1:29" x14ac:dyDescent="0.25">
      <c r="A887" s="98" t="s">
        <v>3364</v>
      </c>
      <c r="B887" s="46" t="s">
        <v>162</v>
      </c>
      <c r="C887" s="46">
        <v>0.11722141823444283</v>
      </c>
      <c r="D887" s="46">
        <v>0.31982633863965265</v>
      </c>
      <c r="E887" s="46">
        <v>0.15340086830680175</v>
      </c>
      <c r="F887" s="46">
        <v>3.3285094066570188E-2</v>
      </c>
      <c r="G887" s="46">
        <v>0.27930535455861072</v>
      </c>
      <c r="H887" s="46">
        <v>4.3415340086830683E-3</v>
      </c>
      <c r="I887" s="46">
        <v>9.2619392185238777E-2</v>
      </c>
      <c r="J887" s="46">
        <v>1</v>
      </c>
      <c r="K887" s="98">
        <v>691</v>
      </c>
      <c r="L887" s="98"/>
      <c r="M887" s="98" t="s">
        <v>162</v>
      </c>
      <c r="N887" s="98" t="s">
        <v>162</v>
      </c>
      <c r="O887" s="46">
        <v>9.5000000000000001E-2</v>
      </c>
      <c r="P887" s="46">
        <v>0.14299999999999999</v>
      </c>
      <c r="Q887" s="46">
        <v>0.28599999999999998</v>
      </c>
      <c r="R887" s="46">
        <v>0.35599999999999998</v>
      </c>
      <c r="S887" s="46">
        <v>0.128</v>
      </c>
      <c r="T887" s="46">
        <v>0.182</v>
      </c>
      <c r="U887" s="46">
        <v>2.1999999999999999E-2</v>
      </c>
      <c r="V887" s="46">
        <v>4.9000000000000002E-2</v>
      </c>
      <c r="W887" s="46">
        <v>0.247</v>
      </c>
      <c r="X887" s="46">
        <v>0.314</v>
      </c>
      <c r="Y887" s="46">
        <v>1E-3</v>
      </c>
      <c r="Z887" s="46">
        <v>1.2999999999999999E-2</v>
      </c>
      <c r="AA887" s="46">
        <v>7.2999999999999995E-2</v>
      </c>
      <c r="AB887" s="46">
        <v>0.11700000000000001</v>
      </c>
      <c r="AC887" s="46"/>
    </row>
    <row r="888" spans="1:29" x14ac:dyDescent="0.25">
      <c r="A888" s="98" t="s">
        <v>3365</v>
      </c>
      <c r="B888" s="46" t="s">
        <v>162</v>
      </c>
      <c r="C888" s="46">
        <v>0.23990498812351543</v>
      </c>
      <c r="D888" s="46">
        <v>0.22090261282660331</v>
      </c>
      <c r="E888" s="46">
        <v>8.076009501187649E-2</v>
      </c>
      <c r="F888" s="46">
        <v>0.10213776722090261</v>
      </c>
      <c r="G888" s="46">
        <v>0.28741092636579574</v>
      </c>
      <c r="H888" s="46">
        <v>9.5011876484560574E-3</v>
      </c>
      <c r="I888" s="46">
        <v>5.9382422802850353E-2</v>
      </c>
      <c r="J888" s="46">
        <v>1</v>
      </c>
      <c r="K888" s="98">
        <v>421</v>
      </c>
      <c r="L888" s="98"/>
      <c r="M888" s="98" t="s">
        <v>162</v>
      </c>
      <c r="N888" s="98" t="s">
        <v>162</v>
      </c>
      <c r="O888" s="46">
        <v>0.20200000000000001</v>
      </c>
      <c r="P888" s="46">
        <v>0.28299999999999997</v>
      </c>
      <c r="Q888" s="46">
        <v>0.184</v>
      </c>
      <c r="R888" s="46">
        <v>0.26300000000000001</v>
      </c>
      <c r="S888" s="46">
        <v>5.8000000000000003E-2</v>
      </c>
      <c r="T888" s="46">
        <v>0.111</v>
      </c>
      <c r="U888" s="46">
        <v>7.6999999999999999E-2</v>
      </c>
      <c r="V888" s="46">
        <v>0.13500000000000001</v>
      </c>
      <c r="W888" s="46">
        <v>0.246</v>
      </c>
      <c r="X888" s="46">
        <v>0.33200000000000002</v>
      </c>
      <c r="Y888" s="46">
        <v>4.0000000000000001E-3</v>
      </c>
      <c r="Z888" s="46">
        <v>2.4E-2</v>
      </c>
      <c r="AA888" s="46">
        <v>4.1000000000000002E-2</v>
      </c>
      <c r="AB888" s="46">
        <v>8.5999999999999993E-2</v>
      </c>
      <c r="AC888" s="46"/>
    </row>
    <row r="889" spans="1:29" x14ac:dyDescent="0.25">
      <c r="A889" s="98" t="s">
        <v>3366</v>
      </c>
      <c r="B889" s="46" t="s">
        <v>162</v>
      </c>
      <c r="C889" s="46">
        <v>9.1324200913242004E-2</v>
      </c>
      <c r="D889" s="46">
        <v>0.17351598173515981</v>
      </c>
      <c r="E889" s="46">
        <v>0.12785388127853881</v>
      </c>
      <c r="F889" s="46">
        <v>3.4246575342465752E-2</v>
      </c>
      <c r="G889" s="46">
        <v>0.52283105022831056</v>
      </c>
      <c r="H889" s="46">
        <v>1.3698630136986301E-2</v>
      </c>
      <c r="I889" s="46">
        <v>3.6529680365296802E-2</v>
      </c>
      <c r="J889" s="46">
        <v>1</v>
      </c>
      <c r="K889" s="98">
        <v>438</v>
      </c>
      <c r="L889" s="98"/>
      <c r="M889" s="98" t="s">
        <v>162</v>
      </c>
      <c r="N889" s="98" t="s">
        <v>162</v>
      </c>
      <c r="O889" s="46">
        <v>6.8000000000000005E-2</v>
      </c>
      <c r="P889" s="46">
        <v>0.122</v>
      </c>
      <c r="Q889" s="46">
        <v>0.14099999999999999</v>
      </c>
      <c r="R889" s="46">
        <v>0.21199999999999999</v>
      </c>
      <c r="S889" s="46">
        <v>0.1</v>
      </c>
      <c r="T889" s="46">
        <v>0.16200000000000001</v>
      </c>
      <c r="U889" s="46">
        <v>2.1000000000000001E-2</v>
      </c>
      <c r="V889" s="46">
        <v>5.6000000000000001E-2</v>
      </c>
      <c r="W889" s="46">
        <v>0.47599999999999998</v>
      </c>
      <c r="X889" s="46">
        <v>0.56899999999999995</v>
      </c>
      <c r="Y889" s="46">
        <v>6.0000000000000001E-3</v>
      </c>
      <c r="Z889" s="46">
        <v>0.03</v>
      </c>
      <c r="AA889" s="46">
        <v>2.3E-2</v>
      </c>
      <c r="AB889" s="46">
        <v>5.8999999999999997E-2</v>
      </c>
      <c r="AC889" s="46"/>
    </row>
    <row r="890" spans="1:29" x14ac:dyDescent="0.25">
      <c r="A890" s="98" t="s">
        <v>3367</v>
      </c>
      <c r="B890" s="46" t="s">
        <v>162</v>
      </c>
      <c r="C890" s="46">
        <v>0.18717047451669597</v>
      </c>
      <c r="D890" s="46">
        <v>0.44815465729349735</v>
      </c>
      <c r="E890" s="46">
        <v>0.13620386643233742</v>
      </c>
      <c r="F890" s="46">
        <v>1.4059753954305799E-2</v>
      </c>
      <c r="G890" s="46">
        <v>0.10808435852372583</v>
      </c>
      <c r="H890" s="46">
        <v>5.7117750439367315E-3</v>
      </c>
      <c r="I890" s="46">
        <v>0.10061511423550087</v>
      </c>
      <c r="J890" s="46">
        <v>1</v>
      </c>
      <c r="K890" s="98">
        <v>2276</v>
      </c>
      <c r="L890" s="98"/>
      <c r="M890" s="98" t="s">
        <v>162</v>
      </c>
      <c r="N890" s="98" t="s">
        <v>162</v>
      </c>
      <c r="O890" s="46">
        <v>0.17199999999999999</v>
      </c>
      <c r="P890" s="46">
        <v>0.20399999999999999</v>
      </c>
      <c r="Q890" s="46">
        <v>0.42799999999999999</v>
      </c>
      <c r="R890" s="46">
        <v>0.46899999999999997</v>
      </c>
      <c r="S890" s="46">
        <v>0.123</v>
      </c>
      <c r="T890" s="46">
        <v>0.151</v>
      </c>
      <c r="U890" s="46">
        <v>0.01</v>
      </c>
      <c r="V890" s="46">
        <v>0.02</v>
      </c>
      <c r="W890" s="46">
        <v>9.6000000000000002E-2</v>
      </c>
      <c r="X890" s="46">
        <v>0.122</v>
      </c>
      <c r="Y890" s="46">
        <v>3.0000000000000001E-3</v>
      </c>
      <c r="Z890" s="46">
        <v>0.01</v>
      </c>
      <c r="AA890" s="46">
        <v>8.8999999999999996E-2</v>
      </c>
      <c r="AB890" s="46">
        <v>0.114</v>
      </c>
      <c r="AC890" s="46"/>
    </row>
    <row r="891" spans="1:29" x14ac:dyDescent="0.25">
      <c r="A891" s="98" t="s">
        <v>3368</v>
      </c>
      <c r="B891" s="46" t="s">
        <v>162</v>
      </c>
      <c r="C891" s="46">
        <v>0.32989690721649484</v>
      </c>
      <c r="D891" s="46">
        <v>0.38350515463917528</v>
      </c>
      <c r="E891" s="46">
        <v>9.0721649484536079E-2</v>
      </c>
      <c r="F891" s="46">
        <v>1.2371134020618556E-2</v>
      </c>
      <c r="G891" s="46">
        <v>0.11134020618556702</v>
      </c>
      <c r="H891" s="46">
        <v>4.1237113402061857E-3</v>
      </c>
      <c r="I891" s="46">
        <v>6.8041237113402056E-2</v>
      </c>
      <c r="J891" s="46">
        <v>1</v>
      </c>
      <c r="K891" s="98">
        <v>485</v>
      </c>
      <c r="L891" s="98"/>
      <c r="M891" s="98" t="s">
        <v>162</v>
      </c>
      <c r="N891" s="98" t="s">
        <v>162</v>
      </c>
      <c r="O891" s="46">
        <v>0.28999999999999998</v>
      </c>
      <c r="P891" s="46">
        <v>0.373</v>
      </c>
      <c r="Q891" s="46">
        <v>0.34100000000000003</v>
      </c>
      <c r="R891" s="46">
        <v>0.42799999999999999</v>
      </c>
      <c r="S891" s="46">
        <v>6.8000000000000005E-2</v>
      </c>
      <c r="T891" s="46">
        <v>0.12</v>
      </c>
      <c r="U891" s="46">
        <v>6.0000000000000001E-3</v>
      </c>
      <c r="V891" s="46">
        <v>2.7E-2</v>
      </c>
      <c r="W891" s="46">
        <v>8.5999999999999993E-2</v>
      </c>
      <c r="X891" s="46">
        <v>0.14199999999999999</v>
      </c>
      <c r="Y891" s="46">
        <v>1E-3</v>
      </c>
      <c r="Z891" s="46">
        <v>1.4999999999999999E-2</v>
      </c>
      <c r="AA891" s="46">
        <v>4.9000000000000002E-2</v>
      </c>
      <c r="AB891" s="46">
        <v>9.4E-2</v>
      </c>
      <c r="AC891" s="46"/>
    </row>
    <row r="892" spans="1:29" x14ac:dyDescent="0.25">
      <c r="A892" s="98" t="s">
        <v>3369</v>
      </c>
      <c r="B892" s="46">
        <v>4.0766589121524317E-2</v>
      </c>
      <c r="C892" s="46">
        <v>0.19552453749861526</v>
      </c>
      <c r="D892" s="46">
        <v>0.30098593109560207</v>
      </c>
      <c r="E892" s="46">
        <v>0.11410213803035338</v>
      </c>
      <c r="F892" s="46">
        <v>2.5368339426165946E-2</v>
      </c>
      <c r="G892" s="46">
        <v>0.23451866622355158</v>
      </c>
      <c r="H892" s="46">
        <v>1.030242605516783E-2</v>
      </c>
      <c r="I892" s="46">
        <v>7.8431372549019607E-2</v>
      </c>
      <c r="J892" s="46">
        <v>1</v>
      </c>
      <c r="K892" s="98">
        <v>18054</v>
      </c>
      <c r="L892" s="98"/>
      <c r="M892" s="98">
        <v>3.7999999999999999E-2</v>
      </c>
      <c r="N892" s="98">
        <v>4.3999999999999997E-2</v>
      </c>
      <c r="O892" s="46">
        <v>0.19</v>
      </c>
      <c r="P892" s="46">
        <v>0.20100000000000001</v>
      </c>
      <c r="Q892" s="46">
        <v>0.29399999999999998</v>
      </c>
      <c r="R892" s="46">
        <v>0.308</v>
      </c>
      <c r="S892" s="46">
        <v>0.11</v>
      </c>
      <c r="T892" s="46">
        <v>0.11899999999999999</v>
      </c>
      <c r="U892" s="46">
        <v>2.3E-2</v>
      </c>
      <c r="V892" s="46">
        <v>2.8000000000000001E-2</v>
      </c>
      <c r="W892" s="46">
        <v>0.22800000000000001</v>
      </c>
      <c r="X892" s="46">
        <v>0.24099999999999999</v>
      </c>
      <c r="Y892" s="46">
        <v>8.9999999999999993E-3</v>
      </c>
      <c r="Z892" s="46">
        <v>1.2E-2</v>
      </c>
      <c r="AA892" s="46">
        <v>7.4999999999999997E-2</v>
      </c>
      <c r="AB892" s="46">
        <v>8.2000000000000003E-2</v>
      </c>
      <c r="AC892" s="46"/>
    </row>
    <row r="893" spans="1:29" x14ac:dyDescent="0.25">
      <c r="A893" s="98" t="s">
        <v>3370</v>
      </c>
      <c r="B893" s="46" t="s">
        <v>162</v>
      </c>
      <c r="C893" s="46">
        <v>0.11246943765281174</v>
      </c>
      <c r="D893" s="46">
        <v>0.31784841075794623</v>
      </c>
      <c r="E893" s="46">
        <v>0.23716381418092911</v>
      </c>
      <c r="F893" s="46">
        <v>2.4449877750611249E-2</v>
      </c>
      <c r="G893" s="46">
        <v>0.23716381418092911</v>
      </c>
      <c r="H893" s="46">
        <v>9.7799511002444987E-3</v>
      </c>
      <c r="I893" s="46">
        <v>6.1124694376528114E-2</v>
      </c>
      <c r="J893" s="46">
        <v>1</v>
      </c>
      <c r="K893" s="98">
        <v>409</v>
      </c>
      <c r="L893" s="98"/>
      <c r="M893" s="98" t="s">
        <v>162</v>
      </c>
      <c r="N893" s="98" t="s">
        <v>162</v>
      </c>
      <c r="O893" s="46">
        <v>8.5000000000000006E-2</v>
      </c>
      <c r="P893" s="46">
        <v>0.14699999999999999</v>
      </c>
      <c r="Q893" s="46">
        <v>0.27500000000000002</v>
      </c>
      <c r="R893" s="46">
        <v>0.36399999999999999</v>
      </c>
      <c r="S893" s="46">
        <v>0.19900000000000001</v>
      </c>
      <c r="T893" s="46">
        <v>0.28100000000000003</v>
      </c>
      <c r="U893" s="46">
        <v>1.2999999999999999E-2</v>
      </c>
      <c r="V893" s="46">
        <v>4.3999999999999997E-2</v>
      </c>
      <c r="W893" s="46">
        <v>0.19900000000000001</v>
      </c>
      <c r="X893" s="46">
        <v>0.28100000000000003</v>
      </c>
      <c r="Y893" s="46">
        <v>4.0000000000000001E-3</v>
      </c>
      <c r="Z893" s="46">
        <v>2.5000000000000001E-2</v>
      </c>
      <c r="AA893" s="46">
        <v>4.2000000000000003E-2</v>
      </c>
      <c r="AB893" s="46">
        <v>8.8999999999999996E-2</v>
      </c>
      <c r="AC893" s="46"/>
    </row>
    <row r="894" spans="1:29" x14ac:dyDescent="0.25">
      <c r="A894" s="98" t="s">
        <v>3371</v>
      </c>
      <c r="B894" s="46" t="s">
        <v>162</v>
      </c>
      <c r="C894" s="46">
        <v>0.35649546827794559</v>
      </c>
      <c r="D894" s="46">
        <v>0.24169184290030213</v>
      </c>
      <c r="E894" s="46">
        <v>0.12839879154078551</v>
      </c>
      <c r="F894" s="46">
        <v>5.2870090634441085E-2</v>
      </c>
      <c r="G894" s="46">
        <v>0.19184290030211482</v>
      </c>
      <c r="H894" s="46" t="s">
        <v>162</v>
      </c>
      <c r="I894" s="46">
        <v>2.8700906344410877E-2</v>
      </c>
      <c r="J894" s="46">
        <v>1</v>
      </c>
      <c r="K894" s="98">
        <v>662</v>
      </c>
      <c r="L894" s="98"/>
      <c r="M894" s="98" t="s">
        <v>162</v>
      </c>
      <c r="N894" s="98" t="s">
        <v>162</v>
      </c>
      <c r="O894" s="46">
        <v>0.32100000000000001</v>
      </c>
      <c r="P894" s="46">
        <v>0.39400000000000002</v>
      </c>
      <c r="Q894" s="46">
        <v>0.21099999999999999</v>
      </c>
      <c r="R894" s="46">
        <v>0.27600000000000002</v>
      </c>
      <c r="S894" s="46">
        <v>0.105</v>
      </c>
      <c r="T894" s="46">
        <v>0.156</v>
      </c>
      <c r="U894" s="46">
        <v>3.7999999999999999E-2</v>
      </c>
      <c r="V894" s="46">
        <v>7.2999999999999995E-2</v>
      </c>
      <c r="W894" s="46">
        <v>0.16400000000000001</v>
      </c>
      <c r="X894" s="46">
        <v>0.224</v>
      </c>
      <c r="Y894" s="46" t="s">
        <v>162</v>
      </c>
      <c r="Z894" s="46" t="s">
        <v>162</v>
      </c>
      <c r="AA894" s="46">
        <v>1.7999999999999999E-2</v>
      </c>
      <c r="AB894" s="46">
        <v>4.3999999999999997E-2</v>
      </c>
      <c r="AC894" s="46"/>
    </row>
    <row r="895" spans="1:29" x14ac:dyDescent="0.25">
      <c r="A895" s="98" t="s">
        <v>3372</v>
      </c>
      <c r="B895" s="46" t="s">
        <v>162</v>
      </c>
      <c r="C895" s="46">
        <v>0.100418410041841</v>
      </c>
      <c r="D895" s="46">
        <v>0.19944211994421199</v>
      </c>
      <c r="E895" s="46">
        <v>6.2761506276150625E-2</v>
      </c>
      <c r="F895" s="46">
        <v>2.0920502092050208E-2</v>
      </c>
      <c r="G895" s="46">
        <v>0.57601115760111576</v>
      </c>
      <c r="H895" s="46">
        <v>1.6736401673640166E-2</v>
      </c>
      <c r="I895" s="46">
        <v>2.3709902370990237E-2</v>
      </c>
      <c r="J895" s="46">
        <v>1</v>
      </c>
      <c r="K895" s="98">
        <v>717</v>
      </c>
      <c r="L895" s="98"/>
      <c r="M895" s="98" t="s">
        <v>162</v>
      </c>
      <c r="N895" s="98" t="s">
        <v>162</v>
      </c>
      <c r="O895" s="46">
        <v>8.1000000000000003E-2</v>
      </c>
      <c r="P895" s="46">
        <v>0.125</v>
      </c>
      <c r="Q895" s="46">
        <v>0.17199999999999999</v>
      </c>
      <c r="R895" s="46">
        <v>0.23</v>
      </c>
      <c r="S895" s="46">
        <v>4.7E-2</v>
      </c>
      <c r="T895" s="46">
        <v>8.3000000000000004E-2</v>
      </c>
      <c r="U895" s="46">
        <v>1.2999999999999999E-2</v>
      </c>
      <c r="V895" s="46">
        <v>3.4000000000000002E-2</v>
      </c>
      <c r="W895" s="46">
        <v>0.54</v>
      </c>
      <c r="X895" s="46">
        <v>0.61199999999999999</v>
      </c>
      <c r="Y895" s="46">
        <v>0.01</v>
      </c>
      <c r="Z895" s="46">
        <v>2.9000000000000001E-2</v>
      </c>
      <c r="AA895" s="46">
        <v>1.4999999999999999E-2</v>
      </c>
      <c r="AB895" s="46">
        <v>3.7999999999999999E-2</v>
      </c>
      <c r="AC895" s="46"/>
    </row>
    <row r="896" spans="1:29" x14ac:dyDescent="0.25">
      <c r="A896" s="98" t="s">
        <v>3373</v>
      </c>
      <c r="B896" s="46" t="s">
        <v>162</v>
      </c>
      <c r="C896" s="46">
        <v>1.1890606420927466E-3</v>
      </c>
      <c r="D896" s="46">
        <v>0.57609988109393584</v>
      </c>
      <c r="E896" s="46">
        <v>0.36979785969084422</v>
      </c>
      <c r="F896" s="46">
        <v>2.3781212841854932E-3</v>
      </c>
      <c r="G896" s="46">
        <v>8.9179548156956001E-3</v>
      </c>
      <c r="H896" s="46" t="s">
        <v>162</v>
      </c>
      <c r="I896" s="46">
        <v>4.1617122473246136E-2</v>
      </c>
      <c r="J896" s="46">
        <v>1</v>
      </c>
      <c r="K896" s="98">
        <v>1682</v>
      </c>
      <c r="L896" s="98"/>
      <c r="M896" s="98" t="s">
        <v>162</v>
      </c>
      <c r="N896" s="98" t="s">
        <v>162</v>
      </c>
      <c r="O896" s="46">
        <v>0</v>
      </c>
      <c r="P896" s="46">
        <v>4.0000000000000001E-3</v>
      </c>
      <c r="Q896" s="46">
        <v>0.55200000000000005</v>
      </c>
      <c r="R896" s="46">
        <v>0.6</v>
      </c>
      <c r="S896" s="46">
        <v>0.34699999999999998</v>
      </c>
      <c r="T896" s="46">
        <v>0.39300000000000002</v>
      </c>
      <c r="U896" s="46">
        <v>1E-3</v>
      </c>
      <c r="V896" s="46">
        <v>6.0000000000000001E-3</v>
      </c>
      <c r="W896" s="46">
        <v>5.0000000000000001E-3</v>
      </c>
      <c r="X896" s="46">
        <v>1.4999999999999999E-2</v>
      </c>
      <c r="Y896" s="46" t="s">
        <v>162</v>
      </c>
      <c r="Z896" s="46" t="s">
        <v>162</v>
      </c>
      <c r="AA896" s="46">
        <v>3.3000000000000002E-2</v>
      </c>
      <c r="AB896" s="46">
        <v>5.1999999999999998E-2</v>
      </c>
      <c r="AC896" s="46"/>
    </row>
    <row r="897" spans="1:29" x14ac:dyDescent="0.25">
      <c r="A897" s="98" t="s">
        <v>3374</v>
      </c>
      <c r="B897" s="46">
        <v>2.9935275080906147E-2</v>
      </c>
      <c r="C897" s="46">
        <v>0.32888349514563109</v>
      </c>
      <c r="D897" s="46">
        <v>0.20631067961165048</v>
      </c>
      <c r="E897" s="46">
        <v>0.10315533980582524</v>
      </c>
      <c r="F897" s="46">
        <v>8.3333333333333329E-2</v>
      </c>
      <c r="G897" s="46">
        <v>0.2273462783171521</v>
      </c>
      <c r="H897" s="46">
        <v>2.4271844660194173E-3</v>
      </c>
      <c r="I897" s="46">
        <v>1.8608414239482202E-2</v>
      </c>
      <c r="J897" s="46">
        <v>1</v>
      </c>
      <c r="K897" s="98">
        <v>2472</v>
      </c>
      <c r="L897" s="98"/>
      <c r="M897" s="98">
        <v>2.4E-2</v>
      </c>
      <c r="N897" s="98">
        <v>3.6999999999999998E-2</v>
      </c>
      <c r="O897" s="46">
        <v>0.311</v>
      </c>
      <c r="P897" s="46">
        <v>0.34799999999999998</v>
      </c>
      <c r="Q897" s="46">
        <v>0.191</v>
      </c>
      <c r="R897" s="46">
        <v>0.223</v>
      </c>
      <c r="S897" s="46">
        <v>9.1999999999999998E-2</v>
      </c>
      <c r="T897" s="46">
        <v>0.11600000000000001</v>
      </c>
      <c r="U897" s="46">
        <v>7.2999999999999995E-2</v>
      </c>
      <c r="V897" s="46">
        <v>9.5000000000000001E-2</v>
      </c>
      <c r="W897" s="46">
        <v>0.21099999999999999</v>
      </c>
      <c r="X897" s="46">
        <v>0.24399999999999999</v>
      </c>
      <c r="Y897" s="46">
        <v>1E-3</v>
      </c>
      <c r="Z897" s="46">
        <v>5.0000000000000001E-3</v>
      </c>
      <c r="AA897" s="46">
        <v>1.4E-2</v>
      </c>
      <c r="AB897" s="46">
        <v>2.5000000000000001E-2</v>
      </c>
      <c r="AC897" s="46"/>
    </row>
    <row r="898" spans="1:29" x14ac:dyDescent="0.25">
      <c r="A898" s="98" t="s">
        <v>3375</v>
      </c>
      <c r="B898" s="46">
        <v>0.26821192052980131</v>
      </c>
      <c r="C898" s="46">
        <v>0.51241721854304634</v>
      </c>
      <c r="D898" s="46">
        <v>0.11589403973509933</v>
      </c>
      <c r="E898" s="46">
        <v>3.2698675496688742E-2</v>
      </c>
      <c r="F898" s="46">
        <v>2.4834437086092716E-3</v>
      </c>
      <c r="G898" s="46">
        <v>4.1804635761589402E-2</v>
      </c>
      <c r="H898" s="46">
        <v>2.4834437086092716E-3</v>
      </c>
      <c r="I898" s="46">
        <v>2.4006622516556293E-2</v>
      </c>
      <c r="J898" s="46">
        <v>1.0000000000000002</v>
      </c>
      <c r="K898" s="98">
        <v>2416</v>
      </c>
      <c r="L898" s="98"/>
      <c r="M898" s="98">
        <v>0.251</v>
      </c>
      <c r="N898" s="98">
        <v>0.28599999999999998</v>
      </c>
      <c r="O898" s="46">
        <v>0.49199999999999999</v>
      </c>
      <c r="P898" s="46">
        <v>0.53200000000000003</v>
      </c>
      <c r="Q898" s="46">
        <v>0.104</v>
      </c>
      <c r="R898" s="46">
        <v>0.129</v>
      </c>
      <c r="S898" s="46">
        <v>2.5999999999999999E-2</v>
      </c>
      <c r="T898" s="46">
        <v>4.1000000000000002E-2</v>
      </c>
      <c r="U898" s="46">
        <v>1E-3</v>
      </c>
      <c r="V898" s="46">
        <v>5.0000000000000001E-3</v>
      </c>
      <c r="W898" s="46">
        <v>3.5000000000000003E-2</v>
      </c>
      <c r="X898" s="46">
        <v>5.0999999999999997E-2</v>
      </c>
      <c r="Y898" s="46">
        <v>1E-3</v>
      </c>
      <c r="Z898" s="46">
        <v>5.0000000000000001E-3</v>
      </c>
      <c r="AA898" s="46">
        <v>1.9E-2</v>
      </c>
      <c r="AB898" s="46">
        <v>3.1E-2</v>
      </c>
      <c r="AC898" s="46"/>
    </row>
    <row r="899" spans="1:29" x14ac:dyDescent="0.25">
      <c r="A899" s="98" t="s">
        <v>3376</v>
      </c>
      <c r="B899" s="46" t="s">
        <v>162</v>
      </c>
      <c r="C899" s="46">
        <v>0.28240287300032646</v>
      </c>
      <c r="D899" s="46">
        <v>0.2099249102187398</v>
      </c>
      <c r="E899" s="46">
        <v>8.3578191315703557E-2</v>
      </c>
      <c r="F899" s="46">
        <v>1.6650342801175319E-2</v>
      </c>
      <c r="G899" s="46">
        <v>0.38328436173685931</v>
      </c>
      <c r="H899" s="46">
        <v>3.5912504080966375E-3</v>
      </c>
      <c r="I899" s="46">
        <v>2.0568070519098921E-2</v>
      </c>
      <c r="J899" s="46">
        <v>0.99999999999999989</v>
      </c>
      <c r="K899" s="98">
        <v>3063</v>
      </c>
      <c r="L899" s="98"/>
      <c r="M899" s="98" t="s">
        <v>162</v>
      </c>
      <c r="N899" s="98" t="s">
        <v>162</v>
      </c>
      <c r="O899" s="46">
        <v>0.26700000000000002</v>
      </c>
      <c r="P899" s="46">
        <v>0.29899999999999999</v>
      </c>
      <c r="Q899" s="46">
        <v>0.19600000000000001</v>
      </c>
      <c r="R899" s="46">
        <v>0.22500000000000001</v>
      </c>
      <c r="S899" s="46">
        <v>7.3999999999999996E-2</v>
      </c>
      <c r="T899" s="46">
        <v>9.4E-2</v>
      </c>
      <c r="U899" s="46">
        <v>1.2999999999999999E-2</v>
      </c>
      <c r="V899" s="46">
        <v>2.1999999999999999E-2</v>
      </c>
      <c r="W899" s="46">
        <v>0.36599999999999999</v>
      </c>
      <c r="X899" s="46">
        <v>0.40100000000000002</v>
      </c>
      <c r="Y899" s="46">
        <v>2E-3</v>
      </c>
      <c r="Z899" s="46">
        <v>6.0000000000000001E-3</v>
      </c>
      <c r="AA899" s="46">
        <v>1.6E-2</v>
      </c>
      <c r="AB899" s="46">
        <v>2.5999999999999999E-2</v>
      </c>
      <c r="AC899" s="46"/>
    </row>
    <row r="900" spans="1:29" x14ac:dyDescent="0.25">
      <c r="A900" s="98" t="s">
        <v>3377</v>
      </c>
      <c r="B900" s="46" t="s">
        <v>162</v>
      </c>
      <c r="C900" s="46">
        <v>0.34579439252336447</v>
      </c>
      <c r="D900" s="46">
        <v>0.4</v>
      </c>
      <c r="E900" s="46">
        <v>0.12149532710280374</v>
      </c>
      <c r="F900" s="46">
        <v>7.4766355140186919E-3</v>
      </c>
      <c r="G900" s="46">
        <v>2.9906542056074768E-2</v>
      </c>
      <c r="H900" s="46" t="s">
        <v>162</v>
      </c>
      <c r="I900" s="46">
        <v>9.5327102803738323E-2</v>
      </c>
      <c r="J900" s="46">
        <v>1</v>
      </c>
      <c r="K900" s="98">
        <v>535</v>
      </c>
      <c r="L900" s="98"/>
      <c r="M900" s="98" t="s">
        <v>162</v>
      </c>
      <c r="N900" s="98" t="s">
        <v>162</v>
      </c>
      <c r="O900" s="46">
        <v>0.307</v>
      </c>
      <c r="P900" s="46">
        <v>0.38700000000000001</v>
      </c>
      <c r="Q900" s="46">
        <v>0.35899999999999999</v>
      </c>
      <c r="R900" s="46">
        <v>0.442</v>
      </c>
      <c r="S900" s="46">
        <v>9.6000000000000002E-2</v>
      </c>
      <c r="T900" s="46">
        <v>0.152</v>
      </c>
      <c r="U900" s="46">
        <v>3.0000000000000001E-3</v>
      </c>
      <c r="V900" s="46">
        <v>1.9E-2</v>
      </c>
      <c r="W900" s="46">
        <v>1.7999999999999999E-2</v>
      </c>
      <c r="X900" s="46">
        <v>4.8000000000000001E-2</v>
      </c>
      <c r="Y900" s="46" t="s">
        <v>162</v>
      </c>
      <c r="Z900" s="46" t="s">
        <v>162</v>
      </c>
      <c r="AA900" s="46">
        <v>7.2999999999999995E-2</v>
      </c>
      <c r="AB900" s="46">
        <v>0.123</v>
      </c>
      <c r="AC900" s="46"/>
    </row>
    <row r="901" spans="1:29" x14ac:dyDescent="0.25">
      <c r="A901" s="98" t="s">
        <v>3378</v>
      </c>
      <c r="B901" s="46" t="s">
        <v>162</v>
      </c>
      <c r="C901" s="46">
        <v>0.19965870307167236</v>
      </c>
      <c r="D901" s="46">
        <v>0.35153583617747441</v>
      </c>
      <c r="E901" s="46">
        <v>0.12286689419795221</v>
      </c>
      <c r="F901" s="46">
        <v>2.2184300341296929E-2</v>
      </c>
      <c r="G901" s="46">
        <v>0.28327645051194539</v>
      </c>
      <c r="H901" s="46" t="s">
        <v>162</v>
      </c>
      <c r="I901" s="46">
        <v>2.0477815699658702E-2</v>
      </c>
      <c r="J901" s="46">
        <v>0.99999999999999989</v>
      </c>
      <c r="K901" s="98">
        <v>586</v>
      </c>
      <c r="L901" s="98"/>
      <c r="M901" s="98" t="s">
        <v>162</v>
      </c>
      <c r="N901" s="98" t="s">
        <v>162</v>
      </c>
      <c r="O901" s="46">
        <v>0.16900000000000001</v>
      </c>
      <c r="P901" s="46">
        <v>0.23400000000000001</v>
      </c>
      <c r="Q901" s="46">
        <v>0.314</v>
      </c>
      <c r="R901" s="46">
        <v>0.39100000000000001</v>
      </c>
      <c r="S901" s="46">
        <v>9.9000000000000005E-2</v>
      </c>
      <c r="T901" s="46">
        <v>0.152</v>
      </c>
      <c r="U901" s="46">
        <v>1.2999999999999999E-2</v>
      </c>
      <c r="V901" s="46">
        <v>3.7999999999999999E-2</v>
      </c>
      <c r="W901" s="46">
        <v>0.248</v>
      </c>
      <c r="X901" s="46">
        <v>0.32100000000000001</v>
      </c>
      <c r="Y901" s="46" t="s">
        <v>162</v>
      </c>
      <c r="Z901" s="46" t="s">
        <v>162</v>
      </c>
      <c r="AA901" s="46">
        <v>1.2E-2</v>
      </c>
      <c r="AB901" s="46">
        <v>3.5000000000000003E-2</v>
      </c>
      <c r="AC901" s="46"/>
    </row>
    <row r="902" spans="1:29" x14ac:dyDescent="0.25">
      <c r="A902" s="98" t="s">
        <v>3379</v>
      </c>
      <c r="B902" s="46" t="s">
        <v>162</v>
      </c>
      <c r="C902" s="46">
        <v>0.35680751173708919</v>
      </c>
      <c r="D902" s="46">
        <v>0.1619718309859155</v>
      </c>
      <c r="E902" s="46">
        <v>9.3896713615023469E-2</v>
      </c>
      <c r="F902" s="46">
        <v>0.12676056338028169</v>
      </c>
      <c r="G902" s="46">
        <v>0.21830985915492956</v>
      </c>
      <c r="H902" s="46">
        <v>2.3474178403755869E-3</v>
      </c>
      <c r="I902" s="46">
        <v>3.9906103286384977E-2</v>
      </c>
      <c r="J902" s="46">
        <v>1</v>
      </c>
      <c r="K902" s="98">
        <v>426</v>
      </c>
      <c r="L902" s="98"/>
      <c r="M902" s="98" t="s">
        <v>162</v>
      </c>
      <c r="N902" s="98" t="s">
        <v>162</v>
      </c>
      <c r="O902" s="46">
        <v>0.313</v>
      </c>
      <c r="P902" s="46">
        <v>0.40300000000000002</v>
      </c>
      <c r="Q902" s="46">
        <v>0.13</v>
      </c>
      <c r="R902" s="46">
        <v>0.2</v>
      </c>
      <c r="S902" s="46">
        <v>7.0000000000000007E-2</v>
      </c>
      <c r="T902" s="46">
        <v>0.125</v>
      </c>
      <c r="U902" s="46">
        <v>9.8000000000000004E-2</v>
      </c>
      <c r="V902" s="46">
        <v>0.16200000000000001</v>
      </c>
      <c r="W902" s="46">
        <v>0.182</v>
      </c>
      <c r="X902" s="46">
        <v>0.26</v>
      </c>
      <c r="Y902" s="46">
        <v>0</v>
      </c>
      <c r="Z902" s="46">
        <v>1.2999999999999999E-2</v>
      </c>
      <c r="AA902" s="46">
        <v>2.5000000000000001E-2</v>
      </c>
      <c r="AB902" s="46">
        <v>6.3E-2</v>
      </c>
      <c r="AC902" s="46"/>
    </row>
    <row r="903" spans="1:29" x14ac:dyDescent="0.25">
      <c r="A903" s="98" t="s">
        <v>3380</v>
      </c>
      <c r="B903" s="46" t="s">
        <v>162</v>
      </c>
      <c r="C903" s="46">
        <v>0.15789473684210525</v>
      </c>
      <c r="D903" s="46">
        <v>0.17611336032388664</v>
      </c>
      <c r="E903" s="46">
        <v>0.10931174089068826</v>
      </c>
      <c r="F903" s="46">
        <v>3.0364372469635626E-2</v>
      </c>
      <c r="G903" s="46">
        <v>0.4959514170040486</v>
      </c>
      <c r="H903" s="46" t="s">
        <v>162</v>
      </c>
      <c r="I903" s="46">
        <v>3.0364372469635626E-2</v>
      </c>
      <c r="J903" s="46">
        <v>1</v>
      </c>
      <c r="K903" s="98">
        <v>494</v>
      </c>
      <c r="L903" s="98"/>
      <c r="M903" s="98" t="s">
        <v>162</v>
      </c>
      <c r="N903" s="98" t="s">
        <v>162</v>
      </c>
      <c r="O903" s="46">
        <v>0.128</v>
      </c>
      <c r="P903" s="46">
        <v>0.193</v>
      </c>
      <c r="Q903" s="46">
        <v>0.14499999999999999</v>
      </c>
      <c r="R903" s="46">
        <v>0.21199999999999999</v>
      </c>
      <c r="S903" s="46">
        <v>8.5000000000000006E-2</v>
      </c>
      <c r="T903" s="46">
        <v>0.14000000000000001</v>
      </c>
      <c r="U903" s="46">
        <v>1.7999999999999999E-2</v>
      </c>
      <c r="V903" s="46">
        <v>4.9000000000000002E-2</v>
      </c>
      <c r="W903" s="46">
        <v>0.45200000000000001</v>
      </c>
      <c r="X903" s="46">
        <v>0.54</v>
      </c>
      <c r="Y903" s="46" t="s">
        <v>162</v>
      </c>
      <c r="Z903" s="46" t="s">
        <v>162</v>
      </c>
      <c r="AA903" s="46">
        <v>1.7999999999999999E-2</v>
      </c>
      <c r="AB903" s="46">
        <v>4.9000000000000002E-2</v>
      </c>
      <c r="AC903" s="46"/>
    </row>
    <row r="904" spans="1:29" x14ac:dyDescent="0.25">
      <c r="A904" s="98" t="s">
        <v>3381</v>
      </c>
      <c r="B904" s="46" t="s">
        <v>162</v>
      </c>
      <c r="C904" s="46">
        <v>0.29584221748400852</v>
      </c>
      <c r="D904" s="46">
        <v>0.40778251599147119</v>
      </c>
      <c r="E904" s="46">
        <v>0.14925373134328357</v>
      </c>
      <c r="F904" s="46">
        <v>4.5309168443496799E-2</v>
      </c>
      <c r="G904" s="46">
        <v>7.4093816631130058E-2</v>
      </c>
      <c r="H904" s="46">
        <v>1.0660980810234541E-3</v>
      </c>
      <c r="I904" s="46">
        <v>2.6652452025586353E-2</v>
      </c>
      <c r="J904" s="46">
        <v>0.99999999999999978</v>
      </c>
      <c r="K904" s="98">
        <v>1876</v>
      </c>
      <c r="L904" s="98"/>
      <c r="M904" s="98" t="s">
        <v>162</v>
      </c>
      <c r="N904" s="98" t="s">
        <v>162</v>
      </c>
      <c r="O904" s="46">
        <v>0.27600000000000002</v>
      </c>
      <c r="P904" s="46">
        <v>0.317</v>
      </c>
      <c r="Q904" s="46">
        <v>0.38600000000000001</v>
      </c>
      <c r="R904" s="46">
        <v>0.43</v>
      </c>
      <c r="S904" s="46">
        <v>0.13400000000000001</v>
      </c>
      <c r="T904" s="46">
        <v>0.16600000000000001</v>
      </c>
      <c r="U904" s="46">
        <v>3.6999999999999998E-2</v>
      </c>
      <c r="V904" s="46">
        <v>5.6000000000000001E-2</v>
      </c>
      <c r="W904" s="46">
        <v>6.3E-2</v>
      </c>
      <c r="X904" s="46">
        <v>8.6999999999999994E-2</v>
      </c>
      <c r="Y904" s="46">
        <v>0</v>
      </c>
      <c r="Z904" s="46">
        <v>4.0000000000000001E-3</v>
      </c>
      <c r="AA904" s="46">
        <v>0.02</v>
      </c>
      <c r="AB904" s="46">
        <v>3.5000000000000003E-2</v>
      </c>
      <c r="AC904" s="46"/>
    </row>
    <row r="905" spans="1:29" x14ac:dyDescent="0.25">
      <c r="A905" s="98" t="s">
        <v>3382</v>
      </c>
      <c r="B905" s="46" t="s">
        <v>162</v>
      </c>
      <c r="C905" s="46">
        <v>0.4228855721393035</v>
      </c>
      <c r="D905" s="46">
        <v>0.35572139303482586</v>
      </c>
      <c r="E905" s="46">
        <v>0.10945273631840796</v>
      </c>
      <c r="F905" s="46">
        <v>4.9751243781094526E-3</v>
      </c>
      <c r="G905" s="46">
        <v>7.9601990049751242E-2</v>
      </c>
      <c r="H905" s="46" t="s">
        <v>162</v>
      </c>
      <c r="I905" s="46">
        <v>2.736318407960199E-2</v>
      </c>
      <c r="J905" s="46">
        <v>1</v>
      </c>
      <c r="K905" s="98">
        <v>402</v>
      </c>
      <c r="L905" s="98"/>
      <c r="M905" s="98" t="s">
        <v>162</v>
      </c>
      <c r="N905" s="98" t="s">
        <v>162</v>
      </c>
      <c r="O905" s="46">
        <v>0.376</v>
      </c>
      <c r="P905" s="46">
        <v>0.47199999999999998</v>
      </c>
      <c r="Q905" s="46">
        <v>0.31</v>
      </c>
      <c r="R905" s="46">
        <v>0.40400000000000003</v>
      </c>
      <c r="S905" s="46">
        <v>8.3000000000000004E-2</v>
      </c>
      <c r="T905" s="46">
        <v>0.14399999999999999</v>
      </c>
      <c r="U905" s="46">
        <v>1E-3</v>
      </c>
      <c r="V905" s="46">
        <v>1.7999999999999999E-2</v>
      </c>
      <c r="W905" s="46">
        <v>5.7000000000000002E-2</v>
      </c>
      <c r="X905" s="46">
        <v>0.11</v>
      </c>
      <c r="Y905" s="46" t="s">
        <v>162</v>
      </c>
      <c r="Z905" s="46" t="s">
        <v>162</v>
      </c>
      <c r="AA905" s="46">
        <v>1.4999999999999999E-2</v>
      </c>
      <c r="AB905" s="46">
        <v>4.8000000000000001E-2</v>
      </c>
      <c r="AC905" s="46"/>
    </row>
    <row r="906" spans="1:29" x14ac:dyDescent="0.25">
      <c r="A906" s="98" t="s">
        <v>3383</v>
      </c>
      <c r="B906" s="46">
        <v>4.2338820679403186E-2</v>
      </c>
      <c r="C906" s="46">
        <v>0.30341903870505976</v>
      </c>
      <c r="D906" s="46">
        <v>0.2446732368000881</v>
      </c>
      <c r="E906" s="46">
        <v>0.10339701591146837</v>
      </c>
      <c r="F906" s="46">
        <v>3.6888179265539833E-2</v>
      </c>
      <c r="G906" s="46">
        <v>0.23977316522600892</v>
      </c>
      <c r="H906" s="46">
        <v>2.7528491989208832E-3</v>
      </c>
      <c r="I906" s="46">
        <v>2.6757694213510985E-2</v>
      </c>
      <c r="J906" s="46">
        <v>1</v>
      </c>
      <c r="K906" s="98">
        <v>18163</v>
      </c>
      <c r="L906" s="98"/>
      <c r="M906" s="98">
        <v>0.04</v>
      </c>
      <c r="N906" s="98">
        <v>4.4999999999999998E-2</v>
      </c>
      <c r="O906" s="46">
        <v>0.29699999999999999</v>
      </c>
      <c r="P906" s="46">
        <v>0.31</v>
      </c>
      <c r="Q906" s="46">
        <v>0.23799999999999999</v>
      </c>
      <c r="R906" s="46">
        <v>0.251</v>
      </c>
      <c r="S906" s="46">
        <v>9.9000000000000005E-2</v>
      </c>
      <c r="T906" s="46">
        <v>0.108</v>
      </c>
      <c r="U906" s="46">
        <v>3.4000000000000002E-2</v>
      </c>
      <c r="V906" s="46">
        <v>0.04</v>
      </c>
      <c r="W906" s="46">
        <v>0.23400000000000001</v>
      </c>
      <c r="X906" s="46">
        <v>0.246</v>
      </c>
      <c r="Y906" s="46">
        <v>2E-3</v>
      </c>
      <c r="Z906" s="46">
        <v>4.0000000000000001E-3</v>
      </c>
      <c r="AA906" s="46">
        <v>2.5000000000000001E-2</v>
      </c>
      <c r="AB906" s="46">
        <v>2.9000000000000001E-2</v>
      </c>
      <c r="AC906" s="46"/>
    </row>
    <row r="907" spans="1:29" x14ac:dyDescent="0.25">
      <c r="A907" s="98" t="s">
        <v>3384</v>
      </c>
      <c r="B907" s="46" t="s">
        <v>162</v>
      </c>
      <c r="C907" s="46">
        <v>0.2708757637474542</v>
      </c>
      <c r="D907" s="46">
        <v>0.25661914460285135</v>
      </c>
      <c r="E907" s="46">
        <v>0.13034623217922606</v>
      </c>
      <c r="F907" s="46">
        <v>4.2769857433808553E-2</v>
      </c>
      <c r="G907" s="46">
        <v>0.26476578411405294</v>
      </c>
      <c r="H907" s="46">
        <v>2.0366598778004071E-3</v>
      </c>
      <c r="I907" s="46">
        <v>3.2586558044806514E-2</v>
      </c>
      <c r="J907" s="46">
        <v>1</v>
      </c>
      <c r="K907" s="98">
        <v>491</v>
      </c>
      <c r="L907" s="98"/>
      <c r="M907" s="98" t="s">
        <v>162</v>
      </c>
      <c r="N907" s="98" t="s">
        <v>162</v>
      </c>
      <c r="O907" s="46">
        <v>0.23300000000000001</v>
      </c>
      <c r="P907" s="46">
        <v>0.312</v>
      </c>
      <c r="Q907" s="46">
        <v>0.22</v>
      </c>
      <c r="R907" s="46">
        <v>0.29699999999999999</v>
      </c>
      <c r="S907" s="46">
        <v>0.10299999999999999</v>
      </c>
      <c r="T907" s="46">
        <v>0.16300000000000001</v>
      </c>
      <c r="U907" s="46">
        <v>2.8000000000000001E-2</v>
      </c>
      <c r="V907" s="46">
        <v>6.4000000000000001E-2</v>
      </c>
      <c r="W907" s="46">
        <v>0.22800000000000001</v>
      </c>
      <c r="X907" s="46">
        <v>0.30599999999999999</v>
      </c>
      <c r="Y907" s="46">
        <v>0</v>
      </c>
      <c r="Z907" s="46">
        <v>1.0999999999999999E-2</v>
      </c>
      <c r="AA907" s="46">
        <v>0.02</v>
      </c>
      <c r="AB907" s="46">
        <v>5.1999999999999998E-2</v>
      </c>
      <c r="AC907" s="46"/>
    </row>
    <row r="908" spans="1:29" x14ac:dyDescent="0.25">
      <c r="A908" s="98" t="s">
        <v>3385</v>
      </c>
      <c r="B908" s="46" t="s">
        <v>162</v>
      </c>
      <c r="C908" s="46">
        <v>0.31234567901234567</v>
      </c>
      <c r="D908" s="46">
        <v>0.29876543209876544</v>
      </c>
      <c r="E908" s="46">
        <v>0.11234567901234568</v>
      </c>
      <c r="F908" s="46">
        <v>3.580246913580247E-2</v>
      </c>
      <c r="G908" s="46">
        <v>0.18024691358024691</v>
      </c>
      <c r="H908" s="46">
        <v>4.9382716049382715E-3</v>
      </c>
      <c r="I908" s="46">
        <v>5.5555555555555552E-2</v>
      </c>
      <c r="J908" s="46">
        <v>1</v>
      </c>
      <c r="K908" s="98">
        <v>810</v>
      </c>
      <c r="L908" s="98"/>
      <c r="M908" s="98" t="s">
        <v>162</v>
      </c>
      <c r="N908" s="98" t="s">
        <v>162</v>
      </c>
      <c r="O908" s="46">
        <v>0.28100000000000003</v>
      </c>
      <c r="P908" s="46">
        <v>0.34499999999999997</v>
      </c>
      <c r="Q908" s="46">
        <v>0.26800000000000002</v>
      </c>
      <c r="R908" s="46">
        <v>0.33100000000000002</v>
      </c>
      <c r="S908" s="46">
        <v>9.1999999999999998E-2</v>
      </c>
      <c r="T908" s="46">
        <v>0.13600000000000001</v>
      </c>
      <c r="U908" s="46">
        <v>2.5000000000000001E-2</v>
      </c>
      <c r="V908" s="46">
        <v>5.0999999999999997E-2</v>
      </c>
      <c r="W908" s="46">
        <v>0.155</v>
      </c>
      <c r="X908" s="46">
        <v>0.20799999999999999</v>
      </c>
      <c r="Y908" s="46">
        <v>2E-3</v>
      </c>
      <c r="Z908" s="46">
        <v>1.2999999999999999E-2</v>
      </c>
      <c r="AA908" s="46">
        <v>4.2000000000000003E-2</v>
      </c>
      <c r="AB908" s="46">
        <v>7.3999999999999996E-2</v>
      </c>
      <c r="AC908" s="46"/>
    </row>
    <row r="909" spans="1:29" x14ac:dyDescent="0.25">
      <c r="A909" s="98" t="s">
        <v>3386</v>
      </c>
      <c r="B909" s="46" t="s">
        <v>162</v>
      </c>
      <c r="C909" s="46">
        <v>7.1428571428571425E-2</v>
      </c>
      <c r="D909" s="46">
        <v>0.19612590799031476</v>
      </c>
      <c r="E909" s="46">
        <v>5.4479418886198547E-2</v>
      </c>
      <c r="F909" s="46">
        <v>1.2106537530266344E-2</v>
      </c>
      <c r="G909" s="46">
        <v>0.56658595641646492</v>
      </c>
      <c r="H909" s="46">
        <v>4.2372881355932202E-2</v>
      </c>
      <c r="I909" s="46">
        <v>5.6900726392251813E-2</v>
      </c>
      <c r="J909" s="46">
        <v>1</v>
      </c>
      <c r="K909" s="98">
        <v>826</v>
      </c>
      <c r="L909" s="98"/>
      <c r="M909" s="98" t="s">
        <v>162</v>
      </c>
      <c r="N909" s="98" t="s">
        <v>162</v>
      </c>
      <c r="O909" s="46">
        <v>5.6000000000000001E-2</v>
      </c>
      <c r="P909" s="46">
        <v>9.0999999999999998E-2</v>
      </c>
      <c r="Q909" s="46">
        <v>0.17</v>
      </c>
      <c r="R909" s="46">
        <v>0.22500000000000001</v>
      </c>
      <c r="S909" s="46">
        <v>4.1000000000000002E-2</v>
      </c>
      <c r="T909" s="46">
        <v>7.1999999999999995E-2</v>
      </c>
      <c r="U909" s="46">
        <v>7.0000000000000001E-3</v>
      </c>
      <c r="V909" s="46">
        <v>2.1999999999999999E-2</v>
      </c>
      <c r="W909" s="46">
        <v>0.53300000000000003</v>
      </c>
      <c r="X909" s="46">
        <v>0.6</v>
      </c>
      <c r="Y909" s="46">
        <v>3.1E-2</v>
      </c>
      <c r="Z909" s="46">
        <v>5.8000000000000003E-2</v>
      </c>
      <c r="AA909" s="46">
        <v>4.2999999999999997E-2</v>
      </c>
      <c r="AB909" s="46">
        <v>7.4999999999999997E-2</v>
      </c>
      <c r="AC909" s="46"/>
    </row>
    <row r="910" spans="1:29" x14ac:dyDescent="0.25">
      <c r="A910" s="98" t="s">
        <v>3387</v>
      </c>
      <c r="B910" s="46" t="s">
        <v>162</v>
      </c>
      <c r="C910" s="46">
        <v>5.4083288263926451E-4</v>
      </c>
      <c r="D910" s="46">
        <v>0.5759870200108167</v>
      </c>
      <c r="E910" s="46">
        <v>0.29745808545159547</v>
      </c>
      <c r="F910" s="46">
        <v>8.6533261222282321E-3</v>
      </c>
      <c r="G910" s="46">
        <v>4.921579232017307E-2</v>
      </c>
      <c r="H910" s="46">
        <v>5.4083288263926451E-4</v>
      </c>
      <c r="I910" s="46">
        <v>6.7604110329908054E-2</v>
      </c>
      <c r="J910" s="46">
        <v>1</v>
      </c>
      <c r="K910" s="98">
        <v>1849</v>
      </c>
      <c r="L910" s="98"/>
      <c r="M910" s="98" t="s">
        <v>162</v>
      </c>
      <c r="N910" s="98" t="s">
        <v>162</v>
      </c>
      <c r="O910" s="46">
        <v>0</v>
      </c>
      <c r="P910" s="46">
        <v>3.0000000000000001E-3</v>
      </c>
      <c r="Q910" s="46">
        <v>0.55300000000000005</v>
      </c>
      <c r="R910" s="46">
        <v>0.59799999999999998</v>
      </c>
      <c r="S910" s="46">
        <v>0.27700000000000002</v>
      </c>
      <c r="T910" s="46">
        <v>0.31900000000000001</v>
      </c>
      <c r="U910" s="46">
        <v>5.0000000000000001E-3</v>
      </c>
      <c r="V910" s="46">
        <v>1.4E-2</v>
      </c>
      <c r="W910" s="46">
        <v>0.04</v>
      </c>
      <c r="X910" s="46">
        <v>0.06</v>
      </c>
      <c r="Y910" s="46">
        <v>0</v>
      </c>
      <c r="Z910" s="46">
        <v>3.0000000000000001E-3</v>
      </c>
      <c r="AA910" s="46">
        <v>5.7000000000000002E-2</v>
      </c>
      <c r="AB910" s="46">
        <v>0.08</v>
      </c>
      <c r="AC910" s="46"/>
    </row>
    <row r="911" spans="1:29" x14ac:dyDescent="0.25">
      <c r="A911" s="98" t="s">
        <v>3388</v>
      </c>
      <c r="B911" s="46">
        <v>3.387278885961611E-3</v>
      </c>
      <c r="C911" s="46">
        <v>0.26044410989838163</v>
      </c>
      <c r="D911" s="46">
        <v>0.25479864508844563</v>
      </c>
      <c r="E911" s="46">
        <v>8.9574708317651491E-2</v>
      </c>
      <c r="F911" s="46">
        <v>5.1938276251411369E-2</v>
      </c>
      <c r="G911" s="46">
        <v>0.25630410237109524</v>
      </c>
      <c r="H911" s="46">
        <v>1.1667293940534437E-2</v>
      </c>
      <c r="I911" s="46">
        <v>7.1885585246518627E-2</v>
      </c>
      <c r="J911" s="46">
        <v>1</v>
      </c>
      <c r="K911" s="98">
        <v>2657</v>
      </c>
      <c r="L911" s="98"/>
      <c r="M911" s="98">
        <v>2E-3</v>
      </c>
      <c r="N911" s="98">
        <v>6.0000000000000001E-3</v>
      </c>
      <c r="O911" s="46">
        <v>0.24399999999999999</v>
      </c>
      <c r="P911" s="46">
        <v>0.27700000000000002</v>
      </c>
      <c r="Q911" s="46">
        <v>0.23899999999999999</v>
      </c>
      <c r="R911" s="46">
        <v>0.27200000000000002</v>
      </c>
      <c r="S911" s="46">
        <v>7.9000000000000001E-2</v>
      </c>
      <c r="T911" s="46">
        <v>0.10100000000000001</v>
      </c>
      <c r="U911" s="46">
        <v>4.3999999999999997E-2</v>
      </c>
      <c r="V911" s="46">
        <v>6.0999999999999999E-2</v>
      </c>
      <c r="W911" s="46">
        <v>0.24</v>
      </c>
      <c r="X911" s="46">
        <v>0.27300000000000002</v>
      </c>
      <c r="Y911" s="46">
        <v>8.0000000000000002E-3</v>
      </c>
      <c r="Z911" s="46">
        <v>1.7000000000000001E-2</v>
      </c>
      <c r="AA911" s="46">
        <v>6.3E-2</v>
      </c>
      <c r="AB911" s="46">
        <v>8.2000000000000003E-2</v>
      </c>
      <c r="AC911" s="46"/>
    </row>
    <row r="912" spans="1:29" x14ac:dyDescent="0.25">
      <c r="A912" s="98" t="s">
        <v>3389</v>
      </c>
      <c r="B912" s="46">
        <v>0.26827830188679247</v>
      </c>
      <c r="C912" s="46">
        <v>0.38649764150943394</v>
      </c>
      <c r="D912" s="46">
        <v>0.17158018867924529</v>
      </c>
      <c r="E912" s="46">
        <v>3.6261792452830191E-2</v>
      </c>
      <c r="F912" s="46">
        <v>2.94811320754717E-3</v>
      </c>
      <c r="G912" s="46">
        <v>4.8938679245283022E-2</v>
      </c>
      <c r="H912" s="46">
        <v>6.4858490566037739E-3</v>
      </c>
      <c r="I912" s="46">
        <v>7.9009433962264147E-2</v>
      </c>
      <c r="J912" s="46">
        <v>1</v>
      </c>
      <c r="K912" s="98">
        <v>3392</v>
      </c>
      <c r="L912" s="98"/>
      <c r="M912" s="98">
        <v>0.254</v>
      </c>
      <c r="N912" s="98">
        <v>0.28299999999999997</v>
      </c>
      <c r="O912" s="46">
        <v>0.37</v>
      </c>
      <c r="P912" s="46">
        <v>0.40300000000000002</v>
      </c>
      <c r="Q912" s="46">
        <v>0.159</v>
      </c>
      <c r="R912" s="46">
        <v>0.185</v>
      </c>
      <c r="S912" s="46">
        <v>0.03</v>
      </c>
      <c r="T912" s="46">
        <v>4.2999999999999997E-2</v>
      </c>
      <c r="U912" s="46">
        <v>2E-3</v>
      </c>
      <c r="V912" s="46">
        <v>5.0000000000000001E-3</v>
      </c>
      <c r="W912" s="46">
        <v>4.2000000000000003E-2</v>
      </c>
      <c r="X912" s="46">
        <v>5.7000000000000002E-2</v>
      </c>
      <c r="Y912" s="46">
        <v>4.0000000000000001E-3</v>
      </c>
      <c r="Z912" s="46">
        <v>0.01</v>
      </c>
      <c r="AA912" s="46">
        <v>7.0000000000000007E-2</v>
      </c>
      <c r="AB912" s="46">
        <v>8.8999999999999996E-2</v>
      </c>
      <c r="AC912" s="46"/>
    </row>
    <row r="913" spans="1:29" x14ac:dyDescent="0.25">
      <c r="A913" s="98" t="s">
        <v>3390</v>
      </c>
      <c r="B913" s="46" t="s">
        <v>162</v>
      </c>
      <c r="C913" s="46">
        <v>0.23287671232876711</v>
      </c>
      <c r="D913" s="46">
        <v>0.20630967206309672</v>
      </c>
      <c r="E913" s="46">
        <v>7.7210460772104611E-2</v>
      </c>
      <c r="F913" s="46">
        <v>2.4491490244914902E-2</v>
      </c>
      <c r="G913" s="46">
        <v>0.39601494396014941</v>
      </c>
      <c r="H913" s="46">
        <v>9.1324200913242004E-3</v>
      </c>
      <c r="I913" s="46">
        <v>5.3964300539643004E-2</v>
      </c>
      <c r="J913" s="46">
        <v>1</v>
      </c>
      <c r="K913" s="98">
        <v>2409</v>
      </c>
      <c r="L913" s="98"/>
      <c r="M913" s="98" t="s">
        <v>162</v>
      </c>
      <c r="N913" s="98" t="s">
        <v>162</v>
      </c>
      <c r="O913" s="46">
        <v>0.216</v>
      </c>
      <c r="P913" s="46">
        <v>0.25</v>
      </c>
      <c r="Q913" s="46">
        <v>0.191</v>
      </c>
      <c r="R913" s="46">
        <v>0.223</v>
      </c>
      <c r="S913" s="46">
        <v>6.7000000000000004E-2</v>
      </c>
      <c r="T913" s="46">
        <v>8.8999999999999996E-2</v>
      </c>
      <c r="U913" s="46">
        <v>1.9E-2</v>
      </c>
      <c r="V913" s="46">
        <v>3.1E-2</v>
      </c>
      <c r="W913" s="46">
        <v>0.377</v>
      </c>
      <c r="X913" s="46">
        <v>0.41599999999999998</v>
      </c>
      <c r="Y913" s="46">
        <v>6.0000000000000001E-3</v>
      </c>
      <c r="Z913" s="46">
        <v>1.4E-2</v>
      </c>
      <c r="AA913" s="46">
        <v>4.5999999999999999E-2</v>
      </c>
      <c r="AB913" s="46">
        <v>6.4000000000000001E-2</v>
      </c>
      <c r="AC913" s="46"/>
    </row>
    <row r="914" spans="1:29" x14ac:dyDescent="0.25">
      <c r="A914" s="98" t="s">
        <v>3391</v>
      </c>
      <c r="B914" s="46" t="s">
        <v>162</v>
      </c>
      <c r="C914" s="46">
        <v>0.38193018480492813</v>
      </c>
      <c r="D914" s="46">
        <v>0.3459958932238193</v>
      </c>
      <c r="E914" s="46">
        <v>6.0574948665297744E-2</v>
      </c>
      <c r="F914" s="46">
        <v>2.0533880903490761E-3</v>
      </c>
      <c r="G914" s="46">
        <v>2.4640657084188913E-2</v>
      </c>
      <c r="H914" s="46">
        <v>1.026694045174538E-3</v>
      </c>
      <c r="I914" s="46">
        <v>0.1837782340862423</v>
      </c>
      <c r="J914" s="46">
        <v>1</v>
      </c>
      <c r="K914" s="98">
        <v>974</v>
      </c>
      <c r="L914" s="98"/>
      <c r="M914" s="98" t="s">
        <v>162</v>
      </c>
      <c r="N914" s="98" t="s">
        <v>162</v>
      </c>
      <c r="O914" s="46">
        <v>0.35199999999999998</v>
      </c>
      <c r="P914" s="46">
        <v>0.41299999999999998</v>
      </c>
      <c r="Q914" s="46">
        <v>0.317</v>
      </c>
      <c r="R914" s="46">
        <v>0.376</v>
      </c>
      <c r="S914" s="46">
        <v>4.7E-2</v>
      </c>
      <c r="T914" s="46">
        <v>7.6999999999999999E-2</v>
      </c>
      <c r="U914" s="46">
        <v>1E-3</v>
      </c>
      <c r="V914" s="46">
        <v>7.0000000000000001E-3</v>
      </c>
      <c r="W914" s="46">
        <v>1.7000000000000001E-2</v>
      </c>
      <c r="X914" s="46">
        <v>3.5999999999999997E-2</v>
      </c>
      <c r="Y914" s="46">
        <v>0</v>
      </c>
      <c r="Z914" s="46">
        <v>6.0000000000000001E-3</v>
      </c>
      <c r="AA914" s="46">
        <v>0.161</v>
      </c>
      <c r="AB914" s="46">
        <v>0.20899999999999999</v>
      </c>
      <c r="AC914" s="46"/>
    </row>
    <row r="915" spans="1:29" x14ac:dyDescent="0.25">
      <c r="A915" s="98" t="s">
        <v>3392</v>
      </c>
      <c r="B915" s="46" t="s">
        <v>162</v>
      </c>
      <c r="C915" s="46">
        <v>0.17647058823529413</v>
      </c>
      <c r="D915" s="46">
        <v>0.32097186700767261</v>
      </c>
      <c r="E915" s="46">
        <v>0.10869565217391304</v>
      </c>
      <c r="F915" s="46">
        <v>2.6854219948849106E-2</v>
      </c>
      <c r="G915" s="46">
        <v>0.2813299232736573</v>
      </c>
      <c r="H915" s="46">
        <v>2.5575447570332483E-3</v>
      </c>
      <c r="I915" s="46">
        <v>8.3120204603580564E-2</v>
      </c>
      <c r="J915" s="46">
        <v>1</v>
      </c>
      <c r="K915" s="98">
        <v>782</v>
      </c>
      <c r="L915" s="98"/>
      <c r="M915" s="98" t="s">
        <v>162</v>
      </c>
      <c r="N915" s="98" t="s">
        <v>162</v>
      </c>
      <c r="O915" s="46">
        <v>0.151</v>
      </c>
      <c r="P915" s="46">
        <v>0.20499999999999999</v>
      </c>
      <c r="Q915" s="46">
        <v>0.28899999999999998</v>
      </c>
      <c r="R915" s="46">
        <v>0.35399999999999998</v>
      </c>
      <c r="S915" s="46">
        <v>8.8999999999999996E-2</v>
      </c>
      <c r="T915" s="46">
        <v>0.13200000000000001</v>
      </c>
      <c r="U915" s="46">
        <v>1.7999999999999999E-2</v>
      </c>
      <c r="V915" s="46">
        <v>4.1000000000000002E-2</v>
      </c>
      <c r="W915" s="46">
        <v>0.251</v>
      </c>
      <c r="X915" s="46">
        <v>0.314</v>
      </c>
      <c r="Y915" s="46">
        <v>1E-3</v>
      </c>
      <c r="Z915" s="46">
        <v>8.9999999999999993E-3</v>
      </c>
      <c r="AA915" s="46">
        <v>6.6000000000000003E-2</v>
      </c>
      <c r="AB915" s="46">
        <v>0.105</v>
      </c>
      <c r="AC915" s="46"/>
    </row>
    <row r="916" spans="1:29" x14ac:dyDescent="0.25">
      <c r="A916" s="98" t="s">
        <v>3393</v>
      </c>
      <c r="B916" s="46" t="s">
        <v>162</v>
      </c>
      <c r="C916" s="46">
        <v>0.32554257095158595</v>
      </c>
      <c r="D916" s="46">
        <v>0.21368948247078465</v>
      </c>
      <c r="E916" s="46">
        <v>7.8464106844741241E-2</v>
      </c>
      <c r="F916" s="46">
        <v>0.1001669449081803</v>
      </c>
      <c r="G916" s="46">
        <v>0.21202003338898165</v>
      </c>
      <c r="H916" s="46">
        <v>1.001669449081803E-2</v>
      </c>
      <c r="I916" s="46">
        <v>6.0100166944908183E-2</v>
      </c>
      <c r="J916" s="46">
        <v>1</v>
      </c>
      <c r="K916" s="98">
        <v>599</v>
      </c>
      <c r="L916" s="98"/>
      <c r="M916" s="98" t="s">
        <v>162</v>
      </c>
      <c r="N916" s="98" t="s">
        <v>162</v>
      </c>
      <c r="O916" s="46">
        <v>0.28899999999999998</v>
      </c>
      <c r="P916" s="46">
        <v>0.36399999999999999</v>
      </c>
      <c r="Q916" s="46">
        <v>0.183</v>
      </c>
      <c r="R916" s="46">
        <v>0.248</v>
      </c>
      <c r="S916" s="46">
        <v>0.06</v>
      </c>
      <c r="T916" s="46">
        <v>0.10299999999999999</v>
      </c>
      <c r="U916" s="46">
        <v>7.9000000000000001E-2</v>
      </c>
      <c r="V916" s="46">
        <v>0.127</v>
      </c>
      <c r="W916" s="46">
        <v>0.18099999999999999</v>
      </c>
      <c r="X916" s="46">
        <v>0.247</v>
      </c>
      <c r="Y916" s="46">
        <v>5.0000000000000001E-3</v>
      </c>
      <c r="Z916" s="46">
        <v>2.1999999999999999E-2</v>
      </c>
      <c r="AA916" s="46">
        <v>4.3999999999999997E-2</v>
      </c>
      <c r="AB916" s="46">
        <v>8.2000000000000003E-2</v>
      </c>
      <c r="AC916" s="46"/>
    </row>
    <row r="917" spans="1:29" x14ac:dyDescent="0.25">
      <c r="A917" s="98" t="s">
        <v>3394</v>
      </c>
      <c r="B917" s="46" t="s">
        <v>162</v>
      </c>
      <c r="C917" s="46">
        <v>9.3896713615023469E-2</v>
      </c>
      <c r="D917" s="46">
        <v>0.17527386541471049</v>
      </c>
      <c r="E917" s="46">
        <v>8.9201877934272297E-2</v>
      </c>
      <c r="F917" s="46">
        <v>3.912363067292645E-2</v>
      </c>
      <c r="G917" s="46">
        <v>0.51486697965571204</v>
      </c>
      <c r="H917" s="46">
        <v>2.3474178403755867E-2</v>
      </c>
      <c r="I917" s="46">
        <v>6.416275430359937E-2</v>
      </c>
      <c r="J917" s="46">
        <v>1</v>
      </c>
      <c r="K917" s="98">
        <v>639</v>
      </c>
      <c r="L917" s="98"/>
      <c r="M917" s="98" t="s">
        <v>162</v>
      </c>
      <c r="N917" s="98" t="s">
        <v>162</v>
      </c>
      <c r="O917" s="46">
        <v>7.3999999999999996E-2</v>
      </c>
      <c r="P917" s="46">
        <v>0.11899999999999999</v>
      </c>
      <c r="Q917" s="46">
        <v>0.14799999999999999</v>
      </c>
      <c r="R917" s="46">
        <v>0.20699999999999999</v>
      </c>
      <c r="S917" s="46">
        <v>6.9000000000000006E-2</v>
      </c>
      <c r="T917" s="46">
        <v>0.114</v>
      </c>
      <c r="U917" s="46">
        <v>2.7E-2</v>
      </c>
      <c r="V917" s="46">
        <v>5.7000000000000002E-2</v>
      </c>
      <c r="W917" s="46">
        <v>0.47599999999999998</v>
      </c>
      <c r="X917" s="46">
        <v>0.55300000000000005</v>
      </c>
      <c r="Y917" s="46">
        <v>1.4E-2</v>
      </c>
      <c r="Z917" s="46">
        <v>3.7999999999999999E-2</v>
      </c>
      <c r="AA917" s="46">
        <v>4.8000000000000001E-2</v>
      </c>
      <c r="AB917" s="46">
        <v>8.5999999999999993E-2</v>
      </c>
      <c r="AC917" s="46"/>
    </row>
    <row r="918" spans="1:29" x14ac:dyDescent="0.25">
      <c r="A918" s="98" t="s">
        <v>3395</v>
      </c>
      <c r="B918" s="46" t="s">
        <v>162</v>
      </c>
      <c r="C918" s="46">
        <v>0.24560774471136609</v>
      </c>
      <c r="D918" s="46">
        <v>0.42846898529939048</v>
      </c>
      <c r="E918" s="46">
        <v>8.5335245607744706E-2</v>
      </c>
      <c r="F918" s="46">
        <v>1.936177841520258E-2</v>
      </c>
      <c r="G918" s="46">
        <v>0.10218716385801363</v>
      </c>
      <c r="H918" s="46">
        <v>1.0039440659734672E-2</v>
      </c>
      <c r="I918" s="46">
        <v>0.10899964144854786</v>
      </c>
      <c r="J918" s="46">
        <v>1.0000000000000002</v>
      </c>
      <c r="K918" s="98">
        <v>2789</v>
      </c>
      <c r="L918" s="98"/>
      <c r="M918" s="98" t="s">
        <v>162</v>
      </c>
      <c r="N918" s="98" t="s">
        <v>162</v>
      </c>
      <c r="O918" s="46">
        <v>0.23</v>
      </c>
      <c r="P918" s="46">
        <v>0.26200000000000001</v>
      </c>
      <c r="Q918" s="46">
        <v>0.41</v>
      </c>
      <c r="R918" s="46">
        <v>0.44700000000000001</v>
      </c>
      <c r="S918" s="46">
        <v>7.5999999999999998E-2</v>
      </c>
      <c r="T918" s="46">
        <v>9.6000000000000002E-2</v>
      </c>
      <c r="U918" s="46">
        <v>1.4999999999999999E-2</v>
      </c>
      <c r="V918" s="46">
        <v>2.5000000000000001E-2</v>
      </c>
      <c r="W918" s="46">
        <v>9.0999999999999998E-2</v>
      </c>
      <c r="X918" s="46">
        <v>0.114</v>
      </c>
      <c r="Y918" s="46">
        <v>7.0000000000000001E-3</v>
      </c>
      <c r="Z918" s="46">
        <v>1.4E-2</v>
      </c>
      <c r="AA918" s="46">
        <v>9.8000000000000004E-2</v>
      </c>
      <c r="AB918" s="46">
        <v>0.121</v>
      </c>
      <c r="AC918" s="46"/>
    </row>
    <row r="919" spans="1:29" x14ac:dyDescent="0.25">
      <c r="A919" s="98" t="s">
        <v>3396</v>
      </c>
      <c r="B919" s="46" t="s">
        <v>162</v>
      </c>
      <c r="C919" s="46">
        <v>0.33146067415730335</v>
      </c>
      <c r="D919" s="46">
        <v>0.35018726591760302</v>
      </c>
      <c r="E919" s="46">
        <v>8.0524344569288392E-2</v>
      </c>
      <c r="F919" s="46">
        <v>2.6217228464419477E-2</v>
      </c>
      <c r="G919" s="46">
        <v>0.10112359550561797</v>
      </c>
      <c r="H919" s="46">
        <v>1.1235955056179775E-2</v>
      </c>
      <c r="I919" s="46">
        <v>9.9250936329588021E-2</v>
      </c>
      <c r="J919" s="46">
        <v>1</v>
      </c>
      <c r="K919" s="98">
        <v>534</v>
      </c>
      <c r="L919" s="98"/>
      <c r="M919" s="98" t="s">
        <v>162</v>
      </c>
      <c r="N919" s="98" t="s">
        <v>162</v>
      </c>
      <c r="O919" s="46">
        <v>0.29299999999999998</v>
      </c>
      <c r="P919" s="46">
        <v>0.372</v>
      </c>
      <c r="Q919" s="46">
        <v>0.311</v>
      </c>
      <c r="R919" s="46">
        <v>0.39200000000000002</v>
      </c>
      <c r="S919" s="46">
        <v>0.06</v>
      </c>
      <c r="T919" s="46">
        <v>0.107</v>
      </c>
      <c r="U919" s="46">
        <v>1.6E-2</v>
      </c>
      <c r="V919" s="46">
        <v>4.3999999999999997E-2</v>
      </c>
      <c r="W919" s="46">
        <v>7.8E-2</v>
      </c>
      <c r="X919" s="46">
        <v>0.13</v>
      </c>
      <c r="Y919" s="46">
        <v>5.0000000000000001E-3</v>
      </c>
      <c r="Z919" s="46">
        <v>2.4E-2</v>
      </c>
      <c r="AA919" s="46">
        <v>7.6999999999999999E-2</v>
      </c>
      <c r="AB919" s="46">
        <v>0.128</v>
      </c>
      <c r="AC919" s="46"/>
    </row>
    <row r="920" spans="1:29" x14ac:dyDescent="0.25">
      <c r="A920" s="98" t="s">
        <v>3397</v>
      </c>
      <c r="B920" s="46">
        <v>4.278000186202402E-2</v>
      </c>
      <c r="C920" s="46">
        <v>0.24876640908667721</v>
      </c>
      <c r="D920" s="46">
        <v>0.27059864072246531</v>
      </c>
      <c r="E920" s="46">
        <v>8.9097849362256773E-2</v>
      </c>
      <c r="F920" s="46">
        <v>2.7697607299134158E-2</v>
      </c>
      <c r="G920" s="46">
        <v>0.23056512429010334</v>
      </c>
      <c r="H920" s="46">
        <v>1.0753188716134439E-2</v>
      </c>
      <c r="I920" s="46">
        <v>7.9741178661204726E-2</v>
      </c>
      <c r="J920" s="46">
        <v>1</v>
      </c>
      <c r="K920" s="98">
        <v>21482</v>
      </c>
      <c r="L920" s="98"/>
      <c r="M920" s="98">
        <v>0.04</v>
      </c>
      <c r="N920" s="98">
        <v>4.5999999999999999E-2</v>
      </c>
      <c r="O920" s="46">
        <v>0.24299999999999999</v>
      </c>
      <c r="P920" s="46">
        <v>0.255</v>
      </c>
      <c r="Q920" s="46">
        <v>0.26500000000000001</v>
      </c>
      <c r="R920" s="46">
        <v>0.27700000000000002</v>
      </c>
      <c r="S920" s="46">
        <v>8.5000000000000006E-2</v>
      </c>
      <c r="T920" s="46">
        <v>9.2999999999999999E-2</v>
      </c>
      <c r="U920" s="46">
        <v>2.5999999999999999E-2</v>
      </c>
      <c r="V920" s="46">
        <v>0.03</v>
      </c>
      <c r="W920" s="46">
        <v>0.22500000000000001</v>
      </c>
      <c r="X920" s="46">
        <v>0.23599999999999999</v>
      </c>
      <c r="Y920" s="46">
        <v>8.9999999999999993E-3</v>
      </c>
      <c r="Z920" s="46">
        <v>1.2E-2</v>
      </c>
      <c r="AA920" s="46">
        <v>7.5999999999999998E-2</v>
      </c>
      <c r="AB920" s="46">
        <v>8.3000000000000004E-2</v>
      </c>
      <c r="AC920" s="46"/>
    </row>
    <row r="921" spans="1:29" x14ac:dyDescent="0.25">
      <c r="A921" s="98" t="s">
        <v>3398</v>
      </c>
      <c r="B921" s="46" t="s">
        <v>162</v>
      </c>
      <c r="C921" s="46">
        <v>0.2075098814229249</v>
      </c>
      <c r="D921" s="46">
        <v>0.26877470355731226</v>
      </c>
      <c r="E921" s="46">
        <v>0.17193675889328064</v>
      </c>
      <c r="F921" s="46">
        <v>3.9525691699604744E-2</v>
      </c>
      <c r="G921" s="46">
        <v>0.2391304347826087</v>
      </c>
      <c r="H921" s="46">
        <v>1.5810276679841896E-2</v>
      </c>
      <c r="I921" s="46">
        <v>5.731225296442688E-2</v>
      </c>
      <c r="J921" s="46">
        <v>1</v>
      </c>
      <c r="K921" s="98">
        <v>506</v>
      </c>
      <c r="L921" s="98"/>
      <c r="M921" s="98" t="s">
        <v>162</v>
      </c>
      <c r="N921" s="98" t="s">
        <v>162</v>
      </c>
      <c r="O921" s="46">
        <v>0.17399999999999999</v>
      </c>
      <c r="P921" s="46">
        <v>0.245</v>
      </c>
      <c r="Q921" s="46">
        <v>0.23200000000000001</v>
      </c>
      <c r="R921" s="46">
        <v>0.309</v>
      </c>
      <c r="S921" s="46">
        <v>0.14199999999999999</v>
      </c>
      <c r="T921" s="46">
        <v>0.20699999999999999</v>
      </c>
      <c r="U921" s="46">
        <v>2.5999999999999999E-2</v>
      </c>
      <c r="V921" s="46">
        <v>0.06</v>
      </c>
      <c r="W921" s="46">
        <v>0.20399999999999999</v>
      </c>
      <c r="X921" s="46">
        <v>0.27800000000000002</v>
      </c>
      <c r="Y921" s="46">
        <v>8.0000000000000002E-3</v>
      </c>
      <c r="Z921" s="46">
        <v>3.1E-2</v>
      </c>
      <c r="AA921" s="46">
        <v>0.04</v>
      </c>
      <c r="AB921" s="46">
        <v>8.1000000000000003E-2</v>
      </c>
      <c r="AC921" s="46"/>
    </row>
    <row r="922" spans="1:29" x14ac:dyDescent="0.25">
      <c r="A922" s="98" t="s">
        <v>3399</v>
      </c>
      <c r="B922" s="46" t="s">
        <v>162</v>
      </c>
      <c r="C922" s="46">
        <v>0.36880290205562272</v>
      </c>
      <c r="D922" s="46">
        <v>0.23579201934703747</v>
      </c>
      <c r="E922" s="46">
        <v>0.1293833131801693</v>
      </c>
      <c r="F922" s="46">
        <v>3.7484885126964934E-2</v>
      </c>
      <c r="G922" s="46">
        <v>0.17896009673518742</v>
      </c>
      <c r="H922" s="46">
        <v>4.8367593712212815E-3</v>
      </c>
      <c r="I922" s="46">
        <v>4.4740024183796856E-2</v>
      </c>
      <c r="J922" s="46">
        <v>1</v>
      </c>
      <c r="K922" s="98">
        <v>827</v>
      </c>
      <c r="L922" s="98"/>
      <c r="M922" s="98" t="s">
        <v>162</v>
      </c>
      <c r="N922" s="98" t="s">
        <v>162</v>
      </c>
      <c r="O922" s="46">
        <v>0.33700000000000002</v>
      </c>
      <c r="P922" s="46">
        <v>0.40200000000000002</v>
      </c>
      <c r="Q922" s="46">
        <v>0.20799999999999999</v>
      </c>
      <c r="R922" s="46">
        <v>0.26600000000000001</v>
      </c>
      <c r="S922" s="46">
        <v>0.108</v>
      </c>
      <c r="T922" s="46">
        <v>0.154</v>
      </c>
      <c r="U922" s="46">
        <v>2.7E-2</v>
      </c>
      <c r="V922" s="46">
        <v>5.2999999999999999E-2</v>
      </c>
      <c r="W922" s="46">
        <v>0.154</v>
      </c>
      <c r="X922" s="46">
        <v>0.20699999999999999</v>
      </c>
      <c r="Y922" s="46">
        <v>2E-3</v>
      </c>
      <c r="Z922" s="46">
        <v>1.2E-2</v>
      </c>
      <c r="AA922" s="46">
        <v>3.3000000000000002E-2</v>
      </c>
      <c r="AB922" s="46">
        <v>6.0999999999999999E-2</v>
      </c>
      <c r="AC922" s="46"/>
    </row>
    <row r="923" spans="1:29" x14ac:dyDescent="0.25">
      <c r="A923" s="98" t="s">
        <v>3400</v>
      </c>
      <c r="B923" s="46" t="s">
        <v>162</v>
      </c>
      <c r="C923" s="46">
        <v>0.10354223433242507</v>
      </c>
      <c r="D923" s="46">
        <v>0.20027247956403268</v>
      </c>
      <c r="E923" s="46">
        <v>6.9482288828337874E-2</v>
      </c>
      <c r="F923" s="46">
        <v>3.2697547683923703E-2</v>
      </c>
      <c r="G923" s="46">
        <v>0.52452316076294281</v>
      </c>
      <c r="H923" s="46">
        <v>2.5885558583106268E-2</v>
      </c>
      <c r="I923" s="46">
        <v>4.3596730245231606E-2</v>
      </c>
      <c r="J923" s="46">
        <v>0.99999999999999989</v>
      </c>
      <c r="K923" s="98">
        <v>734</v>
      </c>
      <c r="L923" s="98"/>
      <c r="M923" s="98" t="s">
        <v>162</v>
      </c>
      <c r="N923" s="98" t="s">
        <v>162</v>
      </c>
      <c r="O923" s="46">
        <v>8.4000000000000005E-2</v>
      </c>
      <c r="P923" s="46">
        <v>0.128</v>
      </c>
      <c r="Q923" s="46">
        <v>0.17299999999999999</v>
      </c>
      <c r="R923" s="46">
        <v>0.23100000000000001</v>
      </c>
      <c r="S923" s="46">
        <v>5.2999999999999999E-2</v>
      </c>
      <c r="T923" s="46">
        <v>0.09</v>
      </c>
      <c r="U923" s="46">
        <v>2.1999999999999999E-2</v>
      </c>
      <c r="V923" s="46">
        <v>4.8000000000000001E-2</v>
      </c>
      <c r="W923" s="46">
        <v>0.48799999999999999</v>
      </c>
      <c r="X923" s="46">
        <v>0.56000000000000005</v>
      </c>
      <c r="Y923" s="46">
        <v>1.7000000000000001E-2</v>
      </c>
      <c r="Z923" s="46">
        <v>0.04</v>
      </c>
      <c r="AA923" s="46">
        <v>3.1E-2</v>
      </c>
      <c r="AB923" s="46">
        <v>6.0999999999999999E-2</v>
      </c>
      <c r="AC923" s="46"/>
    </row>
    <row r="924" spans="1:29" x14ac:dyDescent="0.25">
      <c r="A924" s="98" t="s">
        <v>3401</v>
      </c>
      <c r="B924" s="46">
        <v>1.9314340898116851E-3</v>
      </c>
      <c r="C924" s="46">
        <v>4.8285852245292128E-4</v>
      </c>
      <c r="D924" s="46">
        <v>0.69193626267503616</v>
      </c>
      <c r="E924" s="46">
        <v>0.23322066634476099</v>
      </c>
      <c r="F924" s="46">
        <v>1.6417189763399325E-2</v>
      </c>
      <c r="G924" s="46">
        <v>7.2428778367938191E-3</v>
      </c>
      <c r="H924" s="46" t="s">
        <v>162</v>
      </c>
      <c r="I924" s="46">
        <v>4.8768710767745048E-2</v>
      </c>
      <c r="J924" s="46">
        <v>0.99999999999999989</v>
      </c>
      <c r="K924" s="98">
        <v>2071</v>
      </c>
      <c r="L924" s="98"/>
      <c r="M924" s="98">
        <v>1E-3</v>
      </c>
      <c r="N924" s="98">
        <v>5.0000000000000001E-3</v>
      </c>
      <c r="O924" s="46">
        <v>0</v>
      </c>
      <c r="P924" s="46">
        <v>3.0000000000000001E-3</v>
      </c>
      <c r="Q924" s="46">
        <v>0.67200000000000004</v>
      </c>
      <c r="R924" s="46">
        <v>0.71099999999999997</v>
      </c>
      <c r="S924" s="46">
        <v>0.216</v>
      </c>
      <c r="T924" s="46">
        <v>0.252</v>
      </c>
      <c r="U924" s="46">
        <v>1.2E-2</v>
      </c>
      <c r="V924" s="46">
        <v>2.3E-2</v>
      </c>
      <c r="W924" s="46">
        <v>4.0000000000000001E-3</v>
      </c>
      <c r="X924" s="46">
        <v>1.2E-2</v>
      </c>
      <c r="Y924" s="46" t="s">
        <v>162</v>
      </c>
      <c r="Z924" s="46" t="s">
        <v>162</v>
      </c>
      <c r="AA924" s="46">
        <v>0.04</v>
      </c>
      <c r="AB924" s="46">
        <v>5.8999999999999997E-2</v>
      </c>
      <c r="AC924" s="46"/>
    </row>
    <row r="925" spans="1:29" x14ac:dyDescent="0.25">
      <c r="A925" s="98" t="s">
        <v>3402</v>
      </c>
      <c r="B925" s="46">
        <v>1.5833592052157716E-2</v>
      </c>
      <c r="C925" s="46">
        <v>0.31418814032909037</v>
      </c>
      <c r="D925" s="46">
        <v>0.2173238124805961</v>
      </c>
      <c r="E925" s="46">
        <v>8.2272586153368521E-2</v>
      </c>
      <c r="F925" s="46">
        <v>7.1095932940080722E-2</v>
      </c>
      <c r="G925" s="46">
        <v>0.25488978578081339</v>
      </c>
      <c r="H925" s="46">
        <v>4.3464762496119216E-3</v>
      </c>
      <c r="I925" s="46">
        <v>4.0049674014281278E-2</v>
      </c>
      <c r="J925" s="46">
        <v>1</v>
      </c>
      <c r="K925" s="98">
        <v>3221</v>
      </c>
      <c r="L925" s="98"/>
      <c r="M925" s="98">
        <v>1.2E-2</v>
      </c>
      <c r="N925" s="98">
        <v>2.1000000000000001E-2</v>
      </c>
      <c r="O925" s="46">
        <v>0.29799999999999999</v>
      </c>
      <c r="P925" s="46">
        <v>0.33</v>
      </c>
      <c r="Q925" s="46">
        <v>0.20300000000000001</v>
      </c>
      <c r="R925" s="46">
        <v>0.23200000000000001</v>
      </c>
      <c r="S925" s="46">
        <v>7.2999999999999995E-2</v>
      </c>
      <c r="T925" s="46">
        <v>9.1999999999999998E-2</v>
      </c>
      <c r="U925" s="46">
        <v>6.3E-2</v>
      </c>
      <c r="V925" s="46">
        <v>0.08</v>
      </c>
      <c r="W925" s="46">
        <v>0.24</v>
      </c>
      <c r="X925" s="46">
        <v>0.27</v>
      </c>
      <c r="Y925" s="46">
        <v>3.0000000000000001E-3</v>
      </c>
      <c r="Z925" s="46">
        <v>7.0000000000000001E-3</v>
      </c>
      <c r="AA925" s="46">
        <v>3.4000000000000002E-2</v>
      </c>
      <c r="AB925" s="46">
        <v>4.7E-2</v>
      </c>
      <c r="AC925" s="46"/>
    </row>
    <row r="926" spans="1:29" x14ac:dyDescent="0.25">
      <c r="A926" s="98" t="s">
        <v>3403</v>
      </c>
      <c r="B926" s="46">
        <v>0.29757281553398057</v>
      </c>
      <c r="C926" s="46">
        <v>0.41941747572815535</v>
      </c>
      <c r="D926" s="46">
        <v>0.13470873786407767</v>
      </c>
      <c r="E926" s="46">
        <v>4.12621359223301E-2</v>
      </c>
      <c r="F926" s="46">
        <v>4.8543689320388345E-3</v>
      </c>
      <c r="G926" s="46">
        <v>4.8786407766990295E-2</v>
      </c>
      <c r="H926" s="46">
        <v>3.1553398058252425E-3</v>
      </c>
      <c r="I926" s="46">
        <v>5.0242718446601942E-2</v>
      </c>
      <c r="J926" s="46">
        <v>1</v>
      </c>
      <c r="K926" s="98">
        <v>4120</v>
      </c>
      <c r="L926" s="98"/>
      <c r="M926" s="98">
        <v>0.28399999999999997</v>
      </c>
      <c r="N926" s="98">
        <v>0.312</v>
      </c>
      <c r="O926" s="46">
        <v>0.40400000000000003</v>
      </c>
      <c r="P926" s="46">
        <v>0.435</v>
      </c>
      <c r="Q926" s="46">
        <v>0.125</v>
      </c>
      <c r="R926" s="46">
        <v>0.14499999999999999</v>
      </c>
      <c r="S926" s="46">
        <v>3.5999999999999997E-2</v>
      </c>
      <c r="T926" s="46">
        <v>4.8000000000000001E-2</v>
      </c>
      <c r="U926" s="46">
        <v>3.0000000000000001E-3</v>
      </c>
      <c r="V926" s="46">
        <v>7.0000000000000001E-3</v>
      </c>
      <c r="W926" s="46">
        <v>4.2999999999999997E-2</v>
      </c>
      <c r="X926" s="46">
        <v>5.6000000000000001E-2</v>
      </c>
      <c r="Y926" s="46">
        <v>2E-3</v>
      </c>
      <c r="Z926" s="46">
        <v>5.0000000000000001E-3</v>
      </c>
      <c r="AA926" s="46">
        <v>4.3999999999999997E-2</v>
      </c>
      <c r="AB926" s="46">
        <v>5.7000000000000002E-2</v>
      </c>
      <c r="AC926" s="46"/>
    </row>
    <row r="927" spans="1:29" x14ac:dyDescent="0.25">
      <c r="A927" s="98" t="s">
        <v>3404</v>
      </c>
      <c r="B927" s="46" t="s">
        <v>162</v>
      </c>
      <c r="C927" s="46">
        <v>0.28576923076923078</v>
      </c>
      <c r="D927" s="46">
        <v>0.18384615384615385</v>
      </c>
      <c r="E927" s="46">
        <v>8.5384615384615378E-2</v>
      </c>
      <c r="F927" s="46">
        <v>2.8846153846153848E-2</v>
      </c>
      <c r="G927" s="46">
        <v>0.38</v>
      </c>
      <c r="H927" s="46">
        <v>6.1538461538461538E-3</v>
      </c>
      <c r="I927" s="46">
        <v>0.03</v>
      </c>
      <c r="J927" s="46">
        <v>1</v>
      </c>
      <c r="K927" s="98">
        <v>2600</v>
      </c>
      <c r="L927" s="98"/>
      <c r="M927" s="98" t="s">
        <v>162</v>
      </c>
      <c r="N927" s="98" t="s">
        <v>162</v>
      </c>
      <c r="O927" s="46">
        <v>0.26900000000000002</v>
      </c>
      <c r="P927" s="46">
        <v>0.30299999999999999</v>
      </c>
      <c r="Q927" s="46">
        <v>0.16900000000000001</v>
      </c>
      <c r="R927" s="46">
        <v>0.19900000000000001</v>
      </c>
      <c r="S927" s="46">
        <v>7.4999999999999997E-2</v>
      </c>
      <c r="T927" s="46">
        <v>9.7000000000000003E-2</v>
      </c>
      <c r="U927" s="46">
        <v>2.3E-2</v>
      </c>
      <c r="V927" s="46">
        <v>3.5999999999999997E-2</v>
      </c>
      <c r="W927" s="46">
        <v>0.36199999999999999</v>
      </c>
      <c r="X927" s="46">
        <v>0.39900000000000002</v>
      </c>
      <c r="Y927" s="46">
        <v>4.0000000000000001E-3</v>
      </c>
      <c r="Z927" s="46">
        <v>0.01</v>
      </c>
      <c r="AA927" s="46">
        <v>2.4E-2</v>
      </c>
      <c r="AB927" s="46">
        <v>3.6999999999999998E-2</v>
      </c>
      <c r="AC927" s="46"/>
    </row>
    <row r="928" spans="1:29" x14ac:dyDescent="0.25">
      <c r="A928" s="98" t="s">
        <v>3405</v>
      </c>
      <c r="B928" s="46" t="s">
        <v>162</v>
      </c>
      <c r="C928" s="46">
        <v>0.4151111111111111</v>
      </c>
      <c r="D928" s="46">
        <v>0.33244444444444443</v>
      </c>
      <c r="E928" s="46">
        <v>5.7777777777777775E-2</v>
      </c>
      <c r="F928" s="46">
        <v>2.2222222222222223E-2</v>
      </c>
      <c r="G928" s="46">
        <v>2.7555555555555555E-2</v>
      </c>
      <c r="H928" s="46">
        <v>8.8888888888888893E-4</v>
      </c>
      <c r="I928" s="46">
        <v>0.14399999999999999</v>
      </c>
      <c r="J928" s="46">
        <v>1</v>
      </c>
      <c r="K928" s="98">
        <v>1125</v>
      </c>
      <c r="L928" s="98"/>
      <c r="M928" s="98" t="s">
        <v>162</v>
      </c>
      <c r="N928" s="98" t="s">
        <v>162</v>
      </c>
      <c r="O928" s="46">
        <v>0.38700000000000001</v>
      </c>
      <c r="P928" s="46">
        <v>0.44400000000000001</v>
      </c>
      <c r="Q928" s="46">
        <v>0.30599999999999999</v>
      </c>
      <c r="R928" s="46">
        <v>0.36099999999999999</v>
      </c>
      <c r="S928" s="46">
        <v>4.5999999999999999E-2</v>
      </c>
      <c r="T928" s="46">
        <v>7.2999999999999995E-2</v>
      </c>
      <c r="U928" s="46">
        <v>1.4999999999999999E-2</v>
      </c>
      <c r="V928" s="46">
        <v>3.3000000000000002E-2</v>
      </c>
      <c r="W928" s="46">
        <v>1.9E-2</v>
      </c>
      <c r="X928" s="46">
        <v>3.9E-2</v>
      </c>
      <c r="Y928" s="46">
        <v>0</v>
      </c>
      <c r="Z928" s="46">
        <v>5.0000000000000001E-3</v>
      </c>
      <c r="AA928" s="46">
        <v>0.125</v>
      </c>
      <c r="AB928" s="46">
        <v>0.16600000000000001</v>
      </c>
      <c r="AC928" s="46"/>
    </row>
    <row r="929" spans="1:29" x14ac:dyDescent="0.25">
      <c r="A929" s="98" t="s">
        <v>3406</v>
      </c>
      <c r="B929" s="46" t="s">
        <v>162</v>
      </c>
      <c r="C929" s="46">
        <v>0.21958456973293769</v>
      </c>
      <c r="D929" s="46">
        <v>0.32443125618199803</v>
      </c>
      <c r="E929" s="46">
        <v>0.10781404549950543</v>
      </c>
      <c r="F929" s="46">
        <v>4.8466864490603362E-2</v>
      </c>
      <c r="G929" s="46">
        <v>0.25321463897131552</v>
      </c>
      <c r="H929" s="46">
        <v>2.967359050445104E-3</v>
      </c>
      <c r="I929" s="46">
        <v>4.3521266073194856E-2</v>
      </c>
      <c r="J929" s="46">
        <v>0.99999999999999989</v>
      </c>
      <c r="K929" s="98">
        <v>1011</v>
      </c>
      <c r="L929" s="98"/>
      <c r="M929" s="98" t="s">
        <v>162</v>
      </c>
      <c r="N929" s="98" t="s">
        <v>162</v>
      </c>
      <c r="O929" s="46">
        <v>0.19500000000000001</v>
      </c>
      <c r="P929" s="46">
        <v>0.246</v>
      </c>
      <c r="Q929" s="46">
        <v>0.29599999999999999</v>
      </c>
      <c r="R929" s="46">
        <v>0.35399999999999998</v>
      </c>
      <c r="S929" s="46">
        <v>0.09</v>
      </c>
      <c r="T929" s="46">
        <v>0.128</v>
      </c>
      <c r="U929" s="46">
        <v>3.6999999999999998E-2</v>
      </c>
      <c r="V929" s="46">
        <v>6.3E-2</v>
      </c>
      <c r="W929" s="46">
        <v>0.22700000000000001</v>
      </c>
      <c r="X929" s="46">
        <v>0.28100000000000003</v>
      </c>
      <c r="Y929" s="46">
        <v>1E-3</v>
      </c>
      <c r="Z929" s="46">
        <v>8.9999999999999993E-3</v>
      </c>
      <c r="AA929" s="46">
        <v>3.3000000000000002E-2</v>
      </c>
      <c r="AB929" s="46">
        <v>5.8000000000000003E-2</v>
      </c>
      <c r="AC929" s="46"/>
    </row>
    <row r="930" spans="1:29" x14ac:dyDescent="0.25">
      <c r="A930" s="98" t="s">
        <v>3407</v>
      </c>
      <c r="B930" s="46" t="s">
        <v>162</v>
      </c>
      <c r="C930" s="46">
        <v>0.40063593004769477</v>
      </c>
      <c r="D930" s="46">
        <v>0.14308426073131955</v>
      </c>
      <c r="E930" s="46">
        <v>6.9952305246422888E-2</v>
      </c>
      <c r="F930" s="46">
        <v>0.1589825119236884</v>
      </c>
      <c r="G930" s="46">
        <v>0.19713831478537361</v>
      </c>
      <c r="H930" s="46">
        <v>1.589825119236884E-3</v>
      </c>
      <c r="I930" s="46">
        <v>2.8616852146263912E-2</v>
      </c>
      <c r="J930" s="46">
        <v>1</v>
      </c>
      <c r="K930" s="98">
        <v>629</v>
      </c>
      <c r="L930" s="98"/>
      <c r="M930" s="98" t="s">
        <v>162</v>
      </c>
      <c r="N930" s="98" t="s">
        <v>162</v>
      </c>
      <c r="O930" s="46">
        <v>0.36299999999999999</v>
      </c>
      <c r="P930" s="46">
        <v>0.439</v>
      </c>
      <c r="Q930" s="46">
        <v>0.11799999999999999</v>
      </c>
      <c r="R930" s="46">
        <v>0.17299999999999999</v>
      </c>
      <c r="S930" s="46">
        <v>5.2999999999999999E-2</v>
      </c>
      <c r="T930" s="46">
        <v>9.2999999999999999E-2</v>
      </c>
      <c r="U930" s="46">
        <v>0.13200000000000001</v>
      </c>
      <c r="V930" s="46">
        <v>0.19</v>
      </c>
      <c r="W930" s="46">
        <v>0.16800000000000001</v>
      </c>
      <c r="X930" s="46">
        <v>0.23</v>
      </c>
      <c r="Y930" s="46">
        <v>0</v>
      </c>
      <c r="Z930" s="46">
        <v>8.9999999999999993E-3</v>
      </c>
      <c r="AA930" s="46">
        <v>1.7999999999999999E-2</v>
      </c>
      <c r="AB930" s="46">
        <v>4.4999999999999998E-2</v>
      </c>
      <c r="AC930" s="46"/>
    </row>
    <row r="931" spans="1:29" x14ac:dyDescent="0.25">
      <c r="A931" s="98" t="s">
        <v>3408</v>
      </c>
      <c r="B931" s="46" t="s">
        <v>162</v>
      </c>
      <c r="C931" s="46">
        <v>0.1464968152866242</v>
      </c>
      <c r="D931" s="46">
        <v>0.17993630573248406</v>
      </c>
      <c r="E931" s="46">
        <v>0.11305732484076433</v>
      </c>
      <c r="F931" s="46">
        <v>5.5732484076433123E-2</v>
      </c>
      <c r="G931" s="46">
        <v>0.46337579617834396</v>
      </c>
      <c r="H931" s="46">
        <v>1.1146496815286623E-2</v>
      </c>
      <c r="I931" s="46">
        <v>3.0254777070063694E-2</v>
      </c>
      <c r="J931" s="46">
        <v>1</v>
      </c>
      <c r="K931" s="98">
        <v>628</v>
      </c>
      <c r="L931" s="98"/>
      <c r="M931" s="98" t="s">
        <v>162</v>
      </c>
      <c r="N931" s="98" t="s">
        <v>162</v>
      </c>
      <c r="O931" s="46">
        <v>0.121</v>
      </c>
      <c r="P931" s="46">
        <v>0.17599999999999999</v>
      </c>
      <c r="Q931" s="46">
        <v>0.152</v>
      </c>
      <c r="R931" s="46">
        <v>0.21199999999999999</v>
      </c>
      <c r="S931" s="46">
        <v>9.0999999999999998E-2</v>
      </c>
      <c r="T931" s="46">
        <v>0.14000000000000001</v>
      </c>
      <c r="U931" s="46">
        <v>0.04</v>
      </c>
      <c r="V931" s="46">
        <v>7.6999999999999999E-2</v>
      </c>
      <c r="W931" s="46">
        <v>0.42499999999999999</v>
      </c>
      <c r="X931" s="46">
        <v>0.502</v>
      </c>
      <c r="Y931" s="46">
        <v>5.0000000000000001E-3</v>
      </c>
      <c r="Z931" s="46">
        <v>2.3E-2</v>
      </c>
      <c r="AA931" s="46">
        <v>1.9E-2</v>
      </c>
      <c r="AB931" s="46">
        <v>4.7E-2</v>
      </c>
      <c r="AC931" s="46"/>
    </row>
    <row r="932" spans="1:29" x14ac:dyDescent="0.25">
      <c r="A932" s="98" t="s">
        <v>3409</v>
      </c>
      <c r="B932" s="46" t="s">
        <v>162</v>
      </c>
      <c r="C932" s="46">
        <v>0.28459073696475384</v>
      </c>
      <c r="D932" s="46">
        <v>0.38188173609088261</v>
      </c>
      <c r="E932" s="46">
        <v>0.12263326536556947</v>
      </c>
      <c r="F932" s="46">
        <v>5.2723565394698517E-2</v>
      </c>
      <c r="G932" s="46">
        <v>0.100495193708127</v>
      </c>
      <c r="H932" s="46">
        <v>1.1651616661811825E-3</v>
      </c>
      <c r="I932" s="46">
        <v>5.6510340809787361E-2</v>
      </c>
      <c r="J932" s="46">
        <v>0.99999999999999989</v>
      </c>
      <c r="K932" s="98">
        <v>3433</v>
      </c>
      <c r="L932" s="98"/>
      <c r="M932" s="98" t="s">
        <v>162</v>
      </c>
      <c r="N932" s="98" t="s">
        <v>162</v>
      </c>
      <c r="O932" s="46">
        <v>0.27</v>
      </c>
      <c r="P932" s="46">
        <v>0.3</v>
      </c>
      <c r="Q932" s="46">
        <v>0.36599999999999999</v>
      </c>
      <c r="R932" s="46">
        <v>0.39800000000000002</v>
      </c>
      <c r="S932" s="46">
        <v>0.112</v>
      </c>
      <c r="T932" s="46">
        <v>0.13400000000000001</v>
      </c>
      <c r="U932" s="46">
        <v>4.5999999999999999E-2</v>
      </c>
      <c r="V932" s="46">
        <v>6.0999999999999999E-2</v>
      </c>
      <c r="W932" s="46">
        <v>9.0999999999999998E-2</v>
      </c>
      <c r="X932" s="46">
        <v>0.111</v>
      </c>
      <c r="Y932" s="46">
        <v>0</v>
      </c>
      <c r="Z932" s="46">
        <v>3.0000000000000001E-3</v>
      </c>
      <c r="AA932" s="46">
        <v>4.9000000000000002E-2</v>
      </c>
      <c r="AB932" s="46">
        <v>6.5000000000000002E-2</v>
      </c>
      <c r="AC932" s="46"/>
    </row>
    <row r="933" spans="1:29" x14ac:dyDescent="0.25">
      <c r="A933" s="98" t="s">
        <v>3410</v>
      </c>
      <c r="B933" s="46" t="s">
        <v>162</v>
      </c>
      <c r="C933" s="46">
        <v>0.38957055214723929</v>
      </c>
      <c r="D933" s="46">
        <v>0.3834355828220859</v>
      </c>
      <c r="E933" s="46">
        <v>7.3619631901840496E-2</v>
      </c>
      <c r="F933" s="46">
        <v>2.3006134969325152E-2</v>
      </c>
      <c r="G933" s="46">
        <v>7.9754601226993863E-2</v>
      </c>
      <c r="H933" s="46" t="s">
        <v>162</v>
      </c>
      <c r="I933" s="46">
        <v>5.0613496932515337E-2</v>
      </c>
      <c r="J933" s="46">
        <v>1</v>
      </c>
      <c r="K933" s="98">
        <v>652</v>
      </c>
      <c r="L933" s="98"/>
      <c r="M933" s="98" t="s">
        <v>162</v>
      </c>
      <c r="N933" s="98" t="s">
        <v>162</v>
      </c>
      <c r="O933" s="46">
        <v>0.35299999999999998</v>
      </c>
      <c r="P933" s="46">
        <v>0.42799999999999999</v>
      </c>
      <c r="Q933" s="46">
        <v>0.34699999999999998</v>
      </c>
      <c r="R933" s="46">
        <v>0.42099999999999999</v>
      </c>
      <c r="S933" s="46">
        <v>5.6000000000000001E-2</v>
      </c>
      <c r="T933" s="46">
        <v>9.6000000000000002E-2</v>
      </c>
      <c r="U933" s="46">
        <v>1.4E-2</v>
      </c>
      <c r="V933" s="46">
        <v>3.7999999999999999E-2</v>
      </c>
      <c r="W933" s="46">
        <v>6.0999999999999999E-2</v>
      </c>
      <c r="X933" s="46">
        <v>0.10299999999999999</v>
      </c>
      <c r="Y933" s="46" t="s">
        <v>162</v>
      </c>
      <c r="Z933" s="46" t="s">
        <v>162</v>
      </c>
      <c r="AA933" s="46">
        <v>3.5999999999999997E-2</v>
      </c>
      <c r="AB933" s="46">
        <v>7.0000000000000007E-2</v>
      </c>
      <c r="AC933" s="46"/>
    </row>
    <row r="934" spans="1:29" x14ac:dyDescent="0.25">
      <c r="A934" s="98" t="s">
        <v>3411</v>
      </c>
      <c r="B934" s="46">
        <v>5.3071524327734404E-2</v>
      </c>
      <c r="C934" s="46">
        <v>0.29414084062771073</v>
      </c>
      <c r="D934" s="46">
        <v>0.24587966248718554</v>
      </c>
      <c r="E934" s="46">
        <v>9.3644034382146524E-2</v>
      </c>
      <c r="F934" s="46">
        <v>4.2228530872959545E-2</v>
      </c>
      <c r="G934" s="46">
        <v>0.21792445390742055</v>
      </c>
      <c r="H934" s="46">
        <v>4.4160555161264882E-3</v>
      </c>
      <c r="I934" s="46">
        <v>4.8694897878716191E-2</v>
      </c>
      <c r="J934" s="46">
        <v>0.99999999999999989</v>
      </c>
      <c r="K934" s="98">
        <v>25362</v>
      </c>
      <c r="L934" s="98"/>
      <c r="M934" s="98">
        <v>0.05</v>
      </c>
      <c r="N934" s="98">
        <v>5.6000000000000001E-2</v>
      </c>
      <c r="O934" s="46">
        <v>0.28899999999999998</v>
      </c>
      <c r="P934" s="46">
        <v>0.3</v>
      </c>
      <c r="Q934" s="46">
        <v>0.24099999999999999</v>
      </c>
      <c r="R934" s="46">
        <v>0.251</v>
      </c>
      <c r="S934" s="46">
        <v>0.09</v>
      </c>
      <c r="T934" s="46">
        <v>9.7000000000000003E-2</v>
      </c>
      <c r="U934" s="46">
        <v>0.04</v>
      </c>
      <c r="V934" s="46">
        <v>4.4999999999999998E-2</v>
      </c>
      <c r="W934" s="46">
        <v>0.21299999999999999</v>
      </c>
      <c r="X934" s="46">
        <v>0.223</v>
      </c>
      <c r="Y934" s="46">
        <v>4.0000000000000001E-3</v>
      </c>
      <c r="Z934" s="46">
        <v>5.0000000000000001E-3</v>
      </c>
      <c r="AA934" s="46">
        <v>4.5999999999999999E-2</v>
      </c>
      <c r="AB934" s="46">
        <v>5.0999999999999997E-2</v>
      </c>
      <c r="AC934" s="46"/>
    </row>
    <row r="935" spans="1:29" x14ac:dyDescent="0.25">
      <c r="A935" s="98" t="s">
        <v>3412</v>
      </c>
      <c r="B935" s="46" t="s">
        <v>162</v>
      </c>
      <c r="C935" s="46">
        <v>0.25375375375375375</v>
      </c>
      <c r="D935" s="46">
        <v>0.26726726726726729</v>
      </c>
      <c r="E935" s="46">
        <v>0.16366366366366367</v>
      </c>
      <c r="F935" s="46">
        <v>2.5525525525525526E-2</v>
      </c>
      <c r="G935" s="46">
        <v>0.23423423423423423</v>
      </c>
      <c r="H935" s="46">
        <v>6.006006006006006E-3</v>
      </c>
      <c r="I935" s="46">
        <v>4.954954954954955E-2</v>
      </c>
      <c r="J935" s="46">
        <v>1.0000000000000002</v>
      </c>
      <c r="K935" s="98">
        <v>666</v>
      </c>
      <c r="L935" s="98"/>
      <c r="M935" s="98" t="s">
        <v>162</v>
      </c>
      <c r="N935" s="98" t="s">
        <v>162</v>
      </c>
      <c r="O935" s="46">
        <v>0.222</v>
      </c>
      <c r="P935" s="46">
        <v>0.28799999999999998</v>
      </c>
      <c r="Q935" s="46">
        <v>0.23499999999999999</v>
      </c>
      <c r="R935" s="46">
        <v>0.30199999999999999</v>
      </c>
      <c r="S935" s="46">
        <v>0.13800000000000001</v>
      </c>
      <c r="T935" s="46">
        <v>0.19400000000000001</v>
      </c>
      <c r="U935" s="46">
        <v>1.6E-2</v>
      </c>
      <c r="V935" s="46">
        <v>0.04</v>
      </c>
      <c r="W935" s="46">
        <v>0.20399999999999999</v>
      </c>
      <c r="X935" s="46">
        <v>0.26800000000000002</v>
      </c>
      <c r="Y935" s="46">
        <v>2E-3</v>
      </c>
      <c r="Z935" s="46">
        <v>1.4999999999999999E-2</v>
      </c>
      <c r="AA935" s="46">
        <v>3.5000000000000003E-2</v>
      </c>
      <c r="AB935" s="46">
        <v>6.9000000000000006E-2</v>
      </c>
      <c r="AC935" s="46"/>
    </row>
    <row r="936" spans="1:29" x14ac:dyDescent="0.25">
      <c r="A936" s="98" t="s">
        <v>3413</v>
      </c>
      <c r="B936" s="46" t="s">
        <v>162</v>
      </c>
      <c r="C936" s="46">
        <v>0.33935018050541516</v>
      </c>
      <c r="D936" s="46">
        <v>0.1588447653429603</v>
      </c>
      <c r="E936" s="46">
        <v>0.21660649819494585</v>
      </c>
      <c r="F936" s="46">
        <v>7.5812274368231042E-2</v>
      </c>
      <c r="G936" s="46">
        <v>0.1552346570397112</v>
      </c>
      <c r="H936" s="46" t="s">
        <v>162</v>
      </c>
      <c r="I936" s="46">
        <v>5.4151624548736461E-2</v>
      </c>
      <c r="J936" s="46">
        <v>0.99999999999999989</v>
      </c>
      <c r="K936" s="98">
        <v>277</v>
      </c>
      <c r="L936" s="98"/>
      <c r="M936" s="98" t="s">
        <v>162</v>
      </c>
      <c r="N936" s="98" t="s">
        <v>162</v>
      </c>
      <c r="O936" s="46">
        <v>0.28599999999999998</v>
      </c>
      <c r="P936" s="46">
        <v>0.39700000000000002</v>
      </c>
      <c r="Q936" s="46">
        <v>0.121</v>
      </c>
      <c r="R936" s="46">
        <v>0.20699999999999999</v>
      </c>
      <c r="S936" s="46">
        <v>0.17199999999999999</v>
      </c>
      <c r="T936" s="46">
        <v>0.26900000000000002</v>
      </c>
      <c r="U936" s="46">
        <v>0.05</v>
      </c>
      <c r="V936" s="46">
        <v>0.113</v>
      </c>
      <c r="W936" s="46">
        <v>0.11700000000000001</v>
      </c>
      <c r="X936" s="46">
        <v>0.20300000000000001</v>
      </c>
      <c r="Y936" s="46" t="s">
        <v>162</v>
      </c>
      <c r="Z936" s="46" t="s">
        <v>162</v>
      </c>
      <c r="AA936" s="46">
        <v>3.3000000000000002E-2</v>
      </c>
      <c r="AB936" s="46">
        <v>8.6999999999999994E-2</v>
      </c>
      <c r="AC936" s="46"/>
    </row>
    <row r="937" spans="1:29" x14ac:dyDescent="0.25">
      <c r="A937" s="98" t="s">
        <v>3414</v>
      </c>
      <c r="B937" s="46" t="s">
        <v>162</v>
      </c>
      <c r="C937" s="46">
        <v>5.536332179930796E-2</v>
      </c>
      <c r="D937" s="46">
        <v>0.16955017301038061</v>
      </c>
      <c r="E937" s="46">
        <v>8.6505190311418678E-2</v>
      </c>
      <c r="F937" s="46">
        <v>6.920415224913495E-3</v>
      </c>
      <c r="G937" s="46">
        <v>0.56747404844290661</v>
      </c>
      <c r="H937" s="46">
        <v>1.7301038062283738E-2</v>
      </c>
      <c r="I937" s="46">
        <v>9.6885813148788927E-2</v>
      </c>
      <c r="J937" s="46">
        <v>1</v>
      </c>
      <c r="K937" s="98">
        <v>289</v>
      </c>
      <c r="L937" s="98"/>
      <c r="M937" s="98" t="s">
        <v>162</v>
      </c>
      <c r="N937" s="98" t="s">
        <v>162</v>
      </c>
      <c r="O937" s="46">
        <v>3.4000000000000002E-2</v>
      </c>
      <c r="P937" s="46">
        <v>8.7999999999999995E-2</v>
      </c>
      <c r="Q937" s="46">
        <v>0.13100000000000001</v>
      </c>
      <c r="R937" s="46">
        <v>0.217</v>
      </c>
      <c r="S937" s="46">
        <v>5.8999999999999997E-2</v>
      </c>
      <c r="T937" s="46">
        <v>0.125</v>
      </c>
      <c r="U937" s="46">
        <v>2E-3</v>
      </c>
      <c r="V937" s="46">
        <v>2.5000000000000001E-2</v>
      </c>
      <c r="W937" s="46">
        <v>0.51</v>
      </c>
      <c r="X937" s="46">
        <v>0.623</v>
      </c>
      <c r="Y937" s="46">
        <v>7.0000000000000001E-3</v>
      </c>
      <c r="Z937" s="46">
        <v>0.04</v>
      </c>
      <c r="AA937" s="46">
        <v>6.8000000000000005E-2</v>
      </c>
      <c r="AB937" s="46">
        <v>0.13600000000000001</v>
      </c>
      <c r="AC937" s="46"/>
    </row>
    <row r="938" spans="1:29" x14ac:dyDescent="0.25">
      <c r="A938" s="98" t="s">
        <v>3415</v>
      </c>
      <c r="B938" s="46" t="s">
        <v>162</v>
      </c>
      <c r="C938" s="46">
        <v>2.4752475247524753E-3</v>
      </c>
      <c r="D938" s="46">
        <v>0.45049504950495051</v>
      </c>
      <c r="E938" s="46">
        <v>0.3094059405940594</v>
      </c>
      <c r="F938" s="46">
        <v>0.17326732673267325</v>
      </c>
      <c r="G938" s="46">
        <v>6.1881188118811884E-3</v>
      </c>
      <c r="H938" s="46" t="s">
        <v>162</v>
      </c>
      <c r="I938" s="46">
        <v>5.8168316831683171E-2</v>
      </c>
      <c r="J938" s="46">
        <v>1</v>
      </c>
      <c r="K938" s="98">
        <v>808</v>
      </c>
      <c r="L938" s="98"/>
      <c r="M938" s="98" t="s">
        <v>162</v>
      </c>
      <c r="N938" s="98" t="s">
        <v>162</v>
      </c>
      <c r="O938" s="46">
        <v>1E-3</v>
      </c>
      <c r="P938" s="46">
        <v>8.9999999999999993E-3</v>
      </c>
      <c r="Q938" s="46">
        <v>0.41699999999999998</v>
      </c>
      <c r="R938" s="46">
        <v>0.48499999999999999</v>
      </c>
      <c r="S938" s="46">
        <v>0.27800000000000002</v>
      </c>
      <c r="T938" s="46">
        <v>0.34200000000000003</v>
      </c>
      <c r="U938" s="46">
        <v>0.14899999999999999</v>
      </c>
      <c r="V938" s="46">
        <v>0.20100000000000001</v>
      </c>
      <c r="W938" s="46">
        <v>3.0000000000000001E-3</v>
      </c>
      <c r="X938" s="46">
        <v>1.4E-2</v>
      </c>
      <c r="Y938" s="46" t="s">
        <v>162</v>
      </c>
      <c r="Z938" s="46" t="s">
        <v>162</v>
      </c>
      <c r="AA938" s="46">
        <v>4.3999999999999997E-2</v>
      </c>
      <c r="AB938" s="46">
        <v>7.5999999999999998E-2</v>
      </c>
      <c r="AC938" s="46"/>
    </row>
    <row r="939" spans="1:29" x14ac:dyDescent="0.25">
      <c r="A939" s="98" t="s">
        <v>3416</v>
      </c>
      <c r="B939" s="46">
        <v>9.4428706326723328E-4</v>
      </c>
      <c r="C939" s="46">
        <v>0.24173748819641172</v>
      </c>
      <c r="D939" s="46">
        <v>0.22285174693106705</v>
      </c>
      <c r="E939" s="46">
        <v>0.13220018885741266</v>
      </c>
      <c r="F939" s="46">
        <v>9.8205854579792251E-2</v>
      </c>
      <c r="G939" s="46">
        <v>0.22379603399433429</v>
      </c>
      <c r="H939" s="46">
        <v>5.6657223796033997E-3</v>
      </c>
      <c r="I939" s="46">
        <v>7.4598677998111429E-2</v>
      </c>
      <c r="J939" s="46">
        <v>1</v>
      </c>
      <c r="K939" s="98">
        <v>1059</v>
      </c>
      <c r="L939" s="98"/>
      <c r="M939" s="98">
        <v>0</v>
      </c>
      <c r="N939" s="98">
        <v>5.0000000000000001E-3</v>
      </c>
      <c r="O939" s="46">
        <v>0.217</v>
      </c>
      <c r="P939" s="46">
        <v>0.26800000000000002</v>
      </c>
      <c r="Q939" s="46">
        <v>0.19900000000000001</v>
      </c>
      <c r="R939" s="46">
        <v>0.249</v>
      </c>
      <c r="S939" s="46">
        <v>0.113</v>
      </c>
      <c r="T939" s="46">
        <v>0.154</v>
      </c>
      <c r="U939" s="46">
        <v>8.2000000000000003E-2</v>
      </c>
      <c r="V939" s="46">
        <v>0.11799999999999999</v>
      </c>
      <c r="W939" s="46">
        <v>0.2</v>
      </c>
      <c r="X939" s="46">
        <v>0.25</v>
      </c>
      <c r="Y939" s="46">
        <v>3.0000000000000001E-3</v>
      </c>
      <c r="Z939" s="46">
        <v>1.2E-2</v>
      </c>
      <c r="AA939" s="46">
        <v>0.06</v>
      </c>
      <c r="AB939" s="46">
        <v>9.1999999999999998E-2</v>
      </c>
      <c r="AC939" s="46"/>
    </row>
    <row r="940" spans="1:29" x14ac:dyDescent="0.25">
      <c r="A940" s="98" t="s">
        <v>3417</v>
      </c>
      <c r="B940" s="46">
        <v>0.31479057591623039</v>
      </c>
      <c r="C940" s="46">
        <v>0.35667539267015708</v>
      </c>
      <c r="D940" s="46">
        <v>0.14790575916230367</v>
      </c>
      <c r="E940" s="46">
        <v>4.3848167539267013E-2</v>
      </c>
      <c r="F940" s="46">
        <v>1.963350785340314E-3</v>
      </c>
      <c r="G940" s="46">
        <v>3.206806282722513E-2</v>
      </c>
      <c r="H940" s="46">
        <v>1.963350785340314E-3</v>
      </c>
      <c r="I940" s="46">
        <v>0.10078534031413612</v>
      </c>
      <c r="J940" s="46">
        <v>1</v>
      </c>
      <c r="K940" s="98">
        <v>1528</v>
      </c>
      <c r="L940" s="98"/>
      <c r="M940" s="98">
        <v>0.29199999999999998</v>
      </c>
      <c r="N940" s="98">
        <v>0.33900000000000002</v>
      </c>
      <c r="O940" s="46">
        <v>0.33300000000000002</v>
      </c>
      <c r="P940" s="46">
        <v>0.38100000000000001</v>
      </c>
      <c r="Q940" s="46">
        <v>0.13100000000000001</v>
      </c>
      <c r="R940" s="46">
        <v>0.16700000000000001</v>
      </c>
      <c r="S940" s="46">
        <v>3.5000000000000003E-2</v>
      </c>
      <c r="T940" s="46">
        <v>5.5E-2</v>
      </c>
      <c r="U940" s="46">
        <v>1E-3</v>
      </c>
      <c r="V940" s="46">
        <v>6.0000000000000001E-3</v>
      </c>
      <c r="W940" s="46">
        <v>2.4E-2</v>
      </c>
      <c r="X940" s="46">
        <v>4.2000000000000003E-2</v>
      </c>
      <c r="Y940" s="46">
        <v>1E-3</v>
      </c>
      <c r="Z940" s="46">
        <v>6.0000000000000001E-3</v>
      </c>
      <c r="AA940" s="46">
        <v>8.6999999999999994E-2</v>
      </c>
      <c r="AB940" s="46">
        <v>0.11700000000000001</v>
      </c>
      <c r="AC940" s="46"/>
    </row>
    <row r="941" spans="1:29" x14ac:dyDescent="0.25">
      <c r="A941" s="98" t="s">
        <v>3418</v>
      </c>
      <c r="B941" s="46" t="s">
        <v>162</v>
      </c>
      <c r="C941" s="46">
        <v>0.25714285714285712</v>
      </c>
      <c r="D941" s="46">
        <v>0.18514285714285714</v>
      </c>
      <c r="E941" s="46">
        <v>0.14971428571428572</v>
      </c>
      <c r="F941" s="46">
        <v>3.3142857142857141E-2</v>
      </c>
      <c r="G941" s="46">
        <v>0.32342857142857145</v>
      </c>
      <c r="H941" s="46">
        <v>4.5714285714285718E-3</v>
      </c>
      <c r="I941" s="46">
        <v>4.6857142857142854E-2</v>
      </c>
      <c r="J941" s="46">
        <v>1</v>
      </c>
      <c r="K941" s="98">
        <v>875</v>
      </c>
      <c r="L941" s="98"/>
      <c r="M941" s="98" t="s">
        <v>162</v>
      </c>
      <c r="N941" s="98" t="s">
        <v>162</v>
      </c>
      <c r="O941" s="46">
        <v>0.22900000000000001</v>
      </c>
      <c r="P941" s="46">
        <v>0.28699999999999998</v>
      </c>
      <c r="Q941" s="46">
        <v>0.161</v>
      </c>
      <c r="R941" s="46">
        <v>0.21199999999999999</v>
      </c>
      <c r="S941" s="46">
        <v>0.128</v>
      </c>
      <c r="T941" s="46">
        <v>0.17499999999999999</v>
      </c>
      <c r="U941" s="46">
        <v>2.3E-2</v>
      </c>
      <c r="V941" s="46">
        <v>4.7E-2</v>
      </c>
      <c r="W941" s="46">
        <v>0.29299999999999998</v>
      </c>
      <c r="X941" s="46">
        <v>0.35499999999999998</v>
      </c>
      <c r="Y941" s="46">
        <v>2E-3</v>
      </c>
      <c r="Z941" s="46">
        <v>1.2E-2</v>
      </c>
      <c r="AA941" s="46">
        <v>3.5000000000000003E-2</v>
      </c>
      <c r="AB941" s="46">
        <v>6.3E-2</v>
      </c>
      <c r="AC941" s="46"/>
    </row>
    <row r="942" spans="1:29" x14ac:dyDescent="0.25">
      <c r="A942" s="98" t="s">
        <v>3419</v>
      </c>
      <c r="B942" s="46" t="s">
        <v>162</v>
      </c>
      <c r="C942" s="46">
        <v>0.43358395989974935</v>
      </c>
      <c r="D942" s="46">
        <v>0.2832080200501253</v>
      </c>
      <c r="E942" s="46">
        <v>8.2706766917293228E-2</v>
      </c>
      <c r="F942" s="46">
        <v>5.0125313283208017E-3</v>
      </c>
      <c r="G942" s="46">
        <v>1.7543859649122806E-2</v>
      </c>
      <c r="H942" s="46" t="s">
        <v>162</v>
      </c>
      <c r="I942" s="46">
        <v>0.17794486215538846</v>
      </c>
      <c r="J942" s="46">
        <v>1</v>
      </c>
      <c r="K942" s="98">
        <v>399</v>
      </c>
      <c r="L942" s="98"/>
      <c r="M942" s="98" t="s">
        <v>162</v>
      </c>
      <c r="N942" s="98" t="s">
        <v>162</v>
      </c>
      <c r="O942" s="46">
        <v>0.38600000000000001</v>
      </c>
      <c r="P942" s="46">
        <v>0.48299999999999998</v>
      </c>
      <c r="Q942" s="46">
        <v>0.24099999999999999</v>
      </c>
      <c r="R942" s="46">
        <v>0.32900000000000001</v>
      </c>
      <c r="S942" s="46">
        <v>5.8999999999999997E-2</v>
      </c>
      <c r="T942" s="46">
        <v>0.114</v>
      </c>
      <c r="U942" s="46">
        <v>1E-3</v>
      </c>
      <c r="V942" s="46">
        <v>1.7999999999999999E-2</v>
      </c>
      <c r="W942" s="46">
        <v>8.9999999999999993E-3</v>
      </c>
      <c r="X942" s="46">
        <v>3.5999999999999997E-2</v>
      </c>
      <c r="Y942" s="46" t="s">
        <v>162</v>
      </c>
      <c r="Z942" s="46" t="s">
        <v>162</v>
      </c>
      <c r="AA942" s="46">
        <v>0.14399999999999999</v>
      </c>
      <c r="AB942" s="46">
        <v>0.218</v>
      </c>
      <c r="AC942" s="46"/>
    </row>
    <row r="943" spans="1:29" x14ac:dyDescent="0.25">
      <c r="A943" s="98" t="s">
        <v>3420</v>
      </c>
      <c r="B943" s="46" t="s">
        <v>162</v>
      </c>
      <c r="C943" s="46">
        <v>0.18397626112759644</v>
      </c>
      <c r="D943" s="46">
        <v>0.24035608308605341</v>
      </c>
      <c r="E943" s="46">
        <v>0.18694362017804153</v>
      </c>
      <c r="F943" s="46">
        <v>2.967359050445104E-2</v>
      </c>
      <c r="G943" s="46">
        <v>0.26409495548961426</v>
      </c>
      <c r="H943" s="46" t="s">
        <v>162</v>
      </c>
      <c r="I943" s="46">
        <v>9.4955489614243327E-2</v>
      </c>
      <c r="J943" s="46">
        <v>1</v>
      </c>
      <c r="K943" s="98">
        <v>337</v>
      </c>
      <c r="L943" s="98"/>
      <c r="M943" s="98" t="s">
        <v>162</v>
      </c>
      <c r="N943" s="98" t="s">
        <v>162</v>
      </c>
      <c r="O943" s="46">
        <v>0.14599999999999999</v>
      </c>
      <c r="P943" s="46">
        <v>0.22900000000000001</v>
      </c>
      <c r="Q943" s="46">
        <v>0.19800000000000001</v>
      </c>
      <c r="R943" s="46">
        <v>0.28899999999999998</v>
      </c>
      <c r="S943" s="46">
        <v>0.14899999999999999</v>
      </c>
      <c r="T943" s="46">
        <v>0.23200000000000001</v>
      </c>
      <c r="U943" s="46">
        <v>1.6E-2</v>
      </c>
      <c r="V943" s="46">
        <v>5.3999999999999999E-2</v>
      </c>
      <c r="W943" s="46">
        <v>0.22</v>
      </c>
      <c r="X943" s="46">
        <v>0.314</v>
      </c>
      <c r="Y943" s="46" t="s">
        <v>162</v>
      </c>
      <c r="Z943" s="46" t="s">
        <v>162</v>
      </c>
      <c r="AA943" s="46">
        <v>6.8000000000000005E-2</v>
      </c>
      <c r="AB943" s="46">
        <v>0.13100000000000001</v>
      </c>
      <c r="AC943" s="46"/>
    </row>
    <row r="944" spans="1:29" x14ac:dyDescent="0.25">
      <c r="A944" s="98" t="s">
        <v>3421</v>
      </c>
      <c r="B944" s="46" t="s">
        <v>162</v>
      </c>
      <c r="C944" s="46">
        <v>0.38048780487804879</v>
      </c>
      <c r="D944" s="46">
        <v>0.11219512195121951</v>
      </c>
      <c r="E944" s="46">
        <v>7.8048780487804878E-2</v>
      </c>
      <c r="F944" s="46">
        <v>0.17560975609756097</v>
      </c>
      <c r="G944" s="46">
        <v>0.18536585365853658</v>
      </c>
      <c r="H944" s="46">
        <v>1.4634146341463415E-2</v>
      </c>
      <c r="I944" s="46">
        <v>5.3658536585365853E-2</v>
      </c>
      <c r="J944" s="46">
        <v>1</v>
      </c>
      <c r="K944" s="98">
        <v>205</v>
      </c>
      <c r="L944" s="98"/>
      <c r="M944" s="98" t="s">
        <v>162</v>
      </c>
      <c r="N944" s="98" t="s">
        <v>162</v>
      </c>
      <c r="O944" s="46">
        <v>0.317</v>
      </c>
      <c r="P944" s="46">
        <v>0.44900000000000001</v>
      </c>
      <c r="Q944" s="46">
        <v>7.5999999999999998E-2</v>
      </c>
      <c r="R944" s="46">
        <v>0.16300000000000001</v>
      </c>
      <c r="S944" s="46">
        <v>4.9000000000000002E-2</v>
      </c>
      <c r="T944" s="46">
        <v>0.123</v>
      </c>
      <c r="U944" s="46">
        <v>0.13</v>
      </c>
      <c r="V944" s="46">
        <v>0.23400000000000001</v>
      </c>
      <c r="W944" s="46">
        <v>0.13800000000000001</v>
      </c>
      <c r="X944" s="46">
        <v>0.24399999999999999</v>
      </c>
      <c r="Y944" s="46">
        <v>5.0000000000000001E-3</v>
      </c>
      <c r="Z944" s="46">
        <v>4.2000000000000003E-2</v>
      </c>
      <c r="AA944" s="46">
        <v>0.03</v>
      </c>
      <c r="AB944" s="46">
        <v>9.4E-2</v>
      </c>
      <c r="AC944" s="46"/>
    </row>
    <row r="945" spans="1:29" x14ac:dyDescent="0.25">
      <c r="A945" s="98" t="s">
        <v>3422</v>
      </c>
      <c r="B945" s="46" t="s">
        <v>162</v>
      </c>
      <c r="C945" s="46">
        <v>0.10176991150442478</v>
      </c>
      <c r="D945" s="46">
        <v>0.10176991150442478</v>
      </c>
      <c r="E945" s="46">
        <v>0.20353982300884957</v>
      </c>
      <c r="F945" s="46">
        <v>7.5221238938053103E-2</v>
      </c>
      <c r="G945" s="46">
        <v>0.45575221238938052</v>
      </c>
      <c r="H945" s="46">
        <v>8.8495575221238937E-3</v>
      </c>
      <c r="I945" s="46">
        <v>5.3097345132743362E-2</v>
      </c>
      <c r="J945" s="46">
        <v>1</v>
      </c>
      <c r="K945" s="98">
        <v>226</v>
      </c>
      <c r="L945" s="98"/>
      <c r="M945" s="98" t="s">
        <v>162</v>
      </c>
      <c r="N945" s="98" t="s">
        <v>162</v>
      </c>
      <c r="O945" s="46">
        <v>6.9000000000000006E-2</v>
      </c>
      <c r="P945" s="46">
        <v>0.14799999999999999</v>
      </c>
      <c r="Q945" s="46">
        <v>6.9000000000000006E-2</v>
      </c>
      <c r="R945" s="46">
        <v>0.14799999999999999</v>
      </c>
      <c r="S945" s="46">
        <v>0.156</v>
      </c>
      <c r="T945" s="46">
        <v>0.26100000000000001</v>
      </c>
      <c r="U945" s="46">
        <v>4.7E-2</v>
      </c>
      <c r="V945" s="46">
        <v>0.11700000000000001</v>
      </c>
      <c r="W945" s="46">
        <v>0.39200000000000002</v>
      </c>
      <c r="X945" s="46">
        <v>0.52100000000000002</v>
      </c>
      <c r="Y945" s="46">
        <v>2E-3</v>
      </c>
      <c r="Z945" s="46">
        <v>3.2000000000000001E-2</v>
      </c>
      <c r="AA945" s="46">
        <v>3.1E-2</v>
      </c>
      <c r="AB945" s="46">
        <v>9.0999999999999998E-2</v>
      </c>
      <c r="AC945" s="46"/>
    </row>
    <row r="946" spans="1:29" x14ac:dyDescent="0.25">
      <c r="A946" s="98" t="s">
        <v>3423</v>
      </c>
      <c r="B946" s="46" t="s">
        <v>162</v>
      </c>
      <c r="C946" s="46">
        <v>0.29285714285714287</v>
      </c>
      <c r="D946" s="46">
        <v>0.33809523809523812</v>
      </c>
      <c r="E946" s="46">
        <v>0.15793650793650793</v>
      </c>
      <c r="F946" s="46">
        <v>3.888888888888889E-2</v>
      </c>
      <c r="G946" s="46">
        <v>6.4285714285714279E-2</v>
      </c>
      <c r="H946" s="46">
        <v>7.9365079365079365E-4</v>
      </c>
      <c r="I946" s="46">
        <v>0.10714285714285714</v>
      </c>
      <c r="J946" s="46">
        <v>0.99999999999999989</v>
      </c>
      <c r="K946" s="98">
        <v>1260</v>
      </c>
      <c r="L946" s="98"/>
      <c r="M946" s="98" t="s">
        <v>162</v>
      </c>
      <c r="N946" s="98" t="s">
        <v>162</v>
      </c>
      <c r="O946" s="46">
        <v>0.26800000000000002</v>
      </c>
      <c r="P946" s="46">
        <v>0.31900000000000001</v>
      </c>
      <c r="Q946" s="46">
        <v>0.313</v>
      </c>
      <c r="R946" s="46">
        <v>0.36499999999999999</v>
      </c>
      <c r="S946" s="46">
        <v>0.13900000000000001</v>
      </c>
      <c r="T946" s="46">
        <v>0.17899999999999999</v>
      </c>
      <c r="U946" s="46">
        <v>0.03</v>
      </c>
      <c r="V946" s="46">
        <v>5.0999999999999997E-2</v>
      </c>
      <c r="W946" s="46">
        <v>5.1999999999999998E-2</v>
      </c>
      <c r="X946" s="46">
        <v>7.9000000000000001E-2</v>
      </c>
      <c r="Y946" s="46">
        <v>0</v>
      </c>
      <c r="Z946" s="46">
        <v>4.0000000000000001E-3</v>
      </c>
      <c r="AA946" s="46">
        <v>9.0999999999999998E-2</v>
      </c>
      <c r="AB946" s="46">
        <v>0.125</v>
      </c>
      <c r="AC946" s="46"/>
    </row>
    <row r="947" spans="1:29" x14ac:dyDescent="0.25">
      <c r="A947" s="98" t="s">
        <v>3424</v>
      </c>
      <c r="B947" s="46" t="s">
        <v>162</v>
      </c>
      <c r="C947" s="46">
        <v>0.38990825688073394</v>
      </c>
      <c r="D947" s="46">
        <v>0.35321100917431192</v>
      </c>
      <c r="E947" s="46">
        <v>9.1743119266055051E-2</v>
      </c>
      <c r="F947" s="46">
        <v>5.0458715596330278E-2</v>
      </c>
      <c r="G947" s="46">
        <v>5.0458715596330278E-2</v>
      </c>
      <c r="H947" s="46" t="s">
        <v>162</v>
      </c>
      <c r="I947" s="46">
        <v>6.4220183486238536E-2</v>
      </c>
      <c r="J947" s="46">
        <v>1</v>
      </c>
      <c r="K947" s="98">
        <v>218</v>
      </c>
      <c r="L947" s="98"/>
      <c r="M947" s="98" t="s">
        <v>162</v>
      </c>
      <c r="N947" s="98" t="s">
        <v>162</v>
      </c>
      <c r="O947" s="46">
        <v>0.32800000000000001</v>
      </c>
      <c r="P947" s="46">
        <v>0.45600000000000002</v>
      </c>
      <c r="Q947" s="46">
        <v>0.29299999999999998</v>
      </c>
      <c r="R947" s="46">
        <v>0.41899999999999998</v>
      </c>
      <c r="S947" s="46">
        <v>0.06</v>
      </c>
      <c r="T947" s="46">
        <v>0.13700000000000001</v>
      </c>
      <c r="U947" s="46">
        <v>2.8000000000000001E-2</v>
      </c>
      <c r="V947" s="46">
        <v>8.7999999999999995E-2</v>
      </c>
      <c r="W947" s="46">
        <v>2.8000000000000001E-2</v>
      </c>
      <c r="X947" s="46">
        <v>8.7999999999999995E-2</v>
      </c>
      <c r="Y947" s="46" t="s">
        <v>162</v>
      </c>
      <c r="Z947" s="46" t="s">
        <v>162</v>
      </c>
      <c r="AA947" s="46">
        <v>3.9E-2</v>
      </c>
      <c r="AB947" s="46">
        <v>0.105</v>
      </c>
      <c r="AC947" s="46"/>
    </row>
    <row r="948" spans="1:29" x14ac:dyDescent="0.25">
      <c r="A948" s="98" t="s">
        <v>3425</v>
      </c>
      <c r="B948" s="46">
        <v>5.7605251244907195E-2</v>
      </c>
      <c r="C948" s="46">
        <v>0.25758261656858306</v>
      </c>
      <c r="D948" s="46">
        <v>0.21978270710728837</v>
      </c>
      <c r="E948" s="46">
        <v>0.13750565866908104</v>
      </c>
      <c r="F948" s="46">
        <v>4.4363965595291988E-2</v>
      </c>
      <c r="G948" s="46">
        <v>0.19330013580805794</v>
      </c>
      <c r="H948" s="46">
        <v>3.1688546853779992E-3</v>
      </c>
      <c r="I948" s="46">
        <v>8.6690810321412404E-2</v>
      </c>
      <c r="J948" s="46">
        <v>1</v>
      </c>
      <c r="K948" s="98">
        <v>8836</v>
      </c>
      <c r="L948" s="98"/>
      <c r="M948" s="98">
        <v>5.2999999999999999E-2</v>
      </c>
      <c r="N948" s="98">
        <v>6.3E-2</v>
      </c>
      <c r="O948" s="46">
        <v>0.249</v>
      </c>
      <c r="P948" s="46">
        <v>0.26700000000000002</v>
      </c>
      <c r="Q948" s="46">
        <v>0.21099999999999999</v>
      </c>
      <c r="R948" s="46">
        <v>0.22900000000000001</v>
      </c>
      <c r="S948" s="46">
        <v>0.13</v>
      </c>
      <c r="T948" s="46">
        <v>0.14499999999999999</v>
      </c>
      <c r="U948" s="46">
        <v>0.04</v>
      </c>
      <c r="V948" s="46">
        <v>4.9000000000000002E-2</v>
      </c>
      <c r="W948" s="46">
        <v>0.185</v>
      </c>
      <c r="X948" s="46">
        <v>0.20200000000000001</v>
      </c>
      <c r="Y948" s="46">
        <v>2E-3</v>
      </c>
      <c r="Z948" s="46">
        <v>5.0000000000000001E-3</v>
      </c>
      <c r="AA948" s="46">
        <v>8.1000000000000003E-2</v>
      </c>
      <c r="AB948" s="46">
        <v>9.2999999999999999E-2</v>
      </c>
      <c r="AC948" s="46"/>
    </row>
    <row r="949" spans="1:29" x14ac:dyDescent="0.25">
      <c r="A949" s="98" t="s">
        <v>3426</v>
      </c>
      <c r="B949" s="46" t="s">
        <v>162</v>
      </c>
      <c r="C949" s="46">
        <v>0.1641025641025641</v>
      </c>
      <c r="D949" s="46">
        <v>0.16923076923076924</v>
      </c>
      <c r="E949" s="46">
        <v>0.30769230769230771</v>
      </c>
      <c r="F949" s="46">
        <v>3.5897435897435895E-2</v>
      </c>
      <c r="G949" s="46">
        <v>0.23589743589743589</v>
      </c>
      <c r="H949" s="46" t="s">
        <v>162</v>
      </c>
      <c r="I949" s="46">
        <v>8.7179487179487175E-2</v>
      </c>
      <c r="J949" s="46">
        <v>1</v>
      </c>
      <c r="K949" s="98">
        <v>195</v>
      </c>
      <c r="L949" s="98"/>
      <c r="M949" s="98" t="s">
        <v>162</v>
      </c>
      <c r="N949" s="98" t="s">
        <v>162</v>
      </c>
      <c r="O949" s="46">
        <v>0.11899999999999999</v>
      </c>
      <c r="P949" s="46">
        <v>0.222</v>
      </c>
      <c r="Q949" s="46">
        <v>0.123</v>
      </c>
      <c r="R949" s="46">
        <v>0.22800000000000001</v>
      </c>
      <c r="S949" s="46">
        <v>0.247</v>
      </c>
      <c r="T949" s="46">
        <v>0.376</v>
      </c>
      <c r="U949" s="46">
        <v>1.7000000000000001E-2</v>
      </c>
      <c r="V949" s="46">
        <v>7.1999999999999995E-2</v>
      </c>
      <c r="W949" s="46">
        <v>0.182</v>
      </c>
      <c r="X949" s="46">
        <v>0.3</v>
      </c>
      <c r="Y949" s="46" t="s">
        <v>162</v>
      </c>
      <c r="Z949" s="46" t="s">
        <v>162</v>
      </c>
      <c r="AA949" s="46">
        <v>5.5E-2</v>
      </c>
      <c r="AB949" s="46">
        <v>0.13500000000000001</v>
      </c>
      <c r="AC949" s="46"/>
    </row>
    <row r="950" spans="1:29" x14ac:dyDescent="0.25">
      <c r="A950" s="98" t="s">
        <v>3427</v>
      </c>
      <c r="B950" s="46" t="s">
        <v>162</v>
      </c>
      <c r="C950" s="46">
        <v>0.30021598272138228</v>
      </c>
      <c r="D950" s="46">
        <v>0.27861771058315332</v>
      </c>
      <c r="E950" s="46">
        <v>0.1101511879049676</v>
      </c>
      <c r="F950" s="46">
        <v>0.10583153347732181</v>
      </c>
      <c r="G950" s="46">
        <v>0.17278617710583152</v>
      </c>
      <c r="H950" s="46">
        <v>4.3196544276457886E-3</v>
      </c>
      <c r="I950" s="46">
        <v>2.8077753779697623E-2</v>
      </c>
      <c r="J950" s="46">
        <v>1</v>
      </c>
      <c r="K950" s="98">
        <v>463</v>
      </c>
      <c r="L950" s="98"/>
      <c r="M950" s="98" t="s">
        <v>162</v>
      </c>
      <c r="N950" s="98" t="s">
        <v>162</v>
      </c>
      <c r="O950" s="46">
        <v>0.26</v>
      </c>
      <c r="P950" s="46">
        <v>0.34300000000000003</v>
      </c>
      <c r="Q950" s="46">
        <v>0.24</v>
      </c>
      <c r="R950" s="46">
        <v>0.32100000000000001</v>
      </c>
      <c r="S950" s="46">
        <v>8.5000000000000006E-2</v>
      </c>
      <c r="T950" s="46">
        <v>0.14199999999999999</v>
      </c>
      <c r="U950" s="46">
        <v>8.1000000000000003E-2</v>
      </c>
      <c r="V950" s="46">
        <v>0.13700000000000001</v>
      </c>
      <c r="W950" s="46">
        <v>0.14099999999999999</v>
      </c>
      <c r="X950" s="46">
        <v>0.21</v>
      </c>
      <c r="Y950" s="46">
        <v>1E-3</v>
      </c>
      <c r="Z950" s="46">
        <v>1.6E-2</v>
      </c>
      <c r="AA950" s="46">
        <v>1.6E-2</v>
      </c>
      <c r="AB950" s="46">
        <v>4.7E-2</v>
      </c>
      <c r="AC950" s="46"/>
    </row>
    <row r="951" spans="1:29" x14ac:dyDescent="0.25">
      <c r="A951" s="98" t="s">
        <v>3428</v>
      </c>
      <c r="B951" s="46" t="s">
        <v>162</v>
      </c>
      <c r="C951" s="46">
        <v>7.0815450643776826E-2</v>
      </c>
      <c r="D951" s="46">
        <v>0.19742489270386265</v>
      </c>
      <c r="E951" s="46">
        <v>8.15450643776824E-2</v>
      </c>
      <c r="F951" s="46">
        <v>2.7896995708154508E-2</v>
      </c>
      <c r="G951" s="46">
        <v>0.54935622317596566</v>
      </c>
      <c r="H951" s="46">
        <v>1.7167381974248927E-2</v>
      </c>
      <c r="I951" s="46">
        <v>5.5793991416309016E-2</v>
      </c>
      <c r="J951" s="46">
        <v>1</v>
      </c>
      <c r="K951" s="98">
        <v>466</v>
      </c>
      <c r="L951" s="98"/>
      <c r="M951" s="98" t="s">
        <v>162</v>
      </c>
      <c r="N951" s="98" t="s">
        <v>162</v>
      </c>
      <c r="O951" s="46">
        <v>5.0999999999999997E-2</v>
      </c>
      <c r="P951" s="46">
        <v>9.8000000000000004E-2</v>
      </c>
      <c r="Q951" s="46">
        <v>0.16400000000000001</v>
      </c>
      <c r="R951" s="46">
        <v>0.23599999999999999</v>
      </c>
      <c r="S951" s="46">
        <v>0.06</v>
      </c>
      <c r="T951" s="46">
        <v>0.11</v>
      </c>
      <c r="U951" s="46">
        <v>1.6E-2</v>
      </c>
      <c r="V951" s="46">
        <v>4.7E-2</v>
      </c>
      <c r="W951" s="46">
        <v>0.504</v>
      </c>
      <c r="X951" s="46">
        <v>0.59399999999999997</v>
      </c>
      <c r="Y951" s="46">
        <v>8.9999999999999993E-3</v>
      </c>
      <c r="Z951" s="46">
        <v>3.4000000000000002E-2</v>
      </c>
      <c r="AA951" s="46">
        <v>3.7999999999999999E-2</v>
      </c>
      <c r="AB951" s="46">
        <v>0.08</v>
      </c>
      <c r="AC951" s="46"/>
    </row>
    <row r="952" spans="1:29" x14ac:dyDescent="0.25">
      <c r="A952" s="98" t="s">
        <v>3429</v>
      </c>
      <c r="B952" s="46" t="s">
        <v>162</v>
      </c>
      <c r="C952" s="46" t="s">
        <v>162</v>
      </c>
      <c r="D952" s="46">
        <v>0.64402173913043481</v>
      </c>
      <c r="E952" s="46">
        <v>0.28170289855072461</v>
      </c>
      <c r="F952" s="46">
        <v>5.434782608695652E-3</v>
      </c>
      <c r="G952" s="46">
        <v>1.177536231884058E-2</v>
      </c>
      <c r="H952" s="46" t="s">
        <v>162</v>
      </c>
      <c r="I952" s="46">
        <v>5.7065217391304345E-2</v>
      </c>
      <c r="J952" s="46">
        <v>1</v>
      </c>
      <c r="K952" s="98">
        <v>1104</v>
      </c>
      <c r="L952" s="98"/>
      <c r="M952" s="98" t="s">
        <v>162</v>
      </c>
      <c r="N952" s="98" t="s">
        <v>162</v>
      </c>
      <c r="O952" s="46" t="s">
        <v>162</v>
      </c>
      <c r="P952" s="46" t="s">
        <v>162</v>
      </c>
      <c r="Q952" s="46">
        <v>0.61499999999999999</v>
      </c>
      <c r="R952" s="46">
        <v>0.67200000000000004</v>
      </c>
      <c r="S952" s="46">
        <v>0.25600000000000001</v>
      </c>
      <c r="T952" s="46">
        <v>0.309</v>
      </c>
      <c r="U952" s="46">
        <v>2E-3</v>
      </c>
      <c r="V952" s="46">
        <v>1.2E-2</v>
      </c>
      <c r="W952" s="46">
        <v>7.0000000000000001E-3</v>
      </c>
      <c r="X952" s="46">
        <v>0.02</v>
      </c>
      <c r="Y952" s="46" t="s">
        <v>162</v>
      </c>
      <c r="Z952" s="46" t="s">
        <v>162</v>
      </c>
      <c r="AA952" s="46">
        <v>4.4999999999999998E-2</v>
      </c>
      <c r="AB952" s="46">
        <v>7.1999999999999995E-2</v>
      </c>
      <c r="AC952" s="46"/>
    </row>
    <row r="953" spans="1:29" x14ac:dyDescent="0.25">
      <c r="A953" s="98" t="s">
        <v>3430</v>
      </c>
      <c r="B953" s="46">
        <v>6.7415730337078653E-3</v>
      </c>
      <c r="C953" s="46">
        <v>0.2556179775280899</v>
      </c>
      <c r="D953" s="46">
        <v>0.26235955056179777</v>
      </c>
      <c r="E953" s="46">
        <v>0.1146067415730337</v>
      </c>
      <c r="F953" s="46">
        <v>6.6292134831460681E-2</v>
      </c>
      <c r="G953" s="46">
        <v>0.25337078651685391</v>
      </c>
      <c r="H953" s="46">
        <v>1.6853932584269663E-3</v>
      </c>
      <c r="I953" s="46">
        <v>3.9325842696629212E-2</v>
      </c>
      <c r="J953" s="46">
        <v>1.0000000000000002</v>
      </c>
      <c r="K953" s="98">
        <v>1780</v>
      </c>
      <c r="L953" s="98"/>
      <c r="M953" s="98">
        <v>4.0000000000000001E-3</v>
      </c>
      <c r="N953" s="98">
        <v>1.2E-2</v>
      </c>
      <c r="O953" s="46">
        <v>0.23599999999999999</v>
      </c>
      <c r="P953" s="46">
        <v>0.27600000000000002</v>
      </c>
      <c r="Q953" s="46">
        <v>0.24199999999999999</v>
      </c>
      <c r="R953" s="46">
        <v>0.28299999999999997</v>
      </c>
      <c r="S953" s="46">
        <v>0.10100000000000001</v>
      </c>
      <c r="T953" s="46">
        <v>0.13</v>
      </c>
      <c r="U953" s="46">
        <v>5.6000000000000001E-2</v>
      </c>
      <c r="V953" s="46">
        <v>7.9000000000000001E-2</v>
      </c>
      <c r="W953" s="46">
        <v>0.23400000000000001</v>
      </c>
      <c r="X953" s="46">
        <v>0.27400000000000002</v>
      </c>
      <c r="Y953" s="46">
        <v>1E-3</v>
      </c>
      <c r="Z953" s="46">
        <v>5.0000000000000001E-3</v>
      </c>
      <c r="AA953" s="46">
        <v>3.1E-2</v>
      </c>
      <c r="AB953" s="46">
        <v>4.9000000000000002E-2</v>
      </c>
      <c r="AC953" s="46"/>
    </row>
    <row r="954" spans="1:29" x14ac:dyDescent="0.25">
      <c r="A954" s="98" t="s">
        <v>3431</v>
      </c>
      <c r="B954" s="46">
        <v>0.28546020453534904</v>
      </c>
      <c r="C954" s="46">
        <v>0.4277456647398844</v>
      </c>
      <c r="D954" s="46">
        <v>0.13917296576256113</v>
      </c>
      <c r="E954" s="46">
        <v>3.646064917741218E-2</v>
      </c>
      <c r="F954" s="46">
        <v>3.1124944419742106E-3</v>
      </c>
      <c r="G954" s="46">
        <v>4.7576700755891509E-2</v>
      </c>
      <c r="H954" s="46">
        <v>3.5571365051133837E-3</v>
      </c>
      <c r="I954" s="46">
        <v>5.6914184081814138E-2</v>
      </c>
      <c r="J954" s="46">
        <v>1</v>
      </c>
      <c r="K954" s="98">
        <v>2249</v>
      </c>
      <c r="L954" s="98"/>
      <c r="M954" s="98">
        <v>0.26700000000000002</v>
      </c>
      <c r="N954" s="98">
        <v>0.30399999999999999</v>
      </c>
      <c r="O954" s="46">
        <v>0.40699999999999997</v>
      </c>
      <c r="P954" s="46">
        <v>0.44800000000000001</v>
      </c>
      <c r="Q954" s="46">
        <v>0.125</v>
      </c>
      <c r="R954" s="46">
        <v>0.154</v>
      </c>
      <c r="S954" s="46">
        <v>2.9000000000000001E-2</v>
      </c>
      <c r="T954" s="46">
        <v>4.4999999999999998E-2</v>
      </c>
      <c r="U954" s="46">
        <v>2E-3</v>
      </c>
      <c r="V954" s="46">
        <v>6.0000000000000001E-3</v>
      </c>
      <c r="W954" s="46">
        <v>0.04</v>
      </c>
      <c r="X954" s="46">
        <v>5.7000000000000002E-2</v>
      </c>
      <c r="Y954" s="46">
        <v>2E-3</v>
      </c>
      <c r="Z954" s="46">
        <v>7.0000000000000001E-3</v>
      </c>
      <c r="AA954" s="46">
        <v>4.8000000000000001E-2</v>
      </c>
      <c r="AB954" s="46">
        <v>6.7000000000000004E-2</v>
      </c>
      <c r="AC954" s="46"/>
    </row>
    <row r="955" spans="1:29" x14ac:dyDescent="0.25">
      <c r="A955" s="98" t="s">
        <v>3432</v>
      </c>
      <c r="B955" s="46" t="s">
        <v>162</v>
      </c>
      <c r="C955" s="46">
        <v>0.20037688442211055</v>
      </c>
      <c r="D955" s="46">
        <v>0.20854271356783918</v>
      </c>
      <c r="E955" s="46">
        <v>0.14321608040201006</v>
      </c>
      <c r="F955" s="46">
        <v>2.2613065326633167E-2</v>
      </c>
      <c r="G955" s="46">
        <v>0.38379396984924624</v>
      </c>
      <c r="H955" s="46">
        <v>6.2814070351758797E-3</v>
      </c>
      <c r="I955" s="46">
        <v>3.5175879396984924E-2</v>
      </c>
      <c r="J955" s="46">
        <v>1</v>
      </c>
      <c r="K955" s="98">
        <v>1592</v>
      </c>
      <c r="L955" s="98"/>
      <c r="M955" s="98" t="s">
        <v>162</v>
      </c>
      <c r="N955" s="98" t="s">
        <v>162</v>
      </c>
      <c r="O955" s="46">
        <v>0.18099999999999999</v>
      </c>
      <c r="P955" s="46">
        <v>0.221</v>
      </c>
      <c r="Q955" s="46">
        <v>0.189</v>
      </c>
      <c r="R955" s="46">
        <v>0.22900000000000001</v>
      </c>
      <c r="S955" s="46">
        <v>0.127</v>
      </c>
      <c r="T955" s="46">
        <v>0.161</v>
      </c>
      <c r="U955" s="46">
        <v>1.6E-2</v>
      </c>
      <c r="V955" s="46">
        <v>3.1E-2</v>
      </c>
      <c r="W955" s="46">
        <v>0.36</v>
      </c>
      <c r="X955" s="46">
        <v>0.40799999999999997</v>
      </c>
      <c r="Y955" s="46">
        <v>3.0000000000000001E-3</v>
      </c>
      <c r="Z955" s="46">
        <v>1.2E-2</v>
      </c>
      <c r="AA955" s="46">
        <v>2.7E-2</v>
      </c>
      <c r="AB955" s="46">
        <v>4.4999999999999998E-2</v>
      </c>
      <c r="AC955" s="46"/>
    </row>
    <row r="956" spans="1:29" x14ac:dyDescent="0.25">
      <c r="A956" s="98" t="s">
        <v>3433</v>
      </c>
      <c r="B956" s="46" t="s">
        <v>162</v>
      </c>
      <c r="C956" s="46">
        <v>0.38831168831168833</v>
      </c>
      <c r="D956" s="46">
        <v>0.35714285714285715</v>
      </c>
      <c r="E956" s="46">
        <v>8.8311688311688313E-2</v>
      </c>
      <c r="F956" s="46">
        <v>1.2987012987012988E-2</v>
      </c>
      <c r="G956" s="46">
        <v>2.7272727272727271E-2</v>
      </c>
      <c r="H956" s="46" t="s">
        <v>162</v>
      </c>
      <c r="I956" s="46">
        <v>0.12597402597402596</v>
      </c>
      <c r="J956" s="46">
        <v>1</v>
      </c>
      <c r="K956" s="98">
        <v>770</v>
      </c>
      <c r="L956" s="98"/>
      <c r="M956" s="98" t="s">
        <v>162</v>
      </c>
      <c r="N956" s="98" t="s">
        <v>162</v>
      </c>
      <c r="O956" s="46">
        <v>0.35499999999999998</v>
      </c>
      <c r="P956" s="46">
        <v>0.42299999999999999</v>
      </c>
      <c r="Q956" s="46">
        <v>0.32400000000000001</v>
      </c>
      <c r="R956" s="46">
        <v>0.39200000000000002</v>
      </c>
      <c r="S956" s="46">
        <v>7.0000000000000007E-2</v>
      </c>
      <c r="T956" s="46">
        <v>0.11</v>
      </c>
      <c r="U956" s="46">
        <v>7.0000000000000001E-3</v>
      </c>
      <c r="V956" s="46">
        <v>2.4E-2</v>
      </c>
      <c r="W956" s="46">
        <v>1.7999999999999999E-2</v>
      </c>
      <c r="X956" s="46">
        <v>4.1000000000000002E-2</v>
      </c>
      <c r="Y956" s="46" t="s">
        <v>162</v>
      </c>
      <c r="Z956" s="46" t="s">
        <v>162</v>
      </c>
      <c r="AA956" s="46">
        <v>0.104</v>
      </c>
      <c r="AB956" s="46">
        <v>0.151</v>
      </c>
      <c r="AC956" s="46"/>
    </row>
    <row r="957" spans="1:29" x14ac:dyDescent="0.25">
      <c r="A957" s="98" t="s">
        <v>3434</v>
      </c>
      <c r="B957" s="46" t="s">
        <v>162</v>
      </c>
      <c r="C957" s="46">
        <v>0.19112627986348124</v>
      </c>
      <c r="D957" s="46">
        <v>0.32935153583617749</v>
      </c>
      <c r="E957" s="46">
        <v>0.13310580204778158</v>
      </c>
      <c r="F957" s="46">
        <v>4.4368600682593858E-2</v>
      </c>
      <c r="G957" s="46">
        <v>0.25938566552901021</v>
      </c>
      <c r="H957" s="46">
        <v>5.1194539249146756E-3</v>
      </c>
      <c r="I957" s="46">
        <v>3.7542662116040959E-2</v>
      </c>
      <c r="J957" s="46">
        <v>1</v>
      </c>
      <c r="K957" s="98">
        <v>586</v>
      </c>
      <c r="L957" s="98"/>
      <c r="M957" s="98" t="s">
        <v>162</v>
      </c>
      <c r="N957" s="98" t="s">
        <v>162</v>
      </c>
      <c r="O957" s="46">
        <v>0.161</v>
      </c>
      <c r="P957" s="46">
        <v>0.22500000000000001</v>
      </c>
      <c r="Q957" s="46">
        <v>0.29299999999999998</v>
      </c>
      <c r="R957" s="46">
        <v>0.36799999999999999</v>
      </c>
      <c r="S957" s="46">
        <v>0.108</v>
      </c>
      <c r="T957" s="46">
        <v>0.16300000000000001</v>
      </c>
      <c r="U957" s="46">
        <v>0.03</v>
      </c>
      <c r="V957" s="46">
        <v>6.4000000000000001E-2</v>
      </c>
      <c r="W957" s="46">
        <v>0.22600000000000001</v>
      </c>
      <c r="X957" s="46">
        <v>0.29599999999999999</v>
      </c>
      <c r="Y957" s="46">
        <v>2E-3</v>
      </c>
      <c r="Z957" s="46">
        <v>1.4999999999999999E-2</v>
      </c>
      <c r="AA957" s="46">
        <v>2.5000000000000001E-2</v>
      </c>
      <c r="AB957" s="46">
        <v>5.6000000000000001E-2</v>
      </c>
      <c r="AC957" s="46"/>
    </row>
    <row r="958" spans="1:29" x14ac:dyDescent="0.25">
      <c r="A958" s="98" t="s">
        <v>3435</v>
      </c>
      <c r="B958" s="46" t="s">
        <v>162</v>
      </c>
      <c r="C958" s="46">
        <v>0.24927536231884059</v>
      </c>
      <c r="D958" s="46">
        <v>0.19130434782608696</v>
      </c>
      <c r="E958" s="46">
        <v>0.1246376811594203</v>
      </c>
      <c r="F958" s="46">
        <v>0.16231884057971013</v>
      </c>
      <c r="G958" s="46">
        <v>0.2318840579710145</v>
      </c>
      <c r="H958" s="46">
        <v>2.8985507246376812E-3</v>
      </c>
      <c r="I958" s="46">
        <v>3.7681159420289857E-2</v>
      </c>
      <c r="J958" s="46">
        <v>1</v>
      </c>
      <c r="K958" s="98">
        <v>345</v>
      </c>
      <c r="L958" s="98"/>
      <c r="M958" s="98" t="s">
        <v>162</v>
      </c>
      <c r="N958" s="98" t="s">
        <v>162</v>
      </c>
      <c r="O958" s="46">
        <v>0.20699999999999999</v>
      </c>
      <c r="P958" s="46">
        <v>0.29799999999999999</v>
      </c>
      <c r="Q958" s="46">
        <v>0.153</v>
      </c>
      <c r="R958" s="46">
        <v>0.23599999999999999</v>
      </c>
      <c r="S958" s="46">
        <v>9.4E-2</v>
      </c>
      <c r="T958" s="46">
        <v>0.16400000000000001</v>
      </c>
      <c r="U958" s="46">
        <v>0.127</v>
      </c>
      <c r="V958" s="46">
        <v>0.20499999999999999</v>
      </c>
      <c r="W958" s="46">
        <v>0.19</v>
      </c>
      <c r="X958" s="46">
        <v>0.27900000000000003</v>
      </c>
      <c r="Y958" s="46">
        <v>1E-3</v>
      </c>
      <c r="Z958" s="46">
        <v>1.6E-2</v>
      </c>
      <c r="AA958" s="46">
        <v>2.1999999999999999E-2</v>
      </c>
      <c r="AB958" s="46">
        <v>6.3E-2</v>
      </c>
      <c r="AC958" s="46"/>
    </row>
    <row r="959" spans="1:29" x14ac:dyDescent="0.25">
      <c r="A959" s="98" t="s">
        <v>3436</v>
      </c>
      <c r="B959" s="46" t="s">
        <v>162</v>
      </c>
      <c r="C959" s="46">
        <v>0.15864022662889518</v>
      </c>
      <c r="D959" s="46">
        <v>0.16713881019830029</v>
      </c>
      <c r="E959" s="46">
        <v>9.6317280453257784E-2</v>
      </c>
      <c r="F959" s="46">
        <v>4.5325779036827198E-2</v>
      </c>
      <c r="G959" s="46">
        <v>0.50141643059490082</v>
      </c>
      <c r="H959" s="46">
        <v>2.8328611898016999E-3</v>
      </c>
      <c r="I959" s="46">
        <v>2.8328611898016998E-2</v>
      </c>
      <c r="J959" s="46">
        <v>1</v>
      </c>
      <c r="K959" s="98">
        <v>353</v>
      </c>
      <c r="L959" s="98"/>
      <c r="M959" s="98" t="s">
        <v>162</v>
      </c>
      <c r="N959" s="98" t="s">
        <v>162</v>
      </c>
      <c r="O959" s="46">
        <v>0.124</v>
      </c>
      <c r="P959" s="46">
        <v>0.2</v>
      </c>
      <c r="Q959" s="46">
        <v>0.13200000000000001</v>
      </c>
      <c r="R959" s="46">
        <v>0.21</v>
      </c>
      <c r="S959" s="46">
        <v>7.0000000000000007E-2</v>
      </c>
      <c r="T959" s="46">
        <v>0.13200000000000001</v>
      </c>
      <c r="U959" s="46">
        <v>2.8000000000000001E-2</v>
      </c>
      <c r="V959" s="46">
        <v>7.1999999999999995E-2</v>
      </c>
      <c r="W959" s="46">
        <v>0.45</v>
      </c>
      <c r="X959" s="46">
        <v>0.55300000000000005</v>
      </c>
      <c r="Y959" s="46">
        <v>1E-3</v>
      </c>
      <c r="Z959" s="46">
        <v>1.6E-2</v>
      </c>
      <c r="AA959" s="46">
        <v>1.4999999999999999E-2</v>
      </c>
      <c r="AB959" s="46">
        <v>5.0999999999999997E-2</v>
      </c>
      <c r="AC959" s="46"/>
    </row>
    <row r="960" spans="1:29" x14ac:dyDescent="0.25">
      <c r="A960" s="98" t="s">
        <v>3437</v>
      </c>
      <c r="B960" s="46" t="s">
        <v>162</v>
      </c>
      <c r="C960" s="46">
        <v>0.23007518796992482</v>
      </c>
      <c r="D960" s="46">
        <v>0.44010025062656644</v>
      </c>
      <c r="E960" s="46">
        <v>0.12832080200501253</v>
      </c>
      <c r="F960" s="46">
        <v>1.8045112781954888E-2</v>
      </c>
      <c r="G960" s="46">
        <v>0.12230576441102757</v>
      </c>
      <c r="H960" s="46">
        <v>5.0125313283208017E-3</v>
      </c>
      <c r="I960" s="46">
        <v>5.6140350877192984E-2</v>
      </c>
      <c r="J960" s="46">
        <v>1</v>
      </c>
      <c r="K960" s="98">
        <v>1995</v>
      </c>
      <c r="L960" s="98"/>
      <c r="M960" s="98" t="s">
        <v>162</v>
      </c>
      <c r="N960" s="98" t="s">
        <v>162</v>
      </c>
      <c r="O960" s="46">
        <v>0.21199999999999999</v>
      </c>
      <c r="P960" s="46">
        <v>0.249</v>
      </c>
      <c r="Q960" s="46">
        <v>0.41799999999999998</v>
      </c>
      <c r="R960" s="46">
        <v>0.46200000000000002</v>
      </c>
      <c r="S960" s="46">
        <v>0.114</v>
      </c>
      <c r="T960" s="46">
        <v>0.14399999999999999</v>
      </c>
      <c r="U960" s="46">
        <v>1.2999999999999999E-2</v>
      </c>
      <c r="V960" s="46">
        <v>2.5000000000000001E-2</v>
      </c>
      <c r="W960" s="46">
        <v>0.109</v>
      </c>
      <c r="X960" s="46">
        <v>0.13700000000000001</v>
      </c>
      <c r="Y960" s="46">
        <v>3.0000000000000001E-3</v>
      </c>
      <c r="Z960" s="46">
        <v>8.9999999999999993E-3</v>
      </c>
      <c r="AA960" s="46">
        <v>4.7E-2</v>
      </c>
      <c r="AB960" s="46">
        <v>6.7000000000000004E-2</v>
      </c>
      <c r="AC960" s="46"/>
    </row>
    <row r="961" spans="1:29" x14ac:dyDescent="0.25">
      <c r="A961" s="98" t="s">
        <v>3438</v>
      </c>
      <c r="B961" s="46" t="s">
        <v>162</v>
      </c>
      <c r="C961" s="46">
        <v>0.34504792332268369</v>
      </c>
      <c r="D961" s="46">
        <v>0.40894568690095845</v>
      </c>
      <c r="E961" s="46">
        <v>9.5846645367412137E-2</v>
      </c>
      <c r="F961" s="46">
        <v>1.5974440894568689E-2</v>
      </c>
      <c r="G961" s="46">
        <v>8.9456869009584661E-2</v>
      </c>
      <c r="H961" s="46">
        <v>3.1948881789137379E-3</v>
      </c>
      <c r="I961" s="46">
        <v>4.1533546325878593E-2</v>
      </c>
      <c r="J961" s="46">
        <v>1.0000000000000002</v>
      </c>
      <c r="K961" s="98">
        <v>313</v>
      </c>
      <c r="L961" s="98"/>
      <c r="M961" s="98" t="s">
        <v>162</v>
      </c>
      <c r="N961" s="98" t="s">
        <v>162</v>
      </c>
      <c r="O961" s="46">
        <v>0.29499999999999998</v>
      </c>
      <c r="P961" s="46">
        <v>0.39900000000000002</v>
      </c>
      <c r="Q961" s="46">
        <v>0.35599999999999998</v>
      </c>
      <c r="R961" s="46">
        <v>0.46400000000000002</v>
      </c>
      <c r="S961" s="46">
        <v>6.8000000000000005E-2</v>
      </c>
      <c r="T961" s="46">
        <v>0.13400000000000001</v>
      </c>
      <c r="U961" s="46">
        <v>7.0000000000000001E-3</v>
      </c>
      <c r="V961" s="46">
        <v>3.6999999999999998E-2</v>
      </c>
      <c r="W961" s="46">
        <v>6.3E-2</v>
      </c>
      <c r="X961" s="46">
        <v>0.126</v>
      </c>
      <c r="Y961" s="46">
        <v>1E-3</v>
      </c>
      <c r="Z961" s="46">
        <v>1.7999999999999999E-2</v>
      </c>
      <c r="AA961" s="46">
        <v>2.4E-2</v>
      </c>
      <c r="AB961" s="46">
        <v>7.0000000000000007E-2</v>
      </c>
      <c r="AC961" s="46"/>
    </row>
    <row r="962" spans="1:29" x14ac:dyDescent="0.25">
      <c r="A962" s="98" t="s">
        <v>3439</v>
      </c>
      <c r="B962" s="46">
        <v>4.7722934278701938E-2</v>
      </c>
      <c r="C962" s="46">
        <v>0.24904554131442597</v>
      </c>
      <c r="D962" s="46">
        <v>0.27297518407417509</v>
      </c>
      <c r="E962" s="46">
        <v>0.11487592037087538</v>
      </c>
      <c r="F962" s="46">
        <v>3.6064903190619037E-2</v>
      </c>
      <c r="G962" s="46">
        <v>0.22784292337060266</v>
      </c>
      <c r="H962" s="46">
        <v>3.8860103626943004E-3</v>
      </c>
      <c r="I962" s="46">
        <v>4.7586583037905646E-2</v>
      </c>
      <c r="J962" s="46">
        <v>1</v>
      </c>
      <c r="K962" s="98">
        <v>14668</v>
      </c>
      <c r="L962" s="98"/>
      <c r="M962" s="98">
        <v>4.3999999999999997E-2</v>
      </c>
      <c r="N962" s="98">
        <v>5.0999999999999997E-2</v>
      </c>
      <c r="O962" s="46">
        <v>0.24199999999999999</v>
      </c>
      <c r="P962" s="46">
        <v>0.25600000000000001</v>
      </c>
      <c r="Q962" s="46">
        <v>0.26600000000000001</v>
      </c>
      <c r="R962" s="46">
        <v>0.28000000000000003</v>
      </c>
      <c r="S962" s="46">
        <v>0.11</v>
      </c>
      <c r="T962" s="46">
        <v>0.12</v>
      </c>
      <c r="U962" s="46">
        <v>3.3000000000000002E-2</v>
      </c>
      <c r="V962" s="46">
        <v>3.9E-2</v>
      </c>
      <c r="W962" s="46">
        <v>0.221</v>
      </c>
      <c r="X962" s="46">
        <v>0.23499999999999999</v>
      </c>
      <c r="Y962" s="46">
        <v>3.0000000000000001E-3</v>
      </c>
      <c r="Z962" s="46">
        <v>5.0000000000000001E-3</v>
      </c>
      <c r="AA962" s="46">
        <v>4.3999999999999997E-2</v>
      </c>
      <c r="AB962" s="46">
        <v>5.0999999999999997E-2</v>
      </c>
      <c r="AC962" s="46"/>
    </row>
    <row r="963" spans="1:29" x14ac:dyDescent="0.25">
      <c r="A963" s="98" t="s">
        <v>3440</v>
      </c>
      <c r="B963" s="46" t="s">
        <v>162</v>
      </c>
      <c r="C963" s="46">
        <v>0.18564356435643564</v>
      </c>
      <c r="D963" s="46">
        <v>0.29702970297029702</v>
      </c>
      <c r="E963" s="46">
        <v>0.2202970297029703</v>
      </c>
      <c r="F963" s="46">
        <v>2.9702970297029702E-2</v>
      </c>
      <c r="G963" s="46">
        <v>0.23514851485148514</v>
      </c>
      <c r="H963" s="46">
        <v>2.4752475247524753E-3</v>
      </c>
      <c r="I963" s="46">
        <v>2.9702970297029702E-2</v>
      </c>
      <c r="J963" s="46">
        <v>1</v>
      </c>
      <c r="K963" s="98">
        <v>404</v>
      </c>
      <c r="L963" s="98"/>
      <c r="M963" s="98" t="s">
        <v>162</v>
      </c>
      <c r="N963" s="98" t="s">
        <v>162</v>
      </c>
      <c r="O963" s="46">
        <v>0.151</v>
      </c>
      <c r="P963" s="46">
        <v>0.22600000000000001</v>
      </c>
      <c r="Q963" s="46">
        <v>0.255</v>
      </c>
      <c r="R963" s="46">
        <v>0.34300000000000003</v>
      </c>
      <c r="S963" s="46">
        <v>0.183</v>
      </c>
      <c r="T963" s="46">
        <v>0.26300000000000001</v>
      </c>
      <c r="U963" s="46">
        <v>1.7000000000000001E-2</v>
      </c>
      <c r="V963" s="46">
        <v>5.0999999999999997E-2</v>
      </c>
      <c r="W963" s="46">
        <v>0.19600000000000001</v>
      </c>
      <c r="X963" s="46">
        <v>0.27900000000000003</v>
      </c>
      <c r="Y963" s="46">
        <v>0</v>
      </c>
      <c r="Z963" s="46">
        <v>1.4E-2</v>
      </c>
      <c r="AA963" s="46">
        <v>1.7000000000000001E-2</v>
      </c>
      <c r="AB963" s="46">
        <v>5.0999999999999997E-2</v>
      </c>
      <c r="AC963" s="46"/>
    </row>
    <row r="964" spans="1:29" x14ac:dyDescent="0.25">
      <c r="A964" s="98" t="s">
        <v>3441</v>
      </c>
      <c r="B964" s="46" t="s">
        <v>162</v>
      </c>
      <c r="C964" s="46">
        <v>0.3321513002364066</v>
      </c>
      <c r="D964" s="46">
        <v>0.29669030732860519</v>
      </c>
      <c r="E964" s="46">
        <v>0.14775413711583923</v>
      </c>
      <c r="F964" s="46">
        <v>2.7186761229314422E-2</v>
      </c>
      <c r="G964" s="46">
        <v>0.15957446808510639</v>
      </c>
      <c r="H964" s="46">
        <v>7.0921985815602835E-3</v>
      </c>
      <c r="I964" s="46">
        <v>2.955082742316785E-2</v>
      </c>
      <c r="J964" s="46">
        <v>1</v>
      </c>
      <c r="K964" s="98">
        <v>846</v>
      </c>
      <c r="L964" s="98"/>
      <c r="M964" s="98" t="s">
        <v>162</v>
      </c>
      <c r="N964" s="98" t="s">
        <v>162</v>
      </c>
      <c r="O964" s="46">
        <v>0.30099999999999999</v>
      </c>
      <c r="P964" s="46">
        <v>0.36499999999999999</v>
      </c>
      <c r="Q964" s="46">
        <v>0.26700000000000002</v>
      </c>
      <c r="R964" s="46">
        <v>0.32800000000000001</v>
      </c>
      <c r="S964" s="46">
        <v>0.125</v>
      </c>
      <c r="T964" s="46">
        <v>0.17299999999999999</v>
      </c>
      <c r="U964" s="46">
        <v>1.7999999999999999E-2</v>
      </c>
      <c r="V964" s="46">
        <v>0.04</v>
      </c>
      <c r="W964" s="46">
        <v>0.13600000000000001</v>
      </c>
      <c r="X964" s="46">
        <v>0.186</v>
      </c>
      <c r="Y964" s="46">
        <v>3.0000000000000001E-3</v>
      </c>
      <c r="Z964" s="46">
        <v>1.4999999999999999E-2</v>
      </c>
      <c r="AA964" s="46">
        <v>0.02</v>
      </c>
      <c r="AB964" s="46">
        <v>4.2999999999999997E-2</v>
      </c>
      <c r="AC964" s="46"/>
    </row>
    <row r="965" spans="1:29" x14ac:dyDescent="0.25">
      <c r="A965" s="98" t="s">
        <v>3442</v>
      </c>
      <c r="B965" s="46" t="s">
        <v>162</v>
      </c>
      <c r="C965" s="46">
        <v>6.9990412272291469E-2</v>
      </c>
      <c r="D965" s="46">
        <v>0.17641418983700863</v>
      </c>
      <c r="E965" s="46">
        <v>7.5743048897411319E-2</v>
      </c>
      <c r="F965" s="46">
        <v>1.6299137104506232E-2</v>
      </c>
      <c r="G965" s="46">
        <v>0.58581016299137101</v>
      </c>
      <c r="H965" s="46">
        <v>1.8216682646212849E-2</v>
      </c>
      <c r="I965" s="46">
        <v>5.7526366251198467E-2</v>
      </c>
      <c r="J965" s="46">
        <v>1</v>
      </c>
      <c r="K965" s="98">
        <v>1043</v>
      </c>
      <c r="L965" s="98"/>
      <c r="M965" s="98" t="s">
        <v>162</v>
      </c>
      <c r="N965" s="98" t="s">
        <v>162</v>
      </c>
      <c r="O965" s="46">
        <v>5.6000000000000001E-2</v>
      </c>
      <c r="P965" s="46">
        <v>8.6999999999999994E-2</v>
      </c>
      <c r="Q965" s="46">
        <v>0.154</v>
      </c>
      <c r="R965" s="46">
        <v>0.20100000000000001</v>
      </c>
      <c r="S965" s="46">
        <v>6.0999999999999999E-2</v>
      </c>
      <c r="T965" s="46">
        <v>9.2999999999999999E-2</v>
      </c>
      <c r="U965" s="46">
        <v>0.01</v>
      </c>
      <c r="V965" s="46">
        <v>2.5999999999999999E-2</v>
      </c>
      <c r="W965" s="46">
        <v>0.55600000000000005</v>
      </c>
      <c r="X965" s="46">
        <v>0.61499999999999999</v>
      </c>
      <c r="Y965" s="46">
        <v>1.2E-2</v>
      </c>
      <c r="Z965" s="46">
        <v>2.8000000000000001E-2</v>
      </c>
      <c r="AA965" s="46">
        <v>4.4999999999999998E-2</v>
      </c>
      <c r="AB965" s="46">
        <v>7.2999999999999995E-2</v>
      </c>
      <c r="AC965" s="46"/>
    </row>
    <row r="966" spans="1:29" x14ac:dyDescent="0.25">
      <c r="A966" s="98" t="s">
        <v>3443</v>
      </c>
      <c r="B966" s="46">
        <v>3.8669760247486468E-4</v>
      </c>
      <c r="C966" s="46">
        <v>1.1600928074245939E-3</v>
      </c>
      <c r="D966" s="46">
        <v>0.65622583139984536</v>
      </c>
      <c r="E966" s="46">
        <v>0.23588553750966745</v>
      </c>
      <c r="F966" s="46">
        <v>8.1593194122196441E-2</v>
      </c>
      <c r="G966" s="46">
        <v>5.8004640371229696E-3</v>
      </c>
      <c r="H966" s="46" t="s">
        <v>162</v>
      </c>
      <c r="I966" s="46">
        <v>1.894818252126837E-2</v>
      </c>
      <c r="J966" s="46">
        <v>1</v>
      </c>
      <c r="K966" s="98">
        <v>2586</v>
      </c>
      <c r="L966" s="98"/>
      <c r="M966" s="98">
        <v>0</v>
      </c>
      <c r="N966" s="98">
        <v>2E-3</v>
      </c>
      <c r="O966" s="46">
        <v>0</v>
      </c>
      <c r="P966" s="46">
        <v>3.0000000000000001E-3</v>
      </c>
      <c r="Q966" s="46">
        <v>0.63800000000000001</v>
      </c>
      <c r="R966" s="46">
        <v>0.67400000000000004</v>
      </c>
      <c r="S966" s="46">
        <v>0.22</v>
      </c>
      <c r="T966" s="46">
        <v>0.253</v>
      </c>
      <c r="U966" s="46">
        <v>7.1999999999999995E-2</v>
      </c>
      <c r="V966" s="46">
        <v>9.2999999999999999E-2</v>
      </c>
      <c r="W966" s="46">
        <v>4.0000000000000001E-3</v>
      </c>
      <c r="X966" s="46">
        <v>0.01</v>
      </c>
      <c r="Y966" s="46" t="s">
        <v>162</v>
      </c>
      <c r="Z966" s="46" t="s">
        <v>162</v>
      </c>
      <c r="AA966" s="46">
        <v>1.4E-2</v>
      </c>
      <c r="AB966" s="46">
        <v>2.5000000000000001E-2</v>
      </c>
      <c r="AC966" s="46"/>
    </row>
    <row r="967" spans="1:29" x14ac:dyDescent="0.25">
      <c r="A967" s="98" t="s">
        <v>3444</v>
      </c>
      <c r="B967" s="46">
        <v>2.4333719582850522E-2</v>
      </c>
      <c r="C967" s="46">
        <v>0.29316338354577059</v>
      </c>
      <c r="D967" s="46">
        <v>0.25144843568945541</v>
      </c>
      <c r="E967" s="46">
        <v>9.183082271147161E-2</v>
      </c>
      <c r="F967" s="46">
        <v>4.7798377752027811E-2</v>
      </c>
      <c r="G967" s="46">
        <v>0.25028968713789107</v>
      </c>
      <c r="H967" s="46">
        <v>4.3453070683661648E-3</v>
      </c>
      <c r="I967" s="46">
        <v>3.679026651216686E-2</v>
      </c>
      <c r="J967" s="46">
        <v>1</v>
      </c>
      <c r="K967" s="98">
        <v>3452</v>
      </c>
      <c r="L967" s="98"/>
      <c r="M967" s="98">
        <v>0.02</v>
      </c>
      <c r="N967" s="98">
        <v>0.03</v>
      </c>
      <c r="O967" s="46">
        <v>0.27800000000000002</v>
      </c>
      <c r="P967" s="46">
        <v>0.309</v>
      </c>
      <c r="Q967" s="46">
        <v>0.23699999999999999</v>
      </c>
      <c r="R967" s="46">
        <v>0.26600000000000001</v>
      </c>
      <c r="S967" s="46">
        <v>8.3000000000000004E-2</v>
      </c>
      <c r="T967" s="46">
        <v>0.10199999999999999</v>
      </c>
      <c r="U967" s="46">
        <v>4.1000000000000002E-2</v>
      </c>
      <c r="V967" s="46">
        <v>5.5E-2</v>
      </c>
      <c r="W967" s="46">
        <v>0.23599999999999999</v>
      </c>
      <c r="X967" s="46">
        <v>0.26500000000000001</v>
      </c>
      <c r="Y967" s="46">
        <v>3.0000000000000001E-3</v>
      </c>
      <c r="Z967" s="46">
        <v>7.0000000000000001E-3</v>
      </c>
      <c r="AA967" s="46">
        <v>3.1E-2</v>
      </c>
      <c r="AB967" s="46">
        <v>4.3999999999999997E-2</v>
      </c>
      <c r="AC967" s="46"/>
    </row>
    <row r="968" spans="1:29" x14ac:dyDescent="0.25">
      <c r="A968" s="98" t="s">
        <v>3445</v>
      </c>
      <c r="B968" s="46">
        <v>0.27593557555660825</v>
      </c>
      <c r="C968" s="46">
        <v>0.48436759829464709</v>
      </c>
      <c r="D968" s="46">
        <v>0.12884888678351492</v>
      </c>
      <c r="E968" s="46">
        <v>3.3870203694931315E-2</v>
      </c>
      <c r="F968" s="46">
        <v>2.3685457129322598E-3</v>
      </c>
      <c r="G968" s="46">
        <v>3.8133585978209379E-2</v>
      </c>
      <c r="H968" s="46">
        <v>3.7896731406916154E-3</v>
      </c>
      <c r="I968" s="46">
        <v>3.2685930838465181E-2</v>
      </c>
      <c r="J968" s="46">
        <v>0.99999999999999989</v>
      </c>
      <c r="K968" s="98">
        <v>4222</v>
      </c>
      <c r="L968" s="98"/>
      <c r="M968" s="98">
        <v>0.26300000000000001</v>
      </c>
      <c r="N968" s="98">
        <v>0.28999999999999998</v>
      </c>
      <c r="O968" s="46">
        <v>0.46899999999999997</v>
      </c>
      <c r="P968" s="46">
        <v>0.499</v>
      </c>
      <c r="Q968" s="46">
        <v>0.11899999999999999</v>
      </c>
      <c r="R968" s="46">
        <v>0.13900000000000001</v>
      </c>
      <c r="S968" s="46">
        <v>2.9000000000000001E-2</v>
      </c>
      <c r="T968" s="46">
        <v>0.04</v>
      </c>
      <c r="U968" s="46">
        <v>1E-3</v>
      </c>
      <c r="V968" s="46">
        <v>4.0000000000000001E-3</v>
      </c>
      <c r="W968" s="46">
        <v>3.3000000000000002E-2</v>
      </c>
      <c r="X968" s="46">
        <v>4.3999999999999997E-2</v>
      </c>
      <c r="Y968" s="46">
        <v>2E-3</v>
      </c>
      <c r="Z968" s="46">
        <v>6.0000000000000001E-3</v>
      </c>
      <c r="AA968" s="46">
        <v>2.8000000000000001E-2</v>
      </c>
      <c r="AB968" s="46">
        <v>3.7999999999999999E-2</v>
      </c>
      <c r="AC968" s="46"/>
    </row>
    <row r="969" spans="1:29" x14ac:dyDescent="0.25">
      <c r="A969" s="98" t="s">
        <v>3446</v>
      </c>
      <c r="B969" s="46" t="s">
        <v>162</v>
      </c>
      <c r="C969" s="46">
        <v>0.22218978102189782</v>
      </c>
      <c r="D969" s="46">
        <v>0.24116788321167884</v>
      </c>
      <c r="E969" s="46">
        <v>0.11941605839416058</v>
      </c>
      <c r="F969" s="46">
        <v>2.4817518248175182E-2</v>
      </c>
      <c r="G969" s="46">
        <v>0.35036496350364965</v>
      </c>
      <c r="H969" s="46">
        <v>5.2554744525547441E-3</v>
      </c>
      <c r="I969" s="46">
        <v>3.6788321167883213E-2</v>
      </c>
      <c r="J969" s="46">
        <v>0.99999999999999989</v>
      </c>
      <c r="K969" s="98">
        <v>3425</v>
      </c>
      <c r="L969" s="98"/>
      <c r="M969" s="98" t="s">
        <v>162</v>
      </c>
      <c r="N969" s="98" t="s">
        <v>162</v>
      </c>
      <c r="O969" s="46">
        <v>0.20899999999999999</v>
      </c>
      <c r="P969" s="46">
        <v>0.23599999999999999</v>
      </c>
      <c r="Q969" s="46">
        <v>0.22700000000000001</v>
      </c>
      <c r="R969" s="46">
        <v>0.25600000000000001</v>
      </c>
      <c r="S969" s="46">
        <v>0.109</v>
      </c>
      <c r="T969" s="46">
        <v>0.13100000000000001</v>
      </c>
      <c r="U969" s="46">
        <v>0.02</v>
      </c>
      <c r="V969" s="46">
        <v>3.1E-2</v>
      </c>
      <c r="W969" s="46">
        <v>0.33500000000000002</v>
      </c>
      <c r="X969" s="46">
        <v>0.36699999999999999</v>
      </c>
      <c r="Y969" s="46">
        <v>3.0000000000000001E-3</v>
      </c>
      <c r="Z969" s="46">
        <v>8.0000000000000002E-3</v>
      </c>
      <c r="AA969" s="46">
        <v>3.1E-2</v>
      </c>
      <c r="AB969" s="46">
        <v>4.3999999999999997E-2</v>
      </c>
      <c r="AC969" s="46"/>
    </row>
    <row r="970" spans="1:29" x14ac:dyDescent="0.25">
      <c r="A970" s="98" t="s">
        <v>3447</v>
      </c>
      <c r="B970" s="46" t="s">
        <v>162</v>
      </c>
      <c r="C970" s="46">
        <v>0.54075032341526519</v>
      </c>
      <c r="D970" s="46">
        <v>0.27037516170763259</v>
      </c>
      <c r="E970" s="46">
        <v>6.7270375161707627E-2</v>
      </c>
      <c r="F970" s="46">
        <v>7.7619663648124193E-3</v>
      </c>
      <c r="G970" s="46">
        <v>2.4579560155239329E-2</v>
      </c>
      <c r="H970" s="46" t="s">
        <v>162</v>
      </c>
      <c r="I970" s="46">
        <v>8.9262613195342816E-2</v>
      </c>
      <c r="J970" s="46">
        <v>0.99999999999999989</v>
      </c>
      <c r="K970" s="98">
        <v>773</v>
      </c>
      <c r="L970" s="98"/>
      <c r="M970" s="98" t="s">
        <v>162</v>
      </c>
      <c r="N970" s="98" t="s">
        <v>162</v>
      </c>
      <c r="O970" s="46">
        <v>0.50600000000000001</v>
      </c>
      <c r="P970" s="46">
        <v>0.57599999999999996</v>
      </c>
      <c r="Q970" s="46">
        <v>0.24</v>
      </c>
      <c r="R970" s="46">
        <v>0.30299999999999999</v>
      </c>
      <c r="S970" s="46">
        <v>5.1999999999999998E-2</v>
      </c>
      <c r="T970" s="46">
        <v>8.6999999999999994E-2</v>
      </c>
      <c r="U970" s="46">
        <v>4.0000000000000001E-3</v>
      </c>
      <c r="V970" s="46">
        <v>1.7000000000000001E-2</v>
      </c>
      <c r="W970" s="46">
        <v>1.6E-2</v>
      </c>
      <c r="X970" s="46">
        <v>3.7999999999999999E-2</v>
      </c>
      <c r="Y970" s="46" t="s">
        <v>162</v>
      </c>
      <c r="Z970" s="46" t="s">
        <v>162</v>
      </c>
      <c r="AA970" s="46">
        <v>7.0999999999999994E-2</v>
      </c>
      <c r="AB970" s="46">
        <v>0.111</v>
      </c>
      <c r="AC970" s="46"/>
    </row>
    <row r="971" spans="1:29" x14ac:dyDescent="0.25">
      <c r="A971" s="98" t="s">
        <v>3448</v>
      </c>
      <c r="B971" s="46" t="s">
        <v>162</v>
      </c>
      <c r="C971" s="46">
        <v>0.17768147345612134</v>
      </c>
      <c r="D971" s="46">
        <v>0.34777898158179849</v>
      </c>
      <c r="E971" s="46">
        <v>0.13976164680390032</v>
      </c>
      <c r="F971" s="46">
        <v>1.9501625135427952E-2</v>
      </c>
      <c r="G971" s="46">
        <v>0.26435536294691225</v>
      </c>
      <c r="H971" s="46">
        <v>1.0834236186348862E-3</v>
      </c>
      <c r="I971" s="46">
        <v>4.9837486457204767E-2</v>
      </c>
      <c r="J971" s="46">
        <v>1</v>
      </c>
      <c r="K971" s="98">
        <v>923</v>
      </c>
      <c r="L971" s="98"/>
      <c r="M971" s="98" t="s">
        <v>162</v>
      </c>
      <c r="N971" s="98" t="s">
        <v>162</v>
      </c>
      <c r="O971" s="46">
        <v>0.154</v>
      </c>
      <c r="P971" s="46">
        <v>0.20399999999999999</v>
      </c>
      <c r="Q971" s="46">
        <v>0.318</v>
      </c>
      <c r="R971" s="46">
        <v>0.379</v>
      </c>
      <c r="S971" s="46">
        <v>0.11899999999999999</v>
      </c>
      <c r="T971" s="46">
        <v>0.16400000000000001</v>
      </c>
      <c r="U971" s="46">
        <v>1.2E-2</v>
      </c>
      <c r="V971" s="46">
        <v>3.1E-2</v>
      </c>
      <c r="W971" s="46">
        <v>0.23699999999999999</v>
      </c>
      <c r="X971" s="46">
        <v>0.29399999999999998</v>
      </c>
      <c r="Y971" s="46">
        <v>0</v>
      </c>
      <c r="Z971" s="46">
        <v>6.0000000000000001E-3</v>
      </c>
      <c r="AA971" s="46">
        <v>3.7999999999999999E-2</v>
      </c>
      <c r="AB971" s="46">
        <v>6.6000000000000003E-2</v>
      </c>
      <c r="AC971" s="46"/>
    </row>
    <row r="972" spans="1:29" x14ac:dyDescent="0.25">
      <c r="A972" s="98" t="s">
        <v>3449</v>
      </c>
      <c r="B972" s="46" t="s">
        <v>162</v>
      </c>
      <c r="C972" s="46">
        <v>0.39385847797062751</v>
      </c>
      <c r="D972" s="46">
        <v>0.19092122830440589</v>
      </c>
      <c r="E972" s="46">
        <v>6.4085447263017362E-2</v>
      </c>
      <c r="F972" s="46">
        <v>0.11481975967957277</v>
      </c>
      <c r="G972" s="46">
        <v>0.20427236315086783</v>
      </c>
      <c r="H972" s="46">
        <v>2.6702269692923898E-3</v>
      </c>
      <c r="I972" s="46">
        <v>2.9372496662216287E-2</v>
      </c>
      <c r="J972" s="46">
        <v>1</v>
      </c>
      <c r="K972" s="98">
        <v>749</v>
      </c>
      <c r="L972" s="98"/>
      <c r="M972" s="98" t="s">
        <v>162</v>
      </c>
      <c r="N972" s="98" t="s">
        <v>162</v>
      </c>
      <c r="O972" s="46">
        <v>0.35899999999999999</v>
      </c>
      <c r="P972" s="46">
        <v>0.42899999999999999</v>
      </c>
      <c r="Q972" s="46">
        <v>0.16400000000000001</v>
      </c>
      <c r="R972" s="46">
        <v>0.221</v>
      </c>
      <c r="S972" s="46">
        <v>4.9000000000000002E-2</v>
      </c>
      <c r="T972" s="46">
        <v>8.4000000000000005E-2</v>
      </c>
      <c r="U972" s="46">
        <v>9.4E-2</v>
      </c>
      <c r="V972" s="46">
        <v>0.14000000000000001</v>
      </c>
      <c r="W972" s="46">
        <v>0.17699999999999999</v>
      </c>
      <c r="X972" s="46">
        <v>0.23499999999999999</v>
      </c>
      <c r="Y972" s="46">
        <v>1E-3</v>
      </c>
      <c r="Z972" s="46">
        <v>0.01</v>
      </c>
      <c r="AA972" s="46">
        <v>1.9E-2</v>
      </c>
      <c r="AB972" s="46">
        <v>4.3999999999999997E-2</v>
      </c>
      <c r="AC972" s="46"/>
    </row>
    <row r="973" spans="1:29" x14ac:dyDescent="0.25">
      <c r="A973" s="98" t="s">
        <v>3450</v>
      </c>
      <c r="B973" s="46" t="s">
        <v>162</v>
      </c>
      <c r="C973" s="46">
        <v>0.11035422343324251</v>
      </c>
      <c r="D973" s="46">
        <v>0.1907356948228883</v>
      </c>
      <c r="E973" s="46">
        <v>0.12397820163487738</v>
      </c>
      <c r="F973" s="46">
        <v>3.1335149863760216E-2</v>
      </c>
      <c r="G973" s="46">
        <v>0.48365122615803813</v>
      </c>
      <c r="H973" s="46">
        <v>1.3623978201634877E-2</v>
      </c>
      <c r="I973" s="46">
        <v>4.632152588555858E-2</v>
      </c>
      <c r="J973" s="46">
        <v>1</v>
      </c>
      <c r="K973" s="98">
        <v>734</v>
      </c>
      <c r="L973" s="98"/>
      <c r="M973" s="98" t="s">
        <v>162</v>
      </c>
      <c r="N973" s="98" t="s">
        <v>162</v>
      </c>
      <c r="O973" s="46">
        <v>0.09</v>
      </c>
      <c r="P973" s="46">
        <v>0.13500000000000001</v>
      </c>
      <c r="Q973" s="46">
        <v>0.16400000000000001</v>
      </c>
      <c r="R973" s="46">
        <v>0.221</v>
      </c>
      <c r="S973" s="46">
        <v>0.10199999999999999</v>
      </c>
      <c r="T973" s="46">
        <v>0.15</v>
      </c>
      <c r="U973" s="46">
        <v>2.1000000000000001E-2</v>
      </c>
      <c r="V973" s="46">
        <v>4.7E-2</v>
      </c>
      <c r="W973" s="46">
        <v>0.44800000000000001</v>
      </c>
      <c r="X973" s="46">
        <v>0.52</v>
      </c>
      <c r="Y973" s="46">
        <v>7.0000000000000001E-3</v>
      </c>
      <c r="Z973" s="46">
        <v>2.5000000000000001E-2</v>
      </c>
      <c r="AA973" s="46">
        <v>3.3000000000000002E-2</v>
      </c>
      <c r="AB973" s="46">
        <v>6.4000000000000001E-2</v>
      </c>
      <c r="AC973" s="46"/>
    </row>
    <row r="974" spans="1:29" x14ac:dyDescent="0.25">
      <c r="A974" s="98" t="s">
        <v>3451</v>
      </c>
      <c r="B974" s="46" t="s">
        <v>162</v>
      </c>
      <c r="C974" s="46">
        <v>0.28820453224869264</v>
      </c>
      <c r="D974" s="46">
        <v>0.43230679837303893</v>
      </c>
      <c r="E974" s="46">
        <v>0.11127251597908193</v>
      </c>
      <c r="F974" s="46">
        <v>3.2539221382916907E-2</v>
      </c>
      <c r="G974" s="46">
        <v>7.7861708309122604E-2</v>
      </c>
      <c r="H974" s="46">
        <v>2.3242300987797791E-3</v>
      </c>
      <c r="I974" s="46">
        <v>5.5490993608367227E-2</v>
      </c>
      <c r="J974" s="46">
        <v>1</v>
      </c>
      <c r="K974" s="98">
        <v>3442</v>
      </c>
      <c r="L974" s="98"/>
      <c r="M974" s="98" t="s">
        <v>162</v>
      </c>
      <c r="N974" s="98" t="s">
        <v>162</v>
      </c>
      <c r="O974" s="46">
        <v>0.27300000000000002</v>
      </c>
      <c r="P974" s="46">
        <v>0.30399999999999999</v>
      </c>
      <c r="Q974" s="46">
        <v>0.41599999999999998</v>
      </c>
      <c r="R974" s="46">
        <v>0.44900000000000001</v>
      </c>
      <c r="S974" s="46">
        <v>0.10100000000000001</v>
      </c>
      <c r="T974" s="46">
        <v>0.122</v>
      </c>
      <c r="U974" s="46">
        <v>2.7E-2</v>
      </c>
      <c r="V974" s="46">
        <v>3.9E-2</v>
      </c>
      <c r="W974" s="46">
        <v>6.9000000000000006E-2</v>
      </c>
      <c r="X974" s="46">
        <v>8.6999999999999994E-2</v>
      </c>
      <c r="Y974" s="46">
        <v>1E-3</v>
      </c>
      <c r="Z974" s="46">
        <v>5.0000000000000001E-3</v>
      </c>
      <c r="AA974" s="46">
        <v>4.8000000000000001E-2</v>
      </c>
      <c r="AB974" s="46">
        <v>6.4000000000000001E-2</v>
      </c>
      <c r="AC974" s="46"/>
    </row>
    <row r="975" spans="1:29" x14ac:dyDescent="0.25">
      <c r="A975" s="98" t="s">
        <v>3452</v>
      </c>
      <c r="B975" s="46" t="s">
        <v>162</v>
      </c>
      <c r="C975" s="46">
        <v>0.32327586206896552</v>
      </c>
      <c r="D975" s="46">
        <v>0.41810344827586204</v>
      </c>
      <c r="E975" s="46">
        <v>0.10919540229885058</v>
      </c>
      <c r="F975" s="46">
        <v>1.1494252873563218E-2</v>
      </c>
      <c r="G975" s="46">
        <v>8.0459770114942528E-2</v>
      </c>
      <c r="H975" s="46">
        <v>5.7471264367816091E-3</v>
      </c>
      <c r="I975" s="46">
        <v>5.1724137931034482E-2</v>
      </c>
      <c r="J975" s="46">
        <v>1.0000000000000002</v>
      </c>
      <c r="K975" s="98">
        <v>696</v>
      </c>
      <c r="L975" s="98"/>
      <c r="M975" s="98" t="s">
        <v>162</v>
      </c>
      <c r="N975" s="98" t="s">
        <v>162</v>
      </c>
      <c r="O975" s="46">
        <v>0.28999999999999998</v>
      </c>
      <c r="P975" s="46">
        <v>0.35899999999999999</v>
      </c>
      <c r="Q975" s="46">
        <v>0.38200000000000001</v>
      </c>
      <c r="R975" s="46">
        <v>0.45500000000000002</v>
      </c>
      <c r="S975" s="46">
        <v>8.7999999999999995E-2</v>
      </c>
      <c r="T975" s="46">
        <v>0.13500000000000001</v>
      </c>
      <c r="U975" s="46">
        <v>6.0000000000000001E-3</v>
      </c>
      <c r="V975" s="46">
        <v>2.3E-2</v>
      </c>
      <c r="W975" s="46">
        <v>6.2E-2</v>
      </c>
      <c r="X975" s="46">
        <v>0.10299999999999999</v>
      </c>
      <c r="Y975" s="46">
        <v>2E-3</v>
      </c>
      <c r="Z975" s="46">
        <v>1.4999999999999999E-2</v>
      </c>
      <c r="AA975" s="46">
        <v>3.7999999999999999E-2</v>
      </c>
      <c r="AB975" s="46">
        <v>7.0999999999999994E-2</v>
      </c>
      <c r="AC975" s="46"/>
    </row>
    <row r="976" spans="1:29" x14ac:dyDescent="0.25">
      <c r="A976" s="98" t="s">
        <v>3453</v>
      </c>
      <c r="B976" s="46">
        <v>4.8075138285629433E-2</v>
      </c>
      <c r="C976" s="46">
        <v>0.28169432379255299</v>
      </c>
      <c r="D976" s="46">
        <v>0.26925789805843264</v>
      </c>
      <c r="E976" s="46">
        <v>0.1048372127556892</v>
      </c>
      <c r="F976" s="46">
        <v>2.9401937854994988E-2</v>
      </c>
      <c r="G976" s="46">
        <v>0.21891821657942606</v>
      </c>
      <c r="H976" s="46">
        <v>4.8260756580168545E-3</v>
      </c>
      <c r="I976" s="46">
        <v>4.2989197015257823E-2</v>
      </c>
      <c r="J976" s="46">
        <v>1</v>
      </c>
      <c r="K976" s="98">
        <v>26937</v>
      </c>
      <c r="L976" s="98"/>
      <c r="M976" s="98">
        <v>4.5999999999999999E-2</v>
      </c>
      <c r="N976" s="98">
        <v>5.0999999999999997E-2</v>
      </c>
      <c r="O976" s="46">
        <v>0.27600000000000002</v>
      </c>
      <c r="P976" s="46">
        <v>0.28699999999999998</v>
      </c>
      <c r="Q976" s="46">
        <v>0.26400000000000001</v>
      </c>
      <c r="R976" s="46">
        <v>0.27500000000000002</v>
      </c>
      <c r="S976" s="46">
        <v>0.10100000000000001</v>
      </c>
      <c r="T976" s="46">
        <v>0.109</v>
      </c>
      <c r="U976" s="46">
        <v>2.7E-2</v>
      </c>
      <c r="V976" s="46">
        <v>3.1E-2</v>
      </c>
      <c r="W976" s="46">
        <v>0.214</v>
      </c>
      <c r="X976" s="46">
        <v>0.224</v>
      </c>
      <c r="Y976" s="46">
        <v>4.0000000000000001E-3</v>
      </c>
      <c r="Z976" s="46">
        <v>6.0000000000000001E-3</v>
      </c>
      <c r="AA976" s="46">
        <v>4.1000000000000002E-2</v>
      </c>
      <c r="AB976" s="46">
        <v>4.4999999999999998E-2</v>
      </c>
      <c r="AC976" s="46"/>
    </row>
    <row r="977" spans="1:29" x14ac:dyDescent="0.25">
      <c r="A977" s="98" t="s">
        <v>3454</v>
      </c>
      <c r="B977" s="46" t="s">
        <v>162</v>
      </c>
      <c r="C977" s="46">
        <v>0.17511520737327188</v>
      </c>
      <c r="D977" s="46">
        <v>0.34715821812596004</v>
      </c>
      <c r="E977" s="46">
        <v>0.18433179723502305</v>
      </c>
      <c r="F977" s="46">
        <v>2.1505376344086023E-2</v>
      </c>
      <c r="G977" s="46">
        <v>0.2227342549923195</v>
      </c>
      <c r="H977" s="46">
        <v>9.2165898617511521E-3</v>
      </c>
      <c r="I977" s="46">
        <v>3.9938556067588324E-2</v>
      </c>
      <c r="J977" s="46">
        <v>0.99999999999999989</v>
      </c>
      <c r="K977" s="98">
        <v>651</v>
      </c>
      <c r="L977" s="98"/>
      <c r="M977" s="98" t="s">
        <v>162</v>
      </c>
      <c r="N977" s="98" t="s">
        <v>162</v>
      </c>
      <c r="O977" s="46">
        <v>0.14799999999999999</v>
      </c>
      <c r="P977" s="46">
        <v>0.20599999999999999</v>
      </c>
      <c r="Q977" s="46">
        <v>0.312</v>
      </c>
      <c r="R977" s="46">
        <v>0.38500000000000001</v>
      </c>
      <c r="S977" s="46">
        <v>0.156</v>
      </c>
      <c r="T977" s="46">
        <v>0.216</v>
      </c>
      <c r="U977" s="46">
        <v>1.2999999999999999E-2</v>
      </c>
      <c r="V977" s="46">
        <v>3.5999999999999997E-2</v>
      </c>
      <c r="W977" s="46">
        <v>0.192</v>
      </c>
      <c r="X977" s="46">
        <v>0.25600000000000001</v>
      </c>
      <c r="Y977" s="46">
        <v>4.0000000000000001E-3</v>
      </c>
      <c r="Z977" s="46">
        <v>0.02</v>
      </c>
      <c r="AA977" s="46">
        <v>2.7E-2</v>
      </c>
      <c r="AB977" s="46">
        <v>5.8000000000000003E-2</v>
      </c>
      <c r="AC977" s="46"/>
    </row>
    <row r="978" spans="1:29" x14ac:dyDescent="0.25">
      <c r="A978" s="98" t="s">
        <v>3455</v>
      </c>
      <c r="B978" s="46" t="s">
        <v>162</v>
      </c>
      <c r="C978" s="46">
        <v>0.2846153846153846</v>
      </c>
      <c r="D978" s="46">
        <v>0.30576923076923079</v>
      </c>
      <c r="E978" s="46">
        <v>0.10865384615384616</v>
      </c>
      <c r="F978" s="46">
        <v>7.1153846153846151E-2</v>
      </c>
      <c r="G978" s="46">
        <v>0.20288461538461539</v>
      </c>
      <c r="H978" s="46">
        <v>9.6153846153846159E-4</v>
      </c>
      <c r="I978" s="46">
        <v>2.5961538461538463E-2</v>
      </c>
      <c r="J978" s="46">
        <v>0.99999999999999989</v>
      </c>
      <c r="K978" s="98">
        <v>1040</v>
      </c>
      <c r="L978" s="98"/>
      <c r="M978" s="98" t="s">
        <v>162</v>
      </c>
      <c r="N978" s="98" t="s">
        <v>162</v>
      </c>
      <c r="O978" s="46">
        <v>0.25800000000000001</v>
      </c>
      <c r="P978" s="46">
        <v>0.313</v>
      </c>
      <c r="Q978" s="46">
        <v>0.27900000000000003</v>
      </c>
      <c r="R978" s="46">
        <v>0.33400000000000002</v>
      </c>
      <c r="S978" s="46">
        <v>9.0999999999999998E-2</v>
      </c>
      <c r="T978" s="46">
        <v>0.129</v>
      </c>
      <c r="U978" s="46">
        <v>5.7000000000000002E-2</v>
      </c>
      <c r="V978" s="46">
        <v>8.7999999999999995E-2</v>
      </c>
      <c r="W978" s="46">
        <v>0.18</v>
      </c>
      <c r="X978" s="46">
        <v>0.22800000000000001</v>
      </c>
      <c r="Y978" s="46">
        <v>0</v>
      </c>
      <c r="Z978" s="46">
        <v>5.0000000000000001E-3</v>
      </c>
      <c r="AA978" s="46">
        <v>1.7999999999999999E-2</v>
      </c>
      <c r="AB978" s="46">
        <v>3.7999999999999999E-2</v>
      </c>
      <c r="AC978" s="46"/>
    </row>
    <row r="979" spans="1:29" x14ac:dyDescent="0.25">
      <c r="A979" s="98" t="s">
        <v>3456</v>
      </c>
      <c r="B979" s="46" t="s">
        <v>162</v>
      </c>
      <c r="C979" s="46">
        <v>9.1901728844404007E-2</v>
      </c>
      <c r="D979" s="46">
        <v>0.17015468607825296</v>
      </c>
      <c r="E979" s="46">
        <v>3.2757051865332121E-2</v>
      </c>
      <c r="F979" s="46">
        <v>1.637852593266606E-2</v>
      </c>
      <c r="G979" s="46">
        <v>0.62238398544131024</v>
      </c>
      <c r="H979" s="46">
        <v>2.5477707006369428E-2</v>
      </c>
      <c r="I979" s="46">
        <v>4.0946314831665151E-2</v>
      </c>
      <c r="J979" s="46">
        <v>0.99999999999999989</v>
      </c>
      <c r="K979" s="98">
        <v>1099</v>
      </c>
      <c r="L979" s="98"/>
      <c r="M979" s="98" t="s">
        <v>162</v>
      </c>
      <c r="N979" s="98" t="s">
        <v>162</v>
      </c>
      <c r="O979" s="46">
        <v>7.5999999999999998E-2</v>
      </c>
      <c r="P979" s="46">
        <v>0.11</v>
      </c>
      <c r="Q979" s="46">
        <v>0.14899999999999999</v>
      </c>
      <c r="R979" s="46">
        <v>0.19400000000000001</v>
      </c>
      <c r="S979" s="46">
        <v>2.4E-2</v>
      </c>
      <c r="T979" s="46">
        <v>4.4999999999999998E-2</v>
      </c>
      <c r="U979" s="46">
        <v>0.01</v>
      </c>
      <c r="V979" s="46">
        <v>2.5999999999999999E-2</v>
      </c>
      <c r="W979" s="46">
        <v>0.59299999999999997</v>
      </c>
      <c r="X979" s="46">
        <v>0.65100000000000002</v>
      </c>
      <c r="Y979" s="46">
        <v>1.7999999999999999E-2</v>
      </c>
      <c r="Z979" s="46">
        <v>3.6999999999999998E-2</v>
      </c>
      <c r="AA979" s="46">
        <v>3.1E-2</v>
      </c>
      <c r="AB979" s="46">
        <v>5.3999999999999999E-2</v>
      </c>
      <c r="AC979" s="46"/>
    </row>
    <row r="980" spans="1:29" x14ac:dyDescent="0.25">
      <c r="A980" s="98" t="s">
        <v>3457</v>
      </c>
      <c r="B980" s="46" t="s">
        <v>162</v>
      </c>
      <c r="C980" s="46" t="s">
        <v>162</v>
      </c>
      <c r="D980" s="46">
        <v>0.74989682212133724</v>
      </c>
      <c r="E980" s="46">
        <v>0.11597193561700371</v>
      </c>
      <c r="F980" s="46">
        <v>9.3272802311184483E-2</v>
      </c>
      <c r="G980" s="46">
        <v>8.2542302930251749E-3</v>
      </c>
      <c r="H980" s="46" t="s">
        <v>162</v>
      </c>
      <c r="I980" s="46">
        <v>3.2604209657449444E-2</v>
      </c>
      <c r="J980" s="46">
        <v>1</v>
      </c>
      <c r="K980" s="98">
        <v>2423</v>
      </c>
      <c r="L980" s="98"/>
      <c r="M980" s="98" t="s">
        <v>162</v>
      </c>
      <c r="N980" s="98" t="s">
        <v>162</v>
      </c>
      <c r="O980" s="46" t="s">
        <v>162</v>
      </c>
      <c r="P980" s="46" t="s">
        <v>162</v>
      </c>
      <c r="Q980" s="46">
        <v>0.73199999999999998</v>
      </c>
      <c r="R980" s="46">
        <v>0.76700000000000002</v>
      </c>
      <c r="S980" s="46">
        <v>0.104</v>
      </c>
      <c r="T980" s="46">
        <v>0.129</v>
      </c>
      <c r="U980" s="46">
        <v>8.2000000000000003E-2</v>
      </c>
      <c r="V980" s="46">
        <v>0.106</v>
      </c>
      <c r="W980" s="46">
        <v>5.0000000000000001E-3</v>
      </c>
      <c r="X980" s="46">
        <v>1.2999999999999999E-2</v>
      </c>
      <c r="Y980" s="46" t="s">
        <v>162</v>
      </c>
      <c r="Z980" s="46" t="s">
        <v>162</v>
      </c>
      <c r="AA980" s="46">
        <v>2.5999999999999999E-2</v>
      </c>
      <c r="AB980" s="46">
        <v>0.04</v>
      </c>
      <c r="AC980" s="46"/>
    </row>
    <row r="981" spans="1:29" x14ac:dyDescent="0.25">
      <c r="A981" s="98" t="s">
        <v>3458</v>
      </c>
      <c r="B981" s="46">
        <v>7.7403989282524557E-3</v>
      </c>
      <c r="C981" s="46">
        <v>0.31705864840726405</v>
      </c>
      <c r="D981" s="46">
        <v>0.25483774933015779</v>
      </c>
      <c r="E981" s="46">
        <v>6.9663590354272109E-2</v>
      </c>
      <c r="F981" s="46">
        <v>4.7930931824947898E-2</v>
      </c>
      <c r="G981" s="46">
        <v>0.267639178326883</v>
      </c>
      <c r="H981" s="46">
        <v>3.572491813039595E-3</v>
      </c>
      <c r="I981" s="46">
        <v>3.1557011015183087E-2</v>
      </c>
      <c r="J981" s="46">
        <v>1.0000000000000002</v>
      </c>
      <c r="K981" s="98">
        <v>3359</v>
      </c>
      <c r="L981" s="98"/>
      <c r="M981" s="98">
        <v>5.0000000000000001E-3</v>
      </c>
      <c r="N981" s="98">
        <v>1.0999999999999999E-2</v>
      </c>
      <c r="O981" s="46">
        <v>0.30199999999999999</v>
      </c>
      <c r="P981" s="46">
        <v>0.33300000000000002</v>
      </c>
      <c r="Q981" s="46">
        <v>0.24</v>
      </c>
      <c r="R981" s="46">
        <v>0.27</v>
      </c>
      <c r="S981" s="46">
        <v>6.2E-2</v>
      </c>
      <c r="T981" s="46">
        <v>7.9000000000000001E-2</v>
      </c>
      <c r="U981" s="46">
        <v>4.1000000000000002E-2</v>
      </c>
      <c r="V981" s="46">
        <v>5.6000000000000001E-2</v>
      </c>
      <c r="W981" s="46">
        <v>0.253</v>
      </c>
      <c r="X981" s="46">
        <v>0.28299999999999997</v>
      </c>
      <c r="Y981" s="46">
        <v>2E-3</v>
      </c>
      <c r="Z981" s="46">
        <v>6.0000000000000001E-3</v>
      </c>
      <c r="AA981" s="46">
        <v>2.5999999999999999E-2</v>
      </c>
      <c r="AB981" s="46">
        <v>3.7999999999999999E-2</v>
      </c>
      <c r="AC981" s="46"/>
    </row>
    <row r="982" spans="1:29" x14ac:dyDescent="0.25">
      <c r="A982" s="98" t="s">
        <v>3459</v>
      </c>
      <c r="B982" s="46">
        <v>0.28469919469445759</v>
      </c>
      <c r="C982" s="46">
        <v>0.45026054002842253</v>
      </c>
      <c r="D982" s="46">
        <v>0.1395073424917101</v>
      </c>
      <c r="E982" s="46">
        <v>3.9081004263382284E-2</v>
      </c>
      <c r="F982" s="46">
        <v>7.1056371387967791E-4</v>
      </c>
      <c r="G982" s="46">
        <v>4.973945997157745E-2</v>
      </c>
      <c r="H982" s="46">
        <v>1.8948365703458077E-3</v>
      </c>
      <c r="I982" s="46">
        <v>3.4107058266224538E-2</v>
      </c>
      <c r="J982" s="46">
        <v>0.99999999999999989</v>
      </c>
      <c r="K982" s="98">
        <v>4222</v>
      </c>
      <c r="L982" s="98"/>
      <c r="M982" s="98">
        <v>0.27100000000000002</v>
      </c>
      <c r="N982" s="98">
        <v>0.29899999999999999</v>
      </c>
      <c r="O982" s="46">
        <v>0.435</v>
      </c>
      <c r="P982" s="46">
        <v>0.46500000000000002</v>
      </c>
      <c r="Q982" s="46">
        <v>0.129</v>
      </c>
      <c r="R982" s="46">
        <v>0.15</v>
      </c>
      <c r="S982" s="46">
        <v>3.4000000000000002E-2</v>
      </c>
      <c r="T982" s="46">
        <v>4.4999999999999998E-2</v>
      </c>
      <c r="U982" s="46">
        <v>0</v>
      </c>
      <c r="V982" s="46">
        <v>2E-3</v>
      </c>
      <c r="W982" s="46">
        <v>4.3999999999999997E-2</v>
      </c>
      <c r="X982" s="46">
        <v>5.7000000000000002E-2</v>
      </c>
      <c r="Y982" s="46">
        <v>1E-3</v>
      </c>
      <c r="Z982" s="46">
        <v>4.0000000000000001E-3</v>
      </c>
      <c r="AA982" s="46">
        <v>2.9000000000000001E-2</v>
      </c>
      <c r="AB982" s="46">
        <v>0.04</v>
      </c>
      <c r="AC982" s="46"/>
    </row>
    <row r="983" spans="1:29" x14ac:dyDescent="0.25">
      <c r="A983" s="98" t="s">
        <v>3460</v>
      </c>
      <c r="B983" s="46" t="s">
        <v>162</v>
      </c>
      <c r="C983" s="46">
        <v>0.25294253404108008</v>
      </c>
      <c r="D983" s="46">
        <v>0.2446342026309716</v>
      </c>
      <c r="E983" s="46">
        <v>6.5543503346411264E-2</v>
      </c>
      <c r="F983" s="46">
        <v>1.4078006000461574E-2</v>
      </c>
      <c r="G983" s="46">
        <v>0.39303023309485347</v>
      </c>
      <c r="H983" s="46">
        <v>3.0002307869836141E-3</v>
      </c>
      <c r="I983" s="46">
        <v>2.6771290099238402E-2</v>
      </c>
      <c r="J983" s="46">
        <v>1.0000000000000002</v>
      </c>
      <c r="K983" s="98">
        <v>4333</v>
      </c>
      <c r="L983" s="98"/>
      <c r="M983" s="98" t="s">
        <v>162</v>
      </c>
      <c r="N983" s="98" t="s">
        <v>162</v>
      </c>
      <c r="O983" s="46">
        <v>0.24</v>
      </c>
      <c r="P983" s="46">
        <v>0.26600000000000001</v>
      </c>
      <c r="Q983" s="46">
        <v>0.23200000000000001</v>
      </c>
      <c r="R983" s="46">
        <v>0.25800000000000001</v>
      </c>
      <c r="S983" s="46">
        <v>5.8999999999999997E-2</v>
      </c>
      <c r="T983" s="46">
        <v>7.2999999999999995E-2</v>
      </c>
      <c r="U983" s="46">
        <v>1.0999999999999999E-2</v>
      </c>
      <c r="V983" s="46">
        <v>1.7999999999999999E-2</v>
      </c>
      <c r="W983" s="46">
        <v>0.379</v>
      </c>
      <c r="X983" s="46">
        <v>0.40799999999999997</v>
      </c>
      <c r="Y983" s="46">
        <v>2E-3</v>
      </c>
      <c r="Z983" s="46">
        <v>5.0000000000000001E-3</v>
      </c>
      <c r="AA983" s="46">
        <v>2.1999999999999999E-2</v>
      </c>
      <c r="AB983" s="46">
        <v>3.2000000000000001E-2</v>
      </c>
      <c r="AC983" s="46"/>
    </row>
    <row r="984" spans="1:29" x14ac:dyDescent="0.25">
      <c r="A984" s="98" t="s">
        <v>3461</v>
      </c>
      <c r="B984" s="46" t="s">
        <v>162</v>
      </c>
      <c r="C984" s="46">
        <v>0.41034103410341033</v>
      </c>
      <c r="D984" s="46">
        <v>0.35203520352035206</v>
      </c>
      <c r="E984" s="46">
        <v>6.6006600660066E-2</v>
      </c>
      <c r="F984" s="46">
        <v>5.5005500550055009E-3</v>
      </c>
      <c r="G984" s="46">
        <v>4.1804180418041806E-2</v>
      </c>
      <c r="H984" s="46" t="s">
        <v>162</v>
      </c>
      <c r="I984" s="46">
        <v>0.12431243124312431</v>
      </c>
      <c r="J984" s="46">
        <v>1</v>
      </c>
      <c r="K984" s="98">
        <v>909</v>
      </c>
      <c r="L984" s="98"/>
      <c r="M984" s="98" t="s">
        <v>162</v>
      </c>
      <c r="N984" s="98" t="s">
        <v>162</v>
      </c>
      <c r="O984" s="46">
        <v>0.379</v>
      </c>
      <c r="P984" s="46">
        <v>0.443</v>
      </c>
      <c r="Q984" s="46">
        <v>0.32200000000000001</v>
      </c>
      <c r="R984" s="46">
        <v>0.38400000000000001</v>
      </c>
      <c r="S984" s="46">
        <v>5.1999999999999998E-2</v>
      </c>
      <c r="T984" s="46">
        <v>8.4000000000000005E-2</v>
      </c>
      <c r="U984" s="46">
        <v>2E-3</v>
      </c>
      <c r="V984" s="46">
        <v>1.2999999999999999E-2</v>
      </c>
      <c r="W984" s="46">
        <v>3.1E-2</v>
      </c>
      <c r="X984" s="46">
        <v>5.7000000000000002E-2</v>
      </c>
      <c r="Y984" s="46" t="s">
        <v>162</v>
      </c>
      <c r="Z984" s="46" t="s">
        <v>162</v>
      </c>
      <c r="AA984" s="46">
        <v>0.104</v>
      </c>
      <c r="AB984" s="46">
        <v>0.14699999999999999</v>
      </c>
      <c r="AC984" s="46"/>
    </row>
    <row r="985" spans="1:29" x14ac:dyDescent="0.25">
      <c r="A985" s="98" t="s">
        <v>3462</v>
      </c>
      <c r="B985" s="46" t="s">
        <v>162</v>
      </c>
      <c r="C985" s="46">
        <v>0.21956087824351297</v>
      </c>
      <c r="D985" s="46">
        <v>0.33932135728542911</v>
      </c>
      <c r="E985" s="46">
        <v>0.11077844311377245</v>
      </c>
      <c r="F985" s="46">
        <v>2.4950099800399202E-2</v>
      </c>
      <c r="G985" s="46">
        <v>0.2624750499001996</v>
      </c>
      <c r="H985" s="46">
        <v>1.996007984031936E-3</v>
      </c>
      <c r="I985" s="46">
        <v>4.0918163672654689E-2</v>
      </c>
      <c r="J985" s="46">
        <v>1.0000000000000002</v>
      </c>
      <c r="K985" s="98">
        <v>1002</v>
      </c>
      <c r="L985" s="98"/>
      <c r="M985" s="98" t="s">
        <v>162</v>
      </c>
      <c r="N985" s="98" t="s">
        <v>162</v>
      </c>
      <c r="O985" s="46">
        <v>0.19500000000000001</v>
      </c>
      <c r="P985" s="46">
        <v>0.246</v>
      </c>
      <c r="Q985" s="46">
        <v>0.311</v>
      </c>
      <c r="R985" s="46">
        <v>0.36899999999999999</v>
      </c>
      <c r="S985" s="46">
        <v>9.2999999999999999E-2</v>
      </c>
      <c r="T985" s="46">
        <v>0.13200000000000001</v>
      </c>
      <c r="U985" s="46">
        <v>1.7000000000000001E-2</v>
      </c>
      <c r="V985" s="46">
        <v>3.6999999999999998E-2</v>
      </c>
      <c r="W985" s="46">
        <v>0.23599999999999999</v>
      </c>
      <c r="X985" s="46">
        <v>0.29099999999999998</v>
      </c>
      <c r="Y985" s="46">
        <v>1E-3</v>
      </c>
      <c r="Z985" s="46">
        <v>7.0000000000000001E-3</v>
      </c>
      <c r="AA985" s="46">
        <v>0.03</v>
      </c>
      <c r="AB985" s="46">
        <v>5.5E-2</v>
      </c>
      <c r="AC985" s="46"/>
    </row>
    <row r="986" spans="1:29" x14ac:dyDescent="0.25">
      <c r="A986" s="98" t="s">
        <v>3463</v>
      </c>
      <c r="B986" s="46" t="s">
        <v>162</v>
      </c>
      <c r="C986" s="46">
        <v>0.39189189189189189</v>
      </c>
      <c r="D986" s="46">
        <v>0.18513513513513513</v>
      </c>
      <c r="E986" s="46">
        <v>6.2162162162162166E-2</v>
      </c>
      <c r="F986" s="46">
        <v>9.5945945945945951E-2</v>
      </c>
      <c r="G986" s="46">
        <v>0.23918918918918919</v>
      </c>
      <c r="H986" s="46" t="s">
        <v>162</v>
      </c>
      <c r="I986" s="46">
        <v>2.5675675675675677E-2</v>
      </c>
      <c r="J986" s="46">
        <v>1</v>
      </c>
      <c r="K986" s="98">
        <v>740</v>
      </c>
      <c r="L986" s="98"/>
      <c r="M986" s="98" t="s">
        <v>162</v>
      </c>
      <c r="N986" s="98" t="s">
        <v>162</v>
      </c>
      <c r="O986" s="46">
        <v>0.35699999999999998</v>
      </c>
      <c r="P986" s="46">
        <v>0.42799999999999999</v>
      </c>
      <c r="Q986" s="46">
        <v>0.159</v>
      </c>
      <c r="R986" s="46">
        <v>0.215</v>
      </c>
      <c r="S986" s="46">
        <v>4.7E-2</v>
      </c>
      <c r="T986" s="46">
        <v>8.2000000000000003E-2</v>
      </c>
      <c r="U986" s="46">
        <v>7.6999999999999999E-2</v>
      </c>
      <c r="V986" s="46">
        <v>0.11899999999999999</v>
      </c>
      <c r="W986" s="46">
        <v>0.21</v>
      </c>
      <c r="X986" s="46">
        <v>0.27100000000000002</v>
      </c>
      <c r="Y986" s="46" t="s">
        <v>162</v>
      </c>
      <c r="Z986" s="46" t="s">
        <v>162</v>
      </c>
      <c r="AA986" s="46">
        <v>1.6E-2</v>
      </c>
      <c r="AB986" s="46">
        <v>0.04</v>
      </c>
      <c r="AC986" s="46"/>
    </row>
    <row r="987" spans="1:29" x14ac:dyDescent="0.25">
      <c r="A987" s="98" t="s">
        <v>3464</v>
      </c>
      <c r="B987" s="46" t="s">
        <v>162</v>
      </c>
      <c r="C987" s="46">
        <v>0.14529914529914531</v>
      </c>
      <c r="D987" s="46">
        <v>0.18376068376068377</v>
      </c>
      <c r="E987" s="46">
        <v>5.128205128205128E-2</v>
      </c>
      <c r="F987" s="46">
        <v>2.2792022792022793E-2</v>
      </c>
      <c r="G987" s="46">
        <v>0.56125356125356129</v>
      </c>
      <c r="H987" s="46">
        <v>2.8490028490028491E-3</v>
      </c>
      <c r="I987" s="46">
        <v>3.2763532763532763E-2</v>
      </c>
      <c r="J987" s="46">
        <v>1</v>
      </c>
      <c r="K987" s="98">
        <v>702</v>
      </c>
      <c r="L987" s="98"/>
      <c r="M987" s="98" t="s">
        <v>162</v>
      </c>
      <c r="N987" s="98" t="s">
        <v>162</v>
      </c>
      <c r="O987" s="46">
        <v>0.121</v>
      </c>
      <c r="P987" s="46">
        <v>0.17299999999999999</v>
      </c>
      <c r="Q987" s="46">
        <v>0.157</v>
      </c>
      <c r="R987" s="46">
        <v>0.214</v>
      </c>
      <c r="S987" s="46">
        <v>3.6999999999999998E-2</v>
      </c>
      <c r="T987" s="46">
        <v>7.0000000000000007E-2</v>
      </c>
      <c r="U987" s="46">
        <v>1.4E-2</v>
      </c>
      <c r="V987" s="46">
        <v>3.6999999999999998E-2</v>
      </c>
      <c r="W987" s="46">
        <v>0.52400000000000002</v>
      </c>
      <c r="X987" s="46">
        <v>0.59799999999999998</v>
      </c>
      <c r="Y987" s="46">
        <v>1E-3</v>
      </c>
      <c r="Z987" s="46">
        <v>0.01</v>
      </c>
      <c r="AA987" s="46">
        <v>2.1999999999999999E-2</v>
      </c>
      <c r="AB987" s="46">
        <v>4.9000000000000002E-2</v>
      </c>
      <c r="AC987" s="46"/>
    </row>
    <row r="988" spans="1:29" x14ac:dyDescent="0.25">
      <c r="A988" s="98" t="s">
        <v>3465</v>
      </c>
      <c r="B988" s="46" t="s">
        <v>162</v>
      </c>
      <c r="C988" s="46">
        <v>0.27829099307159355</v>
      </c>
      <c r="D988" s="46">
        <v>0.37759815242494227</v>
      </c>
      <c r="E988" s="46">
        <v>0.1535796766743649</v>
      </c>
      <c r="F988" s="46">
        <v>3.2332563510392612E-2</v>
      </c>
      <c r="G988" s="46">
        <v>0.10912240184757506</v>
      </c>
      <c r="H988" s="46">
        <v>8.660508083140878E-4</v>
      </c>
      <c r="I988" s="46">
        <v>4.8210161662817552E-2</v>
      </c>
      <c r="J988" s="46">
        <v>1</v>
      </c>
      <c r="K988" s="98">
        <v>3464</v>
      </c>
      <c r="L988" s="98"/>
      <c r="M988" s="98" t="s">
        <v>162</v>
      </c>
      <c r="N988" s="98" t="s">
        <v>162</v>
      </c>
      <c r="O988" s="46">
        <v>0.26400000000000001</v>
      </c>
      <c r="P988" s="46">
        <v>0.29299999999999998</v>
      </c>
      <c r="Q988" s="46">
        <v>0.36199999999999999</v>
      </c>
      <c r="R988" s="46">
        <v>0.39400000000000002</v>
      </c>
      <c r="S988" s="46">
        <v>0.14199999999999999</v>
      </c>
      <c r="T988" s="46">
        <v>0.16600000000000001</v>
      </c>
      <c r="U988" s="46">
        <v>2.7E-2</v>
      </c>
      <c r="V988" s="46">
        <v>3.9E-2</v>
      </c>
      <c r="W988" s="46">
        <v>9.9000000000000005E-2</v>
      </c>
      <c r="X988" s="46">
        <v>0.12</v>
      </c>
      <c r="Y988" s="46">
        <v>0</v>
      </c>
      <c r="Z988" s="46">
        <v>3.0000000000000001E-3</v>
      </c>
      <c r="AA988" s="46">
        <v>4.2000000000000003E-2</v>
      </c>
      <c r="AB988" s="46">
        <v>5.6000000000000001E-2</v>
      </c>
      <c r="AC988" s="46"/>
    </row>
    <row r="989" spans="1:29" x14ac:dyDescent="0.25">
      <c r="A989" s="98" t="s">
        <v>3466</v>
      </c>
      <c r="B989" s="46" t="s">
        <v>162</v>
      </c>
      <c r="C989" s="46">
        <v>0.37130801687763715</v>
      </c>
      <c r="D989" s="46">
        <v>0.38115330520393814</v>
      </c>
      <c r="E989" s="46">
        <v>8.0168776371308023E-2</v>
      </c>
      <c r="F989" s="46">
        <v>2.2503516174402251E-2</v>
      </c>
      <c r="G989" s="46">
        <v>9.8452883263009841E-2</v>
      </c>
      <c r="H989" s="46">
        <v>5.6258790436005627E-3</v>
      </c>
      <c r="I989" s="46">
        <v>4.0787623066104076E-2</v>
      </c>
      <c r="J989" s="46">
        <v>1</v>
      </c>
      <c r="K989" s="98">
        <v>711</v>
      </c>
      <c r="L989" s="98"/>
      <c r="M989" s="98" t="s">
        <v>162</v>
      </c>
      <c r="N989" s="98" t="s">
        <v>162</v>
      </c>
      <c r="O989" s="46">
        <v>0.33700000000000002</v>
      </c>
      <c r="P989" s="46">
        <v>0.40699999999999997</v>
      </c>
      <c r="Q989" s="46">
        <v>0.34599999999999997</v>
      </c>
      <c r="R989" s="46">
        <v>0.41699999999999998</v>
      </c>
      <c r="S989" s="46">
        <v>6.2E-2</v>
      </c>
      <c r="T989" s="46">
        <v>0.10199999999999999</v>
      </c>
      <c r="U989" s="46">
        <v>1.4E-2</v>
      </c>
      <c r="V989" s="46">
        <v>3.5999999999999997E-2</v>
      </c>
      <c r="W989" s="46">
        <v>7.9000000000000001E-2</v>
      </c>
      <c r="X989" s="46">
        <v>0.123</v>
      </c>
      <c r="Y989" s="46">
        <v>2E-3</v>
      </c>
      <c r="Z989" s="46">
        <v>1.4E-2</v>
      </c>
      <c r="AA989" s="46">
        <v>2.9000000000000001E-2</v>
      </c>
      <c r="AB989" s="46">
        <v>5.8000000000000003E-2</v>
      </c>
      <c r="AC989" s="46"/>
    </row>
    <row r="990" spans="1:29" x14ac:dyDescent="0.25">
      <c r="A990" s="98" t="s">
        <v>3467</v>
      </c>
      <c r="B990" s="46">
        <v>4.5176960444136015E-2</v>
      </c>
      <c r="C990" s="46">
        <v>0.28379597501734904</v>
      </c>
      <c r="D990" s="46">
        <v>0.26568355308813324</v>
      </c>
      <c r="E990" s="46">
        <v>8.5045107564191535E-2</v>
      </c>
      <c r="F990" s="46">
        <v>2.8036086051353225E-2</v>
      </c>
      <c r="G990" s="46">
        <v>0.25114503816793893</v>
      </c>
      <c r="H990" s="46">
        <v>3.0534351145038168E-3</v>
      </c>
      <c r="I990" s="46">
        <v>3.8063844552394172E-2</v>
      </c>
      <c r="J990" s="46">
        <v>0.99999999999999989</v>
      </c>
      <c r="K990" s="98">
        <v>28820</v>
      </c>
      <c r="L990" s="98"/>
      <c r="M990" s="98">
        <v>4.2999999999999997E-2</v>
      </c>
      <c r="N990" s="98">
        <v>4.8000000000000001E-2</v>
      </c>
      <c r="O990" s="46">
        <v>0.27900000000000003</v>
      </c>
      <c r="P990" s="46">
        <v>0.28899999999999998</v>
      </c>
      <c r="Q990" s="46">
        <v>0.26100000000000001</v>
      </c>
      <c r="R990" s="46">
        <v>0.27100000000000002</v>
      </c>
      <c r="S990" s="46">
        <v>8.2000000000000003E-2</v>
      </c>
      <c r="T990" s="46">
        <v>8.7999999999999995E-2</v>
      </c>
      <c r="U990" s="46">
        <v>2.5999999999999999E-2</v>
      </c>
      <c r="V990" s="46">
        <v>0.03</v>
      </c>
      <c r="W990" s="46">
        <v>0.246</v>
      </c>
      <c r="X990" s="46">
        <v>0.25600000000000001</v>
      </c>
      <c r="Y990" s="46">
        <v>2E-3</v>
      </c>
      <c r="Z990" s="46">
        <v>4.0000000000000001E-3</v>
      </c>
      <c r="AA990" s="46">
        <v>3.5999999999999997E-2</v>
      </c>
      <c r="AB990" s="46">
        <v>0.04</v>
      </c>
      <c r="AC990" s="46"/>
    </row>
    <row r="991" spans="1:29" x14ac:dyDescent="0.25">
      <c r="A991" s="98" t="s">
        <v>3468</v>
      </c>
      <c r="B991" s="46" t="s">
        <v>162</v>
      </c>
      <c r="C991" s="46">
        <v>0.23388116308470291</v>
      </c>
      <c r="D991" s="46">
        <v>0.28445006321112515</v>
      </c>
      <c r="E991" s="46">
        <v>0.13021491782553729</v>
      </c>
      <c r="F991" s="46">
        <v>2.402022756005057E-2</v>
      </c>
      <c r="G991" s="46">
        <v>0.27939317319848295</v>
      </c>
      <c r="H991" s="46">
        <v>3.7926675094816687E-3</v>
      </c>
      <c r="I991" s="46">
        <v>4.4247787610619468E-2</v>
      </c>
      <c r="J991" s="46">
        <v>1.0000000000000002</v>
      </c>
      <c r="K991" s="98">
        <v>791</v>
      </c>
      <c r="L991" s="98"/>
      <c r="M991" s="98" t="s">
        <v>162</v>
      </c>
      <c r="N991" s="98" t="s">
        <v>162</v>
      </c>
      <c r="O991" s="46">
        <v>0.20599999999999999</v>
      </c>
      <c r="P991" s="46">
        <v>0.26500000000000001</v>
      </c>
      <c r="Q991" s="46">
        <v>0.254</v>
      </c>
      <c r="R991" s="46">
        <v>0.317</v>
      </c>
      <c r="S991" s="46">
        <v>0.109</v>
      </c>
      <c r="T991" s="46">
        <v>0.155</v>
      </c>
      <c r="U991" s="46">
        <v>1.4999999999999999E-2</v>
      </c>
      <c r="V991" s="46">
        <v>3.6999999999999998E-2</v>
      </c>
      <c r="W991" s="46">
        <v>0.249</v>
      </c>
      <c r="X991" s="46">
        <v>0.312</v>
      </c>
      <c r="Y991" s="46">
        <v>1E-3</v>
      </c>
      <c r="Z991" s="46">
        <v>1.0999999999999999E-2</v>
      </c>
      <c r="AA991" s="46">
        <v>3.2000000000000001E-2</v>
      </c>
      <c r="AB991" s="46">
        <v>6.0999999999999999E-2</v>
      </c>
      <c r="AC991" s="46"/>
    </row>
    <row r="992" spans="1:29" x14ac:dyDescent="0.25">
      <c r="A992" s="98" t="s">
        <v>3469</v>
      </c>
      <c r="B992" s="46" t="s">
        <v>162</v>
      </c>
      <c r="C992" s="46">
        <v>0.27791563275434245</v>
      </c>
      <c r="D992" s="46">
        <v>0.32506203473945411</v>
      </c>
      <c r="E992" s="46">
        <v>0.13895781637717122</v>
      </c>
      <c r="F992" s="46">
        <v>2.2332506203473945E-2</v>
      </c>
      <c r="G992" s="46">
        <v>0.21836228287841192</v>
      </c>
      <c r="H992" s="46" t="s">
        <v>162</v>
      </c>
      <c r="I992" s="46">
        <v>1.7369727047146403E-2</v>
      </c>
      <c r="J992" s="46">
        <v>1</v>
      </c>
      <c r="K992" s="98">
        <v>403</v>
      </c>
      <c r="L992" s="98"/>
      <c r="M992" s="98" t="s">
        <v>162</v>
      </c>
      <c r="N992" s="98" t="s">
        <v>162</v>
      </c>
      <c r="O992" s="46">
        <v>0.23599999999999999</v>
      </c>
      <c r="P992" s="46">
        <v>0.32400000000000001</v>
      </c>
      <c r="Q992" s="46">
        <v>0.28100000000000003</v>
      </c>
      <c r="R992" s="46">
        <v>0.372</v>
      </c>
      <c r="S992" s="46">
        <v>0.109</v>
      </c>
      <c r="T992" s="46">
        <v>0.17599999999999999</v>
      </c>
      <c r="U992" s="46">
        <v>1.2E-2</v>
      </c>
      <c r="V992" s="46">
        <v>4.2000000000000003E-2</v>
      </c>
      <c r="W992" s="46">
        <v>0.18099999999999999</v>
      </c>
      <c r="X992" s="46">
        <v>0.26100000000000001</v>
      </c>
      <c r="Y992" s="46" t="s">
        <v>162</v>
      </c>
      <c r="Z992" s="46" t="s">
        <v>162</v>
      </c>
      <c r="AA992" s="46">
        <v>8.0000000000000002E-3</v>
      </c>
      <c r="AB992" s="46">
        <v>3.5000000000000003E-2</v>
      </c>
      <c r="AC992" s="46"/>
    </row>
    <row r="993" spans="1:29" x14ac:dyDescent="0.25">
      <c r="A993" s="98" t="s">
        <v>3470</v>
      </c>
      <c r="B993" s="46" t="s">
        <v>162</v>
      </c>
      <c r="C993" s="46">
        <v>7.1910112359550568E-2</v>
      </c>
      <c r="D993" s="46">
        <v>0.2</v>
      </c>
      <c r="E993" s="46">
        <v>6.5168539325842698E-2</v>
      </c>
      <c r="F993" s="46">
        <v>4.4943820224719105E-3</v>
      </c>
      <c r="G993" s="46">
        <v>0.60449438202247197</v>
      </c>
      <c r="H993" s="46">
        <v>1.1235955056179775E-2</v>
      </c>
      <c r="I993" s="46">
        <v>4.2696629213483148E-2</v>
      </c>
      <c r="J993" s="46">
        <v>1.0000000000000002</v>
      </c>
      <c r="K993" s="98">
        <v>445</v>
      </c>
      <c r="L993" s="98"/>
      <c r="M993" s="98" t="s">
        <v>162</v>
      </c>
      <c r="N993" s="98" t="s">
        <v>162</v>
      </c>
      <c r="O993" s="46">
        <v>5.0999999999999997E-2</v>
      </c>
      <c r="P993" s="46">
        <v>0.1</v>
      </c>
      <c r="Q993" s="46">
        <v>0.16500000000000001</v>
      </c>
      <c r="R993" s="46">
        <v>0.24</v>
      </c>
      <c r="S993" s="46">
        <v>4.5999999999999999E-2</v>
      </c>
      <c r="T993" s="46">
        <v>9.1999999999999998E-2</v>
      </c>
      <c r="U993" s="46">
        <v>1E-3</v>
      </c>
      <c r="V993" s="46">
        <v>1.6E-2</v>
      </c>
      <c r="W993" s="46">
        <v>0.55800000000000005</v>
      </c>
      <c r="X993" s="46">
        <v>0.64900000000000002</v>
      </c>
      <c r="Y993" s="46">
        <v>5.0000000000000001E-3</v>
      </c>
      <c r="Z993" s="46">
        <v>2.5999999999999999E-2</v>
      </c>
      <c r="AA993" s="46">
        <v>2.8000000000000001E-2</v>
      </c>
      <c r="AB993" s="46">
        <v>6.6000000000000003E-2</v>
      </c>
      <c r="AC993" s="46"/>
    </row>
    <row r="994" spans="1:29" x14ac:dyDescent="0.25">
      <c r="A994" s="98" t="s">
        <v>3471</v>
      </c>
      <c r="B994" s="46">
        <v>8.4745762711864406E-3</v>
      </c>
      <c r="C994" s="46">
        <v>1.6949152542372881E-3</v>
      </c>
      <c r="D994" s="46">
        <v>0.86610169491525424</v>
      </c>
      <c r="E994" s="46">
        <v>9.3220338983050849E-2</v>
      </c>
      <c r="F994" s="46">
        <v>1.6949152542372881E-3</v>
      </c>
      <c r="G994" s="46">
        <v>3.3898305084745762E-3</v>
      </c>
      <c r="H994" s="46" t="s">
        <v>162</v>
      </c>
      <c r="I994" s="46">
        <v>2.5423728813559324E-2</v>
      </c>
      <c r="J994" s="46">
        <v>0.99999999999999989</v>
      </c>
      <c r="K994" s="98">
        <v>590</v>
      </c>
      <c r="L994" s="98"/>
      <c r="M994" s="98">
        <v>4.0000000000000001E-3</v>
      </c>
      <c r="N994" s="98">
        <v>0.02</v>
      </c>
      <c r="O994" s="46">
        <v>0</v>
      </c>
      <c r="P994" s="46">
        <v>0.01</v>
      </c>
      <c r="Q994" s="46">
        <v>0.83599999999999997</v>
      </c>
      <c r="R994" s="46">
        <v>0.89100000000000001</v>
      </c>
      <c r="S994" s="46">
        <v>7.1999999999999995E-2</v>
      </c>
      <c r="T994" s="46">
        <v>0.11899999999999999</v>
      </c>
      <c r="U994" s="46">
        <v>0</v>
      </c>
      <c r="V994" s="46">
        <v>0.01</v>
      </c>
      <c r="W994" s="46">
        <v>1E-3</v>
      </c>
      <c r="X994" s="46">
        <v>1.2E-2</v>
      </c>
      <c r="Y994" s="46" t="s">
        <v>162</v>
      </c>
      <c r="Z994" s="46" t="s">
        <v>162</v>
      </c>
      <c r="AA994" s="46">
        <v>1.4999999999999999E-2</v>
      </c>
      <c r="AB994" s="46">
        <v>4.2000000000000003E-2</v>
      </c>
      <c r="AC994" s="46"/>
    </row>
    <row r="995" spans="1:29" x14ac:dyDescent="0.25">
      <c r="A995" s="98" t="s">
        <v>3472</v>
      </c>
      <c r="B995" s="46">
        <v>8.9993706733794837E-2</v>
      </c>
      <c r="C995" s="46">
        <v>0.23348017621145375</v>
      </c>
      <c r="D995" s="46">
        <v>0.23851478917558214</v>
      </c>
      <c r="E995" s="46">
        <v>8.9993706733794837E-2</v>
      </c>
      <c r="F995" s="46">
        <v>4.5940843297671494E-2</v>
      </c>
      <c r="G995" s="46">
        <v>0.27438640654499685</v>
      </c>
      <c r="H995" s="46">
        <v>3.1466331025802393E-3</v>
      </c>
      <c r="I995" s="46">
        <v>2.4543738200125866E-2</v>
      </c>
      <c r="J995" s="46">
        <v>1</v>
      </c>
      <c r="K995" s="98">
        <v>1589</v>
      </c>
      <c r="L995" s="98"/>
      <c r="M995" s="98">
        <v>7.6999999999999999E-2</v>
      </c>
      <c r="N995" s="98">
        <v>0.105</v>
      </c>
      <c r="O995" s="46">
        <v>0.21299999999999999</v>
      </c>
      <c r="P995" s="46">
        <v>0.255</v>
      </c>
      <c r="Q995" s="46">
        <v>0.218</v>
      </c>
      <c r="R995" s="46">
        <v>0.26</v>
      </c>
      <c r="S995" s="46">
        <v>7.6999999999999999E-2</v>
      </c>
      <c r="T995" s="46">
        <v>0.105</v>
      </c>
      <c r="U995" s="46">
        <v>3.6999999999999998E-2</v>
      </c>
      <c r="V995" s="46">
        <v>5.7000000000000002E-2</v>
      </c>
      <c r="W995" s="46">
        <v>0.253</v>
      </c>
      <c r="X995" s="46">
        <v>0.29699999999999999</v>
      </c>
      <c r="Y995" s="46">
        <v>1E-3</v>
      </c>
      <c r="Z995" s="46">
        <v>7.0000000000000001E-3</v>
      </c>
      <c r="AA995" s="46">
        <v>1.7999999999999999E-2</v>
      </c>
      <c r="AB995" s="46">
        <v>3.3000000000000002E-2</v>
      </c>
      <c r="AC995" s="46"/>
    </row>
    <row r="996" spans="1:29" x14ac:dyDescent="0.25">
      <c r="A996" s="98" t="s">
        <v>3473</v>
      </c>
      <c r="B996" s="46">
        <v>0.27630868861305991</v>
      </c>
      <c r="C996" s="46">
        <v>0.42741500269832705</v>
      </c>
      <c r="D996" s="46">
        <v>0.15542363734484618</v>
      </c>
      <c r="E996" s="46">
        <v>5.0188882892606583E-2</v>
      </c>
      <c r="F996" s="46">
        <v>4.8569886670264432E-3</v>
      </c>
      <c r="G996" s="46">
        <v>5.5585536967080407E-2</v>
      </c>
      <c r="H996" s="46">
        <v>2.6983270372369131E-3</v>
      </c>
      <c r="I996" s="46">
        <v>2.7522935779816515E-2</v>
      </c>
      <c r="J996" s="46">
        <v>1</v>
      </c>
      <c r="K996" s="98">
        <v>1853</v>
      </c>
      <c r="L996" s="98"/>
      <c r="M996" s="98">
        <v>0.25600000000000001</v>
      </c>
      <c r="N996" s="98">
        <v>0.29699999999999999</v>
      </c>
      <c r="O996" s="46">
        <v>0.40500000000000003</v>
      </c>
      <c r="P996" s="46">
        <v>0.45</v>
      </c>
      <c r="Q996" s="46">
        <v>0.14000000000000001</v>
      </c>
      <c r="R996" s="46">
        <v>0.17299999999999999</v>
      </c>
      <c r="S996" s="46">
        <v>4.1000000000000002E-2</v>
      </c>
      <c r="T996" s="46">
        <v>6.0999999999999999E-2</v>
      </c>
      <c r="U996" s="46">
        <v>3.0000000000000001E-3</v>
      </c>
      <c r="V996" s="46">
        <v>8.9999999999999993E-3</v>
      </c>
      <c r="W996" s="46">
        <v>4.5999999999999999E-2</v>
      </c>
      <c r="X996" s="46">
        <v>6.7000000000000004E-2</v>
      </c>
      <c r="Y996" s="46">
        <v>1E-3</v>
      </c>
      <c r="Z996" s="46">
        <v>6.0000000000000001E-3</v>
      </c>
      <c r="AA996" s="46">
        <v>2.1000000000000001E-2</v>
      </c>
      <c r="AB996" s="46">
        <v>3.5999999999999997E-2</v>
      </c>
      <c r="AC996" s="46"/>
    </row>
    <row r="997" spans="1:29" x14ac:dyDescent="0.25">
      <c r="A997" s="98" t="s">
        <v>3474</v>
      </c>
      <c r="B997" s="46" t="s">
        <v>162</v>
      </c>
      <c r="C997" s="46">
        <v>0.27987254381306426</v>
      </c>
      <c r="D997" s="46">
        <v>0.16994158258098779</v>
      </c>
      <c r="E997" s="46">
        <v>0.1046202867764206</v>
      </c>
      <c r="F997" s="46">
        <v>1.4869888475836431E-2</v>
      </c>
      <c r="G997" s="46">
        <v>0.4030801911842804</v>
      </c>
      <c r="H997" s="46">
        <v>8.4970791290493886E-3</v>
      </c>
      <c r="I997" s="46">
        <v>1.9118428040361127E-2</v>
      </c>
      <c r="J997" s="46">
        <v>1</v>
      </c>
      <c r="K997" s="98">
        <v>1883</v>
      </c>
      <c r="L997" s="98"/>
      <c r="M997" s="98" t="s">
        <v>162</v>
      </c>
      <c r="N997" s="98" t="s">
        <v>162</v>
      </c>
      <c r="O997" s="46">
        <v>0.26</v>
      </c>
      <c r="P997" s="46">
        <v>0.30099999999999999</v>
      </c>
      <c r="Q997" s="46">
        <v>0.154</v>
      </c>
      <c r="R997" s="46">
        <v>0.188</v>
      </c>
      <c r="S997" s="46">
        <v>9.1999999999999998E-2</v>
      </c>
      <c r="T997" s="46">
        <v>0.11899999999999999</v>
      </c>
      <c r="U997" s="46">
        <v>0.01</v>
      </c>
      <c r="V997" s="46">
        <v>2.1000000000000001E-2</v>
      </c>
      <c r="W997" s="46">
        <v>0.38100000000000001</v>
      </c>
      <c r="X997" s="46">
        <v>0.42499999999999999</v>
      </c>
      <c r="Y997" s="46">
        <v>5.0000000000000001E-3</v>
      </c>
      <c r="Z997" s="46">
        <v>1.4E-2</v>
      </c>
      <c r="AA997" s="46">
        <v>1.4E-2</v>
      </c>
      <c r="AB997" s="46">
        <v>2.5999999999999999E-2</v>
      </c>
      <c r="AC997" s="46"/>
    </row>
    <row r="998" spans="1:29" x14ac:dyDescent="0.25">
      <c r="A998" s="98" t="s">
        <v>3475</v>
      </c>
      <c r="B998" s="46" t="s">
        <v>162</v>
      </c>
      <c r="C998" s="46">
        <v>0.49494949494949497</v>
      </c>
      <c r="D998" s="46">
        <v>0.32121212121212123</v>
      </c>
      <c r="E998" s="46">
        <v>7.2727272727272724E-2</v>
      </c>
      <c r="F998" s="46">
        <v>1.0101010101010102E-2</v>
      </c>
      <c r="G998" s="46">
        <v>3.0303030303030304E-2</v>
      </c>
      <c r="H998" s="46" t="s">
        <v>162</v>
      </c>
      <c r="I998" s="46">
        <v>7.0707070707070704E-2</v>
      </c>
      <c r="J998" s="46">
        <v>1</v>
      </c>
      <c r="K998" s="98">
        <v>495</v>
      </c>
      <c r="L998" s="98"/>
      <c r="M998" s="98" t="s">
        <v>162</v>
      </c>
      <c r="N998" s="98" t="s">
        <v>162</v>
      </c>
      <c r="O998" s="46">
        <v>0.45100000000000001</v>
      </c>
      <c r="P998" s="46">
        <v>0.53900000000000003</v>
      </c>
      <c r="Q998" s="46">
        <v>0.28199999999999997</v>
      </c>
      <c r="R998" s="46">
        <v>0.36399999999999999</v>
      </c>
      <c r="S998" s="46">
        <v>5.2999999999999999E-2</v>
      </c>
      <c r="T998" s="46">
        <v>9.9000000000000005E-2</v>
      </c>
      <c r="U998" s="46">
        <v>4.0000000000000001E-3</v>
      </c>
      <c r="V998" s="46">
        <v>2.3E-2</v>
      </c>
      <c r="W998" s="46">
        <v>1.7999999999999999E-2</v>
      </c>
      <c r="X998" s="46">
        <v>4.9000000000000002E-2</v>
      </c>
      <c r="Y998" s="46" t="s">
        <v>162</v>
      </c>
      <c r="Z998" s="46" t="s">
        <v>162</v>
      </c>
      <c r="AA998" s="46">
        <v>5.0999999999999997E-2</v>
      </c>
      <c r="AB998" s="46">
        <v>9.7000000000000003E-2</v>
      </c>
      <c r="AC998" s="46"/>
    </row>
    <row r="999" spans="1:29" x14ac:dyDescent="0.25">
      <c r="A999" s="98" t="s">
        <v>3476</v>
      </c>
      <c r="B999" s="46" t="s">
        <v>162</v>
      </c>
      <c r="C999" s="46">
        <v>0.20066889632107024</v>
      </c>
      <c r="D999" s="46">
        <v>0.32775919732441472</v>
      </c>
      <c r="E999" s="46">
        <v>0.15384615384615385</v>
      </c>
      <c r="F999" s="46">
        <v>2.0066889632107024E-2</v>
      </c>
      <c r="G999" s="46">
        <v>0.25083612040133779</v>
      </c>
      <c r="H999" s="46" t="s">
        <v>162</v>
      </c>
      <c r="I999" s="46">
        <v>4.6822742474916385E-2</v>
      </c>
      <c r="J999" s="46">
        <v>1</v>
      </c>
      <c r="K999" s="98">
        <v>299</v>
      </c>
      <c r="L999" s="98"/>
      <c r="M999" s="98" t="s">
        <v>162</v>
      </c>
      <c r="N999" s="98" t="s">
        <v>162</v>
      </c>
      <c r="O999" s="46">
        <v>0.159</v>
      </c>
      <c r="P999" s="46">
        <v>0.25</v>
      </c>
      <c r="Q999" s="46">
        <v>0.27700000000000002</v>
      </c>
      <c r="R999" s="46">
        <v>0.38300000000000001</v>
      </c>
      <c r="S999" s="46">
        <v>0.11700000000000001</v>
      </c>
      <c r="T999" s="46">
        <v>0.19900000000000001</v>
      </c>
      <c r="U999" s="46">
        <v>8.9999999999999993E-3</v>
      </c>
      <c r="V999" s="46">
        <v>4.2999999999999997E-2</v>
      </c>
      <c r="W999" s="46">
        <v>0.20499999999999999</v>
      </c>
      <c r="X999" s="46">
        <v>0.30299999999999999</v>
      </c>
      <c r="Y999" s="46" t="s">
        <v>162</v>
      </c>
      <c r="Z999" s="46" t="s">
        <v>162</v>
      </c>
      <c r="AA999" s="46">
        <v>2.8000000000000001E-2</v>
      </c>
      <c r="AB999" s="46">
        <v>7.6999999999999999E-2</v>
      </c>
      <c r="AC999" s="46"/>
    </row>
    <row r="1000" spans="1:29" x14ac:dyDescent="0.25">
      <c r="A1000" s="98" t="s">
        <v>3477</v>
      </c>
      <c r="B1000" s="46" t="s">
        <v>162</v>
      </c>
      <c r="C1000" s="46">
        <v>0.3203125</v>
      </c>
      <c r="D1000" s="46">
        <v>0.22916666666666666</v>
      </c>
      <c r="E1000" s="46">
        <v>9.1145833333333329E-2</v>
      </c>
      <c r="F1000" s="46">
        <v>0.15104166666666666</v>
      </c>
      <c r="G1000" s="46">
        <v>0.1875</v>
      </c>
      <c r="H1000" s="46" t="s">
        <v>162</v>
      </c>
      <c r="I1000" s="46">
        <v>2.0833333333333332E-2</v>
      </c>
      <c r="J1000" s="46">
        <v>1</v>
      </c>
      <c r="K1000" s="98">
        <v>384</v>
      </c>
      <c r="L1000" s="98"/>
      <c r="M1000" s="98" t="s">
        <v>162</v>
      </c>
      <c r="N1000" s="98" t="s">
        <v>162</v>
      </c>
      <c r="O1000" s="46">
        <v>0.27600000000000002</v>
      </c>
      <c r="P1000" s="46">
        <v>0.36899999999999999</v>
      </c>
      <c r="Q1000" s="46">
        <v>0.19</v>
      </c>
      <c r="R1000" s="46">
        <v>0.27400000000000002</v>
      </c>
      <c r="S1000" s="46">
        <v>6.6000000000000003E-2</v>
      </c>
      <c r="T1000" s="46">
        <v>0.124</v>
      </c>
      <c r="U1000" s="46">
        <v>0.11899999999999999</v>
      </c>
      <c r="V1000" s="46">
        <v>0.19</v>
      </c>
      <c r="W1000" s="46">
        <v>0.152</v>
      </c>
      <c r="X1000" s="46">
        <v>0.23</v>
      </c>
      <c r="Y1000" s="46" t="s">
        <v>162</v>
      </c>
      <c r="Z1000" s="46" t="s">
        <v>162</v>
      </c>
      <c r="AA1000" s="46">
        <v>1.0999999999999999E-2</v>
      </c>
      <c r="AB1000" s="46">
        <v>4.1000000000000002E-2</v>
      </c>
      <c r="AC1000" s="46"/>
    </row>
    <row r="1001" spans="1:29" x14ac:dyDescent="0.25">
      <c r="A1001" s="98" t="s">
        <v>3478</v>
      </c>
      <c r="B1001" s="46" t="s">
        <v>162</v>
      </c>
      <c r="C1001" s="46">
        <v>7.407407407407407E-2</v>
      </c>
      <c r="D1001" s="46">
        <v>0.21548821548821548</v>
      </c>
      <c r="E1001" s="46">
        <v>0.16498316498316498</v>
      </c>
      <c r="F1001" s="46">
        <v>2.3569023569023569E-2</v>
      </c>
      <c r="G1001" s="46">
        <v>0.48484848484848486</v>
      </c>
      <c r="H1001" s="46">
        <v>3.3670033670033669E-3</v>
      </c>
      <c r="I1001" s="46">
        <v>3.3670033670033669E-2</v>
      </c>
      <c r="J1001" s="46">
        <v>1</v>
      </c>
      <c r="K1001" s="98">
        <v>297</v>
      </c>
      <c r="L1001" s="98"/>
      <c r="M1001" s="98" t="s">
        <v>162</v>
      </c>
      <c r="N1001" s="98" t="s">
        <v>162</v>
      </c>
      <c r="O1001" s="46">
        <v>4.9000000000000002E-2</v>
      </c>
      <c r="P1001" s="46">
        <v>0.11</v>
      </c>
      <c r="Q1001" s="46">
        <v>0.17299999999999999</v>
      </c>
      <c r="R1001" s="46">
        <v>0.26600000000000001</v>
      </c>
      <c r="S1001" s="46">
        <v>0.127</v>
      </c>
      <c r="T1001" s="46">
        <v>0.21099999999999999</v>
      </c>
      <c r="U1001" s="46">
        <v>1.0999999999999999E-2</v>
      </c>
      <c r="V1001" s="46">
        <v>4.8000000000000001E-2</v>
      </c>
      <c r="W1001" s="46">
        <v>0.42899999999999999</v>
      </c>
      <c r="X1001" s="46">
        <v>0.54200000000000004</v>
      </c>
      <c r="Y1001" s="46">
        <v>1E-3</v>
      </c>
      <c r="Z1001" s="46">
        <v>1.9E-2</v>
      </c>
      <c r="AA1001" s="46">
        <v>1.7999999999999999E-2</v>
      </c>
      <c r="AB1001" s="46">
        <v>6.0999999999999999E-2</v>
      </c>
      <c r="AC1001" s="46"/>
    </row>
    <row r="1002" spans="1:29" x14ac:dyDescent="0.25">
      <c r="A1002" s="98" t="s">
        <v>3479</v>
      </c>
      <c r="B1002" s="46" t="s">
        <v>162</v>
      </c>
      <c r="C1002" s="46">
        <v>0.2817725752508361</v>
      </c>
      <c r="D1002" s="46">
        <v>0.42725752508361203</v>
      </c>
      <c r="E1002" s="46">
        <v>0.12207357859531773</v>
      </c>
      <c r="F1002" s="46">
        <v>3.0100334448160536E-2</v>
      </c>
      <c r="G1002" s="46">
        <v>0.10953177257525083</v>
      </c>
      <c r="H1002" s="46">
        <v>2.508361204013378E-3</v>
      </c>
      <c r="I1002" s="46">
        <v>2.6755852842809364E-2</v>
      </c>
      <c r="J1002" s="46">
        <v>1</v>
      </c>
      <c r="K1002" s="98">
        <v>1196</v>
      </c>
      <c r="L1002" s="98"/>
      <c r="M1002" s="98" t="s">
        <v>162</v>
      </c>
      <c r="N1002" s="98" t="s">
        <v>162</v>
      </c>
      <c r="O1002" s="46">
        <v>0.25700000000000001</v>
      </c>
      <c r="P1002" s="46">
        <v>0.308</v>
      </c>
      <c r="Q1002" s="46">
        <v>0.39900000000000002</v>
      </c>
      <c r="R1002" s="46">
        <v>0.45500000000000002</v>
      </c>
      <c r="S1002" s="46">
        <v>0.105</v>
      </c>
      <c r="T1002" s="46">
        <v>0.14199999999999999</v>
      </c>
      <c r="U1002" s="46">
        <v>2.1999999999999999E-2</v>
      </c>
      <c r="V1002" s="46">
        <v>4.1000000000000002E-2</v>
      </c>
      <c r="W1002" s="46">
        <v>9.2999999999999999E-2</v>
      </c>
      <c r="X1002" s="46">
        <v>0.128</v>
      </c>
      <c r="Y1002" s="46">
        <v>1E-3</v>
      </c>
      <c r="Z1002" s="46">
        <v>7.0000000000000001E-3</v>
      </c>
      <c r="AA1002" s="46">
        <v>1.9E-2</v>
      </c>
      <c r="AB1002" s="46">
        <v>3.7999999999999999E-2</v>
      </c>
      <c r="AC1002" s="46"/>
    </row>
    <row r="1003" spans="1:29" x14ac:dyDescent="0.25">
      <c r="A1003" s="98" t="s">
        <v>3480</v>
      </c>
      <c r="B1003" s="46" t="s">
        <v>162</v>
      </c>
      <c r="C1003" s="46">
        <v>0.44525547445255476</v>
      </c>
      <c r="D1003" s="46">
        <v>0.31386861313868614</v>
      </c>
      <c r="E1003" s="46">
        <v>6.9343065693430656E-2</v>
      </c>
      <c r="F1003" s="46">
        <v>3.2846715328467155E-2</v>
      </c>
      <c r="G1003" s="46">
        <v>9.1240875912408759E-2</v>
      </c>
      <c r="H1003" s="46" t="s">
        <v>162</v>
      </c>
      <c r="I1003" s="46">
        <v>4.7445255474452552E-2</v>
      </c>
      <c r="J1003" s="46">
        <v>0.99999999999999989</v>
      </c>
      <c r="K1003" s="98">
        <v>274</v>
      </c>
      <c r="L1003" s="98"/>
      <c r="M1003" s="98" t="s">
        <v>162</v>
      </c>
      <c r="N1003" s="98" t="s">
        <v>162</v>
      </c>
      <c r="O1003" s="46">
        <v>0.38800000000000001</v>
      </c>
      <c r="P1003" s="46">
        <v>0.504</v>
      </c>
      <c r="Q1003" s="46">
        <v>0.26200000000000001</v>
      </c>
      <c r="R1003" s="46">
        <v>0.371</v>
      </c>
      <c r="S1003" s="46">
        <v>4.4999999999999998E-2</v>
      </c>
      <c r="T1003" s="46">
        <v>0.106</v>
      </c>
      <c r="U1003" s="46">
        <v>1.7000000000000001E-2</v>
      </c>
      <c r="V1003" s="46">
        <v>6.0999999999999999E-2</v>
      </c>
      <c r="W1003" s="46">
        <v>6.3E-2</v>
      </c>
      <c r="X1003" s="46">
        <v>0.13100000000000001</v>
      </c>
      <c r="Y1003" s="46" t="s">
        <v>162</v>
      </c>
      <c r="Z1003" s="46" t="s">
        <v>162</v>
      </c>
      <c r="AA1003" s="46">
        <v>2.8000000000000001E-2</v>
      </c>
      <c r="AB1003" s="46">
        <v>7.9000000000000001E-2</v>
      </c>
      <c r="AC1003" s="46"/>
    </row>
    <row r="1004" spans="1:29" x14ac:dyDescent="0.25">
      <c r="A1004" s="98" t="s">
        <v>3481</v>
      </c>
      <c r="B1004" s="46">
        <v>5.5767823754166328E-2</v>
      </c>
      <c r="C1004" s="46">
        <v>0.27079099260222744</v>
      </c>
      <c r="D1004" s="46">
        <v>0.25380050402406307</v>
      </c>
      <c r="E1004" s="46">
        <v>0.10511340541419396</v>
      </c>
      <c r="F1004" s="46">
        <v>3.0322737988781399E-2</v>
      </c>
      <c r="G1004" s="46">
        <v>0.25217461994959761</v>
      </c>
      <c r="H1004" s="46">
        <v>3.4956507601008047E-3</v>
      </c>
      <c r="I1004" s="46">
        <v>2.8534265506869359E-2</v>
      </c>
      <c r="J1004" s="46">
        <v>1</v>
      </c>
      <c r="K1004" s="98">
        <v>12301</v>
      </c>
      <c r="L1004" s="98"/>
      <c r="M1004" s="98">
        <v>5.1999999999999998E-2</v>
      </c>
      <c r="N1004" s="98">
        <v>0.06</v>
      </c>
      <c r="O1004" s="46">
        <v>0.26300000000000001</v>
      </c>
      <c r="P1004" s="46">
        <v>0.27900000000000003</v>
      </c>
      <c r="Q1004" s="46">
        <v>0.246</v>
      </c>
      <c r="R1004" s="46">
        <v>0.26200000000000001</v>
      </c>
      <c r="S1004" s="46">
        <v>0.1</v>
      </c>
      <c r="T1004" s="46">
        <v>0.111</v>
      </c>
      <c r="U1004" s="46">
        <v>2.7E-2</v>
      </c>
      <c r="V1004" s="46">
        <v>3.4000000000000002E-2</v>
      </c>
      <c r="W1004" s="46">
        <v>0.245</v>
      </c>
      <c r="X1004" s="46">
        <v>0.26</v>
      </c>
      <c r="Y1004" s="46">
        <v>3.0000000000000001E-3</v>
      </c>
      <c r="Z1004" s="46">
        <v>5.0000000000000001E-3</v>
      </c>
      <c r="AA1004" s="46">
        <v>2.5999999999999999E-2</v>
      </c>
      <c r="AB1004" s="46">
        <v>3.2000000000000001E-2</v>
      </c>
      <c r="AC1004" s="46"/>
    </row>
    <row r="1005" spans="1:29" x14ac:dyDescent="0.25">
      <c r="A1005" s="98" t="s">
        <v>3482</v>
      </c>
      <c r="B1005" s="46" t="s">
        <v>162</v>
      </c>
      <c r="C1005" s="46">
        <v>0.16412213740458015</v>
      </c>
      <c r="D1005" s="46">
        <v>0.30534351145038169</v>
      </c>
      <c r="E1005" s="46">
        <v>0.16030534351145037</v>
      </c>
      <c r="F1005" s="46">
        <v>3.8167938931297708E-3</v>
      </c>
      <c r="G1005" s="46">
        <v>0.33969465648854963</v>
      </c>
      <c r="H1005" s="46">
        <v>1.1450381679389313E-2</v>
      </c>
      <c r="I1005" s="46">
        <v>1.5267175572519083E-2</v>
      </c>
      <c r="J1005" s="46">
        <v>0.99999999999999989</v>
      </c>
      <c r="K1005" s="98">
        <v>262</v>
      </c>
      <c r="L1005" s="98"/>
      <c r="M1005" s="98" t="s">
        <v>162</v>
      </c>
      <c r="N1005" s="98" t="s">
        <v>162</v>
      </c>
      <c r="O1005" s="46">
        <v>0.124</v>
      </c>
      <c r="P1005" s="46">
        <v>0.214</v>
      </c>
      <c r="Q1005" s="46">
        <v>0.253</v>
      </c>
      <c r="R1005" s="46">
        <v>0.36399999999999999</v>
      </c>
      <c r="S1005" s="46">
        <v>0.121</v>
      </c>
      <c r="T1005" s="46">
        <v>0.21</v>
      </c>
      <c r="U1005" s="46">
        <v>1E-3</v>
      </c>
      <c r="V1005" s="46">
        <v>2.1000000000000001E-2</v>
      </c>
      <c r="W1005" s="46">
        <v>0.28499999999999998</v>
      </c>
      <c r="X1005" s="46">
        <v>0.39900000000000002</v>
      </c>
      <c r="Y1005" s="46">
        <v>4.0000000000000001E-3</v>
      </c>
      <c r="Z1005" s="46">
        <v>3.3000000000000002E-2</v>
      </c>
      <c r="AA1005" s="46">
        <v>6.0000000000000001E-3</v>
      </c>
      <c r="AB1005" s="46">
        <v>3.9E-2</v>
      </c>
      <c r="AC1005" s="46"/>
    </row>
    <row r="1006" spans="1:29" x14ac:dyDescent="0.25">
      <c r="A1006" s="98" t="s">
        <v>3483</v>
      </c>
      <c r="B1006" s="46" t="s">
        <v>162</v>
      </c>
      <c r="C1006" s="46">
        <v>0.40826446280991735</v>
      </c>
      <c r="D1006" s="46">
        <v>0.22479338842975208</v>
      </c>
      <c r="E1006" s="46">
        <v>0.13553719008264462</v>
      </c>
      <c r="F1006" s="46">
        <v>4.2975206611570248E-2</v>
      </c>
      <c r="G1006" s="46">
        <v>0.17024793388429751</v>
      </c>
      <c r="H1006" s="46" t="s">
        <v>162</v>
      </c>
      <c r="I1006" s="46">
        <v>1.8181818181818181E-2</v>
      </c>
      <c r="J1006" s="46">
        <v>1</v>
      </c>
      <c r="K1006" s="98">
        <v>605</v>
      </c>
      <c r="L1006" s="98"/>
      <c r="M1006" s="98" t="s">
        <v>162</v>
      </c>
      <c r="N1006" s="98" t="s">
        <v>162</v>
      </c>
      <c r="O1006" s="46">
        <v>0.37</v>
      </c>
      <c r="P1006" s="46">
        <v>0.44800000000000001</v>
      </c>
      <c r="Q1006" s="46">
        <v>0.193</v>
      </c>
      <c r="R1006" s="46">
        <v>0.26</v>
      </c>
      <c r="S1006" s="46">
        <v>0.111</v>
      </c>
      <c r="T1006" s="46">
        <v>0.16500000000000001</v>
      </c>
      <c r="U1006" s="46">
        <v>2.9000000000000001E-2</v>
      </c>
      <c r="V1006" s="46">
        <v>6.2E-2</v>
      </c>
      <c r="W1006" s="46">
        <v>0.14199999999999999</v>
      </c>
      <c r="X1006" s="46">
        <v>0.20200000000000001</v>
      </c>
      <c r="Y1006" s="46" t="s">
        <v>162</v>
      </c>
      <c r="Z1006" s="46" t="s">
        <v>162</v>
      </c>
      <c r="AA1006" s="46">
        <v>0.01</v>
      </c>
      <c r="AB1006" s="46">
        <v>3.2000000000000001E-2</v>
      </c>
      <c r="AC1006" s="46"/>
    </row>
    <row r="1007" spans="1:29" x14ac:dyDescent="0.25">
      <c r="A1007" s="98" t="s">
        <v>3484</v>
      </c>
      <c r="B1007" s="46" t="s">
        <v>162</v>
      </c>
      <c r="C1007" s="46">
        <v>9.05587668593449E-2</v>
      </c>
      <c r="D1007" s="46">
        <v>0.18882466281310212</v>
      </c>
      <c r="E1007" s="46">
        <v>6.7437379576107903E-2</v>
      </c>
      <c r="F1007" s="46">
        <v>1.7341040462427744E-2</v>
      </c>
      <c r="G1007" s="46">
        <v>0.58959537572254339</v>
      </c>
      <c r="H1007" s="46">
        <v>7.7071290944123313E-3</v>
      </c>
      <c r="I1007" s="46">
        <v>3.8535645472061654E-2</v>
      </c>
      <c r="J1007" s="46">
        <v>1</v>
      </c>
      <c r="K1007" s="98">
        <v>519</v>
      </c>
      <c r="L1007" s="98"/>
      <c r="M1007" s="98" t="s">
        <v>162</v>
      </c>
      <c r="N1007" s="98" t="s">
        <v>162</v>
      </c>
      <c r="O1007" s="46">
        <v>6.9000000000000006E-2</v>
      </c>
      <c r="P1007" s="46">
        <v>0.11799999999999999</v>
      </c>
      <c r="Q1007" s="46">
        <v>0.157</v>
      </c>
      <c r="R1007" s="46">
        <v>0.22500000000000001</v>
      </c>
      <c r="S1007" s="46">
        <v>4.9000000000000002E-2</v>
      </c>
      <c r="T1007" s="46">
        <v>9.1999999999999998E-2</v>
      </c>
      <c r="U1007" s="46">
        <v>8.9999999999999993E-3</v>
      </c>
      <c r="V1007" s="46">
        <v>3.3000000000000002E-2</v>
      </c>
      <c r="W1007" s="46">
        <v>0.54700000000000004</v>
      </c>
      <c r="X1007" s="46">
        <v>0.63100000000000001</v>
      </c>
      <c r="Y1007" s="46">
        <v>3.0000000000000001E-3</v>
      </c>
      <c r="Z1007" s="46">
        <v>0.02</v>
      </c>
      <c r="AA1007" s="46">
        <v>2.5000000000000001E-2</v>
      </c>
      <c r="AB1007" s="46">
        <v>5.8999999999999997E-2</v>
      </c>
      <c r="AC1007" s="46"/>
    </row>
    <row r="1008" spans="1:29" x14ac:dyDescent="0.25">
      <c r="A1008" s="98" t="s">
        <v>3485</v>
      </c>
      <c r="B1008" s="46" t="s">
        <v>162</v>
      </c>
      <c r="C1008" s="46">
        <v>6.4184852374839533E-4</v>
      </c>
      <c r="D1008" s="46">
        <v>0.70154043645699615</v>
      </c>
      <c r="E1008" s="46">
        <v>0.23748395378690629</v>
      </c>
      <c r="F1008" s="46">
        <v>3.3376123234916559E-2</v>
      </c>
      <c r="G1008" s="46">
        <v>5.7766367137355584E-3</v>
      </c>
      <c r="H1008" s="46" t="s">
        <v>162</v>
      </c>
      <c r="I1008" s="46">
        <v>2.1181001283697046E-2</v>
      </c>
      <c r="J1008" s="46">
        <v>1</v>
      </c>
      <c r="K1008" s="98">
        <v>1558</v>
      </c>
      <c r="L1008" s="98"/>
      <c r="M1008" s="98" t="s">
        <v>162</v>
      </c>
      <c r="N1008" s="98" t="s">
        <v>162</v>
      </c>
      <c r="O1008" s="46">
        <v>0</v>
      </c>
      <c r="P1008" s="46">
        <v>4.0000000000000001E-3</v>
      </c>
      <c r="Q1008" s="46">
        <v>0.67800000000000005</v>
      </c>
      <c r="R1008" s="46">
        <v>0.72399999999999998</v>
      </c>
      <c r="S1008" s="46">
        <v>0.217</v>
      </c>
      <c r="T1008" s="46">
        <v>0.25900000000000001</v>
      </c>
      <c r="U1008" s="46">
        <v>2.5999999999999999E-2</v>
      </c>
      <c r="V1008" s="46">
        <v>4.3999999999999997E-2</v>
      </c>
      <c r="W1008" s="46">
        <v>3.0000000000000001E-3</v>
      </c>
      <c r="X1008" s="46">
        <v>1.0999999999999999E-2</v>
      </c>
      <c r="Y1008" s="46" t="s">
        <v>162</v>
      </c>
      <c r="Z1008" s="46" t="s">
        <v>162</v>
      </c>
      <c r="AA1008" s="46">
        <v>1.4999999999999999E-2</v>
      </c>
      <c r="AB1008" s="46">
        <v>0.03</v>
      </c>
      <c r="AC1008" s="46"/>
    </row>
    <row r="1009" spans="1:29" x14ac:dyDescent="0.25">
      <c r="A1009" s="98" t="s">
        <v>3486</v>
      </c>
      <c r="B1009" s="46">
        <v>5.4066760695815702E-2</v>
      </c>
      <c r="C1009" s="46">
        <v>0.3234602726845322</v>
      </c>
      <c r="D1009" s="46">
        <v>0.23695345557122707</v>
      </c>
      <c r="E1009" s="46">
        <v>7.7574047954866013E-2</v>
      </c>
      <c r="F1009" s="46">
        <v>4.6544428772919602E-2</v>
      </c>
      <c r="G1009" s="46">
        <v>0.23789374706158908</v>
      </c>
      <c r="H1009" s="46">
        <v>2.3507287259050304E-3</v>
      </c>
      <c r="I1009" s="46">
        <v>2.1156558533145273E-2</v>
      </c>
      <c r="J1009" s="46">
        <v>0.99999999999999989</v>
      </c>
      <c r="K1009" s="98">
        <v>2127</v>
      </c>
      <c r="L1009" s="98"/>
      <c r="M1009" s="98">
        <v>4.4999999999999998E-2</v>
      </c>
      <c r="N1009" s="98">
        <v>6.5000000000000002E-2</v>
      </c>
      <c r="O1009" s="46">
        <v>0.30399999999999999</v>
      </c>
      <c r="P1009" s="46">
        <v>0.34399999999999997</v>
      </c>
      <c r="Q1009" s="46">
        <v>0.219</v>
      </c>
      <c r="R1009" s="46">
        <v>0.255</v>
      </c>
      <c r="S1009" s="46">
        <v>6.7000000000000004E-2</v>
      </c>
      <c r="T1009" s="46">
        <v>0.09</v>
      </c>
      <c r="U1009" s="46">
        <v>3.7999999999999999E-2</v>
      </c>
      <c r="V1009" s="46">
        <v>5.6000000000000001E-2</v>
      </c>
      <c r="W1009" s="46">
        <v>0.22</v>
      </c>
      <c r="X1009" s="46">
        <v>0.25600000000000001</v>
      </c>
      <c r="Y1009" s="46">
        <v>1E-3</v>
      </c>
      <c r="Z1009" s="46">
        <v>5.0000000000000001E-3</v>
      </c>
      <c r="AA1009" s="46">
        <v>1.6E-2</v>
      </c>
      <c r="AB1009" s="46">
        <v>2.8000000000000001E-2</v>
      </c>
      <c r="AC1009" s="46"/>
    </row>
    <row r="1010" spans="1:29" x14ac:dyDescent="0.25">
      <c r="A1010" s="98" t="s">
        <v>3487</v>
      </c>
      <c r="B1010" s="46">
        <v>0.32519714607585432</v>
      </c>
      <c r="C1010" s="46">
        <v>0.42996620352985354</v>
      </c>
      <c r="D1010" s="46">
        <v>0.13481036425084492</v>
      </c>
      <c r="E1010" s="46">
        <v>4.1682313180623355E-2</v>
      </c>
      <c r="F1010" s="46">
        <v>7.5103266992114157E-4</v>
      </c>
      <c r="G1010" s="46">
        <v>4.0180247840781072E-2</v>
      </c>
      <c r="H1010" s="46">
        <v>2.6286143447239955E-3</v>
      </c>
      <c r="I1010" s="46">
        <v>2.4784078107397672E-2</v>
      </c>
      <c r="J1010" s="46">
        <v>1</v>
      </c>
      <c r="K1010" s="98">
        <v>2663</v>
      </c>
      <c r="L1010" s="98"/>
      <c r="M1010" s="98">
        <v>0.308</v>
      </c>
      <c r="N1010" s="98">
        <v>0.34300000000000003</v>
      </c>
      <c r="O1010" s="46">
        <v>0.41099999999999998</v>
      </c>
      <c r="P1010" s="46">
        <v>0.44900000000000001</v>
      </c>
      <c r="Q1010" s="46">
        <v>0.122</v>
      </c>
      <c r="R1010" s="46">
        <v>0.14799999999999999</v>
      </c>
      <c r="S1010" s="46">
        <v>3.5000000000000003E-2</v>
      </c>
      <c r="T1010" s="46">
        <v>0.05</v>
      </c>
      <c r="U1010" s="46">
        <v>0</v>
      </c>
      <c r="V1010" s="46">
        <v>3.0000000000000001E-3</v>
      </c>
      <c r="W1010" s="46">
        <v>3.3000000000000002E-2</v>
      </c>
      <c r="X1010" s="46">
        <v>4.8000000000000001E-2</v>
      </c>
      <c r="Y1010" s="46">
        <v>1E-3</v>
      </c>
      <c r="Z1010" s="46">
        <v>5.0000000000000001E-3</v>
      </c>
      <c r="AA1010" s="46">
        <v>0.02</v>
      </c>
      <c r="AB1010" s="46">
        <v>3.1E-2</v>
      </c>
      <c r="AC1010" s="46"/>
    </row>
    <row r="1011" spans="1:29" x14ac:dyDescent="0.25">
      <c r="A1011" s="98" t="s">
        <v>3488</v>
      </c>
      <c r="B1011" s="46" t="s">
        <v>162</v>
      </c>
      <c r="C1011" s="46">
        <v>0.30667276051188302</v>
      </c>
      <c r="D1011" s="46">
        <v>0.17915904936014626</v>
      </c>
      <c r="E1011" s="46">
        <v>8.226691042047532E-2</v>
      </c>
      <c r="F1011" s="46">
        <v>2.1937842778793418E-2</v>
      </c>
      <c r="G1011" s="46">
        <v>0.37751371115173676</v>
      </c>
      <c r="H1011" s="46">
        <v>2.7422303473491772E-3</v>
      </c>
      <c r="I1011" s="46">
        <v>2.9707495429616086E-2</v>
      </c>
      <c r="J1011" s="46">
        <v>1.0000000000000002</v>
      </c>
      <c r="K1011" s="98">
        <v>2188</v>
      </c>
      <c r="L1011" s="98"/>
      <c r="M1011" s="98" t="s">
        <v>162</v>
      </c>
      <c r="N1011" s="98" t="s">
        <v>162</v>
      </c>
      <c r="O1011" s="46">
        <v>0.28799999999999998</v>
      </c>
      <c r="P1011" s="46">
        <v>0.32600000000000001</v>
      </c>
      <c r="Q1011" s="46">
        <v>0.16400000000000001</v>
      </c>
      <c r="R1011" s="46">
        <v>0.19600000000000001</v>
      </c>
      <c r="S1011" s="46">
        <v>7.0999999999999994E-2</v>
      </c>
      <c r="T1011" s="46">
        <v>9.5000000000000001E-2</v>
      </c>
      <c r="U1011" s="46">
        <v>1.7000000000000001E-2</v>
      </c>
      <c r="V1011" s="46">
        <v>2.9000000000000001E-2</v>
      </c>
      <c r="W1011" s="46">
        <v>0.35699999999999998</v>
      </c>
      <c r="X1011" s="46">
        <v>0.39800000000000002</v>
      </c>
      <c r="Y1011" s="46">
        <v>1E-3</v>
      </c>
      <c r="Z1011" s="46">
        <v>6.0000000000000001E-3</v>
      </c>
      <c r="AA1011" s="46">
        <v>2.3E-2</v>
      </c>
      <c r="AB1011" s="46">
        <v>3.7999999999999999E-2</v>
      </c>
      <c r="AC1011" s="46"/>
    </row>
    <row r="1012" spans="1:29" x14ac:dyDescent="0.25">
      <c r="A1012" s="98" t="s">
        <v>3489</v>
      </c>
      <c r="B1012" s="46" t="s">
        <v>162</v>
      </c>
      <c r="C1012" s="46">
        <v>0.56218905472636815</v>
      </c>
      <c r="D1012" s="46">
        <v>0.28524046434494194</v>
      </c>
      <c r="E1012" s="46">
        <v>5.306799336650083E-2</v>
      </c>
      <c r="F1012" s="46">
        <v>3.3167495854063019E-3</v>
      </c>
      <c r="G1012" s="46">
        <v>2.1558872305140961E-2</v>
      </c>
      <c r="H1012" s="46">
        <v>1.658374792703151E-3</v>
      </c>
      <c r="I1012" s="46">
        <v>7.2968490878938641E-2</v>
      </c>
      <c r="J1012" s="46">
        <v>1</v>
      </c>
      <c r="K1012" s="98">
        <v>603</v>
      </c>
      <c r="L1012" s="98"/>
      <c r="M1012" s="98" t="s">
        <v>162</v>
      </c>
      <c r="N1012" s="98" t="s">
        <v>162</v>
      </c>
      <c r="O1012" s="46">
        <v>0.52200000000000002</v>
      </c>
      <c r="P1012" s="46">
        <v>0.60099999999999998</v>
      </c>
      <c r="Q1012" s="46">
        <v>0.251</v>
      </c>
      <c r="R1012" s="46">
        <v>0.32300000000000001</v>
      </c>
      <c r="S1012" s="46">
        <v>3.7999999999999999E-2</v>
      </c>
      <c r="T1012" s="46">
        <v>7.3999999999999996E-2</v>
      </c>
      <c r="U1012" s="46">
        <v>1E-3</v>
      </c>
      <c r="V1012" s="46">
        <v>1.2E-2</v>
      </c>
      <c r="W1012" s="46">
        <v>1.2999999999999999E-2</v>
      </c>
      <c r="X1012" s="46">
        <v>3.6999999999999998E-2</v>
      </c>
      <c r="Y1012" s="46">
        <v>0</v>
      </c>
      <c r="Z1012" s="46">
        <v>8.9999999999999993E-3</v>
      </c>
      <c r="AA1012" s="46">
        <v>5.5E-2</v>
      </c>
      <c r="AB1012" s="46">
        <v>9.7000000000000003E-2</v>
      </c>
      <c r="AC1012" s="46"/>
    </row>
    <row r="1013" spans="1:29" x14ac:dyDescent="0.25">
      <c r="A1013" s="98" t="s">
        <v>3490</v>
      </c>
      <c r="B1013" s="46" t="s">
        <v>162</v>
      </c>
      <c r="C1013" s="46">
        <v>0.23442136498516319</v>
      </c>
      <c r="D1013" s="46">
        <v>0.38427299703264095</v>
      </c>
      <c r="E1013" s="46">
        <v>0.10979228486646884</v>
      </c>
      <c r="F1013" s="46">
        <v>8.9020771513353119E-3</v>
      </c>
      <c r="G1013" s="46">
        <v>0.23293768545994065</v>
      </c>
      <c r="H1013" s="46">
        <v>1.483679525222552E-3</v>
      </c>
      <c r="I1013" s="46">
        <v>2.8189910979228485E-2</v>
      </c>
      <c r="J1013" s="46">
        <v>1</v>
      </c>
      <c r="K1013" s="98">
        <v>674</v>
      </c>
      <c r="L1013" s="98"/>
      <c r="M1013" s="98" t="s">
        <v>162</v>
      </c>
      <c r="N1013" s="98" t="s">
        <v>162</v>
      </c>
      <c r="O1013" s="46">
        <v>0.20399999999999999</v>
      </c>
      <c r="P1013" s="46">
        <v>0.26800000000000002</v>
      </c>
      <c r="Q1013" s="46">
        <v>0.34799999999999998</v>
      </c>
      <c r="R1013" s="46">
        <v>0.42199999999999999</v>
      </c>
      <c r="S1013" s="46">
        <v>8.7999999999999995E-2</v>
      </c>
      <c r="T1013" s="46">
        <v>0.13600000000000001</v>
      </c>
      <c r="U1013" s="46">
        <v>4.0000000000000001E-3</v>
      </c>
      <c r="V1013" s="46">
        <v>1.9E-2</v>
      </c>
      <c r="W1013" s="46">
        <v>0.20300000000000001</v>
      </c>
      <c r="X1013" s="46">
        <v>0.26600000000000001</v>
      </c>
      <c r="Y1013" s="46">
        <v>0</v>
      </c>
      <c r="Z1013" s="46">
        <v>8.0000000000000002E-3</v>
      </c>
      <c r="AA1013" s="46">
        <v>1.7999999999999999E-2</v>
      </c>
      <c r="AB1013" s="46">
        <v>4.3999999999999997E-2</v>
      </c>
      <c r="AC1013" s="46"/>
    </row>
    <row r="1014" spans="1:29" x14ac:dyDescent="0.25">
      <c r="A1014" s="98" t="s">
        <v>3491</v>
      </c>
      <c r="B1014" s="46" t="s">
        <v>162</v>
      </c>
      <c r="C1014" s="46">
        <v>0.42323651452282157</v>
      </c>
      <c r="D1014" s="46">
        <v>0.2095435684647303</v>
      </c>
      <c r="E1014" s="46">
        <v>7.8838174273858919E-2</v>
      </c>
      <c r="F1014" s="46">
        <v>7.2614107883817433E-2</v>
      </c>
      <c r="G1014" s="46">
        <v>0.18464730290456433</v>
      </c>
      <c r="H1014" s="46">
        <v>2.0746887966804979E-3</v>
      </c>
      <c r="I1014" s="46">
        <v>2.9045643153526972E-2</v>
      </c>
      <c r="J1014" s="46">
        <v>0.99999999999999989</v>
      </c>
      <c r="K1014" s="98">
        <v>482</v>
      </c>
      <c r="L1014" s="98"/>
      <c r="M1014" s="98" t="s">
        <v>162</v>
      </c>
      <c r="N1014" s="98" t="s">
        <v>162</v>
      </c>
      <c r="O1014" s="46">
        <v>0.38</v>
      </c>
      <c r="P1014" s="46">
        <v>0.46800000000000003</v>
      </c>
      <c r="Q1014" s="46">
        <v>0.17599999999999999</v>
      </c>
      <c r="R1014" s="46">
        <v>0.248</v>
      </c>
      <c r="S1014" s="46">
        <v>5.8000000000000003E-2</v>
      </c>
      <c r="T1014" s="46">
        <v>0.106</v>
      </c>
      <c r="U1014" s="46">
        <v>5.2999999999999999E-2</v>
      </c>
      <c r="V1014" s="46">
        <v>9.9000000000000005E-2</v>
      </c>
      <c r="W1014" s="46">
        <v>0.153</v>
      </c>
      <c r="X1014" s="46">
        <v>0.222</v>
      </c>
      <c r="Y1014" s="46">
        <v>0</v>
      </c>
      <c r="Z1014" s="46">
        <v>1.2E-2</v>
      </c>
      <c r="AA1014" s="46">
        <v>1.7000000000000001E-2</v>
      </c>
      <c r="AB1014" s="46">
        <v>4.8000000000000001E-2</v>
      </c>
      <c r="AC1014" s="46"/>
    </row>
    <row r="1015" spans="1:29" x14ac:dyDescent="0.25">
      <c r="A1015" s="98" t="s">
        <v>3492</v>
      </c>
      <c r="B1015" s="46" t="s">
        <v>162</v>
      </c>
      <c r="C1015" s="46">
        <v>0.15246636771300448</v>
      </c>
      <c r="D1015" s="46">
        <v>0.22869955156950672</v>
      </c>
      <c r="E1015" s="46">
        <v>8.0717488789237665E-2</v>
      </c>
      <c r="F1015" s="46">
        <v>3.1390134529147982E-2</v>
      </c>
      <c r="G1015" s="46">
        <v>0.47757847533632286</v>
      </c>
      <c r="H1015" s="46" t="s">
        <v>162</v>
      </c>
      <c r="I1015" s="46">
        <v>2.914798206278027E-2</v>
      </c>
      <c r="J1015" s="46">
        <v>1</v>
      </c>
      <c r="K1015" s="98">
        <v>446</v>
      </c>
      <c r="L1015" s="98"/>
      <c r="M1015" s="98" t="s">
        <v>162</v>
      </c>
      <c r="N1015" s="98" t="s">
        <v>162</v>
      </c>
      <c r="O1015" s="46">
        <v>0.122</v>
      </c>
      <c r="P1015" s="46">
        <v>0.189</v>
      </c>
      <c r="Q1015" s="46">
        <v>0.192</v>
      </c>
      <c r="R1015" s="46">
        <v>0.27</v>
      </c>
      <c r="S1015" s="46">
        <v>5.8999999999999997E-2</v>
      </c>
      <c r="T1015" s="46">
        <v>0.11</v>
      </c>
      <c r="U1015" s="46">
        <v>1.9E-2</v>
      </c>
      <c r="V1015" s="46">
        <v>5.1999999999999998E-2</v>
      </c>
      <c r="W1015" s="46">
        <v>0.432</v>
      </c>
      <c r="X1015" s="46">
        <v>0.52400000000000002</v>
      </c>
      <c r="Y1015" s="46" t="s">
        <v>162</v>
      </c>
      <c r="Z1015" s="46" t="s">
        <v>162</v>
      </c>
      <c r="AA1015" s="46">
        <v>1.7000000000000001E-2</v>
      </c>
      <c r="AB1015" s="46">
        <v>4.9000000000000002E-2</v>
      </c>
      <c r="AC1015" s="46"/>
    </row>
    <row r="1016" spans="1:29" x14ac:dyDescent="0.25">
      <c r="A1016" s="98" t="s">
        <v>3493</v>
      </c>
      <c r="B1016" s="46" t="s">
        <v>162</v>
      </c>
      <c r="C1016" s="46">
        <v>0.36491410723581469</v>
      </c>
      <c r="D1016" s="46">
        <v>0.33315981259760541</v>
      </c>
      <c r="E1016" s="46">
        <v>0.13690786048932849</v>
      </c>
      <c r="F1016" s="46">
        <v>4.1124414367516918E-2</v>
      </c>
      <c r="G1016" s="46">
        <v>9.5783446121811555E-2</v>
      </c>
      <c r="H1016" s="46">
        <v>1.0411244143675169E-3</v>
      </c>
      <c r="I1016" s="46">
        <v>2.7069234773555439E-2</v>
      </c>
      <c r="J1016" s="46">
        <v>1</v>
      </c>
      <c r="K1016" s="98">
        <v>1921</v>
      </c>
      <c r="L1016" s="98"/>
      <c r="M1016" s="98" t="s">
        <v>162</v>
      </c>
      <c r="N1016" s="98" t="s">
        <v>162</v>
      </c>
      <c r="O1016" s="46">
        <v>0.34399999999999997</v>
      </c>
      <c r="P1016" s="46">
        <v>0.38700000000000001</v>
      </c>
      <c r="Q1016" s="46">
        <v>0.312</v>
      </c>
      <c r="R1016" s="46">
        <v>0.35499999999999998</v>
      </c>
      <c r="S1016" s="46">
        <v>0.122</v>
      </c>
      <c r="T1016" s="46">
        <v>0.153</v>
      </c>
      <c r="U1016" s="46">
        <v>3.3000000000000002E-2</v>
      </c>
      <c r="V1016" s="46">
        <v>5.0999999999999997E-2</v>
      </c>
      <c r="W1016" s="46">
        <v>8.3000000000000004E-2</v>
      </c>
      <c r="X1016" s="46">
        <v>0.11</v>
      </c>
      <c r="Y1016" s="46">
        <v>0</v>
      </c>
      <c r="Z1016" s="46">
        <v>4.0000000000000001E-3</v>
      </c>
      <c r="AA1016" s="46">
        <v>2.1000000000000001E-2</v>
      </c>
      <c r="AB1016" s="46">
        <v>3.5000000000000003E-2</v>
      </c>
      <c r="AC1016" s="46"/>
    </row>
    <row r="1017" spans="1:29" x14ac:dyDescent="0.25">
      <c r="A1017" s="98" t="s">
        <v>3494</v>
      </c>
      <c r="B1017" s="46" t="s">
        <v>162</v>
      </c>
      <c r="C1017" s="46">
        <v>0.47916666666666669</v>
      </c>
      <c r="D1017" s="46">
        <v>0.32916666666666666</v>
      </c>
      <c r="E1017" s="46">
        <v>7.4999999999999997E-2</v>
      </c>
      <c r="F1017" s="46">
        <v>8.3333333333333332E-3</v>
      </c>
      <c r="G1017" s="46">
        <v>6.6666666666666666E-2</v>
      </c>
      <c r="H1017" s="46" t="s">
        <v>162</v>
      </c>
      <c r="I1017" s="46">
        <v>4.1666666666666664E-2</v>
      </c>
      <c r="J1017" s="46">
        <v>0.99999999999999989</v>
      </c>
      <c r="K1017" s="98">
        <v>480</v>
      </c>
      <c r="L1017" s="98"/>
      <c r="M1017" s="98" t="s">
        <v>162</v>
      </c>
      <c r="N1017" s="98" t="s">
        <v>162</v>
      </c>
      <c r="O1017" s="46">
        <v>0.435</v>
      </c>
      <c r="P1017" s="46">
        <v>0.52400000000000002</v>
      </c>
      <c r="Q1017" s="46">
        <v>0.28899999999999998</v>
      </c>
      <c r="R1017" s="46">
        <v>0.372</v>
      </c>
      <c r="S1017" s="46">
        <v>5.5E-2</v>
      </c>
      <c r="T1017" s="46">
        <v>0.10199999999999999</v>
      </c>
      <c r="U1017" s="46">
        <v>3.0000000000000001E-3</v>
      </c>
      <c r="V1017" s="46">
        <v>2.1000000000000001E-2</v>
      </c>
      <c r="W1017" s="46">
        <v>4.8000000000000001E-2</v>
      </c>
      <c r="X1017" s="46">
        <v>9.2999999999999999E-2</v>
      </c>
      <c r="Y1017" s="46" t="s">
        <v>162</v>
      </c>
      <c r="Z1017" s="46" t="s">
        <v>162</v>
      </c>
      <c r="AA1017" s="46">
        <v>2.7E-2</v>
      </c>
      <c r="AB1017" s="46">
        <v>6.3E-2</v>
      </c>
      <c r="AC1017" s="46"/>
    </row>
    <row r="1018" spans="1:29" x14ac:dyDescent="0.25">
      <c r="A1018" s="98" t="s">
        <v>3495</v>
      </c>
      <c r="B1018" s="46">
        <v>6.0107039934129268E-2</v>
      </c>
      <c r="C1018" s="46">
        <v>0.32088454978533199</v>
      </c>
      <c r="D1018" s="46">
        <v>0.24178086220078809</v>
      </c>
      <c r="E1018" s="46">
        <v>9.7276951126271841E-2</v>
      </c>
      <c r="F1018" s="46">
        <v>2.4407457507498675E-2</v>
      </c>
      <c r="G1018" s="46">
        <v>0.22543080632829501</v>
      </c>
      <c r="H1018" s="46">
        <v>2.4113391754396283E-3</v>
      </c>
      <c r="I1018" s="46">
        <v>2.7700993942245487E-2</v>
      </c>
      <c r="J1018" s="46">
        <v>1</v>
      </c>
      <c r="K1018" s="98">
        <v>17003</v>
      </c>
      <c r="L1018" s="98"/>
      <c r="M1018" s="98">
        <v>5.7000000000000002E-2</v>
      </c>
      <c r="N1018" s="98">
        <v>6.4000000000000001E-2</v>
      </c>
      <c r="O1018" s="46">
        <v>0.314</v>
      </c>
      <c r="P1018" s="46">
        <v>0.32800000000000001</v>
      </c>
      <c r="Q1018" s="46">
        <v>0.23499999999999999</v>
      </c>
      <c r="R1018" s="46">
        <v>0.248</v>
      </c>
      <c r="S1018" s="46">
        <v>9.2999999999999999E-2</v>
      </c>
      <c r="T1018" s="46">
        <v>0.10199999999999999</v>
      </c>
      <c r="U1018" s="46">
        <v>2.1999999999999999E-2</v>
      </c>
      <c r="V1018" s="46">
        <v>2.7E-2</v>
      </c>
      <c r="W1018" s="46">
        <v>0.219</v>
      </c>
      <c r="X1018" s="46">
        <v>0.23200000000000001</v>
      </c>
      <c r="Y1018" s="46">
        <v>2E-3</v>
      </c>
      <c r="Z1018" s="46">
        <v>3.0000000000000001E-3</v>
      </c>
      <c r="AA1018" s="46">
        <v>2.5000000000000001E-2</v>
      </c>
      <c r="AB1018" s="46">
        <v>0.03</v>
      </c>
      <c r="AC1018" s="46"/>
    </row>
    <row r="1019" spans="1:29" x14ac:dyDescent="0.25">
      <c r="A1019" s="98" t="s">
        <v>3496</v>
      </c>
      <c r="B1019" s="46" t="s">
        <v>162</v>
      </c>
      <c r="C1019" s="46">
        <v>0.27078891257995735</v>
      </c>
      <c r="D1019" s="46">
        <v>0.24307036247334754</v>
      </c>
      <c r="E1019" s="46">
        <v>0.17270788912579957</v>
      </c>
      <c r="F1019" s="46">
        <v>1.279317697228145E-2</v>
      </c>
      <c r="G1019" s="46">
        <v>0.26439232409381663</v>
      </c>
      <c r="H1019" s="46">
        <v>4.2643923240938165E-3</v>
      </c>
      <c r="I1019" s="46">
        <v>3.1982942430703626E-2</v>
      </c>
      <c r="J1019" s="46">
        <v>1</v>
      </c>
      <c r="K1019" s="98">
        <v>469</v>
      </c>
      <c r="L1019" s="98"/>
      <c r="M1019" s="98" t="s">
        <v>162</v>
      </c>
      <c r="N1019" s="98" t="s">
        <v>162</v>
      </c>
      <c r="O1019" s="46">
        <v>0.23300000000000001</v>
      </c>
      <c r="P1019" s="46">
        <v>0.313</v>
      </c>
      <c r="Q1019" s="46">
        <v>0.20599999999999999</v>
      </c>
      <c r="R1019" s="46">
        <v>0.28399999999999997</v>
      </c>
      <c r="S1019" s="46">
        <v>0.14099999999999999</v>
      </c>
      <c r="T1019" s="46">
        <v>0.21</v>
      </c>
      <c r="U1019" s="46">
        <v>6.0000000000000001E-3</v>
      </c>
      <c r="V1019" s="46">
        <v>2.8000000000000001E-2</v>
      </c>
      <c r="W1019" s="46">
        <v>0.22700000000000001</v>
      </c>
      <c r="X1019" s="46">
        <v>0.30599999999999999</v>
      </c>
      <c r="Y1019" s="46">
        <v>1E-3</v>
      </c>
      <c r="Z1019" s="46">
        <v>1.4999999999999999E-2</v>
      </c>
      <c r="AA1019" s="46">
        <v>1.9E-2</v>
      </c>
      <c r="AB1019" s="46">
        <v>5.1999999999999998E-2</v>
      </c>
      <c r="AC1019" s="46"/>
    </row>
    <row r="1020" spans="1:29" x14ac:dyDescent="0.25">
      <c r="A1020" s="98" t="s">
        <v>3497</v>
      </c>
      <c r="B1020" s="46" t="s">
        <v>162</v>
      </c>
      <c r="C1020" s="46">
        <v>0.3129836629406707</v>
      </c>
      <c r="D1020" s="46">
        <v>0.31212381771281167</v>
      </c>
      <c r="E1020" s="46">
        <v>0.14875322441960448</v>
      </c>
      <c r="F1020" s="46">
        <v>3.2674118658641442E-2</v>
      </c>
      <c r="G1020" s="46">
        <v>0.15649183147033535</v>
      </c>
      <c r="H1020" s="46" t="s">
        <v>162</v>
      </c>
      <c r="I1020" s="46">
        <v>3.6973344797936368E-2</v>
      </c>
      <c r="J1020" s="46">
        <v>1</v>
      </c>
      <c r="K1020" s="98">
        <v>1163</v>
      </c>
      <c r="L1020" s="98"/>
      <c r="M1020" s="98" t="s">
        <v>162</v>
      </c>
      <c r="N1020" s="98" t="s">
        <v>162</v>
      </c>
      <c r="O1020" s="46">
        <v>0.28699999999999998</v>
      </c>
      <c r="P1020" s="46">
        <v>0.34</v>
      </c>
      <c r="Q1020" s="46">
        <v>0.28599999999999998</v>
      </c>
      <c r="R1020" s="46">
        <v>0.33900000000000002</v>
      </c>
      <c r="S1020" s="46">
        <v>0.129</v>
      </c>
      <c r="T1020" s="46">
        <v>0.17</v>
      </c>
      <c r="U1020" s="46">
        <v>2.4E-2</v>
      </c>
      <c r="V1020" s="46">
        <v>4.4999999999999998E-2</v>
      </c>
      <c r="W1020" s="46">
        <v>0.13700000000000001</v>
      </c>
      <c r="X1020" s="46">
        <v>0.17899999999999999</v>
      </c>
      <c r="Y1020" s="46" t="s">
        <v>162</v>
      </c>
      <c r="Z1020" s="46" t="s">
        <v>162</v>
      </c>
      <c r="AA1020" s="46">
        <v>2.8000000000000001E-2</v>
      </c>
      <c r="AB1020" s="46">
        <v>4.9000000000000002E-2</v>
      </c>
      <c r="AC1020" s="46"/>
    </row>
    <row r="1021" spans="1:29" x14ac:dyDescent="0.25">
      <c r="A1021" s="98" t="s">
        <v>3498</v>
      </c>
      <c r="B1021" s="46" t="s">
        <v>162</v>
      </c>
      <c r="C1021" s="46">
        <v>7.990314769975787E-2</v>
      </c>
      <c r="D1021" s="46">
        <v>0.19774011299435029</v>
      </c>
      <c r="E1021" s="46">
        <v>7.990314769975787E-2</v>
      </c>
      <c r="F1021" s="46">
        <v>1.2106537530266344E-2</v>
      </c>
      <c r="G1021" s="46">
        <v>0.56981436642453587</v>
      </c>
      <c r="H1021" s="46">
        <v>8.0710250201775622E-4</v>
      </c>
      <c r="I1021" s="46">
        <v>5.9725585149313962E-2</v>
      </c>
      <c r="J1021" s="46">
        <v>1</v>
      </c>
      <c r="K1021" s="98">
        <v>1239</v>
      </c>
      <c r="L1021" s="98"/>
      <c r="M1021" s="98" t="s">
        <v>162</v>
      </c>
      <c r="N1021" s="98" t="s">
        <v>162</v>
      </c>
      <c r="O1021" s="46">
        <v>6.6000000000000003E-2</v>
      </c>
      <c r="P1021" s="46">
        <v>9.6000000000000002E-2</v>
      </c>
      <c r="Q1021" s="46">
        <v>0.17699999999999999</v>
      </c>
      <c r="R1021" s="46">
        <v>0.221</v>
      </c>
      <c r="S1021" s="46">
        <v>6.6000000000000003E-2</v>
      </c>
      <c r="T1021" s="46">
        <v>9.6000000000000002E-2</v>
      </c>
      <c r="U1021" s="46">
        <v>7.0000000000000001E-3</v>
      </c>
      <c r="V1021" s="46">
        <v>0.02</v>
      </c>
      <c r="W1021" s="46">
        <v>0.54200000000000004</v>
      </c>
      <c r="X1021" s="46">
        <v>0.59699999999999998</v>
      </c>
      <c r="Y1021" s="46">
        <v>0</v>
      </c>
      <c r="Z1021" s="46">
        <v>5.0000000000000001E-3</v>
      </c>
      <c r="AA1021" s="46">
        <v>4.8000000000000001E-2</v>
      </c>
      <c r="AB1021" s="46">
        <v>7.3999999999999996E-2</v>
      </c>
      <c r="AC1021" s="46"/>
    </row>
    <row r="1022" spans="1:29" x14ac:dyDescent="0.25">
      <c r="A1022" s="98" t="s">
        <v>3499</v>
      </c>
      <c r="B1022" s="46">
        <v>1.5988779803646564E-2</v>
      </c>
      <c r="C1022" s="46">
        <v>8.4151472650771393E-4</v>
      </c>
      <c r="D1022" s="46">
        <v>0.61206171107994389</v>
      </c>
      <c r="E1022" s="46">
        <v>0.31725105189340813</v>
      </c>
      <c r="F1022" s="46">
        <v>1.0098176718092567E-2</v>
      </c>
      <c r="G1022" s="46">
        <v>6.4516129032258064E-3</v>
      </c>
      <c r="H1022" s="46" t="s">
        <v>162</v>
      </c>
      <c r="I1022" s="46">
        <v>3.7307152875175317E-2</v>
      </c>
      <c r="J1022" s="46">
        <v>1</v>
      </c>
      <c r="K1022" s="98">
        <v>3565</v>
      </c>
      <c r="L1022" s="98"/>
      <c r="M1022" s="98">
        <v>1.2E-2</v>
      </c>
      <c r="N1022" s="98">
        <v>2.1000000000000001E-2</v>
      </c>
      <c r="O1022" s="46">
        <v>0</v>
      </c>
      <c r="P1022" s="46">
        <v>2E-3</v>
      </c>
      <c r="Q1022" s="46">
        <v>0.59599999999999997</v>
      </c>
      <c r="R1022" s="46">
        <v>0.628</v>
      </c>
      <c r="S1022" s="46">
        <v>0.30199999999999999</v>
      </c>
      <c r="T1022" s="46">
        <v>0.33300000000000002</v>
      </c>
      <c r="U1022" s="46">
        <v>7.0000000000000001E-3</v>
      </c>
      <c r="V1022" s="46">
        <v>1.4E-2</v>
      </c>
      <c r="W1022" s="46">
        <v>4.0000000000000001E-3</v>
      </c>
      <c r="X1022" s="46">
        <v>0.01</v>
      </c>
      <c r="Y1022" s="46" t="s">
        <v>162</v>
      </c>
      <c r="Z1022" s="46" t="s">
        <v>162</v>
      </c>
      <c r="AA1022" s="46">
        <v>3.2000000000000001E-2</v>
      </c>
      <c r="AB1022" s="46">
        <v>4.3999999999999997E-2</v>
      </c>
      <c r="AC1022" s="46"/>
    </row>
    <row r="1023" spans="1:29" x14ac:dyDescent="0.25">
      <c r="A1023" s="98" t="s">
        <v>3500</v>
      </c>
      <c r="B1023" s="46">
        <v>5.209539245195647E-2</v>
      </c>
      <c r="C1023" s="46">
        <v>0.26140310257003935</v>
      </c>
      <c r="D1023" s="46">
        <v>0.27784209307710117</v>
      </c>
      <c r="E1023" s="46">
        <v>7.2470479277610564E-2</v>
      </c>
      <c r="F1023" s="46">
        <v>5.2326927529520721E-2</v>
      </c>
      <c r="G1023" s="46">
        <v>0.23778652465848577</v>
      </c>
      <c r="H1023" s="46">
        <v>4.6307015512850195E-4</v>
      </c>
      <c r="I1023" s="46">
        <v>4.5612410280157445E-2</v>
      </c>
      <c r="J1023" s="46">
        <v>0.99999999999999978</v>
      </c>
      <c r="K1023" s="98">
        <v>4319</v>
      </c>
      <c r="L1023" s="98"/>
      <c r="M1023" s="98">
        <v>4.5999999999999999E-2</v>
      </c>
      <c r="N1023" s="98">
        <v>5.8999999999999997E-2</v>
      </c>
      <c r="O1023" s="46">
        <v>0.249</v>
      </c>
      <c r="P1023" s="46">
        <v>0.27500000000000002</v>
      </c>
      <c r="Q1023" s="46">
        <v>0.26500000000000001</v>
      </c>
      <c r="R1023" s="46">
        <v>0.29099999999999998</v>
      </c>
      <c r="S1023" s="46">
        <v>6.5000000000000002E-2</v>
      </c>
      <c r="T1023" s="46">
        <v>8.1000000000000003E-2</v>
      </c>
      <c r="U1023" s="46">
        <v>4.5999999999999999E-2</v>
      </c>
      <c r="V1023" s="46">
        <v>5.8999999999999997E-2</v>
      </c>
      <c r="W1023" s="46">
        <v>0.22500000000000001</v>
      </c>
      <c r="X1023" s="46">
        <v>0.251</v>
      </c>
      <c r="Y1023" s="46">
        <v>0</v>
      </c>
      <c r="Z1023" s="46">
        <v>2E-3</v>
      </c>
      <c r="AA1023" s="46">
        <v>0.04</v>
      </c>
      <c r="AB1023" s="46">
        <v>5.1999999999999998E-2</v>
      </c>
      <c r="AC1023" s="46"/>
    </row>
    <row r="1024" spans="1:29" x14ac:dyDescent="0.25">
      <c r="A1024" s="98" t="s">
        <v>3501</v>
      </c>
      <c r="B1024" s="46">
        <v>0.30676103557459489</v>
      </c>
      <c r="C1024" s="46">
        <v>0.40119202831067236</v>
      </c>
      <c r="D1024" s="46">
        <v>0.16595269137642019</v>
      </c>
      <c r="E1024" s="46">
        <v>2.7938163531383869E-2</v>
      </c>
      <c r="F1024" s="46">
        <v>1.6762898118830322E-3</v>
      </c>
      <c r="G1024" s="46">
        <v>4.0975973179363009E-2</v>
      </c>
      <c r="H1024" s="46">
        <v>3.7250884708511827E-4</v>
      </c>
      <c r="I1024" s="46">
        <v>5.5131309368597503E-2</v>
      </c>
      <c r="J1024" s="46">
        <v>1</v>
      </c>
      <c r="K1024" s="98">
        <v>5369</v>
      </c>
      <c r="L1024" s="98"/>
      <c r="M1024" s="98">
        <v>0.29499999999999998</v>
      </c>
      <c r="N1024" s="98">
        <v>0.31900000000000001</v>
      </c>
      <c r="O1024" s="46">
        <v>0.38800000000000001</v>
      </c>
      <c r="P1024" s="46">
        <v>0.41399999999999998</v>
      </c>
      <c r="Q1024" s="46">
        <v>0.156</v>
      </c>
      <c r="R1024" s="46">
        <v>0.17599999999999999</v>
      </c>
      <c r="S1024" s="46">
        <v>2.4E-2</v>
      </c>
      <c r="T1024" s="46">
        <v>3.3000000000000002E-2</v>
      </c>
      <c r="U1024" s="46">
        <v>1E-3</v>
      </c>
      <c r="V1024" s="46">
        <v>3.0000000000000001E-3</v>
      </c>
      <c r="W1024" s="46">
        <v>3.5999999999999997E-2</v>
      </c>
      <c r="X1024" s="46">
        <v>4.7E-2</v>
      </c>
      <c r="Y1024" s="46">
        <v>0</v>
      </c>
      <c r="Z1024" s="46">
        <v>1E-3</v>
      </c>
      <c r="AA1024" s="46">
        <v>4.9000000000000002E-2</v>
      </c>
      <c r="AB1024" s="46">
        <v>6.2E-2</v>
      </c>
      <c r="AC1024" s="46"/>
    </row>
    <row r="1025" spans="1:29" x14ac:dyDescent="0.25">
      <c r="A1025" s="98" t="s">
        <v>3502</v>
      </c>
      <c r="B1025" s="46" t="s">
        <v>162</v>
      </c>
      <c r="C1025" s="46">
        <v>0.23648143533516072</v>
      </c>
      <c r="D1025" s="46">
        <v>0.22153002741091452</v>
      </c>
      <c r="E1025" s="46">
        <v>0.11911288312982805</v>
      </c>
      <c r="F1025" s="46">
        <v>2.018440069773237E-2</v>
      </c>
      <c r="G1025" s="46">
        <v>0.36929977572888112</v>
      </c>
      <c r="H1025" s="46">
        <v>1.24595066035385E-3</v>
      </c>
      <c r="I1025" s="46">
        <v>3.2145527037129328E-2</v>
      </c>
      <c r="J1025" s="46">
        <v>1</v>
      </c>
      <c r="K1025" s="98">
        <v>4013</v>
      </c>
      <c r="L1025" s="98"/>
      <c r="M1025" s="98" t="s">
        <v>162</v>
      </c>
      <c r="N1025" s="98" t="s">
        <v>162</v>
      </c>
      <c r="O1025" s="46">
        <v>0.224</v>
      </c>
      <c r="P1025" s="46">
        <v>0.25</v>
      </c>
      <c r="Q1025" s="46">
        <v>0.20899999999999999</v>
      </c>
      <c r="R1025" s="46">
        <v>0.23499999999999999</v>
      </c>
      <c r="S1025" s="46">
        <v>0.109</v>
      </c>
      <c r="T1025" s="46">
        <v>0.13</v>
      </c>
      <c r="U1025" s="46">
        <v>1.6E-2</v>
      </c>
      <c r="V1025" s="46">
        <v>2.5000000000000001E-2</v>
      </c>
      <c r="W1025" s="46">
        <v>0.35399999999999998</v>
      </c>
      <c r="X1025" s="46">
        <v>0.38400000000000001</v>
      </c>
      <c r="Y1025" s="46">
        <v>1E-3</v>
      </c>
      <c r="Z1025" s="46">
        <v>3.0000000000000001E-3</v>
      </c>
      <c r="AA1025" s="46">
        <v>2.7E-2</v>
      </c>
      <c r="AB1025" s="46">
        <v>3.7999999999999999E-2</v>
      </c>
      <c r="AC1025" s="46"/>
    </row>
    <row r="1026" spans="1:29" x14ac:dyDescent="0.25">
      <c r="A1026" s="98" t="s">
        <v>3503</v>
      </c>
      <c r="B1026" s="46" t="s">
        <v>162</v>
      </c>
      <c r="C1026" s="46">
        <v>0.42356902356902359</v>
      </c>
      <c r="D1026" s="46">
        <v>0.33939393939393941</v>
      </c>
      <c r="E1026" s="46">
        <v>9.2929292929292931E-2</v>
      </c>
      <c r="F1026" s="46">
        <v>9.427609427609427E-3</v>
      </c>
      <c r="G1026" s="46">
        <v>1.6835016835016835E-2</v>
      </c>
      <c r="H1026" s="46" t="s">
        <v>162</v>
      </c>
      <c r="I1026" s="46">
        <v>0.11784511784511785</v>
      </c>
      <c r="J1026" s="46">
        <v>1.0000000000000002</v>
      </c>
      <c r="K1026" s="98">
        <v>1485</v>
      </c>
      <c r="L1026" s="98"/>
      <c r="M1026" s="98" t="s">
        <v>162</v>
      </c>
      <c r="N1026" s="98" t="s">
        <v>162</v>
      </c>
      <c r="O1026" s="46">
        <v>0.39900000000000002</v>
      </c>
      <c r="P1026" s="46">
        <v>0.44900000000000001</v>
      </c>
      <c r="Q1026" s="46">
        <v>0.316</v>
      </c>
      <c r="R1026" s="46">
        <v>0.36399999999999999</v>
      </c>
      <c r="S1026" s="46">
        <v>7.9000000000000001E-2</v>
      </c>
      <c r="T1026" s="46">
        <v>0.109</v>
      </c>
      <c r="U1026" s="46">
        <v>6.0000000000000001E-3</v>
      </c>
      <c r="V1026" s="46">
        <v>1.6E-2</v>
      </c>
      <c r="W1026" s="46">
        <v>1.0999999999999999E-2</v>
      </c>
      <c r="X1026" s="46">
        <v>2.5000000000000001E-2</v>
      </c>
      <c r="Y1026" s="46" t="s">
        <v>162</v>
      </c>
      <c r="Z1026" s="46" t="s">
        <v>162</v>
      </c>
      <c r="AA1026" s="46">
        <v>0.10199999999999999</v>
      </c>
      <c r="AB1026" s="46">
        <v>0.13500000000000001</v>
      </c>
      <c r="AC1026" s="46"/>
    </row>
    <row r="1027" spans="1:29" x14ac:dyDescent="0.25">
      <c r="A1027" s="98" t="s">
        <v>3504</v>
      </c>
      <c r="B1027" s="46" t="s">
        <v>162</v>
      </c>
      <c r="C1027" s="46">
        <v>0.18107302533532041</v>
      </c>
      <c r="D1027" s="46">
        <v>0.36959761549925485</v>
      </c>
      <c r="E1027" s="46">
        <v>0.10581222056631892</v>
      </c>
      <c r="F1027" s="46">
        <v>1.9374068554396422E-2</v>
      </c>
      <c r="G1027" s="46">
        <v>0.26527570789865873</v>
      </c>
      <c r="H1027" s="46" t="s">
        <v>162</v>
      </c>
      <c r="I1027" s="46">
        <v>5.8867362146050671E-2</v>
      </c>
      <c r="J1027" s="46">
        <v>1</v>
      </c>
      <c r="K1027" s="98">
        <v>1342</v>
      </c>
      <c r="L1027" s="98"/>
      <c r="M1027" s="98" t="s">
        <v>162</v>
      </c>
      <c r="N1027" s="98" t="s">
        <v>162</v>
      </c>
      <c r="O1027" s="46">
        <v>0.161</v>
      </c>
      <c r="P1027" s="46">
        <v>0.20300000000000001</v>
      </c>
      <c r="Q1027" s="46">
        <v>0.34399999999999997</v>
      </c>
      <c r="R1027" s="46">
        <v>0.39600000000000002</v>
      </c>
      <c r="S1027" s="46">
        <v>0.09</v>
      </c>
      <c r="T1027" s="46">
        <v>0.123</v>
      </c>
      <c r="U1027" s="46">
        <v>1.2999999999999999E-2</v>
      </c>
      <c r="V1027" s="46">
        <v>2.8000000000000001E-2</v>
      </c>
      <c r="W1027" s="46">
        <v>0.24199999999999999</v>
      </c>
      <c r="X1027" s="46">
        <v>0.28999999999999998</v>
      </c>
      <c r="Y1027" s="46" t="s">
        <v>162</v>
      </c>
      <c r="Z1027" s="46" t="s">
        <v>162</v>
      </c>
      <c r="AA1027" s="46">
        <v>4.7E-2</v>
      </c>
      <c r="AB1027" s="46">
        <v>7.2999999999999995E-2</v>
      </c>
      <c r="AC1027" s="46"/>
    </row>
    <row r="1028" spans="1:29" x14ac:dyDescent="0.25">
      <c r="A1028" s="98" t="s">
        <v>3505</v>
      </c>
      <c r="B1028" s="46" t="s">
        <v>162</v>
      </c>
      <c r="C1028" s="46">
        <v>0.40484848484848485</v>
      </c>
      <c r="D1028" s="46">
        <v>0.2</v>
      </c>
      <c r="E1028" s="46">
        <v>7.515151515151515E-2</v>
      </c>
      <c r="F1028" s="46">
        <v>0.10545454545454545</v>
      </c>
      <c r="G1028" s="46">
        <v>0.1709090909090909</v>
      </c>
      <c r="H1028" s="46" t="s">
        <v>162</v>
      </c>
      <c r="I1028" s="46">
        <v>4.363636363636364E-2</v>
      </c>
      <c r="J1028" s="46">
        <v>1</v>
      </c>
      <c r="K1028" s="98">
        <v>825</v>
      </c>
      <c r="L1028" s="98"/>
      <c r="M1028" s="98" t="s">
        <v>162</v>
      </c>
      <c r="N1028" s="98" t="s">
        <v>162</v>
      </c>
      <c r="O1028" s="46">
        <v>0.372</v>
      </c>
      <c r="P1028" s="46">
        <v>0.439</v>
      </c>
      <c r="Q1028" s="46">
        <v>0.17399999999999999</v>
      </c>
      <c r="R1028" s="46">
        <v>0.22900000000000001</v>
      </c>
      <c r="S1028" s="46">
        <v>5.8999999999999997E-2</v>
      </c>
      <c r="T1028" s="46">
        <v>9.5000000000000001E-2</v>
      </c>
      <c r="U1028" s="46">
        <v>8.5999999999999993E-2</v>
      </c>
      <c r="V1028" s="46">
        <v>0.128</v>
      </c>
      <c r="W1028" s="46">
        <v>0.14699999999999999</v>
      </c>
      <c r="X1028" s="46">
        <v>0.19800000000000001</v>
      </c>
      <c r="Y1028" s="46" t="s">
        <v>162</v>
      </c>
      <c r="Z1028" s="46" t="s">
        <v>162</v>
      </c>
      <c r="AA1028" s="46">
        <v>3.2000000000000001E-2</v>
      </c>
      <c r="AB1028" s="46">
        <v>0.06</v>
      </c>
      <c r="AC1028" s="46"/>
    </row>
    <row r="1029" spans="1:29" x14ac:dyDescent="0.25">
      <c r="A1029" s="98" t="s">
        <v>3506</v>
      </c>
      <c r="B1029" s="46" t="s">
        <v>162</v>
      </c>
      <c r="C1029" s="46">
        <v>0.12718446601941746</v>
      </c>
      <c r="D1029" s="46">
        <v>0.22233009708737864</v>
      </c>
      <c r="E1029" s="46">
        <v>9.9029126213592236E-2</v>
      </c>
      <c r="F1029" s="46">
        <v>3.5922330097087375E-2</v>
      </c>
      <c r="G1029" s="46">
        <v>0.46116504854368934</v>
      </c>
      <c r="H1029" s="46">
        <v>5.8252427184466021E-3</v>
      </c>
      <c r="I1029" s="46">
        <v>4.8543689320388349E-2</v>
      </c>
      <c r="J1029" s="46">
        <v>1</v>
      </c>
      <c r="K1029" s="98">
        <v>1030</v>
      </c>
      <c r="L1029" s="98"/>
      <c r="M1029" s="98" t="s">
        <v>162</v>
      </c>
      <c r="N1029" s="98" t="s">
        <v>162</v>
      </c>
      <c r="O1029" s="46">
        <v>0.108</v>
      </c>
      <c r="P1029" s="46">
        <v>0.14899999999999999</v>
      </c>
      <c r="Q1029" s="46">
        <v>0.19800000000000001</v>
      </c>
      <c r="R1029" s="46">
        <v>0.249</v>
      </c>
      <c r="S1029" s="46">
        <v>8.2000000000000003E-2</v>
      </c>
      <c r="T1029" s="46">
        <v>0.11899999999999999</v>
      </c>
      <c r="U1029" s="46">
        <v>2.5999999999999999E-2</v>
      </c>
      <c r="V1029" s="46">
        <v>4.9000000000000002E-2</v>
      </c>
      <c r="W1029" s="46">
        <v>0.43099999999999999</v>
      </c>
      <c r="X1029" s="46">
        <v>0.49199999999999999</v>
      </c>
      <c r="Y1029" s="46">
        <v>3.0000000000000001E-3</v>
      </c>
      <c r="Z1029" s="46">
        <v>1.2999999999999999E-2</v>
      </c>
      <c r="AA1029" s="46">
        <v>3.6999999999999998E-2</v>
      </c>
      <c r="AB1029" s="46">
        <v>6.3E-2</v>
      </c>
      <c r="AC1029" s="46"/>
    </row>
    <row r="1030" spans="1:29" x14ac:dyDescent="0.25">
      <c r="A1030" s="98" t="s">
        <v>3507</v>
      </c>
      <c r="B1030" s="46" t="s">
        <v>162</v>
      </c>
      <c r="C1030" s="46">
        <v>0.31886512809654882</v>
      </c>
      <c r="D1030" s="46">
        <v>0.42028371797586278</v>
      </c>
      <c r="E1030" s="46">
        <v>0.11242854118145247</v>
      </c>
      <c r="F1030" s="46">
        <v>2.2443362269743809E-2</v>
      </c>
      <c r="G1030" s="46">
        <v>6.7753546474698279E-2</v>
      </c>
      <c r="H1030" s="46">
        <v>2.1172983273343214E-4</v>
      </c>
      <c r="I1030" s="46">
        <v>5.8013974168960404E-2</v>
      </c>
      <c r="J1030" s="46">
        <v>1</v>
      </c>
      <c r="K1030" s="98">
        <v>4723</v>
      </c>
      <c r="L1030" s="98"/>
      <c r="M1030" s="98" t="s">
        <v>162</v>
      </c>
      <c r="N1030" s="98" t="s">
        <v>162</v>
      </c>
      <c r="O1030" s="46">
        <v>0.30599999999999999</v>
      </c>
      <c r="P1030" s="46">
        <v>0.33200000000000002</v>
      </c>
      <c r="Q1030" s="46">
        <v>0.40600000000000003</v>
      </c>
      <c r="R1030" s="46">
        <v>0.434</v>
      </c>
      <c r="S1030" s="46">
        <v>0.104</v>
      </c>
      <c r="T1030" s="46">
        <v>0.122</v>
      </c>
      <c r="U1030" s="46">
        <v>1.9E-2</v>
      </c>
      <c r="V1030" s="46">
        <v>2.7E-2</v>
      </c>
      <c r="W1030" s="46">
        <v>6.0999999999999999E-2</v>
      </c>
      <c r="X1030" s="46">
        <v>7.4999999999999997E-2</v>
      </c>
      <c r="Y1030" s="46">
        <v>0</v>
      </c>
      <c r="Z1030" s="46">
        <v>1E-3</v>
      </c>
      <c r="AA1030" s="46">
        <v>5.1999999999999998E-2</v>
      </c>
      <c r="AB1030" s="46">
        <v>6.5000000000000002E-2</v>
      </c>
      <c r="AC1030" s="46"/>
    </row>
    <row r="1031" spans="1:29" x14ac:dyDescent="0.25">
      <c r="A1031" s="98" t="s">
        <v>3508</v>
      </c>
      <c r="B1031" s="46" t="s">
        <v>162</v>
      </c>
      <c r="C1031" s="46">
        <v>0.38210399032648124</v>
      </c>
      <c r="D1031" s="46">
        <v>0.4147521160822249</v>
      </c>
      <c r="E1031" s="46">
        <v>8.222490931076179E-2</v>
      </c>
      <c r="F1031" s="46">
        <v>9.673518742442563E-3</v>
      </c>
      <c r="G1031" s="46">
        <v>7.3760580411124543E-2</v>
      </c>
      <c r="H1031" s="46" t="s">
        <v>162</v>
      </c>
      <c r="I1031" s="46">
        <v>3.7484885126964934E-2</v>
      </c>
      <c r="J1031" s="46">
        <v>0.99999999999999989</v>
      </c>
      <c r="K1031" s="98">
        <v>827</v>
      </c>
      <c r="L1031" s="98"/>
      <c r="M1031" s="98" t="s">
        <v>162</v>
      </c>
      <c r="N1031" s="98" t="s">
        <v>162</v>
      </c>
      <c r="O1031" s="46">
        <v>0.35</v>
      </c>
      <c r="P1031" s="46">
        <v>0.41599999999999998</v>
      </c>
      <c r="Q1031" s="46">
        <v>0.38200000000000001</v>
      </c>
      <c r="R1031" s="46">
        <v>0.44900000000000001</v>
      </c>
      <c r="S1031" s="46">
        <v>6.5000000000000002E-2</v>
      </c>
      <c r="T1031" s="46">
        <v>0.10299999999999999</v>
      </c>
      <c r="U1031" s="46">
        <v>5.0000000000000001E-3</v>
      </c>
      <c r="V1031" s="46">
        <v>1.9E-2</v>
      </c>
      <c r="W1031" s="46">
        <v>5.8000000000000003E-2</v>
      </c>
      <c r="X1031" s="46">
        <v>9.4E-2</v>
      </c>
      <c r="Y1031" s="46" t="s">
        <v>162</v>
      </c>
      <c r="Z1031" s="46" t="s">
        <v>162</v>
      </c>
      <c r="AA1031" s="46">
        <v>2.7E-2</v>
      </c>
      <c r="AB1031" s="46">
        <v>5.2999999999999999E-2</v>
      </c>
      <c r="AC1031" s="46"/>
    </row>
    <row r="1032" spans="1:29" x14ac:dyDescent="0.25">
      <c r="A1032" s="98" t="s">
        <v>3509</v>
      </c>
      <c r="B1032" s="46">
        <v>5.5581301048485202E-2</v>
      </c>
      <c r="C1032" s="46">
        <v>0.27017320280368418</v>
      </c>
      <c r="D1032" s="46">
        <v>0.28859410299484445</v>
      </c>
      <c r="E1032" s="46">
        <v>9.9866767074089091E-2</v>
      </c>
      <c r="F1032" s="46">
        <v>2.571974743671436E-2</v>
      </c>
      <c r="G1032" s="46">
        <v>0.20810403753692869</v>
      </c>
      <c r="H1032" s="46">
        <v>5.7927359091699009E-4</v>
      </c>
      <c r="I1032" s="46">
        <v>5.138156751433702E-2</v>
      </c>
      <c r="J1032" s="46">
        <v>1.0000000000000002</v>
      </c>
      <c r="K1032" s="98">
        <v>34526</v>
      </c>
      <c r="L1032" s="98"/>
      <c r="M1032" s="98">
        <v>5.2999999999999999E-2</v>
      </c>
      <c r="N1032" s="98">
        <v>5.8000000000000003E-2</v>
      </c>
      <c r="O1032" s="46">
        <v>0.26600000000000001</v>
      </c>
      <c r="P1032" s="46">
        <v>0.27500000000000002</v>
      </c>
      <c r="Q1032" s="46">
        <v>0.28399999999999997</v>
      </c>
      <c r="R1032" s="46">
        <v>0.29299999999999998</v>
      </c>
      <c r="S1032" s="46">
        <v>9.7000000000000003E-2</v>
      </c>
      <c r="T1032" s="46">
        <v>0.10299999999999999</v>
      </c>
      <c r="U1032" s="46">
        <v>2.4E-2</v>
      </c>
      <c r="V1032" s="46">
        <v>2.7E-2</v>
      </c>
      <c r="W1032" s="46">
        <v>0.20399999999999999</v>
      </c>
      <c r="X1032" s="46">
        <v>0.21199999999999999</v>
      </c>
      <c r="Y1032" s="46">
        <v>0</v>
      </c>
      <c r="Z1032" s="46">
        <v>1E-3</v>
      </c>
      <c r="AA1032" s="46">
        <v>4.9000000000000002E-2</v>
      </c>
      <c r="AB1032" s="46">
        <v>5.3999999999999999E-2</v>
      </c>
      <c r="AC1032" s="46"/>
    </row>
    <row r="1033" spans="1:29" x14ac:dyDescent="0.25">
      <c r="A1033" s="98" t="s">
        <v>3510</v>
      </c>
      <c r="B1033" s="46" t="s">
        <v>162</v>
      </c>
      <c r="C1033" s="46">
        <v>0.21878715814506539</v>
      </c>
      <c r="D1033" s="46">
        <v>0.35552913198573127</v>
      </c>
      <c r="E1033" s="46">
        <v>0.13317479191438764</v>
      </c>
      <c r="F1033" s="46">
        <v>2.2592152199762187E-2</v>
      </c>
      <c r="G1033" s="46">
        <v>0.23662306777645659</v>
      </c>
      <c r="H1033" s="46">
        <v>1.1890606420927466E-3</v>
      </c>
      <c r="I1033" s="46">
        <v>3.2104637336504163E-2</v>
      </c>
      <c r="J1033" s="46">
        <v>1</v>
      </c>
      <c r="K1033" s="98">
        <v>841</v>
      </c>
      <c r="L1033" s="98"/>
      <c r="M1033" s="98" t="s">
        <v>162</v>
      </c>
      <c r="N1033" s="98" t="s">
        <v>162</v>
      </c>
      <c r="O1033" s="46">
        <v>0.192</v>
      </c>
      <c r="P1033" s="46">
        <v>0.248</v>
      </c>
      <c r="Q1033" s="46">
        <v>0.32400000000000001</v>
      </c>
      <c r="R1033" s="46">
        <v>0.38800000000000001</v>
      </c>
      <c r="S1033" s="46">
        <v>0.112</v>
      </c>
      <c r="T1033" s="46">
        <v>0.158</v>
      </c>
      <c r="U1033" s="46">
        <v>1.4999999999999999E-2</v>
      </c>
      <c r="V1033" s="46">
        <v>3.5000000000000003E-2</v>
      </c>
      <c r="W1033" s="46">
        <v>0.20899999999999999</v>
      </c>
      <c r="X1033" s="46">
        <v>0.26700000000000002</v>
      </c>
      <c r="Y1033" s="46">
        <v>0</v>
      </c>
      <c r="Z1033" s="46">
        <v>7.0000000000000001E-3</v>
      </c>
      <c r="AA1033" s="46">
        <v>2.1999999999999999E-2</v>
      </c>
      <c r="AB1033" s="46">
        <v>4.5999999999999999E-2</v>
      </c>
      <c r="AC1033" s="46"/>
    </row>
    <row r="1034" spans="1:29" x14ac:dyDescent="0.25">
      <c r="A1034" s="98" t="s">
        <v>3511</v>
      </c>
      <c r="B1034" s="46" t="s">
        <v>162</v>
      </c>
      <c r="C1034" s="46">
        <v>0.27625570776255709</v>
      </c>
      <c r="D1034" s="46">
        <v>0.30707762557077628</v>
      </c>
      <c r="E1034" s="46">
        <v>0.16210045662100456</v>
      </c>
      <c r="F1034" s="46">
        <v>3.8812785388127852E-2</v>
      </c>
      <c r="G1034" s="46">
        <v>0.1997716894977169</v>
      </c>
      <c r="H1034" s="46">
        <v>1.1415525114155251E-3</v>
      </c>
      <c r="I1034" s="46">
        <v>1.4840182648401826E-2</v>
      </c>
      <c r="J1034" s="46">
        <v>1.0000000000000002</v>
      </c>
      <c r="K1034" s="98">
        <v>876</v>
      </c>
      <c r="L1034" s="98"/>
      <c r="M1034" s="98" t="s">
        <v>162</v>
      </c>
      <c r="N1034" s="98" t="s">
        <v>162</v>
      </c>
      <c r="O1034" s="46">
        <v>0.248</v>
      </c>
      <c r="P1034" s="46">
        <v>0.307</v>
      </c>
      <c r="Q1034" s="46">
        <v>0.27700000000000002</v>
      </c>
      <c r="R1034" s="46">
        <v>0.33800000000000002</v>
      </c>
      <c r="S1034" s="46">
        <v>0.13900000000000001</v>
      </c>
      <c r="T1034" s="46">
        <v>0.188</v>
      </c>
      <c r="U1034" s="46">
        <v>2.8000000000000001E-2</v>
      </c>
      <c r="V1034" s="46">
        <v>5.3999999999999999E-2</v>
      </c>
      <c r="W1034" s="46">
        <v>0.17499999999999999</v>
      </c>
      <c r="X1034" s="46">
        <v>0.22800000000000001</v>
      </c>
      <c r="Y1034" s="46">
        <v>0</v>
      </c>
      <c r="Z1034" s="46">
        <v>6.0000000000000001E-3</v>
      </c>
      <c r="AA1034" s="46">
        <v>8.9999999999999993E-3</v>
      </c>
      <c r="AB1034" s="46">
        <v>2.5000000000000001E-2</v>
      </c>
      <c r="AC1034" s="46"/>
    </row>
    <row r="1035" spans="1:29" x14ac:dyDescent="0.25">
      <c r="A1035" s="98" t="s">
        <v>3512</v>
      </c>
      <c r="B1035" s="46" t="s">
        <v>162</v>
      </c>
      <c r="C1035" s="46">
        <v>7.1742313323572476E-2</v>
      </c>
      <c r="D1035" s="46">
        <v>0.1595900439238653</v>
      </c>
      <c r="E1035" s="46">
        <v>7.9062957540263545E-2</v>
      </c>
      <c r="F1035" s="46">
        <v>2.1961932650073207E-2</v>
      </c>
      <c r="G1035" s="46">
        <v>0.60907759882869694</v>
      </c>
      <c r="H1035" s="46">
        <v>2.1961932650073207E-2</v>
      </c>
      <c r="I1035" s="46">
        <v>3.6603221083455345E-2</v>
      </c>
      <c r="J1035" s="46">
        <v>1</v>
      </c>
      <c r="K1035" s="98">
        <v>683</v>
      </c>
      <c r="L1035" s="98"/>
      <c r="M1035" s="98" t="s">
        <v>162</v>
      </c>
      <c r="N1035" s="98" t="s">
        <v>162</v>
      </c>
      <c r="O1035" s="46">
        <v>5.5E-2</v>
      </c>
      <c r="P1035" s="46">
        <v>9.4E-2</v>
      </c>
      <c r="Q1035" s="46">
        <v>0.13400000000000001</v>
      </c>
      <c r="R1035" s="46">
        <v>0.189</v>
      </c>
      <c r="S1035" s="46">
        <v>6.0999999999999999E-2</v>
      </c>
      <c r="T1035" s="46">
        <v>0.10199999999999999</v>
      </c>
      <c r="U1035" s="46">
        <v>1.2999999999999999E-2</v>
      </c>
      <c r="V1035" s="46">
        <v>3.5999999999999997E-2</v>
      </c>
      <c r="W1035" s="46">
        <v>0.57199999999999995</v>
      </c>
      <c r="X1035" s="46">
        <v>0.64500000000000002</v>
      </c>
      <c r="Y1035" s="46">
        <v>1.2999999999999999E-2</v>
      </c>
      <c r="Z1035" s="46">
        <v>3.5999999999999997E-2</v>
      </c>
      <c r="AA1035" s="46">
        <v>2.5000000000000001E-2</v>
      </c>
      <c r="AB1035" s="46">
        <v>5.2999999999999999E-2</v>
      </c>
      <c r="AC1035" s="46"/>
    </row>
    <row r="1036" spans="1:29" x14ac:dyDescent="0.25">
      <c r="A1036" s="98" t="s">
        <v>3513</v>
      </c>
      <c r="B1036" s="46">
        <v>2.828854314002829E-3</v>
      </c>
      <c r="C1036" s="46">
        <v>2.828854314002829E-3</v>
      </c>
      <c r="D1036" s="46">
        <v>0.78429985855728435</v>
      </c>
      <c r="E1036" s="46">
        <v>9.123055162659123E-2</v>
      </c>
      <c r="F1036" s="46">
        <v>5.7991513437057989E-2</v>
      </c>
      <c r="G1036" s="46">
        <v>1.5558698727015558E-2</v>
      </c>
      <c r="H1036" s="46" t="s">
        <v>162</v>
      </c>
      <c r="I1036" s="46">
        <v>4.5261669024045263E-2</v>
      </c>
      <c r="J1036" s="46">
        <v>1</v>
      </c>
      <c r="K1036" s="98">
        <v>1414</v>
      </c>
      <c r="L1036" s="98"/>
      <c r="M1036" s="98">
        <v>1E-3</v>
      </c>
      <c r="N1036" s="98">
        <v>7.0000000000000001E-3</v>
      </c>
      <c r="O1036" s="46">
        <v>1E-3</v>
      </c>
      <c r="P1036" s="46">
        <v>7.0000000000000001E-3</v>
      </c>
      <c r="Q1036" s="46">
        <v>0.76200000000000001</v>
      </c>
      <c r="R1036" s="46">
        <v>0.80500000000000005</v>
      </c>
      <c r="S1036" s="46">
        <v>7.6999999999999999E-2</v>
      </c>
      <c r="T1036" s="46">
        <v>0.107</v>
      </c>
      <c r="U1036" s="46">
        <v>4.7E-2</v>
      </c>
      <c r="V1036" s="46">
        <v>7.0999999999999994E-2</v>
      </c>
      <c r="W1036" s="46">
        <v>0.01</v>
      </c>
      <c r="X1036" s="46">
        <v>2.3E-2</v>
      </c>
      <c r="Y1036" s="46" t="s">
        <v>162</v>
      </c>
      <c r="Z1036" s="46" t="s">
        <v>162</v>
      </c>
      <c r="AA1036" s="46">
        <v>3.5999999999999997E-2</v>
      </c>
      <c r="AB1036" s="46">
        <v>5.7000000000000002E-2</v>
      </c>
      <c r="AC1036" s="46"/>
    </row>
    <row r="1037" spans="1:29" x14ac:dyDescent="0.25">
      <c r="A1037" s="98" t="s">
        <v>3514</v>
      </c>
      <c r="B1037" s="46">
        <v>3.8118410381184104E-2</v>
      </c>
      <c r="C1037" s="46">
        <v>0.22911597729115976</v>
      </c>
      <c r="D1037" s="46">
        <v>0.26845093268450931</v>
      </c>
      <c r="E1037" s="46">
        <v>9.6107055961070553E-2</v>
      </c>
      <c r="F1037" s="46">
        <v>5.3122465531224655E-2</v>
      </c>
      <c r="G1037" s="46">
        <v>0.28304947283049475</v>
      </c>
      <c r="H1037" s="46">
        <v>7.7047850770478512E-3</v>
      </c>
      <c r="I1037" s="46">
        <v>2.4330900243309004E-2</v>
      </c>
      <c r="J1037" s="46">
        <v>1.0000000000000002</v>
      </c>
      <c r="K1037" s="98">
        <v>2466</v>
      </c>
      <c r="L1037" s="98"/>
      <c r="M1037" s="98">
        <v>3.1E-2</v>
      </c>
      <c r="N1037" s="98">
        <v>4.5999999999999999E-2</v>
      </c>
      <c r="O1037" s="46">
        <v>0.21299999999999999</v>
      </c>
      <c r="P1037" s="46">
        <v>0.246</v>
      </c>
      <c r="Q1037" s="46">
        <v>0.251</v>
      </c>
      <c r="R1037" s="46">
        <v>0.28599999999999998</v>
      </c>
      <c r="S1037" s="46">
        <v>8.5000000000000006E-2</v>
      </c>
      <c r="T1037" s="46">
        <v>0.108</v>
      </c>
      <c r="U1037" s="46">
        <v>4.4999999999999998E-2</v>
      </c>
      <c r="V1037" s="46">
        <v>6.3E-2</v>
      </c>
      <c r="W1037" s="46">
        <v>0.26600000000000001</v>
      </c>
      <c r="X1037" s="46">
        <v>0.30099999999999999</v>
      </c>
      <c r="Y1037" s="46">
        <v>5.0000000000000001E-3</v>
      </c>
      <c r="Z1037" s="46">
        <v>1.2E-2</v>
      </c>
      <c r="AA1037" s="46">
        <v>1.9E-2</v>
      </c>
      <c r="AB1037" s="46">
        <v>3.1E-2</v>
      </c>
      <c r="AC1037" s="46"/>
    </row>
    <row r="1038" spans="1:29" x14ac:dyDescent="0.25">
      <c r="A1038" s="98" t="s">
        <v>3515</v>
      </c>
      <c r="B1038" s="46">
        <v>0.28894133513149023</v>
      </c>
      <c r="C1038" s="46">
        <v>0.42414025623735668</v>
      </c>
      <c r="D1038" s="46">
        <v>0.14767363452461227</v>
      </c>
      <c r="E1038" s="46">
        <v>4.6190155091031693E-2</v>
      </c>
      <c r="F1038" s="46">
        <v>4.3830074173971676E-3</v>
      </c>
      <c r="G1038" s="46">
        <v>5.529332434254889E-2</v>
      </c>
      <c r="H1038" s="46">
        <v>3.3715441672285905E-3</v>
      </c>
      <c r="I1038" s="46">
        <v>3.0006743088334457E-2</v>
      </c>
      <c r="J1038" s="46">
        <v>0.99999999999999989</v>
      </c>
      <c r="K1038" s="98">
        <v>2966</v>
      </c>
      <c r="L1038" s="98"/>
      <c r="M1038" s="98">
        <v>0.27300000000000002</v>
      </c>
      <c r="N1038" s="98">
        <v>0.30599999999999999</v>
      </c>
      <c r="O1038" s="46">
        <v>0.40600000000000003</v>
      </c>
      <c r="P1038" s="46">
        <v>0.442</v>
      </c>
      <c r="Q1038" s="46">
        <v>0.13500000000000001</v>
      </c>
      <c r="R1038" s="46">
        <v>0.161</v>
      </c>
      <c r="S1038" s="46">
        <v>3.9E-2</v>
      </c>
      <c r="T1038" s="46">
        <v>5.3999999999999999E-2</v>
      </c>
      <c r="U1038" s="46">
        <v>3.0000000000000001E-3</v>
      </c>
      <c r="V1038" s="46">
        <v>7.0000000000000001E-3</v>
      </c>
      <c r="W1038" s="46">
        <v>4.8000000000000001E-2</v>
      </c>
      <c r="X1038" s="46">
        <v>6.4000000000000001E-2</v>
      </c>
      <c r="Y1038" s="46">
        <v>2E-3</v>
      </c>
      <c r="Z1038" s="46">
        <v>6.0000000000000001E-3</v>
      </c>
      <c r="AA1038" s="46">
        <v>2.4E-2</v>
      </c>
      <c r="AB1038" s="46">
        <v>3.6999999999999998E-2</v>
      </c>
      <c r="AC1038" s="46"/>
    </row>
    <row r="1039" spans="1:29" x14ac:dyDescent="0.25">
      <c r="A1039" s="98" t="s">
        <v>3516</v>
      </c>
      <c r="B1039" s="46" t="s">
        <v>162</v>
      </c>
      <c r="C1039" s="46">
        <v>0.22448340638697559</v>
      </c>
      <c r="D1039" s="46">
        <v>0.20037570444583594</v>
      </c>
      <c r="E1039" s="46">
        <v>0.1158422041327489</v>
      </c>
      <c r="F1039" s="46">
        <v>2.8177833437695678E-2</v>
      </c>
      <c r="G1039" s="46">
        <v>0.40356919223544147</v>
      </c>
      <c r="H1039" s="46">
        <v>8.7664370695053218E-3</v>
      </c>
      <c r="I1039" s="46">
        <v>1.8785222291797118E-2</v>
      </c>
      <c r="J1039" s="46">
        <v>0.99999999999999989</v>
      </c>
      <c r="K1039" s="98">
        <v>3194</v>
      </c>
      <c r="L1039" s="98"/>
      <c r="M1039" s="98" t="s">
        <v>162</v>
      </c>
      <c r="N1039" s="98" t="s">
        <v>162</v>
      </c>
      <c r="O1039" s="46">
        <v>0.21</v>
      </c>
      <c r="P1039" s="46">
        <v>0.23899999999999999</v>
      </c>
      <c r="Q1039" s="46">
        <v>0.187</v>
      </c>
      <c r="R1039" s="46">
        <v>0.215</v>
      </c>
      <c r="S1039" s="46">
        <v>0.105</v>
      </c>
      <c r="T1039" s="46">
        <v>0.127</v>
      </c>
      <c r="U1039" s="46">
        <v>2.3E-2</v>
      </c>
      <c r="V1039" s="46">
        <v>3.5000000000000003E-2</v>
      </c>
      <c r="W1039" s="46">
        <v>0.38700000000000001</v>
      </c>
      <c r="X1039" s="46">
        <v>0.42099999999999999</v>
      </c>
      <c r="Y1039" s="46">
        <v>6.0000000000000001E-3</v>
      </c>
      <c r="Z1039" s="46">
        <v>1.2999999999999999E-2</v>
      </c>
      <c r="AA1039" s="46">
        <v>1.4999999999999999E-2</v>
      </c>
      <c r="AB1039" s="46">
        <v>2.4E-2</v>
      </c>
      <c r="AC1039" s="46"/>
    </row>
    <row r="1040" spans="1:29" x14ac:dyDescent="0.25">
      <c r="A1040" s="98" t="s">
        <v>3517</v>
      </c>
      <c r="B1040" s="46" t="s">
        <v>162</v>
      </c>
      <c r="C1040" s="46">
        <v>0.40577507598784196</v>
      </c>
      <c r="D1040" s="46">
        <v>0.37689969604863222</v>
      </c>
      <c r="E1040" s="46">
        <v>6.5349544072948323E-2</v>
      </c>
      <c r="F1040" s="46">
        <v>2.1276595744680851E-2</v>
      </c>
      <c r="G1040" s="46">
        <v>2.7355623100303952E-2</v>
      </c>
      <c r="H1040" s="46" t="s">
        <v>162</v>
      </c>
      <c r="I1040" s="46">
        <v>0.10334346504559271</v>
      </c>
      <c r="J1040" s="46">
        <v>1</v>
      </c>
      <c r="K1040" s="98">
        <v>658</v>
      </c>
      <c r="L1040" s="98"/>
      <c r="M1040" s="98" t="s">
        <v>162</v>
      </c>
      <c r="N1040" s="98" t="s">
        <v>162</v>
      </c>
      <c r="O1040" s="46">
        <v>0.36899999999999999</v>
      </c>
      <c r="P1040" s="46">
        <v>0.44400000000000001</v>
      </c>
      <c r="Q1040" s="46">
        <v>0.34100000000000003</v>
      </c>
      <c r="R1040" s="46">
        <v>0.41499999999999998</v>
      </c>
      <c r="S1040" s="46">
        <v>4.9000000000000002E-2</v>
      </c>
      <c r="T1040" s="46">
        <v>8.6999999999999994E-2</v>
      </c>
      <c r="U1040" s="46">
        <v>1.2999999999999999E-2</v>
      </c>
      <c r="V1040" s="46">
        <v>3.5000000000000003E-2</v>
      </c>
      <c r="W1040" s="46">
        <v>1.7000000000000001E-2</v>
      </c>
      <c r="X1040" s="46">
        <v>4.2999999999999997E-2</v>
      </c>
      <c r="Y1040" s="46" t="s">
        <v>162</v>
      </c>
      <c r="Z1040" s="46" t="s">
        <v>162</v>
      </c>
      <c r="AA1040" s="46">
        <v>8.2000000000000003E-2</v>
      </c>
      <c r="AB1040" s="46">
        <v>0.129</v>
      </c>
      <c r="AC1040" s="46"/>
    </row>
    <row r="1041" spans="1:29" x14ac:dyDescent="0.25">
      <c r="A1041" s="98" t="s">
        <v>3518</v>
      </c>
      <c r="B1041" s="46" t="s">
        <v>162</v>
      </c>
      <c r="C1041" s="46">
        <v>0.16602316602316602</v>
      </c>
      <c r="D1041" s="46">
        <v>0.33783783783783783</v>
      </c>
      <c r="E1041" s="46">
        <v>0.15830115830115829</v>
      </c>
      <c r="F1041" s="46">
        <v>2.7027027027027029E-2</v>
      </c>
      <c r="G1041" s="46">
        <v>0.26447876447876451</v>
      </c>
      <c r="H1041" s="46" t="s">
        <v>162</v>
      </c>
      <c r="I1041" s="46">
        <v>4.633204633204633E-2</v>
      </c>
      <c r="J1041" s="46">
        <v>1</v>
      </c>
      <c r="K1041" s="98">
        <v>518</v>
      </c>
      <c r="L1041" s="98"/>
      <c r="M1041" s="98" t="s">
        <v>162</v>
      </c>
      <c r="N1041" s="98" t="s">
        <v>162</v>
      </c>
      <c r="O1041" s="46">
        <v>0.13600000000000001</v>
      </c>
      <c r="P1041" s="46">
        <v>0.20100000000000001</v>
      </c>
      <c r="Q1041" s="46">
        <v>0.29799999999999999</v>
      </c>
      <c r="R1041" s="46">
        <v>0.38</v>
      </c>
      <c r="S1041" s="46">
        <v>0.129</v>
      </c>
      <c r="T1041" s="46">
        <v>0.192</v>
      </c>
      <c r="U1041" s="46">
        <v>1.6E-2</v>
      </c>
      <c r="V1041" s="46">
        <v>4.4999999999999998E-2</v>
      </c>
      <c r="W1041" s="46">
        <v>0.22800000000000001</v>
      </c>
      <c r="X1041" s="46">
        <v>0.30399999999999999</v>
      </c>
      <c r="Y1041" s="46" t="s">
        <v>162</v>
      </c>
      <c r="Z1041" s="46" t="s">
        <v>162</v>
      </c>
      <c r="AA1041" s="46">
        <v>3.1E-2</v>
      </c>
      <c r="AB1041" s="46">
        <v>6.8000000000000005E-2</v>
      </c>
      <c r="AC1041" s="46"/>
    </row>
    <row r="1042" spans="1:29" x14ac:dyDescent="0.25">
      <c r="A1042" s="98" t="s">
        <v>3519</v>
      </c>
      <c r="B1042" s="46" t="s">
        <v>162</v>
      </c>
      <c r="C1042" s="46">
        <v>0.30990415335463256</v>
      </c>
      <c r="D1042" s="46">
        <v>0.23482428115015974</v>
      </c>
      <c r="E1042" s="46">
        <v>8.4664536741214061E-2</v>
      </c>
      <c r="F1042" s="46">
        <v>0.11022364217252396</v>
      </c>
      <c r="G1042" s="46">
        <v>0.2268370607028754</v>
      </c>
      <c r="H1042" s="46">
        <v>3.1948881789137379E-3</v>
      </c>
      <c r="I1042" s="46">
        <v>3.035143769968051E-2</v>
      </c>
      <c r="J1042" s="46">
        <v>1</v>
      </c>
      <c r="K1042" s="98">
        <v>626</v>
      </c>
      <c r="L1042" s="98"/>
      <c r="M1042" s="98" t="s">
        <v>162</v>
      </c>
      <c r="N1042" s="98" t="s">
        <v>162</v>
      </c>
      <c r="O1042" s="46">
        <v>0.27500000000000002</v>
      </c>
      <c r="P1042" s="46">
        <v>0.34699999999999998</v>
      </c>
      <c r="Q1042" s="46">
        <v>0.20300000000000001</v>
      </c>
      <c r="R1042" s="46">
        <v>0.27</v>
      </c>
      <c r="S1042" s="46">
        <v>6.5000000000000002E-2</v>
      </c>
      <c r="T1042" s="46">
        <v>0.109</v>
      </c>
      <c r="U1042" s="46">
        <v>8.7999999999999995E-2</v>
      </c>
      <c r="V1042" s="46">
        <v>0.13700000000000001</v>
      </c>
      <c r="W1042" s="46">
        <v>0.19600000000000001</v>
      </c>
      <c r="X1042" s="46">
        <v>0.26100000000000001</v>
      </c>
      <c r="Y1042" s="46">
        <v>1E-3</v>
      </c>
      <c r="Z1042" s="46">
        <v>1.2E-2</v>
      </c>
      <c r="AA1042" s="46">
        <v>0.02</v>
      </c>
      <c r="AB1042" s="46">
        <v>4.7E-2</v>
      </c>
      <c r="AC1042" s="46"/>
    </row>
    <row r="1043" spans="1:29" x14ac:dyDescent="0.25">
      <c r="A1043" s="98" t="s">
        <v>3520</v>
      </c>
      <c r="B1043" s="46" t="s">
        <v>162</v>
      </c>
      <c r="C1043" s="46">
        <v>9.9437148217636023E-2</v>
      </c>
      <c r="D1043" s="46">
        <v>0.17448405253283303</v>
      </c>
      <c r="E1043" s="46">
        <v>0.14634146341463414</v>
      </c>
      <c r="F1043" s="46">
        <v>2.4390243902439025E-2</v>
      </c>
      <c r="G1043" s="46">
        <v>0.5272045028142589</v>
      </c>
      <c r="H1043" s="46">
        <v>1.876172607879925E-3</v>
      </c>
      <c r="I1043" s="46">
        <v>2.6266416510318951E-2</v>
      </c>
      <c r="J1043" s="46">
        <v>1</v>
      </c>
      <c r="K1043" s="98">
        <v>533</v>
      </c>
      <c r="L1043" s="98"/>
      <c r="M1043" s="98" t="s">
        <v>162</v>
      </c>
      <c r="N1043" s="98" t="s">
        <v>162</v>
      </c>
      <c r="O1043" s="46">
        <v>7.6999999999999999E-2</v>
      </c>
      <c r="P1043" s="46">
        <v>0.128</v>
      </c>
      <c r="Q1043" s="46">
        <v>0.14499999999999999</v>
      </c>
      <c r="R1043" s="46">
        <v>0.20899999999999999</v>
      </c>
      <c r="S1043" s="46">
        <v>0.11899999999999999</v>
      </c>
      <c r="T1043" s="46">
        <v>0.17899999999999999</v>
      </c>
      <c r="U1043" s="46">
        <v>1.4E-2</v>
      </c>
      <c r="V1043" s="46">
        <v>4.1000000000000002E-2</v>
      </c>
      <c r="W1043" s="46">
        <v>0.48499999999999999</v>
      </c>
      <c r="X1043" s="46">
        <v>0.56899999999999995</v>
      </c>
      <c r="Y1043" s="46">
        <v>0</v>
      </c>
      <c r="Z1043" s="46">
        <v>1.0999999999999999E-2</v>
      </c>
      <c r="AA1043" s="46">
        <v>1.6E-2</v>
      </c>
      <c r="AB1043" s="46">
        <v>4.3999999999999997E-2</v>
      </c>
      <c r="AC1043" s="46"/>
    </row>
    <row r="1044" spans="1:29" x14ac:dyDescent="0.25">
      <c r="A1044" s="98" t="s">
        <v>3521</v>
      </c>
      <c r="B1044" s="46" t="s">
        <v>162</v>
      </c>
      <c r="C1044" s="46">
        <v>0.25830748781568452</v>
      </c>
      <c r="D1044" s="46">
        <v>0.43509082853345149</v>
      </c>
      <c r="E1044" s="46">
        <v>0.11741249446167479</v>
      </c>
      <c r="F1044" s="46">
        <v>4.563579973416039E-2</v>
      </c>
      <c r="G1044" s="46">
        <v>0.11564023039432876</v>
      </c>
      <c r="H1044" s="46">
        <v>2.215330084182543E-3</v>
      </c>
      <c r="I1044" s="46">
        <v>2.5697828976517501E-2</v>
      </c>
      <c r="J1044" s="46">
        <v>1</v>
      </c>
      <c r="K1044" s="98">
        <v>2257</v>
      </c>
      <c r="L1044" s="98"/>
      <c r="M1044" s="98" t="s">
        <v>162</v>
      </c>
      <c r="N1044" s="98" t="s">
        <v>162</v>
      </c>
      <c r="O1044" s="46">
        <v>0.24099999999999999</v>
      </c>
      <c r="P1044" s="46">
        <v>0.27700000000000002</v>
      </c>
      <c r="Q1044" s="46">
        <v>0.41499999999999998</v>
      </c>
      <c r="R1044" s="46">
        <v>0.45600000000000002</v>
      </c>
      <c r="S1044" s="46">
        <v>0.105</v>
      </c>
      <c r="T1044" s="46">
        <v>0.13100000000000001</v>
      </c>
      <c r="U1044" s="46">
        <v>3.7999999999999999E-2</v>
      </c>
      <c r="V1044" s="46">
        <v>5.5E-2</v>
      </c>
      <c r="W1044" s="46">
        <v>0.10299999999999999</v>
      </c>
      <c r="X1044" s="46">
        <v>0.129</v>
      </c>
      <c r="Y1044" s="46">
        <v>1E-3</v>
      </c>
      <c r="Z1044" s="46">
        <v>5.0000000000000001E-3</v>
      </c>
      <c r="AA1044" s="46">
        <v>0.02</v>
      </c>
      <c r="AB1044" s="46">
        <v>3.3000000000000002E-2</v>
      </c>
      <c r="AC1044" s="46"/>
    </row>
    <row r="1045" spans="1:29" x14ac:dyDescent="0.25">
      <c r="A1045" s="98" t="s">
        <v>3522</v>
      </c>
      <c r="B1045" s="46" t="s">
        <v>162</v>
      </c>
      <c r="C1045" s="46">
        <v>0.38477366255144035</v>
      </c>
      <c r="D1045" s="46">
        <v>0.36831275720164608</v>
      </c>
      <c r="E1045" s="46">
        <v>0.10699588477366255</v>
      </c>
      <c r="F1045" s="46">
        <v>1.4403292181069959E-2</v>
      </c>
      <c r="G1045" s="46">
        <v>8.8477366255144033E-2</v>
      </c>
      <c r="H1045" s="46">
        <v>8.23045267489712E-3</v>
      </c>
      <c r="I1045" s="46">
        <v>2.8806584362139918E-2</v>
      </c>
      <c r="J1045" s="46">
        <v>0.99999999999999989</v>
      </c>
      <c r="K1045" s="98">
        <v>486</v>
      </c>
      <c r="L1045" s="98"/>
      <c r="M1045" s="98" t="s">
        <v>162</v>
      </c>
      <c r="N1045" s="98" t="s">
        <v>162</v>
      </c>
      <c r="O1045" s="46">
        <v>0.34300000000000003</v>
      </c>
      <c r="P1045" s="46">
        <v>0.42899999999999999</v>
      </c>
      <c r="Q1045" s="46">
        <v>0.32700000000000001</v>
      </c>
      <c r="R1045" s="46">
        <v>0.41199999999999998</v>
      </c>
      <c r="S1045" s="46">
        <v>8.3000000000000004E-2</v>
      </c>
      <c r="T1045" s="46">
        <v>0.13800000000000001</v>
      </c>
      <c r="U1045" s="46">
        <v>7.0000000000000001E-3</v>
      </c>
      <c r="V1045" s="46">
        <v>2.9000000000000001E-2</v>
      </c>
      <c r="W1045" s="46">
        <v>6.6000000000000003E-2</v>
      </c>
      <c r="X1045" s="46">
        <v>0.11700000000000001</v>
      </c>
      <c r="Y1045" s="46">
        <v>3.0000000000000001E-3</v>
      </c>
      <c r="Z1045" s="46">
        <v>2.1000000000000001E-2</v>
      </c>
      <c r="AA1045" s="46">
        <v>1.7000000000000001E-2</v>
      </c>
      <c r="AB1045" s="46">
        <v>4.8000000000000001E-2</v>
      </c>
      <c r="AC1045" s="46"/>
    </row>
    <row r="1046" spans="1:29" x14ac:dyDescent="0.25">
      <c r="A1046" s="98" t="s">
        <v>3523</v>
      </c>
      <c r="B1046" s="46">
        <v>5.0029342723004695E-2</v>
      </c>
      <c r="C1046" s="46">
        <v>0.24745696400625977</v>
      </c>
      <c r="D1046" s="46">
        <v>0.27005086071987483</v>
      </c>
      <c r="E1046" s="46">
        <v>0.11047535211267606</v>
      </c>
      <c r="F1046" s="46">
        <v>3.3499608763693269E-2</v>
      </c>
      <c r="G1046" s="46">
        <v>0.25591744913928011</v>
      </c>
      <c r="H1046" s="46">
        <v>4.8904538341158063E-3</v>
      </c>
      <c r="I1046" s="46">
        <v>2.7679968701095462E-2</v>
      </c>
      <c r="J1046" s="46">
        <v>1</v>
      </c>
      <c r="K1046" s="98">
        <v>20448</v>
      </c>
      <c r="L1046" s="98"/>
      <c r="M1046" s="98">
        <v>4.7E-2</v>
      </c>
      <c r="N1046" s="98">
        <v>5.2999999999999999E-2</v>
      </c>
      <c r="O1046" s="46">
        <v>0.24199999999999999</v>
      </c>
      <c r="P1046" s="46">
        <v>0.253</v>
      </c>
      <c r="Q1046" s="46">
        <v>0.26400000000000001</v>
      </c>
      <c r="R1046" s="46">
        <v>0.27600000000000002</v>
      </c>
      <c r="S1046" s="46">
        <v>0.106</v>
      </c>
      <c r="T1046" s="46">
        <v>0.115</v>
      </c>
      <c r="U1046" s="46">
        <v>3.1E-2</v>
      </c>
      <c r="V1046" s="46">
        <v>3.5999999999999997E-2</v>
      </c>
      <c r="W1046" s="46">
        <v>0.25</v>
      </c>
      <c r="X1046" s="46">
        <v>0.26200000000000001</v>
      </c>
      <c r="Y1046" s="46">
        <v>4.0000000000000001E-3</v>
      </c>
      <c r="Z1046" s="46">
        <v>6.0000000000000001E-3</v>
      </c>
      <c r="AA1046" s="46">
        <v>2.5999999999999999E-2</v>
      </c>
      <c r="AB1046" s="46">
        <v>0.03</v>
      </c>
      <c r="AC1046" s="46"/>
    </row>
    <row r="1047" spans="1:29" x14ac:dyDescent="0.25">
      <c r="A1047" s="98" t="s">
        <v>3524</v>
      </c>
      <c r="B1047" s="46" t="s">
        <v>162</v>
      </c>
      <c r="C1047" s="46">
        <v>0.17142857142857143</v>
      </c>
      <c r="D1047" s="46">
        <v>0.29591836734693877</v>
      </c>
      <c r="E1047" s="46">
        <v>0.16938775510204082</v>
      </c>
      <c r="F1047" s="46">
        <v>3.0612244897959183E-2</v>
      </c>
      <c r="G1047" s="46">
        <v>0.30816326530612242</v>
      </c>
      <c r="H1047" s="46">
        <v>6.1224489795918364E-3</v>
      </c>
      <c r="I1047" s="46">
        <v>1.8367346938775512E-2</v>
      </c>
      <c r="J1047" s="46">
        <v>0.99999999999999989</v>
      </c>
      <c r="K1047" s="98">
        <v>490</v>
      </c>
      <c r="L1047" s="98"/>
      <c r="M1047" s="98" t="s">
        <v>162</v>
      </c>
      <c r="N1047" s="98" t="s">
        <v>162</v>
      </c>
      <c r="O1047" s="46">
        <v>0.14099999999999999</v>
      </c>
      <c r="P1047" s="46">
        <v>0.20699999999999999</v>
      </c>
      <c r="Q1047" s="46">
        <v>0.25700000000000001</v>
      </c>
      <c r="R1047" s="46">
        <v>0.33800000000000002</v>
      </c>
      <c r="S1047" s="46">
        <v>0.13900000000000001</v>
      </c>
      <c r="T1047" s="46">
        <v>0.20499999999999999</v>
      </c>
      <c r="U1047" s="46">
        <v>1.9E-2</v>
      </c>
      <c r="V1047" s="46">
        <v>0.05</v>
      </c>
      <c r="W1047" s="46">
        <v>0.26900000000000002</v>
      </c>
      <c r="X1047" s="46">
        <v>0.35</v>
      </c>
      <c r="Y1047" s="46">
        <v>2E-3</v>
      </c>
      <c r="Z1047" s="46">
        <v>1.7999999999999999E-2</v>
      </c>
      <c r="AA1047" s="46">
        <v>0.01</v>
      </c>
      <c r="AB1047" s="46">
        <v>3.5000000000000003E-2</v>
      </c>
      <c r="AC1047" s="46"/>
    </row>
    <row r="1048" spans="1:29" x14ac:dyDescent="0.25">
      <c r="A1048" s="98" t="s">
        <v>3525</v>
      </c>
      <c r="B1048" s="46" t="s">
        <v>162</v>
      </c>
      <c r="C1048" s="46">
        <v>0.20821114369501467</v>
      </c>
      <c r="D1048" s="46">
        <v>0.34310850439882695</v>
      </c>
      <c r="E1048" s="46">
        <v>0.10557184750733138</v>
      </c>
      <c r="F1048" s="46">
        <v>3.8123167155425221E-2</v>
      </c>
      <c r="G1048" s="46">
        <v>0.23460410557184752</v>
      </c>
      <c r="H1048" s="46">
        <v>1.1730205278592375E-2</v>
      </c>
      <c r="I1048" s="46">
        <v>5.865102639296188E-2</v>
      </c>
      <c r="J1048" s="46">
        <v>1</v>
      </c>
      <c r="K1048" s="98">
        <v>341</v>
      </c>
      <c r="L1048" s="98"/>
      <c r="M1048" s="98" t="s">
        <v>162</v>
      </c>
      <c r="N1048" s="98" t="s">
        <v>162</v>
      </c>
      <c r="O1048" s="46">
        <v>0.16800000000000001</v>
      </c>
      <c r="P1048" s="46">
        <v>0.254</v>
      </c>
      <c r="Q1048" s="46">
        <v>0.29499999999999998</v>
      </c>
      <c r="R1048" s="46">
        <v>0.39500000000000002</v>
      </c>
      <c r="S1048" s="46">
        <v>7.6999999999999999E-2</v>
      </c>
      <c r="T1048" s="46">
        <v>0.14299999999999999</v>
      </c>
      <c r="U1048" s="46">
        <v>2.1999999999999999E-2</v>
      </c>
      <c r="V1048" s="46">
        <v>6.4000000000000001E-2</v>
      </c>
      <c r="W1048" s="46">
        <v>0.193</v>
      </c>
      <c r="X1048" s="46">
        <v>0.28199999999999997</v>
      </c>
      <c r="Y1048" s="46">
        <v>5.0000000000000001E-3</v>
      </c>
      <c r="Z1048" s="46">
        <v>0.03</v>
      </c>
      <c r="AA1048" s="46">
        <v>3.7999999999999999E-2</v>
      </c>
      <c r="AB1048" s="46">
        <v>8.8999999999999996E-2</v>
      </c>
      <c r="AC1048" s="46"/>
    </row>
    <row r="1049" spans="1:29" x14ac:dyDescent="0.25">
      <c r="A1049" s="98" t="s">
        <v>3526</v>
      </c>
      <c r="B1049" s="46" t="s">
        <v>162</v>
      </c>
      <c r="C1049" s="46">
        <v>0.1023391812865497</v>
      </c>
      <c r="D1049" s="46">
        <v>0.15204678362573099</v>
      </c>
      <c r="E1049" s="46">
        <v>7.3099415204678359E-2</v>
      </c>
      <c r="F1049" s="46">
        <v>1.7543859649122806E-2</v>
      </c>
      <c r="G1049" s="46">
        <v>0.55263157894736847</v>
      </c>
      <c r="H1049" s="46">
        <v>2.046783625730994E-2</v>
      </c>
      <c r="I1049" s="46">
        <v>8.1871345029239762E-2</v>
      </c>
      <c r="J1049" s="46">
        <v>1</v>
      </c>
      <c r="K1049" s="98">
        <v>342</v>
      </c>
      <c r="L1049" s="98"/>
      <c r="M1049" s="98" t="s">
        <v>162</v>
      </c>
      <c r="N1049" s="98" t="s">
        <v>162</v>
      </c>
      <c r="O1049" s="46">
        <v>7.4999999999999997E-2</v>
      </c>
      <c r="P1049" s="46">
        <v>0.13900000000000001</v>
      </c>
      <c r="Q1049" s="46">
        <v>0.11799999999999999</v>
      </c>
      <c r="R1049" s="46">
        <v>0.19400000000000001</v>
      </c>
      <c r="S1049" s="46">
        <v>0.05</v>
      </c>
      <c r="T1049" s="46">
        <v>0.106</v>
      </c>
      <c r="U1049" s="46">
        <v>8.0000000000000002E-3</v>
      </c>
      <c r="V1049" s="46">
        <v>3.7999999999999999E-2</v>
      </c>
      <c r="W1049" s="46">
        <v>0.5</v>
      </c>
      <c r="X1049" s="46">
        <v>0.60399999999999998</v>
      </c>
      <c r="Y1049" s="46">
        <v>0.01</v>
      </c>
      <c r="Z1049" s="46">
        <v>4.2000000000000003E-2</v>
      </c>
      <c r="AA1049" s="46">
        <v>5.7000000000000002E-2</v>
      </c>
      <c r="AB1049" s="46">
        <v>0.11600000000000001</v>
      </c>
      <c r="AC1049" s="46"/>
    </row>
    <row r="1050" spans="1:29" x14ac:dyDescent="0.25">
      <c r="A1050" s="98" t="s">
        <v>3527</v>
      </c>
      <c r="B1050" s="46" t="s">
        <v>162</v>
      </c>
      <c r="C1050" s="46">
        <v>1.0526315789473684E-3</v>
      </c>
      <c r="D1050" s="46">
        <v>0.74315789473684213</v>
      </c>
      <c r="E1050" s="46">
        <v>6.5263157894736842E-2</v>
      </c>
      <c r="F1050" s="46">
        <v>9.3684210526315786E-2</v>
      </c>
      <c r="G1050" s="46">
        <v>7.3684210526315788E-3</v>
      </c>
      <c r="H1050" s="46" t="s">
        <v>162</v>
      </c>
      <c r="I1050" s="46">
        <v>8.9473684210526316E-2</v>
      </c>
      <c r="J1050" s="46">
        <v>1</v>
      </c>
      <c r="K1050" s="98">
        <v>950</v>
      </c>
      <c r="L1050" s="98"/>
      <c r="M1050" s="98" t="s">
        <v>162</v>
      </c>
      <c r="N1050" s="98" t="s">
        <v>162</v>
      </c>
      <c r="O1050" s="46">
        <v>0</v>
      </c>
      <c r="P1050" s="46">
        <v>6.0000000000000001E-3</v>
      </c>
      <c r="Q1050" s="46">
        <v>0.71399999999999997</v>
      </c>
      <c r="R1050" s="46">
        <v>0.77</v>
      </c>
      <c r="S1050" s="46">
        <v>5.0999999999999997E-2</v>
      </c>
      <c r="T1050" s="46">
        <v>8.3000000000000004E-2</v>
      </c>
      <c r="U1050" s="46">
        <v>7.6999999999999999E-2</v>
      </c>
      <c r="V1050" s="46">
        <v>0.114</v>
      </c>
      <c r="W1050" s="46">
        <v>4.0000000000000001E-3</v>
      </c>
      <c r="X1050" s="46">
        <v>1.4999999999999999E-2</v>
      </c>
      <c r="Y1050" s="46" t="s">
        <v>162</v>
      </c>
      <c r="Z1050" s="46" t="s">
        <v>162</v>
      </c>
      <c r="AA1050" s="46">
        <v>7.2999999999999995E-2</v>
      </c>
      <c r="AB1050" s="46">
        <v>0.109</v>
      </c>
      <c r="AC1050" s="46"/>
    </row>
    <row r="1051" spans="1:29" x14ac:dyDescent="0.25">
      <c r="A1051" s="98" t="s">
        <v>3528</v>
      </c>
      <c r="B1051" s="46">
        <v>5.1738761662425782E-2</v>
      </c>
      <c r="C1051" s="46">
        <v>0.24512298558100085</v>
      </c>
      <c r="D1051" s="46">
        <v>0.23748939779474132</v>
      </c>
      <c r="E1051" s="46">
        <v>7.8880407124681931E-2</v>
      </c>
      <c r="F1051" s="46">
        <v>3.9864291772688722E-2</v>
      </c>
      <c r="G1051" s="46">
        <v>0.27565733672603904</v>
      </c>
      <c r="H1051" s="46">
        <v>1.102629346904156E-2</v>
      </c>
      <c r="I1051" s="46">
        <v>6.0220525869380828E-2</v>
      </c>
      <c r="J1051" s="46">
        <v>1</v>
      </c>
      <c r="K1051" s="98">
        <v>1179</v>
      </c>
      <c r="L1051" s="98"/>
      <c r="M1051" s="98">
        <v>0.04</v>
      </c>
      <c r="N1051" s="98">
        <v>6.6000000000000003E-2</v>
      </c>
      <c r="O1051" s="46">
        <v>0.221</v>
      </c>
      <c r="P1051" s="46">
        <v>0.27</v>
      </c>
      <c r="Q1051" s="46">
        <v>0.214</v>
      </c>
      <c r="R1051" s="46">
        <v>0.26300000000000001</v>
      </c>
      <c r="S1051" s="46">
        <v>6.5000000000000002E-2</v>
      </c>
      <c r="T1051" s="46">
        <v>9.6000000000000002E-2</v>
      </c>
      <c r="U1051" s="46">
        <v>0.03</v>
      </c>
      <c r="V1051" s="46">
        <v>5.2999999999999999E-2</v>
      </c>
      <c r="W1051" s="46">
        <v>0.251</v>
      </c>
      <c r="X1051" s="46">
        <v>0.30199999999999999</v>
      </c>
      <c r="Y1051" s="46">
        <v>6.0000000000000001E-3</v>
      </c>
      <c r="Z1051" s="46">
        <v>1.9E-2</v>
      </c>
      <c r="AA1051" s="46">
        <v>4.8000000000000001E-2</v>
      </c>
      <c r="AB1051" s="46">
        <v>7.4999999999999997E-2</v>
      </c>
      <c r="AC1051" s="46"/>
    </row>
    <row r="1052" spans="1:29" x14ac:dyDescent="0.25">
      <c r="A1052" s="98" t="s">
        <v>3529</v>
      </c>
      <c r="B1052" s="46">
        <v>0.2407185628742515</v>
      </c>
      <c r="C1052" s="46">
        <v>0.3712574850299401</v>
      </c>
      <c r="D1052" s="46">
        <v>0.19940119760479041</v>
      </c>
      <c r="E1052" s="46">
        <v>4.2514970059880239E-2</v>
      </c>
      <c r="F1052" s="46">
        <v>5.9880239520958083E-4</v>
      </c>
      <c r="G1052" s="46">
        <v>5.9281437125748501E-2</v>
      </c>
      <c r="H1052" s="46">
        <v>3.592814371257485E-3</v>
      </c>
      <c r="I1052" s="46">
        <v>8.263473053892216E-2</v>
      </c>
      <c r="J1052" s="46">
        <v>1</v>
      </c>
      <c r="K1052" s="98">
        <v>1670</v>
      </c>
      <c r="L1052" s="98"/>
      <c r="M1052" s="98">
        <v>0.221</v>
      </c>
      <c r="N1052" s="98">
        <v>0.26200000000000001</v>
      </c>
      <c r="O1052" s="46">
        <v>0.34799999999999998</v>
      </c>
      <c r="P1052" s="46">
        <v>0.39500000000000002</v>
      </c>
      <c r="Q1052" s="46">
        <v>0.18099999999999999</v>
      </c>
      <c r="R1052" s="46">
        <v>0.219</v>
      </c>
      <c r="S1052" s="46">
        <v>3.4000000000000002E-2</v>
      </c>
      <c r="T1052" s="46">
        <v>5.2999999999999999E-2</v>
      </c>
      <c r="U1052" s="46">
        <v>0</v>
      </c>
      <c r="V1052" s="46">
        <v>3.0000000000000001E-3</v>
      </c>
      <c r="W1052" s="46">
        <v>4.9000000000000002E-2</v>
      </c>
      <c r="X1052" s="46">
        <v>7.1999999999999995E-2</v>
      </c>
      <c r="Y1052" s="46">
        <v>2E-3</v>
      </c>
      <c r="Z1052" s="46">
        <v>8.0000000000000002E-3</v>
      </c>
      <c r="AA1052" s="46">
        <v>7.0000000000000007E-2</v>
      </c>
      <c r="AB1052" s="46">
        <v>9.7000000000000003E-2</v>
      </c>
      <c r="AC1052" s="46"/>
    </row>
    <row r="1053" spans="1:29" x14ac:dyDescent="0.25">
      <c r="A1053" s="98" t="s">
        <v>3530</v>
      </c>
      <c r="B1053" s="46" t="s">
        <v>162</v>
      </c>
      <c r="C1053" s="46">
        <v>0.19078473722102232</v>
      </c>
      <c r="D1053" s="46">
        <v>0.20446364290856731</v>
      </c>
      <c r="E1053" s="46">
        <v>0.11447084233261338</v>
      </c>
      <c r="F1053" s="46">
        <v>2.159827213822894E-2</v>
      </c>
      <c r="G1053" s="46">
        <v>0.41396688264938802</v>
      </c>
      <c r="H1053" s="46">
        <v>1.2239020878329733E-2</v>
      </c>
      <c r="I1053" s="46">
        <v>4.2476601871850254E-2</v>
      </c>
      <c r="J1053" s="46">
        <v>1</v>
      </c>
      <c r="K1053" s="98">
        <v>1389</v>
      </c>
      <c r="L1053" s="98"/>
      <c r="M1053" s="98" t="s">
        <v>162</v>
      </c>
      <c r="N1053" s="98" t="s">
        <v>162</v>
      </c>
      <c r="O1053" s="46">
        <v>0.17100000000000001</v>
      </c>
      <c r="P1053" s="46">
        <v>0.21199999999999999</v>
      </c>
      <c r="Q1053" s="46">
        <v>0.184</v>
      </c>
      <c r="R1053" s="46">
        <v>0.22600000000000001</v>
      </c>
      <c r="S1053" s="46">
        <v>9.9000000000000005E-2</v>
      </c>
      <c r="T1053" s="46">
        <v>0.13200000000000001</v>
      </c>
      <c r="U1053" s="46">
        <v>1.4999999999999999E-2</v>
      </c>
      <c r="V1053" s="46">
        <v>3.1E-2</v>
      </c>
      <c r="W1053" s="46">
        <v>0.38800000000000001</v>
      </c>
      <c r="X1053" s="46">
        <v>0.44</v>
      </c>
      <c r="Y1053" s="46">
        <v>8.0000000000000002E-3</v>
      </c>
      <c r="Z1053" s="46">
        <v>0.02</v>
      </c>
      <c r="AA1053" s="46">
        <v>3.3000000000000002E-2</v>
      </c>
      <c r="AB1053" s="46">
        <v>5.3999999999999999E-2</v>
      </c>
      <c r="AC1053" s="46"/>
    </row>
    <row r="1054" spans="1:29" x14ac:dyDescent="0.25">
      <c r="A1054" s="98" t="s">
        <v>3531</v>
      </c>
      <c r="B1054" s="46" t="s">
        <v>162</v>
      </c>
      <c r="C1054" s="46">
        <v>0.36653386454183268</v>
      </c>
      <c r="D1054" s="46">
        <v>0.3386454183266932</v>
      </c>
      <c r="E1054" s="46">
        <v>0.12749003984063745</v>
      </c>
      <c r="F1054" s="46" t="s">
        <v>162</v>
      </c>
      <c r="G1054" s="46">
        <v>5.5776892430278883E-2</v>
      </c>
      <c r="H1054" s="46" t="s">
        <v>162</v>
      </c>
      <c r="I1054" s="46">
        <v>0.11155378486055777</v>
      </c>
      <c r="J1054" s="46">
        <v>1</v>
      </c>
      <c r="K1054" s="98">
        <v>251</v>
      </c>
      <c r="L1054" s="98"/>
      <c r="M1054" s="98" t="s">
        <v>162</v>
      </c>
      <c r="N1054" s="98" t="s">
        <v>162</v>
      </c>
      <c r="O1054" s="46">
        <v>0.309</v>
      </c>
      <c r="P1054" s="46">
        <v>0.42799999999999999</v>
      </c>
      <c r="Q1054" s="46">
        <v>0.28299999999999997</v>
      </c>
      <c r="R1054" s="46">
        <v>0.39900000000000002</v>
      </c>
      <c r="S1054" s="46">
        <v>9.1999999999999998E-2</v>
      </c>
      <c r="T1054" s="46">
        <v>0.17399999999999999</v>
      </c>
      <c r="U1054" s="46" t="s">
        <v>162</v>
      </c>
      <c r="V1054" s="46" t="s">
        <v>162</v>
      </c>
      <c r="W1054" s="46">
        <v>3.4000000000000002E-2</v>
      </c>
      <c r="X1054" s="46">
        <v>9.0999999999999998E-2</v>
      </c>
      <c r="Y1054" s="46" t="s">
        <v>162</v>
      </c>
      <c r="Z1054" s="46" t="s">
        <v>162</v>
      </c>
      <c r="AA1054" s="46">
        <v>7.8E-2</v>
      </c>
      <c r="AB1054" s="46">
        <v>0.157</v>
      </c>
      <c r="AC1054" s="46"/>
    </row>
    <row r="1055" spans="1:29" x14ac:dyDescent="0.25">
      <c r="A1055" s="98" t="s">
        <v>3532</v>
      </c>
      <c r="B1055" s="46" t="s">
        <v>162</v>
      </c>
      <c r="C1055" s="46">
        <v>0.13943355119825709</v>
      </c>
      <c r="D1055" s="46">
        <v>0.25925925925925924</v>
      </c>
      <c r="E1055" s="46">
        <v>0.16993464052287582</v>
      </c>
      <c r="F1055" s="46">
        <v>2.3965141612200435E-2</v>
      </c>
      <c r="G1055" s="46">
        <v>0.28758169934640521</v>
      </c>
      <c r="H1055" s="46">
        <v>2.1786492374727671E-3</v>
      </c>
      <c r="I1055" s="46">
        <v>0.11764705882352941</v>
      </c>
      <c r="J1055" s="46">
        <v>1</v>
      </c>
      <c r="K1055" s="98">
        <v>459</v>
      </c>
      <c r="L1055" s="98"/>
      <c r="M1055" s="98" t="s">
        <v>162</v>
      </c>
      <c r="N1055" s="98" t="s">
        <v>162</v>
      </c>
      <c r="O1055" s="46">
        <v>0.111</v>
      </c>
      <c r="P1055" s="46">
        <v>0.17399999999999999</v>
      </c>
      <c r="Q1055" s="46">
        <v>0.221</v>
      </c>
      <c r="R1055" s="46">
        <v>0.30099999999999999</v>
      </c>
      <c r="S1055" s="46">
        <v>0.13800000000000001</v>
      </c>
      <c r="T1055" s="46">
        <v>0.20699999999999999</v>
      </c>
      <c r="U1055" s="46">
        <v>1.2999999999999999E-2</v>
      </c>
      <c r="V1055" s="46">
        <v>4.2000000000000003E-2</v>
      </c>
      <c r="W1055" s="46">
        <v>0.248</v>
      </c>
      <c r="X1055" s="46">
        <v>0.33100000000000002</v>
      </c>
      <c r="Y1055" s="46">
        <v>0</v>
      </c>
      <c r="Z1055" s="46">
        <v>1.2E-2</v>
      </c>
      <c r="AA1055" s="46">
        <v>9.0999999999999998E-2</v>
      </c>
      <c r="AB1055" s="46">
        <v>0.15</v>
      </c>
      <c r="AC1055" s="46"/>
    </row>
    <row r="1056" spans="1:29" x14ac:dyDescent="0.25">
      <c r="A1056" s="98" t="s">
        <v>3533</v>
      </c>
      <c r="B1056" s="46" t="s">
        <v>162</v>
      </c>
      <c r="C1056" s="46">
        <v>0.32093023255813952</v>
      </c>
      <c r="D1056" s="46">
        <v>0.17674418604651163</v>
      </c>
      <c r="E1056" s="46">
        <v>9.3023255813953487E-2</v>
      </c>
      <c r="F1056" s="46">
        <v>8.3720930232558138E-2</v>
      </c>
      <c r="G1056" s="46">
        <v>0.27906976744186046</v>
      </c>
      <c r="H1056" s="46">
        <v>4.6511627906976744E-3</v>
      </c>
      <c r="I1056" s="46">
        <v>4.1860465116279069E-2</v>
      </c>
      <c r="J1056" s="46">
        <v>0.99999999999999989</v>
      </c>
      <c r="K1056" s="98">
        <v>215</v>
      </c>
      <c r="L1056" s="98"/>
      <c r="M1056" s="98" t="s">
        <v>162</v>
      </c>
      <c r="N1056" s="98" t="s">
        <v>162</v>
      </c>
      <c r="O1056" s="46">
        <v>0.26200000000000001</v>
      </c>
      <c r="P1056" s="46">
        <v>0.38600000000000001</v>
      </c>
      <c r="Q1056" s="46">
        <v>0.13200000000000001</v>
      </c>
      <c r="R1056" s="46">
        <v>0.23300000000000001</v>
      </c>
      <c r="S1056" s="46">
        <v>6.0999999999999999E-2</v>
      </c>
      <c r="T1056" s="46">
        <v>0.13900000000000001</v>
      </c>
      <c r="U1056" s="46">
        <v>5.3999999999999999E-2</v>
      </c>
      <c r="V1056" s="46">
        <v>0.128</v>
      </c>
      <c r="W1056" s="46">
        <v>0.223</v>
      </c>
      <c r="X1056" s="46">
        <v>0.34300000000000003</v>
      </c>
      <c r="Y1056" s="46">
        <v>1E-3</v>
      </c>
      <c r="Z1056" s="46">
        <v>2.5999999999999999E-2</v>
      </c>
      <c r="AA1056" s="46">
        <v>2.1999999999999999E-2</v>
      </c>
      <c r="AB1056" s="46">
        <v>7.8E-2</v>
      </c>
      <c r="AC1056" s="46"/>
    </row>
    <row r="1057" spans="1:29" x14ac:dyDescent="0.25">
      <c r="A1057" s="98" t="s">
        <v>3534</v>
      </c>
      <c r="B1057" s="46" t="s">
        <v>162</v>
      </c>
      <c r="C1057" s="46">
        <v>8.0808080808080815E-2</v>
      </c>
      <c r="D1057" s="46">
        <v>0.13131313131313133</v>
      </c>
      <c r="E1057" s="46">
        <v>0.1111111111111111</v>
      </c>
      <c r="F1057" s="46">
        <v>3.3670033670033669E-2</v>
      </c>
      <c r="G1057" s="46">
        <v>0.53535353535353536</v>
      </c>
      <c r="H1057" s="46">
        <v>5.0505050505050504E-2</v>
      </c>
      <c r="I1057" s="46">
        <v>5.7239057239057242E-2</v>
      </c>
      <c r="J1057" s="46">
        <v>1</v>
      </c>
      <c r="K1057" s="98">
        <v>297</v>
      </c>
      <c r="L1057" s="98"/>
      <c r="M1057" s="98" t="s">
        <v>162</v>
      </c>
      <c r="N1057" s="98" t="s">
        <v>162</v>
      </c>
      <c r="O1057" s="46">
        <v>5.5E-2</v>
      </c>
      <c r="P1057" s="46">
        <v>0.11700000000000001</v>
      </c>
      <c r="Q1057" s="46">
        <v>9.8000000000000004E-2</v>
      </c>
      <c r="R1057" s="46">
        <v>0.17399999999999999</v>
      </c>
      <c r="S1057" s="46">
        <v>0.08</v>
      </c>
      <c r="T1057" s="46">
        <v>0.152</v>
      </c>
      <c r="U1057" s="46">
        <v>1.7999999999999999E-2</v>
      </c>
      <c r="V1057" s="46">
        <v>6.0999999999999999E-2</v>
      </c>
      <c r="W1057" s="46">
        <v>0.47899999999999998</v>
      </c>
      <c r="X1057" s="46">
        <v>0.59099999999999997</v>
      </c>
      <c r="Y1057" s="46">
        <v>3.1E-2</v>
      </c>
      <c r="Z1057" s="46">
        <v>8.2000000000000003E-2</v>
      </c>
      <c r="AA1057" s="46">
        <v>3.5999999999999997E-2</v>
      </c>
      <c r="AB1057" s="46">
        <v>0.09</v>
      </c>
      <c r="AC1057" s="46"/>
    </row>
    <row r="1058" spans="1:29" x14ac:dyDescent="0.25">
      <c r="A1058" s="98" t="s">
        <v>3535</v>
      </c>
      <c r="B1058" s="46" t="s">
        <v>162</v>
      </c>
      <c r="C1058" s="46">
        <v>0.23593749999999999</v>
      </c>
      <c r="D1058" s="46">
        <v>0.40390625000000002</v>
      </c>
      <c r="E1058" s="46">
        <v>0.12109375</v>
      </c>
      <c r="F1058" s="46">
        <v>5.7031249999999999E-2</v>
      </c>
      <c r="G1058" s="46">
        <v>0.10234375</v>
      </c>
      <c r="H1058" s="46" t="s">
        <v>162</v>
      </c>
      <c r="I1058" s="46">
        <v>7.9687499999999994E-2</v>
      </c>
      <c r="J1058" s="46">
        <v>1</v>
      </c>
      <c r="K1058" s="98">
        <v>1280</v>
      </c>
      <c r="L1058" s="98"/>
      <c r="M1058" s="98" t="s">
        <v>162</v>
      </c>
      <c r="N1058" s="98" t="s">
        <v>162</v>
      </c>
      <c r="O1058" s="46">
        <v>0.21299999999999999</v>
      </c>
      <c r="P1058" s="46">
        <v>0.26</v>
      </c>
      <c r="Q1058" s="46">
        <v>0.377</v>
      </c>
      <c r="R1058" s="46">
        <v>0.43099999999999999</v>
      </c>
      <c r="S1058" s="46">
        <v>0.104</v>
      </c>
      <c r="T1058" s="46">
        <v>0.14000000000000001</v>
      </c>
      <c r="U1058" s="46">
        <v>4.5999999999999999E-2</v>
      </c>
      <c r="V1058" s="46">
        <v>7.0999999999999994E-2</v>
      </c>
      <c r="W1058" s="46">
        <v>8.6999999999999994E-2</v>
      </c>
      <c r="X1058" s="46">
        <v>0.12</v>
      </c>
      <c r="Y1058" s="46" t="s">
        <v>162</v>
      </c>
      <c r="Z1058" s="46" t="s">
        <v>162</v>
      </c>
      <c r="AA1058" s="46">
        <v>6.6000000000000003E-2</v>
      </c>
      <c r="AB1058" s="46">
        <v>9.6000000000000002E-2</v>
      </c>
      <c r="AC1058" s="46"/>
    </row>
    <row r="1059" spans="1:29" x14ac:dyDescent="0.25">
      <c r="A1059" s="98" t="s">
        <v>3536</v>
      </c>
      <c r="B1059" s="46" t="s">
        <v>162</v>
      </c>
      <c r="C1059" s="46">
        <v>0.33834586466165412</v>
      </c>
      <c r="D1059" s="46">
        <v>0.43984962406015038</v>
      </c>
      <c r="E1059" s="46">
        <v>6.7669172932330823E-2</v>
      </c>
      <c r="F1059" s="46">
        <v>1.8796992481203006E-2</v>
      </c>
      <c r="G1059" s="46">
        <v>7.5187969924812026E-2</v>
      </c>
      <c r="H1059" s="46" t="s">
        <v>162</v>
      </c>
      <c r="I1059" s="46">
        <v>6.0150375939849621E-2</v>
      </c>
      <c r="J1059" s="46">
        <v>1</v>
      </c>
      <c r="K1059" s="98">
        <v>266</v>
      </c>
      <c r="L1059" s="98"/>
      <c r="M1059" s="98" t="s">
        <v>162</v>
      </c>
      <c r="N1059" s="98" t="s">
        <v>162</v>
      </c>
      <c r="O1059" s="46">
        <v>0.28399999999999997</v>
      </c>
      <c r="P1059" s="46">
        <v>0.39700000000000002</v>
      </c>
      <c r="Q1059" s="46">
        <v>0.38100000000000001</v>
      </c>
      <c r="R1059" s="46">
        <v>0.5</v>
      </c>
      <c r="S1059" s="46">
        <v>4.2999999999999997E-2</v>
      </c>
      <c r="T1059" s="46">
        <v>0.104</v>
      </c>
      <c r="U1059" s="46">
        <v>8.0000000000000002E-3</v>
      </c>
      <c r="V1059" s="46">
        <v>4.2999999999999997E-2</v>
      </c>
      <c r="W1059" s="46">
        <v>4.9000000000000002E-2</v>
      </c>
      <c r="X1059" s="46">
        <v>0.113</v>
      </c>
      <c r="Y1059" s="46" t="s">
        <v>162</v>
      </c>
      <c r="Z1059" s="46" t="s">
        <v>162</v>
      </c>
      <c r="AA1059" s="46">
        <v>3.6999999999999998E-2</v>
      </c>
      <c r="AB1059" s="46">
        <v>9.5000000000000001E-2</v>
      </c>
      <c r="AC1059" s="46"/>
    </row>
    <row r="1060" spans="1:29" x14ac:dyDescent="0.25">
      <c r="A1060" s="98" t="s">
        <v>3537</v>
      </c>
      <c r="B1060" s="46">
        <v>4.3810782740062316E-2</v>
      </c>
      <c r="C1060" s="46">
        <v>0.22056463034652063</v>
      </c>
      <c r="D1060" s="46">
        <v>0.26352563497309034</v>
      </c>
      <c r="E1060" s="46">
        <v>0.10858275894627514</v>
      </c>
      <c r="F1060" s="46">
        <v>3.0119913133792843E-2</v>
      </c>
      <c r="G1060" s="46">
        <v>0.25313945803040316</v>
      </c>
      <c r="H1060" s="46">
        <v>8.4033613445378148E-3</v>
      </c>
      <c r="I1060" s="46">
        <v>7.1853460485317724E-2</v>
      </c>
      <c r="J1060" s="46">
        <v>0.99999999999999989</v>
      </c>
      <c r="K1060" s="98">
        <v>10591</v>
      </c>
      <c r="L1060" s="98"/>
      <c r="M1060" s="98">
        <v>0.04</v>
      </c>
      <c r="N1060" s="98">
        <v>4.8000000000000001E-2</v>
      </c>
      <c r="O1060" s="46">
        <v>0.21299999999999999</v>
      </c>
      <c r="P1060" s="46">
        <v>0.22900000000000001</v>
      </c>
      <c r="Q1060" s="46">
        <v>0.255</v>
      </c>
      <c r="R1060" s="46">
        <v>0.27200000000000002</v>
      </c>
      <c r="S1060" s="46">
        <v>0.10299999999999999</v>
      </c>
      <c r="T1060" s="46">
        <v>0.115</v>
      </c>
      <c r="U1060" s="46">
        <v>2.7E-2</v>
      </c>
      <c r="V1060" s="46">
        <v>3.4000000000000002E-2</v>
      </c>
      <c r="W1060" s="46">
        <v>0.245</v>
      </c>
      <c r="X1060" s="46">
        <v>0.26200000000000001</v>
      </c>
      <c r="Y1060" s="46">
        <v>7.0000000000000001E-3</v>
      </c>
      <c r="Z1060" s="46">
        <v>0.01</v>
      </c>
      <c r="AA1060" s="46">
        <v>6.7000000000000004E-2</v>
      </c>
      <c r="AB1060" s="46">
        <v>7.6999999999999999E-2</v>
      </c>
      <c r="AC1060" s="46"/>
    </row>
    <row r="1061" spans="1:29" x14ac:dyDescent="0.25">
      <c r="A1061" s="98" t="s">
        <v>3538</v>
      </c>
      <c r="B1061" s="46" t="s">
        <v>162</v>
      </c>
      <c r="C1061" s="46">
        <v>9.5617529880478086E-2</v>
      </c>
      <c r="D1061" s="46">
        <v>0.36254980079681276</v>
      </c>
      <c r="E1061" s="46">
        <v>0.21115537848605578</v>
      </c>
      <c r="F1061" s="46">
        <v>1.1952191235059761E-2</v>
      </c>
      <c r="G1061" s="46">
        <v>0.26294820717131473</v>
      </c>
      <c r="H1061" s="46">
        <v>7.9681274900398405E-3</v>
      </c>
      <c r="I1061" s="46">
        <v>4.7808764940239043E-2</v>
      </c>
      <c r="J1061" s="46">
        <v>1</v>
      </c>
      <c r="K1061" s="98">
        <v>251</v>
      </c>
      <c r="L1061" s="98"/>
      <c r="M1061" s="98" t="s">
        <v>162</v>
      </c>
      <c r="N1061" s="98" t="s">
        <v>162</v>
      </c>
      <c r="O1061" s="46">
        <v>6.5000000000000002E-2</v>
      </c>
      <c r="P1061" s="46">
        <v>0.13800000000000001</v>
      </c>
      <c r="Q1061" s="46">
        <v>0.30599999999999999</v>
      </c>
      <c r="R1061" s="46">
        <v>0.42399999999999999</v>
      </c>
      <c r="S1061" s="46">
        <v>0.16500000000000001</v>
      </c>
      <c r="T1061" s="46">
        <v>0.26600000000000001</v>
      </c>
      <c r="U1061" s="46">
        <v>4.0000000000000001E-3</v>
      </c>
      <c r="V1061" s="46">
        <v>3.5000000000000003E-2</v>
      </c>
      <c r="W1061" s="46">
        <v>0.21199999999999999</v>
      </c>
      <c r="X1061" s="46">
        <v>0.32100000000000001</v>
      </c>
      <c r="Y1061" s="46">
        <v>2E-3</v>
      </c>
      <c r="Z1061" s="46">
        <v>2.9000000000000001E-2</v>
      </c>
      <c r="AA1061" s="46">
        <v>2.8000000000000001E-2</v>
      </c>
      <c r="AB1061" s="46">
        <v>8.2000000000000003E-2</v>
      </c>
      <c r="AC1061" s="46"/>
    </row>
    <row r="1062" spans="1:29" x14ac:dyDescent="0.25">
      <c r="A1062" s="98" t="s">
        <v>3539</v>
      </c>
      <c r="B1062" s="46" t="s">
        <v>162</v>
      </c>
      <c r="C1062" s="46">
        <v>0.21319796954314721</v>
      </c>
      <c r="D1062" s="46">
        <v>0.33333333333333331</v>
      </c>
      <c r="E1062" s="46">
        <v>0.14043993231810489</v>
      </c>
      <c r="F1062" s="46">
        <v>2.030456852791878E-2</v>
      </c>
      <c r="G1062" s="46">
        <v>0.21996615905245348</v>
      </c>
      <c r="H1062" s="46">
        <v>6.7681895093062603E-3</v>
      </c>
      <c r="I1062" s="46">
        <v>6.5989847715736044E-2</v>
      </c>
      <c r="J1062" s="46">
        <v>1</v>
      </c>
      <c r="K1062" s="98">
        <v>591</v>
      </c>
      <c r="L1062" s="98"/>
      <c r="M1062" s="98" t="s">
        <v>162</v>
      </c>
      <c r="N1062" s="98" t="s">
        <v>162</v>
      </c>
      <c r="O1062" s="46">
        <v>0.182</v>
      </c>
      <c r="P1062" s="46">
        <v>0.248</v>
      </c>
      <c r="Q1062" s="46">
        <v>0.29699999999999999</v>
      </c>
      <c r="R1062" s="46">
        <v>0.372</v>
      </c>
      <c r="S1062" s="46">
        <v>0.115</v>
      </c>
      <c r="T1062" s="46">
        <v>0.17100000000000001</v>
      </c>
      <c r="U1062" s="46">
        <v>1.2E-2</v>
      </c>
      <c r="V1062" s="46">
        <v>3.5000000000000003E-2</v>
      </c>
      <c r="W1062" s="46">
        <v>0.188</v>
      </c>
      <c r="X1062" s="46">
        <v>0.255</v>
      </c>
      <c r="Y1062" s="46">
        <v>3.0000000000000001E-3</v>
      </c>
      <c r="Z1062" s="46">
        <v>1.7000000000000001E-2</v>
      </c>
      <c r="AA1062" s="46">
        <v>4.9000000000000002E-2</v>
      </c>
      <c r="AB1062" s="46">
        <v>8.8999999999999996E-2</v>
      </c>
      <c r="AC1062" s="46"/>
    </row>
    <row r="1063" spans="1:29" x14ac:dyDescent="0.25">
      <c r="A1063" s="98" t="s">
        <v>3540</v>
      </c>
      <c r="B1063" s="46" t="s">
        <v>162</v>
      </c>
      <c r="C1063" s="46">
        <v>6.0263653483992465E-2</v>
      </c>
      <c r="D1063" s="46">
        <v>0.16572504708097929</v>
      </c>
      <c r="E1063" s="46">
        <v>8.6629001883239173E-2</v>
      </c>
      <c r="F1063" s="46">
        <v>1.3182674199623353E-2</v>
      </c>
      <c r="G1063" s="46">
        <v>0.58945386064030136</v>
      </c>
      <c r="H1063" s="46">
        <v>2.6365348399246705E-2</v>
      </c>
      <c r="I1063" s="46">
        <v>5.8380414312617701E-2</v>
      </c>
      <c r="J1063" s="46">
        <v>1</v>
      </c>
      <c r="K1063" s="98">
        <v>531</v>
      </c>
      <c r="L1063" s="98"/>
      <c r="M1063" s="98" t="s">
        <v>162</v>
      </c>
      <c r="N1063" s="98" t="s">
        <v>162</v>
      </c>
      <c r="O1063" s="46">
        <v>4.2999999999999997E-2</v>
      </c>
      <c r="P1063" s="46">
        <v>8.4000000000000005E-2</v>
      </c>
      <c r="Q1063" s="46">
        <v>0.13700000000000001</v>
      </c>
      <c r="R1063" s="46">
        <v>0.2</v>
      </c>
      <c r="S1063" s="46">
        <v>6.6000000000000003E-2</v>
      </c>
      <c r="T1063" s="46">
        <v>0.114</v>
      </c>
      <c r="U1063" s="46">
        <v>6.0000000000000001E-3</v>
      </c>
      <c r="V1063" s="46">
        <v>2.7E-2</v>
      </c>
      <c r="W1063" s="46">
        <v>0.54700000000000004</v>
      </c>
      <c r="X1063" s="46">
        <v>0.63100000000000001</v>
      </c>
      <c r="Y1063" s="46">
        <v>1.6E-2</v>
      </c>
      <c r="Z1063" s="46">
        <v>4.3999999999999997E-2</v>
      </c>
      <c r="AA1063" s="46">
        <v>4.1000000000000002E-2</v>
      </c>
      <c r="AB1063" s="46">
        <v>8.2000000000000003E-2</v>
      </c>
      <c r="AC1063" s="46"/>
    </row>
    <row r="1064" spans="1:29" x14ac:dyDescent="0.25">
      <c r="A1064" s="98" t="s">
        <v>3541</v>
      </c>
      <c r="B1064" s="46" t="s">
        <v>162</v>
      </c>
      <c r="C1064" s="46" t="s">
        <v>162</v>
      </c>
      <c r="D1064" s="46">
        <v>0.70592193808882908</v>
      </c>
      <c r="E1064" s="46">
        <v>9.3539703903095558E-2</v>
      </c>
      <c r="F1064" s="46">
        <v>0.11911170928667564</v>
      </c>
      <c r="G1064" s="46">
        <v>1.2113055181695828E-2</v>
      </c>
      <c r="H1064" s="46" t="s">
        <v>162</v>
      </c>
      <c r="I1064" s="46">
        <v>6.9313593539703899E-2</v>
      </c>
      <c r="J1064" s="46">
        <v>1</v>
      </c>
      <c r="K1064" s="98">
        <v>1486</v>
      </c>
      <c r="L1064" s="98"/>
      <c r="M1064" s="98" t="s">
        <v>162</v>
      </c>
      <c r="N1064" s="98" t="s">
        <v>162</v>
      </c>
      <c r="O1064" s="46" t="s">
        <v>162</v>
      </c>
      <c r="P1064" s="46" t="s">
        <v>162</v>
      </c>
      <c r="Q1064" s="46">
        <v>0.68200000000000005</v>
      </c>
      <c r="R1064" s="46">
        <v>0.72899999999999998</v>
      </c>
      <c r="S1064" s="46">
        <v>0.08</v>
      </c>
      <c r="T1064" s="46">
        <v>0.109</v>
      </c>
      <c r="U1064" s="46">
        <v>0.104</v>
      </c>
      <c r="V1064" s="46">
        <v>0.13700000000000001</v>
      </c>
      <c r="W1064" s="46">
        <v>8.0000000000000002E-3</v>
      </c>
      <c r="X1064" s="46">
        <v>1.9E-2</v>
      </c>
      <c r="Y1064" s="46" t="s">
        <v>162</v>
      </c>
      <c r="Z1064" s="46" t="s">
        <v>162</v>
      </c>
      <c r="AA1064" s="46">
        <v>5.7000000000000002E-2</v>
      </c>
      <c r="AB1064" s="46">
        <v>8.3000000000000004E-2</v>
      </c>
      <c r="AC1064" s="46"/>
    </row>
    <row r="1065" spans="1:29" x14ac:dyDescent="0.25">
      <c r="A1065" s="98" t="s">
        <v>3542</v>
      </c>
      <c r="B1065" s="46">
        <v>5.6997219647822055E-2</v>
      </c>
      <c r="C1065" s="46">
        <v>0.20435588507877664</v>
      </c>
      <c r="D1065" s="46">
        <v>0.27710843373493976</v>
      </c>
      <c r="E1065" s="46">
        <v>9.1288229842446708E-2</v>
      </c>
      <c r="F1065" s="46">
        <v>3.0120481927710843E-2</v>
      </c>
      <c r="G1065" s="46">
        <v>0.27432808155699723</v>
      </c>
      <c r="H1065" s="46">
        <v>9.2678405931417972E-3</v>
      </c>
      <c r="I1065" s="46">
        <v>5.6533827618164965E-2</v>
      </c>
      <c r="J1065" s="46">
        <v>1</v>
      </c>
      <c r="K1065" s="98">
        <v>2158</v>
      </c>
      <c r="L1065" s="98"/>
      <c r="M1065" s="98">
        <v>4.8000000000000001E-2</v>
      </c>
      <c r="N1065" s="98">
        <v>6.8000000000000005E-2</v>
      </c>
      <c r="O1065" s="46">
        <v>0.188</v>
      </c>
      <c r="P1065" s="46">
        <v>0.222</v>
      </c>
      <c r="Q1065" s="46">
        <v>0.25900000000000001</v>
      </c>
      <c r="R1065" s="46">
        <v>0.29599999999999999</v>
      </c>
      <c r="S1065" s="46">
        <v>0.08</v>
      </c>
      <c r="T1065" s="46">
        <v>0.104</v>
      </c>
      <c r="U1065" s="46">
        <v>2.4E-2</v>
      </c>
      <c r="V1065" s="46">
        <v>3.7999999999999999E-2</v>
      </c>
      <c r="W1065" s="46">
        <v>0.25600000000000001</v>
      </c>
      <c r="X1065" s="46">
        <v>0.29399999999999998</v>
      </c>
      <c r="Y1065" s="46">
        <v>6.0000000000000001E-3</v>
      </c>
      <c r="Z1065" s="46">
        <v>1.4E-2</v>
      </c>
      <c r="AA1065" s="46">
        <v>4.8000000000000001E-2</v>
      </c>
      <c r="AB1065" s="46">
        <v>6.7000000000000004E-2</v>
      </c>
      <c r="AC1065" s="46"/>
    </row>
    <row r="1066" spans="1:29" x14ac:dyDescent="0.25">
      <c r="A1066" s="98" t="s">
        <v>3543</v>
      </c>
      <c r="B1066" s="46">
        <v>0.2372822299651568</v>
      </c>
      <c r="C1066" s="46">
        <v>0.37317073170731707</v>
      </c>
      <c r="D1066" s="46">
        <v>0.19442508710801393</v>
      </c>
      <c r="E1066" s="46">
        <v>5.0174216027874564E-2</v>
      </c>
      <c r="F1066" s="46">
        <v>4.181184668989547E-3</v>
      </c>
      <c r="G1066" s="46">
        <v>5.0174216027874564E-2</v>
      </c>
      <c r="H1066" s="46">
        <v>8.3623693379790941E-3</v>
      </c>
      <c r="I1066" s="46">
        <v>8.2229965156794427E-2</v>
      </c>
      <c r="J1066" s="46">
        <v>1</v>
      </c>
      <c r="K1066" s="98">
        <v>2870</v>
      </c>
      <c r="L1066" s="98"/>
      <c r="M1066" s="98">
        <v>0.222</v>
      </c>
      <c r="N1066" s="98">
        <v>0.253</v>
      </c>
      <c r="O1066" s="46">
        <v>0.35599999999999998</v>
      </c>
      <c r="P1066" s="46">
        <v>0.39100000000000001</v>
      </c>
      <c r="Q1066" s="46">
        <v>0.18</v>
      </c>
      <c r="R1066" s="46">
        <v>0.20899999999999999</v>
      </c>
      <c r="S1066" s="46">
        <v>4.2999999999999997E-2</v>
      </c>
      <c r="T1066" s="46">
        <v>5.8999999999999997E-2</v>
      </c>
      <c r="U1066" s="46">
        <v>2E-3</v>
      </c>
      <c r="V1066" s="46">
        <v>7.0000000000000001E-3</v>
      </c>
      <c r="W1066" s="46">
        <v>4.2999999999999997E-2</v>
      </c>
      <c r="X1066" s="46">
        <v>5.8999999999999997E-2</v>
      </c>
      <c r="Y1066" s="46">
        <v>6.0000000000000001E-3</v>
      </c>
      <c r="Z1066" s="46">
        <v>1.2E-2</v>
      </c>
      <c r="AA1066" s="46">
        <v>7.2999999999999995E-2</v>
      </c>
      <c r="AB1066" s="46">
        <v>9.2999999999999999E-2</v>
      </c>
      <c r="AC1066" s="46"/>
    </row>
    <row r="1067" spans="1:29" x14ac:dyDescent="0.25">
      <c r="A1067" s="98" t="s">
        <v>3544</v>
      </c>
      <c r="B1067" s="46" t="s">
        <v>162</v>
      </c>
      <c r="C1067" s="46">
        <v>0.15933098591549297</v>
      </c>
      <c r="D1067" s="46">
        <v>0.26056338028169013</v>
      </c>
      <c r="E1067" s="46">
        <v>0.10739436619718309</v>
      </c>
      <c r="F1067" s="46">
        <v>1.4964788732394365E-2</v>
      </c>
      <c r="G1067" s="46">
        <v>0.40492957746478875</v>
      </c>
      <c r="H1067" s="46">
        <v>1.4084507042253521E-2</v>
      </c>
      <c r="I1067" s="46">
        <v>3.873239436619718E-2</v>
      </c>
      <c r="J1067" s="46">
        <v>1</v>
      </c>
      <c r="K1067" s="98">
        <v>2272</v>
      </c>
      <c r="L1067" s="98"/>
      <c r="M1067" s="98" t="s">
        <v>162</v>
      </c>
      <c r="N1067" s="98" t="s">
        <v>162</v>
      </c>
      <c r="O1067" s="46">
        <v>0.14499999999999999</v>
      </c>
      <c r="P1067" s="46">
        <v>0.17499999999999999</v>
      </c>
      <c r="Q1067" s="46">
        <v>0.24299999999999999</v>
      </c>
      <c r="R1067" s="46">
        <v>0.27900000000000003</v>
      </c>
      <c r="S1067" s="46">
        <v>9.5000000000000001E-2</v>
      </c>
      <c r="T1067" s="46">
        <v>0.121</v>
      </c>
      <c r="U1067" s="46">
        <v>1.0999999999999999E-2</v>
      </c>
      <c r="V1067" s="46">
        <v>2.1000000000000001E-2</v>
      </c>
      <c r="W1067" s="46">
        <v>0.38500000000000001</v>
      </c>
      <c r="X1067" s="46">
        <v>0.42499999999999999</v>
      </c>
      <c r="Y1067" s="46">
        <v>0.01</v>
      </c>
      <c r="Z1067" s="46">
        <v>0.02</v>
      </c>
      <c r="AA1067" s="46">
        <v>3.2000000000000001E-2</v>
      </c>
      <c r="AB1067" s="46">
        <v>4.7E-2</v>
      </c>
      <c r="AC1067" s="46"/>
    </row>
    <row r="1068" spans="1:29" x14ac:dyDescent="0.25">
      <c r="A1068" s="98" t="s">
        <v>3545</v>
      </c>
      <c r="B1068" s="46" t="s">
        <v>162</v>
      </c>
      <c r="C1068" s="46">
        <v>0.32809773123909247</v>
      </c>
      <c r="D1068" s="46">
        <v>0.41535776614310643</v>
      </c>
      <c r="E1068" s="46">
        <v>6.9808027923211169E-2</v>
      </c>
      <c r="F1068" s="46">
        <v>1.0471204188481676E-2</v>
      </c>
      <c r="G1068" s="46">
        <v>3.6649214659685861E-2</v>
      </c>
      <c r="H1068" s="46">
        <v>6.9808027923211171E-3</v>
      </c>
      <c r="I1068" s="46">
        <v>0.13263525305410123</v>
      </c>
      <c r="J1068" s="46">
        <v>1</v>
      </c>
      <c r="K1068" s="98">
        <v>573</v>
      </c>
      <c r="L1068" s="98"/>
      <c r="M1068" s="98" t="s">
        <v>162</v>
      </c>
      <c r="N1068" s="98" t="s">
        <v>162</v>
      </c>
      <c r="O1068" s="46">
        <v>0.29099999999999998</v>
      </c>
      <c r="P1068" s="46">
        <v>0.36799999999999999</v>
      </c>
      <c r="Q1068" s="46">
        <v>0.376</v>
      </c>
      <c r="R1068" s="46">
        <v>0.45600000000000002</v>
      </c>
      <c r="S1068" s="46">
        <v>5.1999999999999998E-2</v>
      </c>
      <c r="T1068" s="46">
        <v>9.4E-2</v>
      </c>
      <c r="U1068" s="46">
        <v>5.0000000000000001E-3</v>
      </c>
      <c r="V1068" s="46">
        <v>2.3E-2</v>
      </c>
      <c r="W1068" s="46">
        <v>2.4E-2</v>
      </c>
      <c r="X1068" s="46">
        <v>5.5E-2</v>
      </c>
      <c r="Y1068" s="46">
        <v>3.0000000000000001E-3</v>
      </c>
      <c r="Z1068" s="46">
        <v>1.7999999999999999E-2</v>
      </c>
      <c r="AA1068" s="46">
        <v>0.107</v>
      </c>
      <c r="AB1068" s="46">
        <v>0.16300000000000001</v>
      </c>
      <c r="AC1068" s="46"/>
    </row>
    <row r="1069" spans="1:29" x14ac:dyDescent="0.25">
      <c r="A1069" s="98" t="s">
        <v>3546</v>
      </c>
      <c r="B1069" s="46" t="s">
        <v>162</v>
      </c>
      <c r="C1069" s="46">
        <v>0.15542521994134897</v>
      </c>
      <c r="D1069" s="46">
        <v>0.3621700879765396</v>
      </c>
      <c r="E1069" s="46">
        <v>9.0909090909090912E-2</v>
      </c>
      <c r="F1069" s="46">
        <v>2.1994134897360705E-2</v>
      </c>
      <c r="G1069" s="46">
        <v>0.26392961876832843</v>
      </c>
      <c r="H1069" s="46">
        <v>7.331378299120235E-3</v>
      </c>
      <c r="I1069" s="46">
        <v>9.824046920821114E-2</v>
      </c>
      <c r="J1069" s="46">
        <v>1</v>
      </c>
      <c r="K1069" s="98">
        <v>682</v>
      </c>
      <c r="L1069" s="98"/>
      <c r="M1069" s="98" t="s">
        <v>162</v>
      </c>
      <c r="N1069" s="98" t="s">
        <v>162</v>
      </c>
      <c r="O1069" s="46">
        <v>0.13</v>
      </c>
      <c r="P1069" s="46">
        <v>0.185</v>
      </c>
      <c r="Q1069" s="46">
        <v>0.32700000000000001</v>
      </c>
      <c r="R1069" s="46">
        <v>0.39900000000000002</v>
      </c>
      <c r="S1069" s="46">
        <v>7.1999999999999995E-2</v>
      </c>
      <c r="T1069" s="46">
        <v>0.115</v>
      </c>
      <c r="U1069" s="46">
        <v>1.2999999999999999E-2</v>
      </c>
      <c r="V1069" s="46">
        <v>3.5999999999999997E-2</v>
      </c>
      <c r="W1069" s="46">
        <v>0.23200000000000001</v>
      </c>
      <c r="X1069" s="46">
        <v>0.29799999999999999</v>
      </c>
      <c r="Y1069" s="46">
        <v>3.0000000000000001E-3</v>
      </c>
      <c r="Z1069" s="46">
        <v>1.7000000000000001E-2</v>
      </c>
      <c r="AA1069" s="46">
        <v>7.8E-2</v>
      </c>
      <c r="AB1069" s="46">
        <v>0.123</v>
      </c>
      <c r="AC1069" s="46"/>
    </row>
    <row r="1070" spans="1:29" x14ac:dyDescent="0.25">
      <c r="A1070" s="98" t="s">
        <v>3547</v>
      </c>
      <c r="B1070" s="46" t="s">
        <v>162</v>
      </c>
      <c r="C1070" s="46">
        <v>0.21662468513853905</v>
      </c>
      <c r="D1070" s="46">
        <v>0.27455919395465994</v>
      </c>
      <c r="E1070" s="46">
        <v>7.0528967254408062E-2</v>
      </c>
      <c r="F1070" s="46">
        <v>0.12342569269521411</v>
      </c>
      <c r="G1070" s="46">
        <v>0.23425692695214106</v>
      </c>
      <c r="H1070" s="46">
        <v>2.2670025188916875E-2</v>
      </c>
      <c r="I1070" s="46">
        <v>5.793450881612091E-2</v>
      </c>
      <c r="J1070" s="46">
        <v>1</v>
      </c>
      <c r="K1070" s="98">
        <v>397</v>
      </c>
      <c r="L1070" s="98"/>
      <c r="M1070" s="98" t="s">
        <v>162</v>
      </c>
      <c r="N1070" s="98" t="s">
        <v>162</v>
      </c>
      <c r="O1070" s="46">
        <v>0.17899999999999999</v>
      </c>
      <c r="P1070" s="46">
        <v>0.26</v>
      </c>
      <c r="Q1070" s="46">
        <v>0.23300000000000001</v>
      </c>
      <c r="R1070" s="46">
        <v>0.32</v>
      </c>
      <c r="S1070" s="46">
        <v>4.9000000000000002E-2</v>
      </c>
      <c r="T1070" s="46">
        <v>0.1</v>
      </c>
      <c r="U1070" s="46">
        <v>9.5000000000000001E-2</v>
      </c>
      <c r="V1070" s="46">
        <v>0.159</v>
      </c>
      <c r="W1070" s="46">
        <v>0.19500000000000001</v>
      </c>
      <c r="X1070" s="46">
        <v>0.27800000000000002</v>
      </c>
      <c r="Y1070" s="46">
        <v>1.2E-2</v>
      </c>
      <c r="Z1070" s="46">
        <v>4.2999999999999997E-2</v>
      </c>
      <c r="AA1070" s="46">
        <v>3.9E-2</v>
      </c>
      <c r="AB1070" s="46">
        <v>8.5000000000000006E-2</v>
      </c>
      <c r="AC1070" s="46"/>
    </row>
    <row r="1071" spans="1:29" x14ac:dyDescent="0.25">
      <c r="A1071" s="98" t="s">
        <v>3548</v>
      </c>
      <c r="B1071" s="46" t="s">
        <v>162</v>
      </c>
      <c r="C1071" s="46">
        <v>7.3839662447257384E-2</v>
      </c>
      <c r="D1071" s="46">
        <v>0.2320675105485232</v>
      </c>
      <c r="E1071" s="46">
        <v>0.12658227848101267</v>
      </c>
      <c r="F1071" s="46">
        <v>2.3206751054852322E-2</v>
      </c>
      <c r="G1071" s="46">
        <v>0.47890295358649787</v>
      </c>
      <c r="H1071" s="46">
        <v>1.0548523206751054E-2</v>
      </c>
      <c r="I1071" s="46">
        <v>5.4852320675105488E-2</v>
      </c>
      <c r="J1071" s="46">
        <v>1</v>
      </c>
      <c r="K1071" s="98">
        <v>474</v>
      </c>
      <c r="L1071" s="98"/>
      <c r="M1071" s="98" t="s">
        <v>162</v>
      </c>
      <c r="N1071" s="98" t="s">
        <v>162</v>
      </c>
      <c r="O1071" s="46">
        <v>5.3999999999999999E-2</v>
      </c>
      <c r="P1071" s="46">
        <v>0.10100000000000001</v>
      </c>
      <c r="Q1071" s="46">
        <v>0.19600000000000001</v>
      </c>
      <c r="R1071" s="46">
        <v>0.27200000000000002</v>
      </c>
      <c r="S1071" s="46">
        <v>0.1</v>
      </c>
      <c r="T1071" s="46">
        <v>0.16</v>
      </c>
      <c r="U1071" s="46">
        <v>1.2999999999999999E-2</v>
      </c>
      <c r="V1071" s="46">
        <v>4.1000000000000002E-2</v>
      </c>
      <c r="W1071" s="46">
        <v>0.434</v>
      </c>
      <c r="X1071" s="46">
        <v>0.52400000000000002</v>
      </c>
      <c r="Y1071" s="46">
        <v>5.0000000000000001E-3</v>
      </c>
      <c r="Z1071" s="46">
        <v>2.4E-2</v>
      </c>
      <c r="AA1071" s="46">
        <v>3.7999999999999999E-2</v>
      </c>
      <c r="AB1071" s="46">
        <v>7.9000000000000001E-2</v>
      </c>
      <c r="AC1071" s="46"/>
    </row>
    <row r="1072" spans="1:29" x14ac:dyDescent="0.25">
      <c r="A1072" s="98" t="s">
        <v>3549</v>
      </c>
      <c r="B1072" s="46" t="s">
        <v>162</v>
      </c>
      <c r="C1072" s="46">
        <v>0.20645161290322581</v>
      </c>
      <c r="D1072" s="46">
        <v>0.47268817204301078</v>
      </c>
      <c r="E1072" s="46">
        <v>0.11483870967741935</v>
      </c>
      <c r="F1072" s="46">
        <v>1.1612903225806452E-2</v>
      </c>
      <c r="G1072" s="46">
        <v>0.1010752688172043</v>
      </c>
      <c r="H1072" s="46">
        <v>4.7311827956989247E-3</v>
      </c>
      <c r="I1072" s="46">
        <v>8.8602150537634414E-2</v>
      </c>
      <c r="J1072" s="46">
        <v>1</v>
      </c>
      <c r="K1072" s="98">
        <v>2325</v>
      </c>
      <c r="L1072" s="98"/>
      <c r="M1072" s="98" t="s">
        <v>162</v>
      </c>
      <c r="N1072" s="98" t="s">
        <v>162</v>
      </c>
      <c r="O1072" s="46">
        <v>0.19</v>
      </c>
      <c r="P1072" s="46">
        <v>0.223</v>
      </c>
      <c r="Q1072" s="46">
        <v>0.45200000000000001</v>
      </c>
      <c r="R1072" s="46">
        <v>0.49299999999999999</v>
      </c>
      <c r="S1072" s="46">
        <v>0.10299999999999999</v>
      </c>
      <c r="T1072" s="46">
        <v>0.128</v>
      </c>
      <c r="U1072" s="46">
        <v>8.0000000000000002E-3</v>
      </c>
      <c r="V1072" s="46">
        <v>1.7000000000000001E-2</v>
      </c>
      <c r="W1072" s="46">
        <v>8.8999999999999996E-2</v>
      </c>
      <c r="X1072" s="46">
        <v>0.114</v>
      </c>
      <c r="Y1072" s="46">
        <v>3.0000000000000001E-3</v>
      </c>
      <c r="Z1072" s="46">
        <v>8.0000000000000002E-3</v>
      </c>
      <c r="AA1072" s="46">
        <v>7.8E-2</v>
      </c>
      <c r="AB1072" s="46">
        <v>0.10100000000000001</v>
      </c>
      <c r="AC1072" s="46"/>
    </row>
    <row r="1073" spans="1:29" x14ac:dyDescent="0.25">
      <c r="A1073" s="98" t="s">
        <v>3550</v>
      </c>
      <c r="B1073" s="46" t="s">
        <v>162</v>
      </c>
      <c r="C1073" s="46">
        <v>0.35625000000000001</v>
      </c>
      <c r="D1073" s="46">
        <v>0.39374999999999999</v>
      </c>
      <c r="E1073" s="46">
        <v>8.5416666666666669E-2</v>
      </c>
      <c r="F1073" s="46">
        <v>2.0833333333333332E-2</v>
      </c>
      <c r="G1073" s="46">
        <v>7.9166666666666663E-2</v>
      </c>
      <c r="H1073" s="46">
        <v>1.0416666666666666E-2</v>
      </c>
      <c r="I1073" s="46">
        <v>5.4166666666666669E-2</v>
      </c>
      <c r="J1073" s="46">
        <v>1</v>
      </c>
      <c r="K1073" s="98">
        <v>480</v>
      </c>
      <c r="L1073" s="98"/>
      <c r="M1073" s="98" t="s">
        <v>162</v>
      </c>
      <c r="N1073" s="98" t="s">
        <v>162</v>
      </c>
      <c r="O1073" s="46">
        <v>0.315</v>
      </c>
      <c r="P1073" s="46">
        <v>0.4</v>
      </c>
      <c r="Q1073" s="46">
        <v>0.35099999999999998</v>
      </c>
      <c r="R1073" s="46">
        <v>0.438</v>
      </c>
      <c r="S1073" s="46">
        <v>6.4000000000000001E-2</v>
      </c>
      <c r="T1073" s="46">
        <v>0.114</v>
      </c>
      <c r="U1073" s="46">
        <v>1.0999999999999999E-2</v>
      </c>
      <c r="V1073" s="46">
        <v>3.7999999999999999E-2</v>
      </c>
      <c r="W1073" s="46">
        <v>5.8000000000000003E-2</v>
      </c>
      <c r="X1073" s="46">
        <v>0.107</v>
      </c>
      <c r="Y1073" s="46">
        <v>4.0000000000000001E-3</v>
      </c>
      <c r="Z1073" s="46">
        <v>2.4E-2</v>
      </c>
      <c r="AA1073" s="46">
        <v>3.6999999999999998E-2</v>
      </c>
      <c r="AB1073" s="46">
        <v>7.8E-2</v>
      </c>
      <c r="AC1073" s="46"/>
    </row>
    <row r="1074" spans="1:29" x14ac:dyDescent="0.25">
      <c r="A1074" s="98" t="s">
        <v>3551</v>
      </c>
      <c r="B1074" s="46">
        <v>4.4403993601412103E-2</v>
      </c>
      <c r="C1074" s="46">
        <v>0.20585801754095648</v>
      </c>
      <c r="D1074" s="46">
        <v>0.30415356610954825</v>
      </c>
      <c r="E1074" s="46">
        <v>0.10872083402283635</v>
      </c>
      <c r="F1074" s="46">
        <v>2.3056980528435102E-2</v>
      </c>
      <c r="G1074" s="46">
        <v>0.23239009322080645</v>
      </c>
      <c r="H1074" s="46">
        <v>9.4324011252689063E-3</v>
      </c>
      <c r="I1074" s="46">
        <v>7.1984113850736386E-2</v>
      </c>
      <c r="J1074" s="46">
        <v>1</v>
      </c>
      <c r="K1074" s="98">
        <v>18129</v>
      </c>
      <c r="L1074" s="98"/>
      <c r="M1074" s="98">
        <v>4.2000000000000003E-2</v>
      </c>
      <c r="N1074" s="98">
        <v>4.8000000000000001E-2</v>
      </c>
      <c r="O1074" s="46">
        <v>0.2</v>
      </c>
      <c r="P1074" s="46">
        <v>0.21199999999999999</v>
      </c>
      <c r="Q1074" s="46">
        <v>0.29699999999999999</v>
      </c>
      <c r="R1074" s="46">
        <v>0.311</v>
      </c>
      <c r="S1074" s="46">
        <v>0.104</v>
      </c>
      <c r="T1074" s="46">
        <v>0.113</v>
      </c>
      <c r="U1074" s="46">
        <v>2.1000000000000001E-2</v>
      </c>
      <c r="V1074" s="46">
        <v>2.5000000000000001E-2</v>
      </c>
      <c r="W1074" s="46">
        <v>0.22600000000000001</v>
      </c>
      <c r="X1074" s="46">
        <v>0.23899999999999999</v>
      </c>
      <c r="Y1074" s="46">
        <v>8.0000000000000002E-3</v>
      </c>
      <c r="Z1074" s="46">
        <v>1.0999999999999999E-2</v>
      </c>
      <c r="AA1074" s="46">
        <v>6.8000000000000005E-2</v>
      </c>
      <c r="AB1074" s="46">
        <v>7.5999999999999998E-2</v>
      </c>
      <c r="AC1074" s="46"/>
    </row>
    <row r="1075" spans="1:29" x14ac:dyDescent="0.25">
      <c r="A1075" s="98" t="s">
        <v>3552</v>
      </c>
      <c r="B1075" s="46" t="s">
        <v>162</v>
      </c>
      <c r="C1075" s="46">
        <v>0.13189448441247004</v>
      </c>
      <c r="D1075" s="46">
        <v>0.32374100719424459</v>
      </c>
      <c r="E1075" s="46">
        <v>0.21822541966426859</v>
      </c>
      <c r="F1075" s="46">
        <v>3.3573141486810551E-2</v>
      </c>
      <c r="G1075" s="46">
        <v>0.22541966426858512</v>
      </c>
      <c r="H1075" s="46">
        <v>1.1990407673860911E-2</v>
      </c>
      <c r="I1075" s="46">
        <v>5.5155875299760189E-2</v>
      </c>
      <c r="J1075" s="46">
        <v>1</v>
      </c>
      <c r="K1075" s="98">
        <v>417</v>
      </c>
      <c r="L1075" s="98"/>
      <c r="M1075" s="98" t="s">
        <v>162</v>
      </c>
      <c r="N1075" s="98" t="s">
        <v>162</v>
      </c>
      <c r="O1075" s="46">
        <v>0.10299999999999999</v>
      </c>
      <c r="P1075" s="46">
        <v>0.16800000000000001</v>
      </c>
      <c r="Q1075" s="46">
        <v>0.28100000000000003</v>
      </c>
      <c r="R1075" s="46">
        <v>0.37</v>
      </c>
      <c r="S1075" s="46">
        <v>0.18099999999999999</v>
      </c>
      <c r="T1075" s="46">
        <v>0.26</v>
      </c>
      <c r="U1075" s="46">
        <v>0.02</v>
      </c>
      <c r="V1075" s="46">
        <v>5.6000000000000001E-2</v>
      </c>
      <c r="W1075" s="46">
        <v>0.188</v>
      </c>
      <c r="X1075" s="46">
        <v>0.26800000000000002</v>
      </c>
      <c r="Y1075" s="46">
        <v>5.0000000000000001E-3</v>
      </c>
      <c r="Z1075" s="46">
        <v>2.8000000000000001E-2</v>
      </c>
      <c r="AA1075" s="46">
        <v>3.6999999999999998E-2</v>
      </c>
      <c r="AB1075" s="46">
        <v>8.1000000000000003E-2</v>
      </c>
      <c r="AC1075" s="46"/>
    </row>
    <row r="1076" spans="1:29" x14ac:dyDescent="0.25">
      <c r="A1076" s="98" t="s">
        <v>3553</v>
      </c>
      <c r="B1076" s="46" t="s">
        <v>162</v>
      </c>
      <c r="C1076" s="46">
        <v>0.36902800658978585</v>
      </c>
      <c r="D1076" s="46">
        <v>0.20922570016474465</v>
      </c>
      <c r="E1076" s="46">
        <v>0.16639209225700163</v>
      </c>
      <c r="F1076" s="46">
        <v>4.7775947281713346E-2</v>
      </c>
      <c r="G1076" s="46">
        <v>0.1927512355848435</v>
      </c>
      <c r="H1076" s="46" t="s">
        <v>162</v>
      </c>
      <c r="I1076" s="46">
        <v>1.4827018121911038E-2</v>
      </c>
      <c r="J1076" s="46">
        <v>0.99999999999999989</v>
      </c>
      <c r="K1076" s="98">
        <v>607</v>
      </c>
      <c r="L1076" s="98"/>
      <c r="M1076" s="98" t="s">
        <v>162</v>
      </c>
      <c r="N1076" s="98" t="s">
        <v>162</v>
      </c>
      <c r="O1076" s="46">
        <v>0.33200000000000002</v>
      </c>
      <c r="P1076" s="46">
        <v>0.40799999999999997</v>
      </c>
      <c r="Q1076" s="46">
        <v>0.17899999999999999</v>
      </c>
      <c r="R1076" s="46">
        <v>0.24299999999999999</v>
      </c>
      <c r="S1076" s="46">
        <v>0.13900000000000001</v>
      </c>
      <c r="T1076" s="46">
        <v>0.19800000000000001</v>
      </c>
      <c r="U1076" s="46">
        <v>3.3000000000000002E-2</v>
      </c>
      <c r="V1076" s="46">
        <v>6.8000000000000005E-2</v>
      </c>
      <c r="W1076" s="46">
        <v>0.16300000000000001</v>
      </c>
      <c r="X1076" s="46">
        <v>0.22600000000000001</v>
      </c>
      <c r="Y1076" s="46" t="s">
        <v>162</v>
      </c>
      <c r="Z1076" s="46" t="s">
        <v>162</v>
      </c>
      <c r="AA1076" s="46">
        <v>8.0000000000000002E-3</v>
      </c>
      <c r="AB1076" s="46">
        <v>2.8000000000000001E-2</v>
      </c>
      <c r="AC1076" s="46"/>
    </row>
    <row r="1077" spans="1:29" x14ac:dyDescent="0.25">
      <c r="A1077" s="98" t="s">
        <v>3554</v>
      </c>
      <c r="B1077" s="46" t="s">
        <v>162</v>
      </c>
      <c r="C1077" s="46">
        <v>0.1172316384180791</v>
      </c>
      <c r="D1077" s="46">
        <v>0.17655367231638419</v>
      </c>
      <c r="E1077" s="46">
        <v>5.0847457627118647E-2</v>
      </c>
      <c r="F1077" s="46">
        <v>1.6949152542372881E-2</v>
      </c>
      <c r="G1077" s="46">
        <v>0.60169491525423724</v>
      </c>
      <c r="H1077" s="46">
        <v>8.4745762711864406E-3</v>
      </c>
      <c r="I1077" s="46">
        <v>2.8248587570621469E-2</v>
      </c>
      <c r="J1077" s="46">
        <v>0.99999999999999989</v>
      </c>
      <c r="K1077" s="98">
        <v>708</v>
      </c>
      <c r="L1077" s="98"/>
      <c r="M1077" s="98" t="s">
        <v>162</v>
      </c>
      <c r="N1077" s="98" t="s">
        <v>162</v>
      </c>
      <c r="O1077" s="46">
        <v>9.6000000000000002E-2</v>
      </c>
      <c r="P1077" s="46">
        <v>0.14299999999999999</v>
      </c>
      <c r="Q1077" s="46">
        <v>0.15</v>
      </c>
      <c r="R1077" s="46">
        <v>0.20599999999999999</v>
      </c>
      <c r="S1077" s="46">
        <v>3.6999999999999998E-2</v>
      </c>
      <c r="T1077" s="46">
        <v>7.0000000000000007E-2</v>
      </c>
      <c r="U1077" s="46">
        <v>0.01</v>
      </c>
      <c r="V1077" s="46">
        <v>2.9000000000000001E-2</v>
      </c>
      <c r="W1077" s="46">
        <v>0.56499999999999995</v>
      </c>
      <c r="X1077" s="46">
        <v>0.63700000000000001</v>
      </c>
      <c r="Y1077" s="46">
        <v>4.0000000000000001E-3</v>
      </c>
      <c r="Z1077" s="46">
        <v>1.7999999999999999E-2</v>
      </c>
      <c r="AA1077" s="46">
        <v>1.7999999999999999E-2</v>
      </c>
      <c r="AB1077" s="46">
        <v>4.2999999999999997E-2</v>
      </c>
      <c r="AC1077" s="46"/>
    </row>
    <row r="1078" spans="1:29" x14ac:dyDescent="0.25">
      <c r="A1078" s="98" t="s">
        <v>3555</v>
      </c>
      <c r="B1078" s="46">
        <v>5.0475059382422804E-2</v>
      </c>
      <c r="C1078" s="46" t="s">
        <v>162</v>
      </c>
      <c r="D1078" s="46">
        <v>0.54513064133016631</v>
      </c>
      <c r="E1078" s="46">
        <v>0.3830166270783848</v>
      </c>
      <c r="F1078" s="46">
        <v>2.9691211401425177E-3</v>
      </c>
      <c r="G1078" s="46">
        <v>5.3444180522565317E-3</v>
      </c>
      <c r="H1078" s="46" t="s">
        <v>162</v>
      </c>
      <c r="I1078" s="46">
        <v>1.3064133016627079E-2</v>
      </c>
      <c r="J1078" s="46">
        <v>1</v>
      </c>
      <c r="K1078" s="98">
        <v>1684</v>
      </c>
      <c r="L1078" s="98"/>
      <c r="M1078" s="98">
        <v>4.1000000000000002E-2</v>
      </c>
      <c r="N1078" s="98">
        <v>6.2E-2</v>
      </c>
      <c r="O1078" s="46" t="s">
        <v>162</v>
      </c>
      <c r="P1078" s="46" t="s">
        <v>162</v>
      </c>
      <c r="Q1078" s="46">
        <v>0.52100000000000002</v>
      </c>
      <c r="R1078" s="46">
        <v>0.56899999999999995</v>
      </c>
      <c r="S1078" s="46">
        <v>0.36</v>
      </c>
      <c r="T1078" s="46">
        <v>0.40600000000000003</v>
      </c>
      <c r="U1078" s="46">
        <v>1E-3</v>
      </c>
      <c r="V1078" s="46">
        <v>7.0000000000000001E-3</v>
      </c>
      <c r="W1078" s="46">
        <v>3.0000000000000001E-3</v>
      </c>
      <c r="X1078" s="46">
        <v>0.01</v>
      </c>
      <c r="Y1078" s="46" t="s">
        <v>162</v>
      </c>
      <c r="Z1078" s="46" t="s">
        <v>162</v>
      </c>
      <c r="AA1078" s="46">
        <v>8.9999999999999993E-3</v>
      </c>
      <c r="AB1078" s="46">
        <v>0.02</v>
      </c>
      <c r="AC1078" s="46"/>
    </row>
    <row r="1079" spans="1:29" x14ac:dyDescent="0.25">
      <c r="A1079" s="98" t="s">
        <v>3556</v>
      </c>
      <c r="B1079" s="46">
        <v>7.6732673267326731E-2</v>
      </c>
      <c r="C1079" s="46">
        <v>0.29991749174917492</v>
      </c>
      <c r="D1079" s="46">
        <v>0.21575907590759075</v>
      </c>
      <c r="E1079" s="46">
        <v>9.4884488448844881E-2</v>
      </c>
      <c r="F1079" s="46">
        <v>6.4356435643564358E-2</v>
      </c>
      <c r="G1079" s="46">
        <v>0.23473597359735973</v>
      </c>
      <c r="H1079" s="46">
        <v>1.2376237623762376E-3</v>
      </c>
      <c r="I1079" s="46">
        <v>1.2376237623762377E-2</v>
      </c>
      <c r="J1079" s="46">
        <v>1</v>
      </c>
      <c r="K1079" s="98">
        <v>2424</v>
      </c>
      <c r="L1079" s="98"/>
      <c r="M1079" s="98">
        <v>6.7000000000000004E-2</v>
      </c>
      <c r="N1079" s="98">
        <v>8.7999999999999995E-2</v>
      </c>
      <c r="O1079" s="46">
        <v>0.28199999999999997</v>
      </c>
      <c r="P1079" s="46">
        <v>0.318</v>
      </c>
      <c r="Q1079" s="46">
        <v>0.2</v>
      </c>
      <c r="R1079" s="46">
        <v>0.23300000000000001</v>
      </c>
      <c r="S1079" s="46">
        <v>8.4000000000000005E-2</v>
      </c>
      <c r="T1079" s="46">
        <v>0.107</v>
      </c>
      <c r="U1079" s="46">
        <v>5.5E-2</v>
      </c>
      <c r="V1079" s="46">
        <v>7.4999999999999997E-2</v>
      </c>
      <c r="W1079" s="46">
        <v>0.218</v>
      </c>
      <c r="X1079" s="46">
        <v>0.252</v>
      </c>
      <c r="Y1079" s="46">
        <v>0</v>
      </c>
      <c r="Z1079" s="46">
        <v>4.0000000000000001E-3</v>
      </c>
      <c r="AA1079" s="46">
        <v>8.9999999999999993E-3</v>
      </c>
      <c r="AB1079" s="46">
        <v>1.7999999999999999E-2</v>
      </c>
      <c r="AC1079" s="46"/>
    </row>
    <row r="1080" spans="1:29" x14ac:dyDescent="0.25">
      <c r="A1080" s="98" t="s">
        <v>3557</v>
      </c>
      <c r="B1080" s="46">
        <v>0.30604075691411936</v>
      </c>
      <c r="C1080" s="46">
        <v>0.4909024745269287</v>
      </c>
      <c r="D1080" s="46">
        <v>0.1044395924308588</v>
      </c>
      <c r="E1080" s="46">
        <v>3.3478893740902474E-2</v>
      </c>
      <c r="F1080" s="46">
        <v>7.27802037845706E-4</v>
      </c>
      <c r="G1080" s="46">
        <v>4.8034934497816595E-2</v>
      </c>
      <c r="H1080" s="46">
        <v>1.0917030567685589E-3</v>
      </c>
      <c r="I1080" s="46">
        <v>1.5283842794759825E-2</v>
      </c>
      <c r="J1080" s="46">
        <v>1</v>
      </c>
      <c r="K1080" s="98">
        <v>2748</v>
      </c>
      <c r="L1080" s="98"/>
      <c r="M1080" s="98">
        <v>0.28899999999999998</v>
      </c>
      <c r="N1080" s="98">
        <v>0.32400000000000001</v>
      </c>
      <c r="O1080" s="46">
        <v>0.47199999999999998</v>
      </c>
      <c r="P1080" s="46">
        <v>0.51</v>
      </c>
      <c r="Q1080" s="46">
        <v>9.4E-2</v>
      </c>
      <c r="R1080" s="46">
        <v>0.11600000000000001</v>
      </c>
      <c r="S1080" s="46">
        <v>2.7E-2</v>
      </c>
      <c r="T1080" s="46">
        <v>4.1000000000000002E-2</v>
      </c>
      <c r="U1080" s="46">
        <v>0</v>
      </c>
      <c r="V1080" s="46">
        <v>3.0000000000000001E-3</v>
      </c>
      <c r="W1080" s="46">
        <v>4.1000000000000002E-2</v>
      </c>
      <c r="X1080" s="46">
        <v>5.7000000000000002E-2</v>
      </c>
      <c r="Y1080" s="46">
        <v>0</v>
      </c>
      <c r="Z1080" s="46">
        <v>3.0000000000000001E-3</v>
      </c>
      <c r="AA1080" s="46">
        <v>1.0999999999999999E-2</v>
      </c>
      <c r="AB1080" s="46">
        <v>2.1000000000000001E-2</v>
      </c>
      <c r="AC1080" s="46"/>
    </row>
    <row r="1081" spans="1:29" x14ac:dyDescent="0.25">
      <c r="A1081" s="98" t="s">
        <v>3558</v>
      </c>
      <c r="B1081" s="46" t="s">
        <v>162</v>
      </c>
      <c r="C1081" s="46">
        <v>0.31072906717605858</v>
      </c>
      <c r="D1081" s="46">
        <v>0.18624641833810887</v>
      </c>
      <c r="E1081" s="46">
        <v>8.2139446036294167E-2</v>
      </c>
      <c r="F1081" s="46">
        <v>7.3225087551735115E-3</v>
      </c>
      <c r="G1081" s="46">
        <v>0.38936644380770458</v>
      </c>
      <c r="H1081" s="46">
        <v>6.3673989175421842E-4</v>
      </c>
      <c r="I1081" s="46">
        <v>2.3559375994906082E-2</v>
      </c>
      <c r="J1081" s="46">
        <v>1</v>
      </c>
      <c r="K1081" s="98">
        <v>3141</v>
      </c>
      <c r="L1081" s="98"/>
      <c r="M1081" s="98" t="s">
        <v>162</v>
      </c>
      <c r="N1081" s="98" t="s">
        <v>162</v>
      </c>
      <c r="O1081" s="46">
        <v>0.29499999999999998</v>
      </c>
      <c r="P1081" s="46">
        <v>0.32700000000000001</v>
      </c>
      <c r="Q1081" s="46">
        <v>0.17299999999999999</v>
      </c>
      <c r="R1081" s="46">
        <v>0.2</v>
      </c>
      <c r="S1081" s="46">
        <v>7.2999999999999995E-2</v>
      </c>
      <c r="T1081" s="46">
        <v>9.1999999999999998E-2</v>
      </c>
      <c r="U1081" s="46">
        <v>5.0000000000000001E-3</v>
      </c>
      <c r="V1081" s="46">
        <v>1.0999999999999999E-2</v>
      </c>
      <c r="W1081" s="46">
        <v>0.372</v>
      </c>
      <c r="X1081" s="46">
        <v>0.40699999999999997</v>
      </c>
      <c r="Y1081" s="46">
        <v>0</v>
      </c>
      <c r="Z1081" s="46">
        <v>2E-3</v>
      </c>
      <c r="AA1081" s="46">
        <v>1.9E-2</v>
      </c>
      <c r="AB1081" s="46">
        <v>2.9000000000000001E-2</v>
      </c>
      <c r="AC1081" s="46"/>
    </row>
    <row r="1082" spans="1:29" x14ac:dyDescent="0.25">
      <c r="A1082" s="98" t="s">
        <v>3559</v>
      </c>
      <c r="B1082" s="46" t="s">
        <v>162</v>
      </c>
      <c r="C1082" s="46">
        <v>0.30017452006980805</v>
      </c>
      <c r="D1082" s="46">
        <v>0.46945898778359513</v>
      </c>
      <c r="E1082" s="46">
        <v>9.5986038394415357E-2</v>
      </c>
      <c r="F1082" s="46">
        <v>1.0471204188481676E-2</v>
      </c>
      <c r="G1082" s="46">
        <v>2.9668411867364748E-2</v>
      </c>
      <c r="H1082" s="46" t="s">
        <v>162</v>
      </c>
      <c r="I1082" s="46">
        <v>9.4240837696335081E-2</v>
      </c>
      <c r="J1082" s="46">
        <v>1</v>
      </c>
      <c r="K1082" s="98">
        <v>573</v>
      </c>
      <c r="L1082" s="98"/>
      <c r="M1082" s="98" t="s">
        <v>162</v>
      </c>
      <c r="N1082" s="98" t="s">
        <v>162</v>
      </c>
      <c r="O1082" s="46">
        <v>0.26400000000000001</v>
      </c>
      <c r="P1082" s="46">
        <v>0.33900000000000002</v>
      </c>
      <c r="Q1082" s="46">
        <v>0.42899999999999999</v>
      </c>
      <c r="R1082" s="46">
        <v>0.51</v>
      </c>
      <c r="S1082" s="46">
        <v>7.3999999999999996E-2</v>
      </c>
      <c r="T1082" s="46">
        <v>0.123</v>
      </c>
      <c r="U1082" s="46">
        <v>5.0000000000000001E-3</v>
      </c>
      <c r="V1082" s="46">
        <v>2.3E-2</v>
      </c>
      <c r="W1082" s="46">
        <v>1.9E-2</v>
      </c>
      <c r="X1082" s="46">
        <v>4.7E-2</v>
      </c>
      <c r="Y1082" s="46" t="s">
        <v>162</v>
      </c>
      <c r="Z1082" s="46" t="s">
        <v>162</v>
      </c>
      <c r="AA1082" s="46">
        <v>7.2999999999999995E-2</v>
      </c>
      <c r="AB1082" s="46">
        <v>0.121</v>
      </c>
      <c r="AC1082" s="46"/>
    </row>
    <row r="1083" spans="1:29" x14ac:dyDescent="0.25">
      <c r="A1083" s="98" t="s">
        <v>3560</v>
      </c>
      <c r="B1083" s="46" t="s">
        <v>162</v>
      </c>
      <c r="C1083" s="46">
        <v>0.21783876500857632</v>
      </c>
      <c r="D1083" s="46">
        <v>0.33104631217838765</v>
      </c>
      <c r="E1083" s="46">
        <v>0.13379073756432247</v>
      </c>
      <c r="F1083" s="46">
        <v>2.7444253859348199E-2</v>
      </c>
      <c r="G1083" s="46">
        <v>0.26758147512864494</v>
      </c>
      <c r="H1083" s="46" t="s">
        <v>162</v>
      </c>
      <c r="I1083" s="46">
        <v>2.2298456260720412E-2</v>
      </c>
      <c r="J1083" s="46">
        <v>1</v>
      </c>
      <c r="K1083" s="98">
        <v>583</v>
      </c>
      <c r="L1083" s="98"/>
      <c r="M1083" s="98" t="s">
        <v>162</v>
      </c>
      <c r="N1083" s="98" t="s">
        <v>162</v>
      </c>
      <c r="O1083" s="46">
        <v>0.186</v>
      </c>
      <c r="P1083" s="46">
        <v>0.253</v>
      </c>
      <c r="Q1083" s="46">
        <v>0.29399999999999998</v>
      </c>
      <c r="R1083" s="46">
        <v>0.37</v>
      </c>
      <c r="S1083" s="46">
        <v>0.109</v>
      </c>
      <c r="T1083" s="46">
        <v>0.16400000000000001</v>
      </c>
      <c r="U1083" s="46">
        <v>1.7000000000000001E-2</v>
      </c>
      <c r="V1083" s="46">
        <v>4.3999999999999997E-2</v>
      </c>
      <c r="W1083" s="46">
        <v>0.23300000000000001</v>
      </c>
      <c r="X1083" s="46">
        <v>0.30499999999999999</v>
      </c>
      <c r="Y1083" s="46" t="s">
        <v>162</v>
      </c>
      <c r="Z1083" s="46" t="s">
        <v>162</v>
      </c>
      <c r="AA1083" s="46">
        <v>1.2999999999999999E-2</v>
      </c>
      <c r="AB1083" s="46">
        <v>3.7999999999999999E-2</v>
      </c>
      <c r="AC1083" s="46"/>
    </row>
    <row r="1084" spans="1:29" x14ac:dyDescent="0.25">
      <c r="A1084" s="98" t="s">
        <v>3561</v>
      </c>
      <c r="B1084" s="46" t="s">
        <v>162</v>
      </c>
      <c r="C1084" s="46">
        <v>0.43429844097995546</v>
      </c>
      <c r="D1084" s="46">
        <v>0.18708240534521159</v>
      </c>
      <c r="E1084" s="46">
        <v>8.9086859688195991E-2</v>
      </c>
      <c r="F1084" s="46">
        <v>8.0178173719376397E-2</v>
      </c>
      <c r="G1084" s="46">
        <v>0.19599109131403117</v>
      </c>
      <c r="H1084" s="46" t="s">
        <v>162</v>
      </c>
      <c r="I1084" s="46">
        <v>1.3363028953229399E-2</v>
      </c>
      <c r="J1084" s="46">
        <v>1</v>
      </c>
      <c r="K1084" s="98">
        <v>449</v>
      </c>
      <c r="L1084" s="98"/>
      <c r="M1084" s="98" t="s">
        <v>162</v>
      </c>
      <c r="N1084" s="98" t="s">
        <v>162</v>
      </c>
      <c r="O1084" s="46">
        <v>0.38900000000000001</v>
      </c>
      <c r="P1084" s="46">
        <v>0.48099999999999998</v>
      </c>
      <c r="Q1084" s="46">
        <v>0.154</v>
      </c>
      <c r="R1084" s="46">
        <v>0.22600000000000001</v>
      </c>
      <c r="S1084" s="46">
        <v>6.6000000000000003E-2</v>
      </c>
      <c r="T1084" s="46">
        <v>0.11899999999999999</v>
      </c>
      <c r="U1084" s="46">
        <v>5.8000000000000003E-2</v>
      </c>
      <c r="V1084" s="46">
        <v>0.109</v>
      </c>
      <c r="W1084" s="46">
        <v>0.16200000000000001</v>
      </c>
      <c r="X1084" s="46">
        <v>0.23499999999999999</v>
      </c>
      <c r="Y1084" s="46" t="s">
        <v>162</v>
      </c>
      <c r="Z1084" s="46" t="s">
        <v>162</v>
      </c>
      <c r="AA1084" s="46">
        <v>6.0000000000000001E-3</v>
      </c>
      <c r="AB1084" s="46">
        <v>2.9000000000000001E-2</v>
      </c>
      <c r="AC1084" s="46"/>
    </row>
    <row r="1085" spans="1:29" x14ac:dyDescent="0.25">
      <c r="A1085" s="98" t="s">
        <v>3562</v>
      </c>
      <c r="B1085" s="46" t="s">
        <v>162</v>
      </c>
      <c r="C1085" s="46">
        <v>0.20518358531317496</v>
      </c>
      <c r="D1085" s="46">
        <v>0.16414686825053995</v>
      </c>
      <c r="E1085" s="46">
        <v>9.0712742980561561E-2</v>
      </c>
      <c r="F1085" s="46">
        <v>2.3758099352051837E-2</v>
      </c>
      <c r="G1085" s="46">
        <v>0.49460043196544279</v>
      </c>
      <c r="H1085" s="46">
        <v>2.1598272138228943E-3</v>
      </c>
      <c r="I1085" s="46">
        <v>1.9438444924406047E-2</v>
      </c>
      <c r="J1085" s="46">
        <v>1</v>
      </c>
      <c r="K1085" s="98">
        <v>463</v>
      </c>
      <c r="L1085" s="98"/>
      <c r="M1085" s="98" t="s">
        <v>162</v>
      </c>
      <c r="N1085" s="98" t="s">
        <v>162</v>
      </c>
      <c r="O1085" s="46">
        <v>0.17100000000000001</v>
      </c>
      <c r="P1085" s="46">
        <v>0.24399999999999999</v>
      </c>
      <c r="Q1085" s="46">
        <v>0.13300000000000001</v>
      </c>
      <c r="R1085" s="46">
        <v>0.20100000000000001</v>
      </c>
      <c r="S1085" s="46">
        <v>6.8000000000000005E-2</v>
      </c>
      <c r="T1085" s="46">
        <v>0.12</v>
      </c>
      <c r="U1085" s="46">
        <v>1.2999999999999999E-2</v>
      </c>
      <c r="V1085" s="46">
        <v>4.2000000000000003E-2</v>
      </c>
      <c r="W1085" s="46">
        <v>0.44900000000000001</v>
      </c>
      <c r="X1085" s="46">
        <v>0.54</v>
      </c>
      <c r="Y1085" s="46">
        <v>0</v>
      </c>
      <c r="Z1085" s="46">
        <v>1.2E-2</v>
      </c>
      <c r="AA1085" s="46">
        <v>0.01</v>
      </c>
      <c r="AB1085" s="46">
        <v>3.6999999999999998E-2</v>
      </c>
      <c r="AC1085" s="46"/>
    </row>
    <row r="1086" spans="1:29" x14ac:dyDescent="0.25">
      <c r="A1086" s="98" t="s">
        <v>3563</v>
      </c>
      <c r="B1086" s="46" t="s">
        <v>162</v>
      </c>
      <c r="C1086" s="46">
        <v>0.31879543094496365</v>
      </c>
      <c r="D1086" s="46">
        <v>0.40706126687435101</v>
      </c>
      <c r="E1086" s="46">
        <v>0.1391484942886812</v>
      </c>
      <c r="F1086" s="46">
        <v>3.0114226375908618E-2</v>
      </c>
      <c r="G1086" s="46">
        <v>8.3592938733125649E-2</v>
      </c>
      <c r="H1086" s="46">
        <v>1.0384215991692627E-3</v>
      </c>
      <c r="I1086" s="46">
        <v>2.0249221183800622E-2</v>
      </c>
      <c r="J1086" s="46">
        <v>0.99999999999999989</v>
      </c>
      <c r="K1086" s="98">
        <v>1926</v>
      </c>
      <c r="L1086" s="98"/>
      <c r="M1086" s="98" t="s">
        <v>162</v>
      </c>
      <c r="N1086" s="98" t="s">
        <v>162</v>
      </c>
      <c r="O1086" s="46">
        <v>0.29799999999999999</v>
      </c>
      <c r="P1086" s="46">
        <v>0.34</v>
      </c>
      <c r="Q1086" s="46">
        <v>0.38500000000000001</v>
      </c>
      <c r="R1086" s="46">
        <v>0.42899999999999999</v>
      </c>
      <c r="S1086" s="46">
        <v>0.124</v>
      </c>
      <c r="T1086" s="46">
        <v>0.155</v>
      </c>
      <c r="U1086" s="46">
        <v>2.3E-2</v>
      </c>
      <c r="V1086" s="46">
        <v>3.9E-2</v>
      </c>
      <c r="W1086" s="46">
        <v>7.1999999999999995E-2</v>
      </c>
      <c r="X1086" s="46">
        <v>9.7000000000000003E-2</v>
      </c>
      <c r="Y1086" s="46">
        <v>0</v>
      </c>
      <c r="Z1086" s="46">
        <v>4.0000000000000001E-3</v>
      </c>
      <c r="AA1086" s="46">
        <v>1.4999999999999999E-2</v>
      </c>
      <c r="AB1086" s="46">
        <v>2.8000000000000001E-2</v>
      </c>
      <c r="AC1086" s="46"/>
    </row>
    <row r="1087" spans="1:29" x14ac:dyDescent="0.25">
      <c r="A1087" s="98" t="s">
        <v>3564</v>
      </c>
      <c r="B1087" s="46" t="s">
        <v>162</v>
      </c>
      <c r="C1087" s="46">
        <v>0.45549738219895286</v>
      </c>
      <c r="D1087" s="46">
        <v>0.35340314136125656</v>
      </c>
      <c r="E1087" s="46">
        <v>8.1151832460732987E-2</v>
      </c>
      <c r="F1087" s="46">
        <v>5.235602094240838E-3</v>
      </c>
      <c r="G1087" s="46">
        <v>7.8534031413612565E-2</v>
      </c>
      <c r="H1087" s="46" t="s">
        <v>162</v>
      </c>
      <c r="I1087" s="46">
        <v>2.6178010471204188E-2</v>
      </c>
      <c r="J1087" s="46">
        <v>0.99999999999999989</v>
      </c>
      <c r="K1087" s="98">
        <v>382</v>
      </c>
      <c r="L1087" s="98"/>
      <c r="M1087" s="98" t="s">
        <v>162</v>
      </c>
      <c r="N1087" s="98" t="s">
        <v>162</v>
      </c>
      <c r="O1087" s="46">
        <v>0.40600000000000003</v>
      </c>
      <c r="P1087" s="46">
        <v>0.50600000000000001</v>
      </c>
      <c r="Q1087" s="46">
        <v>0.307</v>
      </c>
      <c r="R1087" s="46">
        <v>0.40300000000000002</v>
      </c>
      <c r="S1087" s="46">
        <v>5.8000000000000003E-2</v>
      </c>
      <c r="T1087" s="46">
        <v>0.113</v>
      </c>
      <c r="U1087" s="46">
        <v>1E-3</v>
      </c>
      <c r="V1087" s="46">
        <v>1.9E-2</v>
      </c>
      <c r="W1087" s="46">
        <v>5.6000000000000001E-2</v>
      </c>
      <c r="X1087" s="46">
        <v>0.11</v>
      </c>
      <c r="Y1087" s="46" t="s">
        <v>162</v>
      </c>
      <c r="Z1087" s="46" t="s">
        <v>162</v>
      </c>
      <c r="AA1087" s="46">
        <v>1.4E-2</v>
      </c>
      <c r="AB1087" s="46">
        <v>4.8000000000000001E-2</v>
      </c>
      <c r="AC1087" s="46"/>
    </row>
    <row r="1088" spans="1:29" x14ac:dyDescent="0.25">
      <c r="A1088" s="98" t="s">
        <v>3565</v>
      </c>
      <c r="B1088" s="46">
        <v>5.8165068823308873E-2</v>
      </c>
      <c r="C1088" s="46">
        <v>0.31090996732901288</v>
      </c>
      <c r="D1088" s="46">
        <v>0.24165818649242141</v>
      </c>
      <c r="E1088" s="46">
        <v>9.9351936157677678E-2</v>
      </c>
      <c r="F1088" s="46">
        <v>2.5708317711959725E-2</v>
      </c>
      <c r="G1088" s="46">
        <v>0.24128327352578866</v>
      </c>
      <c r="H1088" s="46">
        <v>1.3389748808312356E-3</v>
      </c>
      <c r="I1088" s="46">
        <v>2.1584275078999519E-2</v>
      </c>
      <c r="J1088" s="46">
        <v>0.99999999999999989</v>
      </c>
      <c r="K1088" s="98">
        <v>18671</v>
      </c>
      <c r="L1088" s="98"/>
      <c r="M1088" s="98">
        <v>5.5E-2</v>
      </c>
      <c r="N1088" s="98">
        <v>6.2E-2</v>
      </c>
      <c r="O1088" s="46">
        <v>0.30399999999999999</v>
      </c>
      <c r="P1088" s="46">
        <v>0.318</v>
      </c>
      <c r="Q1088" s="46">
        <v>0.23599999999999999</v>
      </c>
      <c r="R1088" s="46">
        <v>0.248</v>
      </c>
      <c r="S1088" s="46">
        <v>9.5000000000000001E-2</v>
      </c>
      <c r="T1088" s="46">
        <v>0.104</v>
      </c>
      <c r="U1088" s="46">
        <v>2.4E-2</v>
      </c>
      <c r="V1088" s="46">
        <v>2.8000000000000001E-2</v>
      </c>
      <c r="W1088" s="46">
        <v>0.23499999999999999</v>
      </c>
      <c r="X1088" s="46">
        <v>0.247</v>
      </c>
      <c r="Y1088" s="46">
        <v>1E-3</v>
      </c>
      <c r="Z1088" s="46">
        <v>2E-3</v>
      </c>
      <c r="AA1088" s="46">
        <v>0.02</v>
      </c>
      <c r="AB1088" s="46">
        <v>2.4E-2</v>
      </c>
      <c r="AC1088" s="46"/>
    </row>
    <row r="1089" spans="1:29" x14ac:dyDescent="0.25">
      <c r="A1089" s="98" t="s">
        <v>3566</v>
      </c>
      <c r="B1089" s="46" t="s">
        <v>162</v>
      </c>
      <c r="C1089" s="46">
        <v>0.29585798816568049</v>
      </c>
      <c r="D1089" s="46">
        <v>0.26035502958579881</v>
      </c>
      <c r="E1089" s="46">
        <v>0.10453648915187377</v>
      </c>
      <c r="F1089" s="46">
        <v>2.9585798816568046E-2</v>
      </c>
      <c r="G1089" s="46">
        <v>0.27613412228796846</v>
      </c>
      <c r="H1089" s="46" t="s">
        <v>162</v>
      </c>
      <c r="I1089" s="46">
        <v>3.3530571992110451E-2</v>
      </c>
      <c r="J1089" s="46">
        <v>1</v>
      </c>
      <c r="K1089" s="98">
        <v>507</v>
      </c>
      <c r="L1089" s="98"/>
      <c r="M1089" s="98" t="s">
        <v>162</v>
      </c>
      <c r="N1089" s="98" t="s">
        <v>162</v>
      </c>
      <c r="O1089" s="46">
        <v>0.25800000000000001</v>
      </c>
      <c r="P1089" s="46">
        <v>0.33700000000000002</v>
      </c>
      <c r="Q1089" s="46">
        <v>0.224</v>
      </c>
      <c r="R1089" s="46">
        <v>0.3</v>
      </c>
      <c r="S1089" s="46">
        <v>8.1000000000000003E-2</v>
      </c>
      <c r="T1089" s="46">
        <v>0.13400000000000001</v>
      </c>
      <c r="U1089" s="46">
        <v>1.7999999999999999E-2</v>
      </c>
      <c r="V1089" s="46">
        <v>4.8000000000000001E-2</v>
      </c>
      <c r="W1089" s="46">
        <v>0.23899999999999999</v>
      </c>
      <c r="X1089" s="46">
        <v>0.317</v>
      </c>
      <c r="Y1089" s="46" t="s">
        <v>162</v>
      </c>
      <c r="Z1089" s="46" t="s">
        <v>162</v>
      </c>
      <c r="AA1089" s="46">
        <v>2.1000000000000001E-2</v>
      </c>
      <c r="AB1089" s="46">
        <v>5.2999999999999999E-2</v>
      </c>
      <c r="AC1089" s="46"/>
    </row>
    <row r="1090" spans="1:29" x14ac:dyDescent="0.25">
      <c r="A1090" s="98" t="s">
        <v>3567</v>
      </c>
      <c r="B1090" s="46" t="s">
        <v>162</v>
      </c>
      <c r="C1090" s="46">
        <v>0.33753148614609574</v>
      </c>
      <c r="D1090" s="46">
        <v>0.30352644836272041</v>
      </c>
      <c r="E1090" s="46">
        <v>9.1939546599496227E-2</v>
      </c>
      <c r="F1090" s="46">
        <v>3.6523929471032744E-2</v>
      </c>
      <c r="G1090" s="46">
        <v>0.17506297229219145</v>
      </c>
      <c r="H1090" s="46">
        <v>1.1335012594458438E-2</v>
      </c>
      <c r="I1090" s="46">
        <v>4.4080604534005037E-2</v>
      </c>
      <c r="J1090" s="46">
        <v>1</v>
      </c>
      <c r="K1090" s="98">
        <v>794</v>
      </c>
      <c r="L1090" s="98"/>
      <c r="M1090" s="98" t="s">
        <v>162</v>
      </c>
      <c r="N1090" s="98" t="s">
        <v>162</v>
      </c>
      <c r="O1090" s="46">
        <v>0.30499999999999999</v>
      </c>
      <c r="P1090" s="46">
        <v>0.371</v>
      </c>
      <c r="Q1090" s="46">
        <v>0.27300000000000002</v>
      </c>
      <c r="R1090" s="46">
        <v>0.33600000000000002</v>
      </c>
      <c r="S1090" s="46">
        <v>7.3999999999999996E-2</v>
      </c>
      <c r="T1090" s="46">
        <v>0.114</v>
      </c>
      <c r="U1090" s="46">
        <v>2.5999999999999999E-2</v>
      </c>
      <c r="V1090" s="46">
        <v>5.1999999999999998E-2</v>
      </c>
      <c r="W1090" s="46">
        <v>0.15</v>
      </c>
      <c r="X1090" s="46">
        <v>0.20300000000000001</v>
      </c>
      <c r="Y1090" s="46">
        <v>6.0000000000000001E-3</v>
      </c>
      <c r="Z1090" s="46">
        <v>2.1000000000000001E-2</v>
      </c>
      <c r="AA1090" s="46">
        <v>3.2000000000000001E-2</v>
      </c>
      <c r="AB1090" s="46">
        <v>6.0999999999999999E-2</v>
      </c>
      <c r="AC1090" s="46"/>
    </row>
    <row r="1091" spans="1:29" x14ac:dyDescent="0.25">
      <c r="A1091" s="98" t="s">
        <v>3568</v>
      </c>
      <c r="B1091" s="46" t="s">
        <v>162</v>
      </c>
      <c r="C1091" s="46">
        <v>6.5920398009950254E-2</v>
      </c>
      <c r="D1091" s="46">
        <v>0.17537313432835822</v>
      </c>
      <c r="E1091" s="46">
        <v>4.8507462686567165E-2</v>
      </c>
      <c r="F1091" s="46">
        <v>2.9850746268656716E-2</v>
      </c>
      <c r="G1091" s="46">
        <v>0.59328358208955223</v>
      </c>
      <c r="H1091" s="46">
        <v>3.3582089552238806E-2</v>
      </c>
      <c r="I1091" s="46">
        <v>5.3482587064676616E-2</v>
      </c>
      <c r="J1091" s="46">
        <v>1</v>
      </c>
      <c r="K1091" s="98">
        <v>804</v>
      </c>
      <c r="L1091" s="98"/>
      <c r="M1091" s="98" t="s">
        <v>162</v>
      </c>
      <c r="N1091" s="98" t="s">
        <v>162</v>
      </c>
      <c r="O1091" s="46">
        <v>5.0999999999999997E-2</v>
      </c>
      <c r="P1091" s="46">
        <v>8.5000000000000006E-2</v>
      </c>
      <c r="Q1091" s="46">
        <v>0.151</v>
      </c>
      <c r="R1091" s="46">
        <v>0.20300000000000001</v>
      </c>
      <c r="S1091" s="46">
        <v>3.5999999999999997E-2</v>
      </c>
      <c r="T1091" s="46">
        <v>6.6000000000000003E-2</v>
      </c>
      <c r="U1091" s="46">
        <v>0.02</v>
      </c>
      <c r="V1091" s="46">
        <v>4.3999999999999997E-2</v>
      </c>
      <c r="W1091" s="46">
        <v>0.55900000000000005</v>
      </c>
      <c r="X1091" s="46">
        <v>0.627</v>
      </c>
      <c r="Y1091" s="46">
        <v>2.3E-2</v>
      </c>
      <c r="Z1091" s="46">
        <v>4.8000000000000001E-2</v>
      </c>
      <c r="AA1091" s="46">
        <v>0.04</v>
      </c>
      <c r="AB1091" s="46">
        <v>7.0999999999999994E-2</v>
      </c>
      <c r="AC1091" s="46"/>
    </row>
    <row r="1092" spans="1:29" x14ac:dyDescent="0.25">
      <c r="A1092" s="98" t="s">
        <v>3569</v>
      </c>
      <c r="B1092" s="46">
        <v>2.771618625277162E-2</v>
      </c>
      <c r="C1092" s="46">
        <v>1.1086474501108647E-3</v>
      </c>
      <c r="D1092" s="46">
        <v>0.55986696230598665</v>
      </c>
      <c r="E1092" s="46">
        <v>0.29878048780487804</v>
      </c>
      <c r="F1092" s="46">
        <v>9.423503325942351E-3</v>
      </c>
      <c r="G1092" s="46">
        <v>1.6075388026607539E-2</v>
      </c>
      <c r="H1092" s="46">
        <v>5.5432372505543237E-4</v>
      </c>
      <c r="I1092" s="46">
        <v>8.6474501108647447E-2</v>
      </c>
      <c r="J1092" s="46">
        <v>1</v>
      </c>
      <c r="K1092" s="98">
        <v>1804</v>
      </c>
      <c r="L1092" s="98"/>
      <c r="M1092" s="98">
        <v>2.1000000000000001E-2</v>
      </c>
      <c r="N1092" s="98">
        <v>3.5999999999999997E-2</v>
      </c>
      <c r="O1092" s="46">
        <v>0</v>
      </c>
      <c r="P1092" s="46">
        <v>4.0000000000000001E-3</v>
      </c>
      <c r="Q1092" s="46">
        <v>0.53700000000000003</v>
      </c>
      <c r="R1092" s="46">
        <v>0.58299999999999996</v>
      </c>
      <c r="S1092" s="46">
        <v>0.27800000000000002</v>
      </c>
      <c r="T1092" s="46">
        <v>0.32</v>
      </c>
      <c r="U1092" s="46">
        <v>6.0000000000000001E-3</v>
      </c>
      <c r="V1092" s="46">
        <v>1.4999999999999999E-2</v>
      </c>
      <c r="W1092" s="46">
        <v>1.0999999999999999E-2</v>
      </c>
      <c r="X1092" s="46">
        <v>2.3E-2</v>
      </c>
      <c r="Y1092" s="46">
        <v>0</v>
      </c>
      <c r="Z1092" s="46">
        <v>3.0000000000000001E-3</v>
      </c>
      <c r="AA1092" s="46">
        <v>7.3999999999999996E-2</v>
      </c>
      <c r="AB1092" s="46">
        <v>0.1</v>
      </c>
      <c r="AC1092" s="46"/>
    </row>
    <row r="1093" spans="1:29" x14ac:dyDescent="0.25">
      <c r="A1093" s="98" t="s">
        <v>3570</v>
      </c>
      <c r="B1093" s="46">
        <v>6.3604240282685515E-3</v>
      </c>
      <c r="C1093" s="46">
        <v>0.28127208480565369</v>
      </c>
      <c r="D1093" s="46">
        <v>0.25901060070671378</v>
      </c>
      <c r="E1093" s="46">
        <v>9.187279151943463E-2</v>
      </c>
      <c r="F1093" s="46">
        <v>4.2049469964664313E-2</v>
      </c>
      <c r="G1093" s="46">
        <v>0.25512367491166077</v>
      </c>
      <c r="H1093" s="46">
        <v>8.1272084805653708E-3</v>
      </c>
      <c r="I1093" s="46">
        <v>5.6183745583038867E-2</v>
      </c>
      <c r="J1093" s="46">
        <v>0.99999999999999989</v>
      </c>
      <c r="K1093" s="98">
        <v>2830</v>
      </c>
      <c r="L1093" s="98"/>
      <c r="M1093" s="98">
        <v>4.0000000000000001E-3</v>
      </c>
      <c r="N1093" s="98">
        <v>0.01</v>
      </c>
      <c r="O1093" s="46">
        <v>0.26500000000000001</v>
      </c>
      <c r="P1093" s="46">
        <v>0.29799999999999999</v>
      </c>
      <c r="Q1093" s="46">
        <v>0.24299999999999999</v>
      </c>
      <c r="R1093" s="46">
        <v>0.27500000000000002</v>
      </c>
      <c r="S1093" s="46">
        <v>8.2000000000000003E-2</v>
      </c>
      <c r="T1093" s="46">
        <v>0.10299999999999999</v>
      </c>
      <c r="U1093" s="46">
        <v>3.5000000000000003E-2</v>
      </c>
      <c r="V1093" s="46">
        <v>0.05</v>
      </c>
      <c r="W1093" s="46">
        <v>0.23899999999999999</v>
      </c>
      <c r="X1093" s="46">
        <v>0.27200000000000002</v>
      </c>
      <c r="Y1093" s="46">
        <v>5.0000000000000001E-3</v>
      </c>
      <c r="Z1093" s="46">
        <v>1.2E-2</v>
      </c>
      <c r="AA1093" s="46">
        <v>4.8000000000000001E-2</v>
      </c>
      <c r="AB1093" s="46">
        <v>6.5000000000000002E-2</v>
      </c>
      <c r="AC1093" s="46"/>
    </row>
    <row r="1094" spans="1:29" x14ac:dyDescent="0.25">
      <c r="A1094" s="98" t="s">
        <v>3571</v>
      </c>
      <c r="B1094" s="46">
        <v>0.26832018038331457</v>
      </c>
      <c r="C1094" s="46">
        <v>0.40417136414881621</v>
      </c>
      <c r="D1094" s="46">
        <v>0.15924464487034951</v>
      </c>
      <c r="E1094" s="46">
        <v>2.987598647125141E-2</v>
      </c>
      <c r="F1094" s="46">
        <v>1.6910935738444193E-3</v>
      </c>
      <c r="G1094" s="46">
        <v>4.9887260428410372E-2</v>
      </c>
      <c r="H1094" s="46">
        <v>7.328072153325817E-3</v>
      </c>
      <c r="I1094" s="46">
        <v>7.9481397970687706E-2</v>
      </c>
      <c r="J1094" s="46">
        <v>1.0000000000000002</v>
      </c>
      <c r="K1094" s="98">
        <v>3548</v>
      </c>
      <c r="L1094" s="98"/>
      <c r="M1094" s="98">
        <v>0.254</v>
      </c>
      <c r="N1094" s="98">
        <v>0.28299999999999997</v>
      </c>
      <c r="O1094" s="46">
        <v>0.38800000000000001</v>
      </c>
      <c r="P1094" s="46">
        <v>0.42</v>
      </c>
      <c r="Q1094" s="46">
        <v>0.14799999999999999</v>
      </c>
      <c r="R1094" s="46">
        <v>0.17199999999999999</v>
      </c>
      <c r="S1094" s="46">
        <v>2.5000000000000001E-2</v>
      </c>
      <c r="T1094" s="46">
        <v>3.5999999999999997E-2</v>
      </c>
      <c r="U1094" s="46">
        <v>1E-3</v>
      </c>
      <c r="V1094" s="46">
        <v>4.0000000000000001E-3</v>
      </c>
      <c r="W1094" s="46">
        <v>4.2999999999999997E-2</v>
      </c>
      <c r="X1094" s="46">
        <v>5.8000000000000003E-2</v>
      </c>
      <c r="Y1094" s="46">
        <v>5.0000000000000001E-3</v>
      </c>
      <c r="Z1094" s="46">
        <v>1.0999999999999999E-2</v>
      </c>
      <c r="AA1094" s="46">
        <v>7.0999999999999994E-2</v>
      </c>
      <c r="AB1094" s="46">
        <v>8.8999999999999996E-2</v>
      </c>
      <c r="AC1094" s="46"/>
    </row>
    <row r="1095" spans="1:29" x14ac:dyDescent="0.25">
      <c r="A1095" s="98" t="s">
        <v>3572</v>
      </c>
      <c r="B1095" s="46" t="s">
        <v>162</v>
      </c>
      <c r="C1095" s="46">
        <v>0.22543581616481775</v>
      </c>
      <c r="D1095" s="46">
        <v>0.23494453248811412</v>
      </c>
      <c r="E1095" s="46">
        <v>9.2313787638668779E-2</v>
      </c>
      <c r="F1095" s="46">
        <v>2.2187004754358162E-2</v>
      </c>
      <c r="G1095" s="46">
        <v>0.37044374009508718</v>
      </c>
      <c r="H1095" s="46">
        <v>1.4263074484944533E-2</v>
      </c>
      <c r="I1095" s="46">
        <v>4.0412044374009512E-2</v>
      </c>
      <c r="J1095" s="46">
        <v>1.0000000000000002</v>
      </c>
      <c r="K1095" s="98">
        <v>2524</v>
      </c>
      <c r="L1095" s="98"/>
      <c r="M1095" s="98" t="s">
        <v>162</v>
      </c>
      <c r="N1095" s="98" t="s">
        <v>162</v>
      </c>
      <c r="O1095" s="46">
        <v>0.21</v>
      </c>
      <c r="P1095" s="46">
        <v>0.24199999999999999</v>
      </c>
      <c r="Q1095" s="46">
        <v>0.219</v>
      </c>
      <c r="R1095" s="46">
        <v>0.252</v>
      </c>
      <c r="S1095" s="46">
        <v>8.2000000000000003E-2</v>
      </c>
      <c r="T1095" s="46">
        <v>0.104</v>
      </c>
      <c r="U1095" s="46">
        <v>1.7000000000000001E-2</v>
      </c>
      <c r="V1095" s="46">
        <v>2.9000000000000001E-2</v>
      </c>
      <c r="W1095" s="46">
        <v>0.35199999999999998</v>
      </c>
      <c r="X1095" s="46">
        <v>0.38900000000000001</v>
      </c>
      <c r="Y1095" s="46">
        <v>0.01</v>
      </c>
      <c r="Z1095" s="46">
        <v>0.02</v>
      </c>
      <c r="AA1095" s="46">
        <v>3.3000000000000002E-2</v>
      </c>
      <c r="AB1095" s="46">
        <v>4.9000000000000002E-2</v>
      </c>
      <c r="AC1095" s="46"/>
    </row>
    <row r="1096" spans="1:29" x14ac:dyDescent="0.25">
      <c r="A1096" s="98" t="s">
        <v>3573</v>
      </c>
      <c r="B1096" s="46" t="s">
        <v>162</v>
      </c>
      <c r="C1096" s="46">
        <v>0.44234800838574423</v>
      </c>
      <c r="D1096" s="46">
        <v>0.3249475890985325</v>
      </c>
      <c r="E1096" s="46">
        <v>6.7085953878406712E-2</v>
      </c>
      <c r="F1096" s="46">
        <v>9.433962264150943E-3</v>
      </c>
      <c r="G1096" s="46">
        <v>2.0964360587002098E-2</v>
      </c>
      <c r="H1096" s="46" t="s">
        <v>162</v>
      </c>
      <c r="I1096" s="46">
        <v>0.13522012578616352</v>
      </c>
      <c r="J1096" s="46">
        <v>1.0000000000000002</v>
      </c>
      <c r="K1096" s="98">
        <v>954</v>
      </c>
      <c r="L1096" s="98"/>
      <c r="M1096" s="98" t="s">
        <v>162</v>
      </c>
      <c r="N1096" s="98" t="s">
        <v>162</v>
      </c>
      <c r="O1096" s="46">
        <v>0.41099999999999998</v>
      </c>
      <c r="P1096" s="46">
        <v>0.47399999999999998</v>
      </c>
      <c r="Q1096" s="46">
        <v>0.29599999999999999</v>
      </c>
      <c r="R1096" s="46">
        <v>0.35499999999999998</v>
      </c>
      <c r="S1096" s="46">
        <v>5.2999999999999999E-2</v>
      </c>
      <c r="T1096" s="46">
        <v>8.5000000000000006E-2</v>
      </c>
      <c r="U1096" s="46">
        <v>5.0000000000000001E-3</v>
      </c>
      <c r="V1096" s="46">
        <v>1.7999999999999999E-2</v>
      </c>
      <c r="W1096" s="46">
        <v>1.4E-2</v>
      </c>
      <c r="X1096" s="46">
        <v>3.2000000000000001E-2</v>
      </c>
      <c r="Y1096" s="46" t="s">
        <v>162</v>
      </c>
      <c r="Z1096" s="46" t="s">
        <v>162</v>
      </c>
      <c r="AA1096" s="46">
        <v>0.115</v>
      </c>
      <c r="AB1096" s="46">
        <v>0.158</v>
      </c>
      <c r="AC1096" s="46"/>
    </row>
    <row r="1097" spans="1:29" x14ac:dyDescent="0.25">
      <c r="A1097" s="98" t="s">
        <v>3574</v>
      </c>
      <c r="B1097" s="46" t="s">
        <v>162</v>
      </c>
      <c r="C1097" s="46">
        <v>0.16261061946902655</v>
      </c>
      <c r="D1097" s="46">
        <v>0.31415929203539822</v>
      </c>
      <c r="E1097" s="46">
        <v>0.14269911504424779</v>
      </c>
      <c r="F1097" s="46">
        <v>3.0973451327433628E-2</v>
      </c>
      <c r="G1097" s="46">
        <v>0.25110619469026546</v>
      </c>
      <c r="H1097" s="46">
        <v>4.4247787610619468E-3</v>
      </c>
      <c r="I1097" s="46">
        <v>9.4026548672566365E-2</v>
      </c>
      <c r="J1097" s="46">
        <v>1</v>
      </c>
      <c r="K1097" s="98">
        <v>904</v>
      </c>
      <c r="L1097" s="98"/>
      <c r="M1097" s="98" t="s">
        <v>162</v>
      </c>
      <c r="N1097" s="98" t="s">
        <v>162</v>
      </c>
      <c r="O1097" s="46">
        <v>0.14000000000000001</v>
      </c>
      <c r="P1097" s="46">
        <v>0.188</v>
      </c>
      <c r="Q1097" s="46">
        <v>0.28499999999999998</v>
      </c>
      <c r="R1097" s="46">
        <v>0.34499999999999997</v>
      </c>
      <c r="S1097" s="46">
        <v>0.121</v>
      </c>
      <c r="T1097" s="46">
        <v>0.16700000000000001</v>
      </c>
      <c r="U1097" s="46">
        <v>2.1999999999999999E-2</v>
      </c>
      <c r="V1097" s="46">
        <v>4.3999999999999997E-2</v>
      </c>
      <c r="W1097" s="46">
        <v>0.224</v>
      </c>
      <c r="X1097" s="46">
        <v>0.28000000000000003</v>
      </c>
      <c r="Y1097" s="46">
        <v>2E-3</v>
      </c>
      <c r="Z1097" s="46">
        <v>1.0999999999999999E-2</v>
      </c>
      <c r="AA1097" s="46">
        <v>7.6999999999999999E-2</v>
      </c>
      <c r="AB1097" s="46">
        <v>0.115</v>
      </c>
      <c r="AC1097" s="46"/>
    </row>
    <row r="1098" spans="1:29" x14ac:dyDescent="0.25">
      <c r="A1098" s="98" t="s">
        <v>3575</v>
      </c>
      <c r="B1098" s="46" t="s">
        <v>162</v>
      </c>
      <c r="C1098" s="46">
        <v>0.33220338983050846</v>
      </c>
      <c r="D1098" s="46">
        <v>0.22372881355932203</v>
      </c>
      <c r="E1098" s="46">
        <v>8.8135593220338981E-2</v>
      </c>
      <c r="F1098" s="46">
        <v>0.11186440677966102</v>
      </c>
      <c r="G1098" s="46">
        <v>0.19491525423728814</v>
      </c>
      <c r="H1098" s="46" t="s">
        <v>162</v>
      </c>
      <c r="I1098" s="46">
        <v>4.9152542372881358E-2</v>
      </c>
      <c r="J1098" s="46">
        <v>1</v>
      </c>
      <c r="K1098" s="98">
        <v>590</v>
      </c>
      <c r="L1098" s="98"/>
      <c r="M1098" s="98" t="s">
        <v>162</v>
      </c>
      <c r="N1098" s="98" t="s">
        <v>162</v>
      </c>
      <c r="O1098" s="46">
        <v>0.29499999999999998</v>
      </c>
      <c r="P1098" s="46">
        <v>0.371</v>
      </c>
      <c r="Q1098" s="46">
        <v>0.192</v>
      </c>
      <c r="R1098" s="46">
        <v>0.25900000000000001</v>
      </c>
      <c r="S1098" s="46">
        <v>6.8000000000000005E-2</v>
      </c>
      <c r="T1098" s="46">
        <v>0.114</v>
      </c>
      <c r="U1098" s="46">
        <v>8.8999999999999996E-2</v>
      </c>
      <c r="V1098" s="46">
        <v>0.14000000000000001</v>
      </c>
      <c r="W1098" s="46">
        <v>0.16500000000000001</v>
      </c>
      <c r="X1098" s="46">
        <v>0.22900000000000001</v>
      </c>
      <c r="Y1098" s="46" t="s">
        <v>162</v>
      </c>
      <c r="Z1098" s="46" t="s">
        <v>162</v>
      </c>
      <c r="AA1098" s="46">
        <v>3.4000000000000002E-2</v>
      </c>
      <c r="AB1098" s="46">
        <v>7.0000000000000007E-2</v>
      </c>
      <c r="AC1098" s="46"/>
    </row>
    <row r="1099" spans="1:29" x14ac:dyDescent="0.25">
      <c r="A1099" s="98" t="s">
        <v>3576</v>
      </c>
      <c r="B1099" s="46" t="s">
        <v>162</v>
      </c>
      <c r="C1099" s="46">
        <v>9.4890510948905105E-2</v>
      </c>
      <c r="D1099" s="46">
        <v>0.1854014598540146</v>
      </c>
      <c r="E1099" s="46">
        <v>0.10802919708029197</v>
      </c>
      <c r="F1099" s="46">
        <v>4.0875912408759124E-2</v>
      </c>
      <c r="G1099" s="46">
        <v>0.48905109489051096</v>
      </c>
      <c r="H1099" s="46">
        <v>1.8978102189781021E-2</v>
      </c>
      <c r="I1099" s="46">
        <v>6.2773722627737227E-2</v>
      </c>
      <c r="J1099" s="46">
        <v>1</v>
      </c>
      <c r="K1099" s="98">
        <v>685</v>
      </c>
      <c r="L1099" s="98"/>
      <c r="M1099" s="98" t="s">
        <v>162</v>
      </c>
      <c r="N1099" s="98" t="s">
        <v>162</v>
      </c>
      <c r="O1099" s="46">
        <v>7.4999999999999997E-2</v>
      </c>
      <c r="P1099" s="46">
        <v>0.11899999999999999</v>
      </c>
      <c r="Q1099" s="46">
        <v>0.158</v>
      </c>
      <c r="R1099" s="46">
        <v>0.216</v>
      </c>
      <c r="S1099" s="46">
        <v>8.6999999999999994E-2</v>
      </c>
      <c r="T1099" s="46">
        <v>0.13300000000000001</v>
      </c>
      <c r="U1099" s="46">
        <v>2.8000000000000001E-2</v>
      </c>
      <c r="V1099" s="46">
        <v>5.8000000000000003E-2</v>
      </c>
      <c r="W1099" s="46">
        <v>0.45200000000000001</v>
      </c>
      <c r="X1099" s="46">
        <v>0.52600000000000002</v>
      </c>
      <c r="Y1099" s="46">
        <v>1.0999999999999999E-2</v>
      </c>
      <c r="Z1099" s="46">
        <v>3.2000000000000001E-2</v>
      </c>
      <c r="AA1099" s="46">
        <v>4.7E-2</v>
      </c>
      <c r="AB1099" s="46">
        <v>8.3000000000000004E-2</v>
      </c>
      <c r="AC1099" s="46"/>
    </row>
    <row r="1100" spans="1:29" x14ac:dyDescent="0.25">
      <c r="A1100" s="98" t="s">
        <v>3577</v>
      </c>
      <c r="B1100" s="46" t="s">
        <v>162</v>
      </c>
      <c r="C1100" s="46">
        <v>0.26237623762376239</v>
      </c>
      <c r="D1100" s="46">
        <v>0.45827439886845828</v>
      </c>
      <c r="E1100" s="46">
        <v>7.9561527581329561E-2</v>
      </c>
      <c r="F1100" s="46">
        <v>1.8387553041018388E-2</v>
      </c>
      <c r="G1100" s="46">
        <v>9.0523338048090526E-2</v>
      </c>
      <c r="H1100" s="46">
        <v>6.0113154172560116E-3</v>
      </c>
      <c r="I1100" s="46">
        <v>8.4865629420084868E-2</v>
      </c>
      <c r="J1100" s="46">
        <v>1</v>
      </c>
      <c r="K1100" s="98">
        <v>2828</v>
      </c>
      <c r="L1100" s="98"/>
      <c r="M1100" s="98" t="s">
        <v>162</v>
      </c>
      <c r="N1100" s="98" t="s">
        <v>162</v>
      </c>
      <c r="O1100" s="46">
        <v>0.246</v>
      </c>
      <c r="P1100" s="46">
        <v>0.27900000000000003</v>
      </c>
      <c r="Q1100" s="46">
        <v>0.44</v>
      </c>
      <c r="R1100" s="46">
        <v>0.47699999999999998</v>
      </c>
      <c r="S1100" s="46">
        <v>7.0000000000000007E-2</v>
      </c>
      <c r="T1100" s="46">
        <v>0.09</v>
      </c>
      <c r="U1100" s="46">
        <v>1.4E-2</v>
      </c>
      <c r="V1100" s="46">
        <v>2.4E-2</v>
      </c>
      <c r="W1100" s="46">
        <v>0.08</v>
      </c>
      <c r="X1100" s="46">
        <v>0.10199999999999999</v>
      </c>
      <c r="Y1100" s="46">
        <v>4.0000000000000001E-3</v>
      </c>
      <c r="Z1100" s="46">
        <v>0.01</v>
      </c>
      <c r="AA1100" s="46">
        <v>7.4999999999999997E-2</v>
      </c>
      <c r="AB1100" s="46">
        <v>9.6000000000000002E-2</v>
      </c>
      <c r="AC1100" s="46"/>
    </row>
    <row r="1101" spans="1:29" x14ac:dyDescent="0.25">
      <c r="A1101" s="98" t="s">
        <v>3578</v>
      </c>
      <c r="B1101" s="46" t="s">
        <v>162</v>
      </c>
      <c r="C1101" s="46">
        <v>0.37616387337057727</v>
      </c>
      <c r="D1101" s="46">
        <v>0.35754189944134079</v>
      </c>
      <c r="E1101" s="46">
        <v>8.3798882681564241E-2</v>
      </c>
      <c r="F1101" s="46">
        <v>5.5865921787709499E-3</v>
      </c>
      <c r="G1101" s="46">
        <v>0.10242085661080075</v>
      </c>
      <c r="H1101" s="46">
        <v>9.3109869646182501E-3</v>
      </c>
      <c r="I1101" s="46">
        <v>6.5176908752327747E-2</v>
      </c>
      <c r="J1101" s="46">
        <v>1.0000000000000002</v>
      </c>
      <c r="K1101" s="98">
        <v>537</v>
      </c>
      <c r="L1101" s="98"/>
      <c r="M1101" s="98" t="s">
        <v>162</v>
      </c>
      <c r="N1101" s="98" t="s">
        <v>162</v>
      </c>
      <c r="O1101" s="46">
        <v>0.33600000000000002</v>
      </c>
      <c r="P1101" s="46">
        <v>0.41799999999999998</v>
      </c>
      <c r="Q1101" s="46">
        <v>0.318</v>
      </c>
      <c r="R1101" s="46">
        <v>0.39900000000000002</v>
      </c>
      <c r="S1101" s="46">
        <v>6.3E-2</v>
      </c>
      <c r="T1101" s="46">
        <v>0.11</v>
      </c>
      <c r="U1101" s="46">
        <v>2E-3</v>
      </c>
      <c r="V1101" s="46">
        <v>1.6E-2</v>
      </c>
      <c r="W1101" s="46">
        <v>0.08</v>
      </c>
      <c r="X1101" s="46">
        <v>0.13100000000000001</v>
      </c>
      <c r="Y1101" s="46">
        <v>4.0000000000000001E-3</v>
      </c>
      <c r="Z1101" s="46">
        <v>2.1999999999999999E-2</v>
      </c>
      <c r="AA1101" s="46">
        <v>4.7E-2</v>
      </c>
      <c r="AB1101" s="46">
        <v>8.8999999999999996E-2</v>
      </c>
      <c r="AC1101" s="46"/>
    </row>
    <row r="1102" spans="1:29" x14ac:dyDescent="0.25">
      <c r="A1102" s="98" t="s">
        <v>3579</v>
      </c>
      <c r="B1102" s="46">
        <v>4.3993308314870916E-2</v>
      </c>
      <c r="C1102" s="46">
        <v>0.25989058190532172</v>
      </c>
      <c r="D1102" s="46">
        <v>0.27919699778450963</v>
      </c>
      <c r="E1102" s="46">
        <v>8.8122258895871955E-2</v>
      </c>
      <c r="F1102" s="46">
        <v>2.64502418953746E-2</v>
      </c>
      <c r="G1102" s="46">
        <v>0.22462359271148891</v>
      </c>
      <c r="H1102" s="46">
        <v>9.3593163629787039E-3</v>
      </c>
      <c r="I1102" s="46">
        <v>6.8363702129583578E-2</v>
      </c>
      <c r="J1102" s="46">
        <v>1</v>
      </c>
      <c r="K1102" s="98">
        <v>22117</v>
      </c>
      <c r="L1102" s="98"/>
      <c r="M1102" s="98">
        <v>4.1000000000000002E-2</v>
      </c>
      <c r="N1102" s="98">
        <v>4.7E-2</v>
      </c>
      <c r="O1102" s="46">
        <v>0.254</v>
      </c>
      <c r="P1102" s="46">
        <v>0.26600000000000001</v>
      </c>
      <c r="Q1102" s="46">
        <v>0.27300000000000002</v>
      </c>
      <c r="R1102" s="46">
        <v>0.28499999999999998</v>
      </c>
      <c r="S1102" s="46">
        <v>8.4000000000000005E-2</v>
      </c>
      <c r="T1102" s="46">
        <v>9.1999999999999998E-2</v>
      </c>
      <c r="U1102" s="46">
        <v>2.4E-2</v>
      </c>
      <c r="V1102" s="46">
        <v>2.9000000000000001E-2</v>
      </c>
      <c r="W1102" s="46">
        <v>0.219</v>
      </c>
      <c r="X1102" s="46">
        <v>0.23</v>
      </c>
      <c r="Y1102" s="46">
        <v>8.0000000000000002E-3</v>
      </c>
      <c r="Z1102" s="46">
        <v>1.0999999999999999E-2</v>
      </c>
      <c r="AA1102" s="46">
        <v>6.5000000000000002E-2</v>
      </c>
      <c r="AB1102" s="46">
        <v>7.1999999999999995E-2</v>
      </c>
      <c r="AC1102" s="46"/>
    </row>
    <row r="1103" spans="1:29" x14ac:dyDescent="0.25">
      <c r="A1103" s="98" t="s">
        <v>3580</v>
      </c>
      <c r="B1103" s="46" t="s">
        <v>162</v>
      </c>
      <c r="C1103" s="46">
        <v>0.19565217391304349</v>
      </c>
      <c r="D1103" s="46">
        <v>0.33794466403162055</v>
      </c>
      <c r="E1103" s="46">
        <v>0.15810276679841898</v>
      </c>
      <c r="F1103" s="46">
        <v>3.1620553359683792E-2</v>
      </c>
      <c r="G1103" s="46">
        <v>0.21936758893280633</v>
      </c>
      <c r="H1103" s="46">
        <v>7.9051383399209481E-3</v>
      </c>
      <c r="I1103" s="46">
        <v>4.9407114624505928E-2</v>
      </c>
      <c r="J1103" s="46">
        <v>1</v>
      </c>
      <c r="K1103" s="98">
        <v>506</v>
      </c>
      <c r="L1103" s="98"/>
      <c r="M1103" s="98" t="s">
        <v>162</v>
      </c>
      <c r="N1103" s="98" t="s">
        <v>162</v>
      </c>
      <c r="O1103" s="46">
        <v>0.16300000000000001</v>
      </c>
      <c r="P1103" s="46">
        <v>0.23200000000000001</v>
      </c>
      <c r="Q1103" s="46">
        <v>0.29799999999999999</v>
      </c>
      <c r="R1103" s="46">
        <v>0.38</v>
      </c>
      <c r="S1103" s="46">
        <v>0.129</v>
      </c>
      <c r="T1103" s="46">
        <v>0.192</v>
      </c>
      <c r="U1103" s="46">
        <v>0.02</v>
      </c>
      <c r="V1103" s="46">
        <v>5.0999999999999997E-2</v>
      </c>
      <c r="W1103" s="46">
        <v>0.185</v>
      </c>
      <c r="X1103" s="46">
        <v>0.25700000000000001</v>
      </c>
      <c r="Y1103" s="46">
        <v>3.0000000000000001E-3</v>
      </c>
      <c r="Z1103" s="46">
        <v>0.02</v>
      </c>
      <c r="AA1103" s="46">
        <v>3.4000000000000002E-2</v>
      </c>
      <c r="AB1103" s="46">
        <v>7.1999999999999995E-2</v>
      </c>
      <c r="AC1103" s="46"/>
    </row>
    <row r="1104" spans="1:29" x14ac:dyDescent="0.25">
      <c r="A1104" s="98" t="s">
        <v>3581</v>
      </c>
      <c r="B1104" s="46" t="s">
        <v>162</v>
      </c>
      <c r="C1104" s="46">
        <v>0.35609756097560974</v>
      </c>
      <c r="D1104" s="46">
        <v>0.25487804878048781</v>
      </c>
      <c r="E1104" s="46">
        <v>0.15</v>
      </c>
      <c r="F1104" s="46">
        <v>4.0243902439024391E-2</v>
      </c>
      <c r="G1104" s="46">
        <v>0.16829268292682928</v>
      </c>
      <c r="H1104" s="46">
        <v>2.4390243902439024E-3</v>
      </c>
      <c r="I1104" s="46">
        <v>2.8048780487804879E-2</v>
      </c>
      <c r="J1104" s="46">
        <v>1</v>
      </c>
      <c r="K1104" s="98">
        <v>820</v>
      </c>
      <c r="L1104" s="98"/>
      <c r="M1104" s="98" t="s">
        <v>162</v>
      </c>
      <c r="N1104" s="98" t="s">
        <v>162</v>
      </c>
      <c r="O1104" s="46">
        <v>0.32400000000000001</v>
      </c>
      <c r="P1104" s="46">
        <v>0.38900000000000001</v>
      </c>
      <c r="Q1104" s="46">
        <v>0.22600000000000001</v>
      </c>
      <c r="R1104" s="46">
        <v>0.28599999999999998</v>
      </c>
      <c r="S1104" s="46">
        <v>0.127</v>
      </c>
      <c r="T1104" s="46">
        <v>0.17599999999999999</v>
      </c>
      <c r="U1104" s="46">
        <v>2.9000000000000001E-2</v>
      </c>
      <c r="V1104" s="46">
        <v>5.6000000000000001E-2</v>
      </c>
      <c r="W1104" s="46">
        <v>0.14399999999999999</v>
      </c>
      <c r="X1104" s="46">
        <v>0.19500000000000001</v>
      </c>
      <c r="Y1104" s="46">
        <v>1E-3</v>
      </c>
      <c r="Z1104" s="46">
        <v>8.9999999999999993E-3</v>
      </c>
      <c r="AA1104" s="46">
        <v>1.9E-2</v>
      </c>
      <c r="AB1104" s="46">
        <v>4.2000000000000003E-2</v>
      </c>
      <c r="AC1104" s="46"/>
    </row>
    <row r="1105" spans="1:29" x14ac:dyDescent="0.25">
      <c r="A1105" s="98" t="s">
        <v>3582</v>
      </c>
      <c r="B1105" s="46" t="s">
        <v>162</v>
      </c>
      <c r="C1105" s="46">
        <v>8.2962962962962961E-2</v>
      </c>
      <c r="D1105" s="46">
        <v>0.18814814814814815</v>
      </c>
      <c r="E1105" s="46">
        <v>8.2962962962962961E-2</v>
      </c>
      <c r="F1105" s="46">
        <v>1.3333333333333334E-2</v>
      </c>
      <c r="G1105" s="46">
        <v>0.55407407407407405</v>
      </c>
      <c r="H1105" s="46">
        <v>3.5555555555555556E-2</v>
      </c>
      <c r="I1105" s="46">
        <v>4.296296296296296E-2</v>
      </c>
      <c r="J1105" s="46">
        <v>0.99999999999999989</v>
      </c>
      <c r="K1105" s="98">
        <v>675</v>
      </c>
      <c r="L1105" s="98"/>
      <c r="M1105" s="98" t="s">
        <v>162</v>
      </c>
      <c r="N1105" s="98" t="s">
        <v>162</v>
      </c>
      <c r="O1105" s="46">
        <v>6.4000000000000001E-2</v>
      </c>
      <c r="P1105" s="46">
        <v>0.106</v>
      </c>
      <c r="Q1105" s="46">
        <v>0.16</v>
      </c>
      <c r="R1105" s="46">
        <v>0.219</v>
      </c>
      <c r="S1105" s="46">
        <v>6.4000000000000001E-2</v>
      </c>
      <c r="T1105" s="46">
        <v>0.106</v>
      </c>
      <c r="U1105" s="46">
        <v>7.0000000000000001E-3</v>
      </c>
      <c r="V1105" s="46">
        <v>2.5000000000000001E-2</v>
      </c>
      <c r="W1105" s="46">
        <v>0.51600000000000001</v>
      </c>
      <c r="X1105" s="46">
        <v>0.59099999999999997</v>
      </c>
      <c r="Y1105" s="46">
        <v>2.4E-2</v>
      </c>
      <c r="Z1105" s="46">
        <v>5.1999999999999998E-2</v>
      </c>
      <c r="AA1105" s="46">
        <v>0.03</v>
      </c>
      <c r="AB1105" s="46">
        <v>6.0999999999999999E-2</v>
      </c>
      <c r="AC1105" s="46"/>
    </row>
    <row r="1106" spans="1:29" x14ac:dyDescent="0.25">
      <c r="A1106" s="98" t="s">
        <v>3583</v>
      </c>
      <c r="B1106" s="46">
        <v>6.0499780797895662E-2</v>
      </c>
      <c r="C1106" s="46" t="s">
        <v>162</v>
      </c>
      <c r="D1106" s="46">
        <v>0.66418237615081099</v>
      </c>
      <c r="E1106" s="46">
        <v>0.24243752740026303</v>
      </c>
      <c r="F1106" s="46">
        <v>7.0144673388864535E-3</v>
      </c>
      <c r="G1106" s="46">
        <v>3.0688294607628232E-3</v>
      </c>
      <c r="H1106" s="46" t="s">
        <v>162</v>
      </c>
      <c r="I1106" s="46">
        <v>2.2797018851380975E-2</v>
      </c>
      <c r="J1106" s="46">
        <v>0.99999999999999989</v>
      </c>
      <c r="K1106" s="98">
        <v>2281</v>
      </c>
      <c r="L1106" s="98"/>
      <c r="M1106" s="98">
        <v>5.0999999999999997E-2</v>
      </c>
      <c r="N1106" s="98">
        <v>7.0999999999999994E-2</v>
      </c>
      <c r="O1106" s="46" t="s">
        <v>162</v>
      </c>
      <c r="P1106" s="46" t="s">
        <v>162</v>
      </c>
      <c r="Q1106" s="46">
        <v>0.64500000000000002</v>
      </c>
      <c r="R1106" s="46">
        <v>0.68300000000000005</v>
      </c>
      <c r="S1106" s="46">
        <v>0.22500000000000001</v>
      </c>
      <c r="T1106" s="46">
        <v>0.26</v>
      </c>
      <c r="U1106" s="46">
        <v>4.0000000000000001E-3</v>
      </c>
      <c r="V1106" s="46">
        <v>1.0999999999999999E-2</v>
      </c>
      <c r="W1106" s="46">
        <v>1E-3</v>
      </c>
      <c r="X1106" s="46">
        <v>6.0000000000000001E-3</v>
      </c>
      <c r="Y1106" s="46" t="s">
        <v>162</v>
      </c>
      <c r="Z1106" s="46" t="s">
        <v>162</v>
      </c>
      <c r="AA1106" s="46">
        <v>1.7000000000000001E-2</v>
      </c>
      <c r="AB1106" s="46">
        <v>0.03</v>
      </c>
      <c r="AC1106" s="46"/>
    </row>
    <row r="1107" spans="1:29" x14ac:dyDescent="0.25">
      <c r="A1107" s="98" t="s">
        <v>3584</v>
      </c>
      <c r="B1107" s="46">
        <v>3.4211323039660915E-2</v>
      </c>
      <c r="C1107" s="46">
        <v>0.30729639721465335</v>
      </c>
      <c r="D1107" s="46">
        <v>0.21253405994550409</v>
      </c>
      <c r="E1107" s="46">
        <v>9.5973357553739022E-2</v>
      </c>
      <c r="F1107" s="46">
        <v>7.0541931577353917E-2</v>
      </c>
      <c r="G1107" s="46">
        <v>0.236451710566152</v>
      </c>
      <c r="H1107" s="46">
        <v>8.1743869209809257E-3</v>
      </c>
      <c r="I1107" s="46">
        <v>3.4816833181955796E-2</v>
      </c>
      <c r="J1107" s="46">
        <v>1</v>
      </c>
      <c r="K1107" s="98">
        <v>3303</v>
      </c>
      <c r="L1107" s="98"/>
      <c r="M1107" s="98">
        <v>2.9000000000000001E-2</v>
      </c>
      <c r="N1107" s="98">
        <v>4.1000000000000002E-2</v>
      </c>
      <c r="O1107" s="46">
        <v>0.29199999999999998</v>
      </c>
      <c r="P1107" s="46">
        <v>0.32300000000000001</v>
      </c>
      <c r="Q1107" s="46">
        <v>0.19900000000000001</v>
      </c>
      <c r="R1107" s="46">
        <v>0.22700000000000001</v>
      </c>
      <c r="S1107" s="46">
        <v>8.5999999999999993E-2</v>
      </c>
      <c r="T1107" s="46">
        <v>0.106</v>
      </c>
      <c r="U1107" s="46">
        <v>6.2E-2</v>
      </c>
      <c r="V1107" s="46">
        <v>0.08</v>
      </c>
      <c r="W1107" s="46">
        <v>0.222</v>
      </c>
      <c r="X1107" s="46">
        <v>0.251</v>
      </c>
      <c r="Y1107" s="46">
        <v>6.0000000000000001E-3</v>
      </c>
      <c r="Z1107" s="46">
        <v>1.2E-2</v>
      </c>
      <c r="AA1107" s="46">
        <v>2.9000000000000001E-2</v>
      </c>
      <c r="AB1107" s="46">
        <v>4.2000000000000003E-2</v>
      </c>
      <c r="AC1107" s="46"/>
    </row>
    <row r="1108" spans="1:29" x14ac:dyDescent="0.25">
      <c r="A1108" s="98" t="s">
        <v>3585</v>
      </c>
      <c r="B1108" s="46">
        <v>0.26513041276272475</v>
      </c>
      <c r="C1108" s="46">
        <v>0.44948088123575591</v>
      </c>
      <c r="D1108" s="46">
        <v>0.15370979994935427</v>
      </c>
      <c r="E1108" s="46">
        <v>3.2413269182071408E-2</v>
      </c>
      <c r="F1108" s="46">
        <v>2.5322866548493288E-3</v>
      </c>
      <c r="G1108" s="46">
        <v>4.9632818435046848E-2</v>
      </c>
      <c r="H1108" s="46">
        <v>4.3048873132438591E-3</v>
      </c>
      <c r="I1108" s="46">
        <v>4.2795644466953657E-2</v>
      </c>
      <c r="J1108" s="46">
        <v>1</v>
      </c>
      <c r="K1108" s="98">
        <v>3949</v>
      </c>
      <c r="L1108" s="98"/>
      <c r="M1108" s="98">
        <v>0.252</v>
      </c>
      <c r="N1108" s="98">
        <v>0.27900000000000003</v>
      </c>
      <c r="O1108" s="46">
        <v>0.434</v>
      </c>
      <c r="P1108" s="46">
        <v>0.46500000000000002</v>
      </c>
      <c r="Q1108" s="46">
        <v>0.14299999999999999</v>
      </c>
      <c r="R1108" s="46">
        <v>0.16500000000000001</v>
      </c>
      <c r="S1108" s="46">
        <v>2.7E-2</v>
      </c>
      <c r="T1108" s="46">
        <v>3.7999999999999999E-2</v>
      </c>
      <c r="U1108" s="46">
        <v>1E-3</v>
      </c>
      <c r="V1108" s="46">
        <v>5.0000000000000001E-3</v>
      </c>
      <c r="W1108" s="46">
        <v>4.2999999999999997E-2</v>
      </c>
      <c r="X1108" s="46">
        <v>5.7000000000000002E-2</v>
      </c>
      <c r="Y1108" s="46">
        <v>3.0000000000000001E-3</v>
      </c>
      <c r="Z1108" s="46">
        <v>7.0000000000000001E-3</v>
      </c>
      <c r="AA1108" s="46">
        <v>3.6999999999999998E-2</v>
      </c>
      <c r="AB1108" s="46">
        <v>0.05</v>
      </c>
      <c r="AC1108" s="46"/>
    </row>
    <row r="1109" spans="1:29" x14ac:dyDescent="0.25">
      <c r="A1109" s="98" t="s">
        <v>3586</v>
      </c>
      <c r="B1109" s="46" t="s">
        <v>162</v>
      </c>
      <c r="C1109" s="46">
        <v>0.29069767441860467</v>
      </c>
      <c r="D1109" s="46">
        <v>0.19767441860465115</v>
      </c>
      <c r="E1109" s="46">
        <v>8.6328400281888651E-2</v>
      </c>
      <c r="F1109" s="46">
        <v>2.3608174770965468E-2</v>
      </c>
      <c r="G1109" s="46">
        <v>0.36434108527131781</v>
      </c>
      <c r="H1109" s="46">
        <v>9.8661028893587029E-3</v>
      </c>
      <c r="I1109" s="46">
        <v>2.748414376321353E-2</v>
      </c>
      <c r="J1109" s="46">
        <v>1</v>
      </c>
      <c r="K1109" s="98">
        <v>2838</v>
      </c>
      <c r="L1109" s="98"/>
      <c r="M1109" s="98" t="s">
        <v>162</v>
      </c>
      <c r="N1109" s="98" t="s">
        <v>162</v>
      </c>
      <c r="O1109" s="46">
        <v>0.27400000000000002</v>
      </c>
      <c r="P1109" s="46">
        <v>0.308</v>
      </c>
      <c r="Q1109" s="46">
        <v>0.183</v>
      </c>
      <c r="R1109" s="46">
        <v>0.21299999999999999</v>
      </c>
      <c r="S1109" s="46">
        <v>7.6999999999999999E-2</v>
      </c>
      <c r="T1109" s="46">
        <v>9.7000000000000003E-2</v>
      </c>
      <c r="U1109" s="46">
        <v>1.9E-2</v>
      </c>
      <c r="V1109" s="46">
        <v>0.03</v>
      </c>
      <c r="W1109" s="46">
        <v>0.34699999999999998</v>
      </c>
      <c r="X1109" s="46">
        <v>0.38200000000000001</v>
      </c>
      <c r="Y1109" s="46">
        <v>7.0000000000000001E-3</v>
      </c>
      <c r="Z1109" s="46">
        <v>1.4E-2</v>
      </c>
      <c r="AA1109" s="46">
        <v>2.1999999999999999E-2</v>
      </c>
      <c r="AB1109" s="46">
        <v>3.4000000000000002E-2</v>
      </c>
      <c r="AC1109" s="46"/>
    </row>
    <row r="1110" spans="1:29" x14ac:dyDescent="0.25">
      <c r="A1110" s="98" t="s">
        <v>3587</v>
      </c>
      <c r="B1110" s="46" t="s">
        <v>162</v>
      </c>
      <c r="C1110" s="46">
        <v>0.4123456790123457</v>
      </c>
      <c r="D1110" s="46">
        <v>0.37283950617283951</v>
      </c>
      <c r="E1110" s="46">
        <v>6.5020576131687241E-2</v>
      </c>
      <c r="F1110" s="46">
        <v>1.2345679012345678E-2</v>
      </c>
      <c r="G1110" s="46">
        <v>2.6337448559670781E-2</v>
      </c>
      <c r="H1110" s="46" t="s">
        <v>162</v>
      </c>
      <c r="I1110" s="46">
        <v>0.1111111111111111</v>
      </c>
      <c r="J1110" s="46">
        <v>1</v>
      </c>
      <c r="K1110" s="98">
        <v>1215</v>
      </c>
      <c r="L1110" s="98"/>
      <c r="M1110" s="98" t="s">
        <v>162</v>
      </c>
      <c r="N1110" s="98" t="s">
        <v>162</v>
      </c>
      <c r="O1110" s="46">
        <v>0.38500000000000001</v>
      </c>
      <c r="P1110" s="46">
        <v>0.44</v>
      </c>
      <c r="Q1110" s="46">
        <v>0.34599999999999997</v>
      </c>
      <c r="R1110" s="46">
        <v>0.4</v>
      </c>
      <c r="S1110" s="46">
        <v>5.1999999999999998E-2</v>
      </c>
      <c r="T1110" s="46">
        <v>0.08</v>
      </c>
      <c r="U1110" s="46">
        <v>7.0000000000000001E-3</v>
      </c>
      <c r="V1110" s="46">
        <v>0.02</v>
      </c>
      <c r="W1110" s="46">
        <v>1.9E-2</v>
      </c>
      <c r="X1110" s="46">
        <v>3.6999999999999998E-2</v>
      </c>
      <c r="Y1110" s="46" t="s">
        <v>162</v>
      </c>
      <c r="Z1110" s="46" t="s">
        <v>162</v>
      </c>
      <c r="AA1110" s="46">
        <v>9.5000000000000001E-2</v>
      </c>
      <c r="AB1110" s="46">
        <v>0.13</v>
      </c>
      <c r="AC1110" s="46"/>
    </row>
    <row r="1111" spans="1:29" x14ac:dyDescent="0.25">
      <c r="A1111" s="98" t="s">
        <v>3588</v>
      </c>
      <c r="B1111" s="46" t="s">
        <v>162</v>
      </c>
      <c r="C1111" s="46">
        <v>0.20055970149253732</v>
      </c>
      <c r="D1111" s="46">
        <v>0.34981343283582089</v>
      </c>
      <c r="E1111" s="46">
        <v>0.11567164179104478</v>
      </c>
      <c r="F1111" s="46">
        <v>4.2910447761194029E-2</v>
      </c>
      <c r="G1111" s="46">
        <v>0.24067164179104478</v>
      </c>
      <c r="H1111" s="46">
        <v>4.6641791044776115E-3</v>
      </c>
      <c r="I1111" s="46">
        <v>4.5708955223880597E-2</v>
      </c>
      <c r="J1111" s="46">
        <v>1</v>
      </c>
      <c r="K1111" s="98">
        <v>1072</v>
      </c>
      <c r="L1111" s="98"/>
      <c r="M1111" s="98" t="s">
        <v>162</v>
      </c>
      <c r="N1111" s="98" t="s">
        <v>162</v>
      </c>
      <c r="O1111" s="46">
        <v>0.17799999999999999</v>
      </c>
      <c r="P1111" s="46">
        <v>0.22600000000000001</v>
      </c>
      <c r="Q1111" s="46">
        <v>0.32200000000000001</v>
      </c>
      <c r="R1111" s="46">
        <v>0.379</v>
      </c>
      <c r="S1111" s="46">
        <v>9.8000000000000004E-2</v>
      </c>
      <c r="T1111" s="46">
        <v>0.13600000000000001</v>
      </c>
      <c r="U1111" s="46">
        <v>3.2000000000000001E-2</v>
      </c>
      <c r="V1111" s="46">
        <v>5.7000000000000002E-2</v>
      </c>
      <c r="W1111" s="46">
        <v>0.216</v>
      </c>
      <c r="X1111" s="46">
        <v>0.26700000000000002</v>
      </c>
      <c r="Y1111" s="46">
        <v>2E-3</v>
      </c>
      <c r="Z1111" s="46">
        <v>1.0999999999999999E-2</v>
      </c>
      <c r="AA1111" s="46">
        <v>3.5000000000000003E-2</v>
      </c>
      <c r="AB1111" s="46">
        <v>0.06</v>
      </c>
      <c r="AC1111" s="46"/>
    </row>
    <row r="1112" spans="1:29" x14ac:dyDescent="0.25">
      <c r="A1112" s="98" t="s">
        <v>3589</v>
      </c>
      <c r="B1112" s="46" t="s">
        <v>162</v>
      </c>
      <c r="C1112" s="46">
        <v>0.3347222222222222</v>
      </c>
      <c r="D1112" s="46">
        <v>0.17222222222222222</v>
      </c>
      <c r="E1112" s="46">
        <v>0.10555555555555556</v>
      </c>
      <c r="F1112" s="46">
        <v>0.15</v>
      </c>
      <c r="G1112" s="46">
        <v>0.22222222222222221</v>
      </c>
      <c r="H1112" s="46">
        <v>1.3888888888888889E-3</v>
      </c>
      <c r="I1112" s="46">
        <v>1.3888888888888888E-2</v>
      </c>
      <c r="J1112" s="46">
        <v>0.99999999999999989</v>
      </c>
      <c r="K1112" s="98">
        <v>720</v>
      </c>
      <c r="L1112" s="98"/>
      <c r="M1112" s="98" t="s">
        <v>162</v>
      </c>
      <c r="N1112" s="98" t="s">
        <v>162</v>
      </c>
      <c r="O1112" s="46">
        <v>0.30099999999999999</v>
      </c>
      <c r="P1112" s="46">
        <v>0.37</v>
      </c>
      <c r="Q1112" s="46">
        <v>0.14599999999999999</v>
      </c>
      <c r="R1112" s="46">
        <v>0.20200000000000001</v>
      </c>
      <c r="S1112" s="46">
        <v>8.5000000000000006E-2</v>
      </c>
      <c r="T1112" s="46">
        <v>0.13</v>
      </c>
      <c r="U1112" s="46">
        <v>0.126</v>
      </c>
      <c r="V1112" s="46">
        <v>0.17799999999999999</v>
      </c>
      <c r="W1112" s="46">
        <v>0.193</v>
      </c>
      <c r="X1112" s="46">
        <v>0.254</v>
      </c>
      <c r="Y1112" s="46">
        <v>0</v>
      </c>
      <c r="Z1112" s="46">
        <v>8.0000000000000002E-3</v>
      </c>
      <c r="AA1112" s="46">
        <v>8.0000000000000002E-3</v>
      </c>
      <c r="AB1112" s="46">
        <v>2.5000000000000001E-2</v>
      </c>
      <c r="AC1112" s="46"/>
    </row>
    <row r="1113" spans="1:29" x14ac:dyDescent="0.25">
      <c r="A1113" s="98" t="s">
        <v>3590</v>
      </c>
      <c r="B1113" s="46" t="s">
        <v>162</v>
      </c>
      <c r="C1113" s="46">
        <v>0.14328358208955225</v>
      </c>
      <c r="D1113" s="46">
        <v>0.18059701492537314</v>
      </c>
      <c r="E1113" s="46">
        <v>0.13432835820895522</v>
      </c>
      <c r="F1113" s="46">
        <v>5.3731343283582089E-2</v>
      </c>
      <c r="G1113" s="46">
        <v>0.45522388059701491</v>
      </c>
      <c r="H1113" s="46">
        <v>7.462686567164179E-3</v>
      </c>
      <c r="I1113" s="46">
        <v>2.5373134328358207E-2</v>
      </c>
      <c r="J1113" s="46">
        <v>1</v>
      </c>
      <c r="K1113" s="98">
        <v>670</v>
      </c>
      <c r="L1113" s="98"/>
      <c r="M1113" s="98" t="s">
        <v>162</v>
      </c>
      <c r="N1113" s="98" t="s">
        <v>162</v>
      </c>
      <c r="O1113" s="46">
        <v>0.11899999999999999</v>
      </c>
      <c r="P1113" s="46">
        <v>0.17199999999999999</v>
      </c>
      <c r="Q1113" s="46">
        <v>0.153</v>
      </c>
      <c r="R1113" s="46">
        <v>0.21199999999999999</v>
      </c>
      <c r="S1113" s="46">
        <v>0.111</v>
      </c>
      <c r="T1113" s="46">
        <v>0.16200000000000001</v>
      </c>
      <c r="U1113" s="46">
        <v>3.9E-2</v>
      </c>
      <c r="V1113" s="46">
        <v>7.2999999999999995E-2</v>
      </c>
      <c r="W1113" s="46">
        <v>0.41799999999999998</v>
      </c>
      <c r="X1113" s="46">
        <v>0.49299999999999999</v>
      </c>
      <c r="Y1113" s="46">
        <v>3.0000000000000001E-3</v>
      </c>
      <c r="Z1113" s="46">
        <v>1.7000000000000001E-2</v>
      </c>
      <c r="AA1113" s="46">
        <v>1.6E-2</v>
      </c>
      <c r="AB1113" s="46">
        <v>0.04</v>
      </c>
      <c r="AC1113" s="46"/>
    </row>
    <row r="1114" spans="1:29" x14ac:dyDescent="0.25">
      <c r="A1114" s="98" t="s">
        <v>3591</v>
      </c>
      <c r="B1114" s="46" t="s">
        <v>162</v>
      </c>
      <c r="C1114" s="46">
        <v>0.2861246768170066</v>
      </c>
      <c r="D1114" s="46">
        <v>0.38868141338695777</v>
      </c>
      <c r="E1114" s="46">
        <v>0.10772766446423442</v>
      </c>
      <c r="F1114" s="46">
        <v>4.3952887101407642E-2</v>
      </c>
      <c r="G1114" s="46">
        <v>0.12352772191898879</v>
      </c>
      <c r="H1114" s="46">
        <v>5.4582016661878768E-3</v>
      </c>
      <c r="I1114" s="46">
        <v>4.4527434645216891E-2</v>
      </c>
      <c r="J1114" s="46">
        <v>0.99999999999999989</v>
      </c>
      <c r="K1114" s="98">
        <v>3481</v>
      </c>
      <c r="L1114" s="98"/>
      <c r="M1114" s="98" t="s">
        <v>162</v>
      </c>
      <c r="N1114" s="98" t="s">
        <v>162</v>
      </c>
      <c r="O1114" s="46">
        <v>0.27100000000000002</v>
      </c>
      <c r="P1114" s="46">
        <v>0.30099999999999999</v>
      </c>
      <c r="Q1114" s="46">
        <v>0.373</v>
      </c>
      <c r="R1114" s="46">
        <v>0.40500000000000003</v>
      </c>
      <c r="S1114" s="46">
        <v>9.8000000000000004E-2</v>
      </c>
      <c r="T1114" s="46">
        <v>0.11799999999999999</v>
      </c>
      <c r="U1114" s="46">
        <v>3.7999999999999999E-2</v>
      </c>
      <c r="V1114" s="46">
        <v>5.0999999999999997E-2</v>
      </c>
      <c r="W1114" s="46">
        <v>0.113</v>
      </c>
      <c r="X1114" s="46">
        <v>0.13500000000000001</v>
      </c>
      <c r="Y1114" s="46">
        <v>3.0000000000000001E-3</v>
      </c>
      <c r="Z1114" s="46">
        <v>8.9999999999999993E-3</v>
      </c>
      <c r="AA1114" s="46">
        <v>3.7999999999999999E-2</v>
      </c>
      <c r="AB1114" s="46">
        <v>5.1999999999999998E-2</v>
      </c>
      <c r="AC1114" s="46"/>
    </row>
    <row r="1115" spans="1:29" x14ac:dyDescent="0.25">
      <c r="A1115" s="98" t="s">
        <v>3592</v>
      </c>
      <c r="B1115" s="46" t="s">
        <v>162</v>
      </c>
      <c r="C1115" s="46">
        <v>0.43529411764705883</v>
      </c>
      <c r="D1115" s="46">
        <v>0.35147058823529409</v>
      </c>
      <c r="E1115" s="46">
        <v>7.2058823529411759E-2</v>
      </c>
      <c r="F1115" s="46">
        <v>8.8235294117647058E-3</v>
      </c>
      <c r="G1115" s="46">
        <v>8.5294117647058826E-2</v>
      </c>
      <c r="H1115" s="46">
        <v>7.3529411764705881E-3</v>
      </c>
      <c r="I1115" s="46">
        <v>3.9705882352941174E-2</v>
      </c>
      <c r="J1115" s="46">
        <v>0.99999999999999989</v>
      </c>
      <c r="K1115" s="98">
        <v>680</v>
      </c>
      <c r="L1115" s="98"/>
      <c r="M1115" s="98" t="s">
        <v>162</v>
      </c>
      <c r="N1115" s="98" t="s">
        <v>162</v>
      </c>
      <c r="O1115" s="46">
        <v>0.39800000000000002</v>
      </c>
      <c r="P1115" s="46">
        <v>0.47299999999999998</v>
      </c>
      <c r="Q1115" s="46">
        <v>0.317</v>
      </c>
      <c r="R1115" s="46">
        <v>0.38800000000000001</v>
      </c>
      <c r="S1115" s="46">
        <v>5.5E-2</v>
      </c>
      <c r="T1115" s="46">
        <v>9.4E-2</v>
      </c>
      <c r="U1115" s="46">
        <v>4.0000000000000001E-3</v>
      </c>
      <c r="V1115" s="46">
        <v>1.9E-2</v>
      </c>
      <c r="W1115" s="46">
        <v>6.7000000000000004E-2</v>
      </c>
      <c r="X1115" s="46">
        <v>0.109</v>
      </c>
      <c r="Y1115" s="46">
        <v>3.0000000000000001E-3</v>
      </c>
      <c r="Z1115" s="46">
        <v>1.7000000000000001E-2</v>
      </c>
      <c r="AA1115" s="46">
        <v>2.7E-2</v>
      </c>
      <c r="AB1115" s="46">
        <v>5.7000000000000002E-2</v>
      </c>
      <c r="AC1115" s="46"/>
    </row>
    <row r="1116" spans="1:29" x14ac:dyDescent="0.25">
      <c r="A1116" s="98" t="s">
        <v>3593</v>
      </c>
      <c r="B1116" s="46">
        <v>4.7425057647963106E-2</v>
      </c>
      <c r="C1116" s="46">
        <v>0.29050730207532666</v>
      </c>
      <c r="D1116" s="46">
        <v>0.26033820138355113</v>
      </c>
      <c r="E1116" s="46">
        <v>9.9154496541122211E-2</v>
      </c>
      <c r="F1116" s="46">
        <v>3.9123750960799383E-2</v>
      </c>
      <c r="G1116" s="46">
        <v>0.21744811683320522</v>
      </c>
      <c r="H1116" s="46">
        <v>6.9946195234435052E-3</v>
      </c>
      <c r="I1116" s="46">
        <v>3.9008455034588781E-2</v>
      </c>
      <c r="J1116" s="46">
        <v>0.99999999999999989</v>
      </c>
      <c r="K1116" s="98">
        <v>26020</v>
      </c>
      <c r="L1116" s="98"/>
      <c r="M1116" s="98">
        <v>4.4999999999999998E-2</v>
      </c>
      <c r="N1116" s="98">
        <v>0.05</v>
      </c>
      <c r="O1116" s="46">
        <v>0.28499999999999998</v>
      </c>
      <c r="P1116" s="46">
        <v>0.29599999999999999</v>
      </c>
      <c r="Q1116" s="46">
        <v>0.255</v>
      </c>
      <c r="R1116" s="46">
        <v>0.26600000000000001</v>
      </c>
      <c r="S1116" s="46">
        <v>9.6000000000000002E-2</v>
      </c>
      <c r="T1116" s="46">
        <v>0.10299999999999999</v>
      </c>
      <c r="U1116" s="46">
        <v>3.6999999999999998E-2</v>
      </c>
      <c r="V1116" s="46">
        <v>4.2000000000000003E-2</v>
      </c>
      <c r="W1116" s="46">
        <v>0.21199999999999999</v>
      </c>
      <c r="X1116" s="46">
        <v>0.223</v>
      </c>
      <c r="Y1116" s="46">
        <v>6.0000000000000001E-3</v>
      </c>
      <c r="Z1116" s="46">
        <v>8.0000000000000002E-3</v>
      </c>
      <c r="AA1116" s="46">
        <v>3.6999999999999998E-2</v>
      </c>
      <c r="AB1116" s="46">
        <v>4.1000000000000002E-2</v>
      </c>
      <c r="AC1116" s="46"/>
    </row>
    <row r="1117" spans="1:29" x14ac:dyDescent="0.25">
      <c r="A1117" s="98" t="s">
        <v>3594</v>
      </c>
      <c r="B1117" s="46" t="s">
        <v>162</v>
      </c>
      <c r="C1117" s="46">
        <v>0.23545331529093369</v>
      </c>
      <c r="D1117" s="46">
        <v>0.28822733423545333</v>
      </c>
      <c r="E1117" s="46">
        <v>0.17320703653585928</v>
      </c>
      <c r="F1117" s="46">
        <v>2.571041948579161E-2</v>
      </c>
      <c r="G1117" s="46">
        <v>0.25033829499323412</v>
      </c>
      <c r="H1117" s="46">
        <v>6.7658998646820028E-3</v>
      </c>
      <c r="I1117" s="46">
        <v>2.0297699594046009E-2</v>
      </c>
      <c r="J1117" s="46">
        <v>1</v>
      </c>
      <c r="K1117" s="98">
        <v>739</v>
      </c>
      <c r="L1117" s="98"/>
      <c r="M1117" s="98" t="s">
        <v>162</v>
      </c>
      <c r="N1117" s="98" t="s">
        <v>162</v>
      </c>
      <c r="O1117" s="46">
        <v>0.20599999999999999</v>
      </c>
      <c r="P1117" s="46">
        <v>0.26700000000000002</v>
      </c>
      <c r="Q1117" s="46">
        <v>0.25700000000000001</v>
      </c>
      <c r="R1117" s="46">
        <v>0.32200000000000001</v>
      </c>
      <c r="S1117" s="46">
        <v>0.14799999999999999</v>
      </c>
      <c r="T1117" s="46">
        <v>0.20200000000000001</v>
      </c>
      <c r="U1117" s="46">
        <v>1.7000000000000001E-2</v>
      </c>
      <c r="V1117" s="46">
        <v>0.04</v>
      </c>
      <c r="W1117" s="46">
        <v>0.22</v>
      </c>
      <c r="X1117" s="46">
        <v>0.28299999999999997</v>
      </c>
      <c r="Y1117" s="46">
        <v>3.0000000000000001E-3</v>
      </c>
      <c r="Z1117" s="46">
        <v>1.6E-2</v>
      </c>
      <c r="AA1117" s="46">
        <v>1.2E-2</v>
      </c>
      <c r="AB1117" s="46">
        <v>3.3000000000000002E-2</v>
      </c>
      <c r="AC1117" s="46"/>
    </row>
    <row r="1118" spans="1:29" x14ac:dyDescent="0.25">
      <c r="A1118" s="98" t="s">
        <v>3595</v>
      </c>
      <c r="B1118" s="46" t="s">
        <v>162</v>
      </c>
      <c r="C1118" s="46">
        <v>0.32094594594594594</v>
      </c>
      <c r="D1118" s="46">
        <v>0.13175675675675674</v>
      </c>
      <c r="E1118" s="46">
        <v>0.20608108108108109</v>
      </c>
      <c r="F1118" s="46">
        <v>0.125</v>
      </c>
      <c r="G1118" s="46">
        <v>0.16891891891891891</v>
      </c>
      <c r="H1118" s="46">
        <v>3.3783783783783786E-3</v>
      </c>
      <c r="I1118" s="46">
        <v>4.3918918918918921E-2</v>
      </c>
      <c r="J1118" s="46">
        <v>1</v>
      </c>
      <c r="K1118" s="98">
        <v>296</v>
      </c>
      <c r="L1118" s="98"/>
      <c r="M1118" s="98" t="s">
        <v>162</v>
      </c>
      <c r="N1118" s="98" t="s">
        <v>162</v>
      </c>
      <c r="O1118" s="46">
        <v>0.27</v>
      </c>
      <c r="P1118" s="46">
        <v>0.376</v>
      </c>
      <c r="Q1118" s="46">
        <v>9.8000000000000004E-2</v>
      </c>
      <c r="R1118" s="46">
        <v>0.17499999999999999</v>
      </c>
      <c r="S1118" s="46">
        <v>0.16400000000000001</v>
      </c>
      <c r="T1118" s="46">
        <v>0.25600000000000001</v>
      </c>
      <c r="U1118" s="46">
        <v>9.1999999999999998E-2</v>
      </c>
      <c r="V1118" s="46">
        <v>0.16800000000000001</v>
      </c>
      <c r="W1118" s="46">
        <v>0.13100000000000001</v>
      </c>
      <c r="X1118" s="46">
        <v>0.216</v>
      </c>
      <c r="Y1118" s="46">
        <v>1E-3</v>
      </c>
      <c r="Z1118" s="46">
        <v>1.9E-2</v>
      </c>
      <c r="AA1118" s="46">
        <v>2.5999999999999999E-2</v>
      </c>
      <c r="AB1118" s="46">
        <v>7.3999999999999996E-2</v>
      </c>
      <c r="AC1118" s="46"/>
    </row>
    <row r="1119" spans="1:29" x14ac:dyDescent="0.25">
      <c r="A1119" s="98" t="s">
        <v>3596</v>
      </c>
      <c r="B1119" s="46" t="s">
        <v>162</v>
      </c>
      <c r="C1119" s="46">
        <v>8.1699346405228759E-2</v>
      </c>
      <c r="D1119" s="46">
        <v>0.16666666666666666</v>
      </c>
      <c r="E1119" s="46">
        <v>0.11764705882352941</v>
      </c>
      <c r="F1119" s="46">
        <v>1.3071895424836602E-2</v>
      </c>
      <c r="G1119" s="46">
        <v>0.53921568627450978</v>
      </c>
      <c r="H1119" s="46">
        <v>1.9607843137254902E-2</v>
      </c>
      <c r="I1119" s="46">
        <v>6.2091503267973858E-2</v>
      </c>
      <c r="J1119" s="46">
        <v>1</v>
      </c>
      <c r="K1119" s="98">
        <v>306</v>
      </c>
      <c r="L1119" s="98"/>
      <c r="M1119" s="98" t="s">
        <v>162</v>
      </c>
      <c r="N1119" s="98" t="s">
        <v>162</v>
      </c>
      <c r="O1119" s="46">
        <v>5.6000000000000001E-2</v>
      </c>
      <c r="P1119" s="46">
        <v>0.11799999999999999</v>
      </c>
      <c r="Q1119" s="46">
        <v>0.129</v>
      </c>
      <c r="R1119" s="46">
        <v>0.21299999999999999</v>
      </c>
      <c r="S1119" s="46">
        <v>8.5999999999999993E-2</v>
      </c>
      <c r="T1119" s="46">
        <v>0.159</v>
      </c>
      <c r="U1119" s="46">
        <v>5.0000000000000001E-3</v>
      </c>
      <c r="V1119" s="46">
        <v>3.3000000000000002E-2</v>
      </c>
      <c r="W1119" s="46">
        <v>0.48299999999999998</v>
      </c>
      <c r="X1119" s="46">
        <v>0.59399999999999997</v>
      </c>
      <c r="Y1119" s="46">
        <v>8.9999999999999993E-3</v>
      </c>
      <c r="Z1119" s="46">
        <v>4.2000000000000003E-2</v>
      </c>
      <c r="AA1119" s="46">
        <v>0.04</v>
      </c>
      <c r="AB1119" s="46">
        <v>9.5000000000000001E-2</v>
      </c>
      <c r="AC1119" s="46"/>
    </row>
    <row r="1120" spans="1:29" x14ac:dyDescent="0.25">
      <c r="A1120" s="98" t="s">
        <v>3597</v>
      </c>
      <c r="B1120" s="46">
        <v>2.2909507445589921E-3</v>
      </c>
      <c r="C1120" s="46" t="s">
        <v>162</v>
      </c>
      <c r="D1120" s="46">
        <v>0.57617411225658643</v>
      </c>
      <c r="E1120" s="46">
        <v>0.27491408934707906</v>
      </c>
      <c r="F1120" s="46">
        <v>5.0400916380297825E-2</v>
      </c>
      <c r="G1120" s="46">
        <v>9.1638029782359683E-3</v>
      </c>
      <c r="H1120" s="46" t="s">
        <v>162</v>
      </c>
      <c r="I1120" s="46">
        <v>8.7056128293241691E-2</v>
      </c>
      <c r="J1120" s="46">
        <v>1</v>
      </c>
      <c r="K1120" s="98">
        <v>873</v>
      </c>
      <c r="L1120" s="98"/>
      <c r="M1120" s="98">
        <v>1E-3</v>
      </c>
      <c r="N1120" s="98">
        <v>8.0000000000000002E-3</v>
      </c>
      <c r="O1120" s="46" t="s">
        <v>162</v>
      </c>
      <c r="P1120" s="46" t="s">
        <v>162</v>
      </c>
      <c r="Q1120" s="46">
        <v>0.54300000000000004</v>
      </c>
      <c r="R1120" s="46">
        <v>0.60899999999999999</v>
      </c>
      <c r="S1120" s="46">
        <v>0.246</v>
      </c>
      <c r="T1120" s="46">
        <v>0.30499999999999999</v>
      </c>
      <c r="U1120" s="46">
        <v>3.7999999999999999E-2</v>
      </c>
      <c r="V1120" s="46">
        <v>6.7000000000000004E-2</v>
      </c>
      <c r="W1120" s="46">
        <v>5.0000000000000001E-3</v>
      </c>
      <c r="X1120" s="46">
        <v>1.7999999999999999E-2</v>
      </c>
      <c r="Y1120" s="46" t="s">
        <v>162</v>
      </c>
      <c r="Z1120" s="46" t="s">
        <v>162</v>
      </c>
      <c r="AA1120" s="46">
        <v>7.0000000000000007E-2</v>
      </c>
      <c r="AB1120" s="46">
        <v>0.108</v>
      </c>
      <c r="AC1120" s="46"/>
    </row>
    <row r="1121" spans="1:29" x14ac:dyDescent="0.25">
      <c r="A1121" s="98" t="s">
        <v>3598</v>
      </c>
      <c r="B1121" s="46">
        <v>1.3077593722755012E-2</v>
      </c>
      <c r="C1121" s="46">
        <v>0.23365300784655624</v>
      </c>
      <c r="D1121" s="46">
        <v>0.21970357454228423</v>
      </c>
      <c r="E1121" s="46">
        <v>0.15954664341761116</v>
      </c>
      <c r="F1121" s="46">
        <v>7.3234524847428067E-2</v>
      </c>
      <c r="G1121" s="46">
        <v>0.2109851787271142</v>
      </c>
      <c r="H1121" s="46">
        <v>7.8465562336530077E-3</v>
      </c>
      <c r="I1121" s="46">
        <v>8.1952920662598086E-2</v>
      </c>
      <c r="J1121" s="46">
        <v>1.0000000000000002</v>
      </c>
      <c r="K1121" s="98">
        <v>1147</v>
      </c>
      <c r="L1121" s="98"/>
      <c r="M1121" s="98">
        <v>8.0000000000000002E-3</v>
      </c>
      <c r="N1121" s="98">
        <v>2.1000000000000001E-2</v>
      </c>
      <c r="O1121" s="46">
        <v>0.21</v>
      </c>
      <c r="P1121" s="46">
        <v>0.25900000000000001</v>
      </c>
      <c r="Q1121" s="46">
        <v>0.19700000000000001</v>
      </c>
      <c r="R1121" s="46">
        <v>0.245</v>
      </c>
      <c r="S1121" s="46">
        <v>0.13900000000000001</v>
      </c>
      <c r="T1121" s="46">
        <v>0.182</v>
      </c>
      <c r="U1121" s="46">
        <v>0.06</v>
      </c>
      <c r="V1121" s="46">
        <v>0.09</v>
      </c>
      <c r="W1121" s="46">
        <v>0.188</v>
      </c>
      <c r="X1121" s="46">
        <v>0.23599999999999999</v>
      </c>
      <c r="Y1121" s="46">
        <v>4.0000000000000001E-3</v>
      </c>
      <c r="Z1121" s="46">
        <v>1.4999999999999999E-2</v>
      </c>
      <c r="AA1121" s="46">
        <v>6.7000000000000004E-2</v>
      </c>
      <c r="AB1121" s="46">
        <v>9.9000000000000005E-2</v>
      </c>
      <c r="AC1121" s="46"/>
    </row>
    <row r="1122" spans="1:29" x14ac:dyDescent="0.25">
      <c r="A1122" s="98" t="s">
        <v>3599</v>
      </c>
      <c r="B1122" s="46">
        <v>0.26484018264840181</v>
      </c>
      <c r="C1122" s="46">
        <v>0.42009132420091322</v>
      </c>
      <c r="D1122" s="46">
        <v>0.14220482713633398</v>
      </c>
      <c r="E1122" s="46">
        <v>5.8708414872798431E-2</v>
      </c>
      <c r="F1122" s="46">
        <v>4.5662100456621002E-3</v>
      </c>
      <c r="G1122" s="46">
        <v>3.0006523157208087E-2</v>
      </c>
      <c r="H1122" s="46">
        <v>1.9569471624266144E-3</v>
      </c>
      <c r="I1122" s="46">
        <v>7.7625570776255703E-2</v>
      </c>
      <c r="J1122" s="46">
        <v>1</v>
      </c>
      <c r="K1122" s="98">
        <v>1533</v>
      </c>
      <c r="L1122" s="98"/>
      <c r="M1122" s="98">
        <v>0.24299999999999999</v>
      </c>
      <c r="N1122" s="98">
        <v>0.28699999999999998</v>
      </c>
      <c r="O1122" s="46">
        <v>0.39600000000000002</v>
      </c>
      <c r="P1122" s="46">
        <v>0.44500000000000001</v>
      </c>
      <c r="Q1122" s="46">
        <v>0.126</v>
      </c>
      <c r="R1122" s="46">
        <v>0.161</v>
      </c>
      <c r="S1122" s="46">
        <v>4.8000000000000001E-2</v>
      </c>
      <c r="T1122" s="46">
        <v>7.1999999999999995E-2</v>
      </c>
      <c r="U1122" s="46">
        <v>2E-3</v>
      </c>
      <c r="V1122" s="46">
        <v>8.9999999999999993E-3</v>
      </c>
      <c r="W1122" s="46">
        <v>2.3E-2</v>
      </c>
      <c r="X1122" s="46">
        <v>0.04</v>
      </c>
      <c r="Y1122" s="46">
        <v>1E-3</v>
      </c>
      <c r="Z1122" s="46">
        <v>6.0000000000000001E-3</v>
      </c>
      <c r="AA1122" s="46">
        <v>6.5000000000000002E-2</v>
      </c>
      <c r="AB1122" s="46">
        <v>9.1999999999999998E-2</v>
      </c>
      <c r="AC1122" s="46"/>
    </row>
    <row r="1123" spans="1:29" x14ac:dyDescent="0.25">
      <c r="A1123" s="98" t="s">
        <v>3600</v>
      </c>
      <c r="B1123" s="46" t="s">
        <v>162</v>
      </c>
      <c r="C1123" s="46">
        <v>0.25464480874316942</v>
      </c>
      <c r="D1123" s="46">
        <v>0.13770491803278689</v>
      </c>
      <c r="E1123" s="46">
        <v>0.18688524590163935</v>
      </c>
      <c r="F1123" s="46">
        <v>2.5136612021857924E-2</v>
      </c>
      <c r="G1123" s="46">
        <v>0.35081967213114756</v>
      </c>
      <c r="H1123" s="46">
        <v>6.5573770491803279E-3</v>
      </c>
      <c r="I1123" s="46">
        <v>3.825136612021858E-2</v>
      </c>
      <c r="J1123" s="46">
        <v>1</v>
      </c>
      <c r="K1123" s="98">
        <v>915</v>
      </c>
      <c r="L1123" s="98"/>
      <c r="M1123" s="98" t="s">
        <v>162</v>
      </c>
      <c r="N1123" s="98" t="s">
        <v>162</v>
      </c>
      <c r="O1123" s="46">
        <v>0.22700000000000001</v>
      </c>
      <c r="P1123" s="46">
        <v>0.28399999999999997</v>
      </c>
      <c r="Q1123" s="46">
        <v>0.11700000000000001</v>
      </c>
      <c r="R1123" s="46">
        <v>0.16200000000000001</v>
      </c>
      <c r="S1123" s="46">
        <v>0.16300000000000001</v>
      </c>
      <c r="T1123" s="46">
        <v>0.21299999999999999</v>
      </c>
      <c r="U1123" s="46">
        <v>1.7000000000000001E-2</v>
      </c>
      <c r="V1123" s="46">
        <v>3.6999999999999998E-2</v>
      </c>
      <c r="W1123" s="46">
        <v>0.32100000000000001</v>
      </c>
      <c r="X1123" s="46">
        <v>0.38200000000000001</v>
      </c>
      <c r="Y1123" s="46">
        <v>3.0000000000000001E-3</v>
      </c>
      <c r="Z1123" s="46">
        <v>1.4E-2</v>
      </c>
      <c r="AA1123" s="46">
        <v>2.8000000000000001E-2</v>
      </c>
      <c r="AB1123" s="46">
        <v>5.2999999999999999E-2</v>
      </c>
      <c r="AC1123" s="46"/>
    </row>
    <row r="1124" spans="1:29" x14ac:dyDescent="0.25">
      <c r="A1124" s="98" t="s">
        <v>3601</v>
      </c>
      <c r="B1124" s="46" t="s">
        <v>162</v>
      </c>
      <c r="C1124" s="46">
        <v>0.39045553145336226</v>
      </c>
      <c r="D1124" s="46">
        <v>0.40130151843817785</v>
      </c>
      <c r="E1124" s="46">
        <v>8.2429501084598705E-2</v>
      </c>
      <c r="F1124" s="46">
        <v>1.3015184381778741E-2</v>
      </c>
      <c r="G1124" s="46">
        <v>1.735357917570499E-2</v>
      </c>
      <c r="H1124" s="46" t="s">
        <v>162</v>
      </c>
      <c r="I1124" s="46">
        <v>9.5444685466377438E-2</v>
      </c>
      <c r="J1124" s="46">
        <v>0.99999999999999989</v>
      </c>
      <c r="K1124" s="98">
        <v>461</v>
      </c>
      <c r="L1124" s="98"/>
      <c r="M1124" s="98" t="s">
        <v>162</v>
      </c>
      <c r="N1124" s="98" t="s">
        <v>162</v>
      </c>
      <c r="O1124" s="46">
        <v>0.34699999999999998</v>
      </c>
      <c r="P1124" s="46">
        <v>0.436</v>
      </c>
      <c r="Q1124" s="46">
        <v>0.35799999999999998</v>
      </c>
      <c r="R1124" s="46">
        <v>0.44700000000000001</v>
      </c>
      <c r="S1124" s="46">
        <v>6.0999999999999999E-2</v>
      </c>
      <c r="T1124" s="46">
        <v>0.111</v>
      </c>
      <c r="U1124" s="46">
        <v>6.0000000000000001E-3</v>
      </c>
      <c r="V1124" s="46">
        <v>2.8000000000000001E-2</v>
      </c>
      <c r="W1124" s="46">
        <v>8.9999999999999993E-3</v>
      </c>
      <c r="X1124" s="46">
        <v>3.4000000000000002E-2</v>
      </c>
      <c r="Y1124" s="46" t="s">
        <v>162</v>
      </c>
      <c r="Z1124" s="46" t="s">
        <v>162</v>
      </c>
      <c r="AA1124" s="46">
        <v>7.1999999999999995E-2</v>
      </c>
      <c r="AB1124" s="46">
        <v>0.126</v>
      </c>
      <c r="AC1124" s="46"/>
    </row>
    <row r="1125" spans="1:29" x14ac:dyDescent="0.25">
      <c r="A1125" s="98" t="s">
        <v>3602</v>
      </c>
      <c r="B1125" s="46" t="s">
        <v>162</v>
      </c>
      <c r="C1125" s="46">
        <v>0.20294117647058824</v>
      </c>
      <c r="D1125" s="46">
        <v>0.25882352941176473</v>
      </c>
      <c r="E1125" s="46">
        <v>0.19705882352941176</v>
      </c>
      <c r="F1125" s="46">
        <v>4.1176470588235294E-2</v>
      </c>
      <c r="G1125" s="46">
        <v>0.24411764705882352</v>
      </c>
      <c r="H1125" s="46">
        <v>2.9411764705882353E-3</v>
      </c>
      <c r="I1125" s="46">
        <v>5.2941176470588235E-2</v>
      </c>
      <c r="J1125" s="46">
        <v>1</v>
      </c>
      <c r="K1125" s="98">
        <v>340</v>
      </c>
      <c r="L1125" s="98"/>
      <c r="M1125" s="98" t="s">
        <v>162</v>
      </c>
      <c r="N1125" s="98" t="s">
        <v>162</v>
      </c>
      <c r="O1125" s="46">
        <v>0.16400000000000001</v>
      </c>
      <c r="P1125" s="46">
        <v>0.249</v>
      </c>
      <c r="Q1125" s="46">
        <v>0.215</v>
      </c>
      <c r="R1125" s="46">
        <v>0.308</v>
      </c>
      <c r="S1125" s="46">
        <v>0.158</v>
      </c>
      <c r="T1125" s="46">
        <v>0.24299999999999999</v>
      </c>
      <c r="U1125" s="46">
        <v>2.5000000000000001E-2</v>
      </c>
      <c r="V1125" s="46">
        <v>6.8000000000000005E-2</v>
      </c>
      <c r="W1125" s="46">
        <v>0.20100000000000001</v>
      </c>
      <c r="X1125" s="46">
        <v>0.29199999999999998</v>
      </c>
      <c r="Y1125" s="46">
        <v>1E-3</v>
      </c>
      <c r="Z1125" s="46">
        <v>1.6E-2</v>
      </c>
      <c r="AA1125" s="46">
        <v>3.4000000000000002E-2</v>
      </c>
      <c r="AB1125" s="46">
        <v>8.2000000000000003E-2</v>
      </c>
      <c r="AC1125" s="46"/>
    </row>
    <row r="1126" spans="1:29" x14ac:dyDescent="0.25">
      <c r="A1126" s="98" t="s">
        <v>3603</v>
      </c>
      <c r="B1126" s="46" t="s">
        <v>162</v>
      </c>
      <c r="C1126" s="46">
        <v>0.31739130434782609</v>
      </c>
      <c r="D1126" s="46">
        <v>0.13478260869565217</v>
      </c>
      <c r="E1126" s="46">
        <v>0.12608695652173912</v>
      </c>
      <c r="F1126" s="46">
        <v>0.16521739130434782</v>
      </c>
      <c r="G1126" s="46">
        <v>0.2</v>
      </c>
      <c r="H1126" s="46" t="s">
        <v>162</v>
      </c>
      <c r="I1126" s="46">
        <v>5.6521739130434782E-2</v>
      </c>
      <c r="J1126" s="46">
        <v>0.99999999999999989</v>
      </c>
      <c r="K1126" s="98">
        <v>230</v>
      </c>
      <c r="L1126" s="98"/>
      <c r="M1126" s="98" t="s">
        <v>162</v>
      </c>
      <c r="N1126" s="98" t="s">
        <v>162</v>
      </c>
      <c r="O1126" s="46">
        <v>0.26100000000000001</v>
      </c>
      <c r="P1126" s="46">
        <v>0.38</v>
      </c>
      <c r="Q1126" s="46">
        <v>9.7000000000000003E-2</v>
      </c>
      <c r="R1126" s="46">
        <v>0.185</v>
      </c>
      <c r="S1126" s="46">
        <v>8.8999999999999996E-2</v>
      </c>
      <c r="T1126" s="46">
        <v>0.17499999999999999</v>
      </c>
      <c r="U1126" s="46">
        <v>0.123</v>
      </c>
      <c r="V1126" s="46">
        <v>0.219</v>
      </c>
      <c r="W1126" s="46">
        <v>0.153</v>
      </c>
      <c r="X1126" s="46">
        <v>0.25600000000000001</v>
      </c>
      <c r="Y1126" s="46" t="s">
        <v>162</v>
      </c>
      <c r="Z1126" s="46" t="s">
        <v>162</v>
      </c>
      <c r="AA1126" s="46">
        <v>3.3000000000000002E-2</v>
      </c>
      <c r="AB1126" s="46">
        <v>9.4E-2</v>
      </c>
      <c r="AC1126" s="46"/>
    </row>
    <row r="1127" spans="1:29" x14ac:dyDescent="0.25">
      <c r="A1127" s="98" t="s">
        <v>3604</v>
      </c>
      <c r="B1127" s="46" t="s">
        <v>162</v>
      </c>
      <c r="C1127" s="46">
        <v>9.7560975609756101E-2</v>
      </c>
      <c r="D1127" s="46">
        <v>0.15447154471544716</v>
      </c>
      <c r="E1127" s="46">
        <v>0.18292682926829268</v>
      </c>
      <c r="F1127" s="46">
        <v>3.6585365853658534E-2</v>
      </c>
      <c r="G1127" s="46">
        <v>0.47560975609756095</v>
      </c>
      <c r="H1127" s="46">
        <v>1.6260162601626018E-2</v>
      </c>
      <c r="I1127" s="46">
        <v>3.6585365853658534E-2</v>
      </c>
      <c r="J1127" s="46">
        <v>1</v>
      </c>
      <c r="K1127" s="98">
        <v>246</v>
      </c>
      <c r="L1127" s="98"/>
      <c r="M1127" s="98" t="s">
        <v>162</v>
      </c>
      <c r="N1127" s="98" t="s">
        <v>162</v>
      </c>
      <c r="O1127" s="46">
        <v>6.6000000000000003E-2</v>
      </c>
      <c r="P1127" s="46">
        <v>0.14099999999999999</v>
      </c>
      <c r="Q1127" s="46">
        <v>0.115</v>
      </c>
      <c r="R1127" s="46">
        <v>0.20499999999999999</v>
      </c>
      <c r="S1127" s="46">
        <v>0.14000000000000001</v>
      </c>
      <c r="T1127" s="46">
        <v>0.23599999999999999</v>
      </c>
      <c r="U1127" s="46">
        <v>1.9E-2</v>
      </c>
      <c r="V1127" s="46">
        <v>6.8000000000000005E-2</v>
      </c>
      <c r="W1127" s="46">
        <v>0.41399999999999998</v>
      </c>
      <c r="X1127" s="46">
        <v>0.53800000000000003</v>
      </c>
      <c r="Y1127" s="46">
        <v>6.0000000000000001E-3</v>
      </c>
      <c r="Z1127" s="46">
        <v>4.1000000000000002E-2</v>
      </c>
      <c r="AA1127" s="46">
        <v>1.9E-2</v>
      </c>
      <c r="AB1127" s="46">
        <v>6.8000000000000005E-2</v>
      </c>
      <c r="AC1127" s="46"/>
    </row>
    <row r="1128" spans="1:29" x14ac:dyDescent="0.25">
      <c r="A1128" s="98" t="s">
        <v>3605</v>
      </c>
      <c r="B1128" s="46" t="s">
        <v>162</v>
      </c>
      <c r="C1128" s="46">
        <v>0.31124161073825501</v>
      </c>
      <c r="D1128" s="46">
        <v>0.35486577181208051</v>
      </c>
      <c r="E1128" s="46">
        <v>0.12080536912751678</v>
      </c>
      <c r="F1128" s="46">
        <v>4.0268456375838924E-2</v>
      </c>
      <c r="G1128" s="46">
        <v>7.9697986577181204E-2</v>
      </c>
      <c r="H1128" s="46">
        <v>3.3557046979865771E-3</v>
      </c>
      <c r="I1128" s="46">
        <v>8.9765100671140935E-2</v>
      </c>
      <c r="J1128" s="46">
        <v>1</v>
      </c>
      <c r="K1128" s="98">
        <v>1192</v>
      </c>
      <c r="L1128" s="98"/>
      <c r="M1128" s="98" t="s">
        <v>162</v>
      </c>
      <c r="N1128" s="98" t="s">
        <v>162</v>
      </c>
      <c r="O1128" s="46">
        <v>0.28599999999999998</v>
      </c>
      <c r="P1128" s="46">
        <v>0.33800000000000002</v>
      </c>
      <c r="Q1128" s="46">
        <v>0.32800000000000001</v>
      </c>
      <c r="R1128" s="46">
        <v>0.38200000000000001</v>
      </c>
      <c r="S1128" s="46">
        <v>0.104</v>
      </c>
      <c r="T1128" s="46">
        <v>0.14099999999999999</v>
      </c>
      <c r="U1128" s="46">
        <v>3.1E-2</v>
      </c>
      <c r="V1128" s="46">
        <v>5.2999999999999999E-2</v>
      </c>
      <c r="W1128" s="46">
        <v>6.6000000000000003E-2</v>
      </c>
      <c r="X1128" s="46">
        <v>9.6000000000000002E-2</v>
      </c>
      <c r="Y1128" s="46">
        <v>1E-3</v>
      </c>
      <c r="Z1128" s="46">
        <v>8.9999999999999993E-3</v>
      </c>
      <c r="AA1128" s="46">
        <v>7.4999999999999997E-2</v>
      </c>
      <c r="AB1128" s="46">
        <v>0.107</v>
      </c>
      <c r="AC1128" s="46"/>
    </row>
    <row r="1129" spans="1:29" x14ac:dyDescent="0.25">
      <c r="A1129" s="98" t="s">
        <v>3606</v>
      </c>
      <c r="B1129" s="46" t="s">
        <v>162</v>
      </c>
      <c r="C1129" s="46">
        <v>0.46491228070175439</v>
      </c>
      <c r="D1129" s="46">
        <v>0.27192982456140352</v>
      </c>
      <c r="E1129" s="46">
        <v>0.12280701754385964</v>
      </c>
      <c r="F1129" s="46">
        <v>1.7543859649122806E-2</v>
      </c>
      <c r="G1129" s="46">
        <v>5.2631578947368418E-2</v>
      </c>
      <c r="H1129" s="46" t="s">
        <v>162</v>
      </c>
      <c r="I1129" s="46">
        <v>7.0175438596491224E-2</v>
      </c>
      <c r="J1129" s="46">
        <v>1</v>
      </c>
      <c r="K1129" s="98">
        <v>228</v>
      </c>
      <c r="L1129" s="98"/>
      <c r="M1129" s="98" t="s">
        <v>162</v>
      </c>
      <c r="N1129" s="98" t="s">
        <v>162</v>
      </c>
      <c r="O1129" s="46">
        <v>0.40100000000000002</v>
      </c>
      <c r="P1129" s="46">
        <v>0.53</v>
      </c>
      <c r="Q1129" s="46">
        <v>0.218</v>
      </c>
      <c r="R1129" s="46">
        <v>0.33300000000000002</v>
      </c>
      <c r="S1129" s="46">
        <v>8.5999999999999993E-2</v>
      </c>
      <c r="T1129" s="46">
        <v>0.17199999999999999</v>
      </c>
      <c r="U1129" s="46">
        <v>7.0000000000000001E-3</v>
      </c>
      <c r="V1129" s="46">
        <v>4.3999999999999997E-2</v>
      </c>
      <c r="W1129" s="46">
        <v>0.03</v>
      </c>
      <c r="X1129" s="46">
        <v>0.09</v>
      </c>
      <c r="Y1129" s="46" t="s">
        <v>162</v>
      </c>
      <c r="Z1129" s="46" t="s">
        <v>162</v>
      </c>
      <c r="AA1129" s="46">
        <v>4.3999999999999997E-2</v>
      </c>
      <c r="AB1129" s="46">
        <v>0.111</v>
      </c>
      <c r="AC1129" s="46"/>
    </row>
    <row r="1130" spans="1:29" x14ac:dyDescent="0.25">
      <c r="A1130" s="98" t="s">
        <v>3607</v>
      </c>
      <c r="B1130" s="46">
        <v>4.8131247283789654E-2</v>
      </c>
      <c r="C1130" s="46">
        <v>0.26792698826597133</v>
      </c>
      <c r="D1130" s="46">
        <v>0.22164276401564537</v>
      </c>
      <c r="E1130" s="46">
        <v>0.15493263798348544</v>
      </c>
      <c r="F1130" s="46">
        <v>4.1938287700999569E-2</v>
      </c>
      <c r="G1130" s="46">
        <v>0.19143850499782702</v>
      </c>
      <c r="H1130" s="46">
        <v>4.3459365493263794E-3</v>
      </c>
      <c r="I1130" s="46">
        <v>6.9643633202955232E-2</v>
      </c>
      <c r="J1130" s="46">
        <v>0.99999999999999989</v>
      </c>
      <c r="K1130" s="98">
        <v>9204</v>
      </c>
      <c r="L1130" s="98"/>
      <c r="M1130" s="98">
        <v>4.3999999999999997E-2</v>
      </c>
      <c r="N1130" s="98">
        <v>5.2999999999999999E-2</v>
      </c>
      <c r="O1130" s="46">
        <v>0.25900000000000001</v>
      </c>
      <c r="P1130" s="46">
        <v>0.27700000000000002</v>
      </c>
      <c r="Q1130" s="46">
        <v>0.21299999999999999</v>
      </c>
      <c r="R1130" s="46">
        <v>0.23</v>
      </c>
      <c r="S1130" s="46">
        <v>0.14799999999999999</v>
      </c>
      <c r="T1130" s="46">
        <v>0.16200000000000001</v>
      </c>
      <c r="U1130" s="46">
        <v>3.7999999999999999E-2</v>
      </c>
      <c r="V1130" s="46">
        <v>4.5999999999999999E-2</v>
      </c>
      <c r="W1130" s="46">
        <v>0.184</v>
      </c>
      <c r="X1130" s="46">
        <v>0.2</v>
      </c>
      <c r="Y1130" s="46">
        <v>3.0000000000000001E-3</v>
      </c>
      <c r="Z1130" s="46">
        <v>6.0000000000000001E-3</v>
      </c>
      <c r="AA1130" s="46">
        <v>6.5000000000000002E-2</v>
      </c>
      <c r="AB1130" s="46">
        <v>7.4999999999999997E-2</v>
      </c>
      <c r="AC1130" s="46"/>
    </row>
    <row r="1131" spans="1:29" x14ac:dyDescent="0.25">
      <c r="A1131" s="98" t="s">
        <v>3608</v>
      </c>
      <c r="B1131" s="46" t="s">
        <v>162</v>
      </c>
      <c r="C1131" s="46">
        <v>0.20476190476190476</v>
      </c>
      <c r="D1131" s="46">
        <v>0.23809523809523808</v>
      </c>
      <c r="E1131" s="46">
        <v>0.22857142857142856</v>
      </c>
      <c r="F1131" s="46">
        <v>6.1904761904761907E-2</v>
      </c>
      <c r="G1131" s="46">
        <v>0.20952380952380953</v>
      </c>
      <c r="H1131" s="46">
        <v>4.7619047619047623E-3</v>
      </c>
      <c r="I1131" s="46">
        <v>5.2380952380952382E-2</v>
      </c>
      <c r="J1131" s="46">
        <v>1</v>
      </c>
      <c r="K1131" s="98">
        <v>210</v>
      </c>
      <c r="L1131" s="98"/>
      <c r="M1131" s="98" t="s">
        <v>162</v>
      </c>
      <c r="N1131" s="98" t="s">
        <v>162</v>
      </c>
      <c r="O1131" s="46">
        <v>0.156</v>
      </c>
      <c r="P1131" s="46">
        <v>0.26400000000000001</v>
      </c>
      <c r="Q1131" s="46">
        <v>0.186</v>
      </c>
      <c r="R1131" s="46">
        <v>0.3</v>
      </c>
      <c r="S1131" s="46">
        <v>0.17699999999999999</v>
      </c>
      <c r="T1131" s="46">
        <v>0.28999999999999998</v>
      </c>
      <c r="U1131" s="46">
        <v>3.6999999999999998E-2</v>
      </c>
      <c r="V1131" s="46">
        <v>0.10299999999999999</v>
      </c>
      <c r="W1131" s="46">
        <v>0.16</v>
      </c>
      <c r="X1131" s="46">
        <v>0.27</v>
      </c>
      <c r="Y1131" s="46">
        <v>1E-3</v>
      </c>
      <c r="Z1131" s="46">
        <v>2.5999999999999999E-2</v>
      </c>
      <c r="AA1131" s="46">
        <v>2.9000000000000001E-2</v>
      </c>
      <c r="AB1131" s="46">
        <v>9.0999999999999998E-2</v>
      </c>
      <c r="AC1131" s="46"/>
    </row>
    <row r="1132" spans="1:29" x14ac:dyDescent="0.25">
      <c r="A1132" s="98" t="s">
        <v>3609</v>
      </c>
      <c r="B1132" s="46" t="s">
        <v>162</v>
      </c>
      <c r="C1132" s="46">
        <v>0.26377952755905509</v>
      </c>
      <c r="D1132" s="46">
        <v>0.30118110236220474</v>
      </c>
      <c r="E1132" s="46">
        <v>0.10826771653543307</v>
      </c>
      <c r="F1132" s="46">
        <v>0.11023622047244094</v>
      </c>
      <c r="G1132" s="46">
        <v>0.16338582677165353</v>
      </c>
      <c r="H1132" s="46">
        <v>9.8425196850393699E-3</v>
      </c>
      <c r="I1132" s="46">
        <v>4.3307086614173228E-2</v>
      </c>
      <c r="J1132" s="46">
        <v>1</v>
      </c>
      <c r="K1132" s="98">
        <v>508</v>
      </c>
      <c r="L1132" s="98"/>
      <c r="M1132" s="98" t="s">
        <v>162</v>
      </c>
      <c r="N1132" s="98" t="s">
        <v>162</v>
      </c>
      <c r="O1132" s="46">
        <v>0.22700000000000001</v>
      </c>
      <c r="P1132" s="46">
        <v>0.30399999999999999</v>
      </c>
      <c r="Q1132" s="46">
        <v>0.26300000000000001</v>
      </c>
      <c r="R1132" s="46">
        <v>0.34200000000000003</v>
      </c>
      <c r="S1132" s="46">
        <v>8.4000000000000005E-2</v>
      </c>
      <c r="T1132" s="46">
        <v>0.13800000000000001</v>
      </c>
      <c r="U1132" s="46">
        <v>8.5999999999999993E-2</v>
      </c>
      <c r="V1132" s="46">
        <v>0.14000000000000001</v>
      </c>
      <c r="W1132" s="46">
        <v>0.13400000000000001</v>
      </c>
      <c r="X1132" s="46">
        <v>0.19800000000000001</v>
      </c>
      <c r="Y1132" s="46">
        <v>4.0000000000000001E-3</v>
      </c>
      <c r="Z1132" s="46">
        <v>2.3E-2</v>
      </c>
      <c r="AA1132" s="46">
        <v>2.9000000000000001E-2</v>
      </c>
      <c r="AB1132" s="46">
        <v>6.5000000000000002E-2</v>
      </c>
      <c r="AC1132" s="46"/>
    </row>
    <row r="1133" spans="1:29" x14ac:dyDescent="0.25">
      <c r="A1133" s="98" t="s">
        <v>3610</v>
      </c>
      <c r="B1133" s="46" t="s">
        <v>162</v>
      </c>
      <c r="C1133" s="46">
        <v>0.10301507537688442</v>
      </c>
      <c r="D1133" s="46">
        <v>0.20351758793969849</v>
      </c>
      <c r="E1133" s="46">
        <v>7.0351758793969849E-2</v>
      </c>
      <c r="F1133" s="46">
        <v>3.015075376884422E-2</v>
      </c>
      <c r="G1133" s="46">
        <v>0.54773869346733672</v>
      </c>
      <c r="H1133" s="46">
        <v>3.015075376884422E-2</v>
      </c>
      <c r="I1133" s="46">
        <v>1.507537688442211E-2</v>
      </c>
      <c r="J1133" s="46">
        <v>1</v>
      </c>
      <c r="K1133" s="98">
        <v>398</v>
      </c>
      <c r="L1133" s="98"/>
      <c r="M1133" s="98" t="s">
        <v>162</v>
      </c>
      <c r="N1133" s="98" t="s">
        <v>162</v>
      </c>
      <c r="O1133" s="46">
        <v>7.6999999999999999E-2</v>
      </c>
      <c r="P1133" s="46">
        <v>0.13700000000000001</v>
      </c>
      <c r="Q1133" s="46">
        <v>0.16700000000000001</v>
      </c>
      <c r="R1133" s="46">
        <v>0.246</v>
      </c>
      <c r="S1133" s="46">
        <v>4.9000000000000002E-2</v>
      </c>
      <c r="T1133" s="46">
        <v>0.1</v>
      </c>
      <c r="U1133" s="46">
        <v>1.7000000000000001E-2</v>
      </c>
      <c r="V1133" s="46">
        <v>5.1999999999999998E-2</v>
      </c>
      <c r="W1133" s="46">
        <v>0.499</v>
      </c>
      <c r="X1133" s="46">
        <v>0.59599999999999997</v>
      </c>
      <c r="Y1133" s="46">
        <v>1.7000000000000001E-2</v>
      </c>
      <c r="Z1133" s="46">
        <v>5.1999999999999998E-2</v>
      </c>
      <c r="AA1133" s="46">
        <v>7.0000000000000001E-3</v>
      </c>
      <c r="AB1133" s="46">
        <v>3.2000000000000001E-2</v>
      </c>
      <c r="AC1133" s="46"/>
    </row>
    <row r="1134" spans="1:29" x14ac:dyDescent="0.25">
      <c r="A1134" s="98" t="s">
        <v>3611</v>
      </c>
      <c r="B1134" s="46">
        <v>2.4174053182917004E-3</v>
      </c>
      <c r="C1134" s="46">
        <v>8.0580177276390005E-4</v>
      </c>
      <c r="D1134" s="46">
        <v>0.68009669621273172</v>
      </c>
      <c r="E1134" s="46">
        <v>0.25946817082997581</v>
      </c>
      <c r="F1134" s="46">
        <v>2.4174053182917004E-3</v>
      </c>
      <c r="G1134" s="46">
        <v>8.8638195004029016E-3</v>
      </c>
      <c r="H1134" s="46" t="s">
        <v>162</v>
      </c>
      <c r="I1134" s="46">
        <v>4.5930701047542308E-2</v>
      </c>
      <c r="J1134" s="46">
        <v>1</v>
      </c>
      <c r="K1134" s="98">
        <v>1241</v>
      </c>
      <c r="L1134" s="98"/>
      <c r="M1134" s="98">
        <v>1E-3</v>
      </c>
      <c r="N1134" s="98">
        <v>7.0000000000000001E-3</v>
      </c>
      <c r="O1134" s="46">
        <v>0</v>
      </c>
      <c r="P1134" s="46">
        <v>5.0000000000000001E-3</v>
      </c>
      <c r="Q1134" s="46">
        <v>0.65400000000000003</v>
      </c>
      <c r="R1134" s="46">
        <v>0.70499999999999996</v>
      </c>
      <c r="S1134" s="46">
        <v>0.23599999999999999</v>
      </c>
      <c r="T1134" s="46">
        <v>0.28499999999999998</v>
      </c>
      <c r="U1134" s="46">
        <v>1E-3</v>
      </c>
      <c r="V1134" s="46">
        <v>7.0000000000000001E-3</v>
      </c>
      <c r="W1134" s="46">
        <v>5.0000000000000001E-3</v>
      </c>
      <c r="X1134" s="46">
        <v>1.6E-2</v>
      </c>
      <c r="Y1134" s="46" t="s">
        <v>162</v>
      </c>
      <c r="Z1134" s="46" t="s">
        <v>162</v>
      </c>
      <c r="AA1134" s="46">
        <v>3.5999999999999997E-2</v>
      </c>
      <c r="AB1134" s="46">
        <v>5.8999999999999997E-2</v>
      </c>
      <c r="AC1134" s="46"/>
    </row>
    <row r="1135" spans="1:29" x14ac:dyDescent="0.25">
      <c r="A1135" s="98" t="s">
        <v>3612</v>
      </c>
      <c r="B1135" s="46">
        <v>6.9020021074815599E-2</v>
      </c>
      <c r="C1135" s="46">
        <v>0.24604847207586933</v>
      </c>
      <c r="D1135" s="46">
        <v>0.23182297154899895</v>
      </c>
      <c r="E1135" s="46">
        <v>9.9051633298208638E-2</v>
      </c>
      <c r="F1135" s="46">
        <v>6.5858798735511065E-2</v>
      </c>
      <c r="G1135" s="46">
        <v>0.25395152792413067</v>
      </c>
      <c r="H1135" s="46">
        <v>4.7418335089567968E-3</v>
      </c>
      <c r="I1135" s="46">
        <v>2.9504741833508957E-2</v>
      </c>
      <c r="J1135" s="46">
        <v>1</v>
      </c>
      <c r="K1135" s="98">
        <v>1898</v>
      </c>
      <c r="L1135" s="98"/>
      <c r="M1135" s="98">
        <v>5.8000000000000003E-2</v>
      </c>
      <c r="N1135" s="98">
        <v>8.1000000000000003E-2</v>
      </c>
      <c r="O1135" s="46">
        <v>0.22700000000000001</v>
      </c>
      <c r="P1135" s="46">
        <v>0.26600000000000001</v>
      </c>
      <c r="Q1135" s="46">
        <v>0.21299999999999999</v>
      </c>
      <c r="R1135" s="46">
        <v>0.251</v>
      </c>
      <c r="S1135" s="46">
        <v>8.5999999999999993E-2</v>
      </c>
      <c r="T1135" s="46">
        <v>0.113</v>
      </c>
      <c r="U1135" s="46">
        <v>5.6000000000000001E-2</v>
      </c>
      <c r="V1135" s="46">
        <v>7.8E-2</v>
      </c>
      <c r="W1135" s="46">
        <v>0.23499999999999999</v>
      </c>
      <c r="X1135" s="46">
        <v>0.27400000000000002</v>
      </c>
      <c r="Y1135" s="46">
        <v>2E-3</v>
      </c>
      <c r="Z1135" s="46">
        <v>8.9999999999999993E-3</v>
      </c>
      <c r="AA1135" s="46">
        <v>2.3E-2</v>
      </c>
      <c r="AB1135" s="46">
        <v>3.7999999999999999E-2</v>
      </c>
      <c r="AC1135" s="46"/>
    </row>
    <row r="1136" spans="1:29" x14ac:dyDescent="0.25">
      <c r="A1136" s="98" t="s">
        <v>3613</v>
      </c>
      <c r="B1136" s="46">
        <v>0.29254631624299871</v>
      </c>
      <c r="C1136" s="46">
        <v>0.42137009909521755</v>
      </c>
      <c r="D1136" s="46">
        <v>0.13442481688927185</v>
      </c>
      <c r="E1136" s="46">
        <v>3.6191296854803962E-2</v>
      </c>
      <c r="F1136" s="46">
        <v>1.7233950883239983E-3</v>
      </c>
      <c r="G1136" s="46">
        <v>5.2132701421800945E-2</v>
      </c>
      <c r="H1136" s="46">
        <v>3.4467901766479965E-3</v>
      </c>
      <c r="I1136" s="46">
        <v>5.8164584230934943E-2</v>
      </c>
      <c r="J1136" s="46">
        <v>0.99999999999999989</v>
      </c>
      <c r="K1136" s="98">
        <v>2321</v>
      </c>
      <c r="L1136" s="98"/>
      <c r="M1136" s="98">
        <v>0.27400000000000002</v>
      </c>
      <c r="N1136" s="98">
        <v>0.311</v>
      </c>
      <c r="O1136" s="46">
        <v>0.40100000000000002</v>
      </c>
      <c r="P1136" s="46">
        <v>0.442</v>
      </c>
      <c r="Q1136" s="46">
        <v>0.121</v>
      </c>
      <c r="R1136" s="46">
        <v>0.14899999999999999</v>
      </c>
      <c r="S1136" s="46">
        <v>2.9000000000000001E-2</v>
      </c>
      <c r="T1136" s="46">
        <v>4.4999999999999998E-2</v>
      </c>
      <c r="U1136" s="46">
        <v>1E-3</v>
      </c>
      <c r="V1136" s="46">
        <v>4.0000000000000001E-3</v>
      </c>
      <c r="W1136" s="46">
        <v>4.3999999999999997E-2</v>
      </c>
      <c r="X1136" s="46">
        <v>6.2E-2</v>
      </c>
      <c r="Y1136" s="46">
        <v>2E-3</v>
      </c>
      <c r="Z1136" s="46">
        <v>7.0000000000000001E-3</v>
      </c>
      <c r="AA1136" s="46">
        <v>4.9000000000000002E-2</v>
      </c>
      <c r="AB1136" s="46">
        <v>6.8000000000000005E-2</v>
      </c>
      <c r="AC1136" s="46"/>
    </row>
    <row r="1137" spans="1:29" x14ac:dyDescent="0.25">
      <c r="A1137" s="98" t="s">
        <v>3614</v>
      </c>
      <c r="B1137" s="46" t="s">
        <v>162</v>
      </c>
      <c r="C1137" s="46">
        <v>0.21534653465346534</v>
      </c>
      <c r="D1137" s="46">
        <v>0.21287128712871287</v>
      </c>
      <c r="E1137" s="46">
        <v>0.17141089108910892</v>
      </c>
      <c r="F1137" s="46">
        <v>3.0321782178217821E-2</v>
      </c>
      <c r="G1137" s="46">
        <v>0.32982673267326734</v>
      </c>
      <c r="H1137" s="46">
        <v>6.8069306930693069E-3</v>
      </c>
      <c r="I1137" s="46">
        <v>3.3415841584158418E-2</v>
      </c>
      <c r="J1137" s="46">
        <v>1</v>
      </c>
      <c r="K1137" s="98">
        <v>1616</v>
      </c>
      <c r="L1137" s="98"/>
      <c r="M1137" s="98" t="s">
        <v>162</v>
      </c>
      <c r="N1137" s="98" t="s">
        <v>162</v>
      </c>
      <c r="O1137" s="46">
        <v>0.19600000000000001</v>
      </c>
      <c r="P1137" s="46">
        <v>0.23599999999999999</v>
      </c>
      <c r="Q1137" s="46">
        <v>0.19400000000000001</v>
      </c>
      <c r="R1137" s="46">
        <v>0.23300000000000001</v>
      </c>
      <c r="S1137" s="46">
        <v>0.154</v>
      </c>
      <c r="T1137" s="46">
        <v>0.191</v>
      </c>
      <c r="U1137" s="46">
        <v>2.3E-2</v>
      </c>
      <c r="V1137" s="46">
        <v>0.04</v>
      </c>
      <c r="W1137" s="46">
        <v>0.307</v>
      </c>
      <c r="X1137" s="46">
        <v>0.35299999999999998</v>
      </c>
      <c r="Y1137" s="46">
        <v>4.0000000000000001E-3</v>
      </c>
      <c r="Z1137" s="46">
        <v>1.2E-2</v>
      </c>
      <c r="AA1137" s="46">
        <v>2.5999999999999999E-2</v>
      </c>
      <c r="AB1137" s="46">
        <v>4.2999999999999997E-2</v>
      </c>
      <c r="AC1137" s="46"/>
    </row>
    <row r="1138" spans="1:29" x14ac:dyDescent="0.25">
      <c r="A1138" s="98" t="s">
        <v>3615</v>
      </c>
      <c r="B1138" s="46" t="s">
        <v>162</v>
      </c>
      <c r="C1138" s="46">
        <v>0.45490196078431372</v>
      </c>
      <c r="D1138" s="46">
        <v>0.37516339869281046</v>
      </c>
      <c r="E1138" s="46">
        <v>6.1437908496732023E-2</v>
      </c>
      <c r="F1138" s="46">
        <v>5.2287581699346402E-3</v>
      </c>
      <c r="G1138" s="46">
        <v>2.7450980392156862E-2</v>
      </c>
      <c r="H1138" s="46" t="s">
        <v>162</v>
      </c>
      <c r="I1138" s="46">
        <v>7.5816993464052282E-2</v>
      </c>
      <c r="J1138" s="46">
        <v>0.99999999999999989</v>
      </c>
      <c r="K1138" s="98">
        <v>765</v>
      </c>
      <c r="L1138" s="98"/>
      <c r="M1138" s="98" t="s">
        <v>162</v>
      </c>
      <c r="N1138" s="98" t="s">
        <v>162</v>
      </c>
      <c r="O1138" s="46">
        <v>0.42</v>
      </c>
      <c r="P1138" s="46">
        <v>0.49</v>
      </c>
      <c r="Q1138" s="46">
        <v>0.34200000000000003</v>
      </c>
      <c r="R1138" s="46">
        <v>0.41</v>
      </c>
      <c r="S1138" s="46">
        <v>4.7E-2</v>
      </c>
      <c r="T1138" s="46">
        <v>8.1000000000000003E-2</v>
      </c>
      <c r="U1138" s="46">
        <v>2E-3</v>
      </c>
      <c r="V1138" s="46">
        <v>1.2999999999999999E-2</v>
      </c>
      <c r="W1138" s="46">
        <v>1.7999999999999999E-2</v>
      </c>
      <c r="X1138" s="46">
        <v>4.2000000000000003E-2</v>
      </c>
      <c r="Y1138" s="46" t="s">
        <v>162</v>
      </c>
      <c r="Z1138" s="46" t="s">
        <v>162</v>
      </c>
      <c r="AA1138" s="46">
        <v>5.8999999999999997E-2</v>
      </c>
      <c r="AB1138" s="46">
        <v>9.7000000000000003E-2</v>
      </c>
      <c r="AC1138" s="46"/>
    </row>
    <row r="1139" spans="1:29" x14ac:dyDescent="0.25">
      <c r="A1139" s="98" t="s">
        <v>3616</v>
      </c>
      <c r="B1139" s="46" t="s">
        <v>162</v>
      </c>
      <c r="C1139" s="46">
        <v>0.14957983193277311</v>
      </c>
      <c r="D1139" s="46">
        <v>0.31428571428571428</v>
      </c>
      <c r="E1139" s="46">
        <v>0.14957983193277311</v>
      </c>
      <c r="F1139" s="46">
        <v>3.6974789915966387E-2</v>
      </c>
      <c r="G1139" s="46">
        <v>0.31260504201680672</v>
      </c>
      <c r="H1139" s="46">
        <v>1.6806722689075631E-3</v>
      </c>
      <c r="I1139" s="46">
        <v>3.5294117647058823E-2</v>
      </c>
      <c r="J1139" s="46">
        <v>1</v>
      </c>
      <c r="K1139" s="98">
        <v>595</v>
      </c>
      <c r="L1139" s="98"/>
      <c r="M1139" s="98" t="s">
        <v>162</v>
      </c>
      <c r="N1139" s="98" t="s">
        <v>162</v>
      </c>
      <c r="O1139" s="46">
        <v>0.123</v>
      </c>
      <c r="P1139" s="46">
        <v>0.18</v>
      </c>
      <c r="Q1139" s="46">
        <v>0.27800000000000002</v>
      </c>
      <c r="R1139" s="46">
        <v>0.35299999999999998</v>
      </c>
      <c r="S1139" s="46">
        <v>0.123</v>
      </c>
      <c r="T1139" s="46">
        <v>0.18</v>
      </c>
      <c r="U1139" s="46">
        <v>2.5000000000000001E-2</v>
      </c>
      <c r="V1139" s="46">
        <v>5.5E-2</v>
      </c>
      <c r="W1139" s="46">
        <v>0.27700000000000002</v>
      </c>
      <c r="X1139" s="46">
        <v>0.35099999999999998</v>
      </c>
      <c r="Y1139" s="46">
        <v>0</v>
      </c>
      <c r="Z1139" s="46">
        <v>8.9999999999999993E-3</v>
      </c>
      <c r="AA1139" s="46">
        <v>2.3E-2</v>
      </c>
      <c r="AB1139" s="46">
        <v>5.2999999999999999E-2</v>
      </c>
      <c r="AC1139" s="46"/>
    </row>
    <row r="1140" spans="1:29" x14ac:dyDescent="0.25">
      <c r="A1140" s="98" t="s">
        <v>3617</v>
      </c>
      <c r="B1140" s="46" t="s">
        <v>162</v>
      </c>
      <c r="C1140" s="46">
        <v>0.22413793103448276</v>
      </c>
      <c r="D1140" s="46">
        <v>0.19540229885057472</v>
      </c>
      <c r="E1140" s="46">
        <v>0.14367816091954022</v>
      </c>
      <c r="F1140" s="46">
        <v>0.17241379310344829</v>
      </c>
      <c r="G1140" s="46">
        <v>0.22701149425287356</v>
      </c>
      <c r="H1140" s="46">
        <v>2.8735632183908046E-3</v>
      </c>
      <c r="I1140" s="46">
        <v>3.4482758620689655E-2</v>
      </c>
      <c r="J1140" s="46">
        <v>1</v>
      </c>
      <c r="K1140" s="98">
        <v>348</v>
      </c>
      <c r="L1140" s="98"/>
      <c r="M1140" s="98" t="s">
        <v>162</v>
      </c>
      <c r="N1140" s="98" t="s">
        <v>162</v>
      </c>
      <c r="O1140" s="46">
        <v>0.183</v>
      </c>
      <c r="P1140" s="46">
        <v>0.27100000000000002</v>
      </c>
      <c r="Q1140" s="46">
        <v>0.157</v>
      </c>
      <c r="R1140" s="46">
        <v>0.24</v>
      </c>
      <c r="S1140" s="46">
        <v>0.111</v>
      </c>
      <c r="T1140" s="46">
        <v>0.184</v>
      </c>
      <c r="U1140" s="46">
        <v>0.13600000000000001</v>
      </c>
      <c r="V1140" s="46">
        <v>0.216</v>
      </c>
      <c r="W1140" s="46">
        <v>0.186</v>
      </c>
      <c r="X1140" s="46">
        <v>0.27400000000000002</v>
      </c>
      <c r="Y1140" s="46">
        <v>1E-3</v>
      </c>
      <c r="Z1140" s="46">
        <v>1.6E-2</v>
      </c>
      <c r="AA1140" s="46">
        <v>0.02</v>
      </c>
      <c r="AB1140" s="46">
        <v>5.8999999999999997E-2</v>
      </c>
      <c r="AC1140" s="46"/>
    </row>
    <row r="1141" spans="1:29" x14ac:dyDescent="0.25">
      <c r="A1141" s="98" t="s">
        <v>3618</v>
      </c>
      <c r="B1141" s="46" t="s">
        <v>162</v>
      </c>
      <c r="C1141" s="46">
        <v>0.12745098039215685</v>
      </c>
      <c r="D1141" s="46">
        <v>0.19607843137254902</v>
      </c>
      <c r="E1141" s="46">
        <v>0.11764705882352941</v>
      </c>
      <c r="F1141" s="46">
        <v>2.9411764705882353E-2</v>
      </c>
      <c r="G1141" s="46">
        <v>0.47303921568627449</v>
      </c>
      <c r="H1141" s="46">
        <v>1.4705882352941176E-2</v>
      </c>
      <c r="I1141" s="46">
        <v>4.1666666666666664E-2</v>
      </c>
      <c r="J1141" s="46">
        <v>0.99999999999999989</v>
      </c>
      <c r="K1141" s="98">
        <v>408</v>
      </c>
      <c r="L1141" s="98"/>
      <c r="M1141" s="98" t="s">
        <v>162</v>
      </c>
      <c r="N1141" s="98" t="s">
        <v>162</v>
      </c>
      <c r="O1141" s="46">
        <v>9.9000000000000005E-2</v>
      </c>
      <c r="P1141" s="46">
        <v>0.16300000000000001</v>
      </c>
      <c r="Q1141" s="46">
        <v>0.16</v>
      </c>
      <c r="R1141" s="46">
        <v>0.23699999999999999</v>
      </c>
      <c r="S1141" s="46">
        <v>0.09</v>
      </c>
      <c r="T1141" s="46">
        <v>0.153</v>
      </c>
      <c r="U1141" s="46">
        <v>1.7000000000000001E-2</v>
      </c>
      <c r="V1141" s="46">
        <v>5.0999999999999997E-2</v>
      </c>
      <c r="W1141" s="46">
        <v>0.42499999999999999</v>
      </c>
      <c r="X1141" s="46">
        <v>0.52200000000000002</v>
      </c>
      <c r="Y1141" s="46">
        <v>7.0000000000000001E-3</v>
      </c>
      <c r="Z1141" s="46">
        <v>3.2000000000000001E-2</v>
      </c>
      <c r="AA1141" s="46">
        <v>2.5999999999999999E-2</v>
      </c>
      <c r="AB1141" s="46">
        <v>6.6000000000000003E-2</v>
      </c>
      <c r="AC1141" s="46"/>
    </row>
    <row r="1142" spans="1:29" x14ac:dyDescent="0.25">
      <c r="A1142" s="98" t="s">
        <v>3619</v>
      </c>
      <c r="B1142" s="46" t="s">
        <v>162</v>
      </c>
      <c r="C1142" s="46">
        <v>0.21611721611721613</v>
      </c>
      <c r="D1142" s="46">
        <v>0.45054945054945056</v>
      </c>
      <c r="E1142" s="46">
        <v>0.12454212454212454</v>
      </c>
      <c r="F1142" s="46">
        <v>2.564102564102564E-2</v>
      </c>
      <c r="G1142" s="46">
        <v>0.12454212454212454</v>
      </c>
      <c r="H1142" s="46">
        <v>3.1397174254317113E-3</v>
      </c>
      <c r="I1142" s="46">
        <v>5.5468341182626897E-2</v>
      </c>
      <c r="J1142" s="46">
        <v>1.0000000000000002</v>
      </c>
      <c r="K1142" s="98">
        <v>1911</v>
      </c>
      <c r="L1142" s="98"/>
      <c r="M1142" s="98" t="s">
        <v>162</v>
      </c>
      <c r="N1142" s="98" t="s">
        <v>162</v>
      </c>
      <c r="O1142" s="46">
        <v>0.19800000000000001</v>
      </c>
      <c r="P1142" s="46">
        <v>0.23499999999999999</v>
      </c>
      <c r="Q1142" s="46">
        <v>0.42799999999999999</v>
      </c>
      <c r="R1142" s="46">
        <v>0.47299999999999998</v>
      </c>
      <c r="S1142" s="46">
        <v>0.11</v>
      </c>
      <c r="T1142" s="46">
        <v>0.14000000000000001</v>
      </c>
      <c r="U1142" s="46">
        <v>1.9E-2</v>
      </c>
      <c r="V1142" s="46">
        <v>3.4000000000000002E-2</v>
      </c>
      <c r="W1142" s="46">
        <v>0.11</v>
      </c>
      <c r="X1142" s="46">
        <v>0.14000000000000001</v>
      </c>
      <c r="Y1142" s="46">
        <v>1E-3</v>
      </c>
      <c r="Z1142" s="46">
        <v>7.0000000000000001E-3</v>
      </c>
      <c r="AA1142" s="46">
        <v>4.5999999999999999E-2</v>
      </c>
      <c r="AB1142" s="46">
        <v>6.7000000000000004E-2</v>
      </c>
      <c r="AC1142" s="46"/>
    </row>
    <row r="1143" spans="1:29" x14ac:dyDescent="0.25">
      <c r="A1143" s="98" t="s">
        <v>3620</v>
      </c>
      <c r="B1143" s="46" t="s">
        <v>162</v>
      </c>
      <c r="C1143" s="46">
        <v>0.3324175824175824</v>
      </c>
      <c r="D1143" s="46">
        <v>0.44780219780219782</v>
      </c>
      <c r="E1143" s="46">
        <v>8.7912087912087919E-2</v>
      </c>
      <c r="F1143" s="46">
        <v>2.197802197802198E-2</v>
      </c>
      <c r="G1143" s="46">
        <v>7.4175824175824176E-2</v>
      </c>
      <c r="H1143" s="46" t="s">
        <v>162</v>
      </c>
      <c r="I1143" s="46">
        <v>3.5714285714285712E-2</v>
      </c>
      <c r="J1143" s="46">
        <v>1</v>
      </c>
      <c r="K1143" s="98">
        <v>364</v>
      </c>
      <c r="L1143" s="98"/>
      <c r="M1143" s="98" t="s">
        <v>162</v>
      </c>
      <c r="N1143" s="98" t="s">
        <v>162</v>
      </c>
      <c r="O1143" s="46">
        <v>0.28599999999999998</v>
      </c>
      <c r="P1143" s="46">
        <v>0.38200000000000001</v>
      </c>
      <c r="Q1143" s="46">
        <v>0.39800000000000002</v>
      </c>
      <c r="R1143" s="46">
        <v>0.499</v>
      </c>
      <c r="S1143" s="46">
        <v>6.3E-2</v>
      </c>
      <c r="T1143" s="46">
        <v>0.121</v>
      </c>
      <c r="U1143" s="46">
        <v>1.0999999999999999E-2</v>
      </c>
      <c r="V1143" s="46">
        <v>4.2999999999999997E-2</v>
      </c>
      <c r="W1143" s="46">
        <v>5.0999999999999997E-2</v>
      </c>
      <c r="X1143" s="46">
        <v>0.106</v>
      </c>
      <c r="Y1143" s="46" t="s">
        <v>162</v>
      </c>
      <c r="Z1143" s="46" t="s">
        <v>162</v>
      </c>
      <c r="AA1143" s="46">
        <v>2.1000000000000001E-2</v>
      </c>
      <c r="AB1143" s="46">
        <v>0.06</v>
      </c>
      <c r="AC1143" s="46"/>
    </row>
    <row r="1144" spans="1:29" x14ac:dyDescent="0.25">
      <c r="A1144" s="98" t="s">
        <v>3621</v>
      </c>
      <c r="B1144" s="46">
        <v>5.7092606372184267E-2</v>
      </c>
      <c r="C1144" s="46">
        <v>0.25069336399918823</v>
      </c>
      <c r="D1144" s="46">
        <v>0.26943110329432457</v>
      </c>
      <c r="E1144" s="46">
        <v>0.11736454035040249</v>
      </c>
      <c r="F1144" s="46">
        <v>3.842251234526145E-2</v>
      </c>
      <c r="G1144" s="46">
        <v>0.21917066901170262</v>
      </c>
      <c r="H1144" s="46">
        <v>5.0733951160116348E-3</v>
      </c>
      <c r="I1144" s="46">
        <v>4.2751809510924714E-2</v>
      </c>
      <c r="J1144" s="46">
        <v>0.99999999999999989</v>
      </c>
      <c r="K1144" s="98">
        <v>14783</v>
      </c>
      <c r="L1144" s="98"/>
      <c r="M1144" s="98">
        <v>5.2999999999999999E-2</v>
      </c>
      <c r="N1144" s="98">
        <v>6.0999999999999999E-2</v>
      </c>
      <c r="O1144" s="46">
        <v>0.24399999999999999</v>
      </c>
      <c r="P1144" s="46">
        <v>0.25800000000000001</v>
      </c>
      <c r="Q1144" s="46">
        <v>0.26200000000000001</v>
      </c>
      <c r="R1144" s="46">
        <v>0.27700000000000002</v>
      </c>
      <c r="S1144" s="46">
        <v>0.112</v>
      </c>
      <c r="T1144" s="46">
        <v>0.123</v>
      </c>
      <c r="U1144" s="46">
        <v>3.5000000000000003E-2</v>
      </c>
      <c r="V1144" s="46">
        <v>4.2000000000000003E-2</v>
      </c>
      <c r="W1144" s="46">
        <v>0.21299999999999999</v>
      </c>
      <c r="X1144" s="46">
        <v>0.22600000000000001</v>
      </c>
      <c r="Y1144" s="46">
        <v>4.0000000000000001E-3</v>
      </c>
      <c r="Z1144" s="46">
        <v>6.0000000000000001E-3</v>
      </c>
      <c r="AA1144" s="46">
        <v>0.04</v>
      </c>
      <c r="AB1144" s="46">
        <v>4.5999999999999999E-2</v>
      </c>
      <c r="AC1144" s="46"/>
    </row>
    <row r="1145" spans="1:29" x14ac:dyDescent="0.25">
      <c r="A1145" s="98" t="s">
        <v>3622</v>
      </c>
      <c r="B1145" s="46" t="s">
        <v>162</v>
      </c>
      <c r="C1145" s="46">
        <v>0.1876750700280112</v>
      </c>
      <c r="D1145" s="46">
        <v>0.26330532212885155</v>
      </c>
      <c r="E1145" s="46">
        <v>0.20448179271708683</v>
      </c>
      <c r="F1145" s="46">
        <v>3.081232492997199E-2</v>
      </c>
      <c r="G1145" s="46">
        <v>0.27170868347338933</v>
      </c>
      <c r="H1145" s="46">
        <v>1.1204481792717087E-2</v>
      </c>
      <c r="I1145" s="46">
        <v>3.081232492997199E-2</v>
      </c>
      <c r="J1145" s="46">
        <v>0.99999999999999989</v>
      </c>
      <c r="K1145" s="98">
        <v>357</v>
      </c>
      <c r="L1145" s="98"/>
      <c r="M1145" s="98" t="s">
        <v>162</v>
      </c>
      <c r="N1145" s="98" t="s">
        <v>162</v>
      </c>
      <c r="O1145" s="46">
        <v>0.151</v>
      </c>
      <c r="P1145" s="46">
        <v>0.23100000000000001</v>
      </c>
      <c r="Q1145" s="46">
        <v>0.22</v>
      </c>
      <c r="R1145" s="46">
        <v>0.311</v>
      </c>
      <c r="S1145" s="46">
        <v>0.16600000000000001</v>
      </c>
      <c r="T1145" s="46">
        <v>0.249</v>
      </c>
      <c r="U1145" s="46">
        <v>1.7000000000000001E-2</v>
      </c>
      <c r="V1145" s="46">
        <v>5.3999999999999999E-2</v>
      </c>
      <c r="W1145" s="46">
        <v>0.22800000000000001</v>
      </c>
      <c r="X1145" s="46">
        <v>0.32</v>
      </c>
      <c r="Y1145" s="46">
        <v>4.0000000000000001E-3</v>
      </c>
      <c r="Z1145" s="46">
        <v>2.8000000000000001E-2</v>
      </c>
      <c r="AA1145" s="46">
        <v>1.7000000000000001E-2</v>
      </c>
      <c r="AB1145" s="46">
        <v>5.3999999999999999E-2</v>
      </c>
      <c r="AC1145" s="46"/>
    </row>
    <row r="1146" spans="1:29" x14ac:dyDescent="0.25">
      <c r="A1146" s="98" t="s">
        <v>3623</v>
      </c>
      <c r="B1146" s="46" t="s">
        <v>162</v>
      </c>
      <c r="C1146" s="46">
        <v>0.35959339263024143</v>
      </c>
      <c r="D1146" s="46">
        <v>0.29987293519695046</v>
      </c>
      <c r="E1146" s="46">
        <v>0.11181702668360864</v>
      </c>
      <c r="F1146" s="46">
        <v>3.303684879288437E-2</v>
      </c>
      <c r="G1146" s="46">
        <v>0.16772554002541296</v>
      </c>
      <c r="H1146" s="46">
        <v>1.2706480304955528E-3</v>
      </c>
      <c r="I1146" s="46">
        <v>2.6683608640406607E-2</v>
      </c>
      <c r="J1146" s="46">
        <v>1</v>
      </c>
      <c r="K1146" s="98">
        <v>787</v>
      </c>
      <c r="L1146" s="98"/>
      <c r="M1146" s="98" t="s">
        <v>162</v>
      </c>
      <c r="N1146" s="98" t="s">
        <v>162</v>
      </c>
      <c r="O1146" s="46">
        <v>0.32700000000000001</v>
      </c>
      <c r="P1146" s="46">
        <v>0.39400000000000002</v>
      </c>
      <c r="Q1146" s="46">
        <v>0.26900000000000002</v>
      </c>
      <c r="R1146" s="46">
        <v>0.33300000000000002</v>
      </c>
      <c r="S1146" s="46">
        <v>9.1999999999999998E-2</v>
      </c>
      <c r="T1146" s="46">
        <v>0.13600000000000001</v>
      </c>
      <c r="U1146" s="46">
        <v>2.3E-2</v>
      </c>
      <c r="V1146" s="46">
        <v>4.8000000000000001E-2</v>
      </c>
      <c r="W1146" s="46">
        <v>0.14299999999999999</v>
      </c>
      <c r="X1146" s="46">
        <v>0.19500000000000001</v>
      </c>
      <c r="Y1146" s="46">
        <v>0</v>
      </c>
      <c r="Z1146" s="46">
        <v>7.0000000000000001E-3</v>
      </c>
      <c r="AA1146" s="46">
        <v>1.7999999999999999E-2</v>
      </c>
      <c r="AB1146" s="46">
        <v>0.04</v>
      </c>
      <c r="AC1146" s="46"/>
    </row>
    <row r="1147" spans="1:29" x14ac:dyDescent="0.25">
      <c r="A1147" s="98" t="s">
        <v>3624</v>
      </c>
      <c r="B1147" s="46" t="s">
        <v>162</v>
      </c>
      <c r="C1147" s="46">
        <v>7.5471698113207544E-2</v>
      </c>
      <c r="D1147" s="46">
        <v>0.19311875693673697</v>
      </c>
      <c r="E1147" s="46">
        <v>9.3229744728079905E-2</v>
      </c>
      <c r="F1147" s="46">
        <v>1.1098779134295227E-2</v>
      </c>
      <c r="G1147" s="46">
        <v>0.54495005549389564</v>
      </c>
      <c r="H1147" s="46">
        <v>8.8790233074361822E-3</v>
      </c>
      <c r="I1147" s="46">
        <v>7.3251942286348501E-2</v>
      </c>
      <c r="J1147" s="46">
        <v>0.99999999999999989</v>
      </c>
      <c r="K1147" s="98">
        <v>901</v>
      </c>
      <c r="L1147" s="98"/>
      <c r="M1147" s="98" t="s">
        <v>162</v>
      </c>
      <c r="N1147" s="98" t="s">
        <v>162</v>
      </c>
      <c r="O1147" s="46">
        <v>0.06</v>
      </c>
      <c r="P1147" s="46">
        <v>9.5000000000000001E-2</v>
      </c>
      <c r="Q1147" s="46">
        <v>0.16900000000000001</v>
      </c>
      <c r="R1147" s="46">
        <v>0.22</v>
      </c>
      <c r="S1147" s="46">
        <v>7.5999999999999998E-2</v>
      </c>
      <c r="T1147" s="46">
        <v>0.114</v>
      </c>
      <c r="U1147" s="46">
        <v>6.0000000000000001E-3</v>
      </c>
      <c r="V1147" s="46">
        <v>0.02</v>
      </c>
      <c r="W1147" s="46">
        <v>0.51200000000000001</v>
      </c>
      <c r="X1147" s="46">
        <v>0.57699999999999996</v>
      </c>
      <c r="Y1147" s="46">
        <v>5.0000000000000001E-3</v>
      </c>
      <c r="Z1147" s="46">
        <v>1.7000000000000001E-2</v>
      </c>
      <c r="AA1147" s="46">
        <v>5.8000000000000003E-2</v>
      </c>
      <c r="AB1147" s="46">
        <v>9.1999999999999998E-2</v>
      </c>
      <c r="AC1147" s="46"/>
    </row>
    <row r="1148" spans="1:29" x14ac:dyDescent="0.25">
      <c r="A1148" s="98" t="s">
        <v>3625</v>
      </c>
      <c r="B1148" s="46">
        <v>6.9507509605309117E-2</v>
      </c>
      <c r="C1148" s="46">
        <v>1.3971358714634998E-3</v>
      </c>
      <c r="D1148" s="46">
        <v>0.68599371288857847</v>
      </c>
      <c r="E1148" s="46">
        <v>0.1547327977645826</v>
      </c>
      <c r="F1148" s="46">
        <v>6.6713237862382119E-2</v>
      </c>
      <c r="G1148" s="46">
        <v>3.1435557107928748E-3</v>
      </c>
      <c r="H1148" s="46" t="s">
        <v>162</v>
      </c>
      <c r="I1148" s="46">
        <v>1.8512050296891371E-2</v>
      </c>
      <c r="J1148" s="46">
        <v>1</v>
      </c>
      <c r="K1148" s="98">
        <v>2863</v>
      </c>
      <c r="L1148" s="98"/>
      <c r="M1148" s="98">
        <v>6.0999999999999999E-2</v>
      </c>
      <c r="N1148" s="98">
        <v>7.9000000000000001E-2</v>
      </c>
      <c r="O1148" s="46">
        <v>1E-3</v>
      </c>
      <c r="P1148" s="46">
        <v>4.0000000000000001E-3</v>
      </c>
      <c r="Q1148" s="46">
        <v>0.66900000000000004</v>
      </c>
      <c r="R1148" s="46">
        <v>0.70299999999999996</v>
      </c>
      <c r="S1148" s="46">
        <v>0.14199999999999999</v>
      </c>
      <c r="T1148" s="46">
        <v>0.16800000000000001</v>
      </c>
      <c r="U1148" s="46">
        <v>5.8000000000000003E-2</v>
      </c>
      <c r="V1148" s="46">
        <v>7.5999999999999998E-2</v>
      </c>
      <c r="W1148" s="46">
        <v>2E-3</v>
      </c>
      <c r="X1148" s="46">
        <v>6.0000000000000001E-3</v>
      </c>
      <c r="Y1148" s="46" t="s">
        <v>162</v>
      </c>
      <c r="Z1148" s="46" t="s">
        <v>162</v>
      </c>
      <c r="AA1148" s="46">
        <v>1.4E-2</v>
      </c>
      <c r="AB1148" s="46">
        <v>2.4E-2</v>
      </c>
      <c r="AC1148" s="46"/>
    </row>
    <row r="1149" spans="1:29" x14ac:dyDescent="0.25">
      <c r="A1149" s="98" t="s">
        <v>3626</v>
      </c>
      <c r="B1149" s="46">
        <v>5.1443269505573021E-2</v>
      </c>
      <c r="C1149" s="46">
        <v>0.27350671620462991</v>
      </c>
      <c r="D1149" s="46">
        <v>0.2723635324378394</v>
      </c>
      <c r="E1149" s="46">
        <v>8.5167190625893119E-2</v>
      </c>
      <c r="F1149" s="46">
        <v>4.4869962846527577E-2</v>
      </c>
      <c r="G1149" s="46">
        <v>0.23663903972563591</v>
      </c>
      <c r="H1149" s="46">
        <v>8.573878250928837E-4</v>
      </c>
      <c r="I1149" s="46">
        <v>3.5152900828808231E-2</v>
      </c>
      <c r="J1149" s="46">
        <v>1.0000000000000002</v>
      </c>
      <c r="K1149" s="98">
        <v>3499</v>
      </c>
      <c r="L1149" s="98"/>
      <c r="M1149" s="98">
        <v>4.4999999999999998E-2</v>
      </c>
      <c r="N1149" s="98">
        <v>5.8999999999999997E-2</v>
      </c>
      <c r="O1149" s="46">
        <v>0.25900000000000001</v>
      </c>
      <c r="P1149" s="46">
        <v>0.28899999999999998</v>
      </c>
      <c r="Q1149" s="46">
        <v>0.25800000000000001</v>
      </c>
      <c r="R1149" s="46">
        <v>0.28699999999999998</v>
      </c>
      <c r="S1149" s="46">
        <v>7.5999999999999998E-2</v>
      </c>
      <c r="T1149" s="46">
        <v>9.5000000000000001E-2</v>
      </c>
      <c r="U1149" s="46">
        <v>3.7999999999999999E-2</v>
      </c>
      <c r="V1149" s="46">
        <v>5.1999999999999998E-2</v>
      </c>
      <c r="W1149" s="46">
        <v>0.223</v>
      </c>
      <c r="X1149" s="46">
        <v>0.251</v>
      </c>
      <c r="Y1149" s="46">
        <v>0</v>
      </c>
      <c r="Z1149" s="46">
        <v>3.0000000000000001E-3</v>
      </c>
      <c r="AA1149" s="46">
        <v>0.03</v>
      </c>
      <c r="AB1149" s="46">
        <v>4.2000000000000003E-2</v>
      </c>
      <c r="AC1149" s="46"/>
    </row>
    <row r="1150" spans="1:29" x14ac:dyDescent="0.25">
      <c r="A1150" s="98" t="s">
        <v>3627</v>
      </c>
      <c r="B1150" s="46">
        <v>0.28535120147874304</v>
      </c>
      <c r="C1150" s="46">
        <v>0.45355822550831792</v>
      </c>
      <c r="D1150" s="46">
        <v>0.14764325323475047</v>
      </c>
      <c r="E1150" s="46">
        <v>3.3040665434380778E-2</v>
      </c>
      <c r="F1150" s="46">
        <v>1.1552680221811461E-3</v>
      </c>
      <c r="G1150" s="46">
        <v>3.5351201478743072E-2</v>
      </c>
      <c r="H1150" s="46">
        <v>1.3863216266173752E-3</v>
      </c>
      <c r="I1150" s="46">
        <v>4.2513863216266171E-2</v>
      </c>
      <c r="J1150" s="46">
        <v>0.99999999999999989</v>
      </c>
      <c r="K1150" s="98">
        <v>4328</v>
      </c>
      <c r="L1150" s="98"/>
      <c r="M1150" s="98">
        <v>0.27200000000000002</v>
      </c>
      <c r="N1150" s="98">
        <v>0.29899999999999999</v>
      </c>
      <c r="O1150" s="46">
        <v>0.439</v>
      </c>
      <c r="P1150" s="46">
        <v>0.46800000000000003</v>
      </c>
      <c r="Q1150" s="46">
        <v>0.13700000000000001</v>
      </c>
      <c r="R1150" s="46">
        <v>0.159</v>
      </c>
      <c r="S1150" s="46">
        <v>2.8000000000000001E-2</v>
      </c>
      <c r="T1150" s="46">
        <v>3.9E-2</v>
      </c>
      <c r="U1150" s="46">
        <v>0</v>
      </c>
      <c r="V1150" s="46">
        <v>3.0000000000000001E-3</v>
      </c>
      <c r="W1150" s="46">
        <v>0.03</v>
      </c>
      <c r="X1150" s="46">
        <v>4.1000000000000002E-2</v>
      </c>
      <c r="Y1150" s="46">
        <v>1E-3</v>
      </c>
      <c r="Z1150" s="46">
        <v>3.0000000000000001E-3</v>
      </c>
      <c r="AA1150" s="46">
        <v>3.6999999999999998E-2</v>
      </c>
      <c r="AB1150" s="46">
        <v>4.9000000000000002E-2</v>
      </c>
      <c r="AC1150" s="46"/>
    </row>
    <row r="1151" spans="1:29" x14ac:dyDescent="0.25">
      <c r="A1151" s="98" t="s">
        <v>3628</v>
      </c>
      <c r="B1151" s="46" t="s">
        <v>162</v>
      </c>
      <c r="C1151" s="46">
        <v>0.22330960854092527</v>
      </c>
      <c r="D1151" s="46">
        <v>0.25385527876631081</v>
      </c>
      <c r="E1151" s="46">
        <v>0.13048635824436536</v>
      </c>
      <c r="F1151" s="46">
        <v>2.2835112692763938E-2</v>
      </c>
      <c r="G1151" s="46">
        <v>0.33007117437722422</v>
      </c>
      <c r="H1151" s="46">
        <v>2.6690391459074734E-3</v>
      </c>
      <c r="I1151" s="46">
        <v>3.6773428232502965E-2</v>
      </c>
      <c r="J1151" s="46">
        <v>1</v>
      </c>
      <c r="K1151" s="98">
        <v>3372</v>
      </c>
      <c r="L1151" s="98"/>
      <c r="M1151" s="98" t="s">
        <v>162</v>
      </c>
      <c r="N1151" s="98" t="s">
        <v>162</v>
      </c>
      <c r="O1151" s="46">
        <v>0.21</v>
      </c>
      <c r="P1151" s="46">
        <v>0.23799999999999999</v>
      </c>
      <c r="Q1151" s="46">
        <v>0.23899999999999999</v>
      </c>
      <c r="R1151" s="46">
        <v>0.26900000000000002</v>
      </c>
      <c r="S1151" s="46">
        <v>0.12</v>
      </c>
      <c r="T1151" s="46">
        <v>0.14199999999999999</v>
      </c>
      <c r="U1151" s="46">
        <v>1.7999999999999999E-2</v>
      </c>
      <c r="V1151" s="46">
        <v>2.8000000000000001E-2</v>
      </c>
      <c r="W1151" s="46">
        <v>0.314</v>
      </c>
      <c r="X1151" s="46">
        <v>0.34599999999999997</v>
      </c>
      <c r="Y1151" s="46">
        <v>1E-3</v>
      </c>
      <c r="Z1151" s="46">
        <v>5.0000000000000001E-3</v>
      </c>
      <c r="AA1151" s="46">
        <v>3.1E-2</v>
      </c>
      <c r="AB1151" s="46">
        <v>4.3999999999999997E-2</v>
      </c>
      <c r="AC1151" s="46"/>
    </row>
    <row r="1152" spans="1:29" x14ac:dyDescent="0.25">
      <c r="A1152" s="98" t="s">
        <v>3629</v>
      </c>
      <c r="B1152" s="46" t="s">
        <v>162</v>
      </c>
      <c r="C1152" s="46">
        <v>0.50830564784053156</v>
      </c>
      <c r="D1152" s="46">
        <v>0.31450719822812845</v>
      </c>
      <c r="E1152" s="46">
        <v>5.647840531561462E-2</v>
      </c>
      <c r="F1152" s="46">
        <v>5.5370985603543747E-3</v>
      </c>
      <c r="G1152" s="46">
        <v>1.6611295681063124E-2</v>
      </c>
      <c r="H1152" s="46" t="s">
        <v>162</v>
      </c>
      <c r="I1152" s="46">
        <v>9.8560354374307865E-2</v>
      </c>
      <c r="J1152" s="46">
        <v>1</v>
      </c>
      <c r="K1152" s="98">
        <v>903</v>
      </c>
      <c r="L1152" s="98"/>
      <c r="M1152" s="98" t="s">
        <v>162</v>
      </c>
      <c r="N1152" s="98" t="s">
        <v>162</v>
      </c>
      <c r="O1152" s="46">
        <v>0.47599999999999998</v>
      </c>
      <c r="P1152" s="46">
        <v>0.54100000000000004</v>
      </c>
      <c r="Q1152" s="46">
        <v>0.28499999999999998</v>
      </c>
      <c r="R1152" s="46">
        <v>0.34599999999999997</v>
      </c>
      <c r="S1152" s="46">
        <v>4.2999999999999997E-2</v>
      </c>
      <c r="T1152" s="46">
        <v>7.2999999999999995E-2</v>
      </c>
      <c r="U1152" s="46">
        <v>2E-3</v>
      </c>
      <c r="V1152" s="46">
        <v>1.2999999999999999E-2</v>
      </c>
      <c r="W1152" s="46">
        <v>0.01</v>
      </c>
      <c r="X1152" s="46">
        <v>2.7E-2</v>
      </c>
      <c r="Y1152" s="46" t="s">
        <v>162</v>
      </c>
      <c r="Z1152" s="46" t="s">
        <v>162</v>
      </c>
      <c r="AA1152" s="46">
        <v>8.1000000000000003E-2</v>
      </c>
      <c r="AB1152" s="46">
        <v>0.12</v>
      </c>
      <c r="AC1152" s="46"/>
    </row>
    <row r="1153" spans="1:29" x14ac:dyDescent="0.25">
      <c r="A1153" s="98" t="s">
        <v>3630</v>
      </c>
      <c r="B1153" s="46" t="s">
        <v>162</v>
      </c>
      <c r="C1153" s="46">
        <v>0.17893544733861835</v>
      </c>
      <c r="D1153" s="46">
        <v>0.39071347678369195</v>
      </c>
      <c r="E1153" s="46">
        <v>0.12910532276330691</v>
      </c>
      <c r="F1153" s="46">
        <v>1.9252548131370329E-2</v>
      </c>
      <c r="G1153" s="46">
        <v>0.23782559456398641</v>
      </c>
      <c r="H1153" s="46">
        <v>2.2650056625141564E-3</v>
      </c>
      <c r="I1153" s="46">
        <v>4.1902604756511891E-2</v>
      </c>
      <c r="J1153" s="46">
        <v>1</v>
      </c>
      <c r="K1153" s="98">
        <v>883</v>
      </c>
      <c r="L1153" s="98"/>
      <c r="M1153" s="98" t="s">
        <v>162</v>
      </c>
      <c r="N1153" s="98" t="s">
        <v>162</v>
      </c>
      <c r="O1153" s="46">
        <v>0.155</v>
      </c>
      <c r="P1153" s="46">
        <v>0.20599999999999999</v>
      </c>
      <c r="Q1153" s="46">
        <v>0.35899999999999999</v>
      </c>
      <c r="R1153" s="46">
        <v>0.42299999999999999</v>
      </c>
      <c r="S1153" s="46">
        <v>0.109</v>
      </c>
      <c r="T1153" s="46">
        <v>0.153</v>
      </c>
      <c r="U1153" s="46">
        <v>1.2E-2</v>
      </c>
      <c r="V1153" s="46">
        <v>3.1E-2</v>
      </c>
      <c r="W1153" s="46">
        <v>0.21099999999999999</v>
      </c>
      <c r="X1153" s="46">
        <v>0.26700000000000002</v>
      </c>
      <c r="Y1153" s="46">
        <v>1E-3</v>
      </c>
      <c r="Z1153" s="46">
        <v>8.0000000000000002E-3</v>
      </c>
      <c r="AA1153" s="46">
        <v>3.1E-2</v>
      </c>
      <c r="AB1153" s="46">
        <v>5.7000000000000002E-2</v>
      </c>
      <c r="AC1153" s="46"/>
    </row>
    <row r="1154" spans="1:29" x14ac:dyDescent="0.25">
      <c r="A1154" s="98" t="s">
        <v>3631</v>
      </c>
      <c r="B1154" s="46" t="s">
        <v>162</v>
      </c>
      <c r="C1154" s="46">
        <v>0.35110533159947982</v>
      </c>
      <c r="D1154" s="46">
        <v>0.21326397919375814</v>
      </c>
      <c r="E1154" s="46">
        <v>7.4122236671001304E-2</v>
      </c>
      <c r="F1154" s="46">
        <v>0.10793237971391417</v>
      </c>
      <c r="G1154" s="46">
        <v>0.20676202860858259</v>
      </c>
      <c r="H1154" s="46">
        <v>3.9011703511053317E-3</v>
      </c>
      <c r="I1154" s="46">
        <v>4.2912873862158647E-2</v>
      </c>
      <c r="J1154" s="46">
        <v>1</v>
      </c>
      <c r="K1154" s="98">
        <v>769</v>
      </c>
      <c r="L1154" s="98"/>
      <c r="M1154" s="98" t="s">
        <v>162</v>
      </c>
      <c r="N1154" s="98" t="s">
        <v>162</v>
      </c>
      <c r="O1154" s="46">
        <v>0.318</v>
      </c>
      <c r="P1154" s="46">
        <v>0.38600000000000001</v>
      </c>
      <c r="Q1154" s="46">
        <v>0.186</v>
      </c>
      <c r="R1154" s="46">
        <v>0.24399999999999999</v>
      </c>
      <c r="S1154" s="46">
        <v>5.8000000000000003E-2</v>
      </c>
      <c r="T1154" s="46">
        <v>9.5000000000000001E-2</v>
      </c>
      <c r="U1154" s="46">
        <v>8.7999999999999995E-2</v>
      </c>
      <c r="V1154" s="46">
        <v>0.13200000000000001</v>
      </c>
      <c r="W1154" s="46">
        <v>0.18</v>
      </c>
      <c r="X1154" s="46">
        <v>0.23699999999999999</v>
      </c>
      <c r="Y1154" s="46">
        <v>1E-3</v>
      </c>
      <c r="Z1154" s="46">
        <v>1.0999999999999999E-2</v>
      </c>
      <c r="AA1154" s="46">
        <v>3.1E-2</v>
      </c>
      <c r="AB1154" s="46">
        <v>0.06</v>
      </c>
      <c r="AC1154" s="46"/>
    </row>
    <row r="1155" spans="1:29" x14ac:dyDescent="0.25">
      <c r="A1155" s="98" t="s">
        <v>3632</v>
      </c>
      <c r="B1155" s="46" t="s">
        <v>162</v>
      </c>
      <c r="C1155" s="46">
        <v>0.10106382978723404</v>
      </c>
      <c r="D1155" s="46">
        <v>0.25398936170212766</v>
      </c>
      <c r="E1155" s="46">
        <v>0.11436170212765957</v>
      </c>
      <c r="F1155" s="46">
        <v>3.0585106382978722E-2</v>
      </c>
      <c r="G1155" s="46">
        <v>0.43351063829787234</v>
      </c>
      <c r="H1155" s="46">
        <v>6.648936170212766E-3</v>
      </c>
      <c r="I1155" s="46">
        <v>5.9840425531914897E-2</v>
      </c>
      <c r="J1155" s="46">
        <v>1</v>
      </c>
      <c r="K1155" s="98">
        <v>752</v>
      </c>
      <c r="L1155" s="98"/>
      <c r="M1155" s="98" t="s">
        <v>162</v>
      </c>
      <c r="N1155" s="98" t="s">
        <v>162</v>
      </c>
      <c r="O1155" s="46">
        <v>8.2000000000000003E-2</v>
      </c>
      <c r="P1155" s="46">
        <v>0.125</v>
      </c>
      <c r="Q1155" s="46">
        <v>0.224</v>
      </c>
      <c r="R1155" s="46">
        <v>0.28599999999999998</v>
      </c>
      <c r="S1155" s="46">
        <v>9.4E-2</v>
      </c>
      <c r="T1155" s="46">
        <v>0.13900000000000001</v>
      </c>
      <c r="U1155" s="46">
        <v>0.02</v>
      </c>
      <c r="V1155" s="46">
        <v>4.4999999999999998E-2</v>
      </c>
      <c r="W1155" s="46">
        <v>0.39900000000000002</v>
      </c>
      <c r="X1155" s="46">
        <v>0.46899999999999997</v>
      </c>
      <c r="Y1155" s="46">
        <v>3.0000000000000001E-3</v>
      </c>
      <c r="Z1155" s="46">
        <v>1.4999999999999999E-2</v>
      </c>
      <c r="AA1155" s="46">
        <v>4.4999999999999998E-2</v>
      </c>
      <c r="AB1155" s="46">
        <v>7.9000000000000001E-2</v>
      </c>
      <c r="AC1155" s="46"/>
    </row>
    <row r="1156" spans="1:29" x14ac:dyDescent="0.25">
      <c r="A1156" s="98" t="s">
        <v>3633</v>
      </c>
      <c r="B1156" s="46" t="s">
        <v>162</v>
      </c>
      <c r="C1156" s="46">
        <v>0.28543849972421403</v>
      </c>
      <c r="D1156" s="46">
        <v>0.47269718698290125</v>
      </c>
      <c r="E1156" s="46">
        <v>0.1141753998896856</v>
      </c>
      <c r="F1156" s="46">
        <v>2.3993381136238279E-2</v>
      </c>
      <c r="G1156" s="46">
        <v>6.2051847766133483E-2</v>
      </c>
      <c r="H1156" s="46">
        <v>1.9305019305019305E-3</v>
      </c>
      <c r="I1156" s="46">
        <v>3.9713182570325425E-2</v>
      </c>
      <c r="J1156" s="46">
        <v>1</v>
      </c>
      <c r="K1156" s="98">
        <v>3626</v>
      </c>
      <c r="L1156" s="98"/>
      <c r="M1156" s="98" t="s">
        <v>162</v>
      </c>
      <c r="N1156" s="98" t="s">
        <v>162</v>
      </c>
      <c r="O1156" s="46">
        <v>0.27100000000000002</v>
      </c>
      <c r="P1156" s="46">
        <v>0.3</v>
      </c>
      <c r="Q1156" s="46">
        <v>0.45600000000000002</v>
      </c>
      <c r="R1156" s="46">
        <v>0.48899999999999999</v>
      </c>
      <c r="S1156" s="46">
        <v>0.104</v>
      </c>
      <c r="T1156" s="46">
        <v>0.125</v>
      </c>
      <c r="U1156" s="46">
        <v>1.9E-2</v>
      </c>
      <c r="V1156" s="46">
        <v>0.03</v>
      </c>
      <c r="W1156" s="46">
        <v>5.5E-2</v>
      </c>
      <c r="X1156" s="46">
        <v>7.0000000000000007E-2</v>
      </c>
      <c r="Y1156" s="46">
        <v>1E-3</v>
      </c>
      <c r="Z1156" s="46">
        <v>4.0000000000000001E-3</v>
      </c>
      <c r="AA1156" s="46">
        <v>3.4000000000000002E-2</v>
      </c>
      <c r="AB1156" s="46">
        <v>4.7E-2</v>
      </c>
      <c r="AC1156" s="46"/>
    </row>
    <row r="1157" spans="1:29" x14ac:dyDescent="0.25">
      <c r="A1157" s="98" t="s">
        <v>3634</v>
      </c>
      <c r="B1157" s="46" t="s">
        <v>162</v>
      </c>
      <c r="C1157" s="46">
        <v>0.36953642384105961</v>
      </c>
      <c r="D1157" s="46">
        <v>0.40927152317880794</v>
      </c>
      <c r="E1157" s="46">
        <v>0.10728476821192053</v>
      </c>
      <c r="F1157" s="46">
        <v>1.1920529801324504E-2</v>
      </c>
      <c r="G1157" s="46">
        <v>6.225165562913907E-2</v>
      </c>
      <c r="H1157" s="46">
        <v>3.9735099337748344E-3</v>
      </c>
      <c r="I1157" s="46">
        <v>3.5761589403973511E-2</v>
      </c>
      <c r="J1157" s="46">
        <v>1</v>
      </c>
      <c r="K1157" s="98">
        <v>755</v>
      </c>
      <c r="L1157" s="98"/>
      <c r="M1157" s="98" t="s">
        <v>162</v>
      </c>
      <c r="N1157" s="98" t="s">
        <v>162</v>
      </c>
      <c r="O1157" s="46">
        <v>0.33600000000000002</v>
      </c>
      <c r="P1157" s="46">
        <v>0.40500000000000003</v>
      </c>
      <c r="Q1157" s="46">
        <v>0.375</v>
      </c>
      <c r="R1157" s="46">
        <v>0.44500000000000001</v>
      </c>
      <c r="S1157" s="46">
        <v>8.6999999999999994E-2</v>
      </c>
      <c r="T1157" s="46">
        <v>0.13100000000000001</v>
      </c>
      <c r="U1157" s="46">
        <v>6.0000000000000001E-3</v>
      </c>
      <c r="V1157" s="46">
        <v>2.1999999999999999E-2</v>
      </c>
      <c r="W1157" s="46">
        <v>4.7E-2</v>
      </c>
      <c r="X1157" s="46">
        <v>8.2000000000000003E-2</v>
      </c>
      <c r="Y1157" s="46">
        <v>1E-3</v>
      </c>
      <c r="Z1157" s="46">
        <v>1.2E-2</v>
      </c>
      <c r="AA1157" s="46">
        <v>2.5000000000000001E-2</v>
      </c>
      <c r="AB1157" s="46">
        <v>5.1999999999999998E-2</v>
      </c>
      <c r="AC1157" s="46"/>
    </row>
    <row r="1158" spans="1:29" x14ac:dyDescent="0.25">
      <c r="A1158" s="98" t="s">
        <v>3635</v>
      </c>
      <c r="B1158" s="46">
        <v>5.3935967102364521E-2</v>
      </c>
      <c r="C1158" s="46">
        <v>0.27459979438977822</v>
      </c>
      <c r="D1158" s="46">
        <v>0.2947936554560141</v>
      </c>
      <c r="E1158" s="46">
        <v>0.10486121310030841</v>
      </c>
      <c r="F1158" s="46">
        <v>2.7023057717726538E-2</v>
      </c>
      <c r="G1158" s="46">
        <v>0.19988250844470554</v>
      </c>
      <c r="H1158" s="46">
        <v>2.7169922161844619E-3</v>
      </c>
      <c r="I1158" s="46">
        <v>4.2186811572918197E-2</v>
      </c>
      <c r="J1158" s="46">
        <v>1</v>
      </c>
      <c r="K1158" s="98">
        <v>27236</v>
      </c>
      <c r="L1158" s="98"/>
      <c r="M1158" s="98">
        <v>5.0999999999999997E-2</v>
      </c>
      <c r="N1158" s="98">
        <v>5.7000000000000002E-2</v>
      </c>
      <c r="O1158" s="46">
        <v>0.26900000000000002</v>
      </c>
      <c r="P1158" s="46">
        <v>0.28000000000000003</v>
      </c>
      <c r="Q1158" s="46">
        <v>0.28899999999999998</v>
      </c>
      <c r="R1158" s="46">
        <v>0.3</v>
      </c>
      <c r="S1158" s="46">
        <v>0.10100000000000001</v>
      </c>
      <c r="T1158" s="46">
        <v>0.109</v>
      </c>
      <c r="U1158" s="46">
        <v>2.5000000000000001E-2</v>
      </c>
      <c r="V1158" s="46">
        <v>2.9000000000000001E-2</v>
      </c>
      <c r="W1158" s="46">
        <v>0.19500000000000001</v>
      </c>
      <c r="X1158" s="46">
        <v>0.20499999999999999</v>
      </c>
      <c r="Y1158" s="46">
        <v>2E-3</v>
      </c>
      <c r="Z1158" s="46">
        <v>3.0000000000000001E-3</v>
      </c>
      <c r="AA1158" s="46">
        <v>0.04</v>
      </c>
      <c r="AB1158" s="46">
        <v>4.4999999999999998E-2</v>
      </c>
      <c r="AC1158" s="46"/>
    </row>
    <row r="1159" spans="1:29" x14ac:dyDescent="0.25">
      <c r="A1159" s="98" t="s">
        <v>3636</v>
      </c>
      <c r="B1159" s="46" t="s">
        <v>162</v>
      </c>
      <c r="C1159" s="46">
        <v>0.17760000000000001</v>
      </c>
      <c r="D1159" s="46">
        <v>0.32640000000000002</v>
      </c>
      <c r="E1159" s="46">
        <v>0.23519999999999999</v>
      </c>
      <c r="F1159" s="46">
        <v>1.6E-2</v>
      </c>
      <c r="G1159" s="46">
        <v>0.20319999999999999</v>
      </c>
      <c r="H1159" s="46">
        <v>9.5999999999999992E-3</v>
      </c>
      <c r="I1159" s="46">
        <v>3.2000000000000001E-2</v>
      </c>
      <c r="J1159" s="46">
        <v>1</v>
      </c>
      <c r="K1159" s="98">
        <v>625</v>
      </c>
      <c r="L1159" s="98"/>
      <c r="M1159" s="98" t="s">
        <v>162</v>
      </c>
      <c r="N1159" s="98" t="s">
        <v>162</v>
      </c>
      <c r="O1159" s="46">
        <v>0.15</v>
      </c>
      <c r="P1159" s="46">
        <v>0.21</v>
      </c>
      <c r="Q1159" s="46">
        <v>0.29099999999999998</v>
      </c>
      <c r="R1159" s="46">
        <v>0.36399999999999999</v>
      </c>
      <c r="S1159" s="46">
        <v>0.20399999999999999</v>
      </c>
      <c r="T1159" s="46">
        <v>0.27</v>
      </c>
      <c r="U1159" s="46">
        <v>8.9999999999999993E-3</v>
      </c>
      <c r="V1159" s="46">
        <v>2.9000000000000001E-2</v>
      </c>
      <c r="W1159" s="46">
        <v>0.17399999999999999</v>
      </c>
      <c r="X1159" s="46">
        <v>0.23699999999999999</v>
      </c>
      <c r="Y1159" s="46">
        <v>4.0000000000000001E-3</v>
      </c>
      <c r="Z1159" s="46">
        <v>2.1000000000000001E-2</v>
      </c>
      <c r="AA1159" s="46">
        <v>2.1000000000000001E-2</v>
      </c>
      <c r="AB1159" s="46">
        <v>4.9000000000000002E-2</v>
      </c>
      <c r="AC1159" s="46"/>
    </row>
    <row r="1160" spans="1:29" x14ac:dyDescent="0.25">
      <c r="A1160" s="98" t="s">
        <v>3637</v>
      </c>
      <c r="B1160" s="46" t="s">
        <v>162</v>
      </c>
      <c r="C1160" s="46">
        <v>0.30654761904761907</v>
      </c>
      <c r="D1160" s="46">
        <v>0.29464285714285715</v>
      </c>
      <c r="E1160" s="46">
        <v>0.10416666666666667</v>
      </c>
      <c r="F1160" s="46">
        <v>5.1587301587301584E-2</v>
      </c>
      <c r="G1160" s="46">
        <v>0.19940476190476192</v>
      </c>
      <c r="H1160" s="46">
        <v>9.9206349206349201E-4</v>
      </c>
      <c r="I1160" s="46">
        <v>4.265873015873016E-2</v>
      </c>
      <c r="J1160" s="46">
        <v>1.0000000000000002</v>
      </c>
      <c r="K1160" s="98">
        <v>1008</v>
      </c>
      <c r="L1160" s="98"/>
      <c r="M1160" s="98" t="s">
        <v>162</v>
      </c>
      <c r="N1160" s="98" t="s">
        <v>162</v>
      </c>
      <c r="O1160" s="46">
        <v>0.27900000000000003</v>
      </c>
      <c r="P1160" s="46">
        <v>0.33600000000000002</v>
      </c>
      <c r="Q1160" s="46">
        <v>0.26700000000000002</v>
      </c>
      <c r="R1160" s="46">
        <v>0.32400000000000001</v>
      </c>
      <c r="S1160" s="46">
        <v>8.6999999999999994E-2</v>
      </c>
      <c r="T1160" s="46">
        <v>0.125</v>
      </c>
      <c r="U1160" s="46">
        <v>0.04</v>
      </c>
      <c r="V1160" s="46">
        <v>6.7000000000000004E-2</v>
      </c>
      <c r="W1160" s="46">
        <v>0.17599999999999999</v>
      </c>
      <c r="X1160" s="46">
        <v>0.22500000000000001</v>
      </c>
      <c r="Y1160" s="46">
        <v>0</v>
      </c>
      <c r="Z1160" s="46">
        <v>6.0000000000000001E-3</v>
      </c>
      <c r="AA1160" s="46">
        <v>3.2000000000000001E-2</v>
      </c>
      <c r="AB1160" s="46">
        <v>5.7000000000000002E-2</v>
      </c>
      <c r="AC1160" s="46"/>
    </row>
    <row r="1161" spans="1:29" x14ac:dyDescent="0.25">
      <c r="A1161" s="98" t="s">
        <v>3638</v>
      </c>
      <c r="B1161" s="46" t="s">
        <v>162</v>
      </c>
      <c r="C1161" s="46">
        <v>0.10120240480961924</v>
      </c>
      <c r="D1161" s="46">
        <v>0.17835671342685372</v>
      </c>
      <c r="E1161" s="46">
        <v>5.3106212424849697E-2</v>
      </c>
      <c r="F1161" s="46">
        <v>1.503006012024048E-2</v>
      </c>
      <c r="G1161" s="46">
        <v>0.6002004008016032</v>
      </c>
      <c r="H1161" s="46">
        <v>1.9038076152304611E-2</v>
      </c>
      <c r="I1161" s="46">
        <v>3.3066132264529056E-2</v>
      </c>
      <c r="J1161" s="46">
        <v>0.99999999999999989</v>
      </c>
      <c r="K1161" s="98">
        <v>998</v>
      </c>
      <c r="L1161" s="98"/>
      <c r="M1161" s="98" t="s">
        <v>162</v>
      </c>
      <c r="N1161" s="98" t="s">
        <v>162</v>
      </c>
      <c r="O1161" s="46">
        <v>8.4000000000000005E-2</v>
      </c>
      <c r="P1161" s="46">
        <v>0.121</v>
      </c>
      <c r="Q1161" s="46">
        <v>0.156</v>
      </c>
      <c r="R1161" s="46">
        <v>0.20300000000000001</v>
      </c>
      <c r="S1161" s="46">
        <v>4.1000000000000002E-2</v>
      </c>
      <c r="T1161" s="46">
        <v>6.9000000000000006E-2</v>
      </c>
      <c r="U1161" s="46">
        <v>8.9999999999999993E-3</v>
      </c>
      <c r="V1161" s="46">
        <v>2.5000000000000001E-2</v>
      </c>
      <c r="W1161" s="46">
        <v>0.56899999999999995</v>
      </c>
      <c r="X1161" s="46">
        <v>0.63</v>
      </c>
      <c r="Y1161" s="46">
        <v>1.2E-2</v>
      </c>
      <c r="Z1161" s="46">
        <v>0.03</v>
      </c>
      <c r="AA1161" s="46">
        <v>2.4E-2</v>
      </c>
      <c r="AB1161" s="46">
        <v>4.5999999999999999E-2</v>
      </c>
      <c r="AC1161" s="46"/>
    </row>
    <row r="1162" spans="1:29" x14ac:dyDescent="0.25">
      <c r="A1162" s="98" t="s">
        <v>3639</v>
      </c>
      <c r="B1162" s="46">
        <v>2.3286759813705923E-2</v>
      </c>
      <c r="C1162" s="46">
        <v>6.6533599467731206E-4</v>
      </c>
      <c r="D1162" s="46">
        <v>0.74384564204923487</v>
      </c>
      <c r="E1162" s="46">
        <v>0.16966067864271456</v>
      </c>
      <c r="F1162" s="46">
        <v>2.2954091816367265E-2</v>
      </c>
      <c r="G1162" s="46">
        <v>9.3147039254823684E-3</v>
      </c>
      <c r="H1162" s="46" t="s">
        <v>162</v>
      </c>
      <c r="I1162" s="46">
        <v>3.0272787757817696E-2</v>
      </c>
      <c r="J1162" s="46">
        <v>1</v>
      </c>
      <c r="K1162" s="98">
        <v>3006</v>
      </c>
      <c r="L1162" s="98"/>
      <c r="M1162" s="98">
        <v>1.7999999999999999E-2</v>
      </c>
      <c r="N1162" s="98">
        <v>2.9000000000000001E-2</v>
      </c>
      <c r="O1162" s="46">
        <v>0</v>
      </c>
      <c r="P1162" s="46">
        <v>2E-3</v>
      </c>
      <c r="Q1162" s="46">
        <v>0.72799999999999998</v>
      </c>
      <c r="R1162" s="46">
        <v>0.75900000000000001</v>
      </c>
      <c r="S1162" s="46">
        <v>0.157</v>
      </c>
      <c r="T1162" s="46">
        <v>0.183</v>
      </c>
      <c r="U1162" s="46">
        <v>1.7999999999999999E-2</v>
      </c>
      <c r="V1162" s="46">
        <v>2.9000000000000001E-2</v>
      </c>
      <c r="W1162" s="46">
        <v>6.0000000000000001E-3</v>
      </c>
      <c r="X1162" s="46">
        <v>1.2999999999999999E-2</v>
      </c>
      <c r="Y1162" s="46" t="s">
        <v>162</v>
      </c>
      <c r="Z1162" s="46" t="s">
        <v>162</v>
      </c>
      <c r="AA1162" s="46">
        <v>2.5000000000000001E-2</v>
      </c>
      <c r="AB1162" s="46">
        <v>3.6999999999999998E-2</v>
      </c>
      <c r="AC1162" s="46"/>
    </row>
    <row r="1163" spans="1:29" x14ac:dyDescent="0.25">
      <c r="A1163" s="98" t="s">
        <v>3640</v>
      </c>
      <c r="B1163" s="46">
        <v>5.5025266704098824E-2</v>
      </c>
      <c r="C1163" s="46">
        <v>0.30937675463222908</v>
      </c>
      <c r="D1163" s="46">
        <v>0.25519371139809094</v>
      </c>
      <c r="E1163" s="46">
        <v>6.9343065693430656E-2</v>
      </c>
      <c r="F1163" s="46">
        <v>3.7900056148231331E-2</v>
      </c>
      <c r="G1163" s="46">
        <v>0.2442448062886019</v>
      </c>
      <c r="H1163" s="46">
        <v>2.807411566535654E-3</v>
      </c>
      <c r="I1163" s="46">
        <v>2.6108927568781585E-2</v>
      </c>
      <c r="J1163" s="46">
        <v>0.99999999999999989</v>
      </c>
      <c r="K1163" s="98">
        <v>3562</v>
      </c>
      <c r="L1163" s="98"/>
      <c r="M1163" s="98">
        <v>4.8000000000000001E-2</v>
      </c>
      <c r="N1163" s="98">
        <v>6.3E-2</v>
      </c>
      <c r="O1163" s="46">
        <v>0.29399999999999998</v>
      </c>
      <c r="P1163" s="46">
        <v>0.32500000000000001</v>
      </c>
      <c r="Q1163" s="46">
        <v>0.24099999999999999</v>
      </c>
      <c r="R1163" s="46">
        <v>0.27</v>
      </c>
      <c r="S1163" s="46">
        <v>6.0999999999999999E-2</v>
      </c>
      <c r="T1163" s="46">
        <v>7.8E-2</v>
      </c>
      <c r="U1163" s="46">
        <v>3.2000000000000001E-2</v>
      </c>
      <c r="V1163" s="46">
        <v>4.4999999999999998E-2</v>
      </c>
      <c r="W1163" s="46">
        <v>0.23</v>
      </c>
      <c r="X1163" s="46">
        <v>0.25900000000000001</v>
      </c>
      <c r="Y1163" s="46">
        <v>2E-3</v>
      </c>
      <c r="Z1163" s="46">
        <v>5.0000000000000001E-3</v>
      </c>
      <c r="AA1163" s="46">
        <v>2.1000000000000001E-2</v>
      </c>
      <c r="AB1163" s="46">
        <v>3.2000000000000001E-2</v>
      </c>
      <c r="AC1163" s="46"/>
    </row>
    <row r="1164" spans="1:29" x14ac:dyDescent="0.25">
      <c r="A1164" s="98" t="s">
        <v>3641</v>
      </c>
      <c r="B1164" s="46">
        <v>0.29845313921747041</v>
      </c>
      <c r="C1164" s="46">
        <v>0.44199272065514106</v>
      </c>
      <c r="D1164" s="46">
        <v>0.14968152866242038</v>
      </c>
      <c r="E1164" s="46">
        <v>3.7989080982711559E-2</v>
      </c>
      <c r="F1164" s="46">
        <v>1.3648771610555051E-3</v>
      </c>
      <c r="G1164" s="46">
        <v>4.2766151046405826E-2</v>
      </c>
      <c r="H1164" s="46">
        <v>1.1373976342129207E-3</v>
      </c>
      <c r="I1164" s="46">
        <v>2.6615104640582348E-2</v>
      </c>
      <c r="J1164" s="46">
        <v>1</v>
      </c>
      <c r="K1164" s="98">
        <v>4396</v>
      </c>
      <c r="L1164" s="98"/>
      <c r="M1164" s="98">
        <v>0.28499999999999998</v>
      </c>
      <c r="N1164" s="98">
        <v>0.312</v>
      </c>
      <c r="O1164" s="46">
        <v>0.42699999999999999</v>
      </c>
      <c r="P1164" s="46">
        <v>0.45700000000000002</v>
      </c>
      <c r="Q1164" s="46">
        <v>0.13900000000000001</v>
      </c>
      <c r="R1164" s="46">
        <v>0.161</v>
      </c>
      <c r="S1164" s="46">
        <v>3.3000000000000002E-2</v>
      </c>
      <c r="T1164" s="46">
        <v>4.3999999999999997E-2</v>
      </c>
      <c r="U1164" s="46">
        <v>1E-3</v>
      </c>
      <c r="V1164" s="46">
        <v>3.0000000000000001E-3</v>
      </c>
      <c r="W1164" s="46">
        <v>3.6999999999999998E-2</v>
      </c>
      <c r="X1164" s="46">
        <v>4.9000000000000002E-2</v>
      </c>
      <c r="Y1164" s="46">
        <v>0</v>
      </c>
      <c r="Z1164" s="46">
        <v>3.0000000000000001E-3</v>
      </c>
      <c r="AA1164" s="46">
        <v>2.1999999999999999E-2</v>
      </c>
      <c r="AB1164" s="46">
        <v>3.2000000000000001E-2</v>
      </c>
      <c r="AC1164" s="46"/>
    </row>
    <row r="1165" spans="1:29" x14ac:dyDescent="0.25">
      <c r="A1165" s="98" t="s">
        <v>3642</v>
      </c>
      <c r="B1165" s="46" t="s">
        <v>162</v>
      </c>
      <c r="C1165" s="46">
        <v>0.26175548589341691</v>
      </c>
      <c r="D1165" s="46">
        <v>0.22839229735781461</v>
      </c>
      <c r="E1165" s="46">
        <v>7.4115539632781016E-2</v>
      </c>
      <c r="F1165" s="46">
        <v>9.4043887147335428E-3</v>
      </c>
      <c r="G1165" s="46">
        <v>0.39856695029108824</v>
      </c>
      <c r="H1165" s="46">
        <v>2.0152261531571876E-3</v>
      </c>
      <c r="I1165" s="46">
        <v>2.575011195700851E-2</v>
      </c>
      <c r="J1165" s="46">
        <v>1.0000000000000002</v>
      </c>
      <c r="K1165" s="98">
        <v>4466</v>
      </c>
      <c r="L1165" s="98"/>
      <c r="M1165" s="98" t="s">
        <v>162</v>
      </c>
      <c r="N1165" s="98" t="s">
        <v>162</v>
      </c>
      <c r="O1165" s="46">
        <v>0.249</v>
      </c>
      <c r="P1165" s="46">
        <v>0.27500000000000002</v>
      </c>
      <c r="Q1165" s="46">
        <v>0.216</v>
      </c>
      <c r="R1165" s="46">
        <v>0.24099999999999999</v>
      </c>
      <c r="S1165" s="46">
        <v>6.7000000000000004E-2</v>
      </c>
      <c r="T1165" s="46">
        <v>8.2000000000000003E-2</v>
      </c>
      <c r="U1165" s="46">
        <v>7.0000000000000001E-3</v>
      </c>
      <c r="V1165" s="46">
        <v>1.2999999999999999E-2</v>
      </c>
      <c r="W1165" s="46">
        <v>0.38400000000000001</v>
      </c>
      <c r="X1165" s="46">
        <v>0.41299999999999998</v>
      </c>
      <c r="Y1165" s="46">
        <v>1E-3</v>
      </c>
      <c r="Z1165" s="46">
        <v>4.0000000000000001E-3</v>
      </c>
      <c r="AA1165" s="46">
        <v>2.1000000000000001E-2</v>
      </c>
      <c r="AB1165" s="46">
        <v>3.1E-2</v>
      </c>
      <c r="AC1165" s="46"/>
    </row>
    <row r="1166" spans="1:29" x14ac:dyDescent="0.25">
      <c r="A1166" s="98" t="s">
        <v>3643</v>
      </c>
      <c r="B1166" s="46" t="s">
        <v>162</v>
      </c>
      <c r="C1166" s="46">
        <v>0.47762747138397504</v>
      </c>
      <c r="D1166" s="46">
        <v>0.32570239334027057</v>
      </c>
      <c r="E1166" s="46">
        <v>7.1800208116545264E-2</v>
      </c>
      <c r="F1166" s="46">
        <v>2.0811654526534861E-3</v>
      </c>
      <c r="G1166" s="46">
        <v>1.7689906347554629E-2</v>
      </c>
      <c r="H1166" s="46">
        <v>1.0405827263267431E-3</v>
      </c>
      <c r="I1166" s="46">
        <v>0.1040582726326743</v>
      </c>
      <c r="J1166" s="46">
        <v>1</v>
      </c>
      <c r="K1166" s="98">
        <v>961</v>
      </c>
      <c r="L1166" s="98"/>
      <c r="M1166" s="98" t="s">
        <v>162</v>
      </c>
      <c r="N1166" s="98" t="s">
        <v>162</v>
      </c>
      <c r="O1166" s="46">
        <v>0.44600000000000001</v>
      </c>
      <c r="P1166" s="46">
        <v>0.50900000000000001</v>
      </c>
      <c r="Q1166" s="46">
        <v>0.29699999999999999</v>
      </c>
      <c r="R1166" s="46">
        <v>0.35599999999999998</v>
      </c>
      <c r="S1166" s="46">
        <v>5.7000000000000002E-2</v>
      </c>
      <c r="T1166" s="46">
        <v>0.09</v>
      </c>
      <c r="U1166" s="46">
        <v>1E-3</v>
      </c>
      <c r="V1166" s="46">
        <v>8.0000000000000002E-3</v>
      </c>
      <c r="W1166" s="46">
        <v>1.0999999999999999E-2</v>
      </c>
      <c r="X1166" s="46">
        <v>2.8000000000000001E-2</v>
      </c>
      <c r="Y1166" s="46">
        <v>0</v>
      </c>
      <c r="Z1166" s="46">
        <v>6.0000000000000001E-3</v>
      </c>
      <c r="AA1166" s="46">
        <v>8.5999999999999993E-2</v>
      </c>
      <c r="AB1166" s="46">
        <v>0.125</v>
      </c>
      <c r="AC1166" s="46"/>
    </row>
    <row r="1167" spans="1:29" x14ac:dyDescent="0.25">
      <c r="A1167" s="98" t="s">
        <v>3644</v>
      </c>
      <c r="B1167" s="46" t="s">
        <v>162</v>
      </c>
      <c r="C1167" s="46">
        <v>0.21395775941230485</v>
      </c>
      <c r="D1167" s="46">
        <v>0.35169880624426081</v>
      </c>
      <c r="E1167" s="46">
        <v>0.11937557392102846</v>
      </c>
      <c r="F1167" s="46">
        <v>1.8365472910927456E-2</v>
      </c>
      <c r="G1167" s="46">
        <v>0.26905417814508725</v>
      </c>
      <c r="H1167" s="46" t="s">
        <v>162</v>
      </c>
      <c r="I1167" s="46">
        <v>2.7548209366391185E-2</v>
      </c>
      <c r="J1167" s="46">
        <v>1</v>
      </c>
      <c r="K1167" s="98">
        <v>1089</v>
      </c>
      <c r="L1167" s="98"/>
      <c r="M1167" s="98" t="s">
        <v>162</v>
      </c>
      <c r="N1167" s="98" t="s">
        <v>162</v>
      </c>
      <c r="O1167" s="46">
        <v>0.191</v>
      </c>
      <c r="P1167" s="46">
        <v>0.23899999999999999</v>
      </c>
      <c r="Q1167" s="46">
        <v>0.32400000000000001</v>
      </c>
      <c r="R1167" s="46">
        <v>0.38100000000000001</v>
      </c>
      <c r="S1167" s="46">
        <v>0.10100000000000001</v>
      </c>
      <c r="T1167" s="46">
        <v>0.14000000000000001</v>
      </c>
      <c r="U1167" s="46">
        <v>1.2E-2</v>
      </c>
      <c r="V1167" s="46">
        <v>2.8000000000000001E-2</v>
      </c>
      <c r="W1167" s="46">
        <v>0.24399999999999999</v>
      </c>
      <c r="X1167" s="46">
        <v>0.29599999999999999</v>
      </c>
      <c r="Y1167" s="46" t="s">
        <v>162</v>
      </c>
      <c r="Z1167" s="46" t="s">
        <v>162</v>
      </c>
      <c r="AA1167" s="46">
        <v>1.9E-2</v>
      </c>
      <c r="AB1167" s="46">
        <v>3.9E-2</v>
      </c>
      <c r="AC1167" s="46"/>
    </row>
    <row r="1168" spans="1:29" x14ac:dyDescent="0.25">
      <c r="A1168" s="98" t="s">
        <v>3645</v>
      </c>
      <c r="B1168" s="46" t="s">
        <v>162</v>
      </c>
      <c r="C1168" s="46">
        <v>0.41052631578947368</v>
      </c>
      <c r="D1168" s="46">
        <v>0.1986842105263158</v>
      </c>
      <c r="E1168" s="46">
        <v>7.2368421052631582E-2</v>
      </c>
      <c r="F1168" s="46">
        <v>8.8157894736842102E-2</v>
      </c>
      <c r="G1168" s="46">
        <v>0.18421052631578946</v>
      </c>
      <c r="H1168" s="46">
        <v>2.631578947368421E-3</v>
      </c>
      <c r="I1168" s="46">
        <v>4.3421052631578951E-2</v>
      </c>
      <c r="J1168" s="46">
        <v>1</v>
      </c>
      <c r="K1168" s="98">
        <v>760</v>
      </c>
      <c r="L1168" s="98"/>
      <c r="M1168" s="98" t="s">
        <v>162</v>
      </c>
      <c r="N1168" s="98" t="s">
        <v>162</v>
      </c>
      <c r="O1168" s="46">
        <v>0.376</v>
      </c>
      <c r="P1168" s="46">
        <v>0.44600000000000001</v>
      </c>
      <c r="Q1168" s="46">
        <v>0.17199999999999999</v>
      </c>
      <c r="R1168" s="46">
        <v>0.22900000000000001</v>
      </c>
      <c r="S1168" s="46">
        <v>5.6000000000000001E-2</v>
      </c>
      <c r="T1168" s="46">
        <v>9.2999999999999999E-2</v>
      </c>
      <c r="U1168" s="46">
        <v>7.0000000000000007E-2</v>
      </c>
      <c r="V1168" s="46">
        <v>0.11</v>
      </c>
      <c r="W1168" s="46">
        <v>0.158</v>
      </c>
      <c r="X1168" s="46">
        <v>0.21299999999999999</v>
      </c>
      <c r="Y1168" s="46">
        <v>1E-3</v>
      </c>
      <c r="Z1168" s="46">
        <v>0.01</v>
      </c>
      <c r="AA1168" s="46">
        <v>3.1E-2</v>
      </c>
      <c r="AB1168" s="46">
        <v>0.06</v>
      </c>
      <c r="AC1168" s="46"/>
    </row>
    <row r="1169" spans="1:29" x14ac:dyDescent="0.25">
      <c r="A1169" s="98" t="s">
        <v>3646</v>
      </c>
      <c r="B1169" s="46" t="s">
        <v>162</v>
      </c>
      <c r="C1169" s="46">
        <v>0.16823687752355315</v>
      </c>
      <c r="D1169" s="46">
        <v>0.15612382234185734</v>
      </c>
      <c r="E1169" s="46">
        <v>5.2489905787348586E-2</v>
      </c>
      <c r="F1169" s="46">
        <v>2.826379542395693E-2</v>
      </c>
      <c r="G1169" s="46">
        <v>0.56527590847913867</v>
      </c>
      <c r="H1169" s="46">
        <v>5.3835800807537013E-3</v>
      </c>
      <c r="I1169" s="46">
        <v>2.4226110363391656E-2</v>
      </c>
      <c r="J1169" s="46">
        <v>0.99999999999999989</v>
      </c>
      <c r="K1169" s="98">
        <v>743</v>
      </c>
      <c r="L1169" s="98"/>
      <c r="M1169" s="98" t="s">
        <v>162</v>
      </c>
      <c r="N1169" s="98" t="s">
        <v>162</v>
      </c>
      <c r="O1169" s="46">
        <v>0.14299999999999999</v>
      </c>
      <c r="P1169" s="46">
        <v>0.19700000000000001</v>
      </c>
      <c r="Q1169" s="46">
        <v>0.13200000000000001</v>
      </c>
      <c r="R1169" s="46">
        <v>0.184</v>
      </c>
      <c r="S1169" s="46">
        <v>3.9E-2</v>
      </c>
      <c r="T1169" s="46">
        <v>7.0999999999999994E-2</v>
      </c>
      <c r="U1169" s="46">
        <v>1.9E-2</v>
      </c>
      <c r="V1169" s="46">
        <v>4.2999999999999997E-2</v>
      </c>
      <c r="W1169" s="46">
        <v>0.52900000000000003</v>
      </c>
      <c r="X1169" s="46">
        <v>0.6</v>
      </c>
      <c r="Y1169" s="46">
        <v>2E-3</v>
      </c>
      <c r="Z1169" s="46">
        <v>1.4E-2</v>
      </c>
      <c r="AA1169" s="46">
        <v>1.4999999999999999E-2</v>
      </c>
      <c r="AB1169" s="46">
        <v>3.7999999999999999E-2</v>
      </c>
      <c r="AC1169" s="46"/>
    </row>
    <row r="1170" spans="1:29" x14ac:dyDescent="0.25">
      <c r="A1170" s="98" t="s">
        <v>3647</v>
      </c>
      <c r="B1170" s="46" t="s">
        <v>162</v>
      </c>
      <c r="C1170" s="46">
        <v>0.29205541419281877</v>
      </c>
      <c r="D1170" s="46">
        <v>0.40740740740740738</v>
      </c>
      <c r="E1170" s="46">
        <v>0.13655640373197625</v>
      </c>
      <c r="F1170" s="46">
        <v>2.4314390726604466E-2</v>
      </c>
      <c r="G1170" s="46">
        <v>9.9236641221374045E-2</v>
      </c>
      <c r="H1170" s="46">
        <v>8.4817642069550466E-4</v>
      </c>
      <c r="I1170" s="46">
        <v>3.9581566299123551E-2</v>
      </c>
      <c r="J1170" s="46">
        <v>0.99999999999999978</v>
      </c>
      <c r="K1170" s="98">
        <v>3537</v>
      </c>
      <c r="L1170" s="98"/>
      <c r="M1170" s="98" t="s">
        <v>162</v>
      </c>
      <c r="N1170" s="98" t="s">
        <v>162</v>
      </c>
      <c r="O1170" s="46">
        <v>0.27700000000000002</v>
      </c>
      <c r="P1170" s="46">
        <v>0.307</v>
      </c>
      <c r="Q1170" s="46">
        <v>0.39100000000000001</v>
      </c>
      <c r="R1170" s="46">
        <v>0.42399999999999999</v>
      </c>
      <c r="S1170" s="46">
        <v>0.126</v>
      </c>
      <c r="T1170" s="46">
        <v>0.14799999999999999</v>
      </c>
      <c r="U1170" s="46">
        <v>0.02</v>
      </c>
      <c r="V1170" s="46">
        <v>0.03</v>
      </c>
      <c r="W1170" s="46">
        <v>0.09</v>
      </c>
      <c r="X1170" s="46">
        <v>0.11</v>
      </c>
      <c r="Y1170" s="46">
        <v>0</v>
      </c>
      <c r="Z1170" s="46">
        <v>2E-3</v>
      </c>
      <c r="AA1170" s="46">
        <v>3.4000000000000002E-2</v>
      </c>
      <c r="AB1170" s="46">
        <v>4.7E-2</v>
      </c>
      <c r="AC1170" s="46"/>
    </row>
    <row r="1171" spans="1:29" x14ac:dyDescent="0.25">
      <c r="A1171" s="98" t="s">
        <v>3648</v>
      </c>
      <c r="B1171" s="46" t="s">
        <v>162</v>
      </c>
      <c r="C1171" s="46">
        <v>0.41384388807069217</v>
      </c>
      <c r="D1171" s="46">
        <v>0.37702503681885124</v>
      </c>
      <c r="E1171" s="46">
        <v>6.4801178203240065E-2</v>
      </c>
      <c r="F1171" s="46">
        <v>1.3254786450662739E-2</v>
      </c>
      <c r="G1171" s="46">
        <v>8.3946980854197342E-2</v>
      </c>
      <c r="H1171" s="46">
        <v>2.9455081001472753E-3</v>
      </c>
      <c r="I1171" s="46">
        <v>4.4182621502209134E-2</v>
      </c>
      <c r="J1171" s="46">
        <v>0.99999999999999989</v>
      </c>
      <c r="K1171" s="98">
        <v>679</v>
      </c>
      <c r="L1171" s="98"/>
      <c r="M1171" s="98" t="s">
        <v>162</v>
      </c>
      <c r="N1171" s="98" t="s">
        <v>162</v>
      </c>
      <c r="O1171" s="46">
        <v>0.377</v>
      </c>
      <c r="P1171" s="46">
        <v>0.45100000000000001</v>
      </c>
      <c r="Q1171" s="46">
        <v>0.34100000000000003</v>
      </c>
      <c r="R1171" s="46">
        <v>0.41399999999999998</v>
      </c>
      <c r="S1171" s="46">
        <v>4.9000000000000002E-2</v>
      </c>
      <c r="T1171" s="46">
        <v>8.5999999999999993E-2</v>
      </c>
      <c r="U1171" s="46">
        <v>7.0000000000000001E-3</v>
      </c>
      <c r="V1171" s="46">
        <v>2.5000000000000001E-2</v>
      </c>
      <c r="W1171" s="46">
        <v>6.5000000000000002E-2</v>
      </c>
      <c r="X1171" s="46">
        <v>0.107</v>
      </c>
      <c r="Y1171" s="46">
        <v>1E-3</v>
      </c>
      <c r="Z1171" s="46">
        <v>1.0999999999999999E-2</v>
      </c>
      <c r="AA1171" s="46">
        <v>3.1E-2</v>
      </c>
      <c r="AB1171" s="46">
        <v>6.2E-2</v>
      </c>
      <c r="AC1171" s="46"/>
    </row>
    <row r="1172" spans="1:29" x14ac:dyDescent="0.25">
      <c r="A1172" s="98" t="s">
        <v>3649</v>
      </c>
      <c r="B1172" s="46">
        <v>5.3717754172989379E-2</v>
      </c>
      <c r="C1172" s="46">
        <v>0.29202495363345138</v>
      </c>
      <c r="D1172" s="46">
        <v>0.2680155117180914</v>
      </c>
      <c r="E1172" s="46">
        <v>8.5786545270612038E-2</v>
      </c>
      <c r="F1172" s="46">
        <v>2.2964087000505815E-2</v>
      </c>
      <c r="G1172" s="46">
        <v>0.24093744731074018</v>
      </c>
      <c r="H1172" s="46">
        <v>2.4953633451357277E-3</v>
      </c>
      <c r="I1172" s="46">
        <v>3.4058337548474121E-2</v>
      </c>
      <c r="J1172" s="46">
        <v>1</v>
      </c>
      <c r="K1172" s="98">
        <v>29655</v>
      </c>
      <c r="L1172" s="98"/>
      <c r="M1172" s="98">
        <v>5.0999999999999997E-2</v>
      </c>
      <c r="N1172" s="98">
        <v>5.6000000000000001E-2</v>
      </c>
      <c r="O1172" s="46">
        <v>0.28699999999999998</v>
      </c>
      <c r="P1172" s="46">
        <v>0.29699999999999999</v>
      </c>
      <c r="Q1172" s="46">
        <v>0.26300000000000001</v>
      </c>
      <c r="R1172" s="46">
        <v>0.27300000000000002</v>
      </c>
      <c r="S1172" s="46">
        <v>8.3000000000000004E-2</v>
      </c>
      <c r="T1172" s="46">
        <v>8.8999999999999996E-2</v>
      </c>
      <c r="U1172" s="46">
        <v>2.1000000000000001E-2</v>
      </c>
      <c r="V1172" s="46">
        <v>2.5000000000000001E-2</v>
      </c>
      <c r="W1172" s="46">
        <v>0.23599999999999999</v>
      </c>
      <c r="X1172" s="46">
        <v>0.246</v>
      </c>
      <c r="Y1172" s="46">
        <v>2E-3</v>
      </c>
      <c r="Z1172" s="46">
        <v>3.0000000000000001E-3</v>
      </c>
      <c r="AA1172" s="46">
        <v>3.2000000000000001E-2</v>
      </c>
      <c r="AB1172" s="46">
        <v>3.5999999999999997E-2</v>
      </c>
      <c r="AC1172" s="46"/>
    </row>
    <row r="1173" spans="1:29" x14ac:dyDescent="0.25">
      <c r="A1173" s="98" t="s">
        <v>3650</v>
      </c>
      <c r="B1173" s="46" t="s">
        <v>162</v>
      </c>
      <c r="C1173" s="46">
        <v>0.24937655860349128</v>
      </c>
      <c r="D1173" s="46">
        <v>0.28678304239401498</v>
      </c>
      <c r="E1173" s="46">
        <v>0.11097256857855362</v>
      </c>
      <c r="F1173" s="46">
        <v>2.119700748129676E-2</v>
      </c>
      <c r="G1173" s="46">
        <v>0.29426433915211969</v>
      </c>
      <c r="H1173" s="46">
        <v>1.2468827930174563E-3</v>
      </c>
      <c r="I1173" s="46">
        <v>3.6159600997506237E-2</v>
      </c>
      <c r="J1173" s="46">
        <v>1</v>
      </c>
      <c r="K1173" s="98">
        <v>802</v>
      </c>
      <c r="L1173" s="98"/>
      <c r="M1173" s="98" t="s">
        <v>162</v>
      </c>
      <c r="N1173" s="98" t="s">
        <v>162</v>
      </c>
      <c r="O1173" s="46">
        <v>0.221</v>
      </c>
      <c r="P1173" s="46">
        <v>0.28000000000000003</v>
      </c>
      <c r="Q1173" s="46">
        <v>0.25700000000000001</v>
      </c>
      <c r="R1173" s="46">
        <v>0.31900000000000001</v>
      </c>
      <c r="S1173" s="46">
        <v>9.0999999999999998E-2</v>
      </c>
      <c r="T1173" s="46">
        <v>0.13500000000000001</v>
      </c>
      <c r="U1173" s="46">
        <v>1.2999999999999999E-2</v>
      </c>
      <c r="V1173" s="46">
        <v>3.4000000000000002E-2</v>
      </c>
      <c r="W1173" s="46">
        <v>0.26400000000000001</v>
      </c>
      <c r="X1173" s="46">
        <v>0.32700000000000001</v>
      </c>
      <c r="Y1173" s="46">
        <v>0</v>
      </c>
      <c r="Z1173" s="46">
        <v>7.0000000000000001E-3</v>
      </c>
      <c r="AA1173" s="46">
        <v>2.5000000000000001E-2</v>
      </c>
      <c r="AB1173" s="46">
        <v>5.0999999999999997E-2</v>
      </c>
      <c r="AC1173" s="46"/>
    </row>
    <row r="1174" spans="1:29" x14ac:dyDescent="0.25">
      <c r="A1174" s="98" t="s">
        <v>3651</v>
      </c>
      <c r="B1174" s="46" t="s">
        <v>162</v>
      </c>
      <c r="C1174" s="46">
        <v>0.23561151079136691</v>
      </c>
      <c r="D1174" s="46">
        <v>0.36870503597122301</v>
      </c>
      <c r="E1174" s="46">
        <v>0.17086330935251798</v>
      </c>
      <c r="F1174" s="46">
        <v>8.0935251798561147E-2</v>
      </c>
      <c r="G1174" s="46">
        <v>0.12410071942446044</v>
      </c>
      <c r="H1174" s="46" t="s">
        <v>162</v>
      </c>
      <c r="I1174" s="46">
        <v>1.9784172661870502E-2</v>
      </c>
      <c r="J1174" s="46">
        <v>1</v>
      </c>
      <c r="K1174" s="98">
        <v>556</v>
      </c>
      <c r="L1174" s="98"/>
      <c r="M1174" s="98" t="s">
        <v>162</v>
      </c>
      <c r="N1174" s="98" t="s">
        <v>162</v>
      </c>
      <c r="O1174" s="46">
        <v>0.20200000000000001</v>
      </c>
      <c r="P1174" s="46">
        <v>0.27300000000000002</v>
      </c>
      <c r="Q1174" s="46">
        <v>0.33</v>
      </c>
      <c r="R1174" s="46">
        <v>0.41</v>
      </c>
      <c r="S1174" s="46">
        <v>0.14199999999999999</v>
      </c>
      <c r="T1174" s="46">
        <v>0.20399999999999999</v>
      </c>
      <c r="U1174" s="46">
        <v>6.0999999999999999E-2</v>
      </c>
      <c r="V1174" s="46">
        <v>0.107</v>
      </c>
      <c r="W1174" s="46">
        <v>9.9000000000000005E-2</v>
      </c>
      <c r="X1174" s="46">
        <v>0.154</v>
      </c>
      <c r="Y1174" s="46" t="s">
        <v>162</v>
      </c>
      <c r="Z1174" s="46" t="s">
        <v>162</v>
      </c>
      <c r="AA1174" s="46">
        <v>1.0999999999999999E-2</v>
      </c>
      <c r="AB1174" s="46">
        <v>3.5000000000000003E-2</v>
      </c>
      <c r="AC1174" s="46"/>
    </row>
    <row r="1175" spans="1:29" x14ac:dyDescent="0.25">
      <c r="A1175" s="98" t="s">
        <v>3652</v>
      </c>
      <c r="B1175" s="46" t="s">
        <v>162</v>
      </c>
      <c r="C1175" s="46">
        <v>6.7692307692307691E-2</v>
      </c>
      <c r="D1175" s="46">
        <v>0.19384615384615383</v>
      </c>
      <c r="E1175" s="46">
        <v>8.9230769230769225E-2</v>
      </c>
      <c r="F1175" s="46">
        <v>3.0769230769230769E-3</v>
      </c>
      <c r="G1175" s="46">
        <v>0.60615384615384615</v>
      </c>
      <c r="H1175" s="46" t="s">
        <v>162</v>
      </c>
      <c r="I1175" s="46">
        <v>0.04</v>
      </c>
      <c r="J1175" s="46">
        <v>1</v>
      </c>
      <c r="K1175" s="98">
        <v>325</v>
      </c>
      <c r="L1175" s="98"/>
      <c r="M1175" s="98" t="s">
        <v>162</v>
      </c>
      <c r="N1175" s="98" t="s">
        <v>162</v>
      </c>
      <c r="O1175" s="46">
        <v>4.4999999999999998E-2</v>
      </c>
      <c r="P1175" s="46">
        <v>0.1</v>
      </c>
      <c r="Q1175" s="46">
        <v>0.155</v>
      </c>
      <c r="R1175" s="46">
        <v>0.24</v>
      </c>
      <c r="S1175" s="46">
        <v>6.3E-2</v>
      </c>
      <c r="T1175" s="46">
        <v>0.125</v>
      </c>
      <c r="U1175" s="46">
        <v>1E-3</v>
      </c>
      <c r="V1175" s="46">
        <v>1.7000000000000001E-2</v>
      </c>
      <c r="W1175" s="46">
        <v>0.55200000000000005</v>
      </c>
      <c r="X1175" s="46">
        <v>0.65800000000000003</v>
      </c>
      <c r="Y1175" s="46" t="s">
        <v>162</v>
      </c>
      <c r="Z1175" s="46" t="s">
        <v>162</v>
      </c>
      <c r="AA1175" s="46">
        <v>2.4E-2</v>
      </c>
      <c r="AB1175" s="46">
        <v>6.7000000000000004E-2</v>
      </c>
      <c r="AC1175" s="46"/>
    </row>
    <row r="1176" spans="1:29" x14ac:dyDescent="0.25">
      <c r="A1176" s="98" t="s">
        <v>3653</v>
      </c>
      <c r="B1176" s="46">
        <v>4.238143289606458E-2</v>
      </c>
      <c r="C1176" s="46">
        <v>1.0090817356205853E-3</v>
      </c>
      <c r="D1176" s="46">
        <v>0.70938446014127143</v>
      </c>
      <c r="E1176" s="46">
        <v>0.10696266397578204</v>
      </c>
      <c r="F1176" s="46">
        <v>7.0635721493440967E-3</v>
      </c>
      <c r="G1176" s="46">
        <v>8.0726538849646822E-3</v>
      </c>
      <c r="H1176" s="46" t="s">
        <v>162</v>
      </c>
      <c r="I1176" s="46">
        <v>0.12512613521695257</v>
      </c>
      <c r="J1176" s="46">
        <v>1</v>
      </c>
      <c r="K1176" s="98">
        <v>991</v>
      </c>
      <c r="L1176" s="98"/>
      <c r="M1176" s="98">
        <v>3.2000000000000001E-2</v>
      </c>
      <c r="N1176" s="98">
        <v>5.7000000000000002E-2</v>
      </c>
      <c r="O1176" s="46">
        <v>0</v>
      </c>
      <c r="P1176" s="46">
        <v>6.0000000000000001E-3</v>
      </c>
      <c r="Q1176" s="46">
        <v>0.68</v>
      </c>
      <c r="R1176" s="46">
        <v>0.73699999999999999</v>
      </c>
      <c r="S1176" s="46">
        <v>8.8999999999999996E-2</v>
      </c>
      <c r="T1176" s="46">
        <v>0.128</v>
      </c>
      <c r="U1176" s="46">
        <v>3.0000000000000001E-3</v>
      </c>
      <c r="V1176" s="46">
        <v>1.4999999999999999E-2</v>
      </c>
      <c r="W1176" s="46">
        <v>4.0000000000000001E-3</v>
      </c>
      <c r="X1176" s="46">
        <v>1.6E-2</v>
      </c>
      <c r="Y1176" s="46" t="s">
        <v>162</v>
      </c>
      <c r="Z1176" s="46" t="s">
        <v>162</v>
      </c>
      <c r="AA1176" s="46">
        <v>0.106</v>
      </c>
      <c r="AB1176" s="46">
        <v>0.14699999999999999</v>
      </c>
      <c r="AC1176" s="46"/>
    </row>
    <row r="1177" spans="1:29" x14ac:dyDescent="0.25">
      <c r="A1177" s="98" t="s">
        <v>3654</v>
      </c>
      <c r="B1177" s="46">
        <v>8.0174021131137349E-2</v>
      </c>
      <c r="C1177" s="46">
        <v>0.2367930391547545</v>
      </c>
      <c r="D1177" s="46">
        <v>0.254816656308266</v>
      </c>
      <c r="E1177" s="46">
        <v>9.2604101926662519E-2</v>
      </c>
      <c r="F1177" s="46">
        <v>3.791174642635177E-2</v>
      </c>
      <c r="G1177" s="46">
        <v>0.2759477936606588</v>
      </c>
      <c r="H1177" s="46" t="s">
        <v>162</v>
      </c>
      <c r="I1177" s="46">
        <v>2.175264139216905E-2</v>
      </c>
      <c r="J1177" s="46">
        <v>0.99999999999999989</v>
      </c>
      <c r="K1177" s="98">
        <v>1609</v>
      </c>
      <c r="L1177" s="98"/>
      <c r="M1177" s="98">
        <v>6.8000000000000005E-2</v>
      </c>
      <c r="N1177" s="98">
        <v>9.4E-2</v>
      </c>
      <c r="O1177" s="46">
        <v>0.217</v>
      </c>
      <c r="P1177" s="46">
        <v>0.25800000000000001</v>
      </c>
      <c r="Q1177" s="46">
        <v>0.23400000000000001</v>
      </c>
      <c r="R1177" s="46">
        <v>0.27700000000000002</v>
      </c>
      <c r="S1177" s="46">
        <v>7.9000000000000001E-2</v>
      </c>
      <c r="T1177" s="46">
        <v>0.108</v>
      </c>
      <c r="U1177" s="46">
        <v>0.03</v>
      </c>
      <c r="V1177" s="46">
        <v>4.8000000000000001E-2</v>
      </c>
      <c r="W1177" s="46">
        <v>0.255</v>
      </c>
      <c r="X1177" s="46">
        <v>0.29799999999999999</v>
      </c>
      <c r="Y1177" s="46" t="s">
        <v>162</v>
      </c>
      <c r="Z1177" s="46" t="s">
        <v>162</v>
      </c>
      <c r="AA1177" s="46">
        <v>1.6E-2</v>
      </c>
      <c r="AB1177" s="46">
        <v>0.03</v>
      </c>
      <c r="AC1177" s="46"/>
    </row>
    <row r="1178" spans="1:29" x14ac:dyDescent="0.25">
      <c r="A1178" s="98" t="s">
        <v>3655</v>
      </c>
      <c r="B1178" s="46">
        <v>0.28793371310201971</v>
      </c>
      <c r="C1178" s="46">
        <v>0.46659761781460385</v>
      </c>
      <c r="D1178" s="46">
        <v>0.13775245986535473</v>
      </c>
      <c r="E1178" s="46">
        <v>3.7286380113930609E-2</v>
      </c>
      <c r="F1178" s="46">
        <v>1.0357327809425167E-3</v>
      </c>
      <c r="G1178" s="46">
        <v>4.8161574313827032E-2</v>
      </c>
      <c r="H1178" s="46" t="s">
        <v>162</v>
      </c>
      <c r="I1178" s="46">
        <v>2.1232522009321596E-2</v>
      </c>
      <c r="J1178" s="46">
        <v>1</v>
      </c>
      <c r="K1178" s="98">
        <v>1931</v>
      </c>
      <c r="L1178" s="98"/>
      <c r="M1178" s="98">
        <v>0.26800000000000002</v>
      </c>
      <c r="N1178" s="98">
        <v>0.309</v>
      </c>
      <c r="O1178" s="46">
        <v>0.44400000000000001</v>
      </c>
      <c r="P1178" s="46">
        <v>0.48899999999999999</v>
      </c>
      <c r="Q1178" s="46">
        <v>0.123</v>
      </c>
      <c r="R1178" s="46">
        <v>0.154</v>
      </c>
      <c r="S1178" s="46">
        <v>0.03</v>
      </c>
      <c r="T1178" s="46">
        <v>4.7E-2</v>
      </c>
      <c r="U1178" s="46">
        <v>0</v>
      </c>
      <c r="V1178" s="46">
        <v>4.0000000000000001E-3</v>
      </c>
      <c r="W1178" s="46">
        <v>3.9E-2</v>
      </c>
      <c r="X1178" s="46">
        <v>5.8999999999999997E-2</v>
      </c>
      <c r="Y1178" s="46" t="s">
        <v>162</v>
      </c>
      <c r="Z1178" s="46" t="s">
        <v>162</v>
      </c>
      <c r="AA1178" s="46">
        <v>1.6E-2</v>
      </c>
      <c r="AB1178" s="46">
        <v>2.9000000000000001E-2</v>
      </c>
      <c r="AC1178" s="46"/>
    </row>
    <row r="1179" spans="1:29" x14ac:dyDescent="0.25">
      <c r="A1179" s="98" t="s">
        <v>3656</v>
      </c>
      <c r="B1179" s="46" t="s">
        <v>162</v>
      </c>
      <c r="C1179" s="46">
        <v>0.31499740529320186</v>
      </c>
      <c r="D1179" s="46">
        <v>0.18889465490399585</v>
      </c>
      <c r="E1179" s="46">
        <v>9.6004151530877005E-2</v>
      </c>
      <c r="F1179" s="46">
        <v>1.6087182148417228E-2</v>
      </c>
      <c r="G1179" s="46">
        <v>0.36792942397509082</v>
      </c>
      <c r="H1179" s="46" t="s">
        <v>162</v>
      </c>
      <c r="I1179" s="46">
        <v>1.6087182148417228E-2</v>
      </c>
      <c r="J1179" s="46">
        <v>1</v>
      </c>
      <c r="K1179" s="98">
        <v>1927</v>
      </c>
      <c r="L1179" s="98"/>
      <c r="M1179" s="98" t="s">
        <v>162</v>
      </c>
      <c r="N1179" s="98" t="s">
        <v>162</v>
      </c>
      <c r="O1179" s="46">
        <v>0.29499999999999998</v>
      </c>
      <c r="P1179" s="46">
        <v>0.33600000000000002</v>
      </c>
      <c r="Q1179" s="46">
        <v>0.17199999999999999</v>
      </c>
      <c r="R1179" s="46">
        <v>0.20699999999999999</v>
      </c>
      <c r="S1179" s="46">
        <v>8.4000000000000005E-2</v>
      </c>
      <c r="T1179" s="46">
        <v>0.11</v>
      </c>
      <c r="U1179" s="46">
        <v>1.0999999999999999E-2</v>
      </c>
      <c r="V1179" s="46">
        <v>2.3E-2</v>
      </c>
      <c r="W1179" s="46">
        <v>0.34699999999999998</v>
      </c>
      <c r="X1179" s="46">
        <v>0.39</v>
      </c>
      <c r="Y1179" s="46" t="s">
        <v>162</v>
      </c>
      <c r="Z1179" s="46" t="s">
        <v>162</v>
      </c>
      <c r="AA1179" s="46">
        <v>1.0999999999999999E-2</v>
      </c>
      <c r="AB1179" s="46">
        <v>2.3E-2</v>
      </c>
      <c r="AC1179" s="46"/>
    </row>
    <row r="1180" spans="1:29" x14ac:dyDescent="0.25">
      <c r="A1180" s="98" t="s">
        <v>3657</v>
      </c>
      <c r="B1180" s="46" t="s">
        <v>162</v>
      </c>
      <c r="C1180" s="46">
        <v>0.37636363636363634</v>
      </c>
      <c r="D1180" s="46">
        <v>0.34727272727272729</v>
      </c>
      <c r="E1180" s="46">
        <v>0.11636363636363636</v>
      </c>
      <c r="F1180" s="46">
        <v>9.0909090909090905E-3</v>
      </c>
      <c r="G1180" s="46">
        <v>4.1818181818181817E-2</v>
      </c>
      <c r="H1180" s="46" t="s">
        <v>162</v>
      </c>
      <c r="I1180" s="46">
        <v>0.10909090909090909</v>
      </c>
      <c r="J1180" s="46">
        <v>1</v>
      </c>
      <c r="K1180" s="98">
        <v>550</v>
      </c>
      <c r="L1180" s="98"/>
      <c r="M1180" s="98" t="s">
        <v>162</v>
      </c>
      <c r="N1180" s="98" t="s">
        <v>162</v>
      </c>
      <c r="O1180" s="46">
        <v>0.33700000000000002</v>
      </c>
      <c r="P1180" s="46">
        <v>0.41799999999999998</v>
      </c>
      <c r="Q1180" s="46">
        <v>0.309</v>
      </c>
      <c r="R1180" s="46">
        <v>0.38800000000000001</v>
      </c>
      <c r="S1180" s="46">
        <v>9.1999999999999998E-2</v>
      </c>
      <c r="T1180" s="46">
        <v>0.14599999999999999</v>
      </c>
      <c r="U1180" s="46">
        <v>4.0000000000000001E-3</v>
      </c>
      <c r="V1180" s="46">
        <v>2.1000000000000001E-2</v>
      </c>
      <c r="W1180" s="46">
        <v>2.8000000000000001E-2</v>
      </c>
      <c r="X1180" s="46">
        <v>6.2E-2</v>
      </c>
      <c r="Y1180" s="46" t="s">
        <v>162</v>
      </c>
      <c r="Z1180" s="46" t="s">
        <v>162</v>
      </c>
      <c r="AA1180" s="46">
        <v>8.5999999999999993E-2</v>
      </c>
      <c r="AB1180" s="46">
        <v>0.13800000000000001</v>
      </c>
      <c r="AC1180" s="46"/>
    </row>
    <row r="1181" spans="1:29" x14ac:dyDescent="0.25">
      <c r="A1181" s="98" t="s">
        <v>3658</v>
      </c>
      <c r="B1181" s="46" t="s">
        <v>162</v>
      </c>
      <c r="C1181" s="46">
        <v>0.17101449275362318</v>
      </c>
      <c r="D1181" s="46">
        <v>0.35942028985507246</v>
      </c>
      <c r="E1181" s="46">
        <v>0.14782608695652175</v>
      </c>
      <c r="F1181" s="46">
        <v>3.4782608695652174E-2</v>
      </c>
      <c r="G1181" s="46">
        <v>0.24057971014492754</v>
      </c>
      <c r="H1181" s="46" t="s">
        <v>162</v>
      </c>
      <c r="I1181" s="46">
        <v>4.6376811594202899E-2</v>
      </c>
      <c r="J1181" s="46">
        <v>1</v>
      </c>
      <c r="K1181" s="98">
        <v>345</v>
      </c>
      <c r="L1181" s="98"/>
      <c r="M1181" s="98" t="s">
        <v>162</v>
      </c>
      <c r="N1181" s="98" t="s">
        <v>162</v>
      </c>
      <c r="O1181" s="46">
        <v>0.13500000000000001</v>
      </c>
      <c r="P1181" s="46">
        <v>0.214</v>
      </c>
      <c r="Q1181" s="46">
        <v>0.311</v>
      </c>
      <c r="R1181" s="46">
        <v>0.41099999999999998</v>
      </c>
      <c r="S1181" s="46">
        <v>0.114</v>
      </c>
      <c r="T1181" s="46">
        <v>0.189</v>
      </c>
      <c r="U1181" s="46">
        <v>0.02</v>
      </c>
      <c r="V1181" s="46">
        <v>0.06</v>
      </c>
      <c r="W1181" s="46">
        <v>0.19800000000000001</v>
      </c>
      <c r="X1181" s="46">
        <v>0.28799999999999998</v>
      </c>
      <c r="Y1181" s="46" t="s">
        <v>162</v>
      </c>
      <c r="Z1181" s="46" t="s">
        <v>162</v>
      </c>
      <c r="AA1181" s="46">
        <v>2.9000000000000001E-2</v>
      </c>
      <c r="AB1181" s="46">
        <v>7.3999999999999996E-2</v>
      </c>
      <c r="AC1181" s="46"/>
    </row>
    <row r="1182" spans="1:29" x14ac:dyDescent="0.25">
      <c r="A1182" s="98" t="s">
        <v>3659</v>
      </c>
      <c r="B1182" s="46" t="s">
        <v>162</v>
      </c>
      <c r="C1182" s="46">
        <v>0.33419689119170987</v>
      </c>
      <c r="D1182" s="46">
        <v>0.21243523316062177</v>
      </c>
      <c r="E1182" s="46">
        <v>7.512953367875648E-2</v>
      </c>
      <c r="F1182" s="46">
        <v>0.12694300518134716</v>
      </c>
      <c r="G1182" s="46">
        <v>0.21761658031088082</v>
      </c>
      <c r="H1182" s="46" t="s">
        <v>162</v>
      </c>
      <c r="I1182" s="46">
        <v>3.367875647668394E-2</v>
      </c>
      <c r="J1182" s="46">
        <v>1</v>
      </c>
      <c r="K1182" s="98">
        <v>386</v>
      </c>
      <c r="L1182" s="98"/>
      <c r="M1182" s="98" t="s">
        <v>162</v>
      </c>
      <c r="N1182" s="98" t="s">
        <v>162</v>
      </c>
      <c r="O1182" s="46">
        <v>0.28899999999999998</v>
      </c>
      <c r="P1182" s="46">
        <v>0.38300000000000001</v>
      </c>
      <c r="Q1182" s="46">
        <v>0.17499999999999999</v>
      </c>
      <c r="R1182" s="46">
        <v>0.25600000000000001</v>
      </c>
      <c r="S1182" s="46">
        <v>5.2999999999999999E-2</v>
      </c>
      <c r="T1182" s="46">
        <v>0.106</v>
      </c>
      <c r="U1182" s="46">
        <v>9.7000000000000003E-2</v>
      </c>
      <c r="V1182" s="46">
        <v>0.16400000000000001</v>
      </c>
      <c r="W1182" s="46">
        <v>0.17899999999999999</v>
      </c>
      <c r="X1182" s="46">
        <v>0.26100000000000001</v>
      </c>
      <c r="Y1182" s="46" t="s">
        <v>162</v>
      </c>
      <c r="Z1182" s="46" t="s">
        <v>162</v>
      </c>
      <c r="AA1182" s="46">
        <v>0.02</v>
      </c>
      <c r="AB1182" s="46">
        <v>5.7000000000000002E-2</v>
      </c>
      <c r="AC1182" s="46"/>
    </row>
    <row r="1183" spans="1:29" x14ac:dyDescent="0.25">
      <c r="A1183" s="98" t="s">
        <v>3660</v>
      </c>
      <c r="B1183" s="46" t="s">
        <v>162</v>
      </c>
      <c r="C1183" s="46">
        <v>9.6774193548387094E-2</v>
      </c>
      <c r="D1183" s="46">
        <v>0.22580645161290322</v>
      </c>
      <c r="E1183" s="46">
        <v>0.11436950146627566</v>
      </c>
      <c r="F1183" s="46">
        <v>1.7595307917888565E-2</v>
      </c>
      <c r="G1183" s="46">
        <v>0.52785923753665687</v>
      </c>
      <c r="H1183" s="46" t="s">
        <v>162</v>
      </c>
      <c r="I1183" s="46">
        <v>1.7595307917888565E-2</v>
      </c>
      <c r="J1183" s="46">
        <v>1</v>
      </c>
      <c r="K1183" s="98">
        <v>341</v>
      </c>
      <c r="L1183" s="98"/>
      <c r="M1183" s="98" t="s">
        <v>162</v>
      </c>
      <c r="N1183" s="98" t="s">
        <v>162</v>
      </c>
      <c r="O1183" s="46">
        <v>7.0000000000000007E-2</v>
      </c>
      <c r="P1183" s="46">
        <v>0.13300000000000001</v>
      </c>
      <c r="Q1183" s="46">
        <v>0.185</v>
      </c>
      <c r="R1183" s="46">
        <v>0.27300000000000002</v>
      </c>
      <c r="S1183" s="46">
        <v>8.5000000000000006E-2</v>
      </c>
      <c r="T1183" s="46">
        <v>0.153</v>
      </c>
      <c r="U1183" s="46">
        <v>8.0000000000000002E-3</v>
      </c>
      <c r="V1183" s="46">
        <v>3.7999999999999999E-2</v>
      </c>
      <c r="W1183" s="46">
        <v>0.47499999999999998</v>
      </c>
      <c r="X1183" s="46">
        <v>0.57999999999999996</v>
      </c>
      <c r="Y1183" s="46" t="s">
        <v>162</v>
      </c>
      <c r="Z1183" s="46" t="s">
        <v>162</v>
      </c>
      <c r="AA1183" s="46">
        <v>8.0000000000000002E-3</v>
      </c>
      <c r="AB1183" s="46">
        <v>3.7999999999999999E-2</v>
      </c>
      <c r="AC1183" s="46"/>
    </row>
    <row r="1184" spans="1:29" x14ac:dyDescent="0.25">
      <c r="A1184" s="98" t="s">
        <v>3661</v>
      </c>
      <c r="B1184" s="46" t="s">
        <v>162</v>
      </c>
      <c r="C1184" s="46">
        <v>0.26967005076142131</v>
      </c>
      <c r="D1184" s="46">
        <v>0.4467005076142132</v>
      </c>
      <c r="E1184" s="46">
        <v>0.10913705583756345</v>
      </c>
      <c r="F1184" s="46">
        <v>3.4263959390862943E-2</v>
      </c>
      <c r="G1184" s="46">
        <v>0.11104060913705584</v>
      </c>
      <c r="H1184" s="46" t="s">
        <v>162</v>
      </c>
      <c r="I1184" s="46">
        <v>2.9187817258883249E-2</v>
      </c>
      <c r="J1184" s="46">
        <v>1</v>
      </c>
      <c r="K1184" s="98">
        <v>1576</v>
      </c>
      <c r="L1184" s="98"/>
      <c r="M1184" s="98" t="s">
        <v>162</v>
      </c>
      <c r="N1184" s="98" t="s">
        <v>162</v>
      </c>
      <c r="O1184" s="46">
        <v>0.248</v>
      </c>
      <c r="P1184" s="46">
        <v>0.29199999999999998</v>
      </c>
      <c r="Q1184" s="46">
        <v>0.42199999999999999</v>
      </c>
      <c r="R1184" s="46">
        <v>0.47099999999999997</v>
      </c>
      <c r="S1184" s="46">
        <v>9.5000000000000001E-2</v>
      </c>
      <c r="T1184" s="46">
        <v>0.125</v>
      </c>
      <c r="U1184" s="46">
        <v>2.5999999999999999E-2</v>
      </c>
      <c r="V1184" s="46">
        <v>4.3999999999999997E-2</v>
      </c>
      <c r="W1184" s="46">
        <v>9.6000000000000002E-2</v>
      </c>
      <c r="X1184" s="46">
        <v>0.128</v>
      </c>
      <c r="Y1184" s="46" t="s">
        <v>162</v>
      </c>
      <c r="Z1184" s="46" t="s">
        <v>162</v>
      </c>
      <c r="AA1184" s="46">
        <v>2.1999999999999999E-2</v>
      </c>
      <c r="AB1184" s="46">
        <v>3.9E-2</v>
      </c>
      <c r="AC1184" s="46"/>
    </row>
    <row r="1185" spans="1:29" x14ac:dyDescent="0.25">
      <c r="A1185" s="98" t="s">
        <v>3662</v>
      </c>
      <c r="B1185" s="46" t="s">
        <v>162</v>
      </c>
      <c r="C1185" s="46">
        <v>0.42499999999999999</v>
      </c>
      <c r="D1185" s="46">
        <v>0.35714285714285715</v>
      </c>
      <c r="E1185" s="46">
        <v>0.10357142857142858</v>
      </c>
      <c r="F1185" s="46">
        <v>1.4285714285714285E-2</v>
      </c>
      <c r="G1185" s="46">
        <v>7.857142857142857E-2</v>
      </c>
      <c r="H1185" s="46" t="s">
        <v>162</v>
      </c>
      <c r="I1185" s="46">
        <v>2.1428571428571429E-2</v>
      </c>
      <c r="J1185" s="46">
        <v>0.99999999999999989</v>
      </c>
      <c r="K1185" s="98">
        <v>280</v>
      </c>
      <c r="L1185" s="98"/>
      <c r="M1185" s="98" t="s">
        <v>162</v>
      </c>
      <c r="N1185" s="98" t="s">
        <v>162</v>
      </c>
      <c r="O1185" s="46">
        <v>0.36799999999999999</v>
      </c>
      <c r="P1185" s="46">
        <v>0.48399999999999999</v>
      </c>
      <c r="Q1185" s="46">
        <v>0.30299999999999999</v>
      </c>
      <c r="R1185" s="46">
        <v>0.41499999999999998</v>
      </c>
      <c r="S1185" s="46">
        <v>7.2999999999999995E-2</v>
      </c>
      <c r="T1185" s="46">
        <v>0.14499999999999999</v>
      </c>
      <c r="U1185" s="46">
        <v>6.0000000000000001E-3</v>
      </c>
      <c r="V1185" s="46">
        <v>3.5999999999999997E-2</v>
      </c>
      <c r="W1185" s="46">
        <v>5.1999999999999998E-2</v>
      </c>
      <c r="X1185" s="46">
        <v>0.11600000000000001</v>
      </c>
      <c r="Y1185" s="46" t="s">
        <v>162</v>
      </c>
      <c r="Z1185" s="46" t="s">
        <v>162</v>
      </c>
      <c r="AA1185" s="46">
        <v>0.01</v>
      </c>
      <c r="AB1185" s="46">
        <v>4.5999999999999999E-2</v>
      </c>
      <c r="AC1185" s="46"/>
    </row>
    <row r="1186" spans="1:29" x14ac:dyDescent="0.25">
      <c r="A1186" s="98" t="s">
        <v>3663</v>
      </c>
      <c r="B1186" s="46">
        <v>5.7419551624218391E-2</v>
      </c>
      <c r="C1186" s="46">
        <v>0.27825224950434652</v>
      </c>
      <c r="D1186" s="46">
        <v>0.26719536373341468</v>
      </c>
      <c r="E1186" s="46">
        <v>0.11056885770931829</v>
      </c>
      <c r="F1186" s="46">
        <v>2.8214122312032942E-2</v>
      </c>
      <c r="G1186" s="46">
        <v>0.23227085557419552</v>
      </c>
      <c r="H1186" s="46" t="s">
        <v>162</v>
      </c>
      <c r="I1186" s="46">
        <v>2.6078999542473693E-2</v>
      </c>
      <c r="J1186" s="46">
        <v>1</v>
      </c>
      <c r="K1186" s="98">
        <v>13114</v>
      </c>
      <c r="L1186" s="98"/>
      <c r="M1186" s="98">
        <v>5.3999999999999999E-2</v>
      </c>
      <c r="N1186" s="98">
        <v>6.2E-2</v>
      </c>
      <c r="O1186" s="46">
        <v>0.27100000000000002</v>
      </c>
      <c r="P1186" s="46">
        <v>0.28599999999999998</v>
      </c>
      <c r="Q1186" s="46">
        <v>0.26</v>
      </c>
      <c r="R1186" s="46">
        <v>0.27500000000000002</v>
      </c>
      <c r="S1186" s="46">
        <v>0.105</v>
      </c>
      <c r="T1186" s="46">
        <v>0.11600000000000001</v>
      </c>
      <c r="U1186" s="46">
        <v>2.5999999999999999E-2</v>
      </c>
      <c r="V1186" s="46">
        <v>3.1E-2</v>
      </c>
      <c r="W1186" s="46">
        <v>0.22500000000000001</v>
      </c>
      <c r="X1186" s="46">
        <v>0.24</v>
      </c>
      <c r="Y1186" s="46" t="s">
        <v>162</v>
      </c>
      <c r="Z1186" s="46" t="s">
        <v>162</v>
      </c>
      <c r="AA1186" s="46">
        <v>2.3E-2</v>
      </c>
      <c r="AB1186" s="46">
        <v>2.9000000000000001E-2</v>
      </c>
      <c r="AC1186" s="46"/>
    </row>
    <row r="1187" spans="1:29" x14ac:dyDescent="0.25">
      <c r="A1187" s="98" t="s">
        <v>3664</v>
      </c>
      <c r="B1187" s="46" t="s">
        <v>162</v>
      </c>
      <c r="C1187" s="46">
        <v>0.23178807947019867</v>
      </c>
      <c r="D1187" s="46">
        <v>0.27814569536423839</v>
      </c>
      <c r="E1187" s="46">
        <v>0.18211920529801323</v>
      </c>
      <c r="F1187" s="46">
        <v>2.9801324503311258E-2</v>
      </c>
      <c r="G1187" s="46">
        <v>0.25496688741721857</v>
      </c>
      <c r="H1187" s="46" t="s">
        <v>162</v>
      </c>
      <c r="I1187" s="46">
        <v>2.3178807947019868E-2</v>
      </c>
      <c r="J1187" s="46">
        <v>1</v>
      </c>
      <c r="K1187" s="98">
        <v>302</v>
      </c>
      <c r="L1187" s="98"/>
      <c r="M1187" s="98" t="s">
        <v>162</v>
      </c>
      <c r="N1187" s="98" t="s">
        <v>162</v>
      </c>
      <c r="O1187" s="46">
        <v>0.188</v>
      </c>
      <c r="P1187" s="46">
        <v>0.28299999999999997</v>
      </c>
      <c r="Q1187" s="46">
        <v>0.23100000000000001</v>
      </c>
      <c r="R1187" s="46">
        <v>0.33100000000000002</v>
      </c>
      <c r="S1187" s="46">
        <v>0.14299999999999999</v>
      </c>
      <c r="T1187" s="46">
        <v>0.23</v>
      </c>
      <c r="U1187" s="46">
        <v>1.6E-2</v>
      </c>
      <c r="V1187" s="46">
        <v>5.6000000000000001E-2</v>
      </c>
      <c r="W1187" s="46">
        <v>0.20899999999999999</v>
      </c>
      <c r="X1187" s="46">
        <v>0.307</v>
      </c>
      <c r="Y1187" s="46" t="s">
        <v>162</v>
      </c>
      <c r="Z1187" s="46" t="s">
        <v>162</v>
      </c>
      <c r="AA1187" s="46">
        <v>1.0999999999999999E-2</v>
      </c>
      <c r="AB1187" s="46">
        <v>4.7E-2</v>
      </c>
      <c r="AC1187" s="46"/>
    </row>
    <row r="1188" spans="1:29" x14ac:dyDescent="0.25">
      <c r="A1188" s="98" t="s">
        <v>3665</v>
      </c>
      <c r="B1188" s="46" t="s">
        <v>162</v>
      </c>
      <c r="C1188" s="46">
        <v>0.40261865793780688</v>
      </c>
      <c r="D1188" s="46">
        <v>0.22749590834697217</v>
      </c>
      <c r="E1188" s="46">
        <v>0.15220949263502456</v>
      </c>
      <c r="F1188" s="46">
        <v>2.9459901800327332E-2</v>
      </c>
      <c r="G1188" s="46">
        <v>0.16693944353518822</v>
      </c>
      <c r="H1188" s="46">
        <v>1.6366612111292963E-3</v>
      </c>
      <c r="I1188" s="46">
        <v>1.9639934533551555E-2</v>
      </c>
      <c r="J1188" s="46">
        <v>0.99999999999999989</v>
      </c>
      <c r="K1188" s="98">
        <v>611</v>
      </c>
      <c r="L1188" s="98"/>
      <c r="M1188" s="98" t="s">
        <v>162</v>
      </c>
      <c r="N1188" s="98" t="s">
        <v>162</v>
      </c>
      <c r="O1188" s="46">
        <v>0.36399999999999999</v>
      </c>
      <c r="P1188" s="46">
        <v>0.442</v>
      </c>
      <c r="Q1188" s="46">
        <v>0.19600000000000001</v>
      </c>
      <c r="R1188" s="46">
        <v>0.26200000000000001</v>
      </c>
      <c r="S1188" s="46">
        <v>0.126</v>
      </c>
      <c r="T1188" s="46">
        <v>0.183</v>
      </c>
      <c r="U1188" s="46">
        <v>1.9E-2</v>
      </c>
      <c r="V1188" s="46">
        <v>4.5999999999999999E-2</v>
      </c>
      <c r="W1188" s="46">
        <v>0.13900000000000001</v>
      </c>
      <c r="X1188" s="46">
        <v>0.19900000000000001</v>
      </c>
      <c r="Y1188" s="46">
        <v>0</v>
      </c>
      <c r="Z1188" s="46">
        <v>8.9999999999999993E-3</v>
      </c>
      <c r="AA1188" s="46">
        <v>1.0999999999999999E-2</v>
      </c>
      <c r="AB1188" s="46">
        <v>3.4000000000000002E-2</v>
      </c>
      <c r="AC1188" s="46"/>
    </row>
    <row r="1189" spans="1:29" x14ac:dyDescent="0.25">
      <c r="A1189" s="98" t="s">
        <v>3666</v>
      </c>
      <c r="B1189" s="46" t="s">
        <v>162</v>
      </c>
      <c r="C1189" s="46">
        <v>0.12307692307692308</v>
      </c>
      <c r="D1189" s="46">
        <v>0.24444444444444444</v>
      </c>
      <c r="E1189" s="46">
        <v>7.3504273504273507E-2</v>
      </c>
      <c r="F1189" s="46">
        <v>1.0256410256410256E-2</v>
      </c>
      <c r="G1189" s="46">
        <v>0.50085470085470085</v>
      </c>
      <c r="H1189" s="46">
        <v>1.1965811965811967E-2</v>
      </c>
      <c r="I1189" s="46">
        <v>3.5897435897435895E-2</v>
      </c>
      <c r="J1189" s="46">
        <v>1</v>
      </c>
      <c r="K1189" s="98">
        <v>585</v>
      </c>
      <c r="L1189" s="98"/>
      <c r="M1189" s="98" t="s">
        <v>162</v>
      </c>
      <c r="N1189" s="98" t="s">
        <v>162</v>
      </c>
      <c r="O1189" s="46">
        <v>9.9000000000000005E-2</v>
      </c>
      <c r="P1189" s="46">
        <v>0.152</v>
      </c>
      <c r="Q1189" s="46">
        <v>0.21099999999999999</v>
      </c>
      <c r="R1189" s="46">
        <v>0.28100000000000003</v>
      </c>
      <c r="S1189" s="46">
        <v>5.5E-2</v>
      </c>
      <c r="T1189" s="46">
        <v>9.8000000000000004E-2</v>
      </c>
      <c r="U1189" s="46">
        <v>5.0000000000000001E-3</v>
      </c>
      <c r="V1189" s="46">
        <v>2.1999999999999999E-2</v>
      </c>
      <c r="W1189" s="46">
        <v>0.46</v>
      </c>
      <c r="X1189" s="46">
        <v>0.54100000000000004</v>
      </c>
      <c r="Y1189" s="46">
        <v>6.0000000000000001E-3</v>
      </c>
      <c r="Z1189" s="46">
        <v>2.4E-2</v>
      </c>
      <c r="AA1189" s="46">
        <v>2.4E-2</v>
      </c>
      <c r="AB1189" s="46">
        <v>5.3999999999999999E-2</v>
      </c>
      <c r="AC1189" s="46"/>
    </row>
    <row r="1190" spans="1:29" x14ac:dyDescent="0.25">
      <c r="A1190" s="98" t="s">
        <v>3667</v>
      </c>
      <c r="B1190" s="46">
        <v>7.1865443425076447E-2</v>
      </c>
      <c r="C1190" s="46">
        <v>1.5290519877675841E-3</v>
      </c>
      <c r="D1190" s="46">
        <v>0.61111111111111116</v>
      </c>
      <c r="E1190" s="46">
        <v>0.2038735983690112</v>
      </c>
      <c r="F1190" s="46">
        <v>7.9001019367991851E-2</v>
      </c>
      <c r="G1190" s="46">
        <v>6.1162079510703364E-3</v>
      </c>
      <c r="H1190" s="46" t="s">
        <v>162</v>
      </c>
      <c r="I1190" s="46">
        <v>2.6503567787971458E-2</v>
      </c>
      <c r="J1190" s="46">
        <v>1</v>
      </c>
      <c r="K1190" s="98">
        <v>1962</v>
      </c>
      <c r="L1190" s="98"/>
      <c r="M1190" s="98">
        <v>6.0999999999999999E-2</v>
      </c>
      <c r="N1190" s="98">
        <v>8.4000000000000005E-2</v>
      </c>
      <c r="O1190" s="46">
        <v>1E-3</v>
      </c>
      <c r="P1190" s="46">
        <v>4.0000000000000001E-3</v>
      </c>
      <c r="Q1190" s="46">
        <v>0.58899999999999997</v>
      </c>
      <c r="R1190" s="46">
        <v>0.63200000000000001</v>
      </c>
      <c r="S1190" s="46">
        <v>0.187</v>
      </c>
      <c r="T1190" s="46">
        <v>0.222</v>
      </c>
      <c r="U1190" s="46">
        <v>6.8000000000000005E-2</v>
      </c>
      <c r="V1190" s="46">
        <v>9.1999999999999998E-2</v>
      </c>
      <c r="W1190" s="46">
        <v>4.0000000000000001E-3</v>
      </c>
      <c r="X1190" s="46">
        <v>1.0999999999999999E-2</v>
      </c>
      <c r="Y1190" s="46" t="s">
        <v>162</v>
      </c>
      <c r="Z1190" s="46" t="s">
        <v>162</v>
      </c>
      <c r="AA1190" s="46">
        <v>0.02</v>
      </c>
      <c r="AB1190" s="46">
        <v>3.5000000000000003E-2</v>
      </c>
      <c r="AC1190" s="46"/>
    </row>
    <row r="1191" spans="1:29" x14ac:dyDescent="0.25">
      <c r="A1191" s="98" t="s">
        <v>3668</v>
      </c>
      <c r="B1191" s="46">
        <v>7.3394495412844041E-2</v>
      </c>
      <c r="C1191" s="46">
        <v>0.29266055045871558</v>
      </c>
      <c r="D1191" s="46">
        <v>0.27844036697247704</v>
      </c>
      <c r="E1191" s="46">
        <v>7.155963302752294E-2</v>
      </c>
      <c r="F1191" s="46">
        <v>3.2110091743119268E-2</v>
      </c>
      <c r="G1191" s="46">
        <v>0.22798165137614679</v>
      </c>
      <c r="H1191" s="46">
        <v>3.2110091743119268E-3</v>
      </c>
      <c r="I1191" s="46">
        <v>2.0642201834862386E-2</v>
      </c>
      <c r="J1191" s="46">
        <v>1</v>
      </c>
      <c r="K1191" s="98">
        <v>2180</v>
      </c>
      <c r="L1191" s="98"/>
      <c r="M1191" s="98">
        <v>6.3E-2</v>
      </c>
      <c r="N1191" s="98">
        <v>8.5000000000000006E-2</v>
      </c>
      <c r="O1191" s="46">
        <v>0.27400000000000002</v>
      </c>
      <c r="P1191" s="46">
        <v>0.312</v>
      </c>
      <c r="Q1191" s="46">
        <v>0.26</v>
      </c>
      <c r="R1191" s="46">
        <v>0.29799999999999999</v>
      </c>
      <c r="S1191" s="46">
        <v>6.0999999999999999E-2</v>
      </c>
      <c r="T1191" s="46">
        <v>8.3000000000000004E-2</v>
      </c>
      <c r="U1191" s="46">
        <v>2.5000000000000001E-2</v>
      </c>
      <c r="V1191" s="46">
        <v>0.04</v>
      </c>
      <c r="W1191" s="46">
        <v>0.21099999999999999</v>
      </c>
      <c r="X1191" s="46">
        <v>0.246</v>
      </c>
      <c r="Y1191" s="46">
        <v>2E-3</v>
      </c>
      <c r="Z1191" s="46">
        <v>7.0000000000000001E-3</v>
      </c>
      <c r="AA1191" s="46">
        <v>1.4999999999999999E-2</v>
      </c>
      <c r="AB1191" s="46">
        <v>2.8000000000000001E-2</v>
      </c>
      <c r="AC1191" s="46"/>
    </row>
    <row r="1192" spans="1:29" x14ac:dyDescent="0.25">
      <c r="A1192" s="98" t="s">
        <v>3669</v>
      </c>
      <c r="B1192" s="46">
        <v>0.32119586048294363</v>
      </c>
      <c r="C1192" s="46">
        <v>0.4633959371406669</v>
      </c>
      <c r="D1192" s="46">
        <v>0.11881947106170947</v>
      </c>
      <c r="E1192" s="46">
        <v>3.4879264085856648E-2</v>
      </c>
      <c r="F1192" s="46">
        <v>3.8328861632809508E-4</v>
      </c>
      <c r="G1192" s="46">
        <v>4.0245304714449981E-2</v>
      </c>
      <c r="H1192" s="46">
        <v>1.9164430816404753E-3</v>
      </c>
      <c r="I1192" s="46">
        <v>1.9164430816404752E-2</v>
      </c>
      <c r="J1192" s="46">
        <v>0.99999999999999989</v>
      </c>
      <c r="K1192" s="98">
        <v>2609</v>
      </c>
      <c r="L1192" s="98"/>
      <c r="M1192" s="98">
        <v>0.30399999999999999</v>
      </c>
      <c r="N1192" s="98">
        <v>0.33900000000000002</v>
      </c>
      <c r="O1192" s="46">
        <v>0.44400000000000001</v>
      </c>
      <c r="P1192" s="46">
        <v>0.48299999999999998</v>
      </c>
      <c r="Q1192" s="46">
        <v>0.107</v>
      </c>
      <c r="R1192" s="46">
        <v>0.13200000000000001</v>
      </c>
      <c r="S1192" s="46">
        <v>2.8000000000000001E-2</v>
      </c>
      <c r="T1192" s="46">
        <v>4.2999999999999997E-2</v>
      </c>
      <c r="U1192" s="46">
        <v>0</v>
      </c>
      <c r="V1192" s="46">
        <v>2E-3</v>
      </c>
      <c r="W1192" s="46">
        <v>3.3000000000000002E-2</v>
      </c>
      <c r="X1192" s="46">
        <v>4.8000000000000001E-2</v>
      </c>
      <c r="Y1192" s="46">
        <v>1E-3</v>
      </c>
      <c r="Z1192" s="46">
        <v>4.0000000000000001E-3</v>
      </c>
      <c r="AA1192" s="46">
        <v>1.4999999999999999E-2</v>
      </c>
      <c r="AB1192" s="46">
        <v>2.5000000000000001E-2</v>
      </c>
      <c r="AC1192" s="46"/>
    </row>
    <row r="1193" spans="1:29" x14ac:dyDescent="0.25">
      <c r="A1193" s="98" t="s">
        <v>3670</v>
      </c>
      <c r="B1193" s="46" t="s">
        <v>162</v>
      </c>
      <c r="C1193" s="46">
        <v>0.31752873563218392</v>
      </c>
      <c r="D1193" s="46">
        <v>0.21024904214559387</v>
      </c>
      <c r="E1193" s="46">
        <v>7.3754789272030649E-2</v>
      </c>
      <c r="F1193" s="46">
        <v>1.0536398467432951E-2</v>
      </c>
      <c r="G1193" s="46">
        <v>0.36446360153256707</v>
      </c>
      <c r="H1193" s="46">
        <v>4.3103448275862068E-3</v>
      </c>
      <c r="I1193" s="46">
        <v>1.9157088122605363E-2</v>
      </c>
      <c r="J1193" s="46">
        <v>1</v>
      </c>
      <c r="K1193" s="98">
        <v>2088</v>
      </c>
      <c r="L1193" s="98"/>
      <c r="M1193" s="98" t="s">
        <v>162</v>
      </c>
      <c r="N1193" s="98" t="s">
        <v>162</v>
      </c>
      <c r="O1193" s="46">
        <v>0.29799999999999999</v>
      </c>
      <c r="P1193" s="46">
        <v>0.33800000000000002</v>
      </c>
      <c r="Q1193" s="46">
        <v>0.193</v>
      </c>
      <c r="R1193" s="46">
        <v>0.22800000000000001</v>
      </c>
      <c r="S1193" s="46">
        <v>6.3E-2</v>
      </c>
      <c r="T1193" s="46">
        <v>8.5999999999999993E-2</v>
      </c>
      <c r="U1193" s="46">
        <v>7.0000000000000001E-3</v>
      </c>
      <c r="V1193" s="46">
        <v>1.6E-2</v>
      </c>
      <c r="W1193" s="46">
        <v>0.34399999999999997</v>
      </c>
      <c r="X1193" s="46">
        <v>0.38500000000000001</v>
      </c>
      <c r="Y1193" s="46">
        <v>2E-3</v>
      </c>
      <c r="Z1193" s="46">
        <v>8.0000000000000002E-3</v>
      </c>
      <c r="AA1193" s="46">
        <v>1.4E-2</v>
      </c>
      <c r="AB1193" s="46">
        <v>2.5999999999999999E-2</v>
      </c>
      <c r="AC1193" s="46"/>
    </row>
    <row r="1194" spans="1:29" x14ac:dyDescent="0.25">
      <c r="A1194" s="98" t="s">
        <v>3671</v>
      </c>
      <c r="B1194" s="46" t="s">
        <v>162</v>
      </c>
      <c r="C1194" s="46">
        <v>0.51933701657458564</v>
      </c>
      <c r="D1194" s="46">
        <v>0.30755064456721914</v>
      </c>
      <c r="E1194" s="46">
        <v>6.0773480662983423E-2</v>
      </c>
      <c r="F1194" s="46">
        <v>1.841620626151013E-3</v>
      </c>
      <c r="G1194" s="46">
        <v>2.2099447513812154E-2</v>
      </c>
      <c r="H1194" s="46" t="s">
        <v>162</v>
      </c>
      <c r="I1194" s="46">
        <v>8.8397790055248615E-2</v>
      </c>
      <c r="J1194" s="46">
        <v>1</v>
      </c>
      <c r="K1194" s="98">
        <v>543</v>
      </c>
      <c r="L1194" s="98"/>
      <c r="M1194" s="98" t="s">
        <v>162</v>
      </c>
      <c r="N1194" s="98" t="s">
        <v>162</v>
      </c>
      <c r="O1194" s="46">
        <v>0.47699999999999998</v>
      </c>
      <c r="P1194" s="46">
        <v>0.56100000000000005</v>
      </c>
      <c r="Q1194" s="46">
        <v>0.27</v>
      </c>
      <c r="R1194" s="46">
        <v>0.34799999999999998</v>
      </c>
      <c r="S1194" s="46">
        <v>4.3999999999999997E-2</v>
      </c>
      <c r="T1194" s="46">
        <v>8.4000000000000005E-2</v>
      </c>
      <c r="U1194" s="46">
        <v>0</v>
      </c>
      <c r="V1194" s="46">
        <v>0.01</v>
      </c>
      <c r="W1194" s="46">
        <v>1.2999999999999999E-2</v>
      </c>
      <c r="X1194" s="46">
        <v>3.7999999999999999E-2</v>
      </c>
      <c r="Y1194" s="46" t="s">
        <v>162</v>
      </c>
      <c r="Z1194" s="46" t="s">
        <v>162</v>
      </c>
      <c r="AA1194" s="46">
        <v>6.7000000000000004E-2</v>
      </c>
      <c r="AB1194" s="46">
        <v>0.115</v>
      </c>
      <c r="AC1194" s="46"/>
    </row>
    <row r="1195" spans="1:29" x14ac:dyDescent="0.25">
      <c r="A1195" s="98" t="s">
        <v>3672</v>
      </c>
      <c r="B1195" s="46" t="s">
        <v>162</v>
      </c>
      <c r="C1195" s="46">
        <v>0.24833997343957503</v>
      </c>
      <c r="D1195" s="46">
        <v>0.32270916334661354</v>
      </c>
      <c r="E1195" s="46">
        <v>0.1248339973439575</v>
      </c>
      <c r="F1195" s="46">
        <v>1.3280212483399735E-2</v>
      </c>
      <c r="G1195" s="46">
        <v>0.26294820717131473</v>
      </c>
      <c r="H1195" s="46">
        <v>1.3280212483399733E-3</v>
      </c>
      <c r="I1195" s="46">
        <v>2.6560424966799469E-2</v>
      </c>
      <c r="J1195" s="46">
        <v>0.99999999999999989</v>
      </c>
      <c r="K1195" s="98">
        <v>753</v>
      </c>
      <c r="L1195" s="98"/>
      <c r="M1195" s="98" t="s">
        <v>162</v>
      </c>
      <c r="N1195" s="98" t="s">
        <v>162</v>
      </c>
      <c r="O1195" s="46">
        <v>0.219</v>
      </c>
      <c r="P1195" s="46">
        <v>0.28000000000000003</v>
      </c>
      <c r="Q1195" s="46">
        <v>0.28999999999999998</v>
      </c>
      <c r="R1195" s="46">
        <v>0.35699999999999998</v>
      </c>
      <c r="S1195" s="46">
        <v>0.10299999999999999</v>
      </c>
      <c r="T1195" s="46">
        <v>0.15</v>
      </c>
      <c r="U1195" s="46">
        <v>7.0000000000000001E-3</v>
      </c>
      <c r="V1195" s="46">
        <v>2.4E-2</v>
      </c>
      <c r="W1195" s="46">
        <v>0.23300000000000001</v>
      </c>
      <c r="X1195" s="46">
        <v>0.29599999999999999</v>
      </c>
      <c r="Y1195" s="46">
        <v>0</v>
      </c>
      <c r="Z1195" s="46">
        <v>7.0000000000000001E-3</v>
      </c>
      <c r="AA1195" s="46">
        <v>1.7000000000000001E-2</v>
      </c>
      <c r="AB1195" s="46">
        <v>4.1000000000000002E-2</v>
      </c>
      <c r="AC1195" s="46"/>
    </row>
    <row r="1196" spans="1:29" x14ac:dyDescent="0.25">
      <c r="A1196" s="98" t="s">
        <v>3673</v>
      </c>
      <c r="B1196" s="46" t="s">
        <v>162</v>
      </c>
      <c r="C1196" s="46">
        <v>0.43353783231083842</v>
      </c>
      <c r="D1196" s="46">
        <v>0.21063394683026584</v>
      </c>
      <c r="E1196" s="46">
        <v>6.7484662576687116E-2</v>
      </c>
      <c r="F1196" s="46">
        <v>7.5664621676891614E-2</v>
      </c>
      <c r="G1196" s="46">
        <v>0.18609406952965235</v>
      </c>
      <c r="H1196" s="46">
        <v>6.1349693251533744E-3</v>
      </c>
      <c r="I1196" s="46">
        <v>2.0449897750511249E-2</v>
      </c>
      <c r="J1196" s="46">
        <v>0.99999999999999978</v>
      </c>
      <c r="K1196" s="98">
        <v>489</v>
      </c>
      <c r="L1196" s="98"/>
      <c r="M1196" s="98" t="s">
        <v>162</v>
      </c>
      <c r="N1196" s="98" t="s">
        <v>162</v>
      </c>
      <c r="O1196" s="46">
        <v>0.39</v>
      </c>
      <c r="P1196" s="46">
        <v>0.47799999999999998</v>
      </c>
      <c r="Q1196" s="46">
        <v>0.17699999999999999</v>
      </c>
      <c r="R1196" s="46">
        <v>0.249</v>
      </c>
      <c r="S1196" s="46">
        <v>4.8000000000000001E-2</v>
      </c>
      <c r="T1196" s="46">
        <v>9.2999999999999999E-2</v>
      </c>
      <c r="U1196" s="46">
        <v>5.5E-2</v>
      </c>
      <c r="V1196" s="46">
        <v>0.10299999999999999</v>
      </c>
      <c r="W1196" s="46">
        <v>0.154</v>
      </c>
      <c r="X1196" s="46">
        <v>0.223</v>
      </c>
      <c r="Y1196" s="46">
        <v>2E-3</v>
      </c>
      <c r="Z1196" s="46">
        <v>1.7999999999999999E-2</v>
      </c>
      <c r="AA1196" s="46">
        <v>1.0999999999999999E-2</v>
      </c>
      <c r="AB1196" s="46">
        <v>3.6999999999999998E-2</v>
      </c>
      <c r="AC1196" s="46"/>
    </row>
    <row r="1197" spans="1:29" x14ac:dyDescent="0.25">
      <c r="A1197" s="98" t="s">
        <v>3674</v>
      </c>
      <c r="B1197" s="46" t="s">
        <v>162</v>
      </c>
      <c r="C1197" s="46">
        <v>0.14377682403433475</v>
      </c>
      <c r="D1197" s="46">
        <v>0.27038626609442062</v>
      </c>
      <c r="E1197" s="46">
        <v>7.7253218884120178E-2</v>
      </c>
      <c r="F1197" s="46">
        <v>1.9313304721030045E-2</v>
      </c>
      <c r="G1197" s="46">
        <v>0.46566523605150212</v>
      </c>
      <c r="H1197" s="46">
        <v>2.1459227467811159E-3</v>
      </c>
      <c r="I1197" s="46">
        <v>2.1459227467811159E-2</v>
      </c>
      <c r="J1197" s="46">
        <v>1.0000000000000002</v>
      </c>
      <c r="K1197" s="98">
        <v>466</v>
      </c>
      <c r="L1197" s="98"/>
      <c r="M1197" s="98" t="s">
        <v>162</v>
      </c>
      <c r="N1197" s="98" t="s">
        <v>162</v>
      </c>
      <c r="O1197" s="46">
        <v>0.115</v>
      </c>
      <c r="P1197" s="46">
        <v>0.17899999999999999</v>
      </c>
      <c r="Q1197" s="46">
        <v>0.23200000000000001</v>
      </c>
      <c r="R1197" s="46">
        <v>0.312</v>
      </c>
      <c r="S1197" s="46">
        <v>5.6000000000000001E-2</v>
      </c>
      <c r="T1197" s="46">
        <v>0.105</v>
      </c>
      <c r="U1197" s="46">
        <v>0.01</v>
      </c>
      <c r="V1197" s="46">
        <v>3.5999999999999997E-2</v>
      </c>
      <c r="W1197" s="46">
        <v>0.42099999999999999</v>
      </c>
      <c r="X1197" s="46">
        <v>0.51100000000000001</v>
      </c>
      <c r="Y1197" s="46">
        <v>0</v>
      </c>
      <c r="Z1197" s="46">
        <v>1.2E-2</v>
      </c>
      <c r="AA1197" s="46">
        <v>1.2E-2</v>
      </c>
      <c r="AB1197" s="46">
        <v>3.9E-2</v>
      </c>
      <c r="AC1197" s="46"/>
    </row>
    <row r="1198" spans="1:29" x14ac:dyDescent="0.25">
      <c r="A1198" s="98" t="s">
        <v>3675</v>
      </c>
      <c r="B1198" s="46" t="s">
        <v>162</v>
      </c>
      <c r="C1198" s="46">
        <v>0.40675675675675677</v>
      </c>
      <c r="D1198" s="46">
        <v>0.3225225225225225</v>
      </c>
      <c r="E1198" s="46">
        <v>0.12792792792792793</v>
      </c>
      <c r="F1198" s="46">
        <v>2.9729729729729731E-2</v>
      </c>
      <c r="G1198" s="46">
        <v>7.7477477477477477E-2</v>
      </c>
      <c r="H1198" s="46">
        <v>2.7027027027027029E-3</v>
      </c>
      <c r="I1198" s="46">
        <v>3.288288288288288E-2</v>
      </c>
      <c r="J1198" s="46">
        <v>1</v>
      </c>
      <c r="K1198" s="98">
        <v>2220</v>
      </c>
      <c r="L1198" s="98"/>
      <c r="M1198" s="98" t="s">
        <v>162</v>
      </c>
      <c r="N1198" s="98" t="s">
        <v>162</v>
      </c>
      <c r="O1198" s="46">
        <v>0.38700000000000001</v>
      </c>
      <c r="P1198" s="46">
        <v>0.42699999999999999</v>
      </c>
      <c r="Q1198" s="46">
        <v>0.30299999999999999</v>
      </c>
      <c r="R1198" s="46">
        <v>0.34200000000000003</v>
      </c>
      <c r="S1198" s="46">
        <v>0.115</v>
      </c>
      <c r="T1198" s="46">
        <v>0.14199999999999999</v>
      </c>
      <c r="U1198" s="46">
        <v>2.3E-2</v>
      </c>
      <c r="V1198" s="46">
        <v>3.7999999999999999E-2</v>
      </c>
      <c r="W1198" s="46">
        <v>6.7000000000000004E-2</v>
      </c>
      <c r="X1198" s="46">
        <v>8.8999999999999996E-2</v>
      </c>
      <c r="Y1198" s="46">
        <v>1E-3</v>
      </c>
      <c r="Z1198" s="46">
        <v>6.0000000000000001E-3</v>
      </c>
      <c r="AA1198" s="46">
        <v>2.5999999999999999E-2</v>
      </c>
      <c r="AB1198" s="46">
        <v>4.1000000000000002E-2</v>
      </c>
      <c r="AC1198" s="46"/>
    </row>
    <row r="1199" spans="1:29" x14ac:dyDescent="0.25">
      <c r="A1199" s="98" t="s">
        <v>3676</v>
      </c>
      <c r="B1199" s="46" t="s">
        <v>162</v>
      </c>
      <c r="C1199" s="46">
        <v>0.43801652892561982</v>
      </c>
      <c r="D1199" s="46">
        <v>0.33884297520661155</v>
      </c>
      <c r="E1199" s="46">
        <v>9.0909090909090912E-2</v>
      </c>
      <c r="F1199" s="46">
        <v>8.2644628099173556E-3</v>
      </c>
      <c r="G1199" s="46">
        <v>9.7107438016528921E-2</v>
      </c>
      <c r="H1199" s="46" t="s">
        <v>162</v>
      </c>
      <c r="I1199" s="46">
        <v>2.6859504132231406E-2</v>
      </c>
      <c r="J1199" s="46">
        <v>0.99999999999999989</v>
      </c>
      <c r="K1199" s="98">
        <v>484</v>
      </c>
      <c r="L1199" s="98"/>
      <c r="M1199" s="98" t="s">
        <v>162</v>
      </c>
      <c r="N1199" s="98" t="s">
        <v>162</v>
      </c>
      <c r="O1199" s="46">
        <v>0.39400000000000002</v>
      </c>
      <c r="P1199" s="46">
        <v>0.48299999999999998</v>
      </c>
      <c r="Q1199" s="46">
        <v>0.29799999999999999</v>
      </c>
      <c r="R1199" s="46">
        <v>0.38200000000000001</v>
      </c>
      <c r="S1199" s="46">
        <v>6.8000000000000005E-2</v>
      </c>
      <c r="T1199" s="46">
        <v>0.12</v>
      </c>
      <c r="U1199" s="46">
        <v>3.0000000000000001E-3</v>
      </c>
      <c r="V1199" s="46">
        <v>2.1000000000000001E-2</v>
      </c>
      <c r="W1199" s="46">
        <v>7.3999999999999996E-2</v>
      </c>
      <c r="X1199" s="46">
        <v>0.127</v>
      </c>
      <c r="Y1199" s="46" t="s">
        <v>162</v>
      </c>
      <c r="Z1199" s="46" t="s">
        <v>162</v>
      </c>
      <c r="AA1199" s="46">
        <v>1.6E-2</v>
      </c>
      <c r="AB1199" s="46">
        <v>4.4999999999999998E-2</v>
      </c>
      <c r="AC1199" s="46"/>
    </row>
    <row r="1200" spans="1:29" x14ac:dyDescent="0.25">
      <c r="A1200" s="98" t="s">
        <v>3677</v>
      </c>
      <c r="B1200" s="46">
        <v>5.9911793344406897E-2</v>
      </c>
      <c r="C1200" s="46">
        <v>0.3283120453634229</v>
      </c>
      <c r="D1200" s="46">
        <v>0.25499742253279112</v>
      </c>
      <c r="E1200" s="46">
        <v>9.4449853943524828E-2</v>
      </c>
      <c r="F1200" s="46">
        <v>1.9932413082078011E-2</v>
      </c>
      <c r="G1200" s="46">
        <v>0.21421616358325218</v>
      </c>
      <c r="H1200" s="46">
        <v>3.2075147488401399E-3</v>
      </c>
      <c r="I1200" s="46">
        <v>2.4972793401683947E-2</v>
      </c>
      <c r="J1200" s="46">
        <v>1</v>
      </c>
      <c r="K1200" s="98">
        <v>17459</v>
      </c>
      <c r="L1200" s="98"/>
      <c r="M1200" s="98">
        <v>5.6000000000000001E-2</v>
      </c>
      <c r="N1200" s="98">
        <v>6.4000000000000001E-2</v>
      </c>
      <c r="O1200" s="46">
        <v>0.32100000000000001</v>
      </c>
      <c r="P1200" s="46">
        <v>0.33500000000000002</v>
      </c>
      <c r="Q1200" s="46">
        <v>0.249</v>
      </c>
      <c r="R1200" s="46">
        <v>0.26200000000000001</v>
      </c>
      <c r="S1200" s="46">
        <v>0.09</v>
      </c>
      <c r="T1200" s="46">
        <v>9.9000000000000005E-2</v>
      </c>
      <c r="U1200" s="46">
        <v>1.7999999999999999E-2</v>
      </c>
      <c r="V1200" s="46">
        <v>2.1999999999999999E-2</v>
      </c>
      <c r="W1200" s="46">
        <v>0.20799999999999999</v>
      </c>
      <c r="X1200" s="46">
        <v>0.22</v>
      </c>
      <c r="Y1200" s="46">
        <v>2E-3</v>
      </c>
      <c r="Z1200" s="46">
        <v>4.0000000000000001E-3</v>
      </c>
      <c r="AA1200" s="46">
        <v>2.3E-2</v>
      </c>
      <c r="AB1200" s="46">
        <v>2.7E-2</v>
      </c>
      <c r="AC1200" s="46"/>
    </row>
    <row r="1201" spans="1:29" x14ac:dyDescent="0.25">
      <c r="A1201" s="98" t="s">
        <v>3678</v>
      </c>
      <c r="B1201" s="46" t="s">
        <v>162</v>
      </c>
      <c r="C1201" s="46">
        <v>0.27314814814814814</v>
      </c>
      <c r="D1201" s="46">
        <v>0.28472222222222221</v>
      </c>
      <c r="E1201" s="46">
        <v>0.12268518518518519</v>
      </c>
      <c r="F1201" s="46">
        <v>2.3148148148148147E-2</v>
      </c>
      <c r="G1201" s="46">
        <v>0.26851851851851855</v>
      </c>
      <c r="H1201" s="46">
        <v>6.9444444444444441E-3</v>
      </c>
      <c r="I1201" s="46">
        <v>2.0833333333333332E-2</v>
      </c>
      <c r="J1201" s="46">
        <v>1</v>
      </c>
      <c r="K1201" s="98">
        <v>432</v>
      </c>
      <c r="L1201" s="98"/>
      <c r="M1201" s="98" t="s">
        <v>162</v>
      </c>
      <c r="N1201" s="98" t="s">
        <v>162</v>
      </c>
      <c r="O1201" s="46">
        <v>0.23300000000000001</v>
      </c>
      <c r="P1201" s="46">
        <v>0.317</v>
      </c>
      <c r="Q1201" s="46">
        <v>0.24399999999999999</v>
      </c>
      <c r="R1201" s="46">
        <v>0.32900000000000001</v>
      </c>
      <c r="S1201" s="46">
        <v>9.5000000000000001E-2</v>
      </c>
      <c r="T1201" s="46">
        <v>0.157</v>
      </c>
      <c r="U1201" s="46">
        <v>1.2999999999999999E-2</v>
      </c>
      <c r="V1201" s="46">
        <v>4.2000000000000003E-2</v>
      </c>
      <c r="W1201" s="46">
        <v>0.22900000000000001</v>
      </c>
      <c r="X1201" s="46">
        <v>0.312</v>
      </c>
      <c r="Y1201" s="46">
        <v>2E-3</v>
      </c>
      <c r="Z1201" s="46">
        <v>0.02</v>
      </c>
      <c r="AA1201" s="46">
        <v>1.0999999999999999E-2</v>
      </c>
      <c r="AB1201" s="46">
        <v>3.9E-2</v>
      </c>
      <c r="AC1201" s="46"/>
    </row>
    <row r="1202" spans="1:29" x14ac:dyDescent="0.25">
      <c r="A1202" s="98" t="s">
        <v>3679</v>
      </c>
      <c r="B1202" s="46" t="s">
        <v>162</v>
      </c>
      <c r="C1202" s="46">
        <v>0.35397489539748955</v>
      </c>
      <c r="D1202" s="46">
        <v>0.29958158995815898</v>
      </c>
      <c r="E1202" s="46">
        <v>0.12217573221757322</v>
      </c>
      <c r="F1202" s="46">
        <v>2.8451882845188285E-2</v>
      </c>
      <c r="G1202" s="46">
        <v>0.1698744769874477</v>
      </c>
      <c r="H1202" s="46" t="s">
        <v>162</v>
      </c>
      <c r="I1202" s="46">
        <v>2.5941422594142258E-2</v>
      </c>
      <c r="J1202" s="46">
        <v>1</v>
      </c>
      <c r="K1202" s="98">
        <v>1195</v>
      </c>
      <c r="L1202" s="98"/>
      <c r="M1202" s="98" t="s">
        <v>162</v>
      </c>
      <c r="N1202" s="98" t="s">
        <v>162</v>
      </c>
      <c r="O1202" s="46">
        <v>0.32700000000000001</v>
      </c>
      <c r="P1202" s="46">
        <v>0.38200000000000001</v>
      </c>
      <c r="Q1202" s="46">
        <v>0.27400000000000002</v>
      </c>
      <c r="R1202" s="46">
        <v>0.32600000000000001</v>
      </c>
      <c r="S1202" s="46">
        <v>0.105</v>
      </c>
      <c r="T1202" s="46">
        <v>0.14199999999999999</v>
      </c>
      <c r="U1202" s="46">
        <v>0.02</v>
      </c>
      <c r="V1202" s="46">
        <v>3.9E-2</v>
      </c>
      <c r="W1202" s="46">
        <v>0.15</v>
      </c>
      <c r="X1202" s="46">
        <v>0.192</v>
      </c>
      <c r="Y1202" s="46" t="s">
        <v>162</v>
      </c>
      <c r="Z1202" s="46" t="s">
        <v>162</v>
      </c>
      <c r="AA1202" s="46">
        <v>1.7999999999999999E-2</v>
      </c>
      <c r="AB1202" s="46">
        <v>3.6999999999999998E-2</v>
      </c>
      <c r="AC1202" s="46"/>
    </row>
    <row r="1203" spans="1:29" x14ac:dyDescent="0.25">
      <c r="A1203" s="98" t="s">
        <v>3680</v>
      </c>
      <c r="B1203" s="46" t="s">
        <v>162</v>
      </c>
      <c r="C1203" s="46">
        <v>9.2645654250238782E-2</v>
      </c>
      <c r="D1203" s="46">
        <v>0.20534861509073543</v>
      </c>
      <c r="E1203" s="46">
        <v>7.5453677172874878E-2</v>
      </c>
      <c r="F1203" s="46">
        <v>2.1967526265520534E-2</v>
      </c>
      <c r="G1203" s="46">
        <v>0.55682903533906403</v>
      </c>
      <c r="H1203" s="46">
        <v>9.5510983763132757E-4</v>
      </c>
      <c r="I1203" s="46">
        <v>4.6800382043935052E-2</v>
      </c>
      <c r="J1203" s="46">
        <v>1</v>
      </c>
      <c r="K1203" s="98">
        <v>1047</v>
      </c>
      <c r="L1203" s="98"/>
      <c r="M1203" s="98" t="s">
        <v>162</v>
      </c>
      <c r="N1203" s="98" t="s">
        <v>162</v>
      </c>
      <c r="O1203" s="46">
        <v>7.6999999999999999E-2</v>
      </c>
      <c r="P1203" s="46">
        <v>0.112</v>
      </c>
      <c r="Q1203" s="46">
        <v>0.182</v>
      </c>
      <c r="R1203" s="46">
        <v>0.23100000000000001</v>
      </c>
      <c r="S1203" s="46">
        <v>6.0999999999999999E-2</v>
      </c>
      <c r="T1203" s="46">
        <v>9.2999999999999999E-2</v>
      </c>
      <c r="U1203" s="46">
        <v>1.4999999999999999E-2</v>
      </c>
      <c r="V1203" s="46">
        <v>3.3000000000000002E-2</v>
      </c>
      <c r="W1203" s="46">
        <v>0.52700000000000002</v>
      </c>
      <c r="X1203" s="46">
        <v>0.58699999999999997</v>
      </c>
      <c r="Y1203" s="46">
        <v>0</v>
      </c>
      <c r="Z1203" s="46">
        <v>5.0000000000000001E-3</v>
      </c>
      <c r="AA1203" s="46">
        <v>3.5999999999999997E-2</v>
      </c>
      <c r="AB1203" s="46">
        <v>6.0999999999999999E-2</v>
      </c>
      <c r="AC1203" s="46"/>
    </row>
    <row r="1204" spans="1:29" x14ac:dyDescent="0.25">
      <c r="A1204" s="98" t="s">
        <v>3681</v>
      </c>
      <c r="B1204" s="46">
        <v>9.3171957067823705E-2</v>
      </c>
      <c r="C1204" s="46">
        <v>1.5985384791048184E-3</v>
      </c>
      <c r="D1204" s="46">
        <v>0.51952500570906601</v>
      </c>
      <c r="E1204" s="46">
        <v>0.32427494861840606</v>
      </c>
      <c r="F1204" s="46">
        <v>2.3521351906828043E-2</v>
      </c>
      <c r="G1204" s="46">
        <v>5.7090659968029233E-3</v>
      </c>
      <c r="H1204" s="46" t="s">
        <v>162</v>
      </c>
      <c r="I1204" s="46">
        <v>3.2199132221968484E-2</v>
      </c>
      <c r="J1204" s="46">
        <v>0.99999999999999989</v>
      </c>
      <c r="K1204" s="98">
        <v>4379</v>
      </c>
      <c r="L1204" s="98"/>
      <c r="M1204" s="98">
        <v>8.5000000000000006E-2</v>
      </c>
      <c r="N1204" s="98">
        <v>0.10199999999999999</v>
      </c>
      <c r="O1204" s="46">
        <v>1E-3</v>
      </c>
      <c r="P1204" s="46">
        <v>3.0000000000000001E-3</v>
      </c>
      <c r="Q1204" s="46">
        <v>0.505</v>
      </c>
      <c r="R1204" s="46">
        <v>0.53400000000000003</v>
      </c>
      <c r="S1204" s="46">
        <v>0.311</v>
      </c>
      <c r="T1204" s="46">
        <v>0.33800000000000002</v>
      </c>
      <c r="U1204" s="46">
        <v>1.9E-2</v>
      </c>
      <c r="V1204" s="46">
        <v>2.8000000000000001E-2</v>
      </c>
      <c r="W1204" s="46">
        <v>4.0000000000000001E-3</v>
      </c>
      <c r="X1204" s="46">
        <v>8.0000000000000002E-3</v>
      </c>
      <c r="Y1204" s="46" t="s">
        <v>162</v>
      </c>
      <c r="Z1204" s="46" t="s">
        <v>162</v>
      </c>
      <c r="AA1204" s="46">
        <v>2.7E-2</v>
      </c>
      <c r="AB1204" s="46">
        <v>3.7999999999999999E-2</v>
      </c>
      <c r="AC1204" s="46"/>
    </row>
    <row r="1205" spans="1:29" x14ac:dyDescent="0.25">
      <c r="A1205" s="98" t="s">
        <v>3682</v>
      </c>
      <c r="B1205" s="46">
        <v>7.7622532712353073E-2</v>
      </c>
      <c r="C1205" s="46">
        <v>0.25371479263694835</v>
      </c>
      <c r="D1205" s="46">
        <v>0.27655799512086937</v>
      </c>
      <c r="E1205" s="46">
        <v>8.2723442004879133E-2</v>
      </c>
      <c r="F1205" s="46">
        <v>4.2359724994455533E-2</v>
      </c>
      <c r="G1205" s="46">
        <v>0.23175870481259703</v>
      </c>
      <c r="H1205" s="46">
        <v>8.8711465956974934E-4</v>
      </c>
      <c r="I1205" s="46">
        <v>3.4375693058327786E-2</v>
      </c>
      <c r="J1205" s="46">
        <v>0.99999999999999989</v>
      </c>
      <c r="K1205" s="98">
        <v>4509</v>
      </c>
      <c r="L1205" s="98"/>
      <c r="M1205" s="98">
        <v>7.0000000000000007E-2</v>
      </c>
      <c r="N1205" s="98">
        <v>8.5999999999999993E-2</v>
      </c>
      <c r="O1205" s="46">
        <v>0.24099999999999999</v>
      </c>
      <c r="P1205" s="46">
        <v>0.26700000000000002</v>
      </c>
      <c r="Q1205" s="46">
        <v>0.26400000000000001</v>
      </c>
      <c r="R1205" s="46">
        <v>0.28999999999999998</v>
      </c>
      <c r="S1205" s="46">
        <v>7.4999999999999997E-2</v>
      </c>
      <c r="T1205" s="46">
        <v>9.0999999999999998E-2</v>
      </c>
      <c r="U1205" s="46">
        <v>3.6999999999999998E-2</v>
      </c>
      <c r="V1205" s="46">
        <v>4.9000000000000002E-2</v>
      </c>
      <c r="W1205" s="46">
        <v>0.22</v>
      </c>
      <c r="X1205" s="46">
        <v>0.24399999999999999</v>
      </c>
      <c r="Y1205" s="46">
        <v>0</v>
      </c>
      <c r="Z1205" s="46">
        <v>2E-3</v>
      </c>
      <c r="AA1205" s="46">
        <v>2.9000000000000001E-2</v>
      </c>
      <c r="AB1205" s="46">
        <v>0.04</v>
      </c>
      <c r="AC1205" s="46"/>
    </row>
    <row r="1206" spans="1:29" x14ac:dyDescent="0.25">
      <c r="A1206" s="98" t="s">
        <v>3683</v>
      </c>
      <c r="B1206" s="46">
        <v>0.29076290201944655</v>
      </c>
      <c r="C1206" s="46">
        <v>0.47232610321615559</v>
      </c>
      <c r="D1206" s="46">
        <v>0.12341062079281974</v>
      </c>
      <c r="E1206" s="46">
        <v>2.7112939416604337E-2</v>
      </c>
      <c r="F1206" s="46">
        <v>2.617801047120419E-3</v>
      </c>
      <c r="G1206" s="46">
        <v>3.5714285714285712E-2</v>
      </c>
      <c r="H1206" s="46">
        <v>5.6095736724008974E-4</v>
      </c>
      <c r="I1206" s="46">
        <v>4.7494390426327596E-2</v>
      </c>
      <c r="J1206" s="46">
        <v>0.99999999999999989</v>
      </c>
      <c r="K1206" s="98">
        <v>5348</v>
      </c>
      <c r="L1206" s="98"/>
      <c r="M1206" s="98">
        <v>0.27900000000000003</v>
      </c>
      <c r="N1206" s="98">
        <v>0.30299999999999999</v>
      </c>
      <c r="O1206" s="46">
        <v>0.45900000000000002</v>
      </c>
      <c r="P1206" s="46">
        <v>0.48599999999999999</v>
      </c>
      <c r="Q1206" s="46">
        <v>0.115</v>
      </c>
      <c r="R1206" s="46">
        <v>0.13200000000000001</v>
      </c>
      <c r="S1206" s="46">
        <v>2.3E-2</v>
      </c>
      <c r="T1206" s="46">
        <v>3.2000000000000001E-2</v>
      </c>
      <c r="U1206" s="46">
        <v>2E-3</v>
      </c>
      <c r="V1206" s="46">
        <v>4.0000000000000001E-3</v>
      </c>
      <c r="W1206" s="46">
        <v>3.1E-2</v>
      </c>
      <c r="X1206" s="46">
        <v>4.1000000000000002E-2</v>
      </c>
      <c r="Y1206" s="46">
        <v>0</v>
      </c>
      <c r="Z1206" s="46">
        <v>2E-3</v>
      </c>
      <c r="AA1206" s="46">
        <v>4.2000000000000003E-2</v>
      </c>
      <c r="AB1206" s="46">
        <v>5.3999999999999999E-2</v>
      </c>
      <c r="AC1206" s="46"/>
    </row>
    <row r="1207" spans="1:29" x14ac:dyDescent="0.25">
      <c r="A1207" s="98" t="s">
        <v>3684</v>
      </c>
      <c r="B1207" s="46" t="s">
        <v>162</v>
      </c>
      <c r="C1207" s="46">
        <v>0.24092071611253196</v>
      </c>
      <c r="D1207" s="46">
        <v>0.22327365728900256</v>
      </c>
      <c r="E1207" s="46">
        <v>0.12046035805626598</v>
      </c>
      <c r="F1207" s="46">
        <v>1.7391304347826087E-2</v>
      </c>
      <c r="G1207" s="46">
        <v>0.3657289002557545</v>
      </c>
      <c r="H1207" s="46">
        <v>1.2787723785166241E-3</v>
      </c>
      <c r="I1207" s="46">
        <v>3.0946291560102302E-2</v>
      </c>
      <c r="J1207" s="46">
        <v>1</v>
      </c>
      <c r="K1207" s="98">
        <v>3910</v>
      </c>
      <c r="L1207" s="98"/>
      <c r="M1207" s="98" t="s">
        <v>162</v>
      </c>
      <c r="N1207" s="98" t="s">
        <v>162</v>
      </c>
      <c r="O1207" s="46">
        <v>0.22800000000000001</v>
      </c>
      <c r="P1207" s="46">
        <v>0.255</v>
      </c>
      <c r="Q1207" s="46">
        <v>0.21</v>
      </c>
      <c r="R1207" s="46">
        <v>0.23699999999999999</v>
      </c>
      <c r="S1207" s="46">
        <v>0.111</v>
      </c>
      <c r="T1207" s="46">
        <v>0.13100000000000001</v>
      </c>
      <c r="U1207" s="46">
        <v>1.4E-2</v>
      </c>
      <c r="V1207" s="46">
        <v>2.1999999999999999E-2</v>
      </c>
      <c r="W1207" s="46">
        <v>0.35099999999999998</v>
      </c>
      <c r="X1207" s="46">
        <v>0.38100000000000001</v>
      </c>
      <c r="Y1207" s="46">
        <v>1E-3</v>
      </c>
      <c r="Z1207" s="46">
        <v>3.0000000000000001E-3</v>
      </c>
      <c r="AA1207" s="46">
        <v>2.5999999999999999E-2</v>
      </c>
      <c r="AB1207" s="46">
        <v>3.6999999999999998E-2</v>
      </c>
      <c r="AC1207" s="46"/>
    </row>
    <row r="1208" spans="1:29" x14ac:dyDescent="0.25">
      <c r="A1208" s="98" t="s">
        <v>3685</v>
      </c>
      <c r="B1208" s="46" t="s">
        <v>162</v>
      </c>
      <c r="C1208" s="46">
        <v>0.45132743362831856</v>
      </c>
      <c r="D1208" s="46">
        <v>0.34921715452688906</v>
      </c>
      <c r="E1208" s="46">
        <v>7.4200136147038798E-2</v>
      </c>
      <c r="F1208" s="46">
        <v>6.1266167460857727E-3</v>
      </c>
      <c r="G1208" s="46">
        <v>1.2253233492171545E-2</v>
      </c>
      <c r="H1208" s="46" t="s">
        <v>162</v>
      </c>
      <c r="I1208" s="46">
        <v>0.10687542545949626</v>
      </c>
      <c r="J1208" s="46">
        <v>0.99999999999999989</v>
      </c>
      <c r="K1208" s="98">
        <v>1469</v>
      </c>
      <c r="L1208" s="98"/>
      <c r="M1208" s="98" t="s">
        <v>162</v>
      </c>
      <c r="N1208" s="98" t="s">
        <v>162</v>
      </c>
      <c r="O1208" s="46">
        <v>0.42599999999999999</v>
      </c>
      <c r="P1208" s="46">
        <v>0.47699999999999998</v>
      </c>
      <c r="Q1208" s="46">
        <v>0.32500000000000001</v>
      </c>
      <c r="R1208" s="46">
        <v>0.374</v>
      </c>
      <c r="S1208" s="46">
        <v>6.2E-2</v>
      </c>
      <c r="T1208" s="46">
        <v>8.8999999999999996E-2</v>
      </c>
      <c r="U1208" s="46">
        <v>3.0000000000000001E-3</v>
      </c>
      <c r="V1208" s="46">
        <v>1.2E-2</v>
      </c>
      <c r="W1208" s="46">
        <v>8.0000000000000002E-3</v>
      </c>
      <c r="X1208" s="46">
        <v>1.9E-2</v>
      </c>
      <c r="Y1208" s="46" t="s">
        <v>162</v>
      </c>
      <c r="Z1208" s="46" t="s">
        <v>162</v>
      </c>
      <c r="AA1208" s="46">
        <v>9.1999999999999998E-2</v>
      </c>
      <c r="AB1208" s="46">
        <v>0.124</v>
      </c>
      <c r="AC1208" s="46"/>
    </row>
    <row r="1209" spans="1:29" x14ac:dyDescent="0.25">
      <c r="A1209" s="98" t="s">
        <v>3686</v>
      </c>
      <c r="B1209" s="46" t="s">
        <v>162</v>
      </c>
      <c r="C1209" s="46">
        <v>0.17514970059880239</v>
      </c>
      <c r="D1209" s="46">
        <v>0.37050898203592814</v>
      </c>
      <c r="E1209" s="46">
        <v>0.12275449101796407</v>
      </c>
      <c r="F1209" s="46">
        <v>1.87125748502994E-2</v>
      </c>
      <c r="G1209" s="46">
        <v>0.25898203592814373</v>
      </c>
      <c r="H1209" s="46" t="s">
        <v>162</v>
      </c>
      <c r="I1209" s="46">
        <v>5.3892215568862277E-2</v>
      </c>
      <c r="J1209" s="46">
        <v>1</v>
      </c>
      <c r="K1209" s="98">
        <v>1336</v>
      </c>
      <c r="L1209" s="98"/>
      <c r="M1209" s="98" t="s">
        <v>162</v>
      </c>
      <c r="N1209" s="98" t="s">
        <v>162</v>
      </c>
      <c r="O1209" s="46">
        <v>0.156</v>
      </c>
      <c r="P1209" s="46">
        <v>0.19600000000000001</v>
      </c>
      <c r="Q1209" s="46">
        <v>0.34499999999999997</v>
      </c>
      <c r="R1209" s="46">
        <v>0.39700000000000002</v>
      </c>
      <c r="S1209" s="46">
        <v>0.106</v>
      </c>
      <c r="T1209" s="46">
        <v>0.14099999999999999</v>
      </c>
      <c r="U1209" s="46">
        <v>1.2999999999999999E-2</v>
      </c>
      <c r="V1209" s="46">
        <v>2.7E-2</v>
      </c>
      <c r="W1209" s="46">
        <v>0.23599999999999999</v>
      </c>
      <c r="X1209" s="46">
        <v>0.28299999999999997</v>
      </c>
      <c r="Y1209" s="46" t="s">
        <v>162</v>
      </c>
      <c r="Z1209" s="46" t="s">
        <v>162</v>
      </c>
      <c r="AA1209" s="46">
        <v>4.2999999999999997E-2</v>
      </c>
      <c r="AB1209" s="46">
        <v>6.7000000000000004E-2</v>
      </c>
      <c r="AC1209" s="46"/>
    </row>
    <row r="1210" spans="1:29" x14ac:dyDescent="0.25">
      <c r="A1210" s="98" t="s">
        <v>3687</v>
      </c>
      <c r="B1210" s="46" t="s">
        <v>162</v>
      </c>
      <c r="C1210" s="46">
        <v>0.38106796116504854</v>
      </c>
      <c r="D1210" s="46">
        <v>0.18325242718446602</v>
      </c>
      <c r="E1210" s="46">
        <v>6.1893203883495146E-2</v>
      </c>
      <c r="F1210" s="46">
        <v>0.10800970873786407</v>
      </c>
      <c r="G1210" s="46">
        <v>0.22451456310679613</v>
      </c>
      <c r="H1210" s="46">
        <v>4.8543689320388345E-3</v>
      </c>
      <c r="I1210" s="46">
        <v>3.640776699029126E-2</v>
      </c>
      <c r="J1210" s="46">
        <v>1.0000000000000002</v>
      </c>
      <c r="K1210" s="98">
        <v>824</v>
      </c>
      <c r="L1210" s="98"/>
      <c r="M1210" s="98" t="s">
        <v>162</v>
      </c>
      <c r="N1210" s="98" t="s">
        <v>162</v>
      </c>
      <c r="O1210" s="46">
        <v>0.34899999999999998</v>
      </c>
      <c r="P1210" s="46">
        <v>0.41499999999999998</v>
      </c>
      <c r="Q1210" s="46">
        <v>0.158</v>
      </c>
      <c r="R1210" s="46">
        <v>0.21099999999999999</v>
      </c>
      <c r="S1210" s="46">
        <v>4.7E-2</v>
      </c>
      <c r="T1210" s="46">
        <v>0.08</v>
      </c>
      <c r="U1210" s="46">
        <v>8.8999999999999996E-2</v>
      </c>
      <c r="V1210" s="46">
        <v>0.13100000000000001</v>
      </c>
      <c r="W1210" s="46">
        <v>0.19700000000000001</v>
      </c>
      <c r="X1210" s="46">
        <v>0.254</v>
      </c>
      <c r="Y1210" s="46">
        <v>2E-3</v>
      </c>
      <c r="Z1210" s="46">
        <v>1.2E-2</v>
      </c>
      <c r="AA1210" s="46">
        <v>2.5999999999999999E-2</v>
      </c>
      <c r="AB1210" s="46">
        <v>5.0999999999999997E-2</v>
      </c>
      <c r="AC1210" s="46"/>
    </row>
    <row r="1211" spans="1:29" x14ac:dyDescent="0.25">
      <c r="A1211" s="98" t="s">
        <v>3688</v>
      </c>
      <c r="B1211" s="46" t="s">
        <v>162</v>
      </c>
      <c r="C1211" s="46">
        <v>0.13485477178423236</v>
      </c>
      <c r="D1211" s="46">
        <v>0.21265560165975103</v>
      </c>
      <c r="E1211" s="46">
        <v>0.1016597510373444</v>
      </c>
      <c r="F1211" s="46">
        <v>3.4232365145228219E-2</v>
      </c>
      <c r="G1211" s="46">
        <v>0.47199170124481327</v>
      </c>
      <c r="H1211" s="46">
        <v>1.037344398340249E-3</v>
      </c>
      <c r="I1211" s="46">
        <v>4.3568464730290454E-2</v>
      </c>
      <c r="J1211" s="46">
        <v>0.99999999999999989</v>
      </c>
      <c r="K1211" s="98">
        <v>964</v>
      </c>
      <c r="L1211" s="98"/>
      <c r="M1211" s="98" t="s">
        <v>162</v>
      </c>
      <c r="N1211" s="98" t="s">
        <v>162</v>
      </c>
      <c r="O1211" s="46">
        <v>0.115</v>
      </c>
      <c r="P1211" s="46">
        <v>0.158</v>
      </c>
      <c r="Q1211" s="46">
        <v>0.188</v>
      </c>
      <c r="R1211" s="46">
        <v>0.24</v>
      </c>
      <c r="S1211" s="46">
        <v>8.4000000000000005E-2</v>
      </c>
      <c r="T1211" s="46">
        <v>0.122</v>
      </c>
      <c r="U1211" s="46">
        <v>2.4E-2</v>
      </c>
      <c r="V1211" s="46">
        <v>4.8000000000000001E-2</v>
      </c>
      <c r="W1211" s="46">
        <v>0.441</v>
      </c>
      <c r="X1211" s="46">
        <v>0.504</v>
      </c>
      <c r="Y1211" s="46">
        <v>0</v>
      </c>
      <c r="Z1211" s="46">
        <v>6.0000000000000001E-3</v>
      </c>
      <c r="AA1211" s="46">
        <v>3.2000000000000001E-2</v>
      </c>
      <c r="AB1211" s="46">
        <v>5.8000000000000003E-2</v>
      </c>
      <c r="AC1211" s="46"/>
    </row>
    <row r="1212" spans="1:29" x14ac:dyDescent="0.25">
      <c r="A1212" s="98" t="s">
        <v>3689</v>
      </c>
      <c r="B1212" s="46" t="s">
        <v>162</v>
      </c>
      <c r="C1212" s="46">
        <v>0.31871345029239767</v>
      </c>
      <c r="D1212" s="46">
        <v>0.42904483430799223</v>
      </c>
      <c r="E1212" s="46">
        <v>0.11559454191033139</v>
      </c>
      <c r="F1212" s="46">
        <v>2.2417153996101363E-2</v>
      </c>
      <c r="G1212" s="46">
        <v>7.2904483430799222E-2</v>
      </c>
      <c r="H1212" s="46">
        <v>5.8479532163742691E-4</v>
      </c>
      <c r="I1212" s="46">
        <v>4.0740740740740744E-2</v>
      </c>
      <c r="J1212" s="46">
        <v>1</v>
      </c>
      <c r="K1212" s="98">
        <v>5130</v>
      </c>
      <c r="L1212" s="98"/>
      <c r="M1212" s="98" t="s">
        <v>162</v>
      </c>
      <c r="N1212" s="98" t="s">
        <v>162</v>
      </c>
      <c r="O1212" s="46">
        <v>0.30599999999999999</v>
      </c>
      <c r="P1212" s="46">
        <v>0.33200000000000002</v>
      </c>
      <c r="Q1212" s="46">
        <v>0.41599999999999998</v>
      </c>
      <c r="R1212" s="46">
        <v>0.443</v>
      </c>
      <c r="S1212" s="46">
        <v>0.107</v>
      </c>
      <c r="T1212" s="46">
        <v>0.125</v>
      </c>
      <c r="U1212" s="46">
        <v>1.9E-2</v>
      </c>
      <c r="V1212" s="46">
        <v>2.7E-2</v>
      </c>
      <c r="W1212" s="46">
        <v>6.6000000000000003E-2</v>
      </c>
      <c r="X1212" s="46">
        <v>0.08</v>
      </c>
      <c r="Y1212" s="46">
        <v>0</v>
      </c>
      <c r="Z1212" s="46">
        <v>2E-3</v>
      </c>
      <c r="AA1212" s="46">
        <v>3.5999999999999997E-2</v>
      </c>
      <c r="AB1212" s="46">
        <v>4.7E-2</v>
      </c>
      <c r="AC1212" s="46"/>
    </row>
    <row r="1213" spans="1:29" x14ac:dyDescent="0.25">
      <c r="A1213" s="98" t="s">
        <v>3690</v>
      </c>
      <c r="B1213" s="46" t="s">
        <v>162</v>
      </c>
      <c r="C1213" s="46">
        <v>0.453125</v>
      </c>
      <c r="D1213" s="46">
        <v>0.33705357142857145</v>
      </c>
      <c r="E1213" s="46">
        <v>9.2633928571428575E-2</v>
      </c>
      <c r="F1213" s="46">
        <v>5.580357142857143E-3</v>
      </c>
      <c r="G1213" s="46">
        <v>6.6964285714285712E-2</v>
      </c>
      <c r="H1213" s="46">
        <v>1.1160714285714285E-3</v>
      </c>
      <c r="I1213" s="46">
        <v>4.3526785714285712E-2</v>
      </c>
      <c r="J1213" s="46">
        <v>0.99999999999999989</v>
      </c>
      <c r="K1213" s="98">
        <v>896</v>
      </c>
      <c r="L1213" s="98"/>
      <c r="M1213" s="98" t="s">
        <v>162</v>
      </c>
      <c r="N1213" s="98" t="s">
        <v>162</v>
      </c>
      <c r="O1213" s="46">
        <v>0.42099999999999999</v>
      </c>
      <c r="P1213" s="46">
        <v>0.48599999999999999</v>
      </c>
      <c r="Q1213" s="46">
        <v>0.307</v>
      </c>
      <c r="R1213" s="46">
        <v>0.36899999999999999</v>
      </c>
      <c r="S1213" s="46">
        <v>7.4999999999999997E-2</v>
      </c>
      <c r="T1213" s="46">
        <v>0.113</v>
      </c>
      <c r="U1213" s="46">
        <v>2E-3</v>
      </c>
      <c r="V1213" s="46">
        <v>1.2999999999999999E-2</v>
      </c>
      <c r="W1213" s="46">
        <v>5.1999999999999998E-2</v>
      </c>
      <c r="X1213" s="46">
        <v>8.5000000000000006E-2</v>
      </c>
      <c r="Y1213" s="46">
        <v>0</v>
      </c>
      <c r="Z1213" s="46">
        <v>6.0000000000000001E-3</v>
      </c>
      <c r="AA1213" s="46">
        <v>3.2000000000000001E-2</v>
      </c>
      <c r="AB1213" s="46">
        <v>5.8999999999999997E-2</v>
      </c>
      <c r="AC1213" s="46"/>
    </row>
    <row r="1214" spans="1:29" x14ac:dyDescent="0.25">
      <c r="A1214" s="98" t="s">
        <v>3691</v>
      </c>
      <c r="B1214" s="46">
        <v>5.6858767393354097E-2</v>
      </c>
      <c r="C1214" s="46">
        <v>0.28752250064287549</v>
      </c>
      <c r="D1214" s="46">
        <v>0.28243664104688704</v>
      </c>
      <c r="E1214" s="46">
        <v>0.10080288008228806</v>
      </c>
      <c r="F1214" s="46">
        <v>2.351495757021629E-2</v>
      </c>
      <c r="G1214" s="46">
        <v>0.20472013486099602</v>
      </c>
      <c r="H1214" s="46">
        <v>8.2859510271722048E-4</v>
      </c>
      <c r="I1214" s="46">
        <v>4.331552330066573E-2</v>
      </c>
      <c r="J1214" s="46">
        <v>1</v>
      </c>
      <c r="K1214" s="98">
        <v>34999</v>
      </c>
      <c r="L1214" s="98"/>
      <c r="M1214" s="98">
        <v>5.3999999999999999E-2</v>
      </c>
      <c r="N1214" s="98">
        <v>5.8999999999999997E-2</v>
      </c>
      <c r="O1214" s="46">
        <v>0.28299999999999997</v>
      </c>
      <c r="P1214" s="46">
        <v>0.29199999999999998</v>
      </c>
      <c r="Q1214" s="46">
        <v>0.27800000000000002</v>
      </c>
      <c r="R1214" s="46">
        <v>0.28699999999999998</v>
      </c>
      <c r="S1214" s="46">
        <v>9.8000000000000004E-2</v>
      </c>
      <c r="T1214" s="46">
        <v>0.104</v>
      </c>
      <c r="U1214" s="46">
        <v>2.1999999999999999E-2</v>
      </c>
      <c r="V1214" s="46">
        <v>2.5000000000000001E-2</v>
      </c>
      <c r="W1214" s="46">
        <v>0.20100000000000001</v>
      </c>
      <c r="X1214" s="46">
        <v>0.20899999999999999</v>
      </c>
      <c r="Y1214" s="46">
        <v>1E-3</v>
      </c>
      <c r="Z1214" s="46">
        <v>1E-3</v>
      </c>
      <c r="AA1214" s="46">
        <v>4.1000000000000002E-2</v>
      </c>
      <c r="AB1214" s="46">
        <v>4.4999999999999998E-2</v>
      </c>
      <c r="AC1214" s="46"/>
    </row>
    <row r="1215" spans="1:29" x14ac:dyDescent="0.25">
      <c r="A1215" s="98" t="s">
        <v>3692</v>
      </c>
      <c r="B1215" s="46" t="s">
        <v>162</v>
      </c>
      <c r="C1215" s="46">
        <v>0.18118466898954705</v>
      </c>
      <c r="D1215" s="46">
        <v>0.31475029036004648</v>
      </c>
      <c r="E1215" s="46">
        <v>0.21022067363530778</v>
      </c>
      <c r="F1215" s="46">
        <v>1.6260162601626018E-2</v>
      </c>
      <c r="G1215" s="46">
        <v>0.24738675958188153</v>
      </c>
      <c r="H1215" s="46" t="s">
        <v>162</v>
      </c>
      <c r="I1215" s="46">
        <v>3.0197444831591175E-2</v>
      </c>
      <c r="J1215" s="46">
        <v>0.99999999999999989</v>
      </c>
      <c r="K1215" s="98">
        <v>861</v>
      </c>
      <c r="L1215" s="98"/>
      <c r="M1215" s="98" t="s">
        <v>162</v>
      </c>
      <c r="N1215" s="98" t="s">
        <v>162</v>
      </c>
      <c r="O1215" s="46">
        <v>0.157</v>
      </c>
      <c r="P1215" s="46">
        <v>0.20799999999999999</v>
      </c>
      <c r="Q1215" s="46">
        <v>0.28499999999999998</v>
      </c>
      <c r="R1215" s="46">
        <v>0.34699999999999998</v>
      </c>
      <c r="S1215" s="46">
        <v>0.184</v>
      </c>
      <c r="T1215" s="46">
        <v>0.23899999999999999</v>
      </c>
      <c r="U1215" s="46">
        <v>0.01</v>
      </c>
      <c r="V1215" s="46">
        <v>2.7E-2</v>
      </c>
      <c r="W1215" s="46">
        <v>0.22</v>
      </c>
      <c r="X1215" s="46">
        <v>0.27700000000000002</v>
      </c>
      <c r="Y1215" s="46" t="s">
        <v>162</v>
      </c>
      <c r="Z1215" s="46" t="s">
        <v>162</v>
      </c>
      <c r="AA1215" s="46">
        <v>2.1000000000000001E-2</v>
      </c>
      <c r="AB1215" s="46">
        <v>4.3999999999999997E-2</v>
      </c>
      <c r="AC1215" s="46"/>
    </row>
    <row r="1216" spans="1:29" x14ac:dyDescent="0.25">
      <c r="A1216" s="98" t="s">
        <v>3693</v>
      </c>
      <c r="B1216" s="46" t="s">
        <v>162</v>
      </c>
      <c r="C1216" s="46">
        <v>0.34679665738161558</v>
      </c>
      <c r="D1216" s="46">
        <v>0.28133704735376047</v>
      </c>
      <c r="E1216" s="46">
        <v>0.16295264623955433</v>
      </c>
      <c r="F1216" s="46">
        <v>2.2284122562674095E-2</v>
      </c>
      <c r="G1216" s="46">
        <v>0.16852367688022285</v>
      </c>
      <c r="H1216" s="46" t="s">
        <v>162</v>
      </c>
      <c r="I1216" s="46">
        <v>1.8105849582172703E-2</v>
      </c>
      <c r="J1216" s="46">
        <v>1</v>
      </c>
      <c r="K1216" s="98">
        <v>718</v>
      </c>
      <c r="L1216" s="98"/>
      <c r="M1216" s="98" t="s">
        <v>162</v>
      </c>
      <c r="N1216" s="98" t="s">
        <v>162</v>
      </c>
      <c r="O1216" s="46">
        <v>0.313</v>
      </c>
      <c r="P1216" s="46">
        <v>0.38200000000000001</v>
      </c>
      <c r="Q1216" s="46">
        <v>0.25</v>
      </c>
      <c r="R1216" s="46">
        <v>0.315</v>
      </c>
      <c r="S1216" s="46">
        <v>0.13800000000000001</v>
      </c>
      <c r="T1216" s="46">
        <v>0.192</v>
      </c>
      <c r="U1216" s="46">
        <v>1.4E-2</v>
      </c>
      <c r="V1216" s="46">
        <v>3.5999999999999997E-2</v>
      </c>
      <c r="W1216" s="46">
        <v>0.14299999999999999</v>
      </c>
      <c r="X1216" s="46">
        <v>0.19800000000000001</v>
      </c>
      <c r="Y1216" s="46" t="s">
        <v>162</v>
      </c>
      <c r="Z1216" s="46" t="s">
        <v>162</v>
      </c>
      <c r="AA1216" s="46">
        <v>1.0999999999999999E-2</v>
      </c>
      <c r="AB1216" s="46">
        <v>3.1E-2</v>
      </c>
      <c r="AC1216" s="46"/>
    </row>
    <row r="1217" spans="1:29" x14ac:dyDescent="0.25">
      <c r="A1217" s="98" t="s">
        <v>3694</v>
      </c>
      <c r="B1217" s="46" t="s">
        <v>162</v>
      </c>
      <c r="C1217" s="46">
        <v>7.560137457044673E-2</v>
      </c>
      <c r="D1217" s="46">
        <v>0.16151202749140894</v>
      </c>
      <c r="E1217" s="46">
        <v>8.7628865979381437E-2</v>
      </c>
      <c r="F1217" s="46">
        <v>6.8728522336769758E-3</v>
      </c>
      <c r="G1217" s="46">
        <v>0.63745704467353947</v>
      </c>
      <c r="H1217" s="46" t="s">
        <v>162</v>
      </c>
      <c r="I1217" s="46">
        <v>3.0927835051546393E-2</v>
      </c>
      <c r="J1217" s="46">
        <v>0.99999999999999989</v>
      </c>
      <c r="K1217" s="98">
        <v>582</v>
      </c>
      <c r="L1217" s="98"/>
      <c r="M1217" s="98" t="s">
        <v>162</v>
      </c>
      <c r="N1217" s="98" t="s">
        <v>162</v>
      </c>
      <c r="O1217" s="46">
        <v>5.7000000000000002E-2</v>
      </c>
      <c r="P1217" s="46">
        <v>0.1</v>
      </c>
      <c r="Q1217" s="46">
        <v>0.13400000000000001</v>
      </c>
      <c r="R1217" s="46">
        <v>0.19400000000000001</v>
      </c>
      <c r="S1217" s="46">
        <v>6.7000000000000004E-2</v>
      </c>
      <c r="T1217" s="46">
        <v>0.113</v>
      </c>
      <c r="U1217" s="46">
        <v>3.0000000000000001E-3</v>
      </c>
      <c r="V1217" s="46">
        <v>1.7999999999999999E-2</v>
      </c>
      <c r="W1217" s="46">
        <v>0.59799999999999998</v>
      </c>
      <c r="X1217" s="46">
        <v>0.67500000000000004</v>
      </c>
      <c r="Y1217" s="46" t="s">
        <v>162</v>
      </c>
      <c r="Z1217" s="46" t="s">
        <v>162</v>
      </c>
      <c r="AA1217" s="46">
        <v>0.02</v>
      </c>
      <c r="AB1217" s="46">
        <v>4.8000000000000001E-2</v>
      </c>
      <c r="AC1217" s="46"/>
    </row>
    <row r="1218" spans="1:29" x14ac:dyDescent="0.25">
      <c r="A1218" s="98" t="s">
        <v>3695</v>
      </c>
      <c r="B1218" s="46">
        <v>4.4135429262394194E-2</v>
      </c>
      <c r="C1218" s="46">
        <v>4.2321644498186217E-3</v>
      </c>
      <c r="D1218" s="46">
        <v>0.66082224909310761</v>
      </c>
      <c r="E1218" s="46">
        <v>0.17049576783555018</v>
      </c>
      <c r="F1218" s="46">
        <v>7.9201934703748492E-2</v>
      </c>
      <c r="G1218" s="46">
        <v>1.0278113663845224E-2</v>
      </c>
      <c r="H1218" s="46" t="s">
        <v>162</v>
      </c>
      <c r="I1218" s="46">
        <v>3.0834340991535671E-2</v>
      </c>
      <c r="J1218" s="46">
        <v>1</v>
      </c>
      <c r="K1218" s="98">
        <v>1654</v>
      </c>
      <c r="L1218" s="98"/>
      <c r="M1218" s="98">
        <v>3.5000000000000003E-2</v>
      </c>
      <c r="N1218" s="98">
        <v>5.5E-2</v>
      </c>
      <c r="O1218" s="46">
        <v>2E-3</v>
      </c>
      <c r="P1218" s="46">
        <v>8.9999999999999993E-3</v>
      </c>
      <c r="Q1218" s="46">
        <v>0.63800000000000001</v>
      </c>
      <c r="R1218" s="46">
        <v>0.68300000000000005</v>
      </c>
      <c r="S1218" s="46">
        <v>0.153</v>
      </c>
      <c r="T1218" s="46">
        <v>0.189</v>
      </c>
      <c r="U1218" s="46">
        <v>6.7000000000000004E-2</v>
      </c>
      <c r="V1218" s="46">
        <v>9.2999999999999999E-2</v>
      </c>
      <c r="W1218" s="46">
        <v>6.0000000000000001E-3</v>
      </c>
      <c r="X1218" s="46">
        <v>1.6E-2</v>
      </c>
      <c r="Y1218" s="46" t="s">
        <v>162</v>
      </c>
      <c r="Z1218" s="46" t="s">
        <v>162</v>
      </c>
      <c r="AA1218" s="46">
        <v>2.4E-2</v>
      </c>
      <c r="AB1218" s="46">
        <v>0.04</v>
      </c>
      <c r="AC1218" s="46"/>
    </row>
    <row r="1219" spans="1:29" x14ac:dyDescent="0.25">
      <c r="A1219" s="98" t="s">
        <v>3696</v>
      </c>
      <c r="B1219" s="46">
        <v>7.1599045346062054E-2</v>
      </c>
      <c r="C1219" s="46">
        <v>0.25457438345266509</v>
      </c>
      <c r="D1219" s="46">
        <v>0.26173428798727127</v>
      </c>
      <c r="E1219" s="46">
        <v>0.10381861575178998</v>
      </c>
      <c r="F1219" s="46">
        <v>3.7390612569610182E-2</v>
      </c>
      <c r="G1219" s="46">
        <v>0.25178997613365156</v>
      </c>
      <c r="H1219" s="46" t="s">
        <v>162</v>
      </c>
      <c r="I1219" s="46">
        <v>1.9093078758949882E-2</v>
      </c>
      <c r="J1219" s="46">
        <v>1</v>
      </c>
      <c r="K1219" s="98">
        <v>2514</v>
      </c>
      <c r="L1219" s="98"/>
      <c r="M1219" s="98">
        <v>6.2E-2</v>
      </c>
      <c r="N1219" s="98">
        <v>8.2000000000000003E-2</v>
      </c>
      <c r="O1219" s="46">
        <v>0.23799999999999999</v>
      </c>
      <c r="P1219" s="46">
        <v>0.27200000000000002</v>
      </c>
      <c r="Q1219" s="46">
        <v>0.245</v>
      </c>
      <c r="R1219" s="46">
        <v>0.27900000000000003</v>
      </c>
      <c r="S1219" s="46">
        <v>9.1999999999999998E-2</v>
      </c>
      <c r="T1219" s="46">
        <v>0.11600000000000001</v>
      </c>
      <c r="U1219" s="46">
        <v>3.1E-2</v>
      </c>
      <c r="V1219" s="46">
        <v>4.5999999999999999E-2</v>
      </c>
      <c r="W1219" s="46">
        <v>0.23499999999999999</v>
      </c>
      <c r="X1219" s="46">
        <v>0.26900000000000002</v>
      </c>
      <c r="Y1219" s="46" t="s">
        <v>162</v>
      </c>
      <c r="Z1219" s="46" t="s">
        <v>162</v>
      </c>
      <c r="AA1219" s="46">
        <v>1.4E-2</v>
      </c>
      <c r="AB1219" s="46">
        <v>2.5000000000000001E-2</v>
      </c>
      <c r="AC1219" s="46"/>
    </row>
    <row r="1220" spans="1:29" x14ac:dyDescent="0.25">
      <c r="A1220" s="98" t="s">
        <v>3697</v>
      </c>
      <c r="B1220" s="46">
        <v>0.25279566248729246</v>
      </c>
      <c r="C1220" s="46">
        <v>0.5038969840731955</v>
      </c>
      <c r="D1220" s="46">
        <v>0.11894273127753303</v>
      </c>
      <c r="E1220" s="46">
        <v>4.5069467976956962E-2</v>
      </c>
      <c r="F1220" s="46">
        <v>3.0498136225008471E-3</v>
      </c>
      <c r="G1220" s="46">
        <v>4.6424940698068448E-2</v>
      </c>
      <c r="H1220" s="46" t="s">
        <v>162</v>
      </c>
      <c r="I1220" s="46">
        <v>2.9820399864452729E-2</v>
      </c>
      <c r="J1220" s="46">
        <v>1</v>
      </c>
      <c r="K1220" s="98">
        <v>2951</v>
      </c>
      <c r="L1220" s="98"/>
      <c r="M1220" s="98">
        <v>0.23699999999999999</v>
      </c>
      <c r="N1220" s="98">
        <v>0.26900000000000002</v>
      </c>
      <c r="O1220" s="46">
        <v>0.48599999999999999</v>
      </c>
      <c r="P1220" s="46">
        <v>0.52200000000000002</v>
      </c>
      <c r="Q1220" s="46">
        <v>0.108</v>
      </c>
      <c r="R1220" s="46">
        <v>0.13100000000000001</v>
      </c>
      <c r="S1220" s="46">
        <v>3.7999999999999999E-2</v>
      </c>
      <c r="T1220" s="46">
        <v>5.2999999999999999E-2</v>
      </c>
      <c r="U1220" s="46">
        <v>2E-3</v>
      </c>
      <c r="V1220" s="46">
        <v>6.0000000000000001E-3</v>
      </c>
      <c r="W1220" s="46">
        <v>3.9E-2</v>
      </c>
      <c r="X1220" s="46">
        <v>5.5E-2</v>
      </c>
      <c r="Y1220" s="46" t="s">
        <v>162</v>
      </c>
      <c r="Z1220" s="46" t="s">
        <v>162</v>
      </c>
      <c r="AA1220" s="46">
        <v>2.4E-2</v>
      </c>
      <c r="AB1220" s="46">
        <v>3.6999999999999998E-2</v>
      </c>
      <c r="AC1220" s="46"/>
    </row>
    <row r="1221" spans="1:29" x14ac:dyDescent="0.25">
      <c r="A1221" s="98" t="s">
        <v>3698</v>
      </c>
      <c r="B1221" s="46" t="s">
        <v>162</v>
      </c>
      <c r="C1221" s="46">
        <v>0.24814456276218136</v>
      </c>
      <c r="D1221" s="46">
        <v>0.1845756695708293</v>
      </c>
      <c r="E1221" s="46">
        <v>0.11358502742820265</v>
      </c>
      <c r="F1221" s="46">
        <v>2.1942562116811875E-2</v>
      </c>
      <c r="G1221" s="46">
        <v>0.40980961600516297</v>
      </c>
      <c r="H1221" s="46" t="s">
        <v>162</v>
      </c>
      <c r="I1221" s="46">
        <v>2.1942562116811875E-2</v>
      </c>
      <c r="J1221" s="46">
        <v>1</v>
      </c>
      <c r="K1221" s="98">
        <v>3099</v>
      </c>
      <c r="L1221" s="98"/>
      <c r="M1221" s="98" t="s">
        <v>162</v>
      </c>
      <c r="N1221" s="98" t="s">
        <v>162</v>
      </c>
      <c r="O1221" s="46">
        <v>0.23300000000000001</v>
      </c>
      <c r="P1221" s="46">
        <v>0.26400000000000001</v>
      </c>
      <c r="Q1221" s="46">
        <v>0.17100000000000001</v>
      </c>
      <c r="R1221" s="46">
        <v>0.19900000000000001</v>
      </c>
      <c r="S1221" s="46">
        <v>0.10299999999999999</v>
      </c>
      <c r="T1221" s="46">
        <v>0.125</v>
      </c>
      <c r="U1221" s="46">
        <v>1.7000000000000001E-2</v>
      </c>
      <c r="V1221" s="46">
        <v>2.8000000000000001E-2</v>
      </c>
      <c r="W1221" s="46">
        <v>0.39300000000000002</v>
      </c>
      <c r="X1221" s="46">
        <v>0.42699999999999999</v>
      </c>
      <c r="Y1221" s="46" t="s">
        <v>162</v>
      </c>
      <c r="Z1221" s="46" t="s">
        <v>162</v>
      </c>
      <c r="AA1221" s="46">
        <v>1.7000000000000001E-2</v>
      </c>
      <c r="AB1221" s="46">
        <v>2.8000000000000001E-2</v>
      </c>
      <c r="AC1221" s="46"/>
    </row>
    <row r="1222" spans="1:29" x14ac:dyDescent="0.25">
      <c r="A1222" s="98" t="s">
        <v>3699</v>
      </c>
      <c r="B1222" s="46" t="s">
        <v>162</v>
      </c>
      <c r="C1222" s="46">
        <v>0.4427792915531335</v>
      </c>
      <c r="D1222" s="46">
        <v>0.35831062670299729</v>
      </c>
      <c r="E1222" s="46">
        <v>8.7193460490463212E-2</v>
      </c>
      <c r="F1222" s="46">
        <v>1.4986376021798364E-2</v>
      </c>
      <c r="G1222" s="46">
        <v>2.7247956403269755E-2</v>
      </c>
      <c r="H1222" s="46" t="s">
        <v>162</v>
      </c>
      <c r="I1222" s="46">
        <v>6.9482288828337874E-2</v>
      </c>
      <c r="J1222" s="46">
        <v>0.99999999999999989</v>
      </c>
      <c r="K1222" s="98">
        <v>734</v>
      </c>
      <c r="L1222" s="98"/>
      <c r="M1222" s="98" t="s">
        <v>162</v>
      </c>
      <c r="N1222" s="98" t="s">
        <v>162</v>
      </c>
      <c r="O1222" s="46">
        <v>0.40699999999999997</v>
      </c>
      <c r="P1222" s="46">
        <v>0.47899999999999998</v>
      </c>
      <c r="Q1222" s="46">
        <v>0.32400000000000001</v>
      </c>
      <c r="R1222" s="46">
        <v>0.39400000000000002</v>
      </c>
      <c r="S1222" s="46">
        <v>6.9000000000000006E-2</v>
      </c>
      <c r="T1222" s="46">
        <v>0.11</v>
      </c>
      <c r="U1222" s="46">
        <v>8.0000000000000002E-3</v>
      </c>
      <c r="V1222" s="46">
        <v>2.7E-2</v>
      </c>
      <c r="W1222" s="46">
        <v>1.7999999999999999E-2</v>
      </c>
      <c r="X1222" s="46">
        <v>4.2000000000000003E-2</v>
      </c>
      <c r="Y1222" s="46" t="s">
        <v>162</v>
      </c>
      <c r="Z1222" s="46" t="s">
        <v>162</v>
      </c>
      <c r="AA1222" s="46">
        <v>5.2999999999999999E-2</v>
      </c>
      <c r="AB1222" s="46">
        <v>0.09</v>
      </c>
      <c r="AC1222" s="46"/>
    </row>
    <row r="1223" spans="1:29" x14ac:dyDescent="0.25">
      <c r="A1223" s="98" t="s">
        <v>3700</v>
      </c>
      <c r="B1223" s="46" t="s">
        <v>162</v>
      </c>
      <c r="C1223" s="46">
        <v>0.18983050847457628</v>
      </c>
      <c r="D1223" s="46">
        <v>0.35762711864406782</v>
      </c>
      <c r="E1223" s="46">
        <v>0.15762711864406781</v>
      </c>
      <c r="F1223" s="46">
        <v>2.0338983050847456E-2</v>
      </c>
      <c r="G1223" s="46">
        <v>0.24915254237288137</v>
      </c>
      <c r="H1223" s="46" t="s">
        <v>162</v>
      </c>
      <c r="I1223" s="46">
        <v>2.5423728813559324E-2</v>
      </c>
      <c r="J1223" s="46">
        <v>1</v>
      </c>
      <c r="K1223" s="98">
        <v>590</v>
      </c>
      <c r="L1223" s="98"/>
      <c r="M1223" s="98" t="s">
        <v>162</v>
      </c>
      <c r="N1223" s="98" t="s">
        <v>162</v>
      </c>
      <c r="O1223" s="46">
        <v>0.16</v>
      </c>
      <c r="P1223" s="46">
        <v>0.223</v>
      </c>
      <c r="Q1223" s="46">
        <v>0.32</v>
      </c>
      <c r="R1223" s="46">
        <v>0.39700000000000002</v>
      </c>
      <c r="S1223" s="46">
        <v>0.13</v>
      </c>
      <c r="T1223" s="46">
        <v>0.189</v>
      </c>
      <c r="U1223" s="46">
        <v>1.2E-2</v>
      </c>
      <c r="V1223" s="46">
        <v>3.5000000000000003E-2</v>
      </c>
      <c r="W1223" s="46">
        <v>0.216</v>
      </c>
      <c r="X1223" s="46">
        <v>0.28599999999999998</v>
      </c>
      <c r="Y1223" s="46" t="s">
        <v>162</v>
      </c>
      <c r="Z1223" s="46" t="s">
        <v>162</v>
      </c>
      <c r="AA1223" s="46">
        <v>1.4999999999999999E-2</v>
      </c>
      <c r="AB1223" s="46">
        <v>4.2000000000000003E-2</v>
      </c>
      <c r="AC1223" s="46"/>
    </row>
    <row r="1224" spans="1:29" x14ac:dyDescent="0.25">
      <c r="A1224" s="98" t="s">
        <v>3701</v>
      </c>
      <c r="B1224" s="46" t="s">
        <v>162</v>
      </c>
      <c r="C1224" s="46">
        <v>0.36687306501547989</v>
      </c>
      <c r="D1224" s="46">
        <v>0.19659442724458204</v>
      </c>
      <c r="E1224" s="46">
        <v>8.5139318885448914E-2</v>
      </c>
      <c r="F1224" s="46">
        <v>9.4427244582043338E-2</v>
      </c>
      <c r="G1224" s="46">
        <v>0.22910216718266255</v>
      </c>
      <c r="H1224" s="46" t="s">
        <v>162</v>
      </c>
      <c r="I1224" s="46">
        <v>2.7863777089783281E-2</v>
      </c>
      <c r="J1224" s="46">
        <v>1</v>
      </c>
      <c r="K1224" s="98">
        <v>646</v>
      </c>
      <c r="L1224" s="98"/>
      <c r="M1224" s="98" t="s">
        <v>162</v>
      </c>
      <c r="N1224" s="98" t="s">
        <v>162</v>
      </c>
      <c r="O1224" s="46">
        <v>0.33100000000000002</v>
      </c>
      <c r="P1224" s="46">
        <v>0.40500000000000003</v>
      </c>
      <c r="Q1224" s="46">
        <v>0.16800000000000001</v>
      </c>
      <c r="R1224" s="46">
        <v>0.22900000000000001</v>
      </c>
      <c r="S1224" s="46">
        <v>6.6000000000000003E-2</v>
      </c>
      <c r="T1224" s="46">
        <v>0.109</v>
      </c>
      <c r="U1224" s="46">
        <v>7.3999999999999996E-2</v>
      </c>
      <c r="V1224" s="46">
        <v>0.11899999999999999</v>
      </c>
      <c r="W1224" s="46">
        <v>0.19800000000000001</v>
      </c>
      <c r="X1224" s="46">
        <v>0.26300000000000001</v>
      </c>
      <c r="Y1224" s="46" t="s">
        <v>162</v>
      </c>
      <c r="Z1224" s="46" t="s">
        <v>162</v>
      </c>
      <c r="AA1224" s="46">
        <v>1.7999999999999999E-2</v>
      </c>
      <c r="AB1224" s="46">
        <v>4.3999999999999997E-2</v>
      </c>
      <c r="AC1224" s="46"/>
    </row>
    <row r="1225" spans="1:29" x14ac:dyDescent="0.25">
      <c r="A1225" s="98" t="s">
        <v>3702</v>
      </c>
      <c r="B1225" s="46" t="s">
        <v>162</v>
      </c>
      <c r="C1225" s="46">
        <v>0.13450292397660818</v>
      </c>
      <c r="D1225" s="46">
        <v>0.14035087719298245</v>
      </c>
      <c r="E1225" s="46">
        <v>0.12280701754385964</v>
      </c>
      <c r="F1225" s="46">
        <v>1.7543859649122806E-2</v>
      </c>
      <c r="G1225" s="46">
        <v>0.56335282651072127</v>
      </c>
      <c r="H1225" s="46" t="s">
        <v>162</v>
      </c>
      <c r="I1225" s="46">
        <v>2.1442495126705652E-2</v>
      </c>
      <c r="J1225" s="46">
        <v>1</v>
      </c>
      <c r="K1225" s="98">
        <v>513</v>
      </c>
      <c r="L1225" s="98"/>
      <c r="M1225" s="98" t="s">
        <v>162</v>
      </c>
      <c r="N1225" s="98" t="s">
        <v>162</v>
      </c>
      <c r="O1225" s="46">
        <v>0.108</v>
      </c>
      <c r="P1225" s="46">
        <v>0.16700000000000001</v>
      </c>
      <c r="Q1225" s="46">
        <v>0.113</v>
      </c>
      <c r="R1225" s="46">
        <v>0.17299999999999999</v>
      </c>
      <c r="S1225" s="46">
        <v>9.7000000000000003E-2</v>
      </c>
      <c r="T1225" s="46">
        <v>0.154</v>
      </c>
      <c r="U1225" s="46">
        <v>8.9999999999999993E-3</v>
      </c>
      <c r="V1225" s="46">
        <v>3.3000000000000002E-2</v>
      </c>
      <c r="W1225" s="46">
        <v>0.52</v>
      </c>
      <c r="X1225" s="46">
        <v>0.60599999999999998</v>
      </c>
      <c r="Y1225" s="46" t="s">
        <v>162</v>
      </c>
      <c r="Z1225" s="46" t="s">
        <v>162</v>
      </c>
      <c r="AA1225" s="46">
        <v>1.2E-2</v>
      </c>
      <c r="AB1225" s="46">
        <v>3.7999999999999999E-2</v>
      </c>
      <c r="AC1225" s="46"/>
    </row>
    <row r="1226" spans="1:29" x14ac:dyDescent="0.25">
      <c r="A1226" s="98" t="s">
        <v>3703</v>
      </c>
      <c r="B1226" s="46" t="s">
        <v>162</v>
      </c>
      <c r="C1226" s="46">
        <v>0.30570975416336243</v>
      </c>
      <c r="D1226" s="46">
        <v>0.43259318001586045</v>
      </c>
      <c r="E1226" s="46">
        <v>0.1161776367961935</v>
      </c>
      <c r="F1226" s="46">
        <v>3.013481363996828E-2</v>
      </c>
      <c r="G1226" s="46">
        <v>9.4766058683584453E-2</v>
      </c>
      <c r="H1226" s="46" t="s">
        <v>162</v>
      </c>
      <c r="I1226" s="46">
        <v>2.0618556701030927E-2</v>
      </c>
      <c r="J1226" s="46">
        <v>1</v>
      </c>
      <c r="K1226" s="98">
        <v>2522</v>
      </c>
      <c r="L1226" s="98"/>
      <c r="M1226" s="98" t="s">
        <v>162</v>
      </c>
      <c r="N1226" s="98" t="s">
        <v>162</v>
      </c>
      <c r="O1226" s="46">
        <v>0.28799999999999998</v>
      </c>
      <c r="P1226" s="46">
        <v>0.32400000000000001</v>
      </c>
      <c r="Q1226" s="46">
        <v>0.41299999999999998</v>
      </c>
      <c r="R1226" s="46">
        <v>0.45200000000000001</v>
      </c>
      <c r="S1226" s="46">
        <v>0.104</v>
      </c>
      <c r="T1226" s="46">
        <v>0.129</v>
      </c>
      <c r="U1226" s="46">
        <v>2.4E-2</v>
      </c>
      <c r="V1226" s="46">
        <v>3.7999999999999999E-2</v>
      </c>
      <c r="W1226" s="46">
        <v>8.4000000000000005E-2</v>
      </c>
      <c r="X1226" s="46">
        <v>0.107</v>
      </c>
      <c r="Y1226" s="46" t="s">
        <v>162</v>
      </c>
      <c r="Z1226" s="46" t="s">
        <v>162</v>
      </c>
      <c r="AA1226" s="46">
        <v>1.6E-2</v>
      </c>
      <c r="AB1226" s="46">
        <v>2.7E-2</v>
      </c>
      <c r="AC1226" s="46"/>
    </row>
    <row r="1227" spans="1:29" x14ac:dyDescent="0.25">
      <c r="A1227" s="98" t="s">
        <v>3704</v>
      </c>
      <c r="B1227" s="46" t="s">
        <v>162</v>
      </c>
      <c r="C1227" s="46">
        <v>0.41095890410958902</v>
      </c>
      <c r="D1227" s="46">
        <v>0.34637964774951074</v>
      </c>
      <c r="E1227" s="46">
        <v>0.12524461839530332</v>
      </c>
      <c r="F1227" s="46">
        <v>7.8277886497064575E-3</v>
      </c>
      <c r="G1227" s="46">
        <v>8.6105675146771032E-2</v>
      </c>
      <c r="H1227" s="46" t="s">
        <v>162</v>
      </c>
      <c r="I1227" s="46">
        <v>2.3483365949119372E-2</v>
      </c>
      <c r="J1227" s="46">
        <v>1</v>
      </c>
      <c r="K1227" s="98">
        <v>511</v>
      </c>
      <c r="L1227" s="98"/>
      <c r="M1227" s="98" t="s">
        <v>162</v>
      </c>
      <c r="N1227" s="98" t="s">
        <v>162</v>
      </c>
      <c r="O1227" s="46">
        <v>0.36899999999999999</v>
      </c>
      <c r="P1227" s="46">
        <v>0.45400000000000001</v>
      </c>
      <c r="Q1227" s="46">
        <v>0.30599999999999999</v>
      </c>
      <c r="R1227" s="46">
        <v>0.38900000000000001</v>
      </c>
      <c r="S1227" s="46">
        <v>9.9000000000000005E-2</v>
      </c>
      <c r="T1227" s="46">
        <v>0.157</v>
      </c>
      <c r="U1227" s="46">
        <v>3.0000000000000001E-3</v>
      </c>
      <c r="V1227" s="46">
        <v>0.02</v>
      </c>
      <c r="W1227" s="46">
        <v>6.5000000000000002E-2</v>
      </c>
      <c r="X1227" s="46">
        <v>0.114</v>
      </c>
      <c r="Y1227" s="46" t="s">
        <v>162</v>
      </c>
      <c r="Z1227" s="46" t="s">
        <v>162</v>
      </c>
      <c r="AA1227" s="46">
        <v>1.2999999999999999E-2</v>
      </c>
      <c r="AB1227" s="46">
        <v>4.1000000000000002E-2</v>
      </c>
      <c r="AC1227" s="46"/>
    </row>
    <row r="1228" spans="1:29" x14ac:dyDescent="0.25">
      <c r="A1228" s="98" t="s">
        <v>3705</v>
      </c>
      <c r="B1228" s="46">
        <v>5.0620775609989933E-2</v>
      </c>
      <c r="C1228" s="46">
        <v>0.28478979914673314</v>
      </c>
      <c r="D1228" s="46">
        <v>0.25550069507693784</v>
      </c>
      <c r="E1228" s="46">
        <v>0.11624562580892575</v>
      </c>
      <c r="F1228" s="46">
        <v>2.4351660994199702E-2</v>
      </c>
      <c r="G1228" s="46">
        <v>0.24351660994199703</v>
      </c>
      <c r="H1228" s="46" t="s">
        <v>162</v>
      </c>
      <c r="I1228" s="46">
        <v>2.4974833421216626E-2</v>
      </c>
      <c r="J1228" s="46">
        <v>1</v>
      </c>
      <c r="K1228" s="98">
        <v>20861</v>
      </c>
      <c r="L1228" s="98"/>
      <c r="M1228" s="98">
        <v>4.8000000000000001E-2</v>
      </c>
      <c r="N1228" s="98">
        <v>5.3999999999999999E-2</v>
      </c>
      <c r="O1228" s="46">
        <v>0.27900000000000003</v>
      </c>
      <c r="P1228" s="46">
        <v>0.29099999999999998</v>
      </c>
      <c r="Q1228" s="46">
        <v>0.25</v>
      </c>
      <c r="R1228" s="46">
        <v>0.26100000000000001</v>
      </c>
      <c r="S1228" s="46">
        <v>0.112</v>
      </c>
      <c r="T1228" s="46">
        <v>0.121</v>
      </c>
      <c r="U1228" s="46">
        <v>2.1999999999999999E-2</v>
      </c>
      <c r="V1228" s="46">
        <v>2.7E-2</v>
      </c>
      <c r="W1228" s="46">
        <v>0.23799999999999999</v>
      </c>
      <c r="X1228" s="46">
        <v>0.249</v>
      </c>
      <c r="Y1228" s="46" t="s">
        <v>162</v>
      </c>
      <c r="Z1228" s="46" t="s">
        <v>162</v>
      </c>
      <c r="AA1228" s="46">
        <v>2.3E-2</v>
      </c>
      <c r="AB1228" s="46">
        <v>2.7E-2</v>
      </c>
      <c r="AC1228" s="46"/>
    </row>
    <row r="1229" spans="1:29" x14ac:dyDescent="0.25">
      <c r="A1229" s="98" t="s">
        <v>3706</v>
      </c>
      <c r="B1229" s="46" t="s">
        <v>162</v>
      </c>
      <c r="C1229" s="46">
        <v>0.206286836935167</v>
      </c>
      <c r="D1229" s="46">
        <v>0.26326129666011788</v>
      </c>
      <c r="E1229" s="46">
        <v>0.18860510805500982</v>
      </c>
      <c r="F1229" s="46">
        <v>2.75049115913556E-2</v>
      </c>
      <c r="G1229" s="46">
        <v>0.29076620825147348</v>
      </c>
      <c r="H1229" s="46" t="s">
        <v>162</v>
      </c>
      <c r="I1229" s="46">
        <v>2.3575638506876228E-2</v>
      </c>
      <c r="J1229" s="46">
        <v>1</v>
      </c>
      <c r="K1229" s="98">
        <v>509</v>
      </c>
      <c r="L1229" s="98"/>
      <c r="M1229" s="98" t="s">
        <v>162</v>
      </c>
      <c r="N1229" s="98" t="s">
        <v>162</v>
      </c>
      <c r="O1229" s="46">
        <v>0.17299999999999999</v>
      </c>
      <c r="P1229" s="46">
        <v>0.24399999999999999</v>
      </c>
      <c r="Q1229" s="46">
        <v>0.22700000000000001</v>
      </c>
      <c r="R1229" s="46">
        <v>0.30299999999999999</v>
      </c>
      <c r="S1229" s="46">
        <v>0.157</v>
      </c>
      <c r="T1229" s="46">
        <v>0.22500000000000001</v>
      </c>
      <c r="U1229" s="46">
        <v>1.6E-2</v>
      </c>
      <c r="V1229" s="46">
        <v>4.5999999999999999E-2</v>
      </c>
      <c r="W1229" s="46">
        <v>0.253</v>
      </c>
      <c r="X1229" s="46">
        <v>0.33200000000000002</v>
      </c>
      <c r="Y1229" s="46" t="s">
        <v>162</v>
      </c>
      <c r="Z1229" s="46" t="s">
        <v>162</v>
      </c>
      <c r="AA1229" s="46">
        <v>1.4E-2</v>
      </c>
      <c r="AB1229" s="46">
        <v>4.1000000000000002E-2</v>
      </c>
      <c r="AC1229" s="46"/>
    </row>
    <row r="1230" spans="1:29" x14ac:dyDescent="0.25">
      <c r="A1230" s="98" t="s">
        <v>3707</v>
      </c>
      <c r="B1230" s="46" t="s">
        <v>162</v>
      </c>
      <c r="C1230" s="46">
        <v>0.26843657817109146</v>
      </c>
      <c r="D1230" s="46">
        <v>0.29498525073746312</v>
      </c>
      <c r="E1230" s="46">
        <v>9.1445427728613568E-2</v>
      </c>
      <c r="F1230" s="46">
        <v>4.1297935103244837E-2</v>
      </c>
      <c r="G1230" s="46">
        <v>0.25958702064896755</v>
      </c>
      <c r="H1230" s="46">
        <v>8.8495575221238937E-3</v>
      </c>
      <c r="I1230" s="46">
        <v>3.5398230088495575E-2</v>
      </c>
      <c r="J1230" s="46">
        <v>1</v>
      </c>
      <c r="K1230" s="98">
        <v>339</v>
      </c>
      <c r="L1230" s="98"/>
      <c r="M1230" s="98" t="s">
        <v>162</v>
      </c>
      <c r="N1230" s="98" t="s">
        <v>162</v>
      </c>
      <c r="O1230" s="46">
        <v>0.224</v>
      </c>
      <c r="P1230" s="46">
        <v>0.318</v>
      </c>
      <c r="Q1230" s="46">
        <v>0.249</v>
      </c>
      <c r="R1230" s="46">
        <v>0.34599999999999997</v>
      </c>
      <c r="S1230" s="46">
        <v>6.5000000000000002E-2</v>
      </c>
      <c r="T1230" s="46">
        <v>0.127</v>
      </c>
      <c r="U1230" s="46">
        <v>2.5000000000000001E-2</v>
      </c>
      <c r="V1230" s="46">
        <v>6.8000000000000005E-2</v>
      </c>
      <c r="W1230" s="46">
        <v>0.216</v>
      </c>
      <c r="X1230" s="46">
        <v>0.309</v>
      </c>
      <c r="Y1230" s="46">
        <v>3.0000000000000001E-3</v>
      </c>
      <c r="Z1230" s="46">
        <v>2.5999999999999999E-2</v>
      </c>
      <c r="AA1230" s="46">
        <v>0.02</v>
      </c>
      <c r="AB1230" s="46">
        <v>6.0999999999999999E-2</v>
      </c>
      <c r="AC1230" s="46"/>
    </row>
    <row r="1231" spans="1:29" x14ac:dyDescent="0.25">
      <c r="A1231" s="98" t="s">
        <v>3708</v>
      </c>
      <c r="B1231" s="46" t="s">
        <v>162</v>
      </c>
      <c r="C1231" s="46">
        <v>8.6261980830670923E-2</v>
      </c>
      <c r="D1231" s="46">
        <v>0.15654952076677317</v>
      </c>
      <c r="E1231" s="46">
        <v>7.3482428115015971E-2</v>
      </c>
      <c r="F1231" s="46">
        <v>9.5846645367412137E-3</v>
      </c>
      <c r="G1231" s="46">
        <v>0.59424920127795522</v>
      </c>
      <c r="H1231" s="46">
        <v>3.8338658146964855E-2</v>
      </c>
      <c r="I1231" s="46">
        <v>4.1533546325878593E-2</v>
      </c>
      <c r="J1231" s="46">
        <v>1</v>
      </c>
      <c r="K1231" s="98">
        <v>313</v>
      </c>
      <c r="L1231" s="98"/>
      <c r="M1231" s="98" t="s">
        <v>162</v>
      </c>
      <c r="N1231" s="98" t="s">
        <v>162</v>
      </c>
      <c r="O1231" s="46">
        <v>0.06</v>
      </c>
      <c r="P1231" s="46">
        <v>0.123</v>
      </c>
      <c r="Q1231" s="46">
        <v>0.12</v>
      </c>
      <c r="R1231" s="46">
        <v>0.20100000000000001</v>
      </c>
      <c r="S1231" s="46">
        <v>4.9000000000000002E-2</v>
      </c>
      <c r="T1231" s="46">
        <v>0.108</v>
      </c>
      <c r="U1231" s="46">
        <v>3.0000000000000001E-3</v>
      </c>
      <c r="V1231" s="46">
        <v>2.8000000000000001E-2</v>
      </c>
      <c r="W1231" s="46">
        <v>0.53900000000000003</v>
      </c>
      <c r="X1231" s="46">
        <v>0.64700000000000002</v>
      </c>
      <c r="Y1231" s="46">
        <v>2.1999999999999999E-2</v>
      </c>
      <c r="Z1231" s="46">
        <v>6.6000000000000003E-2</v>
      </c>
      <c r="AA1231" s="46">
        <v>2.4E-2</v>
      </c>
      <c r="AB1231" s="46">
        <v>7.0000000000000007E-2</v>
      </c>
      <c r="AC1231" s="46"/>
    </row>
    <row r="1232" spans="1:29" x14ac:dyDescent="0.25">
      <c r="A1232" s="98" t="s">
        <v>3709</v>
      </c>
      <c r="B1232" s="46">
        <v>8.5759244689221081E-2</v>
      </c>
      <c r="C1232" s="46">
        <v>7.8678206136900079E-4</v>
      </c>
      <c r="D1232" s="46">
        <v>0.67348544453186465</v>
      </c>
      <c r="E1232" s="46">
        <v>7.5531077891424075E-2</v>
      </c>
      <c r="F1232" s="46">
        <v>9.2840283241542088E-2</v>
      </c>
      <c r="G1232" s="46">
        <v>1.1014948859166011E-2</v>
      </c>
      <c r="H1232" s="46" t="s">
        <v>162</v>
      </c>
      <c r="I1232" s="46">
        <v>6.0582218725413063E-2</v>
      </c>
      <c r="J1232" s="46">
        <v>1</v>
      </c>
      <c r="K1232" s="98">
        <v>1271</v>
      </c>
      <c r="L1232" s="98"/>
      <c r="M1232" s="98">
        <v>7.1999999999999995E-2</v>
      </c>
      <c r="N1232" s="98">
        <v>0.10199999999999999</v>
      </c>
      <c r="O1232" s="46">
        <v>0</v>
      </c>
      <c r="P1232" s="46">
        <v>4.0000000000000001E-3</v>
      </c>
      <c r="Q1232" s="46">
        <v>0.64700000000000002</v>
      </c>
      <c r="R1232" s="46">
        <v>0.69899999999999995</v>
      </c>
      <c r="S1232" s="46">
        <v>6.2E-2</v>
      </c>
      <c r="T1232" s="46">
        <v>9.0999999999999998E-2</v>
      </c>
      <c r="U1232" s="46">
        <v>7.8E-2</v>
      </c>
      <c r="V1232" s="46">
        <v>0.11</v>
      </c>
      <c r="W1232" s="46">
        <v>7.0000000000000001E-3</v>
      </c>
      <c r="X1232" s="46">
        <v>1.7999999999999999E-2</v>
      </c>
      <c r="Y1232" s="46" t="s">
        <v>162</v>
      </c>
      <c r="Z1232" s="46" t="s">
        <v>162</v>
      </c>
      <c r="AA1232" s="46">
        <v>4.9000000000000002E-2</v>
      </c>
      <c r="AB1232" s="46">
        <v>7.4999999999999997E-2</v>
      </c>
      <c r="AC1232" s="46"/>
    </row>
    <row r="1233" spans="1:29" x14ac:dyDescent="0.25">
      <c r="A1233" s="98" t="s">
        <v>3710</v>
      </c>
      <c r="B1233" s="46">
        <v>4.9331103678929768E-2</v>
      </c>
      <c r="C1233" s="46">
        <v>0.23578595317725753</v>
      </c>
      <c r="D1233" s="46">
        <v>0.26337792642140467</v>
      </c>
      <c r="E1233" s="46">
        <v>8.3612040133779264E-2</v>
      </c>
      <c r="F1233" s="46">
        <v>3.4280936454849496E-2</v>
      </c>
      <c r="G1233" s="46">
        <v>0.28762541806020064</v>
      </c>
      <c r="H1233" s="46">
        <v>8.3612040133779261E-3</v>
      </c>
      <c r="I1233" s="46">
        <v>3.7625418060200672E-2</v>
      </c>
      <c r="J1233" s="46">
        <v>1</v>
      </c>
      <c r="K1233" s="98">
        <v>1196</v>
      </c>
      <c r="L1233" s="98"/>
      <c r="M1233" s="98">
        <v>3.7999999999999999E-2</v>
      </c>
      <c r="N1233" s="98">
        <v>6.3E-2</v>
      </c>
      <c r="O1233" s="46">
        <v>0.21299999999999999</v>
      </c>
      <c r="P1233" s="46">
        <v>0.26100000000000001</v>
      </c>
      <c r="Q1233" s="46">
        <v>0.23899999999999999</v>
      </c>
      <c r="R1233" s="46">
        <v>0.28899999999999998</v>
      </c>
      <c r="S1233" s="46">
        <v>6.9000000000000006E-2</v>
      </c>
      <c r="T1233" s="46">
        <v>0.10100000000000001</v>
      </c>
      <c r="U1233" s="46">
        <v>2.5000000000000001E-2</v>
      </c>
      <c r="V1233" s="46">
        <v>4.5999999999999999E-2</v>
      </c>
      <c r="W1233" s="46">
        <v>0.26300000000000001</v>
      </c>
      <c r="X1233" s="46">
        <v>0.314</v>
      </c>
      <c r="Y1233" s="46">
        <v>5.0000000000000001E-3</v>
      </c>
      <c r="Z1233" s="46">
        <v>1.4999999999999999E-2</v>
      </c>
      <c r="AA1233" s="46">
        <v>2.8000000000000001E-2</v>
      </c>
      <c r="AB1233" s="46">
        <v>0.05</v>
      </c>
      <c r="AC1233" s="46"/>
    </row>
    <row r="1234" spans="1:29" x14ac:dyDescent="0.25">
      <c r="A1234" s="98" t="s">
        <v>3711</v>
      </c>
      <c r="B1234" s="46">
        <v>0.22782503037667071</v>
      </c>
      <c r="C1234" s="46">
        <v>0.413730255164034</v>
      </c>
      <c r="D1234" s="46">
        <v>0.19319562575941676</v>
      </c>
      <c r="E1234" s="46">
        <v>3.7059538274605106E-2</v>
      </c>
      <c r="F1234" s="46">
        <v>2.4301336573511541E-3</v>
      </c>
      <c r="G1234" s="46">
        <v>5.4070473876063181E-2</v>
      </c>
      <c r="H1234" s="46">
        <v>5.4678007290400975E-3</v>
      </c>
      <c r="I1234" s="46">
        <v>6.6221142162818949E-2</v>
      </c>
      <c r="J1234" s="46">
        <v>0.99999999999999989</v>
      </c>
      <c r="K1234" s="98">
        <v>1646</v>
      </c>
      <c r="L1234" s="98"/>
      <c r="M1234" s="98">
        <v>0.20799999999999999</v>
      </c>
      <c r="N1234" s="98">
        <v>0.249</v>
      </c>
      <c r="O1234" s="46">
        <v>0.39</v>
      </c>
      <c r="P1234" s="46">
        <v>0.438</v>
      </c>
      <c r="Q1234" s="46">
        <v>0.17499999999999999</v>
      </c>
      <c r="R1234" s="46">
        <v>0.21299999999999999</v>
      </c>
      <c r="S1234" s="46">
        <v>2.9000000000000001E-2</v>
      </c>
      <c r="T1234" s="46">
        <v>4.7E-2</v>
      </c>
      <c r="U1234" s="46">
        <v>1E-3</v>
      </c>
      <c r="V1234" s="46">
        <v>6.0000000000000001E-3</v>
      </c>
      <c r="W1234" s="46">
        <v>4.3999999999999997E-2</v>
      </c>
      <c r="X1234" s="46">
        <v>6.6000000000000003E-2</v>
      </c>
      <c r="Y1234" s="46">
        <v>3.0000000000000001E-3</v>
      </c>
      <c r="Z1234" s="46">
        <v>0.01</v>
      </c>
      <c r="AA1234" s="46">
        <v>5.5E-2</v>
      </c>
      <c r="AB1234" s="46">
        <v>7.9000000000000001E-2</v>
      </c>
      <c r="AC1234" s="46"/>
    </row>
    <row r="1235" spans="1:29" x14ac:dyDescent="0.25">
      <c r="A1235" s="98" t="s">
        <v>3712</v>
      </c>
      <c r="B1235" s="46" t="s">
        <v>162</v>
      </c>
      <c r="C1235" s="46">
        <v>0.1544011544011544</v>
      </c>
      <c r="D1235" s="46">
        <v>0.21212121212121213</v>
      </c>
      <c r="E1235" s="46">
        <v>0.14935064935064934</v>
      </c>
      <c r="F1235" s="46">
        <v>1.948051948051948E-2</v>
      </c>
      <c r="G1235" s="46">
        <v>0.42352092352092352</v>
      </c>
      <c r="H1235" s="46">
        <v>7.215007215007215E-3</v>
      </c>
      <c r="I1235" s="46">
        <v>3.3910533910533912E-2</v>
      </c>
      <c r="J1235" s="46">
        <v>0.99999999999999989</v>
      </c>
      <c r="K1235" s="98">
        <v>1386</v>
      </c>
      <c r="L1235" s="98"/>
      <c r="M1235" s="98" t="s">
        <v>162</v>
      </c>
      <c r="N1235" s="98" t="s">
        <v>162</v>
      </c>
      <c r="O1235" s="46">
        <v>0.13600000000000001</v>
      </c>
      <c r="P1235" s="46">
        <v>0.17399999999999999</v>
      </c>
      <c r="Q1235" s="46">
        <v>0.191</v>
      </c>
      <c r="R1235" s="46">
        <v>0.23400000000000001</v>
      </c>
      <c r="S1235" s="46">
        <v>0.13200000000000001</v>
      </c>
      <c r="T1235" s="46">
        <v>0.16900000000000001</v>
      </c>
      <c r="U1235" s="46">
        <v>1.2999999999999999E-2</v>
      </c>
      <c r="V1235" s="46">
        <v>2.8000000000000001E-2</v>
      </c>
      <c r="W1235" s="46">
        <v>0.39800000000000002</v>
      </c>
      <c r="X1235" s="46">
        <v>0.45</v>
      </c>
      <c r="Y1235" s="46">
        <v>4.0000000000000001E-3</v>
      </c>
      <c r="Z1235" s="46">
        <v>1.2999999999999999E-2</v>
      </c>
      <c r="AA1235" s="46">
        <v>2.5999999999999999E-2</v>
      </c>
      <c r="AB1235" s="46">
        <v>4.4999999999999998E-2</v>
      </c>
      <c r="AC1235" s="46"/>
    </row>
    <row r="1236" spans="1:29" x14ac:dyDescent="0.25">
      <c r="A1236" s="98" t="s">
        <v>3713</v>
      </c>
      <c r="B1236" s="46" t="s">
        <v>162</v>
      </c>
      <c r="C1236" s="46">
        <v>0.37969924812030076</v>
      </c>
      <c r="D1236" s="46">
        <v>0.33834586466165412</v>
      </c>
      <c r="E1236" s="46">
        <v>0.11654135338345864</v>
      </c>
      <c r="F1236" s="46">
        <v>1.5037593984962405E-2</v>
      </c>
      <c r="G1236" s="46">
        <v>4.8872180451127817E-2</v>
      </c>
      <c r="H1236" s="46" t="s">
        <v>162</v>
      </c>
      <c r="I1236" s="46">
        <v>0.10150375939849623</v>
      </c>
      <c r="J1236" s="46">
        <v>1</v>
      </c>
      <c r="K1236" s="98">
        <v>266</v>
      </c>
      <c r="L1236" s="98"/>
      <c r="M1236" s="98" t="s">
        <v>162</v>
      </c>
      <c r="N1236" s="98" t="s">
        <v>162</v>
      </c>
      <c r="O1236" s="46">
        <v>0.32300000000000001</v>
      </c>
      <c r="P1236" s="46">
        <v>0.439</v>
      </c>
      <c r="Q1236" s="46">
        <v>0.28399999999999997</v>
      </c>
      <c r="R1236" s="46">
        <v>0.39700000000000002</v>
      </c>
      <c r="S1236" s="46">
        <v>8.3000000000000004E-2</v>
      </c>
      <c r="T1236" s="46">
        <v>0.161</v>
      </c>
      <c r="U1236" s="46">
        <v>6.0000000000000001E-3</v>
      </c>
      <c r="V1236" s="46">
        <v>3.7999999999999999E-2</v>
      </c>
      <c r="W1236" s="46">
        <v>2.9000000000000001E-2</v>
      </c>
      <c r="X1236" s="46">
        <v>8.2000000000000003E-2</v>
      </c>
      <c r="Y1236" s="46" t="s">
        <v>162</v>
      </c>
      <c r="Z1236" s="46" t="s">
        <v>162</v>
      </c>
      <c r="AA1236" s="46">
        <v>7.0999999999999994E-2</v>
      </c>
      <c r="AB1236" s="46">
        <v>0.14399999999999999</v>
      </c>
      <c r="AC1236" s="46"/>
    </row>
    <row r="1237" spans="1:29" x14ac:dyDescent="0.25">
      <c r="A1237" s="98" t="s">
        <v>3714</v>
      </c>
      <c r="B1237" s="46" t="s">
        <v>162</v>
      </c>
      <c r="C1237" s="46">
        <v>0.16666666666666666</v>
      </c>
      <c r="D1237" s="46">
        <v>0.33950617283950618</v>
      </c>
      <c r="E1237" s="46">
        <v>0.1419753086419753</v>
      </c>
      <c r="F1237" s="46">
        <v>2.0576131687242798E-2</v>
      </c>
      <c r="G1237" s="46">
        <v>0.2448559670781893</v>
      </c>
      <c r="H1237" s="46" t="s">
        <v>162</v>
      </c>
      <c r="I1237" s="46">
        <v>8.6419753086419748E-2</v>
      </c>
      <c r="J1237" s="46">
        <v>1</v>
      </c>
      <c r="K1237" s="98">
        <v>486</v>
      </c>
      <c r="L1237" s="98"/>
      <c r="M1237" s="98" t="s">
        <v>162</v>
      </c>
      <c r="N1237" s="98" t="s">
        <v>162</v>
      </c>
      <c r="O1237" s="46">
        <v>0.13600000000000001</v>
      </c>
      <c r="P1237" s="46">
        <v>0.20200000000000001</v>
      </c>
      <c r="Q1237" s="46">
        <v>0.29899999999999999</v>
      </c>
      <c r="R1237" s="46">
        <v>0.38300000000000001</v>
      </c>
      <c r="S1237" s="46">
        <v>0.114</v>
      </c>
      <c r="T1237" s="46">
        <v>0.17599999999999999</v>
      </c>
      <c r="U1237" s="46">
        <v>1.0999999999999999E-2</v>
      </c>
      <c r="V1237" s="46">
        <v>3.6999999999999998E-2</v>
      </c>
      <c r="W1237" s="46">
        <v>0.20899999999999999</v>
      </c>
      <c r="X1237" s="46">
        <v>0.28499999999999998</v>
      </c>
      <c r="Y1237" s="46" t="s">
        <v>162</v>
      </c>
      <c r="Z1237" s="46" t="s">
        <v>162</v>
      </c>
      <c r="AA1237" s="46">
        <v>6.5000000000000002E-2</v>
      </c>
      <c r="AB1237" s="46">
        <v>0.115</v>
      </c>
      <c r="AC1237" s="46"/>
    </row>
    <row r="1238" spans="1:29" x14ac:dyDescent="0.25">
      <c r="A1238" s="98" t="s">
        <v>3715</v>
      </c>
      <c r="B1238" s="46" t="s">
        <v>162</v>
      </c>
      <c r="C1238" s="46">
        <v>0.28820960698689957</v>
      </c>
      <c r="D1238" s="46">
        <v>0.20960698689956331</v>
      </c>
      <c r="E1238" s="46">
        <v>8.296943231441048E-2</v>
      </c>
      <c r="F1238" s="46">
        <v>9.1703056768558958E-2</v>
      </c>
      <c r="G1238" s="46">
        <v>0.26637554585152839</v>
      </c>
      <c r="H1238" s="46">
        <v>1.7467248908296942E-2</v>
      </c>
      <c r="I1238" s="46">
        <v>4.3668122270742356E-2</v>
      </c>
      <c r="J1238" s="46">
        <v>1.0000000000000002</v>
      </c>
      <c r="K1238" s="98">
        <v>229</v>
      </c>
      <c r="L1238" s="98"/>
      <c r="M1238" s="98" t="s">
        <v>162</v>
      </c>
      <c r="N1238" s="98" t="s">
        <v>162</v>
      </c>
      <c r="O1238" s="46">
        <v>0.23300000000000001</v>
      </c>
      <c r="P1238" s="46">
        <v>0.35</v>
      </c>
      <c r="Q1238" s="46">
        <v>0.16200000000000001</v>
      </c>
      <c r="R1238" s="46">
        <v>0.26700000000000002</v>
      </c>
      <c r="S1238" s="46">
        <v>5.3999999999999999E-2</v>
      </c>
      <c r="T1238" s="46">
        <v>0.126</v>
      </c>
      <c r="U1238" s="46">
        <v>6.0999999999999999E-2</v>
      </c>
      <c r="V1238" s="46">
        <v>0.13600000000000001</v>
      </c>
      <c r="W1238" s="46">
        <v>0.21299999999999999</v>
      </c>
      <c r="X1238" s="46">
        <v>0.32700000000000001</v>
      </c>
      <c r="Y1238" s="46">
        <v>7.0000000000000001E-3</v>
      </c>
      <c r="Z1238" s="46">
        <v>4.3999999999999997E-2</v>
      </c>
      <c r="AA1238" s="46">
        <v>2.4E-2</v>
      </c>
      <c r="AB1238" s="46">
        <v>7.9000000000000001E-2</v>
      </c>
      <c r="AC1238" s="46"/>
    </row>
    <row r="1239" spans="1:29" x14ac:dyDescent="0.25">
      <c r="A1239" s="98" t="s">
        <v>3716</v>
      </c>
      <c r="B1239" s="46" t="s">
        <v>162</v>
      </c>
      <c r="C1239" s="46">
        <v>7.6642335766423361E-2</v>
      </c>
      <c r="D1239" s="46">
        <v>0.22262773722627738</v>
      </c>
      <c r="E1239" s="46">
        <v>0.11313868613138686</v>
      </c>
      <c r="F1239" s="46">
        <v>1.4598540145985401E-2</v>
      </c>
      <c r="G1239" s="46">
        <v>0.51824817518248179</v>
      </c>
      <c r="H1239" s="46">
        <v>1.4598540145985401E-2</v>
      </c>
      <c r="I1239" s="46">
        <v>4.0145985401459854E-2</v>
      </c>
      <c r="J1239" s="46">
        <v>1</v>
      </c>
      <c r="K1239" s="98">
        <v>274</v>
      </c>
      <c r="L1239" s="98"/>
      <c r="M1239" s="98" t="s">
        <v>162</v>
      </c>
      <c r="N1239" s="98" t="s">
        <v>162</v>
      </c>
      <c r="O1239" s="46">
        <v>5.0999999999999997E-2</v>
      </c>
      <c r="P1239" s="46">
        <v>0.114</v>
      </c>
      <c r="Q1239" s="46">
        <v>0.17699999999999999</v>
      </c>
      <c r="R1239" s="46">
        <v>0.27600000000000002</v>
      </c>
      <c r="S1239" s="46">
        <v>8.1000000000000003E-2</v>
      </c>
      <c r="T1239" s="46">
        <v>0.156</v>
      </c>
      <c r="U1239" s="46">
        <v>6.0000000000000001E-3</v>
      </c>
      <c r="V1239" s="46">
        <v>3.6999999999999998E-2</v>
      </c>
      <c r="W1239" s="46">
        <v>0.45900000000000002</v>
      </c>
      <c r="X1239" s="46">
        <v>0.57699999999999996</v>
      </c>
      <c r="Y1239" s="46">
        <v>6.0000000000000001E-3</v>
      </c>
      <c r="Z1239" s="46">
        <v>3.6999999999999998E-2</v>
      </c>
      <c r="AA1239" s="46">
        <v>2.3E-2</v>
      </c>
      <c r="AB1239" s="46">
        <v>7.0000000000000007E-2</v>
      </c>
      <c r="AC1239" s="46"/>
    </row>
    <row r="1240" spans="1:29" x14ac:dyDescent="0.25">
      <c r="A1240" s="98" t="s">
        <v>3717</v>
      </c>
      <c r="B1240" s="46" t="s">
        <v>162</v>
      </c>
      <c r="C1240" s="46">
        <v>0.22266934942991282</v>
      </c>
      <c r="D1240" s="46">
        <v>0.44399731723675384</v>
      </c>
      <c r="E1240" s="46">
        <v>0.12340710932260228</v>
      </c>
      <c r="F1240" s="46">
        <v>3.7558685446009391E-2</v>
      </c>
      <c r="G1240" s="46">
        <v>0.12541918175720992</v>
      </c>
      <c r="H1240" s="46">
        <v>6.7069081153588194E-4</v>
      </c>
      <c r="I1240" s="46">
        <v>4.6277665995975853E-2</v>
      </c>
      <c r="J1240" s="46">
        <v>0.99999999999999989</v>
      </c>
      <c r="K1240" s="98">
        <v>1491</v>
      </c>
      <c r="L1240" s="98"/>
      <c r="M1240" s="98" t="s">
        <v>162</v>
      </c>
      <c r="N1240" s="98" t="s">
        <v>162</v>
      </c>
      <c r="O1240" s="46">
        <v>0.20200000000000001</v>
      </c>
      <c r="P1240" s="46">
        <v>0.24399999999999999</v>
      </c>
      <c r="Q1240" s="46">
        <v>0.41899999999999998</v>
      </c>
      <c r="R1240" s="46">
        <v>0.46899999999999997</v>
      </c>
      <c r="S1240" s="46">
        <v>0.108</v>
      </c>
      <c r="T1240" s="46">
        <v>0.14099999999999999</v>
      </c>
      <c r="U1240" s="46">
        <v>2.9000000000000001E-2</v>
      </c>
      <c r="V1240" s="46">
        <v>4.8000000000000001E-2</v>
      </c>
      <c r="W1240" s="46">
        <v>0.11</v>
      </c>
      <c r="X1240" s="46">
        <v>0.14299999999999999</v>
      </c>
      <c r="Y1240" s="46">
        <v>0</v>
      </c>
      <c r="Z1240" s="46">
        <v>4.0000000000000001E-3</v>
      </c>
      <c r="AA1240" s="46">
        <v>3.6999999999999998E-2</v>
      </c>
      <c r="AB1240" s="46">
        <v>5.8000000000000003E-2</v>
      </c>
      <c r="AC1240" s="46"/>
    </row>
    <row r="1241" spans="1:29" x14ac:dyDescent="0.25">
      <c r="A1241" s="98" t="s">
        <v>3718</v>
      </c>
      <c r="B1241" s="46" t="s">
        <v>162</v>
      </c>
      <c r="C1241" s="46">
        <v>0.4</v>
      </c>
      <c r="D1241" s="46">
        <v>0.35094339622641507</v>
      </c>
      <c r="E1241" s="46">
        <v>9.056603773584905E-2</v>
      </c>
      <c r="F1241" s="46">
        <v>1.509433962264151E-2</v>
      </c>
      <c r="G1241" s="46">
        <v>9.056603773584905E-2</v>
      </c>
      <c r="H1241" s="46" t="s">
        <v>162</v>
      </c>
      <c r="I1241" s="46">
        <v>5.2830188679245285E-2</v>
      </c>
      <c r="J1241" s="46">
        <v>1</v>
      </c>
      <c r="K1241" s="98">
        <v>265</v>
      </c>
      <c r="L1241" s="98"/>
      <c r="M1241" s="98" t="s">
        <v>162</v>
      </c>
      <c r="N1241" s="98" t="s">
        <v>162</v>
      </c>
      <c r="O1241" s="46">
        <v>0.34300000000000003</v>
      </c>
      <c r="P1241" s="46">
        <v>0.46</v>
      </c>
      <c r="Q1241" s="46">
        <v>0.29599999999999999</v>
      </c>
      <c r="R1241" s="46">
        <v>0.41</v>
      </c>
      <c r="S1241" s="46">
        <v>6.2E-2</v>
      </c>
      <c r="T1241" s="46">
        <v>0.13100000000000001</v>
      </c>
      <c r="U1241" s="46">
        <v>6.0000000000000001E-3</v>
      </c>
      <c r="V1241" s="46">
        <v>3.7999999999999999E-2</v>
      </c>
      <c r="W1241" s="46">
        <v>6.2E-2</v>
      </c>
      <c r="X1241" s="46">
        <v>0.13100000000000001</v>
      </c>
      <c r="Y1241" s="46" t="s">
        <v>162</v>
      </c>
      <c r="Z1241" s="46" t="s">
        <v>162</v>
      </c>
      <c r="AA1241" s="46">
        <v>3.2000000000000001E-2</v>
      </c>
      <c r="AB1241" s="46">
        <v>8.6999999999999994E-2</v>
      </c>
      <c r="AC1241" s="46"/>
    </row>
    <row r="1242" spans="1:29" x14ac:dyDescent="0.25">
      <c r="A1242" s="98" t="s">
        <v>3719</v>
      </c>
      <c r="B1242" s="46">
        <v>4.040033054815903E-2</v>
      </c>
      <c r="C1242" s="46">
        <v>0.22514002387292259</v>
      </c>
      <c r="D1242" s="46">
        <v>0.28261867597098522</v>
      </c>
      <c r="E1242" s="46">
        <v>0.11532457992838123</v>
      </c>
      <c r="F1242" s="46">
        <v>2.5342025525663392E-2</v>
      </c>
      <c r="G1242" s="46">
        <v>0.250665687264714</v>
      </c>
      <c r="H1242" s="46">
        <v>6.6109631806078413E-3</v>
      </c>
      <c r="I1242" s="46">
        <v>5.3897713708566705E-2</v>
      </c>
      <c r="J1242" s="46">
        <v>0.99999999999999978</v>
      </c>
      <c r="K1242" s="98">
        <v>10891</v>
      </c>
      <c r="L1242" s="98"/>
      <c r="M1242" s="98">
        <v>3.6999999999999998E-2</v>
      </c>
      <c r="N1242" s="98">
        <v>4.3999999999999997E-2</v>
      </c>
      <c r="O1242" s="46">
        <v>0.217</v>
      </c>
      <c r="P1242" s="46">
        <v>0.23300000000000001</v>
      </c>
      <c r="Q1242" s="46">
        <v>0.27400000000000002</v>
      </c>
      <c r="R1242" s="46">
        <v>0.29099999999999998</v>
      </c>
      <c r="S1242" s="46">
        <v>0.109</v>
      </c>
      <c r="T1242" s="46">
        <v>0.121</v>
      </c>
      <c r="U1242" s="46">
        <v>2.3E-2</v>
      </c>
      <c r="V1242" s="46">
        <v>2.8000000000000001E-2</v>
      </c>
      <c r="W1242" s="46">
        <v>0.24299999999999999</v>
      </c>
      <c r="X1242" s="46">
        <v>0.25900000000000001</v>
      </c>
      <c r="Y1242" s="46">
        <v>5.0000000000000001E-3</v>
      </c>
      <c r="Z1242" s="46">
        <v>8.0000000000000002E-3</v>
      </c>
      <c r="AA1242" s="46">
        <v>0.05</v>
      </c>
      <c r="AB1242" s="46">
        <v>5.8000000000000003E-2</v>
      </c>
      <c r="AC1242" s="46"/>
    </row>
    <row r="1243" spans="1:29" x14ac:dyDescent="0.25">
      <c r="A1243" s="98" t="s">
        <v>3720</v>
      </c>
      <c r="B1243" s="46" t="s">
        <v>162</v>
      </c>
      <c r="C1243" s="46">
        <v>0.12295081967213115</v>
      </c>
      <c r="D1243" s="46">
        <v>0.29508196721311475</v>
      </c>
      <c r="E1243" s="46">
        <v>0.25819672131147542</v>
      </c>
      <c r="F1243" s="46">
        <v>1.2295081967213115E-2</v>
      </c>
      <c r="G1243" s="46">
        <v>0.27459016393442626</v>
      </c>
      <c r="H1243" s="46">
        <v>4.0983606557377051E-3</v>
      </c>
      <c r="I1243" s="46">
        <v>3.2786885245901641E-2</v>
      </c>
      <c r="J1243" s="46">
        <v>1</v>
      </c>
      <c r="K1243" s="98">
        <v>244</v>
      </c>
      <c r="L1243" s="98"/>
      <c r="M1243" s="98" t="s">
        <v>162</v>
      </c>
      <c r="N1243" s="98" t="s">
        <v>162</v>
      </c>
      <c r="O1243" s="46">
        <v>8.6999999999999994E-2</v>
      </c>
      <c r="P1243" s="46">
        <v>0.17</v>
      </c>
      <c r="Q1243" s="46">
        <v>0.24099999999999999</v>
      </c>
      <c r="R1243" s="46">
        <v>0.35499999999999998</v>
      </c>
      <c r="S1243" s="46">
        <v>0.20699999999999999</v>
      </c>
      <c r="T1243" s="46">
        <v>0.317</v>
      </c>
      <c r="U1243" s="46">
        <v>4.0000000000000001E-3</v>
      </c>
      <c r="V1243" s="46">
        <v>3.5999999999999997E-2</v>
      </c>
      <c r="W1243" s="46">
        <v>0.222</v>
      </c>
      <c r="X1243" s="46">
        <v>0.33400000000000002</v>
      </c>
      <c r="Y1243" s="46">
        <v>1E-3</v>
      </c>
      <c r="Z1243" s="46">
        <v>2.3E-2</v>
      </c>
      <c r="AA1243" s="46">
        <v>1.7000000000000001E-2</v>
      </c>
      <c r="AB1243" s="46">
        <v>6.3E-2</v>
      </c>
      <c r="AC1243" s="46"/>
    </row>
    <row r="1244" spans="1:29" x14ac:dyDescent="0.25">
      <c r="A1244" s="98" t="s">
        <v>3721</v>
      </c>
      <c r="B1244" s="46" t="s">
        <v>162</v>
      </c>
      <c r="C1244" s="46">
        <v>0.24118738404452691</v>
      </c>
      <c r="D1244" s="46">
        <v>0.34693877551020408</v>
      </c>
      <c r="E1244" s="46">
        <v>0.12987012987012986</v>
      </c>
      <c r="F1244" s="46">
        <v>1.6697588126159554E-2</v>
      </c>
      <c r="G1244" s="46">
        <v>0.21892393320964751</v>
      </c>
      <c r="H1244" s="46">
        <v>1.2987012987012988E-2</v>
      </c>
      <c r="I1244" s="46">
        <v>3.3395176252319109E-2</v>
      </c>
      <c r="J1244" s="46">
        <v>1</v>
      </c>
      <c r="K1244" s="98">
        <v>539</v>
      </c>
      <c r="L1244" s="98"/>
      <c r="M1244" s="98" t="s">
        <v>162</v>
      </c>
      <c r="N1244" s="98" t="s">
        <v>162</v>
      </c>
      <c r="O1244" s="46">
        <v>0.20699999999999999</v>
      </c>
      <c r="P1244" s="46">
        <v>0.27900000000000003</v>
      </c>
      <c r="Q1244" s="46">
        <v>0.308</v>
      </c>
      <c r="R1244" s="46">
        <v>0.38800000000000001</v>
      </c>
      <c r="S1244" s="46">
        <v>0.104</v>
      </c>
      <c r="T1244" s="46">
        <v>0.161</v>
      </c>
      <c r="U1244" s="46">
        <v>8.9999999999999993E-3</v>
      </c>
      <c r="V1244" s="46">
        <v>3.1E-2</v>
      </c>
      <c r="W1244" s="46">
        <v>0.186</v>
      </c>
      <c r="X1244" s="46">
        <v>0.25600000000000001</v>
      </c>
      <c r="Y1244" s="46">
        <v>6.0000000000000001E-3</v>
      </c>
      <c r="Z1244" s="46">
        <v>2.7E-2</v>
      </c>
      <c r="AA1244" s="46">
        <v>2.1000000000000001E-2</v>
      </c>
      <c r="AB1244" s="46">
        <v>5.1999999999999998E-2</v>
      </c>
      <c r="AC1244" s="46"/>
    </row>
    <row r="1245" spans="1:29" x14ac:dyDescent="0.25">
      <c r="A1245" s="98" t="s">
        <v>3722</v>
      </c>
      <c r="B1245" s="46" t="s">
        <v>162</v>
      </c>
      <c r="C1245" s="46">
        <v>5.1724137931034482E-2</v>
      </c>
      <c r="D1245" s="46">
        <v>0.20881226053639848</v>
      </c>
      <c r="E1245" s="46">
        <v>0.10344827586206896</v>
      </c>
      <c r="F1245" s="46">
        <v>1.1494252873563218E-2</v>
      </c>
      <c r="G1245" s="46">
        <v>0.54789272030651337</v>
      </c>
      <c r="H1245" s="46">
        <v>3.0651340996168581E-2</v>
      </c>
      <c r="I1245" s="46">
        <v>4.5977011494252873E-2</v>
      </c>
      <c r="J1245" s="46">
        <v>1</v>
      </c>
      <c r="K1245" s="98">
        <v>522</v>
      </c>
      <c r="L1245" s="98"/>
      <c r="M1245" s="98" t="s">
        <v>162</v>
      </c>
      <c r="N1245" s="98" t="s">
        <v>162</v>
      </c>
      <c r="O1245" s="46">
        <v>3.5999999999999997E-2</v>
      </c>
      <c r="P1245" s="46">
        <v>7.3999999999999996E-2</v>
      </c>
      <c r="Q1245" s="46">
        <v>0.17599999999999999</v>
      </c>
      <c r="R1245" s="46">
        <v>0.246</v>
      </c>
      <c r="S1245" s="46">
        <v>0.08</v>
      </c>
      <c r="T1245" s="46">
        <v>0.13300000000000001</v>
      </c>
      <c r="U1245" s="46">
        <v>5.0000000000000001E-3</v>
      </c>
      <c r="V1245" s="46">
        <v>2.5000000000000001E-2</v>
      </c>
      <c r="W1245" s="46">
        <v>0.505</v>
      </c>
      <c r="X1245" s="46">
        <v>0.59</v>
      </c>
      <c r="Y1245" s="46">
        <v>1.9E-2</v>
      </c>
      <c r="Z1245" s="46">
        <v>4.9000000000000002E-2</v>
      </c>
      <c r="AA1245" s="46">
        <v>3.1E-2</v>
      </c>
      <c r="AB1245" s="46">
        <v>6.7000000000000004E-2</v>
      </c>
      <c r="AC1245" s="46"/>
    </row>
    <row r="1246" spans="1:29" x14ac:dyDescent="0.25">
      <c r="A1246" s="98" t="s">
        <v>3723</v>
      </c>
      <c r="B1246" s="46">
        <v>1.5538290788013319E-2</v>
      </c>
      <c r="C1246" s="46">
        <v>1.1098779134295228E-3</v>
      </c>
      <c r="D1246" s="46">
        <v>0.68978912319644836</v>
      </c>
      <c r="E1246" s="46">
        <v>0.10099889012208657</v>
      </c>
      <c r="F1246" s="46">
        <v>0.12153163152053274</v>
      </c>
      <c r="G1246" s="46">
        <v>1.3318534961154272E-2</v>
      </c>
      <c r="H1246" s="46" t="s">
        <v>162</v>
      </c>
      <c r="I1246" s="46">
        <v>5.7713651498335183E-2</v>
      </c>
      <c r="J1246" s="46">
        <v>1</v>
      </c>
      <c r="K1246" s="98">
        <v>1802</v>
      </c>
      <c r="L1246" s="98"/>
      <c r="M1246" s="98">
        <v>1.0999999999999999E-2</v>
      </c>
      <c r="N1246" s="98">
        <v>2.1999999999999999E-2</v>
      </c>
      <c r="O1246" s="46">
        <v>0</v>
      </c>
      <c r="P1246" s="46">
        <v>4.0000000000000001E-3</v>
      </c>
      <c r="Q1246" s="46">
        <v>0.66800000000000004</v>
      </c>
      <c r="R1246" s="46">
        <v>0.71099999999999997</v>
      </c>
      <c r="S1246" s="46">
        <v>8.7999999999999995E-2</v>
      </c>
      <c r="T1246" s="46">
        <v>0.11600000000000001</v>
      </c>
      <c r="U1246" s="46">
        <v>0.107</v>
      </c>
      <c r="V1246" s="46">
        <v>0.13700000000000001</v>
      </c>
      <c r="W1246" s="46">
        <v>8.9999999999999993E-3</v>
      </c>
      <c r="X1246" s="46">
        <v>0.02</v>
      </c>
      <c r="Y1246" s="46" t="s">
        <v>162</v>
      </c>
      <c r="Z1246" s="46" t="s">
        <v>162</v>
      </c>
      <c r="AA1246" s="46">
        <v>4.8000000000000001E-2</v>
      </c>
      <c r="AB1246" s="46">
        <v>6.9000000000000006E-2</v>
      </c>
      <c r="AC1246" s="46"/>
    </row>
    <row r="1247" spans="1:29" x14ac:dyDescent="0.25">
      <c r="A1247" s="98" t="s">
        <v>3724</v>
      </c>
      <c r="B1247" s="46">
        <v>5.7224606580829757E-2</v>
      </c>
      <c r="C1247" s="46">
        <v>0.21173104434907011</v>
      </c>
      <c r="D1247" s="46">
        <v>0.26847877920839291</v>
      </c>
      <c r="E1247" s="46">
        <v>9.0605627086313784E-2</v>
      </c>
      <c r="F1247" s="46">
        <v>4.4825941821649978E-2</v>
      </c>
      <c r="G1247" s="46">
        <v>0.27086313781592752</v>
      </c>
      <c r="H1247" s="46">
        <v>5.7224606580829757E-3</v>
      </c>
      <c r="I1247" s="46">
        <v>5.0548402479732954E-2</v>
      </c>
      <c r="J1247" s="46">
        <v>1</v>
      </c>
      <c r="K1247" s="98">
        <v>2097</v>
      </c>
      <c r="L1247" s="98"/>
      <c r="M1247" s="98">
        <v>4.8000000000000001E-2</v>
      </c>
      <c r="N1247" s="98">
        <v>6.8000000000000005E-2</v>
      </c>
      <c r="O1247" s="46">
        <v>0.19500000000000001</v>
      </c>
      <c r="P1247" s="46">
        <v>0.23</v>
      </c>
      <c r="Q1247" s="46">
        <v>0.25</v>
      </c>
      <c r="R1247" s="46">
        <v>0.28799999999999998</v>
      </c>
      <c r="S1247" s="46">
        <v>7.9000000000000001E-2</v>
      </c>
      <c r="T1247" s="46">
        <v>0.104</v>
      </c>
      <c r="U1247" s="46">
        <v>3.6999999999999998E-2</v>
      </c>
      <c r="V1247" s="46">
        <v>5.5E-2</v>
      </c>
      <c r="W1247" s="46">
        <v>0.252</v>
      </c>
      <c r="X1247" s="46">
        <v>0.28999999999999998</v>
      </c>
      <c r="Y1247" s="46">
        <v>3.0000000000000001E-3</v>
      </c>
      <c r="Z1247" s="46">
        <v>0.01</v>
      </c>
      <c r="AA1247" s="46">
        <v>4.2000000000000003E-2</v>
      </c>
      <c r="AB1247" s="46">
        <v>6.0999999999999999E-2</v>
      </c>
      <c r="AC1247" s="46"/>
    </row>
    <row r="1248" spans="1:29" x14ac:dyDescent="0.25">
      <c r="A1248" s="98" t="s">
        <v>3725</v>
      </c>
      <c r="B1248" s="46">
        <v>0.25260756192959583</v>
      </c>
      <c r="C1248" s="46">
        <v>0.40710560625814862</v>
      </c>
      <c r="D1248" s="46">
        <v>0.15938722294654498</v>
      </c>
      <c r="E1248" s="46">
        <v>3.9439374185136898E-2</v>
      </c>
      <c r="F1248" s="46">
        <v>3.9113428943937422E-3</v>
      </c>
      <c r="G1248" s="46">
        <v>4.921773142112125E-2</v>
      </c>
      <c r="H1248" s="46">
        <v>2.9335071707953064E-3</v>
      </c>
      <c r="I1248" s="46">
        <v>8.5397653194263359E-2</v>
      </c>
      <c r="J1248" s="46">
        <v>1</v>
      </c>
      <c r="K1248" s="98">
        <v>3068</v>
      </c>
      <c r="L1248" s="98"/>
      <c r="M1248" s="98">
        <v>0.23799999999999999</v>
      </c>
      <c r="N1248" s="98">
        <v>0.26800000000000002</v>
      </c>
      <c r="O1248" s="46">
        <v>0.39</v>
      </c>
      <c r="P1248" s="46">
        <v>0.42499999999999999</v>
      </c>
      <c r="Q1248" s="46">
        <v>0.14699999999999999</v>
      </c>
      <c r="R1248" s="46">
        <v>0.17299999999999999</v>
      </c>
      <c r="S1248" s="46">
        <v>3.3000000000000002E-2</v>
      </c>
      <c r="T1248" s="46">
        <v>4.7E-2</v>
      </c>
      <c r="U1248" s="46">
        <v>2E-3</v>
      </c>
      <c r="V1248" s="46">
        <v>7.0000000000000001E-3</v>
      </c>
      <c r="W1248" s="46">
        <v>4.2000000000000003E-2</v>
      </c>
      <c r="X1248" s="46">
        <v>5.7000000000000002E-2</v>
      </c>
      <c r="Y1248" s="46">
        <v>2E-3</v>
      </c>
      <c r="Z1248" s="46">
        <v>6.0000000000000001E-3</v>
      </c>
      <c r="AA1248" s="46">
        <v>7.5999999999999998E-2</v>
      </c>
      <c r="AB1248" s="46">
        <v>9.6000000000000002E-2</v>
      </c>
      <c r="AC1248" s="46"/>
    </row>
    <row r="1249" spans="1:29" x14ac:dyDescent="0.25">
      <c r="A1249" s="98" t="s">
        <v>3726</v>
      </c>
      <c r="B1249" s="46" t="s">
        <v>162</v>
      </c>
      <c r="C1249" s="46">
        <v>0.15855292541313087</v>
      </c>
      <c r="D1249" s="46">
        <v>0.24251898168825367</v>
      </c>
      <c r="E1249" s="46">
        <v>0.12505582849486377</v>
      </c>
      <c r="F1249" s="46">
        <v>2.188476998660116E-2</v>
      </c>
      <c r="G1249" s="46">
        <v>0.39481911567664135</v>
      </c>
      <c r="H1249" s="46">
        <v>1.6525234479678429E-2</v>
      </c>
      <c r="I1249" s="46">
        <v>4.0643144260830731E-2</v>
      </c>
      <c r="J1249" s="46">
        <v>0.99999999999999989</v>
      </c>
      <c r="K1249" s="98">
        <v>2239</v>
      </c>
      <c r="L1249" s="98"/>
      <c r="M1249" s="98" t="s">
        <v>162</v>
      </c>
      <c r="N1249" s="98" t="s">
        <v>162</v>
      </c>
      <c r="O1249" s="46">
        <v>0.14399999999999999</v>
      </c>
      <c r="P1249" s="46">
        <v>0.17399999999999999</v>
      </c>
      <c r="Q1249" s="46">
        <v>0.22500000000000001</v>
      </c>
      <c r="R1249" s="46">
        <v>0.26100000000000001</v>
      </c>
      <c r="S1249" s="46">
        <v>0.112</v>
      </c>
      <c r="T1249" s="46">
        <v>0.13900000000000001</v>
      </c>
      <c r="U1249" s="46">
        <v>1.7000000000000001E-2</v>
      </c>
      <c r="V1249" s="46">
        <v>2.9000000000000001E-2</v>
      </c>
      <c r="W1249" s="46">
        <v>0.375</v>
      </c>
      <c r="X1249" s="46">
        <v>0.41499999999999998</v>
      </c>
      <c r="Y1249" s="46">
        <v>1.2E-2</v>
      </c>
      <c r="Z1249" s="46">
        <v>2.3E-2</v>
      </c>
      <c r="AA1249" s="46">
        <v>3.3000000000000002E-2</v>
      </c>
      <c r="AB1249" s="46">
        <v>0.05</v>
      </c>
      <c r="AC1249" s="46"/>
    </row>
    <row r="1250" spans="1:29" x14ac:dyDescent="0.25">
      <c r="A1250" s="98" t="s">
        <v>3727</v>
      </c>
      <c r="B1250" s="46" t="s">
        <v>162</v>
      </c>
      <c r="C1250" s="46">
        <v>0.31282051282051282</v>
      </c>
      <c r="D1250" s="46">
        <v>0.42222222222222222</v>
      </c>
      <c r="E1250" s="46">
        <v>0.10085470085470086</v>
      </c>
      <c r="F1250" s="46">
        <v>3.4188034188034188E-3</v>
      </c>
      <c r="G1250" s="46">
        <v>3.7606837606837605E-2</v>
      </c>
      <c r="H1250" s="46" t="s">
        <v>162</v>
      </c>
      <c r="I1250" s="46">
        <v>0.12307692307692308</v>
      </c>
      <c r="J1250" s="46">
        <v>1</v>
      </c>
      <c r="K1250" s="98">
        <v>585</v>
      </c>
      <c r="L1250" s="98"/>
      <c r="M1250" s="98" t="s">
        <v>162</v>
      </c>
      <c r="N1250" s="98" t="s">
        <v>162</v>
      </c>
      <c r="O1250" s="46">
        <v>0.27700000000000002</v>
      </c>
      <c r="P1250" s="46">
        <v>0.35199999999999998</v>
      </c>
      <c r="Q1250" s="46">
        <v>0.38300000000000001</v>
      </c>
      <c r="R1250" s="46">
        <v>0.46300000000000002</v>
      </c>
      <c r="S1250" s="46">
        <v>7.9000000000000001E-2</v>
      </c>
      <c r="T1250" s="46">
        <v>0.128</v>
      </c>
      <c r="U1250" s="46">
        <v>1E-3</v>
      </c>
      <c r="V1250" s="46">
        <v>1.2E-2</v>
      </c>
      <c r="W1250" s="46">
        <v>2.5000000000000001E-2</v>
      </c>
      <c r="X1250" s="46">
        <v>5.6000000000000001E-2</v>
      </c>
      <c r="Y1250" s="46" t="s">
        <v>162</v>
      </c>
      <c r="Z1250" s="46" t="s">
        <v>162</v>
      </c>
      <c r="AA1250" s="46">
        <v>9.9000000000000005E-2</v>
      </c>
      <c r="AB1250" s="46">
        <v>0.152</v>
      </c>
      <c r="AC1250" s="46"/>
    </row>
    <row r="1251" spans="1:29" x14ac:dyDescent="0.25">
      <c r="A1251" s="98" t="s">
        <v>3728</v>
      </c>
      <c r="B1251" s="46" t="s">
        <v>162</v>
      </c>
      <c r="C1251" s="46">
        <v>0.13182423435419441</v>
      </c>
      <c r="D1251" s="46">
        <v>0.32623169107856193</v>
      </c>
      <c r="E1251" s="46">
        <v>0.14647137150466044</v>
      </c>
      <c r="F1251" s="46">
        <v>2.2636484687083888E-2</v>
      </c>
      <c r="G1251" s="46">
        <v>0.27563249001331558</v>
      </c>
      <c r="H1251" s="46">
        <v>1.4647137150466045E-2</v>
      </c>
      <c r="I1251" s="46">
        <v>8.2556591211717711E-2</v>
      </c>
      <c r="J1251" s="46">
        <v>1</v>
      </c>
      <c r="K1251" s="98">
        <v>751</v>
      </c>
      <c r="L1251" s="98"/>
      <c r="M1251" s="98" t="s">
        <v>162</v>
      </c>
      <c r="N1251" s="98" t="s">
        <v>162</v>
      </c>
      <c r="O1251" s="46">
        <v>0.109</v>
      </c>
      <c r="P1251" s="46">
        <v>0.158</v>
      </c>
      <c r="Q1251" s="46">
        <v>0.29399999999999998</v>
      </c>
      <c r="R1251" s="46">
        <v>0.36099999999999999</v>
      </c>
      <c r="S1251" s="46">
        <v>0.123</v>
      </c>
      <c r="T1251" s="46">
        <v>0.17399999999999999</v>
      </c>
      <c r="U1251" s="46">
        <v>1.4E-2</v>
      </c>
      <c r="V1251" s="46">
        <v>3.5999999999999997E-2</v>
      </c>
      <c r="W1251" s="46">
        <v>0.245</v>
      </c>
      <c r="X1251" s="46">
        <v>0.309</v>
      </c>
      <c r="Y1251" s="46">
        <v>8.0000000000000002E-3</v>
      </c>
      <c r="Z1251" s="46">
        <v>2.5999999999999999E-2</v>
      </c>
      <c r="AA1251" s="46">
        <v>6.5000000000000002E-2</v>
      </c>
      <c r="AB1251" s="46">
        <v>0.104</v>
      </c>
      <c r="AC1251" s="46"/>
    </row>
    <row r="1252" spans="1:29" x14ac:dyDescent="0.25">
      <c r="A1252" s="98" t="s">
        <v>3729</v>
      </c>
      <c r="B1252" s="46" t="s">
        <v>162</v>
      </c>
      <c r="C1252" s="46">
        <v>0.27272727272727271</v>
      </c>
      <c r="D1252" s="46">
        <v>0.27012987012987011</v>
      </c>
      <c r="E1252" s="46">
        <v>7.2727272727272724E-2</v>
      </c>
      <c r="F1252" s="46">
        <v>8.5714285714285715E-2</v>
      </c>
      <c r="G1252" s="46">
        <v>0.23636363636363636</v>
      </c>
      <c r="H1252" s="46">
        <v>7.7922077922077922E-3</v>
      </c>
      <c r="I1252" s="46">
        <v>5.4545454545454543E-2</v>
      </c>
      <c r="J1252" s="46">
        <v>1</v>
      </c>
      <c r="K1252" s="98">
        <v>385</v>
      </c>
      <c r="L1252" s="98"/>
      <c r="M1252" s="98" t="s">
        <v>162</v>
      </c>
      <c r="N1252" s="98" t="s">
        <v>162</v>
      </c>
      <c r="O1252" s="46">
        <v>0.23100000000000001</v>
      </c>
      <c r="P1252" s="46">
        <v>0.31900000000000001</v>
      </c>
      <c r="Q1252" s="46">
        <v>0.22800000000000001</v>
      </c>
      <c r="R1252" s="46">
        <v>0.317</v>
      </c>
      <c r="S1252" s="46">
        <v>5.0999999999999997E-2</v>
      </c>
      <c r="T1252" s="46">
        <v>0.10299999999999999</v>
      </c>
      <c r="U1252" s="46">
        <v>6.2E-2</v>
      </c>
      <c r="V1252" s="46">
        <v>0.11799999999999999</v>
      </c>
      <c r="W1252" s="46">
        <v>0.19700000000000001</v>
      </c>
      <c r="X1252" s="46">
        <v>0.28100000000000003</v>
      </c>
      <c r="Y1252" s="46">
        <v>3.0000000000000001E-3</v>
      </c>
      <c r="Z1252" s="46">
        <v>2.3E-2</v>
      </c>
      <c r="AA1252" s="46">
        <v>3.5999999999999997E-2</v>
      </c>
      <c r="AB1252" s="46">
        <v>8.2000000000000003E-2</v>
      </c>
      <c r="AC1252" s="46"/>
    </row>
    <row r="1253" spans="1:29" x14ac:dyDescent="0.25">
      <c r="A1253" s="98" t="s">
        <v>3730</v>
      </c>
      <c r="B1253" s="46" t="s">
        <v>162</v>
      </c>
      <c r="C1253" s="46">
        <v>8.253358925143954E-2</v>
      </c>
      <c r="D1253" s="46">
        <v>0.22072936660268713</v>
      </c>
      <c r="E1253" s="46">
        <v>0.12284069097888675</v>
      </c>
      <c r="F1253" s="46">
        <v>2.3032629558541268E-2</v>
      </c>
      <c r="G1253" s="46">
        <v>0.47024952015355087</v>
      </c>
      <c r="H1253" s="46">
        <v>1.9193857965451054E-2</v>
      </c>
      <c r="I1253" s="46">
        <v>6.1420345489443376E-2</v>
      </c>
      <c r="J1253" s="46">
        <v>1</v>
      </c>
      <c r="K1253" s="98">
        <v>521</v>
      </c>
      <c r="L1253" s="98"/>
      <c r="M1253" s="98" t="s">
        <v>162</v>
      </c>
      <c r="N1253" s="98" t="s">
        <v>162</v>
      </c>
      <c r="O1253" s="46">
        <v>6.2E-2</v>
      </c>
      <c r="P1253" s="46">
        <v>0.109</v>
      </c>
      <c r="Q1253" s="46">
        <v>0.187</v>
      </c>
      <c r="R1253" s="46">
        <v>0.25800000000000001</v>
      </c>
      <c r="S1253" s="46">
        <v>9.7000000000000003E-2</v>
      </c>
      <c r="T1253" s="46">
        <v>0.154</v>
      </c>
      <c r="U1253" s="46">
        <v>1.2999999999999999E-2</v>
      </c>
      <c r="V1253" s="46">
        <v>0.04</v>
      </c>
      <c r="W1253" s="46">
        <v>0.42799999999999999</v>
      </c>
      <c r="X1253" s="46">
        <v>0.51300000000000001</v>
      </c>
      <c r="Y1253" s="46">
        <v>0.01</v>
      </c>
      <c r="Z1253" s="46">
        <v>3.5000000000000003E-2</v>
      </c>
      <c r="AA1253" s="46">
        <v>4.3999999999999997E-2</v>
      </c>
      <c r="AB1253" s="46">
        <v>8.5000000000000006E-2</v>
      </c>
      <c r="AC1253" s="46"/>
    </row>
    <row r="1254" spans="1:29" x14ac:dyDescent="0.25">
      <c r="A1254" s="98" t="s">
        <v>3731</v>
      </c>
      <c r="B1254" s="46" t="s">
        <v>162</v>
      </c>
      <c r="C1254" s="46">
        <v>0.21897518014411529</v>
      </c>
      <c r="D1254" s="46">
        <v>0.4755804643714972</v>
      </c>
      <c r="E1254" s="46">
        <v>0.10008006405124099</v>
      </c>
      <c r="F1254" s="46">
        <v>9.207365892714172E-3</v>
      </c>
      <c r="G1254" s="46">
        <v>0.11569255404323459</v>
      </c>
      <c r="H1254" s="46">
        <v>3.2025620496397116E-3</v>
      </c>
      <c r="I1254" s="46">
        <v>7.7261809447558047E-2</v>
      </c>
      <c r="J1254" s="46">
        <v>1</v>
      </c>
      <c r="K1254" s="98">
        <v>2498</v>
      </c>
      <c r="L1254" s="98"/>
      <c r="M1254" s="98" t="s">
        <v>162</v>
      </c>
      <c r="N1254" s="98" t="s">
        <v>162</v>
      </c>
      <c r="O1254" s="46">
        <v>0.20300000000000001</v>
      </c>
      <c r="P1254" s="46">
        <v>0.23599999999999999</v>
      </c>
      <c r="Q1254" s="46">
        <v>0.45600000000000002</v>
      </c>
      <c r="R1254" s="46">
        <v>0.495</v>
      </c>
      <c r="S1254" s="46">
        <v>8.8999999999999996E-2</v>
      </c>
      <c r="T1254" s="46">
        <v>0.112</v>
      </c>
      <c r="U1254" s="46">
        <v>6.0000000000000001E-3</v>
      </c>
      <c r="V1254" s="46">
        <v>1.4E-2</v>
      </c>
      <c r="W1254" s="46">
        <v>0.104</v>
      </c>
      <c r="X1254" s="46">
        <v>0.129</v>
      </c>
      <c r="Y1254" s="46">
        <v>2E-3</v>
      </c>
      <c r="Z1254" s="46">
        <v>6.0000000000000001E-3</v>
      </c>
      <c r="AA1254" s="46">
        <v>6.7000000000000004E-2</v>
      </c>
      <c r="AB1254" s="46">
        <v>8.7999999999999995E-2</v>
      </c>
      <c r="AC1254" s="46"/>
    </row>
    <row r="1255" spans="1:29" x14ac:dyDescent="0.25">
      <c r="A1255" s="98" t="s">
        <v>3732</v>
      </c>
      <c r="B1255" s="46" t="s">
        <v>162</v>
      </c>
      <c r="C1255" s="46">
        <v>0.38209606986899564</v>
      </c>
      <c r="D1255" s="46">
        <v>0.3930131004366812</v>
      </c>
      <c r="E1255" s="46">
        <v>8.0786026200873357E-2</v>
      </c>
      <c r="F1255" s="46">
        <v>8.7336244541484712E-3</v>
      </c>
      <c r="G1255" s="46">
        <v>8.296943231441048E-2</v>
      </c>
      <c r="H1255" s="46">
        <v>2.1834061135371178E-3</v>
      </c>
      <c r="I1255" s="46">
        <v>5.0218340611353711E-2</v>
      </c>
      <c r="J1255" s="46">
        <v>0.99999999999999989</v>
      </c>
      <c r="K1255" s="98">
        <v>458</v>
      </c>
      <c r="L1255" s="98"/>
      <c r="M1255" s="98" t="s">
        <v>162</v>
      </c>
      <c r="N1255" s="98" t="s">
        <v>162</v>
      </c>
      <c r="O1255" s="46">
        <v>0.33900000000000002</v>
      </c>
      <c r="P1255" s="46">
        <v>0.42699999999999999</v>
      </c>
      <c r="Q1255" s="46">
        <v>0.34899999999999998</v>
      </c>
      <c r="R1255" s="46">
        <v>0.438</v>
      </c>
      <c r="S1255" s="46">
        <v>5.8999999999999997E-2</v>
      </c>
      <c r="T1255" s="46">
        <v>0.109</v>
      </c>
      <c r="U1255" s="46">
        <v>3.0000000000000001E-3</v>
      </c>
      <c r="V1255" s="46">
        <v>2.1999999999999999E-2</v>
      </c>
      <c r="W1255" s="46">
        <v>6.0999999999999999E-2</v>
      </c>
      <c r="X1255" s="46">
        <v>0.112</v>
      </c>
      <c r="Y1255" s="46">
        <v>0</v>
      </c>
      <c r="Z1255" s="46">
        <v>1.2E-2</v>
      </c>
      <c r="AA1255" s="46">
        <v>3.4000000000000002E-2</v>
      </c>
      <c r="AB1255" s="46">
        <v>7.3999999999999996E-2</v>
      </c>
      <c r="AC1255" s="46"/>
    </row>
    <row r="1256" spans="1:29" x14ac:dyDescent="0.25">
      <c r="A1256" s="98" t="s">
        <v>3733</v>
      </c>
      <c r="B1256" s="46">
        <v>4.7898755807123404E-2</v>
      </c>
      <c r="C1256" s="46">
        <v>0.21316815293426603</v>
      </c>
      <c r="D1256" s="46">
        <v>0.29641693811074921</v>
      </c>
      <c r="E1256" s="46">
        <v>0.11325893095530518</v>
      </c>
      <c r="F1256" s="46">
        <v>2.2267314572542319E-2</v>
      </c>
      <c r="G1256" s="46">
        <v>0.23281892454744488</v>
      </c>
      <c r="H1256" s="46">
        <v>8.1166230576173431E-3</v>
      </c>
      <c r="I1256" s="46">
        <v>6.6054360014951671E-2</v>
      </c>
      <c r="J1256" s="46">
        <v>0.99999999999999989</v>
      </c>
      <c r="K1256" s="98">
        <v>18727</v>
      </c>
      <c r="L1256" s="98"/>
      <c r="M1256" s="98">
        <v>4.4999999999999998E-2</v>
      </c>
      <c r="N1256" s="98">
        <v>5.0999999999999997E-2</v>
      </c>
      <c r="O1256" s="46">
        <v>0.20699999999999999</v>
      </c>
      <c r="P1256" s="46">
        <v>0.219</v>
      </c>
      <c r="Q1256" s="46">
        <v>0.28999999999999998</v>
      </c>
      <c r="R1256" s="46">
        <v>0.30299999999999999</v>
      </c>
      <c r="S1256" s="46">
        <v>0.109</v>
      </c>
      <c r="T1256" s="46">
        <v>0.11799999999999999</v>
      </c>
      <c r="U1256" s="46">
        <v>0.02</v>
      </c>
      <c r="V1256" s="46">
        <v>2.4E-2</v>
      </c>
      <c r="W1256" s="46">
        <v>0.22700000000000001</v>
      </c>
      <c r="X1256" s="46">
        <v>0.23899999999999999</v>
      </c>
      <c r="Y1256" s="46">
        <v>7.0000000000000001E-3</v>
      </c>
      <c r="Z1256" s="46">
        <v>0.01</v>
      </c>
      <c r="AA1256" s="46">
        <v>6.3E-2</v>
      </c>
      <c r="AB1256" s="46">
        <v>7.0000000000000007E-2</v>
      </c>
      <c r="AC1256" s="46"/>
    </row>
    <row r="1257" spans="1:29" x14ac:dyDescent="0.25">
      <c r="A1257" s="98" t="s">
        <v>3734</v>
      </c>
      <c r="B1257" s="46" t="s">
        <v>162</v>
      </c>
      <c r="C1257" s="46">
        <v>0.13921113689095127</v>
      </c>
      <c r="D1257" s="46">
        <v>0.26914153132250579</v>
      </c>
      <c r="E1257" s="46">
        <v>0.23433874709976799</v>
      </c>
      <c r="F1257" s="46">
        <v>1.8561484918793503E-2</v>
      </c>
      <c r="G1257" s="46">
        <v>0.29698375870069604</v>
      </c>
      <c r="H1257" s="46">
        <v>4.6403712296983757E-3</v>
      </c>
      <c r="I1257" s="46">
        <v>3.7122969837587005E-2</v>
      </c>
      <c r="J1257" s="46">
        <v>1</v>
      </c>
      <c r="K1257" s="98">
        <v>431</v>
      </c>
      <c r="L1257" s="98"/>
      <c r="M1257" s="98" t="s">
        <v>162</v>
      </c>
      <c r="N1257" s="98" t="s">
        <v>162</v>
      </c>
      <c r="O1257" s="46">
        <v>0.11</v>
      </c>
      <c r="P1257" s="46">
        <v>0.17499999999999999</v>
      </c>
      <c r="Q1257" s="46">
        <v>0.22900000000000001</v>
      </c>
      <c r="R1257" s="46">
        <v>0.313</v>
      </c>
      <c r="S1257" s="46">
        <v>0.19700000000000001</v>
      </c>
      <c r="T1257" s="46">
        <v>0.27700000000000002</v>
      </c>
      <c r="U1257" s="46">
        <v>8.9999999999999993E-3</v>
      </c>
      <c r="V1257" s="46">
        <v>3.5999999999999997E-2</v>
      </c>
      <c r="W1257" s="46">
        <v>0.25600000000000001</v>
      </c>
      <c r="X1257" s="46">
        <v>0.34200000000000003</v>
      </c>
      <c r="Y1257" s="46">
        <v>1E-3</v>
      </c>
      <c r="Z1257" s="46">
        <v>1.7000000000000001E-2</v>
      </c>
      <c r="AA1257" s="46">
        <v>2.3E-2</v>
      </c>
      <c r="AB1257" s="46">
        <v>5.8999999999999997E-2</v>
      </c>
      <c r="AC1257" s="46"/>
    </row>
    <row r="1258" spans="1:29" x14ac:dyDescent="0.25">
      <c r="A1258" s="98" t="s">
        <v>3735</v>
      </c>
      <c r="B1258" s="46" t="s">
        <v>162</v>
      </c>
      <c r="C1258" s="46">
        <v>0.4272890484739677</v>
      </c>
      <c r="D1258" s="46">
        <v>0.2244165170556553</v>
      </c>
      <c r="E1258" s="46">
        <v>0.1490125673249551</v>
      </c>
      <c r="F1258" s="46">
        <v>2.6929982046678635E-2</v>
      </c>
      <c r="G1258" s="46">
        <v>0.15260323159784561</v>
      </c>
      <c r="H1258" s="46" t="s">
        <v>162</v>
      </c>
      <c r="I1258" s="46">
        <v>1.9748653500897665E-2</v>
      </c>
      <c r="J1258" s="46">
        <v>1</v>
      </c>
      <c r="K1258" s="98">
        <v>557</v>
      </c>
      <c r="L1258" s="98"/>
      <c r="M1258" s="98" t="s">
        <v>162</v>
      </c>
      <c r="N1258" s="98" t="s">
        <v>162</v>
      </c>
      <c r="O1258" s="46">
        <v>0.38700000000000001</v>
      </c>
      <c r="P1258" s="46">
        <v>0.46899999999999997</v>
      </c>
      <c r="Q1258" s="46">
        <v>0.192</v>
      </c>
      <c r="R1258" s="46">
        <v>0.26100000000000001</v>
      </c>
      <c r="S1258" s="46">
        <v>0.122</v>
      </c>
      <c r="T1258" s="46">
        <v>0.18099999999999999</v>
      </c>
      <c r="U1258" s="46">
        <v>1.6E-2</v>
      </c>
      <c r="V1258" s="46">
        <v>4.3999999999999997E-2</v>
      </c>
      <c r="W1258" s="46">
        <v>0.125</v>
      </c>
      <c r="X1258" s="46">
        <v>0.185</v>
      </c>
      <c r="Y1258" s="46" t="s">
        <v>162</v>
      </c>
      <c r="Z1258" s="46" t="s">
        <v>162</v>
      </c>
      <c r="AA1258" s="46">
        <v>1.0999999999999999E-2</v>
      </c>
      <c r="AB1258" s="46">
        <v>3.5000000000000003E-2</v>
      </c>
      <c r="AC1258" s="46"/>
    </row>
    <row r="1259" spans="1:29" x14ac:dyDescent="0.25">
      <c r="A1259" s="98" t="s">
        <v>3736</v>
      </c>
      <c r="B1259" s="46" t="s">
        <v>162</v>
      </c>
      <c r="C1259" s="46">
        <v>0.10975609756097561</v>
      </c>
      <c r="D1259" s="46">
        <v>0.17073170731707318</v>
      </c>
      <c r="E1259" s="46">
        <v>5.4878048780487805E-2</v>
      </c>
      <c r="F1259" s="46">
        <v>1.9817073170731708E-2</v>
      </c>
      <c r="G1259" s="46">
        <v>0.60670731707317072</v>
      </c>
      <c r="H1259" s="46">
        <v>3.0487804878048782E-3</v>
      </c>
      <c r="I1259" s="46">
        <v>3.5060975609756101E-2</v>
      </c>
      <c r="J1259" s="46">
        <v>1</v>
      </c>
      <c r="K1259" s="98">
        <v>656</v>
      </c>
      <c r="L1259" s="98"/>
      <c r="M1259" s="98" t="s">
        <v>162</v>
      </c>
      <c r="N1259" s="98" t="s">
        <v>162</v>
      </c>
      <c r="O1259" s="46">
        <v>8.7999999999999995E-2</v>
      </c>
      <c r="P1259" s="46">
        <v>0.13600000000000001</v>
      </c>
      <c r="Q1259" s="46">
        <v>0.14399999999999999</v>
      </c>
      <c r="R1259" s="46">
        <v>0.20100000000000001</v>
      </c>
      <c r="S1259" s="46">
        <v>0.04</v>
      </c>
      <c r="T1259" s="46">
        <v>7.4999999999999997E-2</v>
      </c>
      <c r="U1259" s="46">
        <v>1.2E-2</v>
      </c>
      <c r="V1259" s="46">
        <v>3.4000000000000002E-2</v>
      </c>
      <c r="W1259" s="46">
        <v>0.56899999999999995</v>
      </c>
      <c r="X1259" s="46">
        <v>0.64300000000000002</v>
      </c>
      <c r="Y1259" s="46">
        <v>1E-3</v>
      </c>
      <c r="Z1259" s="46">
        <v>1.0999999999999999E-2</v>
      </c>
      <c r="AA1259" s="46">
        <v>2.3E-2</v>
      </c>
      <c r="AB1259" s="46">
        <v>5.1999999999999998E-2</v>
      </c>
      <c r="AC1259" s="46"/>
    </row>
    <row r="1260" spans="1:29" x14ac:dyDescent="0.25">
      <c r="A1260" s="98" t="s">
        <v>3737</v>
      </c>
      <c r="B1260" s="46">
        <v>0.19448213478064225</v>
      </c>
      <c r="C1260" s="46" t="s">
        <v>162</v>
      </c>
      <c r="D1260" s="46">
        <v>0.5133423790140208</v>
      </c>
      <c r="E1260" s="46">
        <v>0.2745364088647671</v>
      </c>
      <c r="F1260" s="46">
        <v>1.8091361374943465E-3</v>
      </c>
      <c r="G1260" s="46">
        <v>6.3319764812302124E-3</v>
      </c>
      <c r="H1260" s="46" t="s">
        <v>162</v>
      </c>
      <c r="I1260" s="46">
        <v>9.497964721845319E-3</v>
      </c>
      <c r="J1260" s="46">
        <v>0.99999999999999989</v>
      </c>
      <c r="K1260" s="98">
        <v>2211</v>
      </c>
      <c r="L1260" s="98"/>
      <c r="M1260" s="98">
        <v>0.17899999999999999</v>
      </c>
      <c r="N1260" s="98">
        <v>0.21199999999999999</v>
      </c>
      <c r="O1260" s="46" t="s">
        <v>162</v>
      </c>
      <c r="P1260" s="46" t="s">
        <v>162</v>
      </c>
      <c r="Q1260" s="46">
        <v>0.49299999999999999</v>
      </c>
      <c r="R1260" s="46">
        <v>0.53400000000000003</v>
      </c>
      <c r="S1260" s="46">
        <v>0.25600000000000001</v>
      </c>
      <c r="T1260" s="46">
        <v>0.29399999999999998</v>
      </c>
      <c r="U1260" s="46">
        <v>1E-3</v>
      </c>
      <c r="V1260" s="46">
        <v>5.0000000000000001E-3</v>
      </c>
      <c r="W1260" s="46">
        <v>4.0000000000000001E-3</v>
      </c>
      <c r="X1260" s="46">
        <v>1.0999999999999999E-2</v>
      </c>
      <c r="Y1260" s="46" t="s">
        <v>162</v>
      </c>
      <c r="Z1260" s="46" t="s">
        <v>162</v>
      </c>
      <c r="AA1260" s="46">
        <v>6.0000000000000001E-3</v>
      </c>
      <c r="AB1260" s="46">
        <v>1.4E-2</v>
      </c>
      <c r="AC1260" s="46"/>
    </row>
    <row r="1261" spans="1:29" x14ac:dyDescent="0.25">
      <c r="A1261" s="98" t="s">
        <v>3738</v>
      </c>
      <c r="B1261" s="46">
        <v>8.5967130214917822E-2</v>
      </c>
      <c r="C1261" s="46">
        <v>0.32659081331647705</v>
      </c>
      <c r="D1261" s="46">
        <v>0.20648967551622419</v>
      </c>
      <c r="E1261" s="46">
        <v>0.1011378002528445</v>
      </c>
      <c r="F1261" s="46">
        <v>5.1833122629582805E-2</v>
      </c>
      <c r="G1261" s="46">
        <v>0.21449641803624103</v>
      </c>
      <c r="H1261" s="46" t="s">
        <v>162</v>
      </c>
      <c r="I1261" s="46">
        <v>1.3485040033712601E-2</v>
      </c>
      <c r="J1261" s="46">
        <v>1</v>
      </c>
      <c r="K1261" s="98">
        <v>2373</v>
      </c>
      <c r="L1261" s="98"/>
      <c r="M1261" s="98">
        <v>7.4999999999999997E-2</v>
      </c>
      <c r="N1261" s="98">
        <v>9.8000000000000004E-2</v>
      </c>
      <c r="O1261" s="46">
        <v>0.308</v>
      </c>
      <c r="P1261" s="46">
        <v>0.34599999999999997</v>
      </c>
      <c r="Q1261" s="46">
        <v>0.191</v>
      </c>
      <c r="R1261" s="46">
        <v>0.223</v>
      </c>
      <c r="S1261" s="46">
        <v>0.09</v>
      </c>
      <c r="T1261" s="46">
        <v>0.114</v>
      </c>
      <c r="U1261" s="46">
        <v>4.3999999999999997E-2</v>
      </c>
      <c r="V1261" s="46">
        <v>6.0999999999999999E-2</v>
      </c>
      <c r="W1261" s="46">
        <v>0.19800000000000001</v>
      </c>
      <c r="X1261" s="46">
        <v>0.23100000000000001</v>
      </c>
      <c r="Y1261" s="46" t="s">
        <v>162</v>
      </c>
      <c r="Z1261" s="46" t="s">
        <v>162</v>
      </c>
      <c r="AA1261" s="46">
        <v>0.01</v>
      </c>
      <c r="AB1261" s="46">
        <v>1.9E-2</v>
      </c>
      <c r="AC1261" s="46"/>
    </row>
    <row r="1262" spans="1:29" x14ac:dyDescent="0.25">
      <c r="A1262" s="98" t="s">
        <v>3739</v>
      </c>
      <c r="B1262" s="46">
        <v>0.29602470088768817</v>
      </c>
      <c r="C1262" s="46">
        <v>0.53222693940563492</v>
      </c>
      <c r="D1262" s="46">
        <v>8.5295252798147439E-2</v>
      </c>
      <c r="E1262" s="46">
        <v>2.3928984947896564E-2</v>
      </c>
      <c r="F1262" s="46">
        <v>1.9297568506368198E-3</v>
      </c>
      <c r="G1262" s="46">
        <v>4.3612504824392127E-2</v>
      </c>
      <c r="H1262" s="46">
        <v>1.1578541103820917E-3</v>
      </c>
      <c r="I1262" s="46">
        <v>1.5824006175221922E-2</v>
      </c>
      <c r="J1262" s="46">
        <v>1</v>
      </c>
      <c r="K1262" s="98">
        <v>2591</v>
      </c>
      <c r="L1262" s="98"/>
      <c r="M1262" s="98">
        <v>0.27900000000000003</v>
      </c>
      <c r="N1262" s="98">
        <v>0.314</v>
      </c>
      <c r="O1262" s="46">
        <v>0.51300000000000001</v>
      </c>
      <c r="P1262" s="46">
        <v>0.55100000000000005</v>
      </c>
      <c r="Q1262" s="46">
        <v>7.4999999999999997E-2</v>
      </c>
      <c r="R1262" s="46">
        <v>9.7000000000000003E-2</v>
      </c>
      <c r="S1262" s="46">
        <v>1.9E-2</v>
      </c>
      <c r="T1262" s="46">
        <v>3.1E-2</v>
      </c>
      <c r="U1262" s="46">
        <v>1E-3</v>
      </c>
      <c r="V1262" s="46">
        <v>5.0000000000000001E-3</v>
      </c>
      <c r="W1262" s="46">
        <v>3.5999999999999997E-2</v>
      </c>
      <c r="X1262" s="46">
        <v>5.1999999999999998E-2</v>
      </c>
      <c r="Y1262" s="46">
        <v>0</v>
      </c>
      <c r="Z1262" s="46">
        <v>3.0000000000000001E-3</v>
      </c>
      <c r="AA1262" s="46">
        <v>1.2E-2</v>
      </c>
      <c r="AB1262" s="46">
        <v>2.1000000000000001E-2</v>
      </c>
      <c r="AC1262" s="46"/>
    </row>
    <row r="1263" spans="1:29" x14ac:dyDescent="0.25">
      <c r="A1263" s="98" t="s">
        <v>3740</v>
      </c>
      <c r="B1263" s="46" t="s">
        <v>162</v>
      </c>
      <c r="C1263" s="46">
        <v>0.28530073978771309</v>
      </c>
      <c r="D1263" s="46">
        <v>0.18977163074943712</v>
      </c>
      <c r="E1263" s="46">
        <v>8.9739466066259252E-2</v>
      </c>
      <c r="F1263" s="46">
        <v>1.1579285944033452E-2</v>
      </c>
      <c r="G1263" s="46">
        <v>0.40559665487294949</v>
      </c>
      <c r="H1263" s="46">
        <v>9.6494049533612093E-4</v>
      </c>
      <c r="I1263" s="46">
        <v>1.7047282084271469E-2</v>
      </c>
      <c r="J1263" s="46">
        <v>1</v>
      </c>
      <c r="K1263" s="98">
        <v>3109</v>
      </c>
      <c r="L1263" s="98"/>
      <c r="M1263" s="98" t="s">
        <v>162</v>
      </c>
      <c r="N1263" s="98" t="s">
        <v>162</v>
      </c>
      <c r="O1263" s="46">
        <v>0.27</v>
      </c>
      <c r="P1263" s="46">
        <v>0.30099999999999999</v>
      </c>
      <c r="Q1263" s="46">
        <v>0.17599999999999999</v>
      </c>
      <c r="R1263" s="46">
        <v>0.20399999999999999</v>
      </c>
      <c r="S1263" s="46">
        <v>0.08</v>
      </c>
      <c r="T1263" s="46">
        <v>0.1</v>
      </c>
      <c r="U1263" s="46">
        <v>8.0000000000000002E-3</v>
      </c>
      <c r="V1263" s="46">
        <v>1.6E-2</v>
      </c>
      <c r="W1263" s="46">
        <v>0.38800000000000001</v>
      </c>
      <c r="X1263" s="46">
        <v>0.42299999999999999</v>
      </c>
      <c r="Y1263" s="46">
        <v>0</v>
      </c>
      <c r="Z1263" s="46">
        <v>3.0000000000000001E-3</v>
      </c>
      <c r="AA1263" s="46">
        <v>1.2999999999999999E-2</v>
      </c>
      <c r="AB1263" s="46">
        <v>2.1999999999999999E-2</v>
      </c>
      <c r="AC1263" s="46"/>
    </row>
    <row r="1264" spans="1:29" x14ac:dyDescent="0.25">
      <c r="A1264" s="98" t="s">
        <v>3741</v>
      </c>
      <c r="B1264" s="46" t="s">
        <v>162</v>
      </c>
      <c r="C1264" s="46">
        <v>0.43585526315789475</v>
      </c>
      <c r="D1264" s="46">
        <v>0.37828947368421051</v>
      </c>
      <c r="E1264" s="46">
        <v>7.8947368421052627E-2</v>
      </c>
      <c r="F1264" s="46">
        <v>1.6447368421052631E-3</v>
      </c>
      <c r="G1264" s="46">
        <v>2.4671052631578948E-2</v>
      </c>
      <c r="H1264" s="46" t="s">
        <v>162</v>
      </c>
      <c r="I1264" s="46">
        <v>8.0592105263157895E-2</v>
      </c>
      <c r="J1264" s="46">
        <v>1.0000000000000002</v>
      </c>
      <c r="K1264" s="98">
        <v>608</v>
      </c>
      <c r="L1264" s="98"/>
      <c r="M1264" s="98" t="s">
        <v>162</v>
      </c>
      <c r="N1264" s="98" t="s">
        <v>162</v>
      </c>
      <c r="O1264" s="46">
        <v>0.39700000000000002</v>
      </c>
      <c r="P1264" s="46">
        <v>0.47599999999999998</v>
      </c>
      <c r="Q1264" s="46">
        <v>0.34100000000000003</v>
      </c>
      <c r="R1264" s="46">
        <v>0.41699999999999998</v>
      </c>
      <c r="S1264" s="46">
        <v>0.06</v>
      </c>
      <c r="T1264" s="46">
        <v>0.10299999999999999</v>
      </c>
      <c r="U1264" s="46">
        <v>0</v>
      </c>
      <c r="V1264" s="46">
        <v>8.9999999999999993E-3</v>
      </c>
      <c r="W1264" s="46">
        <v>1.4999999999999999E-2</v>
      </c>
      <c r="X1264" s="46">
        <v>0.04</v>
      </c>
      <c r="Y1264" s="46" t="s">
        <v>162</v>
      </c>
      <c r="Z1264" s="46" t="s">
        <v>162</v>
      </c>
      <c r="AA1264" s="46">
        <v>6.0999999999999999E-2</v>
      </c>
      <c r="AB1264" s="46">
        <v>0.105</v>
      </c>
      <c r="AC1264" s="46"/>
    </row>
    <row r="1265" spans="1:29" x14ac:dyDescent="0.25">
      <c r="A1265" s="98" t="s">
        <v>3742</v>
      </c>
      <c r="B1265" s="46" t="s">
        <v>162</v>
      </c>
      <c r="C1265" s="46">
        <v>0.18821603927986907</v>
      </c>
      <c r="D1265" s="46">
        <v>0.33387888707037644</v>
      </c>
      <c r="E1265" s="46">
        <v>0.13584288052373159</v>
      </c>
      <c r="F1265" s="46">
        <v>1.6366612111292964E-2</v>
      </c>
      <c r="G1265" s="46">
        <v>0.30932896890343697</v>
      </c>
      <c r="H1265" s="46" t="s">
        <v>162</v>
      </c>
      <c r="I1265" s="46">
        <v>1.6366612111292964E-2</v>
      </c>
      <c r="J1265" s="46">
        <v>1</v>
      </c>
      <c r="K1265" s="98">
        <v>611</v>
      </c>
      <c r="L1265" s="98"/>
      <c r="M1265" s="98" t="s">
        <v>162</v>
      </c>
      <c r="N1265" s="98" t="s">
        <v>162</v>
      </c>
      <c r="O1265" s="46">
        <v>0.159</v>
      </c>
      <c r="P1265" s="46">
        <v>0.221</v>
      </c>
      <c r="Q1265" s="46">
        <v>0.29799999999999999</v>
      </c>
      <c r="R1265" s="46">
        <v>0.372</v>
      </c>
      <c r="S1265" s="46">
        <v>0.111</v>
      </c>
      <c r="T1265" s="46">
        <v>0.16500000000000001</v>
      </c>
      <c r="U1265" s="46">
        <v>8.9999999999999993E-3</v>
      </c>
      <c r="V1265" s="46">
        <v>0.03</v>
      </c>
      <c r="W1265" s="46">
        <v>0.27400000000000002</v>
      </c>
      <c r="X1265" s="46">
        <v>0.34699999999999998</v>
      </c>
      <c r="Y1265" s="46" t="s">
        <v>162</v>
      </c>
      <c r="Z1265" s="46" t="s">
        <v>162</v>
      </c>
      <c r="AA1265" s="46">
        <v>8.9999999999999993E-3</v>
      </c>
      <c r="AB1265" s="46">
        <v>0.03</v>
      </c>
      <c r="AC1265" s="46"/>
    </row>
    <row r="1266" spans="1:29" x14ac:dyDescent="0.25">
      <c r="A1266" s="98" t="s">
        <v>3743</v>
      </c>
      <c r="B1266" s="46" t="s">
        <v>162</v>
      </c>
      <c r="C1266" s="46">
        <v>0.43080357142857145</v>
      </c>
      <c r="D1266" s="46">
        <v>0.16741071428571427</v>
      </c>
      <c r="E1266" s="46">
        <v>6.6964285714285712E-2</v>
      </c>
      <c r="F1266" s="46">
        <v>7.8125E-2</v>
      </c>
      <c r="G1266" s="46">
        <v>0.24330357142857142</v>
      </c>
      <c r="H1266" s="46" t="s">
        <v>162</v>
      </c>
      <c r="I1266" s="46">
        <v>1.3392857142857142E-2</v>
      </c>
      <c r="J1266" s="46">
        <v>0.99999999999999989</v>
      </c>
      <c r="K1266" s="98">
        <v>448</v>
      </c>
      <c r="L1266" s="98"/>
      <c r="M1266" s="98" t="s">
        <v>162</v>
      </c>
      <c r="N1266" s="98" t="s">
        <v>162</v>
      </c>
      <c r="O1266" s="46">
        <v>0.38600000000000001</v>
      </c>
      <c r="P1266" s="46">
        <v>0.47699999999999998</v>
      </c>
      <c r="Q1266" s="46">
        <v>0.13600000000000001</v>
      </c>
      <c r="R1266" s="46">
        <v>0.20499999999999999</v>
      </c>
      <c r="S1266" s="46">
        <v>4.7E-2</v>
      </c>
      <c r="T1266" s="46">
        <v>9.4E-2</v>
      </c>
      <c r="U1266" s="46">
        <v>5.7000000000000002E-2</v>
      </c>
      <c r="V1266" s="46">
        <v>0.107</v>
      </c>
      <c r="W1266" s="46">
        <v>0.20599999999999999</v>
      </c>
      <c r="X1266" s="46">
        <v>0.28499999999999998</v>
      </c>
      <c r="Y1266" s="46" t="s">
        <v>162</v>
      </c>
      <c r="Z1266" s="46" t="s">
        <v>162</v>
      </c>
      <c r="AA1266" s="46">
        <v>6.0000000000000001E-3</v>
      </c>
      <c r="AB1266" s="46">
        <v>2.9000000000000001E-2</v>
      </c>
      <c r="AC1266" s="46"/>
    </row>
    <row r="1267" spans="1:29" x14ac:dyDescent="0.25">
      <c r="A1267" s="98" t="s">
        <v>3744</v>
      </c>
      <c r="B1267" s="46" t="s">
        <v>162</v>
      </c>
      <c r="C1267" s="46">
        <v>0.16596638655462184</v>
      </c>
      <c r="D1267" s="46">
        <v>0.19327731092436976</v>
      </c>
      <c r="E1267" s="46">
        <v>8.4033613445378158E-2</v>
      </c>
      <c r="F1267" s="46">
        <v>2.7310924369747899E-2</v>
      </c>
      <c r="G1267" s="46">
        <v>0.49789915966386555</v>
      </c>
      <c r="H1267" s="46">
        <v>2.1008403361344537E-3</v>
      </c>
      <c r="I1267" s="46">
        <v>2.9411764705882353E-2</v>
      </c>
      <c r="J1267" s="46">
        <v>1</v>
      </c>
      <c r="K1267" s="98">
        <v>476</v>
      </c>
      <c r="L1267" s="98"/>
      <c r="M1267" s="98" t="s">
        <v>162</v>
      </c>
      <c r="N1267" s="98" t="s">
        <v>162</v>
      </c>
      <c r="O1267" s="46">
        <v>0.13500000000000001</v>
      </c>
      <c r="P1267" s="46">
        <v>0.20200000000000001</v>
      </c>
      <c r="Q1267" s="46">
        <v>0.16</v>
      </c>
      <c r="R1267" s="46">
        <v>0.23100000000000001</v>
      </c>
      <c r="S1267" s="46">
        <v>6.2E-2</v>
      </c>
      <c r="T1267" s="46">
        <v>0.112</v>
      </c>
      <c r="U1267" s="46">
        <v>1.6E-2</v>
      </c>
      <c r="V1267" s="46">
        <v>4.5999999999999999E-2</v>
      </c>
      <c r="W1267" s="46">
        <v>0.45300000000000001</v>
      </c>
      <c r="X1267" s="46">
        <v>0.54300000000000004</v>
      </c>
      <c r="Y1267" s="46">
        <v>0</v>
      </c>
      <c r="Z1267" s="46">
        <v>1.2E-2</v>
      </c>
      <c r="AA1267" s="46">
        <v>1.7999999999999999E-2</v>
      </c>
      <c r="AB1267" s="46">
        <v>4.9000000000000002E-2</v>
      </c>
      <c r="AC1267" s="46"/>
    </row>
    <row r="1268" spans="1:29" x14ac:dyDescent="0.25">
      <c r="A1268" s="98" t="s">
        <v>3745</v>
      </c>
      <c r="B1268" s="46" t="s">
        <v>162</v>
      </c>
      <c r="C1268" s="46">
        <v>0.35305818000994532</v>
      </c>
      <c r="D1268" s="46">
        <v>0.39035305818000993</v>
      </c>
      <c r="E1268" s="46">
        <v>0.13227250124316262</v>
      </c>
      <c r="F1268" s="46">
        <v>1.3923421183490801E-2</v>
      </c>
      <c r="G1268" s="46">
        <v>8.9010442565887624E-2</v>
      </c>
      <c r="H1268" s="46">
        <v>9.945300845350571E-4</v>
      </c>
      <c r="I1268" s="46">
        <v>2.0387866732968673E-2</v>
      </c>
      <c r="J1268" s="46">
        <v>1</v>
      </c>
      <c r="K1268" s="98">
        <v>2011</v>
      </c>
      <c r="L1268" s="98"/>
      <c r="M1268" s="98" t="s">
        <v>162</v>
      </c>
      <c r="N1268" s="98" t="s">
        <v>162</v>
      </c>
      <c r="O1268" s="46">
        <v>0.33200000000000002</v>
      </c>
      <c r="P1268" s="46">
        <v>0.374</v>
      </c>
      <c r="Q1268" s="46">
        <v>0.36899999999999999</v>
      </c>
      <c r="R1268" s="46">
        <v>0.41199999999999998</v>
      </c>
      <c r="S1268" s="46">
        <v>0.11799999999999999</v>
      </c>
      <c r="T1268" s="46">
        <v>0.14799999999999999</v>
      </c>
      <c r="U1268" s="46">
        <v>0.01</v>
      </c>
      <c r="V1268" s="46">
        <v>0.02</v>
      </c>
      <c r="W1268" s="46">
        <v>7.6999999999999999E-2</v>
      </c>
      <c r="X1268" s="46">
        <v>0.10199999999999999</v>
      </c>
      <c r="Y1268" s="46">
        <v>0</v>
      </c>
      <c r="Z1268" s="46">
        <v>4.0000000000000001E-3</v>
      </c>
      <c r="AA1268" s="46">
        <v>1.4999999999999999E-2</v>
      </c>
      <c r="AB1268" s="46">
        <v>2.8000000000000001E-2</v>
      </c>
      <c r="AC1268" s="46"/>
    </row>
    <row r="1269" spans="1:29" x14ac:dyDescent="0.25">
      <c r="A1269" s="98" t="s">
        <v>3746</v>
      </c>
      <c r="B1269" s="46" t="s">
        <v>162</v>
      </c>
      <c r="C1269" s="46">
        <v>0.47188264058679708</v>
      </c>
      <c r="D1269" s="46">
        <v>0.31784841075794623</v>
      </c>
      <c r="E1269" s="46">
        <v>0.10757946210268948</v>
      </c>
      <c r="F1269" s="46">
        <v>9.7799511002444987E-3</v>
      </c>
      <c r="G1269" s="46">
        <v>7.090464547677261E-2</v>
      </c>
      <c r="H1269" s="46">
        <v>2.4449877750611247E-3</v>
      </c>
      <c r="I1269" s="46">
        <v>1.9559902200488997E-2</v>
      </c>
      <c r="J1269" s="46">
        <v>1</v>
      </c>
      <c r="K1269" s="98">
        <v>409</v>
      </c>
      <c r="L1269" s="98"/>
      <c r="M1269" s="98" t="s">
        <v>162</v>
      </c>
      <c r="N1269" s="98" t="s">
        <v>162</v>
      </c>
      <c r="O1269" s="46">
        <v>0.42399999999999999</v>
      </c>
      <c r="P1269" s="46">
        <v>0.52</v>
      </c>
      <c r="Q1269" s="46">
        <v>0.27500000000000002</v>
      </c>
      <c r="R1269" s="46">
        <v>0.36399999999999999</v>
      </c>
      <c r="S1269" s="46">
        <v>8.1000000000000003E-2</v>
      </c>
      <c r="T1269" s="46">
        <v>0.14099999999999999</v>
      </c>
      <c r="U1269" s="46">
        <v>4.0000000000000001E-3</v>
      </c>
      <c r="V1269" s="46">
        <v>2.5000000000000001E-2</v>
      </c>
      <c r="W1269" s="46">
        <v>0.05</v>
      </c>
      <c r="X1269" s="46">
        <v>0.1</v>
      </c>
      <c r="Y1269" s="46">
        <v>0</v>
      </c>
      <c r="Z1269" s="46">
        <v>1.4E-2</v>
      </c>
      <c r="AA1269" s="46">
        <v>0.01</v>
      </c>
      <c r="AB1269" s="46">
        <v>3.7999999999999999E-2</v>
      </c>
      <c r="AC1269" s="46"/>
    </row>
    <row r="1270" spans="1:29" x14ac:dyDescent="0.25">
      <c r="A1270" s="98" t="s">
        <v>3747</v>
      </c>
      <c r="B1270" s="46">
        <v>5.6122997527147618E-2</v>
      </c>
      <c r="C1270" s="46">
        <v>0.32195462853456619</v>
      </c>
      <c r="D1270" s="46">
        <v>0.23777013224384475</v>
      </c>
      <c r="E1270" s="46">
        <v>9.9720460165573593E-2</v>
      </c>
      <c r="F1270" s="46">
        <v>2.1718094828513064E-2</v>
      </c>
      <c r="G1270" s="46">
        <v>0.24104934953230836</v>
      </c>
      <c r="H1270" s="46">
        <v>8.0636490699924736E-4</v>
      </c>
      <c r="I1270" s="46">
        <v>2.08579722610472E-2</v>
      </c>
      <c r="J1270" s="46">
        <v>1</v>
      </c>
      <c r="K1270" s="98">
        <v>18602</v>
      </c>
      <c r="L1270" s="98"/>
      <c r="M1270" s="98">
        <v>5.2999999999999999E-2</v>
      </c>
      <c r="N1270" s="98">
        <v>0.06</v>
      </c>
      <c r="O1270" s="46">
        <v>0.315</v>
      </c>
      <c r="P1270" s="46">
        <v>0.32900000000000001</v>
      </c>
      <c r="Q1270" s="46">
        <v>0.23200000000000001</v>
      </c>
      <c r="R1270" s="46">
        <v>0.24399999999999999</v>
      </c>
      <c r="S1270" s="46">
        <v>9.5000000000000001E-2</v>
      </c>
      <c r="T1270" s="46">
        <v>0.104</v>
      </c>
      <c r="U1270" s="46">
        <v>0.02</v>
      </c>
      <c r="V1270" s="46">
        <v>2.4E-2</v>
      </c>
      <c r="W1270" s="46">
        <v>0.23499999999999999</v>
      </c>
      <c r="X1270" s="46">
        <v>0.247</v>
      </c>
      <c r="Y1270" s="46">
        <v>0</v>
      </c>
      <c r="Z1270" s="46">
        <v>1E-3</v>
      </c>
      <c r="AA1270" s="46">
        <v>1.9E-2</v>
      </c>
      <c r="AB1270" s="46">
        <v>2.3E-2</v>
      </c>
      <c r="AC1270" s="46"/>
    </row>
    <row r="1271" spans="1:29" x14ac:dyDescent="0.25">
      <c r="A1271" s="98" t="s">
        <v>3748</v>
      </c>
      <c r="B1271" s="46" t="s">
        <v>162</v>
      </c>
      <c r="C1271" s="46">
        <v>0.26271186440677968</v>
      </c>
      <c r="D1271" s="46">
        <v>0.26271186440677968</v>
      </c>
      <c r="E1271" s="46">
        <v>0.13135593220338984</v>
      </c>
      <c r="F1271" s="46">
        <v>3.3898305084745763E-2</v>
      </c>
      <c r="G1271" s="46">
        <v>0.29661016949152541</v>
      </c>
      <c r="H1271" s="46" t="s">
        <v>162</v>
      </c>
      <c r="I1271" s="46">
        <v>1.2711864406779662E-2</v>
      </c>
      <c r="J1271" s="46">
        <v>1</v>
      </c>
      <c r="K1271" s="98">
        <v>472</v>
      </c>
      <c r="L1271" s="98"/>
      <c r="M1271" s="98" t="s">
        <v>162</v>
      </c>
      <c r="N1271" s="98" t="s">
        <v>162</v>
      </c>
      <c r="O1271" s="46">
        <v>0.22500000000000001</v>
      </c>
      <c r="P1271" s="46">
        <v>0.30399999999999999</v>
      </c>
      <c r="Q1271" s="46">
        <v>0.22500000000000001</v>
      </c>
      <c r="R1271" s="46">
        <v>0.30399999999999999</v>
      </c>
      <c r="S1271" s="46">
        <v>0.104</v>
      </c>
      <c r="T1271" s="46">
        <v>0.16500000000000001</v>
      </c>
      <c r="U1271" s="46">
        <v>2.1000000000000001E-2</v>
      </c>
      <c r="V1271" s="46">
        <v>5.3999999999999999E-2</v>
      </c>
      <c r="W1271" s="46">
        <v>0.25700000000000001</v>
      </c>
      <c r="X1271" s="46">
        <v>0.33900000000000002</v>
      </c>
      <c r="Y1271" s="46" t="s">
        <v>162</v>
      </c>
      <c r="Z1271" s="46" t="s">
        <v>162</v>
      </c>
      <c r="AA1271" s="46">
        <v>6.0000000000000001E-3</v>
      </c>
      <c r="AB1271" s="46">
        <v>2.7E-2</v>
      </c>
      <c r="AC1271" s="46"/>
    </row>
    <row r="1272" spans="1:29" x14ac:dyDescent="0.25">
      <c r="A1272" s="98" t="s">
        <v>3749</v>
      </c>
      <c r="B1272" s="46" t="s">
        <v>162</v>
      </c>
      <c r="C1272" s="46">
        <v>0.29171974522292993</v>
      </c>
      <c r="D1272" s="46">
        <v>0.31592356687898088</v>
      </c>
      <c r="E1272" s="46">
        <v>0.11464968152866242</v>
      </c>
      <c r="F1272" s="46">
        <v>3.6942675159235668E-2</v>
      </c>
      <c r="G1272" s="46">
        <v>0.19490445859872613</v>
      </c>
      <c r="H1272" s="46">
        <v>3.821656050955414E-3</v>
      </c>
      <c r="I1272" s="46">
        <v>4.2038216560509552E-2</v>
      </c>
      <c r="J1272" s="46">
        <v>1</v>
      </c>
      <c r="K1272" s="98">
        <v>785</v>
      </c>
      <c r="L1272" s="98"/>
      <c r="M1272" s="98" t="s">
        <v>162</v>
      </c>
      <c r="N1272" s="98" t="s">
        <v>162</v>
      </c>
      <c r="O1272" s="46">
        <v>0.26100000000000001</v>
      </c>
      <c r="P1272" s="46">
        <v>0.32400000000000001</v>
      </c>
      <c r="Q1272" s="46">
        <v>0.28399999999999997</v>
      </c>
      <c r="R1272" s="46">
        <v>0.34899999999999998</v>
      </c>
      <c r="S1272" s="46">
        <v>9.4E-2</v>
      </c>
      <c r="T1272" s="46">
        <v>0.13900000000000001</v>
      </c>
      <c r="U1272" s="46">
        <v>2.5999999999999999E-2</v>
      </c>
      <c r="V1272" s="46">
        <v>5.2999999999999999E-2</v>
      </c>
      <c r="W1272" s="46">
        <v>0.16900000000000001</v>
      </c>
      <c r="X1272" s="46">
        <v>0.224</v>
      </c>
      <c r="Y1272" s="46">
        <v>1E-3</v>
      </c>
      <c r="Z1272" s="46">
        <v>1.0999999999999999E-2</v>
      </c>
      <c r="AA1272" s="46">
        <v>0.03</v>
      </c>
      <c r="AB1272" s="46">
        <v>5.8000000000000003E-2</v>
      </c>
      <c r="AC1272" s="46"/>
    </row>
    <row r="1273" spans="1:29" x14ac:dyDescent="0.25">
      <c r="A1273" s="98" t="s">
        <v>3750</v>
      </c>
      <c r="B1273" s="46" t="s">
        <v>162</v>
      </c>
      <c r="C1273" s="46">
        <v>7.5619295958279015E-2</v>
      </c>
      <c r="D1273" s="46">
        <v>0.22164276401564537</v>
      </c>
      <c r="E1273" s="46">
        <v>6.51890482398957E-2</v>
      </c>
      <c r="F1273" s="46">
        <v>1.955671447196871E-2</v>
      </c>
      <c r="G1273" s="46">
        <v>0.53063885267275102</v>
      </c>
      <c r="H1273" s="46">
        <v>3.7809647979139507E-2</v>
      </c>
      <c r="I1273" s="46">
        <v>4.9543676662320728E-2</v>
      </c>
      <c r="J1273" s="46">
        <v>1</v>
      </c>
      <c r="K1273" s="98">
        <v>767</v>
      </c>
      <c r="L1273" s="98"/>
      <c r="M1273" s="98" t="s">
        <v>162</v>
      </c>
      <c r="N1273" s="98" t="s">
        <v>162</v>
      </c>
      <c r="O1273" s="46">
        <v>5.8999999999999997E-2</v>
      </c>
      <c r="P1273" s="46">
        <v>9.7000000000000003E-2</v>
      </c>
      <c r="Q1273" s="46">
        <v>0.19400000000000001</v>
      </c>
      <c r="R1273" s="46">
        <v>0.252</v>
      </c>
      <c r="S1273" s="46">
        <v>0.05</v>
      </c>
      <c r="T1273" s="46">
        <v>8.5000000000000006E-2</v>
      </c>
      <c r="U1273" s="46">
        <v>1.2E-2</v>
      </c>
      <c r="V1273" s="46">
        <v>3.2000000000000001E-2</v>
      </c>
      <c r="W1273" s="46">
        <v>0.495</v>
      </c>
      <c r="X1273" s="46">
        <v>0.56599999999999995</v>
      </c>
      <c r="Y1273" s="46">
        <v>2.5999999999999999E-2</v>
      </c>
      <c r="Z1273" s="46">
        <v>5.3999999999999999E-2</v>
      </c>
      <c r="AA1273" s="46">
        <v>3.5999999999999997E-2</v>
      </c>
      <c r="AB1273" s="46">
        <v>6.7000000000000004E-2</v>
      </c>
      <c r="AC1273" s="46"/>
    </row>
    <row r="1274" spans="1:29" x14ac:dyDescent="0.25">
      <c r="A1274" s="98" t="s">
        <v>3751</v>
      </c>
      <c r="B1274" s="46">
        <v>0.18711656441717792</v>
      </c>
      <c r="C1274" s="46">
        <v>2.0449897750511249E-3</v>
      </c>
      <c r="D1274" s="46">
        <v>0.43916155419222902</v>
      </c>
      <c r="E1274" s="46">
        <v>0.27556237218813906</v>
      </c>
      <c r="F1274" s="46">
        <v>6.6462167689161555E-3</v>
      </c>
      <c r="G1274" s="46">
        <v>7.6687116564417178E-3</v>
      </c>
      <c r="H1274" s="46" t="s">
        <v>162</v>
      </c>
      <c r="I1274" s="46">
        <v>8.1799591002044994E-2</v>
      </c>
      <c r="J1274" s="46">
        <v>1</v>
      </c>
      <c r="K1274" s="98">
        <v>1956</v>
      </c>
      <c r="L1274" s="98"/>
      <c r="M1274" s="98">
        <v>0.17</v>
      </c>
      <c r="N1274" s="98">
        <v>0.20499999999999999</v>
      </c>
      <c r="O1274" s="46">
        <v>1E-3</v>
      </c>
      <c r="P1274" s="46">
        <v>5.0000000000000001E-3</v>
      </c>
      <c r="Q1274" s="46">
        <v>0.41699999999999998</v>
      </c>
      <c r="R1274" s="46">
        <v>0.46100000000000002</v>
      </c>
      <c r="S1274" s="46">
        <v>0.25600000000000001</v>
      </c>
      <c r="T1274" s="46">
        <v>0.29599999999999999</v>
      </c>
      <c r="U1274" s="46">
        <v>4.0000000000000001E-3</v>
      </c>
      <c r="V1274" s="46">
        <v>1.0999999999999999E-2</v>
      </c>
      <c r="W1274" s="46">
        <v>5.0000000000000001E-3</v>
      </c>
      <c r="X1274" s="46">
        <v>1.2999999999999999E-2</v>
      </c>
      <c r="Y1274" s="46" t="s">
        <v>162</v>
      </c>
      <c r="Z1274" s="46" t="s">
        <v>162</v>
      </c>
      <c r="AA1274" s="46">
        <v>7.0000000000000007E-2</v>
      </c>
      <c r="AB1274" s="46">
        <v>9.5000000000000001E-2</v>
      </c>
      <c r="AC1274" s="46"/>
    </row>
    <row r="1275" spans="1:29" x14ac:dyDescent="0.25">
      <c r="A1275" s="98" t="s">
        <v>3752</v>
      </c>
      <c r="B1275" s="46">
        <v>6.0962566844919783E-2</v>
      </c>
      <c r="C1275" s="46">
        <v>0.24385026737967913</v>
      </c>
      <c r="D1275" s="46">
        <v>0.27450980392156865</v>
      </c>
      <c r="E1275" s="46">
        <v>8.0926916221033873E-2</v>
      </c>
      <c r="F1275" s="46">
        <v>3.6720142602495544E-2</v>
      </c>
      <c r="G1275" s="46">
        <v>0.24064171122994651</v>
      </c>
      <c r="H1275" s="46">
        <v>9.6256684491978616E-3</v>
      </c>
      <c r="I1275" s="46">
        <v>5.2762923351158647E-2</v>
      </c>
      <c r="J1275" s="46">
        <v>1</v>
      </c>
      <c r="K1275" s="98">
        <v>2805</v>
      </c>
      <c r="L1275" s="98"/>
      <c r="M1275" s="98">
        <v>5.2999999999999999E-2</v>
      </c>
      <c r="N1275" s="98">
        <v>7.0000000000000007E-2</v>
      </c>
      <c r="O1275" s="46">
        <v>0.22800000000000001</v>
      </c>
      <c r="P1275" s="46">
        <v>0.26</v>
      </c>
      <c r="Q1275" s="46">
        <v>0.25800000000000001</v>
      </c>
      <c r="R1275" s="46">
        <v>0.29099999999999998</v>
      </c>
      <c r="S1275" s="46">
        <v>7.0999999999999994E-2</v>
      </c>
      <c r="T1275" s="46">
        <v>9.1999999999999998E-2</v>
      </c>
      <c r="U1275" s="46">
        <v>0.03</v>
      </c>
      <c r="V1275" s="46">
        <v>4.3999999999999997E-2</v>
      </c>
      <c r="W1275" s="46">
        <v>0.22500000000000001</v>
      </c>
      <c r="X1275" s="46">
        <v>0.25700000000000001</v>
      </c>
      <c r="Y1275" s="46">
        <v>7.0000000000000001E-3</v>
      </c>
      <c r="Z1275" s="46">
        <v>1.4E-2</v>
      </c>
      <c r="AA1275" s="46">
        <v>4.4999999999999998E-2</v>
      </c>
      <c r="AB1275" s="46">
        <v>6.2E-2</v>
      </c>
      <c r="AC1275" s="46"/>
    </row>
    <row r="1276" spans="1:29" x14ac:dyDescent="0.25">
      <c r="A1276" s="98" t="s">
        <v>3753</v>
      </c>
      <c r="B1276" s="46">
        <v>0.28088317495807713</v>
      </c>
      <c r="C1276" s="46">
        <v>0.42202347680268304</v>
      </c>
      <c r="D1276" s="46">
        <v>0.14896590273896032</v>
      </c>
      <c r="E1276" s="46">
        <v>2.4035774175517048E-2</v>
      </c>
      <c r="F1276" s="46">
        <v>1.6769144773616546E-3</v>
      </c>
      <c r="G1276" s="46">
        <v>4.6674119619899382E-2</v>
      </c>
      <c r="H1276" s="46">
        <v>5.3102291783119057E-3</v>
      </c>
      <c r="I1276" s="46">
        <v>7.0430408049189486E-2</v>
      </c>
      <c r="J1276" s="46">
        <v>1</v>
      </c>
      <c r="K1276" s="98">
        <v>3578</v>
      </c>
      <c r="L1276" s="98"/>
      <c r="M1276" s="98">
        <v>0.26600000000000001</v>
      </c>
      <c r="N1276" s="98">
        <v>0.29599999999999999</v>
      </c>
      <c r="O1276" s="46">
        <v>0.40600000000000003</v>
      </c>
      <c r="P1276" s="46">
        <v>0.438</v>
      </c>
      <c r="Q1276" s="46">
        <v>0.13800000000000001</v>
      </c>
      <c r="R1276" s="46">
        <v>0.161</v>
      </c>
      <c r="S1276" s="46">
        <v>0.02</v>
      </c>
      <c r="T1276" s="46">
        <v>0.03</v>
      </c>
      <c r="U1276" s="46">
        <v>1E-3</v>
      </c>
      <c r="V1276" s="46">
        <v>4.0000000000000001E-3</v>
      </c>
      <c r="W1276" s="46">
        <v>0.04</v>
      </c>
      <c r="X1276" s="46">
        <v>5.3999999999999999E-2</v>
      </c>
      <c r="Y1276" s="46">
        <v>3.0000000000000001E-3</v>
      </c>
      <c r="Z1276" s="46">
        <v>8.0000000000000002E-3</v>
      </c>
      <c r="AA1276" s="46">
        <v>6.2E-2</v>
      </c>
      <c r="AB1276" s="46">
        <v>7.9000000000000001E-2</v>
      </c>
      <c r="AC1276" s="46"/>
    </row>
    <row r="1277" spans="1:29" x14ac:dyDescent="0.25">
      <c r="A1277" s="98" t="s">
        <v>3754</v>
      </c>
      <c r="B1277" s="46" t="s">
        <v>162</v>
      </c>
      <c r="C1277" s="46">
        <v>0.20519889720362347</v>
      </c>
      <c r="D1277" s="46">
        <v>0.24143363528948406</v>
      </c>
      <c r="E1277" s="46">
        <v>0.10673493501378495</v>
      </c>
      <c r="F1277" s="46">
        <v>2.3237495076801892E-2</v>
      </c>
      <c r="G1277" s="46">
        <v>0.37298148877510828</v>
      </c>
      <c r="H1277" s="46">
        <v>1.3784954706577392E-2</v>
      </c>
      <c r="I1277" s="46">
        <v>3.6628593934619931E-2</v>
      </c>
      <c r="J1277" s="46">
        <v>0.99999999999999989</v>
      </c>
      <c r="K1277" s="98">
        <v>2539</v>
      </c>
      <c r="L1277" s="98"/>
      <c r="M1277" s="98" t="s">
        <v>162</v>
      </c>
      <c r="N1277" s="98" t="s">
        <v>162</v>
      </c>
      <c r="O1277" s="46">
        <v>0.19</v>
      </c>
      <c r="P1277" s="46">
        <v>0.221</v>
      </c>
      <c r="Q1277" s="46">
        <v>0.22500000000000001</v>
      </c>
      <c r="R1277" s="46">
        <v>0.25800000000000001</v>
      </c>
      <c r="S1277" s="46">
        <v>9.5000000000000001E-2</v>
      </c>
      <c r="T1277" s="46">
        <v>0.11899999999999999</v>
      </c>
      <c r="U1277" s="46">
        <v>1.7999999999999999E-2</v>
      </c>
      <c r="V1277" s="46">
        <v>0.03</v>
      </c>
      <c r="W1277" s="46">
        <v>0.35399999999999998</v>
      </c>
      <c r="X1277" s="46">
        <v>0.39200000000000002</v>
      </c>
      <c r="Y1277" s="46">
        <v>0.01</v>
      </c>
      <c r="Z1277" s="46">
        <v>1.9E-2</v>
      </c>
      <c r="AA1277" s="46">
        <v>0.03</v>
      </c>
      <c r="AB1277" s="46">
        <v>4.4999999999999998E-2</v>
      </c>
      <c r="AC1277" s="46"/>
    </row>
    <row r="1278" spans="1:29" x14ac:dyDescent="0.25">
      <c r="A1278" s="98" t="s">
        <v>3755</v>
      </c>
      <c r="B1278" s="46" t="s">
        <v>162</v>
      </c>
      <c r="C1278" s="46">
        <v>0.42532146389713155</v>
      </c>
      <c r="D1278" s="46">
        <v>0.36696340257171117</v>
      </c>
      <c r="E1278" s="46">
        <v>7.1216617210682495E-2</v>
      </c>
      <c r="F1278" s="46">
        <v>2.967359050445104E-3</v>
      </c>
      <c r="G1278" s="46">
        <v>2.5717111770524232E-2</v>
      </c>
      <c r="H1278" s="46">
        <v>1.9782393669634025E-3</v>
      </c>
      <c r="I1278" s="46">
        <v>0.10583580613254204</v>
      </c>
      <c r="J1278" s="46">
        <v>1</v>
      </c>
      <c r="K1278" s="98">
        <v>1011</v>
      </c>
      <c r="L1278" s="98"/>
      <c r="M1278" s="98" t="s">
        <v>162</v>
      </c>
      <c r="N1278" s="98" t="s">
        <v>162</v>
      </c>
      <c r="O1278" s="46">
        <v>0.39500000000000002</v>
      </c>
      <c r="P1278" s="46">
        <v>0.45600000000000002</v>
      </c>
      <c r="Q1278" s="46">
        <v>0.33800000000000002</v>
      </c>
      <c r="R1278" s="46">
        <v>0.39700000000000002</v>
      </c>
      <c r="S1278" s="46">
        <v>5.7000000000000002E-2</v>
      </c>
      <c r="T1278" s="46">
        <v>8.8999999999999996E-2</v>
      </c>
      <c r="U1278" s="46">
        <v>1E-3</v>
      </c>
      <c r="V1278" s="46">
        <v>8.9999999999999993E-3</v>
      </c>
      <c r="W1278" s="46">
        <v>1.7999999999999999E-2</v>
      </c>
      <c r="X1278" s="46">
        <v>3.6999999999999998E-2</v>
      </c>
      <c r="Y1278" s="46">
        <v>1E-3</v>
      </c>
      <c r="Z1278" s="46">
        <v>7.0000000000000001E-3</v>
      </c>
      <c r="AA1278" s="46">
        <v>8.7999999999999995E-2</v>
      </c>
      <c r="AB1278" s="46">
        <v>0.126</v>
      </c>
      <c r="AC1278" s="46"/>
    </row>
    <row r="1279" spans="1:29" x14ac:dyDescent="0.25">
      <c r="A1279" s="98" t="s">
        <v>3756</v>
      </c>
      <c r="B1279" s="46" t="s">
        <v>162</v>
      </c>
      <c r="C1279" s="46">
        <v>0.15017462165308498</v>
      </c>
      <c r="D1279" s="46">
        <v>0.36204889406286378</v>
      </c>
      <c r="E1279" s="46">
        <v>0.13038416763678695</v>
      </c>
      <c r="F1279" s="46">
        <v>1.7462165308498253E-2</v>
      </c>
      <c r="G1279" s="46">
        <v>0.28055878928987193</v>
      </c>
      <c r="H1279" s="46">
        <v>2.3282887077997671E-3</v>
      </c>
      <c r="I1279" s="46">
        <v>5.7043073341094298E-2</v>
      </c>
      <c r="J1279" s="46">
        <v>0.99999999999999978</v>
      </c>
      <c r="K1279" s="98">
        <v>859</v>
      </c>
      <c r="L1279" s="98"/>
      <c r="M1279" s="98" t="s">
        <v>162</v>
      </c>
      <c r="N1279" s="98" t="s">
        <v>162</v>
      </c>
      <c r="O1279" s="46">
        <v>0.128</v>
      </c>
      <c r="P1279" s="46">
        <v>0.17599999999999999</v>
      </c>
      <c r="Q1279" s="46">
        <v>0.33100000000000002</v>
      </c>
      <c r="R1279" s="46">
        <v>0.39500000000000002</v>
      </c>
      <c r="S1279" s="46">
        <v>0.11</v>
      </c>
      <c r="T1279" s="46">
        <v>0.155</v>
      </c>
      <c r="U1279" s="46">
        <v>1.0999999999999999E-2</v>
      </c>
      <c r="V1279" s="46">
        <v>2.9000000000000001E-2</v>
      </c>
      <c r="W1279" s="46">
        <v>0.252</v>
      </c>
      <c r="X1279" s="46">
        <v>0.312</v>
      </c>
      <c r="Y1279" s="46">
        <v>1E-3</v>
      </c>
      <c r="Z1279" s="46">
        <v>8.0000000000000002E-3</v>
      </c>
      <c r="AA1279" s="46">
        <v>4.2999999999999997E-2</v>
      </c>
      <c r="AB1279" s="46">
        <v>7.4999999999999997E-2</v>
      </c>
      <c r="AC1279" s="46"/>
    </row>
    <row r="1280" spans="1:29" x14ac:dyDescent="0.25">
      <c r="A1280" s="98" t="s">
        <v>3757</v>
      </c>
      <c r="B1280" s="46" t="s">
        <v>162</v>
      </c>
      <c r="C1280" s="46">
        <v>0.33164128595600678</v>
      </c>
      <c r="D1280" s="46">
        <v>0.22165820642978004</v>
      </c>
      <c r="E1280" s="46">
        <v>8.1218274111675121E-2</v>
      </c>
      <c r="F1280" s="46">
        <v>0.12521150592216582</v>
      </c>
      <c r="G1280" s="46">
        <v>0.18443316412859559</v>
      </c>
      <c r="H1280" s="46">
        <v>1.015228426395939E-2</v>
      </c>
      <c r="I1280" s="46">
        <v>4.5685279187817257E-2</v>
      </c>
      <c r="J1280" s="46">
        <v>1</v>
      </c>
      <c r="K1280" s="98">
        <v>591</v>
      </c>
      <c r="L1280" s="98"/>
      <c r="M1280" s="98" t="s">
        <v>162</v>
      </c>
      <c r="N1280" s="98" t="s">
        <v>162</v>
      </c>
      <c r="O1280" s="46">
        <v>0.29499999999999998</v>
      </c>
      <c r="P1280" s="46">
        <v>0.371</v>
      </c>
      <c r="Q1280" s="46">
        <v>0.19</v>
      </c>
      <c r="R1280" s="46">
        <v>0.25700000000000001</v>
      </c>
      <c r="S1280" s="46">
        <v>6.2E-2</v>
      </c>
      <c r="T1280" s="46">
        <v>0.106</v>
      </c>
      <c r="U1280" s="46">
        <v>0.10100000000000001</v>
      </c>
      <c r="V1280" s="46">
        <v>0.154</v>
      </c>
      <c r="W1280" s="46">
        <v>0.155</v>
      </c>
      <c r="X1280" s="46">
        <v>0.218</v>
      </c>
      <c r="Y1280" s="46">
        <v>5.0000000000000001E-3</v>
      </c>
      <c r="Z1280" s="46">
        <v>2.1999999999999999E-2</v>
      </c>
      <c r="AA1280" s="46">
        <v>3.2000000000000001E-2</v>
      </c>
      <c r="AB1280" s="46">
        <v>6.6000000000000003E-2</v>
      </c>
      <c r="AC1280" s="46"/>
    </row>
    <row r="1281" spans="1:29" x14ac:dyDescent="0.25">
      <c r="A1281" s="98" t="s">
        <v>3758</v>
      </c>
      <c r="B1281" s="46" t="s">
        <v>162</v>
      </c>
      <c r="C1281" s="46">
        <v>0.11898016997167139</v>
      </c>
      <c r="D1281" s="46">
        <v>0.24787535410764872</v>
      </c>
      <c r="E1281" s="46">
        <v>0.10623229461756374</v>
      </c>
      <c r="F1281" s="46">
        <v>2.6912181303116147E-2</v>
      </c>
      <c r="G1281" s="46">
        <v>0.43626062322946174</v>
      </c>
      <c r="H1281" s="46">
        <v>2.1246458923512748E-2</v>
      </c>
      <c r="I1281" s="46">
        <v>4.2492917847025496E-2</v>
      </c>
      <c r="J1281" s="46">
        <v>0.99999999999999989</v>
      </c>
      <c r="K1281" s="98">
        <v>706</v>
      </c>
      <c r="L1281" s="98"/>
      <c r="M1281" s="98" t="s">
        <v>162</v>
      </c>
      <c r="N1281" s="98" t="s">
        <v>162</v>
      </c>
      <c r="O1281" s="46">
        <v>9.7000000000000003E-2</v>
      </c>
      <c r="P1281" s="46">
        <v>0.14499999999999999</v>
      </c>
      <c r="Q1281" s="46">
        <v>0.217</v>
      </c>
      <c r="R1281" s="46">
        <v>0.28100000000000003</v>
      </c>
      <c r="S1281" s="46">
        <v>8.5999999999999993E-2</v>
      </c>
      <c r="T1281" s="46">
        <v>0.13100000000000001</v>
      </c>
      <c r="U1281" s="46">
        <v>1.7000000000000001E-2</v>
      </c>
      <c r="V1281" s="46">
        <v>4.2000000000000003E-2</v>
      </c>
      <c r="W1281" s="46">
        <v>0.4</v>
      </c>
      <c r="X1281" s="46">
        <v>0.47299999999999998</v>
      </c>
      <c r="Y1281" s="46">
        <v>1.2999999999999999E-2</v>
      </c>
      <c r="Z1281" s="46">
        <v>3.5000000000000003E-2</v>
      </c>
      <c r="AA1281" s="46">
        <v>0.03</v>
      </c>
      <c r="AB1281" s="46">
        <v>0.06</v>
      </c>
      <c r="AC1281" s="46"/>
    </row>
    <row r="1282" spans="1:29" x14ac:dyDescent="0.25">
      <c r="A1282" s="98" t="s">
        <v>3759</v>
      </c>
      <c r="B1282" s="46" t="s">
        <v>162</v>
      </c>
      <c r="C1282" s="46">
        <v>0.26308010641442509</v>
      </c>
      <c r="D1282" s="46">
        <v>0.48714159030446347</v>
      </c>
      <c r="E1282" s="46">
        <v>8.0993201300620751E-2</v>
      </c>
      <c r="F1282" s="46">
        <v>1.1528229382205143E-2</v>
      </c>
      <c r="G1282" s="46">
        <v>9.0747856931717413E-2</v>
      </c>
      <c r="H1282" s="46">
        <v>2.3647650014779783E-3</v>
      </c>
      <c r="I1282" s="46">
        <v>6.4144250665090163E-2</v>
      </c>
      <c r="J1282" s="46">
        <v>1</v>
      </c>
      <c r="K1282" s="98">
        <v>3383</v>
      </c>
      <c r="L1282" s="98"/>
      <c r="M1282" s="98" t="s">
        <v>162</v>
      </c>
      <c r="N1282" s="98" t="s">
        <v>162</v>
      </c>
      <c r="O1282" s="46">
        <v>0.249</v>
      </c>
      <c r="P1282" s="46">
        <v>0.27800000000000002</v>
      </c>
      <c r="Q1282" s="46">
        <v>0.47</v>
      </c>
      <c r="R1282" s="46">
        <v>0.504</v>
      </c>
      <c r="S1282" s="46">
        <v>7.1999999999999995E-2</v>
      </c>
      <c r="T1282" s="46">
        <v>9.0999999999999998E-2</v>
      </c>
      <c r="U1282" s="46">
        <v>8.0000000000000002E-3</v>
      </c>
      <c r="V1282" s="46">
        <v>1.6E-2</v>
      </c>
      <c r="W1282" s="46">
        <v>8.2000000000000003E-2</v>
      </c>
      <c r="X1282" s="46">
        <v>0.10100000000000001</v>
      </c>
      <c r="Y1282" s="46">
        <v>1E-3</v>
      </c>
      <c r="Z1282" s="46">
        <v>5.0000000000000001E-3</v>
      </c>
      <c r="AA1282" s="46">
        <v>5.6000000000000001E-2</v>
      </c>
      <c r="AB1282" s="46">
        <v>7.2999999999999995E-2</v>
      </c>
      <c r="AC1282" s="46"/>
    </row>
    <row r="1283" spans="1:29" x14ac:dyDescent="0.25">
      <c r="A1283" s="98" t="s">
        <v>3760</v>
      </c>
      <c r="B1283" s="46" t="s">
        <v>162</v>
      </c>
      <c r="C1283" s="46">
        <v>0.3719298245614035</v>
      </c>
      <c r="D1283" s="46">
        <v>0.42280701754385963</v>
      </c>
      <c r="E1283" s="46">
        <v>5.9649122807017542E-2</v>
      </c>
      <c r="F1283" s="46">
        <v>2.2807017543859651E-2</v>
      </c>
      <c r="G1283" s="46">
        <v>6.1403508771929821E-2</v>
      </c>
      <c r="H1283" s="46">
        <v>7.0175438596491229E-3</v>
      </c>
      <c r="I1283" s="46">
        <v>5.4385964912280704E-2</v>
      </c>
      <c r="J1283" s="46">
        <v>1</v>
      </c>
      <c r="K1283" s="98">
        <v>570</v>
      </c>
      <c r="L1283" s="98"/>
      <c r="M1283" s="98" t="s">
        <v>162</v>
      </c>
      <c r="N1283" s="98" t="s">
        <v>162</v>
      </c>
      <c r="O1283" s="46">
        <v>0.33300000000000002</v>
      </c>
      <c r="P1283" s="46">
        <v>0.41199999999999998</v>
      </c>
      <c r="Q1283" s="46">
        <v>0.38300000000000001</v>
      </c>
      <c r="R1283" s="46">
        <v>0.46400000000000002</v>
      </c>
      <c r="S1283" s="46">
        <v>4.2999999999999997E-2</v>
      </c>
      <c r="T1283" s="46">
        <v>8.2000000000000003E-2</v>
      </c>
      <c r="U1283" s="46">
        <v>1.2999999999999999E-2</v>
      </c>
      <c r="V1283" s="46">
        <v>3.9E-2</v>
      </c>
      <c r="W1283" s="46">
        <v>4.3999999999999997E-2</v>
      </c>
      <c r="X1283" s="46">
        <v>8.4000000000000005E-2</v>
      </c>
      <c r="Y1283" s="46">
        <v>3.0000000000000001E-3</v>
      </c>
      <c r="Z1283" s="46">
        <v>1.7999999999999999E-2</v>
      </c>
      <c r="AA1283" s="46">
        <v>3.9E-2</v>
      </c>
      <c r="AB1283" s="46">
        <v>7.5999999999999998E-2</v>
      </c>
      <c r="AC1283" s="46"/>
    </row>
    <row r="1284" spans="1:29" x14ac:dyDescent="0.25">
      <c r="A1284" s="98" t="s">
        <v>3761</v>
      </c>
      <c r="B1284" s="46">
        <v>5.2326856441071976E-2</v>
      </c>
      <c r="C1284" s="46">
        <v>0.25360761436905127</v>
      </c>
      <c r="D1284" s="46">
        <v>0.30124128251239091</v>
      </c>
      <c r="E1284" s="46">
        <v>9.136365630071494E-2</v>
      </c>
      <c r="F1284" s="46">
        <v>2.3465941488661782E-2</v>
      </c>
      <c r="G1284" s="46">
        <v>0.21027238036755999</v>
      </c>
      <c r="H1284" s="46">
        <v>8.8600377209526737E-3</v>
      </c>
      <c r="I1284" s="46">
        <v>5.8862230799596474E-2</v>
      </c>
      <c r="J1284" s="46">
        <v>1</v>
      </c>
      <c r="K1284" s="98">
        <v>22799</v>
      </c>
      <c r="L1284" s="98"/>
      <c r="M1284" s="98">
        <v>0.05</v>
      </c>
      <c r="N1284" s="98">
        <v>5.5E-2</v>
      </c>
      <c r="O1284" s="46">
        <v>0.248</v>
      </c>
      <c r="P1284" s="46">
        <v>0.25900000000000001</v>
      </c>
      <c r="Q1284" s="46">
        <v>0.29499999999999998</v>
      </c>
      <c r="R1284" s="46">
        <v>0.307</v>
      </c>
      <c r="S1284" s="46">
        <v>8.7999999999999995E-2</v>
      </c>
      <c r="T1284" s="46">
        <v>9.5000000000000001E-2</v>
      </c>
      <c r="U1284" s="46">
        <v>2.1999999999999999E-2</v>
      </c>
      <c r="V1284" s="46">
        <v>2.5999999999999999E-2</v>
      </c>
      <c r="W1284" s="46">
        <v>0.20499999999999999</v>
      </c>
      <c r="X1284" s="46">
        <v>0.216</v>
      </c>
      <c r="Y1284" s="46">
        <v>8.0000000000000002E-3</v>
      </c>
      <c r="Z1284" s="46">
        <v>0.01</v>
      </c>
      <c r="AA1284" s="46">
        <v>5.6000000000000001E-2</v>
      </c>
      <c r="AB1284" s="46">
        <v>6.2E-2</v>
      </c>
      <c r="AC1284" s="46"/>
    </row>
    <row r="1285" spans="1:29" x14ac:dyDescent="0.25">
      <c r="A1285" s="98" t="s">
        <v>3762</v>
      </c>
      <c r="B1285" s="46" t="s">
        <v>162</v>
      </c>
      <c r="C1285" s="46">
        <v>0.16759776536312848</v>
      </c>
      <c r="D1285" s="46">
        <v>0.32774674115456237</v>
      </c>
      <c r="E1285" s="46">
        <v>0.1787709497206704</v>
      </c>
      <c r="F1285" s="46">
        <v>2.0484171322160148E-2</v>
      </c>
      <c r="G1285" s="46">
        <v>0.2532588454376164</v>
      </c>
      <c r="H1285" s="46">
        <v>1.11731843575419E-2</v>
      </c>
      <c r="I1285" s="46">
        <v>4.0968342644320296E-2</v>
      </c>
      <c r="J1285" s="46">
        <v>1</v>
      </c>
      <c r="K1285" s="98">
        <v>537</v>
      </c>
      <c r="L1285" s="98"/>
      <c r="M1285" s="98" t="s">
        <v>162</v>
      </c>
      <c r="N1285" s="98" t="s">
        <v>162</v>
      </c>
      <c r="O1285" s="46">
        <v>0.13800000000000001</v>
      </c>
      <c r="P1285" s="46">
        <v>0.20200000000000001</v>
      </c>
      <c r="Q1285" s="46">
        <v>0.28899999999999998</v>
      </c>
      <c r="R1285" s="46">
        <v>0.36899999999999999</v>
      </c>
      <c r="S1285" s="46">
        <v>0.14899999999999999</v>
      </c>
      <c r="T1285" s="46">
        <v>0.21299999999999999</v>
      </c>
      <c r="U1285" s="46">
        <v>1.0999999999999999E-2</v>
      </c>
      <c r="V1285" s="46">
        <v>3.5999999999999997E-2</v>
      </c>
      <c r="W1285" s="46">
        <v>0.218</v>
      </c>
      <c r="X1285" s="46">
        <v>0.29199999999999998</v>
      </c>
      <c r="Y1285" s="46">
        <v>5.0000000000000001E-3</v>
      </c>
      <c r="Z1285" s="46">
        <v>2.4E-2</v>
      </c>
      <c r="AA1285" s="46">
        <v>2.7E-2</v>
      </c>
      <c r="AB1285" s="46">
        <v>6.0999999999999999E-2</v>
      </c>
      <c r="AC1285" s="46"/>
    </row>
    <row r="1286" spans="1:29" x14ac:dyDescent="0.25">
      <c r="A1286" s="98" t="s">
        <v>3763</v>
      </c>
      <c r="B1286" s="46" t="s">
        <v>162</v>
      </c>
      <c r="C1286" s="46">
        <v>0.34832904884318766</v>
      </c>
      <c r="D1286" s="46">
        <v>0.25578406169665807</v>
      </c>
      <c r="E1286" s="46">
        <v>0.14395886889460155</v>
      </c>
      <c r="F1286" s="46">
        <v>3.7275064267352186E-2</v>
      </c>
      <c r="G1286" s="46">
        <v>0.17737789203084833</v>
      </c>
      <c r="H1286" s="46">
        <v>1.0282776349614395E-2</v>
      </c>
      <c r="I1286" s="46">
        <v>2.6992287917737789E-2</v>
      </c>
      <c r="J1286" s="46">
        <v>0.99999999999999989</v>
      </c>
      <c r="K1286" s="98">
        <v>778</v>
      </c>
      <c r="L1286" s="98"/>
      <c r="M1286" s="98" t="s">
        <v>162</v>
      </c>
      <c r="N1286" s="98" t="s">
        <v>162</v>
      </c>
      <c r="O1286" s="46">
        <v>0.316</v>
      </c>
      <c r="P1286" s="46">
        <v>0.38200000000000001</v>
      </c>
      <c r="Q1286" s="46">
        <v>0.22600000000000001</v>
      </c>
      <c r="R1286" s="46">
        <v>0.28799999999999998</v>
      </c>
      <c r="S1286" s="46">
        <v>0.121</v>
      </c>
      <c r="T1286" s="46">
        <v>0.17</v>
      </c>
      <c r="U1286" s="46">
        <v>2.5999999999999999E-2</v>
      </c>
      <c r="V1286" s="46">
        <v>5.2999999999999999E-2</v>
      </c>
      <c r="W1286" s="46">
        <v>0.152</v>
      </c>
      <c r="X1286" s="46">
        <v>0.20599999999999999</v>
      </c>
      <c r="Y1286" s="46">
        <v>5.0000000000000001E-3</v>
      </c>
      <c r="Z1286" s="46">
        <v>0.02</v>
      </c>
      <c r="AA1286" s="46">
        <v>1.7999999999999999E-2</v>
      </c>
      <c r="AB1286" s="46">
        <v>4.1000000000000002E-2</v>
      </c>
      <c r="AC1286" s="46"/>
    </row>
    <row r="1287" spans="1:29" x14ac:dyDescent="0.25">
      <c r="A1287" s="98" t="s">
        <v>3764</v>
      </c>
      <c r="B1287" s="46" t="s">
        <v>162</v>
      </c>
      <c r="C1287" s="46">
        <v>0.1140215716486903</v>
      </c>
      <c r="D1287" s="46">
        <v>0.20338983050847459</v>
      </c>
      <c r="E1287" s="46">
        <v>8.4745762711864403E-2</v>
      </c>
      <c r="F1287" s="46">
        <v>1.8489984591679508E-2</v>
      </c>
      <c r="G1287" s="46">
        <v>0.50847457627118642</v>
      </c>
      <c r="H1287" s="46">
        <v>2.1571648690292759E-2</v>
      </c>
      <c r="I1287" s="46">
        <v>4.930662557781202E-2</v>
      </c>
      <c r="J1287" s="46">
        <v>1</v>
      </c>
      <c r="K1287" s="98">
        <v>649</v>
      </c>
      <c r="L1287" s="98"/>
      <c r="M1287" s="98" t="s">
        <v>162</v>
      </c>
      <c r="N1287" s="98" t="s">
        <v>162</v>
      </c>
      <c r="O1287" s="46">
        <v>9.1999999999999998E-2</v>
      </c>
      <c r="P1287" s="46">
        <v>0.14099999999999999</v>
      </c>
      <c r="Q1287" s="46">
        <v>0.17399999999999999</v>
      </c>
      <c r="R1287" s="46">
        <v>0.23599999999999999</v>
      </c>
      <c r="S1287" s="46">
        <v>6.6000000000000003E-2</v>
      </c>
      <c r="T1287" s="46">
        <v>0.109</v>
      </c>
      <c r="U1287" s="46">
        <v>1.0999999999999999E-2</v>
      </c>
      <c r="V1287" s="46">
        <v>3.2000000000000001E-2</v>
      </c>
      <c r="W1287" s="46">
        <v>0.47</v>
      </c>
      <c r="X1287" s="46">
        <v>0.54700000000000004</v>
      </c>
      <c r="Y1287" s="46">
        <v>1.2999999999999999E-2</v>
      </c>
      <c r="Z1287" s="46">
        <v>3.5999999999999997E-2</v>
      </c>
      <c r="AA1287" s="46">
        <v>3.5000000000000003E-2</v>
      </c>
      <c r="AB1287" s="46">
        <v>6.9000000000000006E-2</v>
      </c>
      <c r="AC1287" s="46"/>
    </row>
    <row r="1288" spans="1:29" x14ac:dyDescent="0.25">
      <c r="A1288" s="98" t="s">
        <v>3765</v>
      </c>
      <c r="B1288" s="46">
        <v>0.12589413447782546</v>
      </c>
      <c r="C1288" s="46">
        <v>7.1530758226037196E-4</v>
      </c>
      <c r="D1288" s="46">
        <v>0.55150214592274682</v>
      </c>
      <c r="E1288" s="46">
        <v>0.28075822603719597</v>
      </c>
      <c r="F1288" s="46">
        <v>8.5836909871244635E-3</v>
      </c>
      <c r="G1288" s="46">
        <v>4.2918454935622317E-3</v>
      </c>
      <c r="H1288" s="46" t="s">
        <v>162</v>
      </c>
      <c r="I1288" s="46">
        <v>2.8254649499284693E-2</v>
      </c>
      <c r="J1288" s="46">
        <v>1</v>
      </c>
      <c r="K1288" s="98">
        <v>2796</v>
      </c>
      <c r="L1288" s="98"/>
      <c r="M1288" s="98">
        <v>0.114</v>
      </c>
      <c r="N1288" s="98">
        <v>0.13900000000000001</v>
      </c>
      <c r="O1288" s="46">
        <v>0</v>
      </c>
      <c r="P1288" s="46">
        <v>3.0000000000000001E-3</v>
      </c>
      <c r="Q1288" s="46">
        <v>0.53300000000000003</v>
      </c>
      <c r="R1288" s="46">
        <v>0.56999999999999995</v>
      </c>
      <c r="S1288" s="46">
        <v>0.26400000000000001</v>
      </c>
      <c r="T1288" s="46">
        <v>0.29799999999999999</v>
      </c>
      <c r="U1288" s="46">
        <v>6.0000000000000001E-3</v>
      </c>
      <c r="V1288" s="46">
        <v>1.2999999999999999E-2</v>
      </c>
      <c r="W1288" s="46">
        <v>2E-3</v>
      </c>
      <c r="X1288" s="46">
        <v>7.0000000000000001E-3</v>
      </c>
      <c r="Y1288" s="46" t="s">
        <v>162</v>
      </c>
      <c r="Z1288" s="46" t="s">
        <v>162</v>
      </c>
      <c r="AA1288" s="46">
        <v>2.3E-2</v>
      </c>
      <c r="AB1288" s="46">
        <v>3.5000000000000003E-2</v>
      </c>
      <c r="AC1288" s="46"/>
    </row>
    <row r="1289" spans="1:29" x14ac:dyDescent="0.25">
      <c r="A1289" s="98" t="s">
        <v>3766</v>
      </c>
      <c r="B1289" s="46">
        <v>7.0144414972001176E-2</v>
      </c>
      <c r="C1289" s="46">
        <v>0.28853521956970235</v>
      </c>
      <c r="D1289" s="46">
        <v>0.22487474211612143</v>
      </c>
      <c r="E1289" s="46">
        <v>9.0185676392572939E-2</v>
      </c>
      <c r="F1289" s="46">
        <v>5.5997642204538754E-2</v>
      </c>
      <c r="G1289" s="46">
        <v>0.23813734158561745</v>
      </c>
      <c r="H1289" s="46">
        <v>6.7786619510757443E-3</v>
      </c>
      <c r="I1289" s="46">
        <v>2.5346301208370173E-2</v>
      </c>
      <c r="J1289" s="46">
        <v>1</v>
      </c>
      <c r="K1289" s="98">
        <v>3393</v>
      </c>
      <c r="L1289" s="98"/>
      <c r="M1289" s="98">
        <v>6.2E-2</v>
      </c>
      <c r="N1289" s="98">
        <v>7.9000000000000001E-2</v>
      </c>
      <c r="O1289" s="46">
        <v>0.27400000000000002</v>
      </c>
      <c r="P1289" s="46">
        <v>0.30399999999999999</v>
      </c>
      <c r="Q1289" s="46">
        <v>0.21099999999999999</v>
      </c>
      <c r="R1289" s="46">
        <v>0.23899999999999999</v>
      </c>
      <c r="S1289" s="46">
        <v>8.1000000000000003E-2</v>
      </c>
      <c r="T1289" s="46">
        <v>0.1</v>
      </c>
      <c r="U1289" s="46">
        <v>4.9000000000000002E-2</v>
      </c>
      <c r="V1289" s="46">
        <v>6.4000000000000001E-2</v>
      </c>
      <c r="W1289" s="46">
        <v>0.224</v>
      </c>
      <c r="X1289" s="46">
        <v>0.253</v>
      </c>
      <c r="Y1289" s="46">
        <v>5.0000000000000001E-3</v>
      </c>
      <c r="Z1289" s="46">
        <v>0.01</v>
      </c>
      <c r="AA1289" s="46">
        <v>2.1000000000000001E-2</v>
      </c>
      <c r="AB1289" s="46">
        <v>3.1E-2</v>
      </c>
      <c r="AC1289" s="46"/>
    </row>
    <row r="1290" spans="1:29" x14ac:dyDescent="0.25">
      <c r="A1290" s="98" t="s">
        <v>3767</v>
      </c>
      <c r="B1290" s="46">
        <v>0.26874221668742215</v>
      </c>
      <c r="C1290" s="46">
        <v>0.46674968866749689</v>
      </c>
      <c r="D1290" s="46">
        <v>0.14047322540473225</v>
      </c>
      <c r="E1290" s="46">
        <v>3.7110834371108341E-2</v>
      </c>
      <c r="F1290" s="46">
        <v>3.4869240348692405E-3</v>
      </c>
      <c r="G1290" s="46">
        <v>4.7571606475716066E-2</v>
      </c>
      <c r="H1290" s="46">
        <v>4.2341220423412207E-3</v>
      </c>
      <c r="I1290" s="46">
        <v>3.1631382316313822E-2</v>
      </c>
      <c r="J1290" s="46">
        <v>0.99999999999999989</v>
      </c>
      <c r="K1290" s="98">
        <v>4015</v>
      </c>
      <c r="L1290" s="98"/>
      <c r="M1290" s="98">
        <v>0.255</v>
      </c>
      <c r="N1290" s="98">
        <v>0.28299999999999997</v>
      </c>
      <c r="O1290" s="46">
        <v>0.45100000000000001</v>
      </c>
      <c r="P1290" s="46">
        <v>0.48199999999999998</v>
      </c>
      <c r="Q1290" s="46">
        <v>0.13</v>
      </c>
      <c r="R1290" s="46">
        <v>0.152</v>
      </c>
      <c r="S1290" s="46">
        <v>3.2000000000000001E-2</v>
      </c>
      <c r="T1290" s="46">
        <v>4.2999999999999997E-2</v>
      </c>
      <c r="U1290" s="46">
        <v>2E-3</v>
      </c>
      <c r="V1290" s="46">
        <v>6.0000000000000001E-3</v>
      </c>
      <c r="W1290" s="46">
        <v>4.1000000000000002E-2</v>
      </c>
      <c r="X1290" s="46">
        <v>5.5E-2</v>
      </c>
      <c r="Y1290" s="46">
        <v>3.0000000000000001E-3</v>
      </c>
      <c r="Z1290" s="46">
        <v>7.0000000000000001E-3</v>
      </c>
      <c r="AA1290" s="46">
        <v>2.7E-2</v>
      </c>
      <c r="AB1290" s="46">
        <v>3.7999999999999999E-2</v>
      </c>
      <c r="AC1290" s="46"/>
    </row>
    <row r="1291" spans="1:29" x14ac:dyDescent="0.25">
      <c r="A1291" s="98" t="s">
        <v>3768</v>
      </c>
      <c r="B1291" s="46" t="s">
        <v>162</v>
      </c>
      <c r="C1291" s="46">
        <v>0.29310344827586204</v>
      </c>
      <c r="D1291" s="46">
        <v>0.19490254872563717</v>
      </c>
      <c r="E1291" s="46">
        <v>8.8080959520239879E-2</v>
      </c>
      <c r="F1291" s="46">
        <v>1.5742128935532233E-2</v>
      </c>
      <c r="G1291" s="46">
        <v>0.37556221889055474</v>
      </c>
      <c r="H1291" s="46">
        <v>3.7481259370314842E-3</v>
      </c>
      <c r="I1291" s="46">
        <v>2.886056971514243E-2</v>
      </c>
      <c r="J1291" s="46">
        <v>1</v>
      </c>
      <c r="K1291" s="98">
        <v>2668</v>
      </c>
      <c r="L1291" s="98"/>
      <c r="M1291" s="98" t="s">
        <v>162</v>
      </c>
      <c r="N1291" s="98" t="s">
        <v>162</v>
      </c>
      <c r="O1291" s="46">
        <v>0.27600000000000002</v>
      </c>
      <c r="P1291" s="46">
        <v>0.311</v>
      </c>
      <c r="Q1291" s="46">
        <v>0.18</v>
      </c>
      <c r="R1291" s="46">
        <v>0.21</v>
      </c>
      <c r="S1291" s="46">
        <v>7.8E-2</v>
      </c>
      <c r="T1291" s="46">
        <v>9.9000000000000005E-2</v>
      </c>
      <c r="U1291" s="46">
        <v>1.2E-2</v>
      </c>
      <c r="V1291" s="46">
        <v>2.1000000000000001E-2</v>
      </c>
      <c r="W1291" s="46">
        <v>0.35699999999999998</v>
      </c>
      <c r="X1291" s="46">
        <v>0.39400000000000002</v>
      </c>
      <c r="Y1291" s="46">
        <v>2E-3</v>
      </c>
      <c r="Z1291" s="46">
        <v>7.0000000000000001E-3</v>
      </c>
      <c r="AA1291" s="46">
        <v>2.3E-2</v>
      </c>
      <c r="AB1291" s="46">
        <v>3.5999999999999997E-2</v>
      </c>
      <c r="AC1291" s="46"/>
    </row>
    <row r="1292" spans="1:29" x14ac:dyDescent="0.25">
      <c r="A1292" s="98" t="s">
        <v>3769</v>
      </c>
      <c r="B1292" s="46" t="s">
        <v>162</v>
      </c>
      <c r="C1292" s="46">
        <v>0.43989769820971869</v>
      </c>
      <c r="D1292" s="46">
        <v>0.35549872122762149</v>
      </c>
      <c r="E1292" s="46">
        <v>6.8201193520886619E-2</v>
      </c>
      <c r="F1292" s="46">
        <v>1.1082693947144074E-2</v>
      </c>
      <c r="G1292" s="46">
        <v>2.0460358056265986E-2</v>
      </c>
      <c r="H1292" s="46">
        <v>8.5251491901108269E-4</v>
      </c>
      <c r="I1292" s="46">
        <v>0.10400682011935208</v>
      </c>
      <c r="J1292" s="46">
        <v>1</v>
      </c>
      <c r="K1292" s="98">
        <v>1173</v>
      </c>
      <c r="L1292" s="98"/>
      <c r="M1292" s="98" t="s">
        <v>162</v>
      </c>
      <c r="N1292" s="98" t="s">
        <v>162</v>
      </c>
      <c r="O1292" s="46">
        <v>0.41199999999999998</v>
      </c>
      <c r="P1292" s="46">
        <v>0.46800000000000003</v>
      </c>
      <c r="Q1292" s="46">
        <v>0.32900000000000001</v>
      </c>
      <c r="R1292" s="46">
        <v>0.38300000000000001</v>
      </c>
      <c r="S1292" s="46">
        <v>5.5E-2</v>
      </c>
      <c r="T1292" s="46">
        <v>8.4000000000000005E-2</v>
      </c>
      <c r="U1292" s="46">
        <v>6.0000000000000001E-3</v>
      </c>
      <c r="V1292" s="46">
        <v>1.9E-2</v>
      </c>
      <c r="W1292" s="46">
        <v>1.4E-2</v>
      </c>
      <c r="X1292" s="46">
        <v>0.03</v>
      </c>
      <c r="Y1292" s="46">
        <v>0</v>
      </c>
      <c r="Z1292" s="46">
        <v>5.0000000000000001E-3</v>
      </c>
      <c r="AA1292" s="46">
        <v>8.7999999999999995E-2</v>
      </c>
      <c r="AB1292" s="46">
        <v>0.123</v>
      </c>
      <c r="AC1292" s="46"/>
    </row>
    <row r="1293" spans="1:29" x14ac:dyDescent="0.25">
      <c r="A1293" s="98" t="s">
        <v>3770</v>
      </c>
      <c r="B1293" s="46" t="s">
        <v>162</v>
      </c>
      <c r="C1293" s="46">
        <v>0.20825335892514396</v>
      </c>
      <c r="D1293" s="46">
        <v>0.35412667946257198</v>
      </c>
      <c r="E1293" s="46">
        <v>0.12476007677543186</v>
      </c>
      <c r="F1293" s="46">
        <v>2.7831094049904029E-2</v>
      </c>
      <c r="G1293" s="46">
        <v>0.24760076775431861</v>
      </c>
      <c r="H1293" s="46">
        <v>1.9193857965451055E-3</v>
      </c>
      <c r="I1293" s="46">
        <v>3.5508637236084453E-2</v>
      </c>
      <c r="J1293" s="46">
        <v>1.0000000000000002</v>
      </c>
      <c r="K1293" s="98">
        <v>1042</v>
      </c>
      <c r="L1293" s="98"/>
      <c r="M1293" s="98" t="s">
        <v>162</v>
      </c>
      <c r="N1293" s="98" t="s">
        <v>162</v>
      </c>
      <c r="O1293" s="46">
        <v>0.185</v>
      </c>
      <c r="P1293" s="46">
        <v>0.23400000000000001</v>
      </c>
      <c r="Q1293" s="46">
        <v>0.32600000000000001</v>
      </c>
      <c r="R1293" s="46">
        <v>0.38400000000000001</v>
      </c>
      <c r="S1293" s="46">
        <v>0.106</v>
      </c>
      <c r="T1293" s="46">
        <v>0.14599999999999999</v>
      </c>
      <c r="U1293" s="46">
        <v>1.9E-2</v>
      </c>
      <c r="V1293" s="46">
        <v>0.04</v>
      </c>
      <c r="W1293" s="46">
        <v>0.222</v>
      </c>
      <c r="X1293" s="46">
        <v>0.27500000000000002</v>
      </c>
      <c r="Y1293" s="46">
        <v>1E-3</v>
      </c>
      <c r="Z1293" s="46">
        <v>7.0000000000000001E-3</v>
      </c>
      <c r="AA1293" s="46">
        <v>2.5999999999999999E-2</v>
      </c>
      <c r="AB1293" s="46">
        <v>4.9000000000000002E-2</v>
      </c>
      <c r="AC1293" s="46"/>
    </row>
    <row r="1294" spans="1:29" x14ac:dyDescent="0.25">
      <c r="A1294" s="98" t="s">
        <v>3771</v>
      </c>
      <c r="B1294" s="46" t="s">
        <v>162</v>
      </c>
      <c r="C1294" s="46">
        <v>0.35590551181102364</v>
      </c>
      <c r="D1294" s="46">
        <v>0.14173228346456693</v>
      </c>
      <c r="E1294" s="46">
        <v>0.10551181102362205</v>
      </c>
      <c r="F1294" s="46">
        <v>0.14173228346456693</v>
      </c>
      <c r="G1294" s="46">
        <v>0.22047244094488189</v>
      </c>
      <c r="H1294" s="46">
        <v>6.2992125984251968E-3</v>
      </c>
      <c r="I1294" s="46">
        <v>2.8346456692913385E-2</v>
      </c>
      <c r="J1294" s="46">
        <v>0.99999999999999989</v>
      </c>
      <c r="K1294" s="98">
        <v>635</v>
      </c>
      <c r="L1294" s="98"/>
      <c r="M1294" s="98" t="s">
        <v>162</v>
      </c>
      <c r="N1294" s="98" t="s">
        <v>162</v>
      </c>
      <c r="O1294" s="46">
        <v>0.32</v>
      </c>
      <c r="P1294" s="46">
        <v>0.39400000000000002</v>
      </c>
      <c r="Q1294" s="46">
        <v>0.11700000000000001</v>
      </c>
      <c r="R1294" s="46">
        <v>0.17100000000000001</v>
      </c>
      <c r="S1294" s="46">
        <v>8.4000000000000005E-2</v>
      </c>
      <c r="T1294" s="46">
        <v>0.13200000000000001</v>
      </c>
      <c r="U1294" s="46">
        <v>0.11700000000000001</v>
      </c>
      <c r="V1294" s="46">
        <v>0.17100000000000001</v>
      </c>
      <c r="W1294" s="46">
        <v>0.19</v>
      </c>
      <c r="X1294" s="46">
        <v>0.254</v>
      </c>
      <c r="Y1294" s="46">
        <v>2E-3</v>
      </c>
      <c r="Z1294" s="46">
        <v>1.6E-2</v>
      </c>
      <c r="AA1294" s="46">
        <v>1.7999999999999999E-2</v>
      </c>
      <c r="AB1294" s="46">
        <v>4.3999999999999997E-2</v>
      </c>
      <c r="AC1294" s="46"/>
    </row>
    <row r="1295" spans="1:29" x14ac:dyDescent="0.25">
      <c r="A1295" s="98" t="s">
        <v>3772</v>
      </c>
      <c r="B1295" s="46" t="s">
        <v>162</v>
      </c>
      <c r="C1295" s="46">
        <v>0.12242090784044017</v>
      </c>
      <c r="D1295" s="46">
        <v>0.20495185694635487</v>
      </c>
      <c r="E1295" s="46">
        <v>0.12104539202200826</v>
      </c>
      <c r="F1295" s="46">
        <v>4.951856946354883E-2</v>
      </c>
      <c r="G1295" s="46">
        <v>0.46217331499312242</v>
      </c>
      <c r="H1295" s="46">
        <v>4.1265474552957355E-3</v>
      </c>
      <c r="I1295" s="46">
        <v>3.5763411279229711E-2</v>
      </c>
      <c r="J1295" s="46">
        <v>1</v>
      </c>
      <c r="K1295" s="98">
        <v>727</v>
      </c>
      <c r="L1295" s="98"/>
      <c r="M1295" s="98" t="s">
        <v>162</v>
      </c>
      <c r="N1295" s="98" t="s">
        <v>162</v>
      </c>
      <c r="O1295" s="46">
        <v>0.10100000000000001</v>
      </c>
      <c r="P1295" s="46">
        <v>0.14799999999999999</v>
      </c>
      <c r="Q1295" s="46">
        <v>0.17699999999999999</v>
      </c>
      <c r="R1295" s="46">
        <v>0.23599999999999999</v>
      </c>
      <c r="S1295" s="46">
        <v>9.9000000000000005E-2</v>
      </c>
      <c r="T1295" s="46">
        <v>0.14699999999999999</v>
      </c>
      <c r="U1295" s="46">
        <v>3.5999999999999997E-2</v>
      </c>
      <c r="V1295" s="46">
        <v>6.8000000000000005E-2</v>
      </c>
      <c r="W1295" s="46">
        <v>0.42599999999999999</v>
      </c>
      <c r="X1295" s="46">
        <v>0.499</v>
      </c>
      <c r="Y1295" s="46">
        <v>1E-3</v>
      </c>
      <c r="Z1295" s="46">
        <v>1.2E-2</v>
      </c>
      <c r="AA1295" s="46">
        <v>2.5000000000000001E-2</v>
      </c>
      <c r="AB1295" s="46">
        <v>5.1999999999999998E-2</v>
      </c>
      <c r="AC1295" s="46"/>
    </row>
    <row r="1296" spans="1:29" x14ac:dyDescent="0.25">
      <c r="A1296" s="98" t="s">
        <v>3773</v>
      </c>
      <c r="B1296" s="46" t="s">
        <v>162</v>
      </c>
      <c r="C1296" s="46">
        <v>0.28629032258064518</v>
      </c>
      <c r="D1296" s="46">
        <v>0.4282258064516129</v>
      </c>
      <c r="E1296" s="46">
        <v>0.10725806451612903</v>
      </c>
      <c r="F1296" s="46">
        <v>3.0376344086021505E-2</v>
      </c>
      <c r="G1296" s="46">
        <v>9.6236559139784947E-2</v>
      </c>
      <c r="H1296" s="46">
        <v>2.4193548387096775E-3</v>
      </c>
      <c r="I1296" s="46">
        <v>4.9193548387096775E-2</v>
      </c>
      <c r="J1296" s="46">
        <v>1</v>
      </c>
      <c r="K1296" s="98">
        <v>3720</v>
      </c>
      <c r="L1296" s="98"/>
      <c r="M1296" s="98" t="s">
        <v>162</v>
      </c>
      <c r="N1296" s="98" t="s">
        <v>162</v>
      </c>
      <c r="O1296" s="46">
        <v>0.27200000000000002</v>
      </c>
      <c r="P1296" s="46">
        <v>0.30099999999999999</v>
      </c>
      <c r="Q1296" s="46">
        <v>0.41199999999999998</v>
      </c>
      <c r="R1296" s="46">
        <v>0.44400000000000001</v>
      </c>
      <c r="S1296" s="46">
        <v>9.8000000000000004E-2</v>
      </c>
      <c r="T1296" s="46">
        <v>0.11799999999999999</v>
      </c>
      <c r="U1296" s="46">
        <v>2.5000000000000001E-2</v>
      </c>
      <c r="V1296" s="46">
        <v>3.5999999999999997E-2</v>
      </c>
      <c r="W1296" s="46">
        <v>8.6999999999999994E-2</v>
      </c>
      <c r="X1296" s="46">
        <v>0.106</v>
      </c>
      <c r="Y1296" s="46">
        <v>1E-3</v>
      </c>
      <c r="Z1296" s="46">
        <v>5.0000000000000001E-3</v>
      </c>
      <c r="AA1296" s="46">
        <v>4.2999999999999997E-2</v>
      </c>
      <c r="AB1296" s="46">
        <v>5.7000000000000002E-2</v>
      </c>
      <c r="AC1296" s="46"/>
    </row>
    <row r="1297" spans="1:29" x14ac:dyDescent="0.25">
      <c r="A1297" s="98" t="s">
        <v>3774</v>
      </c>
      <c r="B1297" s="46" t="s">
        <v>162</v>
      </c>
      <c r="C1297" s="46">
        <v>0.46323529411764708</v>
      </c>
      <c r="D1297" s="46">
        <v>0.32205882352941179</v>
      </c>
      <c r="E1297" s="46">
        <v>7.3529411764705885E-2</v>
      </c>
      <c r="F1297" s="46">
        <v>1.6176470588235296E-2</v>
      </c>
      <c r="G1297" s="46">
        <v>9.2647058823529416E-2</v>
      </c>
      <c r="H1297" s="46">
        <v>4.4117647058823529E-3</v>
      </c>
      <c r="I1297" s="46">
        <v>2.7941176470588237E-2</v>
      </c>
      <c r="J1297" s="46">
        <v>1</v>
      </c>
      <c r="K1297" s="98">
        <v>680</v>
      </c>
      <c r="L1297" s="98"/>
      <c r="M1297" s="98" t="s">
        <v>162</v>
      </c>
      <c r="N1297" s="98" t="s">
        <v>162</v>
      </c>
      <c r="O1297" s="46">
        <v>0.42599999999999999</v>
      </c>
      <c r="P1297" s="46">
        <v>0.501</v>
      </c>
      <c r="Q1297" s="46">
        <v>0.28799999999999998</v>
      </c>
      <c r="R1297" s="46">
        <v>0.35799999999999998</v>
      </c>
      <c r="S1297" s="46">
        <v>5.6000000000000001E-2</v>
      </c>
      <c r="T1297" s="46">
        <v>9.6000000000000002E-2</v>
      </c>
      <c r="U1297" s="46">
        <v>8.9999999999999993E-3</v>
      </c>
      <c r="V1297" s="46">
        <v>2.9000000000000001E-2</v>
      </c>
      <c r="W1297" s="46">
        <v>7.2999999999999995E-2</v>
      </c>
      <c r="X1297" s="46">
        <v>0.11700000000000001</v>
      </c>
      <c r="Y1297" s="46">
        <v>2E-3</v>
      </c>
      <c r="Z1297" s="46">
        <v>1.2999999999999999E-2</v>
      </c>
      <c r="AA1297" s="46">
        <v>1.7999999999999999E-2</v>
      </c>
      <c r="AB1297" s="46">
        <v>4.2999999999999997E-2</v>
      </c>
      <c r="AC1297" s="46"/>
    </row>
    <row r="1298" spans="1:29" x14ac:dyDescent="0.25">
      <c r="A1298" s="98" t="s">
        <v>3775</v>
      </c>
      <c r="B1298" s="46">
        <v>5.3878486816965991E-2</v>
      </c>
      <c r="C1298" s="46">
        <v>0.29476499808941536</v>
      </c>
      <c r="D1298" s="46">
        <v>0.26201757737867787</v>
      </c>
      <c r="E1298" s="46">
        <v>0.10149025601834161</v>
      </c>
      <c r="F1298" s="46">
        <v>3.2747420710737489E-2</v>
      </c>
      <c r="G1298" s="46">
        <v>0.21432938479174626</v>
      </c>
      <c r="H1298" s="46">
        <v>4.700038211692778E-3</v>
      </c>
      <c r="I1298" s="46">
        <v>3.6071837982422618E-2</v>
      </c>
      <c r="J1298" s="46">
        <v>0.99999999999999989</v>
      </c>
      <c r="K1298" s="98">
        <v>26170</v>
      </c>
      <c r="L1298" s="98"/>
      <c r="M1298" s="98">
        <v>5.0999999999999997E-2</v>
      </c>
      <c r="N1298" s="98">
        <v>5.7000000000000002E-2</v>
      </c>
      <c r="O1298" s="46">
        <v>0.28899999999999998</v>
      </c>
      <c r="P1298" s="46">
        <v>0.3</v>
      </c>
      <c r="Q1298" s="46">
        <v>0.25700000000000001</v>
      </c>
      <c r="R1298" s="46">
        <v>0.26700000000000002</v>
      </c>
      <c r="S1298" s="46">
        <v>9.8000000000000004E-2</v>
      </c>
      <c r="T1298" s="46">
        <v>0.105</v>
      </c>
      <c r="U1298" s="46">
        <v>3.1E-2</v>
      </c>
      <c r="V1298" s="46">
        <v>3.5000000000000003E-2</v>
      </c>
      <c r="W1298" s="46">
        <v>0.20899999999999999</v>
      </c>
      <c r="X1298" s="46">
        <v>0.219</v>
      </c>
      <c r="Y1298" s="46">
        <v>4.0000000000000001E-3</v>
      </c>
      <c r="Z1298" s="46">
        <v>6.0000000000000001E-3</v>
      </c>
      <c r="AA1298" s="46">
        <v>3.4000000000000002E-2</v>
      </c>
      <c r="AB1298" s="46">
        <v>3.7999999999999999E-2</v>
      </c>
      <c r="AC1298" s="46"/>
    </row>
    <row r="1299" spans="1:29" x14ac:dyDescent="0.25">
      <c r="A1299" s="98" t="s">
        <v>3776</v>
      </c>
      <c r="B1299" s="46" t="s">
        <v>162</v>
      </c>
      <c r="C1299" s="46">
        <v>0.24358974358974358</v>
      </c>
      <c r="D1299" s="46">
        <v>0.26638176638176636</v>
      </c>
      <c r="E1299" s="46">
        <v>0.15954415954415954</v>
      </c>
      <c r="F1299" s="46">
        <v>2.9914529914529916E-2</v>
      </c>
      <c r="G1299" s="46">
        <v>0.27207977207977208</v>
      </c>
      <c r="H1299" s="46">
        <v>5.6980056980056983E-3</v>
      </c>
      <c r="I1299" s="46">
        <v>2.2792022792022793E-2</v>
      </c>
      <c r="J1299" s="46">
        <v>1</v>
      </c>
      <c r="K1299" s="98">
        <v>702</v>
      </c>
      <c r="L1299" s="98"/>
      <c r="M1299" s="98" t="s">
        <v>162</v>
      </c>
      <c r="N1299" s="98" t="s">
        <v>162</v>
      </c>
      <c r="O1299" s="46">
        <v>0.21299999999999999</v>
      </c>
      <c r="P1299" s="46">
        <v>0.27700000000000002</v>
      </c>
      <c r="Q1299" s="46">
        <v>0.23499999999999999</v>
      </c>
      <c r="R1299" s="46">
        <v>0.3</v>
      </c>
      <c r="S1299" s="46">
        <v>0.13400000000000001</v>
      </c>
      <c r="T1299" s="46">
        <v>0.188</v>
      </c>
      <c r="U1299" s="46">
        <v>0.02</v>
      </c>
      <c r="V1299" s="46">
        <v>4.4999999999999998E-2</v>
      </c>
      <c r="W1299" s="46">
        <v>0.24</v>
      </c>
      <c r="X1299" s="46">
        <v>0.30599999999999999</v>
      </c>
      <c r="Y1299" s="46">
        <v>2E-3</v>
      </c>
      <c r="Z1299" s="46">
        <v>1.4999999999999999E-2</v>
      </c>
      <c r="AA1299" s="46">
        <v>1.4E-2</v>
      </c>
      <c r="AB1299" s="46">
        <v>3.6999999999999998E-2</v>
      </c>
      <c r="AC1299" s="46"/>
    </row>
    <row r="1300" spans="1:29" x14ac:dyDescent="0.25">
      <c r="A1300" s="98" t="s">
        <v>3777</v>
      </c>
      <c r="B1300" s="46" t="s">
        <v>162</v>
      </c>
      <c r="C1300" s="46">
        <v>0.33128834355828218</v>
      </c>
      <c r="D1300" s="46">
        <v>0.21472392638036811</v>
      </c>
      <c r="E1300" s="46">
        <v>0.19018404907975461</v>
      </c>
      <c r="F1300" s="46">
        <v>5.5214723926380369E-2</v>
      </c>
      <c r="G1300" s="46">
        <v>0.15337423312883436</v>
      </c>
      <c r="H1300" s="46">
        <v>6.1349693251533744E-3</v>
      </c>
      <c r="I1300" s="46">
        <v>4.9079754601226995E-2</v>
      </c>
      <c r="J1300" s="46">
        <v>1</v>
      </c>
      <c r="K1300" s="98">
        <v>326</v>
      </c>
      <c r="L1300" s="98"/>
      <c r="M1300" s="98" t="s">
        <v>162</v>
      </c>
      <c r="N1300" s="98" t="s">
        <v>162</v>
      </c>
      <c r="O1300" s="46">
        <v>0.28199999999999997</v>
      </c>
      <c r="P1300" s="46">
        <v>0.38400000000000001</v>
      </c>
      <c r="Q1300" s="46">
        <v>0.17399999999999999</v>
      </c>
      <c r="R1300" s="46">
        <v>0.26200000000000001</v>
      </c>
      <c r="S1300" s="46">
        <v>0.151</v>
      </c>
      <c r="T1300" s="46">
        <v>0.23599999999999999</v>
      </c>
      <c r="U1300" s="46">
        <v>3.5000000000000003E-2</v>
      </c>
      <c r="V1300" s="46">
        <v>8.5999999999999993E-2</v>
      </c>
      <c r="W1300" s="46">
        <v>0.11799999999999999</v>
      </c>
      <c r="X1300" s="46">
        <v>0.19700000000000001</v>
      </c>
      <c r="Y1300" s="46">
        <v>2E-3</v>
      </c>
      <c r="Z1300" s="46">
        <v>2.1999999999999999E-2</v>
      </c>
      <c r="AA1300" s="46">
        <v>0.03</v>
      </c>
      <c r="AB1300" s="46">
        <v>7.8E-2</v>
      </c>
      <c r="AC1300" s="46"/>
    </row>
    <row r="1301" spans="1:29" x14ac:dyDescent="0.25">
      <c r="A1301" s="98" t="s">
        <v>3778</v>
      </c>
      <c r="B1301" s="46" t="s">
        <v>162</v>
      </c>
      <c r="C1301" s="46">
        <v>8.1339712918660281E-2</v>
      </c>
      <c r="D1301" s="46">
        <v>0.17703349282296652</v>
      </c>
      <c r="E1301" s="46">
        <v>0.14354066985645933</v>
      </c>
      <c r="F1301" s="46">
        <v>4.3062200956937802E-2</v>
      </c>
      <c r="G1301" s="46">
        <v>0.46889952153110048</v>
      </c>
      <c r="H1301" s="46">
        <v>2.8708133971291867E-2</v>
      </c>
      <c r="I1301" s="46">
        <v>5.7416267942583733E-2</v>
      </c>
      <c r="J1301" s="46">
        <v>1</v>
      </c>
      <c r="K1301" s="98">
        <v>209</v>
      </c>
      <c r="L1301" s="98"/>
      <c r="M1301" s="98" t="s">
        <v>162</v>
      </c>
      <c r="N1301" s="98" t="s">
        <v>162</v>
      </c>
      <c r="O1301" s="46">
        <v>5.0999999999999997E-2</v>
      </c>
      <c r="P1301" s="46">
        <v>0.126</v>
      </c>
      <c r="Q1301" s="46">
        <v>0.13100000000000001</v>
      </c>
      <c r="R1301" s="46">
        <v>0.23400000000000001</v>
      </c>
      <c r="S1301" s="46">
        <v>0.10199999999999999</v>
      </c>
      <c r="T1301" s="46">
        <v>0.19800000000000001</v>
      </c>
      <c r="U1301" s="46">
        <v>2.3E-2</v>
      </c>
      <c r="V1301" s="46">
        <v>0.08</v>
      </c>
      <c r="W1301" s="46">
        <v>0.40200000000000002</v>
      </c>
      <c r="X1301" s="46">
        <v>0.53700000000000003</v>
      </c>
      <c r="Y1301" s="46">
        <v>1.2999999999999999E-2</v>
      </c>
      <c r="Z1301" s="46">
        <v>6.0999999999999999E-2</v>
      </c>
      <c r="AA1301" s="46">
        <v>3.3000000000000002E-2</v>
      </c>
      <c r="AB1301" s="46">
        <v>9.8000000000000004E-2</v>
      </c>
      <c r="AC1301" s="46"/>
    </row>
    <row r="1302" spans="1:29" x14ac:dyDescent="0.25">
      <c r="A1302" s="98" t="s">
        <v>3779</v>
      </c>
      <c r="B1302" s="46">
        <v>2.4410089503661514E-3</v>
      </c>
      <c r="C1302" s="46">
        <v>8.1366965012205042E-4</v>
      </c>
      <c r="D1302" s="46">
        <v>0.61513425549227019</v>
      </c>
      <c r="E1302" s="46">
        <v>0.24165988608624897</v>
      </c>
      <c r="F1302" s="46">
        <v>9.7640358014646055E-3</v>
      </c>
      <c r="G1302" s="46">
        <v>8.1366965012205049E-3</v>
      </c>
      <c r="H1302" s="46" t="s">
        <v>162</v>
      </c>
      <c r="I1302" s="46">
        <v>0.12205044751830757</v>
      </c>
      <c r="J1302" s="46">
        <v>1</v>
      </c>
      <c r="K1302" s="98">
        <v>1229</v>
      </c>
      <c r="L1302" s="98"/>
      <c r="M1302" s="98">
        <v>1E-3</v>
      </c>
      <c r="N1302" s="98">
        <v>7.0000000000000001E-3</v>
      </c>
      <c r="O1302" s="46">
        <v>0</v>
      </c>
      <c r="P1302" s="46">
        <v>5.0000000000000001E-3</v>
      </c>
      <c r="Q1302" s="46">
        <v>0.58799999999999997</v>
      </c>
      <c r="R1302" s="46">
        <v>0.64200000000000002</v>
      </c>
      <c r="S1302" s="46">
        <v>0.219</v>
      </c>
      <c r="T1302" s="46">
        <v>0.26600000000000001</v>
      </c>
      <c r="U1302" s="46">
        <v>6.0000000000000001E-3</v>
      </c>
      <c r="V1302" s="46">
        <v>1.7000000000000001E-2</v>
      </c>
      <c r="W1302" s="46">
        <v>4.0000000000000001E-3</v>
      </c>
      <c r="X1302" s="46">
        <v>1.4999999999999999E-2</v>
      </c>
      <c r="Y1302" s="46" t="s">
        <v>162</v>
      </c>
      <c r="Z1302" s="46" t="s">
        <v>162</v>
      </c>
      <c r="AA1302" s="46">
        <v>0.105</v>
      </c>
      <c r="AB1302" s="46">
        <v>0.14199999999999999</v>
      </c>
      <c r="AC1302" s="46"/>
    </row>
    <row r="1303" spans="1:29" x14ac:dyDescent="0.25">
      <c r="A1303" s="98" t="s">
        <v>3780</v>
      </c>
      <c r="B1303" s="46">
        <v>4.9277824978759557E-2</v>
      </c>
      <c r="C1303" s="46">
        <v>0.23279524214103653</v>
      </c>
      <c r="D1303" s="46">
        <v>0.21580288870008496</v>
      </c>
      <c r="E1303" s="46">
        <v>0.1469838572642311</v>
      </c>
      <c r="F1303" s="46">
        <v>6.6270178419711126E-2</v>
      </c>
      <c r="G1303" s="46">
        <v>0.23534409515717927</v>
      </c>
      <c r="H1303" s="46">
        <v>3.3984706881903144E-3</v>
      </c>
      <c r="I1303" s="46">
        <v>5.0127442650807139E-2</v>
      </c>
      <c r="J1303" s="46">
        <v>1</v>
      </c>
      <c r="K1303" s="98">
        <v>1177</v>
      </c>
      <c r="L1303" s="98"/>
      <c r="M1303" s="98">
        <v>3.7999999999999999E-2</v>
      </c>
      <c r="N1303" s="98">
        <v>6.3E-2</v>
      </c>
      <c r="O1303" s="46">
        <v>0.21</v>
      </c>
      <c r="P1303" s="46">
        <v>0.25800000000000001</v>
      </c>
      <c r="Q1303" s="46">
        <v>0.193</v>
      </c>
      <c r="R1303" s="46">
        <v>0.24</v>
      </c>
      <c r="S1303" s="46">
        <v>0.128</v>
      </c>
      <c r="T1303" s="46">
        <v>0.16800000000000001</v>
      </c>
      <c r="U1303" s="46">
        <v>5.2999999999999999E-2</v>
      </c>
      <c r="V1303" s="46">
        <v>8.2000000000000003E-2</v>
      </c>
      <c r="W1303" s="46">
        <v>0.21199999999999999</v>
      </c>
      <c r="X1303" s="46">
        <v>0.26</v>
      </c>
      <c r="Y1303" s="46">
        <v>1E-3</v>
      </c>
      <c r="Z1303" s="46">
        <v>8.9999999999999993E-3</v>
      </c>
      <c r="AA1303" s="46">
        <v>3.9E-2</v>
      </c>
      <c r="AB1303" s="46">
        <v>6.4000000000000001E-2</v>
      </c>
      <c r="AC1303" s="46"/>
    </row>
    <row r="1304" spans="1:29" x14ac:dyDescent="0.25">
      <c r="A1304" s="98" t="s">
        <v>3781</v>
      </c>
      <c r="B1304" s="46">
        <v>0.24968474148802017</v>
      </c>
      <c r="C1304" s="46">
        <v>0.47162673392181587</v>
      </c>
      <c r="D1304" s="46">
        <v>0.12421185372005045</v>
      </c>
      <c r="E1304" s="46">
        <v>4.6027742749054225E-2</v>
      </c>
      <c r="F1304" s="46">
        <v>1.8915510718789407E-3</v>
      </c>
      <c r="G1304" s="46">
        <v>3.6569987389659518E-2</v>
      </c>
      <c r="H1304" s="46">
        <v>1.8915510718789407E-3</v>
      </c>
      <c r="I1304" s="46">
        <v>6.8095838587641871E-2</v>
      </c>
      <c r="J1304" s="46">
        <v>1</v>
      </c>
      <c r="K1304" s="98">
        <v>1586</v>
      </c>
      <c r="L1304" s="98"/>
      <c r="M1304" s="98">
        <v>0.22900000000000001</v>
      </c>
      <c r="N1304" s="98">
        <v>0.27200000000000002</v>
      </c>
      <c r="O1304" s="46">
        <v>0.44700000000000001</v>
      </c>
      <c r="P1304" s="46">
        <v>0.496</v>
      </c>
      <c r="Q1304" s="46">
        <v>0.109</v>
      </c>
      <c r="R1304" s="46">
        <v>0.14099999999999999</v>
      </c>
      <c r="S1304" s="46">
        <v>3.6999999999999998E-2</v>
      </c>
      <c r="T1304" s="46">
        <v>5.7000000000000002E-2</v>
      </c>
      <c r="U1304" s="46">
        <v>1E-3</v>
      </c>
      <c r="V1304" s="46">
        <v>6.0000000000000001E-3</v>
      </c>
      <c r="W1304" s="46">
        <v>2.8000000000000001E-2</v>
      </c>
      <c r="X1304" s="46">
        <v>4.7E-2</v>
      </c>
      <c r="Y1304" s="46">
        <v>1E-3</v>
      </c>
      <c r="Z1304" s="46">
        <v>6.0000000000000001E-3</v>
      </c>
      <c r="AA1304" s="46">
        <v>5.7000000000000002E-2</v>
      </c>
      <c r="AB1304" s="46">
        <v>8.2000000000000003E-2</v>
      </c>
      <c r="AC1304" s="46"/>
    </row>
    <row r="1305" spans="1:29" x14ac:dyDescent="0.25">
      <c r="A1305" s="98" t="s">
        <v>3782</v>
      </c>
      <c r="B1305" s="46" t="s">
        <v>162</v>
      </c>
      <c r="C1305" s="46">
        <v>0.21089808274470231</v>
      </c>
      <c r="D1305" s="46">
        <v>0.17356205852674067</v>
      </c>
      <c r="E1305" s="46">
        <v>0.17961654894046417</v>
      </c>
      <c r="F1305" s="46">
        <v>3.1281533804238142E-2</v>
      </c>
      <c r="G1305" s="46">
        <v>0.37033299697275479</v>
      </c>
      <c r="H1305" s="46">
        <v>2.0181634712411706E-3</v>
      </c>
      <c r="I1305" s="46">
        <v>3.2290615539858729E-2</v>
      </c>
      <c r="J1305" s="46">
        <v>1</v>
      </c>
      <c r="K1305" s="98">
        <v>991</v>
      </c>
      <c r="L1305" s="98"/>
      <c r="M1305" s="98" t="s">
        <v>162</v>
      </c>
      <c r="N1305" s="98" t="s">
        <v>162</v>
      </c>
      <c r="O1305" s="46">
        <v>0.187</v>
      </c>
      <c r="P1305" s="46">
        <v>0.23699999999999999</v>
      </c>
      <c r="Q1305" s="46">
        <v>0.151</v>
      </c>
      <c r="R1305" s="46">
        <v>0.19800000000000001</v>
      </c>
      <c r="S1305" s="46">
        <v>0.157</v>
      </c>
      <c r="T1305" s="46">
        <v>0.20499999999999999</v>
      </c>
      <c r="U1305" s="46">
        <v>2.1999999999999999E-2</v>
      </c>
      <c r="V1305" s="46">
        <v>4.3999999999999997E-2</v>
      </c>
      <c r="W1305" s="46">
        <v>0.34100000000000003</v>
      </c>
      <c r="X1305" s="46">
        <v>0.40100000000000002</v>
      </c>
      <c r="Y1305" s="46">
        <v>1E-3</v>
      </c>
      <c r="Z1305" s="46">
        <v>7.0000000000000001E-3</v>
      </c>
      <c r="AA1305" s="46">
        <v>2.3E-2</v>
      </c>
      <c r="AB1305" s="46">
        <v>4.4999999999999998E-2</v>
      </c>
      <c r="AC1305" s="46"/>
    </row>
    <row r="1306" spans="1:29" x14ac:dyDescent="0.25">
      <c r="A1306" s="98" t="s">
        <v>3783</v>
      </c>
      <c r="B1306" s="46" t="s">
        <v>162</v>
      </c>
      <c r="C1306" s="46">
        <v>0.43559718969555034</v>
      </c>
      <c r="D1306" s="46">
        <v>0.38641686182669788</v>
      </c>
      <c r="E1306" s="46">
        <v>6.5573770491803282E-2</v>
      </c>
      <c r="F1306" s="46">
        <v>4.6838407494145199E-3</v>
      </c>
      <c r="G1306" s="46">
        <v>1.1709601873536301E-2</v>
      </c>
      <c r="H1306" s="46" t="s">
        <v>162</v>
      </c>
      <c r="I1306" s="46">
        <v>9.6018735362997654E-2</v>
      </c>
      <c r="J1306" s="46">
        <v>1</v>
      </c>
      <c r="K1306" s="98">
        <v>427</v>
      </c>
      <c r="L1306" s="98"/>
      <c r="M1306" s="98" t="s">
        <v>162</v>
      </c>
      <c r="N1306" s="98" t="s">
        <v>162</v>
      </c>
      <c r="O1306" s="46">
        <v>0.38900000000000001</v>
      </c>
      <c r="P1306" s="46">
        <v>0.48299999999999998</v>
      </c>
      <c r="Q1306" s="46">
        <v>0.34100000000000003</v>
      </c>
      <c r="R1306" s="46">
        <v>0.433</v>
      </c>
      <c r="S1306" s="46">
        <v>4.5999999999999999E-2</v>
      </c>
      <c r="T1306" s="46">
        <v>9.2999999999999999E-2</v>
      </c>
      <c r="U1306" s="46">
        <v>1E-3</v>
      </c>
      <c r="V1306" s="46">
        <v>1.7000000000000001E-2</v>
      </c>
      <c r="W1306" s="46">
        <v>5.0000000000000001E-3</v>
      </c>
      <c r="X1306" s="46">
        <v>2.7E-2</v>
      </c>
      <c r="Y1306" s="46" t="s">
        <v>162</v>
      </c>
      <c r="Z1306" s="46" t="s">
        <v>162</v>
      </c>
      <c r="AA1306" s="46">
        <v>7.1999999999999995E-2</v>
      </c>
      <c r="AB1306" s="46">
        <v>0.128</v>
      </c>
      <c r="AC1306" s="46"/>
    </row>
    <row r="1307" spans="1:29" x14ac:dyDescent="0.25">
      <c r="A1307" s="98" t="s">
        <v>3784</v>
      </c>
      <c r="B1307" s="46" t="s">
        <v>162</v>
      </c>
      <c r="C1307" s="46">
        <v>0.17105263157894737</v>
      </c>
      <c r="D1307" s="46">
        <v>0.26578947368421052</v>
      </c>
      <c r="E1307" s="46">
        <v>0.19736842105263158</v>
      </c>
      <c r="F1307" s="46">
        <v>2.6315789473684209E-2</v>
      </c>
      <c r="G1307" s="46">
        <v>0.26578947368421052</v>
      </c>
      <c r="H1307" s="46" t="s">
        <v>162</v>
      </c>
      <c r="I1307" s="46">
        <v>7.3684210526315783E-2</v>
      </c>
      <c r="J1307" s="46">
        <v>1</v>
      </c>
      <c r="K1307" s="98">
        <v>380</v>
      </c>
      <c r="L1307" s="98"/>
      <c r="M1307" s="98" t="s">
        <v>162</v>
      </c>
      <c r="N1307" s="98" t="s">
        <v>162</v>
      </c>
      <c r="O1307" s="46">
        <v>0.13700000000000001</v>
      </c>
      <c r="P1307" s="46">
        <v>0.21199999999999999</v>
      </c>
      <c r="Q1307" s="46">
        <v>0.224</v>
      </c>
      <c r="R1307" s="46">
        <v>0.312</v>
      </c>
      <c r="S1307" s="46">
        <v>0.16</v>
      </c>
      <c r="T1307" s="46">
        <v>0.24</v>
      </c>
      <c r="U1307" s="46">
        <v>1.4E-2</v>
      </c>
      <c r="V1307" s="46">
        <v>4.8000000000000001E-2</v>
      </c>
      <c r="W1307" s="46">
        <v>0.224</v>
      </c>
      <c r="X1307" s="46">
        <v>0.312</v>
      </c>
      <c r="Y1307" s="46" t="s">
        <v>162</v>
      </c>
      <c r="Z1307" s="46" t="s">
        <v>162</v>
      </c>
      <c r="AA1307" s="46">
        <v>5.0999999999999997E-2</v>
      </c>
      <c r="AB1307" s="46">
        <v>0.104</v>
      </c>
      <c r="AC1307" s="46"/>
    </row>
    <row r="1308" spans="1:29" x14ac:dyDescent="0.25">
      <c r="A1308" s="98" t="s">
        <v>3785</v>
      </c>
      <c r="B1308" s="46" t="s">
        <v>162</v>
      </c>
      <c r="C1308" s="46">
        <v>0.36363636363636365</v>
      </c>
      <c r="D1308" s="46">
        <v>0.18181818181818182</v>
      </c>
      <c r="E1308" s="46">
        <v>0.10160427807486631</v>
      </c>
      <c r="F1308" s="46">
        <v>0.10695187165775401</v>
      </c>
      <c r="G1308" s="46">
        <v>0.20855614973262032</v>
      </c>
      <c r="H1308" s="46">
        <v>1.06951871657754E-2</v>
      </c>
      <c r="I1308" s="46">
        <v>2.6737967914438502E-2</v>
      </c>
      <c r="J1308" s="46">
        <v>0.99999999999999989</v>
      </c>
      <c r="K1308" s="98">
        <v>187</v>
      </c>
      <c r="L1308" s="98"/>
      <c r="M1308" s="98" t="s">
        <v>162</v>
      </c>
      <c r="N1308" s="98" t="s">
        <v>162</v>
      </c>
      <c r="O1308" s="46">
        <v>0.29799999999999999</v>
      </c>
      <c r="P1308" s="46">
        <v>0.435</v>
      </c>
      <c r="Q1308" s="46">
        <v>0.13300000000000001</v>
      </c>
      <c r="R1308" s="46">
        <v>0.24299999999999999</v>
      </c>
      <c r="S1308" s="46">
        <v>6.6000000000000003E-2</v>
      </c>
      <c r="T1308" s="46">
        <v>0.153</v>
      </c>
      <c r="U1308" s="46">
        <v>7.0000000000000007E-2</v>
      </c>
      <c r="V1308" s="46">
        <v>0.159</v>
      </c>
      <c r="W1308" s="46">
        <v>0.156</v>
      </c>
      <c r="X1308" s="46">
        <v>0.27200000000000002</v>
      </c>
      <c r="Y1308" s="46">
        <v>3.0000000000000001E-3</v>
      </c>
      <c r="Z1308" s="46">
        <v>3.7999999999999999E-2</v>
      </c>
      <c r="AA1308" s="46">
        <v>1.0999999999999999E-2</v>
      </c>
      <c r="AB1308" s="46">
        <v>6.0999999999999999E-2</v>
      </c>
      <c r="AC1308" s="46"/>
    </row>
    <row r="1309" spans="1:29" x14ac:dyDescent="0.25">
      <c r="A1309" s="98" t="s">
        <v>3786</v>
      </c>
      <c r="B1309" s="46" t="s">
        <v>162</v>
      </c>
      <c r="C1309" s="46">
        <v>0.15107913669064749</v>
      </c>
      <c r="D1309" s="46">
        <v>0.14748201438848921</v>
      </c>
      <c r="E1309" s="46">
        <v>0.19424460431654678</v>
      </c>
      <c r="F1309" s="46">
        <v>3.237410071942446E-2</v>
      </c>
      <c r="G1309" s="46">
        <v>0.44244604316546765</v>
      </c>
      <c r="H1309" s="46">
        <v>7.1942446043165471E-3</v>
      </c>
      <c r="I1309" s="46">
        <v>2.5179856115107913E-2</v>
      </c>
      <c r="J1309" s="46">
        <v>1</v>
      </c>
      <c r="K1309" s="98">
        <v>278</v>
      </c>
      <c r="L1309" s="98"/>
      <c r="M1309" s="98" t="s">
        <v>162</v>
      </c>
      <c r="N1309" s="98" t="s">
        <v>162</v>
      </c>
      <c r="O1309" s="46">
        <v>0.114</v>
      </c>
      <c r="P1309" s="46">
        <v>0.19800000000000001</v>
      </c>
      <c r="Q1309" s="46">
        <v>0.111</v>
      </c>
      <c r="R1309" s="46">
        <v>0.19400000000000001</v>
      </c>
      <c r="S1309" s="46">
        <v>0.152</v>
      </c>
      <c r="T1309" s="46">
        <v>0.245</v>
      </c>
      <c r="U1309" s="46">
        <v>1.7000000000000001E-2</v>
      </c>
      <c r="V1309" s="46">
        <v>0.06</v>
      </c>
      <c r="W1309" s="46">
        <v>0.38500000000000001</v>
      </c>
      <c r="X1309" s="46">
        <v>0.501</v>
      </c>
      <c r="Y1309" s="46">
        <v>2E-3</v>
      </c>
      <c r="Z1309" s="46">
        <v>2.5999999999999999E-2</v>
      </c>
      <c r="AA1309" s="46">
        <v>1.2E-2</v>
      </c>
      <c r="AB1309" s="46">
        <v>5.0999999999999997E-2</v>
      </c>
      <c r="AC1309" s="46"/>
    </row>
    <row r="1310" spans="1:29" x14ac:dyDescent="0.25">
      <c r="A1310" s="98" t="s">
        <v>3787</v>
      </c>
      <c r="B1310" s="46" t="s">
        <v>162</v>
      </c>
      <c r="C1310" s="46">
        <v>0.32535527299925204</v>
      </c>
      <c r="D1310" s="46">
        <v>0.33657442034405383</v>
      </c>
      <c r="E1310" s="46">
        <v>0.14584891548242335</v>
      </c>
      <c r="F1310" s="46">
        <v>2.9169783096484669E-2</v>
      </c>
      <c r="G1310" s="46">
        <v>0.1099476439790576</v>
      </c>
      <c r="H1310" s="46" t="s">
        <v>162</v>
      </c>
      <c r="I1310" s="46">
        <v>5.3103964098728494E-2</v>
      </c>
      <c r="J1310" s="46">
        <v>1</v>
      </c>
      <c r="K1310" s="98">
        <v>1337</v>
      </c>
      <c r="L1310" s="98"/>
      <c r="M1310" s="98" t="s">
        <v>162</v>
      </c>
      <c r="N1310" s="98" t="s">
        <v>162</v>
      </c>
      <c r="O1310" s="46">
        <v>0.30099999999999999</v>
      </c>
      <c r="P1310" s="46">
        <v>0.35099999999999998</v>
      </c>
      <c r="Q1310" s="46">
        <v>0.312</v>
      </c>
      <c r="R1310" s="46">
        <v>0.36199999999999999</v>
      </c>
      <c r="S1310" s="46">
        <v>0.128</v>
      </c>
      <c r="T1310" s="46">
        <v>0.16600000000000001</v>
      </c>
      <c r="U1310" s="46">
        <v>2.1000000000000001E-2</v>
      </c>
      <c r="V1310" s="46">
        <v>0.04</v>
      </c>
      <c r="W1310" s="46">
        <v>9.4E-2</v>
      </c>
      <c r="X1310" s="46">
        <v>0.128</v>
      </c>
      <c r="Y1310" s="46" t="s">
        <v>162</v>
      </c>
      <c r="Z1310" s="46" t="s">
        <v>162</v>
      </c>
      <c r="AA1310" s="46">
        <v>4.2000000000000003E-2</v>
      </c>
      <c r="AB1310" s="46">
        <v>6.6000000000000003E-2</v>
      </c>
      <c r="AC1310" s="46"/>
    </row>
    <row r="1311" spans="1:29" x14ac:dyDescent="0.25">
      <c r="A1311" s="98" t="s">
        <v>3788</v>
      </c>
      <c r="B1311" s="46" t="s">
        <v>162</v>
      </c>
      <c r="C1311" s="46">
        <v>0.36651583710407237</v>
      </c>
      <c r="D1311" s="46">
        <v>0.34841628959276016</v>
      </c>
      <c r="E1311" s="46">
        <v>0.10407239819004525</v>
      </c>
      <c r="F1311" s="46">
        <v>9.0497737556561094E-3</v>
      </c>
      <c r="G1311" s="46">
        <v>0.10859728506787331</v>
      </c>
      <c r="H1311" s="46">
        <v>9.0497737556561094E-3</v>
      </c>
      <c r="I1311" s="46">
        <v>5.4298642533936653E-2</v>
      </c>
      <c r="J1311" s="46">
        <v>0.99999999999999978</v>
      </c>
      <c r="K1311" s="98">
        <v>221</v>
      </c>
      <c r="L1311" s="98"/>
      <c r="M1311" s="98" t="s">
        <v>162</v>
      </c>
      <c r="N1311" s="98" t="s">
        <v>162</v>
      </c>
      <c r="O1311" s="46">
        <v>0.30599999999999999</v>
      </c>
      <c r="P1311" s="46">
        <v>0.432</v>
      </c>
      <c r="Q1311" s="46">
        <v>0.28899999999999998</v>
      </c>
      <c r="R1311" s="46">
        <v>0.41299999999999998</v>
      </c>
      <c r="S1311" s="46">
        <v>7.0000000000000007E-2</v>
      </c>
      <c r="T1311" s="46">
        <v>0.151</v>
      </c>
      <c r="U1311" s="46">
        <v>2E-3</v>
      </c>
      <c r="V1311" s="46">
        <v>3.2000000000000001E-2</v>
      </c>
      <c r="W1311" s="46">
        <v>7.3999999999999996E-2</v>
      </c>
      <c r="X1311" s="46">
        <v>0.156</v>
      </c>
      <c r="Y1311" s="46">
        <v>2E-3</v>
      </c>
      <c r="Z1311" s="46">
        <v>3.2000000000000001E-2</v>
      </c>
      <c r="AA1311" s="46">
        <v>3.1E-2</v>
      </c>
      <c r="AB1311" s="46">
        <v>9.1999999999999998E-2</v>
      </c>
      <c r="AC1311" s="46"/>
    </row>
    <row r="1312" spans="1:29" x14ac:dyDescent="0.25">
      <c r="A1312" s="98" t="s">
        <v>3789</v>
      </c>
      <c r="B1312" s="46">
        <v>4.9853678929765888E-2</v>
      </c>
      <c r="C1312" s="46">
        <v>0.27226170568561875</v>
      </c>
      <c r="D1312" s="46">
        <v>0.22826086956521738</v>
      </c>
      <c r="E1312" s="46">
        <v>0.15123327759197325</v>
      </c>
      <c r="F1312" s="46">
        <v>3.3026755852842808E-2</v>
      </c>
      <c r="G1312" s="46">
        <v>0.20579013377926422</v>
      </c>
      <c r="H1312" s="46">
        <v>3.1354515050167225E-3</v>
      </c>
      <c r="I1312" s="46">
        <v>5.6438127090301E-2</v>
      </c>
      <c r="J1312" s="46">
        <v>1</v>
      </c>
      <c r="K1312" s="98">
        <v>9568</v>
      </c>
      <c r="L1312" s="98"/>
      <c r="M1312" s="98">
        <v>4.5999999999999999E-2</v>
      </c>
      <c r="N1312" s="98">
        <v>5.3999999999999999E-2</v>
      </c>
      <c r="O1312" s="46">
        <v>0.26300000000000001</v>
      </c>
      <c r="P1312" s="46">
        <v>0.28100000000000003</v>
      </c>
      <c r="Q1312" s="46">
        <v>0.22</v>
      </c>
      <c r="R1312" s="46">
        <v>0.23699999999999999</v>
      </c>
      <c r="S1312" s="46">
        <v>0.14399999999999999</v>
      </c>
      <c r="T1312" s="46">
        <v>0.159</v>
      </c>
      <c r="U1312" s="46">
        <v>0.03</v>
      </c>
      <c r="V1312" s="46">
        <v>3.6999999999999998E-2</v>
      </c>
      <c r="W1312" s="46">
        <v>0.19800000000000001</v>
      </c>
      <c r="X1312" s="46">
        <v>0.214</v>
      </c>
      <c r="Y1312" s="46">
        <v>2E-3</v>
      </c>
      <c r="Z1312" s="46">
        <v>4.0000000000000001E-3</v>
      </c>
      <c r="AA1312" s="46">
        <v>5.1999999999999998E-2</v>
      </c>
      <c r="AB1312" s="46">
        <v>6.0999999999999999E-2</v>
      </c>
      <c r="AC1312" s="46"/>
    </row>
    <row r="1313" spans="1:29" x14ac:dyDescent="0.25">
      <c r="A1313" s="98" t="s">
        <v>3790</v>
      </c>
      <c r="B1313" s="46" t="s">
        <v>162</v>
      </c>
      <c r="C1313" s="46">
        <v>0.18442622950819673</v>
      </c>
      <c r="D1313" s="46">
        <v>0.20081967213114754</v>
      </c>
      <c r="E1313" s="46">
        <v>0.25</v>
      </c>
      <c r="F1313" s="46">
        <v>4.0983606557377046E-2</v>
      </c>
      <c r="G1313" s="46">
        <v>0.26639344262295084</v>
      </c>
      <c r="H1313" s="46" t="s">
        <v>162</v>
      </c>
      <c r="I1313" s="46">
        <v>5.737704918032787E-2</v>
      </c>
      <c r="J1313" s="46">
        <v>1</v>
      </c>
      <c r="K1313" s="98">
        <v>244</v>
      </c>
      <c r="L1313" s="98"/>
      <c r="M1313" s="98" t="s">
        <v>162</v>
      </c>
      <c r="N1313" s="98" t="s">
        <v>162</v>
      </c>
      <c r="O1313" s="46">
        <v>0.14099999999999999</v>
      </c>
      <c r="P1313" s="46">
        <v>0.23799999999999999</v>
      </c>
      <c r="Q1313" s="46">
        <v>0.155</v>
      </c>
      <c r="R1313" s="46">
        <v>0.25600000000000001</v>
      </c>
      <c r="S1313" s="46">
        <v>0.2</v>
      </c>
      <c r="T1313" s="46">
        <v>0.308</v>
      </c>
      <c r="U1313" s="46">
        <v>2.1999999999999999E-2</v>
      </c>
      <c r="V1313" s="46">
        <v>7.3999999999999996E-2</v>
      </c>
      <c r="W1313" s="46">
        <v>0.215</v>
      </c>
      <c r="X1313" s="46">
        <v>0.32500000000000001</v>
      </c>
      <c r="Y1313" s="46" t="s">
        <v>162</v>
      </c>
      <c r="Z1313" s="46" t="s">
        <v>162</v>
      </c>
      <c r="AA1313" s="46">
        <v>3.4000000000000002E-2</v>
      </c>
      <c r="AB1313" s="46">
        <v>9.4E-2</v>
      </c>
      <c r="AC1313" s="46"/>
    </row>
    <row r="1314" spans="1:29" x14ac:dyDescent="0.25">
      <c r="A1314" s="98" t="s">
        <v>3791</v>
      </c>
      <c r="B1314" s="46" t="s">
        <v>162</v>
      </c>
      <c r="C1314" s="46">
        <v>0.31906614785992216</v>
      </c>
      <c r="D1314" s="46">
        <v>0.26070038910505838</v>
      </c>
      <c r="E1314" s="46">
        <v>0.14007782101167315</v>
      </c>
      <c r="F1314" s="46">
        <v>4.085603112840467E-2</v>
      </c>
      <c r="G1314" s="46">
        <v>0.21984435797665369</v>
      </c>
      <c r="H1314" s="46">
        <v>1.9455252918287938E-3</v>
      </c>
      <c r="I1314" s="46">
        <v>1.7509727626459144E-2</v>
      </c>
      <c r="J1314" s="46">
        <v>0.99999999999999989</v>
      </c>
      <c r="K1314" s="98">
        <v>514</v>
      </c>
      <c r="L1314" s="98"/>
      <c r="M1314" s="98" t="s">
        <v>162</v>
      </c>
      <c r="N1314" s="98" t="s">
        <v>162</v>
      </c>
      <c r="O1314" s="46">
        <v>0.28000000000000003</v>
      </c>
      <c r="P1314" s="46">
        <v>0.36099999999999999</v>
      </c>
      <c r="Q1314" s="46">
        <v>0.22500000000000001</v>
      </c>
      <c r="R1314" s="46">
        <v>0.3</v>
      </c>
      <c r="S1314" s="46">
        <v>0.113</v>
      </c>
      <c r="T1314" s="46">
        <v>0.17299999999999999</v>
      </c>
      <c r="U1314" s="46">
        <v>2.7E-2</v>
      </c>
      <c r="V1314" s="46">
        <v>6.2E-2</v>
      </c>
      <c r="W1314" s="46">
        <v>0.186</v>
      </c>
      <c r="X1314" s="46">
        <v>0.25800000000000001</v>
      </c>
      <c r="Y1314" s="46">
        <v>0</v>
      </c>
      <c r="Z1314" s="46">
        <v>1.0999999999999999E-2</v>
      </c>
      <c r="AA1314" s="46">
        <v>8.9999999999999993E-3</v>
      </c>
      <c r="AB1314" s="46">
        <v>3.3000000000000002E-2</v>
      </c>
      <c r="AC1314" s="46"/>
    </row>
    <row r="1315" spans="1:29" x14ac:dyDescent="0.25">
      <c r="A1315" s="98" t="s">
        <v>3792</v>
      </c>
      <c r="B1315" s="46" t="s">
        <v>162</v>
      </c>
      <c r="C1315" s="46">
        <v>8.5227272727272721E-2</v>
      </c>
      <c r="D1315" s="46">
        <v>0.21306818181818182</v>
      </c>
      <c r="E1315" s="46">
        <v>9.375E-2</v>
      </c>
      <c r="F1315" s="46">
        <v>1.1363636363636364E-2</v>
      </c>
      <c r="G1315" s="46">
        <v>0.55113636363636365</v>
      </c>
      <c r="H1315" s="46">
        <v>1.1363636363636364E-2</v>
      </c>
      <c r="I1315" s="46">
        <v>3.4090909090909088E-2</v>
      </c>
      <c r="J1315" s="46">
        <v>1</v>
      </c>
      <c r="K1315" s="98">
        <v>352</v>
      </c>
      <c r="L1315" s="98"/>
      <c r="M1315" s="98" t="s">
        <v>162</v>
      </c>
      <c r="N1315" s="98" t="s">
        <v>162</v>
      </c>
      <c r="O1315" s="46">
        <v>0.06</v>
      </c>
      <c r="P1315" s="46">
        <v>0.11899999999999999</v>
      </c>
      <c r="Q1315" s="46">
        <v>0.17399999999999999</v>
      </c>
      <c r="R1315" s="46">
        <v>0.25900000000000001</v>
      </c>
      <c r="S1315" s="46">
        <v>6.8000000000000005E-2</v>
      </c>
      <c r="T1315" s="46">
        <v>0.129</v>
      </c>
      <c r="U1315" s="46">
        <v>4.0000000000000001E-3</v>
      </c>
      <c r="V1315" s="46">
        <v>2.9000000000000001E-2</v>
      </c>
      <c r="W1315" s="46">
        <v>0.499</v>
      </c>
      <c r="X1315" s="46">
        <v>0.60199999999999998</v>
      </c>
      <c r="Y1315" s="46">
        <v>4.0000000000000001E-3</v>
      </c>
      <c r="Z1315" s="46">
        <v>2.9000000000000001E-2</v>
      </c>
      <c r="AA1315" s="46">
        <v>0.02</v>
      </c>
      <c r="AB1315" s="46">
        <v>5.8999999999999997E-2</v>
      </c>
      <c r="AC1315" s="46"/>
    </row>
    <row r="1316" spans="1:29" x14ac:dyDescent="0.25">
      <c r="A1316" s="98" t="s">
        <v>3793</v>
      </c>
      <c r="B1316" s="46">
        <v>0.13237139272271017</v>
      </c>
      <c r="C1316" s="46">
        <v>6.2735257214554575E-4</v>
      </c>
      <c r="D1316" s="46">
        <v>0.59473023839397743</v>
      </c>
      <c r="E1316" s="46">
        <v>0.23964868255959851</v>
      </c>
      <c r="F1316" s="46">
        <v>1.8820577164366374E-3</v>
      </c>
      <c r="G1316" s="46">
        <v>7.5282308657465494E-3</v>
      </c>
      <c r="H1316" s="46" t="s">
        <v>162</v>
      </c>
      <c r="I1316" s="46">
        <v>2.3212045169385194E-2</v>
      </c>
      <c r="J1316" s="46">
        <v>1</v>
      </c>
      <c r="K1316" s="98">
        <v>1594</v>
      </c>
      <c r="L1316" s="98"/>
      <c r="M1316" s="98">
        <v>0.11700000000000001</v>
      </c>
      <c r="N1316" s="98">
        <v>0.15</v>
      </c>
      <c r="O1316" s="46">
        <v>0</v>
      </c>
      <c r="P1316" s="46">
        <v>4.0000000000000001E-3</v>
      </c>
      <c r="Q1316" s="46">
        <v>0.56999999999999995</v>
      </c>
      <c r="R1316" s="46">
        <v>0.61899999999999999</v>
      </c>
      <c r="S1316" s="46">
        <v>0.219</v>
      </c>
      <c r="T1316" s="46">
        <v>0.26100000000000001</v>
      </c>
      <c r="U1316" s="46">
        <v>1E-3</v>
      </c>
      <c r="V1316" s="46">
        <v>6.0000000000000001E-3</v>
      </c>
      <c r="W1316" s="46">
        <v>4.0000000000000001E-3</v>
      </c>
      <c r="X1316" s="46">
        <v>1.2999999999999999E-2</v>
      </c>
      <c r="Y1316" s="46" t="s">
        <v>162</v>
      </c>
      <c r="Z1316" s="46" t="s">
        <v>162</v>
      </c>
      <c r="AA1316" s="46">
        <v>1.7000000000000001E-2</v>
      </c>
      <c r="AB1316" s="46">
        <v>3.2000000000000001E-2</v>
      </c>
      <c r="AC1316" s="46"/>
    </row>
    <row r="1317" spans="1:29" x14ac:dyDescent="0.25">
      <c r="A1317" s="98" t="s">
        <v>3794</v>
      </c>
      <c r="B1317" s="46">
        <v>8.3594566353187044E-2</v>
      </c>
      <c r="C1317" s="46">
        <v>0.2445141065830721</v>
      </c>
      <c r="D1317" s="46">
        <v>0.24399164054336467</v>
      </c>
      <c r="E1317" s="46">
        <v>9.3521421107628011E-2</v>
      </c>
      <c r="F1317" s="46">
        <v>5.4336468129571575E-2</v>
      </c>
      <c r="G1317" s="46">
        <v>0.24817136886102403</v>
      </c>
      <c r="H1317" s="46">
        <v>3.6572622779519333E-3</v>
      </c>
      <c r="I1317" s="46">
        <v>2.8213166144200628E-2</v>
      </c>
      <c r="J1317" s="46">
        <v>0.99999999999999989</v>
      </c>
      <c r="K1317" s="98">
        <v>1914</v>
      </c>
      <c r="L1317" s="98"/>
      <c r="M1317" s="98">
        <v>7.1999999999999995E-2</v>
      </c>
      <c r="N1317" s="98">
        <v>9.7000000000000003E-2</v>
      </c>
      <c r="O1317" s="46">
        <v>0.22600000000000001</v>
      </c>
      <c r="P1317" s="46">
        <v>0.26400000000000001</v>
      </c>
      <c r="Q1317" s="46">
        <v>0.22500000000000001</v>
      </c>
      <c r="R1317" s="46">
        <v>0.26400000000000001</v>
      </c>
      <c r="S1317" s="46">
        <v>8.1000000000000003E-2</v>
      </c>
      <c r="T1317" s="46">
        <v>0.107</v>
      </c>
      <c r="U1317" s="46">
        <v>4.4999999999999998E-2</v>
      </c>
      <c r="V1317" s="46">
        <v>6.5000000000000002E-2</v>
      </c>
      <c r="W1317" s="46">
        <v>0.22900000000000001</v>
      </c>
      <c r="X1317" s="46">
        <v>0.26800000000000002</v>
      </c>
      <c r="Y1317" s="46">
        <v>2E-3</v>
      </c>
      <c r="Z1317" s="46">
        <v>8.0000000000000002E-3</v>
      </c>
      <c r="AA1317" s="46">
        <v>2.1999999999999999E-2</v>
      </c>
      <c r="AB1317" s="46">
        <v>3.6999999999999998E-2</v>
      </c>
      <c r="AC1317" s="46"/>
    </row>
    <row r="1318" spans="1:29" x14ac:dyDescent="0.25">
      <c r="A1318" s="98" t="s">
        <v>3795</v>
      </c>
      <c r="B1318" s="46">
        <v>0.30440470998691671</v>
      </c>
      <c r="C1318" s="46">
        <v>0.44875708678587006</v>
      </c>
      <c r="D1318" s="46">
        <v>0.12516354121238552</v>
      </c>
      <c r="E1318" s="46">
        <v>3.5761011774967294E-2</v>
      </c>
      <c r="F1318" s="46">
        <v>3.4888791975577847E-3</v>
      </c>
      <c r="G1318" s="46">
        <v>4.5791539467945924E-2</v>
      </c>
      <c r="H1318" s="46">
        <v>8.7221979938944616E-4</v>
      </c>
      <c r="I1318" s="46">
        <v>3.5761011774967294E-2</v>
      </c>
      <c r="J1318" s="46">
        <v>1</v>
      </c>
      <c r="K1318" s="98">
        <v>2293</v>
      </c>
      <c r="L1318" s="98"/>
      <c r="M1318" s="98">
        <v>0.28599999999999998</v>
      </c>
      <c r="N1318" s="98">
        <v>0.32400000000000001</v>
      </c>
      <c r="O1318" s="46">
        <v>0.42899999999999999</v>
      </c>
      <c r="P1318" s="46">
        <v>0.46899999999999997</v>
      </c>
      <c r="Q1318" s="46">
        <v>0.112</v>
      </c>
      <c r="R1318" s="46">
        <v>0.13900000000000001</v>
      </c>
      <c r="S1318" s="46">
        <v>2.9000000000000001E-2</v>
      </c>
      <c r="T1318" s="46">
        <v>4.3999999999999997E-2</v>
      </c>
      <c r="U1318" s="46">
        <v>2E-3</v>
      </c>
      <c r="V1318" s="46">
        <v>7.0000000000000001E-3</v>
      </c>
      <c r="W1318" s="46">
        <v>3.7999999999999999E-2</v>
      </c>
      <c r="X1318" s="46">
        <v>5.5E-2</v>
      </c>
      <c r="Y1318" s="46">
        <v>0</v>
      </c>
      <c r="Z1318" s="46">
        <v>3.0000000000000001E-3</v>
      </c>
      <c r="AA1318" s="46">
        <v>2.9000000000000001E-2</v>
      </c>
      <c r="AB1318" s="46">
        <v>4.3999999999999997E-2</v>
      </c>
      <c r="AC1318" s="46"/>
    </row>
    <row r="1319" spans="1:29" x14ac:dyDescent="0.25">
      <c r="A1319" s="98" t="s">
        <v>3796</v>
      </c>
      <c r="B1319" s="46" t="s">
        <v>162</v>
      </c>
      <c r="C1319" s="46">
        <v>0.20751231527093597</v>
      </c>
      <c r="D1319" s="46">
        <v>0.20997536945812809</v>
      </c>
      <c r="E1319" s="46">
        <v>0.13916256157635468</v>
      </c>
      <c r="F1319" s="46">
        <v>1.7241379310344827E-2</v>
      </c>
      <c r="G1319" s="46">
        <v>0.39470443349753692</v>
      </c>
      <c r="H1319" s="46">
        <v>5.5418719211822662E-3</v>
      </c>
      <c r="I1319" s="46">
        <v>2.5862068965517241E-2</v>
      </c>
      <c r="J1319" s="46">
        <v>1</v>
      </c>
      <c r="K1319" s="98">
        <v>1624</v>
      </c>
      <c r="L1319" s="98"/>
      <c r="M1319" s="98" t="s">
        <v>162</v>
      </c>
      <c r="N1319" s="98" t="s">
        <v>162</v>
      </c>
      <c r="O1319" s="46">
        <v>0.188</v>
      </c>
      <c r="P1319" s="46">
        <v>0.22800000000000001</v>
      </c>
      <c r="Q1319" s="46">
        <v>0.191</v>
      </c>
      <c r="R1319" s="46">
        <v>0.23</v>
      </c>
      <c r="S1319" s="46">
        <v>0.123</v>
      </c>
      <c r="T1319" s="46">
        <v>0.157</v>
      </c>
      <c r="U1319" s="46">
        <v>1.2E-2</v>
      </c>
      <c r="V1319" s="46">
        <v>2.5000000000000001E-2</v>
      </c>
      <c r="W1319" s="46">
        <v>0.371</v>
      </c>
      <c r="X1319" s="46">
        <v>0.41899999999999998</v>
      </c>
      <c r="Y1319" s="46">
        <v>3.0000000000000001E-3</v>
      </c>
      <c r="Z1319" s="46">
        <v>0.01</v>
      </c>
      <c r="AA1319" s="46">
        <v>1.9E-2</v>
      </c>
      <c r="AB1319" s="46">
        <v>3.5000000000000003E-2</v>
      </c>
      <c r="AC1319" s="46"/>
    </row>
    <row r="1320" spans="1:29" x14ac:dyDescent="0.25">
      <c r="A1320" s="98" t="s">
        <v>3797</v>
      </c>
      <c r="B1320" s="46" t="s">
        <v>162</v>
      </c>
      <c r="C1320" s="46">
        <v>0.48395721925133689</v>
      </c>
      <c r="D1320" s="46">
        <v>0.36229946524064172</v>
      </c>
      <c r="E1320" s="46">
        <v>5.8823529411764705E-2</v>
      </c>
      <c r="F1320" s="46">
        <v>8.0213903743315516E-3</v>
      </c>
      <c r="G1320" s="46">
        <v>2.2727272727272728E-2</v>
      </c>
      <c r="H1320" s="46">
        <v>1.3368983957219251E-3</v>
      </c>
      <c r="I1320" s="46">
        <v>6.2834224598930483E-2</v>
      </c>
      <c r="J1320" s="46">
        <v>1</v>
      </c>
      <c r="K1320" s="98">
        <v>748</v>
      </c>
      <c r="L1320" s="98"/>
      <c r="M1320" s="98" t="s">
        <v>162</v>
      </c>
      <c r="N1320" s="98" t="s">
        <v>162</v>
      </c>
      <c r="O1320" s="46">
        <v>0.44800000000000001</v>
      </c>
      <c r="P1320" s="46">
        <v>0.52</v>
      </c>
      <c r="Q1320" s="46">
        <v>0.32900000000000001</v>
      </c>
      <c r="R1320" s="46">
        <v>0.39700000000000002</v>
      </c>
      <c r="S1320" s="46">
        <v>4.3999999999999997E-2</v>
      </c>
      <c r="T1320" s="46">
        <v>7.8E-2</v>
      </c>
      <c r="U1320" s="46">
        <v>4.0000000000000001E-3</v>
      </c>
      <c r="V1320" s="46">
        <v>1.7000000000000001E-2</v>
      </c>
      <c r="W1320" s="46">
        <v>1.4E-2</v>
      </c>
      <c r="X1320" s="46">
        <v>3.5999999999999997E-2</v>
      </c>
      <c r="Y1320" s="46">
        <v>0</v>
      </c>
      <c r="Z1320" s="46">
        <v>8.0000000000000002E-3</v>
      </c>
      <c r="AA1320" s="46">
        <v>4.8000000000000001E-2</v>
      </c>
      <c r="AB1320" s="46">
        <v>8.3000000000000004E-2</v>
      </c>
      <c r="AC1320" s="46"/>
    </row>
    <row r="1321" spans="1:29" x14ac:dyDescent="0.25">
      <c r="A1321" s="98" t="s">
        <v>3798</v>
      </c>
      <c r="B1321" s="46" t="s">
        <v>162</v>
      </c>
      <c r="C1321" s="46">
        <v>0.21848739495798319</v>
      </c>
      <c r="D1321" s="46">
        <v>0.32941176470588235</v>
      </c>
      <c r="E1321" s="46">
        <v>0.11932773109243698</v>
      </c>
      <c r="F1321" s="46">
        <v>2.0168067226890758E-2</v>
      </c>
      <c r="G1321" s="46">
        <v>0.26554621848739496</v>
      </c>
      <c r="H1321" s="46" t="s">
        <v>162</v>
      </c>
      <c r="I1321" s="46">
        <v>4.7058823529411764E-2</v>
      </c>
      <c r="J1321" s="46">
        <v>1.0000000000000002</v>
      </c>
      <c r="K1321" s="98">
        <v>595</v>
      </c>
      <c r="L1321" s="98"/>
      <c r="M1321" s="98" t="s">
        <v>162</v>
      </c>
      <c r="N1321" s="98" t="s">
        <v>162</v>
      </c>
      <c r="O1321" s="46">
        <v>0.187</v>
      </c>
      <c r="P1321" s="46">
        <v>0.253</v>
      </c>
      <c r="Q1321" s="46">
        <v>0.29299999999999998</v>
      </c>
      <c r="R1321" s="46">
        <v>0.36799999999999999</v>
      </c>
      <c r="S1321" s="46">
        <v>9.6000000000000002E-2</v>
      </c>
      <c r="T1321" s="46">
        <v>0.14799999999999999</v>
      </c>
      <c r="U1321" s="46">
        <v>1.2E-2</v>
      </c>
      <c r="V1321" s="46">
        <v>3.5000000000000003E-2</v>
      </c>
      <c r="W1321" s="46">
        <v>0.23200000000000001</v>
      </c>
      <c r="X1321" s="46">
        <v>0.30199999999999999</v>
      </c>
      <c r="Y1321" s="46" t="s">
        <v>162</v>
      </c>
      <c r="Z1321" s="46" t="s">
        <v>162</v>
      </c>
      <c r="AA1321" s="46">
        <v>3.3000000000000002E-2</v>
      </c>
      <c r="AB1321" s="46">
        <v>6.7000000000000004E-2</v>
      </c>
      <c r="AC1321" s="46"/>
    </row>
    <row r="1322" spans="1:29" x14ac:dyDescent="0.25">
      <c r="A1322" s="98" t="s">
        <v>3799</v>
      </c>
      <c r="B1322" s="46" t="s">
        <v>162</v>
      </c>
      <c r="C1322" s="46">
        <v>0.3126760563380282</v>
      </c>
      <c r="D1322" s="46">
        <v>0.19436619718309858</v>
      </c>
      <c r="E1322" s="46">
        <v>6.7605633802816895E-2</v>
      </c>
      <c r="F1322" s="46">
        <v>0.17464788732394365</v>
      </c>
      <c r="G1322" s="46">
        <v>0.21971830985915494</v>
      </c>
      <c r="H1322" s="46">
        <v>2.8169014084507044E-3</v>
      </c>
      <c r="I1322" s="46">
        <v>2.8169014084507043E-2</v>
      </c>
      <c r="J1322" s="46">
        <v>1</v>
      </c>
      <c r="K1322" s="98">
        <v>355</v>
      </c>
      <c r="L1322" s="98"/>
      <c r="M1322" s="98" t="s">
        <v>162</v>
      </c>
      <c r="N1322" s="98" t="s">
        <v>162</v>
      </c>
      <c r="O1322" s="46">
        <v>0.26700000000000002</v>
      </c>
      <c r="P1322" s="46">
        <v>0.36299999999999999</v>
      </c>
      <c r="Q1322" s="46">
        <v>0.157</v>
      </c>
      <c r="R1322" s="46">
        <v>0.23899999999999999</v>
      </c>
      <c r="S1322" s="46">
        <v>4.5999999999999999E-2</v>
      </c>
      <c r="T1322" s="46">
        <v>9.9000000000000005E-2</v>
      </c>
      <c r="U1322" s="46">
        <v>0.13900000000000001</v>
      </c>
      <c r="V1322" s="46">
        <v>0.218</v>
      </c>
      <c r="W1322" s="46">
        <v>0.18</v>
      </c>
      <c r="X1322" s="46">
        <v>0.26600000000000001</v>
      </c>
      <c r="Y1322" s="46">
        <v>0</v>
      </c>
      <c r="Z1322" s="46">
        <v>1.6E-2</v>
      </c>
      <c r="AA1322" s="46">
        <v>1.4999999999999999E-2</v>
      </c>
      <c r="AB1322" s="46">
        <v>5.0999999999999997E-2</v>
      </c>
      <c r="AC1322" s="46"/>
    </row>
    <row r="1323" spans="1:29" x14ac:dyDescent="0.25">
      <c r="A1323" s="98" t="s">
        <v>3800</v>
      </c>
      <c r="B1323" s="46" t="s">
        <v>162</v>
      </c>
      <c r="C1323" s="46">
        <v>0.11961722488038277</v>
      </c>
      <c r="D1323" s="46">
        <v>0.20095693779904306</v>
      </c>
      <c r="E1323" s="46">
        <v>0.10287081339712918</v>
      </c>
      <c r="F1323" s="46">
        <v>5.2631578947368418E-2</v>
      </c>
      <c r="G1323" s="46">
        <v>0.48803827751196172</v>
      </c>
      <c r="H1323" s="46">
        <v>2.3923444976076554E-3</v>
      </c>
      <c r="I1323" s="46">
        <v>3.3492822966507178E-2</v>
      </c>
      <c r="J1323" s="46">
        <v>0.99999999999999989</v>
      </c>
      <c r="K1323" s="98">
        <v>418</v>
      </c>
      <c r="L1323" s="98"/>
      <c r="M1323" s="98" t="s">
        <v>162</v>
      </c>
      <c r="N1323" s="98" t="s">
        <v>162</v>
      </c>
      <c r="O1323" s="46">
        <v>9.1999999999999998E-2</v>
      </c>
      <c r="P1323" s="46">
        <v>0.154</v>
      </c>
      <c r="Q1323" s="46">
        <v>0.16500000000000001</v>
      </c>
      <c r="R1323" s="46">
        <v>0.24199999999999999</v>
      </c>
      <c r="S1323" s="46">
        <v>7.6999999999999999E-2</v>
      </c>
      <c r="T1323" s="46">
        <v>0.13600000000000001</v>
      </c>
      <c r="U1323" s="46">
        <v>3.5000000000000003E-2</v>
      </c>
      <c r="V1323" s="46">
        <v>7.8E-2</v>
      </c>
      <c r="W1323" s="46">
        <v>0.44</v>
      </c>
      <c r="X1323" s="46">
        <v>0.53600000000000003</v>
      </c>
      <c r="Y1323" s="46">
        <v>0</v>
      </c>
      <c r="Z1323" s="46">
        <v>1.2999999999999999E-2</v>
      </c>
      <c r="AA1323" s="46">
        <v>0.02</v>
      </c>
      <c r="AB1323" s="46">
        <v>5.5E-2</v>
      </c>
      <c r="AC1323" s="46"/>
    </row>
    <row r="1324" spans="1:29" x14ac:dyDescent="0.25">
      <c r="A1324" s="98" t="s">
        <v>3801</v>
      </c>
      <c r="B1324" s="46" t="s">
        <v>162</v>
      </c>
      <c r="C1324" s="46">
        <v>0.25711382113821141</v>
      </c>
      <c r="D1324" s="46">
        <v>0.47154471544715448</v>
      </c>
      <c r="E1324" s="46">
        <v>0.11839430894308943</v>
      </c>
      <c r="F1324" s="46">
        <v>1.524390243902439E-2</v>
      </c>
      <c r="G1324" s="46">
        <v>9.7560975609756101E-2</v>
      </c>
      <c r="H1324" s="46">
        <v>1.5243902439024391E-3</v>
      </c>
      <c r="I1324" s="46">
        <v>3.8617886178861791E-2</v>
      </c>
      <c r="J1324" s="46">
        <v>1</v>
      </c>
      <c r="K1324" s="98">
        <v>1968</v>
      </c>
      <c r="L1324" s="98"/>
      <c r="M1324" s="98" t="s">
        <v>162</v>
      </c>
      <c r="N1324" s="98" t="s">
        <v>162</v>
      </c>
      <c r="O1324" s="46">
        <v>0.23799999999999999</v>
      </c>
      <c r="P1324" s="46">
        <v>0.27700000000000002</v>
      </c>
      <c r="Q1324" s="46">
        <v>0.45</v>
      </c>
      <c r="R1324" s="46">
        <v>0.49399999999999999</v>
      </c>
      <c r="S1324" s="46">
        <v>0.105</v>
      </c>
      <c r="T1324" s="46">
        <v>0.13300000000000001</v>
      </c>
      <c r="U1324" s="46">
        <v>1.0999999999999999E-2</v>
      </c>
      <c r="V1324" s="46">
        <v>2.1999999999999999E-2</v>
      </c>
      <c r="W1324" s="46">
        <v>8.5000000000000006E-2</v>
      </c>
      <c r="X1324" s="46">
        <v>0.111</v>
      </c>
      <c r="Y1324" s="46">
        <v>1E-3</v>
      </c>
      <c r="Z1324" s="46">
        <v>4.0000000000000001E-3</v>
      </c>
      <c r="AA1324" s="46">
        <v>3.1E-2</v>
      </c>
      <c r="AB1324" s="46">
        <v>4.8000000000000001E-2</v>
      </c>
      <c r="AC1324" s="46"/>
    </row>
    <row r="1325" spans="1:29" x14ac:dyDescent="0.25">
      <c r="A1325" s="98" t="s">
        <v>3802</v>
      </c>
      <c r="B1325" s="46" t="s">
        <v>162</v>
      </c>
      <c r="C1325" s="46">
        <v>0.39093484419263458</v>
      </c>
      <c r="D1325" s="46">
        <v>0.40793201133144474</v>
      </c>
      <c r="E1325" s="46">
        <v>7.3654390934844188E-2</v>
      </c>
      <c r="F1325" s="46">
        <v>1.69971671388102E-2</v>
      </c>
      <c r="G1325" s="46">
        <v>7.6487252124645896E-2</v>
      </c>
      <c r="H1325" s="46" t="s">
        <v>162</v>
      </c>
      <c r="I1325" s="46">
        <v>3.39943342776204E-2</v>
      </c>
      <c r="J1325" s="46">
        <v>1</v>
      </c>
      <c r="K1325" s="98">
        <v>353</v>
      </c>
      <c r="L1325" s="98"/>
      <c r="M1325" s="98" t="s">
        <v>162</v>
      </c>
      <c r="N1325" s="98" t="s">
        <v>162</v>
      </c>
      <c r="O1325" s="46">
        <v>0.34100000000000003</v>
      </c>
      <c r="P1325" s="46">
        <v>0.443</v>
      </c>
      <c r="Q1325" s="46">
        <v>0.35799999999999998</v>
      </c>
      <c r="R1325" s="46">
        <v>0.46</v>
      </c>
      <c r="S1325" s="46">
        <v>5.0999999999999997E-2</v>
      </c>
      <c r="T1325" s="46">
        <v>0.106</v>
      </c>
      <c r="U1325" s="46">
        <v>8.0000000000000002E-3</v>
      </c>
      <c r="V1325" s="46">
        <v>3.6999999999999998E-2</v>
      </c>
      <c r="W1325" s="46">
        <v>5.2999999999999999E-2</v>
      </c>
      <c r="X1325" s="46">
        <v>0.109</v>
      </c>
      <c r="Y1325" s="46" t="s">
        <v>162</v>
      </c>
      <c r="Z1325" s="46" t="s">
        <v>162</v>
      </c>
      <c r="AA1325" s="46">
        <v>0.02</v>
      </c>
      <c r="AB1325" s="46">
        <v>5.8000000000000003E-2</v>
      </c>
      <c r="AC1325" s="46"/>
    </row>
    <row r="1326" spans="1:29" x14ac:dyDescent="0.25">
      <c r="A1326" s="98" t="s">
        <v>3803</v>
      </c>
      <c r="B1326" s="46">
        <v>6.0612135792568834E-2</v>
      </c>
      <c r="C1326" s="46">
        <v>0.26757551456829726</v>
      </c>
      <c r="D1326" s="46">
        <v>0.27225340817963112</v>
      </c>
      <c r="E1326" s="46">
        <v>0.10799251537022186</v>
      </c>
      <c r="F1326" s="46">
        <v>2.8334669874365143E-2</v>
      </c>
      <c r="G1326" s="46">
        <v>0.22681101309810212</v>
      </c>
      <c r="H1326" s="46">
        <v>2.8735632183908046E-3</v>
      </c>
      <c r="I1326" s="46">
        <v>3.3547179898422881E-2</v>
      </c>
      <c r="J1326" s="46">
        <v>1</v>
      </c>
      <c r="K1326" s="98">
        <v>14964</v>
      </c>
      <c r="L1326" s="98"/>
      <c r="M1326" s="98">
        <v>5.7000000000000002E-2</v>
      </c>
      <c r="N1326" s="98">
        <v>6.5000000000000002E-2</v>
      </c>
      <c r="O1326" s="46">
        <v>0.26100000000000001</v>
      </c>
      <c r="P1326" s="46">
        <v>0.27500000000000002</v>
      </c>
      <c r="Q1326" s="46">
        <v>0.26500000000000001</v>
      </c>
      <c r="R1326" s="46">
        <v>0.27900000000000003</v>
      </c>
      <c r="S1326" s="46">
        <v>0.10299999999999999</v>
      </c>
      <c r="T1326" s="46">
        <v>0.113</v>
      </c>
      <c r="U1326" s="46">
        <v>2.5999999999999999E-2</v>
      </c>
      <c r="V1326" s="46">
        <v>3.1E-2</v>
      </c>
      <c r="W1326" s="46">
        <v>0.22</v>
      </c>
      <c r="X1326" s="46">
        <v>0.23400000000000001</v>
      </c>
      <c r="Y1326" s="46">
        <v>2E-3</v>
      </c>
      <c r="Z1326" s="46">
        <v>4.0000000000000001E-3</v>
      </c>
      <c r="AA1326" s="46">
        <v>3.1E-2</v>
      </c>
      <c r="AB1326" s="46">
        <v>3.6999999999999998E-2</v>
      </c>
      <c r="AC1326" s="46"/>
    </row>
    <row r="1327" spans="1:29" x14ac:dyDescent="0.25">
      <c r="A1327" s="98" t="s">
        <v>3804</v>
      </c>
      <c r="B1327" s="46" t="s">
        <v>162</v>
      </c>
      <c r="C1327" s="46">
        <v>0.16711590296495957</v>
      </c>
      <c r="D1327" s="46">
        <v>0.29110512129380056</v>
      </c>
      <c r="E1327" s="46">
        <v>0.21293800539083557</v>
      </c>
      <c r="F1327" s="46">
        <v>1.6172506738544475E-2</v>
      </c>
      <c r="G1327" s="46">
        <v>0.2560646900269542</v>
      </c>
      <c r="H1327" s="46">
        <v>1.078167115902965E-2</v>
      </c>
      <c r="I1327" s="46">
        <v>4.5822102425876012E-2</v>
      </c>
      <c r="J1327" s="46">
        <v>1</v>
      </c>
      <c r="K1327" s="98">
        <v>371</v>
      </c>
      <c r="L1327" s="98"/>
      <c r="M1327" s="98" t="s">
        <v>162</v>
      </c>
      <c r="N1327" s="98" t="s">
        <v>162</v>
      </c>
      <c r="O1327" s="46">
        <v>0.13300000000000001</v>
      </c>
      <c r="P1327" s="46">
        <v>0.20799999999999999</v>
      </c>
      <c r="Q1327" s="46">
        <v>0.247</v>
      </c>
      <c r="R1327" s="46">
        <v>0.33900000000000002</v>
      </c>
      <c r="S1327" s="46">
        <v>0.17399999999999999</v>
      </c>
      <c r="T1327" s="46">
        <v>0.25700000000000001</v>
      </c>
      <c r="U1327" s="46">
        <v>7.0000000000000001E-3</v>
      </c>
      <c r="V1327" s="46">
        <v>3.5000000000000003E-2</v>
      </c>
      <c r="W1327" s="46">
        <v>0.214</v>
      </c>
      <c r="X1327" s="46">
        <v>0.30299999999999999</v>
      </c>
      <c r="Y1327" s="46">
        <v>4.0000000000000001E-3</v>
      </c>
      <c r="Z1327" s="46">
        <v>2.7E-2</v>
      </c>
      <c r="AA1327" s="46">
        <v>2.9000000000000001E-2</v>
      </c>
      <c r="AB1327" s="46">
        <v>7.1999999999999995E-2</v>
      </c>
      <c r="AC1327" s="46"/>
    </row>
    <row r="1328" spans="1:29" x14ac:dyDescent="0.25">
      <c r="A1328" s="98" t="s">
        <v>3805</v>
      </c>
      <c r="B1328" s="46" t="s">
        <v>162</v>
      </c>
      <c r="C1328" s="46">
        <v>0.35005701254275939</v>
      </c>
      <c r="D1328" s="46">
        <v>0.28848346636259975</v>
      </c>
      <c r="E1328" s="46">
        <v>0.12884834663625996</v>
      </c>
      <c r="F1328" s="46">
        <v>2.5085518814139111E-2</v>
      </c>
      <c r="G1328" s="46">
        <v>0.17559863169897377</v>
      </c>
      <c r="H1328" s="46">
        <v>3.4207525655644243E-3</v>
      </c>
      <c r="I1328" s="46">
        <v>2.8506271379703536E-2</v>
      </c>
      <c r="J1328" s="46">
        <v>0.99999999999999989</v>
      </c>
      <c r="K1328" s="98">
        <v>877</v>
      </c>
      <c r="L1328" s="98"/>
      <c r="M1328" s="98" t="s">
        <v>162</v>
      </c>
      <c r="N1328" s="98" t="s">
        <v>162</v>
      </c>
      <c r="O1328" s="46">
        <v>0.31900000000000001</v>
      </c>
      <c r="P1328" s="46">
        <v>0.38200000000000001</v>
      </c>
      <c r="Q1328" s="46">
        <v>0.25900000000000001</v>
      </c>
      <c r="R1328" s="46">
        <v>0.31900000000000001</v>
      </c>
      <c r="S1328" s="46">
        <v>0.108</v>
      </c>
      <c r="T1328" s="46">
        <v>0.153</v>
      </c>
      <c r="U1328" s="46">
        <v>1.7000000000000001E-2</v>
      </c>
      <c r="V1328" s="46">
        <v>3.7999999999999999E-2</v>
      </c>
      <c r="W1328" s="46">
        <v>0.152</v>
      </c>
      <c r="X1328" s="46">
        <v>0.20200000000000001</v>
      </c>
      <c r="Y1328" s="46">
        <v>1E-3</v>
      </c>
      <c r="Z1328" s="46">
        <v>0.01</v>
      </c>
      <c r="AA1328" s="46">
        <v>1.9E-2</v>
      </c>
      <c r="AB1328" s="46">
        <v>4.2000000000000003E-2</v>
      </c>
      <c r="AC1328" s="46"/>
    </row>
    <row r="1329" spans="1:29" x14ac:dyDescent="0.25">
      <c r="A1329" s="98" t="s">
        <v>3806</v>
      </c>
      <c r="B1329" s="46" t="s">
        <v>162</v>
      </c>
      <c r="C1329" s="46">
        <v>9.2165898617511524E-2</v>
      </c>
      <c r="D1329" s="46">
        <v>0.23617511520737328</v>
      </c>
      <c r="E1329" s="46">
        <v>8.4101382488479259E-2</v>
      </c>
      <c r="F1329" s="46">
        <v>8.0645161290322578E-3</v>
      </c>
      <c r="G1329" s="46">
        <v>0.52419354838709675</v>
      </c>
      <c r="H1329" s="46">
        <v>8.0645161290322578E-3</v>
      </c>
      <c r="I1329" s="46">
        <v>4.7235023041474651E-2</v>
      </c>
      <c r="J1329" s="46">
        <v>1</v>
      </c>
      <c r="K1329" s="98">
        <v>868</v>
      </c>
      <c r="L1329" s="98"/>
      <c r="M1329" s="98" t="s">
        <v>162</v>
      </c>
      <c r="N1329" s="98" t="s">
        <v>162</v>
      </c>
      <c r="O1329" s="46">
        <v>7.4999999999999997E-2</v>
      </c>
      <c r="P1329" s="46">
        <v>0.113</v>
      </c>
      <c r="Q1329" s="46">
        <v>0.20899999999999999</v>
      </c>
      <c r="R1329" s="46">
        <v>0.26600000000000001</v>
      </c>
      <c r="S1329" s="46">
        <v>6.7000000000000004E-2</v>
      </c>
      <c r="T1329" s="46">
        <v>0.104</v>
      </c>
      <c r="U1329" s="46">
        <v>4.0000000000000001E-3</v>
      </c>
      <c r="V1329" s="46">
        <v>1.7000000000000001E-2</v>
      </c>
      <c r="W1329" s="46">
        <v>0.49099999999999999</v>
      </c>
      <c r="X1329" s="46">
        <v>0.55700000000000005</v>
      </c>
      <c r="Y1329" s="46">
        <v>4.0000000000000001E-3</v>
      </c>
      <c r="Z1329" s="46">
        <v>1.7000000000000001E-2</v>
      </c>
      <c r="AA1329" s="46">
        <v>3.5000000000000003E-2</v>
      </c>
      <c r="AB1329" s="46">
        <v>6.3E-2</v>
      </c>
      <c r="AC1329" s="46"/>
    </row>
    <row r="1330" spans="1:29" x14ac:dyDescent="0.25">
      <c r="A1330" s="98" t="s">
        <v>3807</v>
      </c>
      <c r="B1330" s="46">
        <v>0.24134948096885814</v>
      </c>
      <c r="C1330" s="46">
        <v>1.4417531718569781E-3</v>
      </c>
      <c r="D1330" s="46">
        <v>0.57583621683967701</v>
      </c>
      <c r="E1330" s="46">
        <v>7.4682814302191466E-2</v>
      </c>
      <c r="F1330" s="46">
        <v>8.448673587081891E-2</v>
      </c>
      <c r="G1330" s="46">
        <v>5.1903114186851208E-3</v>
      </c>
      <c r="H1330" s="46" t="s">
        <v>162</v>
      </c>
      <c r="I1330" s="46">
        <v>1.7012687427912343E-2</v>
      </c>
      <c r="J1330" s="46">
        <v>1</v>
      </c>
      <c r="K1330" s="98">
        <v>3468</v>
      </c>
      <c r="L1330" s="98"/>
      <c r="M1330" s="98">
        <v>0.22700000000000001</v>
      </c>
      <c r="N1330" s="98">
        <v>0.25600000000000001</v>
      </c>
      <c r="O1330" s="46">
        <v>1E-3</v>
      </c>
      <c r="P1330" s="46">
        <v>3.0000000000000001E-3</v>
      </c>
      <c r="Q1330" s="46">
        <v>0.55900000000000005</v>
      </c>
      <c r="R1330" s="46">
        <v>0.59199999999999997</v>
      </c>
      <c r="S1330" s="46">
        <v>6.6000000000000003E-2</v>
      </c>
      <c r="T1330" s="46">
        <v>8.4000000000000005E-2</v>
      </c>
      <c r="U1330" s="46">
        <v>7.5999999999999998E-2</v>
      </c>
      <c r="V1330" s="46">
        <v>9.4E-2</v>
      </c>
      <c r="W1330" s="46">
        <v>3.0000000000000001E-3</v>
      </c>
      <c r="X1330" s="46">
        <v>8.0000000000000002E-3</v>
      </c>
      <c r="Y1330" s="46" t="s">
        <v>162</v>
      </c>
      <c r="Z1330" s="46" t="s">
        <v>162</v>
      </c>
      <c r="AA1330" s="46">
        <v>1.2999999999999999E-2</v>
      </c>
      <c r="AB1330" s="46">
        <v>2.1999999999999999E-2</v>
      </c>
      <c r="AC1330" s="46"/>
    </row>
    <row r="1331" spans="1:29" x14ac:dyDescent="0.25">
      <c r="A1331" s="98" t="s">
        <v>3808</v>
      </c>
      <c r="B1331" s="46">
        <v>6.3648834019204389E-2</v>
      </c>
      <c r="C1331" s="46">
        <v>0.26858710562414267</v>
      </c>
      <c r="D1331" s="46">
        <v>0.27983539094650206</v>
      </c>
      <c r="E1331" s="46">
        <v>9.4101508916323726E-2</v>
      </c>
      <c r="F1331" s="46">
        <v>3.813443072702332E-2</v>
      </c>
      <c r="G1331" s="46">
        <v>0.22469135802469137</v>
      </c>
      <c r="H1331" s="46">
        <v>2.4691358024691358E-3</v>
      </c>
      <c r="I1331" s="46">
        <v>2.8532235939643349E-2</v>
      </c>
      <c r="J1331" s="46">
        <v>1</v>
      </c>
      <c r="K1331" s="98">
        <v>3645</v>
      </c>
      <c r="L1331" s="98"/>
      <c r="M1331" s="98">
        <v>5.6000000000000001E-2</v>
      </c>
      <c r="N1331" s="98">
        <v>7.1999999999999995E-2</v>
      </c>
      <c r="O1331" s="46">
        <v>0.254</v>
      </c>
      <c r="P1331" s="46">
        <v>0.28299999999999997</v>
      </c>
      <c r="Q1331" s="46">
        <v>0.26500000000000001</v>
      </c>
      <c r="R1331" s="46">
        <v>0.29499999999999998</v>
      </c>
      <c r="S1331" s="46">
        <v>8.5000000000000006E-2</v>
      </c>
      <c r="T1331" s="46">
        <v>0.104</v>
      </c>
      <c r="U1331" s="46">
        <v>3.2000000000000001E-2</v>
      </c>
      <c r="V1331" s="46">
        <v>4.4999999999999998E-2</v>
      </c>
      <c r="W1331" s="46">
        <v>0.21099999999999999</v>
      </c>
      <c r="X1331" s="46">
        <v>0.23899999999999999</v>
      </c>
      <c r="Y1331" s="46">
        <v>1E-3</v>
      </c>
      <c r="Z1331" s="46">
        <v>5.0000000000000001E-3</v>
      </c>
      <c r="AA1331" s="46">
        <v>2.4E-2</v>
      </c>
      <c r="AB1331" s="46">
        <v>3.4000000000000002E-2</v>
      </c>
      <c r="AC1331" s="46"/>
    </row>
    <row r="1332" spans="1:29" x14ac:dyDescent="0.25">
      <c r="A1332" s="98" t="s">
        <v>3809</v>
      </c>
      <c r="B1332" s="46">
        <v>0.27393741242410091</v>
      </c>
      <c r="C1332" s="46">
        <v>0.49439514245679589</v>
      </c>
      <c r="D1332" s="46">
        <v>0.12891172349369454</v>
      </c>
      <c r="E1332" s="46">
        <v>2.3587108827650631E-2</v>
      </c>
      <c r="F1332" s="46">
        <v>4.6707146193367583E-4</v>
      </c>
      <c r="G1332" s="46">
        <v>4.4838860345632885E-2</v>
      </c>
      <c r="H1332" s="46">
        <v>9.3414292386735165E-4</v>
      </c>
      <c r="I1332" s="46">
        <v>3.2928538066324148E-2</v>
      </c>
      <c r="J1332" s="46">
        <v>1</v>
      </c>
      <c r="K1332" s="98">
        <v>4282</v>
      </c>
      <c r="L1332" s="98"/>
      <c r="M1332" s="98">
        <v>0.26100000000000001</v>
      </c>
      <c r="N1332" s="98">
        <v>0.28699999999999998</v>
      </c>
      <c r="O1332" s="46">
        <v>0.47899999999999998</v>
      </c>
      <c r="P1332" s="46">
        <v>0.50900000000000001</v>
      </c>
      <c r="Q1332" s="46">
        <v>0.11899999999999999</v>
      </c>
      <c r="R1332" s="46">
        <v>0.13900000000000001</v>
      </c>
      <c r="S1332" s="46">
        <v>1.9E-2</v>
      </c>
      <c r="T1332" s="46">
        <v>2.9000000000000001E-2</v>
      </c>
      <c r="U1332" s="46">
        <v>0</v>
      </c>
      <c r="V1332" s="46">
        <v>2E-3</v>
      </c>
      <c r="W1332" s="46">
        <v>3.9E-2</v>
      </c>
      <c r="X1332" s="46">
        <v>5.0999999999999997E-2</v>
      </c>
      <c r="Y1332" s="46">
        <v>0</v>
      </c>
      <c r="Z1332" s="46">
        <v>2E-3</v>
      </c>
      <c r="AA1332" s="46">
        <v>2.8000000000000001E-2</v>
      </c>
      <c r="AB1332" s="46">
        <v>3.9E-2</v>
      </c>
      <c r="AC1332" s="46"/>
    </row>
    <row r="1333" spans="1:29" x14ac:dyDescent="0.25">
      <c r="A1333" s="98" t="s">
        <v>3810</v>
      </c>
      <c r="B1333" s="46" t="s">
        <v>162</v>
      </c>
      <c r="C1333" s="46">
        <v>0.20688665710186513</v>
      </c>
      <c r="D1333" s="46">
        <v>0.2757532281205165</v>
      </c>
      <c r="E1333" s="46">
        <v>0.14634146341463414</v>
      </c>
      <c r="F1333" s="46">
        <v>2.0086083213773313E-2</v>
      </c>
      <c r="G1333" s="46">
        <v>0.31850789096126253</v>
      </c>
      <c r="H1333" s="46">
        <v>8.6083213773314202E-4</v>
      </c>
      <c r="I1333" s="46">
        <v>3.1563845050215207E-2</v>
      </c>
      <c r="J1333" s="46">
        <v>1</v>
      </c>
      <c r="K1333" s="98">
        <v>3485</v>
      </c>
      <c r="L1333" s="98"/>
      <c r="M1333" s="98" t="s">
        <v>162</v>
      </c>
      <c r="N1333" s="98" t="s">
        <v>162</v>
      </c>
      <c r="O1333" s="46">
        <v>0.19400000000000001</v>
      </c>
      <c r="P1333" s="46">
        <v>0.221</v>
      </c>
      <c r="Q1333" s="46">
        <v>0.26100000000000001</v>
      </c>
      <c r="R1333" s="46">
        <v>0.29099999999999998</v>
      </c>
      <c r="S1333" s="46">
        <v>0.13500000000000001</v>
      </c>
      <c r="T1333" s="46">
        <v>0.158</v>
      </c>
      <c r="U1333" s="46">
        <v>1.6E-2</v>
      </c>
      <c r="V1333" s="46">
        <v>2.5000000000000001E-2</v>
      </c>
      <c r="W1333" s="46">
        <v>0.30299999999999999</v>
      </c>
      <c r="X1333" s="46">
        <v>0.33400000000000002</v>
      </c>
      <c r="Y1333" s="46">
        <v>0</v>
      </c>
      <c r="Z1333" s="46">
        <v>3.0000000000000001E-3</v>
      </c>
      <c r="AA1333" s="46">
        <v>2.5999999999999999E-2</v>
      </c>
      <c r="AB1333" s="46">
        <v>3.7999999999999999E-2</v>
      </c>
      <c r="AC1333" s="46"/>
    </row>
    <row r="1334" spans="1:29" x14ac:dyDescent="0.25">
      <c r="A1334" s="98" t="s">
        <v>3811</v>
      </c>
      <c r="B1334" s="46" t="s">
        <v>162</v>
      </c>
      <c r="C1334" s="46">
        <v>0.50751072961373389</v>
      </c>
      <c r="D1334" s="46">
        <v>0.34012875536480686</v>
      </c>
      <c r="E1334" s="46">
        <v>4.9356223175965663E-2</v>
      </c>
      <c r="F1334" s="46">
        <v>2.1459227467811159E-3</v>
      </c>
      <c r="G1334" s="46">
        <v>2.03862660944206E-2</v>
      </c>
      <c r="H1334" s="46" t="s">
        <v>162</v>
      </c>
      <c r="I1334" s="46">
        <v>8.0472103004291848E-2</v>
      </c>
      <c r="J1334" s="46">
        <v>1</v>
      </c>
      <c r="K1334" s="98">
        <v>932</v>
      </c>
      <c r="L1334" s="98"/>
      <c r="M1334" s="98" t="s">
        <v>162</v>
      </c>
      <c r="N1334" s="98" t="s">
        <v>162</v>
      </c>
      <c r="O1334" s="46">
        <v>0.47499999999999998</v>
      </c>
      <c r="P1334" s="46">
        <v>0.54</v>
      </c>
      <c r="Q1334" s="46">
        <v>0.31</v>
      </c>
      <c r="R1334" s="46">
        <v>0.371</v>
      </c>
      <c r="S1334" s="46">
        <v>3.6999999999999998E-2</v>
      </c>
      <c r="T1334" s="46">
        <v>6.5000000000000002E-2</v>
      </c>
      <c r="U1334" s="46">
        <v>1E-3</v>
      </c>
      <c r="V1334" s="46">
        <v>8.0000000000000002E-3</v>
      </c>
      <c r="W1334" s="46">
        <v>1.2999999999999999E-2</v>
      </c>
      <c r="X1334" s="46">
        <v>3.2000000000000001E-2</v>
      </c>
      <c r="Y1334" s="46" t="s">
        <v>162</v>
      </c>
      <c r="Z1334" s="46" t="s">
        <v>162</v>
      </c>
      <c r="AA1334" s="46">
        <v>6.5000000000000002E-2</v>
      </c>
      <c r="AB1334" s="46">
        <v>0.1</v>
      </c>
      <c r="AC1334" s="46"/>
    </row>
    <row r="1335" spans="1:29" x14ac:dyDescent="0.25">
      <c r="A1335" s="98" t="s">
        <v>3812</v>
      </c>
      <c r="B1335" s="46" t="s">
        <v>162</v>
      </c>
      <c r="C1335" s="46">
        <v>0.22333000997008973</v>
      </c>
      <c r="D1335" s="46">
        <v>0.33200398803589232</v>
      </c>
      <c r="E1335" s="46">
        <v>0.1415752741774676</v>
      </c>
      <c r="F1335" s="46">
        <v>2.0937188434695914E-2</v>
      </c>
      <c r="G1335" s="46">
        <v>0.23828514456630109</v>
      </c>
      <c r="H1335" s="46">
        <v>1.9940179461615153E-3</v>
      </c>
      <c r="I1335" s="46">
        <v>4.1874376869391827E-2</v>
      </c>
      <c r="J1335" s="46">
        <v>1</v>
      </c>
      <c r="K1335" s="98">
        <v>1003</v>
      </c>
      <c r="L1335" s="98"/>
      <c r="M1335" s="98" t="s">
        <v>162</v>
      </c>
      <c r="N1335" s="98" t="s">
        <v>162</v>
      </c>
      <c r="O1335" s="46">
        <v>0.19900000000000001</v>
      </c>
      <c r="P1335" s="46">
        <v>0.25</v>
      </c>
      <c r="Q1335" s="46">
        <v>0.30399999999999999</v>
      </c>
      <c r="R1335" s="46">
        <v>0.36199999999999999</v>
      </c>
      <c r="S1335" s="46">
        <v>0.121</v>
      </c>
      <c r="T1335" s="46">
        <v>0.16500000000000001</v>
      </c>
      <c r="U1335" s="46">
        <v>1.4E-2</v>
      </c>
      <c r="V1335" s="46">
        <v>3.2000000000000001E-2</v>
      </c>
      <c r="W1335" s="46">
        <v>0.21299999999999999</v>
      </c>
      <c r="X1335" s="46">
        <v>0.26600000000000001</v>
      </c>
      <c r="Y1335" s="46">
        <v>1E-3</v>
      </c>
      <c r="Z1335" s="46">
        <v>7.0000000000000001E-3</v>
      </c>
      <c r="AA1335" s="46">
        <v>3.1E-2</v>
      </c>
      <c r="AB1335" s="46">
        <v>5.6000000000000001E-2</v>
      </c>
      <c r="AC1335" s="46"/>
    </row>
    <row r="1336" spans="1:29" x14ac:dyDescent="0.25">
      <c r="A1336" s="98" t="s">
        <v>3813</v>
      </c>
      <c r="B1336" s="46" t="s">
        <v>162</v>
      </c>
      <c r="C1336" s="46">
        <v>0.37434554973821987</v>
      </c>
      <c r="D1336" s="46">
        <v>0.21335078534031413</v>
      </c>
      <c r="E1336" s="46">
        <v>8.1151832460732987E-2</v>
      </c>
      <c r="F1336" s="46">
        <v>0.1243455497382199</v>
      </c>
      <c r="G1336" s="46">
        <v>0.18979057591623036</v>
      </c>
      <c r="H1336" s="46" t="s">
        <v>162</v>
      </c>
      <c r="I1336" s="46">
        <v>1.7015706806282723E-2</v>
      </c>
      <c r="J1336" s="46">
        <v>1</v>
      </c>
      <c r="K1336" s="98">
        <v>764</v>
      </c>
      <c r="L1336" s="98"/>
      <c r="M1336" s="98" t="s">
        <v>162</v>
      </c>
      <c r="N1336" s="98" t="s">
        <v>162</v>
      </c>
      <c r="O1336" s="46">
        <v>0.34100000000000003</v>
      </c>
      <c r="P1336" s="46">
        <v>0.40899999999999997</v>
      </c>
      <c r="Q1336" s="46">
        <v>0.186</v>
      </c>
      <c r="R1336" s="46">
        <v>0.24399999999999999</v>
      </c>
      <c r="S1336" s="46">
        <v>6.4000000000000001E-2</v>
      </c>
      <c r="T1336" s="46">
        <v>0.10299999999999999</v>
      </c>
      <c r="U1336" s="46">
        <v>0.10299999999999999</v>
      </c>
      <c r="V1336" s="46">
        <v>0.15</v>
      </c>
      <c r="W1336" s="46">
        <v>0.16400000000000001</v>
      </c>
      <c r="X1336" s="46">
        <v>0.219</v>
      </c>
      <c r="Y1336" s="46" t="s">
        <v>162</v>
      </c>
      <c r="Z1336" s="46" t="s">
        <v>162</v>
      </c>
      <c r="AA1336" s="46">
        <v>0.01</v>
      </c>
      <c r="AB1336" s="46">
        <v>2.9000000000000001E-2</v>
      </c>
      <c r="AC1336" s="46"/>
    </row>
    <row r="1337" spans="1:29" x14ac:dyDescent="0.25">
      <c r="A1337" s="98" t="s">
        <v>3814</v>
      </c>
      <c r="B1337" s="46" t="s">
        <v>162</v>
      </c>
      <c r="C1337" s="46">
        <v>0.1395007342143906</v>
      </c>
      <c r="D1337" s="46">
        <v>0.23935389133627019</v>
      </c>
      <c r="E1337" s="46">
        <v>0.13509544787077826</v>
      </c>
      <c r="F1337" s="46">
        <v>3.3773861967694566E-2</v>
      </c>
      <c r="G1337" s="46">
        <v>0.3964757709251101</v>
      </c>
      <c r="H1337" s="46">
        <v>1.4684287812041115E-3</v>
      </c>
      <c r="I1337" s="46">
        <v>5.4331864904552128E-2</v>
      </c>
      <c r="J1337" s="46">
        <v>1</v>
      </c>
      <c r="K1337" s="98">
        <v>681</v>
      </c>
      <c r="L1337" s="98"/>
      <c r="M1337" s="98" t="s">
        <v>162</v>
      </c>
      <c r="N1337" s="98" t="s">
        <v>162</v>
      </c>
      <c r="O1337" s="46">
        <v>0.115</v>
      </c>
      <c r="P1337" s="46">
        <v>0.16800000000000001</v>
      </c>
      <c r="Q1337" s="46">
        <v>0.20899999999999999</v>
      </c>
      <c r="R1337" s="46">
        <v>0.27300000000000002</v>
      </c>
      <c r="S1337" s="46">
        <v>0.111</v>
      </c>
      <c r="T1337" s="46">
        <v>0.16300000000000001</v>
      </c>
      <c r="U1337" s="46">
        <v>2.3E-2</v>
      </c>
      <c r="V1337" s="46">
        <v>0.05</v>
      </c>
      <c r="W1337" s="46">
        <v>0.36</v>
      </c>
      <c r="X1337" s="46">
        <v>0.434</v>
      </c>
      <c r="Y1337" s="46">
        <v>0</v>
      </c>
      <c r="Z1337" s="46">
        <v>8.0000000000000002E-3</v>
      </c>
      <c r="AA1337" s="46">
        <v>0.04</v>
      </c>
      <c r="AB1337" s="46">
        <v>7.3999999999999996E-2</v>
      </c>
      <c r="AC1337" s="46"/>
    </row>
    <row r="1338" spans="1:29" x14ac:dyDescent="0.25">
      <c r="A1338" s="98" t="s">
        <v>3815</v>
      </c>
      <c r="B1338" s="46" t="s">
        <v>162</v>
      </c>
      <c r="C1338" s="46">
        <v>0.31436811746198218</v>
      </c>
      <c r="D1338" s="46">
        <v>0.44231777661248034</v>
      </c>
      <c r="E1338" s="46">
        <v>0.12821185107498689</v>
      </c>
      <c r="F1338" s="46">
        <v>1.9140010487676981E-2</v>
      </c>
      <c r="G1338" s="46">
        <v>5.4535920293654956E-2</v>
      </c>
      <c r="H1338" s="46">
        <v>1.048767697954903E-3</v>
      </c>
      <c r="I1338" s="46">
        <v>4.0377556371263765E-2</v>
      </c>
      <c r="J1338" s="46">
        <v>1</v>
      </c>
      <c r="K1338" s="98">
        <v>3814</v>
      </c>
      <c r="L1338" s="98"/>
      <c r="M1338" s="98" t="s">
        <v>162</v>
      </c>
      <c r="N1338" s="98" t="s">
        <v>162</v>
      </c>
      <c r="O1338" s="46">
        <v>0.3</v>
      </c>
      <c r="P1338" s="46">
        <v>0.32900000000000001</v>
      </c>
      <c r="Q1338" s="46">
        <v>0.42699999999999999</v>
      </c>
      <c r="R1338" s="46">
        <v>0.45800000000000002</v>
      </c>
      <c r="S1338" s="46">
        <v>0.11799999999999999</v>
      </c>
      <c r="T1338" s="46">
        <v>0.13900000000000001</v>
      </c>
      <c r="U1338" s="46">
        <v>1.4999999999999999E-2</v>
      </c>
      <c r="V1338" s="46">
        <v>2.4E-2</v>
      </c>
      <c r="W1338" s="46">
        <v>4.8000000000000001E-2</v>
      </c>
      <c r="X1338" s="46">
        <v>6.2E-2</v>
      </c>
      <c r="Y1338" s="46">
        <v>0</v>
      </c>
      <c r="Z1338" s="46">
        <v>3.0000000000000001E-3</v>
      </c>
      <c r="AA1338" s="46">
        <v>3.5000000000000003E-2</v>
      </c>
      <c r="AB1338" s="46">
        <v>4.7E-2</v>
      </c>
      <c r="AC1338" s="46"/>
    </row>
    <row r="1339" spans="1:29" x14ac:dyDescent="0.25">
      <c r="A1339" s="98" t="s">
        <v>3816</v>
      </c>
      <c r="B1339" s="46" t="s">
        <v>162</v>
      </c>
      <c r="C1339" s="46">
        <v>0.39808481532147744</v>
      </c>
      <c r="D1339" s="46">
        <v>0.40766073871409031</v>
      </c>
      <c r="E1339" s="46">
        <v>9.4391244870041038E-2</v>
      </c>
      <c r="F1339" s="46">
        <v>6.8399452804377564E-3</v>
      </c>
      <c r="G1339" s="46">
        <v>5.8823529411764705E-2</v>
      </c>
      <c r="H1339" s="46">
        <v>1.3679890560875513E-3</v>
      </c>
      <c r="I1339" s="46">
        <v>3.2831737346101231E-2</v>
      </c>
      <c r="J1339" s="46">
        <v>1</v>
      </c>
      <c r="K1339" s="98">
        <v>731</v>
      </c>
      <c r="L1339" s="98"/>
      <c r="M1339" s="98" t="s">
        <v>162</v>
      </c>
      <c r="N1339" s="98" t="s">
        <v>162</v>
      </c>
      <c r="O1339" s="46">
        <v>0.36299999999999999</v>
      </c>
      <c r="P1339" s="46">
        <v>0.434</v>
      </c>
      <c r="Q1339" s="46">
        <v>0.373</v>
      </c>
      <c r="R1339" s="46">
        <v>0.44400000000000001</v>
      </c>
      <c r="S1339" s="46">
        <v>7.4999999999999997E-2</v>
      </c>
      <c r="T1339" s="46">
        <v>0.11799999999999999</v>
      </c>
      <c r="U1339" s="46">
        <v>3.0000000000000001E-3</v>
      </c>
      <c r="V1339" s="46">
        <v>1.6E-2</v>
      </c>
      <c r="W1339" s="46">
        <v>4.3999999999999997E-2</v>
      </c>
      <c r="X1339" s="46">
        <v>7.8E-2</v>
      </c>
      <c r="Y1339" s="46">
        <v>0</v>
      </c>
      <c r="Z1339" s="46">
        <v>8.0000000000000002E-3</v>
      </c>
      <c r="AA1339" s="46">
        <v>2.1999999999999999E-2</v>
      </c>
      <c r="AB1339" s="46">
        <v>4.8000000000000001E-2</v>
      </c>
      <c r="AC1339" s="46"/>
    </row>
    <row r="1340" spans="1:29" x14ac:dyDescent="0.25">
      <c r="A1340" s="98" t="s">
        <v>3817</v>
      </c>
      <c r="B1340" s="46">
        <v>5.2539778592531949E-2</v>
      </c>
      <c r="C1340" s="46">
        <v>0.2891111664827537</v>
      </c>
      <c r="D1340" s="46">
        <v>0.29722706724094972</v>
      </c>
      <c r="E1340" s="46">
        <v>0.10846118250097889</v>
      </c>
      <c r="F1340" s="46">
        <v>2.1927170469511977E-2</v>
      </c>
      <c r="G1340" s="46">
        <v>0.19289502723098281</v>
      </c>
      <c r="H1340" s="46">
        <v>1.3882461823229986E-3</v>
      </c>
      <c r="I1340" s="46">
        <v>3.6450361299967961E-2</v>
      </c>
      <c r="J1340" s="46">
        <v>1.0000000000000002</v>
      </c>
      <c r="K1340" s="98">
        <v>28093</v>
      </c>
      <c r="L1340" s="98"/>
      <c r="M1340" s="98">
        <v>0.05</v>
      </c>
      <c r="N1340" s="98">
        <v>5.5E-2</v>
      </c>
      <c r="O1340" s="46">
        <v>0.28399999999999997</v>
      </c>
      <c r="P1340" s="46">
        <v>0.29399999999999998</v>
      </c>
      <c r="Q1340" s="46">
        <v>0.29199999999999998</v>
      </c>
      <c r="R1340" s="46">
        <v>0.30299999999999999</v>
      </c>
      <c r="S1340" s="46">
        <v>0.105</v>
      </c>
      <c r="T1340" s="46">
        <v>0.112</v>
      </c>
      <c r="U1340" s="46">
        <v>0.02</v>
      </c>
      <c r="V1340" s="46">
        <v>2.4E-2</v>
      </c>
      <c r="W1340" s="46">
        <v>0.188</v>
      </c>
      <c r="X1340" s="46">
        <v>0.19800000000000001</v>
      </c>
      <c r="Y1340" s="46">
        <v>1E-3</v>
      </c>
      <c r="Z1340" s="46">
        <v>2E-3</v>
      </c>
      <c r="AA1340" s="46">
        <v>3.4000000000000002E-2</v>
      </c>
      <c r="AB1340" s="46">
        <v>3.9E-2</v>
      </c>
      <c r="AC1340" s="46"/>
    </row>
    <row r="1341" spans="1:29" x14ac:dyDescent="0.25">
      <c r="A1341" s="98" t="s">
        <v>3818</v>
      </c>
      <c r="B1341" s="46" t="s">
        <v>162</v>
      </c>
      <c r="C1341" s="46">
        <v>0.19364161849710981</v>
      </c>
      <c r="D1341" s="46">
        <v>0.36127167630057805</v>
      </c>
      <c r="E1341" s="46">
        <v>0.21820809248554912</v>
      </c>
      <c r="F1341" s="46">
        <v>4.335260115606936E-3</v>
      </c>
      <c r="G1341" s="46">
        <v>0.1777456647398844</v>
      </c>
      <c r="H1341" s="46">
        <v>1.4450867052023121E-3</v>
      </c>
      <c r="I1341" s="46">
        <v>4.3352601156069363E-2</v>
      </c>
      <c r="J1341" s="46">
        <v>0.99999999999999989</v>
      </c>
      <c r="K1341" s="98">
        <v>692</v>
      </c>
      <c r="L1341" s="98"/>
      <c r="M1341" s="98" t="s">
        <v>162</v>
      </c>
      <c r="N1341" s="98" t="s">
        <v>162</v>
      </c>
      <c r="O1341" s="46">
        <v>0.16600000000000001</v>
      </c>
      <c r="P1341" s="46">
        <v>0.22500000000000001</v>
      </c>
      <c r="Q1341" s="46">
        <v>0.32600000000000001</v>
      </c>
      <c r="R1341" s="46">
        <v>0.39800000000000002</v>
      </c>
      <c r="S1341" s="46">
        <v>0.189</v>
      </c>
      <c r="T1341" s="46">
        <v>0.25</v>
      </c>
      <c r="U1341" s="46">
        <v>1E-3</v>
      </c>
      <c r="V1341" s="46">
        <v>1.2999999999999999E-2</v>
      </c>
      <c r="W1341" s="46">
        <v>0.151</v>
      </c>
      <c r="X1341" s="46">
        <v>0.20799999999999999</v>
      </c>
      <c r="Y1341" s="46">
        <v>0</v>
      </c>
      <c r="Z1341" s="46">
        <v>8.0000000000000002E-3</v>
      </c>
      <c r="AA1341" s="46">
        <v>3.1E-2</v>
      </c>
      <c r="AB1341" s="46">
        <v>6.0999999999999999E-2</v>
      </c>
      <c r="AC1341" s="46"/>
    </row>
    <row r="1342" spans="1:29" x14ac:dyDescent="0.25">
      <c r="A1342" s="98" t="s">
        <v>3819</v>
      </c>
      <c r="B1342" s="46" t="s">
        <v>162</v>
      </c>
      <c r="C1342" s="46">
        <v>0.30729166666666669</v>
      </c>
      <c r="D1342" s="46">
        <v>0.32083333333333336</v>
      </c>
      <c r="E1342" s="46">
        <v>0.125</v>
      </c>
      <c r="F1342" s="46">
        <v>4.3749999999999997E-2</v>
      </c>
      <c r="G1342" s="46">
        <v>0.18229166666666666</v>
      </c>
      <c r="H1342" s="46">
        <v>1.0416666666666667E-3</v>
      </c>
      <c r="I1342" s="46">
        <v>1.9791666666666666E-2</v>
      </c>
      <c r="J1342" s="46">
        <v>1</v>
      </c>
      <c r="K1342" s="98">
        <v>960</v>
      </c>
      <c r="L1342" s="98"/>
      <c r="M1342" s="98" t="s">
        <v>162</v>
      </c>
      <c r="N1342" s="98" t="s">
        <v>162</v>
      </c>
      <c r="O1342" s="46">
        <v>0.27900000000000003</v>
      </c>
      <c r="P1342" s="46">
        <v>0.33700000000000002</v>
      </c>
      <c r="Q1342" s="46">
        <v>0.29199999999999998</v>
      </c>
      <c r="R1342" s="46">
        <v>0.35099999999999998</v>
      </c>
      <c r="S1342" s="46">
        <v>0.106</v>
      </c>
      <c r="T1342" s="46">
        <v>0.14699999999999999</v>
      </c>
      <c r="U1342" s="46">
        <v>3.3000000000000002E-2</v>
      </c>
      <c r="V1342" s="46">
        <v>5.8999999999999997E-2</v>
      </c>
      <c r="W1342" s="46">
        <v>0.159</v>
      </c>
      <c r="X1342" s="46">
        <v>0.20799999999999999</v>
      </c>
      <c r="Y1342" s="46">
        <v>0</v>
      </c>
      <c r="Z1342" s="46">
        <v>6.0000000000000001E-3</v>
      </c>
      <c r="AA1342" s="46">
        <v>1.2999999999999999E-2</v>
      </c>
      <c r="AB1342" s="46">
        <v>3.1E-2</v>
      </c>
      <c r="AC1342" s="46"/>
    </row>
    <row r="1343" spans="1:29" x14ac:dyDescent="0.25">
      <c r="A1343" s="98" t="s">
        <v>3820</v>
      </c>
      <c r="B1343" s="46" t="s">
        <v>162</v>
      </c>
      <c r="C1343" s="46">
        <v>0.125</v>
      </c>
      <c r="D1343" s="46">
        <v>0.18172268907563024</v>
      </c>
      <c r="E1343" s="46">
        <v>7.0378151260504201E-2</v>
      </c>
      <c r="F1343" s="46">
        <v>1.050420168067227E-2</v>
      </c>
      <c r="G1343" s="46">
        <v>0.54621848739495793</v>
      </c>
      <c r="H1343" s="46">
        <v>1.7857142857142856E-2</v>
      </c>
      <c r="I1343" s="46">
        <v>4.8319327731092439E-2</v>
      </c>
      <c r="J1343" s="46">
        <v>1</v>
      </c>
      <c r="K1343" s="98">
        <v>952</v>
      </c>
      <c r="L1343" s="98"/>
      <c r="M1343" s="98" t="s">
        <v>162</v>
      </c>
      <c r="N1343" s="98" t="s">
        <v>162</v>
      </c>
      <c r="O1343" s="46">
        <v>0.105</v>
      </c>
      <c r="P1343" s="46">
        <v>0.14799999999999999</v>
      </c>
      <c r="Q1343" s="46">
        <v>0.159</v>
      </c>
      <c r="R1343" s="46">
        <v>0.20699999999999999</v>
      </c>
      <c r="S1343" s="46">
        <v>5.6000000000000001E-2</v>
      </c>
      <c r="T1343" s="46">
        <v>8.7999999999999995E-2</v>
      </c>
      <c r="U1343" s="46">
        <v>6.0000000000000001E-3</v>
      </c>
      <c r="V1343" s="46">
        <v>1.9E-2</v>
      </c>
      <c r="W1343" s="46">
        <v>0.51400000000000001</v>
      </c>
      <c r="X1343" s="46">
        <v>0.57799999999999996</v>
      </c>
      <c r="Y1343" s="46">
        <v>1.0999999999999999E-2</v>
      </c>
      <c r="Z1343" s="46">
        <v>2.8000000000000001E-2</v>
      </c>
      <c r="AA1343" s="46">
        <v>3.5999999999999997E-2</v>
      </c>
      <c r="AB1343" s="46">
        <v>6.4000000000000001E-2</v>
      </c>
      <c r="AC1343" s="46"/>
    </row>
    <row r="1344" spans="1:29" x14ac:dyDescent="0.25">
      <c r="A1344" s="98" t="s">
        <v>3821</v>
      </c>
      <c r="B1344" s="46">
        <v>9.6208262591963786E-2</v>
      </c>
      <c r="C1344" s="46">
        <v>5.6593095642331638E-4</v>
      </c>
      <c r="D1344" s="46">
        <v>0.67996604414261463</v>
      </c>
      <c r="E1344" s="46">
        <v>0.16327108092812675</v>
      </c>
      <c r="F1344" s="46">
        <v>6.2252405206564797E-3</v>
      </c>
      <c r="G1344" s="46">
        <v>1.0469722693831352E-2</v>
      </c>
      <c r="H1344" s="46" t="s">
        <v>162</v>
      </c>
      <c r="I1344" s="46">
        <v>4.32937181663837E-2</v>
      </c>
      <c r="J1344" s="46">
        <v>1</v>
      </c>
      <c r="K1344" s="98">
        <v>3534</v>
      </c>
      <c r="L1344" s="98"/>
      <c r="M1344" s="98">
        <v>8.6999999999999994E-2</v>
      </c>
      <c r="N1344" s="98">
        <v>0.106</v>
      </c>
      <c r="O1344" s="46">
        <v>0</v>
      </c>
      <c r="P1344" s="46">
        <v>2E-3</v>
      </c>
      <c r="Q1344" s="46">
        <v>0.66400000000000003</v>
      </c>
      <c r="R1344" s="46">
        <v>0.69499999999999995</v>
      </c>
      <c r="S1344" s="46">
        <v>0.151</v>
      </c>
      <c r="T1344" s="46">
        <v>0.17599999999999999</v>
      </c>
      <c r="U1344" s="46">
        <v>4.0000000000000001E-3</v>
      </c>
      <c r="V1344" s="46">
        <v>8.9999999999999993E-3</v>
      </c>
      <c r="W1344" s="46">
        <v>8.0000000000000002E-3</v>
      </c>
      <c r="X1344" s="46">
        <v>1.4E-2</v>
      </c>
      <c r="Y1344" s="46" t="s">
        <v>162</v>
      </c>
      <c r="Z1344" s="46" t="s">
        <v>162</v>
      </c>
      <c r="AA1344" s="46">
        <v>3.6999999999999998E-2</v>
      </c>
      <c r="AB1344" s="46">
        <v>5.0999999999999997E-2</v>
      </c>
      <c r="AC1344" s="46"/>
    </row>
    <row r="1345" spans="1:29" x14ac:dyDescent="0.25">
      <c r="A1345" s="98" t="s">
        <v>3822</v>
      </c>
      <c r="B1345" s="46">
        <v>7.4722222222222218E-2</v>
      </c>
      <c r="C1345" s="46">
        <v>0.30027777777777775</v>
      </c>
      <c r="D1345" s="46">
        <v>0.25388888888888889</v>
      </c>
      <c r="E1345" s="46">
        <v>7.0555555555555552E-2</v>
      </c>
      <c r="F1345" s="46">
        <v>3.5000000000000003E-2</v>
      </c>
      <c r="G1345" s="46">
        <v>0.24277777777777779</v>
      </c>
      <c r="H1345" s="46">
        <v>8.3333333333333339E-4</v>
      </c>
      <c r="I1345" s="46">
        <v>2.1944444444444444E-2</v>
      </c>
      <c r="J1345" s="46">
        <v>1</v>
      </c>
      <c r="K1345" s="98">
        <v>3600</v>
      </c>
      <c r="L1345" s="98"/>
      <c r="M1345" s="98">
        <v>6.7000000000000004E-2</v>
      </c>
      <c r="N1345" s="98">
        <v>8.4000000000000005E-2</v>
      </c>
      <c r="O1345" s="46">
        <v>0.28599999999999998</v>
      </c>
      <c r="P1345" s="46">
        <v>0.315</v>
      </c>
      <c r="Q1345" s="46">
        <v>0.24</v>
      </c>
      <c r="R1345" s="46">
        <v>0.26800000000000002</v>
      </c>
      <c r="S1345" s="46">
        <v>6.3E-2</v>
      </c>
      <c r="T1345" s="46">
        <v>7.9000000000000001E-2</v>
      </c>
      <c r="U1345" s="46">
        <v>2.9000000000000001E-2</v>
      </c>
      <c r="V1345" s="46">
        <v>4.2000000000000003E-2</v>
      </c>
      <c r="W1345" s="46">
        <v>0.22900000000000001</v>
      </c>
      <c r="X1345" s="46">
        <v>0.25700000000000001</v>
      </c>
      <c r="Y1345" s="46">
        <v>0</v>
      </c>
      <c r="Z1345" s="46">
        <v>2E-3</v>
      </c>
      <c r="AA1345" s="46">
        <v>1.7999999999999999E-2</v>
      </c>
      <c r="AB1345" s="46">
        <v>2.7E-2</v>
      </c>
      <c r="AC1345" s="46"/>
    </row>
    <row r="1346" spans="1:29" x14ac:dyDescent="0.25">
      <c r="A1346" s="98" t="s">
        <v>3823</v>
      </c>
      <c r="B1346" s="46">
        <v>0.2914923291492329</v>
      </c>
      <c r="C1346" s="46">
        <v>0.52952115295211533</v>
      </c>
      <c r="D1346" s="46">
        <v>9.2515109251510921E-2</v>
      </c>
      <c r="E1346" s="46">
        <v>2.2082752208275221E-2</v>
      </c>
      <c r="F1346" s="46">
        <v>1.3947001394700139E-3</v>
      </c>
      <c r="G1346" s="46">
        <v>4.0911204091120409E-2</v>
      </c>
      <c r="H1346" s="46">
        <v>1.8596001859600185E-3</v>
      </c>
      <c r="I1346" s="46">
        <v>2.0223152022315203E-2</v>
      </c>
      <c r="J1346" s="46">
        <v>0.99999999999999989</v>
      </c>
      <c r="K1346" s="98">
        <v>4302</v>
      </c>
      <c r="L1346" s="98"/>
      <c r="M1346" s="98">
        <v>0.27800000000000002</v>
      </c>
      <c r="N1346" s="98">
        <v>0.30499999999999999</v>
      </c>
      <c r="O1346" s="46">
        <v>0.51500000000000001</v>
      </c>
      <c r="P1346" s="46">
        <v>0.54400000000000004</v>
      </c>
      <c r="Q1346" s="46">
        <v>8.4000000000000005E-2</v>
      </c>
      <c r="R1346" s="46">
        <v>0.10199999999999999</v>
      </c>
      <c r="S1346" s="46">
        <v>1.7999999999999999E-2</v>
      </c>
      <c r="T1346" s="46">
        <v>2.7E-2</v>
      </c>
      <c r="U1346" s="46">
        <v>1E-3</v>
      </c>
      <c r="V1346" s="46">
        <v>3.0000000000000001E-3</v>
      </c>
      <c r="W1346" s="46">
        <v>3.5000000000000003E-2</v>
      </c>
      <c r="X1346" s="46">
        <v>4.7E-2</v>
      </c>
      <c r="Y1346" s="46">
        <v>1E-3</v>
      </c>
      <c r="Z1346" s="46">
        <v>4.0000000000000001E-3</v>
      </c>
      <c r="AA1346" s="46">
        <v>1.6E-2</v>
      </c>
      <c r="AB1346" s="46">
        <v>2.5000000000000001E-2</v>
      </c>
      <c r="AC1346" s="46"/>
    </row>
    <row r="1347" spans="1:29" x14ac:dyDescent="0.25">
      <c r="A1347" s="98" t="s">
        <v>3824</v>
      </c>
      <c r="B1347" s="46" t="s">
        <v>162</v>
      </c>
      <c r="C1347" s="46">
        <v>0.28262826282628262</v>
      </c>
      <c r="D1347" s="46">
        <v>0.20342034203420342</v>
      </c>
      <c r="E1347" s="46">
        <v>7.8307830783078305E-2</v>
      </c>
      <c r="F1347" s="46">
        <v>9.9009900990099011E-3</v>
      </c>
      <c r="G1347" s="46">
        <v>0.40346534653465349</v>
      </c>
      <c r="H1347" s="46">
        <v>1.3501350135013501E-3</v>
      </c>
      <c r="I1347" s="46">
        <v>2.0927092709270928E-2</v>
      </c>
      <c r="J1347" s="46">
        <v>1</v>
      </c>
      <c r="K1347" s="98">
        <v>4444</v>
      </c>
      <c r="L1347" s="98"/>
      <c r="M1347" s="98" t="s">
        <v>162</v>
      </c>
      <c r="N1347" s="98" t="s">
        <v>162</v>
      </c>
      <c r="O1347" s="46">
        <v>0.27</v>
      </c>
      <c r="P1347" s="46">
        <v>0.29599999999999999</v>
      </c>
      <c r="Q1347" s="46">
        <v>0.192</v>
      </c>
      <c r="R1347" s="46">
        <v>0.216</v>
      </c>
      <c r="S1347" s="46">
        <v>7.0999999999999994E-2</v>
      </c>
      <c r="T1347" s="46">
        <v>8.6999999999999994E-2</v>
      </c>
      <c r="U1347" s="46">
        <v>7.0000000000000001E-3</v>
      </c>
      <c r="V1347" s="46">
        <v>1.2999999999999999E-2</v>
      </c>
      <c r="W1347" s="46">
        <v>0.38900000000000001</v>
      </c>
      <c r="X1347" s="46">
        <v>0.41799999999999998</v>
      </c>
      <c r="Y1347" s="46">
        <v>1E-3</v>
      </c>
      <c r="Z1347" s="46">
        <v>3.0000000000000001E-3</v>
      </c>
      <c r="AA1347" s="46">
        <v>1.7000000000000001E-2</v>
      </c>
      <c r="AB1347" s="46">
        <v>2.5999999999999999E-2</v>
      </c>
      <c r="AC1347" s="46"/>
    </row>
    <row r="1348" spans="1:29" x14ac:dyDescent="0.25">
      <c r="A1348" s="98" t="s">
        <v>3825</v>
      </c>
      <c r="B1348" s="46" t="s">
        <v>162</v>
      </c>
      <c r="C1348" s="46">
        <v>0.46060606060606063</v>
      </c>
      <c r="D1348" s="46">
        <v>0.36262626262626263</v>
      </c>
      <c r="E1348" s="46">
        <v>6.2626262626262627E-2</v>
      </c>
      <c r="F1348" s="46">
        <v>5.0505050505050509E-3</v>
      </c>
      <c r="G1348" s="46">
        <v>1.9191919191919191E-2</v>
      </c>
      <c r="H1348" s="46">
        <v>1.0101010101010101E-3</v>
      </c>
      <c r="I1348" s="46">
        <v>8.8888888888888892E-2</v>
      </c>
      <c r="J1348" s="46">
        <v>1</v>
      </c>
      <c r="K1348" s="98">
        <v>990</v>
      </c>
      <c r="L1348" s="98"/>
      <c r="M1348" s="98" t="s">
        <v>162</v>
      </c>
      <c r="N1348" s="98" t="s">
        <v>162</v>
      </c>
      <c r="O1348" s="46">
        <v>0.43</v>
      </c>
      <c r="P1348" s="46">
        <v>0.49199999999999999</v>
      </c>
      <c r="Q1348" s="46">
        <v>0.33300000000000002</v>
      </c>
      <c r="R1348" s="46">
        <v>0.39300000000000002</v>
      </c>
      <c r="S1348" s="46">
        <v>4.9000000000000002E-2</v>
      </c>
      <c r="T1348" s="46">
        <v>7.9000000000000001E-2</v>
      </c>
      <c r="U1348" s="46">
        <v>2E-3</v>
      </c>
      <c r="V1348" s="46">
        <v>1.2E-2</v>
      </c>
      <c r="W1348" s="46">
        <v>1.2E-2</v>
      </c>
      <c r="X1348" s="46">
        <v>0.03</v>
      </c>
      <c r="Y1348" s="46">
        <v>0</v>
      </c>
      <c r="Z1348" s="46">
        <v>6.0000000000000001E-3</v>
      </c>
      <c r="AA1348" s="46">
        <v>7.2999999999999995E-2</v>
      </c>
      <c r="AB1348" s="46">
        <v>0.108</v>
      </c>
      <c r="AC1348" s="46"/>
    </row>
    <row r="1349" spans="1:29" x14ac:dyDescent="0.25">
      <c r="A1349" s="98" t="s">
        <v>3826</v>
      </c>
      <c r="B1349" s="46" t="s">
        <v>162</v>
      </c>
      <c r="C1349" s="46">
        <v>0.23238095238095238</v>
      </c>
      <c r="D1349" s="46">
        <v>0.34476190476190477</v>
      </c>
      <c r="E1349" s="46">
        <v>0.12380952380952381</v>
      </c>
      <c r="F1349" s="46">
        <v>1.0476190476190476E-2</v>
      </c>
      <c r="G1349" s="46">
        <v>0.25238095238095237</v>
      </c>
      <c r="H1349" s="46">
        <v>9.5238095238095238E-4</v>
      </c>
      <c r="I1349" s="46">
        <v>3.5238095238095235E-2</v>
      </c>
      <c r="J1349" s="46">
        <v>1</v>
      </c>
      <c r="K1349" s="98">
        <v>1050</v>
      </c>
      <c r="L1349" s="98"/>
      <c r="M1349" s="98" t="s">
        <v>162</v>
      </c>
      <c r="N1349" s="98" t="s">
        <v>162</v>
      </c>
      <c r="O1349" s="46">
        <v>0.20799999999999999</v>
      </c>
      <c r="P1349" s="46">
        <v>0.25900000000000001</v>
      </c>
      <c r="Q1349" s="46">
        <v>0.317</v>
      </c>
      <c r="R1349" s="46">
        <v>0.374</v>
      </c>
      <c r="S1349" s="46">
        <v>0.105</v>
      </c>
      <c r="T1349" s="46">
        <v>0.14499999999999999</v>
      </c>
      <c r="U1349" s="46">
        <v>6.0000000000000001E-3</v>
      </c>
      <c r="V1349" s="46">
        <v>1.9E-2</v>
      </c>
      <c r="W1349" s="46">
        <v>0.22700000000000001</v>
      </c>
      <c r="X1349" s="46">
        <v>0.28000000000000003</v>
      </c>
      <c r="Y1349" s="46">
        <v>0</v>
      </c>
      <c r="Z1349" s="46">
        <v>5.0000000000000001E-3</v>
      </c>
      <c r="AA1349" s="46">
        <v>2.5999999999999999E-2</v>
      </c>
      <c r="AB1349" s="46">
        <v>4.8000000000000001E-2</v>
      </c>
      <c r="AC1349" s="46"/>
    </row>
    <row r="1350" spans="1:29" x14ac:dyDescent="0.25">
      <c r="A1350" s="98" t="s">
        <v>3827</v>
      </c>
      <c r="B1350" s="46" t="s">
        <v>162</v>
      </c>
      <c r="C1350" s="46">
        <v>0.40547588005215124</v>
      </c>
      <c r="D1350" s="46">
        <v>0.19556714471968709</v>
      </c>
      <c r="E1350" s="46">
        <v>6.6492829204693613E-2</v>
      </c>
      <c r="F1350" s="46">
        <v>9.7783572359843543E-2</v>
      </c>
      <c r="G1350" s="46">
        <v>0.21121251629726207</v>
      </c>
      <c r="H1350" s="46">
        <v>1.3037809647979139E-3</v>
      </c>
      <c r="I1350" s="46">
        <v>2.2164276401564539E-2</v>
      </c>
      <c r="J1350" s="46">
        <v>1</v>
      </c>
      <c r="K1350" s="98">
        <v>767</v>
      </c>
      <c r="L1350" s="98"/>
      <c r="M1350" s="98" t="s">
        <v>162</v>
      </c>
      <c r="N1350" s="98" t="s">
        <v>162</v>
      </c>
      <c r="O1350" s="46">
        <v>0.371</v>
      </c>
      <c r="P1350" s="46">
        <v>0.441</v>
      </c>
      <c r="Q1350" s="46">
        <v>0.16900000000000001</v>
      </c>
      <c r="R1350" s="46">
        <v>0.22500000000000001</v>
      </c>
      <c r="S1350" s="46">
        <v>5.0999999999999997E-2</v>
      </c>
      <c r="T1350" s="46">
        <v>8.5999999999999993E-2</v>
      </c>
      <c r="U1350" s="46">
        <v>7.9000000000000001E-2</v>
      </c>
      <c r="V1350" s="46">
        <v>0.121</v>
      </c>
      <c r="W1350" s="46">
        <v>0.184</v>
      </c>
      <c r="X1350" s="46">
        <v>0.24199999999999999</v>
      </c>
      <c r="Y1350" s="46">
        <v>0</v>
      </c>
      <c r="Z1350" s="46">
        <v>7.0000000000000001E-3</v>
      </c>
      <c r="AA1350" s="46">
        <v>1.4E-2</v>
      </c>
      <c r="AB1350" s="46">
        <v>3.5000000000000003E-2</v>
      </c>
      <c r="AC1350" s="46"/>
    </row>
    <row r="1351" spans="1:29" x14ac:dyDescent="0.25">
      <c r="A1351" s="98" t="s">
        <v>3828</v>
      </c>
      <c r="B1351" s="46" t="s">
        <v>162</v>
      </c>
      <c r="C1351" s="46">
        <v>0.18915343915343916</v>
      </c>
      <c r="D1351" s="46">
        <v>0.18386243386243387</v>
      </c>
      <c r="E1351" s="46">
        <v>4.7619047619047616E-2</v>
      </c>
      <c r="F1351" s="46">
        <v>1.1904761904761904E-2</v>
      </c>
      <c r="G1351" s="46">
        <v>0.53174603174603174</v>
      </c>
      <c r="H1351" s="46">
        <v>2.6455026455026454E-3</v>
      </c>
      <c r="I1351" s="46">
        <v>3.3068783068783067E-2</v>
      </c>
      <c r="J1351" s="46">
        <v>1</v>
      </c>
      <c r="K1351" s="98">
        <v>756</v>
      </c>
      <c r="L1351" s="98"/>
      <c r="M1351" s="98" t="s">
        <v>162</v>
      </c>
      <c r="N1351" s="98" t="s">
        <v>162</v>
      </c>
      <c r="O1351" s="46">
        <v>0.16300000000000001</v>
      </c>
      <c r="P1351" s="46">
        <v>0.219</v>
      </c>
      <c r="Q1351" s="46">
        <v>0.158</v>
      </c>
      <c r="R1351" s="46">
        <v>0.21299999999999999</v>
      </c>
      <c r="S1351" s="46">
        <v>3.5000000000000003E-2</v>
      </c>
      <c r="T1351" s="46">
        <v>6.5000000000000002E-2</v>
      </c>
      <c r="U1351" s="46">
        <v>6.0000000000000001E-3</v>
      </c>
      <c r="V1351" s="46">
        <v>2.1999999999999999E-2</v>
      </c>
      <c r="W1351" s="46">
        <v>0.496</v>
      </c>
      <c r="X1351" s="46">
        <v>0.56699999999999995</v>
      </c>
      <c r="Y1351" s="46">
        <v>1E-3</v>
      </c>
      <c r="Z1351" s="46">
        <v>0.01</v>
      </c>
      <c r="AA1351" s="46">
        <v>2.1999999999999999E-2</v>
      </c>
      <c r="AB1351" s="46">
        <v>4.8000000000000001E-2</v>
      </c>
      <c r="AC1351" s="46"/>
    </row>
    <row r="1352" spans="1:29" x14ac:dyDescent="0.25">
      <c r="A1352" s="98" t="s">
        <v>3829</v>
      </c>
      <c r="B1352" s="46" t="s">
        <v>162</v>
      </c>
      <c r="C1352" s="46">
        <v>0.32529162248144222</v>
      </c>
      <c r="D1352" s="46">
        <v>0.4284199363732768</v>
      </c>
      <c r="E1352" s="46">
        <v>0.10471898197242842</v>
      </c>
      <c r="F1352" s="46">
        <v>1.3255567338282079E-2</v>
      </c>
      <c r="G1352" s="46">
        <v>9.9151643690349942E-2</v>
      </c>
      <c r="H1352" s="46">
        <v>5.3022269353128319E-4</v>
      </c>
      <c r="I1352" s="46">
        <v>2.863202545068929E-2</v>
      </c>
      <c r="J1352" s="46">
        <v>1</v>
      </c>
      <c r="K1352" s="98">
        <v>3772</v>
      </c>
      <c r="L1352" s="98"/>
      <c r="M1352" s="98" t="s">
        <v>162</v>
      </c>
      <c r="N1352" s="98" t="s">
        <v>162</v>
      </c>
      <c r="O1352" s="46">
        <v>0.311</v>
      </c>
      <c r="P1352" s="46">
        <v>0.34</v>
      </c>
      <c r="Q1352" s="46">
        <v>0.41299999999999998</v>
      </c>
      <c r="R1352" s="46">
        <v>0.44400000000000001</v>
      </c>
      <c r="S1352" s="46">
        <v>9.5000000000000001E-2</v>
      </c>
      <c r="T1352" s="46">
        <v>0.115</v>
      </c>
      <c r="U1352" s="46">
        <v>0.01</v>
      </c>
      <c r="V1352" s="46">
        <v>1.7000000000000001E-2</v>
      </c>
      <c r="W1352" s="46">
        <v>0.09</v>
      </c>
      <c r="X1352" s="46">
        <v>0.109</v>
      </c>
      <c r="Y1352" s="46">
        <v>0</v>
      </c>
      <c r="Z1352" s="46">
        <v>2E-3</v>
      </c>
      <c r="AA1352" s="46">
        <v>2.4E-2</v>
      </c>
      <c r="AB1352" s="46">
        <v>3.4000000000000002E-2</v>
      </c>
      <c r="AC1352" s="46"/>
    </row>
    <row r="1353" spans="1:29" x14ac:dyDescent="0.25">
      <c r="A1353" s="98" t="s">
        <v>3830</v>
      </c>
      <c r="B1353" s="46" t="s">
        <v>162</v>
      </c>
      <c r="C1353" s="46">
        <v>0.43883792048929665</v>
      </c>
      <c r="D1353" s="46">
        <v>0.37003058103975534</v>
      </c>
      <c r="E1353" s="46">
        <v>5.9633027522935783E-2</v>
      </c>
      <c r="F1353" s="46">
        <v>2.1406727828746176E-2</v>
      </c>
      <c r="G1353" s="46">
        <v>7.7981651376146793E-2</v>
      </c>
      <c r="H1353" s="46">
        <v>1.5290519877675841E-3</v>
      </c>
      <c r="I1353" s="46">
        <v>3.0581039755351681E-2</v>
      </c>
      <c r="J1353" s="46">
        <v>0.99999999999999989</v>
      </c>
      <c r="K1353" s="98">
        <v>654</v>
      </c>
      <c r="L1353" s="98"/>
      <c r="M1353" s="98" t="s">
        <v>162</v>
      </c>
      <c r="N1353" s="98" t="s">
        <v>162</v>
      </c>
      <c r="O1353" s="46">
        <v>0.40100000000000002</v>
      </c>
      <c r="P1353" s="46">
        <v>0.47699999999999998</v>
      </c>
      <c r="Q1353" s="46">
        <v>0.33400000000000002</v>
      </c>
      <c r="R1353" s="46">
        <v>0.40799999999999997</v>
      </c>
      <c r="S1353" s="46">
        <v>4.3999999999999997E-2</v>
      </c>
      <c r="T1353" s="46">
        <v>0.08</v>
      </c>
      <c r="U1353" s="46">
        <v>1.2999999999999999E-2</v>
      </c>
      <c r="V1353" s="46">
        <v>3.5999999999999997E-2</v>
      </c>
      <c r="W1353" s="46">
        <v>0.06</v>
      </c>
      <c r="X1353" s="46">
        <v>0.10100000000000001</v>
      </c>
      <c r="Y1353" s="46">
        <v>0</v>
      </c>
      <c r="Z1353" s="46">
        <v>8.9999999999999993E-3</v>
      </c>
      <c r="AA1353" s="46">
        <v>0.02</v>
      </c>
      <c r="AB1353" s="46">
        <v>4.7E-2</v>
      </c>
      <c r="AC1353" s="46"/>
    </row>
    <row r="1354" spans="1:29" x14ac:dyDescent="0.25">
      <c r="A1354" s="98" t="s">
        <v>3831</v>
      </c>
      <c r="B1354" s="46">
        <v>5.4423583552872912E-2</v>
      </c>
      <c r="C1354" s="46">
        <v>0.31456964684696703</v>
      </c>
      <c r="D1354" s="46">
        <v>0.26361423283422819</v>
      </c>
      <c r="E1354" s="46">
        <v>8.0201420615600094E-2</v>
      </c>
      <c r="F1354" s="46">
        <v>1.960849701537333E-2</v>
      </c>
      <c r="G1354" s="46">
        <v>0.23720278787474572</v>
      </c>
      <c r="H1354" s="46">
        <v>1.8674759062260312E-3</v>
      </c>
      <c r="I1354" s="46">
        <v>2.8512355353986728E-2</v>
      </c>
      <c r="J1354" s="46">
        <v>1</v>
      </c>
      <c r="K1354" s="98">
        <v>29987</v>
      </c>
      <c r="L1354" s="98"/>
      <c r="M1354" s="98">
        <v>5.1999999999999998E-2</v>
      </c>
      <c r="N1354" s="98">
        <v>5.7000000000000002E-2</v>
      </c>
      <c r="O1354" s="46">
        <v>0.309</v>
      </c>
      <c r="P1354" s="46">
        <v>0.32</v>
      </c>
      <c r="Q1354" s="46">
        <v>0.25900000000000001</v>
      </c>
      <c r="R1354" s="46">
        <v>0.26900000000000002</v>
      </c>
      <c r="S1354" s="46">
        <v>7.6999999999999999E-2</v>
      </c>
      <c r="T1354" s="46">
        <v>8.3000000000000004E-2</v>
      </c>
      <c r="U1354" s="46">
        <v>1.7999999999999999E-2</v>
      </c>
      <c r="V1354" s="46">
        <v>2.1000000000000001E-2</v>
      </c>
      <c r="W1354" s="46">
        <v>0.23200000000000001</v>
      </c>
      <c r="X1354" s="46">
        <v>0.24199999999999999</v>
      </c>
      <c r="Y1354" s="46">
        <v>1E-3</v>
      </c>
      <c r="Z1354" s="46">
        <v>2E-3</v>
      </c>
      <c r="AA1354" s="46">
        <v>2.7E-2</v>
      </c>
      <c r="AB1354" s="46">
        <v>0.03</v>
      </c>
      <c r="AC1354" s="46"/>
    </row>
    <row r="1355" spans="1:29" x14ac:dyDescent="0.25">
      <c r="A1355" s="98" t="s">
        <v>3832</v>
      </c>
      <c r="B1355" s="46" t="s">
        <v>162</v>
      </c>
      <c r="C1355" s="46">
        <v>0.26767676767676768</v>
      </c>
      <c r="D1355" s="46">
        <v>0.32070707070707072</v>
      </c>
      <c r="E1355" s="46">
        <v>8.7121212121212127E-2</v>
      </c>
      <c r="F1355" s="46">
        <v>2.1464646464646464E-2</v>
      </c>
      <c r="G1355" s="46">
        <v>0.27777777777777779</v>
      </c>
      <c r="H1355" s="46" t="s">
        <v>162</v>
      </c>
      <c r="I1355" s="46">
        <v>2.5252525252525252E-2</v>
      </c>
      <c r="J1355" s="46">
        <v>1</v>
      </c>
      <c r="K1355" s="98">
        <v>792</v>
      </c>
      <c r="L1355" s="98"/>
      <c r="M1355" s="98" t="s">
        <v>162</v>
      </c>
      <c r="N1355" s="98" t="s">
        <v>162</v>
      </c>
      <c r="O1355" s="46">
        <v>0.23799999999999999</v>
      </c>
      <c r="P1355" s="46">
        <v>0.3</v>
      </c>
      <c r="Q1355" s="46">
        <v>0.28899999999999998</v>
      </c>
      <c r="R1355" s="46">
        <v>0.35399999999999998</v>
      </c>
      <c r="S1355" s="46">
        <v>6.9000000000000006E-2</v>
      </c>
      <c r="T1355" s="46">
        <v>0.109</v>
      </c>
      <c r="U1355" s="46">
        <v>1.2999999999999999E-2</v>
      </c>
      <c r="V1355" s="46">
        <v>3.4000000000000002E-2</v>
      </c>
      <c r="W1355" s="46">
        <v>0.248</v>
      </c>
      <c r="X1355" s="46">
        <v>0.31</v>
      </c>
      <c r="Y1355" s="46" t="s">
        <v>162</v>
      </c>
      <c r="Z1355" s="46" t="s">
        <v>162</v>
      </c>
      <c r="AA1355" s="46">
        <v>1.6E-2</v>
      </c>
      <c r="AB1355" s="46">
        <v>3.9E-2</v>
      </c>
      <c r="AC1355" s="46"/>
    </row>
    <row r="1356" spans="1:29" x14ac:dyDescent="0.25">
      <c r="A1356" s="98" t="s">
        <v>3833</v>
      </c>
      <c r="B1356" s="46" t="s">
        <v>162</v>
      </c>
      <c r="C1356" s="46">
        <v>0.34444444444444444</v>
      </c>
      <c r="D1356" s="46">
        <v>0.31111111111111112</v>
      </c>
      <c r="E1356" s="46">
        <v>0.12444444444444444</v>
      </c>
      <c r="F1356" s="46">
        <v>3.5555555555555556E-2</v>
      </c>
      <c r="G1356" s="46">
        <v>0.16666666666666666</v>
      </c>
      <c r="H1356" s="46" t="s">
        <v>162</v>
      </c>
      <c r="I1356" s="46">
        <v>1.7777777777777778E-2</v>
      </c>
      <c r="J1356" s="46">
        <v>1</v>
      </c>
      <c r="K1356" s="98">
        <v>450</v>
      </c>
      <c r="L1356" s="98"/>
      <c r="M1356" s="98" t="s">
        <v>162</v>
      </c>
      <c r="N1356" s="98" t="s">
        <v>162</v>
      </c>
      <c r="O1356" s="46">
        <v>0.30199999999999999</v>
      </c>
      <c r="P1356" s="46">
        <v>0.38900000000000001</v>
      </c>
      <c r="Q1356" s="46">
        <v>0.27</v>
      </c>
      <c r="R1356" s="46">
        <v>0.35499999999999998</v>
      </c>
      <c r="S1356" s="46">
        <v>9.7000000000000003E-2</v>
      </c>
      <c r="T1356" s="46">
        <v>0.158</v>
      </c>
      <c r="U1356" s="46">
        <v>2.1999999999999999E-2</v>
      </c>
      <c r="V1356" s="46">
        <v>5.7000000000000002E-2</v>
      </c>
      <c r="W1356" s="46">
        <v>0.13500000000000001</v>
      </c>
      <c r="X1356" s="46">
        <v>0.20399999999999999</v>
      </c>
      <c r="Y1356" s="46" t="s">
        <v>162</v>
      </c>
      <c r="Z1356" s="46" t="s">
        <v>162</v>
      </c>
      <c r="AA1356" s="46">
        <v>8.9999999999999993E-3</v>
      </c>
      <c r="AB1356" s="46">
        <v>3.5000000000000003E-2</v>
      </c>
      <c r="AC1356" s="46"/>
    </row>
    <row r="1357" spans="1:29" x14ac:dyDescent="0.25">
      <c r="A1357" s="98" t="s">
        <v>3834</v>
      </c>
      <c r="B1357" s="46" t="s">
        <v>162</v>
      </c>
      <c r="C1357" s="46">
        <v>0.11678832116788321</v>
      </c>
      <c r="D1357" s="46">
        <v>0.17153284671532848</v>
      </c>
      <c r="E1357" s="46">
        <v>7.6642335766423361E-2</v>
      </c>
      <c r="F1357" s="46">
        <v>1.4598540145985401E-2</v>
      </c>
      <c r="G1357" s="46">
        <v>0.58759124087591241</v>
      </c>
      <c r="H1357" s="46" t="s">
        <v>162</v>
      </c>
      <c r="I1357" s="46">
        <v>3.2846715328467155E-2</v>
      </c>
      <c r="J1357" s="46">
        <v>1</v>
      </c>
      <c r="K1357" s="98">
        <v>274</v>
      </c>
      <c r="L1357" s="98"/>
      <c r="M1357" s="98" t="s">
        <v>162</v>
      </c>
      <c r="N1357" s="98" t="s">
        <v>162</v>
      </c>
      <c r="O1357" s="46">
        <v>8.4000000000000005E-2</v>
      </c>
      <c r="P1357" s="46">
        <v>0.16</v>
      </c>
      <c r="Q1357" s="46">
        <v>0.13200000000000001</v>
      </c>
      <c r="R1357" s="46">
        <v>0.221</v>
      </c>
      <c r="S1357" s="46">
        <v>5.0999999999999997E-2</v>
      </c>
      <c r="T1357" s="46">
        <v>0.114</v>
      </c>
      <c r="U1357" s="46">
        <v>6.0000000000000001E-3</v>
      </c>
      <c r="V1357" s="46">
        <v>3.6999999999999998E-2</v>
      </c>
      <c r="W1357" s="46">
        <v>0.52800000000000002</v>
      </c>
      <c r="X1357" s="46">
        <v>0.64400000000000002</v>
      </c>
      <c r="Y1357" s="46" t="s">
        <v>162</v>
      </c>
      <c r="Z1357" s="46" t="s">
        <v>162</v>
      </c>
      <c r="AA1357" s="46">
        <v>1.7000000000000001E-2</v>
      </c>
      <c r="AB1357" s="46">
        <v>6.0999999999999999E-2</v>
      </c>
      <c r="AC1357" s="46"/>
    </row>
    <row r="1358" spans="1:29" x14ac:dyDescent="0.25">
      <c r="A1358" s="98" t="s">
        <v>3835</v>
      </c>
      <c r="B1358" s="46">
        <v>0.13716814159292035</v>
      </c>
      <c r="C1358" s="46" t="s">
        <v>162</v>
      </c>
      <c r="D1358" s="46">
        <v>0.46017699115044247</v>
      </c>
      <c r="E1358" s="46">
        <v>0.36946902654867259</v>
      </c>
      <c r="F1358" s="46">
        <v>2.2123893805309734E-3</v>
      </c>
      <c r="G1358" s="46">
        <v>6.6371681415929203E-3</v>
      </c>
      <c r="H1358" s="46" t="s">
        <v>162</v>
      </c>
      <c r="I1358" s="46">
        <v>2.4336283185840708E-2</v>
      </c>
      <c r="J1358" s="46">
        <v>0.99999999999999989</v>
      </c>
      <c r="K1358" s="98">
        <v>452</v>
      </c>
      <c r="L1358" s="98"/>
      <c r="M1358" s="98">
        <v>0.108</v>
      </c>
      <c r="N1358" s="98">
        <v>0.17199999999999999</v>
      </c>
      <c r="O1358" s="46" t="s">
        <v>162</v>
      </c>
      <c r="P1358" s="46" t="s">
        <v>162</v>
      </c>
      <c r="Q1358" s="46">
        <v>0.41499999999999998</v>
      </c>
      <c r="R1358" s="46">
        <v>0.50600000000000001</v>
      </c>
      <c r="S1358" s="46">
        <v>0.32600000000000001</v>
      </c>
      <c r="T1358" s="46">
        <v>0.41499999999999998</v>
      </c>
      <c r="U1358" s="46">
        <v>0</v>
      </c>
      <c r="V1358" s="46">
        <v>1.2E-2</v>
      </c>
      <c r="W1358" s="46">
        <v>2E-3</v>
      </c>
      <c r="X1358" s="46">
        <v>1.9E-2</v>
      </c>
      <c r="Y1358" s="46" t="s">
        <v>162</v>
      </c>
      <c r="Z1358" s="46" t="s">
        <v>162</v>
      </c>
      <c r="AA1358" s="46">
        <v>1.4E-2</v>
      </c>
      <c r="AB1358" s="46">
        <v>4.2999999999999997E-2</v>
      </c>
      <c r="AC1358" s="46"/>
    </row>
    <row r="1359" spans="1:29" x14ac:dyDescent="0.25">
      <c r="A1359" s="98" t="s">
        <v>3836</v>
      </c>
      <c r="B1359" s="46">
        <v>8.0301129234629856E-2</v>
      </c>
      <c r="C1359" s="46">
        <v>0.28795483061480553</v>
      </c>
      <c r="D1359" s="46">
        <v>0.22772898368883313</v>
      </c>
      <c r="E1359" s="46">
        <v>9.2848180677540776E-2</v>
      </c>
      <c r="F1359" s="46">
        <v>4.2659974905897118E-2</v>
      </c>
      <c r="G1359" s="46">
        <v>0.24215809284818068</v>
      </c>
      <c r="H1359" s="46" t="s">
        <v>162</v>
      </c>
      <c r="I1359" s="46">
        <v>2.6348808030112924E-2</v>
      </c>
      <c r="J1359" s="46">
        <v>1</v>
      </c>
      <c r="K1359" s="98">
        <v>1594</v>
      </c>
      <c r="L1359" s="98"/>
      <c r="M1359" s="98">
        <v>6.8000000000000005E-2</v>
      </c>
      <c r="N1359" s="98">
        <v>9.5000000000000001E-2</v>
      </c>
      <c r="O1359" s="46">
        <v>0.26600000000000001</v>
      </c>
      <c r="P1359" s="46">
        <v>0.311</v>
      </c>
      <c r="Q1359" s="46">
        <v>0.20799999999999999</v>
      </c>
      <c r="R1359" s="46">
        <v>0.249</v>
      </c>
      <c r="S1359" s="46">
        <v>0.08</v>
      </c>
      <c r="T1359" s="46">
        <v>0.108</v>
      </c>
      <c r="U1359" s="46">
        <v>3.4000000000000002E-2</v>
      </c>
      <c r="V1359" s="46">
        <v>5.3999999999999999E-2</v>
      </c>
      <c r="W1359" s="46">
        <v>0.222</v>
      </c>
      <c r="X1359" s="46">
        <v>0.26400000000000001</v>
      </c>
      <c r="Y1359" s="46" t="s">
        <v>162</v>
      </c>
      <c r="Z1359" s="46" t="s">
        <v>162</v>
      </c>
      <c r="AA1359" s="46">
        <v>0.02</v>
      </c>
      <c r="AB1359" s="46">
        <v>3.5000000000000003E-2</v>
      </c>
      <c r="AC1359" s="46"/>
    </row>
    <row r="1360" spans="1:29" x14ac:dyDescent="0.25">
      <c r="A1360" s="98" t="s">
        <v>3837</v>
      </c>
      <c r="B1360" s="46">
        <v>0.27655310621242485</v>
      </c>
      <c r="C1360" s="46">
        <v>0.52505010020040077</v>
      </c>
      <c r="D1360" s="46">
        <v>0.10170340681362726</v>
      </c>
      <c r="E1360" s="46">
        <v>3.1062124248496994E-2</v>
      </c>
      <c r="F1360" s="46">
        <v>5.0100200400801599E-4</v>
      </c>
      <c r="G1360" s="46">
        <v>4.2585170340681364E-2</v>
      </c>
      <c r="H1360" s="46" t="s">
        <v>162</v>
      </c>
      <c r="I1360" s="46">
        <v>2.2545090180360723E-2</v>
      </c>
      <c r="J1360" s="46">
        <v>0.99999999999999989</v>
      </c>
      <c r="K1360" s="98">
        <v>1996</v>
      </c>
      <c r="L1360" s="98"/>
      <c r="M1360" s="98">
        <v>0.25700000000000001</v>
      </c>
      <c r="N1360" s="98">
        <v>0.29699999999999999</v>
      </c>
      <c r="O1360" s="46">
        <v>0.503</v>
      </c>
      <c r="P1360" s="46">
        <v>0.54700000000000004</v>
      </c>
      <c r="Q1360" s="46">
        <v>8.8999999999999996E-2</v>
      </c>
      <c r="R1360" s="46">
        <v>0.11600000000000001</v>
      </c>
      <c r="S1360" s="46">
        <v>2.4E-2</v>
      </c>
      <c r="T1360" s="46">
        <v>0.04</v>
      </c>
      <c r="U1360" s="46">
        <v>0</v>
      </c>
      <c r="V1360" s="46">
        <v>3.0000000000000001E-3</v>
      </c>
      <c r="W1360" s="46">
        <v>3.5000000000000003E-2</v>
      </c>
      <c r="X1360" s="46">
        <v>5.1999999999999998E-2</v>
      </c>
      <c r="Y1360" s="46" t="s">
        <v>162</v>
      </c>
      <c r="Z1360" s="46" t="s">
        <v>162</v>
      </c>
      <c r="AA1360" s="46">
        <v>1.7000000000000001E-2</v>
      </c>
      <c r="AB1360" s="46">
        <v>0.03</v>
      </c>
      <c r="AC1360" s="46"/>
    </row>
    <row r="1361" spans="1:29" x14ac:dyDescent="0.25">
      <c r="A1361" s="98" t="s">
        <v>3838</v>
      </c>
      <c r="B1361" s="46" t="s">
        <v>162</v>
      </c>
      <c r="C1361" s="46">
        <v>0.30548565676899847</v>
      </c>
      <c r="D1361" s="46">
        <v>0.18922999496728737</v>
      </c>
      <c r="E1361" s="46">
        <v>9.4111726220432818E-2</v>
      </c>
      <c r="F1361" s="46">
        <v>2.214393558127831E-2</v>
      </c>
      <c r="G1361" s="46">
        <v>0.37795671867136388</v>
      </c>
      <c r="H1361" s="46" t="s">
        <v>162</v>
      </c>
      <c r="I1361" s="46">
        <v>1.1071967790639155E-2</v>
      </c>
      <c r="J1361" s="46">
        <v>1.0000000000000002</v>
      </c>
      <c r="K1361" s="98">
        <v>1987</v>
      </c>
      <c r="L1361" s="98"/>
      <c r="M1361" s="98" t="s">
        <v>162</v>
      </c>
      <c r="N1361" s="98" t="s">
        <v>162</v>
      </c>
      <c r="O1361" s="46">
        <v>0.28599999999999998</v>
      </c>
      <c r="P1361" s="46">
        <v>0.32600000000000001</v>
      </c>
      <c r="Q1361" s="46">
        <v>0.17299999999999999</v>
      </c>
      <c r="R1361" s="46">
        <v>0.20699999999999999</v>
      </c>
      <c r="S1361" s="46">
        <v>8.2000000000000003E-2</v>
      </c>
      <c r="T1361" s="46">
        <v>0.108</v>
      </c>
      <c r="U1361" s="46">
        <v>1.7000000000000001E-2</v>
      </c>
      <c r="V1361" s="46">
        <v>0.03</v>
      </c>
      <c r="W1361" s="46">
        <v>0.35699999999999998</v>
      </c>
      <c r="X1361" s="46">
        <v>0.39900000000000002</v>
      </c>
      <c r="Y1361" s="46" t="s">
        <v>162</v>
      </c>
      <c r="Z1361" s="46" t="s">
        <v>162</v>
      </c>
      <c r="AA1361" s="46">
        <v>7.0000000000000001E-3</v>
      </c>
      <c r="AB1361" s="46">
        <v>1.7000000000000001E-2</v>
      </c>
      <c r="AC1361" s="46"/>
    </row>
    <row r="1362" spans="1:29" x14ac:dyDescent="0.25">
      <c r="A1362" s="98" t="s">
        <v>3839</v>
      </c>
      <c r="B1362" s="46" t="s">
        <v>162</v>
      </c>
      <c r="C1362" s="46">
        <v>0.46698113207547171</v>
      </c>
      <c r="D1362" s="46">
        <v>0.33176100628930816</v>
      </c>
      <c r="E1362" s="46">
        <v>8.6477987421383642E-2</v>
      </c>
      <c r="F1362" s="46">
        <v>7.8616352201257862E-3</v>
      </c>
      <c r="G1362" s="46">
        <v>2.5157232704402517E-2</v>
      </c>
      <c r="H1362" s="46" t="s">
        <v>162</v>
      </c>
      <c r="I1362" s="46">
        <v>8.1761006289308172E-2</v>
      </c>
      <c r="J1362" s="46">
        <v>1.0000000000000002</v>
      </c>
      <c r="K1362" s="98">
        <v>636</v>
      </c>
      <c r="L1362" s="98"/>
      <c r="M1362" s="98" t="s">
        <v>162</v>
      </c>
      <c r="N1362" s="98" t="s">
        <v>162</v>
      </c>
      <c r="O1362" s="46">
        <v>0.42899999999999999</v>
      </c>
      <c r="P1362" s="46">
        <v>0.50600000000000001</v>
      </c>
      <c r="Q1362" s="46">
        <v>0.29599999999999999</v>
      </c>
      <c r="R1362" s="46">
        <v>0.36899999999999999</v>
      </c>
      <c r="S1362" s="46">
        <v>6.7000000000000004E-2</v>
      </c>
      <c r="T1362" s="46">
        <v>0.111</v>
      </c>
      <c r="U1362" s="46">
        <v>3.0000000000000001E-3</v>
      </c>
      <c r="V1362" s="46">
        <v>1.7999999999999999E-2</v>
      </c>
      <c r="W1362" s="46">
        <v>1.6E-2</v>
      </c>
      <c r="X1362" s="46">
        <v>0.04</v>
      </c>
      <c r="Y1362" s="46" t="s">
        <v>162</v>
      </c>
      <c r="Z1362" s="46" t="s">
        <v>162</v>
      </c>
      <c r="AA1362" s="46">
        <v>6.3E-2</v>
      </c>
      <c r="AB1362" s="46">
        <v>0.106</v>
      </c>
      <c r="AC1362" s="46"/>
    </row>
    <row r="1363" spans="1:29" x14ac:dyDescent="0.25">
      <c r="A1363" s="98" t="s">
        <v>3840</v>
      </c>
      <c r="B1363" s="46" t="s">
        <v>162</v>
      </c>
      <c r="C1363" s="46">
        <v>0.24940617577197149</v>
      </c>
      <c r="D1363" s="46">
        <v>0.35154394299287411</v>
      </c>
      <c r="E1363" s="46">
        <v>0.11401425178147269</v>
      </c>
      <c r="F1363" s="46">
        <v>2.3752969121140142E-2</v>
      </c>
      <c r="G1363" s="46">
        <v>0.22090261282660331</v>
      </c>
      <c r="H1363" s="46" t="s">
        <v>162</v>
      </c>
      <c r="I1363" s="46">
        <v>4.0380047505938245E-2</v>
      </c>
      <c r="J1363" s="46">
        <v>1</v>
      </c>
      <c r="K1363" s="98">
        <v>421</v>
      </c>
      <c r="L1363" s="98"/>
      <c r="M1363" s="98" t="s">
        <v>162</v>
      </c>
      <c r="N1363" s="98" t="s">
        <v>162</v>
      </c>
      <c r="O1363" s="46">
        <v>0.21</v>
      </c>
      <c r="P1363" s="46">
        <v>0.29299999999999998</v>
      </c>
      <c r="Q1363" s="46">
        <v>0.307</v>
      </c>
      <c r="R1363" s="46">
        <v>0.39800000000000002</v>
      </c>
      <c r="S1363" s="46">
        <v>8.6999999999999994E-2</v>
      </c>
      <c r="T1363" s="46">
        <v>0.14799999999999999</v>
      </c>
      <c r="U1363" s="46">
        <v>1.2999999999999999E-2</v>
      </c>
      <c r="V1363" s="46">
        <v>4.2999999999999997E-2</v>
      </c>
      <c r="W1363" s="46">
        <v>0.184</v>
      </c>
      <c r="X1363" s="46">
        <v>0.26300000000000001</v>
      </c>
      <c r="Y1363" s="46" t="s">
        <v>162</v>
      </c>
      <c r="Z1363" s="46" t="s">
        <v>162</v>
      </c>
      <c r="AA1363" s="46">
        <v>2.5000000000000001E-2</v>
      </c>
      <c r="AB1363" s="46">
        <v>6.4000000000000001E-2</v>
      </c>
      <c r="AC1363" s="46"/>
    </row>
    <row r="1364" spans="1:29" x14ac:dyDescent="0.25">
      <c r="A1364" s="98" t="s">
        <v>3841</v>
      </c>
      <c r="B1364" s="46" t="s">
        <v>162</v>
      </c>
      <c r="C1364" s="46">
        <v>0.39841688654353563</v>
      </c>
      <c r="D1364" s="46">
        <v>0.19261213720316622</v>
      </c>
      <c r="E1364" s="46">
        <v>8.1794195250659632E-2</v>
      </c>
      <c r="F1364" s="46">
        <v>0.10554089709762533</v>
      </c>
      <c r="G1364" s="46">
        <v>0.19788918205804748</v>
      </c>
      <c r="H1364" s="46" t="s">
        <v>162</v>
      </c>
      <c r="I1364" s="46">
        <v>2.3746701846965697E-2</v>
      </c>
      <c r="J1364" s="46">
        <v>1</v>
      </c>
      <c r="K1364" s="98">
        <v>379</v>
      </c>
      <c r="L1364" s="98"/>
      <c r="M1364" s="98" t="s">
        <v>162</v>
      </c>
      <c r="N1364" s="98" t="s">
        <v>162</v>
      </c>
      <c r="O1364" s="46">
        <v>0.35</v>
      </c>
      <c r="P1364" s="46">
        <v>0.44800000000000001</v>
      </c>
      <c r="Q1364" s="46">
        <v>0.156</v>
      </c>
      <c r="R1364" s="46">
        <v>0.23499999999999999</v>
      </c>
      <c r="S1364" s="46">
        <v>5.8000000000000003E-2</v>
      </c>
      <c r="T1364" s="46">
        <v>0.114</v>
      </c>
      <c r="U1364" s="46">
        <v>7.8E-2</v>
      </c>
      <c r="V1364" s="46">
        <v>0.14099999999999999</v>
      </c>
      <c r="W1364" s="46">
        <v>0.161</v>
      </c>
      <c r="X1364" s="46">
        <v>0.24099999999999999</v>
      </c>
      <c r="Y1364" s="46" t="s">
        <v>162</v>
      </c>
      <c r="Z1364" s="46" t="s">
        <v>162</v>
      </c>
      <c r="AA1364" s="46">
        <v>1.2999999999999999E-2</v>
      </c>
      <c r="AB1364" s="46">
        <v>4.4999999999999998E-2</v>
      </c>
      <c r="AC1364" s="46"/>
    </row>
    <row r="1365" spans="1:29" x14ac:dyDescent="0.25">
      <c r="A1365" s="98" t="s">
        <v>3842</v>
      </c>
      <c r="B1365" s="46" t="s">
        <v>162</v>
      </c>
      <c r="C1365" s="46">
        <v>0.13513513513513514</v>
      </c>
      <c r="D1365" s="46">
        <v>0.20270270270270271</v>
      </c>
      <c r="E1365" s="46">
        <v>0.10472972972972973</v>
      </c>
      <c r="F1365" s="46">
        <v>3.7162162162162164E-2</v>
      </c>
      <c r="G1365" s="46">
        <v>0.48986486486486486</v>
      </c>
      <c r="H1365" s="46" t="s">
        <v>162</v>
      </c>
      <c r="I1365" s="46">
        <v>3.0405405405405407E-2</v>
      </c>
      <c r="J1365" s="46">
        <v>0.99999999999999989</v>
      </c>
      <c r="K1365" s="98">
        <v>296</v>
      </c>
      <c r="L1365" s="98"/>
      <c r="M1365" s="98" t="s">
        <v>162</v>
      </c>
      <c r="N1365" s="98" t="s">
        <v>162</v>
      </c>
      <c r="O1365" s="46">
        <v>0.10100000000000001</v>
      </c>
      <c r="P1365" s="46">
        <v>0.17899999999999999</v>
      </c>
      <c r="Q1365" s="46">
        <v>0.161</v>
      </c>
      <c r="R1365" s="46">
        <v>0.252</v>
      </c>
      <c r="S1365" s="46">
        <v>7.4999999999999997E-2</v>
      </c>
      <c r="T1365" s="46">
        <v>0.14499999999999999</v>
      </c>
      <c r="U1365" s="46">
        <v>2.1000000000000001E-2</v>
      </c>
      <c r="V1365" s="46">
        <v>6.5000000000000002E-2</v>
      </c>
      <c r="W1365" s="46">
        <v>0.433</v>
      </c>
      <c r="X1365" s="46">
        <v>0.54700000000000004</v>
      </c>
      <c r="Y1365" s="46" t="s">
        <v>162</v>
      </c>
      <c r="Z1365" s="46" t="s">
        <v>162</v>
      </c>
      <c r="AA1365" s="46">
        <v>1.6E-2</v>
      </c>
      <c r="AB1365" s="46">
        <v>5.7000000000000002E-2</v>
      </c>
      <c r="AC1365" s="46"/>
    </row>
    <row r="1366" spans="1:29" x14ac:dyDescent="0.25">
      <c r="A1366" s="98" t="s">
        <v>3843</v>
      </c>
      <c r="B1366" s="46" t="s">
        <v>162</v>
      </c>
      <c r="C1366" s="46">
        <v>0.34641324340895158</v>
      </c>
      <c r="D1366" s="46">
        <v>0.41569589209074187</v>
      </c>
      <c r="E1366" s="46">
        <v>9.932556713672594E-2</v>
      </c>
      <c r="F1366" s="46">
        <v>2.3298589822194973E-2</v>
      </c>
      <c r="G1366" s="46">
        <v>7.7866339668914777E-2</v>
      </c>
      <c r="H1366" s="46" t="s">
        <v>162</v>
      </c>
      <c r="I1366" s="46">
        <v>3.7400367872470877E-2</v>
      </c>
      <c r="J1366" s="46">
        <v>1</v>
      </c>
      <c r="K1366" s="98">
        <v>1631</v>
      </c>
      <c r="L1366" s="98"/>
      <c r="M1366" s="98" t="s">
        <v>162</v>
      </c>
      <c r="N1366" s="98" t="s">
        <v>162</v>
      </c>
      <c r="O1366" s="46">
        <v>0.32400000000000001</v>
      </c>
      <c r="P1366" s="46">
        <v>0.37</v>
      </c>
      <c r="Q1366" s="46">
        <v>0.39200000000000002</v>
      </c>
      <c r="R1366" s="46">
        <v>0.44</v>
      </c>
      <c r="S1366" s="46">
        <v>8.5999999999999993E-2</v>
      </c>
      <c r="T1366" s="46">
        <v>0.115</v>
      </c>
      <c r="U1366" s="46">
        <v>1.7000000000000001E-2</v>
      </c>
      <c r="V1366" s="46">
        <v>3.2000000000000001E-2</v>
      </c>
      <c r="W1366" s="46">
        <v>6.6000000000000003E-2</v>
      </c>
      <c r="X1366" s="46">
        <v>9.1999999999999998E-2</v>
      </c>
      <c r="Y1366" s="46" t="s">
        <v>162</v>
      </c>
      <c r="Z1366" s="46" t="s">
        <v>162</v>
      </c>
      <c r="AA1366" s="46">
        <v>2.9000000000000001E-2</v>
      </c>
      <c r="AB1366" s="46">
        <v>4.8000000000000001E-2</v>
      </c>
      <c r="AC1366" s="46"/>
    </row>
    <row r="1367" spans="1:29" x14ac:dyDescent="0.25">
      <c r="A1367" s="98" t="s">
        <v>3844</v>
      </c>
      <c r="B1367" s="46" t="s">
        <v>162</v>
      </c>
      <c r="C1367" s="46">
        <v>0.39802631578947367</v>
      </c>
      <c r="D1367" s="46">
        <v>0.35526315789473684</v>
      </c>
      <c r="E1367" s="46">
        <v>0.13815789473684212</v>
      </c>
      <c r="F1367" s="46">
        <v>9.8684210526315784E-3</v>
      </c>
      <c r="G1367" s="46">
        <v>6.25E-2</v>
      </c>
      <c r="H1367" s="46" t="s">
        <v>162</v>
      </c>
      <c r="I1367" s="46">
        <v>3.6184210526315791E-2</v>
      </c>
      <c r="J1367" s="46">
        <v>1</v>
      </c>
      <c r="K1367" s="98">
        <v>304</v>
      </c>
      <c r="L1367" s="98"/>
      <c r="M1367" s="98" t="s">
        <v>162</v>
      </c>
      <c r="N1367" s="98" t="s">
        <v>162</v>
      </c>
      <c r="O1367" s="46">
        <v>0.34499999999999997</v>
      </c>
      <c r="P1367" s="46">
        <v>0.45400000000000001</v>
      </c>
      <c r="Q1367" s="46">
        <v>0.30399999999999999</v>
      </c>
      <c r="R1367" s="46">
        <v>0.41099999999999998</v>
      </c>
      <c r="S1367" s="46">
        <v>0.104</v>
      </c>
      <c r="T1367" s="46">
        <v>0.18099999999999999</v>
      </c>
      <c r="U1367" s="46">
        <v>3.0000000000000001E-3</v>
      </c>
      <c r="V1367" s="46">
        <v>2.9000000000000001E-2</v>
      </c>
      <c r="W1367" s="46">
        <v>0.04</v>
      </c>
      <c r="X1367" s="46">
        <v>9.6000000000000002E-2</v>
      </c>
      <c r="Y1367" s="46" t="s">
        <v>162</v>
      </c>
      <c r="Z1367" s="46" t="s">
        <v>162</v>
      </c>
      <c r="AA1367" s="46">
        <v>0.02</v>
      </c>
      <c r="AB1367" s="46">
        <v>6.4000000000000001E-2</v>
      </c>
      <c r="AC1367" s="46"/>
    </row>
    <row r="1368" spans="1:29" x14ac:dyDescent="0.25">
      <c r="A1368" s="98" t="s">
        <v>3845</v>
      </c>
      <c r="B1368" s="46">
        <v>5.1788654393054932E-2</v>
      </c>
      <c r="C1368" s="46">
        <v>0.3253255500673552</v>
      </c>
      <c r="D1368" s="46">
        <v>0.2526567879060021</v>
      </c>
      <c r="E1368" s="46">
        <v>0.10357730878610986</v>
      </c>
      <c r="F1368" s="46">
        <v>2.3125280646609788E-2</v>
      </c>
      <c r="G1368" s="46">
        <v>0.21508756174225416</v>
      </c>
      <c r="H1368" s="46" t="s">
        <v>162</v>
      </c>
      <c r="I1368" s="46">
        <v>2.8438856458613979E-2</v>
      </c>
      <c r="J1368" s="46">
        <v>1</v>
      </c>
      <c r="K1368" s="98">
        <v>13362</v>
      </c>
      <c r="L1368" s="98"/>
      <c r="M1368" s="98">
        <v>4.8000000000000001E-2</v>
      </c>
      <c r="N1368" s="98">
        <v>5.6000000000000001E-2</v>
      </c>
      <c r="O1368" s="46">
        <v>0.317</v>
      </c>
      <c r="P1368" s="46">
        <v>0.33300000000000002</v>
      </c>
      <c r="Q1368" s="46">
        <v>0.245</v>
      </c>
      <c r="R1368" s="46">
        <v>0.26</v>
      </c>
      <c r="S1368" s="46">
        <v>9.9000000000000005E-2</v>
      </c>
      <c r="T1368" s="46">
        <v>0.109</v>
      </c>
      <c r="U1368" s="46">
        <v>2.1000000000000001E-2</v>
      </c>
      <c r="V1368" s="46">
        <v>2.5999999999999999E-2</v>
      </c>
      <c r="W1368" s="46">
        <v>0.20799999999999999</v>
      </c>
      <c r="X1368" s="46">
        <v>0.222</v>
      </c>
      <c r="Y1368" s="46" t="s">
        <v>162</v>
      </c>
      <c r="Z1368" s="46" t="s">
        <v>162</v>
      </c>
      <c r="AA1368" s="46">
        <v>2.5999999999999999E-2</v>
      </c>
      <c r="AB1368" s="46">
        <v>3.1E-2</v>
      </c>
      <c r="AC1368" s="46"/>
    </row>
    <row r="1369" spans="1:29" x14ac:dyDescent="0.25">
      <c r="A1369" s="98" t="s">
        <v>3846</v>
      </c>
      <c r="B1369" s="46" t="s">
        <v>162</v>
      </c>
      <c r="C1369" s="46">
        <v>0.27743902439024393</v>
      </c>
      <c r="D1369" s="46">
        <v>0.30792682926829268</v>
      </c>
      <c r="E1369" s="46">
        <v>0.125</v>
      </c>
      <c r="F1369" s="46">
        <v>2.1341463414634148E-2</v>
      </c>
      <c r="G1369" s="46">
        <v>0.23170731707317074</v>
      </c>
      <c r="H1369" s="46" t="s">
        <v>162</v>
      </c>
      <c r="I1369" s="46">
        <v>3.6585365853658534E-2</v>
      </c>
      <c r="J1369" s="46">
        <v>1</v>
      </c>
      <c r="K1369" s="98">
        <v>328</v>
      </c>
      <c r="L1369" s="98"/>
      <c r="M1369" s="98" t="s">
        <v>162</v>
      </c>
      <c r="N1369" s="98" t="s">
        <v>162</v>
      </c>
      <c r="O1369" s="46">
        <v>0.23200000000000001</v>
      </c>
      <c r="P1369" s="46">
        <v>0.32800000000000001</v>
      </c>
      <c r="Q1369" s="46">
        <v>0.26</v>
      </c>
      <c r="R1369" s="46">
        <v>0.36</v>
      </c>
      <c r="S1369" s="46">
        <v>9.2999999999999999E-2</v>
      </c>
      <c r="T1369" s="46">
        <v>0.16500000000000001</v>
      </c>
      <c r="U1369" s="46">
        <v>0.01</v>
      </c>
      <c r="V1369" s="46">
        <v>4.2999999999999997E-2</v>
      </c>
      <c r="W1369" s="46">
        <v>0.189</v>
      </c>
      <c r="X1369" s="46">
        <v>0.28000000000000003</v>
      </c>
      <c r="Y1369" s="46" t="s">
        <v>162</v>
      </c>
      <c r="Z1369" s="46" t="s">
        <v>162</v>
      </c>
      <c r="AA1369" s="46">
        <v>2.1000000000000001E-2</v>
      </c>
      <c r="AB1369" s="46">
        <v>6.3E-2</v>
      </c>
      <c r="AC1369" s="46"/>
    </row>
    <row r="1370" spans="1:29" x14ac:dyDescent="0.25">
      <c r="A1370" s="98" t="s">
        <v>3847</v>
      </c>
      <c r="B1370" s="46" t="s">
        <v>162</v>
      </c>
      <c r="C1370" s="46">
        <v>0.398876404494382</v>
      </c>
      <c r="D1370" s="46">
        <v>0.25280898876404495</v>
      </c>
      <c r="E1370" s="46">
        <v>0.15355805243445692</v>
      </c>
      <c r="F1370" s="46">
        <v>3.1835205992509365E-2</v>
      </c>
      <c r="G1370" s="46">
        <v>0.15168539325842698</v>
      </c>
      <c r="H1370" s="46">
        <v>5.6179775280898875E-3</v>
      </c>
      <c r="I1370" s="46">
        <v>5.6179775280898875E-3</v>
      </c>
      <c r="J1370" s="46">
        <v>1</v>
      </c>
      <c r="K1370" s="98">
        <v>534</v>
      </c>
      <c r="L1370" s="98"/>
      <c r="M1370" s="98" t="s">
        <v>162</v>
      </c>
      <c r="N1370" s="98" t="s">
        <v>162</v>
      </c>
      <c r="O1370" s="46">
        <v>0.35799999999999998</v>
      </c>
      <c r="P1370" s="46">
        <v>0.441</v>
      </c>
      <c r="Q1370" s="46">
        <v>0.218</v>
      </c>
      <c r="R1370" s="46">
        <v>0.29099999999999998</v>
      </c>
      <c r="S1370" s="46">
        <v>0.125</v>
      </c>
      <c r="T1370" s="46">
        <v>0.187</v>
      </c>
      <c r="U1370" s="46">
        <v>0.02</v>
      </c>
      <c r="V1370" s="46">
        <v>0.05</v>
      </c>
      <c r="W1370" s="46">
        <v>0.124</v>
      </c>
      <c r="X1370" s="46">
        <v>0.185</v>
      </c>
      <c r="Y1370" s="46">
        <v>2E-3</v>
      </c>
      <c r="Z1370" s="46">
        <v>1.6E-2</v>
      </c>
      <c r="AA1370" s="46">
        <v>2E-3</v>
      </c>
      <c r="AB1370" s="46">
        <v>1.6E-2</v>
      </c>
      <c r="AC1370" s="46"/>
    </row>
    <row r="1371" spans="1:29" x14ac:dyDescent="0.25">
      <c r="A1371" s="98" t="s">
        <v>3848</v>
      </c>
      <c r="B1371" s="46" t="s">
        <v>162</v>
      </c>
      <c r="C1371" s="46">
        <v>0.1141732283464567</v>
      </c>
      <c r="D1371" s="46">
        <v>0.25393700787401574</v>
      </c>
      <c r="E1371" s="46">
        <v>6.6929133858267723E-2</v>
      </c>
      <c r="F1371" s="46">
        <v>1.968503937007874E-3</v>
      </c>
      <c r="G1371" s="46">
        <v>0.52362204724409445</v>
      </c>
      <c r="H1371" s="46">
        <v>1.5748031496062992E-2</v>
      </c>
      <c r="I1371" s="46">
        <v>2.3622047244094488E-2</v>
      </c>
      <c r="J1371" s="46">
        <v>0.99999999999999989</v>
      </c>
      <c r="K1371" s="98">
        <v>508</v>
      </c>
      <c r="L1371" s="98"/>
      <c r="M1371" s="98" t="s">
        <v>162</v>
      </c>
      <c r="N1371" s="98" t="s">
        <v>162</v>
      </c>
      <c r="O1371" s="46">
        <v>8.8999999999999996E-2</v>
      </c>
      <c r="P1371" s="46">
        <v>0.14499999999999999</v>
      </c>
      <c r="Q1371" s="46">
        <v>0.218</v>
      </c>
      <c r="R1371" s="46">
        <v>0.29399999999999998</v>
      </c>
      <c r="S1371" s="46">
        <v>4.8000000000000001E-2</v>
      </c>
      <c r="T1371" s="46">
        <v>9.1999999999999998E-2</v>
      </c>
      <c r="U1371" s="46">
        <v>0</v>
      </c>
      <c r="V1371" s="46">
        <v>1.0999999999999999E-2</v>
      </c>
      <c r="W1371" s="46">
        <v>0.48</v>
      </c>
      <c r="X1371" s="46">
        <v>0.56699999999999995</v>
      </c>
      <c r="Y1371" s="46">
        <v>8.0000000000000002E-3</v>
      </c>
      <c r="Z1371" s="46">
        <v>3.1E-2</v>
      </c>
      <c r="AA1371" s="46">
        <v>1.4E-2</v>
      </c>
      <c r="AB1371" s="46">
        <v>4.1000000000000002E-2</v>
      </c>
      <c r="AC1371" s="46"/>
    </row>
    <row r="1372" spans="1:29" x14ac:dyDescent="0.25">
      <c r="A1372" s="98" t="s">
        <v>3849</v>
      </c>
      <c r="B1372" s="46">
        <v>0.18612716763005779</v>
      </c>
      <c r="C1372" s="46">
        <v>2.3121387283236996E-3</v>
      </c>
      <c r="D1372" s="46">
        <v>0.47919075144508672</v>
      </c>
      <c r="E1372" s="46">
        <v>0.2161849710982659</v>
      </c>
      <c r="F1372" s="46">
        <v>8.84393063583815E-2</v>
      </c>
      <c r="G1372" s="46">
        <v>1.1560693641618497E-2</v>
      </c>
      <c r="H1372" s="46" t="s">
        <v>162</v>
      </c>
      <c r="I1372" s="46">
        <v>1.6184971098265895E-2</v>
      </c>
      <c r="J1372" s="46">
        <v>1</v>
      </c>
      <c r="K1372" s="98">
        <v>1730</v>
      </c>
      <c r="L1372" s="98"/>
      <c r="M1372" s="98">
        <v>0.16800000000000001</v>
      </c>
      <c r="N1372" s="98">
        <v>0.20499999999999999</v>
      </c>
      <c r="O1372" s="46">
        <v>1E-3</v>
      </c>
      <c r="P1372" s="46">
        <v>6.0000000000000001E-3</v>
      </c>
      <c r="Q1372" s="46">
        <v>0.45600000000000002</v>
      </c>
      <c r="R1372" s="46">
        <v>0.503</v>
      </c>
      <c r="S1372" s="46">
        <v>0.19700000000000001</v>
      </c>
      <c r="T1372" s="46">
        <v>0.23599999999999999</v>
      </c>
      <c r="U1372" s="46">
        <v>7.5999999999999998E-2</v>
      </c>
      <c r="V1372" s="46">
        <v>0.10299999999999999</v>
      </c>
      <c r="W1372" s="46">
        <v>7.0000000000000001E-3</v>
      </c>
      <c r="X1372" s="46">
        <v>1.7999999999999999E-2</v>
      </c>
      <c r="Y1372" s="46" t="s">
        <v>162</v>
      </c>
      <c r="Z1372" s="46" t="s">
        <v>162</v>
      </c>
      <c r="AA1372" s="46">
        <v>1.0999999999999999E-2</v>
      </c>
      <c r="AB1372" s="46">
        <v>2.3E-2</v>
      </c>
      <c r="AC1372" s="46"/>
    </row>
    <row r="1373" spans="1:29" x14ac:dyDescent="0.25">
      <c r="A1373" s="98" t="s">
        <v>3850</v>
      </c>
      <c r="B1373" s="46">
        <v>0.12661613909942043</v>
      </c>
      <c r="C1373" s="46">
        <v>0.2688363798484173</v>
      </c>
      <c r="D1373" s="46">
        <v>0.25546143557735174</v>
      </c>
      <c r="E1373" s="46">
        <v>6.9549710209540788E-2</v>
      </c>
      <c r="F1373" s="46">
        <v>2.8533214444939812E-2</v>
      </c>
      <c r="G1373" s="46">
        <v>0.22157824342398574</v>
      </c>
      <c r="H1373" s="46">
        <v>5.3499777084262149E-3</v>
      </c>
      <c r="I1373" s="46">
        <v>2.4074899687917966E-2</v>
      </c>
      <c r="J1373" s="46">
        <v>1</v>
      </c>
      <c r="K1373" s="98">
        <v>2243</v>
      </c>
      <c r="L1373" s="98"/>
      <c r="M1373" s="98">
        <v>0.113</v>
      </c>
      <c r="N1373" s="98">
        <v>0.14099999999999999</v>
      </c>
      <c r="O1373" s="46">
        <v>0.251</v>
      </c>
      <c r="P1373" s="46">
        <v>0.28799999999999998</v>
      </c>
      <c r="Q1373" s="46">
        <v>0.23799999999999999</v>
      </c>
      <c r="R1373" s="46">
        <v>0.27400000000000002</v>
      </c>
      <c r="S1373" s="46">
        <v>0.06</v>
      </c>
      <c r="T1373" s="46">
        <v>8.1000000000000003E-2</v>
      </c>
      <c r="U1373" s="46">
        <v>2.1999999999999999E-2</v>
      </c>
      <c r="V1373" s="46">
        <v>3.5999999999999997E-2</v>
      </c>
      <c r="W1373" s="46">
        <v>0.20499999999999999</v>
      </c>
      <c r="X1373" s="46">
        <v>0.23899999999999999</v>
      </c>
      <c r="Y1373" s="46">
        <v>3.0000000000000001E-3</v>
      </c>
      <c r="Z1373" s="46">
        <v>8.9999999999999993E-3</v>
      </c>
      <c r="AA1373" s="46">
        <v>1.7999999999999999E-2</v>
      </c>
      <c r="AB1373" s="46">
        <v>3.1E-2</v>
      </c>
      <c r="AC1373" s="46"/>
    </row>
    <row r="1374" spans="1:29" x14ac:dyDescent="0.25">
      <c r="A1374" s="98" t="s">
        <v>3851</v>
      </c>
      <c r="B1374" s="46">
        <v>0.29530447542186355</v>
      </c>
      <c r="C1374" s="46">
        <v>0.49963316214233311</v>
      </c>
      <c r="D1374" s="46">
        <v>9.9413059427732944E-2</v>
      </c>
      <c r="E1374" s="46">
        <v>2.8980190755685985E-2</v>
      </c>
      <c r="F1374" s="46">
        <v>3.6683785766691124E-4</v>
      </c>
      <c r="G1374" s="46">
        <v>5.5392516507703597E-2</v>
      </c>
      <c r="H1374" s="46">
        <v>4.4020542920029347E-3</v>
      </c>
      <c r="I1374" s="46">
        <v>1.6507703595011004E-2</v>
      </c>
      <c r="J1374" s="46">
        <v>1</v>
      </c>
      <c r="K1374" s="98">
        <v>2726</v>
      </c>
      <c r="L1374" s="98"/>
      <c r="M1374" s="98">
        <v>0.27800000000000002</v>
      </c>
      <c r="N1374" s="98">
        <v>0.313</v>
      </c>
      <c r="O1374" s="46">
        <v>0.48099999999999998</v>
      </c>
      <c r="P1374" s="46">
        <v>0.51800000000000002</v>
      </c>
      <c r="Q1374" s="46">
        <v>8.8999999999999996E-2</v>
      </c>
      <c r="R1374" s="46">
        <v>0.111</v>
      </c>
      <c r="S1374" s="46">
        <v>2.3E-2</v>
      </c>
      <c r="T1374" s="46">
        <v>3.5999999999999997E-2</v>
      </c>
      <c r="U1374" s="46">
        <v>0</v>
      </c>
      <c r="V1374" s="46">
        <v>2E-3</v>
      </c>
      <c r="W1374" s="46">
        <v>4.7E-2</v>
      </c>
      <c r="X1374" s="46">
        <v>6.5000000000000002E-2</v>
      </c>
      <c r="Y1374" s="46">
        <v>3.0000000000000001E-3</v>
      </c>
      <c r="Z1374" s="46">
        <v>8.0000000000000002E-3</v>
      </c>
      <c r="AA1374" s="46">
        <v>1.2E-2</v>
      </c>
      <c r="AB1374" s="46">
        <v>2.1999999999999999E-2</v>
      </c>
      <c r="AC1374" s="46"/>
    </row>
    <row r="1375" spans="1:29" x14ac:dyDescent="0.25">
      <c r="A1375" s="98" t="s">
        <v>3852</v>
      </c>
      <c r="B1375" s="46" t="s">
        <v>162</v>
      </c>
      <c r="C1375" s="46">
        <v>0.3173381620642825</v>
      </c>
      <c r="D1375" s="46">
        <v>0.2032593933906745</v>
      </c>
      <c r="E1375" s="46">
        <v>8.8727931190583975E-2</v>
      </c>
      <c r="F1375" s="46">
        <v>1.1317338162064282E-2</v>
      </c>
      <c r="G1375" s="46">
        <v>0.36079674060660932</v>
      </c>
      <c r="H1375" s="46">
        <v>5.432322317790856E-3</v>
      </c>
      <c r="I1375" s="46">
        <v>1.3128112267994568E-2</v>
      </c>
      <c r="J1375" s="46">
        <v>1</v>
      </c>
      <c r="K1375" s="98">
        <v>2209</v>
      </c>
      <c r="L1375" s="98"/>
      <c r="M1375" s="98" t="s">
        <v>162</v>
      </c>
      <c r="N1375" s="98" t="s">
        <v>162</v>
      </c>
      <c r="O1375" s="46">
        <v>0.29799999999999999</v>
      </c>
      <c r="P1375" s="46">
        <v>0.33700000000000002</v>
      </c>
      <c r="Q1375" s="46">
        <v>0.187</v>
      </c>
      <c r="R1375" s="46">
        <v>0.221</v>
      </c>
      <c r="S1375" s="46">
        <v>7.8E-2</v>
      </c>
      <c r="T1375" s="46">
        <v>0.10100000000000001</v>
      </c>
      <c r="U1375" s="46">
        <v>8.0000000000000002E-3</v>
      </c>
      <c r="V1375" s="46">
        <v>1.7000000000000001E-2</v>
      </c>
      <c r="W1375" s="46">
        <v>0.34100000000000003</v>
      </c>
      <c r="X1375" s="46">
        <v>0.38100000000000001</v>
      </c>
      <c r="Y1375" s="46">
        <v>3.0000000000000001E-3</v>
      </c>
      <c r="Z1375" s="46">
        <v>8.9999999999999993E-3</v>
      </c>
      <c r="AA1375" s="46">
        <v>8.9999999999999993E-3</v>
      </c>
      <c r="AB1375" s="46">
        <v>1.9E-2</v>
      </c>
      <c r="AC1375" s="46"/>
    </row>
    <row r="1376" spans="1:29" x14ac:dyDescent="0.25">
      <c r="A1376" s="98" t="s">
        <v>3853</v>
      </c>
      <c r="B1376" s="46" t="s">
        <v>162</v>
      </c>
      <c r="C1376" s="46">
        <v>0.51321928460342148</v>
      </c>
      <c r="D1376" s="46">
        <v>0.33903576982892691</v>
      </c>
      <c r="E1376" s="46">
        <v>4.6656298600311043E-2</v>
      </c>
      <c r="F1376" s="46">
        <v>1.5552099533437014E-3</v>
      </c>
      <c r="G1376" s="46">
        <v>2.6438569206842923E-2</v>
      </c>
      <c r="H1376" s="46" t="s">
        <v>162</v>
      </c>
      <c r="I1376" s="46">
        <v>7.3094867807153963E-2</v>
      </c>
      <c r="J1376" s="46">
        <v>1</v>
      </c>
      <c r="K1376" s="98">
        <v>643</v>
      </c>
      <c r="L1376" s="98"/>
      <c r="M1376" s="98" t="s">
        <v>162</v>
      </c>
      <c r="N1376" s="98" t="s">
        <v>162</v>
      </c>
      <c r="O1376" s="46">
        <v>0.47499999999999998</v>
      </c>
      <c r="P1376" s="46">
        <v>0.55200000000000005</v>
      </c>
      <c r="Q1376" s="46">
        <v>0.30299999999999999</v>
      </c>
      <c r="R1376" s="46">
        <v>0.376</v>
      </c>
      <c r="S1376" s="46">
        <v>3.3000000000000002E-2</v>
      </c>
      <c r="T1376" s="46">
        <v>6.6000000000000003E-2</v>
      </c>
      <c r="U1376" s="46">
        <v>0</v>
      </c>
      <c r="V1376" s="46">
        <v>8.9999999999999993E-3</v>
      </c>
      <c r="W1376" s="46">
        <v>1.7000000000000001E-2</v>
      </c>
      <c r="X1376" s="46">
        <v>4.2000000000000003E-2</v>
      </c>
      <c r="Y1376" s="46" t="s">
        <v>162</v>
      </c>
      <c r="Z1376" s="46" t="s">
        <v>162</v>
      </c>
      <c r="AA1376" s="46">
        <v>5.5E-2</v>
      </c>
      <c r="AB1376" s="46">
        <v>9.6000000000000002E-2</v>
      </c>
      <c r="AC1376" s="46"/>
    </row>
    <row r="1377" spans="1:29" x14ac:dyDescent="0.25">
      <c r="A1377" s="98" t="s">
        <v>3854</v>
      </c>
      <c r="B1377" s="46" t="s">
        <v>162</v>
      </c>
      <c r="C1377" s="46">
        <v>0.24929577464788732</v>
      </c>
      <c r="D1377" s="46">
        <v>0.35070422535211265</v>
      </c>
      <c r="E1377" s="46">
        <v>0.11408450704225352</v>
      </c>
      <c r="F1377" s="46">
        <v>1.2676056338028169E-2</v>
      </c>
      <c r="G1377" s="46">
        <v>0.24225352112676057</v>
      </c>
      <c r="H1377" s="46">
        <v>2.8169014084507044E-3</v>
      </c>
      <c r="I1377" s="46">
        <v>2.8169014084507043E-2</v>
      </c>
      <c r="J1377" s="46">
        <v>0.99999999999999989</v>
      </c>
      <c r="K1377" s="98">
        <v>710</v>
      </c>
      <c r="L1377" s="98"/>
      <c r="M1377" s="98" t="s">
        <v>162</v>
      </c>
      <c r="N1377" s="98" t="s">
        <v>162</v>
      </c>
      <c r="O1377" s="46">
        <v>0.219</v>
      </c>
      <c r="P1377" s="46">
        <v>0.28199999999999997</v>
      </c>
      <c r="Q1377" s="46">
        <v>0.316</v>
      </c>
      <c r="R1377" s="46">
        <v>0.38700000000000001</v>
      </c>
      <c r="S1377" s="46">
        <v>9.2999999999999999E-2</v>
      </c>
      <c r="T1377" s="46">
        <v>0.14000000000000001</v>
      </c>
      <c r="U1377" s="46">
        <v>7.0000000000000001E-3</v>
      </c>
      <c r="V1377" s="46">
        <v>2.4E-2</v>
      </c>
      <c r="W1377" s="46">
        <v>0.21199999999999999</v>
      </c>
      <c r="X1377" s="46">
        <v>0.27500000000000002</v>
      </c>
      <c r="Y1377" s="46">
        <v>1E-3</v>
      </c>
      <c r="Z1377" s="46">
        <v>0.01</v>
      </c>
      <c r="AA1377" s="46">
        <v>1.7999999999999999E-2</v>
      </c>
      <c r="AB1377" s="46">
        <v>4.2999999999999997E-2</v>
      </c>
      <c r="AC1377" s="46"/>
    </row>
    <row r="1378" spans="1:29" x14ac:dyDescent="0.25">
      <c r="A1378" s="98" t="s">
        <v>3855</v>
      </c>
      <c r="B1378" s="46" t="s">
        <v>162</v>
      </c>
      <c r="C1378" s="46">
        <v>0.41631799163179917</v>
      </c>
      <c r="D1378" s="46">
        <v>0.23221757322175732</v>
      </c>
      <c r="E1378" s="46">
        <v>7.5313807531380755E-2</v>
      </c>
      <c r="F1378" s="46">
        <v>8.3682008368200833E-2</v>
      </c>
      <c r="G1378" s="46">
        <v>0.16527196652719664</v>
      </c>
      <c r="H1378" s="46">
        <v>6.2761506276150627E-3</v>
      </c>
      <c r="I1378" s="46">
        <v>2.0920502092050208E-2</v>
      </c>
      <c r="J1378" s="46">
        <v>1</v>
      </c>
      <c r="K1378" s="98">
        <v>478</v>
      </c>
      <c r="L1378" s="98"/>
      <c r="M1378" s="98" t="s">
        <v>162</v>
      </c>
      <c r="N1378" s="98" t="s">
        <v>162</v>
      </c>
      <c r="O1378" s="46">
        <v>0.373</v>
      </c>
      <c r="P1378" s="46">
        <v>0.46100000000000002</v>
      </c>
      <c r="Q1378" s="46">
        <v>0.19700000000000001</v>
      </c>
      <c r="R1378" s="46">
        <v>0.27200000000000002</v>
      </c>
      <c r="S1378" s="46">
        <v>5.5E-2</v>
      </c>
      <c r="T1378" s="46">
        <v>0.10299999999999999</v>
      </c>
      <c r="U1378" s="46">
        <v>6.2E-2</v>
      </c>
      <c r="V1378" s="46">
        <v>0.112</v>
      </c>
      <c r="W1378" s="46">
        <v>0.13500000000000001</v>
      </c>
      <c r="X1378" s="46">
        <v>0.20100000000000001</v>
      </c>
      <c r="Y1378" s="46">
        <v>2E-3</v>
      </c>
      <c r="Z1378" s="46">
        <v>1.7999999999999999E-2</v>
      </c>
      <c r="AA1378" s="46">
        <v>1.0999999999999999E-2</v>
      </c>
      <c r="AB1378" s="46">
        <v>3.7999999999999999E-2</v>
      </c>
      <c r="AC1378" s="46"/>
    </row>
    <row r="1379" spans="1:29" x14ac:dyDescent="0.25">
      <c r="A1379" s="98" t="s">
        <v>3856</v>
      </c>
      <c r="B1379" s="46" t="s">
        <v>162</v>
      </c>
      <c r="C1379" s="46">
        <v>0.14712643678160919</v>
      </c>
      <c r="D1379" s="46">
        <v>0.2413793103448276</v>
      </c>
      <c r="E1379" s="46">
        <v>9.8850574712643677E-2</v>
      </c>
      <c r="F1379" s="46">
        <v>1.8390804597701149E-2</v>
      </c>
      <c r="G1379" s="46">
        <v>0.46436781609195404</v>
      </c>
      <c r="H1379" s="46">
        <v>9.1954022988505746E-3</v>
      </c>
      <c r="I1379" s="46">
        <v>2.0689655172413793E-2</v>
      </c>
      <c r="J1379" s="46">
        <v>1</v>
      </c>
      <c r="K1379" s="98">
        <v>435</v>
      </c>
      <c r="L1379" s="98"/>
      <c r="M1379" s="98" t="s">
        <v>162</v>
      </c>
      <c r="N1379" s="98" t="s">
        <v>162</v>
      </c>
      <c r="O1379" s="46">
        <v>0.11700000000000001</v>
      </c>
      <c r="P1379" s="46">
        <v>0.184</v>
      </c>
      <c r="Q1379" s="46">
        <v>0.20399999999999999</v>
      </c>
      <c r="R1379" s="46">
        <v>0.28399999999999997</v>
      </c>
      <c r="S1379" s="46">
        <v>7.3999999999999996E-2</v>
      </c>
      <c r="T1379" s="46">
        <v>0.13100000000000001</v>
      </c>
      <c r="U1379" s="46">
        <v>8.9999999999999993E-3</v>
      </c>
      <c r="V1379" s="46">
        <v>3.5999999999999997E-2</v>
      </c>
      <c r="W1379" s="46">
        <v>0.41799999999999998</v>
      </c>
      <c r="X1379" s="46">
        <v>0.51100000000000001</v>
      </c>
      <c r="Y1379" s="46">
        <v>4.0000000000000001E-3</v>
      </c>
      <c r="Z1379" s="46">
        <v>2.3E-2</v>
      </c>
      <c r="AA1379" s="46">
        <v>1.0999999999999999E-2</v>
      </c>
      <c r="AB1379" s="46">
        <v>3.9E-2</v>
      </c>
      <c r="AC1379" s="46"/>
    </row>
    <row r="1380" spans="1:29" x14ac:dyDescent="0.25">
      <c r="A1380" s="98" t="s">
        <v>3857</v>
      </c>
      <c r="B1380" s="46" t="s">
        <v>162</v>
      </c>
      <c r="C1380" s="46">
        <v>0.4266304347826087</v>
      </c>
      <c r="D1380" s="46">
        <v>0.31340579710144928</v>
      </c>
      <c r="E1380" s="46">
        <v>0.13134057971014493</v>
      </c>
      <c r="F1380" s="46">
        <v>1.4039855072463768E-2</v>
      </c>
      <c r="G1380" s="46">
        <v>8.7409420289855072E-2</v>
      </c>
      <c r="H1380" s="46">
        <v>3.170289855072464E-3</v>
      </c>
      <c r="I1380" s="46">
        <v>2.4003623188405796E-2</v>
      </c>
      <c r="J1380" s="46">
        <v>1</v>
      </c>
      <c r="K1380" s="98">
        <v>2208</v>
      </c>
      <c r="L1380" s="98"/>
      <c r="M1380" s="98" t="s">
        <v>162</v>
      </c>
      <c r="N1380" s="98" t="s">
        <v>162</v>
      </c>
      <c r="O1380" s="46">
        <v>0.40600000000000003</v>
      </c>
      <c r="P1380" s="46">
        <v>0.44700000000000001</v>
      </c>
      <c r="Q1380" s="46">
        <v>0.29399999999999998</v>
      </c>
      <c r="R1380" s="46">
        <v>0.33300000000000002</v>
      </c>
      <c r="S1380" s="46">
        <v>0.11799999999999999</v>
      </c>
      <c r="T1380" s="46">
        <v>0.14599999999999999</v>
      </c>
      <c r="U1380" s="46">
        <v>0.01</v>
      </c>
      <c r="V1380" s="46">
        <v>0.02</v>
      </c>
      <c r="W1380" s="46">
        <v>7.5999999999999998E-2</v>
      </c>
      <c r="X1380" s="46">
        <v>0.1</v>
      </c>
      <c r="Y1380" s="46">
        <v>2E-3</v>
      </c>
      <c r="Z1380" s="46">
        <v>7.0000000000000001E-3</v>
      </c>
      <c r="AA1380" s="46">
        <v>1.7999999999999999E-2</v>
      </c>
      <c r="AB1380" s="46">
        <v>3.1E-2</v>
      </c>
      <c r="AC1380" s="46"/>
    </row>
    <row r="1381" spans="1:29" x14ac:dyDescent="0.25">
      <c r="A1381" s="98" t="s">
        <v>3858</v>
      </c>
      <c r="B1381" s="46" t="s">
        <v>162</v>
      </c>
      <c r="C1381" s="46">
        <v>0.47252747252747251</v>
      </c>
      <c r="D1381" s="46">
        <v>0.34432234432234432</v>
      </c>
      <c r="E1381" s="46">
        <v>7.6923076923076927E-2</v>
      </c>
      <c r="F1381" s="46">
        <v>1.8315018315018315E-3</v>
      </c>
      <c r="G1381" s="46">
        <v>8.0586080586080591E-2</v>
      </c>
      <c r="H1381" s="46">
        <v>1.8315018315018315E-3</v>
      </c>
      <c r="I1381" s="46">
        <v>2.197802197802198E-2</v>
      </c>
      <c r="J1381" s="46">
        <v>1</v>
      </c>
      <c r="K1381" s="98">
        <v>546</v>
      </c>
      <c r="L1381" s="98"/>
      <c r="M1381" s="98" t="s">
        <v>162</v>
      </c>
      <c r="N1381" s="98" t="s">
        <v>162</v>
      </c>
      <c r="O1381" s="46">
        <v>0.43099999999999999</v>
      </c>
      <c r="P1381" s="46">
        <v>0.51400000000000001</v>
      </c>
      <c r="Q1381" s="46">
        <v>0.30599999999999999</v>
      </c>
      <c r="R1381" s="46">
        <v>0.38500000000000001</v>
      </c>
      <c r="S1381" s="46">
        <v>5.7000000000000002E-2</v>
      </c>
      <c r="T1381" s="46">
        <v>0.10199999999999999</v>
      </c>
      <c r="U1381" s="46">
        <v>0</v>
      </c>
      <c r="V1381" s="46">
        <v>0.01</v>
      </c>
      <c r="W1381" s="46">
        <v>6.0999999999999999E-2</v>
      </c>
      <c r="X1381" s="46">
        <v>0.106</v>
      </c>
      <c r="Y1381" s="46">
        <v>0</v>
      </c>
      <c r="Z1381" s="46">
        <v>0.01</v>
      </c>
      <c r="AA1381" s="46">
        <v>1.2999999999999999E-2</v>
      </c>
      <c r="AB1381" s="46">
        <v>3.7999999999999999E-2</v>
      </c>
      <c r="AC1381" s="46"/>
    </row>
    <row r="1382" spans="1:29" x14ac:dyDescent="0.25">
      <c r="A1382" s="98" t="s">
        <v>3859</v>
      </c>
      <c r="B1382" s="46">
        <v>6.3617393266031247E-2</v>
      </c>
      <c r="C1382" s="46">
        <v>0.3376572105352208</v>
      </c>
      <c r="D1382" s="46">
        <v>0.25069088037899723</v>
      </c>
      <c r="E1382" s="46">
        <v>9.5313293102475896E-2</v>
      </c>
      <c r="F1382" s="46">
        <v>1.5847949918222321E-2</v>
      </c>
      <c r="G1382" s="46">
        <v>0.2104788224014438</v>
      </c>
      <c r="H1382" s="46">
        <v>4.8502622525520272E-3</v>
      </c>
      <c r="I1382" s="46">
        <v>2.1544188145056681E-2</v>
      </c>
      <c r="J1382" s="46">
        <v>1</v>
      </c>
      <c r="K1382" s="98">
        <v>17731</v>
      </c>
      <c r="L1382" s="98"/>
      <c r="M1382" s="98">
        <v>0.06</v>
      </c>
      <c r="N1382" s="98">
        <v>6.7000000000000004E-2</v>
      </c>
      <c r="O1382" s="46">
        <v>0.33100000000000002</v>
      </c>
      <c r="P1382" s="46">
        <v>0.34499999999999997</v>
      </c>
      <c r="Q1382" s="46">
        <v>0.24399999999999999</v>
      </c>
      <c r="R1382" s="46">
        <v>0.25700000000000001</v>
      </c>
      <c r="S1382" s="46">
        <v>9.0999999999999998E-2</v>
      </c>
      <c r="T1382" s="46">
        <v>0.1</v>
      </c>
      <c r="U1382" s="46">
        <v>1.4E-2</v>
      </c>
      <c r="V1382" s="46">
        <v>1.7999999999999999E-2</v>
      </c>
      <c r="W1382" s="46">
        <v>0.20499999999999999</v>
      </c>
      <c r="X1382" s="46">
        <v>0.217</v>
      </c>
      <c r="Y1382" s="46">
        <v>4.0000000000000001E-3</v>
      </c>
      <c r="Z1382" s="46">
        <v>6.0000000000000001E-3</v>
      </c>
      <c r="AA1382" s="46">
        <v>0.02</v>
      </c>
      <c r="AB1382" s="46">
        <v>2.4E-2</v>
      </c>
      <c r="AC1382" s="46"/>
    </row>
    <row r="1383" spans="1:29" x14ac:dyDescent="0.25">
      <c r="A1383" s="98" t="s">
        <v>3860</v>
      </c>
      <c r="B1383" s="46" t="s">
        <v>162</v>
      </c>
      <c r="C1383" s="46">
        <v>0.25442477876106195</v>
      </c>
      <c r="D1383" s="46">
        <v>0.26991150442477874</v>
      </c>
      <c r="E1383" s="46">
        <v>0.14601769911504425</v>
      </c>
      <c r="F1383" s="46">
        <v>1.5486725663716814E-2</v>
      </c>
      <c r="G1383" s="46">
        <v>0.28761061946902655</v>
      </c>
      <c r="H1383" s="46">
        <v>8.8495575221238937E-3</v>
      </c>
      <c r="I1383" s="46">
        <v>1.7699115044247787E-2</v>
      </c>
      <c r="J1383" s="46">
        <v>1</v>
      </c>
      <c r="K1383" s="98">
        <v>452</v>
      </c>
      <c r="L1383" s="98"/>
      <c r="M1383" s="98" t="s">
        <v>162</v>
      </c>
      <c r="N1383" s="98" t="s">
        <v>162</v>
      </c>
      <c r="O1383" s="46">
        <v>0.216</v>
      </c>
      <c r="P1383" s="46">
        <v>0.29699999999999999</v>
      </c>
      <c r="Q1383" s="46">
        <v>0.23100000000000001</v>
      </c>
      <c r="R1383" s="46">
        <v>0.313</v>
      </c>
      <c r="S1383" s="46">
        <v>0.11600000000000001</v>
      </c>
      <c r="T1383" s="46">
        <v>0.182</v>
      </c>
      <c r="U1383" s="46">
        <v>8.0000000000000002E-3</v>
      </c>
      <c r="V1383" s="46">
        <v>3.2000000000000001E-2</v>
      </c>
      <c r="W1383" s="46">
        <v>0.248</v>
      </c>
      <c r="X1383" s="46">
        <v>0.33100000000000002</v>
      </c>
      <c r="Y1383" s="46">
        <v>3.0000000000000001E-3</v>
      </c>
      <c r="Z1383" s="46">
        <v>2.3E-2</v>
      </c>
      <c r="AA1383" s="46">
        <v>8.9999999999999993E-3</v>
      </c>
      <c r="AB1383" s="46">
        <v>3.5000000000000003E-2</v>
      </c>
      <c r="AC1383" s="46"/>
    </row>
    <row r="1384" spans="1:29" x14ac:dyDescent="0.25">
      <c r="A1384" s="98" t="s">
        <v>3861</v>
      </c>
      <c r="B1384" s="46" t="s">
        <v>162</v>
      </c>
      <c r="C1384" s="46">
        <v>0.33796296296296297</v>
      </c>
      <c r="D1384" s="46">
        <v>0.28425925925925927</v>
      </c>
      <c r="E1384" s="46">
        <v>0.13981481481481481</v>
      </c>
      <c r="F1384" s="46">
        <v>3.0555555555555555E-2</v>
      </c>
      <c r="G1384" s="46">
        <v>0.18055555555555555</v>
      </c>
      <c r="H1384" s="46" t="s">
        <v>162</v>
      </c>
      <c r="I1384" s="46">
        <v>2.6851851851851852E-2</v>
      </c>
      <c r="J1384" s="46">
        <v>1</v>
      </c>
      <c r="K1384" s="98">
        <v>1080</v>
      </c>
      <c r="L1384" s="98"/>
      <c r="M1384" s="98" t="s">
        <v>162</v>
      </c>
      <c r="N1384" s="98" t="s">
        <v>162</v>
      </c>
      <c r="O1384" s="46">
        <v>0.31</v>
      </c>
      <c r="P1384" s="46">
        <v>0.36699999999999999</v>
      </c>
      <c r="Q1384" s="46">
        <v>0.25800000000000001</v>
      </c>
      <c r="R1384" s="46">
        <v>0.312</v>
      </c>
      <c r="S1384" s="46">
        <v>0.12</v>
      </c>
      <c r="T1384" s="46">
        <v>0.16200000000000001</v>
      </c>
      <c r="U1384" s="46">
        <v>2.1999999999999999E-2</v>
      </c>
      <c r="V1384" s="46">
        <v>4.2999999999999997E-2</v>
      </c>
      <c r="W1384" s="46">
        <v>0.159</v>
      </c>
      <c r="X1384" s="46">
        <v>0.20499999999999999</v>
      </c>
      <c r="Y1384" s="46" t="s">
        <v>162</v>
      </c>
      <c r="Z1384" s="46" t="s">
        <v>162</v>
      </c>
      <c r="AA1384" s="46">
        <v>1.9E-2</v>
      </c>
      <c r="AB1384" s="46">
        <v>3.7999999999999999E-2</v>
      </c>
      <c r="AC1384" s="46"/>
    </row>
    <row r="1385" spans="1:29" x14ac:dyDescent="0.25">
      <c r="A1385" s="98" t="s">
        <v>3862</v>
      </c>
      <c r="B1385" s="46" t="s">
        <v>162</v>
      </c>
      <c r="C1385" s="46">
        <v>8.8679245283018862E-2</v>
      </c>
      <c r="D1385" s="46">
        <v>0.2</v>
      </c>
      <c r="E1385" s="46">
        <v>6.6037735849056603E-2</v>
      </c>
      <c r="F1385" s="46">
        <v>4.7169811320754715E-3</v>
      </c>
      <c r="G1385" s="46">
        <v>0.57641509433962268</v>
      </c>
      <c r="H1385" s="46">
        <v>2.8301886792452828E-3</v>
      </c>
      <c r="I1385" s="46">
        <v>6.1320754716981132E-2</v>
      </c>
      <c r="J1385" s="46">
        <v>1</v>
      </c>
      <c r="K1385" s="98">
        <v>1060</v>
      </c>
      <c r="L1385" s="98"/>
      <c r="M1385" s="98" t="s">
        <v>162</v>
      </c>
      <c r="N1385" s="98" t="s">
        <v>162</v>
      </c>
      <c r="O1385" s="46">
        <v>7.2999999999999995E-2</v>
      </c>
      <c r="P1385" s="46">
        <v>0.107</v>
      </c>
      <c r="Q1385" s="46">
        <v>0.17699999999999999</v>
      </c>
      <c r="R1385" s="46">
        <v>0.22500000000000001</v>
      </c>
      <c r="S1385" s="46">
        <v>5.2999999999999999E-2</v>
      </c>
      <c r="T1385" s="46">
        <v>8.3000000000000004E-2</v>
      </c>
      <c r="U1385" s="46">
        <v>2E-3</v>
      </c>
      <c r="V1385" s="46">
        <v>1.0999999999999999E-2</v>
      </c>
      <c r="W1385" s="46">
        <v>0.54600000000000004</v>
      </c>
      <c r="X1385" s="46">
        <v>0.60599999999999998</v>
      </c>
      <c r="Y1385" s="46">
        <v>1E-3</v>
      </c>
      <c r="Z1385" s="46">
        <v>8.0000000000000002E-3</v>
      </c>
      <c r="AA1385" s="46">
        <v>4.8000000000000001E-2</v>
      </c>
      <c r="AB1385" s="46">
        <v>7.6999999999999999E-2</v>
      </c>
      <c r="AC1385" s="46"/>
    </row>
    <row r="1386" spans="1:29" x14ac:dyDescent="0.25">
      <c r="A1386" s="98" t="s">
        <v>3863</v>
      </c>
      <c r="B1386" s="46">
        <v>0.17523302263648469</v>
      </c>
      <c r="C1386" s="46">
        <v>5.3262316910785616E-4</v>
      </c>
      <c r="D1386" s="46">
        <v>0.43328894806924101</v>
      </c>
      <c r="E1386" s="46">
        <v>0.3280958721704394</v>
      </c>
      <c r="F1386" s="46">
        <v>2.529960053262317E-2</v>
      </c>
      <c r="G1386" s="46">
        <v>7.1904127829560587E-3</v>
      </c>
      <c r="H1386" s="46" t="s">
        <v>162</v>
      </c>
      <c r="I1386" s="46">
        <v>3.0359520639147802E-2</v>
      </c>
      <c r="J1386" s="46">
        <v>1</v>
      </c>
      <c r="K1386" s="98">
        <v>3755</v>
      </c>
      <c r="L1386" s="98"/>
      <c r="M1386" s="98">
        <v>0.16300000000000001</v>
      </c>
      <c r="N1386" s="98">
        <v>0.188</v>
      </c>
      <c r="O1386" s="46">
        <v>0</v>
      </c>
      <c r="P1386" s="46">
        <v>2E-3</v>
      </c>
      <c r="Q1386" s="46">
        <v>0.41799999999999998</v>
      </c>
      <c r="R1386" s="46">
        <v>0.44900000000000001</v>
      </c>
      <c r="S1386" s="46">
        <v>0.313</v>
      </c>
      <c r="T1386" s="46">
        <v>0.34300000000000003</v>
      </c>
      <c r="U1386" s="46">
        <v>2.1000000000000001E-2</v>
      </c>
      <c r="V1386" s="46">
        <v>3.1E-2</v>
      </c>
      <c r="W1386" s="46">
        <v>5.0000000000000001E-3</v>
      </c>
      <c r="X1386" s="46">
        <v>0.01</v>
      </c>
      <c r="Y1386" s="46" t="s">
        <v>162</v>
      </c>
      <c r="Z1386" s="46" t="s">
        <v>162</v>
      </c>
      <c r="AA1386" s="46">
        <v>2.5000000000000001E-2</v>
      </c>
      <c r="AB1386" s="46">
        <v>3.5999999999999997E-2</v>
      </c>
      <c r="AC1386" s="46"/>
    </row>
    <row r="1387" spans="1:29" x14ac:dyDescent="0.25">
      <c r="A1387" s="98" t="s">
        <v>3864</v>
      </c>
      <c r="B1387" s="46">
        <v>0.11962247585601404</v>
      </c>
      <c r="C1387" s="46">
        <v>0.25197541703248466</v>
      </c>
      <c r="D1387" s="46">
        <v>0.26514486391571557</v>
      </c>
      <c r="E1387" s="46">
        <v>6.6944688323090432E-2</v>
      </c>
      <c r="F1387" s="46">
        <v>3.5338015803336259E-2</v>
      </c>
      <c r="G1387" s="46">
        <v>0.22563652326602282</v>
      </c>
      <c r="H1387" s="46">
        <v>2.1949078138718174E-4</v>
      </c>
      <c r="I1387" s="46">
        <v>3.5118525021949079E-2</v>
      </c>
      <c r="J1387" s="46">
        <v>1</v>
      </c>
      <c r="K1387" s="98">
        <v>4556</v>
      </c>
      <c r="L1387" s="98"/>
      <c r="M1387" s="98">
        <v>0.111</v>
      </c>
      <c r="N1387" s="98">
        <v>0.129</v>
      </c>
      <c r="O1387" s="46">
        <v>0.24</v>
      </c>
      <c r="P1387" s="46">
        <v>0.26500000000000001</v>
      </c>
      <c r="Q1387" s="46">
        <v>0.253</v>
      </c>
      <c r="R1387" s="46">
        <v>0.27800000000000002</v>
      </c>
      <c r="S1387" s="46">
        <v>0.06</v>
      </c>
      <c r="T1387" s="46">
        <v>7.4999999999999997E-2</v>
      </c>
      <c r="U1387" s="46">
        <v>0.03</v>
      </c>
      <c r="V1387" s="46">
        <v>4.1000000000000002E-2</v>
      </c>
      <c r="W1387" s="46">
        <v>0.214</v>
      </c>
      <c r="X1387" s="46">
        <v>0.23799999999999999</v>
      </c>
      <c r="Y1387" s="46">
        <v>0</v>
      </c>
      <c r="Z1387" s="46">
        <v>1E-3</v>
      </c>
      <c r="AA1387" s="46">
        <v>0.03</v>
      </c>
      <c r="AB1387" s="46">
        <v>4.1000000000000002E-2</v>
      </c>
      <c r="AC1387" s="46"/>
    </row>
    <row r="1388" spans="1:29" x14ac:dyDescent="0.25">
      <c r="A1388" s="98" t="s">
        <v>3865</v>
      </c>
      <c r="B1388" s="46">
        <v>0.28381374722838137</v>
      </c>
      <c r="C1388" s="46">
        <v>0.51662971175166295</v>
      </c>
      <c r="D1388" s="46">
        <v>0.10532150776053215</v>
      </c>
      <c r="E1388" s="46">
        <v>2.4390243902439025E-2</v>
      </c>
      <c r="F1388" s="46">
        <v>1.1086474501108647E-3</v>
      </c>
      <c r="G1388" s="46">
        <v>3.0303030303030304E-2</v>
      </c>
      <c r="H1388" s="46">
        <v>5.5432372505543237E-4</v>
      </c>
      <c r="I1388" s="46">
        <v>3.787878787878788E-2</v>
      </c>
      <c r="J1388" s="46">
        <v>1</v>
      </c>
      <c r="K1388" s="98">
        <v>5412</v>
      </c>
      <c r="L1388" s="98"/>
      <c r="M1388" s="98">
        <v>0.27200000000000002</v>
      </c>
      <c r="N1388" s="98">
        <v>0.29599999999999999</v>
      </c>
      <c r="O1388" s="46">
        <v>0.503</v>
      </c>
      <c r="P1388" s="46">
        <v>0.53</v>
      </c>
      <c r="Q1388" s="46">
        <v>9.7000000000000003E-2</v>
      </c>
      <c r="R1388" s="46">
        <v>0.114</v>
      </c>
      <c r="S1388" s="46">
        <v>2.1000000000000001E-2</v>
      </c>
      <c r="T1388" s="46">
        <v>2.9000000000000001E-2</v>
      </c>
      <c r="U1388" s="46">
        <v>1E-3</v>
      </c>
      <c r="V1388" s="46">
        <v>2E-3</v>
      </c>
      <c r="W1388" s="46">
        <v>2.5999999999999999E-2</v>
      </c>
      <c r="X1388" s="46">
        <v>3.5000000000000003E-2</v>
      </c>
      <c r="Y1388" s="46">
        <v>0</v>
      </c>
      <c r="Z1388" s="46">
        <v>2E-3</v>
      </c>
      <c r="AA1388" s="46">
        <v>3.3000000000000002E-2</v>
      </c>
      <c r="AB1388" s="46">
        <v>4.2999999999999997E-2</v>
      </c>
      <c r="AC1388" s="46"/>
    </row>
    <row r="1389" spans="1:29" x14ac:dyDescent="0.25">
      <c r="A1389" s="98" t="s">
        <v>3866</v>
      </c>
      <c r="B1389" s="46" t="s">
        <v>162</v>
      </c>
      <c r="C1389" s="46">
        <v>0.23511604439959638</v>
      </c>
      <c r="D1389" s="46">
        <v>0.23158425832492432</v>
      </c>
      <c r="E1389" s="46">
        <v>0.1127648839556004</v>
      </c>
      <c r="F1389" s="46">
        <v>1.6145307769929364E-2</v>
      </c>
      <c r="G1389" s="46">
        <v>0.37865792129162462</v>
      </c>
      <c r="H1389" s="46">
        <v>1.2613521695257316E-3</v>
      </c>
      <c r="I1389" s="46">
        <v>2.4470232088799192E-2</v>
      </c>
      <c r="J1389" s="46">
        <v>0.99999999999999989</v>
      </c>
      <c r="K1389" s="98">
        <v>3964</v>
      </c>
      <c r="L1389" s="98"/>
      <c r="M1389" s="98" t="s">
        <v>162</v>
      </c>
      <c r="N1389" s="98" t="s">
        <v>162</v>
      </c>
      <c r="O1389" s="46">
        <v>0.222</v>
      </c>
      <c r="P1389" s="46">
        <v>0.249</v>
      </c>
      <c r="Q1389" s="46">
        <v>0.219</v>
      </c>
      <c r="R1389" s="46">
        <v>0.245</v>
      </c>
      <c r="S1389" s="46">
        <v>0.10299999999999999</v>
      </c>
      <c r="T1389" s="46">
        <v>0.123</v>
      </c>
      <c r="U1389" s="46">
        <v>1.2999999999999999E-2</v>
      </c>
      <c r="V1389" s="46">
        <v>2.1000000000000001E-2</v>
      </c>
      <c r="W1389" s="46">
        <v>0.36399999999999999</v>
      </c>
      <c r="X1389" s="46">
        <v>0.39400000000000002</v>
      </c>
      <c r="Y1389" s="46">
        <v>1E-3</v>
      </c>
      <c r="Z1389" s="46">
        <v>3.0000000000000001E-3</v>
      </c>
      <c r="AA1389" s="46">
        <v>0.02</v>
      </c>
      <c r="AB1389" s="46">
        <v>0.03</v>
      </c>
      <c r="AC1389" s="46"/>
    </row>
    <row r="1390" spans="1:29" x14ac:dyDescent="0.25">
      <c r="A1390" s="98" t="s">
        <v>3867</v>
      </c>
      <c r="B1390" s="46" t="s">
        <v>162</v>
      </c>
      <c r="C1390" s="46">
        <v>0.46020761245674741</v>
      </c>
      <c r="D1390" s="46">
        <v>0.3522491349480969</v>
      </c>
      <c r="E1390" s="46">
        <v>5.8131487889273359E-2</v>
      </c>
      <c r="F1390" s="46">
        <v>6.2283737024221453E-3</v>
      </c>
      <c r="G1390" s="46">
        <v>2.1453287197231833E-2</v>
      </c>
      <c r="H1390" s="46" t="s">
        <v>162</v>
      </c>
      <c r="I1390" s="46">
        <v>0.10173010380622838</v>
      </c>
      <c r="J1390" s="46">
        <v>1</v>
      </c>
      <c r="K1390" s="98">
        <v>1445</v>
      </c>
      <c r="L1390" s="98"/>
      <c r="M1390" s="98" t="s">
        <v>162</v>
      </c>
      <c r="N1390" s="98" t="s">
        <v>162</v>
      </c>
      <c r="O1390" s="46">
        <v>0.435</v>
      </c>
      <c r="P1390" s="46">
        <v>0.48599999999999999</v>
      </c>
      <c r="Q1390" s="46">
        <v>0.32800000000000001</v>
      </c>
      <c r="R1390" s="46">
        <v>0.377</v>
      </c>
      <c r="S1390" s="46">
        <v>4.7E-2</v>
      </c>
      <c r="T1390" s="46">
        <v>7.0999999999999994E-2</v>
      </c>
      <c r="U1390" s="46">
        <v>3.0000000000000001E-3</v>
      </c>
      <c r="V1390" s="46">
        <v>1.2E-2</v>
      </c>
      <c r="W1390" s="46">
        <v>1.4999999999999999E-2</v>
      </c>
      <c r="X1390" s="46">
        <v>0.03</v>
      </c>
      <c r="Y1390" s="46" t="s">
        <v>162</v>
      </c>
      <c r="Z1390" s="46" t="s">
        <v>162</v>
      </c>
      <c r="AA1390" s="46">
        <v>8.6999999999999994E-2</v>
      </c>
      <c r="AB1390" s="46">
        <v>0.11799999999999999</v>
      </c>
      <c r="AC1390" s="46"/>
    </row>
    <row r="1391" spans="1:29" x14ac:dyDescent="0.25">
      <c r="A1391" s="98" t="s">
        <v>3868</v>
      </c>
      <c r="B1391" s="46" t="s">
        <v>162</v>
      </c>
      <c r="C1391" s="46">
        <v>0.18668596237337193</v>
      </c>
      <c r="D1391" s="46">
        <v>0.37192474674384951</v>
      </c>
      <c r="E1391" s="46">
        <v>0.10709117221418235</v>
      </c>
      <c r="F1391" s="46">
        <v>2.0984081041968163E-2</v>
      </c>
      <c r="G1391" s="46">
        <v>0.27858176555716352</v>
      </c>
      <c r="H1391" s="46" t="s">
        <v>162</v>
      </c>
      <c r="I1391" s="46">
        <v>3.4732272069464547E-2</v>
      </c>
      <c r="J1391" s="46">
        <v>0.99999999999999989</v>
      </c>
      <c r="K1391" s="98">
        <v>1382</v>
      </c>
      <c r="L1391" s="98"/>
      <c r="M1391" s="98" t="s">
        <v>162</v>
      </c>
      <c r="N1391" s="98" t="s">
        <v>162</v>
      </c>
      <c r="O1391" s="46">
        <v>0.16700000000000001</v>
      </c>
      <c r="P1391" s="46">
        <v>0.20799999999999999</v>
      </c>
      <c r="Q1391" s="46">
        <v>0.34699999999999998</v>
      </c>
      <c r="R1391" s="46">
        <v>0.39800000000000002</v>
      </c>
      <c r="S1391" s="46">
        <v>9.1999999999999998E-2</v>
      </c>
      <c r="T1391" s="46">
        <v>0.124</v>
      </c>
      <c r="U1391" s="46">
        <v>1.4999999999999999E-2</v>
      </c>
      <c r="V1391" s="46">
        <v>0.03</v>
      </c>
      <c r="W1391" s="46">
        <v>0.25600000000000001</v>
      </c>
      <c r="X1391" s="46">
        <v>0.30299999999999999</v>
      </c>
      <c r="Y1391" s="46" t="s">
        <v>162</v>
      </c>
      <c r="Z1391" s="46" t="s">
        <v>162</v>
      </c>
      <c r="AA1391" s="46">
        <v>2.5999999999999999E-2</v>
      </c>
      <c r="AB1391" s="46">
        <v>4.5999999999999999E-2</v>
      </c>
      <c r="AC1391" s="46"/>
    </row>
    <row r="1392" spans="1:29" x14ac:dyDescent="0.25">
      <c r="A1392" s="98" t="s">
        <v>3869</v>
      </c>
      <c r="B1392" s="46" t="s">
        <v>162</v>
      </c>
      <c r="C1392" s="46">
        <v>0.40096618357487923</v>
      </c>
      <c r="D1392" s="46">
        <v>0.19685990338164253</v>
      </c>
      <c r="E1392" s="46">
        <v>4.9516908212560384E-2</v>
      </c>
      <c r="F1392" s="46">
        <v>9.9033816425120769E-2</v>
      </c>
      <c r="G1392" s="46">
        <v>0.21980676328502416</v>
      </c>
      <c r="H1392" s="46" t="s">
        <v>162</v>
      </c>
      <c r="I1392" s="46">
        <v>3.3816425120772944E-2</v>
      </c>
      <c r="J1392" s="46">
        <v>1</v>
      </c>
      <c r="K1392" s="98">
        <v>828</v>
      </c>
      <c r="L1392" s="98"/>
      <c r="M1392" s="98" t="s">
        <v>162</v>
      </c>
      <c r="N1392" s="98" t="s">
        <v>162</v>
      </c>
      <c r="O1392" s="46">
        <v>0.36799999999999999</v>
      </c>
      <c r="P1392" s="46">
        <v>0.435</v>
      </c>
      <c r="Q1392" s="46">
        <v>0.17100000000000001</v>
      </c>
      <c r="R1392" s="46">
        <v>0.22500000000000001</v>
      </c>
      <c r="S1392" s="46">
        <v>3.6999999999999998E-2</v>
      </c>
      <c r="T1392" s="46">
        <v>6.6000000000000003E-2</v>
      </c>
      <c r="U1392" s="46">
        <v>8.1000000000000003E-2</v>
      </c>
      <c r="V1392" s="46">
        <v>0.121</v>
      </c>
      <c r="W1392" s="46">
        <v>0.193</v>
      </c>
      <c r="X1392" s="46">
        <v>0.249</v>
      </c>
      <c r="Y1392" s="46" t="s">
        <v>162</v>
      </c>
      <c r="Z1392" s="46" t="s">
        <v>162</v>
      </c>
      <c r="AA1392" s="46">
        <v>2.3E-2</v>
      </c>
      <c r="AB1392" s="46">
        <v>4.8000000000000001E-2</v>
      </c>
      <c r="AC1392" s="46"/>
    </row>
    <row r="1393" spans="1:29" x14ac:dyDescent="0.25">
      <c r="A1393" s="98" t="s">
        <v>3870</v>
      </c>
      <c r="B1393" s="46" t="s">
        <v>162</v>
      </c>
      <c r="C1393" s="46">
        <v>0.16038751345532831</v>
      </c>
      <c r="D1393" s="46">
        <v>0.22389666307857911</v>
      </c>
      <c r="E1393" s="46">
        <v>9.7954790096878366E-2</v>
      </c>
      <c r="F1393" s="46">
        <v>3.0139935414424113E-2</v>
      </c>
      <c r="G1393" s="46">
        <v>0.44241119483315394</v>
      </c>
      <c r="H1393" s="46">
        <v>1.076426264800861E-3</v>
      </c>
      <c r="I1393" s="46">
        <v>4.4133476856835309E-2</v>
      </c>
      <c r="J1393" s="46">
        <v>1</v>
      </c>
      <c r="K1393" s="98">
        <v>929</v>
      </c>
      <c r="L1393" s="98"/>
      <c r="M1393" s="98" t="s">
        <v>162</v>
      </c>
      <c r="N1393" s="98" t="s">
        <v>162</v>
      </c>
      <c r="O1393" s="46">
        <v>0.13800000000000001</v>
      </c>
      <c r="P1393" s="46">
        <v>0.185</v>
      </c>
      <c r="Q1393" s="46">
        <v>0.19800000000000001</v>
      </c>
      <c r="R1393" s="46">
        <v>0.252</v>
      </c>
      <c r="S1393" s="46">
        <v>0.08</v>
      </c>
      <c r="T1393" s="46">
        <v>0.11899999999999999</v>
      </c>
      <c r="U1393" s="46">
        <v>2.1000000000000001E-2</v>
      </c>
      <c r="V1393" s="46">
        <v>4.2999999999999997E-2</v>
      </c>
      <c r="W1393" s="46">
        <v>0.41099999999999998</v>
      </c>
      <c r="X1393" s="46">
        <v>0.47499999999999998</v>
      </c>
      <c r="Y1393" s="46">
        <v>0</v>
      </c>
      <c r="Z1393" s="46">
        <v>6.0000000000000001E-3</v>
      </c>
      <c r="AA1393" s="46">
        <v>3.3000000000000002E-2</v>
      </c>
      <c r="AB1393" s="46">
        <v>5.8999999999999997E-2</v>
      </c>
      <c r="AC1393" s="46"/>
    </row>
    <row r="1394" spans="1:29" x14ac:dyDescent="0.25">
      <c r="A1394" s="98" t="s">
        <v>3871</v>
      </c>
      <c r="B1394" s="46" t="s">
        <v>162</v>
      </c>
      <c r="C1394" s="46">
        <v>0.3489470576658138</v>
      </c>
      <c r="D1394" s="46">
        <v>0.42078331037197403</v>
      </c>
      <c r="E1394" s="46">
        <v>0.10037394213737454</v>
      </c>
      <c r="F1394" s="46">
        <v>1.7713048612477859E-2</v>
      </c>
      <c r="G1394" s="46">
        <v>7.2033064357409957E-2</v>
      </c>
      <c r="H1394" s="46" t="s">
        <v>162</v>
      </c>
      <c r="I1394" s="46">
        <v>4.0149576854949812E-2</v>
      </c>
      <c r="J1394" s="46">
        <v>1</v>
      </c>
      <c r="K1394" s="98">
        <v>5081</v>
      </c>
      <c r="L1394" s="98"/>
      <c r="M1394" s="98" t="s">
        <v>162</v>
      </c>
      <c r="N1394" s="98" t="s">
        <v>162</v>
      </c>
      <c r="O1394" s="46">
        <v>0.33600000000000002</v>
      </c>
      <c r="P1394" s="46">
        <v>0.36199999999999999</v>
      </c>
      <c r="Q1394" s="46">
        <v>0.40699999999999997</v>
      </c>
      <c r="R1394" s="46">
        <v>0.434</v>
      </c>
      <c r="S1394" s="46">
        <v>9.1999999999999998E-2</v>
      </c>
      <c r="T1394" s="46">
        <v>0.109</v>
      </c>
      <c r="U1394" s="46">
        <v>1.4E-2</v>
      </c>
      <c r="V1394" s="46">
        <v>2.1999999999999999E-2</v>
      </c>
      <c r="W1394" s="46">
        <v>6.5000000000000002E-2</v>
      </c>
      <c r="X1394" s="46">
        <v>7.9000000000000001E-2</v>
      </c>
      <c r="Y1394" s="46" t="s">
        <v>162</v>
      </c>
      <c r="Z1394" s="46" t="s">
        <v>162</v>
      </c>
      <c r="AA1394" s="46">
        <v>3.5000000000000003E-2</v>
      </c>
      <c r="AB1394" s="46">
        <v>4.5999999999999999E-2</v>
      </c>
      <c r="AC1394" s="46"/>
    </row>
    <row r="1395" spans="1:29" x14ac:dyDescent="0.25">
      <c r="A1395" s="98" t="s">
        <v>3872</v>
      </c>
      <c r="B1395" s="46" t="s">
        <v>162</v>
      </c>
      <c r="C1395" s="46">
        <v>0.49731471535982813</v>
      </c>
      <c r="D1395" s="46">
        <v>0.32330827067669171</v>
      </c>
      <c r="E1395" s="46">
        <v>6.3372717508055856E-2</v>
      </c>
      <c r="F1395" s="46">
        <v>1.0741138560687433E-3</v>
      </c>
      <c r="G1395" s="46">
        <v>7.3039742212674549E-2</v>
      </c>
      <c r="H1395" s="46" t="s">
        <v>162</v>
      </c>
      <c r="I1395" s="46">
        <v>4.1890440386680987E-2</v>
      </c>
      <c r="J1395" s="46">
        <v>0.99999999999999989</v>
      </c>
      <c r="K1395" s="98">
        <v>931</v>
      </c>
      <c r="L1395" s="98"/>
      <c r="M1395" s="98" t="s">
        <v>162</v>
      </c>
      <c r="N1395" s="98" t="s">
        <v>162</v>
      </c>
      <c r="O1395" s="46">
        <v>0.46500000000000002</v>
      </c>
      <c r="P1395" s="46">
        <v>0.52900000000000003</v>
      </c>
      <c r="Q1395" s="46">
        <v>0.29399999999999998</v>
      </c>
      <c r="R1395" s="46">
        <v>0.35399999999999998</v>
      </c>
      <c r="S1395" s="46">
        <v>4.9000000000000002E-2</v>
      </c>
      <c r="T1395" s="46">
        <v>8.1000000000000003E-2</v>
      </c>
      <c r="U1395" s="46">
        <v>0</v>
      </c>
      <c r="V1395" s="46">
        <v>6.0000000000000001E-3</v>
      </c>
      <c r="W1395" s="46">
        <v>5.8000000000000003E-2</v>
      </c>
      <c r="X1395" s="46">
        <v>9.1999999999999998E-2</v>
      </c>
      <c r="Y1395" s="46" t="s">
        <v>162</v>
      </c>
      <c r="Z1395" s="46" t="s">
        <v>162</v>
      </c>
      <c r="AA1395" s="46">
        <v>3.1E-2</v>
      </c>
      <c r="AB1395" s="46">
        <v>5.7000000000000002E-2</v>
      </c>
      <c r="AC1395" s="46"/>
    </row>
    <row r="1396" spans="1:29" x14ac:dyDescent="0.25">
      <c r="A1396" s="98" t="s">
        <v>3873</v>
      </c>
      <c r="B1396" s="46">
        <v>6.1625849175087059E-2</v>
      </c>
      <c r="C1396" s="46">
        <v>0.30473254552720214</v>
      </c>
      <c r="D1396" s="46">
        <v>0.27570360221499113</v>
      </c>
      <c r="E1396" s="46">
        <v>9.2595764114859855E-2</v>
      </c>
      <c r="F1396" s="46">
        <v>1.9695153279671175E-2</v>
      </c>
      <c r="G1396" s="46">
        <v>0.20580007992236113</v>
      </c>
      <c r="H1396" s="46">
        <v>5.4233030770109035E-4</v>
      </c>
      <c r="I1396" s="46">
        <v>3.9304675458126388E-2</v>
      </c>
      <c r="J1396" s="46">
        <v>1</v>
      </c>
      <c r="K1396" s="98">
        <v>35034</v>
      </c>
      <c r="L1396" s="98"/>
      <c r="M1396" s="98">
        <v>5.8999999999999997E-2</v>
      </c>
      <c r="N1396" s="98">
        <v>6.4000000000000001E-2</v>
      </c>
      <c r="O1396" s="46">
        <v>0.3</v>
      </c>
      <c r="P1396" s="46">
        <v>0.31</v>
      </c>
      <c r="Q1396" s="46">
        <v>0.27100000000000002</v>
      </c>
      <c r="R1396" s="46">
        <v>0.28000000000000003</v>
      </c>
      <c r="S1396" s="46">
        <v>0.09</v>
      </c>
      <c r="T1396" s="46">
        <v>9.6000000000000002E-2</v>
      </c>
      <c r="U1396" s="46">
        <v>1.7999999999999999E-2</v>
      </c>
      <c r="V1396" s="46">
        <v>2.1000000000000001E-2</v>
      </c>
      <c r="W1396" s="46">
        <v>0.20200000000000001</v>
      </c>
      <c r="X1396" s="46">
        <v>0.21</v>
      </c>
      <c r="Y1396" s="46">
        <v>0</v>
      </c>
      <c r="Z1396" s="46">
        <v>1E-3</v>
      </c>
      <c r="AA1396" s="46">
        <v>3.6999999999999998E-2</v>
      </c>
      <c r="AB1396" s="46">
        <v>4.1000000000000002E-2</v>
      </c>
      <c r="AC1396" s="46"/>
    </row>
    <row r="1397" spans="1:29" x14ac:dyDescent="0.25">
      <c r="A1397" s="98" t="s">
        <v>3874</v>
      </c>
      <c r="B1397" s="46" t="s">
        <v>162</v>
      </c>
      <c r="C1397" s="46">
        <v>0.19955654101995565</v>
      </c>
      <c r="D1397" s="46">
        <v>0.30931263858093128</v>
      </c>
      <c r="E1397" s="46">
        <v>0.20177383592017739</v>
      </c>
      <c r="F1397" s="46">
        <v>1.2195121951219513E-2</v>
      </c>
      <c r="G1397" s="46">
        <v>0.24611973392461198</v>
      </c>
      <c r="H1397" s="46">
        <v>1.1086474501108647E-3</v>
      </c>
      <c r="I1397" s="46">
        <v>2.9933481152993349E-2</v>
      </c>
      <c r="J1397" s="46">
        <v>1</v>
      </c>
      <c r="K1397" s="98">
        <v>902</v>
      </c>
      <c r="L1397" s="98"/>
      <c r="M1397" s="98" t="s">
        <v>162</v>
      </c>
      <c r="N1397" s="98" t="s">
        <v>162</v>
      </c>
      <c r="O1397" s="46">
        <v>0.17499999999999999</v>
      </c>
      <c r="P1397" s="46">
        <v>0.22700000000000001</v>
      </c>
      <c r="Q1397" s="46">
        <v>0.28000000000000003</v>
      </c>
      <c r="R1397" s="46">
        <v>0.34</v>
      </c>
      <c r="S1397" s="46">
        <v>0.17699999999999999</v>
      </c>
      <c r="T1397" s="46">
        <v>0.22900000000000001</v>
      </c>
      <c r="U1397" s="46">
        <v>7.0000000000000001E-3</v>
      </c>
      <c r="V1397" s="46">
        <v>2.1999999999999999E-2</v>
      </c>
      <c r="W1397" s="46">
        <v>0.219</v>
      </c>
      <c r="X1397" s="46">
        <v>0.27500000000000002</v>
      </c>
      <c r="Y1397" s="46">
        <v>0</v>
      </c>
      <c r="Z1397" s="46">
        <v>6.0000000000000001E-3</v>
      </c>
      <c r="AA1397" s="46">
        <v>2.1000000000000001E-2</v>
      </c>
      <c r="AB1397" s="46">
        <v>4.2999999999999997E-2</v>
      </c>
      <c r="AC1397" s="46"/>
    </row>
    <row r="1398" spans="1:29" x14ac:dyDescent="0.25">
      <c r="A1398" s="98" t="s">
        <v>3875</v>
      </c>
      <c r="B1398" s="46" t="s">
        <v>162</v>
      </c>
      <c r="C1398" s="46">
        <v>0.31424936386768448</v>
      </c>
      <c r="D1398" s="46">
        <v>0.32188295165394404</v>
      </c>
      <c r="E1398" s="46">
        <v>0.14631043256997456</v>
      </c>
      <c r="F1398" s="46">
        <v>3.0534351145038167E-2</v>
      </c>
      <c r="G1398" s="46">
        <v>0.16793893129770993</v>
      </c>
      <c r="H1398" s="46" t="s">
        <v>162</v>
      </c>
      <c r="I1398" s="46">
        <v>1.9083969465648856E-2</v>
      </c>
      <c r="J1398" s="46">
        <v>1</v>
      </c>
      <c r="K1398" s="98">
        <v>786</v>
      </c>
      <c r="L1398" s="98"/>
      <c r="M1398" s="98" t="s">
        <v>162</v>
      </c>
      <c r="N1398" s="98" t="s">
        <v>162</v>
      </c>
      <c r="O1398" s="46">
        <v>0.28299999999999997</v>
      </c>
      <c r="P1398" s="46">
        <v>0.34799999999999998</v>
      </c>
      <c r="Q1398" s="46">
        <v>0.28999999999999998</v>
      </c>
      <c r="R1398" s="46">
        <v>0.35499999999999998</v>
      </c>
      <c r="S1398" s="46">
        <v>0.123</v>
      </c>
      <c r="T1398" s="46">
        <v>0.17299999999999999</v>
      </c>
      <c r="U1398" s="46">
        <v>2.1000000000000001E-2</v>
      </c>
      <c r="V1398" s="46">
        <v>4.4999999999999998E-2</v>
      </c>
      <c r="W1398" s="46">
        <v>0.14299999999999999</v>
      </c>
      <c r="X1398" s="46">
        <v>0.19600000000000001</v>
      </c>
      <c r="Y1398" s="46" t="s">
        <v>162</v>
      </c>
      <c r="Z1398" s="46" t="s">
        <v>162</v>
      </c>
      <c r="AA1398" s="46">
        <v>1.2E-2</v>
      </c>
      <c r="AB1398" s="46">
        <v>3.1E-2</v>
      </c>
      <c r="AC1398" s="46"/>
    </row>
    <row r="1399" spans="1:29" x14ac:dyDescent="0.25">
      <c r="A1399" s="98" t="s">
        <v>3876</v>
      </c>
      <c r="B1399" s="46" t="s">
        <v>162</v>
      </c>
      <c r="C1399" s="46">
        <v>9.8726114649681534E-2</v>
      </c>
      <c r="D1399" s="46">
        <v>0.23885350318471338</v>
      </c>
      <c r="E1399" s="46">
        <v>3.8216560509554139E-2</v>
      </c>
      <c r="F1399" s="46">
        <v>1.2738853503184714E-2</v>
      </c>
      <c r="G1399" s="46">
        <v>0.5859872611464968</v>
      </c>
      <c r="H1399" s="46" t="s">
        <v>162</v>
      </c>
      <c r="I1399" s="46">
        <v>2.5477707006369428E-2</v>
      </c>
      <c r="J1399" s="46">
        <v>1</v>
      </c>
      <c r="K1399" s="98">
        <v>314</v>
      </c>
      <c r="L1399" s="98"/>
      <c r="M1399" s="98" t="s">
        <v>162</v>
      </c>
      <c r="N1399" s="98" t="s">
        <v>162</v>
      </c>
      <c r="O1399" s="46">
        <v>7.0000000000000007E-2</v>
      </c>
      <c r="P1399" s="46">
        <v>0.13700000000000001</v>
      </c>
      <c r="Q1399" s="46">
        <v>0.19500000000000001</v>
      </c>
      <c r="R1399" s="46">
        <v>0.28899999999999998</v>
      </c>
      <c r="S1399" s="46">
        <v>2.1999999999999999E-2</v>
      </c>
      <c r="T1399" s="46">
        <v>6.6000000000000003E-2</v>
      </c>
      <c r="U1399" s="46">
        <v>5.0000000000000001E-3</v>
      </c>
      <c r="V1399" s="46">
        <v>3.2000000000000001E-2</v>
      </c>
      <c r="W1399" s="46">
        <v>0.53100000000000003</v>
      </c>
      <c r="X1399" s="46">
        <v>0.63900000000000001</v>
      </c>
      <c r="Y1399" s="46" t="s">
        <v>162</v>
      </c>
      <c r="Z1399" s="46" t="s">
        <v>162</v>
      </c>
      <c r="AA1399" s="46">
        <v>1.2999999999999999E-2</v>
      </c>
      <c r="AB1399" s="46">
        <v>4.9000000000000002E-2</v>
      </c>
      <c r="AC1399" s="46"/>
    </row>
    <row r="1400" spans="1:29" x14ac:dyDescent="0.25">
      <c r="A1400" s="98" t="s">
        <v>3877</v>
      </c>
      <c r="B1400" s="46">
        <v>0.10746812386156648</v>
      </c>
      <c r="C1400" s="46" t="s">
        <v>162</v>
      </c>
      <c r="D1400" s="46">
        <v>0.60564663023679421</v>
      </c>
      <c r="E1400" s="46">
        <v>0.15664845173041894</v>
      </c>
      <c r="F1400" s="46">
        <v>8.2877959927140255E-2</v>
      </c>
      <c r="G1400" s="46">
        <v>1.4571948998178506E-2</v>
      </c>
      <c r="H1400" s="46" t="s">
        <v>162</v>
      </c>
      <c r="I1400" s="46">
        <v>3.2786885245901641E-2</v>
      </c>
      <c r="J1400" s="46">
        <v>1</v>
      </c>
      <c r="K1400" s="98">
        <v>1098</v>
      </c>
      <c r="L1400" s="98"/>
      <c r="M1400" s="98">
        <v>0.09</v>
      </c>
      <c r="N1400" s="98">
        <v>0.127</v>
      </c>
      <c r="O1400" s="46" t="s">
        <v>162</v>
      </c>
      <c r="P1400" s="46" t="s">
        <v>162</v>
      </c>
      <c r="Q1400" s="46">
        <v>0.57599999999999996</v>
      </c>
      <c r="R1400" s="46">
        <v>0.63400000000000001</v>
      </c>
      <c r="S1400" s="46">
        <v>0.13600000000000001</v>
      </c>
      <c r="T1400" s="46">
        <v>0.17899999999999999</v>
      </c>
      <c r="U1400" s="46">
        <v>6.8000000000000005E-2</v>
      </c>
      <c r="V1400" s="46">
        <v>0.10100000000000001</v>
      </c>
      <c r="W1400" s="46">
        <v>8.9999999999999993E-3</v>
      </c>
      <c r="X1400" s="46">
        <v>2.4E-2</v>
      </c>
      <c r="Y1400" s="46" t="s">
        <v>162</v>
      </c>
      <c r="Z1400" s="46" t="s">
        <v>162</v>
      </c>
      <c r="AA1400" s="46">
        <v>2.4E-2</v>
      </c>
      <c r="AB1400" s="46">
        <v>4.4999999999999998E-2</v>
      </c>
      <c r="AC1400" s="46"/>
    </row>
    <row r="1401" spans="1:29" x14ac:dyDescent="0.25">
      <c r="A1401" s="98" t="s">
        <v>3878</v>
      </c>
      <c r="B1401" s="46">
        <v>9.0386195562859484E-2</v>
      </c>
      <c r="C1401" s="46">
        <v>0.27773212818405918</v>
      </c>
      <c r="D1401" s="46">
        <v>0.26253081347576007</v>
      </c>
      <c r="E1401" s="46">
        <v>8.5456039441248979E-2</v>
      </c>
      <c r="F1401" s="46">
        <v>3.3278553820870992E-2</v>
      </c>
      <c r="G1401" s="46">
        <v>0.23253903040262941</v>
      </c>
      <c r="H1401" s="46" t="s">
        <v>162</v>
      </c>
      <c r="I1401" s="46">
        <v>1.8077239112571898E-2</v>
      </c>
      <c r="J1401" s="46">
        <v>1</v>
      </c>
      <c r="K1401" s="98">
        <v>2434</v>
      </c>
      <c r="L1401" s="98"/>
      <c r="M1401" s="98">
        <v>0.08</v>
      </c>
      <c r="N1401" s="98">
        <v>0.10199999999999999</v>
      </c>
      <c r="O1401" s="46">
        <v>0.26</v>
      </c>
      <c r="P1401" s="46">
        <v>0.29599999999999999</v>
      </c>
      <c r="Q1401" s="46">
        <v>0.245</v>
      </c>
      <c r="R1401" s="46">
        <v>0.28000000000000003</v>
      </c>
      <c r="S1401" s="46">
        <v>7.4999999999999997E-2</v>
      </c>
      <c r="T1401" s="46">
        <v>9.7000000000000003E-2</v>
      </c>
      <c r="U1401" s="46">
        <v>2.7E-2</v>
      </c>
      <c r="V1401" s="46">
        <v>4.1000000000000002E-2</v>
      </c>
      <c r="W1401" s="46">
        <v>0.216</v>
      </c>
      <c r="X1401" s="46">
        <v>0.25</v>
      </c>
      <c r="Y1401" s="46" t="s">
        <v>162</v>
      </c>
      <c r="Z1401" s="46" t="s">
        <v>162</v>
      </c>
      <c r="AA1401" s="46">
        <v>1.2999999999999999E-2</v>
      </c>
      <c r="AB1401" s="46">
        <v>2.4E-2</v>
      </c>
      <c r="AC1401" s="46"/>
    </row>
    <row r="1402" spans="1:29" x14ac:dyDescent="0.25">
      <c r="A1402" s="98" t="s">
        <v>3879</v>
      </c>
      <c r="B1402" s="46">
        <v>0.27553050397877982</v>
      </c>
      <c r="C1402" s="46">
        <v>0.56531830238726788</v>
      </c>
      <c r="D1402" s="46">
        <v>7.5596816976127315E-2</v>
      </c>
      <c r="E1402" s="46">
        <v>2.6525198938992044E-2</v>
      </c>
      <c r="F1402" s="46">
        <v>1.3262599469496021E-3</v>
      </c>
      <c r="G1402" s="46">
        <v>4.1445623342175067E-2</v>
      </c>
      <c r="H1402" s="46" t="s">
        <v>162</v>
      </c>
      <c r="I1402" s="46">
        <v>1.4257294429708222E-2</v>
      </c>
      <c r="J1402" s="46">
        <v>1</v>
      </c>
      <c r="K1402" s="98">
        <v>3016</v>
      </c>
      <c r="L1402" s="98"/>
      <c r="M1402" s="98">
        <v>0.26</v>
      </c>
      <c r="N1402" s="98">
        <v>0.29199999999999998</v>
      </c>
      <c r="O1402" s="46">
        <v>0.54800000000000004</v>
      </c>
      <c r="P1402" s="46">
        <v>0.58299999999999996</v>
      </c>
      <c r="Q1402" s="46">
        <v>6.7000000000000004E-2</v>
      </c>
      <c r="R1402" s="46">
        <v>8.5999999999999993E-2</v>
      </c>
      <c r="S1402" s="46">
        <v>2.1000000000000001E-2</v>
      </c>
      <c r="T1402" s="46">
        <v>3.3000000000000002E-2</v>
      </c>
      <c r="U1402" s="46">
        <v>1E-3</v>
      </c>
      <c r="V1402" s="46">
        <v>3.0000000000000001E-3</v>
      </c>
      <c r="W1402" s="46">
        <v>3.5000000000000003E-2</v>
      </c>
      <c r="X1402" s="46">
        <v>4.9000000000000002E-2</v>
      </c>
      <c r="Y1402" s="46" t="s">
        <v>162</v>
      </c>
      <c r="Z1402" s="46" t="s">
        <v>162</v>
      </c>
      <c r="AA1402" s="46">
        <v>1.0999999999999999E-2</v>
      </c>
      <c r="AB1402" s="46">
        <v>1.9E-2</v>
      </c>
      <c r="AC1402" s="46"/>
    </row>
    <row r="1403" spans="1:29" x14ac:dyDescent="0.25">
      <c r="A1403" s="98" t="s">
        <v>3880</v>
      </c>
      <c r="B1403" s="46" t="s">
        <v>162</v>
      </c>
      <c r="C1403" s="46">
        <v>0.27477049699271922</v>
      </c>
      <c r="D1403" s="46">
        <v>0.203545425767648</v>
      </c>
      <c r="E1403" s="46">
        <v>0.11301044634377967</v>
      </c>
      <c r="F1403" s="46">
        <v>1.5827793605571384E-2</v>
      </c>
      <c r="G1403" s="46">
        <v>0.38050015827793604</v>
      </c>
      <c r="H1403" s="46" t="s">
        <v>162</v>
      </c>
      <c r="I1403" s="46">
        <v>1.2345679012345678E-2</v>
      </c>
      <c r="J1403" s="46">
        <v>1</v>
      </c>
      <c r="K1403" s="98">
        <v>3159</v>
      </c>
      <c r="L1403" s="98"/>
      <c r="M1403" s="98" t="s">
        <v>162</v>
      </c>
      <c r="N1403" s="98" t="s">
        <v>162</v>
      </c>
      <c r="O1403" s="46">
        <v>0.25900000000000001</v>
      </c>
      <c r="P1403" s="46">
        <v>0.29099999999999998</v>
      </c>
      <c r="Q1403" s="46">
        <v>0.19</v>
      </c>
      <c r="R1403" s="46">
        <v>0.218</v>
      </c>
      <c r="S1403" s="46">
        <v>0.10199999999999999</v>
      </c>
      <c r="T1403" s="46">
        <v>0.125</v>
      </c>
      <c r="U1403" s="46">
        <v>1.2E-2</v>
      </c>
      <c r="V1403" s="46">
        <v>2.1000000000000001E-2</v>
      </c>
      <c r="W1403" s="46">
        <v>0.36399999999999999</v>
      </c>
      <c r="X1403" s="46">
        <v>0.39800000000000002</v>
      </c>
      <c r="Y1403" s="46" t="s">
        <v>162</v>
      </c>
      <c r="Z1403" s="46" t="s">
        <v>162</v>
      </c>
      <c r="AA1403" s="46">
        <v>8.9999999999999993E-3</v>
      </c>
      <c r="AB1403" s="46">
        <v>1.7000000000000001E-2</v>
      </c>
      <c r="AC1403" s="46"/>
    </row>
    <row r="1404" spans="1:29" x14ac:dyDescent="0.25">
      <c r="A1404" s="98" t="s">
        <v>3881</v>
      </c>
      <c r="B1404" s="46" t="s">
        <v>162</v>
      </c>
      <c r="C1404" s="46">
        <v>0.49506172839506174</v>
      </c>
      <c r="D1404" s="46">
        <v>0.31111111111111112</v>
      </c>
      <c r="E1404" s="46">
        <v>8.1481481481481488E-2</v>
      </c>
      <c r="F1404" s="46">
        <v>6.1728395061728392E-3</v>
      </c>
      <c r="G1404" s="46">
        <v>2.8395061728395062E-2</v>
      </c>
      <c r="H1404" s="46" t="s">
        <v>162</v>
      </c>
      <c r="I1404" s="46">
        <v>7.7777777777777779E-2</v>
      </c>
      <c r="J1404" s="46">
        <v>1</v>
      </c>
      <c r="K1404" s="98">
        <v>810</v>
      </c>
      <c r="L1404" s="98"/>
      <c r="M1404" s="98" t="s">
        <v>162</v>
      </c>
      <c r="N1404" s="98" t="s">
        <v>162</v>
      </c>
      <c r="O1404" s="46">
        <v>0.46100000000000002</v>
      </c>
      <c r="P1404" s="46">
        <v>0.52900000000000003</v>
      </c>
      <c r="Q1404" s="46">
        <v>0.28000000000000003</v>
      </c>
      <c r="R1404" s="46">
        <v>0.34399999999999997</v>
      </c>
      <c r="S1404" s="46">
        <v>6.5000000000000002E-2</v>
      </c>
      <c r="T1404" s="46">
        <v>0.10199999999999999</v>
      </c>
      <c r="U1404" s="46">
        <v>3.0000000000000001E-3</v>
      </c>
      <c r="V1404" s="46">
        <v>1.4E-2</v>
      </c>
      <c r="W1404" s="46">
        <v>1.9E-2</v>
      </c>
      <c r="X1404" s="46">
        <v>4.2000000000000003E-2</v>
      </c>
      <c r="Y1404" s="46" t="s">
        <v>162</v>
      </c>
      <c r="Z1404" s="46" t="s">
        <v>162</v>
      </c>
      <c r="AA1404" s="46">
        <v>6.0999999999999999E-2</v>
      </c>
      <c r="AB1404" s="46">
        <v>9.8000000000000004E-2</v>
      </c>
      <c r="AC1404" s="46"/>
    </row>
    <row r="1405" spans="1:29" x14ac:dyDescent="0.25">
      <c r="A1405" s="98" t="s">
        <v>3882</v>
      </c>
      <c r="B1405" s="46" t="s">
        <v>162</v>
      </c>
      <c r="C1405" s="46">
        <v>0.20886075949367089</v>
      </c>
      <c r="D1405" s="46">
        <v>0.37341772151898733</v>
      </c>
      <c r="E1405" s="46">
        <v>0.12025316455696203</v>
      </c>
      <c r="F1405" s="46">
        <v>2.5316455696202531E-2</v>
      </c>
      <c r="G1405" s="46">
        <v>0.23417721518987342</v>
      </c>
      <c r="H1405" s="46" t="s">
        <v>162</v>
      </c>
      <c r="I1405" s="46">
        <v>3.7974683544303799E-2</v>
      </c>
      <c r="J1405" s="46">
        <v>1</v>
      </c>
      <c r="K1405" s="98">
        <v>632</v>
      </c>
      <c r="L1405" s="98"/>
      <c r="M1405" s="98" t="s">
        <v>162</v>
      </c>
      <c r="N1405" s="98" t="s">
        <v>162</v>
      </c>
      <c r="O1405" s="46">
        <v>0.17899999999999999</v>
      </c>
      <c r="P1405" s="46">
        <v>0.24199999999999999</v>
      </c>
      <c r="Q1405" s="46">
        <v>0.33700000000000002</v>
      </c>
      <c r="R1405" s="46">
        <v>0.41199999999999998</v>
      </c>
      <c r="S1405" s="46">
        <v>9.7000000000000003E-2</v>
      </c>
      <c r="T1405" s="46">
        <v>0.14799999999999999</v>
      </c>
      <c r="U1405" s="46">
        <v>1.6E-2</v>
      </c>
      <c r="V1405" s="46">
        <v>4.1000000000000002E-2</v>
      </c>
      <c r="W1405" s="46">
        <v>0.20300000000000001</v>
      </c>
      <c r="X1405" s="46">
        <v>0.26900000000000002</v>
      </c>
      <c r="Y1405" s="46" t="s">
        <v>162</v>
      </c>
      <c r="Z1405" s="46" t="s">
        <v>162</v>
      </c>
      <c r="AA1405" s="46">
        <v>2.5999999999999999E-2</v>
      </c>
      <c r="AB1405" s="46">
        <v>5.6000000000000001E-2</v>
      </c>
      <c r="AC1405" s="46"/>
    </row>
    <row r="1406" spans="1:29" x14ac:dyDescent="0.25">
      <c r="A1406" s="98" t="s">
        <v>3883</v>
      </c>
      <c r="B1406" s="46" t="s">
        <v>162</v>
      </c>
      <c r="C1406" s="46">
        <v>0.37647058823529411</v>
      </c>
      <c r="D1406" s="46">
        <v>0.22647058823529412</v>
      </c>
      <c r="E1406" s="46">
        <v>5.5882352941176473E-2</v>
      </c>
      <c r="F1406" s="46">
        <v>9.4117647058823528E-2</v>
      </c>
      <c r="G1406" s="46">
        <v>0.21764705882352942</v>
      </c>
      <c r="H1406" s="46" t="s">
        <v>162</v>
      </c>
      <c r="I1406" s="46">
        <v>2.9411764705882353E-2</v>
      </c>
      <c r="J1406" s="46">
        <v>1</v>
      </c>
      <c r="K1406" s="98">
        <v>680</v>
      </c>
      <c r="L1406" s="98"/>
      <c r="M1406" s="98" t="s">
        <v>162</v>
      </c>
      <c r="N1406" s="98" t="s">
        <v>162</v>
      </c>
      <c r="O1406" s="46">
        <v>0.34100000000000003</v>
      </c>
      <c r="P1406" s="46">
        <v>0.41299999999999998</v>
      </c>
      <c r="Q1406" s="46">
        <v>0.19700000000000001</v>
      </c>
      <c r="R1406" s="46">
        <v>0.25900000000000001</v>
      </c>
      <c r="S1406" s="46">
        <v>4.1000000000000002E-2</v>
      </c>
      <c r="T1406" s="46">
        <v>7.5999999999999998E-2</v>
      </c>
      <c r="U1406" s="46">
        <v>7.3999999999999996E-2</v>
      </c>
      <c r="V1406" s="46">
        <v>0.11799999999999999</v>
      </c>
      <c r="W1406" s="46">
        <v>0.188</v>
      </c>
      <c r="X1406" s="46">
        <v>0.25</v>
      </c>
      <c r="Y1406" s="46" t="s">
        <v>162</v>
      </c>
      <c r="Z1406" s="46" t="s">
        <v>162</v>
      </c>
      <c r="AA1406" s="46">
        <v>1.9E-2</v>
      </c>
      <c r="AB1406" s="46">
        <v>4.4999999999999998E-2</v>
      </c>
      <c r="AC1406" s="46"/>
    </row>
    <row r="1407" spans="1:29" x14ac:dyDescent="0.25">
      <c r="A1407" s="98" t="s">
        <v>3884</v>
      </c>
      <c r="B1407" s="46" t="s">
        <v>162</v>
      </c>
      <c r="C1407" s="46">
        <v>0.15652173913043479</v>
      </c>
      <c r="D1407" s="46">
        <v>0.18260869565217391</v>
      </c>
      <c r="E1407" s="46">
        <v>0.11521739130434783</v>
      </c>
      <c r="F1407" s="46">
        <v>1.7391304347826087E-2</v>
      </c>
      <c r="G1407" s="46">
        <v>0.5130434782608696</v>
      </c>
      <c r="H1407" s="46" t="s">
        <v>162</v>
      </c>
      <c r="I1407" s="46">
        <v>1.5217391304347827E-2</v>
      </c>
      <c r="J1407" s="46">
        <v>1</v>
      </c>
      <c r="K1407" s="98">
        <v>460</v>
      </c>
      <c r="L1407" s="98"/>
      <c r="M1407" s="98" t="s">
        <v>162</v>
      </c>
      <c r="N1407" s="98" t="s">
        <v>162</v>
      </c>
      <c r="O1407" s="46">
        <v>0.126</v>
      </c>
      <c r="P1407" s="46">
        <v>0.193</v>
      </c>
      <c r="Q1407" s="46">
        <v>0.15</v>
      </c>
      <c r="R1407" s="46">
        <v>0.22</v>
      </c>
      <c r="S1407" s="46">
        <v>8.8999999999999996E-2</v>
      </c>
      <c r="T1407" s="46">
        <v>0.14799999999999999</v>
      </c>
      <c r="U1407" s="46">
        <v>8.9999999999999993E-3</v>
      </c>
      <c r="V1407" s="46">
        <v>3.4000000000000002E-2</v>
      </c>
      <c r="W1407" s="46">
        <v>0.46700000000000003</v>
      </c>
      <c r="X1407" s="46">
        <v>0.55800000000000005</v>
      </c>
      <c r="Y1407" s="46" t="s">
        <v>162</v>
      </c>
      <c r="Z1407" s="46" t="s">
        <v>162</v>
      </c>
      <c r="AA1407" s="46">
        <v>7.0000000000000001E-3</v>
      </c>
      <c r="AB1407" s="46">
        <v>3.1E-2</v>
      </c>
      <c r="AC1407" s="46"/>
    </row>
    <row r="1408" spans="1:29" x14ac:dyDescent="0.25">
      <c r="A1408" s="98" t="s">
        <v>3885</v>
      </c>
      <c r="B1408" s="46" t="s">
        <v>162</v>
      </c>
      <c r="C1408" s="46">
        <v>0.35597826086956524</v>
      </c>
      <c r="D1408" s="46">
        <v>0.41847826086956524</v>
      </c>
      <c r="E1408" s="46">
        <v>9.3944099378881984E-2</v>
      </c>
      <c r="F1408" s="46">
        <v>3.0279503105590064E-2</v>
      </c>
      <c r="G1408" s="46">
        <v>8.1133540372670801E-2</v>
      </c>
      <c r="H1408" s="46" t="s">
        <v>162</v>
      </c>
      <c r="I1408" s="46">
        <v>2.0186335403726708E-2</v>
      </c>
      <c r="J1408" s="46">
        <v>1</v>
      </c>
      <c r="K1408" s="98">
        <v>2576</v>
      </c>
      <c r="L1408" s="98"/>
      <c r="M1408" s="98" t="s">
        <v>162</v>
      </c>
      <c r="N1408" s="98" t="s">
        <v>162</v>
      </c>
      <c r="O1408" s="46">
        <v>0.33800000000000002</v>
      </c>
      <c r="P1408" s="46">
        <v>0.375</v>
      </c>
      <c r="Q1408" s="46">
        <v>0.4</v>
      </c>
      <c r="R1408" s="46">
        <v>0.438</v>
      </c>
      <c r="S1408" s="46">
        <v>8.3000000000000004E-2</v>
      </c>
      <c r="T1408" s="46">
        <v>0.106</v>
      </c>
      <c r="U1408" s="46">
        <v>2.4E-2</v>
      </c>
      <c r="V1408" s="46">
        <v>3.7999999999999999E-2</v>
      </c>
      <c r="W1408" s="46">
        <v>7.0999999999999994E-2</v>
      </c>
      <c r="X1408" s="46">
        <v>9.1999999999999998E-2</v>
      </c>
      <c r="Y1408" s="46" t="s">
        <v>162</v>
      </c>
      <c r="Z1408" s="46" t="s">
        <v>162</v>
      </c>
      <c r="AA1408" s="46">
        <v>1.4999999999999999E-2</v>
      </c>
      <c r="AB1408" s="46">
        <v>2.5999999999999999E-2</v>
      </c>
      <c r="AC1408" s="46"/>
    </row>
    <row r="1409" spans="1:29" x14ac:dyDescent="0.25">
      <c r="A1409" s="98" t="s">
        <v>3886</v>
      </c>
      <c r="B1409" s="46" t="s">
        <v>162</v>
      </c>
      <c r="C1409" s="46">
        <v>0.48698884758364314</v>
      </c>
      <c r="D1409" s="46">
        <v>0.33828996282527879</v>
      </c>
      <c r="E1409" s="46">
        <v>6.6914498141263934E-2</v>
      </c>
      <c r="F1409" s="46">
        <v>9.2936802973977699E-3</v>
      </c>
      <c r="G1409" s="46">
        <v>7.6208178438661706E-2</v>
      </c>
      <c r="H1409" s="46" t="s">
        <v>162</v>
      </c>
      <c r="I1409" s="46">
        <v>2.2304832713754646E-2</v>
      </c>
      <c r="J1409" s="46">
        <v>0.99999999999999989</v>
      </c>
      <c r="K1409" s="98">
        <v>538</v>
      </c>
      <c r="L1409" s="98"/>
      <c r="M1409" s="98" t="s">
        <v>162</v>
      </c>
      <c r="N1409" s="98" t="s">
        <v>162</v>
      </c>
      <c r="O1409" s="46">
        <v>0.44500000000000001</v>
      </c>
      <c r="P1409" s="46">
        <v>0.52900000000000003</v>
      </c>
      <c r="Q1409" s="46">
        <v>0.3</v>
      </c>
      <c r="R1409" s="46">
        <v>0.379</v>
      </c>
      <c r="S1409" s="46">
        <v>4.9000000000000002E-2</v>
      </c>
      <c r="T1409" s="46">
        <v>9.0999999999999998E-2</v>
      </c>
      <c r="U1409" s="46">
        <v>4.0000000000000001E-3</v>
      </c>
      <c r="V1409" s="46">
        <v>2.1999999999999999E-2</v>
      </c>
      <c r="W1409" s="46">
        <v>5.7000000000000002E-2</v>
      </c>
      <c r="X1409" s="46">
        <v>0.10199999999999999</v>
      </c>
      <c r="Y1409" s="46" t="s">
        <v>162</v>
      </c>
      <c r="Z1409" s="46" t="s">
        <v>162</v>
      </c>
      <c r="AA1409" s="46">
        <v>1.2999999999999999E-2</v>
      </c>
      <c r="AB1409" s="46">
        <v>3.9E-2</v>
      </c>
      <c r="AC1409" s="46"/>
    </row>
    <row r="1410" spans="1:29" x14ac:dyDescent="0.25">
      <c r="A1410" s="98" t="s">
        <v>3887</v>
      </c>
      <c r="B1410" s="46">
        <v>5.1419466975666281E-2</v>
      </c>
      <c r="C1410" s="46">
        <v>0.32333912707609114</v>
      </c>
      <c r="D1410" s="46">
        <v>0.26554654306682118</v>
      </c>
      <c r="E1410" s="46">
        <v>9.7769409038238705E-2</v>
      </c>
      <c r="F1410" s="46">
        <v>2.3754345307068367E-2</v>
      </c>
      <c r="G1410" s="46">
        <v>0.21760332174584782</v>
      </c>
      <c r="H1410" s="46" t="s">
        <v>162</v>
      </c>
      <c r="I1410" s="46">
        <v>2.0567786790266513E-2</v>
      </c>
      <c r="J1410" s="46">
        <v>1</v>
      </c>
      <c r="K1410" s="98">
        <v>20712</v>
      </c>
      <c r="L1410" s="98"/>
      <c r="M1410" s="98">
        <v>4.8000000000000001E-2</v>
      </c>
      <c r="N1410" s="98">
        <v>5.5E-2</v>
      </c>
      <c r="O1410" s="46">
        <v>0.317</v>
      </c>
      <c r="P1410" s="46">
        <v>0.33</v>
      </c>
      <c r="Q1410" s="46">
        <v>0.26</v>
      </c>
      <c r="R1410" s="46">
        <v>0.27200000000000002</v>
      </c>
      <c r="S1410" s="46">
        <v>9.4E-2</v>
      </c>
      <c r="T1410" s="46">
        <v>0.10199999999999999</v>
      </c>
      <c r="U1410" s="46">
        <v>2.1999999999999999E-2</v>
      </c>
      <c r="V1410" s="46">
        <v>2.5999999999999999E-2</v>
      </c>
      <c r="W1410" s="46">
        <v>0.21199999999999999</v>
      </c>
      <c r="X1410" s="46">
        <v>0.223</v>
      </c>
      <c r="Y1410" s="46" t="s">
        <v>162</v>
      </c>
      <c r="Z1410" s="46" t="s">
        <v>162</v>
      </c>
      <c r="AA1410" s="46">
        <v>1.9E-2</v>
      </c>
      <c r="AB1410" s="46">
        <v>2.3E-2</v>
      </c>
      <c r="AC1410" s="46"/>
    </row>
    <row r="1411" spans="1:29" x14ac:dyDescent="0.25">
      <c r="A1411" s="98" t="s">
        <v>3888</v>
      </c>
      <c r="B1411" s="46" t="s">
        <v>162</v>
      </c>
      <c r="C1411" s="46">
        <v>0.1801125703564728</v>
      </c>
      <c r="D1411" s="46">
        <v>0.3320825515947467</v>
      </c>
      <c r="E1411" s="46">
        <v>0.1801125703564728</v>
      </c>
      <c r="F1411" s="46">
        <v>2.2514071294559099E-2</v>
      </c>
      <c r="G1411" s="46">
        <v>0.27016885553470921</v>
      </c>
      <c r="H1411" s="46" t="s">
        <v>162</v>
      </c>
      <c r="I1411" s="46">
        <v>1.50093808630394E-2</v>
      </c>
      <c r="J1411" s="46">
        <v>1</v>
      </c>
      <c r="K1411" s="98">
        <v>533</v>
      </c>
      <c r="L1411" s="98"/>
      <c r="M1411" s="98" t="s">
        <v>162</v>
      </c>
      <c r="N1411" s="98" t="s">
        <v>162</v>
      </c>
      <c r="O1411" s="46">
        <v>0.15</v>
      </c>
      <c r="P1411" s="46">
        <v>0.215</v>
      </c>
      <c r="Q1411" s="46">
        <v>0.29299999999999998</v>
      </c>
      <c r="R1411" s="46">
        <v>0.373</v>
      </c>
      <c r="S1411" s="46">
        <v>0.15</v>
      </c>
      <c r="T1411" s="46">
        <v>0.215</v>
      </c>
      <c r="U1411" s="46">
        <v>1.2999999999999999E-2</v>
      </c>
      <c r="V1411" s="46">
        <v>3.9E-2</v>
      </c>
      <c r="W1411" s="46">
        <v>0.23400000000000001</v>
      </c>
      <c r="X1411" s="46">
        <v>0.309</v>
      </c>
      <c r="Y1411" s="46" t="s">
        <v>162</v>
      </c>
      <c r="Z1411" s="46" t="s">
        <v>162</v>
      </c>
      <c r="AA1411" s="46">
        <v>8.0000000000000002E-3</v>
      </c>
      <c r="AB1411" s="46">
        <v>2.9000000000000001E-2</v>
      </c>
      <c r="AC1411" s="46"/>
    </row>
    <row r="1412" spans="1:29" x14ac:dyDescent="0.25">
      <c r="A1412" s="98" t="s">
        <v>3889</v>
      </c>
      <c r="B1412" s="46" t="s">
        <v>162</v>
      </c>
      <c r="C1412" s="46">
        <v>0.28522336769759449</v>
      </c>
      <c r="D1412" s="46">
        <v>0.28178694158075601</v>
      </c>
      <c r="E1412" s="46">
        <v>0.12714776632302405</v>
      </c>
      <c r="F1412" s="46">
        <v>3.4364261168384883E-2</v>
      </c>
      <c r="G1412" s="46">
        <v>0.22336769759450173</v>
      </c>
      <c r="H1412" s="46">
        <v>6.8728522336769758E-3</v>
      </c>
      <c r="I1412" s="46">
        <v>4.1237113402061855E-2</v>
      </c>
      <c r="J1412" s="46">
        <v>0.99999999999999989</v>
      </c>
      <c r="K1412" s="98">
        <v>291</v>
      </c>
      <c r="L1412" s="98"/>
      <c r="M1412" s="98" t="s">
        <v>162</v>
      </c>
      <c r="N1412" s="98" t="s">
        <v>162</v>
      </c>
      <c r="O1412" s="46">
        <v>0.23599999999999999</v>
      </c>
      <c r="P1412" s="46">
        <v>0.34</v>
      </c>
      <c r="Q1412" s="46">
        <v>0.23300000000000001</v>
      </c>
      <c r="R1412" s="46">
        <v>0.33600000000000002</v>
      </c>
      <c r="S1412" s="46">
        <v>9.4E-2</v>
      </c>
      <c r="T1412" s="46">
        <v>0.17</v>
      </c>
      <c r="U1412" s="46">
        <v>1.9E-2</v>
      </c>
      <c r="V1412" s="46">
        <v>6.2E-2</v>
      </c>
      <c r="W1412" s="46">
        <v>0.17899999999999999</v>
      </c>
      <c r="X1412" s="46">
        <v>0.27500000000000002</v>
      </c>
      <c r="Y1412" s="46">
        <v>2E-3</v>
      </c>
      <c r="Z1412" s="46">
        <v>2.5000000000000001E-2</v>
      </c>
      <c r="AA1412" s="46">
        <v>2.4E-2</v>
      </c>
      <c r="AB1412" s="46">
        <v>7.0999999999999994E-2</v>
      </c>
      <c r="AC1412" s="46"/>
    </row>
    <row r="1413" spans="1:29" x14ac:dyDescent="0.25">
      <c r="A1413" s="98" t="s">
        <v>3890</v>
      </c>
      <c r="B1413" s="46" t="s">
        <v>162</v>
      </c>
      <c r="C1413" s="46">
        <v>6.4308681672025719E-2</v>
      </c>
      <c r="D1413" s="46">
        <v>0.17041800643086816</v>
      </c>
      <c r="E1413" s="46">
        <v>9.6463022508038579E-2</v>
      </c>
      <c r="F1413" s="46" t="s">
        <v>162</v>
      </c>
      <c r="G1413" s="46">
        <v>0.58199356913183276</v>
      </c>
      <c r="H1413" s="46">
        <v>2.5723472668810289E-2</v>
      </c>
      <c r="I1413" s="46">
        <v>6.1093247588424437E-2</v>
      </c>
      <c r="J1413" s="46">
        <v>1</v>
      </c>
      <c r="K1413" s="98">
        <v>311</v>
      </c>
      <c r="L1413" s="98"/>
      <c r="M1413" s="98" t="s">
        <v>162</v>
      </c>
      <c r="N1413" s="98" t="s">
        <v>162</v>
      </c>
      <c r="O1413" s="46">
        <v>4.2000000000000003E-2</v>
      </c>
      <c r="P1413" s="46">
        <v>9.7000000000000003E-2</v>
      </c>
      <c r="Q1413" s="46">
        <v>0.13300000000000001</v>
      </c>
      <c r="R1413" s="46">
        <v>0.216</v>
      </c>
      <c r="S1413" s="46">
        <v>6.8000000000000005E-2</v>
      </c>
      <c r="T1413" s="46">
        <v>0.13400000000000001</v>
      </c>
      <c r="U1413" s="46" t="s">
        <v>162</v>
      </c>
      <c r="V1413" s="46" t="s">
        <v>162</v>
      </c>
      <c r="W1413" s="46">
        <v>0.52700000000000002</v>
      </c>
      <c r="X1413" s="46">
        <v>0.63500000000000001</v>
      </c>
      <c r="Y1413" s="46">
        <v>1.2999999999999999E-2</v>
      </c>
      <c r="Z1413" s="46">
        <v>0.05</v>
      </c>
      <c r="AA1413" s="46">
        <v>3.9E-2</v>
      </c>
      <c r="AB1413" s="46">
        <v>9.2999999999999999E-2</v>
      </c>
      <c r="AC1413" s="46"/>
    </row>
    <row r="1414" spans="1:29" x14ac:dyDescent="0.25">
      <c r="A1414" s="98" t="s">
        <v>3891</v>
      </c>
      <c r="B1414" s="46">
        <v>5.527123848515865E-2</v>
      </c>
      <c r="C1414" s="46">
        <v>3.0706243602865915E-3</v>
      </c>
      <c r="D1414" s="46">
        <v>0.60286591606960083</v>
      </c>
      <c r="E1414" s="46">
        <v>6.2436028659160696E-2</v>
      </c>
      <c r="F1414" s="46">
        <v>6.9600818833162742E-2</v>
      </c>
      <c r="G1414" s="46">
        <v>1.4329580348004094E-2</v>
      </c>
      <c r="H1414" s="46" t="s">
        <v>162</v>
      </c>
      <c r="I1414" s="46">
        <v>0.19242579324462641</v>
      </c>
      <c r="J1414" s="46">
        <v>1</v>
      </c>
      <c r="K1414" s="98">
        <v>977</v>
      </c>
      <c r="L1414" s="98"/>
      <c r="M1414" s="98">
        <v>4.2999999999999997E-2</v>
      </c>
      <c r="N1414" s="98">
        <v>7.0999999999999994E-2</v>
      </c>
      <c r="O1414" s="46">
        <v>1E-3</v>
      </c>
      <c r="P1414" s="46">
        <v>8.9999999999999993E-3</v>
      </c>
      <c r="Q1414" s="46">
        <v>0.57199999999999995</v>
      </c>
      <c r="R1414" s="46">
        <v>0.63300000000000001</v>
      </c>
      <c r="S1414" s="46">
        <v>4.9000000000000002E-2</v>
      </c>
      <c r="T1414" s="46">
        <v>7.9000000000000001E-2</v>
      </c>
      <c r="U1414" s="46">
        <v>5.5E-2</v>
      </c>
      <c r="V1414" s="46">
        <v>8.6999999999999994E-2</v>
      </c>
      <c r="W1414" s="46">
        <v>8.9999999999999993E-3</v>
      </c>
      <c r="X1414" s="46">
        <v>2.4E-2</v>
      </c>
      <c r="Y1414" s="46" t="s">
        <v>162</v>
      </c>
      <c r="Z1414" s="46" t="s">
        <v>162</v>
      </c>
      <c r="AA1414" s="46">
        <v>0.16900000000000001</v>
      </c>
      <c r="AB1414" s="46">
        <v>0.218</v>
      </c>
      <c r="AC1414" s="46"/>
    </row>
    <row r="1415" spans="1:29" x14ac:dyDescent="0.25">
      <c r="A1415" s="98" t="s">
        <v>3892</v>
      </c>
      <c r="B1415" s="46">
        <v>7.9677708146821846E-2</v>
      </c>
      <c r="C1415" s="46">
        <v>0.24529991047448524</v>
      </c>
      <c r="D1415" s="46">
        <v>0.23813786929274844</v>
      </c>
      <c r="E1415" s="46">
        <v>8.2363473589973146E-2</v>
      </c>
      <c r="F1415" s="46">
        <v>3.4019695613249773E-2</v>
      </c>
      <c r="G1415" s="46">
        <v>0.28111011638316918</v>
      </c>
      <c r="H1415" s="46">
        <v>6.2667860340196958E-3</v>
      </c>
      <c r="I1415" s="46">
        <v>3.312444046553268E-2</v>
      </c>
      <c r="J1415" s="46">
        <v>0.99999999999999989</v>
      </c>
      <c r="K1415" s="98">
        <v>1117</v>
      </c>
      <c r="L1415" s="98"/>
      <c r="M1415" s="98">
        <v>6.5000000000000002E-2</v>
      </c>
      <c r="N1415" s="98">
        <v>9.7000000000000003E-2</v>
      </c>
      <c r="O1415" s="46">
        <v>0.221</v>
      </c>
      <c r="P1415" s="46">
        <v>0.27100000000000002</v>
      </c>
      <c r="Q1415" s="46">
        <v>0.214</v>
      </c>
      <c r="R1415" s="46">
        <v>0.26400000000000001</v>
      </c>
      <c r="S1415" s="46">
        <v>6.8000000000000005E-2</v>
      </c>
      <c r="T1415" s="46">
        <v>0.1</v>
      </c>
      <c r="U1415" s="46">
        <v>2.5000000000000001E-2</v>
      </c>
      <c r="V1415" s="46">
        <v>4.5999999999999999E-2</v>
      </c>
      <c r="W1415" s="46">
        <v>0.25600000000000001</v>
      </c>
      <c r="X1415" s="46">
        <v>0.308</v>
      </c>
      <c r="Y1415" s="46">
        <v>3.0000000000000001E-3</v>
      </c>
      <c r="Z1415" s="46">
        <v>1.2999999999999999E-2</v>
      </c>
      <c r="AA1415" s="46">
        <v>2.4E-2</v>
      </c>
      <c r="AB1415" s="46">
        <v>4.4999999999999998E-2</v>
      </c>
      <c r="AC1415" s="46"/>
    </row>
    <row r="1416" spans="1:29" x14ac:dyDescent="0.25">
      <c r="A1416" s="98" t="s">
        <v>3893</v>
      </c>
      <c r="B1416" s="46">
        <v>0.26866515837104071</v>
      </c>
      <c r="C1416" s="46">
        <v>0.41968325791855204</v>
      </c>
      <c r="D1416" s="46">
        <v>0.16119909502262444</v>
      </c>
      <c r="E1416" s="46">
        <v>3.7895927601809952E-2</v>
      </c>
      <c r="F1416" s="46">
        <v>5.6561085972850684E-4</v>
      </c>
      <c r="G1416" s="46">
        <v>5.7126696832579184E-2</v>
      </c>
      <c r="H1416" s="46">
        <v>5.0904977375565612E-3</v>
      </c>
      <c r="I1416" s="46">
        <v>4.9773755656108594E-2</v>
      </c>
      <c r="J1416" s="46">
        <v>1</v>
      </c>
      <c r="K1416" s="98">
        <v>1768</v>
      </c>
      <c r="L1416" s="98"/>
      <c r="M1416" s="98">
        <v>0.249</v>
      </c>
      <c r="N1416" s="98">
        <v>0.28999999999999998</v>
      </c>
      <c r="O1416" s="46">
        <v>0.39700000000000002</v>
      </c>
      <c r="P1416" s="46">
        <v>0.443</v>
      </c>
      <c r="Q1416" s="46">
        <v>0.14499999999999999</v>
      </c>
      <c r="R1416" s="46">
        <v>0.17899999999999999</v>
      </c>
      <c r="S1416" s="46">
        <v>0.03</v>
      </c>
      <c r="T1416" s="46">
        <v>4.8000000000000001E-2</v>
      </c>
      <c r="U1416" s="46">
        <v>0</v>
      </c>
      <c r="V1416" s="46">
        <v>3.0000000000000001E-3</v>
      </c>
      <c r="W1416" s="46">
        <v>4.7E-2</v>
      </c>
      <c r="X1416" s="46">
        <v>6.9000000000000006E-2</v>
      </c>
      <c r="Y1416" s="46">
        <v>3.0000000000000001E-3</v>
      </c>
      <c r="Z1416" s="46">
        <v>0.01</v>
      </c>
      <c r="AA1416" s="46">
        <v>4.1000000000000002E-2</v>
      </c>
      <c r="AB1416" s="46">
        <v>6.0999999999999999E-2</v>
      </c>
      <c r="AC1416" s="46"/>
    </row>
    <row r="1417" spans="1:29" x14ac:dyDescent="0.25">
      <c r="A1417" s="98" t="s">
        <v>3894</v>
      </c>
      <c r="B1417" s="46" t="s">
        <v>162</v>
      </c>
      <c r="C1417" s="46">
        <v>0.2070254110612855</v>
      </c>
      <c r="D1417" s="46">
        <v>0.18684603886397608</v>
      </c>
      <c r="E1417" s="46">
        <v>0.14275037369207771</v>
      </c>
      <c r="F1417" s="46">
        <v>1.4200298953662182E-2</v>
      </c>
      <c r="G1417" s="46">
        <v>0.40732436472346784</v>
      </c>
      <c r="H1417" s="46">
        <v>1.3452914798206279E-2</v>
      </c>
      <c r="I1417" s="46">
        <v>2.8400597907324365E-2</v>
      </c>
      <c r="J1417" s="46">
        <v>0.99999999999999989</v>
      </c>
      <c r="K1417" s="98">
        <v>1338</v>
      </c>
      <c r="L1417" s="98"/>
      <c r="M1417" s="98" t="s">
        <v>162</v>
      </c>
      <c r="N1417" s="98" t="s">
        <v>162</v>
      </c>
      <c r="O1417" s="46">
        <v>0.186</v>
      </c>
      <c r="P1417" s="46">
        <v>0.23</v>
      </c>
      <c r="Q1417" s="46">
        <v>0.16700000000000001</v>
      </c>
      <c r="R1417" s="46">
        <v>0.20899999999999999</v>
      </c>
      <c r="S1417" s="46">
        <v>0.125</v>
      </c>
      <c r="T1417" s="46">
        <v>0.16300000000000001</v>
      </c>
      <c r="U1417" s="46">
        <v>8.9999999999999993E-3</v>
      </c>
      <c r="V1417" s="46">
        <v>2.1999999999999999E-2</v>
      </c>
      <c r="W1417" s="46">
        <v>0.38100000000000001</v>
      </c>
      <c r="X1417" s="46">
        <v>0.434</v>
      </c>
      <c r="Y1417" s="46">
        <v>8.9999999999999993E-3</v>
      </c>
      <c r="Z1417" s="46">
        <v>2.1000000000000001E-2</v>
      </c>
      <c r="AA1417" s="46">
        <v>2.1000000000000001E-2</v>
      </c>
      <c r="AB1417" s="46">
        <v>3.9E-2</v>
      </c>
      <c r="AC1417" s="46"/>
    </row>
    <row r="1418" spans="1:29" x14ac:dyDescent="0.25">
      <c r="A1418" s="98" t="s">
        <v>3895</v>
      </c>
      <c r="B1418" s="46" t="s">
        <v>162</v>
      </c>
      <c r="C1418" s="46">
        <v>0.55426356589147285</v>
      </c>
      <c r="D1418" s="46">
        <v>0.30232558139534882</v>
      </c>
      <c r="E1418" s="46">
        <v>5.4263565891472867E-2</v>
      </c>
      <c r="F1418" s="46">
        <v>7.7519379844961239E-3</v>
      </c>
      <c r="G1418" s="46">
        <v>1.5503875968992248E-2</v>
      </c>
      <c r="H1418" s="46" t="s">
        <v>162</v>
      </c>
      <c r="I1418" s="46">
        <v>6.589147286821706E-2</v>
      </c>
      <c r="J1418" s="46">
        <v>1</v>
      </c>
      <c r="K1418" s="98">
        <v>258</v>
      </c>
      <c r="L1418" s="98"/>
      <c r="M1418" s="98" t="s">
        <v>162</v>
      </c>
      <c r="N1418" s="98" t="s">
        <v>162</v>
      </c>
      <c r="O1418" s="46">
        <v>0.49299999999999999</v>
      </c>
      <c r="P1418" s="46">
        <v>0.61399999999999999</v>
      </c>
      <c r="Q1418" s="46">
        <v>0.25</v>
      </c>
      <c r="R1418" s="46">
        <v>0.36099999999999999</v>
      </c>
      <c r="S1418" s="46">
        <v>3.3000000000000002E-2</v>
      </c>
      <c r="T1418" s="46">
        <v>8.8999999999999996E-2</v>
      </c>
      <c r="U1418" s="46">
        <v>2E-3</v>
      </c>
      <c r="V1418" s="46">
        <v>2.8000000000000001E-2</v>
      </c>
      <c r="W1418" s="46">
        <v>6.0000000000000001E-3</v>
      </c>
      <c r="X1418" s="46">
        <v>3.9E-2</v>
      </c>
      <c r="Y1418" s="46" t="s">
        <v>162</v>
      </c>
      <c r="Z1418" s="46" t="s">
        <v>162</v>
      </c>
      <c r="AA1418" s="46">
        <v>4.2000000000000003E-2</v>
      </c>
      <c r="AB1418" s="46">
        <v>0.10299999999999999</v>
      </c>
      <c r="AC1418" s="46"/>
    </row>
    <row r="1419" spans="1:29" x14ac:dyDescent="0.25">
      <c r="A1419" s="98" t="s">
        <v>3896</v>
      </c>
      <c r="B1419" s="46" t="s">
        <v>162</v>
      </c>
      <c r="C1419" s="46">
        <v>0.17811158798283261</v>
      </c>
      <c r="D1419" s="46">
        <v>0.30686695278969955</v>
      </c>
      <c r="E1419" s="46">
        <v>0.13948497854077252</v>
      </c>
      <c r="F1419" s="46">
        <v>1.9313304721030045E-2</v>
      </c>
      <c r="G1419" s="46">
        <v>0.2832618025751073</v>
      </c>
      <c r="H1419" s="46" t="s">
        <v>162</v>
      </c>
      <c r="I1419" s="46">
        <v>7.2961373390557943E-2</v>
      </c>
      <c r="J1419" s="46">
        <v>0.99999999999999989</v>
      </c>
      <c r="K1419" s="98">
        <v>466</v>
      </c>
      <c r="L1419" s="98"/>
      <c r="M1419" s="98" t="s">
        <v>162</v>
      </c>
      <c r="N1419" s="98" t="s">
        <v>162</v>
      </c>
      <c r="O1419" s="46">
        <v>0.14599999999999999</v>
      </c>
      <c r="P1419" s="46">
        <v>0.215</v>
      </c>
      <c r="Q1419" s="46">
        <v>0.26700000000000002</v>
      </c>
      <c r="R1419" s="46">
        <v>0.35</v>
      </c>
      <c r="S1419" s="46">
        <v>0.111</v>
      </c>
      <c r="T1419" s="46">
        <v>0.17399999999999999</v>
      </c>
      <c r="U1419" s="46">
        <v>0.01</v>
      </c>
      <c r="V1419" s="46">
        <v>3.5999999999999997E-2</v>
      </c>
      <c r="W1419" s="46">
        <v>0.24399999999999999</v>
      </c>
      <c r="X1419" s="46">
        <v>0.32600000000000001</v>
      </c>
      <c r="Y1419" s="46" t="s">
        <v>162</v>
      </c>
      <c r="Z1419" s="46" t="s">
        <v>162</v>
      </c>
      <c r="AA1419" s="46">
        <v>5.2999999999999999E-2</v>
      </c>
      <c r="AB1419" s="46">
        <v>0.1</v>
      </c>
      <c r="AC1419" s="46"/>
    </row>
    <row r="1420" spans="1:29" x14ac:dyDescent="0.25">
      <c r="A1420" s="98" t="s">
        <v>3897</v>
      </c>
      <c r="B1420" s="46" t="s">
        <v>162</v>
      </c>
      <c r="C1420" s="46">
        <v>0.37804878048780488</v>
      </c>
      <c r="D1420" s="46">
        <v>0.1991869918699187</v>
      </c>
      <c r="E1420" s="46">
        <v>6.097560975609756E-2</v>
      </c>
      <c r="F1420" s="46">
        <v>5.6910569105691054E-2</v>
      </c>
      <c r="G1420" s="46">
        <v>0.28048780487804881</v>
      </c>
      <c r="H1420" s="46" t="s">
        <v>162</v>
      </c>
      <c r="I1420" s="46">
        <v>2.4390243902439025E-2</v>
      </c>
      <c r="J1420" s="46">
        <v>1</v>
      </c>
      <c r="K1420" s="98">
        <v>246</v>
      </c>
      <c r="L1420" s="98"/>
      <c r="M1420" s="98" t="s">
        <v>162</v>
      </c>
      <c r="N1420" s="98" t="s">
        <v>162</v>
      </c>
      <c r="O1420" s="46">
        <v>0.32</v>
      </c>
      <c r="P1420" s="46">
        <v>0.44</v>
      </c>
      <c r="Q1420" s="46">
        <v>0.154</v>
      </c>
      <c r="R1420" s="46">
        <v>0.254</v>
      </c>
      <c r="S1420" s="46">
        <v>3.6999999999999998E-2</v>
      </c>
      <c r="T1420" s="46">
        <v>9.8000000000000004E-2</v>
      </c>
      <c r="U1420" s="46">
        <v>3.4000000000000002E-2</v>
      </c>
      <c r="V1420" s="46">
        <v>9.2999999999999999E-2</v>
      </c>
      <c r="W1420" s="46">
        <v>0.22800000000000001</v>
      </c>
      <c r="X1420" s="46">
        <v>0.34</v>
      </c>
      <c r="Y1420" s="46" t="s">
        <v>162</v>
      </c>
      <c r="Z1420" s="46" t="s">
        <v>162</v>
      </c>
      <c r="AA1420" s="46">
        <v>1.0999999999999999E-2</v>
      </c>
      <c r="AB1420" s="46">
        <v>5.1999999999999998E-2</v>
      </c>
      <c r="AC1420" s="46"/>
    </row>
    <row r="1421" spans="1:29" x14ac:dyDescent="0.25">
      <c r="A1421" s="98" t="s">
        <v>3898</v>
      </c>
      <c r="B1421" s="46" t="s">
        <v>162</v>
      </c>
      <c r="C1421" s="46">
        <v>0.11874999999999999</v>
      </c>
      <c r="D1421" s="46">
        <v>0.21875</v>
      </c>
      <c r="E1421" s="46">
        <v>0.109375</v>
      </c>
      <c r="F1421" s="46">
        <v>2.5000000000000001E-2</v>
      </c>
      <c r="G1421" s="46">
        <v>0.45937499999999998</v>
      </c>
      <c r="H1421" s="46">
        <v>2.5000000000000001E-2</v>
      </c>
      <c r="I1421" s="46">
        <v>4.3749999999999997E-2</v>
      </c>
      <c r="J1421" s="46">
        <v>1</v>
      </c>
      <c r="K1421" s="98">
        <v>320</v>
      </c>
      <c r="L1421" s="98"/>
      <c r="M1421" s="98" t="s">
        <v>162</v>
      </c>
      <c r="N1421" s="98" t="s">
        <v>162</v>
      </c>
      <c r="O1421" s="46">
        <v>8.7999999999999995E-2</v>
      </c>
      <c r="P1421" s="46">
        <v>0.159</v>
      </c>
      <c r="Q1421" s="46">
        <v>0.17699999999999999</v>
      </c>
      <c r="R1421" s="46">
        <v>0.26700000000000002</v>
      </c>
      <c r="S1421" s="46">
        <v>0.08</v>
      </c>
      <c r="T1421" s="46">
        <v>0.14799999999999999</v>
      </c>
      <c r="U1421" s="46">
        <v>1.2999999999999999E-2</v>
      </c>
      <c r="V1421" s="46">
        <v>4.9000000000000002E-2</v>
      </c>
      <c r="W1421" s="46">
        <v>0.40600000000000003</v>
      </c>
      <c r="X1421" s="46">
        <v>0.51400000000000001</v>
      </c>
      <c r="Y1421" s="46">
        <v>1.2999999999999999E-2</v>
      </c>
      <c r="Z1421" s="46">
        <v>4.9000000000000002E-2</v>
      </c>
      <c r="AA1421" s="46">
        <v>2.5999999999999999E-2</v>
      </c>
      <c r="AB1421" s="46">
        <v>7.1999999999999995E-2</v>
      </c>
      <c r="AC1421" s="46"/>
    </row>
    <row r="1422" spans="1:29" x14ac:dyDescent="0.25">
      <c r="A1422" s="98" t="s">
        <v>3899</v>
      </c>
      <c r="B1422" s="46" t="s">
        <v>162</v>
      </c>
      <c r="C1422" s="46">
        <v>0.28852920478536243</v>
      </c>
      <c r="D1422" s="46">
        <v>0.42505277973258271</v>
      </c>
      <c r="E1422" s="46">
        <v>0.12244897959183673</v>
      </c>
      <c r="F1422" s="46">
        <v>3.5186488388458829E-2</v>
      </c>
      <c r="G1422" s="46">
        <v>8.0928923293455315E-2</v>
      </c>
      <c r="H1422" s="46">
        <v>2.8149190710767065E-3</v>
      </c>
      <c r="I1422" s="46">
        <v>4.5038705137227304E-2</v>
      </c>
      <c r="J1422" s="46">
        <v>1.0000000000000002</v>
      </c>
      <c r="K1422" s="98">
        <v>1421</v>
      </c>
      <c r="L1422" s="98"/>
      <c r="M1422" s="98" t="s">
        <v>162</v>
      </c>
      <c r="N1422" s="98" t="s">
        <v>162</v>
      </c>
      <c r="O1422" s="46">
        <v>0.26600000000000001</v>
      </c>
      <c r="P1422" s="46">
        <v>0.313</v>
      </c>
      <c r="Q1422" s="46">
        <v>0.4</v>
      </c>
      <c r="R1422" s="46">
        <v>0.45100000000000001</v>
      </c>
      <c r="S1422" s="46">
        <v>0.106</v>
      </c>
      <c r="T1422" s="46">
        <v>0.14099999999999999</v>
      </c>
      <c r="U1422" s="46">
        <v>2.7E-2</v>
      </c>
      <c r="V1422" s="46">
        <v>4.5999999999999999E-2</v>
      </c>
      <c r="W1422" s="46">
        <v>6.8000000000000005E-2</v>
      </c>
      <c r="X1422" s="46">
        <v>9.6000000000000002E-2</v>
      </c>
      <c r="Y1422" s="46">
        <v>1E-3</v>
      </c>
      <c r="Z1422" s="46">
        <v>7.0000000000000001E-3</v>
      </c>
      <c r="AA1422" s="46">
        <v>3.5000000000000003E-2</v>
      </c>
      <c r="AB1422" s="46">
        <v>5.7000000000000002E-2</v>
      </c>
      <c r="AC1422" s="46"/>
    </row>
    <row r="1423" spans="1:29" x14ac:dyDescent="0.25">
      <c r="A1423" s="98" t="s">
        <v>3900</v>
      </c>
      <c r="B1423" s="46" t="s">
        <v>162</v>
      </c>
      <c r="C1423" s="46">
        <v>0.41269841269841268</v>
      </c>
      <c r="D1423" s="46">
        <v>0.31746031746031744</v>
      </c>
      <c r="E1423" s="46">
        <v>0.12063492063492064</v>
      </c>
      <c r="F1423" s="46">
        <v>9.5238095238095247E-3</v>
      </c>
      <c r="G1423" s="46">
        <v>9.5238095238095233E-2</v>
      </c>
      <c r="H1423" s="46" t="s">
        <v>162</v>
      </c>
      <c r="I1423" s="46">
        <v>4.4444444444444446E-2</v>
      </c>
      <c r="J1423" s="46">
        <v>0.99999999999999989</v>
      </c>
      <c r="K1423" s="98">
        <v>315</v>
      </c>
      <c r="L1423" s="98"/>
      <c r="M1423" s="98" t="s">
        <v>162</v>
      </c>
      <c r="N1423" s="98" t="s">
        <v>162</v>
      </c>
      <c r="O1423" s="46">
        <v>0.36</v>
      </c>
      <c r="P1423" s="46">
        <v>0.46800000000000003</v>
      </c>
      <c r="Q1423" s="46">
        <v>0.26900000000000002</v>
      </c>
      <c r="R1423" s="46">
        <v>0.371</v>
      </c>
      <c r="S1423" s="46">
        <v>8.8999999999999996E-2</v>
      </c>
      <c r="T1423" s="46">
        <v>0.161</v>
      </c>
      <c r="U1423" s="46">
        <v>3.0000000000000001E-3</v>
      </c>
      <c r="V1423" s="46">
        <v>2.8000000000000001E-2</v>
      </c>
      <c r="W1423" s="46">
        <v>6.8000000000000005E-2</v>
      </c>
      <c r="X1423" s="46">
        <v>0.13300000000000001</v>
      </c>
      <c r="Y1423" s="46" t="s">
        <v>162</v>
      </c>
      <c r="Z1423" s="46" t="s">
        <v>162</v>
      </c>
      <c r="AA1423" s="46">
        <v>2.7E-2</v>
      </c>
      <c r="AB1423" s="46">
        <v>7.2999999999999995E-2</v>
      </c>
      <c r="AC1423" s="46"/>
    </row>
    <row r="1424" spans="1:29" x14ac:dyDescent="0.25">
      <c r="A1424" s="98" t="s">
        <v>3901</v>
      </c>
      <c r="B1424" s="46">
        <v>5.2283377745107044E-2</v>
      </c>
      <c r="C1424" s="46">
        <v>0.25792520444730316</v>
      </c>
      <c r="D1424" s="46">
        <v>0.25930350087292109</v>
      </c>
      <c r="E1424" s="46">
        <v>0.11651199117890287</v>
      </c>
      <c r="F1424" s="46">
        <v>2.1409537811265276E-2</v>
      </c>
      <c r="G1424" s="46">
        <v>0.24046678305614261</v>
      </c>
      <c r="H1424" s="46">
        <v>7.3509142699623269E-3</v>
      </c>
      <c r="I1424" s="46">
        <v>4.4748690618395662E-2</v>
      </c>
      <c r="J1424" s="46">
        <v>1</v>
      </c>
      <c r="K1424" s="98">
        <v>10883</v>
      </c>
      <c r="L1424" s="98"/>
      <c r="M1424" s="98">
        <v>4.8000000000000001E-2</v>
      </c>
      <c r="N1424" s="98">
        <v>5.7000000000000002E-2</v>
      </c>
      <c r="O1424" s="46">
        <v>0.25</v>
      </c>
      <c r="P1424" s="46">
        <v>0.26600000000000001</v>
      </c>
      <c r="Q1424" s="46">
        <v>0.251</v>
      </c>
      <c r="R1424" s="46">
        <v>0.26800000000000002</v>
      </c>
      <c r="S1424" s="46">
        <v>0.111</v>
      </c>
      <c r="T1424" s="46">
        <v>0.123</v>
      </c>
      <c r="U1424" s="46">
        <v>1.9E-2</v>
      </c>
      <c r="V1424" s="46">
        <v>2.4E-2</v>
      </c>
      <c r="W1424" s="46">
        <v>0.23300000000000001</v>
      </c>
      <c r="X1424" s="46">
        <v>0.249</v>
      </c>
      <c r="Y1424" s="46">
        <v>6.0000000000000001E-3</v>
      </c>
      <c r="Z1424" s="46">
        <v>8.9999999999999993E-3</v>
      </c>
      <c r="AA1424" s="46">
        <v>4.1000000000000002E-2</v>
      </c>
      <c r="AB1424" s="46">
        <v>4.9000000000000002E-2</v>
      </c>
      <c r="AC1424" s="46"/>
    </row>
    <row r="1425" spans="1:29" x14ac:dyDescent="0.25">
      <c r="A1425" s="98" t="s">
        <v>3902</v>
      </c>
      <c r="B1425" s="46" t="s">
        <v>162</v>
      </c>
      <c r="C1425" s="46">
        <v>0.17518248175182483</v>
      </c>
      <c r="D1425" s="46">
        <v>0.32481751824817517</v>
      </c>
      <c r="E1425" s="46">
        <v>0.23722627737226276</v>
      </c>
      <c r="F1425" s="46">
        <v>1.0948905109489052E-2</v>
      </c>
      <c r="G1425" s="46">
        <v>0.21532846715328466</v>
      </c>
      <c r="H1425" s="46">
        <v>7.2992700729927005E-3</v>
      </c>
      <c r="I1425" s="46">
        <v>2.9197080291970802E-2</v>
      </c>
      <c r="J1425" s="46">
        <v>1</v>
      </c>
      <c r="K1425" s="98">
        <v>274</v>
      </c>
      <c r="L1425" s="98"/>
      <c r="M1425" s="98" t="s">
        <v>162</v>
      </c>
      <c r="N1425" s="98" t="s">
        <v>162</v>
      </c>
      <c r="O1425" s="46">
        <v>0.13500000000000001</v>
      </c>
      <c r="P1425" s="46">
        <v>0.22500000000000001</v>
      </c>
      <c r="Q1425" s="46">
        <v>0.27200000000000002</v>
      </c>
      <c r="R1425" s="46">
        <v>0.38200000000000001</v>
      </c>
      <c r="S1425" s="46">
        <v>0.191</v>
      </c>
      <c r="T1425" s="46">
        <v>0.29099999999999998</v>
      </c>
      <c r="U1425" s="46">
        <v>4.0000000000000001E-3</v>
      </c>
      <c r="V1425" s="46">
        <v>3.2000000000000001E-2</v>
      </c>
      <c r="W1425" s="46">
        <v>0.17100000000000001</v>
      </c>
      <c r="X1425" s="46">
        <v>0.26800000000000002</v>
      </c>
      <c r="Y1425" s="46">
        <v>2E-3</v>
      </c>
      <c r="Z1425" s="46">
        <v>2.5999999999999999E-2</v>
      </c>
      <c r="AA1425" s="46">
        <v>1.4999999999999999E-2</v>
      </c>
      <c r="AB1425" s="46">
        <v>5.7000000000000002E-2</v>
      </c>
      <c r="AC1425" s="46"/>
    </row>
    <row r="1426" spans="1:29" x14ac:dyDescent="0.25">
      <c r="A1426" s="98" t="s">
        <v>3903</v>
      </c>
      <c r="B1426" s="46" t="s">
        <v>162</v>
      </c>
      <c r="C1426" s="46">
        <v>0.30314232902033272</v>
      </c>
      <c r="D1426" s="46">
        <v>0.30868761552680224</v>
      </c>
      <c r="E1426" s="46">
        <v>0.13308687615526801</v>
      </c>
      <c r="F1426" s="46">
        <v>1.8484288354898338E-2</v>
      </c>
      <c r="G1426" s="46">
        <v>0.19223659889094269</v>
      </c>
      <c r="H1426" s="46">
        <v>3.6968576709796672E-3</v>
      </c>
      <c r="I1426" s="46">
        <v>4.0665434380776341E-2</v>
      </c>
      <c r="J1426" s="46">
        <v>1</v>
      </c>
      <c r="K1426" s="98">
        <v>541</v>
      </c>
      <c r="L1426" s="98"/>
      <c r="M1426" s="98" t="s">
        <v>162</v>
      </c>
      <c r="N1426" s="98" t="s">
        <v>162</v>
      </c>
      <c r="O1426" s="46">
        <v>0.26600000000000001</v>
      </c>
      <c r="P1426" s="46">
        <v>0.34300000000000003</v>
      </c>
      <c r="Q1426" s="46">
        <v>0.27100000000000002</v>
      </c>
      <c r="R1426" s="46">
        <v>0.34899999999999998</v>
      </c>
      <c r="S1426" s="46">
        <v>0.107</v>
      </c>
      <c r="T1426" s="46">
        <v>0.16400000000000001</v>
      </c>
      <c r="U1426" s="46">
        <v>0.01</v>
      </c>
      <c r="V1426" s="46">
        <v>3.4000000000000002E-2</v>
      </c>
      <c r="W1426" s="46">
        <v>0.161</v>
      </c>
      <c r="X1426" s="46">
        <v>0.22800000000000001</v>
      </c>
      <c r="Y1426" s="46">
        <v>1E-3</v>
      </c>
      <c r="Z1426" s="46">
        <v>1.2999999999999999E-2</v>
      </c>
      <c r="AA1426" s="46">
        <v>2.7E-2</v>
      </c>
      <c r="AB1426" s="46">
        <v>6.0999999999999999E-2</v>
      </c>
      <c r="AC1426" s="46"/>
    </row>
    <row r="1427" spans="1:29" x14ac:dyDescent="0.25">
      <c r="A1427" s="98" t="s">
        <v>3904</v>
      </c>
      <c r="B1427" s="46" t="s">
        <v>162</v>
      </c>
      <c r="C1427" s="46">
        <v>7.3308270676691725E-2</v>
      </c>
      <c r="D1427" s="46">
        <v>0.19548872180451127</v>
      </c>
      <c r="E1427" s="46">
        <v>0.10338345864661654</v>
      </c>
      <c r="F1427" s="46">
        <v>9.3984962406015032E-3</v>
      </c>
      <c r="G1427" s="46">
        <v>0.54699248120300747</v>
      </c>
      <c r="H1427" s="46">
        <v>3.5714285714285712E-2</v>
      </c>
      <c r="I1427" s="46">
        <v>3.5714285714285712E-2</v>
      </c>
      <c r="J1427" s="46">
        <v>0.99999999999999989</v>
      </c>
      <c r="K1427" s="98">
        <v>532</v>
      </c>
      <c r="L1427" s="98"/>
      <c r="M1427" s="98" t="s">
        <v>162</v>
      </c>
      <c r="N1427" s="98" t="s">
        <v>162</v>
      </c>
      <c r="O1427" s="46">
        <v>5.3999999999999999E-2</v>
      </c>
      <c r="P1427" s="46">
        <v>9.9000000000000005E-2</v>
      </c>
      <c r="Q1427" s="46">
        <v>0.16400000000000001</v>
      </c>
      <c r="R1427" s="46">
        <v>0.23100000000000001</v>
      </c>
      <c r="S1427" s="46">
        <v>0.08</v>
      </c>
      <c r="T1427" s="46">
        <v>0.13200000000000001</v>
      </c>
      <c r="U1427" s="46">
        <v>4.0000000000000001E-3</v>
      </c>
      <c r="V1427" s="46">
        <v>2.1999999999999999E-2</v>
      </c>
      <c r="W1427" s="46">
        <v>0.505</v>
      </c>
      <c r="X1427" s="46">
        <v>0.58899999999999997</v>
      </c>
      <c r="Y1427" s="46">
        <v>2.3E-2</v>
      </c>
      <c r="Z1427" s="46">
        <v>5.5E-2</v>
      </c>
      <c r="AA1427" s="46">
        <v>2.3E-2</v>
      </c>
      <c r="AB1427" s="46">
        <v>5.5E-2</v>
      </c>
      <c r="AC1427" s="46"/>
    </row>
    <row r="1428" spans="1:29" x14ac:dyDescent="0.25">
      <c r="A1428" s="98" t="s">
        <v>3905</v>
      </c>
      <c r="B1428" s="46">
        <v>8.9238845144356954E-2</v>
      </c>
      <c r="C1428" s="46">
        <v>8.7489063867016625E-4</v>
      </c>
      <c r="D1428" s="46">
        <v>0.66579177602799655</v>
      </c>
      <c r="E1428" s="46">
        <v>0.11461067366579178</v>
      </c>
      <c r="F1428" s="46">
        <v>7.5240594925634299E-2</v>
      </c>
      <c r="G1428" s="46">
        <v>1.3123359580052493E-2</v>
      </c>
      <c r="H1428" s="46" t="s">
        <v>162</v>
      </c>
      <c r="I1428" s="46">
        <v>4.111986001749781E-2</v>
      </c>
      <c r="J1428" s="46">
        <v>1</v>
      </c>
      <c r="K1428" s="98">
        <v>1143</v>
      </c>
      <c r="L1428" s="98"/>
      <c r="M1428" s="98">
        <v>7.3999999999999996E-2</v>
      </c>
      <c r="N1428" s="98">
        <v>0.107</v>
      </c>
      <c r="O1428" s="46">
        <v>0</v>
      </c>
      <c r="P1428" s="46">
        <v>5.0000000000000001E-3</v>
      </c>
      <c r="Q1428" s="46">
        <v>0.63800000000000001</v>
      </c>
      <c r="R1428" s="46">
        <v>0.69299999999999995</v>
      </c>
      <c r="S1428" s="46">
        <v>9.7000000000000003E-2</v>
      </c>
      <c r="T1428" s="46">
        <v>0.13400000000000001</v>
      </c>
      <c r="U1428" s="46">
        <v>6.0999999999999999E-2</v>
      </c>
      <c r="V1428" s="46">
        <v>9.1999999999999998E-2</v>
      </c>
      <c r="W1428" s="46">
        <v>8.0000000000000002E-3</v>
      </c>
      <c r="X1428" s="46">
        <v>2.1999999999999999E-2</v>
      </c>
      <c r="Y1428" s="46" t="s">
        <v>162</v>
      </c>
      <c r="Z1428" s="46" t="s">
        <v>162</v>
      </c>
      <c r="AA1428" s="46">
        <v>3.1E-2</v>
      </c>
      <c r="AB1428" s="46">
        <v>5.3999999999999999E-2</v>
      </c>
      <c r="AC1428" s="46"/>
    </row>
    <row r="1429" spans="1:29" x14ac:dyDescent="0.25">
      <c r="A1429" s="98" t="s">
        <v>3906</v>
      </c>
      <c r="B1429" s="46">
        <v>7.928268050967438E-2</v>
      </c>
      <c r="C1429" s="46">
        <v>0.21142048135913166</v>
      </c>
      <c r="D1429" s="46">
        <v>0.26946672958942897</v>
      </c>
      <c r="E1429" s="46">
        <v>8.6361491269466725E-2</v>
      </c>
      <c r="F1429" s="46">
        <v>3.303445021236432E-2</v>
      </c>
      <c r="G1429" s="46">
        <v>0.26238791882963663</v>
      </c>
      <c r="H1429" s="46">
        <v>9.4384143463898066E-3</v>
      </c>
      <c r="I1429" s="46">
        <v>4.8607833883907506E-2</v>
      </c>
      <c r="J1429" s="46">
        <v>1</v>
      </c>
      <c r="K1429" s="98">
        <v>2119</v>
      </c>
      <c r="L1429" s="98"/>
      <c r="M1429" s="98">
        <v>6.9000000000000006E-2</v>
      </c>
      <c r="N1429" s="98">
        <v>9.1999999999999998E-2</v>
      </c>
      <c r="O1429" s="46">
        <v>0.19500000000000001</v>
      </c>
      <c r="P1429" s="46">
        <v>0.22900000000000001</v>
      </c>
      <c r="Q1429" s="46">
        <v>0.251</v>
      </c>
      <c r="R1429" s="46">
        <v>0.28899999999999998</v>
      </c>
      <c r="S1429" s="46">
        <v>7.4999999999999997E-2</v>
      </c>
      <c r="T1429" s="46">
        <v>9.9000000000000005E-2</v>
      </c>
      <c r="U1429" s="46">
        <v>2.5999999999999999E-2</v>
      </c>
      <c r="V1429" s="46">
        <v>4.2000000000000003E-2</v>
      </c>
      <c r="W1429" s="46">
        <v>0.24399999999999999</v>
      </c>
      <c r="X1429" s="46">
        <v>0.28199999999999997</v>
      </c>
      <c r="Y1429" s="46">
        <v>6.0000000000000001E-3</v>
      </c>
      <c r="Z1429" s="46">
        <v>1.4999999999999999E-2</v>
      </c>
      <c r="AA1429" s="46">
        <v>0.04</v>
      </c>
      <c r="AB1429" s="46">
        <v>5.8999999999999997E-2</v>
      </c>
      <c r="AC1429" s="46"/>
    </row>
    <row r="1430" spans="1:29" x14ac:dyDescent="0.25">
      <c r="A1430" s="98" t="s">
        <v>3907</v>
      </c>
      <c r="B1430" s="46">
        <v>0.25631999999999999</v>
      </c>
      <c r="C1430" s="46">
        <v>0.45472000000000001</v>
      </c>
      <c r="D1430" s="46">
        <v>0.13023999999999999</v>
      </c>
      <c r="E1430" s="46">
        <v>4.1919999999999999E-2</v>
      </c>
      <c r="F1430" s="46">
        <v>3.8400000000000001E-3</v>
      </c>
      <c r="G1430" s="46">
        <v>3.4880000000000001E-2</v>
      </c>
      <c r="H1430" s="46">
        <v>6.0800000000000003E-3</v>
      </c>
      <c r="I1430" s="46">
        <v>7.1999999999999995E-2</v>
      </c>
      <c r="J1430" s="46">
        <v>0.99999999999999989</v>
      </c>
      <c r="K1430" s="98">
        <v>3125</v>
      </c>
      <c r="L1430" s="98"/>
      <c r="M1430" s="98">
        <v>0.24099999999999999</v>
      </c>
      <c r="N1430" s="98">
        <v>0.27200000000000002</v>
      </c>
      <c r="O1430" s="46">
        <v>0.437</v>
      </c>
      <c r="P1430" s="46">
        <v>0.47199999999999998</v>
      </c>
      <c r="Q1430" s="46">
        <v>0.11899999999999999</v>
      </c>
      <c r="R1430" s="46">
        <v>0.14199999999999999</v>
      </c>
      <c r="S1430" s="46">
        <v>3.5000000000000003E-2</v>
      </c>
      <c r="T1430" s="46">
        <v>0.05</v>
      </c>
      <c r="U1430" s="46">
        <v>2E-3</v>
      </c>
      <c r="V1430" s="46">
        <v>7.0000000000000001E-3</v>
      </c>
      <c r="W1430" s="46">
        <v>2.9000000000000001E-2</v>
      </c>
      <c r="X1430" s="46">
        <v>4.2000000000000003E-2</v>
      </c>
      <c r="Y1430" s="46">
        <v>4.0000000000000001E-3</v>
      </c>
      <c r="Z1430" s="46">
        <v>8.9999999999999993E-3</v>
      </c>
      <c r="AA1430" s="46">
        <v>6.3E-2</v>
      </c>
      <c r="AB1430" s="46">
        <v>8.2000000000000003E-2</v>
      </c>
      <c r="AC1430" s="46"/>
    </row>
    <row r="1431" spans="1:29" x14ac:dyDescent="0.25">
      <c r="A1431" s="98" t="s">
        <v>3908</v>
      </c>
      <c r="B1431" s="46" t="s">
        <v>162</v>
      </c>
      <c r="C1431" s="46">
        <v>0.18058690744920994</v>
      </c>
      <c r="D1431" s="46">
        <v>0.22708803611738149</v>
      </c>
      <c r="E1431" s="46">
        <v>0.13905191873589165</v>
      </c>
      <c r="F1431" s="46">
        <v>1.5349887133182845E-2</v>
      </c>
      <c r="G1431" s="46">
        <v>0.39232505643340859</v>
      </c>
      <c r="H1431" s="46">
        <v>1.1286681715575621E-2</v>
      </c>
      <c r="I1431" s="46">
        <v>3.4311512415349889E-2</v>
      </c>
      <c r="J1431" s="46">
        <v>1</v>
      </c>
      <c r="K1431" s="98">
        <v>2215</v>
      </c>
      <c r="L1431" s="98"/>
      <c r="M1431" s="98" t="s">
        <v>162</v>
      </c>
      <c r="N1431" s="98" t="s">
        <v>162</v>
      </c>
      <c r="O1431" s="46">
        <v>0.16500000000000001</v>
      </c>
      <c r="P1431" s="46">
        <v>0.19700000000000001</v>
      </c>
      <c r="Q1431" s="46">
        <v>0.21</v>
      </c>
      <c r="R1431" s="46">
        <v>0.245</v>
      </c>
      <c r="S1431" s="46">
        <v>0.125</v>
      </c>
      <c r="T1431" s="46">
        <v>0.154</v>
      </c>
      <c r="U1431" s="46">
        <v>1.0999999999999999E-2</v>
      </c>
      <c r="V1431" s="46">
        <v>2.1000000000000001E-2</v>
      </c>
      <c r="W1431" s="46">
        <v>0.372</v>
      </c>
      <c r="X1431" s="46">
        <v>0.41299999999999998</v>
      </c>
      <c r="Y1431" s="46">
        <v>8.0000000000000002E-3</v>
      </c>
      <c r="Z1431" s="46">
        <v>1.7000000000000001E-2</v>
      </c>
      <c r="AA1431" s="46">
        <v>2.8000000000000001E-2</v>
      </c>
      <c r="AB1431" s="46">
        <v>4.2999999999999997E-2</v>
      </c>
      <c r="AC1431" s="46"/>
    </row>
    <row r="1432" spans="1:29" x14ac:dyDescent="0.25">
      <c r="A1432" s="98" t="s">
        <v>3909</v>
      </c>
      <c r="B1432" s="46" t="s">
        <v>162</v>
      </c>
      <c r="C1432" s="46">
        <v>0.37766830870279144</v>
      </c>
      <c r="D1432" s="46">
        <v>0.39244663382594419</v>
      </c>
      <c r="E1432" s="46">
        <v>9.688013136288999E-2</v>
      </c>
      <c r="F1432" s="46">
        <v>3.2840722495894909E-3</v>
      </c>
      <c r="G1432" s="46">
        <v>3.9408866995073892E-2</v>
      </c>
      <c r="H1432" s="46" t="s">
        <v>162</v>
      </c>
      <c r="I1432" s="46">
        <v>9.0311986863711002E-2</v>
      </c>
      <c r="J1432" s="46">
        <v>1</v>
      </c>
      <c r="K1432" s="98">
        <v>609</v>
      </c>
      <c r="L1432" s="98"/>
      <c r="M1432" s="98" t="s">
        <v>162</v>
      </c>
      <c r="N1432" s="98" t="s">
        <v>162</v>
      </c>
      <c r="O1432" s="46">
        <v>0.34</v>
      </c>
      <c r="P1432" s="46">
        <v>0.41699999999999998</v>
      </c>
      <c r="Q1432" s="46">
        <v>0.35399999999999998</v>
      </c>
      <c r="R1432" s="46">
        <v>0.432</v>
      </c>
      <c r="S1432" s="46">
        <v>7.5999999999999998E-2</v>
      </c>
      <c r="T1432" s="46">
        <v>0.123</v>
      </c>
      <c r="U1432" s="46">
        <v>1E-3</v>
      </c>
      <c r="V1432" s="46">
        <v>1.2E-2</v>
      </c>
      <c r="W1432" s="46">
        <v>2.7E-2</v>
      </c>
      <c r="X1432" s="46">
        <v>5.8000000000000003E-2</v>
      </c>
      <c r="Y1432" s="46" t="s">
        <v>162</v>
      </c>
      <c r="Z1432" s="46" t="s">
        <v>162</v>
      </c>
      <c r="AA1432" s="46">
        <v>7.0000000000000007E-2</v>
      </c>
      <c r="AB1432" s="46">
        <v>0.11600000000000001</v>
      </c>
      <c r="AC1432" s="46"/>
    </row>
    <row r="1433" spans="1:29" x14ac:dyDescent="0.25">
      <c r="A1433" s="98" t="s">
        <v>3910</v>
      </c>
      <c r="B1433" s="46" t="s">
        <v>162</v>
      </c>
      <c r="C1433" s="46">
        <v>0.14931506849315068</v>
      </c>
      <c r="D1433" s="46">
        <v>0.34109589041095889</v>
      </c>
      <c r="E1433" s="46">
        <v>0.16438356164383561</v>
      </c>
      <c r="F1433" s="46">
        <v>1.2328767123287671E-2</v>
      </c>
      <c r="G1433" s="46">
        <v>0.23287671232876711</v>
      </c>
      <c r="H1433" s="46">
        <v>4.10958904109589E-3</v>
      </c>
      <c r="I1433" s="46">
        <v>9.5890410958904104E-2</v>
      </c>
      <c r="J1433" s="46">
        <v>1</v>
      </c>
      <c r="K1433" s="98">
        <v>730</v>
      </c>
      <c r="L1433" s="98"/>
      <c r="M1433" s="98" t="s">
        <v>162</v>
      </c>
      <c r="N1433" s="98" t="s">
        <v>162</v>
      </c>
      <c r="O1433" s="46">
        <v>0.125</v>
      </c>
      <c r="P1433" s="46">
        <v>0.17699999999999999</v>
      </c>
      <c r="Q1433" s="46">
        <v>0.308</v>
      </c>
      <c r="R1433" s="46">
        <v>0.376</v>
      </c>
      <c r="S1433" s="46">
        <v>0.13900000000000001</v>
      </c>
      <c r="T1433" s="46">
        <v>0.193</v>
      </c>
      <c r="U1433" s="46">
        <v>6.0000000000000001E-3</v>
      </c>
      <c r="V1433" s="46">
        <v>2.3E-2</v>
      </c>
      <c r="W1433" s="46">
        <v>0.20399999999999999</v>
      </c>
      <c r="X1433" s="46">
        <v>0.26500000000000001</v>
      </c>
      <c r="Y1433" s="46">
        <v>1E-3</v>
      </c>
      <c r="Z1433" s="46">
        <v>1.2E-2</v>
      </c>
      <c r="AA1433" s="46">
        <v>7.6999999999999999E-2</v>
      </c>
      <c r="AB1433" s="46">
        <v>0.11899999999999999</v>
      </c>
      <c r="AC1433" s="46"/>
    </row>
    <row r="1434" spans="1:29" x14ac:dyDescent="0.25">
      <c r="A1434" s="98" t="s">
        <v>3911</v>
      </c>
      <c r="B1434" s="46" t="s">
        <v>162</v>
      </c>
      <c r="C1434" s="46">
        <v>0.27176781002638523</v>
      </c>
      <c r="D1434" s="46">
        <v>0.27440633245382584</v>
      </c>
      <c r="E1434" s="46">
        <v>7.6517150395778361E-2</v>
      </c>
      <c r="F1434" s="46">
        <v>8.7071240105540904E-2</v>
      </c>
      <c r="G1434" s="46">
        <v>0.22691292875989447</v>
      </c>
      <c r="H1434" s="46">
        <v>2.6385224274406332E-3</v>
      </c>
      <c r="I1434" s="46">
        <v>6.0686015831134567E-2</v>
      </c>
      <c r="J1434" s="46">
        <v>1</v>
      </c>
      <c r="K1434" s="98">
        <v>379</v>
      </c>
      <c r="L1434" s="98"/>
      <c r="M1434" s="98" t="s">
        <v>162</v>
      </c>
      <c r="N1434" s="98" t="s">
        <v>162</v>
      </c>
      <c r="O1434" s="46">
        <v>0.22900000000000001</v>
      </c>
      <c r="P1434" s="46">
        <v>0.31900000000000001</v>
      </c>
      <c r="Q1434" s="46">
        <v>0.23200000000000001</v>
      </c>
      <c r="R1434" s="46">
        <v>0.32100000000000001</v>
      </c>
      <c r="S1434" s="46">
        <v>5.3999999999999999E-2</v>
      </c>
      <c r="T1434" s="46">
        <v>0.108</v>
      </c>
      <c r="U1434" s="46">
        <v>6.3E-2</v>
      </c>
      <c r="V1434" s="46">
        <v>0.12</v>
      </c>
      <c r="W1434" s="46">
        <v>0.188</v>
      </c>
      <c r="X1434" s="46">
        <v>0.27200000000000002</v>
      </c>
      <c r="Y1434" s="46">
        <v>0</v>
      </c>
      <c r="Z1434" s="46">
        <v>1.4999999999999999E-2</v>
      </c>
      <c r="AA1434" s="46">
        <v>4.1000000000000002E-2</v>
      </c>
      <c r="AB1434" s="46">
        <v>8.8999999999999996E-2</v>
      </c>
      <c r="AC1434" s="46"/>
    </row>
    <row r="1435" spans="1:29" x14ac:dyDescent="0.25">
      <c r="A1435" s="98" t="s">
        <v>3912</v>
      </c>
      <c r="B1435" s="46" t="s">
        <v>162</v>
      </c>
      <c r="C1435" s="46">
        <v>8.3499005964214709E-2</v>
      </c>
      <c r="D1435" s="46">
        <v>0.22862823061630219</v>
      </c>
      <c r="E1435" s="46">
        <v>0.1610337972166998</v>
      </c>
      <c r="F1435" s="46">
        <v>2.3856858846918488E-2</v>
      </c>
      <c r="G1435" s="46">
        <v>0.43538767395626243</v>
      </c>
      <c r="H1435" s="46">
        <v>7.9522862823061622E-3</v>
      </c>
      <c r="I1435" s="46">
        <v>5.9642147117296221E-2</v>
      </c>
      <c r="J1435" s="46">
        <v>1</v>
      </c>
      <c r="K1435" s="98">
        <v>503</v>
      </c>
      <c r="L1435" s="98"/>
      <c r="M1435" s="98" t="s">
        <v>162</v>
      </c>
      <c r="N1435" s="98" t="s">
        <v>162</v>
      </c>
      <c r="O1435" s="46">
        <v>6.2E-2</v>
      </c>
      <c r="P1435" s="46">
        <v>0.111</v>
      </c>
      <c r="Q1435" s="46">
        <v>0.19400000000000001</v>
      </c>
      <c r="R1435" s="46">
        <v>0.26700000000000002</v>
      </c>
      <c r="S1435" s="46">
        <v>0.13100000000000001</v>
      </c>
      <c r="T1435" s="46">
        <v>0.19600000000000001</v>
      </c>
      <c r="U1435" s="46">
        <v>1.4E-2</v>
      </c>
      <c r="V1435" s="46">
        <v>4.1000000000000002E-2</v>
      </c>
      <c r="W1435" s="46">
        <v>0.39300000000000002</v>
      </c>
      <c r="X1435" s="46">
        <v>0.47899999999999998</v>
      </c>
      <c r="Y1435" s="46">
        <v>3.0000000000000001E-3</v>
      </c>
      <c r="Z1435" s="46">
        <v>0.02</v>
      </c>
      <c r="AA1435" s="46">
        <v>4.2000000000000003E-2</v>
      </c>
      <c r="AB1435" s="46">
        <v>8.4000000000000005E-2</v>
      </c>
      <c r="AC1435" s="46"/>
    </row>
    <row r="1436" spans="1:29" x14ac:dyDescent="0.25">
      <c r="A1436" s="98" t="s">
        <v>3913</v>
      </c>
      <c r="B1436" s="46" t="s">
        <v>162</v>
      </c>
      <c r="C1436" s="46">
        <v>0.26046322633075986</v>
      </c>
      <c r="D1436" s="46">
        <v>0.44534741974806991</v>
      </c>
      <c r="E1436" s="46">
        <v>0.10646078829744006</v>
      </c>
      <c r="F1436" s="46">
        <v>9.3457943925233638E-3</v>
      </c>
      <c r="G1436" s="46">
        <v>9.8334010564811059E-2</v>
      </c>
      <c r="H1436" s="46">
        <v>2.4380333197887038E-3</v>
      </c>
      <c r="I1436" s="46">
        <v>7.7610727346607067E-2</v>
      </c>
      <c r="J1436" s="46">
        <v>1.0000000000000002</v>
      </c>
      <c r="K1436" s="98">
        <v>2461</v>
      </c>
      <c r="L1436" s="98"/>
      <c r="M1436" s="98" t="s">
        <v>162</v>
      </c>
      <c r="N1436" s="98" t="s">
        <v>162</v>
      </c>
      <c r="O1436" s="46">
        <v>0.24399999999999999</v>
      </c>
      <c r="P1436" s="46">
        <v>0.27800000000000002</v>
      </c>
      <c r="Q1436" s="46">
        <v>0.42599999999999999</v>
      </c>
      <c r="R1436" s="46">
        <v>0.46500000000000002</v>
      </c>
      <c r="S1436" s="46">
        <v>9.5000000000000001E-2</v>
      </c>
      <c r="T1436" s="46">
        <v>0.11899999999999999</v>
      </c>
      <c r="U1436" s="46">
        <v>6.0000000000000001E-3</v>
      </c>
      <c r="V1436" s="46">
        <v>1.4E-2</v>
      </c>
      <c r="W1436" s="46">
        <v>8.6999999999999994E-2</v>
      </c>
      <c r="X1436" s="46">
        <v>0.111</v>
      </c>
      <c r="Y1436" s="46">
        <v>1E-3</v>
      </c>
      <c r="Z1436" s="46">
        <v>5.0000000000000001E-3</v>
      </c>
      <c r="AA1436" s="46">
        <v>6.8000000000000005E-2</v>
      </c>
      <c r="AB1436" s="46">
        <v>8.8999999999999996E-2</v>
      </c>
      <c r="AC1436" s="46"/>
    </row>
    <row r="1437" spans="1:29" x14ac:dyDescent="0.25">
      <c r="A1437" s="98" t="s">
        <v>3914</v>
      </c>
      <c r="B1437" s="46" t="s">
        <v>162</v>
      </c>
      <c r="C1437" s="46">
        <v>0.42682926829268292</v>
      </c>
      <c r="D1437" s="46">
        <v>0.32520325203252032</v>
      </c>
      <c r="E1437" s="46">
        <v>0.10569105691056911</v>
      </c>
      <c r="F1437" s="46" t="s">
        <v>162</v>
      </c>
      <c r="G1437" s="46">
        <v>9.1463414634146339E-2</v>
      </c>
      <c r="H1437" s="46">
        <v>6.0975609756097563E-3</v>
      </c>
      <c r="I1437" s="46">
        <v>4.4715447154471545E-2</v>
      </c>
      <c r="J1437" s="46">
        <v>0.99999999999999989</v>
      </c>
      <c r="K1437" s="98">
        <v>492</v>
      </c>
      <c r="L1437" s="98"/>
      <c r="M1437" s="98" t="s">
        <v>162</v>
      </c>
      <c r="N1437" s="98" t="s">
        <v>162</v>
      </c>
      <c r="O1437" s="46">
        <v>0.38400000000000001</v>
      </c>
      <c r="P1437" s="46">
        <v>0.47099999999999997</v>
      </c>
      <c r="Q1437" s="46">
        <v>0.28499999999999998</v>
      </c>
      <c r="R1437" s="46">
        <v>0.36799999999999999</v>
      </c>
      <c r="S1437" s="46">
        <v>8.2000000000000003E-2</v>
      </c>
      <c r="T1437" s="46">
        <v>0.13600000000000001</v>
      </c>
      <c r="U1437" s="46" t="s">
        <v>162</v>
      </c>
      <c r="V1437" s="46" t="s">
        <v>162</v>
      </c>
      <c r="W1437" s="46">
        <v>6.9000000000000006E-2</v>
      </c>
      <c r="X1437" s="46">
        <v>0.12</v>
      </c>
      <c r="Y1437" s="46">
        <v>2E-3</v>
      </c>
      <c r="Z1437" s="46">
        <v>1.7999999999999999E-2</v>
      </c>
      <c r="AA1437" s="46">
        <v>0.03</v>
      </c>
      <c r="AB1437" s="46">
        <v>6.7000000000000004E-2</v>
      </c>
      <c r="AC1437" s="46"/>
    </row>
    <row r="1438" spans="1:29" x14ac:dyDescent="0.25">
      <c r="A1438" s="98" t="s">
        <v>3915</v>
      </c>
      <c r="B1438" s="46">
        <v>5.235322399700839E-2</v>
      </c>
      <c r="C1438" s="46">
        <v>0.24242748010043272</v>
      </c>
      <c r="D1438" s="46">
        <v>0.28099791655537154</v>
      </c>
      <c r="E1438" s="46">
        <v>0.11945082536460282</v>
      </c>
      <c r="F1438" s="46">
        <v>1.7415460227576261E-2</v>
      </c>
      <c r="G1438" s="46">
        <v>0.21806720444468186</v>
      </c>
      <c r="H1438" s="46">
        <v>7.5324536567124315E-3</v>
      </c>
      <c r="I1438" s="46">
        <v>6.1755435653613973E-2</v>
      </c>
      <c r="J1438" s="46">
        <v>0.99999999999999989</v>
      </c>
      <c r="K1438" s="98">
        <v>18719</v>
      </c>
      <c r="L1438" s="98"/>
      <c r="M1438" s="98">
        <v>4.9000000000000002E-2</v>
      </c>
      <c r="N1438" s="98">
        <v>5.6000000000000001E-2</v>
      </c>
      <c r="O1438" s="46">
        <v>0.23599999999999999</v>
      </c>
      <c r="P1438" s="46">
        <v>0.249</v>
      </c>
      <c r="Q1438" s="46">
        <v>0.27500000000000002</v>
      </c>
      <c r="R1438" s="46">
        <v>0.28699999999999998</v>
      </c>
      <c r="S1438" s="46">
        <v>0.115</v>
      </c>
      <c r="T1438" s="46">
        <v>0.124</v>
      </c>
      <c r="U1438" s="46">
        <v>1.6E-2</v>
      </c>
      <c r="V1438" s="46">
        <v>1.9E-2</v>
      </c>
      <c r="W1438" s="46">
        <v>0.21199999999999999</v>
      </c>
      <c r="X1438" s="46">
        <v>0.224</v>
      </c>
      <c r="Y1438" s="46">
        <v>6.0000000000000001E-3</v>
      </c>
      <c r="Z1438" s="46">
        <v>8.9999999999999993E-3</v>
      </c>
      <c r="AA1438" s="46">
        <v>5.8000000000000003E-2</v>
      </c>
      <c r="AB1438" s="46">
        <v>6.5000000000000002E-2</v>
      </c>
      <c r="AC1438" s="46"/>
    </row>
    <row r="1439" spans="1:29" x14ac:dyDescent="0.25">
      <c r="A1439" s="98" t="s">
        <v>3916</v>
      </c>
      <c r="B1439" s="46" t="s">
        <v>162</v>
      </c>
      <c r="C1439" s="46">
        <v>0.18181818181818182</v>
      </c>
      <c r="D1439" s="46">
        <v>0.29318181818181815</v>
      </c>
      <c r="E1439" s="46">
        <v>0.22045454545454546</v>
      </c>
      <c r="F1439" s="46">
        <v>1.5909090909090907E-2</v>
      </c>
      <c r="G1439" s="46">
        <v>0.21590909090909091</v>
      </c>
      <c r="H1439" s="46">
        <v>2.2727272727272728E-2</v>
      </c>
      <c r="I1439" s="46">
        <v>0.05</v>
      </c>
      <c r="J1439" s="46">
        <v>1</v>
      </c>
      <c r="K1439" s="98">
        <v>440</v>
      </c>
      <c r="L1439" s="98"/>
      <c r="M1439" s="98" t="s">
        <v>162</v>
      </c>
      <c r="N1439" s="98" t="s">
        <v>162</v>
      </c>
      <c r="O1439" s="46">
        <v>0.14899999999999999</v>
      </c>
      <c r="P1439" s="46">
        <v>0.221</v>
      </c>
      <c r="Q1439" s="46">
        <v>0.253</v>
      </c>
      <c r="R1439" s="46">
        <v>0.33700000000000002</v>
      </c>
      <c r="S1439" s="46">
        <v>0.184</v>
      </c>
      <c r="T1439" s="46">
        <v>0.26200000000000001</v>
      </c>
      <c r="U1439" s="46">
        <v>8.0000000000000002E-3</v>
      </c>
      <c r="V1439" s="46">
        <v>3.2000000000000001E-2</v>
      </c>
      <c r="W1439" s="46">
        <v>0.18</v>
      </c>
      <c r="X1439" s="46">
        <v>0.25700000000000001</v>
      </c>
      <c r="Y1439" s="46">
        <v>1.2E-2</v>
      </c>
      <c r="Z1439" s="46">
        <v>4.1000000000000002E-2</v>
      </c>
      <c r="AA1439" s="46">
        <v>3.3000000000000002E-2</v>
      </c>
      <c r="AB1439" s="46">
        <v>7.4999999999999997E-2</v>
      </c>
      <c r="AC1439" s="46"/>
    </row>
    <row r="1440" spans="1:29" x14ac:dyDescent="0.25">
      <c r="A1440" s="98" t="s">
        <v>3917</v>
      </c>
      <c r="B1440" s="46" t="s">
        <v>162</v>
      </c>
      <c r="C1440" s="46">
        <v>0.40600315955766192</v>
      </c>
      <c r="D1440" s="46">
        <v>0.23064770932069512</v>
      </c>
      <c r="E1440" s="46">
        <v>0.17061611374407584</v>
      </c>
      <c r="F1440" s="46">
        <v>2.2116903633491312E-2</v>
      </c>
      <c r="G1440" s="46">
        <v>0.1627172195892575</v>
      </c>
      <c r="H1440" s="46">
        <v>1.5797788309636651E-3</v>
      </c>
      <c r="I1440" s="46">
        <v>6.3191153238546603E-3</v>
      </c>
      <c r="J1440" s="46">
        <v>1</v>
      </c>
      <c r="K1440" s="98">
        <v>633</v>
      </c>
      <c r="L1440" s="98"/>
      <c r="M1440" s="98" t="s">
        <v>162</v>
      </c>
      <c r="N1440" s="98" t="s">
        <v>162</v>
      </c>
      <c r="O1440" s="46">
        <v>0.36799999999999999</v>
      </c>
      <c r="P1440" s="46">
        <v>0.44500000000000001</v>
      </c>
      <c r="Q1440" s="46">
        <v>0.2</v>
      </c>
      <c r="R1440" s="46">
        <v>0.26500000000000001</v>
      </c>
      <c r="S1440" s="46">
        <v>0.14299999999999999</v>
      </c>
      <c r="T1440" s="46">
        <v>0.20200000000000001</v>
      </c>
      <c r="U1440" s="46">
        <v>1.2999999999999999E-2</v>
      </c>
      <c r="V1440" s="46">
        <v>3.6999999999999998E-2</v>
      </c>
      <c r="W1440" s="46">
        <v>0.13600000000000001</v>
      </c>
      <c r="X1440" s="46">
        <v>0.193</v>
      </c>
      <c r="Y1440" s="46">
        <v>0</v>
      </c>
      <c r="Z1440" s="46">
        <v>8.9999999999999993E-3</v>
      </c>
      <c r="AA1440" s="46">
        <v>2E-3</v>
      </c>
      <c r="AB1440" s="46">
        <v>1.6E-2</v>
      </c>
      <c r="AC1440" s="46"/>
    </row>
    <row r="1441" spans="1:29" x14ac:dyDescent="0.25">
      <c r="A1441" s="98" t="s">
        <v>3918</v>
      </c>
      <c r="B1441" s="46" t="s">
        <v>162</v>
      </c>
      <c r="C1441" s="46">
        <v>0.12776831345826234</v>
      </c>
      <c r="D1441" s="46">
        <v>0.16695059625212946</v>
      </c>
      <c r="E1441" s="46">
        <v>5.2810902896081771E-2</v>
      </c>
      <c r="F1441" s="46">
        <v>1.192504258943782E-2</v>
      </c>
      <c r="G1441" s="46">
        <v>0.60477001703577515</v>
      </c>
      <c r="H1441" s="46">
        <v>5.1107325383304937E-3</v>
      </c>
      <c r="I1441" s="46">
        <v>3.0664395229982964E-2</v>
      </c>
      <c r="J1441" s="46">
        <v>1</v>
      </c>
      <c r="K1441" s="98">
        <v>587</v>
      </c>
      <c r="L1441" s="98"/>
      <c r="M1441" s="98" t="s">
        <v>162</v>
      </c>
      <c r="N1441" s="98" t="s">
        <v>162</v>
      </c>
      <c r="O1441" s="46">
        <v>0.10299999999999999</v>
      </c>
      <c r="P1441" s="46">
        <v>0.157</v>
      </c>
      <c r="Q1441" s="46">
        <v>0.13900000000000001</v>
      </c>
      <c r="R1441" s="46">
        <v>0.19900000000000001</v>
      </c>
      <c r="S1441" s="46">
        <v>3.6999999999999998E-2</v>
      </c>
      <c r="T1441" s="46">
        <v>7.3999999999999996E-2</v>
      </c>
      <c r="U1441" s="46">
        <v>6.0000000000000001E-3</v>
      </c>
      <c r="V1441" s="46">
        <v>2.4E-2</v>
      </c>
      <c r="W1441" s="46">
        <v>0.56499999999999995</v>
      </c>
      <c r="X1441" s="46">
        <v>0.64400000000000002</v>
      </c>
      <c r="Y1441" s="46">
        <v>2E-3</v>
      </c>
      <c r="Z1441" s="46">
        <v>1.4999999999999999E-2</v>
      </c>
      <c r="AA1441" s="46">
        <v>1.9E-2</v>
      </c>
      <c r="AB1441" s="46">
        <v>4.8000000000000001E-2</v>
      </c>
      <c r="AC1441" s="46"/>
    </row>
    <row r="1442" spans="1:29" x14ac:dyDescent="0.25">
      <c r="A1442" s="98" t="s">
        <v>3919</v>
      </c>
      <c r="B1442" s="46">
        <v>0.3289409468033187</v>
      </c>
      <c r="C1442" s="46">
        <v>4.880429477794046E-4</v>
      </c>
      <c r="D1442" s="46">
        <v>0.37237676915568568</v>
      </c>
      <c r="E1442" s="46">
        <v>0.27330405075646658</v>
      </c>
      <c r="F1442" s="46">
        <v>2.440214738897023E-3</v>
      </c>
      <c r="G1442" s="46">
        <v>4.880429477794046E-3</v>
      </c>
      <c r="H1442" s="46" t="s">
        <v>162</v>
      </c>
      <c r="I1442" s="46">
        <v>1.7569546120058566E-2</v>
      </c>
      <c r="J1442" s="46">
        <v>1</v>
      </c>
      <c r="K1442" s="98">
        <v>2049</v>
      </c>
      <c r="L1442" s="98"/>
      <c r="M1442" s="98">
        <v>0.309</v>
      </c>
      <c r="N1442" s="98">
        <v>0.35</v>
      </c>
      <c r="O1442" s="46">
        <v>0</v>
      </c>
      <c r="P1442" s="46">
        <v>3.0000000000000001E-3</v>
      </c>
      <c r="Q1442" s="46">
        <v>0.35199999999999998</v>
      </c>
      <c r="R1442" s="46">
        <v>0.39400000000000002</v>
      </c>
      <c r="S1442" s="46">
        <v>0.254</v>
      </c>
      <c r="T1442" s="46">
        <v>0.29299999999999998</v>
      </c>
      <c r="U1442" s="46">
        <v>1E-3</v>
      </c>
      <c r="V1442" s="46">
        <v>6.0000000000000001E-3</v>
      </c>
      <c r="W1442" s="46">
        <v>3.0000000000000001E-3</v>
      </c>
      <c r="X1442" s="46">
        <v>8.9999999999999993E-3</v>
      </c>
      <c r="Y1442" s="46" t="s">
        <v>162</v>
      </c>
      <c r="Z1442" s="46" t="s">
        <v>162</v>
      </c>
      <c r="AA1442" s="46">
        <v>1.2999999999999999E-2</v>
      </c>
      <c r="AB1442" s="46">
        <v>2.4E-2</v>
      </c>
      <c r="AC1442" s="46"/>
    </row>
    <row r="1443" spans="1:29" x14ac:dyDescent="0.25">
      <c r="A1443" s="98" t="s">
        <v>3920</v>
      </c>
      <c r="B1443" s="46">
        <v>0.10537542662116041</v>
      </c>
      <c r="C1443" s="46">
        <v>0.30375426621160412</v>
      </c>
      <c r="D1443" s="46">
        <v>0.193259385665529</v>
      </c>
      <c r="E1443" s="46">
        <v>0.10068259385665529</v>
      </c>
      <c r="F1443" s="46">
        <v>6.2713310580204781E-2</v>
      </c>
      <c r="G1443" s="46">
        <v>0.21757679180887371</v>
      </c>
      <c r="H1443" s="46">
        <v>4.2662116040955632E-4</v>
      </c>
      <c r="I1443" s="46">
        <v>1.6211604095563138E-2</v>
      </c>
      <c r="J1443" s="46">
        <v>1</v>
      </c>
      <c r="K1443" s="98">
        <v>2344</v>
      </c>
      <c r="L1443" s="98"/>
      <c r="M1443" s="98">
        <v>9.4E-2</v>
      </c>
      <c r="N1443" s="98">
        <v>0.11799999999999999</v>
      </c>
      <c r="O1443" s="46">
        <v>0.28499999999999998</v>
      </c>
      <c r="P1443" s="46">
        <v>0.32300000000000001</v>
      </c>
      <c r="Q1443" s="46">
        <v>0.17799999999999999</v>
      </c>
      <c r="R1443" s="46">
        <v>0.21</v>
      </c>
      <c r="S1443" s="46">
        <v>8.8999999999999996E-2</v>
      </c>
      <c r="T1443" s="46">
        <v>0.114</v>
      </c>
      <c r="U1443" s="46">
        <v>5.3999999999999999E-2</v>
      </c>
      <c r="V1443" s="46">
        <v>7.2999999999999995E-2</v>
      </c>
      <c r="W1443" s="46">
        <v>0.20100000000000001</v>
      </c>
      <c r="X1443" s="46">
        <v>0.23499999999999999</v>
      </c>
      <c r="Y1443" s="46">
        <v>0</v>
      </c>
      <c r="Z1443" s="46">
        <v>2E-3</v>
      </c>
      <c r="AA1443" s="46">
        <v>1.2E-2</v>
      </c>
      <c r="AB1443" s="46">
        <v>2.1999999999999999E-2</v>
      </c>
      <c r="AC1443" s="46"/>
    </row>
    <row r="1444" spans="1:29" x14ac:dyDescent="0.25">
      <c r="A1444" s="98" t="s">
        <v>3921</v>
      </c>
      <c r="B1444" s="46">
        <v>0.30603613994617457</v>
      </c>
      <c r="C1444" s="46">
        <v>0.55901576316801227</v>
      </c>
      <c r="D1444" s="46">
        <v>4.9980776624375244E-2</v>
      </c>
      <c r="E1444" s="46">
        <v>2.8835063437139562E-2</v>
      </c>
      <c r="F1444" s="46">
        <v>1.1534025374855825E-3</v>
      </c>
      <c r="G1444" s="46">
        <v>4.1138023836985775E-2</v>
      </c>
      <c r="H1444" s="46">
        <v>1.1534025374855825E-3</v>
      </c>
      <c r="I1444" s="46">
        <v>1.2687427912341407E-2</v>
      </c>
      <c r="J1444" s="46">
        <v>1</v>
      </c>
      <c r="K1444" s="98">
        <v>2601</v>
      </c>
      <c r="L1444" s="98"/>
      <c r="M1444" s="98">
        <v>0.28899999999999998</v>
      </c>
      <c r="N1444" s="98">
        <v>0.32400000000000001</v>
      </c>
      <c r="O1444" s="46">
        <v>0.54</v>
      </c>
      <c r="P1444" s="46">
        <v>0.57799999999999996</v>
      </c>
      <c r="Q1444" s="46">
        <v>4.2000000000000003E-2</v>
      </c>
      <c r="R1444" s="46">
        <v>5.8999999999999997E-2</v>
      </c>
      <c r="S1444" s="46">
        <v>2.3E-2</v>
      </c>
      <c r="T1444" s="46">
        <v>3.5999999999999997E-2</v>
      </c>
      <c r="U1444" s="46">
        <v>0</v>
      </c>
      <c r="V1444" s="46">
        <v>3.0000000000000001E-3</v>
      </c>
      <c r="W1444" s="46">
        <v>3.4000000000000002E-2</v>
      </c>
      <c r="X1444" s="46">
        <v>4.9000000000000002E-2</v>
      </c>
      <c r="Y1444" s="46">
        <v>0</v>
      </c>
      <c r="Z1444" s="46">
        <v>3.0000000000000001E-3</v>
      </c>
      <c r="AA1444" s="46">
        <v>8.9999999999999993E-3</v>
      </c>
      <c r="AB1444" s="46">
        <v>1.7999999999999999E-2</v>
      </c>
      <c r="AC1444" s="46"/>
    </row>
    <row r="1445" spans="1:29" x14ac:dyDescent="0.25">
      <c r="A1445" s="98" t="s">
        <v>3922</v>
      </c>
      <c r="B1445" s="46" t="s">
        <v>162</v>
      </c>
      <c r="C1445" s="46">
        <v>0.32646961142477582</v>
      </c>
      <c r="D1445" s="46">
        <v>0.15709066755230822</v>
      </c>
      <c r="E1445" s="46">
        <v>0.10362005978080371</v>
      </c>
      <c r="F1445" s="46">
        <v>1.4613085353703089E-2</v>
      </c>
      <c r="G1445" s="46">
        <v>0.37562271670541347</v>
      </c>
      <c r="H1445" s="46">
        <v>9.9634672866157417E-4</v>
      </c>
      <c r="I1445" s="46">
        <v>2.1587512454334108E-2</v>
      </c>
      <c r="J1445" s="46">
        <v>1</v>
      </c>
      <c r="K1445" s="98">
        <v>3011</v>
      </c>
      <c r="L1445" s="98"/>
      <c r="M1445" s="98" t="s">
        <v>162</v>
      </c>
      <c r="N1445" s="98" t="s">
        <v>162</v>
      </c>
      <c r="O1445" s="46">
        <v>0.31</v>
      </c>
      <c r="P1445" s="46">
        <v>0.34300000000000003</v>
      </c>
      <c r="Q1445" s="46">
        <v>0.14499999999999999</v>
      </c>
      <c r="R1445" s="46">
        <v>0.17100000000000001</v>
      </c>
      <c r="S1445" s="46">
        <v>9.2999999999999999E-2</v>
      </c>
      <c r="T1445" s="46">
        <v>0.115</v>
      </c>
      <c r="U1445" s="46">
        <v>1.0999999999999999E-2</v>
      </c>
      <c r="V1445" s="46">
        <v>0.02</v>
      </c>
      <c r="W1445" s="46">
        <v>0.35799999999999998</v>
      </c>
      <c r="X1445" s="46">
        <v>0.39300000000000002</v>
      </c>
      <c r="Y1445" s="46">
        <v>0</v>
      </c>
      <c r="Z1445" s="46">
        <v>3.0000000000000001E-3</v>
      </c>
      <c r="AA1445" s="46">
        <v>1.7000000000000001E-2</v>
      </c>
      <c r="AB1445" s="46">
        <v>2.7E-2</v>
      </c>
      <c r="AC1445" s="46"/>
    </row>
    <row r="1446" spans="1:29" x14ac:dyDescent="0.25">
      <c r="A1446" s="98" t="s">
        <v>3923</v>
      </c>
      <c r="B1446" s="46" t="s">
        <v>162</v>
      </c>
      <c r="C1446" s="46">
        <v>0.55993431855500819</v>
      </c>
      <c r="D1446" s="46">
        <v>0.25287356321839083</v>
      </c>
      <c r="E1446" s="46">
        <v>8.0459770114942528E-2</v>
      </c>
      <c r="F1446" s="46">
        <v>8.2101806239737278E-3</v>
      </c>
      <c r="G1446" s="46">
        <v>2.2988505747126436E-2</v>
      </c>
      <c r="H1446" s="46" t="s">
        <v>162</v>
      </c>
      <c r="I1446" s="46">
        <v>7.5533661740558297E-2</v>
      </c>
      <c r="J1446" s="46">
        <v>1</v>
      </c>
      <c r="K1446" s="98">
        <v>609</v>
      </c>
      <c r="L1446" s="98"/>
      <c r="M1446" s="98" t="s">
        <v>162</v>
      </c>
      <c r="N1446" s="98" t="s">
        <v>162</v>
      </c>
      <c r="O1446" s="46">
        <v>0.52</v>
      </c>
      <c r="P1446" s="46">
        <v>0.59899999999999998</v>
      </c>
      <c r="Q1446" s="46">
        <v>0.22</v>
      </c>
      <c r="R1446" s="46">
        <v>0.28899999999999998</v>
      </c>
      <c r="S1446" s="46">
        <v>6.0999999999999999E-2</v>
      </c>
      <c r="T1446" s="46">
        <v>0.105</v>
      </c>
      <c r="U1446" s="46">
        <v>4.0000000000000001E-3</v>
      </c>
      <c r="V1446" s="46">
        <v>1.9E-2</v>
      </c>
      <c r="W1446" s="46">
        <v>1.4E-2</v>
      </c>
      <c r="X1446" s="46">
        <v>3.7999999999999999E-2</v>
      </c>
      <c r="Y1446" s="46" t="s">
        <v>162</v>
      </c>
      <c r="Z1446" s="46" t="s">
        <v>162</v>
      </c>
      <c r="AA1446" s="46">
        <v>5.7000000000000002E-2</v>
      </c>
      <c r="AB1446" s="46">
        <v>9.9000000000000005E-2</v>
      </c>
      <c r="AC1446" s="46"/>
    </row>
    <row r="1447" spans="1:29" x14ac:dyDescent="0.25">
      <c r="A1447" s="98" t="s">
        <v>3924</v>
      </c>
      <c r="B1447" s="46" t="s">
        <v>162</v>
      </c>
      <c r="C1447" s="46">
        <v>0.27314112291350529</v>
      </c>
      <c r="D1447" s="46">
        <v>0.2883156297420334</v>
      </c>
      <c r="E1447" s="46">
        <v>0.1441578148710167</v>
      </c>
      <c r="F1447" s="46">
        <v>1.5174506828528073E-2</v>
      </c>
      <c r="G1447" s="46">
        <v>0.25341426403641881</v>
      </c>
      <c r="H1447" s="46" t="s">
        <v>162</v>
      </c>
      <c r="I1447" s="46">
        <v>2.5796661608497723E-2</v>
      </c>
      <c r="J1447" s="46">
        <v>1</v>
      </c>
      <c r="K1447" s="98">
        <v>659</v>
      </c>
      <c r="L1447" s="98"/>
      <c r="M1447" s="98" t="s">
        <v>162</v>
      </c>
      <c r="N1447" s="98" t="s">
        <v>162</v>
      </c>
      <c r="O1447" s="46">
        <v>0.24099999999999999</v>
      </c>
      <c r="P1447" s="46">
        <v>0.308</v>
      </c>
      <c r="Q1447" s="46">
        <v>0.255</v>
      </c>
      <c r="R1447" s="46">
        <v>0.32400000000000001</v>
      </c>
      <c r="S1447" s="46">
        <v>0.11899999999999999</v>
      </c>
      <c r="T1447" s="46">
        <v>0.17299999999999999</v>
      </c>
      <c r="U1447" s="46">
        <v>8.0000000000000002E-3</v>
      </c>
      <c r="V1447" s="46">
        <v>2.8000000000000001E-2</v>
      </c>
      <c r="W1447" s="46">
        <v>0.222</v>
      </c>
      <c r="X1447" s="46">
        <v>0.28799999999999998</v>
      </c>
      <c r="Y1447" s="46" t="s">
        <v>162</v>
      </c>
      <c r="Z1447" s="46" t="s">
        <v>162</v>
      </c>
      <c r="AA1447" s="46">
        <v>1.6E-2</v>
      </c>
      <c r="AB1447" s="46">
        <v>4.1000000000000002E-2</v>
      </c>
      <c r="AC1447" s="46"/>
    </row>
    <row r="1448" spans="1:29" x14ac:dyDescent="0.25">
      <c r="A1448" s="98" t="s">
        <v>3925</v>
      </c>
      <c r="B1448" s="46" t="s">
        <v>162</v>
      </c>
      <c r="C1448" s="46">
        <v>0.4759036144578313</v>
      </c>
      <c r="D1448" s="46">
        <v>0.15261044176706828</v>
      </c>
      <c r="E1448" s="46">
        <v>0.10240963855421686</v>
      </c>
      <c r="F1448" s="46">
        <v>6.224899598393574E-2</v>
      </c>
      <c r="G1448" s="46">
        <v>0.19076305220883535</v>
      </c>
      <c r="H1448" s="46" t="s">
        <v>162</v>
      </c>
      <c r="I1448" s="46">
        <v>1.6064257028112448E-2</v>
      </c>
      <c r="J1448" s="46">
        <v>1</v>
      </c>
      <c r="K1448" s="98">
        <v>498</v>
      </c>
      <c r="L1448" s="98"/>
      <c r="M1448" s="98" t="s">
        <v>162</v>
      </c>
      <c r="N1448" s="98" t="s">
        <v>162</v>
      </c>
      <c r="O1448" s="46">
        <v>0.432</v>
      </c>
      <c r="P1448" s="46">
        <v>0.52</v>
      </c>
      <c r="Q1448" s="46">
        <v>0.124</v>
      </c>
      <c r="R1448" s="46">
        <v>0.187</v>
      </c>
      <c r="S1448" s="46">
        <v>7.9000000000000001E-2</v>
      </c>
      <c r="T1448" s="46">
        <v>0.13200000000000001</v>
      </c>
      <c r="U1448" s="46">
        <v>4.3999999999999997E-2</v>
      </c>
      <c r="V1448" s="46">
        <v>8.6999999999999994E-2</v>
      </c>
      <c r="W1448" s="46">
        <v>0.159</v>
      </c>
      <c r="X1448" s="46">
        <v>0.22800000000000001</v>
      </c>
      <c r="Y1448" s="46" t="s">
        <v>162</v>
      </c>
      <c r="Z1448" s="46" t="s">
        <v>162</v>
      </c>
      <c r="AA1448" s="46">
        <v>8.0000000000000002E-3</v>
      </c>
      <c r="AB1448" s="46">
        <v>3.1E-2</v>
      </c>
      <c r="AC1448" s="46"/>
    </row>
    <row r="1449" spans="1:29" x14ac:dyDescent="0.25">
      <c r="A1449" s="98" t="s">
        <v>3926</v>
      </c>
      <c r="B1449" s="46" t="s">
        <v>162</v>
      </c>
      <c r="C1449" s="46">
        <v>0.17907444668008049</v>
      </c>
      <c r="D1449" s="46">
        <v>0.19517102615694165</v>
      </c>
      <c r="E1449" s="46">
        <v>0.12072434607645875</v>
      </c>
      <c r="F1449" s="46">
        <v>2.6156941649899398E-2</v>
      </c>
      <c r="G1449" s="46">
        <v>0.46076458752515093</v>
      </c>
      <c r="H1449" s="46" t="s">
        <v>162</v>
      </c>
      <c r="I1449" s="46">
        <v>1.8108651911468814E-2</v>
      </c>
      <c r="J1449" s="46">
        <v>1</v>
      </c>
      <c r="K1449" s="98">
        <v>497</v>
      </c>
      <c r="L1449" s="98"/>
      <c r="M1449" s="98" t="s">
        <v>162</v>
      </c>
      <c r="N1449" s="98" t="s">
        <v>162</v>
      </c>
      <c r="O1449" s="46">
        <v>0.14799999999999999</v>
      </c>
      <c r="P1449" s="46">
        <v>0.215</v>
      </c>
      <c r="Q1449" s="46">
        <v>0.16300000000000001</v>
      </c>
      <c r="R1449" s="46">
        <v>0.23200000000000001</v>
      </c>
      <c r="S1449" s="46">
        <v>9.5000000000000001E-2</v>
      </c>
      <c r="T1449" s="46">
        <v>0.152</v>
      </c>
      <c r="U1449" s="46">
        <v>1.4999999999999999E-2</v>
      </c>
      <c r="V1449" s="46">
        <v>4.3999999999999997E-2</v>
      </c>
      <c r="W1449" s="46">
        <v>0.41699999999999998</v>
      </c>
      <c r="X1449" s="46">
        <v>0.505</v>
      </c>
      <c r="Y1449" s="46" t="s">
        <v>162</v>
      </c>
      <c r="Z1449" s="46" t="s">
        <v>162</v>
      </c>
      <c r="AA1449" s="46">
        <v>0.01</v>
      </c>
      <c r="AB1449" s="46">
        <v>3.4000000000000002E-2</v>
      </c>
      <c r="AC1449" s="46"/>
    </row>
    <row r="1450" spans="1:29" x14ac:dyDescent="0.25">
      <c r="A1450" s="98" t="s">
        <v>3927</v>
      </c>
      <c r="B1450" s="46" t="s">
        <v>162</v>
      </c>
      <c r="C1450" s="46">
        <v>0.4008919722497522</v>
      </c>
      <c r="D1450" s="46">
        <v>0.37115956392467792</v>
      </c>
      <c r="E1450" s="46">
        <v>0.1159563924677899</v>
      </c>
      <c r="F1450" s="46">
        <v>1.2388503468780971E-2</v>
      </c>
      <c r="G1450" s="46">
        <v>8.1764122893954405E-2</v>
      </c>
      <c r="H1450" s="46">
        <v>4.9554013875123884E-4</v>
      </c>
      <c r="I1450" s="46">
        <v>1.7343904856293359E-2</v>
      </c>
      <c r="J1450" s="46">
        <v>0.99999999999999989</v>
      </c>
      <c r="K1450" s="98">
        <v>2018</v>
      </c>
      <c r="L1450" s="98"/>
      <c r="M1450" s="98" t="s">
        <v>162</v>
      </c>
      <c r="N1450" s="98" t="s">
        <v>162</v>
      </c>
      <c r="O1450" s="46">
        <v>0.38</v>
      </c>
      <c r="P1450" s="46">
        <v>0.42199999999999999</v>
      </c>
      <c r="Q1450" s="46">
        <v>0.35</v>
      </c>
      <c r="R1450" s="46">
        <v>0.39200000000000002</v>
      </c>
      <c r="S1450" s="46">
        <v>0.10299999999999999</v>
      </c>
      <c r="T1450" s="46">
        <v>0.13100000000000001</v>
      </c>
      <c r="U1450" s="46">
        <v>8.0000000000000002E-3</v>
      </c>
      <c r="V1450" s="46">
        <v>1.7999999999999999E-2</v>
      </c>
      <c r="W1450" s="46">
        <v>7.0999999999999994E-2</v>
      </c>
      <c r="X1450" s="46">
        <v>9.5000000000000001E-2</v>
      </c>
      <c r="Y1450" s="46">
        <v>0</v>
      </c>
      <c r="Z1450" s="46">
        <v>3.0000000000000001E-3</v>
      </c>
      <c r="AA1450" s="46">
        <v>1.2E-2</v>
      </c>
      <c r="AB1450" s="46">
        <v>2.4E-2</v>
      </c>
      <c r="AC1450" s="46"/>
    </row>
    <row r="1451" spans="1:29" x14ac:dyDescent="0.25">
      <c r="A1451" s="98" t="s">
        <v>3928</v>
      </c>
      <c r="B1451" s="46" t="s">
        <v>162</v>
      </c>
      <c r="C1451" s="46">
        <v>0.44500000000000001</v>
      </c>
      <c r="D1451" s="46">
        <v>0.35749999999999998</v>
      </c>
      <c r="E1451" s="46">
        <v>0.09</v>
      </c>
      <c r="F1451" s="46">
        <v>5.0000000000000001E-3</v>
      </c>
      <c r="G1451" s="46">
        <v>6.7500000000000004E-2</v>
      </c>
      <c r="H1451" s="46" t="s">
        <v>162</v>
      </c>
      <c r="I1451" s="46">
        <v>3.5000000000000003E-2</v>
      </c>
      <c r="J1451" s="46">
        <v>1</v>
      </c>
      <c r="K1451" s="98">
        <v>400</v>
      </c>
      <c r="L1451" s="98"/>
      <c r="M1451" s="98" t="s">
        <v>162</v>
      </c>
      <c r="N1451" s="98" t="s">
        <v>162</v>
      </c>
      <c r="O1451" s="46">
        <v>0.39700000000000002</v>
      </c>
      <c r="P1451" s="46">
        <v>0.49399999999999999</v>
      </c>
      <c r="Q1451" s="46">
        <v>0.312</v>
      </c>
      <c r="R1451" s="46">
        <v>0.40600000000000003</v>
      </c>
      <c r="S1451" s="46">
        <v>6.6000000000000003E-2</v>
      </c>
      <c r="T1451" s="46">
        <v>0.122</v>
      </c>
      <c r="U1451" s="46">
        <v>1E-3</v>
      </c>
      <c r="V1451" s="46">
        <v>1.7999999999999999E-2</v>
      </c>
      <c r="W1451" s="46">
        <v>4.7E-2</v>
      </c>
      <c r="X1451" s="46">
        <v>9.6000000000000002E-2</v>
      </c>
      <c r="Y1451" s="46" t="s">
        <v>162</v>
      </c>
      <c r="Z1451" s="46" t="s">
        <v>162</v>
      </c>
      <c r="AA1451" s="46">
        <v>2.1000000000000001E-2</v>
      </c>
      <c r="AB1451" s="46">
        <v>5.8000000000000003E-2</v>
      </c>
      <c r="AC1451" s="46"/>
    </row>
    <row r="1452" spans="1:29" x14ac:dyDescent="0.25">
      <c r="A1452" s="98" t="s">
        <v>3929</v>
      </c>
      <c r="B1452" s="46">
        <v>5.9798154244697505E-2</v>
      </c>
      <c r="C1452" s="46">
        <v>0.34804900426358681</v>
      </c>
      <c r="D1452" s="46">
        <v>0.21096659290841382</v>
      </c>
      <c r="E1452" s="46">
        <v>0.11009768471045388</v>
      </c>
      <c r="F1452" s="46">
        <v>2.3422742727616169E-2</v>
      </c>
      <c r="G1452" s="46">
        <v>0.22618597873603541</v>
      </c>
      <c r="H1452" s="46">
        <v>7.016028927626963E-4</v>
      </c>
      <c r="I1452" s="46">
        <v>2.0778239516433698E-2</v>
      </c>
      <c r="J1452" s="46">
        <v>0.99999999999999989</v>
      </c>
      <c r="K1452" s="98">
        <v>18529</v>
      </c>
      <c r="L1452" s="98"/>
      <c r="M1452" s="98">
        <v>5.6000000000000001E-2</v>
      </c>
      <c r="N1452" s="98">
        <v>6.3E-2</v>
      </c>
      <c r="O1452" s="46">
        <v>0.34100000000000003</v>
      </c>
      <c r="P1452" s="46">
        <v>0.35499999999999998</v>
      </c>
      <c r="Q1452" s="46">
        <v>0.20499999999999999</v>
      </c>
      <c r="R1452" s="46">
        <v>0.217</v>
      </c>
      <c r="S1452" s="46">
        <v>0.106</v>
      </c>
      <c r="T1452" s="46">
        <v>0.115</v>
      </c>
      <c r="U1452" s="46">
        <v>2.1000000000000001E-2</v>
      </c>
      <c r="V1452" s="46">
        <v>2.5999999999999999E-2</v>
      </c>
      <c r="W1452" s="46">
        <v>0.22</v>
      </c>
      <c r="X1452" s="46">
        <v>0.23200000000000001</v>
      </c>
      <c r="Y1452" s="46">
        <v>0</v>
      </c>
      <c r="Z1452" s="46">
        <v>1E-3</v>
      </c>
      <c r="AA1452" s="46">
        <v>1.9E-2</v>
      </c>
      <c r="AB1452" s="46">
        <v>2.3E-2</v>
      </c>
      <c r="AC1452" s="46"/>
    </row>
    <row r="1453" spans="1:29" x14ac:dyDescent="0.25">
      <c r="A1453" s="98" t="s">
        <v>3930</v>
      </c>
      <c r="B1453" s="46" t="s">
        <v>162</v>
      </c>
      <c r="C1453" s="46">
        <v>0.27220077220077221</v>
      </c>
      <c r="D1453" s="46">
        <v>0.2606177606177606</v>
      </c>
      <c r="E1453" s="46">
        <v>0.19691119691119691</v>
      </c>
      <c r="F1453" s="46">
        <v>2.5096525096525095E-2</v>
      </c>
      <c r="G1453" s="46">
        <v>0.22972972972972974</v>
      </c>
      <c r="H1453" s="46" t="s">
        <v>162</v>
      </c>
      <c r="I1453" s="46">
        <v>1.5444015444015444E-2</v>
      </c>
      <c r="J1453" s="46">
        <v>1</v>
      </c>
      <c r="K1453" s="98">
        <v>518</v>
      </c>
      <c r="L1453" s="98"/>
      <c r="M1453" s="98" t="s">
        <v>162</v>
      </c>
      <c r="N1453" s="98" t="s">
        <v>162</v>
      </c>
      <c r="O1453" s="46">
        <v>0.23599999999999999</v>
      </c>
      <c r="P1453" s="46">
        <v>0.312</v>
      </c>
      <c r="Q1453" s="46">
        <v>0.22500000000000001</v>
      </c>
      <c r="R1453" s="46">
        <v>0.3</v>
      </c>
      <c r="S1453" s="46">
        <v>0.16500000000000001</v>
      </c>
      <c r="T1453" s="46">
        <v>0.23300000000000001</v>
      </c>
      <c r="U1453" s="46">
        <v>1.4999999999999999E-2</v>
      </c>
      <c r="V1453" s="46">
        <v>4.2000000000000003E-2</v>
      </c>
      <c r="W1453" s="46">
        <v>0.19600000000000001</v>
      </c>
      <c r="X1453" s="46">
        <v>0.26800000000000002</v>
      </c>
      <c r="Y1453" s="46" t="s">
        <v>162</v>
      </c>
      <c r="Z1453" s="46" t="s">
        <v>162</v>
      </c>
      <c r="AA1453" s="46">
        <v>8.0000000000000002E-3</v>
      </c>
      <c r="AB1453" s="46">
        <v>0.03</v>
      </c>
      <c r="AC1453" s="46"/>
    </row>
    <row r="1454" spans="1:29" x14ac:dyDescent="0.25">
      <c r="A1454" s="98" t="s">
        <v>3931</v>
      </c>
      <c r="B1454" s="46" t="s">
        <v>162</v>
      </c>
      <c r="C1454" s="46">
        <v>0.28040973111395645</v>
      </c>
      <c r="D1454" s="46">
        <v>0.34827144686299616</v>
      </c>
      <c r="E1454" s="46">
        <v>0.12804097311139565</v>
      </c>
      <c r="F1454" s="46">
        <v>1.7925736235595392E-2</v>
      </c>
      <c r="G1454" s="46">
        <v>0.1856594110115237</v>
      </c>
      <c r="H1454" s="46">
        <v>3.8412291933418692E-3</v>
      </c>
      <c r="I1454" s="46">
        <v>3.5851472471190783E-2</v>
      </c>
      <c r="J1454" s="46">
        <v>0.99999999999999989</v>
      </c>
      <c r="K1454" s="98">
        <v>781</v>
      </c>
      <c r="L1454" s="98"/>
      <c r="M1454" s="98" t="s">
        <v>162</v>
      </c>
      <c r="N1454" s="98" t="s">
        <v>162</v>
      </c>
      <c r="O1454" s="46">
        <v>0.25</v>
      </c>
      <c r="P1454" s="46">
        <v>0.313</v>
      </c>
      <c r="Q1454" s="46">
        <v>0.316</v>
      </c>
      <c r="R1454" s="46">
        <v>0.38200000000000001</v>
      </c>
      <c r="S1454" s="46">
        <v>0.106</v>
      </c>
      <c r="T1454" s="46">
        <v>0.153</v>
      </c>
      <c r="U1454" s="46">
        <v>1.0999999999999999E-2</v>
      </c>
      <c r="V1454" s="46">
        <v>0.03</v>
      </c>
      <c r="W1454" s="46">
        <v>0.16</v>
      </c>
      <c r="X1454" s="46">
        <v>0.214</v>
      </c>
      <c r="Y1454" s="46">
        <v>1E-3</v>
      </c>
      <c r="Z1454" s="46">
        <v>1.0999999999999999E-2</v>
      </c>
      <c r="AA1454" s="46">
        <v>2.5000000000000001E-2</v>
      </c>
      <c r="AB1454" s="46">
        <v>5.0999999999999997E-2</v>
      </c>
      <c r="AC1454" s="46"/>
    </row>
    <row r="1455" spans="1:29" x14ac:dyDescent="0.25">
      <c r="A1455" s="98" t="s">
        <v>3932</v>
      </c>
      <c r="B1455" s="46" t="s">
        <v>162</v>
      </c>
      <c r="C1455" s="46">
        <v>6.4697609001406475E-2</v>
      </c>
      <c r="D1455" s="46">
        <v>0.21800281293952181</v>
      </c>
      <c r="E1455" s="46">
        <v>6.8917018284106887E-2</v>
      </c>
      <c r="F1455" s="46">
        <v>1.8284106891701828E-2</v>
      </c>
      <c r="G1455" s="46">
        <v>0.56258790436005623</v>
      </c>
      <c r="H1455" s="46">
        <v>2.6722925457102673E-2</v>
      </c>
      <c r="I1455" s="46">
        <v>4.0787623066104076E-2</v>
      </c>
      <c r="J1455" s="46">
        <v>0.99999999999999989</v>
      </c>
      <c r="K1455" s="98">
        <v>711</v>
      </c>
      <c r="L1455" s="98"/>
      <c r="M1455" s="98" t="s">
        <v>162</v>
      </c>
      <c r="N1455" s="98" t="s">
        <v>162</v>
      </c>
      <c r="O1455" s="46">
        <v>4.9000000000000002E-2</v>
      </c>
      <c r="P1455" s="46">
        <v>8.5000000000000006E-2</v>
      </c>
      <c r="Q1455" s="46">
        <v>0.189</v>
      </c>
      <c r="R1455" s="46">
        <v>0.25</v>
      </c>
      <c r="S1455" s="46">
        <v>5.2999999999999999E-2</v>
      </c>
      <c r="T1455" s="46">
        <v>0.09</v>
      </c>
      <c r="U1455" s="46">
        <v>1.0999999999999999E-2</v>
      </c>
      <c r="V1455" s="46">
        <v>3.1E-2</v>
      </c>
      <c r="W1455" s="46">
        <v>0.52600000000000002</v>
      </c>
      <c r="X1455" s="46">
        <v>0.59899999999999998</v>
      </c>
      <c r="Y1455" s="46">
        <v>1.7000000000000001E-2</v>
      </c>
      <c r="Z1455" s="46">
        <v>4.1000000000000002E-2</v>
      </c>
      <c r="AA1455" s="46">
        <v>2.9000000000000001E-2</v>
      </c>
      <c r="AB1455" s="46">
        <v>5.8000000000000003E-2</v>
      </c>
      <c r="AC1455" s="46"/>
    </row>
    <row r="1456" spans="1:29" x14ac:dyDescent="0.25">
      <c r="A1456" s="98" t="s">
        <v>3933</v>
      </c>
      <c r="B1456" s="46">
        <v>0.36312146003775958</v>
      </c>
      <c r="C1456" s="46">
        <v>1.2586532410320957E-3</v>
      </c>
      <c r="D1456" s="46">
        <v>0.34738829452485842</v>
      </c>
      <c r="E1456" s="46">
        <v>0.22907488986784141</v>
      </c>
      <c r="F1456" s="46">
        <v>1.8879798615481435E-3</v>
      </c>
      <c r="G1456" s="46">
        <v>1.0069225928256766E-2</v>
      </c>
      <c r="H1456" s="46" t="s">
        <v>162</v>
      </c>
      <c r="I1456" s="46">
        <v>4.7199496538703589E-2</v>
      </c>
      <c r="J1456" s="46">
        <v>1</v>
      </c>
      <c r="K1456" s="98">
        <v>1589</v>
      </c>
      <c r="L1456" s="98"/>
      <c r="M1456" s="98">
        <v>0.34</v>
      </c>
      <c r="N1456" s="98">
        <v>0.38700000000000001</v>
      </c>
      <c r="O1456" s="46">
        <v>0</v>
      </c>
      <c r="P1456" s="46">
        <v>5.0000000000000001E-3</v>
      </c>
      <c r="Q1456" s="46">
        <v>0.32400000000000001</v>
      </c>
      <c r="R1456" s="46">
        <v>0.371</v>
      </c>
      <c r="S1456" s="46">
        <v>0.20899999999999999</v>
      </c>
      <c r="T1456" s="46">
        <v>0.25</v>
      </c>
      <c r="U1456" s="46">
        <v>1E-3</v>
      </c>
      <c r="V1456" s="46">
        <v>6.0000000000000001E-3</v>
      </c>
      <c r="W1456" s="46">
        <v>6.0000000000000001E-3</v>
      </c>
      <c r="X1456" s="46">
        <v>1.6E-2</v>
      </c>
      <c r="Y1456" s="46" t="s">
        <v>162</v>
      </c>
      <c r="Z1456" s="46" t="s">
        <v>162</v>
      </c>
      <c r="AA1456" s="46">
        <v>3.7999999999999999E-2</v>
      </c>
      <c r="AB1456" s="46">
        <v>5.8999999999999997E-2</v>
      </c>
      <c r="AC1456" s="46"/>
    </row>
    <row r="1457" spans="1:29" x14ac:dyDescent="0.25">
      <c r="A1457" s="98" t="s">
        <v>3934</v>
      </c>
      <c r="B1457" s="46">
        <v>8.4878048780487811E-2</v>
      </c>
      <c r="C1457" s="46">
        <v>0.24585365853658536</v>
      </c>
      <c r="D1457" s="46">
        <v>0.26471544715447154</v>
      </c>
      <c r="E1457" s="46">
        <v>8.9105691056910574E-2</v>
      </c>
      <c r="F1457" s="46">
        <v>3.4146341463414637E-2</v>
      </c>
      <c r="G1457" s="46">
        <v>0.2367479674796748</v>
      </c>
      <c r="H1457" s="46">
        <v>7.8048780487804878E-3</v>
      </c>
      <c r="I1457" s="46">
        <v>3.6747967479674799E-2</v>
      </c>
      <c r="J1457" s="46">
        <v>1.0000000000000002</v>
      </c>
      <c r="K1457" s="98">
        <v>3075</v>
      </c>
      <c r="L1457" s="98"/>
      <c r="M1457" s="98">
        <v>7.5999999999999998E-2</v>
      </c>
      <c r="N1457" s="98">
        <v>9.5000000000000001E-2</v>
      </c>
      <c r="O1457" s="46">
        <v>0.23100000000000001</v>
      </c>
      <c r="P1457" s="46">
        <v>0.26100000000000001</v>
      </c>
      <c r="Q1457" s="46">
        <v>0.249</v>
      </c>
      <c r="R1457" s="46">
        <v>0.28100000000000003</v>
      </c>
      <c r="S1457" s="46">
        <v>0.08</v>
      </c>
      <c r="T1457" s="46">
        <v>0.1</v>
      </c>
      <c r="U1457" s="46">
        <v>2.8000000000000001E-2</v>
      </c>
      <c r="V1457" s="46">
        <v>4.1000000000000002E-2</v>
      </c>
      <c r="W1457" s="46">
        <v>0.222</v>
      </c>
      <c r="X1457" s="46">
        <v>0.252</v>
      </c>
      <c r="Y1457" s="46">
        <v>5.0000000000000001E-3</v>
      </c>
      <c r="Z1457" s="46">
        <v>1.2E-2</v>
      </c>
      <c r="AA1457" s="46">
        <v>3.1E-2</v>
      </c>
      <c r="AB1457" s="46">
        <v>4.3999999999999997E-2</v>
      </c>
      <c r="AC1457" s="46"/>
    </row>
    <row r="1458" spans="1:29" x14ac:dyDescent="0.25">
      <c r="A1458" s="98" t="s">
        <v>3935</v>
      </c>
      <c r="B1458" s="46">
        <v>0.28055848261327715</v>
      </c>
      <c r="C1458" s="46">
        <v>0.47655426765015807</v>
      </c>
      <c r="D1458" s="46">
        <v>0.11880927291886197</v>
      </c>
      <c r="E1458" s="46">
        <v>2.2655426765015807E-2</v>
      </c>
      <c r="F1458" s="46">
        <v>5.2687038988408848E-4</v>
      </c>
      <c r="G1458" s="46">
        <v>3.5827186512118019E-2</v>
      </c>
      <c r="H1458" s="46">
        <v>6.8493150684931503E-3</v>
      </c>
      <c r="I1458" s="46">
        <v>5.8219178082191778E-2</v>
      </c>
      <c r="J1458" s="46">
        <v>1</v>
      </c>
      <c r="K1458" s="98">
        <v>3796</v>
      </c>
      <c r="L1458" s="98"/>
      <c r="M1458" s="98">
        <v>0.26600000000000001</v>
      </c>
      <c r="N1458" s="98">
        <v>0.29499999999999998</v>
      </c>
      <c r="O1458" s="46">
        <v>0.46100000000000002</v>
      </c>
      <c r="P1458" s="46">
        <v>0.49199999999999999</v>
      </c>
      <c r="Q1458" s="46">
        <v>0.109</v>
      </c>
      <c r="R1458" s="46">
        <v>0.129</v>
      </c>
      <c r="S1458" s="46">
        <v>1.7999999999999999E-2</v>
      </c>
      <c r="T1458" s="46">
        <v>2.8000000000000001E-2</v>
      </c>
      <c r="U1458" s="46">
        <v>0</v>
      </c>
      <c r="V1458" s="46">
        <v>2E-3</v>
      </c>
      <c r="W1458" s="46">
        <v>0.03</v>
      </c>
      <c r="X1458" s="46">
        <v>4.2000000000000003E-2</v>
      </c>
      <c r="Y1458" s="46">
        <v>5.0000000000000001E-3</v>
      </c>
      <c r="Z1458" s="46">
        <v>0.01</v>
      </c>
      <c r="AA1458" s="46">
        <v>5.0999999999999997E-2</v>
      </c>
      <c r="AB1458" s="46">
        <v>6.6000000000000003E-2</v>
      </c>
      <c r="AC1458" s="46"/>
    </row>
    <row r="1459" spans="1:29" x14ac:dyDescent="0.25">
      <c r="A1459" s="98" t="s">
        <v>3936</v>
      </c>
      <c r="B1459" s="46" t="s">
        <v>162</v>
      </c>
      <c r="C1459" s="46">
        <v>0.21954022988505748</v>
      </c>
      <c r="D1459" s="46">
        <v>0.24636015325670499</v>
      </c>
      <c r="E1459" s="46">
        <v>9.6934865900383138E-2</v>
      </c>
      <c r="F1459" s="46">
        <v>2.4904214559386972E-2</v>
      </c>
      <c r="G1459" s="46">
        <v>0.36819923371647512</v>
      </c>
      <c r="H1459" s="46">
        <v>1.4559386973180077E-2</v>
      </c>
      <c r="I1459" s="46">
        <v>2.9501915708812259E-2</v>
      </c>
      <c r="J1459" s="46">
        <v>0.99999999999999989</v>
      </c>
      <c r="K1459" s="98">
        <v>2610</v>
      </c>
      <c r="L1459" s="98"/>
      <c r="M1459" s="98" t="s">
        <v>162</v>
      </c>
      <c r="N1459" s="98" t="s">
        <v>162</v>
      </c>
      <c r="O1459" s="46">
        <v>0.20399999999999999</v>
      </c>
      <c r="P1459" s="46">
        <v>0.23599999999999999</v>
      </c>
      <c r="Q1459" s="46">
        <v>0.23</v>
      </c>
      <c r="R1459" s="46">
        <v>0.26300000000000001</v>
      </c>
      <c r="S1459" s="46">
        <v>8.5999999999999993E-2</v>
      </c>
      <c r="T1459" s="46">
        <v>0.109</v>
      </c>
      <c r="U1459" s="46">
        <v>0.02</v>
      </c>
      <c r="V1459" s="46">
        <v>3.2000000000000001E-2</v>
      </c>
      <c r="W1459" s="46">
        <v>0.35</v>
      </c>
      <c r="X1459" s="46">
        <v>0.38700000000000001</v>
      </c>
      <c r="Y1459" s="46">
        <v>1.0999999999999999E-2</v>
      </c>
      <c r="Z1459" s="46">
        <v>0.02</v>
      </c>
      <c r="AA1459" s="46">
        <v>2.4E-2</v>
      </c>
      <c r="AB1459" s="46">
        <v>3.6999999999999998E-2</v>
      </c>
      <c r="AC1459" s="46"/>
    </row>
    <row r="1460" spans="1:29" x14ac:dyDescent="0.25">
      <c r="A1460" s="98" t="s">
        <v>3937</v>
      </c>
      <c r="B1460" s="46" t="s">
        <v>162</v>
      </c>
      <c r="C1460" s="46">
        <v>0.47600767754318618</v>
      </c>
      <c r="D1460" s="46">
        <v>0.32341650671785027</v>
      </c>
      <c r="E1460" s="46">
        <v>6.0460652591170824E-2</v>
      </c>
      <c r="F1460" s="46">
        <v>2.8790786948176585E-3</v>
      </c>
      <c r="G1460" s="46">
        <v>3.4548944337811902E-2</v>
      </c>
      <c r="H1460" s="46" t="s">
        <v>162</v>
      </c>
      <c r="I1460" s="46">
        <v>0.10268714011516315</v>
      </c>
      <c r="J1460" s="46">
        <v>0.99999999999999989</v>
      </c>
      <c r="K1460" s="98">
        <v>1042</v>
      </c>
      <c r="L1460" s="98"/>
      <c r="M1460" s="98" t="s">
        <v>162</v>
      </c>
      <c r="N1460" s="98" t="s">
        <v>162</v>
      </c>
      <c r="O1460" s="46">
        <v>0.44600000000000001</v>
      </c>
      <c r="P1460" s="46">
        <v>0.50600000000000001</v>
      </c>
      <c r="Q1460" s="46">
        <v>0.29599999999999999</v>
      </c>
      <c r="R1460" s="46">
        <v>0.35199999999999998</v>
      </c>
      <c r="S1460" s="46">
        <v>4.8000000000000001E-2</v>
      </c>
      <c r="T1460" s="46">
        <v>7.6999999999999999E-2</v>
      </c>
      <c r="U1460" s="46">
        <v>1E-3</v>
      </c>
      <c r="V1460" s="46">
        <v>8.0000000000000002E-3</v>
      </c>
      <c r="W1460" s="46">
        <v>2.5000000000000001E-2</v>
      </c>
      <c r="X1460" s="46">
        <v>4.7E-2</v>
      </c>
      <c r="Y1460" s="46" t="s">
        <v>162</v>
      </c>
      <c r="Z1460" s="46" t="s">
        <v>162</v>
      </c>
      <c r="AA1460" s="46">
        <v>8.5999999999999993E-2</v>
      </c>
      <c r="AB1460" s="46">
        <v>0.123</v>
      </c>
      <c r="AC1460" s="46"/>
    </row>
    <row r="1461" spans="1:29" x14ac:dyDescent="0.25">
      <c r="A1461" s="98" t="s">
        <v>3938</v>
      </c>
      <c r="B1461" s="46" t="s">
        <v>162</v>
      </c>
      <c r="C1461" s="46">
        <v>0.18770581778265641</v>
      </c>
      <c r="D1461" s="46">
        <v>0.3534577387486279</v>
      </c>
      <c r="E1461" s="46">
        <v>0.13282107574094401</v>
      </c>
      <c r="F1461" s="46">
        <v>2.5246981339187707E-2</v>
      </c>
      <c r="G1461" s="46">
        <v>0.23710208562019758</v>
      </c>
      <c r="H1461" s="46">
        <v>2.1953896816684962E-3</v>
      </c>
      <c r="I1461" s="46">
        <v>6.1470911086717893E-2</v>
      </c>
      <c r="J1461" s="46">
        <v>1</v>
      </c>
      <c r="K1461" s="98">
        <v>911</v>
      </c>
      <c r="L1461" s="98"/>
      <c r="M1461" s="98" t="s">
        <v>162</v>
      </c>
      <c r="N1461" s="98" t="s">
        <v>162</v>
      </c>
      <c r="O1461" s="46">
        <v>0.16400000000000001</v>
      </c>
      <c r="P1461" s="46">
        <v>0.214</v>
      </c>
      <c r="Q1461" s="46">
        <v>0.32300000000000001</v>
      </c>
      <c r="R1461" s="46">
        <v>0.38500000000000001</v>
      </c>
      <c r="S1461" s="46">
        <v>0.112</v>
      </c>
      <c r="T1461" s="46">
        <v>0.156</v>
      </c>
      <c r="U1461" s="46">
        <v>1.7000000000000001E-2</v>
      </c>
      <c r="V1461" s="46">
        <v>3.7999999999999999E-2</v>
      </c>
      <c r="W1461" s="46">
        <v>0.21099999999999999</v>
      </c>
      <c r="X1461" s="46">
        <v>0.26600000000000001</v>
      </c>
      <c r="Y1461" s="46">
        <v>1E-3</v>
      </c>
      <c r="Z1461" s="46">
        <v>8.0000000000000002E-3</v>
      </c>
      <c r="AA1461" s="46">
        <v>4.8000000000000001E-2</v>
      </c>
      <c r="AB1461" s="46">
        <v>7.9000000000000001E-2</v>
      </c>
      <c r="AC1461" s="46"/>
    </row>
    <row r="1462" spans="1:29" x14ac:dyDescent="0.25">
      <c r="A1462" s="98" t="s">
        <v>3939</v>
      </c>
      <c r="B1462" s="46" t="s">
        <v>162</v>
      </c>
      <c r="C1462" s="46">
        <v>0.38338658146964855</v>
      </c>
      <c r="D1462" s="46">
        <v>0.2012779552715655</v>
      </c>
      <c r="E1462" s="46">
        <v>8.6261980830670923E-2</v>
      </c>
      <c r="F1462" s="46">
        <v>9.5846645367412137E-2</v>
      </c>
      <c r="G1462" s="46">
        <v>0.18370607028753994</v>
      </c>
      <c r="H1462" s="46">
        <v>3.1948881789137379E-3</v>
      </c>
      <c r="I1462" s="46">
        <v>4.6325878594249199E-2</v>
      </c>
      <c r="J1462" s="46">
        <v>1</v>
      </c>
      <c r="K1462" s="98">
        <v>626</v>
      </c>
      <c r="L1462" s="98"/>
      <c r="M1462" s="98" t="s">
        <v>162</v>
      </c>
      <c r="N1462" s="98" t="s">
        <v>162</v>
      </c>
      <c r="O1462" s="46">
        <v>0.34599999999999997</v>
      </c>
      <c r="P1462" s="46">
        <v>0.42199999999999999</v>
      </c>
      <c r="Q1462" s="46">
        <v>0.17199999999999999</v>
      </c>
      <c r="R1462" s="46">
        <v>0.23400000000000001</v>
      </c>
      <c r="S1462" s="46">
        <v>6.7000000000000004E-2</v>
      </c>
      <c r="T1462" s="46">
        <v>0.111</v>
      </c>
      <c r="U1462" s="46">
        <v>7.4999999999999997E-2</v>
      </c>
      <c r="V1462" s="46">
        <v>0.121</v>
      </c>
      <c r="W1462" s="46">
        <v>0.155</v>
      </c>
      <c r="X1462" s="46">
        <v>0.216</v>
      </c>
      <c r="Y1462" s="46">
        <v>1E-3</v>
      </c>
      <c r="Z1462" s="46">
        <v>1.2E-2</v>
      </c>
      <c r="AA1462" s="46">
        <v>3.2000000000000001E-2</v>
      </c>
      <c r="AB1462" s="46">
        <v>6.6000000000000003E-2</v>
      </c>
      <c r="AC1462" s="46"/>
    </row>
    <row r="1463" spans="1:29" x14ac:dyDescent="0.25">
      <c r="A1463" s="98" t="s">
        <v>3940</v>
      </c>
      <c r="B1463" s="46" t="s">
        <v>162</v>
      </c>
      <c r="C1463" s="46">
        <v>0.11724137931034483</v>
      </c>
      <c r="D1463" s="46">
        <v>0.21379310344827587</v>
      </c>
      <c r="E1463" s="46">
        <v>0.10206896551724139</v>
      </c>
      <c r="F1463" s="46">
        <v>0.04</v>
      </c>
      <c r="G1463" s="46">
        <v>0.4593103448275862</v>
      </c>
      <c r="H1463" s="46">
        <v>1.9310344827586208E-2</v>
      </c>
      <c r="I1463" s="46">
        <v>4.8275862068965517E-2</v>
      </c>
      <c r="J1463" s="46">
        <v>0.99999999999999989</v>
      </c>
      <c r="K1463" s="98">
        <v>725</v>
      </c>
      <c r="L1463" s="98"/>
      <c r="M1463" s="98" t="s">
        <v>162</v>
      </c>
      <c r="N1463" s="98" t="s">
        <v>162</v>
      </c>
      <c r="O1463" s="46">
        <v>9.6000000000000002E-2</v>
      </c>
      <c r="P1463" s="46">
        <v>0.14299999999999999</v>
      </c>
      <c r="Q1463" s="46">
        <v>0.185</v>
      </c>
      <c r="R1463" s="46">
        <v>0.245</v>
      </c>
      <c r="S1463" s="46">
        <v>8.2000000000000003E-2</v>
      </c>
      <c r="T1463" s="46">
        <v>0.126</v>
      </c>
      <c r="U1463" s="46">
        <v>2.8000000000000001E-2</v>
      </c>
      <c r="V1463" s="46">
        <v>5.7000000000000002E-2</v>
      </c>
      <c r="W1463" s="46">
        <v>0.42299999999999999</v>
      </c>
      <c r="X1463" s="46">
        <v>0.496</v>
      </c>
      <c r="Y1463" s="46">
        <v>1.2E-2</v>
      </c>
      <c r="Z1463" s="46">
        <v>3.2000000000000001E-2</v>
      </c>
      <c r="AA1463" s="46">
        <v>3.5000000000000003E-2</v>
      </c>
      <c r="AB1463" s="46">
        <v>6.6000000000000003E-2</v>
      </c>
      <c r="AC1463" s="46"/>
    </row>
    <row r="1464" spans="1:29" x14ac:dyDescent="0.25">
      <c r="A1464" s="98" t="s">
        <v>3941</v>
      </c>
      <c r="B1464" s="46" t="s">
        <v>162</v>
      </c>
      <c r="C1464" s="46">
        <v>0.27649057769539698</v>
      </c>
      <c r="D1464" s="46">
        <v>0.48007414272474513</v>
      </c>
      <c r="E1464" s="46">
        <v>8.4955205437133141E-2</v>
      </c>
      <c r="F1464" s="46">
        <v>8.9589125733704044E-3</v>
      </c>
      <c r="G1464" s="46">
        <v>7.8776645041705284E-2</v>
      </c>
      <c r="H1464" s="46">
        <v>3.7071362372567192E-3</v>
      </c>
      <c r="I1464" s="46">
        <v>6.7037380290392343E-2</v>
      </c>
      <c r="J1464" s="46">
        <v>1</v>
      </c>
      <c r="K1464" s="98">
        <v>3237</v>
      </c>
      <c r="L1464" s="98"/>
      <c r="M1464" s="98" t="s">
        <v>162</v>
      </c>
      <c r="N1464" s="98" t="s">
        <v>162</v>
      </c>
      <c r="O1464" s="46">
        <v>0.26100000000000001</v>
      </c>
      <c r="P1464" s="46">
        <v>0.29199999999999998</v>
      </c>
      <c r="Q1464" s="46">
        <v>0.46300000000000002</v>
      </c>
      <c r="R1464" s="46">
        <v>0.497</v>
      </c>
      <c r="S1464" s="46">
        <v>7.5999999999999998E-2</v>
      </c>
      <c r="T1464" s="46">
        <v>9.5000000000000001E-2</v>
      </c>
      <c r="U1464" s="46">
        <v>6.0000000000000001E-3</v>
      </c>
      <c r="V1464" s="46">
        <v>1.2999999999999999E-2</v>
      </c>
      <c r="W1464" s="46">
        <v>7.0000000000000007E-2</v>
      </c>
      <c r="X1464" s="46">
        <v>8.8999999999999996E-2</v>
      </c>
      <c r="Y1464" s="46">
        <v>2E-3</v>
      </c>
      <c r="Z1464" s="46">
        <v>6.0000000000000001E-3</v>
      </c>
      <c r="AA1464" s="46">
        <v>5.8999999999999997E-2</v>
      </c>
      <c r="AB1464" s="46">
        <v>7.5999999999999998E-2</v>
      </c>
      <c r="AC1464" s="46"/>
    </row>
    <row r="1465" spans="1:29" x14ac:dyDescent="0.25">
      <c r="A1465" s="98" t="s">
        <v>3942</v>
      </c>
      <c r="B1465" s="46" t="s">
        <v>162</v>
      </c>
      <c r="C1465" s="46">
        <v>0.36948529411764708</v>
      </c>
      <c r="D1465" s="46">
        <v>0.37316176470588236</v>
      </c>
      <c r="E1465" s="46">
        <v>9.9264705882352935E-2</v>
      </c>
      <c r="F1465" s="46">
        <v>9.1911764705882356E-3</v>
      </c>
      <c r="G1465" s="46">
        <v>9.1911764705882359E-2</v>
      </c>
      <c r="H1465" s="46">
        <v>7.3529411764705881E-3</v>
      </c>
      <c r="I1465" s="46">
        <v>4.9632352941176468E-2</v>
      </c>
      <c r="J1465" s="46">
        <v>1</v>
      </c>
      <c r="K1465" s="98">
        <v>544</v>
      </c>
      <c r="L1465" s="98"/>
      <c r="M1465" s="98" t="s">
        <v>162</v>
      </c>
      <c r="N1465" s="98" t="s">
        <v>162</v>
      </c>
      <c r="O1465" s="46">
        <v>0.33</v>
      </c>
      <c r="P1465" s="46">
        <v>0.41099999999999998</v>
      </c>
      <c r="Q1465" s="46">
        <v>0.33400000000000002</v>
      </c>
      <c r="R1465" s="46">
        <v>0.41499999999999998</v>
      </c>
      <c r="S1465" s="46">
        <v>7.6999999999999999E-2</v>
      </c>
      <c r="T1465" s="46">
        <v>0.127</v>
      </c>
      <c r="U1465" s="46">
        <v>4.0000000000000001E-3</v>
      </c>
      <c r="V1465" s="46">
        <v>2.1000000000000001E-2</v>
      </c>
      <c r="W1465" s="46">
        <v>7.0000000000000007E-2</v>
      </c>
      <c r="X1465" s="46">
        <v>0.11899999999999999</v>
      </c>
      <c r="Y1465" s="46">
        <v>3.0000000000000001E-3</v>
      </c>
      <c r="Z1465" s="46">
        <v>1.9E-2</v>
      </c>
      <c r="AA1465" s="46">
        <v>3.4000000000000002E-2</v>
      </c>
      <c r="AB1465" s="46">
        <v>7.0999999999999994E-2</v>
      </c>
      <c r="AC1465" s="46"/>
    </row>
    <row r="1466" spans="1:29" x14ac:dyDescent="0.25">
      <c r="A1466" s="98" t="s">
        <v>3943</v>
      </c>
      <c r="B1466" s="46">
        <v>5.7346454021038343E-2</v>
      </c>
      <c r="C1466" s="46">
        <v>0.27451645741431963</v>
      </c>
      <c r="D1466" s="46">
        <v>0.28410247709535119</v>
      </c>
      <c r="E1466" s="46">
        <v>9.6369189005768574E-2</v>
      </c>
      <c r="F1466" s="46">
        <v>2.1717000339328132E-2</v>
      </c>
      <c r="G1466" s="46">
        <v>0.20728707159823551</v>
      </c>
      <c r="H1466" s="46">
        <v>7.5500508992195452E-3</v>
      </c>
      <c r="I1466" s="46">
        <v>5.1111299626739055E-2</v>
      </c>
      <c r="J1466" s="46">
        <v>1</v>
      </c>
      <c r="K1466" s="98">
        <v>23576</v>
      </c>
      <c r="L1466" s="98"/>
      <c r="M1466" s="98">
        <v>5.3999999999999999E-2</v>
      </c>
      <c r="N1466" s="98">
        <v>0.06</v>
      </c>
      <c r="O1466" s="46">
        <v>0.26900000000000002</v>
      </c>
      <c r="P1466" s="46">
        <v>0.28000000000000003</v>
      </c>
      <c r="Q1466" s="46">
        <v>0.27800000000000002</v>
      </c>
      <c r="R1466" s="46">
        <v>0.28999999999999998</v>
      </c>
      <c r="S1466" s="46">
        <v>9.2999999999999999E-2</v>
      </c>
      <c r="T1466" s="46">
        <v>0.1</v>
      </c>
      <c r="U1466" s="46">
        <v>0.02</v>
      </c>
      <c r="V1466" s="46">
        <v>2.4E-2</v>
      </c>
      <c r="W1466" s="46">
        <v>0.20200000000000001</v>
      </c>
      <c r="X1466" s="46">
        <v>0.21299999999999999</v>
      </c>
      <c r="Y1466" s="46">
        <v>7.0000000000000001E-3</v>
      </c>
      <c r="Z1466" s="46">
        <v>8.9999999999999993E-3</v>
      </c>
      <c r="AA1466" s="46">
        <v>4.8000000000000001E-2</v>
      </c>
      <c r="AB1466" s="46">
        <v>5.3999999999999999E-2</v>
      </c>
      <c r="AC1466" s="46"/>
    </row>
    <row r="1467" spans="1:29" x14ac:dyDescent="0.25">
      <c r="A1467" s="98" t="s">
        <v>3944</v>
      </c>
      <c r="B1467" s="46" t="s">
        <v>162</v>
      </c>
      <c r="C1467" s="46">
        <v>0.18646864686468648</v>
      </c>
      <c r="D1467" s="46">
        <v>0.30363036303630364</v>
      </c>
      <c r="E1467" s="46">
        <v>0.21287128712871287</v>
      </c>
      <c r="F1467" s="46">
        <v>1.65016501650165E-2</v>
      </c>
      <c r="G1467" s="46">
        <v>0.24092409240924093</v>
      </c>
      <c r="H1467" s="46">
        <v>8.2508250825082501E-3</v>
      </c>
      <c r="I1467" s="46">
        <v>3.1353135313531351E-2</v>
      </c>
      <c r="J1467" s="46">
        <v>1</v>
      </c>
      <c r="K1467" s="98">
        <v>606</v>
      </c>
      <c r="L1467" s="98"/>
      <c r="M1467" s="98" t="s">
        <v>162</v>
      </c>
      <c r="N1467" s="98" t="s">
        <v>162</v>
      </c>
      <c r="O1467" s="46">
        <v>0.157</v>
      </c>
      <c r="P1467" s="46">
        <v>0.219</v>
      </c>
      <c r="Q1467" s="46">
        <v>0.26800000000000002</v>
      </c>
      <c r="R1467" s="46">
        <v>0.34100000000000003</v>
      </c>
      <c r="S1467" s="46">
        <v>0.182</v>
      </c>
      <c r="T1467" s="46">
        <v>0.247</v>
      </c>
      <c r="U1467" s="46">
        <v>8.9999999999999993E-3</v>
      </c>
      <c r="V1467" s="46">
        <v>0.03</v>
      </c>
      <c r="W1467" s="46">
        <v>0.20899999999999999</v>
      </c>
      <c r="X1467" s="46">
        <v>0.27700000000000002</v>
      </c>
      <c r="Y1467" s="46">
        <v>4.0000000000000001E-3</v>
      </c>
      <c r="Z1467" s="46">
        <v>1.9E-2</v>
      </c>
      <c r="AA1467" s="46">
        <v>0.02</v>
      </c>
      <c r="AB1467" s="46">
        <v>4.8000000000000001E-2</v>
      </c>
      <c r="AC1467" s="46"/>
    </row>
    <row r="1468" spans="1:29" x14ac:dyDescent="0.25">
      <c r="A1468" s="98" t="s">
        <v>3945</v>
      </c>
      <c r="B1468" s="46" t="s">
        <v>162</v>
      </c>
      <c r="C1468" s="46">
        <v>0.37749120750293086</v>
      </c>
      <c r="D1468" s="46">
        <v>0.24501758499413834</v>
      </c>
      <c r="E1468" s="46">
        <v>0.15592028135990621</v>
      </c>
      <c r="F1468" s="46">
        <v>1.4067995310668231E-2</v>
      </c>
      <c r="G1468" s="46">
        <v>0.1817116060961313</v>
      </c>
      <c r="H1468" s="46">
        <v>1.1723329425556857E-3</v>
      </c>
      <c r="I1468" s="46">
        <v>2.4618991793669401E-2</v>
      </c>
      <c r="J1468" s="46">
        <v>1</v>
      </c>
      <c r="K1468" s="98">
        <v>853</v>
      </c>
      <c r="L1468" s="98"/>
      <c r="M1468" s="98" t="s">
        <v>162</v>
      </c>
      <c r="N1468" s="98" t="s">
        <v>162</v>
      </c>
      <c r="O1468" s="46">
        <v>0.34599999999999997</v>
      </c>
      <c r="P1468" s="46">
        <v>0.41099999999999998</v>
      </c>
      <c r="Q1468" s="46">
        <v>0.217</v>
      </c>
      <c r="R1468" s="46">
        <v>0.27500000000000002</v>
      </c>
      <c r="S1468" s="46">
        <v>0.13300000000000001</v>
      </c>
      <c r="T1468" s="46">
        <v>0.182</v>
      </c>
      <c r="U1468" s="46">
        <v>8.0000000000000002E-3</v>
      </c>
      <c r="V1468" s="46">
        <v>2.4E-2</v>
      </c>
      <c r="W1468" s="46">
        <v>0.157</v>
      </c>
      <c r="X1468" s="46">
        <v>0.20899999999999999</v>
      </c>
      <c r="Y1468" s="46">
        <v>0</v>
      </c>
      <c r="Z1468" s="46">
        <v>7.0000000000000001E-3</v>
      </c>
      <c r="AA1468" s="46">
        <v>1.6E-2</v>
      </c>
      <c r="AB1468" s="46">
        <v>3.6999999999999998E-2</v>
      </c>
      <c r="AC1468" s="46"/>
    </row>
    <row r="1469" spans="1:29" x14ac:dyDescent="0.25">
      <c r="A1469" s="98" t="s">
        <v>3946</v>
      </c>
      <c r="B1469" s="46" t="s">
        <v>162</v>
      </c>
      <c r="C1469" s="46">
        <v>0.11090573012939002</v>
      </c>
      <c r="D1469" s="46">
        <v>0.19408502772643252</v>
      </c>
      <c r="E1469" s="46">
        <v>9.4269870609981515E-2</v>
      </c>
      <c r="F1469" s="46">
        <v>1.2939001848428836E-2</v>
      </c>
      <c r="G1469" s="46">
        <v>0.52865064695009245</v>
      </c>
      <c r="H1469" s="46">
        <v>2.2181146025878003E-2</v>
      </c>
      <c r="I1469" s="46">
        <v>3.6968576709796676E-2</v>
      </c>
      <c r="J1469" s="46">
        <v>0.99999999999999989</v>
      </c>
      <c r="K1469" s="98">
        <v>541</v>
      </c>
      <c r="L1469" s="98"/>
      <c r="M1469" s="98" t="s">
        <v>162</v>
      </c>
      <c r="N1469" s="98" t="s">
        <v>162</v>
      </c>
      <c r="O1469" s="46">
        <v>8.6999999999999994E-2</v>
      </c>
      <c r="P1469" s="46">
        <v>0.14000000000000001</v>
      </c>
      <c r="Q1469" s="46">
        <v>0.16300000000000001</v>
      </c>
      <c r="R1469" s="46">
        <v>0.23</v>
      </c>
      <c r="S1469" s="46">
        <v>7.1999999999999995E-2</v>
      </c>
      <c r="T1469" s="46">
        <v>0.122</v>
      </c>
      <c r="U1469" s="46">
        <v>6.0000000000000001E-3</v>
      </c>
      <c r="V1469" s="46">
        <v>2.5999999999999999E-2</v>
      </c>
      <c r="W1469" s="46">
        <v>0.48699999999999999</v>
      </c>
      <c r="X1469" s="46">
        <v>0.56999999999999995</v>
      </c>
      <c r="Y1469" s="46">
        <v>1.2999999999999999E-2</v>
      </c>
      <c r="Z1469" s="46">
        <v>3.7999999999999999E-2</v>
      </c>
      <c r="AA1469" s="46">
        <v>2.4E-2</v>
      </c>
      <c r="AB1469" s="46">
        <v>5.6000000000000001E-2</v>
      </c>
      <c r="AC1469" s="46"/>
    </row>
    <row r="1470" spans="1:29" x14ac:dyDescent="0.25">
      <c r="A1470" s="98" t="s">
        <v>3947</v>
      </c>
      <c r="B1470" s="46">
        <v>0.22183622828784119</v>
      </c>
      <c r="C1470" s="46">
        <v>4.9627791563275434E-4</v>
      </c>
      <c r="D1470" s="46">
        <v>0.51315136476426804</v>
      </c>
      <c r="E1470" s="46">
        <v>0.22183622828784119</v>
      </c>
      <c r="F1470" s="46">
        <v>2.9776674937965261E-3</v>
      </c>
      <c r="G1470" s="46">
        <v>9.9255583126550868E-3</v>
      </c>
      <c r="H1470" s="46" t="s">
        <v>162</v>
      </c>
      <c r="I1470" s="46">
        <v>2.9776674937965261E-2</v>
      </c>
      <c r="J1470" s="46">
        <v>1.0000000000000002</v>
      </c>
      <c r="K1470" s="98">
        <v>2015</v>
      </c>
      <c r="L1470" s="98"/>
      <c r="M1470" s="98">
        <v>0.20399999999999999</v>
      </c>
      <c r="N1470" s="98">
        <v>0.24</v>
      </c>
      <c r="O1470" s="46">
        <v>0</v>
      </c>
      <c r="P1470" s="46">
        <v>3.0000000000000001E-3</v>
      </c>
      <c r="Q1470" s="46">
        <v>0.49099999999999999</v>
      </c>
      <c r="R1470" s="46">
        <v>0.53500000000000003</v>
      </c>
      <c r="S1470" s="46">
        <v>0.20399999999999999</v>
      </c>
      <c r="T1470" s="46">
        <v>0.24</v>
      </c>
      <c r="U1470" s="46">
        <v>1E-3</v>
      </c>
      <c r="V1470" s="46">
        <v>6.0000000000000001E-3</v>
      </c>
      <c r="W1470" s="46">
        <v>6.0000000000000001E-3</v>
      </c>
      <c r="X1470" s="46">
        <v>1.4999999999999999E-2</v>
      </c>
      <c r="Y1470" s="46" t="s">
        <v>162</v>
      </c>
      <c r="Z1470" s="46" t="s">
        <v>162</v>
      </c>
      <c r="AA1470" s="46">
        <v>2.3E-2</v>
      </c>
      <c r="AB1470" s="46">
        <v>3.7999999999999999E-2</v>
      </c>
      <c r="AC1470" s="46"/>
    </row>
    <row r="1471" spans="1:29" x14ac:dyDescent="0.25">
      <c r="A1471" s="98" t="s">
        <v>3948</v>
      </c>
      <c r="B1471" s="46">
        <v>9.4474663612940171E-2</v>
      </c>
      <c r="C1471" s="46">
        <v>0.30661322645290578</v>
      </c>
      <c r="D1471" s="46">
        <v>0.20154594904093903</v>
      </c>
      <c r="E1471" s="46">
        <v>7.9874033781849416E-2</v>
      </c>
      <c r="F1471" s="46">
        <v>3.7789865445176068E-2</v>
      </c>
      <c r="G1471" s="46">
        <v>0.24477526481534498</v>
      </c>
      <c r="H1471" s="46">
        <v>5.4394503292298883E-3</v>
      </c>
      <c r="I1471" s="46">
        <v>2.9487546521614658E-2</v>
      </c>
      <c r="J1471" s="46">
        <v>0.99999999999999989</v>
      </c>
      <c r="K1471" s="98">
        <v>3493</v>
      </c>
      <c r="L1471" s="98"/>
      <c r="M1471" s="98">
        <v>8.5000000000000006E-2</v>
      </c>
      <c r="N1471" s="98">
        <v>0.105</v>
      </c>
      <c r="O1471" s="46">
        <v>0.29199999999999998</v>
      </c>
      <c r="P1471" s="46">
        <v>0.32200000000000001</v>
      </c>
      <c r="Q1471" s="46">
        <v>0.189</v>
      </c>
      <c r="R1471" s="46">
        <v>0.215</v>
      </c>
      <c r="S1471" s="46">
        <v>7.0999999999999994E-2</v>
      </c>
      <c r="T1471" s="46">
        <v>8.8999999999999996E-2</v>
      </c>
      <c r="U1471" s="46">
        <v>3.2000000000000001E-2</v>
      </c>
      <c r="V1471" s="46">
        <v>4.4999999999999998E-2</v>
      </c>
      <c r="W1471" s="46">
        <v>0.23100000000000001</v>
      </c>
      <c r="X1471" s="46">
        <v>0.25900000000000001</v>
      </c>
      <c r="Y1471" s="46">
        <v>3.0000000000000001E-3</v>
      </c>
      <c r="Z1471" s="46">
        <v>8.0000000000000002E-3</v>
      </c>
      <c r="AA1471" s="46">
        <v>2.4E-2</v>
      </c>
      <c r="AB1471" s="46">
        <v>3.5999999999999997E-2</v>
      </c>
      <c r="AC1471" s="46"/>
    </row>
    <row r="1472" spans="1:29" x14ac:dyDescent="0.25">
      <c r="A1472" s="98" t="s">
        <v>3949</v>
      </c>
      <c r="B1472" s="46">
        <v>0.27575315840621961</v>
      </c>
      <c r="C1472" s="46">
        <v>0.52575315840621961</v>
      </c>
      <c r="D1472" s="46">
        <v>9.23226433430515E-2</v>
      </c>
      <c r="E1472" s="46">
        <v>3.134110787172012E-2</v>
      </c>
      <c r="F1472" s="46">
        <v>7.2886297376093293E-4</v>
      </c>
      <c r="G1472" s="46">
        <v>3.9601554907677354E-2</v>
      </c>
      <c r="H1472" s="46">
        <v>4.859086491739553E-3</v>
      </c>
      <c r="I1472" s="46">
        <v>2.9640427599611274E-2</v>
      </c>
      <c r="J1472" s="46">
        <v>1</v>
      </c>
      <c r="K1472" s="98">
        <v>4116</v>
      </c>
      <c r="L1472" s="98"/>
      <c r="M1472" s="98">
        <v>0.26200000000000001</v>
      </c>
      <c r="N1472" s="98">
        <v>0.28999999999999998</v>
      </c>
      <c r="O1472" s="46">
        <v>0.51</v>
      </c>
      <c r="P1472" s="46">
        <v>0.54100000000000004</v>
      </c>
      <c r="Q1472" s="46">
        <v>8.4000000000000005E-2</v>
      </c>
      <c r="R1472" s="46">
        <v>0.10199999999999999</v>
      </c>
      <c r="S1472" s="46">
        <v>2.5999999999999999E-2</v>
      </c>
      <c r="T1472" s="46">
        <v>3.6999999999999998E-2</v>
      </c>
      <c r="U1472" s="46">
        <v>0</v>
      </c>
      <c r="V1472" s="46">
        <v>2E-3</v>
      </c>
      <c r="W1472" s="46">
        <v>3.4000000000000002E-2</v>
      </c>
      <c r="X1472" s="46">
        <v>4.5999999999999999E-2</v>
      </c>
      <c r="Y1472" s="46">
        <v>3.0000000000000001E-3</v>
      </c>
      <c r="Z1472" s="46">
        <v>7.0000000000000001E-3</v>
      </c>
      <c r="AA1472" s="46">
        <v>2.5000000000000001E-2</v>
      </c>
      <c r="AB1472" s="46">
        <v>3.5000000000000003E-2</v>
      </c>
      <c r="AC1472" s="46"/>
    </row>
    <row r="1473" spans="1:29" x14ac:dyDescent="0.25">
      <c r="A1473" s="98" t="s">
        <v>3950</v>
      </c>
      <c r="B1473" s="46" t="s">
        <v>162</v>
      </c>
      <c r="C1473" s="46">
        <v>0.30470071017923572</v>
      </c>
      <c r="D1473" s="46">
        <v>0.20561379776800812</v>
      </c>
      <c r="E1473" s="46">
        <v>0.10043963476496449</v>
      </c>
      <c r="F1473" s="46">
        <v>1.2512681772066284E-2</v>
      </c>
      <c r="G1473" s="46">
        <v>0.34798782549881635</v>
      </c>
      <c r="H1473" s="46">
        <v>2.7054447074737909E-3</v>
      </c>
      <c r="I1473" s="46">
        <v>2.603990530943524E-2</v>
      </c>
      <c r="J1473" s="46">
        <v>1.0000000000000002</v>
      </c>
      <c r="K1473" s="98">
        <v>2957</v>
      </c>
      <c r="L1473" s="98"/>
      <c r="M1473" s="98" t="s">
        <v>162</v>
      </c>
      <c r="N1473" s="98" t="s">
        <v>162</v>
      </c>
      <c r="O1473" s="46">
        <v>0.28799999999999998</v>
      </c>
      <c r="P1473" s="46">
        <v>0.32200000000000001</v>
      </c>
      <c r="Q1473" s="46">
        <v>0.191</v>
      </c>
      <c r="R1473" s="46">
        <v>0.221</v>
      </c>
      <c r="S1473" s="46">
        <v>0.09</v>
      </c>
      <c r="T1473" s="46">
        <v>0.112</v>
      </c>
      <c r="U1473" s="46">
        <v>8.9999999999999993E-3</v>
      </c>
      <c r="V1473" s="46">
        <v>1.7000000000000001E-2</v>
      </c>
      <c r="W1473" s="46">
        <v>0.33100000000000002</v>
      </c>
      <c r="X1473" s="46">
        <v>0.36499999999999999</v>
      </c>
      <c r="Y1473" s="46">
        <v>1E-3</v>
      </c>
      <c r="Z1473" s="46">
        <v>5.0000000000000001E-3</v>
      </c>
      <c r="AA1473" s="46">
        <v>2.1000000000000001E-2</v>
      </c>
      <c r="AB1473" s="46">
        <v>3.2000000000000001E-2</v>
      </c>
      <c r="AC1473" s="46"/>
    </row>
    <row r="1474" spans="1:29" x14ac:dyDescent="0.25">
      <c r="A1474" s="98" t="s">
        <v>3951</v>
      </c>
      <c r="B1474" s="46" t="s">
        <v>162</v>
      </c>
      <c r="C1474" s="46">
        <v>0.50192455735180908</v>
      </c>
      <c r="D1474" s="46">
        <v>0.32024634334103158</v>
      </c>
      <c r="E1474" s="46">
        <v>7.3133179368745194E-2</v>
      </c>
      <c r="F1474" s="46">
        <v>6.1585835257890681E-3</v>
      </c>
      <c r="G1474" s="46">
        <v>2.3094688221709007E-2</v>
      </c>
      <c r="H1474" s="46" t="s">
        <v>162</v>
      </c>
      <c r="I1474" s="46">
        <v>7.544264819091609E-2</v>
      </c>
      <c r="J1474" s="46">
        <v>0.99999999999999989</v>
      </c>
      <c r="K1474" s="98">
        <v>1299</v>
      </c>
      <c r="L1474" s="98"/>
      <c r="M1474" s="98" t="s">
        <v>162</v>
      </c>
      <c r="N1474" s="98" t="s">
        <v>162</v>
      </c>
      <c r="O1474" s="46">
        <v>0.47499999999999998</v>
      </c>
      <c r="P1474" s="46">
        <v>0.52900000000000003</v>
      </c>
      <c r="Q1474" s="46">
        <v>0.29499999999999998</v>
      </c>
      <c r="R1474" s="46">
        <v>0.34599999999999997</v>
      </c>
      <c r="S1474" s="46">
        <v>0.06</v>
      </c>
      <c r="T1474" s="46">
        <v>8.8999999999999996E-2</v>
      </c>
      <c r="U1474" s="46">
        <v>3.0000000000000001E-3</v>
      </c>
      <c r="V1474" s="46">
        <v>1.2E-2</v>
      </c>
      <c r="W1474" s="46">
        <v>1.6E-2</v>
      </c>
      <c r="X1474" s="46">
        <v>3.3000000000000002E-2</v>
      </c>
      <c r="Y1474" s="46" t="s">
        <v>162</v>
      </c>
      <c r="Z1474" s="46" t="s">
        <v>162</v>
      </c>
      <c r="AA1474" s="46">
        <v>6.2E-2</v>
      </c>
      <c r="AB1474" s="46">
        <v>9.0999999999999998E-2</v>
      </c>
      <c r="AC1474" s="46"/>
    </row>
    <row r="1475" spans="1:29" x14ac:dyDescent="0.25">
      <c r="A1475" s="98" t="s">
        <v>3952</v>
      </c>
      <c r="B1475" s="46" t="s">
        <v>162</v>
      </c>
      <c r="C1475" s="46">
        <v>0.25439407955596671</v>
      </c>
      <c r="D1475" s="46">
        <v>0.32192414431082333</v>
      </c>
      <c r="E1475" s="46">
        <v>0.10823311748381129</v>
      </c>
      <c r="F1475" s="46">
        <v>2.2201665124884366E-2</v>
      </c>
      <c r="G1475" s="46">
        <v>0.26456984273820539</v>
      </c>
      <c r="H1475" s="46" t="s">
        <v>162</v>
      </c>
      <c r="I1475" s="46">
        <v>2.8677150786308975E-2</v>
      </c>
      <c r="J1475" s="46">
        <v>1.0000000000000002</v>
      </c>
      <c r="K1475" s="98">
        <v>1081</v>
      </c>
      <c r="L1475" s="98"/>
      <c r="M1475" s="98" t="s">
        <v>162</v>
      </c>
      <c r="N1475" s="98" t="s">
        <v>162</v>
      </c>
      <c r="O1475" s="46">
        <v>0.22900000000000001</v>
      </c>
      <c r="P1475" s="46">
        <v>0.28100000000000003</v>
      </c>
      <c r="Q1475" s="46">
        <v>0.29499999999999998</v>
      </c>
      <c r="R1475" s="46">
        <v>0.35</v>
      </c>
      <c r="S1475" s="46">
        <v>9.0999999999999998E-2</v>
      </c>
      <c r="T1475" s="46">
        <v>0.128</v>
      </c>
      <c r="U1475" s="46">
        <v>1.4999999999999999E-2</v>
      </c>
      <c r="V1475" s="46">
        <v>3.3000000000000002E-2</v>
      </c>
      <c r="W1475" s="46">
        <v>0.23899999999999999</v>
      </c>
      <c r="X1475" s="46">
        <v>0.29199999999999998</v>
      </c>
      <c r="Y1475" s="46" t="s">
        <v>162</v>
      </c>
      <c r="Z1475" s="46" t="s">
        <v>162</v>
      </c>
      <c r="AA1475" s="46">
        <v>0.02</v>
      </c>
      <c r="AB1475" s="46">
        <v>0.04</v>
      </c>
      <c r="AC1475" s="46"/>
    </row>
    <row r="1476" spans="1:29" x14ac:dyDescent="0.25">
      <c r="A1476" s="98" t="s">
        <v>3953</v>
      </c>
      <c r="B1476" s="46" t="s">
        <v>162</v>
      </c>
      <c r="C1476" s="46">
        <v>0.37650602409638556</v>
      </c>
      <c r="D1476" s="46">
        <v>0.17921686746987953</v>
      </c>
      <c r="E1476" s="46">
        <v>8.2831325301204822E-2</v>
      </c>
      <c r="F1476" s="46">
        <v>0.11746987951807229</v>
      </c>
      <c r="G1476" s="46">
        <v>0.21084337349397592</v>
      </c>
      <c r="H1476" s="46">
        <v>4.5180722891566263E-3</v>
      </c>
      <c r="I1476" s="46">
        <v>2.86144578313253E-2</v>
      </c>
      <c r="J1476" s="46">
        <v>1</v>
      </c>
      <c r="K1476" s="98">
        <v>664</v>
      </c>
      <c r="L1476" s="98"/>
      <c r="M1476" s="98" t="s">
        <v>162</v>
      </c>
      <c r="N1476" s="98" t="s">
        <v>162</v>
      </c>
      <c r="O1476" s="46">
        <v>0.34</v>
      </c>
      <c r="P1476" s="46">
        <v>0.41399999999999998</v>
      </c>
      <c r="Q1476" s="46">
        <v>0.152</v>
      </c>
      <c r="R1476" s="46">
        <v>0.21</v>
      </c>
      <c r="S1476" s="46">
        <v>6.4000000000000001E-2</v>
      </c>
      <c r="T1476" s="46">
        <v>0.106</v>
      </c>
      <c r="U1476" s="46">
        <v>9.5000000000000001E-2</v>
      </c>
      <c r="V1476" s="46">
        <v>0.14399999999999999</v>
      </c>
      <c r="W1476" s="46">
        <v>0.182</v>
      </c>
      <c r="X1476" s="46">
        <v>0.24299999999999999</v>
      </c>
      <c r="Y1476" s="46">
        <v>2E-3</v>
      </c>
      <c r="Z1476" s="46">
        <v>1.2999999999999999E-2</v>
      </c>
      <c r="AA1476" s="46">
        <v>1.7999999999999999E-2</v>
      </c>
      <c r="AB1476" s="46">
        <v>4.3999999999999997E-2</v>
      </c>
      <c r="AC1476" s="46"/>
    </row>
    <row r="1477" spans="1:29" x14ac:dyDescent="0.25">
      <c r="A1477" s="98" t="s">
        <v>3954</v>
      </c>
      <c r="B1477" s="46" t="s">
        <v>162</v>
      </c>
      <c r="C1477" s="46">
        <v>0.15494978479196556</v>
      </c>
      <c r="D1477" s="46">
        <v>0.2109038737446198</v>
      </c>
      <c r="E1477" s="46">
        <v>0.11764705882352941</v>
      </c>
      <c r="F1477" s="46">
        <v>2.8694404591104734E-2</v>
      </c>
      <c r="G1477" s="46">
        <v>0.45050215208034433</v>
      </c>
      <c r="H1477" s="46">
        <v>1.2912482065997131E-2</v>
      </c>
      <c r="I1477" s="46">
        <v>2.4390243902439025E-2</v>
      </c>
      <c r="J1477" s="46">
        <v>1</v>
      </c>
      <c r="K1477" s="98">
        <v>697</v>
      </c>
      <c r="L1477" s="98"/>
      <c r="M1477" s="98" t="s">
        <v>162</v>
      </c>
      <c r="N1477" s="98" t="s">
        <v>162</v>
      </c>
      <c r="O1477" s="46">
        <v>0.13</v>
      </c>
      <c r="P1477" s="46">
        <v>0.184</v>
      </c>
      <c r="Q1477" s="46">
        <v>0.182</v>
      </c>
      <c r="R1477" s="46">
        <v>0.24299999999999999</v>
      </c>
      <c r="S1477" s="46">
        <v>9.6000000000000002E-2</v>
      </c>
      <c r="T1477" s="46">
        <v>0.14399999999999999</v>
      </c>
      <c r="U1477" s="46">
        <v>1.9E-2</v>
      </c>
      <c r="V1477" s="46">
        <v>4.3999999999999997E-2</v>
      </c>
      <c r="W1477" s="46">
        <v>0.41399999999999998</v>
      </c>
      <c r="X1477" s="46">
        <v>0.48799999999999999</v>
      </c>
      <c r="Y1477" s="46">
        <v>7.0000000000000001E-3</v>
      </c>
      <c r="Z1477" s="46">
        <v>2.4E-2</v>
      </c>
      <c r="AA1477" s="46">
        <v>1.4999999999999999E-2</v>
      </c>
      <c r="AB1477" s="46">
        <v>3.9E-2</v>
      </c>
      <c r="AC1477" s="46"/>
    </row>
    <row r="1478" spans="1:29" x14ac:dyDescent="0.25">
      <c r="A1478" s="98" t="s">
        <v>3955</v>
      </c>
      <c r="B1478" s="46" t="s">
        <v>162</v>
      </c>
      <c r="C1478" s="46">
        <v>0.32899973467763333</v>
      </c>
      <c r="D1478" s="46">
        <v>0.3881666224462722</v>
      </c>
      <c r="E1478" s="46">
        <v>0.12125232157070841</v>
      </c>
      <c r="F1478" s="46">
        <v>1.7245953833908197E-2</v>
      </c>
      <c r="G1478" s="46">
        <v>9.3924117803130799E-2</v>
      </c>
      <c r="H1478" s="46">
        <v>1.3266118333775537E-3</v>
      </c>
      <c r="I1478" s="46">
        <v>4.908463783496949E-2</v>
      </c>
      <c r="J1478" s="46">
        <v>1</v>
      </c>
      <c r="K1478" s="98">
        <v>3769</v>
      </c>
      <c r="L1478" s="98"/>
      <c r="M1478" s="98" t="s">
        <v>162</v>
      </c>
      <c r="N1478" s="98" t="s">
        <v>162</v>
      </c>
      <c r="O1478" s="46">
        <v>0.314</v>
      </c>
      <c r="P1478" s="46">
        <v>0.34399999999999997</v>
      </c>
      <c r="Q1478" s="46">
        <v>0.373</v>
      </c>
      <c r="R1478" s="46">
        <v>0.40400000000000003</v>
      </c>
      <c r="S1478" s="46">
        <v>0.111</v>
      </c>
      <c r="T1478" s="46">
        <v>0.13200000000000001</v>
      </c>
      <c r="U1478" s="46">
        <v>1.4E-2</v>
      </c>
      <c r="V1478" s="46">
        <v>2.1999999999999999E-2</v>
      </c>
      <c r="W1478" s="46">
        <v>8.5000000000000006E-2</v>
      </c>
      <c r="X1478" s="46">
        <v>0.104</v>
      </c>
      <c r="Y1478" s="46">
        <v>1E-3</v>
      </c>
      <c r="Z1478" s="46">
        <v>3.0000000000000001E-3</v>
      </c>
      <c r="AA1478" s="46">
        <v>4.2999999999999997E-2</v>
      </c>
      <c r="AB1478" s="46">
        <v>5.6000000000000001E-2</v>
      </c>
      <c r="AC1478" s="46"/>
    </row>
    <row r="1479" spans="1:29" x14ac:dyDescent="0.25">
      <c r="A1479" s="98" t="s">
        <v>3956</v>
      </c>
      <c r="B1479" s="46" t="s">
        <v>162</v>
      </c>
      <c r="C1479" s="46">
        <v>0.52907801418439715</v>
      </c>
      <c r="D1479" s="46">
        <v>0.30212765957446808</v>
      </c>
      <c r="E1479" s="46">
        <v>5.6737588652482268E-2</v>
      </c>
      <c r="F1479" s="46">
        <v>7.0921985815602835E-3</v>
      </c>
      <c r="G1479" s="46">
        <v>8.3687943262411343E-2</v>
      </c>
      <c r="H1479" s="46">
        <v>2.8368794326241137E-3</v>
      </c>
      <c r="I1479" s="46">
        <v>1.8439716312056736E-2</v>
      </c>
      <c r="J1479" s="46">
        <v>1</v>
      </c>
      <c r="K1479" s="98">
        <v>705</v>
      </c>
      <c r="L1479" s="98"/>
      <c r="M1479" s="98" t="s">
        <v>162</v>
      </c>
      <c r="N1479" s="98" t="s">
        <v>162</v>
      </c>
      <c r="O1479" s="46">
        <v>0.49199999999999999</v>
      </c>
      <c r="P1479" s="46">
        <v>0.56599999999999995</v>
      </c>
      <c r="Q1479" s="46">
        <v>0.26900000000000002</v>
      </c>
      <c r="R1479" s="46">
        <v>0.33700000000000002</v>
      </c>
      <c r="S1479" s="46">
        <v>4.2000000000000003E-2</v>
      </c>
      <c r="T1479" s="46">
        <v>7.5999999999999998E-2</v>
      </c>
      <c r="U1479" s="46">
        <v>3.0000000000000001E-3</v>
      </c>
      <c r="V1479" s="46">
        <v>1.6E-2</v>
      </c>
      <c r="W1479" s="46">
        <v>6.5000000000000002E-2</v>
      </c>
      <c r="X1479" s="46">
        <v>0.106</v>
      </c>
      <c r="Y1479" s="46">
        <v>1E-3</v>
      </c>
      <c r="Z1479" s="46">
        <v>0.01</v>
      </c>
      <c r="AA1479" s="46">
        <v>1.0999999999999999E-2</v>
      </c>
      <c r="AB1479" s="46">
        <v>3.1E-2</v>
      </c>
      <c r="AC1479" s="46"/>
    </row>
    <row r="1480" spans="1:29" x14ac:dyDescent="0.25">
      <c r="A1480" s="98" t="s">
        <v>3957</v>
      </c>
      <c r="B1480" s="46">
        <v>5.7286432160804021E-2</v>
      </c>
      <c r="C1480" s="46">
        <v>0.33005769588684164</v>
      </c>
      <c r="D1480" s="46">
        <v>0.24645449469570072</v>
      </c>
      <c r="E1480" s="46">
        <v>9.9906942117997388E-2</v>
      </c>
      <c r="F1480" s="46">
        <v>2.0882188721384701E-2</v>
      </c>
      <c r="G1480" s="46">
        <v>0.20774241578261679</v>
      </c>
      <c r="H1480" s="46">
        <v>4.0573236553136053E-3</v>
      </c>
      <c r="I1480" s="46">
        <v>3.361250697934115E-2</v>
      </c>
      <c r="J1480" s="46">
        <v>1</v>
      </c>
      <c r="K1480" s="98">
        <v>26865</v>
      </c>
      <c r="L1480" s="98"/>
      <c r="M1480" s="98">
        <v>5.5E-2</v>
      </c>
      <c r="N1480" s="98">
        <v>0.06</v>
      </c>
      <c r="O1480" s="46">
        <v>0.32400000000000001</v>
      </c>
      <c r="P1480" s="46">
        <v>0.33600000000000002</v>
      </c>
      <c r="Q1480" s="46">
        <v>0.24099999999999999</v>
      </c>
      <c r="R1480" s="46">
        <v>0.252</v>
      </c>
      <c r="S1480" s="46">
        <v>9.6000000000000002E-2</v>
      </c>
      <c r="T1480" s="46">
        <v>0.104</v>
      </c>
      <c r="U1480" s="46">
        <v>1.9E-2</v>
      </c>
      <c r="V1480" s="46">
        <v>2.3E-2</v>
      </c>
      <c r="W1480" s="46">
        <v>0.20300000000000001</v>
      </c>
      <c r="X1480" s="46">
        <v>0.21299999999999999</v>
      </c>
      <c r="Y1480" s="46">
        <v>3.0000000000000001E-3</v>
      </c>
      <c r="Z1480" s="46">
        <v>5.0000000000000001E-3</v>
      </c>
      <c r="AA1480" s="46">
        <v>3.2000000000000001E-2</v>
      </c>
      <c r="AB1480" s="46">
        <v>3.5999999999999997E-2</v>
      </c>
      <c r="AC1480" s="46"/>
    </row>
    <row r="1481" spans="1:29" x14ac:dyDescent="0.25">
      <c r="A1481" s="98" t="s">
        <v>3958</v>
      </c>
      <c r="B1481" s="46" t="s">
        <v>162</v>
      </c>
      <c r="C1481" s="46">
        <v>0.23789764868603042</v>
      </c>
      <c r="D1481" s="46">
        <v>0.27247579529737204</v>
      </c>
      <c r="E1481" s="46">
        <v>0.1715076071922545</v>
      </c>
      <c r="F1481" s="46">
        <v>6.9156293222683261E-3</v>
      </c>
      <c r="G1481" s="46">
        <v>0.27524204702627941</v>
      </c>
      <c r="H1481" s="46">
        <v>1.3831258644536654E-3</v>
      </c>
      <c r="I1481" s="46">
        <v>3.4578146611341634E-2</v>
      </c>
      <c r="J1481" s="46">
        <v>1</v>
      </c>
      <c r="K1481" s="98">
        <v>723</v>
      </c>
      <c r="L1481" s="98"/>
      <c r="M1481" s="98" t="s">
        <v>162</v>
      </c>
      <c r="N1481" s="98" t="s">
        <v>162</v>
      </c>
      <c r="O1481" s="46">
        <v>0.20799999999999999</v>
      </c>
      <c r="P1481" s="46">
        <v>0.27</v>
      </c>
      <c r="Q1481" s="46">
        <v>0.24099999999999999</v>
      </c>
      <c r="R1481" s="46">
        <v>0.30599999999999999</v>
      </c>
      <c r="S1481" s="46">
        <v>0.14599999999999999</v>
      </c>
      <c r="T1481" s="46">
        <v>0.20100000000000001</v>
      </c>
      <c r="U1481" s="46">
        <v>3.0000000000000001E-3</v>
      </c>
      <c r="V1481" s="46">
        <v>1.6E-2</v>
      </c>
      <c r="W1481" s="46">
        <v>0.24399999999999999</v>
      </c>
      <c r="X1481" s="46">
        <v>0.309</v>
      </c>
      <c r="Y1481" s="46">
        <v>0</v>
      </c>
      <c r="Z1481" s="46">
        <v>8.0000000000000002E-3</v>
      </c>
      <c r="AA1481" s="46">
        <v>2.4E-2</v>
      </c>
      <c r="AB1481" s="46">
        <v>5.0999999999999997E-2</v>
      </c>
      <c r="AC1481" s="46"/>
    </row>
    <row r="1482" spans="1:29" x14ac:dyDescent="0.25">
      <c r="A1482" s="98" t="s">
        <v>3959</v>
      </c>
      <c r="B1482" s="46" t="s">
        <v>162</v>
      </c>
      <c r="C1482" s="46">
        <v>0.44585987261146498</v>
      </c>
      <c r="D1482" s="46">
        <v>0.1751592356687898</v>
      </c>
      <c r="E1482" s="46">
        <v>8.2802547770700632E-2</v>
      </c>
      <c r="F1482" s="46">
        <v>9.2356687898089165E-2</v>
      </c>
      <c r="G1482" s="46">
        <v>0.14331210191082802</v>
      </c>
      <c r="H1482" s="46">
        <v>3.1847133757961785E-3</v>
      </c>
      <c r="I1482" s="46">
        <v>5.7324840764331211E-2</v>
      </c>
      <c r="J1482" s="46">
        <v>0.99999999999999989</v>
      </c>
      <c r="K1482" s="98">
        <v>314</v>
      </c>
      <c r="L1482" s="98"/>
      <c r="M1482" s="98" t="s">
        <v>162</v>
      </c>
      <c r="N1482" s="98" t="s">
        <v>162</v>
      </c>
      <c r="O1482" s="46">
        <v>0.39200000000000002</v>
      </c>
      <c r="P1482" s="46">
        <v>0.501</v>
      </c>
      <c r="Q1482" s="46">
        <v>0.13700000000000001</v>
      </c>
      <c r="R1482" s="46">
        <v>0.221</v>
      </c>
      <c r="S1482" s="46">
        <v>5.7000000000000002E-2</v>
      </c>
      <c r="T1482" s="46">
        <v>0.11899999999999999</v>
      </c>
      <c r="U1482" s="46">
        <v>6.5000000000000002E-2</v>
      </c>
      <c r="V1482" s="46">
        <v>0.129</v>
      </c>
      <c r="W1482" s="46">
        <v>0.109</v>
      </c>
      <c r="X1482" s="46">
        <v>0.186</v>
      </c>
      <c r="Y1482" s="46">
        <v>1E-3</v>
      </c>
      <c r="Z1482" s="46">
        <v>1.7999999999999999E-2</v>
      </c>
      <c r="AA1482" s="46">
        <v>3.6999999999999998E-2</v>
      </c>
      <c r="AB1482" s="46">
        <v>8.8999999999999996E-2</v>
      </c>
      <c r="AC1482" s="46"/>
    </row>
    <row r="1483" spans="1:29" x14ac:dyDescent="0.25">
      <c r="A1483" s="98" t="s">
        <v>3960</v>
      </c>
      <c r="B1483" s="46" t="s">
        <v>162</v>
      </c>
      <c r="C1483" s="46">
        <v>6.9264069264069264E-2</v>
      </c>
      <c r="D1483" s="46">
        <v>0.22510822510822512</v>
      </c>
      <c r="E1483" s="46">
        <v>7.3593073593073599E-2</v>
      </c>
      <c r="F1483" s="46">
        <v>2.1645021645021644E-2</v>
      </c>
      <c r="G1483" s="46">
        <v>0.52813852813852813</v>
      </c>
      <c r="H1483" s="46">
        <v>2.1645021645021644E-2</v>
      </c>
      <c r="I1483" s="46">
        <v>6.0606060606060608E-2</v>
      </c>
      <c r="J1483" s="46">
        <v>1</v>
      </c>
      <c r="K1483" s="98">
        <v>231</v>
      </c>
      <c r="L1483" s="98"/>
      <c r="M1483" s="98" t="s">
        <v>162</v>
      </c>
      <c r="N1483" s="98" t="s">
        <v>162</v>
      </c>
      <c r="O1483" s="46">
        <v>4.2999999999999997E-2</v>
      </c>
      <c r="P1483" s="46">
        <v>0.11</v>
      </c>
      <c r="Q1483" s="46">
        <v>0.17599999999999999</v>
      </c>
      <c r="R1483" s="46">
        <v>0.28299999999999997</v>
      </c>
      <c r="S1483" s="46">
        <v>4.5999999999999999E-2</v>
      </c>
      <c r="T1483" s="46">
        <v>0.115</v>
      </c>
      <c r="U1483" s="46">
        <v>8.9999999999999993E-3</v>
      </c>
      <c r="V1483" s="46">
        <v>0.05</v>
      </c>
      <c r="W1483" s="46">
        <v>0.46400000000000002</v>
      </c>
      <c r="X1483" s="46">
        <v>0.59199999999999997</v>
      </c>
      <c r="Y1483" s="46">
        <v>8.9999999999999993E-3</v>
      </c>
      <c r="Z1483" s="46">
        <v>0.05</v>
      </c>
      <c r="AA1483" s="46">
        <v>3.5999999999999997E-2</v>
      </c>
      <c r="AB1483" s="46">
        <v>9.9000000000000005E-2</v>
      </c>
      <c r="AC1483" s="46"/>
    </row>
    <row r="1484" spans="1:29" x14ac:dyDescent="0.25">
      <c r="A1484" s="98" t="s">
        <v>3961</v>
      </c>
      <c r="B1484" s="46">
        <v>1.890359168241966E-2</v>
      </c>
      <c r="C1484" s="46" t="s">
        <v>162</v>
      </c>
      <c r="D1484" s="46">
        <v>0.72495274102079399</v>
      </c>
      <c r="E1484" s="46">
        <v>0.22117202268431002</v>
      </c>
      <c r="F1484" s="46">
        <v>4.725897920604915E-3</v>
      </c>
      <c r="G1484" s="46">
        <v>7.5614366729678641E-3</v>
      </c>
      <c r="H1484" s="46" t="s">
        <v>162</v>
      </c>
      <c r="I1484" s="46">
        <v>2.2684310018903593E-2</v>
      </c>
      <c r="J1484" s="46">
        <v>1</v>
      </c>
      <c r="K1484" s="98">
        <v>1058</v>
      </c>
      <c r="L1484" s="98"/>
      <c r="M1484" s="98">
        <v>1.2E-2</v>
      </c>
      <c r="N1484" s="98">
        <v>2.9000000000000001E-2</v>
      </c>
      <c r="O1484" s="46" t="s">
        <v>162</v>
      </c>
      <c r="P1484" s="46" t="s">
        <v>162</v>
      </c>
      <c r="Q1484" s="46">
        <v>0.69699999999999995</v>
      </c>
      <c r="R1484" s="46">
        <v>0.751</v>
      </c>
      <c r="S1484" s="46">
        <v>0.19700000000000001</v>
      </c>
      <c r="T1484" s="46">
        <v>0.247</v>
      </c>
      <c r="U1484" s="46">
        <v>2E-3</v>
      </c>
      <c r="V1484" s="46">
        <v>1.0999999999999999E-2</v>
      </c>
      <c r="W1484" s="46">
        <v>4.0000000000000001E-3</v>
      </c>
      <c r="X1484" s="46">
        <v>1.4999999999999999E-2</v>
      </c>
      <c r="Y1484" s="46" t="s">
        <v>162</v>
      </c>
      <c r="Z1484" s="46" t="s">
        <v>162</v>
      </c>
      <c r="AA1484" s="46">
        <v>1.4999999999999999E-2</v>
      </c>
      <c r="AB1484" s="46">
        <v>3.4000000000000002E-2</v>
      </c>
      <c r="AC1484" s="46"/>
    </row>
    <row r="1485" spans="1:29" x14ac:dyDescent="0.25">
      <c r="A1485" s="98" t="s">
        <v>3962</v>
      </c>
      <c r="B1485" s="46">
        <v>8.458961474036851E-2</v>
      </c>
      <c r="C1485" s="46">
        <v>0.23366834170854273</v>
      </c>
      <c r="D1485" s="46">
        <v>0.21691792294807369</v>
      </c>
      <c r="E1485" s="46">
        <v>0.11222780569514237</v>
      </c>
      <c r="F1485" s="46">
        <v>5.6113902847571187E-2</v>
      </c>
      <c r="G1485" s="46">
        <v>0.23869346733668342</v>
      </c>
      <c r="H1485" s="46">
        <v>2.5125628140703518E-3</v>
      </c>
      <c r="I1485" s="46">
        <v>5.5276381909547742E-2</v>
      </c>
      <c r="J1485" s="46">
        <v>1</v>
      </c>
      <c r="K1485" s="98">
        <v>1194</v>
      </c>
      <c r="L1485" s="98"/>
      <c r="M1485" s="98">
        <v>7.0000000000000007E-2</v>
      </c>
      <c r="N1485" s="98">
        <v>0.10199999999999999</v>
      </c>
      <c r="O1485" s="46">
        <v>0.21099999999999999</v>
      </c>
      <c r="P1485" s="46">
        <v>0.25900000000000001</v>
      </c>
      <c r="Q1485" s="46">
        <v>0.19400000000000001</v>
      </c>
      <c r="R1485" s="46">
        <v>0.24099999999999999</v>
      </c>
      <c r="S1485" s="46">
        <v>9.6000000000000002E-2</v>
      </c>
      <c r="T1485" s="46">
        <v>0.13100000000000001</v>
      </c>
      <c r="U1485" s="46">
        <v>4.3999999999999997E-2</v>
      </c>
      <c r="V1485" s="46">
        <v>7.0999999999999994E-2</v>
      </c>
      <c r="W1485" s="46">
        <v>0.215</v>
      </c>
      <c r="X1485" s="46">
        <v>0.26400000000000001</v>
      </c>
      <c r="Y1485" s="46">
        <v>1E-3</v>
      </c>
      <c r="Z1485" s="46">
        <v>7.0000000000000001E-3</v>
      </c>
      <c r="AA1485" s="46">
        <v>4.3999999999999997E-2</v>
      </c>
      <c r="AB1485" s="46">
        <v>7.0000000000000007E-2</v>
      </c>
      <c r="AC1485" s="46"/>
    </row>
    <row r="1486" spans="1:29" x14ac:dyDescent="0.25">
      <c r="A1486" s="98" t="s">
        <v>3963</v>
      </c>
      <c r="B1486" s="46">
        <v>0.3085234093637455</v>
      </c>
      <c r="C1486" s="46">
        <v>0.45138055222088835</v>
      </c>
      <c r="D1486" s="46">
        <v>0.10864345738295318</v>
      </c>
      <c r="E1486" s="46">
        <v>2.5810324129651861E-2</v>
      </c>
      <c r="F1486" s="46">
        <v>1.2004801920768306E-3</v>
      </c>
      <c r="G1486" s="46">
        <v>3.4813925570228089E-2</v>
      </c>
      <c r="H1486" s="46">
        <v>4.8019207683073226E-3</v>
      </c>
      <c r="I1486" s="46">
        <v>6.4825930372148857E-2</v>
      </c>
      <c r="J1486" s="46">
        <v>1.0000000000000002</v>
      </c>
      <c r="K1486" s="98">
        <v>1666</v>
      </c>
      <c r="L1486" s="98"/>
      <c r="M1486" s="98">
        <v>0.28699999999999998</v>
      </c>
      <c r="N1486" s="98">
        <v>0.33100000000000002</v>
      </c>
      <c r="O1486" s="46">
        <v>0.42799999999999999</v>
      </c>
      <c r="P1486" s="46">
        <v>0.47499999999999998</v>
      </c>
      <c r="Q1486" s="46">
        <v>9.5000000000000001E-2</v>
      </c>
      <c r="R1486" s="46">
        <v>0.124</v>
      </c>
      <c r="S1486" s="46">
        <v>1.9E-2</v>
      </c>
      <c r="T1486" s="46">
        <v>3.5000000000000003E-2</v>
      </c>
      <c r="U1486" s="46">
        <v>0</v>
      </c>
      <c r="V1486" s="46">
        <v>4.0000000000000001E-3</v>
      </c>
      <c r="W1486" s="46">
        <v>2.7E-2</v>
      </c>
      <c r="X1486" s="46">
        <v>4.4999999999999998E-2</v>
      </c>
      <c r="Y1486" s="46">
        <v>2E-3</v>
      </c>
      <c r="Z1486" s="46">
        <v>8.9999999999999993E-3</v>
      </c>
      <c r="AA1486" s="46">
        <v>5.3999999999999999E-2</v>
      </c>
      <c r="AB1486" s="46">
        <v>7.8E-2</v>
      </c>
      <c r="AC1486" s="46"/>
    </row>
    <row r="1487" spans="1:29" x14ac:dyDescent="0.25">
      <c r="A1487" s="98" t="s">
        <v>3964</v>
      </c>
      <c r="B1487" s="46" t="s">
        <v>162</v>
      </c>
      <c r="C1487" s="46">
        <v>0.25227043390514631</v>
      </c>
      <c r="D1487" s="46">
        <v>0.24318869828456105</v>
      </c>
      <c r="E1487" s="46">
        <v>0.12815338042381433</v>
      </c>
      <c r="F1487" s="46">
        <v>1.9172552976791119E-2</v>
      </c>
      <c r="G1487" s="46">
        <v>0.33198789101917253</v>
      </c>
      <c r="H1487" s="46">
        <v>2.0181634712411706E-3</v>
      </c>
      <c r="I1487" s="46">
        <v>2.3208879919273461E-2</v>
      </c>
      <c r="J1487" s="46">
        <v>1</v>
      </c>
      <c r="K1487" s="98">
        <v>991</v>
      </c>
      <c r="L1487" s="98"/>
      <c r="M1487" s="98" t="s">
        <v>162</v>
      </c>
      <c r="N1487" s="98" t="s">
        <v>162</v>
      </c>
      <c r="O1487" s="46">
        <v>0.22600000000000001</v>
      </c>
      <c r="P1487" s="46">
        <v>0.28000000000000003</v>
      </c>
      <c r="Q1487" s="46">
        <v>0.218</v>
      </c>
      <c r="R1487" s="46">
        <v>0.27100000000000002</v>
      </c>
      <c r="S1487" s="46">
        <v>0.109</v>
      </c>
      <c r="T1487" s="46">
        <v>0.15</v>
      </c>
      <c r="U1487" s="46">
        <v>1.2E-2</v>
      </c>
      <c r="V1487" s="46">
        <v>0.03</v>
      </c>
      <c r="W1487" s="46">
        <v>0.30299999999999999</v>
      </c>
      <c r="X1487" s="46">
        <v>0.36199999999999999</v>
      </c>
      <c r="Y1487" s="46">
        <v>1E-3</v>
      </c>
      <c r="Z1487" s="46">
        <v>7.0000000000000001E-3</v>
      </c>
      <c r="AA1487" s="46">
        <v>1.6E-2</v>
      </c>
      <c r="AB1487" s="46">
        <v>3.5000000000000003E-2</v>
      </c>
      <c r="AC1487" s="46"/>
    </row>
    <row r="1488" spans="1:29" x14ac:dyDescent="0.25">
      <c r="A1488" s="98" t="s">
        <v>3965</v>
      </c>
      <c r="B1488" s="46" t="s">
        <v>162</v>
      </c>
      <c r="C1488" s="46">
        <v>0.46608315098468273</v>
      </c>
      <c r="D1488" s="46">
        <v>0.37636761487964987</v>
      </c>
      <c r="E1488" s="46">
        <v>7.8774617067833702E-2</v>
      </c>
      <c r="F1488" s="46">
        <v>2.1881838074398249E-3</v>
      </c>
      <c r="G1488" s="46">
        <v>1.7505470459518599E-2</v>
      </c>
      <c r="H1488" s="46" t="s">
        <v>162</v>
      </c>
      <c r="I1488" s="46">
        <v>5.9080962800875277E-2</v>
      </c>
      <c r="J1488" s="46">
        <v>0.99999999999999989</v>
      </c>
      <c r="K1488" s="98">
        <v>457</v>
      </c>
      <c r="L1488" s="98"/>
      <c r="M1488" s="98" t="s">
        <v>162</v>
      </c>
      <c r="N1488" s="98" t="s">
        <v>162</v>
      </c>
      <c r="O1488" s="46">
        <v>0.42099999999999999</v>
      </c>
      <c r="P1488" s="46">
        <v>0.51200000000000001</v>
      </c>
      <c r="Q1488" s="46">
        <v>0.33300000000000002</v>
      </c>
      <c r="R1488" s="46">
        <v>0.42199999999999999</v>
      </c>
      <c r="S1488" s="46">
        <v>5.7000000000000002E-2</v>
      </c>
      <c r="T1488" s="46">
        <v>0.107</v>
      </c>
      <c r="U1488" s="46">
        <v>0</v>
      </c>
      <c r="V1488" s="46">
        <v>1.2E-2</v>
      </c>
      <c r="W1488" s="46">
        <v>8.9999999999999993E-3</v>
      </c>
      <c r="X1488" s="46">
        <v>3.4000000000000002E-2</v>
      </c>
      <c r="Y1488" s="46" t="s">
        <v>162</v>
      </c>
      <c r="Z1488" s="46" t="s">
        <v>162</v>
      </c>
      <c r="AA1488" s="46">
        <v>4.1000000000000002E-2</v>
      </c>
      <c r="AB1488" s="46">
        <v>8.5000000000000006E-2</v>
      </c>
      <c r="AC1488" s="46"/>
    </row>
    <row r="1489" spans="1:29" x14ac:dyDescent="0.25">
      <c r="A1489" s="98" t="s">
        <v>3966</v>
      </c>
      <c r="B1489" s="46" t="s">
        <v>162</v>
      </c>
      <c r="C1489" s="46">
        <v>0.20491803278688525</v>
      </c>
      <c r="D1489" s="46">
        <v>0.25683060109289618</v>
      </c>
      <c r="E1489" s="46">
        <v>0.16666666666666666</v>
      </c>
      <c r="F1489" s="46">
        <v>3.2786885245901641E-2</v>
      </c>
      <c r="G1489" s="46">
        <v>0.2896174863387978</v>
      </c>
      <c r="H1489" s="46" t="s">
        <v>162</v>
      </c>
      <c r="I1489" s="46">
        <v>4.9180327868852458E-2</v>
      </c>
      <c r="J1489" s="46">
        <v>1</v>
      </c>
      <c r="K1489" s="98">
        <v>366</v>
      </c>
      <c r="L1489" s="98"/>
      <c r="M1489" s="98" t="s">
        <v>162</v>
      </c>
      <c r="N1489" s="98" t="s">
        <v>162</v>
      </c>
      <c r="O1489" s="46">
        <v>0.16700000000000001</v>
      </c>
      <c r="P1489" s="46">
        <v>0.249</v>
      </c>
      <c r="Q1489" s="46">
        <v>0.215</v>
      </c>
      <c r="R1489" s="46">
        <v>0.30399999999999999</v>
      </c>
      <c r="S1489" s="46">
        <v>0.13200000000000001</v>
      </c>
      <c r="T1489" s="46">
        <v>0.20799999999999999</v>
      </c>
      <c r="U1489" s="46">
        <v>1.9E-2</v>
      </c>
      <c r="V1489" s="46">
        <v>5.6000000000000001E-2</v>
      </c>
      <c r="W1489" s="46">
        <v>0.246</v>
      </c>
      <c r="X1489" s="46">
        <v>0.33800000000000002</v>
      </c>
      <c r="Y1489" s="46" t="s">
        <v>162</v>
      </c>
      <c r="Z1489" s="46" t="s">
        <v>162</v>
      </c>
      <c r="AA1489" s="46">
        <v>3.1E-2</v>
      </c>
      <c r="AB1489" s="46">
        <v>7.5999999999999998E-2</v>
      </c>
      <c r="AC1489" s="46"/>
    </row>
    <row r="1490" spans="1:29" x14ac:dyDescent="0.25">
      <c r="A1490" s="98" t="s">
        <v>3967</v>
      </c>
      <c r="B1490" s="46" t="s">
        <v>162</v>
      </c>
      <c r="C1490" s="46">
        <v>0.3169642857142857</v>
      </c>
      <c r="D1490" s="46">
        <v>0.20535714285714285</v>
      </c>
      <c r="E1490" s="46">
        <v>7.1428571428571425E-2</v>
      </c>
      <c r="F1490" s="46">
        <v>0.13839285714285715</v>
      </c>
      <c r="G1490" s="46">
        <v>0.20982142857142858</v>
      </c>
      <c r="H1490" s="46" t="s">
        <v>162</v>
      </c>
      <c r="I1490" s="46">
        <v>5.8035714285714288E-2</v>
      </c>
      <c r="J1490" s="46">
        <v>1</v>
      </c>
      <c r="K1490" s="98">
        <v>224</v>
      </c>
      <c r="L1490" s="98"/>
      <c r="M1490" s="98" t="s">
        <v>162</v>
      </c>
      <c r="N1490" s="98" t="s">
        <v>162</v>
      </c>
      <c r="O1490" s="46">
        <v>0.26</v>
      </c>
      <c r="P1490" s="46">
        <v>0.38100000000000001</v>
      </c>
      <c r="Q1490" s="46">
        <v>0.158</v>
      </c>
      <c r="R1490" s="46">
        <v>0.26300000000000001</v>
      </c>
      <c r="S1490" s="46">
        <v>4.3999999999999997E-2</v>
      </c>
      <c r="T1490" s="46">
        <v>0.113</v>
      </c>
      <c r="U1490" s="46">
        <v>9.9000000000000005E-2</v>
      </c>
      <c r="V1490" s="46">
        <v>0.19</v>
      </c>
      <c r="W1490" s="46">
        <v>0.16200000000000001</v>
      </c>
      <c r="X1490" s="46">
        <v>0.26800000000000002</v>
      </c>
      <c r="Y1490" s="46" t="s">
        <v>162</v>
      </c>
      <c r="Z1490" s="46" t="s">
        <v>162</v>
      </c>
      <c r="AA1490" s="46">
        <v>3.4000000000000002E-2</v>
      </c>
      <c r="AB1490" s="46">
        <v>9.7000000000000003E-2</v>
      </c>
      <c r="AC1490" s="46"/>
    </row>
    <row r="1491" spans="1:29" x14ac:dyDescent="0.25">
      <c r="A1491" s="98" t="s">
        <v>3968</v>
      </c>
      <c r="B1491" s="46" t="s">
        <v>162</v>
      </c>
      <c r="C1491" s="46">
        <v>0.13405797101449277</v>
      </c>
      <c r="D1491" s="46">
        <v>0.19202898550724637</v>
      </c>
      <c r="E1491" s="46">
        <v>0.13405797101449277</v>
      </c>
      <c r="F1491" s="46">
        <v>2.8985507246376812E-2</v>
      </c>
      <c r="G1491" s="46">
        <v>0.47101449275362317</v>
      </c>
      <c r="H1491" s="46">
        <v>7.246376811594203E-3</v>
      </c>
      <c r="I1491" s="46">
        <v>3.2608695652173912E-2</v>
      </c>
      <c r="J1491" s="46">
        <v>1</v>
      </c>
      <c r="K1491" s="98">
        <v>276</v>
      </c>
      <c r="L1491" s="98"/>
      <c r="M1491" s="98" t="s">
        <v>162</v>
      </c>
      <c r="N1491" s="98" t="s">
        <v>162</v>
      </c>
      <c r="O1491" s="46">
        <v>9.9000000000000005E-2</v>
      </c>
      <c r="P1491" s="46">
        <v>0.17899999999999999</v>
      </c>
      <c r="Q1491" s="46">
        <v>0.15</v>
      </c>
      <c r="R1491" s="46">
        <v>0.24299999999999999</v>
      </c>
      <c r="S1491" s="46">
        <v>9.9000000000000005E-2</v>
      </c>
      <c r="T1491" s="46">
        <v>0.17899999999999999</v>
      </c>
      <c r="U1491" s="46">
        <v>1.4999999999999999E-2</v>
      </c>
      <c r="V1491" s="46">
        <v>5.6000000000000001E-2</v>
      </c>
      <c r="W1491" s="46">
        <v>0.41299999999999998</v>
      </c>
      <c r="X1491" s="46">
        <v>0.53</v>
      </c>
      <c r="Y1491" s="46">
        <v>2E-3</v>
      </c>
      <c r="Z1491" s="46">
        <v>2.5999999999999999E-2</v>
      </c>
      <c r="AA1491" s="46">
        <v>1.7000000000000001E-2</v>
      </c>
      <c r="AB1491" s="46">
        <v>6.0999999999999999E-2</v>
      </c>
      <c r="AC1491" s="46"/>
    </row>
    <row r="1492" spans="1:29" x14ac:dyDescent="0.25">
      <c r="A1492" s="98" t="s">
        <v>3969</v>
      </c>
      <c r="B1492" s="46" t="s">
        <v>162</v>
      </c>
      <c r="C1492" s="46">
        <v>0.37234042553191488</v>
      </c>
      <c r="D1492" s="46">
        <v>0.34878419452887538</v>
      </c>
      <c r="E1492" s="46">
        <v>0.13297872340425532</v>
      </c>
      <c r="F1492" s="46">
        <v>2.3556231003039513E-2</v>
      </c>
      <c r="G1492" s="46">
        <v>6.3829787234042548E-2</v>
      </c>
      <c r="H1492" s="46">
        <v>7.5987841945288754E-4</v>
      </c>
      <c r="I1492" s="46">
        <v>5.7750759878419454E-2</v>
      </c>
      <c r="J1492" s="46">
        <v>1</v>
      </c>
      <c r="K1492" s="98">
        <v>1316</v>
      </c>
      <c r="L1492" s="98"/>
      <c r="M1492" s="98" t="s">
        <v>162</v>
      </c>
      <c r="N1492" s="98" t="s">
        <v>162</v>
      </c>
      <c r="O1492" s="46">
        <v>0.34699999999999998</v>
      </c>
      <c r="P1492" s="46">
        <v>0.39900000000000002</v>
      </c>
      <c r="Q1492" s="46">
        <v>0.32400000000000001</v>
      </c>
      <c r="R1492" s="46">
        <v>0.375</v>
      </c>
      <c r="S1492" s="46">
        <v>0.11600000000000001</v>
      </c>
      <c r="T1492" s="46">
        <v>0.152</v>
      </c>
      <c r="U1492" s="46">
        <v>1.7000000000000001E-2</v>
      </c>
      <c r="V1492" s="46">
        <v>3.3000000000000002E-2</v>
      </c>
      <c r="W1492" s="46">
        <v>5.1999999999999998E-2</v>
      </c>
      <c r="X1492" s="46">
        <v>7.8E-2</v>
      </c>
      <c r="Y1492" s="46">
        <v>0</v>
      </c>
      <c r="Z1492" s="46">
        <v>4.0000000000000001E-3</v>
      </c>
      <c r="AA1492" s="46">
        <v>4.5999999999999999E-2</v>
      </c>
      <c r="AB1492" s="46">
        <v>7.1999999999999995E-2</v>
      </c>
      <c r="AC1492" s="46"/>
    </row>
    <row r="1493" spans="1:29" x14ac:dyDescent="0.25">
      <c r="A1493" s="98" t="s">
        <v>3970</v>
      </c>
      <c r="B1493" s="46" t="s">
        <v>162</v>
      </c>
      <c r="C1493" s="46">
        <v>0.41078838174273857</v>
      </c>
      <c r="D1493" s="46">
        <v>0.29045643153526973</v>
      </c>
      <c r="E1493" s="46">
        <v>0.13278008298755187</v>
      </c>
      <c r="F1493" s="46">
        <v>1.2448132780082987E-2</v>
      </c>
      <c r="G1493" s="46">
        <v>8.7136929460580909E-2</v>
      </c>
      <c r="H1493" s="46" t="s">
        <v>162</v>
      </c>
      <c r="I1493" s="46">
        <v>6.6390041493775934E-2</v>
      </c>
      <c r="J1493" s="46">
        <v>0.99999999999999989</v>
      </c>
      <c r="K1493" s="98">
        <v>241</v>
      </c>
      <c r="L1493" s="98"/>
      <c r="M1493" s="98" t="s">
        <v>162</v>
      </c>
      <c r="N1493" s="98" t="s">
        <v>162</v>
      </c>
      <c r="O1493" s="46">
        <v>0.35099999999999998</v>
      </c>
      <c r="P1493" s="46">
        <v>0.47399999999999998</v>
      </c>
      <c r="Q1493" s="46">
        <v>0.23699999999999999</v>
      </c>
      <c r="R1493" s="46">
        <v>0.35099999999999998</v>
      </c>
      <c r="S1493" s="46">
        <v>9.6000000000000002E-2</v>
      </c>
      <c r="T1493" s="46">
        <v>0.18099999999999999</v>
      </c>
      <c r="U1493" s="46">
        <v>4.0000000000000001E-3</v>
      </c>
      <c r="V1493" s="46">
        <v>3.5999999999999997E-2</v>
      </c>
      <c r="W1493" s="46">
        <v>5.8000000000000003E-2</v>
      </c>
      <c r="X1493" s="46">
        <v>0.13</v>
      </c>
      <c r="Y1493" s="46" t="s">
        <v>162</v>
      </c>
      <c r="Z1493" s="46" t="s">
        <v>162</v>
      </c>
      <c r="AA1493" s="46">
        <v>4.1000000000000002E-2</v>
      </c>
      <c r="AB1493" s="46">
        <v>0.105</v>
      </c>
      <c r="AC1493" s="46"/>
    </row>
    <row r="1494" spans="1:29" x14ac:dyDescent="0.25">
      <c r="A1494" s="98" t="s">
        <v>3971</v>
      </c>
      <c r="B1494" s="46">
        <v>6.6089287555418083E-2</v>
      </c>
      <c r="C1494" s="46">
        <v>0.29167955459325706</v>
      </c>
      <c r="D1494" s="46">
        <v>0.23827198680276318</v>
      </c>
      <c r="E1494" s="46">
        <v>0.12052788947314157</v>
      </c>
      <c r="F1494" s="46">
        <v>2.8147231673368387E-2</v>
      </c>
      <c r="G1494" s="46">
        <v>0.19940200020620683</v>
      </c>
      <c r="H1494" s="46">
        <v>3.4024126198577173E-3</v>
      </c>
      <c r="I1494" s="46">
        <v>5.2479637075987212E-2</v>
      </c>
      <c r="J1494" s="46">
        <v>1</v>
      </c>
      <c r="K1494" s="98">
        <v>9699</v>
      </c>
      <c r="L1494" s="98"/>
      <c r="M1494" s="98">
        <v>6.0999999999999999E-2</v>
      </c>
      <c r="N1494" s="98">
        <v>7.0999999999999994E-2</v>
      </c>
      <c r="O1494" s="46">
        <v>0.28299999999999997</v>
      </c>
      <c r="P1494" s="46">
        <v>0.30099999999999999</v>
      </c>
      <c r="Q1494" s="46">
        <v>0.23</v>
      </c>
      <c r="R1494" s="46">
        <v>0.247</v>
      </c>
      <c r="S1494" s="46">
        <v>0.114</v>
      </c>
      <c r="T1494" s="46">
        <v>0.127</v>
      </c>
      <c r="U1494" s="46">
        <v>2.5000000000000001E-2</v>
      </c>
      <c r="V1494" s="46">
        <v>3.2000000000000001E-2</v>
      </c>
      <c r="W1494" s="46">
        <v>0.192</v>
      </c>
      <c r="X1494" s="46">
        <v>0.20699999999999999</v>
      </c>
      <c r="Y1494" s="46">
        <v>2E-3</v>
      </c>
      <c r="Z1494" s="46">
        <v>5.0000000000000001E-3</v>
      </c>
      <c r="AA1494" s="46">
        <v>4.8000000000000001E-2</v>
      </c>
      <c r="AB1494" s="46">
        <v>5.7000000000000002E-2</v>
      </c>
      <c r="AC1494" s="46"/>
    </row>
    <row r="1495" spans="1:29" x14ac:dyDescent="0.25">
      <c r="A1495" s="98" t="s">
        <v>3972</v>
      </c>
      <c r="B1495" s="46" t="s">
        <v>162</v>
      </c>
      <c r="C1495" s="46">
        <v>0.22222222222222221</v>
      </c>
      <c r="D1495" s="46">
        <v>0.29777777777777775</v>
      </c>
      <c r="E1495" s="46">
        <v>0.21777777777777776</v>
      </c>
      <c r="F1495" s="46">
        <v>8.8888888888888889E-3</v>
      </c>
      <c r="G1495" s="46">
        <v>0.21333333333333335</v>
      </c>
      <c r="H1495" s="46" t="s">
        <v>162</v>
      </c>
      <c r="I1495" s="46">
        <v>0.04</v>
      </c>
      <c r="J1495" s="46">
        <v>1</v>
      </c>
      <c r="K1495" s="98">
        <v>225</v>
      </c>
      <c r="L1495" s="98"/>
      <c r="M1495" s="98" t="s">
        <v>162</v>
      </c>
      <c r="N1495" s="98" t="s">
        <v>162</v>
      </c>
      <c r="O1495" s="46">
        <v>0.17299999999999999</v>
      </c>
      <c r="P1495" s="46">
        <v>0.28100000000000003</v>
      </c>
      <c r="Q1495" s="46">
        <v>0.24199999999999999</v>
      </c>
      <c r="R1495" s="46">
        <v>0.36099999999999999</v>
      </c>
      <c r="S1495" s="46">
        <v>0.16900000000000001</v>
      </c>
      <c r="T1495" s="46">
        <v>0.27600000000000002</v>
      </c>
      <c r="U1495" s="46">
        <v>2E-3</v>
      </c>
      <c r="V1495" s="46">
        <v>3.2000000000000001E-2</v>
      </c>
      <c r="W1495" s="46">
        <v>0.16500000000000001</v>
      </c>
      <c r="X1495" s="46">
        <v>0.27100000000000002</v>
      </c>
      <c r="Y1495" s="46" t="s">
        <v>162</v>
      </c>
      <c r="Z1495" s="46" t="s">
        <v>162</v>
      </c>
      <c r="AA1495" s="46">
        <v>2.1000000000000001E-2</v>
      </c>
      <c r="AB1495" s="46">
        <v>7.3999999999999996E-2</v>
      </c>
      <c r="AC1495" s="46"/>
    </row>
    <row r="1496" spans="1:29" x14ac:dyDescent="0.25">
      <c r="A1496" s="98" t="s">
        <v>3973</v>
      </c>
      <c r="B1496" s="46" t="s">
        <v>162</v>
      </c>
      <c r="C1496" s="46">
        <v>0.35654008438818563</v>
      </c>
      <c r="D1496" s="46">
        <v>0.25105485232067509</v>
      </c>
      <c r="E1496" s="46">
        <v>0.15400843881856541</v>
      </c>
      <c r="F1496" s="46">
        <v>2.9535864978902954E-2</v>
      </c>
      <c r="G1496" s="46">
        <v>0.16877637130801687</v>
      </c>
      <c r="H1496" s="46">
        <v>2.1097046413502108E-3</v>
      </c>
      <c r="I1496" s="46">
        <v>3.7974683544303799E-2</v>
      </c>
      <c r="J1496" s="46">
        <v>0.99999999999999989</v>
      </c>
      <c r="K1496" s="98">
        <v>474</v>
      </c>
      <c r="L1496" s="98"/>
      <c r="M1496" s="98" t="s">
        <v>162</v>
      </c>
      <c r="N1496" s="98" t="s">
        <v>162</v>
      </c>
      <c r="O1496" s="46">
        <v>0.315</v>
      </c>
      <c r="P1496" s="46">
        <v>0.40100000000000002</v>
      </c>
      <c r="Q1496" s="46">
        <v>0.214</v>
      </c>
      <c r="R1496" s="46">
        <v>0.29199999999999998</v>
      </c>
      <c r="S1496" s="46">
        <v>0.124</v>
      </c>
      <c r="T1496" s="46">
        <v>0.189</v>
      </c>
      <c r="U1496" s="46">
        <v>1.7999999999999999E-2</v>
      </c>
      <c r="V1496" s="46">
        <v>4.9000000000000002E-2</v>
      </c>
      <c r="W1496" s="46">
        <v>0.13800000000000001</v>
      </c>
      <c r="X1496" s="46">
        <v>0.20499999999999999</v>
      </c>
      <c r="Y1496" s="46">
        <v>0</v>
      </c>
      <c r="Z1496" s="46">
        <v>1.2E-2</v>
      </c>
      <c r="AA1496" s="46">
        <v>2.4E-2</v>
      </c>
      <c r="AB1496" s="46">
        <v>5.8999999999999997E-2</v>
      </c>
      <c r="AC1496" s="46"/>
    </row>
    <row r="1497" spans="1:29" x14ac:dyDescent="0.25">
      <c r="A1497" s="98" t="s">
        <v>3974</v>
      </c>
      <c r="B1497" s="46" t="s">
        <v>162</v>
      </c>
      <c r="C1497" s="46">
        <v>8.5714285714285715E-2</v>
      </c>
      <c r="D1497" s="46">
        <v>0.18285714285714286</v>
      </c>
      <c r="E1497" s="46">
        <v>0.11714285714285715</v>
      </c>
      <c r="F1497" s="46">
        <v>1.4285714285714285E-2</v>
      </c>
      <c r="G1497" s="46">
        <v>0.54571428571428571</v>
      </c>
      <c r="H1497" s="46">
        <v>1.7142857142857144E-2</v>
      </c>
      <c r="I1497" s="46">
        <v>3.7142857142857144E-2</v>
      </c>
      <c r="J1497" s="46">
        <v>1</v>
      </c>
      <c r="K1497" s="98">
        <v>350</v>
      </c>
      <c r="L1497" s="98"/>
      <c r="M1497" s="98" t="s">
        <v>162</v>
      </c>
      <c r="N1497" s="98" t="s">
        <v>162</v>
      </c>
      <c r="O1497" s="46">
        <v>6.0999999999999999E-2</v>
      </c>
      <c r="P1497" s="46">
        <v>0.12</v>
      </c>
      <c r="Q1497" s="46">
        <v>0.14599999999999999</v>
      </c>
      <c r="R1497" s="46">
        <v>0.22700000000000001</v>
      </c>
      <c r="S1497" s="46">
        <v>8.7999999999999995E-2</v>
      </c>
      <c r="T1497" s="46">
        <v>0.155</v>
      </c>
      <c r="U1497" s="46">
        <v>6.0000000000000001E-3</v>
      </c>
      <c r="V1497" s="46">
        <v>3.3000000000000002E-2</v>
      </c>
      <c r="W1497" s="46">
        <v>0.49299999999999999</v>
      </c>
      <c r="X1497" s="46">
        <v>0.59699999999999998</v>
      </c>
      <c r="Y1497" s="46">
        <v>8.0000000000000002E-3</v>
      </c>
      <c r="Z1497" s="46">
        <v>3.6999999999999998E-2</v>
      </c>
      <c r="AA1497" s="46">
        <v>2.1999999999999999E-2</v>
      </c>
      <c r="AB1497" s="46">
        <v>6.3E-2</v>
      </c>
      <c r="AC1497" s="46"/>
    </row>
    <row r="1498" spans="1:29" x14ac:dyDescent="0.25">
      <c r="A1498" s="98" t="s">
        <v>3975</v>
      </c>
      <c r="B1498" s="46">
        <v>0.21930501930501931</v>
      </c>
      <c r="C1498" s="46">
        <v>1.5444015444015444E-3</v>
      </c>
      <c r="D1498" s="46">
        <v>0.53281853281853286</v>
      </c>
      <c r="E1498" s="46">
        <v>0.19922779922779923</v>
      </c>
      <c r="F1498" s="46">
        <v>2.3166023166023165E-3</v>
      </c>
      <c r="G1498" s="46">
        <v>9.2664092664092659E-3</v>
      </c>
      <c r="H1498" s="46" t="s">
        <v>162</v>
      </c>
      <c r="I1498" s="46">
        <v>3.5521235521235518E-2</v>
      </c>
      <c r="J1498" s="46">
        <v>1</v>
      </c>
      <c r="K1498" s="98">
        <v>1295</v>
      </c>
      <c r="L1498" s="98"/>
      <c r="M1498" s="98">
        <v>0.19800000000000001</v>
      </c>
      <c r="N1498" s="98">
        <v>0.24299999999999999</v>
      </c>
      <c r="O1498" s="46">
        <v>0</v>
      </c>
      <c r="P1498" s="46">
        <v>6.0000000000000001E-3</v>
      </c>
      <c r="Q1498" s="46">
        <v>0.50600000000000001</v>
      </c>
      <c r="R1498" s="46">
        <v>0.56000000000000005</v>
      </c>
      <c r="S1498" s="46">
        <v>0.17799999999999999</v>
      </c>
      <c r="T1498" s="46">
        <v>0.222</v>
      </c>
      <c r="U1498" s="46">
        <v>1E-3</v>
      </c>
      <c r="V1498" s="46">
        <v>7.0000000000000001E-3</v>
      </c>
      <c r="W1498" s="46">
        <v>5.0000000000000001E-3</v>
      </c>
      <c r="X1498" s="46">
        <v>1.6E-2</v>
      </c>
      <c r="Y1498" s="46" t="s">
        <v>162</v>
      </c>
      <c r="Z1498" s="46" t="s">
        <v>162</v>
      </c>
      <c r="AA1498" s="46">
        <v>2.7E-2</v>
      </c>
      <c r="AB1498" s="46">
        <v>4.7E-2</v>
      </c>
      <c r="AC1498" s="46"/>
    </row>
    <row r="1499" spans="1:29" x14ac:dyDescent="0.25">
      <c r="A1499" s="98" t="s">
        <v>3976</v>
      </c>
      <c r="B1499" s="46">
        <v>9.4637223974763401E-2</v>
      </c>
      <c r="C1499" s="46">
        <v>0.2697160883280757</v>
      </c>
      <c r="D1499" s="46">
        <v>0.24079915878023134</v>
      </c>
      <c r="E1499" s="46">
        <v>8.7802313354363823E-2</v>
      </c>
      <c r="F1499" s="46">
        <v>5.6256572029442689E-2</v>
      </c>
      <c r="G1499" s="46">
        <v>0.22134595162986331</v>
      </c>
      <c r="H1499" s="46">
        <v>2.103049421661409E-3</v>
      </c>
      <c r="I1499" s="46">
        <v>2.7339642481598318E-2</v>
      </c>
      <c r="J1499" s="46">
        <v>1</v>
      </c>
      <c r="K1499" s="98">
        <v>1902</v>
      </c>
      <c r="L1499" s="98"/>
      <c r="M1499" s="98">
        <v>8.2000000000000003E-2</v>
      </c>
      <c r="N1499" s="98">
        <v>0.109</v>
      </c>
      <c r="O1499" s="46">
        <v>0.25</v>
      </c>
      <c r="P1499" s="46">
        <v>0.28999999999999998</v>
      </c>
      <c r="Q1499" s="46">
        <v>0.222</v>
      </c>
      <c r="R1499" s="46">
        <v>0.26100000000000001</v>
      </c>
      <c r="S1499" s="46">
        <v>7.5999999999999998E-2</v>
      </c>
      <c r="T1499" s="46">
        <v>0.10100000000000001</v>
      </c>
      <c r="U1499" s="46">
        <v>4.7E-2</v>
      </c>
      <c r="V1499" s="46">
        <v>6.8000000000000005E-2</v>
      </c>
      <c r="W1499" s="46">
        <v>0.20300000000000001</v>
      </c>
      <c r="X1499" s="46">
        <v>0.24099999999999999</v>
      </c>
      <c r="Y1499" s="46">
        <v>1E-3</v>
      </c>
      <c r="Z1499" s="46">
        <v>5.0000000000000001E-3</v>
      </c>
      <c r="AA1499" s="46">
        <v>2.1000000000000001E-2</v>
      </c>
      <c r="AB1499" s="46">
        <v>3.5999999999999997E-2</v>
      </c>
      <c r="AC1499" s="46"/>
    </row>
    <row r="1500" spans="1:29" x14ac:dyDescent="0.25">
      <c r="A1500" s="98" t="s">
        <v>3977</v>
      </c>
      <c r="B1500" s="46">
        <v>0.28432240921169177</v>
      </c>
      <c r="C1500" s="46">
        <v>0.51815766164747568</v>
      </c>
      <c r="D1500" s="46">
        <v>9.4331266607617356E-2</v>
      </c>
      <c r="E1500" s="46">
        <v>3.1886625332152349E-2</v>
      </c>
      <c r="F1500" s="46">
        <v>8.8573959255978745E-4</v>
      </c>
      <c r="G1500" s="46">
        <v>3.54295837023915E-2</v>
      </c>
      <c r="H1500" s="46">
        <v>1.7714791851195749E-3</v>
      </c>
      <c r="I1500" s="46">
        <v>3.3215234720992026E-2</v>
      </c>
      <c r="J1500" s="46">
        <v>1</v>
      </c>
      <c r="K1500" s="98">
        <v>2258</v>
      </c>
      <c r="L1500" s="98"/>
      <c r="M1500" s="98">
        <v>0.26600000000000001</v>
      </c>
      <c r="N1500" s="98">
        <v>0.30299999999999999</v>
      </c>
      <c r="O1500" s="46">
        <v>0.498</v>
      </c>
      <c r="P1500" s="46">
        <v>0.53900000000000003</v>
      </c>
      <c r="Q1500" s="46">
        <v>8.3000000000000004E-2</v>
      </c>
      <c r="R1500" s="46">
        <v>0.107</v>
      </c>
      <c r="S1500" s="46">
        <v>2.5000000000000001E-2</v>
      </c>
      <c r="T1500" s="46">
        <v>0.04</v>
      </c>
      <c r="U1500" s="46">
        <v>0</v>
      </c>
      <c r="V1500" s="46">
        <v>3.0000000000000001E-3</v>
      </c>
      <c r="W1500" s="46">
        <v>2.9000000000000001E-2</v>
      </c>
      <c r="X1500" s="46">
        <v>4.3999999999999997E-2</v>
      </c>
      <c r="Y1500" s="46">
        <v>1E-3</v>
      </c>
      <c r="Z1500" s="46">
        <v>5.0000000000000001E-3</v>
      </c>
      <c r="AA1500" s="46">
        <v>2.7E-2</v>
      </c>
      <c r="AB1500" s="46">
        <v>4.1000000000000002E-2</v>
      </c>
      <c r="AC1500" s="46"/>
    </row>
    <row r="1501" spans="1:29" x14ac:dyDescent="0.25">
      <c r="A1501" s="98" t="s">
        <v>3978</v>
      </c>
      <c r="B1501" s="46" t="s">
        <v>162</v>
      </c>
      <c r="C1501" s="46">
        <v>0.24940617577197149</v>
      </c>
      <c r="D1501" s="46">
        <v>0.19833729216152018</v>
      </c>
      <c r="E1501" s="46">
        <v>0.14370546318289787</v>
      </c>
      <c r="F1501" s="46">
        <v>1.5439429928741092E-2</v>
      </c>
      <c r="G1501" s="46">
        <v>0.36935866983372923</v>
      </c>
      <c r="H1501" s="46">
        <v>1.1876484560570072E-3</v>
      </c>
      <c r="I1501" s="46">
        <v>2.2565320665083134E-2</v>
      </c>
      <c r="J1501" s="46">
        <v>1</v>
      </c>
      <c r="K1501" s="98">
        <v>1684</v>
      </c>
      <c r="L1501" s="98"/>
      <c r="M1501" s="98" t="s">
        <v>162</v>
      </c>
      <c r="N1501" s="98" t="s">
        <v>162</v>
      </c>
      <c r="O1501" s="46">
        <v>0.22900000000000001</v>
      </c>
      <c r="P1501" s="46">
        <v>0.27100000000000002</v>
      </c>
      <c r="Q1501" s="46">
        <v>0.18</v>
      </c>
      <c r="R1501" s="46">
        <v>0.218</v>
      </c>
      <c r="S1501" s="46">
        <v>0.128</v>
      </c>
      <c r="T1501" s="46">
        <v>0.161</v>
      </c>
      <c r="U1501" s="46">
        <v>1.0999999999999999E-2</v>
      </c>
      <c r="V1501" s="46">
        <v>2.3E-2</v>
      </c>
      <c r="W1501" s="46">
        <v>0.34699999999999998</v>
      </c>
      <c r="X1501" s="46">
        <v>0.39300000000000002</v>
      </c>
      <c r="Y1501" s="46">
        <v>0</v>
      </c>
      <c r="Z1501" s="46">
        <v>4.0000000000000001E-3</v>
      </c>
      <c r="AA1501" s="46">
        <v>1.6E-2</v>
      </c>
      <c r="AB1501" s="46">
        <v>3.1E-2</v>
      </c>
      <c r="AC1501" s="46"/>
    </row>
    <row r="1502" spans="1:29" x14ac:dyDescent="0.25">
      <c r="A1502" s="98" t="s">
        <v>3979</v>
      </c>
      <c r="B1502" s="46" t="s">
        <v>162</v>
      </c>
      <c r="C1502" s="46">
        <v>0.45858343337334934</v>
      </c>
      <c r="D1502" s="46">
        <v>0.38415366146458585</v>
      </c>
      <c r="E1502" s="46">
        <v>6.3625450180072027E-2</v>
      </c>
      <c r="F1502" s="46">
        <v>3.6014405762304922E-3</v>
      </c>
      <c r="G1502" s="46">
        <v>2.1608643457382955E-2</v>
      </c>
      <c r="H1502" s="46" t="s">
        <v>162</v>
      </c>
      <c r="I1502" s="46">
        <v>6.8427370948379349E-2</v>
      </c>
      <c r="J1502" s="46">
        <v>1</v>
      </c>
      <c r="K1502" s="98">
        <v>833</v>
      </c>
      <c r="L1502" s="98"/>
      <c r="M1502" s="98" t="s">
        <v>162</v>
      </c>
      <c r="N1502" s="98" t="s">
        <v>162</v>
      </c>
      <c r="O1502" s="46">
        <v>0.42499999999999999</v>
      </c>
      <c r="P1502" s="46">
        <v>0.49299999999999999</v>
      </c>
      <c r="Q1502" s="46">
        <v>0.35199999999999998</v>
      </c>
      <c r="R1502" s="46">
        <v>0.41799999999999998</v>
      </c>
      <c r="S1502" s="46">
        <v>4.9000000000000002E-2</v>
      </c>
      <c r="T1502" s="46">
        <v>8.2000000000000003E-2</v>
      </c>
      <c r="U1502" s="46">
        <v>1E-3</v>
      </c>
      <c r="V1502" s="46">
        <v>1.0999999999999999E-2</v>
      </c>
      <c r="W1502" s="46">
        <v>1.4E-2</v>
      </c>
      <c r="X1502" s="46">
        <v>3.4000000000000002E-2</v>
      </c>
      <c r="Y1502" s="46" t="s">
        <v>162</v>
      </c>
      <c r="Z1502" s="46" t="s">
        <v>162</v>
      </c>
      <c r="AA1502" s="46">
        <v>5.2999999999999999E-2</v>
      </c>
      <c r="AB1502" s="46">
        <v>8.7999999999999995E-2</v>
      </c>
      <c r="AC1502" s="46"/>
    </row>
    <row r="1503" spans="1:29" x14ac:dyDescent="0.25">
      <c r="A1503" s="98" t="s">
        <v>3980</v>
      </c>
      <c r="B1503" s="46" t="s">
        <v>162</v>
      </c>
      <c r="C1503" s="46">
        <v>0.24148606811145512</v>
      </c>
      <c r="D1503" s="46">
        <v>0.32972136222910214</v>
      </c>
      <c r="E1503" s="46">
        <v>0.13003095975232198</v>
      </c>
      <c r="F1503" s="46">
        <v>1.8575851393188854E-2</v>
      </c>
      <c r="G1503" s="46">
        <v>0.24767801857585139</v>
      </c>
      <c r="H1503" s="46">
        <v>1.5479876160990713E-3</v>
      </c>
      <c r="I1503" s="46">
        <v>3.0959752321981424E-2</v>
      </c>
      <c r="J1503" s="46">
        <v>0.99999999999999989</v>
      </c>
      <c r="K1503" s="98">
        <v>646</v>
      </c>
      <c r="L1503" s="98"/>
      <c r="M1503" s="98" t="s">
        <v>162</v>
      </c>
      <c r="N1503" s="98" t="s">
        <v>162</v>
      </c>
      <c r="O1503" s="46">
        <v>0.21</v>
      </c>
      <c r="P1503" s="46">
        <v>0.27600000000000002</v>
      </c>
      <c r="Q1503" s="46">
        <v>0.29499999999999998</v>
      </c>
      <c r="R1503" s="46">
        <v>0.36699999999999999</v>
      </c>
      <c r="S1503" s="46">
        <v>0.106</v>
      </c>
      <c r="T1503" s="46">
        <v>0.158</v>
      </c>
      <c r="U1503" s="46">
        <v>1.0999999999999999E-2</v>
      </c>
      <c r="V1503" s="46">
        <v>3.2000000000000001E-2</v>
      </c>
      <c r="W1503" s="46">
        <v>0.216</v>
      </c>
      <c r="X1503" s="46">
        <v>0.28199999999999997</v>
      </c>
      <c r="Y1503" s="46">
        <v>0</v>
      </c>
      <c r="Z1503" s="46">
        <v>8.9999999999999993E-3</v>
      </c>
      <c r="AA1503" s="46">
        <v>0.02</v>
      </c>
      <c r="AB1503" s="46">
        <v>4.7E-2</v>
      </c>
      <c r="AC1503" s="46"/>
    </row>
    <row r="1504" spans="1:29" x14ac:dyDescent="0.25">
      <c r="A1504" s="98" t="s">
        <v>3981</v>
      </c>
      <c r="B1504" s="46" t="s">
        <v>162</v>
      </c>
      <c r="C1504" s="46">
        <v>0.31481481481481483</v>
      </c>
      <c r="D1504" s="46">
        <v>0.20634920634920634</v>
      </c>
      <c r="E1504" s="46">
        <v>8.9947089947089942E-2</v>
      </c>
      <c r="F1504" s="46">
        <v>0.16137566137566137</v>
      </c>
      <c r="G1504" s="46">
        <v>0.20370370370370369</v>
      </c>
      <c r="H1504" s="46">
        <v>2.6455026455026454E-3</v>
      </c>
      <c r="I1504" s="46">
        <v>2.1164021164021163E-2</v>
      </c>
      <c r="J1504" s="46">
        <v>1</v>
      </c>
      <c r="K1504" s="98">
        <v>378</v>
      </c>
      <c r="L1504" s="98"/>
      <c r="M1504" s="98" t="s">
        <v>162</v>
      </c>
      <c r="N1504" s="98" t="s">
        <v>162</v>
      </c>
      <c r="O1504" s="46">
        <v>0.27</v>
      </c>
      <c r="P1504" s="46">
        <v>0.36299999999999999</v>
      </c>
      <c r="Q1504" s="46">
        <v>0.16900000000000001</v>
      </c>
      <c r="R1504" s="46">
        <v>0.25</v>
      </c>
      <c r="S1504" s="46">
        <v>6.5000000000000002E-2</v>
      </c>
      <c r="T1504" s="46">
        <v>0.123</v>
      </c>
      <c r="U1504" s="46">
        <v>0.128</v>
      </c>
      <c r="V1504" s="46">
        <v>0.20200000000000001</v>
      </c>
      <c r="W1504" s="46">
        <v>0.16600000000000001</v>
      </c>
      <c r="X1504" s="46">
        <v>0.247</v>
      </c>
      <c r="Y1504" s="46">
        <v>0</v>
      </c>
      <c r="Z1504" s="46">
        <v>1.4999999999999999E-2</v>
      </c>
      <c r="AA1504" s="46">
        <v>1.0999999999999999E-2</v>
      </c>
      <c r="AB1504" s="46">
        <v>4.1000000000000002E-2</v>
      </c>
      <c r="AC1504" s="46"/>
    </row>
    <row r="1505" spans="1:29" x14ac:dyDescent="0.25">
      <c r="A1505" s="98" t="s">
        <v>3982</v>
      </c>
      <c r="B1505" s="46" t="s">
        <v>162</v>
      </c>
      <c r="C1505" s="46">
        <v>0.16626506024096385</v>
      </c>
      <c r="D1505" s="46">
        <v>0.19277108433734941</v>
      </c>
      <c r="E1505" s="46">
        <v>0.12048192771084337</v>
      </c>
      <c r="F1505" s="46">
        <v>3.8554216867469883E-2</v>
      </c>
      <c r="G1505" s="46">
        <v>0.45060240963855419</v>
      </c>
      <c r="H1505" s="46">
        <v>4.8192771084337354E-3</v>
      </c>
      <c r="I1505" s="46">
        <v>2.6506024096385541E-2</v>
      </c>
      <c r="J1505" s="46">
        <v>1</v>
      </c>
      <c r="K1505" s="98">
        <v>415</v>
      </c>
      <c r="L1505" s="98"/>
      <c r="M1505" s="98" t="s">
        <v>162</v>
      </c>
      <c r="N1505" s="98" t="s">
        <v>162</v>
      </c>
      <c r="O1505" s="46">
        <v>0.13400000000000001</v>
      </c>
      <c r="P1505" s="46">
        <v>0.20499999999999999</v>
      </c>
      <c r="Q1505" s="46">
        <v>0.158</v>
      </c>
      <c r="R1505" s="46">
        <v>0.23300000000000001</v>
      </c>
      <c r="S1505" s="46">
        <v>9.2999999999999999E-2</v>
      </c>
      <c r="T1505" s="46">
        <v>0.155</v>
      </c>
      <c r="U1505" s="46">
        <v>2.4E-2</v>
      </c>
      <c r="V1505" s="46">
        <v>6.2E-2</v>
      </c>
      <c r="W1505" s="46">
        <v>0.40300000000000002</v>
      </c>
      <c r="X1505" s="46">
        <v>0.499</v>
      </c>
      <c r="Y1505" s="46">
        <v>1E-3</v>
      </c>
      <c r="Z1505" s="46">
        <v>1.7000000000000001E-2</v>
      </c>
      <c r="AA1505" s="46">
        <v>1.4999999999999999E-2</v>
      </c>
      <c r="AB1505" s="46">
        <v>4.7E-2</v>
      </c>
      <c r="AC1505" s="46"/>
    </row>
    <row r="1506" spans="1:29" x14ac:dyDescent="0.25">
      <c r="A1506" s="98" t="s">
        <v>3983</v>
      </c>
      <c r="B1506" s="46" t="s">
        <v>162</v>
      </c>
      <c r="C1506" s="46">
        <v>0.25903331769122478</v>
      </c>
      <c r="D1506" s="46">
        <v>0.48193336461755043</v>
      </c>
      <c r="E1506" s="46">
        <v>0.10980760206475833</v>
      </c>
      <c r="F1506" s="46">
        <v>1.0793054903801032E-2</v>
      </c>
      <c r="G1506" s="46">
        <v>9.1975598310652273E-2</v>
      </c>
      <c r="H1506" s="46" t="s">
        <v>162</v>
      </c>
      <c r="I1506" s="46">
        <v>4.6457062412013139E-2</v>
      </c>
      <c r="J1506" s="46">
        <v>1</v>
      </c>
      <c r="K1506" s="98">
        <v>2131</v>
      </c>
      <c r="L1506" s="98"/>
      <c r="M1506" s="98" t="s">
        <v>162</v>
      </c>
      <c r="N1506" s="98" t="s">
        <v>162</v>
      </c>
      <c r="O1506" s="46">
        <v>0.24099999999999999</v>
      </c>
      <c r="P1506" s="46">
        <v>0.27800000000000002</v>
      </c>
      <c r="Q1506" s="46">
        <v>0.46100000000000002</v>
      </c>
      <c r="R1506" s="46">
        <v>0.503</v>
      </c>
      <c r="S1506" s="46">
        <v>9.7000000000000003E-2</v>
      </c>
      <c r="T1506" s="46">
        <v>0.124</v>
      </c>
      <c r="U1506" s="46">
        <v>7.0000000000000001E-3</v>
      </c>
      <c r="V1506" s="46">
        <v>1.6E-2</v>
      </c>
      <c r="W1506" s="46">
        <v>0.08</v>
      </c>
      <c r="X1506" s="46">
        <v>0.105</v>
      </c>
      <c r="Y1506" s="46" t="s">
        <v>162</v>
      </c>
      <c r="Z1506" s="46" t="s">
        <v>162</v>
      </c>
      <c r="AA1506" s="46">
        <v>3.7999999999999999E-2</v>
      </c>
      <c r="AB1506" s="46">
        <v>5.6000000000000001E-2</v>
      </c>
      <c r="AC1506" s="46"/>
    </row>
    <row r="1507" spans="1:29" x14ac:dyDescent="0.25">
      <c r="A1507" s="98" t="s">
        <v>3984</v>
      </c>
      <c r="B1507" s="46" t="s">
        <v>162</v>
      </c>
      <c r="C1507" s="46">
        <v>0.35530085959885388</v>
      </c>
      <c r="D1507" s="46">
        <v>0.40687679083094558</v>
      </c>
      <c r="E1507" s="46">
        <v>9.4555873925501438E-2</v>
      </c>
      <c r="F1507" s="46">
        <v>2.2922636103151862E-2</v>
      </c>
      <c r="G1507" s="46">
        <v>8.882521489971347E-2</v>
      </c>
      <c r="H1507" s="46" t="s">
        <v>162</v>
      </c>
      <c r="I1507" s="46">
        <v>3.151862464183381E-2</v>
      </c>
      <c r="J1507" s="46">
        <v>1</v>
      </c>
      <c r="K1507" s="98">
        <v>349</v>
      </c>
      <c r="L1507" s="98"/>
      <c r="M1507" s="98" t="s">
        <v>162</v>
      </c>
      <c r="N1507" s="98" t="s">
        <v>162</v>
      </c>
      <c r="O1507" s="46">
        <v>0.307</v>
      </c>
      <c r="P1507" s="46">
        <v>0.40699999999999997</v>
      </c>
      <c r="Q1507" s="46">
        <v>0.35699999999999998</v>
      </c>
      <c r="R1507" s="46">
        <v>0.45900000000000002</v>
      </c>
      <c r="S1507" s="46">
        <v>6.8000000000000005E-2</v>
      </c>
      <c r="T1507" s="46">
        <v>0.13</v>
      </c>
      <c r="U1507" s="46">
        <v>1.2E-2</v>
      </c>
      <c r="V1507" s="46">
        <v>4.4999999999999998E-2</v>
      </c>
      <c r="W1507" s="46">
        <v>6.3E-2</v>
      </c>
      <c r="X1507" s="46">
        <v>0.123</v>
      </c>
      <c r="Y1507" s="46" t="s">
        <v>162</v>
      </c>
      <c r="Z1507" s="46" t="s">
        <v>162</v>
      </c>
      <c r="AA1507" s="46">
        <v>1.7999999999999999E-2</v>
      </c>
      <c r="AB1507" s="46">
        <v>5.6000000000000001E-2</v>
      </c>
      <c r="AC1507" s="46"/>
    </row>
    <row r="1508" spans="1:29" x14ac:dyDescent="0.25">
      <c r="A1508" s="98" t="s">
        <v>3985</v>
      </c>
      <c r="B1508" s="46">
        <v>5.6719937123395334E-2</v>
      </c>
      <c r="C1508" s="46">
        <v>0.2930311763164789</v>
      </c>
      <c r="D1508" s="46">
        <v>0.26873198847262247</v>
      </c>
      <c r="E1508" s="46">
        <v>0.10944458999214042</v>
      </c>
      <c r="F1508" s="46">
        <v>2.6984542834686927E-2</v>
      </c>
      <c r="G1508" s="46">
        <v>0.20801676709457689</v>
      </c>
      <c r="H1508" s="46">
        <v>1.8339009693476552E-3</v>
      </c>
      <c r="I1508" s="46">
        <v>3.5237097196751374E-2</v>
      </c>
      <c r="J1508" s="46">
        <v>1</v>
      </c>
      <c r="K1508" s="98">
        <v>15268</v>
      </c>
      <c r="L1508" s="98"/>
      <c r="M1508" s="98">
        <v>5.2999999999999999E-2</v>
      </c>
      <c r="N1508" s="98">
        <v>6.0999999999999999E-2</v>
      </c>
      <c r="O1508" s="46">
        <v>0.28599999999999998</v>
      </c>
      <c r="P1508" s="46">
        <v>0.3</v>
      </c>
      <c r="Q1508" s="46">
        <v>0.26200000000000001</v>
      </c>
      <c r="R1508" s="46">
        <v>0.27600000000000002</v>
      </c>
      <c r="S1508" s="46">
        <v>0.105</v>
      </c>
      <c r="T1508" s="46">
        <v>0.114</v>
      </c>
      <c r="U1508" s="46">
        <v>2.5000000000000001E-2</v>
      </c>
      <c r="V1508" s="46">
        <v>0.03</v>
      </c>
      <c r="W1508" s="46">
        <v>0.20200000000000001</v>
      </c>
      <c r="X1508" s="46">
        <v>0.215</v>
      </c>
      <c r="Y1508" s="46">
        <v>1E-3</v>
      </c>
      <c r="Z1508" s="46">
        <v>3.0000000000000001E-3</v>
      </c>
      <c r="AA1508" s="46">
        <v>3.2000000000000001E-2</v>
      </c>
      <c r="AB1508" s="46">
        <v>3.7999999999999999E-2</v>
      </c>
      <c r="AC1508" s="46"/>
    </row>
    <row r="1509" spans="1:29" x14ac:dyDescent="0.25">
      <c r="A1509" s="98" t="s">
        <v>3986</v>
      </c>
      <c r="B1509" s="46" t="s">
        <v>162</v>
      </c>
      <c r="C1509" s="46">
        <v>0.18990384615384615</v>
      </c>
      <c r="D1509" s="46">
        <v>0.25961538461538464</v>
      </c>
      <c r="E1509" s="46">
        <v>0.21634615384615385</v>
      </c>
      <c r="F1509" s="46">
        <v>2.6442307692307692E-2</v>
      </c>
      <c r="G1509" s="46">
        <v>0.25240384615384615</v>
      </c>
      <c r="H1509" s="46">
        <v>2.403846153846154E-3</v>
      </c>
      <c r="I1509" s="46">
        <v>5.2884615384615384E-2</v>
      </c>
      <c r="J1509" s="46">
        <v>1</v>
      </c>
      <c r="K1509" s="98">
        <v>416</v>
      </c>
      <c r="L1509" s="98"/>
      <c r="M1509" s="98" t="s">
        <v>162</v>
      </c>
      <c r="N1509" s="98" t="s">
        <v>162</v>
      </c>
      <c r="O1509" s="46">
        <v>0.155</v>
      </c>
      <c r="P1509" s="46">
        <v>0.23</v>
      </c>
      <c r="Q1509" s="46">
        <v>0.22</v>
      </c>
      <c r="R1509" s="46">
        <v>0.30399999999999999</v>
      </c>
      <c r="S1509" s="46">
        <v>0.17899999999999999</v>
      </c>
      <c r="T1509" s="46">
        <v>0.25800000000000001</v>
      </c>
      <c r="U1509" s="46">
        <v>1.4999999999999999E-2</v>
      </c>
      <c r="V1509" s="46">
        <v>4.7E-2</v>
      </c>
      <c r="W1509" s="46">
        <v>0.21299999999999999</v>
      </c>
      <c r="X1509" s="46">
        <v>0.29599999999999999</v>
      </c>
      <c r="Y1509" s="46">
        <v>0</v>
      </c>
      <c r="Z1509" s="46">
        <v>1.2999999999999999E-2</v>
      </c>
      <c r="AA1509" s="46">
        <v>3.5000000000000003E-2</v>
      </c>
      <c r="AB1509" s="46">
        <v>7.9000000000000001E-2</v>
      </c>
      <c r="AC1509" s="46"/>
    </row>
    <row r="1510" spans="1:29" x14ac:dyDescent="0.25">
      <c r="A1510" s="98" t="s">
        <v>3987</v>
      </c>
      <c r="B1510" s="46" t="s">
        <v>162</v>
      </c>
      <c r="C1510" s="46">
        <v>0.38723404255319149</v>
      </c>
      <c r="D1510" s="46">
        <v>0.275531914893617</v>
      </c>
      <c r="E1510" s="46">
        <v>0.12659574468085105</v>
      </c>
      <c r="F1510" s="46">
        <v>1.3829787234042552E-2</v>
      </c>
      <c r="G1510" s="46">
        <v>0.16808510638297872</v>
      </c>
      <c r="H1510" s="46">
        <v>2.1276595744680851E-3</v>
      </c>
      <c r="I1510" s="46">
        <v>2.6595744680851064E-2</v>
      </c>
      <c r="J1510" s="46">
        <v>0.99999999999999989</v>
      </c>
      <c r="K1510" s="98">
        <v>940</v>
      </c>
      <c r="L1510" s="98"/>
      <c r="M1510" s="98" t="s">
        <v>162</v>
      </c>
      <c r="N1510" s="98" t="s">
        <v>162</v>
      </c>
      <c r="O1510" s="46">
        <v>0.35699999999999998</v>
      </c>
      <c r="P1510" s="46">
        <v>0.41899999999999998</v>
      </c>
      <c r="Q1510" s="46">
        <v>0.248</v>
      </c>
      <c r="R1510" s="46">
        <v>0.30499999999999999</v>
      </c>
      <c r="S1510" s="46">
        <v>0.107</v>
      </c>
      <c r="T1510" s="46">
        <v>0.14899999999999999</v>
      </c>
      <c r="U1510" s="46">
        <v>8.0000000000000002E-3</v>
      </c>
      <c r="V1510" s="46">
        <v>2.4E-2</v>
      </c>
      <c r="W1510" s="46">
        <v>0.14599999999999999</v>
      </c>
      <c r="X1510" s="46">
        <v>0.193</v>
      </c>
      <c r="Y1510" s="46">
        <v>1E-3</v>
      </c>
      <c r="Z1510" s="46">
        <v>8.0000000000000002E-3</v>
      </c>
      <c r="AA1510" s="46">
        <v>1.7999999999999999E-2</v>
      </c>
      <c r="AB1510" s="46">
        <v>3.9E-2</v>
      </c>
      <c r="AC1510" s="46"/>
    </row>
    <row r="1511" spans="1:29" x14ac:dyDescent="0.25">
      <c r="A1511" s="98" t="s">
        <v>3988</v>
      </c>
      <c r="B1511" s="46" t="s">
        <v>162</v>
      </c>
      <c r="C1511" s="46">
        <v>8.9366515837104074E-2</v>
      </c>
      <c r="D1511" s="46">
        <v>0.23076923076923078</v>
      </c>
      <c r="E1511" s="46">
        <v>8.031674208144797E-2</v>
      </c>
      <c r="F1511" s="46">
        <v>5.6561085972850677E-3</v>
      </c>
      <c r="G1511" s="46">
        <v>0.54072398190045246</v>
      </c>
      <c r="H1511" s="46">
        <v>4.5248868778280547E-3</v>
      </c>
      <c r="I1511" s="46">
        <v>4.8642533936651584E-2</v>
      </c>
      <c r="J1511" s="46">
        <v>1</v>
      </c>
      <c r="K1511" s="98">
        <v>884</v>
      </c>
      <c r="L1511" s="98"/>
      <c r="M1511" s="98" t="s">
        <v>162</v>
      </c>
      <c r="N1511" s="98" t="s">
        <v>162</v>
      </c>
      <c r="O1511" s="46">
        <v>7.1999999999999995E-2</v>
      </c>
      <c r="P1511" s="46">
        <v>0.11</v>
      </c>
      <c r="Q1511" s="46">
        <v>0.20399999999999999</v>
      </c>
      <c r="R1511" s="46">
        <v>0.26</v>
      </c>
      <c r="S1511" s="46">
        <v>6.4000000000000001E-2</v>
      </c>
      <c r="T1511" s="46">
        <v>0.1</v>
      </c>
      <c r="U1511" s="46">
        <v>2E-3</v>
      </c>
      <c r="V1511" s="46">
        <v>1.2999999999999999E-2</v>
      </c>
      <c r="W1511" s="46">
        <v>0.50800000000000001</v>
      </c>
      <c r="X1511" s="46">
        <v>0.57299999999999995</v>
      </c>
      <c r="Y1511" s="46">
        <v>2E-3</v>
      </c>
      <c r="Z1511" s="46">
        <v>1.2E-2</v>
      </c>
      <c r="AA1511" s="46">
        <v>3.5999999999999997E-2</v>
      </c>
      <c r="AB1511" s="46">
        <v>6.5000000000000002E-2</v>
      </c>
      <c r="AC1511" s="46"/>
    </row>
    <row r="1512" spans="1:29" x14ac:dyDescent="0.25">
      <c r="A1512" s="98" t="s">
        <v>3989</v>
      </c>
      <c r="B1512" s="46">
        <v>0.27939142461964039</v>
      </c>
      <c r="C1512" s="46">
        <v>1.7289073305670815E-3</v>
      </c>
      <c r="D1512" s="46">
        <v>0.58264177040110654</v>
      </c>
      <c r="E1512" s="46">
        <v>4.3568464730290454E-2</v>
      </c>
      <c r="F1512" s="46">
        <v>7.4688796680497924E-2</v>
      </c>
      <c r="G1512" s="46">
        <v>6.9156293222683261E-3</v>
      </c>
      <c r="H1512" s="46" t="s">
        <v>162</v>
      </c>
      <c r="I1512" s="46">
        <v>1.1065006915629323E-2</v>
      </c>
      <c r="J1512" s="46">
        <v>0.99999999999999989</v>
      </c>
      <c r="K1512" s="98">
        <v>2892</v>
      </c>
      <c r="L1512" s="98"/>
      <c r="M1512" s="98">
        <v>0.26300000000000001</v>
      </c>
      <c r="N1512" s="98">
        <v>0.29599999999999999</v>
      </c>
      <c r="O1512" s="46">
        <v>1E-3</v>
      </c>
      <c r="P1512" s="46">
        <v>4.0000000000000001E-3</v>
      </c>
      <c r="Q1512" s="46">
        <v>0.56499999999999995</v>
      </c>
      <c r="R1512" s="46">
        <v>0.6</v>
      </c>
      <c r="S1512" s="46">
        <v>3.6999999999999998E-2</v>
      </c>
      <c r="T1512" s="46">
        <v>5.1999999999999998E-2</v>
      </c>
      <c r="U1512" s="46">
        <v>6.6000000000000003E-2</v>
      </c>
      <c r="V1512" s="46">
        <v>8.5000000000000006E-2</v>
      </c>
      <c r="W1512" s="46">
        <v>4.0000000000000001E-3</v>
      </c>
      <c r="X1512" s="46">
        <v>1.0999999999999999E-2</v>
      </c>
      <c r="Y1512" s="46" t="s">
        <v>162</v>
      </c>
      <c r="Z1512" s="46" t="s">
        <v>162</v>
      </c>
      <c r="AA1512" s="46">
        <v>8.0000000000000002E-3</v>
      </c>
      <c r="AB1512" s="46">
        <v>1.6E-2</v>
      </c>
      <c r="AC1512" s="46"/>
    </row>
    <row r="1513" spans="1:29" x14ac:dyDescent="0.25">
      <c r="A1513" s="98" t="s">
        <v>3990</v>
      </c>
      <c r="B1513" s="46">
        <v>9.282009282009282E-2</v>
      </c>
      <c r="C1513" s="46">
        <v>0.29484029484029484</v>
      </c>
      <c r="D1513" s="46">
        <v>0.25962325962325961</v>
      </c>
      <c r="E1513" s="46">
        <v>8.3811083811083806E-2</v>
      </c>
      <c r="F1513" s="46">
        <v>2.9484029484029485E-2</v>
      </c>
      <c r="G1513" s="46">
        <v>0.20748020748020748</v>
      </c>
      <c r="H1513" s="46">
        <v>8.1900081900081905E-4</v>
      </c>
      <c r="I1513" s="46">
        <v>3.1122031122031123E-2</v>
      </c>
      <c r="J1513" s="46">
        <v>1</v>
      </c>
      <c r="K1513" s="98">
        <v>3663</v>
      </c>
      <c r="L1513" s="98"/>
      <c r="M1513" s="98">
        <v>8.4000000000000005E-2</v>
      </c>
      <c r="N1513" s="98">
        <v>0.10299999999999999</v>
      </c>
      <c r="O1513" s="46">
        <v>0.28000000000000003</v>
      </c>
      <c r="P1513" s="46">
        <v>0.31</v>
      </c>
      <c r="Q1513" s="46">
        <v>0.246</v>
      </c>
      <c r="R1513" s="46">
        <v>0.27400000000000002</v>
      </c>
      <c r="S1513" s="46">
        <v>7.4999999999999997E-2</v>
      </c>
      <c r="T1513" s="46">
        <v>9.2999999999999999E-2</v>
      </c>
      <c r="U1513" s="46">
        <v>2.4E-2</v>
      </c>
      <c r="V1513" s="46">
        <v>3.5000000000000003E-2</v>
      </c>
      <c r="W1513" s="46">
        <v>0.19500000000000001</v>
      </c>
      <c r="X1513" s="46">
        <v>0.221</v>
      </c>
      <c r="Y1513" s="46">
        <v>0</v>
      </c>
      <c r="Z1513" s="46">
        <v>2E-3</v>
      </c>
      <c r="AA1513" s="46">
        <v>2.5999999999999999E-2</v>
      </c>
      <c r="AB1513" s="46">
        <v>3.6999999999999998E-2</v>
      </c>
      <c r="AC1513" s="46"/>
    </row>
    <row r="1514" spans="1:29" x14ac:dyDescent="0.25">
      <c r="A1514" s="98" t="s">
        <v>3991</v>
      </c>
      <c r="B1514" s="46">
        <v>0.29161986070545942</v>
      </c>
      <c r="C1514" s="46">
        <v>0.54774208043136374</v>
      </c>
      <c r="D1514" s="46">
        <v>8.4475398786789488E-2</v>
      </c>
      <c r="E1514" s="46">
        <v>1.9770838013929454E-2</v>
      </c>
      <c r="F1514" s="46">
        <v>2.2466861379465288E-4</v>
      </c>
      <c r="G1514" s="46">
        <v>3.4598966524376544E-2</v>
      </c>
      <c r="H1514" s="46">
        <v>1.1233430689732643E-3</v>
      </c>
      <c r="I1514" s="46">
        <v>2.0444843855313411E-2</v>
      </c>
      <c r="J1514" s="46">
        <v>0.99999999999999989</v>
      </c>
      <c r="K1514" s="98">
        <v>4451</v>
      </c>
      <c r="L1514" s="98"/>
      <c r="M1514" s="98">
        <v>0.27800000000000002</v>
      </c>
      <c r="N1514" s="98">
        <v>0.30499999999999999</v>
      </c>
      <c r="O1514" s="46">
        <v>0.53300000000000003</v>
      </c>
      <c r="P1514" s="46">
        <v>0.56200000000000006</v>
      </c>
      <c r="Q1514" s="46">
        <v>7.6999999999999999E-2</v>
      </c>
      <c r="R1514" s="46">
        <v>9.2999999999999999E-2</v>
      </c>
      <c r="S1514" s="46">
        <v>1.6E-2</v>
      </c>
      <c r="T1514" s="46">
        <v>2.4E-2</v>
      </c>
      <c r="U1514" s="46">
        <v>0</v>
      </c>
      <c r="V1514" s="46">
        <v>1E-3</v>
      </c>
      <c r="W1514" s="46">
        <v>0.03</v>
      </c>
      <c r="X1514" s="46">
        <v>0.04</v>
      </c>
      <c r="Y1514" s="46">
        <v>0</v>
      </c>
      <c r="Z1514" s="46">
        <v>3.0000000000000001E-3</v>
      </c>
      <c r="AA1514" s="46">
        <v>1.7000000000000001E-2</v>
      </c>
      <c r="AB1514" s="46">
        <v>2.5000000000000001E-2</v>
      </c>
      <c r="AC1514" s="46"/>
    </row>
    <row r="1515" spans="1:29" x14ac:dyDescent="0.25">
      <c r="A1515" s="98" t="s">
        <v>3992</v>
      </c>
      <c r="B1515" s="46" t="s">
        <v>162</v>
      </c>
      <c r="C1515" s="46">
        <v>0.21956769055745165</v>
      </c>
      <c r="D1515" s="46">
        <v>0.28071672354948807</v>
      </c>
      <c r="E1515" s="46">
        <v>0.1220136518771331</v>
      </c>
      <c r="F1515" s="46">
        <v>1.7633674630261661E-2</v>
      </c>
      <c r="G1515" s="46">
        <v>0.32992036405005687</v>
      </c>
      <c r="H1515" s="46">
        <v>2.5597269624573378E-3</v>
      </c>
      <c r="I1515" s="46">
        <v>2.7588168373151308E-2</v>
      </c>
      <c r="J1515" s="46">
        <v>0.99999999999999989</v>
      </c>
      <c r="K1515" s="98">
        <v>3516</v>
      </c>
      <c r="L1515" s="98"/>
      <c r="M1515" s="98" t="s">
        <v>162</v>
      </c>
      <c r="N1515" s="98" t="s">
        <v>162</v>
      </c>
      <c r="O1515" s="46">
        <v>0.20599999999999999</v>
      </c>
      <c r="P1515" s="46">
        <v>0.23400000000000001</v>
      </c>
      <c r="Q1515" s="46">
        <v>0.26600000000000001</v>
      </c>
      <c r="R1515" s="46">
        <v>0.29599999999999999</v>
      </c>
      <c r="S1515" s="46">
        <v>0.112</v>
      </c>
      <c r="T1515" s="46">
        <v>0.13300000000000001</v>
      </c>
      <c r="U1515" s="46">
        <v>1.4E-2</v>
      </c>
      <c r="V1515" s="46">
        <v>2.3E-2</v>
      </c>
      <c r="W1515" s="46">
        <v>0.315</v>
      </c>
      <c r="X1515" s="46">
        <v>0.34599999999999997</v>
      </c>
      <c r="Y1515" s="46">
        <v>1E-3</v>
      </c>
      <c r="Z1515" s="46">
        <v>5.0000000000000001E-3</v>
      </c>
      <c r="AA1515" s="46">
        <v>2.3E-2</v>
      </c>
      <c r="AB1515" s="46">
        <v>3.4000000000000002E-2</v>
      </c>
      <c r="AC1515" s="46"/>
    </row>
    <row r="1516" spans="1:29" x14ac:dyDescent="0.25">
      <c r="A1516" s="98" t="s">
        <v>3993</v>
      </c>
      <c r="B1516" s="46" t="s">
        <v>162</v>
      </c>
      <c r="C1516" s="46">
        <v>0.54240837696335076</v>
      </c>
      <c r="D1516" s="46">
        <v>0.3193717277486911</v>
      </c>
      <c r="E1516" s="46">
        <v>4.1884816753926704E-2</v>
      </c>
      <c r="F1516" s="46">
        <v>1.0471204188481676E-3</v>
      </c>
      <c r="G1516" s="46">
        <v>1.7801047120418849E-2</v>
      </c>
      <c r="H1516" s="46" t="s">
        <v>162</v>
      </c>
      <c r="I1516" s="46">
        <v>7.7486910994764402E-2</v>
      </c>
      <c r="J1516" s="46">
        <v>1</v>
      </c>
      <c r="K1516" s="98">
        <v>955</v>
      </c>
      <c r="L1516" s="98"/>
      <c r="M1516" s="98" t="s">
        <v>162</v>
      </c>
      <c r="N1516" s="98" t="s">
        <v>162</v>
      </c>
      <c r="O1516" s="46">
        <v>0.51100000000000001</v>
      </c>
      <c r="P1516" s="46">
        <v>0.57399999999999995</v>
      </c>
      <c r="Q1516" s="46">
        <v>0.29099999999999998</v>
      </c>
      <c r="R1516" s="46">
        <v>0.35</v>
      </c>
      <c r="S1516" s="46">
        <v>3.1E-2</v>
      </c>
      <c r="T1516" s="46">
        <v>5.7000000000000002E-2</v>
      </c>
      <c r="U1516" s="46">
        <v>0</v>
      </c>
      <c r="V1516" s="46">
        <v>6.0000000000000001E-3</v>
      </c>
      <c r="W1516" s="46">
        <v>1.0999999999999999E-2</v>
      </c>
      <c r="X1516" s="46">
        <v>2.8000000000000001E-2</v>
      </c>
      <c r="Y1516" s="46" t="s">
        <v>162</v>
      </c>
      <c r="Z1516" s="46" t="s">
        <v>162</v>
      </c>
      <c r="AA1516" s="46">
        <v>6.2E-2</v>
      </c>
      <c r="AB1516" s="46">
        <v>9.6000000000000002E-2</v>
      </c>
      <c r="AC1516" s="46"/>
    </row>
    <row r="1517" spans="1:29" x14ac:dyDescent="0.25">
      <c r="A1517" s="98" t="s">
        <v>3994</v>
      </c>
      <c r="B1517" s="46" t="s">
        <v>162</v>
      </c>
      <c r="C1517" s="46">
        <v>0.22666666666666666</v>
      </c>
      <c r="D1517" s="46">
        <v>0.37047619047619046</v>
      </c>
      <c r="E1517" s="46">
        <v>0.10666666666666667</v>
      </c>
      <c r="F1517" s="46">
        <v>1.3333333333333334E-2</v>
      </c>
      <c r="G1517" s="46">
        <v>0.25428571428571428</v>
      </c>
      <c r="H1517" s="46">
        <v>9.5238095238095238E-4</v>
      </c>
      <c r="I1517" s="46">
        <v>2.7619047619047619E-2</v>
      </c>
      <c r="J1517" s="46">
        <v>0.99999999999999989</v>
      </c>
      <c r="K1517" s="98">
        <v>1050</v>
      </c>
      <c r="L1517" s="98"/>
      <c r="M1517" s="98" t="s">
        <v>162</v>
      </c>
      <c r="N1517" s="98" t="s">
        <v>162</v>
      </c>
      <c r="O1517" s="46">
        <v>0.20200000000000001</v>
      </c>
      <c r="P1517" s="46">
        <v>0.253</v>
      </c>
      <c r="Q1517" s="46">
        <v>0.34200000000000003</v>
      </c>
      <c r="R1517" s="46">
        <v>0.4</v>
      </c>
      <c r="S1517" s="46">
        <v>8.8999999999999996E-2</v>
      </c>
      <c r="T1517" s="46">
        <v>0.127</v>
      </c>
      <c r="U1517" s="46">
        <v>8.0000000000000002E-3</v>
      </c>
      <c r="V1517" s="46">
        <v>2.1999999999999999E-2</v>
      </c>
      <c r="W1517" s="46">
        <v>0.22900000000000001</v>
      </c>
      <c r="X1517" s="46">
        <v>0.28100000000000003</v>
      </c>
      <c r="Y1517" s="46">
        <v>0</v>
      </c>
      <c r="Z1517" s="46">
        <v>5.0000000000000001E-3</v>
      </c>
      <c r="AA1517" s="46">
        <v>1.9E-2</v>
      </c>
      <c r="AB1517" s="46">
        <v>3.9E-2</v>
      </c>
      <c r="AC1517" s="46"/>
    </row>
    <row r="1518" spans="1:29" x14ac:dyDescent="0.25">
      <c r="A1518" s="98" t="s">
        <v>3995</v>
      </c>
      <c r="B1518" s="46" t="s">
        <v>162</v>
      </c>
      <c r="C1518" s="46">
        <v>0.4510532837670384</v>
      </c>
      <c r="D1518" s="46">
        <v>0.18463444857496902</v>
      </c>
      <c r="E1518" s="46">
        <v>4.4609665427509292E-2</v>
      </c>
      <c r="F1518" s="46">
        <v>8.1784386617100371E-2</v>
      </c>
      <c r="G1518" s="46">
        <v>0.21313506815365552</v>
      </c>
      <c r="H1518" s="46" t="s">
        <v>162</v>
      </c>
      <c r="I1518" s="46">
        <v>2.4783147459727387E-2</v>
      </c>
      <c r="J1518" s="46">
        <v>1</v>
      </c>
      <c r="K1518" s="98">
        <v>807</v>
      </c>
      <c r="L1518" s="98"/>
      <c r="M1518" s="98" t="s">
        <v>162</v>
      </c>
      <c r="N1518" s="98" t="s">
        <v>162</v>
      </c>
      <c r="O1518" s="46">
        <v>0.41699999999999998</v>
      </c>
      <c r="P1518" s="46">
        <v>0.48599999999999999</v>
      </c>
      <c r="Q1518" s="46">
        <v>0.159</v>
      </c>
      <c r="R1518" s="46">
        <v>0.21299999999999999</v>
      </c>
      <c r="S1518" s="46">
        <v>3.2000000000000001E-2</v>
      </c>
      <c r="T1518" s="46">
        <v>6.0999999999999999E-2</v>
      </c>
      <c r="U1518" s="46">
        <v>6.5000000000000002E-2</v>
      </c>
      <c r="V1518" s="46">
        <v>0.10299999999999999</v>
      </c>
      <c r="W1518" s="46">
        <v>0.186</v>
      </c>
      <c r="X1518" s="46">
        <v>0.24299999999999999</v>
      </c>
      <c r="Y1518" s="46" t="s">
        <v>162</v>
      </c>
      <c r="Z1518" s="46" t="s">
        <v>162</v>
      </c>
      <c r="AA1518" s="46">
        <v>1.6E-2</v>
      </c>
      <c r="AB1518" s="46">
        <v>3.7999999999999999E-2</v>
      </c>
      <c r="AC1518" s="46"/>
    </row>
    <row r="1519" spans="1:29" x14ac:dyDescent="0.25">
      <c r="A1519" s="98" t="s">
        <v>3996</v>
      </c>
      <c r="B1519" s="46" t="s">
        <v>162</v>
      </c>
      <c r="C1519" s="46">
        <v>0.12562814070351758</v>
      </c>
      <c r="D1519" s="46">
        <v>0.27512562814070352</v>
      </c>
      <c r="E1519" s="46">
        <v>0.12437185929648241</v>
      </c>
      <c r="F1519" s="46">
        <v>2.0100502512562814E-2</v>
      </c>
      <c r="G1519" s="46">
        <v>0.38693467336683418</v>
      </c>
      <c r="H1519" s="46">
        <v>3.7688442211055275E-3</v>
      </c>
      <c r="I1519" s="46">
        <v>6.407035175879397E-2</v>
      </c>
      <c r="J1519" s="46">
        <v>1</v>
      </c>
      <c r="K1519" s="98">
        <v>796</v>
      </c>
      <c r="L1519" s="98"/>
      <c r="M1519" s="98" t="s">
        <v>162</v>
      </c>
      <c r="N1519" s="98" t="s">
        <v>162</v>
      </c>
      <c r="O1519" s="46">
        <v>0.104</v>
      </c>
      <c r="P1519" s="46">
        <v>0.15</v>
      </c>
      <c r="Q1519" s="46">
        <v>0.245</v>
      </c>
      <c r="R1519" s="46">
        <v>0.307</v>
      </c>
      <c r="S1519" s="46">
        <v>0.10299999999999999</v>
      </c>
      <c r="T1519" s="46">
        <v>0.14899999999999999</v>
      </c>
      <c r="U1519" s="46">
        <v>1.2E-2</v>
      </c>
      <c r="V1519" s="46">
        <v>3.2000000000000001E-2</v>
      </c>
      <c r="W1519" s="46">
        <v>0.35399999999999998</v>
      </c>
      <c r="X1519" s="46">
        <v>0.42099999999999999</v>
      </c>
      <c r="Y1519" s="46">
        <v>1E-3</v>
      </c>
      <c r="Z1519" s="46">
        <v>1.0999999999999999E-2</v>
      </c>
      <c r="AA1519" s="46">
        <v>4.9000000000000002E-2</v>
      </c>
      <c r="AB1519" s="46">
        <v>8.3000000000000004E-2</v>
      </c>
      <c r="AC1519" s="46"/>
    </row>
    <row r="1520" spans="1:29" x14ac:dyDescent="0.25">
      <c r="A1520" s="98" t="s">
        <v>3997</v>
      </c>
      <c r="B1520" s="46" t="s">
        <v>162</v>
      </c>
      <c r="C1520" s="46">
        <v>0.37958976956191443</v>
      </c>
      <c r="D1520" s="46">
        <v>0.41808052671562423</v>
      </c>
      <c r="E1520" s="46">
        <v>9.0402633578121047E-2</v>
      </c>
      <c r="F1520" s="46">
        <v>1.4940491263611041E-2</v>
      </c>
      <c r="G1520" s="46">
        <v>6.0774879716383894E-2</v>
      </c>
      <c r="H1520" s="46">
        <v>1.0129146619397315E-3</v>
      </c>
      <c r="I1520" s="46">
        <v>3.5198784502405669E-2</v>
      </c>
      <c r="J1520" s="46">
        <v>1</v>
      </c>
      <c r="K1520" s="98">
        <v>3949</v>
      </c>
      <c r="L1520" s="98"/>
      <c r="M1520" s="98" t="s">
        <v>162</v>
      </c>
      <c r="N1520" s="98" t="s">
        <v>162</v>
      </c>
      <c r="O1520" s="46">
        <v>0.36499999999999999</v>
      </c>
      <c r="P1520" s="46">
        <v>0.39500000000000002</v>
      </c>
      <c r="Q1520" s="46">
        <v>0.40300000000000002</v>
      </c>
      <c r="R1520" s="46">
        <v>0.434</v>
      </c>
      <c r="S1520" s="46">
        <v>8.2000000000000003E-2</v>
      </c>
      <c r="T1520" s="46">
        <v>0.1</v>
      </c>
      <c r="U1520" s="46">
        <v>1.2E-2</v>
      </c>
      <c r="V1520" s="46">
        <v>1.9E-2</v>
      </c>
      <c r="W1520" s="46">
        <v>5.3999999999999999E-2</v>
      </c>
      <c r="X1520" s="46">
        <v>6.9000000000000006E-2</v>
      </c>
      <c r="Y1520" s="46">
        <v>0</v>
      </c>
      <c r="Z1520" s="46">
        <v>3.0000000000000001E-3</v>
      </c>
      <c r="AA1520" s="46">
        <v>0.03</v>
      </c>
      <c r="AB1520" s="46">
        <v>4.1000000000000002E-2</v>
      </c>
      <c r="AC1520" s="46"/>
    </row>
    <row r="1521" spans="1:29" x14ac:dyDescent="0.25">
      <c r="A1521" s="98" t="s">
        <v>3998</v>
      </c>
      <c r="B1521" s="46" t="s">
        <v>162</v>
      </c>
      <c r="C1521" s="46">
        <v>0.43103448275862066</v>
      </c>
      <c r="D1521" s="46">
        <v>0.3912466843501326</v>
      </c>
      <c r="E1521" s="46">
        <v>5.7029177718832889E-2</v>
      </c>
      <c r="F1521" s="46">
        <v>9.2838196286472146E-3</v>
      </c>
      <c r="G1521" s="46">
        <v>7.5596816976127315E-2</v>
      </c>
      <c r="H1521" s="46">
        <v>2.6525198938992041E-3</v>
      </c>
      <c r="I1521" s="46">
        <v>3.3156498673740056E-2</v>
      </c>
      <c r="J1521" s="46">
        <v>1</v>
      </c>
      <c r="K1521" s="98">
        <v>754</v>
      </c>
      <c r="L1521" s="98"/>
      <c r="M1521" s="98" t="s">
        <v>162</v>
      </c>
      <c r="N1521" s="98" t="s">
        <v>162</v>
      </c>
      <c r="O1521" s="46">
        <v>0.39600000000000002</v>
      </c>
      <c r="P1521" s="46">
        <v>0.46700000000000003</v>
      </c>
      <c r="Q1521" s="46">
        <v>0.35699999999999998</v>
      </c>
      <c r="R1521" s="46">
        <v>0.42699999999999999</v>
      </c>
      <c r="S1521" s="46">
        <v>4.2999999999999997E-2</v>
      </c>
      <c r="T1521" s="46">
        <v>7.5999999999999998E-2</v>
      </c>
      <c r="U1521" s="46">
        <v>5.0000000000000001E-3</v>
      </c>
      <c r="V1521" s="46">
        <v>1.9E-2</v>
      </c>
      <c r="W1521" s="46">
        <v>5.8999999999999997E-2</v>
      </c>
      <c r="X1521" s="46">
        <v>9.7000000000000003E-2</v>
      </c>
      <c r="Y1521" s="46">
        <v>1E-3</v>
      </c>
      <c r="Z1521" s="46">
        <v>0.01</v>
      </c>
      <c r="AA1521" s="46">
        <v>2.3E-2</v>
      </c>
      <c r="AB1521" s="46">
        <v>4.8000000000000001E-2</v>
      </c>
      <c r="AC1521" s="46"/>
    </row>
    <row r="1522" spans="1:29" x14ac:dyDescent="0.25">
      <c r="A1522" s="98" t="s">
        <v>3999</v>
      </c>
      <c r="B1522" s="46">
        <v>5.9466230557778631E-2</v>
      </c>
      <c r="C1522" s="46">
        <v>0.32537666585476183</v>
      </c>
      <c r="D1522" s="46">
        <v>0.28316921256828698</v>
      </c>
      <c r="E1522" s="46">
        <v>9.0608580674344963E-2</v>
      </c>
      <c r="F1522" s="46">
        <v>1.7502348724729461E-2</v>
      </c>
      <c r="G1522" s="46">
        <v>0.18855910087337763</v>
      </c>
      <c r="H1522" s="46">
        <v>1.6354083301437072E-3</v>
      </c>
      <c r="I1522" s="46">
        <v>3.3682452416576775E-2</v>
      </c>
      <c r="J1522" s="46">
        <v>0.99999999999999989</v>
      </c>
      <c r="K1522" s="98">
        <v>28739</v>
      </c>
      <c r="L1522" s="98"/>
      <c r="M1522" s="98">
        <v>5.7000000000000002E-2</v>
      </c>
      <c r="N1522" s="98">
        <v>6.2E-2</v>
      </c>
      <c r="O1522" s="46">
        <v>0.32</v>
      </c>
      <c r="P1522" s="46">
        <v>0.33100000000000002</v>
      </c>
      <c r="Q1522" s="46">
        <v>0.27800000000000002</v>
      </c>
      <c r="R1522" s="46">
        <v>0.28799999999999998</v>
      </c>
      <c r="S1522" s="46">
        <v>8.6999999999999994E-2</v>
      </c>
      <c r="T1522" s="46">
        <v>9.4E-2</v>
      </c>
      <c r="U1522" s="46">
        <v>1.6E-2</v>
      </c>
      <c r="V1522" s="46">
        <v>1.9E-2</v>
      </c>
      <c r="W1522" s="46">
        <v>0.184</v>
      </c>
      <c r="X1522" s="46">
        <v>0.193</v>
      </c>
      <c r="Y1522" s="46">
        <v>1E-3</v>
      </c>
      <c r="Z1522" s="46">
        <v>2E-3</v>
      </c>
      <c r="AA1522" s="46">
        <v>3.2000000000000001E-2</v>
      </c>
      <c r="AB1522" s="46">
        <v>3.5999999999999997E-2</v>
      </c>
      <c r="AC1522" s="46"/>
    </row>
    <row r="1523" spans="1:29" x14ac:dyDescent="0.25">
      <c r="A1523" s="98" t="s">
        <v>4000</v>
      </c>
      <c r="B1523" s="46" t="s">
        <v>162</v>
      </c>
      <c r="C1523" s="46">
        <v>0.25</v>
      </c>
      <c r="D1523" s="46">
        <v>0.33283132530120479</v>
      </c>
      <c r="E1523" s="46">
        <v>0.16114457831325302</v>
      </c>
      <c r="F1523" s="46">
        <v>1.9578313253012049E-2</v>
      </c>
      <c r="G1523" s="46">
        <v>0.20632530120481929</v>
      </c>
      <c r="H1523" s="46">
        <v>1.5060240963855422E-3</v>
      </c>
      <c r="I1523" s="46">
        <v>2.86144578313253E-2</v>
      </c>
      <c r="J1523" s="46">
        <v>1</v>
      </c>
      <c r="K1523" s="98">
        <v>664</v>
      </c>
      <c r="L1523" s="98"/>
      <c r="M1523" s="98" t="s">
        <v>162</v>
      </c>
      <c r="N1523" s="98" t="s">
        <v>162</v>
      </c>
      <c r="O1523" s="46">
        <v>0.219</v>
      </c>
      <c r="P1523" s="46">
        <v>0.28399999999999997</v>
      </c>
      <c r="Q1523" s="46">
        <v>0.29799999999999999</v>
      </c>
      <c r="R1523" s="46">
        <v>0.37</v>
      </c>
      <c r="S1523" s="46">
        <v>0.13500000000000001</v>
      </c>
      <c r="T1523" s="46">
        <v>0.191</v>
      </c>
      <c r="U1523" s="46">
        <v>1.0999999999999999E-2</v>
      </c>
      <c r="V1523" s="46">
        <v>3.3000000000000002E-2</v>
      </c>
      <c r="W1523" s="46">
        <v>0.17699999999999999</v>
      </c>
      <c r="X1523" s="46">
        <v>0.23899999999999999</v>
      </c>
      <c r="Y1523" s="46">
        <v>0</v>
      </c>
      <c r="Z1523" s="46">
        <v>8.0000000000000002E-3</v>
      </c>
      <c r="AA1523" s="46">
        <v>1.7999999999999999E-2</v>
      </c>
      <c r="AB1523" s="46">
        <v>4.3999999999999997E-2</v>
      </c>
      <c r="AC1523" s="46"/>
    </row>
    <row r="1524" spans="1:29" x14ac:dyDescent="0.25">
      <c r="A1524" s="98" t="s">
        <v>4001</v>
      </c>
      <c r="B1524" s="46" t="s">
        <v>162</v>
      </c>
      <c r="C1524" s="46">
        <v>0.34539813857290591</v>
      </c>
      <c r="D1524" s="46">
        <v>0.28128231644260598</v>
      </c>
      <c r="E1524" s="46">
        <v>0.14064115822130299</v>
      </c>
      <c r="F1524" s="46">
        <v>3.6194415718717683E-2</v>
      </c>
      <c r="G1524" s="46">
        <v>0.17373319544984489</v>
      </c>
      <c r="H1524" s="46">
        <v>1.0341261633919339E-3</v>
      </c>
      <c r="I1524" s="46">
        <v>2.1716649431230611E-2</v>
      </c>
      <c r="J1524" s="46">
        <v>1</v>
      </c>
      <c r="K1524" s="98">
        <v>967</v>
      </c>
      <c r="L1524" s="98"/>
      <c r="M1524" s="98" t="s">
        <v>162</v>
      </c>
      <c r="N1524" s="98" t="s">
        <v>162</v>
      </c>
      <c r="O1524" s="46">
        <v>0.316</v>
      </c>
      <c r="P1524" s="46">
        <v>0.376</v>
      </c>
      <c r="Q1524" s="46">
        <v>0.254</v>
      </c>
      <c r="R1524" s="46">
        <v>0.31</v>
      </c>
      <c r="S1524" s="46">
        <v>0.12</v>
      </c>
      <c r="T1524" s="46">
        <v>0.16400000000000001</v>
      </c>
      <c r="U1524" s="46">
        <v>2.5999999999999999E-2</v>
      </c>
      <c r="V1524" s="46">
        <v>0.05</v>
      </c>
      <c r="W1524" s="46">
        <v>0.151</v>
      </c>
      <c r="X1524" s="46">
        <v>0.19900000000000001</v>
      </c>
      <c r="Y1524" s="46">
        <v>0</v>
      </c>
      <c r="Z1524" s="46">
        <v>6.0000000000000001E-3</v>
      </c>
      <c r="AA1524" s="46">
        <v>1.4E-2</v>
      </c>
      <c r="AB1524" s="46">
        <v>3.3000000000000002E-2</v>
      </c>
      <c r="AC1524" s="46"/>
    </row>
    <row r="1525" spans="1:29" x14ac:dyDescent="0.25">
      <c r="A1525" s="98" t="s">
        <v>4002</v>
      </c>
      <c r="B1525" s="46" t="s">
        <v>162</v>
      </c>
      <c r="C1525" s="46">
        <v>0.10844629822732013</v>
      </c>
      <c r="D1525" s="46">
        <v>0.16058394160583941</v>
      </c>
      <c r="E1525" s="46">
        <v>6.2565172054223156E-2</v>
      </c>
      <c r="F1525" s="46">
        <v>1.4598540145985401E-2</v>
      </c>
      <c r="G1525" s="46">
        <v>0.60896767466110535</v>
      </c>
      <c r="H1525" s="46">
        <v>1.1470281543274244E-2</v>
      </c>
      <c r="I1525" s="46">
        <v>3.3368091762252347E-2</v>
      </c>
      <c r="J1525" s="46">
        <v>1</v>
      </c>
      <c r="K1525" s="98">
        <v>959</v>
      </c>
      <c r="L1525" s="98"/>
      <c r="M1525" s="98" t="s">
        <v>162</v>
      </c>
      <c r="N1525" s="98" t="s">
        <v>162</v>
      </c>
      <c r="O1525" s="46">
        <v>0.09</v>
      </c>
      <c r="P1525" s="46">
        <v>0.13</v>
      </c>
      <c r="Q1525" s="46">
        <v>0.13900000000000001</v>
      </c>
      <c r="R1525" s="46">
        <v>0.185</v>
      </c>
      <c r="S1525" s="46">
        <v>4.9000000000000002E-2</v>
      </c>
      <c r="T1525" s="46">
        <v>0.08</v>
      </c>
      <c r="U1525" s="46">
        <v>8.9999999999999993E-3</v>
      </c>
      <c r="V1525" s="46">
        <v>2.4E-2</v>
      </c>
      <c r="W1525" s="46">
        <v>0.57799999999999996</v>
      </c>
      <c r="X1525" s="46">
        <v>0.63900000000000001</v>
      </c>
      <c r="Y1525" s="46">
        <v>6.0000000000000001E-3</v>
      </c>
      <c r="Z1525" s="46">
        <v>0.02</v>
      </c>
      <c r="AA1525" s="46">
        <v>2.4E-2</v>
      </c>
      <c r="AB1525" s="46">
        <v>4.7E-2</v>
      </c>
      <c r="AC1525" s="46"/>
    </row>
    <row r="1526" spans="1:29" x14ac:dyDescent="0.25">
      <c r="A1526" s="98" t="s">
        <v>4003</v>
      </c>
      <c r="B1526" s="46">
        <v>0.16381766381766383</v>
      </c>
      <c r="C1526" s="46">
        <v>1.4245014245014246E-3</v>
      </c>
      <c r="D1526" s="46">
        <v>0.59650997150997154</v>
      </c>
      <c r="E1526" s="46">
        <v>0.18162393162393162</v>
      </c>
      <c r="F1526" s="46">
        <v>3.9173789173789176E-3</v>
      </c>
      <c r="G1526" s="46">
        <v>9.9715099715099714E-3</v>
      </c>
      <c r="H1526" s="46" t="s">
        <v>162</v>
      </c>
      <c r="I1526" s="46">
        <v>4.2735042735042736E-2</v>
      </c>
      <c r="J1526" s="46">
        <v>1</v>
      </c>
      <c r="K1526" s="98">
        <v>2808</v>
      </c>
      <c r="L1526" s="98"/>
      <c r="M1526" s="98">
        <v>0.151</v>
      </c>
      <c r="N1526" s="98">
        <v>0.17799999999999999</v>
      </c>
      <c r="O1526" s="46">
        <v>1E-3</v>
      </c>
      <c r="P1526" s="46">
        <v>4.0000000000000001E-3</v>
      </c>
      <c r="Q1526" s="46">
        <v>0.57799999999999996</v>
      </c>
      <c r="R1526" s="46">
        <v>0.61499999999999999</v>
      </c>
      <c r="S1526" s="46">
        <v>0.16800000000000001</v>
      </c>
      <c r="T1526" s="46">
        <v>0.19600000000000001</v>
      </c>
      <c r="U1526" s="46">
        <v>2E-3</v>
      </c>
      <c r="V1526" s="46">
        <v>7.0000000000000001E-3</v>
      </c>
      <c r="W1526" s="46">
        <v>7.0000000000000001E-3</v>
      </c>
      <c r="X1526" s="46">
        <v>1.4E-2</v>
      </c>
      <c r="Y1526" s="46" t="s">
        <v>162</v>
      </c>
      <c r="Z1526" s="46" t="s">
        <v>162</v>
      </c>
      <c r="AA1526" s="46">
        <v>3.5999999999999997E-2</v>
      </c>
      <c r="AB1526" s="46">
        <v>5.0999999999999997E-2</v>
      </c>
      <c r="AC1526" s="46"/>
    </row>
    <row r="1527" spans="1:29" x14ac:dyDescent="0.25">
      <c r="A1527" s="98" t="s">
        <v>4004</v>
      </c>
      <c r="B1527" s="46">
        <v>9.4213027676824157E-2</v>
      </c>
      <c r="C1527" s="46">
        <v>0.30136986301369861</v>
      </c>
      <c r="D1527" s="46">
        <v>0.23371540396980711</v>
      </c>
      <c r="E1527" s="46">
        <v>7.0729661727704785E-2</v>
      </c>
      <c r="F1527" s="46">
        <v>3.662286832541236E-2</v>
      </c>
      <c r="G1527" s="46">
        <v>0.24182275649986021</v>
      </c>
      <c r="H1527" s="46">
        <v>1.9569471624266144E-3</v>
      </c>
      <c r="I1527" s="46">
        <v>1.9569471624266144E-2</v>
      </c>
      <c r="J1527" s="46">
        <v>0.99999999999999989</v>
      </c>
      <c r="K1527" s="98">
        <v>3577</v>
      </c>
      <c r="L1527" s="98"/>
      <c r="M1527" s="98">
        <v>8.5000000000000006E-2</v>
      </c>
      <c r="N1527" s="98">
        <v>0.104</v>
      </c>
      <c r="O1527" s="46">
        <v>0.28699999999999998</v>
      </c>
      <c r="P1527" s="46">
        <v>0.317</v>
      </c>
      <c r="Q1527" s="46">
        <v>0.22</v>
      </c>
      <c r="R1527" s="46">
        <v>0.248</v>
      </c>
      <c r="S1527" s="46">
        <v>6.3E-2</v>
      </c>
      <c r="T1527" s="46">
        <v>0.08</v>
      </c>
      <c r="U1527" s="46">
        <v>3.1E-2</v>
      </c>
      <c r="V1527" s="46">
        <v>4.2999999999999997E-2</v>
      </c>
      <c r="W1527" s="46">
        <v>0.22800000000000001</v>
      </c>
      <c r="X1527" s="46">
        <v>0.25600000000000001</v>
      </c>
      <c r="Y1527" s="46">
        <v>1E-3</v>
      </c>
      <c r="Z1527" s="46">
        <v>4.0000000000000001E-3</v>
      </c>
      <c r="AA1527" s="46">
        <v>1.6E-2</v>
      </c>
      <c r="AB1527" s="46">
        <v>2.5000000000000001E-2</v>
      </c>
      <c r="AC1527" s="46"/>
    </row>
    <row r="1528" spans="1:29" x14ac:dyDescent="0.25">
      <c r="A1528" s="98" t="s">
        <v>4005</v>
      </c>
      <c r="B1528" s="46">
        <v>0.27509808446803602</v>
      </c>
      <c r="C1528" s="46">
        <v>0.5765058850680822</v>
      </c>
      <c r="D1528" s="46">
        <v>6.162012462497115E-2</v>
      </c>
      <c r="E1528" s="46">
        <v>2.2386337410570042E-2</v>
      </c>
      <c r="F1528" s="46">
        <v>1.6155088852988692E-3</v>
      </c>
      <c r="G1528" s="46">
        <v>4.2003231017770599E-2</v>
      </c>
      <c r="H1528" s="46">
        <v>2.7694438033694898E-3</v>
      </c>
      <c r="I1528" s="46">
        <v>1.8001384721901683E-2</v>
      </c>
      <c r="J1528" s="46">
        <v>1</v>
      </c>
      <c r="K1528" s="98">
        <v>4333</v>
      </c>
      <c r="L1528" s="98"/>
      <c r="M1528" s="98">
        <v>0.26200000000000001</v>
      </c>
      <c r="N1528" s="98">
        <v>0.28899999999999998</v>
      </c>
      <c r="O1528" s="46">
        <v>0.56200000000000006</v>
      </c>
      <c r="P1528" s="46">
        <v>0.59099999999999997</v>
      </c>
      <c r="Q1528" s="46">
        <v>5.5E-2</v>
      </c>
      <c r="R1528" s="46">
        <v>6.9000000000000006E-2</v>
      </c>
      <c r="S1528" s="46">
        <v>1.7999999999999999E-2</v>
      </c>
      <c r="T1528" s="46">
        <v>2.7E-2</v>
      </c>
      <c r="U1528" s="46">
        <v>1E-3</v>
      </c>
      <c r="V1528" s="46">
        <v>3.0000000000000001E-3</v>
      </c>
      <c r="W1528" s="46">
        <v>3.5999999999999997E-2</v>
      </c>
      <c r="X1528" s="46">
        <v>4.8000000000000001E-2</v>
      </c>
      <c r="Y1528" s="46">
        <v>2E-3</v>
      </c>
      <c r="Z1528" s="46">
        <v>5.0000000000000001E-3</v>
      </c>
      <c r="AA1528" s="46">
        <v>1.4E-2</v>
      </c>
      <c r="AB1528" s="46">
        <v>2.1999999999999999E-2</v>
      </c>
      <c r="AC1528" s="46"/>
    </row>
    <row r="1529" spans="1:29" x14ac:dyDescent="0.25">
      <c r="A1529" s="98" t="s">
        <v>4006</v>
      </c>
      <c r="B1529" s="46" t="s">
        <v>162</v>
      </c>
      <c r="C1529" s="46">
        <v>0.28986824170831438</v>
      </c>
      <c r="D1529" s="46">
        <v>0.20467969104952294</v>
      </c>
      <c r="E1529" s="46">
        <v>8.3144025442980468E-2</v>
      </c>
      <c r="F1529" s="46">
        <v>1.5901862789641071E-2</v>
      </c>
      <c r="G1529" s="46">
        <v>0.39323034984098137</v>
      </c>
      <c r="H1529" s="46">
        <v>1.817355747387551E-3</v>
      </c>
      <c r="I1529" s="46">
        <v>1.1358473421172195E-2</v>
      </c>
      <c r="J1529" s="46">
        <v>1</v>
      </c>
      <c r="K1529" s="98">
        <v>4402</v>
      </c>
      <c r="L1529" s="98"/>
      <c r="M1529" s="98" t="s">
        <v>162</v>
      </c>
      <c r="N1529" s="98" t="s">
        <v>162</v>
      </c>
      <c r="O1529" s="46">
        <v>0.27700000000000002</v>
      </c>
      <c r="P1529" s="46">
        <v>0.30299999999999999</v>
      </c>
      <c r="Q1529" s="46">
        <v>0.193</v>
      </c>
      <c r="R1529" s="46">
        <v>0.217</v>
      </c>
      <c r="S1529" s="46">
        <v>7.4999999999999997E-2</v>
      </c>
      <c r="T1529" s="46">
        <v>9.1999999999999998E-2</v>
      </c>
      <c r="U1529" s="46">
        <v>1.2999999999999999E-2</v>
      </c>
      <c r="V1529" s="46">
        <v>0.02</v>
      </c>
      <c r="W1529" s="46">
        <v>0.379</v>
      </c>
      <c r="X1529" s="46">
        <v>0.40799999999999997</v>
      </c>
      <c r="Y1529" s="46">
        <v>1E-3</v>
      </c>
      <c r="Z1529" s="46">
        <v>4.0000000000000001E-3</v>
      </c>
      <c r="AA1529" s="46">
        <v>8.9999999999999993E-3</v>
      </c>
      <c r="AB1529" s="46">
        <v>1.4999999999999999E-2</v>
      </c>
      <c r="AC1529" s="46"/>
    </row>
    <row r="1530" spans="1:29" x14ac:dyDescent="0.25">
      <c r="A1530" s="98" t="s">
        <v>4007</v>
      </c>
      <c r="B1530" s="46" t="s">
        <v>162</v>
      </c>
      <c r="C1530" s="46">
        <v>0.510752688172043</v>
      </c>
      <c r="D1530" s="46">
        <v>0.33333333333333331</v>
      </c>
      <c r="E1530" s="46">
        <v>5.6451612903225805E-2</v>
      </c>
      <c r="F1530" s="46" t="s">
        <v>162</v>
      </c>
      <c r="G1530" s="46">
        <v>1.6129032258064516E-2</v>
      </c>
      <c r="H1530" s="46" t="s">
        <v>162</v>
      </c>
      <c r="I1530" s="46">
        <v>8.3333333333333329E-2</v>
      </c>
      <c r="J1530" s="46">
        <v>0.99999999999999989</v>
      </c>
      <c r="K1530" s="98">
        <v>1116</v>
      </c>
      <c r="L1530" s="98"/>
      <c r="M1530" s="98" t="s">
        <v>162</v>
      </c>
      <c r="N1530" s="98" t="s">
        <v>162</v>
      </c>
      <c r="O1530" s="46">
        <v>0.48099999999999998</v>
      </c>
      <c r="P1530" s="46">
        <v>0.54</v>
      </c>
      <c r="Q1530" s="46">
        <v>0.30599999999999999</v>
      </c>
      <c r="R1530" s="46">
        <v>0.36199999999999999</v>
      </c>
      <c r="S1530" s="46">
        <v>4.3999999999999997E-2</v>
      </c>
      <c r="T1530" s="46">
        <v>7.1999999999999995E-2</v>
      </c>
      <c r="U1530" s="46" t="s">
        <v>162</v>
      </c>
      <c r="V1530" s="46" t="s">
        <v>162</v>
      </c>
      <c r="W1530" s="46">
        <v>0.01</v>
      </c>
      <c r="X1530" s="46">
        <v>2.5000000000000001E-2</v>
      </c>
      <c r="Y1530" s="46" t="s">
        <v>162</v>
      </c>
      <c r="Z1530" s="46" t="s">
        <v>162</v>
      </c>
      <c r="AA1530" s="46">
        <v>6.9000000000000006E-2</v>
      </c>
      <c r="AB1530" s="46">
        <v>0.10100000000000001</v>
      </c>
      <c r="AC1530" s="46"/>
    </row>
    <row r="1531" spans="1:29" x14ac:dyDescent="0.25">
      <c r="A1531" s="98" t="s">
        <v>4008</v>
      </c>
      <c r="B1531" s="46" t="s">
        <v>162</v>
      </c>
      <c r="C1531" s="46">
        <v>0.28118393234672306</v>
      </c>
      <c r="D1531" s="46">
        <v>0.30972515856236787</v>
      </c>
      <c r="E1531" s="46">
        <v>0.11945031712473574</v>
      </c>
      <c r="F1531" s="46">
        <v>1.3742071881606765E-2</v>
      </c>
      <c r="G1531" s="46">
        <v>0.25792811839323465</v>
      </c>
      <c r="H1531" s="46">
        <v>1.0570824524312897E-3</v>
      </c>
      <c r="I1531" s="46">
        <v>1.6913319238900635E-2</v>
      </c>
      <c r="J1531" s="46">
        <v>1.0000000000000002</v>
      </c>
      <c r="K1531" s="98">
        <v>946</v>
      </c>
      <c r="L1531" s="98"/>
      <c r="M1531" s="98" t="s">
        <v>162</v>
      </c>
      <c r="N1531" s="98" t="s">
        <v>162</v>
      </c>
      <c r="O1531" s="46">
        <v>0.253</v>
      </c>
      <c r="P1531" s="46">
        <v>0.311</v>
      </c>
      <c r="Q1531" s="46">
        <v>0.28100000000000003</v>
      </c>
      <c r="R1531" s="46">
        <v>0.34</v>
      </c>
      <c r="S1531" s="46">
        <v>0.1</v>
      </c>
      <c r="T1531" s="46">
        <v>0.14199999999999999</v>
      </c>
      <c r="U1531" s="46">
        <v>8.0000000000000002E-3</v>
      </c>
      <c r="V1531" s="46">
        <v>2.3E-2</v>
      </c>
      <c r="W1531" s="46">
        <v>0.23100000000000001</v>
      </c>
      <c r="X1531" s="46">
        <v>0.28699999999999998</v>
      </c>
      <c r="Y1531" s="46">
        <v>0</v>
      </c>
      <c r="Z1531" s="46">
        <v>6.0000000000000001E-3</v>
      </c>
      <c r="AA1531" s="46">
        <v>0.01</v>
      </c>
      <c r="AB1531" s="46">
        <v>2.7E-2</v>
      </c>
      <c r="AC1531" s="46"/>
    </row>
    <row r="1532" spans="1:29" x14ac:dyDescent="0.25">
      <c r="A1532" s="98" t="s">
        <v>4009</v>
      </c>
      <c r="B1532" s="46" t="s">
        <v>162</v>
      </c>
      <c r="C1532" s="46">
        <v>0.43957503320053121</v>
      </c>
      <c r="D1532" s="46">
        <v>0.16600265604249667</v>
      </c>
      <c r="E1532" s="46">
        <v>7.5697211155378488E-2</v>
      </c>
      <c r="F1532" s="46">
        <v>9.0305444887118197E-2</v>
      </c>
      <c r="G1532" s="46">
        <v>0.20185922974767595</v>
      </c>
      <c r="H1532" s="46">
        <v>2.6560424966799467E-3</v>
      </c>
      <c r="I1532" s="46">
        <v>2.3904382470119521E-2</v>
      </c>
      <c r="J1532" s="46">
        <v>1</v>
      </c>
      <c r="K1532" s="98">
        <v>753</v>
      </c>
      <c r="L1532" s="98"/>
      <c r="M1532" s="98" t="s">
        <v>162</v>
      </c>
      <c r="N1532" s="98" t="s">
        <v>162</v>
      </c>
      <c r="O1532" s="46">
        <v>0.40500000000000003</v>
      </c>
      <c r="P1532" s="46">
        <v>0.47499999999999998</v>
      </c>
      <c r="Q1532" s="46">
        <v>0.14099999999999999</v>
      </c>
      <c r="R1532" s="46">
        <v>0.19400000000000001</v>
      </c>
      <c r="S1532" s="46">
        <v>5.8999999999999997E-2</v>
      </c>
      <c r="T1532" s="46">
        <v>9.7000000000000003E-2</v>
      </c>
      <c r="U1532" s="46">
        <v>7.1999999999999995E-2</v>
      </c>
      <c r="V1532" s="46">
        <v>0.113</v>
      </c>
      <c r="W1532" s="46">
        <v>0.17499999999999999</v>
      </c>
      <c r="X1532" s="46">
        <v>0.23200000000000001</v>
      </c>
      <c r="Y1532" s="46">
        <v>1E-3</v>
      </c>
      <c r="Z1532" s="46">
        <v>0.01</v>
      </c>
      <c r="AA1532" s="46">
        <v>1.4999999999999999E-2</v>
      </c>
      <c r="AB1532" s="46">
        <v>3.6999999999999998E-2</v>
      </c>
      <c r="AC1532" s="46"/>
    </row>
    <row r="1533" spans="1:29" x14ac:dyDescent="0.25">
      <c r="A1533" s="98" t="s">
        <v>4010</v>
      </c>
      <c r="B1533" s="46" t="s">
        <v>162</v>
      </c>
      <c r="C1533" s="46">
        <v>0.16015625</v>
      </c>
      <c r="D1533" s="46">
        <v>0.19791666666666666</v>
      </c>
      <c r="E1533" s="46">
        <v>7.1614583333333329E-2</v>
      </c>
      <c r="F1533" s="46">
        <v>3.3854166666666664E-2</v>
      </c>
      <c r="G1533" s="46">
        <v>0.50651041666666663</v>
      </c>
      <c r="H1533" s="46">
        <v>1.3020833333333333E-3</v>
      </c>
      <c r="I1533" s="46">
        <v>2.8645833333333332E-2</v>
      </c>
      <c r="J1533" s="46">
        <v>1</v>
      </c>
      <c r="K1533" s="98">
        <v>768</v>
      </c>
      <c r="L1533" s="98"/>
      <c r="M1533" s="98" t="s">
        <v>162</v>
      </c>
      <c r="N1533" s="98" t="s">
        <v>162</v>
      </c>
      <c r="O1533" s="46">
        <v>0.13600000000000001</v>
      </c>
      <c r="P1533" s="46">
        <v>0.188</v>
      </c>
      <c r="Q1533" s="46">
        <v>0.17100000000000001</v>
      </c>
      <c r="R1533" s="46">
        <v>0.22800000000000001</v>
      </c>
      <c r="S1533" s="46">
        <v>5.5E-2</v>
      </c>
      <c r="T1533" s="46">
        <v>9.1999999999999998E-2</v>
      </c>
      <c r="U1533" s="46">
        <v>2.3E-2</v>
      </c>
      <c r="V1533" s="46">
        <v>4.9000000000000002E-2</v>
      </c>
      <c r="W1533" s="46">
        <v>0.47099999999999997</v>
      </c>
      <c r="X1533" s="46">
        <v>0.54200000000000004</v>
      </c>
      <c r="Y1533" s="46">
        <v>0</v>
      </c>
      <c r="Z1533" s="46">
        <v>7.0000000000000001E-3</v>
      </c>
      <c r="AA1533" s="46">
        <v>1.9E-2</v>
      </c>
      <c r="AB1533" s="46">
        <v>4.2999999999999997E-2</v>
      </c>
      <c r="AC1533" s="46"/>
    </row>
    <row r="1534" spans="1:29" x14ac:dyDescent="0.25">
      <c r="A1534" s="98" t="s">
        <v>4011</v>
      </c>
      <c r="B1534" s="46" t="s">
        <v>162</v>
      </c>
      <c r="C1534" s="46">
        <v>0.36027397260273974</v>
      </c>
      <c r="D1534" s="46">
        <v>0.41369863013698632</v>
      </c>
      <c r="E1534" s="46">
        <v>9.5342465753424657E-2</v>
      </c>
      <c r="F1534" s="46">
        <v>7.1232876712328764E-3</v>
      </c>
      <c r="G1534" s="46">
        <v>9.7534246575342459E-2</v>
      </c>
      <c r="H1534" s="46">
        <v>1.6438356164383563E-3</v>
      </c>
      <c r="I1534" s="46">
        <v>2.4383561643835615E-2</v>
      </c>
      <c r="J1534" s="46">
        <v>0.99999999999999989</v>
      </c>
      <c r="K1534" s="98">
        <v>3650</v>
      </c>
      <c r="L1534" s="98"/>
      <c r="M1534" s="98" t="s">
        <v>162</v>
      </c>
      <c r="N1534" s="98" t="s">
        <v>162</v>
      </c>
      <c r="O1534" s="46">
        <v>0.34499999999999997</v>
      </c>
      <c r="P1534" s="46">
        <v>0.376</v>
      </c>
      <c r="Q1534" s="46">
        <v>0.39800000000000002</v>
      </c>
      <c r="R1534" s="46">
        <v>0.43</v>
      </c>
      <c r="S1534" s="46">
        <v>8.5999999999999993E-2</v>
      </c>
      <c r="T1534" s="46">
        <v>0.105</v>
      </c>
      <c r="U1534" s="46">
        <v>5.0000000000000001E-3</v>
      </c>
      <c r="V1534" s="46">
        <v>0.01</v>
      </c>
      <c r="W1534" s="46">
        <v>8.7999999999999995E-2</v>
      </c>
      <c r="X1534" s="46">
        <v>0.108</v>
      </c>
      <c r="Y1534" s="46">
        <v>1E-3</v>
      </c>
      <c r="Z1534" s="46">
        <v>4.0000000000000001E-3</v>
      </c>
      <c r="AA1534" s="46">
        <v>0.02</v>
      </c>
      <c r="AB1534" s="46">
        <v>0.03</v>
      </c>
      <c r="AC1534" s="46"/>
    </row>
    <row r="1535" spans="1:29" x14ac:dyDescent="0.25">
      <c r="A1535" s="98" t="s">
        <v>4012</v>
      </c>
      <c r="B1535" s="46" t="s">
        <v>162</v>
      </c>
      <c r="C1535" s="46">
        <v>0.47308781869688388</v>
      </c>
      <c r="D1535" s="46">
        <v>0.33002832861189801</v>
      </c>
      <c r="E1535" s="46">
        <v>7.3654390934844188E-2</v>
      </c>
      <c r="F1535" s="46">
        <v>8.4985835694051E-3</v>
      </c>
      <c r="G1535" s="46">
        <v>8.4985835694050993E-2</v>
      </c>
      <c r="H1535" s="46">
        <v>1.4164305949008499E-3</v>
      </c>
      <c r="I1535" s="46">
        <v>2.8328611898016998E-2</v>
      </c>
      <c r="J1535" s="46">
        <v>1</v>
      </c>
      <c r="K1535" s="98">
        <v>706</v>
      </c>
      <c r="L1535" s="98"/>
      <c r="M1535" s="98" t="s">
        <v>162</v>
      </c>
      <c r="N1535" s="98" t="s">
        <v>162</v>
      </c>
      <c r="O1535" s="46">
        <v>0.437</v>
      </c>
      <c r="P1535" s="46">
        <v>0.51</v>
      </c>
      <c r="Q1535" s="46">
        <v>0.29599999999999999</v>
      </c>
      <c r="R1535" s="46">
        <v>0.36599999999999999</v>
      </c>
      <c r="S1535" s="46">
        <v>5.7000000000000002E-2</v>
      </c>
      <c r="T1535" s="46">
        <v>9.5000000000000001E-2</v>
      </c>
      <c r="U1535" s="46">
        <v>4.0000000000000001E-3</v>
      </c>
      <c r="V1535" s="46">
        <v>1.7999999999999999E-2</v>
      </c>
      <c r="W1535" s="46">
        <v>6.7000000000000004E-2</v>
      </c>
      <c r="X1535" s="46">
        <v>0.108</v>
      </c>
      <c r="Y1535" s="46">
        <v>0</v>
      </c>
      <c r="Z1535" s="46">
        <v>8.0000000000000002E-3</v>
      </c>
      <c r="AA1535" s="46">
        <v>1.7999999999999999E-2</v>
      </c>
      <c r="AB1535" s="46">
        <v>4.2999999999999997E-2</v>
      </c>
      <c r="AC1535" s="46"/>
    </row>
    <row r="1536" spans="1:29" x14ac:dyDescent="0.25">
      <c r="A1536" s="98" t="s">
        <v>4013</v>
      </c>
      <c r="B1536" s="46">
        <v>5.3649574077167195E-2</v>
      </c>
      <c r="C1536" s="46">
        <v>0.33572740938700518</v>
      </c>
      <c r="D1536" s="46">
        <v>0.2452981459829631</v>
      </c>
      <c r="E1536" s="46">
        <v>8.6955069316853179E-2</v>
      </c>
      <c r="F1536" s="46">
        <v>1.8840821780524469E-2</v>
      </c>
      <c r="G1536" s="46">
        <v>0.23434107232336729</v>
      </c>
      <c r="H1536" s="46">
        <v>2.0043427426089861E-3</v>
      </c>
      <c r="I1536" s="46">
        <v>2.3183564389510605E-2</v>
      </c>
      <c r="J1536" s="46">
        <v>1</v>
      </c>
      <c r="K1536" s="98">
        <v>29935</v>
      </c>
      <c r="L1536" s="98"/>
      <c r="M1536" s="98">
        <v>5.0999999999999997E-2</v>
      </c>
      <c r="N1536" s="98">
        <v>5.6000000000000001E-2</v>
      </c>
      <c r="O1536" s="46">
        <v>0.33</v>
      </c>
      <c r="P1536" s="46">
        <v>0.34100000000000003</v>
      </c>
      <c r="Q1536" s="46">
        <v>0.24</v>
      </c>
      <c r="R1536" s="46">
        <v>0.25</v>
      </c>
      <c r="S1536" s="46">
        <v>8.4000000000000005E-2</v>
      </c>
      <c r="T1536" s="46">
        <v>0.09</v>
      </c>
      <c r="U1536" s="46">
        <v>1.7000000000000001E-2</v>
      </c>
      <c r="V1536" s="46">
        <v>0.02</v>
      </c>
      <c r="W1536" s="46">
        <v>0.23</v>
      </c>
      <c r="X1536" s="46">
        <v>0.23899999999999999</v>
      </c>
      <c r="Y1536" s="46">
        <v>2E-3</v>
      </c>
      <c r="Z1536" s="46">
        <v>3.0000000000000001E-3</v>
      </c>
      <c r="AA1536" s="46">
        <v>2.1999999999999999E-2</v>
      </c>
      <c r="AB1536" s="46">
        <v>2.5000000000000001E-2</v>
      </c>
      <c r="AC1536" s="46"/>
    </row>
    <row r="1537" spans="1:29" x14ac:dyDescent="0.25">
      <c r="A1537" s="98" t="s">
        <v>4014</v>
      </c>
      <c r="B1537" s="46" t="s">
        <v>162</v>
      </c>
      <c r="C1537" s="46">
        <v>0.25310173697270472</v>
      </c>
      <c r="D1537" s="46">
        <v>0.31389578163771714</v>
      </c>
      <c r="E1537" s="46">
        <v>0.13895781637717122</v>
      </c>
      <c r="F1537" s="46">
        <v>1.2406947890818859E-2</v>
      </c>
      <c r="G1537" s="46">
        <v>0.26178660049627789</v>
      </c>
      <c r="H1537" s="46" t="s">
        <v>162</v>
      </c>
      <c r="I1537" s="46">
        <v>1.9851116625310174E-2</v>
      </c>
      <c r="J1537" s="46">
        <v>1</v>
      </c>
      <c r="K1537" s="98">
        <v>806</v>
      </c>
      <c r="L1537" s="98"/>
      <c r="M1537" s="98" t="s">
        <v>162</v>
      </c>
      <c r="N1537" s="98" t="s">
        <v>162</v>
      </c>
      <c r="O1537" s="46">
        <v>0.224</v>
      </c>
      <c r="P1537" s="46">
        <v>0.28399999999999997</v>
      </c>
      <c r="Q1537" s="46">
        <v>0.28299999999999997</v>
      </c>
      <c r="R1537" s="46">
        <v>0.34699999999999998</v>
      </c>
      <c r="S1537" s="46">
        <v>0.11700000000000001</v>
      </c>
      <c r="T1537" s="46">
        <v>0.16500000000000001</v>
      </c>
      <c r="U1537" s="46">
        <v>7.0000000000000001E-3</v>
      </c>
      <c r="V1537" s="46">
        <v>2.3E-2</v>
      </c>
      <c r="W1537" s="46">
        <v>0.23300000000000001</v>
      </c>
      <c r="X1537" s="46">
        <v>0.29299999999999998</v>
      </c>
      <c r="Y1537" s="46" t="s">
        <v>162</v>
      </c>
      <c r="Z1537" s="46" t="s">
        <v>162</v>
      </c>
      <c r="AA1537" s="46">
        <v>1.2E-2</v>
      </c>
      <c r="AB1537" s="46">
        <v>3.2000000000000001E-2</v>
      </c>
      <c r="AC1537" s="46"/>
    </row>
    <row r="1538" spans="1:29" x14ac:dyDescent="0.25">
      <c r="A1538" s="98" t="s">
        <v>4015</v>
      </c>
      <c r="B1538" s="46" t="s">
        <v>162</v>
      </c>
      <c r="C1538" s="46">
        <v>0.3405088062622309</v>
      </c>
      <c r="D1538" s="46">
        <v>0.27984344422700586</v>
      </c>
      <c r="E1538" s="46">
        <v>0.14677103718199608</v>
      </c>
      <c r="F1538" s="46">
        <v>1.9569471624266144E-2</v>
      </c>
      <c r="G1538" s="46">
        <v>0.18199608610567514</v>
      </c>
      <c r="H1538" s="46">
        <v>1.9569471624266144E-3</v>
      </c>
      <c r="I1538" s="46">
        <v>2.9354207436399216E-2</v>
      </c>
      <c r="J1538" s="46">
        <v>1</v>
      </c>
      <c r="K1538" s="98">
        <v>511</v>
      </c>
      <c r="L1538" s="98"/>
      <c r="M1538" s="98" t="s">
        <v>162</v>
      </c>
      <c r="N1538" s="98" t="s">
        <v>162</v>
      </c>
      <c r="O1538" s="46">
        <v>0.30099999999999999</v>
      </c>
      <c r="P1538" s="46">
        <v>0.38300000000000001</v>
      </c>
      <c r="Q1538" s="46">
        <v>0.24299999999999999</v>
      </c>
      <c r="R1538" s="46">
        <v>0.32</v>
      </c>
      <c r="S1538" s="46">
        <v>0.11899999999999999</v>
      </c>
      <c r="T1538" s="46">
        <v>0.18</v>
      </c>
      <c r="U1538" s="46">
        <v>1.0999999999999999E-2</v>
      </c>
      <c r="V1538" s="46">
        <v>3.5999999999999997E-2</v>
      </c>
      <c r="W1538" s="46">
        <v>0.151</v>
      </c>
      <c r="X1538" s="46">
        <v>0.218</v>
      </c>
      <c r="Y1538" s="46">
        <v>0</v>
      </c>
      <c r="Z1538" s="46">
        <v>1.0999999999999999E-2</v>
      </c>
      <c r="AA1538" s="46">
        <v>1.7999999999999999E-2</v>
      </c>
      <c r="AB1538" s="46">
        <v>4.8000000000000001E-2</v>
      </c>
      <c r="AC1538" s="46"/>
    </row>
    <row r="1539" spans="1:29" x14ac:dyDescent="0.25">
      <c r="A1539" s="98" t="s">
        <v>4016</v>
      </c>
      <c r="B1539" s="46" t="s">
        <v>162</v>
      </c>
      <c r="C1539" s="46">
        <v>8.8161209068010074E-2</v>
      </c>
      <c r="D1539" s="46">
        <v>0.17884130982367757</v>
      </c>
      <c r="E1539" s="46">
        <v>7.8085642317380355E-2</v>
      </c>
      <c r="F1539" s="46" t="s">
        <v>162</v>
      </c>
      <c r="G1539" s="46">
        <v>0.61964735516372793</v>
      </c>
      <c r="H1539" s="46">
        <v>2.7707808564231738E-2</v>
      </c>
      <c r="I1539" s="46">
        <v>7.556675062972292E-3</v>
      </c>
      <c r="J1539" s="46">
        <v>1</v>
      </c>
      <c r="K1539" s="98">
        <v>397</v>
      </c>
      <c r="L1539" s="98"/>
      <c r="M1539" s="98" t="s">
        <v>162</v>
      </c>
      <c r="N1539" s="98" t="s">
        <v>162</v>
      </c>
      <c r="O1539" s="46">
        <v>6.4000000000000001E-2</v>
      </c>
      <c r="P1539" s="46">
        <v>0.12</v>
      </c>
      <c r="Q1539" s="46">
        <v>0.14399999999999999</v>
      </c>
      <c r="R1539" s="46">
        <v>0.22</v>
      </c>
      <c r="S1539" s="46">
        <v>5.6000000000000001E-2</v>
      </c>
      <c r="T1539" s="46">
        <v>0.109</v>
      </c>
      <c r="U1539" s="46" t="s">
        <v>162</v>
      </c>
      <c r="V1539" s="46" t="s">
        <v>162</v>
      </c>
      <c r="W1539" s="46">
        <v>0.57099999999999995</v>
      </c>
      <c r="X1539" s="46">
        <v>0.66600000000000004</v>
      </c>
      <c r="Y1539" s="46">
        <v>1.6E-2</v>
      </c>
      <c r="Z1539" s="46">
        <v>4.9000000000000002E-2</v>
      </c>
      <c r="AA1539" s="46">
        <v>3.0000000000000001E-3</v>
      </c>
      <c r="AB1539" s="46">
        <v>2.1999999999999999E-2</v>
      </c>
      <c r="AC1539" s="46"/>
    </row>
    <row r="1540" spans="1:29" x14ac:dyDescent="0.25">
      <c r="A1540" s="98" t="s">
        <v>4017</v>
      </c>
      <c r="B1540" s="46">
        <v>0.23156342182890854</v>
      </c>
      <c r="C1540" s="46">
        <v>2.9498525073746312E-3</v>
      </c>
      <c r="D1540" s="46">
        <v>0.27581120943952803</v>
      </c>
      <c r="E1540" s="46">
        <v>0.28613569321533922</v>
      </c>
      <c r="F1540" s="46">
        <v>1.9174041297935103E-2</v>
      </c>
      <c r="G1540" s="46">
        <v>1.4749262536873156E-2</v>
      </c>
      <c r="H1540" s="46" t="s">
        <v>162</v>
      </c>
      <c r="I1540" s="46">
        <v>0.1696165191740413</v>
      </c>
      <c r="J1540" s="46">
        <v>0.99999999999999989</v>
      </c>
      <c r="K1540" s="98">
        <v>678</v>
      </c>
      <c r="L1540" s="98"/>
      <c r="M1540" s="98">
        <v>0.20100000000000001</v>
      </c>
      <c r="N1540" s="98">
        <v>0.26500000000000001</v>
      </c>
      <c r="O1540" s="46">
        <v>1E-3</v>
      </c>
      <c r="P1540" s="46">
        <v>1.0999999999999999E-2</v>
      </c>
      <c r="Q1540" s="46">
        <v>0.24399999999999999</v>
      </c>
      <c r="R1540" s="46">
        <v>0.311</v>
      </c>
      <c r="S1540" s="46">
        <v>0.253</v>
      </c>
      <c r="T1540" s="46">
        <v>0.32100000000000001</v>
      </c>
      <c r="U1540" s="46">
        <v>1.0999999999999999E-2</v>
      </c>
      <c r="V1540" s="46">
        <v>3.3000000000000002E-2</v>
      </c>
      <c r="W1540" s="46">
        <v>8.0000000000000002E-3</v>
      </c>
      <c r="X1540" s="46">
        <v>2.7E-2</v>
      </c>
      <c r="Y1540" s="46" t="s">
        <v>162</v>
      </c>
      <c r="Z1540" s="46" t="s">
        <v>162</v>
      </c>
      <c r="AA1540" s="46">
        <v>0.14299999999999999</v>
      </c>
      <c r="AB1540" s="46">
        <v>0.2</v>
      </c>
      <c r="AC1540" s="46"/>
    </row>
    <row r="1541" spans="1:29" x14ac:dyDescent="0.25">
      <c r="A1541" s="98" t="s">
        <v>4018</v>
      </c>
      <c r="B1541" s="46">
        <v>7.8521939953810627E-2</v>
      </c>
      <c r="C1541" s="46">
        <v>0.30369515011547343</v>
      </c>
      <c r="D1541" s="46">
        <v>0.21593533487297922</v>
      </c>
      <c r="E1541" s="46">
        <v>8.2563510392609701E-2</v>
      </c>
      <c r="F1541" s="46">
        <v>3.2332563510392612E-2</v>
      </c>
      <c r="G1541" s="46">
        <v>0.26039260969976907</v>
      </c>
      <c r="H1541" s="46">
        <v>5.7736720554272519E-3</v>
      </c>
      <c r="I1541" s="46">
        <v>2.0785219399538105E-2</v>
      </c>
      <c r="J1541" s="46">
        <v>1</v>
      </c>
      <c r="K1541" s="98">
        <v>1732</v>
      </c>
      <c r="L1541" s="98"/>
      <c r="M1541" s="98">
        <v>6.7000000000000004E-2</v>
      </c>
      <c r="N1541" s="98">
        <v>9.1999999999999998E-2</v>
      </c>
      <c r="O1541" s="46">
        <v>0.28199999999999997</v>
      </c>
      <c r="P1541" s="46">
        <v>0.32600000000000001</v>
      </c>
      <c r="Q1541" s="46">
        <v>0.19700000000000001</v>
      </c>
      <c r="R1541" s="46">
        <v>0.23599999999999999</v>
      </c>
      <c r="S1541" s="46">
        <v>7.0999999999999994E-2</v>
      </c>
      <c r="T1541" s="46">
        <v>9.6000000000000002E-2</v>
      </c>
      <c r="U1541" s="46">
        <v>2.5000000000000001E-2</v>
      </c>
      <c r="V1541" s="46">
        <v>4.2000000000000003E-2</v>
      </c>
      <c r="W1541" s="46">
        <v>0.24</v>
      </c>
      <c r="X1541" s="46">
        <v>0.28199999999999997</v>
      </c>
      <c r="Y1541" s="46">
        <v>3.0000000000000001E-3</v>
      </c>
      <c r="Z1541" s="46">
        <v>1.0999999999999999E-2</v>
      </c>
      <c r="AA1541" s="46">
        <v>1.4999999999999999E-2</v>
      </c>
      <c r="AB1541" s="46">
        <v>2.9000000000000001E-2</v>
      </c>
      <c r="AC1541" s="46"/>
    </row>
    <row r="1542" spans="1:29" x14ac:dyDescent="0.25">
      <c r="A1542" s="98" t="s">
        <v>4019</v>
      </c>
      <c r="B1542" s="46">
        <v>0.29827089337175794</v>
      </c>
      <c r="C1542" s="46">
        <v>0.54514889529298749</v>
      </c>
      <c r="D1542" s="46">
        <v>7.1565802113352547E-2</v>
      </c>
      <c r="E1542" s="46">
        <v>1.777137367915466E-2</v>
      </c>
      <c r="F1542" s="46">
        <v>9.6061479346781938E-4</v>
      </c>
      <c r="G1542" s="46">
        <v>4.3707973102785784E-2</v>
      </c>
      <c r="H1542" s="46">
        <v>4.3227665706051877E-3</v>
      </c>
      <c r="I1542" s="46">
        <v>1.8251681075888569E-2</v>
      </c>
      <c r="J1542" s="46">
        <v>1</v>
      </c>
      <c r="K1542" s="98">
        <v>2082</v>
      </c>
      <c r="L1542" s="98"/>
      <c r="M1542" s="98">
        <v>0.27900000000000003</v>
      </c>
      <c r="N1542" s="98">
        <v>0.318</v>
      </c>
      <c r="O1542" s="46">
        <v>0.52400000000000002</v>
      </c>
      <c r="P1542" s="46">
        <v>0.56599999999999995</v>
      </c>
      <c r="Q1542" s="46">
        <v>6.0999999999999999E-2</v>
      </c>
      <c r="R1542" s="46">
        <v>8.3000000000000004E-2</v>
      </c>
      <c r="S1542" s="46">
        <v>1.2999999999999999E-2</v>
      </c>
      <c r="T1542" s="46">
        <v>2.4E-2</v>
      </c>
      <c r="U1542" s="46">
        <v>0</v>
      </c>
      <c r="V1542" s="46">
        <v>3.0000000000000001E-3</v>
      </c>
      <c r="W1542" s="46">
        <v>3.5999999999999997E-2</v>
      </c>
      <c r="X1542" s="46">
        <v>5.2999999999999999E-2</v>
      </c>
      <c r="Y1542" s="46">
        <v>2E-3</v>
      </c>
      <c r="Z1542" s="46">
        <v>8.0000000000000002E-3</v>
      </c>
      <c r="AA1542" s="46">
        <v>1.2999999999999999E-2</v>
      </c>
      <c r="AB1542" s="46">
        <v>2.5000000000000001E-2</v>
      </c>
      <c r="AC1542" s="46"/>
    </row>
    <row r="1543" spans="1:29" x14ac:dyDescent="0.25">
      <c r="A1543" s="98" t="s">
        <v>4020</v>
      </c>
      <c r="B1543" s="46" t="s">
        <v>162</v>
      </c>
      <c r="C1543" s="46">
        <v>0.30620985010706636</v>
      </c>
      <c r="D1543" s="46">
        <v>0.17301927194860814</v>
      </c>
      <c r="E1543" s="46">
        <v>0.12334047109207709</v>
      </c>
      <c r="F1543" s="46">
        <v>1.284796573875803E-2</v>
      </c>
      <c r="G1543" s="46">
        <v>0.36873661670235547</v>
      </c>
      <c r="H1543" s="46">
        <v>6.8522483940042823E-3</v>
      </c>
      <c r="I1543" s="46">
        <v>8.9935760171306212E-3</v>
      </c>
      <c r="J1543" s="46">
        <v>1</v>
      </c>
      <c r="K1543" s="98">
        <v>2335</v>
      </c>
      <c r="L1543" s="98"/>
      <c r="M1543" s="98" t="s">
        <v>162</v>
      </c>
      <c r="N1543" s="98" t="s">
        <v>162</v>
      </c>
      <c r="O1543" s="46">
        <v>0.28799999999999998</v>
      </c>
      <c r="P1543" s="46">
        <v>0.32500000000000001</v>
      </c>
      <c r="Q1543" s="46">
        <v>0.158</v>
      </c>
      <c r="R1543" s="46">
        <v>0.189</v>
      </c>
      <c r="S1543" s="46">
        <v>0.111</v>
      </c>
      <c r="T1543" s="46">
        <v>0.13700000000000001</v>
      </c>
      <c r="U1543" s="46">
        <v>8.9999999999999993E-3</v>
      </c>
      <c r="V1543" s="46">
        <v>1.7999999999999999E-2</v>
      </c>
      <c r="W1543" s="46">
        <v>0.34899999999999998</v>
      </c>
      <c r="X1543" s="46">
        <v>0.38900000000000001</v>
      </c>
      <c r="Y1543" s="46">
        <v>4.0000000000000001E-3</v>
      </c>
      <c r="Z1543" s="46">
        <v>1.0999999999999999E-2</v>
      </c>
      <c r="AA1543" s="46">
        <v>6.0000000000000001E-3</v>
      </c>
      <c r="AB1543" s="46">
        <v>1.4E-2</v>
      </c>
      <c r="AC1543" s="46"/>
    </row>
    <row r="1544" spans="1:29" x14ac:dyDescent="0.25">
      <c r="A1544" s="98" t="s">
        <v>4021</v>
      </c>
      <c r="B1544" s="46" t="s">
        <v>162</v>
      </c>
      <c r="C1544" s="46">
        <v>0.48792270531400966</v>
      </c>
      <c r="D1544" s="46">
        <v>0.34460547504025762</v>
      </c>
      <c r="E1544" s="46">
        <v>7.407407407407407E-2</v>
      </c>
      <c r="F1544" s="46">
        <v>6.4412238325281803E-3</v>
      </c>
      <c r="G1544" s="46">
        <v>2.2544283413848631E-2</v>
      </c>
      <c r="H1544" s="46" t="s">
        <v>162</v>
      </c>
      <c r="I1544" s="46">
        <v>6.4412238325281798E-2</v>
      </c>
      <c r="J1544" s="46">
        <v>0.99999999999999989</v>
      </c>
      <c r="K1544" s="98">
        <v>621</v>
      </c>
      <c r="L1544" s="98"/>
      <c r="M1544" s="98" t="s">
        <v>162</v>
      </c>
      <c r="N1544" s="98" t="s">
        <v>162</v>
      </c>
      <c r="O1544" s="46">
        <v>0.44900000000000001</v>
      </c>
      <c r="P1544" s="46">
        <v>0.52700000000000002</v>
      </c>
      <c r="Q1544" s="46">
        <v>0.308</v>
      </c>
      <c r="R1544" s="46">
        <v>0.38300000000000001</v>
      </c>
      <c r="S1544" s="46">
        <v>5.6000000000000001E-2</v>
      </c>
      <c r="T1544" s="46">
        <v>9.7000000000000003E-2</v>
      </c>
      <c r="U1544" s="46">
        <v>3.0000000000000001E-3</v>
      </c>
      <c r="V1544" s="46">
        <v>1.6E-2</v>
      </c>
      <c r="W1544" s="46">
        <v>1.2999999999999999E-2</v>
      </c>
      <c r="X1544" s="46">
        <v>3.6999999999999998E-2</v>
      </c>
      <c r="Y1544" s="46" t="s">
        <v>162</v>
      </c>
      <c r="Z1544" s="46" t="s">
        <v>162</v>
      </c>
      <c r="AA1544" s="46">
        <v>4.8000000000000001E-2</v>
      </c>
      <c r="AB1544" s="46">
        <v>8.6999999999999994E-2</v>
      </c>
      <c r="AC1544" s="46"/>
    </row>
    <row r="1545" spans="1:29" x14ac:dyDescent="0.25">
      <c r="A1545" s="98" t="s">
        <v>4022</v>
      </c>
      <c r="B1545" s="46" t="s">
        <v>162</v>
      </c>
      <c r="C1545" s="46">
        <v>0.20722433460076045</v>
      </c>
      <c r="D1545" s="46">
        <v>0.3365019011406844</v>
      </c>
      <c r="E1545" s="46">
        <v>0.12737642585551331</v>
      </c>
      <c r="F1545" s="46">
        <v>1.7110266159695818E-2</v>
      </c>
      <c r="G1545" s="46">
        <v>0.2585551330798479</v>
      </c>
      <c r="H1545" s="46" t="s">
        <v>162</v>
      </c>
      <c r="I1545" s="46">
        <v>5.3231939163498096E-2</v>
      </c>
      <c r="J1545" s="46">
        <v>1</v>
      </c>
      <c r="K1545" s="98">
        <v>526</v>
      </c>
      <c r="L1545" s="98"/>
      <c r="M1545" s="98" t="s">
        <v>162</v>
      </c>
      <c r="N1545" s="98" t="s">
        <v>162</v>
      </c>
      <c r="O1545" s="46">
        <v>0.17499999999999999</v>
      </c>
      <c r="P1545" s="46">
        <v>0.24399999999999999</v>
      </c>
      <c r="Q1545" s="46">
        <v>0.29699999999999999</v>
      </c>
      <c r="R1545" s="46">
        <v>0.378</v>
      </c>
      <c r="S1545" s="46">
        <v>0.10199999999999999</v>
      </c>
      <c r="T1545" s="46">
        <v>0.159</v>
      </c>
      <c r="U1545" s="46">
        <v>8.9999999999999993E-3</v>
      </c>
      <c r="V1545" s="46">
        <v>3.2000000000000001E-2</v>
      </c>
      <c r="W1545" s="46">
        <v>0.223</v>
      </c>
      <c r="X1545" s="46">
        <v>0.29799999999999999</v>
      </c>
      <c r="Y1545" s="46" t="s">
        <v>162</v>
      </c>
      <c r="Z1545" s="46" t="s">
        <v>162</v>
      </c>
      <c r="AA1545" s="46">
        <v>3.6999999999999998E-2</v>
      </c>
      <c r="AB1545" s="46">
        <v>7.5999999999999998E-2</v>
      </c>
      <c r="AC1545" s="46"/>
    </row>
    <row r="1546" spans="1:29" x14ac:dyDescent="0.25">
      <c r="A1546" s="98" t="s">
        <v>4023</v>
      </c>
      <c r="B1546" s="46" t="s">
        <v>162</v>
      </c>
      <c r="C1546" s="46">
        <v>0.41491841491841491</v>
      </c>
      <c r="D1546" s="46">
        <v>0.17482517482517482</v>
      </c>
      <c r="E1546" s="46">
        <v>7.6923076923076927E-2</v>
      </c>
      <c r="F1546" s="46">
        <v>0.11188811188811189</v>
      </c>
      <c r="G1546" s="46">
        <v>0.19114219114219114</v>
      </c>
      <c r="H1546" s="46">
        <v>1.3986013986013986E-2</v>
      </c>
      <c r="I1546" s="46">
        <v>1.6317016317016316E-2</v>
      </c>
      <c r="J1546" s="46">
        <v>1</v>
      </c>
      <c r="K1546" s="98">
        <v>429</v>
      </c>
      <c r="L1546" s="98"/>
      <c r="M1546" s="98" t="s">
        <v>162</v>
      </c>
      <c r="N1546" s="98" t="s">
        <v>162</v>
      </c>
      <c r="O1546" s="46">
        <v>0.36899999999999999</v>
      </c>
      <c r="P1546" s="46">
        <v>0.46200000000000002</v>
      </c>
      <c r="Q1546" s="46">
        <v>0.14199999999999999</v>
      </c>
      <c r="R1546" s="46">
        <v>0.214</v>
      </c>
      <c r="S1546" s="46">
        <v>5.5E-2</v>
      </c>
      <c r="T1546" s="46">
        <v>0.106</v>
      </c>
      <c r="U1546" s="46">
        <v>8.5000000000000006E-2</v>
      </c>
      <c r="V1546" s="46">
        <v>0.14499999999999999</v>
      </c>
      <c r="W1546" s="46">
        <v>0.157</v>
      </c>
      <c r="X1546" s="46">
        <v>0.23100000000000001</v>
      </c>
      <c r="Y1546" s="46">
        <v>6.0000000000000001E-3</v>
      </c>
      <c r="Z1546" s="46">
        <v>0.03</v>
      </c>
      <c r="AA1546" s="46">
        <v>8.0000000000000002E-3</v>
      </c>
      <c r="AB1546" s="46">
        <v>3.3000000000000002E-2</v>
      </c>
      <c r="AC1546" s="46"/>
    </row>
    <row r="1547" spans="1:29" x14ac:dyDescent="0.25">
      <c r="A1547" s="98" t="s">
        <v>4024</v>
      </c>
      <c r="B1547" s="46" t="s">
        <v>162</v>
      </c>
      <c r="C1547" s="46">
        <v>0.1373134328358209</v>
      </c>
      <c r="D1547" s="46">
        <v>0.22388059701492538</v>
      </c>
      <c r="E1547" s="46">
        <v>0.1253731343283582</v>
      </c>
      <c r="F1547" s="46">
        <v>1.7910447761194031E-2</v>
      </c>
      <c r="G1547" s="46">
        <v>0.48059701492537316</v>
      </c>
      <c r="H1547" s="46">
        <v>2.9850746268656717E-3</v>
      </c>
      <c r="I1547" s="46">
        <v>1.1940298507462687E-2</v>
      </c>
      <c r="J1547" s="46">
        <v>1</v>
      </c>
      <c r="K1547" s="98">
        <v>335</v>
      </c>
      <c r="L1547" s="98"/>
      <c r="M1547" s="98" t="s">
        <v>162</v>
      </c>
      <c r="N1547" s="98" t="s">
        <v>162</v>
      </c>
      <c r="O1547" s="46">
        <v>0.105</v>
      </c>
      <c r="P1547" s="46">
        <v>0.17799999999999999</v>
      </c>
      <c r="Q1547" s="46">
        <v>0.183</v>
      </c>
      <c r="R1547" s="46">
        <v>0.27200000000000002</v>
      </c>
      <c r="S1547" s="46">
        <v>9.4E-2</v>
      </c>
      <c r="T1547" s="46">
        <v>0.16500000000000001</v>
      </c>
      <c r="U1547" s="46">
        <v>8.0000000000000002E-3</v>
      </c>
      <c r="V1547" s="46">
        <v>3.9E-2</v>
      </c>
      <c r="W1547" s="46">
        <v>0.42799999999999999</v>
      </c>
      <c r="X1547" s="46">
        <v>0.53400000000000003</v>
      </c>
      <c r="Y1547" s="46">
        <v>1E-3</v>
      </c>
      <c r="Z1547" s="46">
        <v>1.7000000000000001E-2</v>
      </c>
      <c r="AA1547" s="46">
        <v>5.0000000000000001E-3</v>
      </c>
      <c r="AB1547" s="46">
        <v>0.03</v>
      </c>
      <c r="AC1547" s="46"/>
    </row>
    <row r="1548" spans="1:29" x14ac:dyDescent="0.25">
      <c r="A1548" s="98" t="s">
        <v>4025</v>
      </c>
      <c r="B1548" s="46" t="s">
        <v>162</v>
      </c>
      <c r="C1548" s="46">
        <v>0.33617262918796137</v>
      </c>
      <c r="D1548" s="46">
        <v>0.4082907438955139</v>
      </c>
      <c r="E1548" s="46">
        <v>9.5968199886428171E-2</v>
      </c>
      <c r="F1548" s="46">
        <v>2.2714366837024418E-2</v>
      </c>
      <c r="G1548" s="46">
        <v>0.10051107325383304</v>
      </c>
      <c r="H1548" s="46">
        <v>4.5428733674048836E-3</v>
      </c>
      <c r="I1548" s="46">
        <v>3.1800113571834182E-2</v>
      </c>
      <c r="J1548" s="46">
        <v>1</v>
      </c>
      <c r="K1548" s="98">
        <v>1761</v>
      </c>
      <c r="L1548" s="98"/>
      <c r="M1548" s="98" t="s">
        <v>162</v>
      </c>
      <c r="N1548" s="98" t="s">
        <v>162</v>
      </c>
      <c r="O1548" s="46">
        <v>0.314</v>
      </c>
      <c r="P1548" s="46">
        <v>0.35899999999999999</v>
      </c>
      <c r="Q1548" s="46">
        <v>0.38600000000000001</v>
      </c>
      <c r="R1548" s="46">
        <v>0.43099999999999999</v>
      </c>
      <c r="S1548" s="46">
        <v>8.3000000000000004E-2</v>
      </c>
      <c r="T1548" s="46">
        <v>0.111</v>
      </c>
      <c r="U1548" s="46">
        <v>1.7000000000000001E-2</v>
      </c>
      <c r="V1548" s="46">
        <v>3.1E-2</v>
      </c>
      <c r="W1548" s="46">
        <v>8.6999999999999994E-2</v>
      </c>
      <c r="X1548" s="46">
        <v>0.115</v>
      </c>
      <c r="Y1548" s="46">
        <v>2E-3</v>
      </c>
      <c r="Z1548" s="46">
        <v>8.9999999999999993E-3</v>
      </c>
      <c r="AA1548" s="46">
        <v>2.5000000000000001E-2</v>
      </c>
      <c r="AB1548" s="46">
        <v>4.1000000000000002E-2</v>
      </c>
      <c r="AC1548" s="46"/>
    </row>
    <row r="1549" spans="1:29" x14ac:dyDescent="0.25">
      <c r="A1549" s="98" t="s">
        <v>4026</v>
      </c>
      <c r="B1549" s="46" t="s">
        <v>162</v>
      </c>
      <c r="C1549" s="46">
        <v>0.48895899053627762</v>
      </c>
      <c r="D1549" s="46">
        <v>0.30283911671924291</v>
      </c>
      <c r="E1549" s="46">
        <v>8.5173501577287064E-2</v>
      </c>
      <c r="F1549" s="46">
        <v>3.1545741324921135E-3</v>
      </c>
      <c r="G1549" s="46">
        <v>8.5173501577287064E-2</v>
      </c>
      <c r="H1549" s="46">
        <v>6.3091482649842269E-3</v>
      </c>
      <c r="I1549" s="46">
        <v>2.8391167192429023E-2</v>
      </c>
      <c r="J1549" s="46">
        <v>1</v>
      </c>
      <c r="K1549" s="98">
        <v>317</v>
      </c>
      <c r="L1549" s="98"/>
      <c r="M1549" s="98" t="s">
        <v>162</v>
      </c>
      <c r="N1549" s="98" t="s">
        <v>162</v>
      </c>
      <c r="O1549" s="46">
        <v>0.434</v>
      </c>
      <c r="P1549" s="46">
        <v>0.54400000000000004</v>
      </c>
      <c r="Q1549" s="46">
        <v>0.255</v>
      </c>
      <c r="R1549" s="46">
        <v>0.35599999999999998</v>
      </c>
      <c r="S1549" s="46">
        <v>5.8999999999999997E-2</v>
      </c>
      <c r="T1549" s="46">
        <v>0.121</v>
      </c>
      <c r="U1549" s="46">
        <v>1E-3</v>
      </c>
      <c r="V1549" s="46">
        <v>1.7999999999999999E-2</v>
      </c>
      <c r="W1549" s="46">
        <v>5.8999999999999997E-2</v>
      </c>
      <c r="X1549" s="46">
        <v>0.121</v>
      </c>
      <c r="Y1549" s="46">
        <v>2E-3</v>
      </c>
      <c r="Z1549" s="46">
        <v>2.3E-2</v>
      </c>
      <c r="AA1549" s="46">
        <v>1.4999999999999999E-2</v>
      </c>
      <c r="AB1549" s="46">
        <v>5.2999999999999999E-2</v>
      </c>
      <c r="AC1549" s="46"/>
    </row>
    <row r="1550" spans="1:29" x14ac:dyDescent="0.25">
      <c r="A1550" s="98" t="s">
        <v>4027</v>
      </c>
      <c r="B1550" s="46">
        <v>5.4815921749762263E-2</v>
      </c>
      <c r="C1550" s="46">
        <v>0.32896345605216681</v>
      </c>
      <c r="D1550" s="46">
        <v>0.23583752207580491</v>
      </c>
      <c r="E1550" s="46">
        <v>0.1060997147126749</v>
      </c>
      <c r="F1550" s="46">
        <v>1.8543676130960467E-2</v>
      </c>
      <c r="G1550" s="46">
        <v>0.22741475343024045</v>
      </c>
      <c r="H1550" s="46">
        <v>5.977448716207037E-3</v>
      </c>
      <c r="I1550" s="46">
        <v>2.2347507132183128E-2</v>
      </c>
      <c r="J1550" s="46">
        <v>0.99999999999999989</v>
      </c>
      <c r="K1550" s="98">
        <v>14722</v>
      </c>
      <c r="L1550" s="98"/>
      <c r="M1550" s="98">
        <v>5.0999999999999997E-2</v>
      </c>
      <c r="N1550" s="98">
        <v>5.8999999999999997E-2</v>
      </c>
      <c r="O1550" s="46">
        <v>0.32100000000000001</v>
      </c>
      <c r="P1550" s="46">
        <v>0.33700000000000002</v>
      </c>
      <c r="Q1550" s="46">
        <v>0.22900000000000001</v>
      </c>
      <c r="R1550" s="46">
        <v>0.24299999999999999</v>
      </c>
      <c r="S1550" s="46">
        <v>0.10100000000000001</v>
      </c>
      <c r="T1550" s="46">
        <v>0.111</v>
      </c>
      <c r="U1550" s="46">
        <v>1.6E-2</v>
      </c>
      <c r="V1550" s="46">
        <v>2.1000000000000001E-2</v>
      </c>
      <c r="W1550" s="46">
        <v>0.221</v>
      </c>
      <c r="X1550" s="46">
        <v>0.23400000000000001</v>
      </c>
      <c r="Y1550" s="46">
        <v>5.0000000000000001E-3</v>
      </c>
      <c r="Z1550" s="46">
        <v>7.0000000000000001E-3</v>
      </c>
      <c r="AA1550" s="46">
        <v>0.02</v>
      </c>
      <c r="AB1550" s="46">
        <v>2.5000000000000001E-2</v>
      </c>
      <c r="AC1550" s="46"/>
    </row>
    <row r="1551" spans="1:29" x14ac:dyDescent="0.25">
      <c r="A1551" s="98" t="s">
        <v>4028</v>
      </c>
      <c r="B1551" s="46" t="s">
        <v>162</v>
      </c>
      <c r="C1551" s="46">
        <v>0.25568181818181818</v>
      </c>
      <c r="D1551" s="46">
        <v>0.25852272727272729</v>
      </c>
      <c r="E1551" s="46">
        <v>0.14772727272727273</v>
      </c>
      <c r="F1551" s="46">
        <v>1.4204545454545454E-2</v>
      </c>
      <c r="G1551" s="46">
        <v>0.30397727272727271</v>
      </c>
      <c r="H1551" s="46">
        <v>5.681818181818182E-3</v>
      </c>
      <c r="I1551" s="46">
        <v>1.4204545454545454E-2</v>
      </c>
      <c r="J1551" s="46">
        <v>0.99999999999999989</v>
      </c>
      <c r="K1551" s="98">
        <v>352</v>
      </c>
      <c r="L1551" s="98"/>
      <c r="M1551" s="98" t="s">
        <v>162</v>
      </c>
      <c r="N1551" s="98" t="s">
        <v>162</v>
      </c>
      <c r="O1551" s="46">
        <v>0.21299999999999999</v>
      </c>
      <c r="P1551" s="46">
        <v>0.30399999999999999</v>
      </c>
      <c r="Q1551" s="46">
        <v>0.216</v>
      </c>
      <c r="R1551" s="46">
        <v>0.307</v>
      </c>
      <c r="S1551" s="46">
        <v>0.114</v>
      </c>
      <c r="T1551" s="46">
        <v>0.189</v>
      </c>
      <c r="U1551" s="46">
        <v>6.0000000000000001E-3</v>
      </c>
      <c r="V1551" s="46">
        <v>3.3000000000000002E-2</v>
      </c>
      <c r="W1551" s="46">
        <v>0.25800000000000001</v>
      </c>
      <c r="X1551" s="46">
        <v>0.35399999999999998</v>
      </c>
      <c r="Y1551" s="46">
        <v>2E-3</v>
      </c>
      <c r="Z1551" s="46">
        <v>0.02</v>
      </c>
      <c r="AA1551" s="46">
        <v>6.0000000000000001E-3</v>
      </c>
      <c r="AB1551" s="46">
        <v>3.3000000000000002E-2</v>
      </c>
      <c r="AC1551" s="46"/>
    </row>
    <row r="1552" spans="1:29" x14ac:dyDescent="0.25">
      <c r="A1552" s="98" t="s">
        <v>4029</v>
      </c>
      <c r="B1552" s="46" t="s">
        <v>162</v>
      </c>
      <c r="C1552" s="46">
        <v>0.37627118644067797</v>
      </c>
      <c r="D1552" s="46">
        <v>0.23050847457627119</v>
      </c>
      <c r="E1552" s="46">
        <v>0.21694915254237288</v>
      </c>
      <c r="F1552" s="46">
        <v>2.7118644067796609E-2</v>
      </c>
      <c r="G1552" s="46">
        <v>0.13220338983050847</v>
      </c>
      <c r="H1552" s="46" t="s">
        <v>162</v>
      </c>
      <c r="I1552" s="46">
        <v>1.6949152542372881E-2</v>
      </c>
      <c r="J1552" s="46">
        <v>1</v>
      </c>
      <c r="K1552" s="98">
        <v>590</v>
      </c>
      <c r="L1552" s="98"/>
      <c r="M1552" s="98" t="s">
        <v>162</v>
      </c>
      <c r="N1552" s="98" t="s">
        <v>162</v>
      </c>
      <c r="O1552" s="46">
        <v>0.33800000000000002</v>
      </c>
      <c r="P1552" s="46">
        <v>0.41599999999999998</v>
      </c>
      <c r="Q1552" s="46">
        <v>0.19800000000000001</v>
      </c>
      <c r="R1552" s="46">
        <v>0.26600000000000001</v>
      </c>
      <c r="S1552" s="46">
        <v>0.186</v>
      </c>
      <c r="T1552" s="46">
        <v>0.252</v>
      </c>
      <c r="U1552" s="46">
        <v>1.7000000000000001E-2</v>
      </c>
      <c r="V1552" s="46">
        <v>4.3999999999999997E-2</v>
      </c>
      <c r="W1552" s="46">
        <v>0.107</v>
      </c>
      <c r="X1552" s="46">
        <v>0.16200000000000001</v>
      </c>
      <c r="Y1552" s="46" t="s">
        <v>162</v>
      </c>
      <c r="Z1552" s="46" t="s">
        <v>162</v>
      </c>
      <c r="AA1552" s="46">
        <v>8.9999999999999993E-3</v>
      </c>
      <c r="AB1552" s="46">
        <v>3.1E-2</v>
      </c>
      <c r="AC1552" s="46"/>
    </row>
    <row r="1553" spans="1:29" x14ac:dyDescent="0.25">
      <c r="A1553" s="98" t="s">
        <v>4030</v>
      </c>
      <c r="B1553" s="46" t="s">
        <v>162</v>
      </c>
      <c r="C1553" s="46">
        <v>8.6419753086419748E-2</v>
      </c>
      <c r="D1553" s="46">
        <v>0.20105820105820105</v>
      </c>
      <c r="E1553" s="46">
        <v>9.3474426807760136E-2</v>
      </c>
      <c r="F1553" s="46">
        <v>1.2345679012345678E-2</v>
      </c>
      <c r="G1553" s="46">
        <v>0.55379188712522043</v>
      </c>
      <c r="H1553" s="46">
        <v>2.9982363315696647E-2</v>
      </c>
      <c r="I1553" s="46">
        <v>2.292768959435626E-2</v>
      </c>
      <c r="J1553" s="46">
        <v>0.99999999999999978</v>
      </c>
      <c r="K1553" s="98">
        <v>567</v>
      </c>
      <c r="L1553" s="98"/>
      <c r="M1553" s="98" t="s">
        <v>162</v>
      </c>
      <c r="N1553" s="98" t="s">
        <v>162</v>
      </c>
      <c r="O1553" s="46">
        <v>6.6000000000000003E-2</v>
      </c>
      <c r="P1553" s="46">
        <v>0.112</v>
      </c>
      <c r="Q1553" s="46">
        <v>0.17</v>
      </c>
      <c r="R1553" s="46">
        <v>0.23599999999999999</v>
      </c>
      <c r="S1553" s="46">
        <v>7.1999999999999995E-2</v>
      </c>
      <c r="T1553" s="46">
        <v>0.12</v>
      </c>
      <c r="U1553" s="46">
        <v>6.0000000000000001E-3</v>
      </c>
      <c r="V1553" s="46">
        <v>2.5000000000000001E-2</v>
      </c>
      <c r="W1553" s="46">
        <v>0.51300000000000001</v>
      </c>
      <c r="X1553" s="46">
        <v>0.59399999999999997</v>
      </c>
      <c r="Y1553" s="46">
        <v>1.9E-2</v>
      </c>
      <c r="Z1553" s="46">
        <v>4.7E-2</v>
      </c>
      <c r="AA1553" s="46">
        <v>1.2999999999999999E-2</v>
      </c>
      <c r="AB1553" s="46">
        <v>3.9E-2</v>
      </c>
      <c r="AC1553" s="46"/>
    </row>
    <row r="1554" spans="1:29" x14ac:dyDescent="0.25">
      <c r="A1554" s="98" t="s">
        <v>4031</v>
      </c>
      <c r="B1554" s="46">
        <v>0.22773972602739725</v>
      </c>
      <c r="C1554" s="46" t="s">
        <v>162</v>
      </c>
      <c r="D1554" s="46">
        <v>0.47374429223744291</v>
      </c>
      <c r="E1554" s="46">
        <v>0.17123287671232876</v>
      </c>
      <c r="F1554" s="46">
        <v>8.9041095890410954E-2</v>
      </c>
      <c r="G1554" s="46">
        <v>9.7031963470319629E-3</v>
      </c>
      <c r="H1554" s="46" t="s">
        <v>162</v>
      </c>
      <c r="I1554" s="46">
        <v>2.8538812785388126E-2</v>
      </c>
      <c r="J1554" s="46">
        <v>1</v>
      </c>
      <c r="K1554" s="98">
        <v>1752</v>
      </c>
      <c r="L1554" s="98"/>
      <c r="M1554" s="98">
        <v>0.20899999999999999</v>
      </c>
      <c r="N1554" s="98">
        <v>0.248</v>
      </c>
      <c r="O1554" s="46" t="s">
        <v>162</v>
      </c>
      <c r="P1554" s="46" t="s">
        <v>162</v>
      </c>
      <c r="Q1554" s="46">
        <v>0.45</v>
      </c>
      <c r="R1554" s="46">
        <v>0.497</v>
      </c>
      <c r="S1554" s="46">
        <v>0.154</v>
      </c>
      <c r="T1554" s="46">
        <v>0.19</v>
      </c>
      <c r="U1554" s="46">
        <v>7.6999999999999999E-2</v>
      </c>
      <c r="V1554" s="46">
        <v>0.10299999999999999</v>
      </c>
      <c r="W1554" s="46">
        <v>6.0000000000000001E-3</v>
      </c>
      <c r="X1554" s="46">
        <v>1.4999999999999999E-2</v>
      </c>
      <c r="Y1554" s="46" t="s">
        <v>162</v>
      </c>
      <c r="Z1554" s="46" t="s">
        <v>162</v>
      </c>
      <c r="AA1554" s="46">
        <v>2.1999999999999999E-2</v>
      </c>
      <c r="AB1554" s="46">
        <v>3.6999999999999998E-2</v>
      </c>
      <c r="AC1554" s="46"/>
    </row>
    <row r="1555" spans="1:29" x14ac:dyDescent="0.25">
      <c r="A1555" s="98" t="s">
        <v>4032</v>
      </c>
      <c r="B1555" s="46">
        <v>0.10598446779351302</v>
      </c>
      <c r="C1555" s="46">
        <v>0.27866605756052992</v>
      </c>
      <c r="D1555" s="46">
        <v>0.24897213339424396</v>
      </c>
      <c r="E1555" s="46">
        <v>7.4463225216994056E-2</v>
      </c>
      <c r="F1555" s="46">
        <v>2.9693924166285975E-2</v>
      </c>
      <c r="G1555" s="46">
        <v>0.23572407492005482</v>
      </c>
      <c r="H1555" s="46">
        <v>6.395614435815441E-3</v>
      </c>
      <c r="I1555" s="46">
        <v>2.0100502512562814E-2</v>
      </c>
      <c r="J1555" s="46">
        <v>1.0000000000000002</v>
      </c>
      <c r="K1555" s="98">
        <v>2189</v>
      </c>
      <c r="L1555" s="98"/>
      <c r="M1555" s="98">
        <v>9.4E-2</v>
      </c>
      <c r="N1555" s="98">
        <v>0.12</v>
      </c>
      <c r="O1555" s="46">
        <v>0.26</v>
      </c>
      <c r="P1555" s="46">
        <v>0.29799999999999999</v>
      </c>
      <c r="Q1555" s="46">
        <v>0.23100000000000001</v>
      </c>
      <c r="R1555" s="46">
        <v>0.26800000000000002</v>
      </c>
      <c r="S1555" s="46">
        <v>6.4000000000000001E-2</v>
      </c>
      <c r="T1555" s="46">
        <v>8.5999999999999993E-2</v>
      </c>
      <c r="U1555" s="46">
        <v>2.3E-2</v>
      </c>
      <c r="V1555" s="46">
        <v>3.7999999999999999E-2</v>
      </c>
      <c r="W1555" s="46">
        <v>0.218</v>
      </c>
      <c r="X1555" s="46">
        <v>0.254</v>
      </c>
      <c r="Y1555" s="46">
        <v>4.0000000000000001E-3</v>
      </c>
      <c r="Z1555" s="46">
        <v>1.0999999999999999E-2</v>
      </c>
      <c r="AA1555" s="46">
        <v>1.4999999999999999E-2</v>
      </c>
      <c r="AB1555" s="46">
        <v>2.7E-2</v>
      </c>
      <c r="AC1555" s="46"/>
    </row>
    <row r="1556" spans="1:29" x14ac:dyDescent="0.25">
      <c r="A1556" s="98" t="s">
        <v>4033</v>
      </c>
      <c r="B1556" s="46">
        <v>0.3064226767133118</v>
      </c>
      <c r="C1556" s="46">
        <v>0.48762109795479008</v>
      </c>
      <c r="D1556" s="46">
        <v>0.10190168640114819</v>
      </c>
      <c r="E1556" s="46">
        <v>3.5880875493362038E-2</v>
      </c>
      <c r="F1556" s="46">
        <v>7.176175098672408E-4</v>
      </c>
      <c r="G1556" s="46">
        <v>4.3774668101901684E-2</v>
      </c>
      <c r="H1556" s="46">
        <v>3.5880875493362039E-3</v>
      </c>
      <c r="I1556" s="46">
        <v>2.0093290276282743E-2</v>
      </c>
      <c r="J1556" s="46">
        <v>0.99999999999999989</v>
      </c>
      <c r="K1556" s="98">
        <v>2787</v>
      </c>
      <c r="L1556" s="98"/>
      <c r="M1556" s="98">
        <v>0.28999999999999998</v>
      </c>
      <c r="N1556" s="98">
        <v>0.32400000000000001</v>
      </c>
      <c r="O1556" s="46">
        <v>0.46899999999999997</v>
      </c>
      <c r="P1556" s="46">
        <v>0.50600000000000001</v>
      </c>
      <c r="Q1556" s="46">
        <v>9.0999999999999998E-2</v>
      </c>
      <c r="R1556" s="46">
        <v>0.114</v>
      </c>
      <c r="S1556" s="46">
        <v>0.03</v>
      </c>
      <c r="T1556" s="46">
        <v>4.2999999999999997E-2</v>
      </c>
      <c r="U1556" s="46">
        <v>0</v>
      </c>
      <c r="V1556" s="46">
        <v>3.0000000000000001E-3</v>
      </c>
      <c r="W1556" s="46">
        <v>3.6999999999999998E-2</v>
      </c>
      <c r="X1556" s="46">
        <v>5.1999999999999998E-2</v>
      </c>
      <c r="Y1556" s="46">
        <v>2E-3</v>
      </c>
      <c r="Z1556" s="46">
        <v>7.0000000000000001E-3</v>
      </c>
      <c r="AA1556" s="46">
        <v>1.6E-2</v>
      </c>
      <c r="AB1556" s="46">
        <v>2.5999999999999999E-2</v>
      </c>
      <c r="AC1556" s="46"/>
    </row>
    <row r="1557" spans="1:29" x14ac:dyDescent="0.25">
      <c r="A1557" s="98" t="s">
        <v>4034</v>
      </c>
      <c r="B1557" s="46" t="s">
        <v>162</v>
      </c>
      <c r="C1557" s="46">
        <v>0.32541899441340782</v>
      </c>
      <c r="D1557" s="46">
        <v>0.21275605214152701</v>
      </c>
      <c r="E1557" s="46">
        <v>8.4264432029795153E-2</v>
      </c>
      <c r="F1557" s="46">
        <v>1.4432029795158287E-2</v>
      </c>
      <c r="G1557" s="46">
        <v>0.3440409683426443</v>
      </c>
      <c r="H1557" s="46">
        <v>6.0521415270018619E-3</v>
      </c>
      <c r="I1557" s="46">
        <v>1.3035381750465549E-2</v>
      </c>
      <c r="J1557" s="46">
        <v>1</v>
      </c>
      <c r="K1557" s="98">
        <v>2148</v>
      </c>
      <c r="L1557" s="98"/>
      <c r="M1557" s="98" t="s">
        <v>162</v>
      </c>
      <c r="N1557" s="98" t="s">
        <v>162</v>
      </c>
      <c r="O1557" s="46">
        <v>0.30599999999999999</v>
      </c>
      <c r="P1557" s="46">
        <v>0.34599999999999997</v>
      </c>
      <c r="Q1557" s="46">
        <v>0.19600000000000001</v>
      </c>
      <c r="R1557" s="46">
        <v>0.23100000000000001</v>
      </c>
      <c r="S1557" s="46">
        <v>7.2999999999999995E-2</v>
      </c>
      <c r="T1557" s="46">
        <v>9.7000000000000003E-2</v>
      </c>
      <c r="U1557" s="46">
        <v>0.01</v>
      </c>
      <c r="V1557" s="46">
        <v>0.02</v>
      </c>
      <c r="W1557" s="46">
        <v>0.32400000000000001</v>
      </c>
      <c r="X1557" s="46">
        <v>0.36399999999999999</v>
      </c>
      <c r="Y1557" s="46">
        <v>4.0000000000000001E-3</v>
      </c>
      <c r="Z1557" s="46">
        <v>0.01</v>
      </c>
      <c r="AA1557" s="46">
        <v>8.9999999999999993E-3</v>
      </c>
      <c r="AB1557" s="46">
        <v>1.9E-2</v>
      </c>
      <c r="AC1557" s="46"/>
    </row>
    <row r="1558" spans="1:29" x14ac:dyDescent="0.25">
      <c r="A1558" s="98" t="s">
        <v>4035</v>
      </c>
      <c r="B1558" s="46" t="s">
        <v>162</v>
      </c>
      <c r="C1558" s="46">
        <v>0.51038575667655783</v>
      </c>
      <c r="D1558" s="46">
        <v>0.31008902077151335</v>
      </c>
      <c r="E1558" s="46">
        <v>3.857566765578635E-2</v>
      </c>
      <c r="F1558" s="46" t="s">
        <v>162</v>
      </c>
      <c r="G1558" s="46">
        <v>2.0771513353115726E-2</v>
      </c>
      <c r="H1558" s="46">
        <v>1.483679525222552E-3</v>
      </c>
      <c r="I1558" s="46">
        <v>0.11869436201780416</v>
      </c>
      <c r="J1558" s="46">
        <v>1</v>
      </c>
      <c r="K1558" s="98">
        <v>674</v>
      </c>
      <c r="L1558" s="98"/>
      <c r="M1558" s="98" t="s">
        <v>162</v>
      </c>
      <c r="N1558" s="98" t="s">
        <v>162</v>
      </c>
      <c r="O1558" s="46">
        <v>0.47299999999999998</v>
      </c>
      <c r="P1558" s="46">
        <v>0.54800000000000004</v>
      </c>
      <c r="Q1558" s="46">
        <v>0.27600000000000002</v>
      </c>
      <c r="R1558" s="46">
        <v>0.34599999999999997</v>
      </c>
      <c r="S1558" s="46">
        <v>2.5999999999999999E-2</v>
      </c>
      <c r="T1558" s="46">
        <v>5.6000000000000001E-2</v>
      </c>
      <c r="U1558" s="46" t="s">
        <v>162</v>
      </c>
      <c r="V1558" s="46" t="s">
        <v>162</v>
      </c>
      <c r="W1558" s="46">
        <v>1.2E-2</v>
      </c>
      <c r="X1558" s="46">
        <v>3.5000000000000003E-2</v>
      </c>
      <c r="Y1558" s="46">
        <v>0</v>
      </c>
      <c r="Z1558" s="46">
        <v>8.0000000000000002E-3</v>
      </c>
      <c r="AA1558" s="46">
        <v>9.6000000000000002E-2</v>
      </c>
      <c r="AB1558" s="46">
        <v>0.14499999999999999</v>
      </c>
      <c r="AC1558" s="46"/>
    </row>
    <row r="1559" spans="1:29" x14ac:dyDescent="0.25">
      <c r="A1559" s="98" t="s">
        <v>4036</v>
      </c>
      <c r="B1559" s="46" t="s">
        <v>162</v>
      </c>
      <c r="C1559" s="46">
        <v>0.22672064777327935</v>
      </c>
      <c r="D1559" s="46">
        <v>0.36437246963562753</v>
      </c>
      <c r="E1559" s="46">
        <v>0.12280701754385964</v>
      </c>
      <c r="F1559" s="46">
        <v>9.4466936572199737E-3</v>
      </c>
      <c r="G1559" s="46">
        <v>0.23616734143049933</v>
      </c>
      <c r="H1559" s="46">
        <v>2.6990553306342779E-3</v>
      </c>
      <c r="I1559" s="46">
        <v>3.7786774628879895E-2</v>
      </c>
      <c r="J1559" s="46">
        <v>1</v>
      </c>
      <c r="K1559" s="98">
        <v>741</v>
      </c>
      <c r="L1559" s="98"/>
      <c r="M1559" s="98" t="s">
        <v>162</v>
      </c>
      <c r="N1559" s="98" t="s">
        <v>162</v>
      </c>
      <c r="O1559" s="46">
        <v>0.19800000000000001</v>
      </c>
      <c r="P1559" s="46">
        <v>0.25800000000000001</v>
      </c>
      <c r="Q1559" s="46">
        <v>0.33100000000000002</v>
      </c>
      <c r="R1559" s="46">
        <v>0.4</v>
      </c>
      <c r="S1559" s="46">
        <v>0.10100000000000001</v>
      </c>
      <c r="T1559" s="46">
        <v>0.14799999999999999</v>
      </c>
      <c r="U1559" s="46">
        <v>5.0000000000000001E-3</v>
      </c>
      <c r="V1559" s="46">
        <v>1.9E-2</v>
      </c>
      <c r="W1559" s="46">
        <v>0.20699999999999999</v>
      </c>
      <c r="X1559" s="46">
        <v>0.26800000000000002</v>
      </c>
      <c r="Y1559" s="46">
        <v>1E-3</v>
      </c>
      <c r="Z1559" s="46">
        <v>0.01</v>
      </c>
      <c r="AA1559" s="46">
        <v>2.5999999999999999E-2</v>
      </c>
      <c r="AB1559" s="46">
        <v>5.3999999999999999E-2</v>
      </c>
      <c r="AC1559" s="46"/>
    </row>
    <row r="1560" spans="1:29" x14ac:dyDescent="0.25">
      <c r="A1560" s="98" t="s">
        <v>4037</v>
      </c>
      <c r="B1560" s="46" t="s">
        <v>162</v>
      </c>
      <c r="C1560" s="46">
        <v>0.4656319290465632</v>
      </c>
      <c r="D1560" s="46">
        <v>0.21286031042128603</v>
      </c>
      <c r="E1560" s="46">
        <v>5.0997782705099776E-2</v>
      </c>
      <c r="F1560" s="46">
        <v>6.2084257206208429E-2</v>
      </c>
      <c r="G1560" s="46">
        <v>0.18403547671840353</v>
      </c>
      <c r="H1560" s="46">
        <v>4.434589800443459E-3</v>
      </c>
      <c r="I1560" s="46">
        <v>1.9955654101995565E-2</v>
      </c>
      <c r="J1560" s="46">
        <v>0.99999999999999989</v>
      </c>
      <c r="K1560" s="98">
        <v>451</v>
      </c>
      <c r="L1560" s="98"/>
      <c r="M1560" s="98" t="s">
        <v>162</v>
      </c>
      <c r="N1560" s="98" t="s">
        <v>162</v>
      </c>
      <c r="O1560" s="46">
        <v>0.42</v>
      </c>
      <c r="P1560" s="46">
        <v>0.51200000000000001</v>
      </c>
      <c r="Q1560" s="46">
        <v>0.17799999999999999</v>
      </c>
      <c r="R1560" s="46">
        <v>0.253</v>
      </c>
      <c r="S1560" s="46">
        <v>3.4000000000000002E-2</v>
      </c>
      <c r="T1560" s="46">
        <v>7.4999999999999997E-2</v>
      </c>
      <c r="U1560" s="46">
        <v>4.2999999999999997E-2</v>
      </c>
      <c r="V1560" s="46">
        <v>8.7999999999999995E-2</v>
      </c>
      <c r="W1560" s="46">
        <v>0.151</v>
      </c>
      <c r="X1560" s="46">
        <v>0.222</v>
      </c>
      <c r="Y1560" s="46">
        <v>1E-3</v>
      </c>
      <c r="Z1560" s="46">
        <v>1.6E-2</v>
      </c>
      <c r="AA1560" s="46">
        <v>1.0999999999999999E-2</v>
      </c>
      <c r="AB1560" s="46">
        <v>3.6999999999999998E-2</v>
      </c>
      <c r="AC1560" s="46"/>
    </row>
    <row r="1561" spans="1:29" x14ac:dyDescent="0.25">
      <c r="A1561" s="98" t="s">
        <v>4038</v>
      </c>
      <c r="B1561" s="46" t="s">
        <v>162</v>
      </c>
      <c r="C1561" s="46">
        <v>0.13645621181262729</v>
      </c>
      <c r="D1561" s="46">
        <v>0.25050916496945008</v>
      </c>
      <c r="E1561" s="46">
        <v>0.11201629327902241</v>
      </c>
      <c r="F1561" s="46">
        <v>3.2586558044806514E-2</v>
      </c>
      <c r="G1561" s="46">
        <v>0.44806517311608962</v>
      </c>
      <c r="H1561" s="46">
        <v>8.1466395112016286E-3</v>
      </c>
      <c r="I1561" s="46">
        <v>1.2219959266802444E-2</v>
      </c>
      <c r="J1561" s="46">
        <v>1</v>
      </c>
      <c r="K1561" s="98">
        <v>491</v>
      </c>
      <c r="L1561" s="98"/>
      <c r="M1561" s="98" t="s">
        <v>162</v>
      </c>
      <c r="N1561" s="98" t="s">
        <v>162</v>
      </c>
      <c r="O1561" s="46">
        <v>0.109</v>
      </c>
      <c r="P1561" s="46">
        <v>0.17</v>
      </c>
      <c r="Q1561" s="46">
        <v>0.214</v>
      </c>
      <c r="R1561" s="46">
        <v>0.29099999999999998</v>
      </c>
      <c r="S1561" s="46">
        <v>8.6999999999999994E-2</v>
      </c>
      <c r="T1561" s="46">
        <v>0.14299999999999999</v>
      </c>
      <c r="U1561" s="46">
        <v>0.02</v>
      </c>
      <c r="V1561" s="46">
        <v>5.1999999999999998E-2</v>
      </c>
      <c r="W1561" s="46">
        <v>0.40500000000000003</v>
      </c>
      <c r="X1561" s="46">
        <v>0.49199999999999999</v>
      </c>
      <c r="Y1561" s="46">
        <v>3.0000000000000001E-3</v>
      </c>
      <c r="Z1561" s="46">
        <v>2.1000000000000001E-2</v>
      </c>
      <c r="AA1561" s="46">
        <v>6.0000000000000001E-3</v>
      </c>
      <c r="AB1561" s="46">
        <v>2.5999999999999999E-2</v>
      </c>
      <c r="AC1561" s="46"/>
    </row>
    <row r="1562" spans="1:29" x14ac:dyDescent="0.25">
      <c r="A1562" s="98" t="s">
        <v>4039</v>
      </c>
      <c r="B1562" s="46" t="s">
        <v>162</v>
      </c>
      <c r="C1562" s="46">
        <v>0.40144339197113216</v>
      </c>
      <c r="D1562" s="46">
        <v>0.33694181326116374</v>
      </c>
      <c r="E1562" s="46">
        <v>0.14343707713125844</v>
      </c>
      <c r="F1562" s="46">
        <v>1.1727559765448805E-2</v>
      </c>
      <c r="G1562" s="46">
        <v>8.6152458276950838E-2</v>
      </c>
      <c r="H1562" s="46">
        <v>3.1574199368516014E-3</v>
      </c>
      <c r="I1562" s="46">
        <v>1.7140279657194408E-2</v>
      </c>
      <c r="J1562" s="46">
        <v>1</v>
      </c>
      <c r="K1562" s="98">
        <v>2217</v>
      </c>
      <c r="L1562" s="98"/>
      <c r="M1562" s="98" t="s">
        <v>162</v>
      </c>
      <c r="N1562" s="98" t="s">
        <v>162</v>
      </c>
      <c r="O1562" s="46">
        <v>0.38100000000000001</v>
      </c>
      <c r="P1562" s="46">
        <v>0.42199999999999999</v>
      </c>
      <c r="Q1562" s="46">
        <v>0.318</v>
      </c>
      <c r="R1562" s="46">
        <v>0.35699999999999998</v>
      </c>
      <c r="S1562" s="46">
        <v>0.129</v>
      </c>
      <c r="T1562" s="46">
        <v>0.159</v>
      </c>
      <c r="U1562" s="46">
        <v>8.0000000000000002E-3</v>
      </c>
      <c r="V1562" s="46">
        <v>1.7000000000000001E-2</v>
      </c>
      <c r="W1562" s="46">
        <v>7.4999999999999997E-2</v>
      </c>
      <c r="X1562" s="46">
        <v>9.9000000000000005E-2</v>
      </c>
      <c r="Y1562" s="46">
        <v>2E-3</v>
      </c>
      <c r="Z1562" s="46">
        <v>7.0000000000000001E-3</v>
      </c>
      <c r="AA1562" s="46">
        <v>1.2999999999999999E-2</v>
      </c>
      <c r="AB1562" s="46">
        <v>2.3E-2</v>
      </c>
      <c r="AC1562" s="46"/>
    </row>
    <row r="1563" spans="1:29" x14ac:dyDescent="0.25">
      <c r="A1563" s="98" t="s">
        <v>4040</v>
      </c>
      <c r="B1563" s="46" t="s">
        <v>162</v>
      </c>
      <c r="C1563" s="46">
        <v>0.47504990019960081</v>
      </c>
      <c r="D1563" s="46">
        <v>0.31137724550898205</v>
      </c>
      <c r="E1563" s="46">
        <v>8.5828343313373259E-2</v>
      </c>
      <c r="F1563" s="46">
        <v>3.9920159680638719E-3</v>
      </c>
      <c r="G1563" s="46">
        <v>8.9820359281437126E-2</v>
      </c>
      <c r="H1563" s="46">
        <v>3.9920159680638719E-3</v>
      </c>
      <c r="I1563" s="46">
        <v>2.9940119760479042E-2</v>
      </c>
      <c r="J1563" s="46">
        <v>1</v>
      </c>
      <c r="K1563" s="98">
        <v>501</v>
      </c>
      <c r="L1563" s="98"/>
      <c r="M1563" s="98" t="s">
        <v>162</v>
      </c>
      <c r="N1563" s="98" t="s">
        <v>162</v>
      </c>
      <c r="O1563" s="46">
        <v>0.432</v>
      </c>
      <c r="P1563" s="46">
        <v>0.51900000000000002</v>
      </c>
      <c r="Q1563" s="46">
        <v>0.27200000000000002</v>
      </c>
      <c r="R1563" s="46">
        <v>0.35299999999999998</v>
      </c>
      <c r="S1563" s="46">
        <v>6.4000000000000001E-2</v>
      </c>
      <c r="T1563" s="46">
        <v>0.114</v>
      </c>
      <c r="U1563" s="46">
        <v>1E-3</v>
      </c>
      <c r="V1563" s="46">
        <v>1.4E-2</v>
      </c>
      <c r="W1563" s="46">
        <v>6.8000000000000005E-2</v>
      </c>
      <c r="X1563" s="46">
        <v>0.11799999999999999</v>
      </c>
      <c r="Y1563" s="46">
        <v>1E-3</v>
      </c>
      <c r="Z1563" s="46">
        <v>1.4E-2</v>
      </c>
      <c r="AA1563" s="46">
        <v>1.7999999999999999E-2</v>
      </c>
      <c r="AB1563" s="46">
        <v>4.9000000000000002E-2</v>
      </c>
      <c r="AC1563" s="46"/>
    </row>
    <row r="1564" spans="1:29" x14ac:dyDescent="0.25">
      <c r="A1564" s="98" t="s">
        <v>4041</v>
      </c>
      <c r="B1564" s="46">
        <v>6.2156307282119648E-2</v>
      </c>
      <c r="C1564" s="46">
        <v>0.33038937954785313</v>
      </c>
      <c r="D1564" s="46">
        <v>0.25229128478586904</v>
      </c>
      <c r="E1564" s="46">
        <v>0.10026106759984448</v>
      </c>
      <c r="F1564" s="46">
        <v>1.5219685607954231E-2</v>
      </c>
      <c r="G1564" s="46">
        <v>0.21140920957618176</v>
      </c>
      <c r="H1564" s="46">
        <v>5.6101760817641507E-3</v>
      </c>
      <c r="I1564" s="46">
        <v>2.2662889518413599E-2</v>
      </c>
      <c r="J1564" s="46">
        <v>1</v>
      </c>
      <c r="K1564" s="98">
        <v>18003</v>
      </c>
      <c r="L1564" s="98"/>
      <c r="M1564" s="98">
        <v>5.8999999999999997E-2</v>
      </c>
      <c r="N1564" s="98">
        <v>6.6000000000000003E-2</v>
      </c>
      <c r="O1564" s="46">
        <v>0.32400000000000001</v>
      </c>
      <c r="P1564" s="46">
        <v>0.33700000000000002</v>
      </c>
      <c r="Q1564" s="46">
        <v>0.246</v>
      </c>
      <c r="R1564" s="46">
        <v>0.25900000000000001</v>
      </c>
      <c r="S1564" s="46">
        <v>9.6000000000000002E-2</v>
      </c>
      <c r="T1564" s="46">
        <v>0.105</v>
      </c>
      <c r="U1564" s="46">
        <v>1.4E-2</v>
      </c>
      <c r="V1564" s="46">
        <v>1.7000000000000001E-2</v>
      </c>
      <c r="W1564" s="46">
        <v>0.20599999999999999</v>
      </c>
      <c r="X1564" s="46">
        <v>0.217</v>
      </c>
      <c r="Y1564" s="46">
        <v>5.0000000000000001E-3</v>
      </c>
      <c r="Z1564" s="46">
        <v>7.0000000000000001E-3</v>
      </c>
      <c r="AA1564" s="46">
        <v>2.1000000000000001E-2</v>
      </c>
      <c r="AB1564" s="46">
        <v>2.5000000000000001E-2</v>
      </c>
      <c r="AC1564" s="46"/>
    </row>
    <row r="1565" spans="1:29" x14ac:dyDescent="0.25">
      <c r="A1565" s="98" t="s">
        <v>4042</v>
      </c>
      <c r="B1565" s="46" t="s">
        <v>162</v>
      </c>
      <c r="C1565" s="46">
        <v>0.22149122807017543</v>
      </c>
      <c r="D1565" s="46">
        <v>0.28289473684210525</v>
      </c>
      <c r="E1565" s="46">
        <v>0.18859649122807018</v>
      </c>
      <c r="F1565" s="46">
        <v>6.5789473684210523E-3</v>
      </c>
      <c r="G1565" s="46">
        <v>0.27412280701754388</v>
      </c>
      <c r="H1565" s="46">
        <v>4.3859649122807015E-3</v>
      </c>
      <c r="I1565" s="46">
        <v>2.1929824561403508E-2</v>
      </c>
      <c r="J1565" s="46">
        <v>1</v>
      </c>
      <c r="K1565" s="98">
        <v>456</v>
      </c>
      <c r="L1565" s="98"/>
      <c r="M1565" s="98" t="s">
        <v>162</v>
      </c>
      <c r="N1565" s="98" t="s">
        <v>162</v>
      </c>
      <c r="O1565" s="46">
        <v>0.186</v>
      </c>
      <c r="P1565" s="46">
        <v>0.26200000000000001</v>
      </c>
      <c r="Q1565" s="46">
        <v>0.24399999999999999</v>
      </c>
      <c r="R1565" s="46">
        <v>0.32600000000000001</v>
      </c>
      <c r="S1565" s="46">
        <v>0.155</v>
      </c>
      <c r="T1565" s="46">
        <v>0.22700000000000001</v>
      </c>
      <c r="U1565" s="46">
        <v>2E-3</v>
      </c>
      <c r="V1565" s="46">
        <v>1.9E-2</v>
      </c>
      <c r="W1565" s="46">
        <v>0.23499999999999999</v>
      </c>
      <c r="X1565" s="46">
        <v>0.317</v>
      </c>
      <c r="Y1565" s="46">
        <v>1E-3</v>
      </c>
      <c r="Z1565" s="46">
        <v>1.6E-2</v>
      </c>
      <c r="AA1565" s="46">
        <v>1.2E-2</v>
      </c>
      <c r="AB1565" s="46">
        <v>0.04</v>
      </c>
      <c r="AC1565" s="46"/>
    </row>
    <row r="1566" spans="1:29" x14ac:dyDescent="0.25">
      <c r="A1566" s="98" t="s">
        <v>4043</v>
      </c>
      <c r="B1566" s="46" t="s">
        <v>162</v>
      </c>
      <c r="C1566" s="46">
        <v>0.38672566371681416</v>
      </c>
      <c r="D1566" s="46">
        <v>0.26902654867256637</v>
      </c>
      <c r="E1566" s="46">
        <v>0.12831858407079647</v>
      </c>
      <c r="F1566" s="46">
        <v>2.5663716814159292E-2</v>
      </c>
      <c r="G1566" s="46">
        <v>0.16194690265486725</v>
      </c>
      <c r="H1566" s="46">
        <v>8.8495575221238937E-4</v>
      </c>
      <c r="I1566" s="46">
        <v>2.743362831858407E-2</v>
      </c>
      <c r="J1566" s="46">
        <v>0.99999999999999989</v>
      </c>
      <c r="K1566" s="98">
        <v>1130</v>
      </c>
      <c r="L1566" s="98"/>
      <c r="M1566" s="98" t="s">
        <v>162</v>
      </c>
      <c r="N1566" s="98" t="s">
        <v>162</v>
      </c>
      <c r="O1566" s="46">
        <v>0.35899999999999999</v>
      </c>
      <c r="P1566" s="46">
        <v>0.41499999999999998</v>
      </c>
      <c r="Q1566" s="46">
        <v>0.24399999999999999</v>
      </c>
      <c r="R1566" s="46">
        <v>0.29599999999999999</v>
      </c>
      <c r="S1566" s="46">
        <v>0.11</v>
      </c>
      <c r="T1566" s="46">
        <v>0.14899999999999999</v>
      </c>
      <c r="U1566" s="46">
        <v>1.7999999999999999E-2</v>
      </c>
      <c r="V1566" s="46">
        <v>3.6999999999999998E-2</v>
      </c>
      <c r="W1566" s="46">
        <v>0.14199999999999999</v>
      </c>
      <c r="X1566" s="46">
        <v>0.185</v>
      </c>
      <c r="Y1566" s="46">
        <v>0</v>
      </c>
      <c r="Z1566" s="46">
        <v>5.0000000000000001E-3</v>
      </c>
      <c r="AA1566" s="46">
        <v>1.9E-2</v>
      </c>
      <c r="AB1566" s="46">
        <v>3.9E-2</v>
      </c>
      <c r="AC1566" s="46"/>
    </row>
    <row r="1567" spans="1:29" x14ac:dyDescent="0.25">
      <c r="A1567" s="98" t="s">
        <v>4044</v>
      </c>
      <c r="B1567" s="46" t="s">
        <v>162</v>
      </c>
      <c r="C1567" s="46">
        <v>9.7235462345090562E-2</v>
      </c>
      <c r="D1567" s="46">
        <v>0.18398474737845566</v>
      </c>
      <c r="E1567" s="46">
        <v>6.5776930409914197E-2</v>
      </c>
      <c r="F1567" s="46">
        <v>1.4299332697807437E-2</v>
      </c>
      <c r="G1567" s="46">
        <v>0.58531935176358441</v>
      </c>
      <c r="H1567" s="46">
        <v>2.859866539561487E-3</v>
      </c>
      <c r="I1567" s="46">
        <v>5.0524308865586273E-2</v>
      </c>
      <c r="J1567" s="46">
        <v>0.99999999999999989</v>
      </c>
      <c r="K1567" s="98">
        <v>1049</v>
      </c>
      <c r="L1567" s="98"/>
      <c r="M1567" s="98" t="s">
        <v>162</v>
      </c>
      <c r="N1567" s="98" t="s">
        <v>162</v>
      </c>
      <c r="O1567" s="46">
        <v>8.1000000000000003E-2</v>
      </c>
      <c r="P1567" s="46">
        <v>0.11700000000000001</v>
      </c>
      <c r="Q1567" s="46">
        <v>0.16200000000000001</v>
      </c>
      <c r="R1567" s="46">
        <v>0.20899999999999999</v>
      </c>
      <c r="S1567" s="46">
        <v>5.1999999999999998E-2</v>
      </c>
      <c r="T1567" s="46">
        <v>8.2000000000000003E-2</v>
      </c>
      <c r="U1567" s="46">
        <v>8.9999999999999993E-3</v>
      </c>
      <c r="V1567" s="46">
        <v>2.3E-2</v>
      </c>
      <c r="W1567" s="46">
        <v>0.55500000000000005</v>
      </c>
      <c r="X1567" s="46">
        <v>0.61499999999999999</v>
      </c>
      <c r="Y1567" s="46">
        <v>1E-3</v>
      </c>
      <c r="Z1567" s="46">
        <v>8.0000000000000002E-3</v>
      </c>
      <c r="AA1567" s="46">
        <v>3.9E-2</v>
      </c>
      <c r="AB1567" s="46">
        <v>6.5000000000000002E-2</v>
      </c>
      <c r="AC1567" s="46"/>
    </row>
    <row r="1568" spans="1:29" x14ac:dyDescent="0.25">
      <c r="A1568" s="98" t="s">
        <v>4045</v>
      </c>
      <c r="B1568" s="46">
        <v>0.2697257974258534</v>
      </c>
      <c r="C1568" s="46">
        <v>1.1191941801902631E-3</v>
      </c>
      <c r="D1568" s="46">
        <v>0.37409065472859543</v>
      </c>
      <c r="E1568" s="46">
        <v>0.30609960828203692</v>
      </c>
      <c r="F1568" s="46">
        <v>2.5181869054280919E-2</v>
      </c>
      <c r="G1568" s="46">
        <v>4.4767767207610524E-3</v>
      </c>
      <c r="H1568" s="46" t="s">
        <v>162</v>
      </c>
      <c r="I1568" s="46">
        <v>1.9306099608282036E-2</v>
      </c>
      <c r="J1568" s="46">
        <v>1</v>
      </c>
      <c r="K1568" s="98">
        <v>3574</v>
      </c>
      <c r="L1568" s="98"/>
      <c r="M1568" s="98">
        <v>0.255</v>
      </c>
      <c r="N1568" s="98">
        <v>0.28499999999999998</v>
      </c>
      <c r="O1568" s="46">
        <v>0</v>
      </c>
      <c r="P1568" s="46">
        <v>3.0000000000000001E-3</v>
      </c>
      <c r="Q1568" s="46">
        <v>0.35799999999999998</v>
      </c>
      <c r="R1568" s="46">
        <v>0.39</v>
      </c>
      <c r="S1568" s="46">
        <v>0.29099999999999998</v>
      </c>
      <c r="T1568" s="46">
        <v>0.32100000000000001</v>
      </c>
      <c r="U1568" s="46">
        <v>2.1000000000000001E-2</v>
      </c>
      <c r="V1568" s="46">
        <v>3.1E-2</v>
      </c>
      <c r="W1568" s="46">
        <v>3.0000000000000001E-3</v>
      </c>
      <c r="X1568" s="46">
        <v>7.0000000000000001E-3</v>
      </c>
      <c r="Y1568" s="46" t="s">
        <v>162</v>
      </c>
      <c r="Z1568" s="46" t="s">
        <v>162</v>
      </c>
      <c r="AA1568" s="46">
        <v>1.4999999999999999E-2</v>
      </c>
      <c r="AB1568" s="46">
        <v>2.4E-2</v>
      </c>
      <c r="AC1568" s="46"/>
    </row>
    <row r="1569" spans="1:29" x14ac:dyDescent="0.25">
      <c r="A1569" s="98" t="s">
        <v>4046</v>
      </c>
      <c r="B1569" s="46">
        <v>0.11946133796698523</v>
      </c>
      <c r="C1569" s="46">
        <v>0.27823631624674194</v>
      </c>
      <c r="D1569" s="46">
        <v>0.25390964378801045</v>
      </c>
      <c r="E1569" s="46">
        <v>6.3205907906168549E-2</v>
      </c>
      <c r="F1569" s="46">
        <v>3.4100781928757602E-2</v>
      </c>
      <c r="G1569" s="46">
        <v>0.21980886185925283</v>
      </c>
      <c r="H1569" s="46">
        <v>4.3440486533449172E-4</v>
      </c>
      <c r="I1569" s="46">
        <v>3.0842745438748913E-2</v>
      </c>
      <c r="J1569" s="46">
        <v>1</v>
      </c>
      <c r="K1569" s="98">
        <v>4604</v>
      </c>
      <c r="L1569" s="98"/>
      <c r="M1569" s="98">
        <v>0.11</v>
      </c>
      <c r="N1569" s="98">
        <v>0.129</v>
      </c>
      <c r="O1569" s="46">
        <v>0.26500000000000001</v>
      </c>
      <c r="P1569" s="46">
        <v>0.29099999999999998</v>
      </c>
      <c r="Q1569" s="46">
        <v>0.24199999999999999</v>
      </c>
      <c r="R1569" s="46">
        <v>0.26700000000000002</v>
      </c>
      <c r="S1569" s="46">
        <v>5.7000000000000002E-2</v>
      </c>
      <c r="T1569" s="46">
        <v>7.0999999999999994E-2</v>
      </c>
      <c r="U1569" s="46">
        <v>2.9000000000000001E-2</v>
      </c>
      <c r="V1569" s="46">
        <v>0.04</v>
      </c>
      <c r="W1569" s="46">
        <v>0.20799999999999999</v>
      </c>
      <c r="X1569" s="46">
        <v>0.23200000000000001</v>
      </c>
      <c r="Y1569" s="46">
        <v>0</v>
      </c>
      <c r="Z1569" s="46">
        <v>2E-3</v>
      </c>
      <c r="AA1569" s="46">
        <v>2.5999999999999999E-2</v>
      </c>
      <c r="AB1569" s="46">
        <v>3.5999999999999997E-2</v>
      </c>
      <c r="AC1569" s="46"/>
    </row>
    <row r="1570" spans="1:29" x14ac:dyDescent="0.25">
      <c r="A1570" s="98" t="s">
        <v>4047</v>
      </c>
      <c r="B1570" s="46">
        <v>0.29245283018867924</v>
      </c>
      <c r="C1570" s="46">
        <v>0.52164261931187572</v>
      </c>
      <c r="D1570" s="46">
        <v>8.6570477247502775E-2</v>
      </c>
      <c r="E1570" s="46">
        <v>2.4417314095449501E-2</v>
      </c>
      <c r="F1570" s="46">
        <v>7.3991860895301518E-4</v>
      </c>
      <c r="G1570" s="46">
        <v>3.9030706622271552E-2</v>
      </c>
      <c r="H1570" s="46">
        <v>5.5493895671476139E-4</v>
      </c>
      <c r="I1570" s="46">
        <v>3.4591194968553458E-2</v>
      </c>
      <c r="J1570" s="46">
        <v>1.0000000000000002</v>
      </c>
      <c r="K1570" s="98">
        <v>5406</v>
      </c>
      <c r="L1570" s="98"/>
      <c r="M1570" s="98">
        <v>0.28000000000000003</v>
      </c>
      <c r="N1570" s="98">
        <v>0.30499999999999999</v>
      </c>
      <c r="O1570" s="46">
        <v>0.50800000000000001</v>
      </c>
      <c r="P1570" s="46">
        <v>0.53500000000000003</v>
      </c>
      <c r="Q1570" s="46">
        <v>7.9000000000000001E-2</v>
      </c>
      <c r="R1570" s="46">
        <v>9.4E-2</v>
      </c>
      <c r="S1570" s="46">
        <v>2.1000000000000001E-2</v>
      </c>
      <c r="T1570" s="46">
        <v>2.9000000000000001E-2</v>
      </c>
      <c r="U1570" s="46">
        <v>0</v>
      </c>
      <c r="V1570" s="46">
        <v>2E-3</v>
      </c>
      <c r="W1570" s="46">
        <v>3.4000000000000002E-2</v>
      </c>
      <c r="X1570" s="46">
        <v>4.4999999999999998E-2</v>
      </c>
      <c r="Y1570" s="46">
        <v>0</v>
      </c>
      <c r="Z1570" s="46">
        <v>2E-3</v>
      </c>
      <c r="AA1570" s="46">
        <v>0.03</v>
      </c>
      <c r="AB1570" s="46">
        <v>0.04</v>
      </c>
      <c r="AC1570" s="46"/>
    </row>
    <row r="1571" spans="1:29" x14ac:dyDescent="0.25">
      <c r="A1571" s="98" t="s">
        <v>4048</v>
      </c>
      <c r="B1571" s="46" t="s">
        <v>162</v>
      </c>
      <c r="C1571" s="46">
        <v>0.25982164376958305</v>
      </c>
      <c r="D1571" s="46">
        <v>0.21691973969631237</v>
      </c>
      <c r="E1571" s="46">
        <v>0.10629067245119306</v>
      </c>
      <c r="F1571" s="46">
        <v>1.8558688840684501E-2</v>
      </c>
      <c r="G1571" s="46">
        <v>0.37141479874668593</v>
      </c>
      <c r="H1571" s="46">
        <v>7.2306579898770787E-4</v>
      </c>
      <c r="I1571" s="46">
        <v>2.6271390696553387E-2</v>
      </c>
      <c r="J1571" s="46">
        <v>1</v>
      </c>
      <c r="K1571" s="98">
        <v>4149</v>
      </c>
      <c r="L1571" s="98"/>
      <c r="M1571" s="98" t="s">
        <v>162</v>
      </c>
      <c r="N1571" s="98" t="s">
        <v>162</v>
      </c>
      <c r="O1571" s="46">
        <v>0.247</v>
      </c>
      <c r="P1571" s="46">
        <v>0.27300000000000002</v>
      </c>
      <c r="Q1571" s="46">
        <v>0.20499999999999999</v>
      </c>
      <c r="R1571" s="46">
        <v>0.23</v>
      </c>
      <c r="S1571" s="46">
        <v>9.7000000000000003E-2</v>
      </c>
      <c r="T1571" s="46">
        <v>0.11600000000000001</v>
      </c>
      <c r="U1571" s="46">
        <v>1.4999999999999999E-2</v>
      </c>
      <c r="V1571" s="46">
        <v>2.3E-2</v>
      </c>
      <c r="W1571" s="46">
        <v>0.35699999999999998</v>
      </c>
      <c r="X1571" s="46">
        <v>0.38600000000000001</v>
      </c>
      <c r="Y1571" s="46">
        <v>0</v>
      </c>
      <c r="Z1571" s="46">
        <v>2E-3</v>
      </c>
      <c r="AA1571" s="46">
        <v>2.1999999999999999E-2</v>
      </c>
      <c r="AB1571" s="46">
        <v>3.2000000000000001E-2</v>
      </c>
      <c r="AC1571" s="46"/>
    </row>
    <row r="1572" spans="1:29" x14ac:dyDescent="0.25">
      <c r="A1572" s="98" t="s">
        <v>4049</v>
      </c>
      <c r="B1572" s="46" t="s">
        <v>162</v>
      </c>
      <c r="C1572" s="46">
        <v>0.51731448763250887</v>
      </c>
      <c r="D1572" s="46">
        <v>0.30954063604240284</v>
      </c>
      <c r="E1572" s="46">
        <v>6.289752650176679E-2</v>
      </c>
      <c r="F1572" s="46">
        <v>6.3604240282685515E-3</v>
      </c>
      <c r="G1572" s="46">
        <v>1.4840989399293287E-2</v>
      </c>
      <c r="H1572" s="46" t="s">
        <v>162</v>
      </c>
      <c r="I1572" s="46">
        <v>8.9045936395759723E-2</v>
      </c>
      <c r="J1572" s="46">
        <v>1</v>
      </c>
      <c r="K1572" s="98">
        <v>1415</v>
      </c>
      <c r="L1572" s="98"/>
      <c r="M1572" s="98" t="s">
        <v>162</v>
      </c>
      <c r="N1572" s="98" t="s">
        <v>162</v>
      </c>
      <c r="O1572" s="46">
        <v>0.49099999999999999</v>
      </c>
      <c r="P1572" s="46">
        <v>0.54300000000000004</v>
      </c>
      <c r="Q1572" s="46">
        <v>0.28599999999999998</v>
      </c>
      <c r="R1572" s="46">
        <v>0.33400000000000002</v>
      </c>
      <c r="S1572" s="46">
        <v>5.0999999999999997E-2</v>
      </c>
      <c r="T1572" s="46">
        <v>7.6999999999999999E-2</v>
      </c>
      <c r="U1572" s="46">
        <v>3.0000000000000001E-3</v>
      </c>
      <c r="V1572" s="46">
        <v>1.2E-2</v>
      </c>
      <c r="W1572" s="46">
        <v>0.01</v>
      </c>
      <c r="X1572" s="46">
        <v>2.3E-2</v>
      </c>
      <c r="Y1572" s="46" t="s">
        <v>162</v>
      </c>
      <c r="Z1572" s="46" t="s">
        <v>162</v>
      </c>
      <c r="AA1572" s="46">
        <v>7.4999999999999997E-2</v>
      </c>
      <c r="AB1572" s="46">
        <v>0.105</v>
      </c>
      <c r="AC1572" s="46"/>
    </row>
    <row r="1573" spans="1:29" x14ac:dyDescent="0.25">
      <c r="A1573" s="98" t="s">
        <v>4050</v>
      </c>
      <c r="B1573" s="46" t="s">
        <v>162</v>
      </c>
      <c r="C1573" s="46">
        <v>0.20370370370370369</v>
      </c>
      <c r="D1573" s="46">
        <v>0.37654320987654322</v>
      </c>
      <c r="E1573" s="46">
        <v>0.1083676268861454</v>
      </c>
      <c r="F1573" s="46">
        <v>1.9204389574759947E-2</v>
      </c>
      <c r="G1573" s="46">
        <v>0.25788751714677638</v>
      </c>
      <c r="H1573" s="46" t="s">
        <v>162</v>
      </c>
      <c r="I1573" s="46">
        <v>3.4293552812071332E-2</v>
      </c>
      <c r="J1573" s="46">
        <v>1</v>
      </c>
      <c r="K1573" s="98">
        <v>1458</v>
      </c>
      <c r="L1573" s="98"/>
      <c r="M1573" s="98" t="s">
        <v>162</v>
      </c>
      <c r="N1573" s="98" t="s">
        <v>162</v>
      </c>
      <c r="O1573" s="46">
        <v>0.184</v>
      </c>
      <c r="P1573" s="46">
        <v>0.22500000000000001</v>
      </c>
      <c r="Q1573" s="46">
        <v>0.35199999999999998</v>
      </c>
      <c r="R1573" s="46">
        <v>0.40200000000000002</v>
      </c>
      <c r="S1573" s="46">
        <v>9.2999999999999999E-2</v>
      </c>
      <c r="T1573" s="46">
        <v>0.125</v>
      </c>
      <c r="U1573" s="46">
        <v>1.2999999999999999E-2</v>
      </c>
      <c r="V1573" s="46">
        <v>2.8000000000000001E-2</v>
      </c>
      <c r="W1573" s="46">
        <v>0.23599999999999999</v>
      </c>
      <c r="X1573" s="46">
        <v>0.28100000000000003</v>
      </c>
      <c r="Y1573" s="46" t="s">
        <v>162</v>
      </c>
      <c r="Z1573" s="46" t="s">
        <v>162</v>
      </c>
      <c r="AA1573" s="46">
        <v>2.5999999999999999E-2</v>
      </c>
      <c r="AB1573" s="46">
        <v>4.4999999999999998E-2</v>
      </c>
      <c r="AC1573" s="46"/>
    </row>
    <row r="1574" spans="1:29" x14ac:dyDescent="0.25">
      <c r="A1574" s="98" t="s">
        <v>4051</v>
      </c>
      <c r="B1574" s="46" t="s">
        <v>162</v>
      </c>
      <c r="C1574" s="46">
        <v>0.4345679012345679</v>
      </c>
      <c r="D1574" s="46">
        <v>0.18395061728395062</v>
      </c>
      <c r="E1574" s="46">
        <v>6.0493827160493827E-2</v>
      </c>
      <c r="F1574" s="46">
        <v>9.7530864197530862E-2</v>
      </c>
      <c r="G1574" s="46">
        <v>0.18888888888888888</v>
      </c>
      <c r="H1574" s="46">
        <v>1.2345679012345679E-3</v>
      </c>
      <c r="I1574" s="46">
        <v>3.3333333333333333E-2</v>
      </c>
      <c r="J1574" s="46">
        <v>0.99999999999999989</v>
      </c>
      <c r="K1574" s="98">
        <v>810</v>
      </c>
      <c r="L1574" s="98"/>
      <c r="M1574" s="98" t="s">
        <v>162</v>
      </c>
      <c r="N1574" s="98" t="s">
        <v>162</v>
      </c>
      <c r="O1574" s="46">
        <v>0.40100000000000002</v>
      </c>
      <c r="P1574" s="46">
        <v>0.46899999999999997</v>
      </c>
      <c r="Q1574" s="46">
        <v>0.159</v>
      </c>
      <c r="R1574" s="46">
        <v>0.21199999999999999</v>
      </c>
      <c r="S1574" s="46">
        <v>4.5999999999999999E-2</v>
      </c>
      <c r="T1574" s="46">
        <v>7.9000000000000001E-2</v>
      </c>
      <c r="U1574" s="46">
        <v>7.9000000000000001E-2</v>
      </c>
      <c r="V1574" s="46">
        <v>0.12</v>
      </c>
      <c r="W1574" s="46">
        <v>0.16300000000000001</v>
      </c>
      <c r="X1574" s="46">
        <v>0.217</v>
      </c>
      <c r="Y1574" s="46">
        <v>0</v>
      </c>
      <c r="Z1574" s="46">
        <v>7.0000000000000001E-3</v>
      </c>
      <c r="AA1574" s="46">
        <v>2.3E-2</v>
      </c>
      <c r="AB1574" s="46">
        <v>4.8000000000000001E-2</v>
      </c>
      <c r="AC1574" s="46"/>
    </row>
    <row r="1575" spans="1:29" x14ac:dyDescent="0.25">
      <c r="A1575" s="98" t="s">
        <v>4052</v>
      </c>
      <c r="B1575" s="46" t="s">
        <v>162</v>
      </c>
      <c r="C1575" s="46">
        <v>0.17017017017017017</v>
      </c>
      <c r="D1575" s="46">
        <v>0.22422422422422422</v>
      </c>
      <c r="E1575" s="46">
        <v>7.7077077077077075E-2</v>
      </c>
      <c r="F1575" s="46">
        <v>3.3033033033033031E-2</v>
      </c>
      <c r="G1575" s="46">
        <v>0.46246246246246248</v>
      </c>
      <c r="H1575" s="46" t="s">
        <v>162</v>
      </c>
      <c r="I1575" s="46">
        <v>3.3033033033033031E-2</v>
      </c>
      <c r="J1575" s="46">
        <v>1</v>
      </c>
      <c r="K1575" s="98">
        <v>999</v>
      </c>
      <c r="L1575" s="98"/>
      <c r="M1575" s="98" t="s">
        <v>162</v>
      </c>
      <c r="N1575" s="98" t="s">
        <v>162</v>
      </c>
      <c r="O1575" s="46">
        <v>0.14799999999999999</v>
      </c>
      <c r="P1575" s="46">
        <v>0.19500000000000001</v>
      </c>
      <c r="Q1575" s="46">
        <v>0.19900000000000001</v>
      </c>
      <c r="R1575" s="46">
        <v>0.251</v>
      </c>
      <c r="S1575" s="46">
        <v>6.2E-2</v>
      </c>
      <c r="T1575" s="46">
        <v>9.5000000000000001E-2</v>
      </c>
      <c r="U1575" s="46">
        <v>2.4E-2</v>
      </c>
      <c r="V1575" s="46">
        <v>4.5999999999999999E-2</v>
      </c>
      <c r="W1575" s="46">
        <v>0.432</v>
      </c>
      <c r="X1575" s="46">
        <v>0.49299999999999999</v>
      </c>
      <c r="Y1575" s="46" t="s">
        <v>162</v>
      </c>
      <c r="Z1575" s="46" t="s">
        <v>162</v>
      </c>
      <c r="AA1575" s="46">
        <v>2.4E-2</v>
      </c>
      <c r="AB1575" s="46">
        <v>4.5999999999999999E-2</v>
      </c>
      <c r="AC1575" s="46"/>
    </row>
    <row r="1576" spans="1:29" x14ac:dyDescent="0.25">
      <c r="A1576" s="98" t="s">
        <v>4053</v>
      </c>
      <c r="B1576" s="46" t="s">
        <v>162</v>
      </c>
      <c r="C1576" s="46">
        <v>0.38597904915390813</v>
      </c>
      <c r="D1576" s="46">
        <v>0.40088638195004028</v>
      </c>
      <c r="E1576" s="46">
        <v>9.3271555197421432E-2</v>
      </c>
      <c r="F1576" s="46">
        <v>1.6720386784850928E-2</v>
      </c>
      <c r="G1576" s="46">
        <v>6.547139403706688E-2</v>
      </c>
      <c r="H1576" s="46">
        <v>8.0580177276390005E-4</v>
      </c>
      <c r="I1576" s="46">
        <v>3.686543110394843E-2</v>
      </c>
      <c r="J1576" s="46">
        <v>1</v>
      </c>
      <c r="K1576" s="98">
        <v>4964</v>
      </c>
      <c r="L1576" s="98"/>
      <c r="M1576" s="98" t="s">
        <v>162</v>
      </c>
      <c r="N1576" s="98" t="s">
        <v>162</v>
      </c>
      <c r="O1576" s="46">
        <v>0.373</v>
      </c>
      <c r="P1576" s="46">
        <v>0.4</v>
      </c>
      <c r="Q1576" s="46">
        <v>0.38700000000000001</v>
      </c>
      <c r="R1576" s="46">
        <v>0.41499999999999998</v>
      </c>
      <c r="S1576" s="46">
        <v>8.5000000000000006E-2</v>
      </c>
      <c r="T1576" s="46">
        <v>0.10199999999999999</v>
      </c>
      <c r="U1576" s="46">
        <v>1.4E-2</v>
      </c>
      <c r="V1576" s="46">
        <v>2.1000000000000001E-2</v>
      </c>
      <c r="W1576" s="46">
        <v>5.8999999999999997E-2</v>
      </c>
      <c r="X1576" s="46">
        <v>7.2999999999999995E-2</v>
      </c>
      <c r="Y1576" s="46">
        <v>0</v>
      </c>
      <c r="Z1576" s="46">
        <v>2E-3</v>
      </c>
      <c r="AA1576" s="46">
        <v>3.2000000000000001E-2</v>
      </c>
      <c r="AB1576" s="46">
        <v>4.2000000000000003E-2</v>
      </c>
      <c r="AC1576" s="46"/>
    </row>
    <row r="1577" spans="1:29" x14ac:dyDescent="0.25">
      <c r="A1577" s="98" t="s">
        <v>4054</v>
      </c>
      <c r="B1577" s="46" t="s">
        <v>162</v>
      </c>
      <c r="C1577" s="46">
        <v>0.56937307297019524</v>
      </c>
      <c r="D1577" s="46">
        <v>0.27646454265159304</v>
      </c>
      <c r="E1577" s="46">
        <v>5.4470709146968138E-2</v>
      </c>
      <c r="F1577" s="46">
        <v>5.1387461459403904E-3</v>
      </c>
      <c r="G1577" s="46">
        <v>6.9886947584789305E-2</v>
      </c>
      <c r="H1577" s="46" t="s">
        <v>162</v>
      </c>
      <c r="I1577" s="46">
        <v>2.4665981500513873E-2</v>
      </c>
      <c r="J1577" s="46">
        <v>1</v>
      </c>
      <c r="K1577" s="98">
        <v>973</v>
      </c>
      <c r="L1577" s="98"/>
      <c r="M1577" s="98" t="s">
        <v>162</v>
      </c>
      <c r="N1577" s="98" t="s">
        <v>162</v>
      </c>
      <c r="O1577" s="46">
        <v>0.53800000000000003</v>
      </c>
      <c r="P1577" s="46">
        <v>0.6</v>
      </c>
      <c r="Q1577" s="46">
        <v>0.249</v>
      </c>
      <c r="R1577" s="46">
        <v>0.30499999999999999</v>
      </c>
      <c r="S1577" s="46">
        <v>4.2000000000000003E-2</v>
      </c>
      <c r="T1577" s="46">
        <v>7.0999999999999994E-2</v>
      </c>
      <c r="U1577" s="46">
        <v>2E-3</v>
      </c>
      <c r="V1577" s="46">
        <v>1.2E-2</v>
      </c>
      <c r="W1577" s="46">
        <v>5.6000000000000001E-2</v>
      </c>
      <c r="X1577" s="46">
        <v>8.7999999999999995E-2</v>
      </c>
      <c r="Y1577" s="46" t="s">
        <v>162</v>
      </c>
      <c r="Z1577" s="46" t="s">
        <v>162</v>
      </c>
      <c r="AA1577" s="46">
        <v>1.7000000000000001E-2</v>
      </c>
      <c r="AB1577" s="46">
        <v>3.5999999999999997E-2</v>
      </c>
      <c r="AC1577" s="46"/>
    </row>
    <row r="1578" spans="1:29" x14ac:dyDescent="0.25">
      <c r="A1578" s="98" t="s">
        <v>4055</v>
      </c>
      <c r="B1578" s="46">
        <v>6.2424259504551473E-2</v>
      </c>
      <c r="C1578" s="46">
        <v>0.32677620268861146</v>
      </c>
      <c r="D1578" s="46">
        <v>0.26263281007806555</v>
      </c>
      <c r="E1578" s="46">
        <v>8.6520305498407682E-2</v>
      </c>
      <c r="F1578" s="46">
        <v>1.9784121973902995E-2</v>
      </c>
      <c r="G1578" s="46">
        <v>0.20463320463320464</v>
      </c>
      <c r="H1578" s="46">
        <v>7.3274525829270356E-4</v>
      </c>
      <c r="I1578" s="46">
        <v>3.6496350364963501E-2</v>
      </c>
      <c r="J1578" s="46">
        <v>1.0000000000000002</v>
      </c>
      <c r="K1578" s="98">
        <v>35483</v>
      </c>
      <c r="L1578" s="98"/>
      <c r="M1578" s="98">
        <v>0.06</v>
      </c>
      <c r="N1578" s="98">
        <v>6.5000000000000002E-2</v>
      </c>
      <c r="O1578" s="46">
        <v>0.32200000000000001</v>
      </c>
      <c r="P1578" s="46">
        <v>0.33200000000000002</v>
      </c>
      <c r="Q1578" s="46">
        <v>0.25800000000000001</v>
      </c>
      <c r="R1578" s="46">
        <v>0.26700000000000002</v>
      </c>
      <c r="S1578" s="46">
        <v>8.4000000000000005E-2</v>
      </c>
      <c r="T1578" s="46">
        <v>8.8999999999999996E-2</v>
      </c>
      <c r="U1578" s="46">
        <v>1.7999999999999999E-2</v>
      </c>
      <c r="V1578" s="46">
        <v>2.1000000000000001E-2</v>
      </c>
      <c r="W1578" s="46">
        <v>0.2</v>
      </c>
      <c r="X1578" s="46">
        <v>0.20899999999999999</v>
      </c>
      <c r="Y1578" s="46">
        <v>1E-3</v>
      </c>
      <c r="Z1578" s="46">
        <v>1E-3</v>
      </c>
      <c r="AA1578" s="46">
        <v>3.5000000000000003E-2</v>
      </c>
      <c r="AB1578" s="46">
        <v>3.7999999999999999E-2</v>
      </c>
      <c r="AC1578" s="46"/>
    </row>
    <row r="1579" spans="1:29" x14ac:dyDescent="0.25">
      <c r="A1579" s="98" t="s">
        <v>4056</v>
      </c>
      <c r="B1579" s="46" t="s">
        <v>162</v>
      </c>
      <c r="C1579" s="46">
        <v>0.24072110286320256</v>
      </c>
      <c r="D1579" s="46">
        <v>0.3022269353128314</v>
      </c>
      <c r="E1579" s="46">
        <v>0.16542948038176034</v>
      </c>
      <c r="F1579" s="46">
        <v>2.1208907741251327E-2</v>
      </c>
      <c r="G1579" s="46">
        <v>0.23329798515376457</v>
      </c>
      <c r="H1579" s="46" t="s">
        <v>162</v>
      </c>
      <c r="I1579" s="46">
        <v>3.7115588547189819E-2</v>
      </c>
      <c r="J1579" s="46">
        <v>0.99999999999999989</v>
      </c>
      <c r="K1579" s="98">
        <v>943</v>
      </c>
      <c r="L1579" s="98"/>
      <c r="M1579" s="98" t="s">
        <v>162</v>
      </c>
      <c r="N1579" s="98" t="s">
        <v>162</v>
      </c>
      <c r="O1579" s="46">
        <v>0.215</v>
      </c>
      <c r="P1579" s="46">
        <v>0.26900000000000002</v>
      </c>
      <c r="Q1579" s="46">
        <v>0.27400000000000002</v>
      </c>
      <c r="R1579" s="46">
        <v>0.33200000000000002</v>
      </c>
      <c r="S1579" s="46">
        <v>0.14299999999999999</v>
      </c>
      <c r="T1579" s="46">
        <v>0.19</v>
      </c>
      <c r="U1579" s="46">
        <v>1.4E-2</v>
      </c>
      <c r="V1579" s="46">
        <v>3.3000000000000002E-2</v>
      </c>
      <c r="W1579" s="46">
        <v>0.20699999999999999</v>
      </c>
      <c r="X1579" s="46">
        <v>0.26100000000000001</v>
      </c>
      <c r="Y1579" s="46" t="s">
        <v>162</v>
      </c>
      <c r="Z1579" s="46" t="s">
        <v>162</v>
      </c>
      <c r="AA1579" s="46">
        <v>2.7E-2</v>
      </c>
      <c r="AB1579" s="46">
        <v>5.0999999999999997E-2</v>
      </c>
      <c r="AC1579" s="46"/>
    </row>
    <row r="1580" spans="1:29" x14ac:dyDescent="0.25">
      <c r="A1580" s="98" t="s">
        <v>4057</v>
      </c>
      <c r="B1580" s="46" t="s">
        <v>162</v>
      </c>
      <c r="C1580" s="46">
        <v>0.35787923416789397</v>
      </c>
      <c r="D1580" s="46">
        <v>0.25625920471281294</v>
      </c>
      <c r="E1580" s="46">
        <v>0.12371134020618557</v>
      </c>
      <c r="F1580" s="46">
        <v>2.6509572901325478E-2</v>
      </c>
      <c r="G1580" s="46">
        <v>0.22238586156111928</v>
      </c>
      <c r="H1580" s="46">
        <v>2.9455081001472753E-3</v>
      </c>
      <c r="I1580" s="46">
        <v>1.0309278350515464E-2</v>
      </c>
      <c r="J1580" s="46">
        <v>1</v>
      </c>
      <c r="K1580" s="98">
        <v>679</v>
      </c>
      <c r="L1580" s="98"/>
      <c r="M1580" s="98" t="s">
        <v>162</v>
      </c>
      <c r="N1580" s="98" t="s">
        <v>162</v>
      </c>
      <c r="O1580" s="46">
        <v>0.32300000000000001</v>
      </c>
      <c r="P1580" s="46">
        <v>0.39500000000000002</v>
      </c>
      <c r="Q1580" s="46">
        <v>0.22500000000000001</v>
      </c>
      <c r="R1580" s="46">
        <v>0.28999999999999998</v>
      </c>
      <c r="S1580" s="46">
        <v>0.10100000000000001</v>
      </c>
      <c r="T1580" s="46">
        <v>0.151</v>
      </c>
      <c r="U1580" s="46">
        <v>1.7000000000000001E-2</v>
      </c>
      <c r="V1580" s="46">
        <v>4.2000000000000003E-2</v>
      </c>
      <c r="W1580" s="46">
        <v>0.193</v>
      </c>
      <c r="X1580" s="46">
        <v>0.255</v>
      </c>
      <c r="Y1580" s="46">
        <v>1E-3</v>
      </c>
      <c r="Z1580" s="46">
        <v>1.0999999999999999E-2</v>
      </c>
      <c r="AA1580" s="46">
        <v>5.0000000000000001E-3</v>
      </c>
      <c r="AB1580" s="46">
        <v>2.1000000000000001E-2</v>
      </c>
      <c r="AC1580" s="46"/>
    </row>
    <row r="1581" spans="1:29" x14ac:dyDescent="0.25">
      <c r="A1581" s="98" t="s">
        <v>4058</v>
      </c>
      <c r="B1581" s="46" t="s">
        <v>162</v>
      </c>
      <c r="C1581" s="46">
        <v>9.0443686006825938E-2</v>
      </c>
      <c r="D1581" s="46">
        <v>0.18430034129692832</v>
      </c>
      <c r="E1581" s="46">
        <v>5.4607508532423209E-2</v>
      </c>
      <c r="F1581" s="46">
        <v>5.1194539249146756E-3</v>
      </c>
      <c r="G1581" s="46">
        <v>0.61945392491467577</v>
      </c>
      <c r="H1581" s="46">
        <v>2.9010238907849831E-2</v>
      </c>
      <c r="I1581" s="46">
        <v>1.7064846416382253E-2</v>
      </c>
      <c r="J1581" s="46">
        <v>1</v>
      </c>
      <c r="K1581" s="98">
        <v>586</v>
      </c>
      <c r="L1581" s="98"/>
      <c r="M1581" s="98" t="s">
        <v>162</v>
      </c>
      <c r="N1581" s="98" t="s">
        <v>162</v>
      </c>
      <c r="O1581" s="46">
        <v>7.0000000000000007E-2</v>
      </c>
      <c r="P1581" s="46">
        <v>0.11600000000000001</v>
      </c>
      <c r="Q1581" s="46">
        <v>0.155</v>
      </c>
      <c r="R1581" s="46">
        <v>0.218</v>
      </c>
      <c r="S1581" s="46">
        <v>3.9E-2</v>
      </c>
      <c r="T1581" s="46">
        <v>7.5999999999999998E-2</v>
      </c>
      <c r="U1581" s="46">
        <v>2E-3</v>
      </c>
      <c r="V1581" s="46">
        <v>1.4999999999999999E-2</v>
      </c>
      <c r="W1581" s="46">
        <v>0.57899999999999996</v>
      </c>
      <c r="X1581" s="46">
        <v>0.65800000000000003</v>
      </c>
      <c r="Y1581" s="46">
        <v>1.7999999999999999E-2</v>
      </c>
      <c r="Z1581" s="46">
        <v>4.5999999999999999E-2</v>
      </c>
      <c r="AA1581" s="46">
        <v>8.9999999999999993E-3</v>
      </c>
      <c r="AB1581" s="46">
        <v>3.1E-2</v>
      </c>
      <c r="AC1581" s="46"/>
    </row>
    <row r="1582" spans="1:29" x14ac:dyDescent="0.25">
      <c r="A1582" s="98" t="s">
        <v>4059</v>
      </c>
      <c r="B1582" s="46">
        <v>0.21015138023152272</v>
      </c>
      <c r="C1582" s="46">
        <v>3.5618878005342831E-3</v>
      </c>
      <c r="D1582" s="46">
        <v>0.60106856634016026</v>
      </c>
      <c r="E1582" s="46">
        <v>5.7880676758682102E-2</v>
      </c>
      <c r="F1582" s="46">
        <v>9.4390026714158498E-2</v>
      </c>
      <c r="G1582" s="46">
        <v>1.4247551202137132E-2</v>
      </c>
      <c r="H1582" s="46" t="s">
        <v>162</v>
      </c>
      <c r="I1582" s="46">
        <v>1.8699910952804988E-2</v>
      </c>
      <c r="J1582" s="46">
        <v>1</v>
      </c>
      <c r="K1582" s="98">
        <v>1123</v>
      </c>
      <c r="L1582" s="98"/>
      <c r="M1582" s="98">
        <v>0.187</v>
      </c>
      <c r="N1582" s="98">
        <v>0.23499999999999999</v>
      </c>
      <c r="O1582" s="46">
        <v>1E-3</v>
      </c>
      <c r="P1582" s="46">
        <v>8.9999999999999993E-3</v>
      </c>
      <c r="Q1582" s="46">
        <v>0.57199999999999995</v>
      </c>
      <c r="R1582" s="46">
        <v>0.629</v>
      </c>
      <c r="S1582" s="46">
        <v>4.5999999999999999E-2</v>
      </c>
      <c r="T1582" s="46">
        <v>7.2999999999999995E-2</v>
      </c>
      <c r="U1582" s="46">
        <v>7.9000000000000001E-2</v>
      </c>
      <c r="V1582" s="46">
        <v>0.113</v>
      </c>
      <c r="W1582" s="46">
        <v>8.9999999999999993E-3</v>
      </c>
      <c r="X1582" s="46">
        <v>2.3E-2</v>
      </c>
      <c r="Y1582" s="46" t="s">
        <v>162</v>
      </c>
      <c r="Z1582" s="46" t="s">
        <v>162</v>
      </c>
      <c r="AA1582" s="46">
        <v>1.2E-2</v>
      </c>
      <c r="AB1582" s="46">
        <v>2.8000000000000001E-2</v>
      </c>
      <c r="AC1582" s="46"/>
    </row>
    <row r="1583" spans="1:29" x14ac:dyDescent="0.25">
      <c r="A1583" s="98" t="s">
        <v>4060</v>
      </c>
      <c r="B1583" s="46">
        <v>9.0840840840840847E-2</v>
      </c>
      <c r="C1583" s="46">
        <v>0.27852852852852855</v>
      </c>
      <c r="D1583" s="46">
        <v>0.23986486486486486</v>
      </c>
      <c r="E1583" s="46">
        <v>7.7327327327327333E-2</v>
      </c>
      <c r="F1583" s="46">
        <v>3.641141141141141E-2</v>
      </c>
      <c r="G1583" s="46">
        <v>0.25863363363363362</v>
      </c>
      <c r="H1583" s="46">
        <v>4.1291291291291289E-3</v>
      </c>
      <c r="I1583" s="46">
        <v>1.4264264264264264E-2</v>
      </c>
      <c r="J1583" s="46">
        <v>1</v>
      </c>
      <c r="K1583" s="98">
        <v>2664</v>
      </c>
      <c r="L1583" s="98"/>
      <c r="M1583" s="98">
        <v>8.1000000000000003E-2</v>
      </c>
      <c r="N1583" s="98">
        <v>0.10199999999999999</v>
      </c>
      <c r="O1583" s="46">
        <v>0.26200000000000001</v>
      </c>
      <c r="P1583" s="46">
        <v>0.29599999999999999</v>
      </c>
      <c r="Q1583" s="46">
        <v>0.224</v>
      </c>
      <c r="R1583" s="46">
        <v>0.25600000000000001</v>
      </c>
      <c r="S1583" s="46">
        <v>6.8000000000000005E-2</v>
      </c>
      <c r="T1583" s="46">
        <v>8.7999999999999995E-2</v>
      </c>
      <c r="U1583" s="46">
        <v>0.03</v>
      </c>
      <c r="V1583" s="46">
        <v>4.3999999999999997E-2</v>
      </c>
      <c r="W1583" s="46">
        <v>0.24199999999999999</v>
      </c>
      <c r="X1583" s="46">
        <v>0.27600000000000002</v>
      </c>
      <c r="Y1583" s="46">
        <v>2E-3</v>
      </c>
      <c r="Z1583" s="46">
        <v>7.0000000000000001E-3</v>
      </c>
      <c r="AA1583" s="46">
        <v>0.01</v>
      </c>
      <c r="AB1583" s="46">
        <v>0.02</v>
      </c>
      <c r="AC1583" s="46"/>
    </row>
    <row r="1584" spans="1:29" x14ac:dyDescent="0.25">
      <c r="A1584" s="98" t="s">
        <v>4061</v>
      </c>
      <c r="B1584" s="46">
        <v>0.32074882995319814</v>
      </c>
      <c r="C1584" s="46">
        <v>0.52355694227769112</v>
      </c>
      <c r="D1584" s="46">
        <v>7.238689547581903E-2</v>
      </c>
      <c r="E1584" s="46">
        <v>2.2776911076443057E-2</v>
      </c>
      <c r="F1584" s="46">
        <v>6.2402496099843994E-4</v>
      </c>
      <c r="G1584" s="46">
        <v>4.1809672386895473E-2</v>
      </c>
      <c r="H1584" s="46">
        <v>3.1201248049921998E-3</v>
      </c>
      <c r="I1584" s="46">
        <v>1.4976599063962559E-2</v>
      </c>
      <c r="J1584" s="46">
        <v>1.0000000000000002</v>
      </c>
      <c r="K1584" s="98">
        <v>3205</v>
      </c>
      <c r="L1584" s="98"/>
      <c r="M1584" s="98">
        <v>0.30499999999999999</v>
      </c>
      <c r="N1584" s="98">
        <v>0.33700000000000002</v>
      </c>
      <c r="O1584" s="46">
        <v>0.50600000000000001</v>
      </c>
      <c r="P1584" s="46">
        <v>0.54100000000000004</v>
      </c>
      <c r="Q1584" s="46">
        <v>6.4000000000000001E-2</v>
      </c>
      <c r="R1584" s="46">
        <v>8.2000000000000003E-2</v>
      </c>
      <c r="S1584" s="46">
        <v>1.7999999999999999E-2</v>
      </c>
      <c r="T1584" s="46">
        <v>2.9000000000000001E-2</v>
      </c>
      <c r="U1584" s="46">
        <v>0</v>
      </c>
      <c r="V1584" s="46">
        <v>2E-3</v>
      </c>
      <c r="W1584" s="46">
        <v>3.5000000000000003E-2</v>
      </c>
      <c r="X1584" s="46">
        <v>4.9000000000000002E-2</v>
      </c>
      <c r="Y1584" s="46">
        <v>2E-3</v>
      </c>
      <c r="Z1584" s="46">
        <v>6.0000000000000001E-3</v>
      </c>
      <c r="AA1584" s="46">
        <v>1.0999999999999999E-2</v>
      </c>
      <c r="AB1584" s="46">
        <v>0.02</v>
      </c>
      <c r="AC1584" s="46"/>
    </row>
    <row r="1585" spans="1:29" x14ac:dyDescent="0.25">
      <c r="A1585" s="98" t="s">
        <v>4062</v>
      </c>
      <c r="B1585" s="46" t="s">
        <v>162</v>
      </c>
      <c r="C1585" s="46">
        <v>0.26274165202108962</v>
      </c>
      <c r="D1585" s="46">
        <v>0.2047451669595782</v>
      </c>
      <c r="E1585" s="46">
        <v>0.10456942003514938</v>
      </c>
      <c r="F1585" s="46">
        <v>2.0503807850029292E-2</v>
      </c>
      <c r="G1585" s="46">
        <v>0.38137082601054484</v>
      </c>
      <c r="H1585" s="46">
        <v>1.0837727006444054E-2</v>
      </c>
      <c r="I1585" s="46">
        <v>1.5231400117164616E-2</v>
      </c>
      <c r="J1585" s="46">
        <v>0.99999999999999989</v>
      </c>
      <c r="K1585" s="98">
        <v>3414</v>
      </c>
      <c r="L1585" s="98"/>
      <c r="M1585" s="98" t="s">
        <v>162</v>
      </c>
      <c r="N1585" s="98" t="s">
        <v>162</v>
      </c>
      <c r="O1585" s="46">
        <v>0.248</v>
      </c>
      <c r="P1585" s="46">
        <v>0.27800000000000002</v>
      </c>
      <c r="Q1585" s="46">
        <v>0.192</v>
      </c>
      <c r="R1585" s="46">
        <v>0.219</v>
      </c>
      <c r="S1585" s="46">
        <v>9.5000000000000001E-2</v>
      </c>
      <c r="T1585" s="46">
        <v>0.115</v>
      </c>
      <c r="U1585" s="46">
        <v>1.6E-2</v>
      </c>
      <c r="V1585" s="46">
        <v>2.5999999999999999E-2</v>
      </c>
      <c r="W1585" s="46">
        <v>0.36499999999999999</v>
      </c>
      <c r="X1585" s="46">
        <v>0.39800000000000002</v>
      </c>
      <c r="Y1585" s="46">
        <v>8.0000000000000002E-3</v>
      </c>
      <c r="Z1585" s="46">
        <v>1.4999999999999999E-2</v>
      </c>
      <c r="AA1585" s="46">
        <v>1.2E-2</v>
      </c>
      <c r="AB1585" s="46">
        <v>0.02</v>
      </c>
      <c r="AC1585" s="46"/>
    </row>
    <row r="1586" spans="1:29" x14ac:dyDescent="0.25">
      <c r="A1586" s="98" t="s">
        <v>4063</v>
      </c>
      <c r="B1586" s="46" t="s">
        <v>162</v>
      </c>
      <c r="C1586" s="46">
        <v>0.51597633136094678</v>
      </c>
      <c r="D1586" s="46">
        <v>0.34319526627218933</v>
      </c>
      <c r="E1586" s="46">
        <v>5.562130177514793E-2</v>
      </c>
      <c r="F1586" s="46">
        <v>7.100591715976331E-3</v>
      </c>
      <c r="G1586" s="46">
        <v>2.8402366863905324E-2</v>
      </c>
      <c r="H1586" s="46" t="s">
        <v>162</v>
      </c>
      <c r="I1586" s="46">
        <v>4.9704142011834318E-2</v>
      </c>
      <c r="J1586" s="46">
        <v>1</v>
      </c>
      <c r="K1586" s="98">
        <v>845</v>
      </c>
      <c r="L1586" s="98"/>
      <c r="M1586" s="98" t="s">
        <v>162</v>
      </c>
      <c r="N1586" s="98" t="s">
        <v>162</v>
      </c>
      <c r="O1586" s="46">
        <v>0.48199999999999998</v>
      </c>
      <c r="P1586" s="46">
        <v>0.55000000000000004</v>
      </c>
      <c r="Q1586" s="46">
        <v>0.312</v>
      </c>
      <c r="R1586" s="46">
        <v>0.376</v>
      </c>
      <c r="S1586" s="46">
        <v>4.2000000000000003E-2</v>
      </c>
      <c r="T1586" s="46">
        <v>7.2999999999999995E-2</v>
      </c>
      <c r="U1586" s="46">
        <v>3.0000000000000001E-3</v>
      </c>
      <c r="V1586" s="46">
        <v>1.4999999999999999E-2</v>
      </c>
      <c r="W1586" s="46">
        <v>1.9E-2</v>
      </c>
      <c r="X1586" s="46">
        <v>4.2000000000000003E-2</v>
      </c>
      <c r="Y1586" s="46" t="s">
        <v>162</v>
      </c>
      <c r="Z1586" s="46" t="s">
        <v>162</v>
      </c>
      <c r="AA1586" s="46">
        <v>3.6999999999999998E-2</v>
      </c>
      <c r="AB1586" s="46">
        <v>6.7000000000000004E-2</v>
      </c>
      <c r="AC1586" s="46"/>
    </row>
    <row r="1587" spans="1:29" x14ac:dyDescent="0.25">
      <c r="A1587" s="98" t="s">
        <v>4064</v>
      </c>
      <c r="B1587" s="46" t="s">
        <v>162</v>
      </c>
      <c r="C1587" s="46">
        <v>0.2157622739018088</v>
      </c>
      <c r="D1587" s="46">
        <v>0.36304909560723514</v>
      </c>
      <c r="E1587" s="46">
        <v>0.12015503875968993</v>
      </c>
      <c r="F1587" s="46">
        <v>1.8087855297157621E-2</v>
      </c>
      <c r="G1587" s="46">
        <v>0.24677002583979329</v>
      </c>
      <c r="H1587" s="46">
        <v>1.2919896640826874E-3</v>
      </c>
      <c r="I1587" s="46">
        <v>3.4883720930232558E-2</v>
      </c>
      <c r="J1587" s="46">
        <v>1</v>
      </c>
      <c r="K1587" s="98">
        <v>774</v>
      </c>
      <c r="L1587" s="98"/>
      <c r="M1587" s="98" t="s">
        <v>162</v>
      </c>
      <c r="N1587" s="98" t="s">
        <v>162</v>
      </c>
      <c r="O1587" s="46">
        <v>0.188</v>
      </c>
      <c r="P1587" s="46">
        <v>0.246</v>
      </c>
      <c r="Q1587" s="46">
        <v>0.33</v>
      </c>
      <c r="R1587" s="46">
        <v>0.39800000000000002</v>
      </c>
      <c r="S1587" s="46">
        <v>9.9000000000000005E-2</v>
      </c>
      <c r="T1587" s="46">
        <v>0.14499999999999999</v>
      </c>
      <c r="U1587" s="46">
        <v>1.0999999999999999E-2</v>
      </c>
      <c r="V1587" s="46">
        <v>0.03</v>
      </c>
      <c r="W1587" s="46">
        <v>0.218</v>
      </c>
      <c r="X1587" s="46">
        <v>0.27800000000000002</v>
      </c>
      <c r="Y1587" s="46">
        <v>0</v>
      </c>
      <c r="Z1587" s="46">
        <v>7.0000000000000001E-3</v>
      </c>
      <c r="AA1587" s="46">
        <v>2.4E-2</v>
      </c>
      <c r="AB1587" s="46">
        <v>0.05</v>
      </c>
      <c r="AC1587" s="46"/>
    </row>
    <row r="1588" spans="1:29" x14ac:dyDescent="0.25">
      <c r="A1588" s="98" t="s">
        <v>4065</v>
      </c>
      <c r="B1588" s="46" t="s">
        <v>162</v>
      </c>
      <c r="C1588" s="46">
        <v>0.39577039274924469</v>
      </c>
      <c r="D1588" s="46">
        <v>0.20241691842900303</v>
      </c>
      <c r="E1588" s="46">
        <v>5.4380664652567974E-2</v>
      </c>
      <c r="F1588" s="46">
        <v>9.2145015105740177E-2</v>
      </c>
      <c r="G1588" s="46">
        <v>0.23716012084592145</v>
      </c>
      <c r="H1588" s="46">
        <v>4.5317220543806651E-3</v>
      </c>
      <c r="I1588" s="46">
        <v>1.3595166163141994E-2</v>
      </c>
      <c r="J1588" s="46">
        <v>1</v>
      </c>
      <c r="K1588" s="98">
        <v>662</v>
      </c>
      <c r="L1588" s="98"/>
      <c r="M1588" s="98" t="s">
        <v>162</v>
      </c>
      <c r="N1588" s="98" t="s">
        <v>162</v>
      </c>
      <c r="O1588" s="46">
        <v>0.35899999999999999</v>
      </c>
      <c r="P1588" s="46">
        <v>0.434</v>
      </c>
      <c r="Q1588" s="46">
        <v>0.17399999999999999</v>
      </c>
      <c r="R1588" s="46">
        <v>0.23499999999999999</v>
      </c>
      <c r="S1588" s="46">
        <v>0.04</v>
      </c>
      <c r="T1588" s="46">
        <v>7.3999999999999996E-2</v>
      </c>
      <c r="U1588" s="46">
        <v>7.1999999999999995E-2</v>
      </c>
      <c r="V1588" s="46">
        <v>0.11700000000000001</v>
      </c>
      <c r="W1588" s="46">
        <v>0.20599999999999999</v>
      </c>
      <c r="X1588" s="46">
        <v>0.27100000000000002</v>
      </c>
      <c r="Y1588" s="46">
        <v>2E-3</v>
      </c>
      <c r="Z1588" s="46">
        <v>1.2999999999999999E-2</v>
      </c>
      <c r="AA1588" s="46">
        <v>7.0000000000000001E-3</v>
      </c>
      <c r="AB1588" s="46">
        <v>2.5999999999999999E-2</v>
      </c>
      <c r="AC1588" s="46"/>
    </row>
    <row r="1589" spans="1:29" x14ac:dyDescent="0.25">
      <c r="A1589" s="98" t="s">
        <v>4066</v>
      </c>
      <c r="B1589" s="46" t="s">
        <v>162</v>
      </c>
      <c r="C1589" s="46">
        <v>0.14339622641509434</v>
      </c>
      <c r="D1589" s="46">
        <v>0.16603773584905659</v>
      </c>
      <c r="E1589" s="46">
        <v>9.6226415094339629E-2</v>
      </c>
      <c r="F1589" s="46">
        <v>2.6415094339622643E-2</v>
      </c>
      <c r="G1589" s="46">
        <v>0.53584905660377358</v>
      </c>
      <c r="H1589" s="46">
        <v>9.433962264150943E-3</v>
      </c>
      <c r="I1589" s="46">
        <v>2.2641509433962263E-2</v>
      </c>
      <c r="J1589" s="46">
        <v>1</v>
      </c>
      <c r="K1589" s="98">
        <v>530</v>
      </c>
      <c r="L1589" s="98"/>
      <c r="M1589" s="98" t="s">
        <v>162</v>
      </c>
      <c r="N1589" s="98" t="s">
        <v>162</v>
      </c>
      <c r="O1589" s="46">
        <v>0.11600000000000001</v>
      </c>
      <c r="P1589" s="46">
        <v>0.17599999999999999</v>
      </c>
      <c r="Q1589" s="46">
        <v>0.13700000000000001</v>
      </c>
      <c r="R1589" s="46">
        <v>0.2</v>
      </c>
      <c r="S1589" s="46">
        <v>7.3999999999999996E-2</v>
      </c>
      <c r="T1589" s="46">
        <v>0.124</v>
      </c>
      <c r="U1589" s="46">
        <v>1.6E-2</v>
      </c>
      <c r="V1589" s="46">
        <v>4.3999999999999997E-2</v>
      </c>
      <c r="W1589" s="46">
        <v>0.49299999999999999</v>
      </c>
      <c r="X1589" s="46">
        <v>0.57799999999999996</v>
      </c>
      <c r="Y1589" s="46">
        <v>4.0000000000000001E-3</v>
      </c>
      <c r="Z1589" s="46">
        <v>2.1999999999999999E-2</v>
      </c>
      <c r="AA1589" s="46">
        <v>1.2999999999999999E-2</v>
      </c>
      <c r="AB1589" s="46">
        <v>3.9E-2</v>
      </c>
      <c r="AC1589" s="46"/>
    </row>
    <row r="1590" spans="1:29" x14ac:dyDescent="0.25">
      <c r="A1590" s="98" t="s">
        <v>4067</v>
      </c>
      <c r="B1590" s="46" t="s">
        <v>162</v>
      </c>
      <c r="C1590" s="46">
        <v>0.35971223021582732</v>
      </c>
      <c r="D1590" s="46">
        <v>0.4072741806554756</v>
      </c>
      <c r="E1590" s="46">
        <v>8.792965627498002E-2</v>
      </c>
      <c r="F1590" s="46">
        <v>2.3980815347721823E-2</v>
      </c>
      <c r="G1590" s="46">
        <v>9.7921662669864115E-2</v>
      </c>
      <c r="H1590" s="46">
        <v>4.3964828137490006E-3</v>
      </c>
      <c r="I1590" s="46">
        <v>1.8784972022382093E-2</v>
      </c>
      <c r="J1590" s="46">
        <v>1</v>
      </c>
      <c r="K1590" s="98">
        <v>2502</v>
      </c>
      <c r="L1590" s="98"/>
      <c r="M1590" s="98" t="s">
        <v>162</v>
      </c>
      <c r="N1590" s="98" t="s">
        <v>162</v>
      </c>
      <c r="O1590" s="46">
        <v>0.34100000000000003</v>
      </c>
      <c r="P1590" s="46">
        <v>0.379</v>
      </c>
      <c r="Q1590" s="46">
        <v>0.38800000000000001</v>
      </c>
      <c r="R1590" s="46">
        <v>0.42699999999999999</v>
      </c>
      <c r="S1590" s="46">
        <v>7.6999999999999999E-2</v>
      </c>
      <c r="T1590" s="46">
        <v>0.1</v>
      </c>
      <c r="U1590" s="46">
        <v>1.9E-2</v>
      </c>
      <c r="V1590" s="46">
        <v>3.1E-2</v>
      </c>
      <c r="W1590" s="46">
        <v>8.6999999999999994E-2</v>
      </c>
      <c r="X1590" s="46">
        <v>0.11</v>
      </c>
      <c r="Y1590" s="46">
        <v>2E-3</v>
      </c>
      <c r="Z1590" s="46">
        <v>8.0000000000000002E-3</v>
      </c>
      <c r="AA1590" s="46">
        <v>1.4E-2</v>
      </c>
      <c r="AB1590" s="46">
        <v>2.5000000000000001E-2</v>
      </c>
      <c r="AC1590" s="46"/>
    </row>
    <row r="1591" spans="1:29" x14ac:dyDescent="0.25">
      <c r="A1591" s="98" t="s">
        <v>4068</v>
      </c>
      <c r="B1591" s="46" t="s">
        <v>162</v>
      </c>
      <c r="C1591" s="46">
        <v>0.48141263940520446</v>
      </c>
      <c r="D1591" s="46">
        <v>0.31412639405204462</v>
      </c>
      <c r="E1591" s="46">
        <v>5.0185873605947957E-2</v>
      </c>
      <c r="F1591" s="46">
        <v>5.5762081784386614E-3</v>
      </c>
      <c r="G1591" s="46">
        <v>0.11152416356877323</v>
      </c>
      <c r="H1591" s="46">
        <v>5.5762081784386614E-3</v>
      </c>
      <c r="I1591" s="46">
        <v>3.1598513011152414E-2</v>
      </c>
      <c r="J1591" s="46">
        <v>1</v>
      </c>
      <c r="K1591" s="98">
        <v>538</v>
      </c>
      <c r="L1591" s="98"/>
      <c r="M1591" s="98" t="s">
        <v>162</v>
      </c>
      <c r="N1591" s="98" t="s">
        <v>162</v>
      </c>
      <c r="O1591" s="46">
        <v>0.439</v>
      </c>
      <c r="P1591" s="46">
        <v>0.52400000000000002</v>
      </c>
      <c r="Q1591" s="46">
        <v>0.27600000000000002</v>
      </c>
      <c r="R1591" s="46">
        <v>0.35499999999999998</v>
      </c>
      <c r="S1591" s="46">
        <v>3.5000000000000003E-2</v>
      </c>
      <c r="T1591" s="46">
        <v>7.1999999999999995E-2</v>
      </c>
      <c r="U1591" s="46">
        <v>2E-3</v>
      </c>
      <c r="V1591" s="46">
        <v>1.6E-2</v>
      </c>
      <c r="W1591" s="46">
        <v>8.7999999999999995E-2</v>
      </c>
      <c r="X1591" s="46">
        <v>0.14099999999999999</v>
      </c>
      <c r="Y1591" s="46">
        <v>2E-3</v>
      </c>
      <c r="Z1591" s="46">
        <v>1.6E-2</v>
      </c>
      <c r="AA1591" s="46">
        <v>0.02</v>
      </c>
      <c r="AB1591" s="46">
        <v>0.05</v>
      </c>
      <c r="AC1591" s="46"/>
    </row>
    <row r="1592" spans="1:29" x14ac:dyDescent="0.25">
      <c r="A1592" s="98" t="s">
        <v>4069</v>
      </c>
      <c r="B1592" s="46">
        <v>6.12356478950246E-2</v>
      </c>
      <c r="C1592" s="46">
        <v>0.3180244213595772</v>
      </c>
      <c r="D1592" s="46">
        <v>0.25022781119008564</v>
      </c>
      <c r="E1592" s="46">
        <v>9.1443411700382726E-2</v>
      </c>
      <c r="F1592" s="46">
        <v>2.1869874248223072E-2</v>
      </c>
      <c r="G1592" s="46">
        <v>0.23259522507745581</v>
      </c>
      <c r="H1592" s="46">
        <v>6.1509021323127395E-3</v>
      </c>
      <c r="I1592" s="46">
        <v>1.8452706396938218E-2</v>
      </c>
      <c r="J1592" s="46">
        <v>1</v>
      </c>
      <c r="K1592" s="98">
        <v>21948</v>
      </c>
      <c r="L1592" s="98"/>
      <c r="M1592" s="98">
        <v>5.8000000000000003E-2</v>
      </c>
      <c r="N1592" s="98">
        <v>6.4000000000000001E-2</v>
      </c>
      <c r="O1592" s="46">
        <v>0.312</v>
      </c>
      <c r="P1592" s="46">
        <v>0.32400000000000001</v>
      </c>
      <c r="Q1592" s="46">
        <v>0.245</v>
      </c>
      <c r="R1592" s="46">
        <v>0.25600000000000001</v>
      </c>
      <c r="S1592" s="46">
        <v>8.7999999999999995E-2</v>
      </c>
      <c r="T1592" s="46">
        <v>9.5000000000000001E-2</v>
      </c>
      <c r="U1592" s="46">
        <v>0.02</v>
      </c>
      <c r="V1592" s="46">
        <v>2.4E-2</v>
      </c>
      <c r="W1592" s="46">
        <v>0.22700000000000001</v>
      </c>
      <c r="X1592" s="46">
        <v>0.23799999999999999</v>
      </c>
      <c r="Y1592" s="46">
        <v>5.0000000000000001E-3</v>
      </c>
      <c r="Z1592" s="46">
        <v>7.0000000000000001E-3</v>
      </c>
      <c r="AA1592" s="46">
        <v>1.7000000000000001E-2</v>
      </c>
      <c r="AB1592" s="46">
        <v>0.02</v>
      </c>
      <c r="AC1592" s="46"/>
    </row>
    <row r="1593" spans="1:29" x14ac:dyDescent="0.25">
      <c r="A1593" s="98" t="s">
        <v>4070</v>
      </c>
      <c r="B1593" s="46" t="s">
        <v>162</v>
      </c>
      <c r="C1593" s="46">
        <v>0.21024734982332155</v>
      </c>
      <c r="D1593" s="46">
        <v>0.29151943462897528</v>
      </c>
      <c r="E1593" s="46">
        <v>0.16254416961130741</v>
      </c>
      <c r="F1593" s="46">
        <v>1.9434628975265017E-2</v>
      </c>
      <c r="G1593" s="46">
        <v>0.29151943462897528</v>
      </c>
      <c r="H1593" s="46">
        <v>1.0600706713780919E-2</v>
      </c>
      <c r="I1593" s="46">
        <v>1.4134275618374558E-2</v>
      </c>
      <c r="J1593" s="46">
        <v>1</v>
      </c>
      <c r="K1593" s="98">
        <v>566</v>
      </c>
      <c r="L1593" s="98"/>
      <c r="M1593" s="98" t="s">
        <v>162</v>
      </c>
      <c r="N1593" s="98" t="s">
        <v>162</v>
      </c>
      <c r="O1593" s="46">
        <v>0.17899999999999999</v>
      </c>
      <c r="P1593" s="46">
        <v>0.246</v>
      </c>
      <c r="Q1593" s="46">
        <v>0.25600000000000001</v>
      </c>
      <c r="R1593" s="46">
        <v>0.33</v>
      </c>
      <c r="S1593" s="46">
        <v>0.13400000000000001</v>
      </c>
      <c r="T1593" s="46">
        <v>0.19500000000000001</v>
      </c>
      <c r="U1593" s="46">
        <v>1.0999999999999999E-2</v>
      </c>
      <c r="V1593" s="46">
        <v>3.4000000000000002E-2</v>
      </c>
      <c r="W1593" s="46">
        <v>0.25600000000000001</v>
      </c>
      <c r="X1593" s="46">
        <v>0.33</v>
      </c>
      <c r="Y1593" s="46">
        <v>5.0000000000000001E-3</v>
      </c>
      <c r="Z1593" s="46">
        <v>2.3E-2</v>
      </c>
      <c r="AA1593" s="46">
        <v>7.0000000000000001E-3</v>
      </c>
      <c r="AB1593" s="46">
        <v>2.8000000000000001E-2</v>
      </c>
      <c r="AC1593" s="46"/>
    </row>
    <row r="1594" spans="1:29" x14ac:dyDescent="0.25">
      <c r="A1594" s="98" t="s">
        <v>4071</v>
      </c>
      <c r="B1594" s="46" t="s">
        <v>162</v>
      </c>
      <c r="C1594" s="46">
        <v>0.29181494661921709</v>
      </c>
      <c r="D1594" s="46">
        <v>0.32740213523131673</v>
      </c>
      <c r="E1594" s="46">
        <v>0.1103202846975089</v>
      </c>
      <c r="F1594" s="46">
        <v>1.4234875444839857E-2</v>
      </c>
      <c r="G1594" s="46">
        <v>0.21708185053380782</v>
      </c>
      <c r="H1594" s="46">
        <v>1.4234875444839857E-2</v>
      </c>
      <c r="I1594" s="46">
        <v>2.491103202846975E-2</v>
      </c>
      <c r="J1594" s="46">
        <v>0.99999999999999989</v>
      </c>
      <c r="K1594" s="98">
        <v>281</v>
      </c>
      <c r="L1594" s="98"/>
      <c r="M1594" s="98" t="s">
        <v>162</v>
      </c>
      <c r="N1594" s="98" t="s">
        <v>162</v>
      </c>
      <c r="O1594" s="46">
        <v>0.24199999999999999</v>
      </c>
      <c r="P1594" s="46">
        <v>0.34699999999999998</v>
      </c>
      <c r="Q1594" s="46">
        <v>0.27500000000000002</v>
      </c>
      <c r="R1594" s="46">
        <v>0.38400000000000001</v>
      </c>
      <c r="S1594" s="46">
        <v>7.9000000000000001E-2</v>
      </c>
      <c r="T1594" s="46">
        <v>0.152</v>
      </c>
      <c r="U1594" s="46">
        <v>6.0000000000000001E-3</v>
      </c>
      <c r="V1594" s="46">
        <v>3.5999999999999997E-2</v>
      </c>
      <c r="W1594" s="46">
        <v>0.17299999999999999</v>
      </c>
      <c r="X1594" s="46">
        <v>0.26900000000000002</v>
      </c>
      <c r="Y1594" s="46">
        <v>6.0000000000000001E-3</v>
      </c>
      <c r="Z1594" s="46">
        <v>3.5999999999999997E-2</v>
      </c>
      <c r="AA1594" s="46">
        <v>1.2E-2</v>
      </c>
      <c r="AB1594" s="46">
        <v>5.0999999999999997E-2</v>
      </c>
      <c r="AC1594" s="46"/>
    </row>
    <row r="1595" spans="1:29" x14ac:dyDescent="0.25">
      <c r="A1595" s="98" t="s">
        <v>4072</v>
      </c>
      <c r="B1595" s="46" t="s">
        <v>162</v>
      </c>
      <c r="C1595" s="46">
        <v>0.11949685534591195</v>
      </c>
      <c r="D1595" s="46">
        <v>0.16352201257861634</v>
      </c>
      <c r="E1595" s="46">
        <v>7.5471698113207544E-2</v>
      </c>
      <c r="F1595" s="46">
        <v>9.433962264150943E-3</v>
      </c>
      <c r="G1595" s="46">
        <v>0.54402515723270439</v>
      </c>
      <c r="H1595" s="46">
        <v>2.20125786163522E-2</v>
      </c>
      <c r="I1595" s="46">
        <v>6.6037735849056603E-2</v>
      </c>
      <c r="J1595" s="46">
        <v>1</v>
      </c>
      <c r="K1595" s="98">
        <v>318</v>
      </c>
      <c r="L1595" s="98"/>
      <c r="M1595" s="98" t="s">
        <v>162</v>
      </c>
      <c r="N1595" s="98" t="s">
        <v>162</v>
      </c>
      <c r="O1595" s="46">
        <v>8.7999999999999995E-2</v>
      </c>
      <c r="P1595" s="46">
        <v>0.16</v>
      </c>
      <c r="Q1595" s="46">
        <v>0.127</v>
      </c>
      <c r="R1595" s="46">
        <v>0.20799999999999999</v>
      </c>
      <c r="S1595" s="46">
        <v>5.0999999999999997E-2</v>
      </c>
      <c r="T1595" s="46">
        <v>0.11</v>
      </c>
      <c r="U1595" s="46">
        <v>3.0000000000000001E-3</v>
      </c>
      <c r="V1595" s="46">
        <v>2.7E-2</v>
      </c>
      <c r="W1595" s="46">
        <v>0.48899999999999999</v>
      </c>
      <c r="X1595" s="46">
        <v>0.59799999999999998</v>
      </c>
      <c r="Y1595" s="46">
        <v>1.0999999999999999E-2</v>
      </c>
      <c r="Z1595" s="46">
        <v>4.4999999999999998E-2</v>
      </c>
      <c r="AA1595" s="46">
        <v>4.3999999999999997E-2</v>
      </c>
      <c r="AB1595" s="46">
        <v>9.9000000000000005E-2</v>
      </c>
      <c r="AC1595" s="46"/>
    </row>
    <row r="1596" spans="1:29" x14ac:dyDescent="0.25">
      <c r="A1596" s="98" t="s">
        <v>4073</v>
      </c>
      <c r="B1596" s="46">
        <v>4.7114252061248529E-2</v>
      </c>
      <c r="C1596" s="46">
        <v>2.3557126030624262E-3</v>
      </c>
      <c r="D1596" s="46">
        <v>0.66902237926972907</v>
      </c>
      <c r="E1596" s="46">
        <v>7.656065959952886E-2</v>
      </c>
      <c r="F1596" s="46">
        <v>2.0023557126030624E-2</v>
      </c>
      <c r="G1596" s="46">
        <v>2.1201413427561839E-2</v>
      </c>
      <c r="H1596" s="46" t="s">
        <v>162</v>
      </c>
      <c r="I1596" s="46">
        <v>0.16372202591283863</v>
      </c>
      <c r="J1596" s="46">
        <v>1</v>
      </c>
      <c r="K1596" s="98">
        <v>849</v>
      </c>
      <c r="L1596" s="98"/>
      <c r="M1596" s="98">
        <v>3.5000000000000003E-2</v>
      </c>
      <c r="N1596" s="98">
        <v>6.4000000000000001E-2</v>
      </c>
      <c r="O1596" s="46">
        <v>1E-3</v>
      </c>
      <c r="P1596" s="46">
        <v>8.9999999999999993E-3</v>
      </c>
      <c r="Q1596" s="46">
        <v>0.63700000000000001</v>
      </c>
      <c r="R1596" s="46">
        <v>0.7</v>
      </c>
      <c r="S1596" s="46">
        <v>6.0999999999999999E-2</v>
      </c>
      <c r="T1596" s="46">
        <v>9.6000000000000002E-2</v>
      </c>
      <c r="U1596" s="46">
        <v>1.2999999999999999E-2</v>
      </c>
      <c r="V1596" s="46">
        <v>3.2000000000000001E-2</v>
      </c>
      <c r="W1596" s="46">
        <v>1.2999999999999999E-2</v>
      </c>
      <c r="X1596" s="46">
        <v>3.3000000000000002E-2</v>
      </c>
      <c r="Y1596" s="46" t="s">
        <v>162</v>
      </c>
      <c r="Z1596" s="46" t="s">
        <v>162</v>
      </c>
      <c r="AA1596" s="46">
        <v>0.14000000000000001</v>
      </c>
      <c r="AB1596" s="46">
        <v>0.19</v>
      </c>
      <c r="AC1596" s="46"/>
    </row>
    <row r="1597" spans="1:29" x14ac:dyDescent="0.25">
      <c r="A1597" s="98" t="s">
        <v>4074</v>
      </c>
      <c r="B1597" s="46">
        <v>6.1655405405405407E-2</v>
      </c>
      <c r="C1597" s="46">
        <v>0.26097972972972971</v>
      </c>
      <c r="D1597" s="46">
        <v>0.24408783783783783</v>
      </c>
      <c r="E1597" s="46">
        <v>7.6013513513513514E-2</v>
      </c>
      <c r="F1597" s="46">
        <v>3.2094594594594593E-2</v>
      </c>
      <c r="G1597" s="46">
        <v>0.27618243243243246</v>
      </c>
      <c r="H1597" s="46">
        <v>6.7567567567567571E-3</v>
      </c>
      <c r="I1597" s="46">
        <v>4.2229729729729729E-2</v>
      </c>
      <c r="J1597" s="46">
        <v>1.0000000000000002</v>
      </c>
      <c r="K1597" s="98">
        <v>1184</v>
      </c>
      <c r="L1597" s="98"/>
      <c r="M1597" s="98">
        <v>4.9000000000000002E-2</v>
      </c>
      <c r="N1597" s="98">
        <v>7.6999999999999999E-2</v>
      </c>
      <c r="O1597" s="46">
        <v>0.23699999999999999</v>
      </c>
      <c r="P1597" s="46">
        <v>0.28699999999999998</v>
      </c>
      <c r="Q1597" s="46">
        <v>0.22</v>
      </c>
      <c r="R1597" s="46">
        <v>0.26900000000000002</v>
      </c>
      <c r="S1597" s="46">
        <v>6.2E-2</v>
      </c>
      <c r="T1597" s="46">
        <v>9.2999999999999999E-2</v>
      </c>
      <c r="U1597" s="46">
        <v>2.3E-2</v>
      </c>
      <c r="V1597" s="46">
        <v>4.3999999999999997E-2</v>
      </c>
      <c r="W1597" s="46">
        <v>0.251</v>
      </c>
      <c r="X1597" s="46">
        <v>0.30199999999999999</v>
      </c>
      <c r="Y1597" s="46">
        <v>3.0000000000000001E-3</v>
      </c>
      <c r="Z1597" s="46">
        <v>1.2999999999999999E-2</v>
      </c>
      <c r="AA1597" s="46">
        <v>3.2000000000000001E-2</v>
      </c>
      <c r="AB1597" s="46">
        <v>5.5E-2</v>
      </c>
      <c r="AC1597" s="46"/>
    </row>
    <row r="1598" spans="1:29" x14ac:dyDescent="0.25">
      <c r="A1598" s="98" t="s">
        <v>4075</v>
      </c>
      <c r="B1598" s="46">
        <v>0.26366366366366367</v>
      </c>
      <c r="C1598" s="46">
        <v>0.45285285285285287</v>
      </c>
      <c r="D1598" s="46">
        <v>0.14714714714714713</v>
      </c>
      <c r="E1598" s="46">
        <v>3.6636636636636639E-2</v>
      </c>
      <c r="F1598" s="46">
        <v>1.2012012012012011E-3</v>
      </c>
      <c r="G1598" s="46">
        <v>5.2252252252252253E-2</v>
      </c>
      <c r="H1598" s="46">
        <v>4.2042042042042043E-3</v>
      </c>
      <c r="I1598" s="46">
        <v>4.2042042042042045E-2</v>
      </c>
      <c r="J1598" s="46">
        <v>1</v>
      </c>
      <c r="K1598" s="98">
        <v>1665</v>
      </c>
      <c r="L1598" s="98"/>
      <c r="M1598" s="98">
        <v>0.24299999999999999</v>
      </c>
      <c r="N1598" s="98">
        <v>0.28499999999999998</v>
      </c>
      <c r="O1598" s="46">
        <v>0.42899999999999999</v>
      </c>
      <c r="P1598" s="46">
        <v>0.47699999999999998</v>
      </c>
      <c r="Q1598" s="46">
        <v>0.13100000000000001</v>
      </c>
      <c r="R1598" s="46">
        <v>0.16500000000000001</v>
      </c>
      <c r="S1598" s="46">
        <v>2.9000000000000001E-2</v>
      </c>
      <c r="T1598" s="46">
        <v>4.7E-2</v>
      </c>
      <c r="U1598" s="46">
        <v>0</v>
      </c>
      <c r="V1598" s="46">
        <v>4.0000000000000001E-3</v>
      </c>
      <c r="W1598" s="46">
        <v>4.2999999999999997E-2</v>
      </c>
      <c r="X1598" s="46">
        <v>6.4000000000000001E-2</v>
      </c>
      <c r="Y1598" s="46">
        <v>2E-3</v>
      </c>
      <c r="Z1598" s="46">
        <v>8.9999999999999993E-3</v>
      </c>
      <c r="AA1598" s="46">
        <v>3.3000000000000002E-2</v>
      </c>
      <c r="AB1598" s="46">
        <v>5.2999999999999999E-2</v>
      </c>
      <c r="AC1598" s="46"/>
    </row>
    <row r="1599" spans="1:29" x14ac:dyDescent="0.25">
      <c r="A1599" s="98" t="s">
        <v>4076</v>
      </c>
      <c r="B1599" s="46" t="s">
        <v>162</v>
      </c>
      <c r="C1599" s="46">
        <v>0.22759103641456582</v>
      </c>
      <c r="D1599" s="46">
        <v>0.18417366946778713</v>
      </c>
      <c r="E1599" s="46">
        <v>0.13725490196078433</v>
      </c>
      <c r="F1599" s="46">
        <v>1.9607843137254902E-2</v>
      </c>
      <c r="G1599" s="46">
        <v>0.38305322128851543</v>
      </c>
      <c r="H1599" s="46">
        <v>1.5406162464985995E-2</v>
      </c>
      <c r="I1599" s="46">
        <v>3.2913165266106444E-2</v>
      </c>
      <c r="J1599" s="46">
        <v>1.0000000000000002</v>
      </c>
      <c r="K1599" s="98">
        <v>1428</v>
      </c>
      <c r="L1599" s="98"/>
      <c r="M1599" s="98" t="s">
        <v>162</v>
      </c>
      <c r="N1599" s="98" t="s">
        <v>162</v>
      </c>
      <c r="O1599" s="46">
        <v>0.20699999999999999</v>
      </c>
      <c r="P1599" s="46">
        <v>0.25</v>
      </c>
      <c r="Q1599" s="46">
        <v>0.16500000000000001</v>
      </c>
      <c r="R1599" s="46">
        <v>0.20499999999999999</v>
      </c>
      <c r="S1599" s="46">
        <v>0.12</v>
      </c>
      <c r="T1599" s="46">
        <v>0.156</v>
      </c>
      <c r="U1599" s="46">
        <v>1.4E-2</v>
      </c>
      <c r="V1599" s="46">
        <v>2.8000000000000001E-2</v>
      </c>
      <c r="W1599" s="46">
        <v>0.35799999999999998</v>
      </c>
      <c r="X1599" s="46">
        <v>0.40899999999999997</v>
      </c>
      <c r="Y1599" s="46">
        <v>0.01</v>
      </c>
      <c r="Z1599" s="46">
        <v>2.3E-2</v>
      </c>
      <c r="AA1599" s="46">
        <v>2.5000000000000001E-2</v>
      </c>
      <c r="AB1599" s="46">
        <v>4.2999999999999997E-2</v>
      </c>
      <c r="AC1599" s="46"/>
    </row>
    <row r="1600" spans="1:29" x14ac:dyDescent="0.25">
      <c r="A1600" s="98" t="s">
        <v>4077</v>
      </c>
      <c r="B1600" s="46" t="s">
        <v>162</v>
      </c>
      <c r="C1600" s="46">
        <v>0.51666666666666672</v>
      </c>
      <c r="D1600" s="46">
        <v>0.32333333333333331</v>
      </c>
      <c r="E1600" s="46">
        <v>6.3333333333333339E-2</v>
      </c>
      <c r="F1600" s="46">
        <v>0.01</v>
      </c>
      <c r="G1600" s="46">
        <v>2.3333333333333334E-2</v>
      </c>
      <c r="H1600" s="46" t="s">
        <v>162</v>
      </c>
      <c r="I1600" s="46">
        <v>6.3333333333333339E-2</v>
      </c>
      <c r="J1600" s="46">
        <v>1</v>
      </c>
      <c r="K1600" s="98">
        <v>300</v>
      </c>
      <c r="L1600" s="98"/>
      <c r="M1600" s="98" t="s">
        <v>162</v>
      </c>
      <c r="N1600" s="98" t="s">
        <v>162</v>
      </c>
      <c r="O1600" s="46">
        <v>0.46</v>
      </c>
      <c r="P1600" s="46">
        <v>0.57299999999999995</v>
      </c>
      <c r="Q1600" s="46">
        <v>0.27300000000000002</v>
      </c>
      <c r="R1600" s="46">
        <v>0.378</v>
      </c>
      <c r="S1600" s="46">
        <v>4.1000000000000002E-2</v>
      </c>
      <c r="T1600" s="46">
        <v>9.7000000000000003E-2</v>
      </c>
      <c r="U1600" s="46">
        <v>3.0000000000000001E-3</v>
      </c>
      <c r="V1600" s="46">
        <v>2.9000000000000001E-2</v>
      </c>
      <c r="W1600" s="46">
        <v>1.0999999999999999E-2</v>
      </c>
      <c r="X1600" s="46">
        <v>4.7E-2</v>
      </c>
      <c r="Y1600" s="46" t="s">
        <v>162</v>
      </c>
      <c r="Z1600" s="46" t="s">
        <v>162</v>
      </c>
      <c r="AA1600" s="46">
        <v>4.1000000000000002E-2</v>
      </c>
      <c r="AB1600" s="46">
        <v>9.7000000000000003E-2</v>
      </c>
      <c r="AC1600" s="46"/>
    </row>
    <row r="1601" spans="1:29" x14ac:dyDescent="0.25">
      <c r="A1601" s="98" t="s">
        <v>4078</v>
      </c>
      <c r="B1601" s="46" t="s">
        <v>162</v>
      </c>
      <c r="C1601" s="46">
        <v>0.18202247191011237</v>
      </c>
      <c r="D1601" s="46">
        <v>0.31685393258426964</v>
      </c>
      <c r="E1601" s="46">
        <v>0.10561797752808989</v>
      </c>
      <c r="F1601" s="46">
        <v>1.1235955056179775E-2</v>
      </c>
      <c r="G1601" s="46">
        <v>0.32134831460674157</v>
      </c>
      <c r="H1601" s="46" t="s">
        <v>162</v>
      </c>
      <c r="I1601" s="46">
        <v>6.2921348314606745E-2</v>
      </c>
      <c r="J1601" s="46">
        <v>1</v>
      </c>
      <c r="K1601" s="98">
        <v>445</v>
      </c>
      <c r="L1601" s="98"/>
      <c r="M1601" s="98" t="s">
        <v>162</v>
      </c>
      <c r="N1601" s="98" t="s">
        <v>162</v>
      </c>
      <c r="O1601" s="46">
        <v>0.14899999999999999</v>
      </c>
      <c r="P1601" s="46">
        <v>0.221</v>
      </c>
      <c r="Q1601" s="46">
        <v>0.27500000000000002</v>
      </c>
      <c r="R1601" s="46">
        <v>0.36099999999999999</v>
      </c>
      <c r="S1601" s="46">
        <v>0.08</v>
      </c>
      <c r="T1601" s="46">
        <v>0.13800000000000001</v>
      </c>
      <c r="U1601" s="46">
        <v>5.0000000000000001E-3</v>
      </c>
      <c r="V1601" s="46">
        <v>2.5999999999999999E-2</v>
      </c>
      <c r="W1601" s="46">
        <v>0.28000000000000003</v>
      </c>
      <c r="X1601" s="46">
        <v>0.36599999999999999</v>
      </c>
      <c r="Y1601" s="46" t="s">
        <v>162</v>
      </c>
      <c r="Z1601" s="46" t="s">
        <v>162</v>
      </c>
      <c r="AA1601" s="46">
        <v>4.3999999999999997E-2</v>
      </c>
      <c r="AB1601" s="46">
        <v>8.8999999999999996E-2</v>
      </c>
      <c r="AC1601" s="46"/>
    </row>
    <row r="1602" spans="1:29" x14ac:dyDescent="0.25">
      <c r="A1602" s="98" t="s">
        <v>4079</v>
      </c>
      <c r="B1602" s="46" t="s">
        <v>162</v>
      </c>
      <c r="C1602" s="46">
        <v>0.36956521739130432</v>
      </c>
      <c r="D1602" s="46">
        <v>0.20869565217391303</v>
      </c>
      <c r="E1602" s="46">
        <v>8.6956521739130432E-2</v>
      </c>
      <c r="F1602" s="46">
        <v>4.3478260869565216E-2</v>
      </c>
      <c r="G1602" s="46">
        <v>0.23478260869565218</v>
      </c>
      <c r="H1602" s="46">
        <v>1.7391304347826087E-2</v>
      </c>
      <c r="I1602" s="46">
        <v>3.9130434782608699E-2</v>
      </c>
      <c r="J1602" s="46">
        <v>0.99999999999999989</v>
      </c>
      <c r="K1602" s="98">
        <v>230</v>
      </c>
      <c r="L1602" s="98"/>
      <c r="M1602" s="98" t="s">
        <v>162</v>
      </c>
      <c r="N1602" s="98" t="s">
        <v>162</v>
      </c>
      <c r="O1602" s="46">
        <v>0.31</v>
      </c>
      <c r="P1602" s="46">
        <v>0.434</v>
      </c>
      <c r="Q1602" s="46">
        <v>0.161</v>
      </c>
      <c r="R1602" s="46">
        <v>0.26600000000000001</v>
      </c>
      <c r="S1602" s="46">
        <v>5.7000000000000002E-2</v>
      </c>
      <c r="T1602" s="46">
        <v>0.13</v>
      </c>
      <c r="U1602" s="46">
        <v>2.4E-2</v>
      </c>
      <c r="V1602" s="46">
        <v>7.8E-2</v>
      </c>
      <c r="W1602" s="46">
        <v>0.185</v>
      </c>
      <c r="X1602" s="46">
        <v>0.29399999999999998</v>
      </c>
      <c r="Y1602" s="46">
        <v>7.0000000000000001E-3</v>
      </c>
      <c r="Z1602" s="46">
        <v>4.3999999999999997E-2</v>
      </c>
      <c r="AA1602" s="46">
        <v>2.1000000000000001E-2</v>
      </c>
      <c r="AB1602" s="46">
        <v>7.2999999999999995E-2</v>
      </c>
      <c r="AC1602" s="46"/>
    </row>
    <row r="1603" spans="1:29" x14ac:dyDescent="0.25">
      <c r="A1603" s="98" t="s">
        <v>4080</v>
      </c>
      <c r="B1603" s="46" t="s">
        <v>162</v>
      </c>
      <c r="C1603" s="46">
        <v>0.11258278145695365</v>
      </c>
      <c r="D1603" s="46">
        <v>0.18543046357615894</v>
      </c>
      <c r="E1603" s="46">
        <v>0.12251655629139073</v>
      </c>
      <c r="F1603" s="46">
        <v>1.9867549668874173E-2</v>
      </c>
      <c r="G1603" s="46">
        <v>0.49668874172185429</v>
      </c>
      <c r="H1603" s="46">
        <v>2.3178807947019868E-2</v>
      </c>
      <c r="I1603" s="46">
        <v>3.9735099337748346E-2</v>
      </c>
      <c r="J1603" s="46">
        <v>1</v>
      </c>
      <c r="K1603" s="98">
        <v>302</v>
      </c>
      <c r="L1603" s="98"/>
      <c r="M1603" s="98" t="s">
        <v>162</v>
      </c>
      <c r="N1603" s="98" t="s">
        <v>162</v>
      </c>
      <c r="O1603" s="46">
        <v>8.2000000000000003E-2</v>
      </c>
      <c r="P1603" s="46">
        <v>0.153</v>
      </c>
      <c r="Q1603" s="46">
        <v>0.14599999999999999</v>
      </c>
      <c r="R1603" s="46">
        <v>0.23300000000000001</v>
      </c>
      <c r="S1603" s="46">
        <v>0.09</v>
      </c>
      <c r="T1603" s="46">
        <v>0.16400000000000001</v>
      </c>
      <c r="U1603" s="46">
        <v>8.9999999999999993E-3</v>
      </c>
      <c r="V1603" s="46">
        <v>4.2999999999999997E-2</v>
      </c>
      <c r="W1603" s="46">
        <v>0.441</v>
      </c>
      <c r="X1603" s="46">
        <v>0.55300000000000005</v>
      </c>
      <c r="Y1603" s="46">
        <v>1.0999999999999999E-2</v>
      </c>
      <c r="Z1603" s="46">
        <v>4.7E-2</v>
      </c>
      <c r="AA1603" s="46">
        <v>2.3E-2</v>
      </c>
      <c r="AB1603" s="46">
        <v>6.8000000000000005E-2</v>
      </c>
      <c r="AC1603" s="46"/>
    </row>
    <row r="1604" spans="1:29" x14ac:dyDescent="0.25">
      <c r="A1604" s="98" t="s">
        <v>4081</v>
      </c>
      <c r="B1604" s="46" t="s">
        <v>162</v>
      </c>
      <c r="C1604" s="46">
        <v>0.24966622162883845</v>
      </c>
      <c r="D1604" s="46">
        <v>0.46328437917222964</v>
      </c>
      <c r="E1604" s="46">
        <v>0.13751668891855809</v>
      </c>
      <c r="F1604" s="46">
        <v>2.2029372496662217E-2</v>
      </c>
      <c r="G1604" s="46">
        <v>8.8785046728971959E-2</v>
      </c>
      <c r="H1604" s="46">
        <v>1.3351134846461949E-3</v>
      </c>
      <c r="I1604" s="46">
        <v>3.7383177570093455E-2</v>
      </c>
      <c r="J1604" s="46">
        <v>1</v>
      </c>
      <c r="K1604" s="98">
        <v>1498</v>
      </c>
      <c r="L1604" s="98"/>
      <c r="M1604" s="98" t="s">
        <v>162</v>
      </c>
      <c r="N1604" s="98" t="s">
        <v>162</v>
      </c>
      <c r="O1604" s="46">
        <v>0.22800000000000001</v>
      </c>
      <c r="P1604" s="46">
        <v>0.27200000000000002</v>
      </c>
      <c r="Q1604" s="46">
        <v>0.438</v>
      </c>
      <c r="R1604" s="46">
        <v>0.48899999999999999</v>
      </c>
      <c r="S1604" s="46">
        <v>0.121</v>
      </c>
      <c r="T1604" s="46">
        <v>0.156</v>
      </c>
      <c r="U1604" s="46">
        <v>1.6E-2</v>
      </c>
      <c r="V1604" s="46">
        <v>3.1E-2</v>
      </c>
      <c r="W1604" s="46">
        <v>7.4999999999999997E-2</v>
      </c>
      <c r="X1604" s="46">
        <v>0.104</v>
      </c>
      <c r="Y1604" s="46">
        <v>0</v>
      </c>
      <c r="Z1604" s="46">
        <v>5.0000000000000001E-3</v>
      </c>
      <c r="AA1604" s="46">
        <v>2.9000000000000001E-2</v>
      </c>
      <c r="AB1604" s="46">
        <v>4.8000000000000001E-2</v>
      </c>
      <c r="AC1604" s="46"/>
    </row>
    <row r="1605" spans="1:29" x14ac:dyDescent="0.25">
      <c r="A1605" s="98" t="s">
        <v>4082</v>
      </c>
      <c r="B1605" s="46" t="s">
        <v>162</v>
      </c>
      <c r="C1605" s="46">
        <v>0.44654088050314467</v>
      </c>
      <c r="D1605" s="46">
        <v>0.30188679245283018</v>
      </c>
      <c r="E1605" s="46">
        <v>0.11006289308176101</v>
      </c>
      <c r="F1605" s="46">
        <v>9.433962264150943E-3</v>
      </c>
      <c r="G1605" s="46">
        <v>9.7484276729559755E-2</v>
      </c>
      <c r="H1605" s="46" t="s">
        <v>162</v>
      </c>
      <c r="I1605" s="46">
        <v>3.4591194968553458E-2</v>
      </c>
      <c r="J1605" s="46">
        <v>1</v>
      </c>
      <c r="K1605" s="98">
        <v>318</v>
      </c>
      <c r="L1605" s="98"/>
      <c r="M1605" s="98" t="s">
        <v>162</v>
      </c>
      <c r="N1605" s="98" t="s">
        <v>162</v>
      </c>
      <c r="O1605" s="46">
        <v>0.39300000000000002</v>
      </c>
      <c r="P1605" s="46">
        <v>0.501</v>
      </c>
      <c r="Q1605" s="46">
        <v>0.254</v>
      </c>
      <c r="R1605" s="46">
        <v>0.35399999999999998</v>
      </c>
      <c r="S1605" s="46">
        <v>0.08</v>
      </c>
      <c r="T1605" s="46">
        <v>0.14899999999999999</v>
      </c>
      <c r="U1605" s="46">
        <v>3.0000000000000001E-3</v>
      </c>
      <c r="V1605" s="46">
        <v>2.7E-2</v>
      </c>
      <c r="W1605" s="46">
        <v>7.0000000000000007E-2</v>
      </c>
      <c r="X1605" s="46">
        <v>0.13500000000000001</v>
      </c>
      <c r="Y1605" s="46" t="s">
        <v>162</v>
      </c>
      <c r="Z1605" s="46" t="s">
        <v>162</v>
      </c>
      <c r="AA1605" s="46">
        <v>1.9E-2</v>
      </c>
      <c r="AB1605" s="46">
        <v>6.0999999999999999E-2</v>
      </c>
      <c r="AC1605" s="46"/>
    </row>
    <row r="1606" spans="1:29" x14ac:dyDescent="0.25">
      <c r="A1606" s="98" t="s">
        <v>4083</v>
      </c>
      <c r="B1606" s="46">
        <v>4.816619174556485E-2</v>
      </c>
      <c r="C1606" s="46">
        <v>0.26601709715966543</v>
      </c>
      <c r="D1606" s="46">
        <v>0.26831510249103779</v>
      </c>
      <c r="E1606" s="46">
        <v>0.11342954315654012</v>
      </c>
      <c r="F1606" s="46">
        <v>2.068204798235132E-2</v>
      </c>
      <c r="G1606" s="46">
        <v>0.23310966081441309</v>
      </c>
      <c r="H1606" s="46">
        <v>7.1697766338817909E-3</v>
      </c>
      <c r="I1606" s="46">
        <v>4.3110580016545635E-2</v>
      </c>
      <c r="J1606" s="46">
        <v>0.99999999999999989</v>
      </c>
      <c r="K1606" s="98">
        <v>10879</v>
      </c>
      <c r="L1606" s="98"/>
      <c r="M1606" s="98">
        <v>4.3999999999999997E-2</v>
      </c>
      <c r="N1606" s="98">
        <v>5.1999999999999998E-2</v>
      </c>
      <c r="O1606" s="46">
        <v>0.25800000000000001</v>
      </c>
      <c r="P1606" s="46">
        <v>0.27400000000000002</v>
      </c>
      <c r="Q1606" s="46">
        <v>0.26</v>
      </c>
      <c r="R1606" s="46">
        <v>0.27700000000000002</v>
      </c>
      <c r="S1606" s="46">
        <v>0.108</v>
      </c>
      <c r="T1606" s="46">
        <v>0.12</v>
      </c>
      <c r="U1606" s="46">
        <v>1.7999999999999999E-2</v>
      </c>
      <c r="V1606" s="46">
        <v>2.4E-2</v>
      </c>
      <c r="W1606" s="46">
        <v>0.22500000000000001</v>
      </c>
      <c r="X1606" s="46">
        <v>0.24099999999999999</v>
      </c>
      <c r="Y1606" s="46">
        <v>6.0000000000000001E-3</v>
      </c>
      <c r="Z1606" s="46">
        <v>8.9999999999999993E-3</v>
      </c>
      <c r="AA1606" s="46">
        <v>3.9E-2</v>
      </c>
      <c r="AB1606" s="46">
        <v>4.7E-2</v>
      </c>
      <c r="AC1606" s="46"/>
    </row>
    <row r="1607" spans="1:29" x14ac:dyDescent="0.25">
      <c r="A1607" s="98" t="s">
        <v>4084</v>
      </c>
      <c r="B1607" s="46" t="s">
        <v>162</v>
      </c>
      <c r="C1607" s="46">
        <v>0.17241379310344829</v>
      </c>
      <c r="D1607" s="46">
        <v>0.32183908045977011</v>
      </c>
      <c r="E1607" s="46">
        <v>0.21455938697318008</v>
      </c>
      <c r="F1607" s="46">
        <v>2.681992337164751E-2</v>
      </c>
      <c r="G1607" s="46">
        <v>0.22605363984674329</v>
      </c>
      <c r="H1607" s="46" t="s">
        <v>162</v>
      </c>
      <c r="I1607" s="46">
        <v>3.8314176245210725E-2</v>
      </c>
      <c r="J1607" s="46">
        <v>1</v>
      </c>
      <c r="K1607" s="98">
        <v>261</v>
      </c>
      <c r="L1607" s="98"/>
      <c r="M1607" s="98" t="s">
        <v>162</v>
      </c>
      <c r="N1607" s="98" t="s">
        <v>162</v>
      </c>
      <c r="O1607" s="46">
        <v>0.13100000000000001</v>
      </c>
      <c r="P1607" s="46">
        <v>0.223</v>
      </c>
      <c r="Q1607" s="46">
        <v>0.26800000000000002</v>
      </c>
      <c r="R1607" s="46">
        <v>0.38100000000000001</v>
      </c>
      <c r="S1607" s="46">
        <v>0.16900000000000001</v>
      </c>
      <c r="T1607" s="46">
        <v>0.26800000000000002</v>
      </c>
      <c r="U1607" s="46">
        <v>1.2999999999999999E-2</v>
      </c>
      <c r="V1607" s="46">
        <v>5.3999999999999999E-2</v>
      </c>
      <c r="W1607" s="46">
        <v>0.17899999999999999</v>
      </c>
      <c r="X1607" s="46">
        <v>0.28100000000000003</v>
      </c>
      <c r="Y1607" s="46" t="s">
        <v>162</v>
      </c>
      <c r="Z1607" s="46" t="s">
        <v>162</v>
      </c>
      <c r="AA1607" s="46">
        <v>2.1000000000000001E-2</v>
      </c>
      <c r="AB1607" s="46">
        <v>6.9000000000000006E-2</v>
      </c>
      <c r="AC1607" s="46"/>
    </row>
    <row r="1608" spans="1:29" x14ac:dyDescent="0.25">
      <c r="A1608" s="98" t="s">
        <v>4085</v>
      </c>
      <c r="B1608" s="46" t="s">
        <v>162</v>
      </c>
      <c r="C1608" s="46">
        <v>0.32508833922261482</v>
      </c>
      <c r="D1608" s="46">
        <v>0.29505300353356889</v>
      </c>
      <c r="E1608" s="46">
        <v>0.11484098939929328</v>
      </c>
      <c r="F1608" s="46">
        <v>1.4134275618374558E-2</v>
      </c>
      <c r="G1608" s="46">
        <v>0.19787985865724381</v>
      </c>
      <c r="H1608" s="46">
        <v>8.8339222614840993E-3</v>
      </c>
      <c r="I1608" s="46">
        <v>4.4169611307420496E-2</v>
      </c>
      <c r="J1608" s="46">
        <v>0.99999999999999989</v>
      </c>
      <c r="K1608" s="98">
        <v>566</v>
      </c>
      <c r="L1608" s="98"/>
      <c r="M1608" s="98" t="s">
        <v>162</v>
      </c>
      <c r="N1608" s="98" t="s">
        <v>162</v>
      </c>
      <c r="O1608" s="46">
        <v>0.28799999999999998</v>
      </c>
      <c r="P1608" s="46">
        <v>0.36499999999999999</v>
      </c>
      <c r="Q1608" s="46">
        <v>0.25900000000000001</v>
      </c>
      <c r="R1608" s="46">
        <v>0.33400000000000002</v>
      </c>
      <c r="S1608" s="46">
        <v>9.0999999999999998E-2</v>
      </c>
      <c r="T1608" s="46">
        <v>0.14399999999999999</v>
      </c>
      <c r="U1608" s="46">
        <v>7.0000000000000001E-3</v>
      </c>
      <c r="V1608" s="46">
        <v>2.8000000000000001E-2</v>
      </c>
      <c r="W1608" s="46">
        <v>0.16700000000000001</v>
      </c>
      <c r="X1608" s="46">
        <v>0.23300000000000001</v>
      </c>
      <c r="Y1608" s="46">
        <v>4.0000000000000001E-3</v>
      </c>
      <c r="Z1608" s="46">
        <v>2.1000000000000001E-2</v>
      </c>
      <c r="AA1608" s="46">
        <v>0.03</v>
      </c>
      <c r="AB1608" s="46">
        <v>6.4000000000000001E-2</v>
      </c>
      <c r="AC1608" s="46"/>
    </row>
    <row r="1609" spans="1:29" x14ac:dyDescent="0.25">
      <c r="A1609" s="98" t="s">
        <v>4086</v>
      </c>
      <c r="B1609" s="46" t="s">
        <v>162</v>
      </c>
      <c r="C1609" s="46">
        <v>8.7171052631578941E-2</v>
      </c>
      <c r="D1609" s="46">
        <v>0.23355263157894737</v>
      </c>
      <c r="E1609" s="46">
        <v>8.2236842105263164E-2</v>
      </c>
      <c r="F1609" s="46">
        <v>1.4802631578947368E-2</v>
      </c>
      <c r="G1609" s="46">
        <v>0.49671052631578949</v>
      </c>
      <c r="H1609" s="46">
        <v>3.125E-2</v>
      </c>
      <c r="I1609" s="46">
        <v>5.4276315789473686E-2</v>
      </c>
      <c r="J1609" s="46">
        <v>1</v>
      </c>
      <c r="K1609" s="98">
        <v>608</v>
      </c>
      <c r="L1609" s="98"/>
      <c r="M1609" s="98" t="s">
        <v>162</v>
      </c>
      <c r="N1609" s="98" t="s">
        <v>162</v>
      </c>
      <c r="O1609" s="46">
        <v>6.7000000000000004E-2</v>
      </c>
      <c r="P1609" s="46">
        <v>0.112</v>
      </c>
      <c r="Q1609" s="46">
        <v>0.20200000000000001</v>
      </c>
      <c r="R1609" s="46">
        <v>0.26900000000000002</v>
      </c>
      <c r="S1609" s="46">
        <v>6.3E-2</v>
      </c>
      <c r="T1609" s="46">
        <v>0.107</v>
      </c>
      <c r="U1609" s="46">
        <v>8.0000000000000002E-3</v>
      </c>
      <c r="V1609" s="46">
        <v>2.8000000000000001E-2</v>
      </c>
      <c r="W1609" s="46">
        <v>0.45700000000000002</v>
      </c>
      <c r="X1609" s="46">
        <v>0.53600000000000003</v>
      </c>
      <c r="Y1609" s="46">
        <v>0.02</v>
      </c>
      <c r="Z1609" s="46">
        <v>4.8000000000000001E-2</v>
      </c>
      <c r="AA1609" s="46">
        <v>3.9E-2</v>
      </c>
      <c r="AB1609" s="46">
        <v>7.4999999999999997E-2</v>
      </c>
      <c r="AC1609" s="46"/>
    </row>
    <row r="1610" spans="1:29" x14ac:dyDescent="0.25">
      <c r="A1610" s="98" t="s">
        <v>4087</v>
      </c>
      <c r="B1610" s="46">
        <v>0.13598519888991675</v>
      </c>
      <c r="C1610" s="46">
        <v>9.2506938020351531E-4</v>
      </c>
      <c r="D1610" s="46">
        <v>0.64939870490286766</v>
      </c>
      <c r="E1610" s="46">
        <v>9.9907493061979644E-2</v>
      </c>
      <c r="F1610" s="46">
        <v>6.290471785383904E-2</v>
      </c>
      <c r="G1610" s="46">
        <v>1.2025901942645698E-2</v>
      </c>
      <c r="H1610" s="46" t="s">
        <v>162</v>
      </c>
      <c r="I1610" s="46">
        <v>3.8852913968547641E-2</v>
      </c>
      <c r="J1610" s="46">
        <v>1</v>
      </c>
      <c r="K1610" s="98">
        <v>1081</v>
      </c>
      <c r="L1610" s="98"/>
      <c r="M1610" s="98">
        <v>0.11700000000000001</v>
      </c>
      <c r="N1610" s="98">
        <v>0.158</v>
      </c>
      <c r="O1610" s="46">
        <v>0</v>
      </c>
      <c r="P1610" s="46">
        <v>5.0000000000000001E-3</v>
      </c>
      <c r="Q1610" s="46">
        <v>0.62</v>
      </c>
      <c r="R1610" s="46">
        <v>0.67700000000000005</v>
      </c>
      <c r="S1610" s="46">
        <v>8.3000000000000004E-2</v>
      </c>
      <c r="T1610" s="46">
        <v>0.11899999999999999</v>
      </c>
      <c r="U1610" s="46">
        <v>0.05</v>
      </c>
      <c r="V1610" s="46">
        <v>7.9000000000000001E-2</v>
      </c>
      <c r="W1610" s="46">
        <v>7.0000000000000001E-3</v>
      </c>
      <c r="X1610" s="46">
        <v>0.02</v>
      </c>
      <c r="Y1610" s="46" t="s">
        <v>162</v>
      </c>
      <c r="Z1610" s="46" t="s">
        <v>162</v>
      </c>
      <c r="AA1610" s="46">
        <v>2.9000000000000001E-2</v>
      </c>
      <c r="AB1610" s="46">
        <v>5.1999999999999998E-2</v>
      </c>
      <c r="AC1610" s="46"/>
    </row>
    <row r="1611" spans="1:29" x14ac:dyDescent="0.25">
      <c r="A1611" s="98" t="s">
        <v>4088</v>
      </c>
      <c r="B1611" s="46">
        <v>8.5923217550274225E-2</v>
      </c>
      <c r="C1611" s="46">
        <v>0.22943327239488118</v>
      </c>
      <c r="D1611" s="46">
        <v>0.27970749542961609</v>
      </c>
      <c r="E1611" s="46">
        <v>7.9524680073126144E-2</v>
      </c>
      <c r="F1611" s="46">
        <v>2.5137111517367458E-2</v>
      </c>
      <c r="G1611" s="46">
        <v>0.25594149908592323</v>
      </c>
      <c r="H1611" s="46">
        <v>8.6837294332723948E-3</v>
      </c>
      <c r="I1611" s="46">
        <v>3.5648994515539302E-2</v>
      </c>
      <c r="J1611" s="46">
        <v>1</v>
      </c>
      <c r="K1611" s="98">
        <v>2188</v>
      </c>
      <c r="L1611" s="98"/>
      <c r="M1611" s="98">
        <v>7.4999999999999997E-2</v>
      </c>
      <c r="N1611" s="98">
        <v>9.8000000000000004E-2</v>
      </c>
      <c r="O1611" s="46">
        <v>0.21199999999999999</v>
      </c>
      <c r="P1611" s="46">
        <v>0.248</v>
      </c>
      <c r="Q1611" s="46">
        <v>0.26100000000000001</v>
      </c>
      <c r="R1611" s="46">
        <v>0.29899999999999999</v>
      </c>
      <c r="S1611" s="46">
        <v>6.9000000000000006E-2</v>
      </c>
      <c r="T1611" s="46">
        <v>9.1999999999999998E-2</v>
      </c>
      <c r="U1611" s="46">
        <v>1.9E-2</v>
      </c>
      <c r="V1611" s="46">
        <v>3.3000000000000002E-2</v>
      </c>
      <c r="W1611" s="46">
        <v>0.23799999999999999</v>
      </c>
      <c r="X1611" s="46">
        <v>0.27500000000000002</v>
      </c>
      <c r="Y1611" s="46">
        <v>6.0000000000000001E-3</v>
      </c>
      <c r="Z1611" s="46">
        <v>1.4E-2</v>
      </c>
      <c r="AA1611" s="46">
        <v>2.9000000000000001E-2</v>
      </c>
      <c r="AB1611" s="46">
        <v>4.3999999999999997E-2</v>
      </c>
      <c r="AC1611" s="46"/>
    </row>
    <row r="1612" spans="1:29" x14ac:dyDescent="0.25">
      <c r="A1612" s="98" t="s">
        <v>4089</v>
      </c>
      <c r="B1612" s="46">
        <v>0.25861513687600646</v>
      </c>
      <c r="C1612" s="46">
        <v>0.4647342995169082</v>
      </c>
      <c r="D1612" s="46">
        <v>0.13236714975845409</v>
      </c>
      <c r="E1612" s="46">
        <v>3.1884057971014491E-2</v>
      </c>
      <c r="F1612" s="46">
        <v>3.2206119162640902E-3</v>
      </c>
      <c r="G1612" s="46">
        <v>4.5088566827697261E-2</v>
      </c>
      <c r="H1612" s="46">
        <v>4.5088566827697265E-3</v>
      </c>
      <c r="I1612" s="46">
        <v>5.9581320450885669E-2</v>
      </c>
      <c r="J1612" s="46">
        <v>1</v>
      </c>
      <c r="K1612" s="98">
        <v>3105</v>
      </c>
      <c r="L1612" s="98"/>
      <c r="M1612" s="98">
        <v>0.24399999999999999</v>
      </c>
      <c r="N1612" s="98">
        <v>0.27400000000000002</v>
      </c>
      <c r="O1612" s="46">
        <v>0.44700000000000001</v>
      </c>
      <c r="P1612" s="46">
        <v>0.48199999999999998</v>
      </c>
      <c r="Q1612" s="46">
        <v>0.121</v>
      </c>
      <c r="R1612" s="46">
        <v>0.14499999999999999</v>
      </c>
      <c r="S1612" s="46">
        <v>2.5999999999999999E-2</v>
      </c>
      <c r="T1612" s="46">
        <v>3.9E-2</v>
      </c>
      <c r="U1612" s="46">
        <v>2E-3</v>
      </c>
      <c r="V1612" s="46">
        <v>6.0000000000000001E-3</v>
      </c>
      <c r="W1612" s="46">
        <v>3.7999999999999999E-2</v>
      </c>
      <c r="X1612" s="46">
        <v>5.2999999999999999E-2</v>
      </c>
      <c r="Y1612" s="46">
        <v>3.0000000000000001E-3</v>
      </c>
      <c r="Z1612" s="46">
        <v>8.0000000000000002E-3</v>
      </c>
      <c r="AA1612" s="46">
        <v>5.1999999999999998E-2</v>
      </c>
      <c r="AB1612" s="46">
        <v>6.8000000000000005E-2</v>
      </c>
      <c r="AC1612" s="46"/>
    </row>
    <row r="1613" spans="1:29" x14ac:dyDescent="0.25">
      <c r="A1613" s="98" t="s">
        <v>4090</v>
      </c>
      <c r="B1613" s="46" t="s">
        <v>162</v>
      </c>
      <c r="C1613" s="46">
        <v>0.16299955096542434</v>
      </c>
      <c r="D1613" s="46">
        <v>0.25550067355186351</v>
      </c>
      <c r="E1613" s="46">
        <v>0.13920071845532106</v>
      </c>
      <c r="F1613" s="46">
        <v>1.6614279299506061E-2</v>
      </c>
      <c r="G1613" s="46">
        <v>0.38212842388863943</v>
      </c>
      <c r="H1613" s="46">
        <v>1.5267175572519083E-2</v>
      </c>
      <c r="I1613" s="46">
        <v>2.8289178266726538E-2</v>
      </c>
      <c r="J1613" s="46">
        <v>1.0000000000000002</v>
      </c>
      <c r="K1613" s="98">
        <v>2227</v>
      </c>
      <c r="L1613" s="98"/>
      <c r="M1613" s="98" t="s">
        <v>162</v>
      </c>
      <c r="N1613" s="98" t="s">
        <v>162</v>
      </c>
      <c r="O1613" s="46">
        <v>0.14799999999999999</v>
      </c>
      <c r="P1613" s="46">
        <v>0.17899999999999999</v>
      </c>
      <c r="Q1613" s="46">
        <v>0.23799999999999999</v>
      </c>
      <c r="R1613" s="46">
        <v>0.27400000000000002</v>
      </c>
      <c r="S1613" s="46">
        <v>0.125</v>
      </c>
      <c r="T1613" s="46">
        <v>0.154</v>
      </c>
      <c r="U1613" s="46">
        <v>1.2E-2</v>
      </c>
      <c r="V1613" s="46">
        <v>2.3E-2</v>
      </c>
      <c r="W1613" s="46">
        <v>0.36199999999999999</v>
      </c>
      <c r="X1613" s="46">
        <v>0.40200000000000002</v>
      </c>
      <c r="Y1613" s="46">
        <v>1.0999999999999999E-2</v>
      </c>
      <c r="Z1613" s="46">
        <v>2.1000000000000001E-2</v>
      </c>
      <c r="AA1613" s="46">
        <v>2.1999999999999999E-2</v>
      </c>
      <c r="AB1613" s="46">
        <v>3.5999999999999997E-2</v>
      </c>
      <c r="AC1613" s="46"/>
    </row>
    <row r="1614" spans="1:29" x14ac:dyDescent="0.25">
      <c r="A1614" s="98" t="s">
        <v>4091</v>
      </c>
      <c r="B1614" s="46" t="s">
        <v>162</v>
      </c>
      <c r="C1614" s="46">
        <v>0.41522491349480967</v>
      </c>
      <c r="D1614" s="46">
        <v>0.3546712802768166</v>
      </c>
      <c r="E1614" s="46">
        <v>6.0553633217993078E-2</v>
      </c>
      <c r="F1614" s="46">
        <v>3.4602076124567475E-3</v>
      </c>
      <c r="G1614" s="46">
        <v>4.4982698961937718E-2</v>
      </c>
      <c r="H1614" s="46" t="s">
        <v>162</v>
      </c>
      <c r="I1614" s="46">
        <v>0.12110726643598616</v>
      </c>
      <c r="J1614" s="46">
        <v>1</v>
      </c>
      <c r="K1614" s="98">
        <v>578</v>
      </c>
      <c r="L1614" s="98"/>
      <c r="M1614" s="98" t="s">
        <v>162</v>
      </c>
      <c r="N1614" s="98" t="s">
        <v>162</v>
      </c>
      <c r="O1614" s="46">
        <v>0.376</v>
      </c>
      <c r="P1614" s="46">
        <v>0.45600000000000002</v>
      </c>
      <c r="Q1614" s="46">
        <v>0.317</v>
      </c>
      <c r="R1614" s="46">
        <v>0.39500000000000002</v>
      </c>
      <c r="S1614" s="46">
        <v>4.3999999999999997E-2</v>
      </c>
      <c r="T1614" s="46">
        <v>8.3000000000000004E-2</v>
      </c>
      <c r="U1614" s="46">
        <v>1E-3</v>
      </c>
      <c r="V1614" s="46">
        <v>1.2999999999999999E-2</v>
      </c>
      <c r="W1614" s="46">
        <v>3.1E-2</v>
      </c>
      <c r="X1614" s="46">
        <v>6.5000000000000002E-2</v>
      </c>
      <c r="Y1614" s="46" t="s">
        <v>162</v>
      </c>
      <c r="Z1614" s="46" t="s">
        <v>162</v>
      </c>
      <c r="AA1614" s="46">
        <v>9.7000000000000003E-2</v>
      </c>
      <c r="AB1614" s="46">
        <v>0.15</v>
      </c>
      <c r="AC1614" s="46"/>
    </row>
    <row r="1615" spans="1:29" x14ac:dyDescent="0.25">
      <c r="A1615" s="98" t="s">
        <v>4092</v>
      </c>
      <c r="B1615" s="46" t="s">
        <v>162</v>
      </c>
      <c r="C1615" s="46">
        <v>0.18319719953325556</v>
      </c>
      <c r="D1615" s="46">
        <v>0.33255542590431736</v>
      </c>
      <c r="E1615" s="46">
        <v>0.15985997666277713</v>
      </c>
      <c r="F1615" s="46">
        <v>1.5169194865810968E-2</v>
      </c>
      <c r="G1615" s="46">
        <v>0.24504084014002334</v>
      </c>
      <c r="H1615" s="46">
        <v>5.8343057176196032E-3</v>
      </c>
      <c r="I1615" s="46">
        <v>5.8343057176196034E-2</v>
      </c>
      <c r="J1615" s="46">
        <v>1</v>
      </c>
      <c r="K1615" s="98">
        <v>857</v>
      </c>
      <c r="L1615" s="98"/>
      <c r="M1615" s="98" t="s">
        <v>162</v>
      </c>
      <c r="N1615" s="98" t="s">
        <v>162</v>
      </c>
      <c r="O1615" s="46">
        <v>0.159</v>
      </c>
      <c r="P1615" s="46">
        <v>0.21</v>
      </c>
      <c r="Q1615" s="46">
        <v>0.30199999999999999</v>
      </c>
      <c r="R1615" s="46">
        <v>0.36499999999999999</v>
      </c>
      <c r="S1615" s="46">
        <v>0.13700000000000001</v>
      </c>
      <c r="T1615" s="46">
        <v>0.186</v>
      </c>
      <c r="U1615" s="46">
        <v>8.9999999999999993E-3</v>
      </c>
      <c r="V1615" s="46">
        <v>2.5999999999999999E-2</v>
      </c>
      <c r="W1615" s="46">
        <v>0.217</v>
      </c>
      <c r="X1615" s="46">
        <v>0.27500000000000002</v>
      </c>
      <c r="Y1615" s="46">
        <v>2E-3</v>
      </c>
      <c r="Z1615" s="46">
        <v>1.4E-2</v>
      </c>
      <c r="AA1615" s="46">
        <v>4.4999999999999998E-2</v>
      </c>
      <c r="AB1615" s="46">
        <v>7.5999999999999998E-2</v>
      </c>
      <c r="AC1615" s="46"/>
    </row>
    <row r="1616" spans="1:29" x14ac:dyDescent="0.25">
      <c r="A1616" s="98" t="s">
        <v>4093</v>
      </c>
      <c r="B1616" s="46" t="s">
        <v>162</v>
      </c>
      <c r="C1616" s="46">
        <v>0.31990521327014215</v>
      </c>
      <c r="D1616" s="46">
        <v>0.23459715639810427</v>
      </c>
      <c r="E1616" s="46">
        <v>4.9763033175355451E-2</v>
      </c>
      <c r="F1616" s="46">
        <v>9.7156398104265407E-2</v>
      </c>
      <c r="G1616" s="46">
        <v>0.25592417061611372</v>
      </c>
      <c r="H1616" s="46">
        <v>7.1090047393364926E-3</v>
      </c>
      <c r="I1616" s="46">
        <v>3.5545023696682464E-2</v>
      </c>
      <c r="J1616" s="46">
        <v>0.99999999999999989</v>
      </c>
      <c r="K1616" s="98">
        <v>422</v>
      </c>
      <c r="L1616" s="98"/>
      <c r="M1616" s="98" t="s">
        <v>162</v>
      </c>
      <c r="N1616" s="98" t="s">
        <v>162</v>
      </c>
      <c r="O1616" s="46">
        <v>0.27700000000000002</v>
      </c>
      <c r="P1616" s="46">
        <v>0.36599999999999999</v>
      </c>
      <c r="Q1616" s="46">
        <v>0.19700000000000001</v>
      </c>
      <c r="R1616" s="46">
        <v>0.27700000000000002</v>
      </c>
      <c r="S1616" s="46">
        <v>3.3000000000000002E-2</v>
      </c>
      <c r="T1616" s="46">
        <v>7.4999999999999997E-2</v>
      </c>
      <c r="U1616" s="46">
        <v>7.1999999999999995E-2</v>
      </c>
      <c r="V1616" s="46">
        <v>0.129</v>
      </c>
      <c r="W1616" s="46">
        <v>0.217</v>
      </c>
      <c r="X1616" s="46">
        <v>0.3</v>
      </c>
      <c r="Y1616" s="46">
        <v>2E-3</v>
      </c>
      <c r="Z1616" s="46">
        <v>2.1000000000000001E-2</v>
      </c>
      <c r="AA1616" s="46">
        <v>2.1999999999999999E-2</v>
      </c>
      <c r="AB1616" s="46">
        <v>5.8000000000000003E-2</v>
      </c>
      <c r="AC1616" s="46"/>
    </row>
    <row r="1617" spans="1:29" x14ac:dyDescent="0.25">
      <c r="A1617" s="98" t="s">
        <v>4094</v>
      </c>
      <c r="B1617" s="46" t="s">
        <v>162</v>
      </c>
      <c r="C1617" s="46">
        <v>0.10151187904967603</v>
      </c>
      <c r="D1617" s="46">
        <v>0.19438444924406048</v>
      </c>
      <c r="E1617" s="46">
        <v>0.14038876889848811</v>
      </c>
      <c r="F1617" s="46">
        <v>2.3758099352051837E-2</v>
      </c>
      <c r="G1617" s="46">
        <v>0.48596112311015116</v>
      </c>
      <c r="H1617" s="46">
        <v>1.7278617710583154E-2</v>
      </c>
      <c r="I1617" s="46">
        <v>3.6717062634989202E-2</v>
      </c>
      <c r="J1617" s="46">
        <v>1</v>
      </c>
      <c r="K1617" s="98">
        <v>463</v>
      </c>
      <c r="L1617" s="98"/>
      <c r="M1617" s="98" t="s">
        <v>162</v>
      </c>
      <c r="N1617" s="98" t="s">
        <v>162</v>
      </c>
      <c r="O1617" s="46">
        <v>7.6999999999999999E-2</v>
      </c>
      <c r="P1617" s="46">
        <v>0.13200000000000001</v>
      </c>
      <c r="Q1617" s="46">
        <v>0.161</v>
      </c>
      <c r="R1617" s="46">
        <v>0.23300000000000001</v>
      </c>
      <c r="S1617" s="46">
        <v>0.112</v>
      </c>
      <c r="T1617" s="46">
        <v>0.17499999999999999</v>
      </c>
      <c r="U1617" s="46">
        <v>1.2999999999999999E-2</v>
      </c>
      <c r="V1617" s="46">
        <v>4.2000000000000003E-2</v>
      </c>
      <c r="W1617" s="46">
        <v>0.441</v>
      </c>
      <c r="X1617" s="46">
        <v>0.53100000000000003</v>
      </c>
      <c r="Y1617" s="46">
        <v>8.9999999999999993E-3</v>
      </c>
      <c r="Z1617" s="46">
        <v>3.4000000000000002E-2</v>
      </c>
      <c r="AA1617" s="46">
        <v>2.3E-2</v>
      </c>
      <c r="AB1617" s="46">
        <v>5.8000000000000003E-2</v>
      </c>
      <c r="AC1617" s="46"/>
    </row>
    <row r="1618" spans="1:29" x14ac:dyDescent="0.25">
      <c r="A1618" s="98" t="s">
        <v>4095</v>
      </c>
      <c r="B1618" s="46" t="s">
        <v>162</v>
      </c>
      <c r="C1618" s="46">
        <v>0.29753656658968436</v>
      </c>
      <c r="D1618" s="46">
        <v>0.43802925327174752</v>
      </c>
      <c r="E1618" s="46">
        <v>9.8152424942263283E-2</v>
      </c>
      <c r="F1618" s="46">
        <v>3.0792917628945341E-3</v>
      </c>
      <c r="G1618" s="46">
        <v>8.5835257890685149E-2</v>
      </c>
      <c r="H1618" s="46">
        <v>3.8491147036181679E-3</v>
      </c>
      <c r="I1618" s="46">
        <v>7.3518090839107E-2</v>
      </c>
      <c r="J1618" s="46">
        <v>1</v>
      </c>
      <c r="K1618" s="98">
        <v>2598</v>
      </c>
      <c r="L1618" s="98"/>
      <c r="M1618" s="98" t="s">
        <v>162</v>
      </c>
      <c r="N1618" s="98" t="s">
        <v>162</v>
      </c>
      <c r="O1618" s="46">
        <v>0.28000000000000003</v>
      </c>
      <c r="P1618" s="46">
        <v>0.315</v>
      </c>
      <c r="Q1618" s="46">
        <v>0.41899999999999998</v>
      </c>
      <c r="R1618" s="46">
        <v>0.45700000000000002</v>
      </c>
      <c r="S1618" s="46">
        <v>8.6999999999999994E-2</v>
      </c>
      <c r="T1618" s="46">
        <v>0.11</v>
      </c>
      <c r="U1618" s="46">
        <v>2E-3</v>
      </c>
      <c r="V1618" s="46">
        <v>6.0000000000000001E-3</v>
      </c>
      <c r="W1618" s="46">
        <v>7.5999999999999998E-2</v>
      </c>
      <c r="X1618" s="46">
        <v>9.7000000000000003E-2</v>
      </c>
      <c r="Y1618" s="46">
        <v>2E-3</v>
      </c>
      <c r="Z1618" s="46">
        <v>7.0000000000000001E-3</v>
      </c>
      <c r="AA1618" s="46">
        <v>6.4000000000000001E-2</v>
      </c>
      <c r="AB1618" s="46">
        <v>8.4000000000000005E-2</v>
      </c>
      <c r="AC1618" s="46"/>
    </row>
    <row r="1619" spans="1:29" x14ac:dyDescent="0.25">
      <c r="A1619" s="98" t="s">
        <v>4096</v>
      </c>
      <c r="B1619" s="46" t="s">
        <v>162</v>
      </c>
      <c r="C1619" s="46">
        <v>0.43613138686131386</v>
      </c>
      <c r="D1619" s="46">
        <v>0.33759124087591241</v>
      </c>
      <c r="E1619" s="46">
        <v>8.9416058394160586E-2</v>
      </c>
      <c r="F1619" s="46">
        <v>5.4744525547445258E-3</v>
      </c>
      <c r="G1619" s="46">
        <v>8.3941605839416053E-2</v>
      </c>
      <c r="H1619" s="46">
        <v>5.4744525547445258E-3</v>
      </c>
      <c r="I1619" s="46">
        <v>4.1970802919708027E-2</v>
      </c>
      <c r="J1619" s="46">
        <v>0.99999999999999989</v>
      </c>
      <c r="K1619" s="98">
        <v>548</v>
      </c>
      <c r="L1619" s="98"/>
      <c r="M1619" s="98" t="s">
        <v>162</v>
      </c>
      <c r="N1619" s="98" t="s">
        <v>162</v>
      </c>
      <c r="O1619" s="46">
        <v>0.39500000000000002</v>
      </c>
      <c r="P1619" s="46">
        <v>0.47799999999999998</v>
      </c>
      <c r="Q1619" s="46">
        <v>0.29899999999999999</v>
      </c>
      <c r="R1619" s="46">
        <v>0.378</v>
      </c>
      <c r="S1619" s="46">
        <v>6.8000000000000005E-2</v>
      </c>
      <c r="T1619" s="46">
        <v>0.11600000000000001</v>
      </c>
      <c r="U1619" s="46">
        <v>2E-3</v>
      </c>
      <c r="V1619" s="46">
        <v>1.6E-2</v>
      </c>
      <c r="W1619" s="46">
        <v>6.4000000000000001E-2</v>
      </c>
      <c r="X1619" s="46">
        <v>0.11</v>
      </c>
      <c r="Y1619" s="46">
        <v>2E-3</v>
      </c>
      <c r="Z1619" s="46">
        <v>1.6E-2</v>
      </c>
      <c r="AA1619" s="46">
        <v>2.8000000000000001E-2</v>
      </c>
      <c r="AB1619" s="46">
        <v>6.2E-2</v>
      </c>
      <c r="AC1619" s="46"/>
    </row>
    <row r="1620" spans="1:29" x14ac:dyDescent="0.25">
      <c r="A1620" s="98" t="s">
        <v>4097</v>
      </c>
      <c r="B1620" s="46">
        <v>5.2210306042375101E-2</v>
      </c>
      <c r="C1620" s="46">
        <v>0.2607899555323045</v>
      </c>
      <c r="D1620" s="46">
        <v>0.28365158252681139</v>
      </c>
      <c r="E1620" s="46">
        <v>0.1104891446507978</v>
      </c>
      <c r="F1620" s="46">
        <v>1.6583834684802512E-2</v>
      </c>
      <c r="G1620" s="46">
        <v>0.21590374051791786</v>
      </c>
      <c r="H1620" s="46">
        <v>8.422704682186765E-3</v>
      </c>
      <c r="I1620" s="46">
        <v>5.1948731362804083E-2</v>
      </c>
      <c r="J1620" s="46">
        <v>1</v>
      </c>
      <c r="K1620" s="98">
        <v>19115</v>
      </c>
      <c r="L1620" s="98"/>
      <c r="M1620" s="98">
        <v>4.9000000000000002E-2</v>
      </c>
      <c r="N1620" s="98">
        <v>5.5E-2</v>
      </c>
      <c r="O1620" s="46">
        <v>0.255</v>
      </c>
      <c r="P1620" s="46">
        <v>0.26700000000000002</v>
      </c>
      <c r="Q1620" s="46">
        <v>0.27700000000000002</v>
      </c>
      <c r="R1620" s="46">
        <v>0.28999999999999998</v>
      </c>
      <c r="S1620" s="46">
        <v>0.106</v>
      </c>
      <c r="T1620" s="46">
        <v>0.115</v>
      </c>
      <c r="U1620" s="46">
        <v>1.4999999999999999E-2</v>
      </c>
      <c r="V1620" s="46">
        <v>1.7999999999999999E-2</v>
      </c>
      <c r="W1620" s="46">
        <v>0.21</v>
      </c>
      <c r="X1620" s="46">
        <v>0.222</v>
      </c>
      <c r="Y1620" s="46">
        <v>7.0000000000000001E-3</v>
      </c>
      <c r="Z1620" s="46">
        <v>0.01</v>
      </c>
      <c r="AA1620" s="46">
        <v>4.9000000000000002E-2</v>
      </c>
      <c r="AB1620" s="46">
        <v>5.5E-2</v>
      </c>
      <c r="AC1620" s="46"/>
    </row>
    <row r="1621" spans="1:29" x14ac:dyDescent="0.25">
      <c r="A1621" s="98" t="s">
        <v>4098</v>
      </c>
      <c r="B1621" s="46" t="s">
        <v>162</v>
      </c>
      <c r="C1621" s="46">
        <v>0.18352941176470589</v>
      </c>
      <c r="D1621" s="46">
        <v>0.26117647058823529</v>
      </c>
      <c r="E1621" s="46">
        <v>0.28235294117647058</v>
      </c>
      <c r="F1621" s="46">
        <v>9.4117647058823521E-3</v>
      </c>
      <c r="G1621" s="46">
        <v>0.21176470588235294</v>
      </c>
      <c r="H1621" s="46">
        <v>1.6470588235294119E-2</v>
      </c>
      <c r="I1621" s="46">
        <v>3.5294117647058823E-2</v>
      </c>
      <c r="J1621" s="46">
        <v>1</v>
      </c>
      <c r="K1621" s="98">
        <v>425</v>
      </c>
      <c r="L1621" s="98"/>
      <c r="M1621" s="98" t="s">
        <v>162</v>
      </c>
      <c r="N1621" s="98" t="s">
        <v>162</v>
      </c>
      <c r="O1621" s="46">
        <v>0.15</v>
      </c>
      <c r="P1621" s="46">
        <v>0.223</v>
      </c>
      <c r="Q1621" s="46">
        <v>0.222</v>
      </c>
      <c r="R1621" s="46">
        <v>0.30499999999999999</v>
      </c>
      <c r="S1621" s="46">
        <v>0.24199999999999999</v>
      </c>
      <c r="T1621" s="46">
        <v>0.32700000000000001</v>
      </c>
      <c r="U1621" s="46">
        <v>4.0000000000000001E-3</v>
      </c>
      <c r="V1621" s="46">
        <v>2.4E-2</v>
      </c>
      <c r="W1621" s="46">
        <v>0.17599999999999999</v>
      </c>
      <c r="X1621" s="46">
        <v>0.253</v>
      </c>
      <c r="Y1621" s="46">
        <v>8.0000000000000002E-3</v>
      </c>
      <c r="Z1621" s="46">
        <v>3.4000000000000002E-2</v>
      </c>
      <c r="AA1621" s="46">
        <v>2.1999999999999999E-2</v>
      </c>
      <c r="AB1621" s="46">
        <v>5.7000000000000002E-2</v>
      </c>
      <c r="AC1621" s="46"/>
    </row>
    <row r="1622" spans="1:29" x14ac:dyDescent="0.25">
      <c r="A1622" s="98" t="s">
        <v>4099</v>
      </c>
      <c r="B1622" s="46" t="s">
        <v>162</v>
      </c>
      <c r="C1622" s="46">
        <v>0.4203338391502276</v>
      </c>
      <c r="D1622" s="46">
        <v>0.25644916540212442</v>
      </c>
      <c r="E1622" s="46">
        <v>0.1456752655538695</v>
      </c>
      <c r="F1622" s="46">
        <v>1.0622154779969651E-2</v>
      </c>
      <c r="G1622" s="46">
        <v>0.16084977238239756</v>
      </c>
      <c r="H1622" s="46">
        <v>1.5174506828528073E-3</v>
      </c>
      <c r="I1622" s="46">
        <v>4.552352048558422E-3</v>
      </c>
      <c r="J1622" s="46">
        <v>1</v>
      </c>
      <c r="K1622" s="98">
        <v>659</v>
      </c>
      <c r="L1622" s="98"/>
      <c r="M1622" s="98" t="s">
        <v>162</v>
      </c>
      <c r="N1622" s="98" t="s">
        <v>162</v>
      </c>
      <c r="O1622" s="46">
        <v>0.38300000000000001</v>
      </c>
      <c r="P1622" s="46">
        <v>0.45800000000000002</v>
      </c>
      <c r="Q1622" s="46">
        <v>0.22500000000000001</v>
      </c>
      <c r="R1622" s="46">
        <v>0.29099999999999998</v>
      </c>
      <c r="S1622" s="46">
        <v>0.121</v>
      </c>
      <c r="T1622" s="46">
        <v>0.17499999999999999</v>
      </c>
      <c r="U1622" s="46">
        <v>5.0000000000000001E-3</v>
      </c>
      <c r="V1622" s="46">
        <v>2.1999999999999999E-2</v>
      </c>
      <c r="W1622" s="46">
        <v>0.13500000000000001</v>
      </c>
      <c r="X1622" s="46">
        <v>0.191</v>
      </c>
      <c r="Y1622" s="46">
        <v>0</v>
      </c>
      <c r="Z1622" s="46">
        <v>8.9999999999999993E-3</v>
      </c>
      <c r="AA1622" s="46">
        <v>2E-3</v>
      </c>
      <c r="AB1622" s="46">
        <v>1.2999999999999999E-2</v>
      </c>
      <c r="AC1622" s="46"/>
    </row>
    <row r="1623" spans="1:29" x14ac:dyDescent="0.25">
      <c r="A1623" s="98" t="s">
        <v>4100</v>
      </c>
      <c r="B1623" s="46" t="s">
        <v>162</v>
      </c>
      <c r="C1623" s="46">
        <v>0.13543307086614173</v>
      </c>
      <c r="D1623" s="46">
        <v>0.17007874015748031</v>
      </c>
      <c r="E1623" s="46">
        <v>6.7716535433070865E-2</v>
      </c>
      <c r="F1623" s="46">
        <v>1.5748031496062992E-2</v>
      </c>
      <c r="G1623" s="46">
        <v>0.57007874015748028</v>
      </c>
      <c r="H1623" s="46">
        <v>1.1023622047244094E-2</v>
      </c>
      <c r="I1623" s="46">
        <v>2.9921259842519685E-2</v>
      </c>
      <c r="J1623" s="46">
        <v>0.99999999999999989</v>
      </c>
      <c r="K1623" s="98">
        <v>635</v>
      </c>
      <c r="L1623" s="98"/>
      <c r="M1623" s="98" t="s">
        <v>162</v>
      </c>
      <c r="N1623" s="98" t="s">
        <v>162</v>
      </c>
      <c r="O1623" s="46">
        <v>0.111</v>
      </c>
      <c r="P1623" s="46">
        <v>0.16400000000000001</v>
      </c>
      <c r="Q1623" s="46">
        <v>0.14299999999999999</v>
      </c>
      <c r="R1623" s="46">
        <v>0.20100000000000001</v>
      </c>
      <c r="S1623" s="46">
        <v>5.0999999999999997E-2</v>
      </c>
      <c r="T1623" s="46">
        <v>0.09</v>
      </c>
      <c r="U1623" s="46">
        <v>8.9999999999999993E-3</v>
      </c>
      <c r="V1623" s="46">
        <v>2.9000000000000001E-2</v>
      </c>
      <c r="W1623" s="46">
        <v>0.53100000000000003</v>
      </c>
      <c r="X1623" s="46">
        <v>0.60799999999999998</v>
      </c>
      <c r="Y1623" s="46">
        <v>5.0000000000000001E-3</v>
      </c>
      <c r="Z1623" s="46">
        <v>2.3E-2</v>
      </c>
      <c r="AA1623" s="46">
        <v>1.9E-2</v>
      </c>
      <c r="AB1623" s="46">
        <v>4.5999999999999999E-2</v>
      </c>
      <c r="AC1623" s="46"/>
    </row>
    <row r="1624" spans="1:29" x14ac:dyDescent="0.25">
      <c r="A1624" s="98" t="s">
        <v>4101</v>
      </c>
      <c r="B1624" s="46">
        <v>0.39771766694843619</v>
      </c>
      <c r="C1624" s="46">
        <v>1.6906170752324597E-3</v>
      </c>
      <c r="D1624" s="46">
        <v>0.32882502113271345</v>
      </c>
      <c r="E1624" s="46">
        <v>0.19188503803888418</v>
      </c>
      <c r="F1624" s="46">
        <v>2.9585798816568047E-3</v>
      </c>
      <c r="G1624" s="46">
        <v>1.2679628064243449E-2</v>
      </c>
      <c r="H1624" s="46" t="s">
        <v>162</v>
      </c>
      <c r="I1624" s="46">
        <v>6.4243448858833471E-2</v>
      </c>
      <c r="J1624" s="46">
        <v>1</v>
      </c>
      <c r="K1624" s="98">
        <v>2366</v>
      </c>
      <c r="L1624" s="98"/>
      <c r="M1624" s="98">
        <v>0.378</v>
      </c>
      <c r="N1624" s="98">
        <v>0.41799999999999998</v>
      </c>
      <c r="O1624" s="46">
        <v>1E-3</v>
      </c>
      <c r="P1624" s="46">
        <v>4.0000000000000001E-3</v>
      </c>
      <c r="Q1624" s="46">
        <v>0.31</v>
      </c>
      <c r="R1624" s="46">
        <v>0.34799999999999998</v>
      </c>
      <c r="S1624" s="46">
        <v>0.17699999999999999</v>
      </c>
      <c r="T1624" s="46">
        <v>0.20799999999999999</v>
      </c>
      <c r="U1624" s="46">
        <v>1E-3</v>
      </c>
      <c r="V1624" s="46">
        <v>6.0000000000000001E-3</v>
      </c>
      <c r="W1624" s="46">
        <v>8.9999999999999993E-3</v>
      </c>
      <c r="X1624" s="46">
        <v>1.7999999999999999E-2</v>
      </c>
      <c r="Y1624" s="46" t="s">
        <v>162</v>
      </c>
      <c r="Z1624" s="46" t="s">
        <v>162</v>
      </c>
      <c r="AA1624" s="46">
        <v>5.5E-2</v>
      </c>
      <c r="AB1624" s="46">
        <v>7.4999999999999997E-2</v>
      </c>
      <c r="AC1624" s="46"/>
    </row>
    <row r="1625" spans="1:29" x14ac:dyDescent="0.25">
      <c r="A1625" s="98" t="s">
        <v>4102</v>
      </c>
      <c r="B1625" s="46">
        <v>0.1095392077607114</v>
      </c>
      <c r="C1625" s="46">
        <v>0.31083265966046886</v>
      </c>
      <c r="D1625" s="46">
        <v>0.21139854486661278</v>
      </c>
      <c r="E1625" s="46">
        <v>8.5691188358932899E-2</v>
      </c>
      <c r="F1625" s="46">
        <v>4.6887631366208569E-2</v>
      </c>
      <c r="G1625" s="46">
        <v>0.22190784155214227</v>
      </c>
      <c r="H1625" s="46">
        <v>8.0840743734842356E-4</v>
      </c>
      <c r="I1625" s="46">
        <v>1.2934518997574777E-2</v>
      </c>
      <c r="J1625" s="46">
        <v>1</v>
      </c>
      <c r="K1625" s="98">
        <v>2474</v>
      </c>
      <c r="L1625" s="98"/>
      <c r="M1625" s="98">
        <v>9.8000000000000004E-2</v>
      </c>
      <c r="N1625" s="98">
        <v>0.122</v>
      </c>
      <c r="O1625" s="46">
        <v>0.29299999999999998</v>
      </c>
      <c r="P1625" s="46">
        <v>0.32900000000000001</v>
      </c>
      <c r="Q1625" s="46">
        <v>0.19600000000000001</v>
      </c>
      <c r="R1625" s="46">
        <v>0.22800000000000001</v>
      </c>
      <c r="S1625" s="46">
        <v>7.4999999999999997E-2</v>
      </c>
      <c r="T1625" s="46">
        <v>9.7000000000000003E-2</v>
      </c>
      <c r="U1625" s="46">
        <v>3.9E-2</v>
      </c>
      <c r="V1625" s="46">
        <v>5.6000000000000001E-2</v>
      </c>
      <c r="W1625" s="46">
        <v>0.20599999999999999</v>
      </c>
      <c r="X1625" s="46">
        <v>0.23899999999999999</v>
      </c>
      <c r="Y1625" s="46">
        <v>0</v>
      </c>
      <c r="Z1625" s="46">
        <v>3.0000000000000001E-3</v>
      </c>
      <c r="AA1625" s="46">
        <v>8.9999999999999993E-3</v>
      </c>
      <c r="AB1625" s="46">
        <v>1.7999999999999999E-2</v>
      </c>
      <c r="AC1625" s="46"/>
    </row>
    <row r="1626" spans="1:29" x14ac:dyDescent="0.25">
      <c r="A1626" s="98" t="s">
        <v>4103</v>
      </c>
      <c r="B1626" s="46">
        <v>0.32948192322027581</v>
      </c>
      <c r="C1626" s="46">
        <v>0.55758479314200526</v>
      </c>
      <c r="D1626" s="46">
        <v>4.248975027953783E-2</v>
      </c>
      <c r="E1626" s="46">
        <v>2.0872158032053671E-2</v>
      </c>
      <c r="F1626" s="46">
        <v>3.7271710771524412E-4</v>
      </c>
      <c r="G1626" s="46">
        <v>3.8017144986954902E-2</v>
      </c>
      <c r="H1626" s="46">
        <v>3.7271710771524412E-4</v>
      </c>
      <c r="I1626" s="46">
        <v>1.080879612374208E-2</v>
      </c>
      <c r="J1626" s="46">
        <v>1</v>
      </c>
      <c r="K1626" s="98">
        <v>2683</v>
      </c>
      <c r="L1626" s="98"/>
      <c r="M1626" s="98">
        <v>0.312</v>
      </c>
      <c r="N1626" s="98">
        <v>0.34799999999999998</v>
      </c>
      <c r="O1626" s="46">
        <v>0.53900000000000003</v>
      </c>
      <c r="P1626" s="46">
        <v>0.57599999999999996</v>
      </c>
      <c r="Q1626" s="46">
        <v>3.5000000000000003E-2</v>
      </c>
      <c r="R1626" s="46">
        <v>5.0999999999999997E-2</v>
      </c>
      <c r="S1626" s="46">
        <v>1.6E-2</v>
      </c>
      <c r="T1626" s="46">
        <v>2.7E-2</v>
      </c>
      <c r="U1626" s="46">
        <v>0</v>
      </c>
      <c r="V1626" s="46">
        <v>2E-3</v>
      </c>
      <c r="W1626" s="46">
        <v>3.1E-2</v>
      </c>
      <c r="X1626" s="46">
        <v>4.5999999999999999E-2</v>
      </c>
      <c r="Y1626" s="46">
        <v>0</v>
      </c>
      <c r="Z1626" s="46">
        <v>2E-3</v>
      </c>
      <c r="AA1626" s="46">
        <v>8.0000000000000002E-3</v>
      </c>
      <c r="AB1626" s="46">
        <v>1.4999999999999999E-2</v>
      </c>
      <c r="AC1626" s="46"/>
    </row>
    <row r="1627" spans="1:29" x14ac:dyDescent="0.25">
      <c r="A1627" s="98" t="s">
        <v>4104</v>
      </c>
      <c r="B1627" s="46" t="s">
        <v>162</v>
      </c>
      <c r="C1627" s="46">
        <v>0.3476714100905563</v>
      </c>
      <c r="D1627" s="46">
        <v>0.18369987063389392</v>
      </c>
      <c r="E1627" s="46">
        <v>0.10058214747736093</v>
      </c>
      <c r="F1627" s="46">
        <v>1.0025873221216041E-2</v>
      </c>
      <c r="G1627" s="46">
        <v>0.34346701164294957</v>
      </c>
      <c r="H1627" s="46">
        <v>3.2341526520051749E-4</v>
      </c>
      <c r="I1627" s="46">
        <v>1.4230271668822769E-2</v>
      </c>
      <c r="J1627" s="46">
        <v>1</v>
      </c>
      <c r="K1627" s="98">
        <v>3092</v>
      </c>
      <c r="L1627" s="98"/>
      <c r="M1627" s="98" t="s">
        <v>162</v>
      </c>
      <c r="N1627" s="98" t="s">
        <v>162</v>
      </c>
      <c r="O1627" s="46">
        <v>0.33100000000000002</v>
      </c>
      <c r="P1627" s="46">
        <v>0.36499999999999999</v>
      </c>
      <c r="Q1627" s="46">
        <v>0.17</v>
      </c>
      <c r="R1627" s="46">
        <v>0.19800000000000001</v>
      </c>
      <c r="S1627" s="46">
        <v>0.09</v>
      </c>
      <c r="T1627" s="46">
        <v>0.112</v>
      </c>
      <c r="U1627" s="46">
        <v>7.0000000000000001E-3</v>
      </c>
      <c r="V1627" s="46">
        <v>1.4E-2</v>
      </c>
      <c r="W1627" s="46">
        <v>0.32700000000000001</v>
      </c>
      <c r="X1627" s="46">
        <v>0.36</v>
      </c>
      <c r="Y1627" s="46">
        <v>0</v>
      </c>
      <c r="Z1627" s="46">
        <v>2E-3</v>
      </c>
      <c r="AA1627" s="46">
        <v>1.0999999999999999E-2</v>
      </c>
      <c r="AB1627" s="46">
        <v>1.9E-2</v>
      </c>
      <c r="AC1627" s="46"/>
    </row>
    <row r="1628" spans="1:29" x14ac:dyDescent="0.25">
      <c r="A1628" s="98" t="s">
        <v>4105</v>
      </c>
      <c r="B1628" s="46" t="s">
        <v>162</v>
      </c>
      <c r="C1628" s="46">
        <v>0.59793814432989689</v>
      </c>
      <c r="D1628" s="46">
        <v>0.25331369661266567</v>
      </c>
      <c r="E1628" s="46">
        <v>7.2164948453608241E-2</v>
      </c>
      <c r="F1628" s="46" t="s">
        <v>162</v>
      </c>
      <c r="G1628" s="46">
        <v>1.9145802650957292E-2</v>
      </c>
      <c r="H1628" s="46" t="s">
        <v>162</v>
      </c>
      <c r="I1628" s="46">
        <v>5.7437407952871868E-2</v>
      </c>
      <c r="J1628" s="46">
        <v>1</v>
      </c>
      <c r="K1628" s="98">
        <v>679</v>
      </c>
      <c r="L1628" s="98"/>
      <c r="M1628" s="98" t="s">
        <v>162</v>
      </c>
      <c r="N1628" s="98" t="s">
        <v>162</v>
      </c>
      <c r="O1628" s="46">
        <v>0.56100000000000005</v>
      </c>
      <c r="P1628" s="46">
        <v>0.63400000000000001</v>
      </c>
      <c r="Q1628" s="46">
        <v>0.222</v>
      </c>
      <c r="R1628" s="46">
        <v>0.28699999999999998</v>
      </c>
      <c r="S1628" s="46">
        <v>5.5E-2</v>
      </c>
      <c r="T1628" s="46">
        <v>9.4E-2</v>
      </c>
      <c r="U1628" s="46" t="s">
        <v>162</v>
      </c>
      <c r="V1628" s="46" t="s">
        <v>162</v>
      </c>
      <c r="W1628" s="46">
        <v>1.0999999999999999E-2</v>
      </c>
      <c r="X1628" s="46">
        <v>3.2000000000000001E-2</v>
      </c>
      <c r="Y1628" s="46" t="s">
        <v>162</v>
      </c>
      <c r="Z1628" s="46" t="s">
        <v>162</v>
      </c>
      <c r="AA1628" s="46">
        <v>4.2000000000000003E-2</v>
      </c>
      <c r="AB1628" s="46">
        <v>7.8E-2</v>
      </c>
      <c r="AC1628" s="46"/>
    </row>
    <row r="1629" spans="1:29" x14ac:dyDescent="0.25">
      <c r="A1629" s="98" t="s">
        <v>4106</v>
      </c>
      <c r="B1629" s="46" t="s">
        <v>162</v>
      </c>
      <c r="C1629" s="46">
        <v>0.22175141242937854</v>
      </c>
      <c r="D1629" s="46">
        <v>0.36440677966101692</v>
      </c>
      <c r="E1629" s="46">
        <v>0.12570621468926554</v>
      </c>
      <c r="F1629" s="46">
        <v>1.977401129943503E-2</v>
      </c>
      <c r="G1629" s="46">
        <v>0.24011299435028249</v>
      </c>
      <c r="H1629" s="46">
        <v>1.4124293785310734E-3</v>
      </c>
      <c r="I1629" s="46">
        <v>2.6836158192090395E-2</v>
      </c>
      <c r="J1629" s="46">
        <v>0.99999999999999989</v>
      </c>
      <c r="K1629" s="98">
        <v>708</v>
      </c>
      <c r="L1629" s="98"/>
      <c r="M1629" s="98" t="s">
        <v>162</v>
      </c>
      <c r="N1629" s="98" t="s">
        <v>162</v>
      </c>
      <c r="O1629" s="46">
        <v>0.193</v>
      </c>
      <c r="P1629" s="46">
        <v>0.254</v>
      </c>
      <c r="Q1629" s="46">
        <v>0.33</v>
      </c>
      <c r="R1629" s="46">
        <v>0.40100000000000002</v>
      </c>
      <c r="S1629" s="46">
        <v>0.10299999999999999</v>
      </c>
      <c r="T1629" s="46">
        <v>0.152</v>
      </c>
      <c r="U1629" s="46">
        <v>1.2E-2</v>
      </c>
      <c r="V1629" s="46">
        <v>3.3000000000000002E-2</v>
      </c>
      <c r="W1629" s="46">
        <v>0.21</v>
      </c>
      <c r="X1629" s="46">
        <v>0.27300000000000002</v>
      </c>
      <c r="Y1629" s="46">
        <v>0</v>
      </c>
      <c r="Z1629" s="46">
        <v>8.0000000000000002E-3</v>
      </c>
      <c r="AA1629" s="46">
        <v>1.7000000000000001E-2</v>
      </c>
      <c r="AB1629" s="46">
        <v>4.2000000000000003E-2</v>
      </c>
      <c r="AC1629" s="46"/>
    </row>
    <row r="1630" spans="1:29" x14ac:dyDescent="0.25">
      <c r="A1630" s="98" t="s">
        <v>4107</v>
      </c>
      <c r="B1630" s="46" t="s">
        <v>162</v>
      </c>
      <c r="C1630" s="46">
        <v>0.43340857787810383</v>
      </c>
      <c r="D1630" s="46">
        <v>0.17381489841986456</v>
      </c>
      <c r="E1630" s="46">
        <v>7.4492099322799099E-2</v>
      </c>
      <c r="F1630" s="46">
        <v>0.12189616252821671</v>
      </c>
      <c r="G1630" s="46">
        <v>0.19187358916478556</v>
      </c>
      <c r="H1630" s="46" t="s">
        <v>162</v>
      </c>
      <c r="I1630" s="46">
        <v>4.5146726862302479E-3</v>
      </c>
      <c r="J1630" s="46">
        <v>1</v>
      </c>
      <c r="K1630" s="98">
        <v>443</v>
      </c>
      <c r="L1630" s="98"/>
      <c r="M1630" s="98" t="s">
        <v>162</v>
      </c>
      <c r="N1630" s="98" t="s">
        <v>162</v>
      </c>
      <c r="O1630" s="46">
        <v>0.38800000000000001</v>
      </c>
      <c r="P1630" s="46">
        <v>0.48</v>
      </c>
      <c r="Q1630" s="46">
        <v>0.14099999999999999</v>
      </c>
      <c r="R1630" s="46">
        <v>0.21199999999999999</v>
      </c>
      <c r="S1630" s="46">
        <v>5.3999999999999999E-2</v>
      </c>
      <c r="T1630" s="46">
        <v>0.10299999999999999</v>
      </c>
      <c r="U1630" s="46">
        <v>9.5000000000000001E-2</v>
      </c>
      <c r="V1630" s="46">
        <v>0.156</v>
      </c>
      <c r="W1630" s="46">
        <v>0.158</v>
      </c>
      <c r="X1630" s="46">
        <v>0.23100000000000001</v>
      </c>
      <c r="Y1630" s="46" t="s">
        <v>162</v>
      </c>
      <c r="Z1630" s="46" t="s">
        <v>162</v>
      </c>
      <c r="AA1630" s="46">
        <v>1E-3</v>
      </c>
      <c r="AB1630" s="46">
        <v>1.6E-2</v>
      </c>
      <c r="AC1630" s="46"/>
    </row>
    <row r="1631" spans="1:29" x14ac:dyDescent="0.25">
      <c r="A1631" s="98" t="s">
        <v>4108</v>
      </c>
      <c r="B1631" s="46" t="s">
        <v>162</v>
      </c>
      <c r="C1631" s="46">
        <v>0.17234468937875752</v>
      </c>
      <c r="D1631" s="46">
        <v>0.22244488977955912</v>
      </c>
      <c r="E1631" s="46">
        <v>8.8176352705410826E-2</v>
      </c>
      <c r="F1631" s="46">
        <v>4.0080160320641281E-2</v>
      </c>
      <c r="G1631" s="46">
        <v>0.45691382765531063</v>
      </c>
      <c r="H1631" s="46">
        <v>2.004008016032064E-3</v>
      </c>
      <c r="I1631" s="46">
        <v>1.8036072144288578E-2</v>
      </c>
      <c r="J1631" s="46">
        <v>1</v>
      </c>
      <c r="K1631" s="98">
        <v>499</v>
      </c>
      <c r="L1631" s="98"/>
      <c r="M1631" s="98" t="s">
        <v>162</v>
      </c>
      <c r="N1631" s="98" t="s">
        <v>162</v>
      </c>
      <c r="O1631" s="46">
        <v>0.14199999999999999</v>
      </c>
      <c r="P1631" s="46">
        <v>0.20799999999999999</v>
      </c>
      <c r="Q1631" s="46">
        <v>0.188</v>
      </c>
      <c r="R1631" s="46">
        <v>0.26100000000000001</v>
      </c>
      <c r="S1631" s="46">
        <v>6.6000000000000003E-2</v>
      </c>
      <c r="T1631" s="46">
        <v>0.11600000000000001</v>
      </c>
      <c r="U1631" s="46">
        <v>2.5999999999999999E-2</v>
      </c>
      <c r="V1631" s="46">
        <v>6.0999999999999999E-2</v>
      </c>
      <c r="W1631" s="46">
        <v>0.41399999999999998</v>
      </c>
      <c r="X1631" s="46">
        <v>0.501</v>
      </c>
      <c r="Y1631" s="46">
        <v>0</v>
      </c>
      <c r="Z1631" s="46">
        <v>1.0999999999999999E-2</v>
      </c>
      <c r="AA1631" s="46">
        <v>0.01</v>
      </c>
      <c r="AB1631" s="46">
        <v>3.4000000000000002E-2</v>
      </c>
      <c r="AC1631" s="46"/>
    </row>
    <row r="1632" spans="1:29" x14ac:dyDescent="0.25">
      <c r="A1632" s="98" t="s">
        <v>4109</v>
      </c>
      <c r="B1632" s="46" t="s">
        <v>162</v>
      </c>
      <c r="C1632" s="46">
        <v>0.4461187214611872</v>
      </c>
      <c r="D1632" s="46">
        <v>0.36484018264840185</v>
      </c>
      <c r="E1632" s="46">
        <v>9.4977168949771693E-2</v>
      </c>
      <c r="F1632" s="46">
        <v>1.0045662100456621E-2</v>
      </c>
      <c r="G1632" s="46">
        <v>7.0776255707762553E-2</v>
      </c>
      <c r="H1632" s="46">
        <v>9.1324200913242006E-4</v>
      </c>
      <c r="I1632" s="46">
        <v>1.2328767123287671E-2</v>
      </c>
      <c r="J1632" s="46">
        <v>1</v>
      </c>
      <c r="K1632" s="98">
        <v>2190</v>
      </c>
      <c r="L1632" s="98"/>
      <c r="M1632" s="98" t="s">
        <v>162</v>
      </c>
      <c r="N1632" s="98" t="s">
        <v>162</v>
      </c>
      <c r="O1632" s="46">
        <v>0.42499999999999999</v>
      </c>
      <c r="P1632" s="46">
        <v>0.46700000000000003</v>
      </c>
      <c r="Q1632" s="46">
        <v>0.34499999999999997</v>
      </c>
      <c r="R1632" s="46">
        <v>0.38500000000000001</v>
      </c>
      <c r="S1632" s="46">
        <v>8.3000000000000004E-2</v>
      </c>
      <c r="T1632" s="46">
        <v>0.108</v>
      </c>
      <c r="U1632" s="46">
        <v>7.0000000000000001E-3</v>
      </c>
      <c r="V1632" s="46">
        <v>1.4999999999999999E-2</v>
      </c>
      <c r="W1632" s="46">
        <v>6.0999999999999999E-2</v>
      </c>
      <c r="X1632" s="46">
        <v>8.2000000000000003E-2</v>
      </c>
      <c r="Y1632" s="46">
        <v>0</v>
      </c>
      <c r="Z1632" s="46">
        <v>3.0000000000000001E-3</v>
      </c>
      <c r="AA1632" s="46">
        <v>8.0000000000000002E-3</v>
      </c>
      <c r="AB1632" s="46">
        <v>1.7999999999999999E-2</v>
      </c>
      <c r="AC1632" s="46"/>
    </row>
    <row r="1633" spans="1:29" x14ac:dyDescent="0.25">
      <c r="A1633" s="98" t="s">
        <v>4110</v>
      </c>
      <c r="B1633" s="46" t="s">
        <v>162</v>
      </c>
      <c r="C1633" s="46">
        <v>0.5091324200913242</v>
      </c>
      <c r="D1633" s="46">
        <v>0.26940639269406391</v>
      </c>
      <c r="E1633" s="46">
        <v>0.11872146118721461</v>
      </c>
      <c r="F1633" s="46">
        <v>6.8493150684931503E-3</v>
      </c>
      <c r="G1633" s="46">
        <v>7.9908675799086754E-2</v>
      </c>
      <c r="H1633" s="46" t="s">
        <v>162</v>
      </c>
      <c r="I1633" s="46">
        <v>1.5981735159817351E-2</v>
      </c>
      <c r="J1633" s="46">
        <v>1</v>
      </c>
      <c r="K1633" s="98">
        <v>438</v>
      </c>
      <c r="L1633" s="98"/>
      <c r="M1633" s="98" t="s">
        <v>162</v>
      </c>
      <c r="N1633" s="98" t="s">
        <v>162</v>
      </c>
      <c r="O1633" s="46">
        <v>0.46200000000000002</v>
      </c>
      <c r="P1633" s="46">
        <v>0.55600000000000005</v>
      </c>
      <c r="Q1633" s="46">
        <v>0.23</v>
      </c>
      <c r="R1633" s="46">
        <v>0.313</v>
      </c>
      <c r="S1633" s="46">
        <v>9.1999999999999998E-2</v>
      </c>
      <c r="T1633" s="46">
        <v>0.152</v>
      </c>
      <c r="U1633" s="46">
        <v>2E-3</v>
      </c>
      <c r="V1633" s="46">
        <v>0.02</v>
      </c>
      <c r="W1633" s="46">
        <v>5.8000000000000003E-2</v>
      </c>
      <c r="X1633" s="46">
        <v>0.109</v>
      </c>
      <c r="Y1633" s="46" t="s">
        <v>162</v>
      </c>
      <c r="Z1633" s="46" t="s">
        <v>162</v>
      </c>
      <c r="AA1633" s="46">
        <v>8.0000000000000002E-3</v>
      </c>
      <c r="AB1633" s="46">
        <v>3.3000000000000002E-2</v>
      </c>
      <c r="AC1633" s="46"/>
    </row>
    <row r="1634" spans="1:29" x14ac:dyDescent="0.25">
      <c r="A1634" s="98" t="s">
        <v>4111</v>
      </c>
      <c r="B1634" s="46">
        <v>6.3281290523367395E-2</v>
      </c>
      <c r="C1634" s="46">
        <v>0.36365994086830228</v>
      </c>
      <c r="D1634" s="46">
        <v>0.22890191399968879</v>
      </c>
      <c r="E1634" s="46">
        <v>9.4973805695316146E-2</v>
      </c>
      <c r="F1634" s="46">
        <v>1.9191866798070438E-2</v>
      </c>
      <c r="G1634" s="46">
        <v>0.21277037190725659</v>
      </c>
      <c r="H1634" s="46">
        <v>1.0892681155661602E-3</v>
      </c>
      <c r="I1634" s="46">
        <v>1.6131542092432179E-2</v>
      </c>
      <c r="J1634" s="46">
        <v>0.99999999999999989</v>
      </c>
      <c r="K1634" s="98">
        <v>19279</v>
      </c>
      <c r="L1634" s="98"/>
      <c r="M1634" s="98">
        <v>0.06</v>
      </c>
      <c r="N1634" s="98">
        <v>6.7000000000000004E-2</v>
      </c>
      <c r="O1634" s="46">
        <v>0.35699999999999998</v>
      </c>
      <c r="P1634" s="46">
        <v>0.37</v>
      </c>
      <c r="Q1634" s="46">
        <v>0.223</v>
      </c>
      <c r="R1634" s="46">
        <v>0.23499999999999999</v>
      </c>
      <c r="S1634" s="46">
        <v>9.0999999999999998E-2</v>
      </c>
      <c r="T1634" s="46">
        <v>9.9000000000000005E-2</v>
      </c>
      <c r="U1634" s="46">
        <v>1.7000000000000001E-2</v>
      </c>
      <c r="V1634" s="46">
        <v>2.1000000000000001E-2</v>
      </c>
      <c r="W1634" s="46">
        <v>0.20699999999999999</v>
      </c>
      <c r="X1634" s="46">
        <v>0.219</v>
      </c>
      <c r="Y1634" s="46">
        <v>1E-3</v>
      </c>
      <c r="Z1634" s="46">
        <v>2E-3</v>
      </c>
      <c r="AA1634" s="46">
        <v>1.4E-2</v>
      </c>
      <c r="AB1634" s="46">
        <v>1.7999999999999999E-2</v>
      </c>
      <c r="AC1634" s="46"/>
    </row>
    <row r="1635" spans="1:29" x14ac:dyDescent="0.25">
      <c r="A1635" s="98" t="s">
        <v>4112</v>
      </c>
      <c r="B1635" s="46" t="s">
        <v>162</v>
      </c>
      <c r="C1635" s="46">
        <v>0.24716981132075472</v>
      </c>
      <c r="D1635" s="46">
        <v>0.30943396226415093</v>
      </c>
      <c r="E1635" s="46">
        <v>0.18867924528301888</v>
      </c>
      <c r="F1635" s="46">
        <v>7.5471698113207548E-3</v>
      </c>
      <c r="G1635" s="46">
        <v>0.23207547169811321</v>
      </c>
      <c r="H1635" s="46">
        <v>1.8867924528301887E-3</v>
      </c>
      <c r="I1635" s="46">
        <v>1.3207547169811321E-2</v>
      </c>
      <c r="J1635" s="46">
        <v>1</v>
      </c>
      <c r="K1635" s="98">
        <v>530</v>
      </c>
      <c r="L1635" s="98"/>
      <c r="M1635" s="98" t="s">
        <v>162</v>
      </c>
      <c r="N1635" s="98" t="s">
        <v>162</v>
      </c>
      <c r="O1635" s="46">
        <v>0.21199999999999999</v>
      </c>
      <c r="P1635" s="46">
        <v>0.28599999999999998</v>
      </c>
      <c r="Q1635" s="46">
        <v>0.27200000000000002</v>
      </c>
      <c r="R1635" s="46">
        <v>0.35</v>
      </c>
      <c r="S1635" s="46">
        <v>0.158</v>
      </c>
      <c r="T1635" s="46">
        <v>0.224</v>
      </c>
      <c r="U1635" s="46">
        <v>3.0000000000000001E-3</v>
      </c>
      <c r="V1635" s="46">
        <v>1.9E-2</v>
      </c>
      <c r="W1635" s="46">
        <v>0.19800000000000001</v>
      </c>
      <c r="X1635" s="46">
        <v>0.27</v>
      </c>
      <c r="Y1635" s="46">
        <v>0</v>
      </c>
      <c r="Z1635" s="46">
        <v>1.0999999999999999E-2</v>
      </c>
      <c r="AA1635" s="46">
        <v>6.0000000000000001E-3</v>
      </c>
      <c r="AB1635" s="46">
        <v>2.7E-2</v>
      </c>
      <c r="AC1635" s="46"/>
    </row>
    <row r="1636" spans="1:29" x14ac:dyDescent="0.25">
      <c r="A1636" s="98" t="s">
        <v>4113</v>
      </c>
      <c r="B1636" s="46" t="s">
        <v>162</v>
      </c>
      <c r="C1636" s="46">
        <v>0.34857849196538937</v>
      </c>
      <c r="D1636" s="46">
        <v>0.26081582200247216</v>
      </c>
      <c r="E1636" s="46">
        <v>0.11742892459826947</v>
      </c>
      <c r="F1636" s="46">
        <v>3.0902348578491966E-2</v>
      </c>
      <c r="G1636" s="46">
        <v>0.1965389369592089</v>
      </c>
      <c r="H1636" s="46">
        <v>7.4165636588380719E-3</v>
      </c>
      <c r="I1636" s="46">
        <v>3.8318912237330034E-2</v>
      </c>
      <c r="J1636" s="46">
        <v>0.99999999999999989</v>
      </c>
      <c r="K1636" s="98">
        <v>809</v>
      </c>
      <c r="L1636" s="98"/>
      <c r="M1636" s="98" t="s">
        <v>162</v>
      </c>
      <c r="N1636" s="98" t="s">
        <v>162</v>
      </c>
      <c r="O1636" s="46">
        <v>0.317</v>
      </c>
      <c r="P1636" s="46">
        <v>0.38200000000000001</v>
      </c>
      <c r="Q1636" s="46">
        <v>0.23200000000000001</v>
      </c>
      <c r="R1636" s="46">
        <v>0.29199999999999998</v>
      </c>
      <c r="S1636" s="46">
        <v>9.7000000000000003E-2</v>
      </c>
      <c r="T1636" s="46">
        <v>0.14099999999999999</v>
      </c>
      <c r="U1636" s="46">
        <v>2.1000000000000001E-2</v>
      </c>
      <c r="V1636" s="46">
        <v>4.4999999999999998E-2</v>
      </c>
      <c r="W1636" s="46">
        <v>0.17100000000000001</v>
      </c>
      <c r="X1636" s="46">
        <v>0.22500000000000001</v>
      </c>
      <c r="Y1636" s="46">
        <v>3.0000000000000001E-3</v>
      </c>
      <c r="Z1636" s="46">
        <v>1.6E-2</v>
      </c>
      <c r="AA1636" s="46">
        <v>2.7E-2</v>
      </c>
      <c r="AB1636" s="46">
        <v>5.3999999999999999E-2</v>
      </c>
      <c r="AC1636" s="46"/>
    </row>
    <row r="1637" spans="1:29" x14ac:dyDescent="0.25">
      <c r="A1637" s="98" t="s">
        <v>4114</v>
      </c>
      <c r="B1637" s="46" t="s">
        <v>162</v>
      </c>
      <c r="C1637" s="46">
        <v>8.8274044795783921E-2</v>
      </c>
      <c r="D1637" s="46">
        <v>0.21739130434782608</v>
      </c>
      <c r="E1637" s="46">
        <v>9.0909090909090912E-2</v>
      </c>
      <c r="F1637" s="46">
        <v>1.1857707509881422E-2</v>
      </c>
      <c r="G1637" s="46">
        <v>0.5322793148880105</v>
      </c>
      <c r="H1637" s="46">
        <v>2.1080368906455864E-2</v>
      </c>
      <c r="I1637" s="46">
        <v>3.8208168642951248E-2</v>
      </c>
      <c r="J1637" s="46">
        <v>0.99999999999999989</v>
      </c>
      <c r="K1637" s="98">
        <v>759</v>
      </c>
      <c r="L1637" s="98"/>
      <c r="M1637" s="98" t="s">
        <v>162</v>
      </c>
      <c r="N1637" s="98" t="s">
        <v>162</v>
      </c>
      <c r="O1637" s="46">
        <v>7.0000000000000007E-2</v>
      </c>
      <c r="P1637" s="46">
        <v>0.111</v>
      </c>
      <c r="Q1637" s="46">
        <v>0.19</v>
      </c>
      <c r="R1637" s="46">
        <v>0.248</v>
      </c>
      <c r="S1637" s="46">
        <v>7.1999999999999995E-2</v>
      </c>
      <c r="T1637" s="46">
        <v>0.113</v>
      </c>
      <c r="U1637" s="46">
        <v>6.0000000000000001E-3</v>
      </c>
      <c r="V1637" s="46">
        <v>2.1999999999999999E-2</v>
      </c>
      <c r="W1637" s="46">
        <v>0.497</v>
      </c>
      <c r="X1637" s="46">
        <v>0.56799999999999995</v>
      </c>
      <c r="Y1637" s="46">
        <v>1.2999999999999999E-2</v>
      </c>
      <c r="Z1637" s="46">
        <v>3.4000000000000002E-2</v>
      </c>
      <c r="AA1637" s="46">
        <v>2.7E-2</v>
      </c>
      <c r="AB1637" s="46">
        <v>5.3999999999999999E-2</v>
      </c>
      <c r="AC1637" s="46"/>
    </row>
    <row r="1638" spans="1:29" x14ac:dyDescent="0.25">
      <c r="A1638" s="98" t="s">
        <v>4115</v>
      </c>
      <c r="B1638" s="46">
        <v>0.48311390955924444</v>
      </c>
      <c r="C1638" s="46">
        <v>5.7240984544934168E-4</v>
      </c>
      <c r="D1638" s="46">
        <v>0.2289639381797367</v>
      </c>
      <c r="E1638" s="46">
        <v>0.18832283915283343</v>
      </c>
      <c r="F1638" s="46">
        <v>5.7240984544934172E-3</v>
      </c>
      <c r="G1638" s="46">
        <v>6.868918145392101E-3</v>
      </c>
      <c r="H1638" s="46" t="s">
        <v>162</v>
      </c>
      <c r="I1638" s="46">
        <v>8.6433886662850595E-2</v>
      </c>
      <c r="J1638" s="46">
        <v>1</v>
      </c>
      <c r="K1638" s="98">
        <v>1747</v>
      </c>
      <c r="L1638" s="98"/>
      <c r="M1638" s="98">
        <v>0.46</v>
      </c>
      <c r="N1638" s="98">
        <v>0.50700000000000001</v>
      </c>
      <c r="O1638" s="46">
        <v>0</v>
      </c>
      <c r="P1638" s="46">
        <v>3.0000000000000001E-3</v>
      </c>
      <c r="Q1638" s="46">
        <v>0.21</v>
      </c>
      <c r="R1638" s="46">
        <v>0.249</v>
      </c>
      <c r="S1638" s="46">
        <v>0.17100000000000001</v>
      </c>
      <c r="T1638" s="46">
        <v>0.20699999999999999</v>
      </c>
      <c r="U1638" s="46">
        <v>3.0000000000000001E-3</v>
      </c>
      <c r="V1638" s="46">
        <v>1.0999999999999999E-2</v>
      </c>
      <c r="W1638" s="46">
        <v>4.0000000000000001E-3</v>
      </c>
      <c r="X1638" s="46">
        <v>1.2E-2</v>
      </c>
      <c r="Y1638" s="46" t="s">
        <v>162</v>
      </c>
      <c r="Z1638" s="46" t="s">
        <v>162</v>
      </c>
      <c r="AA1638" s="46">
        <v>7.3999999999999996E-2</v>
      </c>
      <c r="AB1638" s="46">
        <v>0.10100000000000001</v>
      </c>
      <c r="AC1638" s="46"/>
    </row>
    <row r="1639" spans="1:29" x14ac:dyDescent="0.25">
      <c r="A1639" s="98" t="s">
        <v>4116</v>
      </c>
      <c r="B1639" s="46">
        <v>0.11074489123269611</v>
      </c>
      <c r="C1639" s="46">
        <v>0.24456163480553725</v>
      </c>
      <c r="D1639" s="46">
        <v>0.26367831245880025</v>
      </c>
      <c r="E1639" s="46">
        <v>6.9874752801582077E-2</v>
      </c>
      <c r="F1639" s="46">
        <v>3.3618984838497033E-2</v>
      </c>
      <c r="G1639" s="46">
        <v>0.22676334871456821</v>
      </c>
      <c r="H1639" s="46">
        <v>1.0876730388925511E-2</v>
      </c>
      <c r="I1639" s="46">
        <v>3.988134475939354E-2</v>
      </c>
      <c r="J1639" s="46">
        <v>0.99999999999999989</v>
      </c>
      <c r="K1639" s="98">
        <v>3034</v>
      </c>
      <c r="L1639" s="98"/>
      <c r="M1639" s="98">
        <v>0.1</v>
      </c>
      <c r="N1639" s="98">
        <v>0.122</v>
      </c>
      <c r="O1639" s="46">
        <v>0.23</v>
      </c>
      <c r="P1639" s="46">
        <v>0.26</v>
      </c>
      <c r="Q1639" s="46">
        <v>0.248</v>
      </c>
      <c r="R1639" s="46">
        <v>0.28000000000000003</v>
      </c>
      <c r="S1639" s="46">
        <v>6.0999999999999999E-2</v>
      </c>
      <c r="T1639" s="46">
        <v>0.08</v>
      </c>
      <c r="U1639" s="46">
        <v>2.8000000000000001E-2</v>
      </c>
      <c r="V1639" s="46">
        <v>4.1000000000000002E-2</v>
      </c>
      <c r="W1639" s="46">
        <v>0.21199999999999999</v>
      </c>
      <c r="X1639" s="46">
        <v>0.24199999999999999</v>
      </c>
      <c r="Y1639" s="46">
        <v>8.0000000000000002E-3</v>
      </c>
      <c r="Z1639" s="46">
        <v>1.4999999999999999E-2</v>
      </c>
      <c r="AA1639" s="46">
        <v>3.3000000000000002E-2</v>
      </c>
      <c r="AB1639" s="46">
        <v>4.7E-2</v>
      </c>
      <c r="AC1639" s="46"/>
    </row>
    <row r="1640" spans="1:29" x14ac:dyDescent="0.25">
      <c r="A1640" s="98" t="s">
        <v>4117</v>
      </c>
      <c r="B1640" s="46">
        <v>0.30688542227003768</v>
      </c>
      <c r="C1640" s="46">
        <v>0.47633136094674555</v>
      </c>
      <c r="D1640" s="46">
        <v>0.114308768154922</v>
      </c>
      <c r="E1640" s="46">
        <v>1.64066702528241E-2</v>
      </c>
      <c r="F1640" s="46">
        <v>2.1516944593867669E-3</v>
      </c>
      <c r="G1640" s="46">
        <v>3.6847767616998386E-2</v>
      </c>
      <c r="H1640" s="46">
        <v>4.5723507261968797E-3</v>
      </c>
      <c r="I1640" s="46">
        <v>4.249596557288865E-2</v>
      </c>
      <c r="J1640" s="46">
        <v>1</v>
      </c>
      <c r="K1640" s="98">
        <v>3718</v>
      </c>
      <c r="L1640" s="98"/>
      <c r="M1640" s="98">
        <v>0.29199999999999998</v>
      </c>
      <c r="N1640" s="98">
        <v>0.32200000000000001</v>
      </c>
      <c r="O1640" s="46">
        <v>0.46</v>
      </c>
      <c r="P1640" s="46">
        <v>0.49199999999999999</v>
      </c>
      <c r="Q1640" s="46">
        <v>0.104</v>
      </c>
      <c r="R1640" s="46">
        <v>0.125</v>
      </c>
      <c r="S1640" s="46">
        <v>1.2999999999999999E-2</v>
      </c>
      <c r="T1640" s="46">
        <v>2.1000000000000001E-2</v>
      </c>
      <c r="U1640" s="46">
        <v>1E-3</v>
      </c>
      <c r="V1640" s="46">
        <v>4.0000000000000001E-3</v>
      </c>
      <c r="W1640" s="46">
        <v>3.1E-2</v>
      </c>
      <c r="X1640" s="46">
        <v>4.2999999999999997E-2</v>
      </c>
      <c r="Y1640" s="46">
        <v>3.0000000000000001E-3</v>
      </c>
      <c r="Z1640" s="46">
        <v>7.0000000000000001E-3</v>
      </c>
      <c r="AA1640" s="46">
        <v>3.5999999999999997E-2</v>
      </c>
      <c r="AB1640" s="46">
        <v>4.9000000000000002E-2</v>
      </c>
      <c r="AC1640" s="46"/>
    </row>
    <row r="1641" spans="1:29" x14ac:dyDescent="0.25">
      <c r="A1641" s="98" t="s">
        <v>4118</v>
      </c>
      <c r="B1641" s="46" t="s">
        <v>162</v>
      </c>
      <c r="C1641" s="46">
        <v>0.26178418387222441</v>
      </c>
      <c r="D1641" s="46">
        <v>0.2329567588624854</v>
      </c>
      <c r="E1641" s="46">
        <v>9.1156992598363851E-2</v>
      </c>
      <c r="F1641" s="46">
        <v>2.4152707440592131E-2</v>
      </c>
      <c r="G1641" s="46">
        <v>0.34592910011686795</v>
      </c>
      <c r="H1641" s="46">
        <v>1.090767432800935E-2</v>
      </c>
      <c r="I1641" s="46">
        <v>3.3112582781456956E-2</v>
      </c>
      <c r="J1641" s="46">
        <v>1</v>
      </c>
      <c r="K1641" s="98">
        <v>2567</v>
      </c>
      <c r="L1641" s="98"/>
      <c r="M1641" s="98" t="s">
        <v>162</v>
      </c>
      <c r="N1641" s="98" t="s">
        <v>162</v>
      </c>
      <c r="O1641" s="46">
        <v>0.245</v>
      </c>
      <c r="P1641" s="46">
        <v>0.27900000000000003</v>
      </c>
      <c r="Q1641" s="46">
        <v>0.217</v>
      </c>
      <c r="R1641" s="46">
        <v>0.25</v>
      </c>
      <c r="S1641" s="46">
        <v>8.1000000000000003E-2</v>
      </c>
      <c r="T1641" s="46">
        <v>0.10299999999999999</v>
      </c>
      <c r="U1641" s="46">
        <v>1.9E-2</v>
      </c>
      <c r="V1641" s="46">
        <v>3.1E-2</v>
      </c>
      <c r="W1641" s="46">
        <v>0.32800000000000001</v>
      </c>
      <c r="X1641" s="46">
        <v>0.36499999999999999</v>
      </c>
      <c r="Y1641" s="46">
        <v>8.0000000000000002E-3</v>
      </c>
      <c r="Z1641" s="46">
        <v>1.6E-2</v>
      </c>
      <c r="AA1641" s="46">
        <v>2.7E-2</v>
      </c>
      <c r="AB1641" s="46">
        <v>4.1000000000000002E-2</v>
      </c>
      <c r="AC1641" s="46"/>
    </row>
    <row r="1642" spans="1:29" x14ac:dyDescent="0.25">
      <c r="A1642" s="98" t="s">
        <v>4119</v>
      </c>
      <c r="B1642" s="46" t="s">
        <v>162</v>
      </c>
      <c r="C1642" s="46">
        <v>0.48856358645928638</v>
      </c>
      <c r="D1642" s="46">
        <v>0.3119853613906679</v>
      </c>
      <c r="E1642" s="46">
        <v>6.3129002744739246E-2</v>
      </c>
      <c r="F1642" s="46">
        <v>3.6596523330283625E-3</v>
      </c>
      <c r="G1642" s="46">
        <v>2.92772186642269E-2</v>
      </c>
      <c r="H1642" s="46">
        <v>9.1491308325709062E-4</v>
      </c>
      <c r="I1642" s="46">
        <v>0.10247026532479414</v>
      </c>
      <c r="J1642" s="46">
        <v>1</v>
      </c>
      <c r="K1642" s="98">
        <v>1093</v>
      </c>
      <c r="L1642" s="98"/>
      <c r="M1642" s="98" t="s">
        <v>162</v>
      </c>
      <c r="N1642" s="98" t="s">
        <v>162</v>
      </c>
      <c r="O1642" s="46">
        <v>0.45900000000000002</v>
      </c>
      <c r="P1642" s="46">
        <v>0.51800000000000002</v>
      </c>
      <c r="Q1642" s="46">
        <v>0.28499999999999998</v>
      </c>
      <c r="R1642" s="46">
        <v>0.34</v>
      </c>
      <c r="S1642" s="46">
        <v>0.05</v>
      </c>
      <c r="T1642" s="46">
        <v>7.9000000000000001E-2</v>
      </c>
      <c r="U1642" s="46">
        <v>1E-3</v>
      </c>
      <c r="V1642" s="46">
        <v>8.9999999999999993E-3</v>
      </c>
      <c r="W1642" s="46">
        <v>2.1000000000000001E-2</v>
      </c>
      <c r="X1642" s="46">
        <v>4.1000000000000002E-2</v>
      </c>
      <c r="Y1642" s="46">
        <v>0</v>
      </c>
      <c r="Z1642" s="46">
        <v>5.0000000000000001E-3</v>
      </c>
      <c r="AA1642" s="46">
        <v>8.5999999999999993E-2</v>
      </c>
      <c r="AB1642" s="46">
        <v>0.122</v>
      </c>
      <c r="AC1642" s="46"/>
    </row>
    <row r="1643" spans="1:29" x14ac:dyDescent="0.25">
      <c r="A1643" s="98" t="s">
        <v>4120</v>
      </c>
      <c r="B1643" s="46" t="s">
        <v>162</v>
      </c>
      <c r="C1643" s="46">
        <v>0.20549450549450549</v>
      </c>
      <c r="D1643" s="46">
        <v>0.34835164835164834</v>
      </c>
      <c r="E1643" s="46">
        <v>0.1076923076923077</v>
      </c>
      <c r="F1643" s="46">
        <v>1.2087912087912088E-2</v>
      </c>
      <c r="G1643" s="46">
        <v>0.27802197802197803</v>
      </c>
      <c r="H1643" s="46">
        <v>2.1978021978021978E-3</v>
      </c>
      <c r="I1643" s="46">
        <v>4.6153846153846156E-2</v>
      </c>
      <c r="J1643" s="46">
        <v>1</v>
      </c>
      <c r="K1643" s="98">
        <v>910</v>
      </c>
      <c r="L1643" s="98"/>
      <c r="M1643" s="98" t="s">
        <v>162</v>
      </c>
      <c r="N1643" s="98" t="s">
        <v>162</v>
      </c>
      <c r="O1643" s="46">
        <v>0.18099999999999999</v>
      </c>
      <c r="P1643" s="46">
        <v>0.23300000000000001</v>
      </c>
      <c r="Q1643" s="46">
        <v>0.318</v>
      </c>
      <c r="R1643" s="46">
        <v>0.38</v>
      </c>
      <c r="S1643" s="46">
        <v>8.8999999999999996E-2</v>
      </c>
      <c r="T1643" s="46">
        <v>0.13</v>
      </c>
      <c r="U1643" s="46">
        <v>7.0000000000000001E-3</v>
      </c>
      <c r="V1643" s="46">
        <v>2.1999999999999999E-2</v>
      </c>
      <c r="W1643" s="46">
        <v>0.25</v>
      </c>
      <c r="X1643" s="46">
        <v>0.308</v>
      </c>
      <c r="Y1643" s="46">
        <v>1E-3</v>
      </c>
      <c r="Z1643" s="46">
        <v>8.0000000000000002E-3</v>
      </c>
      <c r="AA1643" s="46">
        <v>3.4000000000000002E-2</v>
      </c>
      <c r="AB1643" s="46">
        <v>6.2E-2</v>
      </c>
      <c r="AC1643" s="46"/>
    </row>
    <row r="1644" spans="1:29" x14ac:dyDescent="0.25">
      <c r="A1644" s="98" t="s">
        <v>4121</v>
      </c>
      <c r="B1644" s="46" t="s">
        <v>162</v>
      </c>
      <c r="C1644" s="46">
        <v>0.3984375</v>
      </c>
      <c r="D1644" s="46">
        <v>0.16562499999999999</v>
      </c>
      <c r="E1644" s="46">
        <v>6.5625000000000003E-2</v>
      </c>
      <c r="F1644" s="46">
        <v>0.11093749999999999</v>
      </c>
      <c r="G1644" s="46">
        <v>0.2109375</v>
      </c>
      <c r="H1644" s="46">
        <v>6.2500000000000003E-3</v>
      </c>
      <c r="I1644" s="46">
        <v>4.2187500000000003E-2</v>
      </c>
      <c r="J1644" s="46">
        <v>1</v>
      </c>
      <c r="K1644" s="98">
        <v>640</v>
      </c>
      <c r="L1644" s="98"/>
      <c r="M1644" s="98" t="s">
        <v>162</v>
      </c>
      <c r="N1644" s="98" t="s">
        <v>162</v>
      </c>
      <c r="O1644" s="46">
        <v>0.36099999999999999</v>
      </c>
      <c r="P1644" s="46">
        <v>0.437</v>
      </c>
      <c r="Q1644" s="46">
        <v>0.13900000000000001</v>
      </c>
      <c r="R1644" s="46">
        <v>0.19600000000000001</v>
      </c>
      <c r="S1644" s="46">
        <v>4.9000000000000002E-2</v>
      </c>
      <c r="T1644" s="46">
        <v>8.7999999999999995E-2</v>
      </c>
      <c r="U1644" s="46">
        <v>8.8999999999999996E-2</v>
      </c>
      <c r="V1644" s="46">
        <v>0.13800000000000001</v>
      </c>
      <c r="W1644" s="46">
        <v>0.18099999999999999</v>
      </c>
      <c r="X1644" s="46">
        <v>0.24399999999999999</v>
      </c>
      <c r="Y1644" s="46">
        <v>2E-3</v>
      </c>
      <c r="Z1644" s="46">
        <v>1.6E-2</v>
      </c>
      <c r="AA1644" s="46">
        <v>2.9000000000000001E-2</v>
      </c>
      <c r="AB1644" s="46">
        <v>6.0999999999999999E-2</v>
      </c>
      <c r="AC1644" s="46"/>
    </row>
    <row r="1645" spans="1:29" x14ac:dyDescent="0.25">
      <c r="A1645" s="98" t="s">
        <v>4122</v>
      </c>
      <c r="B1645" s="46" t="s">
        <v>162</v>
      </c>
      <c r="C1645" s="46">
        <v>0.15731874145006841</v>
      </c>
      <c r="D1645" s="46">
        <v>0.18331053351573187</v>
      </c>
      <c r="E1645" s="46">
        <v>0.11080711354309165</v>
      </c>
      <c r="F1645" s="46">
        <v>2.3255813953488372E-2</v>
      </c>
      <c r="G1645" s="46">
        <v>0.46238030095759236</v>
      </c>
      <c r="H1645" s="46">
        <v>1.3679890560875513E-2</v>
      </c>
      <c r="I1645" s="46">
        <v>4.9247606019151846E-2</v>
      </c>
      <c r="J1645" s="46">
        <v>1</v>
      </c>
      <c r="K1645" s="98">
        <v>731</v>
      </c>
      <c r="L1645" s="98"/>
      <c r="M1645" s="98" t="s">
        <v>162</v>
      </c>
      <c r="N1645" s="98" t="s">
        <v>162</v>
      </c>
      <c r="O1645" s="46">
        <v>0.13300000000000001</v>
      </c>
      <c r="P1645" s="46">
        <v>0.185</v>
      </c>
      <c r="Q1645" s="46">
        <v>0.157</v>
      </c>
      <c r="R1645" s="46">
        <v>0.21299999999999999</v>
      </c>
      <c r="S1645" s="46">
        <v>0.09</v>
      </c>
      <c r="T1645" s="46">
        <v>0.13600000000000001</v>
      </c>
      <c r="U1645" s="46">
        <v>1.4999999999999999E-2</v>
      </c>
      <c r="V1645" s="46">
        <v>3.6999999999999998E-2</v>
      </c>
      <c r="W1645" s="46">
        <v>0.42699999999999999</v>
      </c>
      <c r="X1645" s="46">
        <v>0.499</v>
      </c>
      <c r="Y1645" s="46">
        <v>7.0000000000000001E-3</v>
      </c>
      <c r="Z1645" s="46">
        <v>2.5000000000000001E-2</v>
      </c>
      <c r="AA1645" s="46">
        <v>3.5999999999999997E-2</v>
      </c>
      <c r="AB1645" s="46">
        <v>6.7000000000000004E-2</v>
      </c>
      <c r="AC1645" s="46"/>
    </row>
    <row r="1646" spans="1:29" x14ac:dyDescent="0.25">
      <c r="A1646" s="98" t="s">
        <v>4123</v>
      </c>
      <c r="B1646" s="46" t="s">
        <v>162</v>
      </c>
      <c r="C1646" s="46">
        <v>0.29990939293264873</v>
      </c>
      <c r="D1646" s="46">
        <v>0.47327091513138025</v>
      </c>
      <c r="E1646" s="46">
        <v>8.3358501963153128E-2</v>
      </c>
      <c r="F1646" s="46">
        <v>1.0872848082150407E-2</v>
      </c>
      <c r="G1646" s="46">
        <v>7.399577167019028E-2</v>
      </c>
      <c r="H1646" s="46">
        <v>3.9263062518876471E-3</v>
      </c>
      <c r="I1646" s="46">
        <v>5.4666263968589549E-2</v>
      </c>
      <c r="J1646" s="46">
        <v>0.99999999999999989</v>
      </c>
      <c r="K1646" s="98">
        <v>3311</v>
      </c>
      <c r="L1646" s="98"/>
      <c r="M1646" s="98" t="s">
        <v>162</v>
      </c>
      <c r="N1646" s="98" t="s">
        <v>162</v>
      </c>
      <c r="O1646" s="46">
        <v>0.28499999999999998</v>
      </c>
      <c r="P1646" s="46">
        <v>0.316</v>
      </c>
      <c r="Q1646" s="46">
        <v>0.45600000000000002</v>
      </c>
      <c r="R1646" s="46">
        <v>0.49</v>
      </c>
      <c r="S1646" s="46">
        <v>7.3999999999999996E-2</v>
      </c>
      <c r="T1646" s="46">
        <v>9.2999999999999999E-2</v>
      </c>
      <c r="U1646" s="46">
        <v>8.0000000000000002E-3</v>
      </c>
      <c r="V1646" s="46">
        <v>1.4999999999999999E-2</v>
      </c>
      <c r="W1646" s="46">
        <v>6.6000000000000003E-2</v>
      </c>
      <c r="X1646" s="46">
        <v>8.3000000000000004E-2</v>
      </c>
      <c r="Y1646" s="46">
        <v>2E-3</v>
      </c>
      <c r="Z1646" s="46">
        <v>7.0000000000000001E-3</v>
      </c>
      <c r="AA1646" s="46">
        <v>4.7E-2</v>
      </c>
      <c r="AB1646" s="46">
        <v>6.3E-2</v>
      </c>
      <c r="AC1646" s="46"/>
    </row>
    <row r="1647" spans="1:29" x14ac:dyDescent="0.25">
      <c r="A1647" s="98" t="s">
        <v>4124</v>
      </c>
      <c r="B1647" s="46" t="s">
        <v>162</v>
      </c>
      <c r="C1647" s="46">
        <v>0.46572934973637964</v>
      </c>
      <c r="D1647" s="46">
        <v>0.30228471001757468</v>
      </c>
      <c r="E1647" s="46">
        <v>5.9753954305799648E-2</v>
      </c>
      <c r="F1647" s="46">
        <v>1.7574692442882251E-2</v>
      </c>
      <c r="G1647" s="46">
        <v>8.43585237258348E-2</v>
      </c>
      <c r="H1647" s="46">
        <v>1.2302284710017574E-2</v>
      </c>
      <c r="I1647" s="46">
        <v>5.7996485061511421E-2</v>
      </c>
      <c r="J1647" s="46">
        <v>1</v>
      </c>
      <c r="K1647" s="98">
        <v>569</v>
      </c>
      <c r="L1647" s="98"/>
      <c r="M1647" s="98" t="s">
        <v>162</v>
      </c>
      <c r="N1647" s="98" t="s">
        <v>162</v>
      </c>
      <c r="O1647" s="46">
        <v>0.42499999999999999</v>
      </c>
      <c r="P1647" s="46">
        <v>0.50700000000000001</v>
      </c>
      <c r="Q1647" s="46">
        <v>0.26600000000000001</v>
      </c>
      <c r="R1647" s="46">
        <v>0.34100000000000003</v>
      </c>
      <c r="S1647" s="46">
        <v>4.2999999999999997E-2</v>
      </c>
      <c r="T1647" s="46">
        <v>8.2000000000000003E-2</v>
      </c>
      <c r="U1647" s="46">
        <v>0.01</v>
      </c>
      <c r="V1647" s="46">
        <v>3.2000000000000001E-2</v>
      </c>
      <c r="W1647" s="46">
        <v>6.4000000000000001E-2</v>
      </c>
      <c r="X1647" s="46">
        <v>0.11</v>
      </c>
      <c r="Y1647" s="46">
        <v>6.0000000000000001E-3</v>
      </c>
      <c r="Z1647" s="46">
        <v>2.5000000000000001E-2</v>
      </c>
      <c r="AA1647" s="46">
        <v>4.2000000000000003E-2</v>
      </c>
      <c r="AB1647" s="46">
        <v>0.08</v>
      </c>
      <c r="AC1647" s="46"/>
    </row>
    <row r="1648" spans="1:29" x14ac:dyDescent="0.25">
      <c r="A1648" s="98" t="s">
        <v>4125</v>
      </c>
      <c r="B1648" s="46">
        <v>6.41926201760325E-2</v>
      </c>
      <c r="C1648" s="46">
        <v>0.29608158429248477</v>
      </c>
      <c r="D1648" s="46">
        <v>0.27522004062288424</v>
      </c>
      <c r="E1648" s="46">
        <v>8.6323628977657413E-2</v>
      </c>
      <c r="F1648" s="46">
        <v>2.103080568720379E-2</v>
      </c>
      <c r="G1648" s="46">
        <v>0.20260663507109006</v>
      </c>
      <c r="H1648" s="46">
        <v>7.74373730534868E-3</v>
      </c>
      <c r="I1648" s="46">
        <v>4.6800947867298576E-2</v>
      </c>
      <c r="J1648" s="46">
        <v>1</v>
      </c>
      <c r="K1648" s="98">
        <v>23632</v>
      </c>
      <c r="L1648" s="98"/>
      <c r="M1648" s="98">
        <v>6.0999999999999999E-2</v>
      </c>
      <c r="N1648" s="98">
        <v>6.7000000000000004E-2</v>
      </c>
      <c r="O1648" s="46">
        <v>0.28999999999999998</v>
      </c>
      <c r="P1648" s="46">
        <v>0.30199999999999999</v>
      </c>
      <c r="Q1648" s="46">
        <v>0.27</v>
      </c>
      <c r="R1648" s="46">
        <v>0.28100000000000003</v>
      </c>
      <c r="S1648" s="46">
        <v>8.3000000000000004E-2</v>
      </c>
      <c r="T1648" s="46">
        <v>0.09</v>
      </c>
      <c r="U1648" s="46">
        <v>1.9E-2</v>
      </c>
      <c r="V1648" s="46">
        <v>2.3E-2</v>
      </c>
      <c r="W1648" s="46">
        <v>0.19800000000000001</v>
      </c>
      <c r="X1648" s="46">
        <v>0.20799999999999999</v>
      </c>
      <c r="Y1648" s="46">
        <v>7.0000000000000001E-3</v>
      </c>
      <c r="Z1648" s="46">
        <v>8.9999999999999993E-3</v>
      </c>
      <c r="AA1648" s="46">
        <v>4.3999999999999997E-2</v>
      </c>
      <c r="AB1648" s="46">
        <v>0.05</v>
      </c>
      <c r="AC1648" s="46"/>
    </row>
    <row r="1649" spans="1:29" x14ac:dyDescent="0.25">
      <c r="A1649" s="98" t="s">
        <v>4126</v>
      </c>
      <c r="B1649" s="46" t="s">
        <v>162</v>
      </c>
      <c r="C1649" s="46">
        <v>0.23666666666666666</v>
      </c>
      <c r="D1649" s="46">
        <v>0.30833333333333335</v>
      </c>
      <c r="E1649" s="46">
        <v>0.17499999999999999</v>
      </c>
      <c r="F1649" s="46">
        <v>0.02</v>
      </c>
      <c r="G1649" s="46">
        <v>0.215</v>
      </c>
      <c r="H1649" s="46">
        <v>8.3333333333333332E-3</v>
      </c>
      <c r="I1649" s="46">
        <v>3.6666666666666667E-2</v>
      </c>
      <c r="J1649" s="46">
        <v>0.99999999999999989</v>
      </c>
      <c r="K1649" s="98">
        <v>600</v>
      </c>
      <c r="L1649" s="98"/>
      <c r="M1649" s="98" t="s">
        <v>162</v>
      </c>
      <c r="N1649" s="98" t="s">
        <v>162</v>
      </c>
      <c r="O1649" s="46">
        <v>0.20399999999999999</v>
      </c>
      <c r="P1649" s="46">
        <v>0.27200000000000002</v>
      </c>
      <c r="Q1649" s="46">
        <v>0.27300000000000002</v>
      </c>
      <c r="R1649" s="46">
        <v>0.34599999999999997</v>
      </c>
      <c r="S1649" s="46">
        <v>0.14699999999999999</v>
      </c>
      <c r="T1649" s="46">
        <v>0.20699999999999999</v>
      </c>
      <c r="U1649" s="46">
        <v>1.0999999999999999E-2</v>
      </c>
      <c r="V1649" s="46">
        <v>3.5000000000000003E-2</v>
      </c>
      <c r="W1649" s="46">
        <v>0.184</v>
      </c>
      <c r="X1649" s="46">
        <v>0.25</v>
      </c>
      <c r="Y1649" s="46">
        <v>4.0000000000000001E-3</v>
      </c>
      <c r="Z1649" s="46">
        <v>1.9E-2</v>
      </c>
      <c r="AA1649" s="46">
        <v>2.4E-2</v>
      </c>
      <c r="AB1649" s="46">
        <v>5.5E-2</v>
      </c>
      <c r="AC1649" s="46"/>
    </row>
    <row r="1650" spans="1:29" x14ac:dyDescent="0.25">
      <c r="A1650" s="98" t="s">
        <v>4127</v>
      </c>
      <c r="B1650" s="46" t="s">
        <v>162</v>
      </c>
      <c r="C1650" s="46">
        <v>0.45006016847172081</v>
      </c>
      <c r="D1650" s="46">
        <v>0.20818291215403129</v>
      </c>
      <c r="E1650" s="46">
        <v>0.12876052948255115</v>
      </c>
      <c r="F1650" s="46">
        <v>2.1660649819494584E-2</v>
      </c>
      <c r="G1650" s="46">
        <v>0.16486161251504211</v>
      </c>
      <c r="H1650" s="46">
        <v>3.6101083032490976E-3</v>
      </c>
      <c r="I1650" s="46">
        <v>2.2864019253910951E-2</v>
      </c>
      <c r="J1650" s="46">
        <v>1</v>
      </c>
      <c r="K1650" s="98">
        <v>831</v>
      </c>
      <c r="L1650" s="98"/>
      <c r="M1650" s="98" t="s">
        <v>162</v>
      </c>
      <c r="N1650" s="98" t="s">
        <v>162</v>
      </c>
      <c r="O1650" s="46">
        <v>0.41699999999999998</v>
      </c>
      <c r="P1650" s="46">
        <v>0.48399999999999999</v>
      </c>
      <c r="Q1650" s="46">
        <v>0.182</v>
      </c>
      <c r="R1650" s="46">
        <v>0.23699999999999999</v>
      </c>
      <c r="S1650" s="46">
        <v>0.108</v>
      </c>
      <c r="T1650" s="46">
        <v>0.153</v>
      </c>
      <c r="U1650" s="46">
        <v>1.4E-2</v>
      </c>
      <c r="V1650" s="46">
        <v>3.4000000000000002E-2</v>
      </c>
      <c r="W1650" s="46">
        <v>0.14099999999999999</v>
      </c>
      <c r="X1650" s="46">
        <v>0.192</v>
      </c>
      <c r="Y1650" s="46">
        <v>1E-3</v>
      </c>
      <c r="Z1650" s="46">
        <v>1.0999999999999999E-2</v>
      </c>
      <c r="AA1650" s="46">
        <v>1.4999999999999999E-2</v>
      </c>
      <c r="AB1650" s="46">
        <v>3.5000000000000003E-2</v>
      </c>
      <c r="AC1650" s="46"/>
    </row>
    <row r="1651" spans="1:29" x14ac:dyDescent="0.25">
      <c r="A1651" s="98" t="s">
        <v>4128</v>
      </c>
      <c r="B1651" s="46" t="s">
        <v>162</v>
      </c>
      <c r="C1651" s="46">
        <v>8.1439393939393936E-2</v>
      </c>
      <c r="D1651" s="46">
        <v>0.23106060606060605</v>
      </c>
      <c r="E1651" s="46">
        <v>6.25E-2</v>
      </c>
      <c r="F1651" s="46">
        <v>2.0833333333333332E-2</v>
      </c>
      <c r="G1651" s="46">
        <v>0.52272727272727271</v>
      </c>
      <c r="H1651" s="46">
        <v>3.5984848484848488E-2</v>
      </c>
      <c r="I1651" s="46">
        <v>4.5454545454545456E-2</v>
      </c>
      <c r="J1651" s="46">
        <v>0.99999999999999989</v>
      </c>
      <c r="K1651" s="98">
        <v>528</v>
      </c>
      <c r="L1651" s="98"/>
      <c r="M1651" s="98" t="s">
        <v>162</v>
      </c>
      <c r="N1651" s="98" t="s">
        <v>162</v>
      </c>
      <c r="O1651" s="46">
        <v>6.0999999999999999E-2</v>
      </c>
      <c r="P1651" s="46">
        <v>0.108</v>
      </c>
      <c r="Q1651" s="46">
        <v>0.19700000000000001</v>
      </c>
      <c r="R1651" s="46">
        <v>0.26900000000000002</v>
      </c>
      <c r="S1651" s="46">
        <v>4.4999999999999998E-2</v>
      </c>
      <c r="T1651" s="46">
        <v>8.5999999999999993E-2</v>
      </c>
      <c r="U1651" s="46">
        <v>1.2E-2</v>
      </c>
      <c r="V1651" s="46">
        <v>3.6999999999999998E-2</v>
      </c>
      <c r="W1651" s="46">
        <v>0.48</v>
      </c>
      <c r="X1651" s="46">
        <v>0.56499999999999995</v>
      </c>
      <c r="Y1651" s="46">
        <v>2.3E-2</v>
      </c>
      <c r="Z1651" s="46">
        <v>5.6000000000000001E-2</v>
      </c>
      <c r="AA1651" s="46">
        <v>3.1E-2</v>
      </c>
      <c r="AB1651" s="46">
        <v>6.7000000000000004E-2</v>
      </c>
      <c r="AC1651" s="46"/>
    </row>
    <row r="1652" spans="1:29" x14ac:dyDescent="0.25">
      <c r="A1652" s="98" t="s">
        <v>4129</v>
      </c>
      <c r="B1652" s="46">
        <v>0.24299516908212559</v>
      </c>
      <c r="C1652" s="46">
        <v>2.4154589371980675E-3</v>
      </c>
      <c r="D1652" s="46">
        <v>0.51787439613526565</v>
      </c>
      <c r="E1652" s="46">
        <v>0.22173913043478261</v>
      </c>
      <c r="F1652" s="46">
        <v>1.4492753623188406E-3</v>
      </c>
      <c r="G1652" s="46">
        <v>5.3140096618357491E-3</v>
      </c>
      <c r="H1652" s="46" t="s">
        <v>162</v>
      </c>
      <c r="I1652" s="46">
        <v>8.2125603864734303E-3</v>
      </c>
      <c r="J1652" s="46">
        <v>0.99999999999999989</v>
      </c>
      <c r="K1652" s="98">
        <v>2070</v>
      </c>
      <c r="L1652" s="98"/>
      <c r="M1652" s="98">
        <v>0.22500000000000001</v>
      </c>
      <c r="N1652" s="98">
        <v>0.26200000000000001</v>
      </c>
      <c r="O1652" s="46">
        <v>1E-3</v>
      </c>
      <c r="P1652" s="46">
        <v>6.0000000000000001E-3</v>
      </c>
      <c r="Q1652" s="46">
        <v>0.496</v>
      </c>
      <c r="R1652" s="46">
        <v>0.53900000000000003</v>
      </c>
      <c r="S1652" s="46">
        <v>0.20399999999999999</v>
      </c>
      <c r="T1652" s="46">
        <v>0.24</v>
      </c>
      <c r="U1652" s="46">
        <v>0</v>
      </c>
      <c r="V1652" s="46">
        <v>4.0000000000000001E-3</v>
      </c>
      <c r="W1652" s="46">
        <v>3.0000000000000001E-3</v>
      </c>
      <c r="X1652" s="46">
        <v>8.9999999999999993E-3</v>
      </c>
      <c r="Y1652" s="46" t="s">
        <v>162</v>
      </c>
      <c r="Z1652" s="46" t="s">
        <v>162</v>
      </c>
      <c r="AA1652" s="46">
        <v>5.0000000000000001E-3</v>
      </c>
      <c r="AB1652" s="46">
        <v>1.2999999999999999E-2</v>
      </c>
      <c r="AC1652" s="46"/>
    </row>
    <row r="1653" spans="1:29" x14ac:dyDescent="0.25">
      <c r="A1653" s="98" t="s">
        <v>4130</v>
      </c>
      <c r="B1653" s="46">
        <v>0.10254957507082153</v>
      </c>
      <c r="C1653" s="46">
        <v>0.33087818696883853</v>
      </c>
      <c r="D1653" s="46">
        <v>0.21189801699716715</v>
      </c>
      <c r="E1653" s="46">
        <v>8.6685552407932007E-2</v>
      </c>
      <c r="F1653" s="46">
        <v>3.0028328611898018E-2</v>
      </c>
      <c r="G1653" s="46">
        <v>0.21529745042492918</v>
      </c>
      <c r="H1653" s="46">
        <v>3.3994334277620396E-3</v>
      </c>
      <c r="I1653" s="46">
        <v>1.9263456090651557E-2</v>
      </c>
      <c r="J1653" s="46">
        <v>1</v>
      </c>
      <c r="K1653" s="98">
        <v>3530</v>
      </c>
      <c r="L1653" s="98"/>
      <c r="M1653" s="98">
        <v>9.2999999999999999E-2</v>
      </c>
      <c r="N1653" s="98">
        <v>0.113</v>
      </c>
      <c r="O1653" s="46">
        <v>0.316</v>
      </c>
      <c r="P1653" s="46">
        <v>0.34699999999999998</v>
      </c>
      <c r="Q1653" s="46">
        <v>0.19900000000000001</v>
      </c>
      <c r="R1653" s="46">
        <v>0.22600000000000001</v>
      </c>
      <c r="S1653" s="46">
        <v>7.8E-2</v>
      </c>
      <c r="T1653" s="46">
        <v>9.6000000000000002E-2</v>
      </c>
      <c r="U1653" s="46">
        <v>2.5000000000000001E-2</v>
      </c>
      <c r="V1653" s="46">
        <v>3.5999999999999997E-2</v>
      </c>
      <c r="W1653" s="46">
        <v>0.20200000000000001</v>
      </c>
      <c r="X1653" s="46">
        <v>0.22900000000000001</v>
      </c>
      <c r="Y1653" s="46">
        <v>2E-3</v>
      </c>
      <c r="Z1653" s="46">
        <v>6.0000000000000001E-3</v>
      </c>
      <c r="AA1653" s="46">
        <v>1.4999999999999999E-2</v>
      </c>
      <c r="AB1653" s="46">
        <v>2.4E-2</v>
      </c>
      <c r="AC1653" s="46"/>
    </row>
    <row r="1654" spans="1:29" x14ac:dyDescent="0.25">
      <c r="A1654" s="98" t="s">
        <v>4131</v>
      </c>
      <c r="B1654" s="46">
        <v>0.28867505551443373</v>
      </c>
      <c r="C1654" s="46">
        <v>0.5164075993091537</v>
      </c>
      <c r="D1654" s="46">
        <v>8.8576363187762158E-2</v>
      </c>
      <c r="E1654" s="46">
        <v>3.3061929434986433E-2</v>
      </c>
      <c r="F1654" s="46">
        <v>2.467308166790032E-4</v>
      </c>
      <c r="G1654" s="46">
        <v>4.2190969652109549E-2</v>
      </c>
      <c r="H1654" s="46">
        <v>3.4542314335060447E-3</v>
      </c>
      <c r="I1654" s="46">
        <v>2.7387120651369355E-2</v>
      </c>
      <c r="J1654" s="46">
        <v>1</v>
      </c>
      <c r="K1654" s="98">
        <v>4053</v>
      </c>
      <c r="L1654" s="98"/>
      <c r="M1654" s="98">
        <v>0.27500000000000002</v>
      </c>
      <c r="N1654" s="98">
        <v>0.30299999999999999</v>
      </c>
      <c r="O1654" s="46">
        <v>0.501</v>
      </c>
      <c r="P1654" s="46">
        <v>0.53200000000000003</v>
      </c>
      <c r="Q1654" s="46">
        <v>0.08</v>
      </c>
      <c r="R1654" s="46">
        <v>9.8000000000000004E-2</v>
      </c>
      <c r="S1654" s="46">
        <v>2.8000000000000001E-2</v>
      </c>
      <c r="T1654" s="46">
        <v>3.9E-2</v>
      </c>
      <c r="U1654" s="46">
        <v>0</v>
      </c>
      <c r="V1654" s="46">
        <v>1E-3</v>
      </c>
      <c r="W1654" s="46">
        <v>3.5999999999999997E-2</v>
      </c>
      <c r="X1654" s="46">
        <v>4.9000000000000002E-2</v>
      </c>
      <c r="Y1654" s="46">
        <v>2E-3</v>
      </c>
      <c r="Z1654" s="46">
        <v>6.0000000000000001E-3</v>
      </c>
      <c r="AA1654" s="46">
        <v>2.3E-2</v>
      </c>
      <c r="AB1654" s="46">
        <v>3.3000000000000002E-2</v>
      </c>
      <c r="AC1654" s="46"/>
    </row>
    <row r="1655" spans="1:29" x14ac:dyDescent="0.25">
      <c r="A1655" s="98" t="s">
        <v>4132</v>
      </c>
      <c r="B1655" s="46" t="s">
        <v>162</v>
      </c>
      <c r="C1655" s="46">
        <v>0.29538565173459075</v>
      </c>
      <c r="D1655" s="46">
        <v>0.19063657797238126</v>
      </c>
      <c r="E1655" s="46">
        <v>0.10542270124621085</v>
      </c>
      <c r="F1655" s="46">
        <v>1.3135735938026272E-2</v>
      </c>
      <c r="G1655" s="46">
        <v>0.37150555742674302</v>
      </c>
      <c r="H1655" s="46">
        <v>3.3681374200067362E-3</v>
      </c>
      <c r="I1655" s="46">
        <v>2.0545638262041092E-2</v>
      </c>
      <c r="J1655" s="46">
        <v>1</v>
      </c>
      <c r="K1655" s="98">
        <v>2969</v>
      </c>
      <c r="L1655" s="98"/>
      <c r="M1655" s="98" t="s">
        <v>162</v>
      </c>
      <c r="N1655" s="98" t="s">
        <v>162</v>
      </c>
      <c r="O1655" s="46">
        <v>0.27900000000000003</v>
      </c>
      <c r="P1655" s="46">
        <v>0.312</v>
      </c>
      <c r="Q1655" s="46">
        <v>0.17699999999999999</v>
      </c>
      <c r="R1655" s="46">
        <v>0.20499999999999999</v>
      </c>
      <c r="S1655" s="46">
        <v>9.5000000000000001E-2</v>
      </c>
      <c r="T1655" s="46">
        <v>0.11700000000000001</v>
      </c>
      <c r="U1655" s="46">
        <v>0.01</v>
      </c>
      <c r="V1655" s="46">
        <v>1.7999999999999999E-2</v>
      </c>
      <c r="W1655" s="46">
        <v>0.35399999999999998</v>
      </c>
      <c r="X1655" s="46">
        <v>0.38900000000000001</v>
      </c>
      <c r="Y1655" s="46">
        <v>2E-3</v>
      </c>
      <c r="Z1655" s="46">
        <v>6.0000000000000001E-3</v>
      </c>
      <c r="AA1655" s="46">
        <v>1.6E-2</v>
      </c>
      <c r="AB1655" s="46">
        <v>2.5999999999999999E-2</v>
      </c>
      <c r="AC1655" s="46"/>
    </row>
    <row r="1656" spans="1:29" x14ac:dyDescent="0.25">
      <c r="A1656" s="98" t="s">
        <v>4133</v>
      </c>
      <c r="B1656" s="46" t="s">
        <v>162</v>
      </c>
      <c r="C1656" s="46">
        <v>0.52707581227436828</v>
      </c>
      <c r="D1656" s="46">
        <v>0.31480144404332128</v>
      </c>
      <c r="E1656" s="46">
        <v>6.4259927797833932E-2</v>
      </c>
      <c r="F1656" s="46">
        <v>2.8880866425992778E-3</v>
      </c>
      <c r="G1656" s="46">
        <v>1.2996389891696752E-2</v>
      </c>
      <c r="H1656" s="46">
        <v>1.4440433212996389E-3</v>
      </c>
      <c r="I1656" s="46">
        <v>7.6534296028880872E-2</v>
      </c>
      <c r="J1656" s="46">
        <v>1</v>
      </c>
      <c r="K1656" s="98">
        <v>1385</v>
      </c>
      <c r="L1656" s="98"/>
      <c r="M1656" s="98" t="s">
        <v>162</v>
      </c>
      <c r="N1656" s="98" t="s">
        <v>162</v>
      </c>
      <c r="O1656" s="46">
        <v>0.501</v>
      </c>
      <c r="P1656" s="46">
        <v>0.55300000000000005</v>
      </c>
      <c r="Q1656" s="46">
        <v>0.29099999999999998</v>
      </c>
      <c r="R1656" s="46">
        <v>0.34</v>
      </c>
      <c r="S1656" s="46">
        <v>5.2999999999999999E-2</v>
      </c>
      <c r="T1656" s="46">
        <v>7.8E-2</v>
      </c>
      <c r="U1656" s="46">
        <v>1E-3</v>
      </c>
      <c r="V1656" s="46">
        <v>7.0000000000000001E-3</v>
      </c>
      <c r="W1656" s="46">
        <v>8.0000000000000002E-3</v>
      </c>
      <c r="X1656" s="46">
        <v>0.02</v>
      </c>
      <c r="Y1656" s="46">
        <v>0</v>
      </c>
      <c r="Z1656" s="46">
        <v>5.0000000000000001E-3</v>
      </c>
      <c r="AA1656" s="46">
        <v>6.4000000000000001E-2</v>
      </c>
      <c r="AB1656" s="46">
        <v>9.1999999999999998E-2</v>
      </c>
      <c r="AC1656" s="46"/>
    </row>
    <row r="1657" spans="1:29" x14ac:dyDescent="0.25">
      <c r="A1657" s="98" t="s">
        <v>4134</v>
      </c>
      <c r="B1657" s="46" t="s">
        <v>162</v>
      </c>
      <c r="C1657" s="46">
        <v>0.25636523266022826</v>
      </c>
      <c r="D1657" s="46">
        <v>0.30114135206321335</v>
      </c>
      <c r="E1657" s="46">
        <v>0.10535557506584724</v>
      </c>
      <c r="F1657" s="46">
        <v>2.6338893766461809E-2</v>
      </c>
      <c r="G1657" s="46">
        <v>0.27216856892010538</v>
      </c>
      <c r="H1657" s="46">
        <v>1.7559262510974539E-3</v>
      </c>
      <c r="I1657" s="46">
        <v>3.6874451273046532E-2</v>
      </c>
      <c r="J1657" s="46">
        <v>1</v>
      </c>
      <c r="K1657" s="98">
        <v>1139</v>
      </c>
      <c r="L1657" s="98"/>
      <c r="M1657" s="98" t="s">
        <v>162</v>
      </c>
      <c r="N1657" s="98" t="s">
        <v>162</v>
      </c>
      <c r="O1657" s="46">
        <v>0.23200000000000001</v>
      </c>
      <c r="P1657" s="46">
        <v>0.28299999999999997</v>
      </c>
      <c r="Q1657" s="46">
        <v>0.27500000000000002</v>
      </c>
      <c r="R1657" s="46">
        <v>0.32800000000000001</v>
      </c>
      <c r="S1657" s="46">
        <v>8.8999999999999996E-2</v>
      </c>
      <c r="T1657" s="46">
        <v>0.125</v>
      </c>
      <c r="U1657" s="46">
        <v>1.9E-2</v>
      </c>
      <c r="V1657" s="46">
        <v>3.6999999999999998E-2</v>
      </c>
      <c r="W1657" s="46">
        <v>0.247</v>
      </c>
      <c r="X1657" s="46">
        <v>0.29899999999999999</v>
      </c>
      <c r="Y1657" s="46">
        <v>0</v>
      </c>
      <c r="Z1657" s="46">
        <v>6.0000000000000001E-3</v>
      </c>
      <c r="AA1657" s="46">
        <v>2.7E-2</v>
      </c>
      <c r="AB1657" s="46">
        <v>4.9000000000000002E-2</v>
      </c>
      <c r="AC1657" s="46"/>
    </row>
    <row r="1658" spans="1:29" x14ac:dyDescent="0.25">
      <c r="A1658" s="98" t="s">
        <v>4135</v>
      </c>
      <c r="B1658" s="46" t="s">
        <v>162</v>
      </c>
      <c r="C1658" s="46">
        <v>0.44316309719934099</v>
      </c>
      <c r="D1658" s="46">
        <v>0.1630971993410214</v>
      </c>
      <c r="E1658" s="46">
        <v>8.0724876441515644E-2</v>
      </c>
      <c r="F1658" s="46">
        <v>0.11202635914332784</v>
      </c>
      <c r="G1658" s="46">
        <v>0.18616144975288304</v>
      </c>
      <c r="H1658" s="46">
        <v>3.2948929159802307E-3</v>
      </c>
      <c r="I1658" s="46">
        <v>1.1532125205930808E-2</v>
      </c>
      <c r="J1658" s="46">
        <v>1</v>
      </c>
      <c r="K1658" s="98">
        <v>607</v>
      </c>
      <c r="L1658" s="98"/>
      <c r="M1658" s="98" t="s">
        <v>162</v>
      </c>
      <c r="N1658" s="98" t="s">
        <v>162</v>
      </c>
      <c r="O1658" s="46">
        <v>0.40400000000000003</v>
      </c>
      <c r="P1658" s="46">
        <v>0.48299999999999998</v>
      </c>
      <c r="Q1658" s="46">
        <v>0.13600000000000001</v>
      </c>
      <c r="R1658" s="46">
        <v>0.19500000000000001</v>
      </c>
      <c r="S1658" s="46">
        <v>6.2E-2</v>
      </c>
      <c r="T1658" s="46">
        <v>0.105</v>
      </c>
      <c r="U1658" s="46">
        <v>8.8999999999999996E-2</v>
      </c>
      <c r="V1658" s="46">
        <v>0.14000000000000001</v>
      </c>
      <c r="W1658" s="46">
        <v>0.157</v>
      </c>
      <c r="X1658" s="46">
        <v>0.219</v>
      </c>
      <c r="Y1658" s="46">
        <v>1E-3</v>
      </c>
      <c r="Z1658" s="46">
        <v>1.2E-2</v>
      </c>
      <c r="AA1658" s="46">
        <v>6.0000000000000001E-3</v>
      </c>
      <c r="AB1658" s="46">
        <v>2.4E-2</v>
      </c>
      <c r="AC1658" s="46"/>
    </row>
    <row r="1659" spans="1:29" x14ac:dyDescent="0.25">
      <c r="A1659" s="98" t="s">
        <v>4136</v>
      </c>
      <c r="B1659" s="46" t="s">
        <v>162</v>
      </c>
      <c r="C1659" s="46">
        <v>0.15384615384615385</v>
      </c>
      <c r="D1659" s="46">
        <v>0.21121251629726207</v>
      </c>
      <c r="E1659" s="46">
        <v>0.11082138200782268</v>
      </c>
      <c r="F1659" s="46">
        <v>3.1290743155149937E-2</v>
      </c>
      <c r="G1659" s="46">
        <v>0.46414602346805739</v>
      </c>
      <c r="H1659" s="46">
        <v>5.2151238591916557E-3</v>
      </c>
      <c r="I1659" s="46">
        <v>2.3468057366362451E-2</v>
      </c>
      <c r="J1659" s="46">
        <v>1</v>
      </c>
      <c r="K1659" s="98">
        <v>767</v>
      </c>
      <c r="L1659" s="98"/>
      <c r="M1659" s="98" t="s">
        <v>162</v>
      </c>
      <c r="N1659" s="98" t="s">
        <v>162</v>
      </c>
      <c r="O1659" s="46">
        <v>0.13</v>
      </c>
      <c r="P1659" s="46">
        <v>0.18099999999999999</v>
      </c>
      <c r="Q1659" s="46">
        <v>0.184</v>
      </c>
      <c r="R1659" s="46">
        <v>0.24199999999999999</v>
      </c>
      <c r="S1659" s="46">
        <v>9.0999999999999998E-2</v>
      </c>
      <c r="T1659" s="46">
        <v>0.13500000000000001</v>
      </c>
      <c r="U1659" s="46">
        <v>2.1000000000000001E-2</v>
      </c>
      <c r="V1659" s="46">
        <v>4.5999999999999999E-2</v>
      </c>
      <c r="W1659" s="46">
        <v>0.42899999999999999</v>
      </c>
      <c r="X1659" s="46">
        <v>0.5</v>
      </c>
      <c r="Y1659" s="46">
        <v>2E-3</v>
      </c>
      <c r="Z1659" s="46">
        <v>1.2999999999999999E-2</v>
      </c>
      <c r="AA1659" s="46">
        <v>1.4999999999999999E-2</v>
      </c>
      <c r="AB1659" s="46">
        <v>3.6999999999999998E-2</v>
      </c>
      <c r="AC1659" s="46"/>
    </row>
    <row r="1660" spans="1:29" x14ac:dyDescent="0.25">
      <c r="A1660" s="98" t="s">
        <v>4137</v>
      </c>
      <c r="B1660" s="46" t="s">
        <v>162</v>
      </c>
      <c r="C1660" s="46">
        <v>0.37531000275558007</v>
      </c>
      <c r="D1660" s="46">
        <v>0.38412785891430146</v>
      </c>
      <c r="E1660" s="46">
        <v>0.10388536786993662</v>
      </c>
      <c r="F1660" s="46">
        <v>9.9200881785615879E-3</v>
      </c>
      <c r="G1660" s="46">
        <v>8.7351887572333975E-2</v>
      </c>
      <c r="H1660" s="46">
        <v>2.480022044640397E-3</v>
      </c>
      <c r="I1660" s="46">
        <v>3.6924772664645909E-2</v>
      </c>
      <c r="J1660" s="46">
        <v>1.0000000000000002</v>
      </c>
      <c r="K1660" s="98">
        <v>3629</v>
      </c>
      <c r="L1660" s="98"/>
      <c r="M1660" s="98" t="s">
        <v>162</v>
      </c>
      <c r="N1660" s="98" t="s">
        <v>162</v>
      </c>
      <c r="O1660" s="46">
        <v>0.36</v>
      </c>
      <c r="P1660" s="46">
        <v>0.39100000000000001</v>
      </c>
      <c r="Q1660" s="46">
        <v>0.36799999999999999</v>
      </c>
      <c r="R1660" s="46">
        <v>0.4</v>
      </c>
      <c r="S1660" s="46">
        <v>9.4E-2</v>
      </c>
      <c r="T1660" s="46">
        <v>0.114</v>
      </c>
      <c r="U1660" s="46">
        <v>7.0000000000000001E-3</v>
      </c>
      <c r="V1660" s="46">
        <v>1.4E-2</v>
      </c>
      <c r="W1660" s="46">
        <v>7.9000000000000001E-2</v>
      </c>
      <c r="X1660" s="46">
        <v>9.7000000000000003E-2</v>
      </c>
      <c r="Y1660" s="46">
        <v>1E-3</v>
      </c>
      <c r="Z1660" s="46">
        <v>5.0000000000000001E-3</v>
      </c>
      <c r="AA1660" s="46">
        <v>3.1E-2</v>
      </c>
      <c r="AB1660" s="46">
        <v>4.3999999999999997E-2</v>
      </c>
      <c r="AC1660" s="46"/>
    </row>
    <row r="1661" spans="1:29" x14ac:dyDescent="0.25">
      <c r="A1661" s="98" t="s">
        <v>4138</v>
      </c>
      <c r="B1661" s="46" t="s">
        <v>162</v>
      </c>
      <c r="C1661" s="46">
        <v>0.56104252400548693</v>
      </c>
      <c r="D1661" s="46">
        <v>0.27434842249657065</v>
      </c>
      <c r="E1661" s="46">
        <v>6.1728395061728392E-2</v>
      </c>
      <c r="F1661" s="46">
        <v>4.11522633744856E-3</v>
      </c>
      <c r="G1661" s="46">
        <v>6.8587105624142664E-2</v>
      </c>
      <c r="H1661" s="46">
        <v>2.7434842249657062E-3</v>
      </c>
      <c r="I1661" s="46">
        <v>2.7434842249657063E-2</v>
      </c>
      <c r="J1661" s="46">
        <v>0.99999999999999989</v>
      </c>
      <c r="K1661" s="98">
        <v>729</v>
      </c>
      <c r="L1661" s="98"/>
      <c r="M1661" s="98" t="s">
        <v>162</v>
      </c>
      <c r="N1661" s="98" t="s">
        <v>162</v>
      </c>
      <c r="O1661" s="46">
        <v>0.52500000000000002</v>
      </c>
      <c r="P1661" s="46">
        <v>0.59699999999999998</v>
      </c>
      <c r="Q1661" s="46">
        <v>0.24299999999999999</v>
      </c>
      <c r="R1661" s="46">
        <v>0.308</v>
      </c>
      <c r="S1661" s="46">
        <v>4.5999999999999999E-2</v>
      </c>
      <c r="T1661" s="46">
        <v>8.2000000000000003E-2</v>
      </c>
      <c r="U1661" s="46">
        <v>1E-3</v>
      </c>
      <c r="V1661" s="46">
        <v>1.2E-2</v>
      </c>
      <c r="W1661" s="46">
        <v>5.1999999999999998E-2</v>
      </c>
      <c r="X1661" s="46">
        <v>8.8999999999999996E-2</v>
      </c>
      <c r="Y1661" s="46">
        <v>1E-3</v>
      </c>
      <c r="Z1661" s="46">
        <v>0.01</v>
      </c>
      <c r="AA1661" s="46">
        <v>1.7999999999999999E-2</v>
      </c>
      <c r="AB1661" s="46">
        <v>4.2000000000000003E-2</v>
      </c>
      <c r="AC1661" s="46"/>
    </row>
    <row r="1662" spans="1:29" x14ac:dyDescent="0.25">
      <c r="A1662" s="98" t="s">
        <v>4139</v>
      </c>
      <c r="B1662" s="46">
        <v>5.955031166518255E-2</v>
      </c>
      <c r="C1662" s="46">
        <v>0.34776639952508165</v>
      </c>
      <c r="D1662" s="46">
        <v>0.24580736123478777</v>
      </c>
      <c r="E1662" s="46">
        <v>9.6504897595725739E-2</v>
      </c>
      <c r="F1662" s="46">
        <v>1.7623924013060257E-2</v>
      </c>
      <c r="G1662" s="46">
        <v>0.20061590976550905</v>
      </c>
      <c r="H1662" s="46">
        <v>3.9700207776788366E-3</v>
      </c>
      <c r="I1662" s="46">
        <v>2.8161175422974177E-2</v>
      </c>
      <c r="J1662" s="46">
        <v>1</v>
      </c>
      <c r="K1662" s="98">
        <v>26952</v>
      </c>
      <c r="L1662" s="98"/>
      <c r="M1662" s="98">
        <v>5.7000000000000002E-2</v>
      </c>
      <c r="N1662" s="98">
        <v>6.2E-2</v>
      </c>
      <c r="O1662" s="46">
        <v>0.34200000000000003</v>
      </c>
      <c r="P1662" s="46">
        <v>0.35299999999999998</v>
      </c>
      <c r="Q1662" s="46">
        <v>0.24099999999999999</v>
      </c>
      <c r="R1662" s="46">
        <v>0.251</v>
      </c>
      <c r="S1662" s="46">
        <v>9.2999999999999999E-2</v>
      </c>
      <c r="T1662" s="46">
        <v>0.1</v>
      </c>
      <c r="U1662" s="46">
        <v>1.6E-2</v>
      </c>
      <c r="V1662" s="46">
        <v>1.9E-2</v>
      </c>
      <c r="W1662" s="46">
        <v>0.19600000000000001</v>
      </c>
      <c r="X1662" s="46">
        <v>0.20499999999999999</v>
      </c>
      <c r="Y1662" s="46">
        <v>3.0000000000000001E-3</v>
      </c>
      <c r="Z1662" s="46">
        <v>5.0000000000000001E-3</v>
      </c>
      <c r="AA1662" s="46">
        <v>2.5999999999999999E-2</v>
      </c>
      <c r="AB1662" s="46">
        <v>0.03</v>
      </c>
      <c r="AC1662" s="46"/>
    </row>
    <row r="1663" spans="1:29" x14ac:dyDescent="0.25">
      <c r="A1663" s="98" t="s">
        <v>4140</v>
      </c>
      <c r="B1663" s="46" t="s">
        <v>162</v>
      </c>
      <c r="C1663" s="46">
        <v>0.2726045883940621</v>
      </c>
      <c r="D1663" s="46">
        <v>0.30499325236167341</v>
      </c>
      <c r="E1663" s="46">
        <v>0.17948717948717949</v>
      </c>
      <c r="F1663" s="46">
        <v>1.0796221322537112E-2</v>
      </c>
      <c r="G1663" s="46">
        <v>0.20647773279352227</v>
      </c>
      <c r="H1663" s="46">
        <v>2.6990553306342779E-3</v>
      </c>
      <c r="I1663" s="46">
        <v>2.2941970310391364E-2</v>
      </c>
      <c r="J1663" s="46">
        <v>1.0000000000000002</v>
      </c>
      <c r="K1663" s="98">
        <v>741</v>
      </c>
      <c r="L1663" s="98"/>
      <c r="M1663" s="98" t="s">
        <v>162</v>
      </c>
      <c r="N1663" s="98" t="s">
        <v>162</v>
      </c>
      <c r="O1663" s="46">
        <v>0.24199999999999999</v>
      </c>
      <c r="P1663" s="46">
        <v>0.30599999999999999</v>
      </c>
      <c r="Q1663" s="46">
        <v>0.27300000000000002</v>
      </c>
      <c r="R1663" s="46">
        <v>0.33900000000000002</v>
      </c>
      <c r="S1663" s="46">
        <v>0.154</v>
      </c>
      <c r="T1663" s="46">
        <v>0.20899999999999999</v>
      </c>
      <c r="U1663" s="46">
        <v>5.0000000000000001E-3</v>
      </c>
      <c r="V1663" s="46">
        <v>2.1000000000000001E-2</v>
      </c>
      <c r="W1663" s="46">
        <v>0.17899999999999999</v>
      </c>
      <c r="X1663" s="46">
        <v>0.23699999999999999</v>
      </c>
      <c r="Y1663" s="46">
        <v>1E-3</v>
      </c>
      <c r="Z1663" s="46">
        <v>0.01</v>
      </c>
      <c r="AA1663" s="46">
        <v>1.4E-2</v>
      </c>
      <c r="AB1663" s="46">
        <v>3.5999999999999997E-2</v>
      </c>
      <c r="AC1663" s="46"/>
    </row>
    <row r="1664" spans="1:29" x14ac:dyDescent="0.25">
      <c r="A1664" s="98" t="s">
        <v>4141</v>
      </c>
      <c r="B1664" s="46" t="s">
        <v>162</v>
      </c>
      <c r="C1664" s="46">
        <v>0.43554006968641112</v>
      </c>
      <c r="D1664" s="46">
        <v>0.20905923344947736</v>
      </c>
      <c r="E1664" s="46">
        <v>0.10801393728222997</v>
      </c>
      <c r="F1664" s="46">
        <v>6.6202090592334492E-2</v>
      </c>
      <c r="G1664" s="46">
        <v>0.13937282229965156</v>
      </c>
      <c r="H1664" s="46" t="s">
        <v>162</v>
      </c>
      <c r="I1664" s="46">
        <v>4.1811846689895474E-2</v>
      </c>
      <c r="J1664" s="46">
        <v>1</v>
      </c>
      <c r="K1664" s="98">
        <v>287</v>
      </c>
      <c r="L1664" s="98"/>
      <c r="M1664" s="98" t="s">
        <v>162</v>
      </c>
      <c r="N1664" s="98" t="s">
        <v>162</v>
      </c>
      <c r="O1664" s="46">
        <v>0.379</v>
      </c>
      <c r="P1664" s="46">
        <v>0.49299999999999999</v>
      </c>
      <c r="Q1664" s="46">
        <v>0.16600000000000001</v>
      </c>
      <c r="R1664" s="46">
        <v>0.26</v>
      </c>
      <c r="S1664" s="46">
        <v>7.6999999999999999E-2</v>
      </c>
      <c r="T1664" s="46">
        <v>0.14899999999999999</v>
      </c>
      <c r="U1664" s="46">
        <v>4.2999999999999997E-2</v>
      </c>
      <c r="V1664" s="46">
        <v>0.10100000000000001</v>
      </c>
      <c r="W1664" s="46">
        <v>0.104</v>
      </c>
      <c r="X1664" s="46">
        <v>0.184</v>
      </c>
      <c r="Y1664" s="46" t="s">
        <v>162</v>
      </c>
      <c r="Z1664" s="46" t="s">
        <v>162</v>
      </c>
      <c r="AA1664" s="46">
        <v>2.4E-2</v>
      </c>
      <c r="AB1664" s="46">
        <v>7.1999999999999995E-2</v>
      </c>
      <c r="AC1664" s="46"/>
    </row>
    <row r="1665" spans="1:29" x14ac:dyDescent="0.25">
      <c r="A1665" s="98" t="s">
        <v>4142</v>
      </c>
      <c r="B1665" s="46" t="s">
        <v>162</v>
      </c>
      <c r="C1665" s="46">
        <v>0.10043668122270742</v>
      </c>
      <c r="D1665" s="46">
        <v>0.22270742358078602</v>
      </c>
      <c r="E1665" s="46">
        <v>3.4934497816593885E-2</v>
      </c>
      <c r="F1665" s="46">
        <v>2.1834061135371178E-2</v>
      </c>
      <c r="G1665" s="46">
        <v>0.50655021834061131</v>
      </c>
      <c r="H1665" s="46">
        <v>3.9301310043668124E-2</v>
      </c>
      <c r="I1665" s="46">
        <v>7.4235807860262015E-2</v>
      </c>
      <c r="J1665" s="46">
        <v>1</v>
      </c>
      <c r="K1665" s="98">
        <v>229</v>
      </c>
      <c r="L1665" s="98"/>
      <c r="M1665" s="98" t="s">
        <v>162</v>
      </c>
      <c r="N1665" s="98" t="s">
        <v>162</v>
      </c>
      <c r="O1665" s="46">
        <v>6.8000000000000005E-2</v>
      </c>
      <c r="P1665" s="46">
        <v>0.14599999999999999</v>
      </c>
      <c r="Q1665" s="46">
        <v>0.17399999999999999</v>
      </c>
      <c r="R1665" s="46">
        <v>0.28100000000000003</v>
      </c>
      <c r="S1665" s="46">
        <v>1.7999999999999999E-2</v>
      </c>
      <c r="T1665" s="46">
        <v>6.7000000000000004E-2</v>
      </c>
      <c r="U1665" s="46">
        <v>8.9999999999999993E-3</v>
      </c>
      <c r="V1665" s="46">
        <v>0.05</v>
      </c>
      <c r="W1665" s="46">
        <v>0.442</v>
      </c>
      <c r="X1665" s="46">
        <v>0.57099999999999995</v>
      </c>
      <c r="Y1665" s="46">
        <v>2.1000000000000001E-2</v>
      </c>
      <c r="Z1665" s="46">
        <v>7.2999999999999995E-2</v>
      </c>
      <c r="AA1665" s="46">
        <v>4.7E-2</v>
      </c>
      <c r="AB1665" s="46">
        <v>0.11600000000000001</v>
      </c>
      <c r="AC1665" s="46"/>
    </row>
    <row r="1666" spans="1:29" x14ac:dyDescent="0.25">
      <c r="A1666" s="98" t="s">
        <v>4143</v>
      </c>
      <c r="B1666" s="46">
        <v>9.9206349206349201E-3</v>
      </c>
      <c r="C1666" s="46" t="s">
        <v>162</v>
      </c>
      <c r="D1666" s="46">
        <v>0.80059523809523814</v>
      </c>
      <c r="E1666" s="46">
        <v>0.16765873015873015</v>
      </c>
      <c r="F1666" s="46">
        <v>2.976190476190476E-3</v>
      </c>
      <c r="G1666" s="46">
        <v>5.9523809523809521E-3</v>
      </c>
      <c r="H1666" s="46" t="s">
        <v>162</v>
      </c>
      <c r="I1666" s="46">
        <v>1.2896825396825396E-2</v>
      </c>
      <c r="J1666" s="46">
        <v>0.99999999999999989</v>
      </c>
      <c r="K1666" s="98">
        <v>1008</v>
      </c>
      <c r="L1666" s="98"/>
      <c r="M1666" s="98">
        <v>5.0000000000000001E-3</v>
      </c>
      <c r="N1666" s="98">
        <v>1.7999999999999999E-2</v>
      </c>
      <c r="O1666" s="46" t="s">
        <v>162</v>
      </c>
      <c r="P1666" s="46" t="s">
        <v>162</v>
      </c>
      <c r="Q1666" s="46">
        <v>0.77500000000000002</v>
      </c>
      <c r="R1666" s="46">
        <v>0.82399999999999995</v>
      </c>
      <c r="S1666" s="46">
        <v>0.14599999999999999</v>
      </c>
      <c r="T1666" s="46">
        <v>0.192</v>
      </c>
      <c r="U1666" s="46">
        <v>1E-3</v>
      </c>
      <c r="V1666" s="46">
        <v>8.9999999999999993E-3</v>
      </c>
      <c r="W1666" s="46">
        <v>3.0000000000000001E-3</v>
      </c>
      <c r="X1666" s="46">
        <v>1.2999999999999999E-2</v>
      </c>
      <c r="Y1666" s="46" t="s">
        <v>162</v>
      </c>
      <c r="Z1666" s="46" t="s">
        <v>162</v>
      </c>
      <c r="AA1666" s="46">
        <v>8.0000000000000002E-3</v>
      </c>
      <c r="AB1666" s="46">
        <v>2.1999999999999999E-2</v>
      </c>
      <c r="AC1666" s="46"/>
    </row>
    <row r="1667" spans="1:29" x14ac:dyDescent="0.25">
      <c r="A1667" s="98" t="s">
        <v>4144</v>
      </c>
      <c r="B1667" s="46">
        <v>0.10231023102310231</v>
      </c>
      <c r="C1667" s="46">
        <v>0.26485148514851486</v>
      </c>
      <c r="D1667" s="46">
        <v>0.22772277227722773</v>
      </c>
      <c r="E1667" s="46">
        <v>7.0957095709570955E-2</v>
      </c>
      <c r="F1667" s="46">
        <v>7.6732673267326731E-2</v>
      </c>
      <c r="G1667" s="46">
        <v>0.21287128712871287</v>
      </c>
      <c r="H1667" s="46">
        <v>3.3003300330033004E-3</v>
      </c>
      <c r="I1667" s="46">
        <v>4.1254125412541254E-2</v>
      </c>
      <c r="J1667" s="46">
        <v>1</v>
      </c>
      <c r="K1667" s="98">
        <v>1212</v>
      </c>
      <c r="L1667" s="98"/>
      <c r="M1667" s="98">
        <v>8.5999999999999993E-2</v>
      </c>
      <c r="N1667" s="98">
        <v>0.121</v>
      </c>
      <c r="O1667" s="46">
        <v>0.24099999999999999</v>
      </c>
      <c r="P1667" s="46">
        <v>0.28999999999999998</v>
      </c>
      <c r="Q1667" s="46">
        <v>0.20499999999999999</v>
      </c>
      <c r="R1667" s="46">
        <v>0.252</v>
      </c>
      <c r="S1667" s="46">
        <v>5.8000000000000003E-2</v>
      </c>
      <c r="T1667" s="46">
        <v>8.6999999999999994E-2</v>
      </c>
      <c r="U1667" s="46">
        <v>6.3E-2</v>
      </c>
      <c r="V1667" s="46">
        <v>9.2999999999999999E-2</v>
      </c>
      <c r="W1667" s="46">
        <v>0.191</v>
      </c>
      <c r="X1667" s="46">
        <v>0.23699999999999999</v>
      </c>
      <c r="Y1667" s="46">
        <v>1E-3</v>
      </c>
      <c r="Z1667" s="46">
        <v>8.0000000000000002E-3</v>
      </c>
      <c r="AA1667" s="46">
        <v>3.1E-2</v>
      </c>
      <c r="AB1667" s="46">
        <v>5.3999999999999999E-2</v>
      </c>
      <c r="AC1667" s="46"/>
    </row>
    <row r="1668" spans="1:29" x14ac:dyDescent="0.25">
      <c r="A1668" s="98" t="s">
        <v>4145</v>
      </c>
      <c r="B1668" s="46">
        <v>0.31116687578419072</v>
      </c>
      <c r="C1668" s="46">
        <v>0.45232120451693852</v>
      </c>
      <c r="D1668" s="46">
        <v>0.11982434127979925</v>
      </c>
      <c r="E1668" s="46">
        <v>2.6348808030112924E-2</v>
      </c>
      <c r="F1668" s="46" t="s">
        <v>162</v>
      </c>
      <c r="G1668" s="46">
        <v>3.3249686323713924E-2</v>
      </c>
      <c r="H1668" s="46">
        <v>6.2735257214554575E-4</v>
      </c>
      <c r="I1668" s="46">
        <v>5.6461731493099125E-2</v>
      </c>
      <c r="J1668" s="46">
        <v>1</v>
      </c>
      <c r="K1668" s="98">
        <v>1594</v>
      </c>
      <c r="L1668" s="98"/>
      <c r="M1668" s="98">
        <v>0.28899999999999998</v>
      </c>
      <c r="N1668" s="98">
        <v>0.33400000000000002</v>
      </c>
      <c r="O1668" s="46">
        <v>0.42799999999999999</v>
      </c>
      <c r="P1668" s="46">
        <v>0.47699999999999998</v>
      </c>
      <c r="Q1668" s="46">
        <v>0.105</v>
      </c>
      <c r="R1668" s="46">
        <v>0.13700000000000001</v>
      </c>
      <c r="S1668" s="46">
        <v>0.02</v>
      </c>
      <c r="T1668" s="46">
        <v>3.5000000000000003E-2</v>
      </c>
      <c r="U1668" s="46" t="s">
        <v>162</v>
      </c>
      <c r="V1668" s="46" t="s">
        <v>162</v>
      </c>
      <c r="W1668" s="46">
        <v>2.5999999999999999E-2</v>
      </c>
      <c r="X1668" s="46">
        <v>4.2999999999999997E-2</v>
      </c>
      <c r="Y1668" s="46">
        <v>0</v>
      </c>
      <c r="Z1668" s="46">
        <v>4.0000000000000001E-3</v>
      </c>
      <c r="AA1668" s="46">
        <v>4.5999999999999999E-2</v>
      </c>
      <c r="AB1668" s="46">
        <v>6.9000000000000006E-2</v>
      </c>
      <c r="AC1668" s="46"/>
    </row>
    <row r="1669" spans="1:29" x14ac:dyDescent="0.25">
      <c r="A1669" s="98" t="s">
        <v>4146</v>
      </c>
      <c r="B1669" s="46" t="s">
        <v>162</v>
      </c>
      <c r="C1669" s="46">
        <v>0.21549155908639522</v>
      </c>
      <c r="D1669" s="46">
        <v>0.26812313803376364</v>
      </c>
      <c r="E1669" s="46">
        <v>0.12313803376365443</v>
      </c>
      <c r="F1669" s="46">
        <v>2.7805362462760674E-2</v>
      </c>
      <c r="G1669" s="46">
        <v>0.33763654419066536</v>
      </c>
      <c r="H1669" s="46">
        <v>2.9791459781529296E-3</v>
      </c>
      <c r="I1669" s="46">
        <v>2.4826216484607744E-2</v>
      </c>
      <c r="J1669" s="46">
        <v>1</v>
      </c>
      <c r="K1669" s="98">
        <v>1007</v>
      </c>
      <c r="L1669" s="98"/>
      <c r="M1669" s="98" t="s">
        <v>162</v>
      </c>
      <c r="N1669" s="98" t="s">
        <v>162</v>
      </c>
      <c r="O1669" s="46">
        <v>0.191</v>
      </c>
      <c r="P1669" s="46">
        <v>0.24199999999999999</v>
      </c>
      <c r="Q1669" s="46">
        <v>0.24199999999999999</v>
      </c>
      <c r="R1669" s="46">
        <v>0.29599999999999999</v>
      </c>
      <c r="S1669" s="46">
        <v>0.104</v>
      </c>
      <c r="T1669" s="46">
        <v>0.14499999999999999</v>
      </c>
      <c r="U1669" s="46">
        <v>1.9E-2</v>
      </c>
      <c r="V1669" s="46">
        <v>0.04</v>
      </c>
      <c r="W1669" s="46">
        <v>0.309</v>
      </c>
      <c r="X1669" s="46">
        <v>0.36699999999999999</v>
      </c>
      <c r="Y1669" s="46">
        <v>1E-3</v>
      </c>
      <c r="Z1669" s="46">
        <v>8.9999999999999993E-3</v>
      </c>
      <c r="AA1669" s="46">
        <v>1.7000000000000001E-2</v>
      </c>
      <c r="AB1669" s="46">
        <v>3.5999999999999997E-2</v>
      </c>
      <c r="AC1669" s="46"/>
    </row>
    <row r="1670" spans="1:29" x14ac:dyDescent="0.25">
      <c r="A1670" s="98" t="s">
        <v>4147</v>
      </c>
      <c r="B1670" s="46" t="s">
        <v>162</v>
      </c>
      <c r="C1670" s="46">
        <v>0.45622119815668205</v>
      </c>
      <c r="D1670" s="46">
        <v>0.38018433179723504</v>
      </c>
      <c r="E1670" s="46">
        <v>5.7603686635944701E-2</v>
      </c>
      <c r="F1670" s="46">
        <v>1.1520737327188941E-2</v>
      </c>
      <c r="G1670" s="46">
        <v>3.2258064516129031E-2</v>
      </c>
      <c r="H1670" s="46" t="s">
        <v>162</v>
      </c>
      <c r="I1670" s="46">
        <v>6.2211981566820278E-2</v>
      </c>
      <c r="J1670" s="46">
        <v>1</v>
      </c>
      <c r="K1670" s="98">
        <v>434</v>
      </c>
      <c r="L1670" s="98"/>
      <c r="M1670" s="98" t="s">
        <v>162</v>
      </c>
      <c r="N1670" s="98" t="s">
        <v>162</v>
      </c>
      <c r="O1670" s="46">
        <v>0.41</v>
      </c>
      <c r="P1670" s="46">
        <v>0.503</v>
      </c>
      <c r="Q1670" s="46">
        <v>0.33600000000000002</v>
      </c>
      <c r="R1670" s="46">
        <v>0.42699999999999999</v>
      </c>
      <c r="S1670" s="46">
        <v>3.9E-2</v>
      </c>
      <c r="T1670" s="46">
        <v>8.4000000000000005E-2</v>
      </c>
      <c r="U1670" s="46">
        <v>5.0000000000000001E-3</v>
      </c>
      <c r="V1670" s="46">
        <v>2.7E-2</v>
      </c>
      <c r="W1670" s="46">
        <v>1.9E-2</v>
      </c>
      <c r="X1670" s="46">
        <v>5.2999999999999999E-2</v>
      </c>
      <c r="Y1670" s="46" t="s">
        <v>162</v>
      </c>
      <c r="Z1670" s="46" t="s">
        <v>162</v>
      </c>
      <c r="AA1670" s="46">
        <v>4.2999999999999997E-2</v>
      </c>
      <c r="AB1670" s="46">
        <v>8.8999999999999996E-2</v>
      </c>
      <c r="AC1670" s="46"/>
    </row>
    <row r="1671" spans="1:29" x14ac:dyDescent="0.25">
      <c r="A1671" s="98" t="s">
        <v>4148</v>
      </c>
      <c r="B1671" s="46" t="s">
        <v>162</v>
      </c>
      <c r="C1671" s="46">
        <v>0.22631578947368422</v>
      </c>
      <c r="D1671" s="46">
        <v>0.33684210526315789</v>
      </c>
      <c r="E1671" s="46">
        <v>0.12105263157894737</v>
      </c>
      <c r="F1671" s="46">
        <v>3.1578947368421054E-2</v>
      </c>
      <c r="G1671" s="46">
        <v>0.22368421052631579</v>
      </c>
      <c r="H1671" s="46">
        <v>2.631578947368421E-3</v>
      </c>
      <c r="I1671" s="46">
        <v>5.7894736842105263E-2</v>
      </c>
      <c r="J1671" s="46">
        <v>1</v>
      </c>
      <c r="K1671" s="98">
        <v>380</v>
      </c>
      <c r="L1671" s="98"/>
      <c r="M1671" s="98" t="s">
        <v>162</v>
      </c>
      <c r="N1671" s="98" t="s">
        <v>162</v>
      </c>
      <c r="O1671" s="46">
        <v>0.187</v>
      </c>
      <c r="P1671" s="46">
        <v>0.27100000000000002</v>
      </c>
      <c r="Q1671" s="46">
        <v>0.29099999999999998</v>
      </c>
      <c r="R1671" s="46">
        <v>0.38600000000000001</v>
      </c>
      <c r="S1671" s="46">
        <v>9.1999999999999998E-2</v>
      </c>
      <c r="T1671" s="46">
        <v>0.158</v>
      </c>
      <c r="U1671" s="46">
        <v>1.7999999999999999E-2</v>
      </c>
      <c r="V1671" s="46">
        <v>5.3999999999999999E-2</v>
      </c>
      <c r="W1671" s="46">
        <v>0.185</v>
      </c>
      <c r="X1671" s="46">
        <v>0.26800000000000002</v>
      </c>
      <c r="Y1671" s="46">
        <v>0</v>
      </c>
      <c r="Z1671" s="46">
        <v>1.4999999999999999E-2</v>
      </c>
      <c r="AA1671" s="46">
        <v>3.9E-2</v>
      </c>
      <c r="AB1671" s="46">
        <v>8.5999999999999993E-2</v>
      </c>
      <c r="AC1671" s="46"/>
    </row>
    <row r="1672" spans="1:29" x14ac:dyDescent="0.25">
      <c r="A1672" s="98" t="s">
        <v>4149</v>
      </c>
      <c r="B1672" s="46" t="s">
        <v>162</v>
      </c>
      <c r="C1672" s="46">
        <v>0.33613445378151263</v>
      </c>
      <c r="D1672" s="46">
        <v>0.23529411764705882</v>
      </c>
      <c r="E1672" s="46">
        <v>0.1092436974789916</v>
      </c>
      <c r="F1672" s="46">
        <v>0.1134453781512605</v>
      </c>
      <c r="G1672" s="46">
        <v>0.16806722689075632</v>
      </c>
      <c r="H1672" s="46" t="s">
        <v>162</v>
      </c>
      <c r="I1672" s="46">
        <v>3.7815126050420166E-2</v>
      </c>
      <c r="J1672" s="46">
        <v>1.0000000000000002</v>
      </c>
      <c r="K1672" s="98">
        <v>238</v>
      </c>
      <c r="L1672" s="98"/>
      <c r="M1672" s="98" t="s">
        <v>162</v>
      </c>
      <c r="N1672" s="98" t="s">
        <v>162</v>
      </c>
      <c r="O1672" s="46">
        <v>0.27900000000000003</v>
      </c>
      <c r="P1672" s="46">
        <v>0.39800000000000002</v>
      </c>
      <c r="Q1672" s="46">
        <v>0.186</v>
      </c>
      <c r="R1672" s="46">
        <v>0.29299999999999998</v>
      </c>
      <c r="S1672" s="46">
        <v>7.5999999999999998E-2</v>
      </c>
      <c r="T1672" s="46">
        <v>0.155</v>
      </c>
      <c r="U1672" s="46">
        <v>7.9000000000000001E-2</v>
      </c>
      <c r="V1672" s="46">
        <v>0.16</v>
      </c>
      <c r="W1672" s="46">
        <v>0.126</v>
      </c>
      <c r="X1672" s="46">
        <v>0.221</v>
      </c>
      <c r="Y1672" s="46" t="s">
        <v>162</v>
      </c>
      <c r="Z1672" s="46" t="s">
        <v>162</v>
      </c>
      <c r="AA1672" s="46">
        <v>0.02</v>
      </c>
      <c r="AB1672" s="46">
        <v>7.0000000000000007E-2</v>
      </c>
      <c r="AC1672" s="46"/>
    </row>
    <row r="1673" spans="1:29" x14ac:dyDescent="0.25">
      <c r="A1673" s="98" t="s">
        <v>4150</v>
      </c>
      <c r="B1673" s="46" t="s">
        <v>162</v>
      </c>
      <c r="C1673" s="46">
        <v>0.11574074074074074</v>
      </c>
      <c r="D1673" s="46">
        <v>0.24074074074074073</v>
      </c>
      <c r="E1673" s="46">
        <v>0.11574074074074074</v>
      </c>
      <c r="F1673" s="46">
        <v>3.7037037037037035E-2</v>
      </c>
      <c r="G1673" s="46">
        <v>0.45370370370370372</v>
      </c>
      <c r="H1673" s="46">
        <v>9.2592592592592587E-3</v>
      </c>
      <c r="I1673" s="46">
        <v>2.7777777777777776E-2</v>
      </c>
      <c r="J1673" s="46">
        <v>1</v>
      </c>
      <c r="K1673" s="98">
        <v>216</v>
      </c>
      <c r="L1673" s="98"/>
      <c r="M1673" s="98" t="s">
        <v>162</v>
      </c>
      <c r="N1673" s="98" t="s">
        <v>162</v>
      </c>
      <c r="O1673" s="46">
        <v>0.08</v>
      </c>
      <c r="P1673" s="46">
        <v>0.16500000000000001</v>
      </c>
      <c r="Q1673" s="46">
        <v>0.189</v>
      </c>
      <c r="R1673" s="46">
        <v>0.30199999999999999</v>
      </c>
      <c r="S1673" s="46">
        <v>0.08</v>
      </c>
      <c r="T1673" s="46">
        <v>0.16500000000000001</v>
      </c>
      <c r="U1673" s="46">
        <v>1.9E-2</v>
      </c>
      <c r="V1673" s="46">
        <v>7.0999999999999994E-2</v>
      </c>
      <c r="W1673" s="46">
        <v>0.38900000000000001</v>
      </c>
      <c r="X1673" s="46">
        <v>0.52</v>
      </c>
      <c r="Y1673" s="46">
        <v>3.0000000000000001E-3</v>
      </c>
      <c r="Z1673" s="46">
        <v>3.3000000000000002E-2</v>
      </c>
      <c r="AA1673" s="46">
        <v>1.2999999999999999E-2</v>
      </c>
      <c r="AB1673" s="46">
        <v>5.8999999999999997E-2</v>
      </c>
      <c r="AC1673" s="46"/>
    </row>
    <row r="1674" spans="1:29" x14ac:dyDescent="0.25">
      <c r="A1674" s="98" t="s">
        <v>4151</v>
      </c>
      <c r="B1674" s="46" t="s">
        <v>162</v>
      </c>
      <c r="C1674" s="46">
        <v>0.40534682080924855</v>
      </c>
      <c r="D1674" s="46">
        <v>0.35043352601156069</v>
      </c>
      <c r="E1674" s="46">
        <v>0.11488439306358382</v>
      </c>
      <c r="F1674" s="46">
        <v>1.8786127167630059E-2</v>
      </c>
      <c r="G1674" s="46">
        <v>6.5751445086705204E-2</v>
      </c>
      <c r="H1674" s="46">
        <v>4.335260115606936E-3</v>
      </c>
      <c r="I1674" s="46">
        <v>4.046242774566474E-2</v>
      </c>
      <c r="J1674" s="46">
        <v>1</v>
      </c>
      <c r="K1674" s="98">
        <v>1384</v>
      </c>
      <c r="L1674" s="98"/>
      <c r="M1674" s="98" t="s">
        <v>162</v>
      </c>
      <c r="N1674" s="98" t="s">
        <v>162</v>
      </c>
      <c r="O1674" s="46">
        <v>0.38</v>
      </c>
      <c r="P1674" s="46">
        <v>0.43099999999999999</v>
      </c>
      <c r="Q1674" s="46">
        <v>0.32600000000000001</v>
      </c>
      <c r="R1674" s="46">
        <v>0.376</v>
      </c>
      <c r="S1674" s="46">
        <v>9.9000000000000005E-2</v>
      </c>
      <c r="T1674" s="46">
        <v>0.13300000000000001</v>
      </c>
      <c r="U1674" s="46">
        <v>1.2999999999999999E-2</v>
      </c>
      <c r="V1674" s="46">
        <v>2.7E-2</v>
      </c>
      <c r="W1674" s="46">
        <v>5.3999999999999999E-2</v>
      </c>
      <c r="X1674" s="46">
        <v>0.08</v>
      </c>
      <c r="Y1674" s="46">
        <v>2E-3</v>
      </c>
      <c r="Z1674" s="46">
        <v>8.9999999999999993E-3</v>
      </c>
      <c r="AA1674" s="46">
        <v>3.1E-2</v>
      </c>
      <c r="AB1674" s="46">
        <v>5.1999999999999998E-2</v>
      </c>
      <c r="AC1674" s="46"/>
    </row>
    <row r="1675" spans="1:29" x14ac:dyDescent="0.25">
      <c r="A1675" s="98" t="s">
        <v>4152</v>
      </c>
      <c r="B1675" s="46" t="s">
        <v>162</v>
      </c>
      <c r="C1675" s="46">
        <v>0.4152542372881356</v>
      </c>
      <c r="D1675" s="46">
        <v>0.35169491525423729</v>
      </c>
      <c r="E1675" s="46">
        <v>0.1271186440677966</v>
      </c>
      <c r="F1675" s="46" t="s">
        <v>162</v>
      </c>
      <c r="G1675" s="46">
        <v>6.3559322033898302E-2</v>
      </c>
      <c r="H1675" s="46">
        <v>8.4745762711864406E-3</v>
      </c>
      <c r="I1675" s="46">
        <v>3.3898305084745763E-2</v>
      </c>
      <c r="J1675" s="46">
        <v>0.99999999999999989</v>
      </c>
      <c r="K1675" s="98">
        <v>236</v>
      </c>
      <c r="L1675" s="98"/>
      <c r="M1675" s="98" t="s">
        <v>162</v>
      </c>
      <c r="N1675" s="98" t="s">
        <v>162</v>
      </c>
      <c r="O1675" s="46">
        <v>0.35399999999999998</v>
      </c>
      <c r="P1675" s="46">
        <v>0.47899999999999998</v>
      </c>
      <c r="Q1675" s="46">
        <v>0.29399999999999998</v>
      </c>
      <c r="R1675" s="46">
        <v>0.41499999999999998</v>
      </c>
      <c r="S1675" s="46">
        <v>9.0999999999999998E-2</v>
      </c>
      <c r="T1675" s="46">
        <v>0.17599999999999999</v>
      </c>
      <c r="U1675" s="46" t="s">
        <v>162</v>
      </c>
      <c r="V1675" s="46" t="s">
        <v>162</v>
      </c>
      <c r="W1675" s="46">
        <v>3.9E-2</v>
      </c>
      <c r="X1675" s="46">
        <v>0.10199999999999999</v>
      </c>
      <c r="Y1675" s="46">
        <v>2E-3</v>
      </c>
      <c r="Z1675" s="46">
        <v>0.03</v>
      </c>
      <c r="AA1675" s="46">
        <v>1.7000000000000001E-2</v>
      </c>
      <c r="AB1675" s="46">
        <v>6.5000000000000002E-2</v>
      </c>
      <c r="AC1675" s="46"/>
    </row>
    <row r="1676" spans="1:29" x14ac:dyDescent="0.25">
      <c r="A1676" s="98" t="s">
        <v>4153</v>
      </c>
      <c r="B1676" s="46">
        <v>6.9085907744392716E-2</v>
      </c>
      <c r="C1676" s="46">
        <v>0.30988150655945834</v>
      </c>
      <c r="D1676" s="46">
        <v>0.26132035548032162</v>
      </c>
      <c r="E1676" s="46">
        <v>9.5112145577655516E-2</v>
      </c>
      <c r="F1676" s="46">
        <v>3.1104528142192129E-2</v>
      </c>
      <c r="G1676" s="46">
        <v>0.18641557342361406</v>
      </c>
      <c r="H1676" s="46">
        <v>3.3855268726195515E-3</v>
      </c>
      <c r="I1676" s="46">
        <v>4.3694456199746087E-2</v>
      </c>
      <c r="J1676" s="46">
        <v>1</v>
      </c>
      <c r="K1676" s="98">
        <v>9452</v>
      </c>
      <c r="L1676" s="98"/>
      <c r="M1676" s="98">
        <v>6.4000000000000001E-2</v>
      </c>
      <c r="N1676" s="98">
        <v>7.3999999999999996E-2</v>
      </c>
      <c r="O1676" s="46">
        <v>0.30099999999999999</v>
      </c>
      <c r="P1676" s="46">
        <v>0.31900000000000001</v>
      </c>
      <c r="Q1676" s="46">
        <v>0.253</v>
      </c>
      <c r="R1676" s="46">
        <v>0.27</v>
      </c>
      <c r="S1676" s="46">
        <v>8.8999999999999996E-2</v>
      </c>
      <c r="T1676" s="46">
        <v>0.10100000000000001</v>
      </c>
      <c r="U1676" s="46">
        <v>2.8000000000000001E-2</v>
      </c>
      <c r="V1676" s="46">
        <v>3.5000000000000003E-2</v>
      </c>
      <c r="W1676" s="46">
        <v>0.17899999999999999</v>
      </c>
      <c r="X1676" s="46">
        <v>0.19400000000000001</v>
      </c>
      <c r="Y1676" s="46">
        <v>2E-3</v>
      </c>
      <c r="Z1676" s="46">
        <v>5.0000000000000001E-3</v>
      </c>
      <c r="AA1676" s="46">
        <v>0.04</v>
      </c>
      <c r="AB1676" s="46">
        <v>4.8000000000000001E-2</v>
      </c>
      <c r="AC1676" s="46"/>
    </row>
    <row r="1677" spans="1:29" x14ac:dyDescent="0.25">
      <c r="A1677" s="98" t="s">
        <v>4154</v>
      </c>
      <c r="B1677" s="46" t="s">
        <v>162</v>
      </c>
      <c r="C1677" s="46">
        <v>0.21487603305785125</v>
      </c>
      <c r="D1677" s="46">
        <v>0.31818181818181818</v>
      </c>
      <c r="E1677" s="46">
        <v>0.1487603305785124</v>
      </c>
      <c r="F1677" s="46">
        <v>4.1322314049586778E-2</v>
      </c>
      <c r="G1677" s="46">
        <v>0.2231404958677686</v>
      </c>
      <c r="H1677" s="46" t="s">
        <v>162</v>
      </c>
      <c r="I1677" s="46">
        <v>5.3719008264462811E-2</v>
      </c>
      <c r="J1677" s="46">
        <v>1</v>
      </c>
      <c r="K1677" s="98">
        <v>242</v>
      </c>
      <c r="L1677" s="98"/>
      <c r="M1677" s="98" t="s">
        <v>162</v>
      </c>
      <c r="N1677" s="98" t="s">
        <v>162</v>
      </c>
      <c r="O1677" s="46">
        <v>0.16800000000000001</v>
      </c>
      <c r="P1677" s="46">
        <v>0.27100000000000002</v>
      </c>
      <c r="Q1677" s="46">
        <v>0.26300000000000001</v>
      </c>
      <c r="R1677" s="46">
        <v>0.379</v>
      </c>
      <c r="S1677" s="46">
        <v>0.109</v>
      </c>
      <c r="T1677" s="46">
        <v>0.19900000000000001</v>
      </c>
      <c r="U1677" s="46">
        <v>2.3E-2</v>
      </c>
      <c r="V1677" s="46">
        <v>7.3999999999999996E-2</v>
      </c>
      <c r="W1677" s="46">
        <v>0.17499999999999999</v>
      </c>
      <c r="X1677" s="46">
        <v>0.28000000000000003</v>
      </c>
      <c r="Y1677" s="46" t="s">
        <v>162</v>
      </c>
      <c r="Z1677" s="46" t="s">
        <v>162</v>
      </c>
      <c r="AA1677" s="46">
        <v>3.2000000000000001E-2</v>
      </c>
      <c r="AB1677" s="46">
        <v>0.09</v>
      </c>
      <c r="AC1677" s="46"/>
    </row>
    <row r="1678" spans="1:29" x14ac:dyDescent="0.25">
      <c r="A1678" s="98" t="s">
        <v>4155</v>
      </c>
      <c r="B1678" s="46" t="s">
        <v>162</v>
      </c>
      <c r="C1678" s="46">
        <v>0.37428023032629559</v>
      </c>
      <c r="D1678" s="46">
        <v>0.2456813819577735</v>
      </c>
      <c r="E1678" s="46">
        <v>0.15930902111324377</v>
      </c>
      <c r="F1678" s="46">
        <v>2.3032629558541268E-2</v>
      </c>
      <c r="G1678" s="46">
        <v>0.1785028790786948</v>
      </c>
      <c r="H1678" s="46">
        <v>1.9193857965451055E-3</v>
      </c>
      <c r="I1678" s="46">
        <v>1.7274472168905951E-2</v>
      </c>
      <c r="J1678" s="46">
        <v>1</v>
      </c>
      <c r="K1678" s="98">
        <v>521</v>
      </c>
      <c r="L1678" s="98"/>
      <c r="M1678" s="98" t="s">
        <v>162</v>
      </c>
      <c r="N1678" s="98" t="s">
        <v>162</v>
      </c>
      <c r="O1678" s="46">
        <v>0.33400000000000002</v>
      </c>
      <c r="P1678" s="46">
        <v>0.41699999999999998</v>
      </c>
      <c r="Q1678" s="46">
        <v>0.21099999999999999</v>
      </c>
      <c r="R1678" s="46">
        <v>0.28399999999999997</v>
      </c>
      <c r="S1678" s="46">
        <v>0.13</v>
      </c>
      <c r="T1678" s="46">
        <v>0.193</v>
      </c>
      <c r="U1678" s="46">
        <v>1.2999999999999999E-2</v>
      </c>
      <c r="V1678" s="46">
        <v>0.04</v>
      </c>
      <c r="W1678" s="46">
        <v>0.14799999999999999</v>
      </c>
      <c r="X1678" s="46">
        <v>0.214</v>
      </c>
      <c r="Y1678" s="46">
        <v>0</v>
      </c>
      <c r="Z1678" s="46">
        <v>1.0999999999999999E-2</v>
      </c>
      <c r="AA1678" s="46">
        <v>8.9999999999999993E-3</v>
      </c>
      <c r="AB1678" s="46">
        <v>3.3000000000000002E-2</v>
      </c>
      <c r="AC1678" s="46"/>
    </row>
    <row r="1679" spans="1:29" x14ac:dyDescent="0.25">
      <c r="A1679" s="98" t="s">
        <v>4156</v>
      </c>
      <c r="B1679" s="46" t="s">
        <v>162</v>
      </c>
      <c r="C1679" s="46">
        <v>0.1021021021021021</v>
      </c>
      <c r="D1679" s="46">
        <v>0.14714714714714713</v>
      </c>
      <c r="E1679" s="46">
        <v>7.2072072072072071E-2</v>
      </c>
      <c r="F1679" s="46">
        <v>1.2012012012012012E-2</v>
      </c>
      <c r="G1679" s="46">
        <v>0.60360360360360366</v>
      </c>
      <c r="H1679" s="46">
        <v>1.5015015015015015E-2</v>
      </c>
      <c r="I1679" s="46">
        <v>4.8048048048048048E-2</v>
      </c>
      <c r="J1679" s="46">
        <v>1</v>
      </c>
      <c r="K1679" s="98">
        <v>333</v>
      </c>
      <c r="L1679" s="98"/>
      <c r="M1679" s="98" t="s">
        <v>162</v>
      </c>
      <c r="N1679" s="98" t="s">
        <v>162</v>
      </c>
      <c r="O1679" s="46">
        <v>7.3999999999999996E-2</v>
      </c>
      <c r="P1679" s="46">
        <v>0.13900000000000001</v>
      </c>
      <c r="Q1679" s="46">
        <v>0.113</v>
      </c>
      <c r="R1679" s="46">
        <v>0.189</v>
      </c>
      <c r="S1679" s="46">
        <v>4.9000000000000002E-2</v>
      </c>
      <c r="T1679" s="46">
        <v>0.105</v>
      </c>
      <c r="U1679" s="46">
        <v>5.0000000000000001E-3</v>
      </c>
      <c r="V1679" s="46">
        <v>0.03</v>
      </c>
      <c r="W1679" s="46">
        <v>0.55000000000000004</v>
      </c>
      <c r="X1679" s="46">
        <v>0.65500000000000003</v>
      </c>
      <c r="Y1679" s="46">
        <v>6.0000000000000001E-3</v>
      </c>
      <c r="Z1679" s="46">
        <v>3.5000000000000003E-2</v>
      </c>
      <c r="AA1679" s="46">
        <v>0.03</v>
      </c>
      <c r="AB1679" s="46">
        <v>7.6999999999999999E-2</v>
      </c>
      <c r="AC1679" s="46"/>
    </row>
    <row r="1680" spans="1:29" x14ac:dyDescent="0.25">
      <c r="A1680" s="98" t="s">
        <v>4157</v>
      </c>
      <c r="B1680" s="46">
        <v>0.38600451467268621</v>
      </c>
      <c r="C1680" s="46">
        <v>3.0097817908201654E-3</v>
      </c>
      <c r="D1680" s="46">
        <v>0.36493604213694508</v>
      </c>
      <c r="E1680" s="46">
        <v>0.23100075244544771</v>
      </c>
      <c r="F1680" s="46">
        <v>7.5244544770504136E-4</v>
      </c>
      <c r="G1680" s="46">
        <v>3.7622272385252069E-3</v>
      </c>
      <c r="H1680" s="46" t="s">
        <v>162</v>
      </c>
      <c r="I1680" s="46">
        <v>1.0534236267870579E-2</v>
      </c>
      <c r="J1680" s="46">
        <v>1</v>
      </c>
      <c r="K1680" s="98">
        <v>1329</v>
      </c>
      <c r="L1680" s="98"/>
      <c r="M1680" s="98">
        <v>0.36</v>
      </c>
      <c r="N1680" s="98">
        <v>0.41199999999999998</v>
      </c>
      <c r="O1680" s="46">
        <v>1E-3</v>
      </c>
      <c r="P1680" s="46">
        <v>8.0000000000000002E-3</v>
      </c>
      <c r="Q1680" s="46">
        <v>0.33900000000000002</v>
      </c>
      <c r="R1680" s="46">
        <v>0.39100000000000001</v>
      </c>
      <c r="S1680" s="46">
        <v>0.20899999999999999</v>
      </c>
      <c r="T1680" s="46">
        <v>0.254</v>
      </c>
      <c r="U1680" s="46">
        <v>0</v>
      </c>
      <c r="V1680" s="46">
        <v>4.0000000000000001E-3</v>
      </c>
      <c r="W1680" s="46">
        <v>2E-3</v>
      </c>
      <c r="X1680" s="46">
        <v>8.9999999999999993E-3</v>
      </c>
      <c r="Y1680" s="46" t="s">
        <v>162</v>
      </c>
      <c r="Z1680" s="46" t="s">
        <v>162</v>
      </c>
      <c r="AA1680" s="46">
        <v>6.0000000000000001E-3</v>
      </c>
      <c r="AB1680" s="46">
        <v>1.7999999999999999E-2</v>
      </c>
      <c r="AC1680" s="46"/>
    </row>
    <row r="1681" spans="1:29" x14ac:dyDescent="0.25">
      <c r="A1681" s="98" t="s">
        <v>4158</v>
      </c>
      <c r="B1681" s="46">
        <v>0.10883357735480723</v>
      </c>
      <c r="C1681" s="46">
        <v>0.2752562225475842</v>
      </c>
      <c r="D1681" s="46">
        <v>0.22889214250854076</v>
      </c>
      <c r="E1681" s="46">
        <v>8.7847730600292828E-2</v>
      </c>
      <c r="F1681" s="46">
        <v>4.8316251830161056E-2</v>
      </c>
      <c r="G1681" s="46">
        <v>0.22840409956076135</v>
      </c>
      <c r="H1681" s="46">
        <v>1.4641288433382138E-3</v>
      </c>
      <c r="I1681" s="46">
        <v>2.0985846754514398E-2</v>
      </c>
      <c r="J1681" s="46">
        <v>1</v>
      </c>
      <c r="K1681" s="98">
        <v>2049</v>
      </c>
      <c r="L1681" s="98"/>
      <c r="M1681" s="98">
        <v>9.6000000000000002E-2</v>
      </c>
      <c r="N1681" s="98">
        <v>0.123</v>
      </c>
      <c r="O1681" s="46">
        <v>0.25600000000000001</v>
      </c>
      <c r="P1681" s="46">
        <v>0.29499999999999998</v>
      </c>
      <c r="Q1681" s="46">
        <v>0.21099999999999999</v>
      </c>
      <c r="R1681" s="46">
        <v>0.248</v>
      </c>
      <c r="S1681" s="46">
        <v>7.5999999999999998E-2</v>
      </c>
      <c r="T1681" s="46">
        <v>0.10100000000000001</v>
      </c>
      <c r="U1681" s="46">
        <v>0.04</v>
      </c>
      <c r="V1681" s="46">
        <v>5.8000000000000003E-2</v>
      </c>
      <c r="W1681" s="46">
        <v>0.21099999999999999</v>
      </c>
      <c r="X1681" s="46">
        <v>0.247</v>
      </c>
      <c r="Y1681" s="46">
        <v>0</v>
      </c>
      <c r="Z1681" s="46">
        <v>4.0000000000000001E-3</v>
      </c>
      <c r="AA1681" s="46">
        <v>1.6E-2</v>
      </c>
      <c r="AB1681" s="46">
        <v>2.8000000000000001E-2</v>
      </c>
      <c r="AC1681" s="46"/>
    </row>
    <row r="1682" spans="1:29" x14ac:dyDescent="0.25">
      <c r="A1682" s="98" t="s">
        <v>4159</v>
      </c>
      <c r="B1682" s="46">
        <v>0.29778506972928631</v>
      </c>
      <c r="C1682" s="46">
        <v>0.51230516817063165</v>
      </c>
      <c r="D1682" s="46">
        <v>8.3675143560295318E-2</v>
      </c>
      <c r="E1682" s="46">
        <v>3.4454470877768664E-2</v>
      </c>
      <c r="F1682" s="46">
        <v>4.1017227235438887E-4</v>
      </c>
      <c r="G1682" s="46">
        <v>4.3068088597210827E-2</v>
      </c>
      <c r="H1682" s="46">
        <v>2.871205906480722E-3</v>
      </c>
      <c r="I1682" s="46">
        <v>2.5430680885972109E-2</v>
      </c>
      <c r="J1682" s="46">
        <v>1</v>
      </c>
      <c r="K1682" s="98">
        <v>2438</v>
      </c>
      <c r="L1682" s="98"/>
      <c r="M1682" s="98">
        <v>0.28000000000000003</v>
      </c>
      <c r="N1682" s="98">
        <v>0.316</v>
      </c>
      <c r="O1682" s="46">
        <v>0.49199999999999999</v>
      </c>
      <c r="P1682" s="46">
        <v>0.53200000000000003</v>
      </c>
      <c r="Q1682" s="46">
        <v>7.2999999999999995E-2</v>
      </c>
      <c r="R1682" s="46">
        <v>9.5000000000000001E-2</v>
      </c>
      <c r="S1682" s="46">
        <v>2.8000000000000001E-2</v>
      </c>
      <c r="T1682" s="46">
        <v>4.2000000000000003E-2</v>
      </c>
      <c r="U1682" s="46">
        <v>0</v>
      </c>
      <c r="V1682" s="46">
        <v>2E-3</v>
      </c>
      <c r="W1682" s="46">
        <v>3.5999999999999997E-2</v>
      </c>
      <c r="X1682" s="46">
        <v>5.1999999999999998E-2</v>
      </c>
      <c r="Y1682" s="46">
        <v>1E-3</v>
      </c>
      <c r="Z1682" s="46">
        <v>6.0000000000000001E-3</v>
      </c>
      <c r="AA1682" s="46">
        <v>0.02</v>
      </c>
      <c r="AB1682" s="46">
        <v>3.2000000000000001E-2</v>
      </c>
      <c r="AC1682" s="46"/>
    </row>
    <row r="1683" spans="1:29" x14ac:dyDescent="0.25">
      <c r="A1683" s="98" t="s">
        <v>4160</v>
      </c>
      <c r="B1683" s="46" t="s">
        <v>162</v>
      </c>
      <c r="C1683" s="46">
        <v>0.23547034152186938</v>
      </c>
      <c r="D1683" s="46">
        <v>0.18454164170161774</v>
      </c>
      <c r="E1683" s="46">
        <v>0.17255841821449969</v>
      </c>
      <c r="F1683" s="46">
        <v>1.5578190533253445E-2</v>
      </c>
      <c r="G1683" s="46">
        <v>0.37207908927501498</v>
      </c>
      <c r="H1683" s="46">
        <v>5.9916117435590175E-4</v>
      </c>
      <c r="I1683" s="46">
        <v>1.9173157579388856E-2</v>
      </c>
      <c r="J1683" s="46">
        <v>1</v>
      </c>
      <c r="K1683" s="98">
        <v>1669</v>
      </c>
      <c r="L1683" s="98"/>
      <c r="M1683" s="98" t="s">
        <v>162</v>
      </c>
      <c r="N1683" s="98" t="s">
        <v>162</v>
      </c>
      <c r="O1683" s="46">
        <v>0.216</v>
      </c>
      <c r="P1683" s="46">
        <v>0.25600000000000001</v>
      </c>
      <c r="Q1683" s="46">
        <v>0.16700000000000001</v>
      </c>
      <c r="R1683" s="46">
        <v>0.20399999999999999</v>
      </c>
      <c r="S1683" s="46">
        <v>0.155</v>
      </c>
      <c r="T1683" s="46">
        <v>0.191</v>
      </c>
      <c r="U1683" s="46">
        <v>1.0999999999999999E-2</v>
      </c>
      <c r="V1683" s="46">
        <v>2.3E-2</v>
      </c>
      <c r="W1683" s="46">
        <v>0.34899999999999998</v>
      </c>
      <c r="X1683" s="46">
        <v>0.39600000000000002</v>
      </c>
      <c r="Y1683" s="46">
        <v>0</v>
      </c>
      <c r="Z1683" s="46">
        <v>3.0000000000000001E-3</v>
      </c>
      <c r="AA1683" s="46">
        <v>1.4E-2</v>
      </c>
      <c r="AB1683" s="46">
        <v>2.7E-2</v>
      </c>
      <c r="AC1683" s="46"/>
    </row>
    <row r="1684" spans="1:29" x14ac:dyDescent="0.25">
      <c r="A1684" s="98" t="s">
        <v>4161</v>
      </c>
      <c r="B1684" s="46" t="s">
        <v>162</v>
      </c>
      <c r="C1684" s="46">
        <v>0.50855188141391106</v>
      </c>
      <c r="D1684" s="46">
        <v>0.3580387685290764</v>
      </c>
      <c r="E1684" s="46">
        <v>5.1311288483466361E-2</v>
      </c>
      <c r="F1684" s="46">
        <v>3.4207525655644243E-3</v>
      </c>
      <c r="G1684" s="46">
        <v>1.8244013683010263E-2</v>
      </c>
      <c r="H1684" s="46" t="s">
        <v>162</v>
      </c>
      <c r="I1684" s="46">
        <v>6.0433295324971492E-2</v>
      </c>
      <c r="J1684" s="46">
        <v>1</v>
      </c>
      <c r="K1684" s="98">
        <v>877</v>
      </c>
      <c r="L1684" s="98"/>
      <c r="M1684" s="98" t="s">
        <v>162</v>
      </c>
      <c r="N1684" s="98" t="s">
        <v>162</v>
      </c>
      <c r="O1684" s="46">
        <v>0.47499999999999998</v>
      </c>
      <c r="P1684" s="46">
        <v>0.54200000000000004</v>
      </c>
      <c r="Q1684" s="46">
        <v>0.32700000000000001</v>
      </c>
      <c r="R1684" s="46">
        <v>0.39</v>
      </c>
      <c r="S1684" s="46">
        <v>3.9E-2</v>
      </c>
      <c r="T1684" s="46">
        <v>6.8000000000000005E-2</v>
      </c>
      <c r="U1684" s="46">
        <v>1E-3</v>
      </c>
      <c r="V1684" s="46">
        <v>0.01</v>
      </c>
      <c r="W1684" s="46">
        <v>1.0999999999999999E-2</v>
      </c>
      <c r="X1684" s="46">
        <v>2.9000000000000001E-2</v>
      </c>
      <c r="Y1684" s="46" t="s">
        <v>162</v>
      </c>
      <c r="Z1684" s="46" t="s">
        <v>162</v>
      </c>
      <c r="AA1684" s="46">
        <v>4.5999999999999999E-2</v>
      </c>
      <c r="AB1684" s="46">
        <v>7.8E-2</v>
      </c>
      <c r="AC1684" s="46"/>
    </row>
    <row r="1685" spans="1:29" x14ac:dyDescent="0.25">
      <c r="A1685" s="98" t="s">
        <v>4162</v>
      </c>
      <c r="B1685" s="46" t="s">
        <v>162</v>
      </c>
      <c r="C1685" s="46">
        <v>0.2317262830482115</v>
      </c>
      <c r="D1685" s="46">
        <v>0.32348367029548991</v>
      </c>
      <c r="E1685" s="46">
        <v>0.13219284603421461</v>
      </c>
      <c r="F1685" s="46">
        <v>9.3312597200622092E-3</v>
      </c>
      <c r="G1685" s="46">
        <v>0.26594090202177295</v>
      </c>
      <c r="H1685" s="46" t="s">
        <v>162</v>
      </c>
      <c r="I1685" s="46">
        <v>3.7325038880248837E-2</v>
      </c>
      <c r="J1685" s="46">
        <v>1</v>
      </c>
      <c r="K1685" s="98">
        <v>643</v>
      </c>
      <c r="L1685" s="98"/>
      <c r="M1685" s="98" t="s">
        <v>162</v>
      </c>
      <c r="N1685" s="98" t="s">
        <v>162</v>
      </c>
      <c r="O1685" s="46">
        <v>0.20100000000000001</v>
      </c>
      <c r="P1685" s="46">
        <v>0.26600000000000001</v>
      </c>
      <c r="Q1685" s="46">
        <v>0.28799999999999998</v>
      </c>
      <c r="R1685" s="46">
        <v>0.36099999999999999</v>
      </c>
      <c r="S1685" s="46">
        <v>0.108</v>
      </c>
      <c r="T1685" s="46">
        <v>0.161</v>
      </c>
      <c r="U1685" s="46">
        <v>4.0000000000000001E-3</v>
      </c>
      <c r="V1685" s="46">
        <v>0.02</v>
      </c>
      <c r="W1685" s="46">
        <v>0.23300000000000001</v>
      </c>
      <c r="X1685" s="46">
        <v>0.30099999999999999</v>
      </c>
      <c r="Y1685" s="46" t="s">
        <v>162</v>
      </c>
      <c r="Z1685" s="46" t="s">
        <v>162</v>
      </c>
      <c r="AA1685" s="46">
        <v>2.5000000000000001E-2</v>
      </c>
      <c r="AB1685" s="46">
        <v>5.5E-2</v>
      </c>
      <c r="AC1685" s="46"/>
    </row>
    <row r="1686" spans="1:29" x14ac:dyDescent="0.25">
      <c r="A1686" s="98" t="s">
        <v>4163</v>
      </c>
      <c r="B1686" s="46" t="s">
        <v>162</v>
      </c>
      <c r="C1686" s="46">
        <v>0.37005649717514122</v>
      </c>
      <c r="D1686" s="46">
        <v>0.21468926553672316</v>
      </c>
      <c r="E1686" s="46">
        <v>0.10451977401129943</v>
      </c>
      <c r="F1686" s="46">
        <v>0.14124293785310735</v>
      </c>
      <c r="G1686" s="46">
        <v>0.15819209039548024</v>
      </c>
      <c r="H1686" s="46" t="s">
        <v>162</v>
      </c>
      <c r="I1686" s="46">
        <v>1.1299435028248588E-2</v>
      </c>
      <c r="J1686" s="46">
        <v>1</v>
      </c>
      <c r="K1686" s="98">
        <v>354</v>
      </c>
      <c r="L1686" s="98"/>
      <c r="M1686" s="98" t="s">
        <v>162</v>
      </c>
      <c r="N1686" s="98" t="s">
        <v>162</v>
      </c>
      <c r="O1686" s="46">
        <v>0.32100000000000001</v>
      </c>
      <c r="P1686" s="46">
        <v>0.42099999999999999</v>
      </c>
      <c r="Q1686" s="46">
        <v>0.17499999999999999</v>
      </c>
      <c r="R1686" s="46">
        <v>0.26</v>
      </c>
      <c r="S1686" s="46">
        <v>7.6999999999999999E-2</v>
      </c>
      <c r="T1686" s="46">
        <v>0.14099999999999999</v>
      </c>
      <c r="U1686" s="46">
        <v>0.109</v>
      </c>
      <c r="V1686" s="46">
        <v>0.18099999999999999</v>
      </c>
      <c r="W1686" s="46">
        <v>0.124</v>
      </c>
      <c r="X1686" s="46">
        <v>0.2</v>
      </c>
      <c r="Y1686" s="46" t="s">
        <v>162</v>
      </c>
      <c r="Z1686" s="46" t="s">
        <v>162</v>
      </c>
      <c r="AA1686" s="46">
        <v>4.0000000000000001E-3</v>
      </c>
      <c r="AB1686" s="46">
        <v>2.9000000000000001E-2</v>
      </c>
      <c r="AC1686" s="46"/>
    </row>
    <row r="1687" spans="1:29" x14ac:dyDescent="0.25">
      <c r="A1687" s="98" t="s">
        <v>4164</v>
      </c>
      <c r="B1687" s="46" t="s">
        <v>162</v>
      </c>
      <c r="C1687" s="46">
        <v>0.1650943396226415</v>
      </c>
      <c r="D1687" s="46">
        <v>0.17688679245283018</v>
      </c>
      <c r="E1687" s="46">
        <v>9.1981132075471692E-2</v>
      </c>
      <c r="F1687" s="46">
        <v>3.3018867924528301E-2</v>
      </c>
      <c r="G1687" s="46">
        <v>0.49056603773584906</v>
      </c>
      <c r="H1687" s="46">
        <v>7.0754716981132077E-3</v>
      </c>
      <c r="I1687" s="46">
        <v>3.5377358490566037E-2</v>
      </c>
      <c r="J1687" s="46">
        <v>0.99999999999999989</v>
      </c>
      <c r="K1687" s="98">
        <v>424</v>
      </c>
      <c r="L1687" s="98"/>
      <c r="M1687" s="98" t="s">
        <v>162</v>
      </c>
      <c r="N1687" s="98" t="s">
        <v>162</v>
      </c>
      <c r="O1687" s="46">
        <v>0.13300000000000001</v>
      </c>
      <c r="P1687" s="46">
        <v>0.20300000000000001</v>
      </c>
      <c r="Q1687" s="46">
        <v>0.14399999999999999</v>
      </c>
      <c r="R1687" s="46">
        <v>0.216</v>
      </c>
      <c r="S1687" s="46">
        <v>6.8000000000000005E-2</v>
      </c>
      <c r="T1687" s="46">
        <v>0.123</v>
      </c>
      <c r="U1687" s="46">
        <v>0.02</v>
      </c>
      <c r="V1687" s="46">
        <v>5.5E-2</v>
      </c>
      <c r="W1687" s="46">
        <v>0.443</v>
      </c>
      <c r="X1687" s="46">
        <v>0.53800000000000003</v>
      </c>
      <c r="Y1687" s="46">
        <v>2E-3</v>
      </c>
      <c r="Z1687" s="46">
        <v>2.1000000000000001E-2</v>
      </c>
      <c r="AA1687" s="46">
        <v>2.1999999999999999E-2</v>
      </c>
      <c r="AB1687" s="46">
        <v>5.8000000000000003E-2</v>
      </c>
      <c r="AC1687" s="46"/>
    </row>
    <row r="1688" spans="1:29" x14ac:dyDescent="0.25">
      <c r="A1688" s="98" t="s">
        <v>4165</v>
      </c>
      <c r="B1688" s="46" t="s">
        <v>162</v>
      </c>
      <c r="C1688" s="46">
        <v>0.31421911421911419</v>
      </c>
      <c r="D1688" s="46">
        <v>0.43449883449883447</v>
      </c>
      <c r="E1688" s="46">
        <v>0.11794871794871795</v>
      </c>
      <c r="F1688" s="46">
        <v>1.5384615384615385E-2</v>
      </c>
      <c r="G1688" s="46">
        <v>8.4848484848484854E-2</v>
      </c>
      <c r="H1688" s="46">
        <v>2.331002331002331E-3</v>
      </c>
      <c r="I1688" s="46">
        <v>3.0769230769230771E-2</v>
      </c>
      <c r="J1688" s="46">
        <v>1</v>
      </c>
      <c r="K1688" s="98">
        <v>2145</v>
      </c>
      <c r="L1688" s="98"/>
      <c r="M1688" s="98" t="s">
        <v>162</v>
      </c>
      <c r="N1688" s="98" t="s">
        <v>162</v>
      </c>
      <c r="O1688" s="46">
        <v>0.29499999999999998</v>
      </c>
      <c r="P1688" s="46">
        <v>0.33400000000000002</v>
      </c>
      <c r="Q1688" s="46">
        <v>0.41399999999999998</v>
      </c>
      <c r="R1688" s="46">
        <v>0.45600000000000002</v>
      </c>
      <c r="S1688" s="46">
        <v>0.105</v>
      </c>
      <c r="T1688" s="46">
        <v>0.13200000000000001</v>
      </c>
      <c r="U1688" s="46">
        <v>1.0999999999999999E-2</v>
      </c>
      <c r="V1688" s="46">
        <v>2.1999999999999999E-2</v>
      </c>
      <c r="W1688" s="46">
        <v>7.3999999999999996E-2</v>
      </c>
      <c r="X1688" s="46">
        <v>9.7000000000000003E-2</v>
      </c>
      <c r="Y1688" s="46">
        <v>1E-3</v>
      </c>
      <c r="Z1688" s="46">
        <v>5.0000000000000001E-3</v>
      </c>
      <c r="AA1688" s="46">
        <v>2.4E-2</v>
      </c>
      <c r="AB1688" s="46">
        <v>3.9E-2</v>
      </c>
      <c r="AC1688" s="46"/>
    </row>
    <row r="1689" spans="1:29" x14ac:dyDescent="0.25">
      <c r="A1689" s="98" t="s">
        <v>4166</v>
      </c>
      <c r="B1689" s="46" t="s">
        <v>162</v>
      </c>
      <c r="C1689" s="46">
        <v>0.454320987654321</v>
      </c>
      <c r="D1689" s="46">
        <v>0.35308641975308641</v>
      </c>
      <c r="E1689" s="46">
        <v>7.407407407407407E-2</v>
      </c>
      <c r="F1689" s="46">
        <v>1.7283950617283949E-2</v>
      </c>
      <c r="G1689" s="46">
        <v>6.9135802469135796E-2</v>
      </c>
      <c r="H1689" s="46">
        <v>2.4691358024691358E-3</v>
      </c>
      <c r="I1689" s="46">
        <v>2.9629629629629631E-2</v>
      </c>
      <c r="J1689" s="46">
        <v>0.99999999999999989</v>
      </c>
      <c r="K1689" s="98">
        <v>405</v>
      </c>
      <c r="L1689" s="98"/>
      <c r="M1689" s="98" t="s">
        <v>162</v>
      </c>
      <c r="N1689" s="98" t="s">
        <v>162</v>
      </c>
      <c r="O1689" s="46">
        <v>0.40600000000000003</v>
      </c>
      <c r="P1689" s="46">
        <v>0.503</v>
      </c>
      <c r="Q1689" s="46">
        <v>0.308</v>
      </c>
      <c r="R1689" s="46">
        <v>0.40100000000000002</v>
      </c>
      <c r="S1689" s="46">
        <v>5.1999999999999998E-2</v>
      </c>
      <c r="T1689" s="46">
        <v>0.104</v>
      </c>
      <c r="U1689" s="46">
        <v>8.0000000000000002E-3</v>
      </c>
      <c r="V1689" s="46">
        <v>3.5000000000000003E-2</v>
      </c>
      <c r="W1689" s="46">
        <v>4.8000000000000001E-2</v>
      </c>
      <c r="X1689" s="46">
        <v>9.8000000000000004E-2</v>
      </c>
      <c r="Y1689" s="46">
        <v>0</v>
      </c>
      <c r="Z1689" s="46">
        <v>1.4E-2</v>
      </c>
      <c r="AA1689" s="46">
        <v>1.7000000000000001E-2</v>
      </c>
      <c r="AB1689" s="46">
        <v>5.0999999999999997E-2</v>
      </c>
      <c r="AC1689" s="46"/>
    </row>
    <row r="1690" spans="1:29" x14ac:dyDescent="0.25">
      <c r="A1690" s="98" t="s">
        <v>4167</v>
      </c>
      <c r="B1690" s="46">
        <v>6.3652018623636716E-2</v>
      </c>
      <c r="C1690" s="46">
        <v>0.31360418394030232</v>
      </c>
      <c r="D1690" s="46">
        <v>0.25690413929459788</v>
      </c>
      <c r="E1690" s="46">
        <v>0.10925441673576121</v>
      </c>
      <c r="F1690" s="46">
        <v>2.2960648000510238E-2</v>
      </c>
      <c r="G1690" s="46">
        <v>0.20383953058230755</v>
      </c>
      <c r="H1690" s="46">
        <v>2.4874035333886089E-3</v>
      </c>
      <c r="I1690" s="46">
        <v>2.7297659289495502E-2</v>
      </c>
      <c r="J1690" s="46">
        <v>0.99999999999999989</v>
      </c>
      <c r="K1690" s="98">
        <v>15679</v>
      </c>
      <c r="L1690" s="98"/>
      <c r="M1690" s="98">
        <v>0.06</v>
      </c>
      <c r="N1690" s="98">
        <v>6.8000000000000005E-2</v>
      </c>
      <c r="O1690" s="46">
        <v>0.30599999999999999</v>
      </c>
      <c r="P1690" s="46">
        <v>0.32100000000000001</v>
      </c>
      <c r="Q1690" s="46">
        <v>0.25</v>
      </c>
      <c r="R1690" s="46">
        <v>0.26400000000000001</v>
      </c>
      <c r="S1690" s="46">
        <v>0.104</v>
      </c>
      <c r="T1690" s="46">
        <v>0.114</v>
      </c>
      <c r="U1690" s="46">
        <v>2.1000000000000001E-2</v>
      </c>
      <c r="V1690" s="46">
        <v>2.5000000000000001E-2</v>
      </c>
      <c r="W1690" s="46">
        <v>0.19800000000000001</v>
      </c>
      <c r="X1690" s="46">
        <v>0.21</v>
      </c>
      <c r="Y1690" s="46">
        <v>2E-3</v>
      </c>
      <c r="Z1690" s="46">
        <v>3.0000000000000001E-3</v>
      </c>
      <c r="AA1690" s="46">
        <v>2.5000000000000001E-2</v>
      </c>
      <c r="AB1690" s="46">
        <v>0.03</v>
      </c>
      <c r="AC1690" s="46"/>
    </row>
    <row r="1691" spans="1:29" x14ac:dyDescent="0.25">
      <c r="A1691" s="98" t="s">
        <v>4168</v>
      </c>
      <c r="B1691" s="46" t="s">
        <v>162</v>
      </c>
      <c r="C1691" s="46">
        <v>0.20665083135391923</v>
      </c>
      <c r="D1691" s="46">
        <v>0.26365795724465557</v>
      </c>
      <c r="E1691" s="46">
        <v>0.2161520190023753</v>
      </c>
      <c r="F1691" s="46">
        <v>1.9002375296912115E-2</v>
      </c>
      <c r="G1691" s="46">
        <v>0.26128266033254155</v>
      </c>
      <c r="H1691" s="46">
        <v>2.3752969121140144E-3</v>
      </c>
      <c r="I1691" s="46">
        <v>3.0878859857482184E-2</v>
      </c>
      <c r="J1691" s="46">
        <v>1</v>
      </c>
      <c r="K1691" s="98">
        <v>421</v>
      </c>
      <c r="L1691" s="98"/>
      <c r="M1691" s="98" t="s">
        <v>162</v>
      </c>
      <c r="N1691" s="98" t="s">
        <v>162</v>
      </c>
      <c r="O1691" s="46">
        <v>0.17100000000000001</v>
      </c>
      <c r="P1691" s="46">
        <v>0.248</v>
      </c>
      <c r="Q1691" s="46">
        <v>0.224</v>
      </c>
      <c r="R1691" s="46">
        <v>0.308</v>
      </c>
      <c r="S1691" s="46">
        <v>0.17899999999999999</v>
      </c>
      <c r="T1691" s="46">
        <v>0.25800000000000001</v>
      </c>
      <c r="U1691" s="46">
        <v>0.01</v>
      </c>
      <c r="V1691" s="46">
        <v>3.6999999999999998E-2</v>
      </c>
      <c r="W1691" s="46">
        <v>0.222</v>
      </c>
      <c r="X1691" s="46">
        <v>0.30499999999999999</v>
      </c>
      <c r="Y1691" s="46">
        <v>0</v>
      </c>
      <c r="Z1691" s="46">
        <v>1.2999999999999999E-2</v>
      </c>
      <c r="AA1691" s="46">
        <v>1.7999999999999999E-2</v>
      </c>
      <c r="AB1691" s="46">
        <v>5.1999999999999998E-2</v>
      </c>
      <c r="AC1691" s="46"/>
    </row>
    <row r="1692" spans="1:29" x14ac:dyDescent="0.25">
      <c r="A1692" s="98" t="s">
        <v>4169</v>
      </c>
      <c r="B1692" s="46" t="s">
        <v>162</v>
      </c>
      <c r="C1692" s="46">
        <v>0.38378378378378381</v>
      </c>
      <c r="D1692" s="46">
        <v>0.26162162162162161</v>
      </c>
      <c r="E1692" s="46">
        <v>0.11675675675675676</v>
      </c>
      <c r="F1692" s="46">
        <v>1.2972972972972972E-2</v>
      </c>
      <c r="G1692" s="46">
        <v>0.20540540540540542</v>
      </c>
      <c r="H1692" s="46">
        <v>1.0810810810810811E-3</v>
      </c>
      <c r="I1692" s="46">
        <v>1.8378378378378378E-2</v>
      </c>
      <c r="J1692" s="46">
        <v>1</v>
      </c>
      <c r="K1692" s="98">
        <v>925</v>
      </c>
      <c r="L1692" s="98"/>
      <c r="M1692" s="98" t="s">
        <v>162</v>
      </c>
      <c r="N1692" s="98" t="s">
        <v>162</v>
      </c>
      <c r="O1692" s="46">
        <v>0.35299999999999998</v>
      </c>
      <c r="P1692" s="46">
        <v>0.41599999999999998</v>
      </c>
      <c r="Q1692" s="46">
        <v>0.23400000000000001</v>
      </c>
      <c r="R1692" s="46">
        <v>0.29099999999999998</v>
      </c>
      <c r="S1692" s="46">
        <v>9.8000000000000004E-2</v>
      </c>
      <c r="T1692" s="46">
        <v>0.13900000000000001</v>
      </c>
      <c r="U1692" s="46">
        <v>7.0000000000000001E-3</v>
      </c>
      <c r="V1692" s="46">
        <v>2.3E-2</v>
      </c>
      <c r="W1692" s="46">
        <v>0.18099999999999999</v>
      </c>
      <c r="X1692" s="46">
        <v>0.23300000000000001</v>
      </c>
      <c r="Y1692" s="46">
        <v>0</v>
      </c>
      <c r="Z1692" s="46">
        <v>6.0000000000000001E-3</v>
      </c>
      <c r="AA1692" s="46">
        <v>1.2E-2</v>
      </c>
      <c r="AB1692" s="46">
        <v>2.9000000000000001E-2</v>
      </c>
      <c r="AC1692" s="46"/>
    </row>
    <row r="1693" spans="1:29" x14ac:dyDescent="0.25">
      <c r="A1693" s="98" t="s">
        <v>4170</v>
      </c>
      <c r="B1693" s="46" t="s">
        <v>162</v>
      </c>
      <c r="C1693" s="46">
        <v>9.5289079229122053E-2</v>
      </c>
      <c r="D1693" s="46">
        <v>0.25481798715203424</v>
      </c>
      <c r="E1693" s="46">
        <v>7.922912205567452E-2</v>
      </c>
      <c r="F1693" s="46">
        <v>8.5653104925053538E-3</v>
      </c>
      <c r="G1693" s="46">
        <v>0.5182012847965739</v>
      </c>
      <c r="H1693" s="46">
        <v>7.4946466809421844E-3</v>
      </c>
      <c r="I1693" s="46">
        <v>3.6402569593147749E-2</v>
      </c>
      <c r="J1693" s="46">
        <v>1</v>
      </c>
      <c r="K1693" s="98">
        <v>934</v>
      </c>
      <c r="L1693" s="98"/>
      <c r="M1693" s="98" t="s">
        <v>162</v>
      </c>
      <c r="N1693" s="98" t="s">
        <v>162</v>
      </c>
      <c r="O1693" s="46">
        <v>7.8E-2</v>
      </c>
      <c r="P1693" s="46">
        <v>0.11600000000000001</v>
      </c>
      <c r="Q1693" s="46">
        <v>0.22800000000000001</v>
      </c>
      <c r="R1693" s="46">
        <v>0.28399999999999997</v>
      </c>
      <c r="S1693" s="46">
        <v>6.4000000000000001E-2</v>
      </c>
      <c r="T1693" s="46">
        <v>9.8000000000000004E-2</v>
      </c>
      <c r="U1693" s="46">
        <v>4.0000000000000001E-3</v>
      </c>
      <c r="V1693" s="46">
        <v>1.7000000000000001E-2</v>
      </c>
      <c r="W1693" s="46">
        <v>0.48599999999999999</v>
      </c>
      <c r="X1693" s="46">
        <v>0.55000000000000004</v>
      </c>
      <c r="Y1693" s="46">
        <v>4.0000000000000001E-3</v>
      </c>
      <c r="Z1693" s="46">
        <v>1.4999999999999999E-2</v>
      </c>
      <c r="AA1693" s="46">
        <v>2.5999999999999999E-2</v>
      </c>
      <c r="AB1693" s="46">
        <v>0.05</v>
      </c>
      <c r="AC1693" s="46"/>
    </row>
    <row r="1694" spans="1:29" x14ac:dyDescent="0.25">
      <c r="A1694" s="98" t="s">
        <v>4171</v>
      </c>
      <c r="B1694" s="46">
        <v>0.28009494743981012</v>
      </c>
      <c r="C1694" s="46">
        <v>1.3563919972872161E-3</v>
      </c>
      <c r="D1694" s="46">
        <v>0.62495761275008477</v>
      </c>
      <c r="E1694" s="46">
        <v>3.0518819938962362E-2</v>
      </c>
      <c r="F1694" s="46">
        <v>4.6456425907087151E-2</v>
      </c>
      <c r="G1694" s="46">
        <v>5.4255679891488644E-3</v>
      </c>
      <c r="H1694" s="46" t="s">
        <v>162</v>
      </c>
      <c r="I1694" s="46">
        <v>1.1190233977619531E-2</v>
      </c>
      <c r="J1694" s="46">
        <v>1</v>
      </c>
      <c r="K1694" s="98">
        <v>2949</v>
      </c>
      <c r="L1694" s="98"/>
      <c r="M1694" s="98">
        <v>0.26400000000000001</v>
      </c>
      <c r="N1694" s="98">
        <v>0.29699999999999999</v>
      </c>
      <c r="O1694" s="46">
        <v>1E-3</v>
      </c>
      <c r="P1694" s="46">
        <v>3.0000000000000001E-3</v>
      </c>
      <c r="Q1694" s="46">
        <v>0.60699999999999998</v>
      </c>
      <c r="R1694" s="46">
        <v>0.64200000000000002</v>
      </c>
      <c r="S1694" s="46">
        <v>2.5000000000000001E-2</v>
      </c>
      <c r="T1694" s="46">
        <v>3.6999999999999998E-2</v>
      </c>
      <c r="U1694" s="46">
        <v>3.9E-2</v>
      </c>
      <c r="V1694" s="46">
        <v>5.5E-2</v>
      </c>
      <c r="W1694" s="46">
        <v>3.0000000000000001E-3</v>
      </c>
      <c r="X1694" s="46">
        <v>8.9999999999999993E-3</v>
      </c>
      <c r="Y1694" s="46" t="s">
        <v>162</v>
      </c>
      <c r="Z1694" s="46" t="s">
        <v>162</v>
      </c>
      <c r="AA1694" s="46">
        <v>8.0000000000000002E-3</v>
      </c>
      <c r="AB1694" s="46">
        <v>1.6E-2</v>
      </c>
      <c r="AC1694" s="46"/>
    </row>
    <row r="1695" spans="1:29" x14ac:dyDescent="0.25">
      <c r="A1695" s="98" t="s">
        <v>4172</v>
      </c>
      <c r="B1695" s="46">
        <v>9.7754654983570652E-2</v>
      </c>
      <c r="C1695" s="46">
        <v>0.31243154435925519</v>
      </c>
      <c r="D1695" s="46">
        <v>0.23932092004381161</v>
      </c>
      <c r="E1695" s="46">
        <v>6.4622124863088715E-2</v>
      </c>
      <c r="F1695" s="46">
        <v>2.1631982475355971E-2</v>
      </c>
      <c r="G1695" s="46">
        <v>0.23822562979189485</v>
      </c>
      <c r="H1695" s="46">
        <v>8.2146768893756844E-4</v>
      </c>
      <c r="I1695" s="46">
        <v>2.5191675794085433E-2</v>
      </c>
      <c r="J1695" s="46">
        <v>1</v>
      </c>
      <c r="K1695" s="98">
        <v>3652</v>
      </c>
      <c r="L1695" s="98"/>
      <c r="M1695" s="98">
        <v>8.8999999999999996E-2</v>
      </c>
      <c r="N1695" s="98">
        <v>0.108</v>
      </c>
      <c r="O1695" s="46">
        <v>0.29799999999999999</v>
      </c>
      <c r="P1695" s="46">
        <v>0.32800000000000001</v>
      </c>
      <c r="Q1695" s="46">
        <v>0.22600000000000001</v>
      </c>
      <c r="R1695" s="46">
        <v>0.253</v>
      </c>
      <c r="S1695" s="46">
        <v>5.7000000000000002E-2</v>
      </c>
      <c r="T1695" s="46">
        <v>7.2999999999999995E-2</v>
      </c>
      <c r="U1695" s="46">
        <v>1.7000000000000001E-2</v>
      </c>
      <c r="V1695" s="46">
        <v>2.7E-2</v>
      </c>
      <c r="W1695" s="46">
        <v>0.22500000000000001</v>
      </c>
      <c r="X1695" s="46">
        <v>0.252</v>
      </c>
      <c r="Y1695" s="46">
        <v>0</v>
      </c>
      <c r="Z1695" s="46">
        <v>2E-3</v>
      </c>
      <c r="AA1695" s="46">
        <v>2.1000000000000001E-2</v>
      </c>
      <c r="AB1695" s="46">
        <v>3.1E-2</v>
      </c>
      <c r="AC1695" s="46"/>
    </row>
    <row r="1696" spans="1:29" x14ac:dyDescent="0.25">
      <c r="A1696" s="98" t="s">
        <v>4173</v>
      </c>
      <c r="B1696" s="46">
        <v>0.29386558412268832</v>
      </c>
      <c r="C1696" s="46">
        <v>0.54397834912043297</v>
      </c>
      <c r="D1696" s="46">
        <v>7.7807848443843031E-2</v>
      </c>
      <c r="E1696" s="46">
        <v>2.1425349571493009E-2</v>
      </c>
      <c r="F1696" s="46">
        <v>6.7658998646820032E-4</v>
      </c>
      <c r="G1696" s="46">
        <v>3.9467749210645019E-2</v>
      </c>
      <c r="H1696" s="46">
        <v>4.5105999097880018E-4</v>
      </c>
      <c r="I1696" s="46">
        <v>2.2327469553450607E-2</v>
      </c>
      <c r="J1696" s="46">
        <v>1</v>
      </c>
      <c r="K1696" s="98">
        <v>4434</v>
      </c>
      <c r="L1696" s="98"/>
      <c r="M1696" s="98">
        <v>0.28100000000000003</v>
      </c>
      <c r="N1696" s="98">
        <v>0.307</v>
      </c>
      <c r="O1696" s="46">
        <v>0.52900000000000003</v>
      </c>
      <c r="P1696" s="46">
        <v>0.55900000000000005</v>
      </c>
      <c r="Q1696" s="46">
        <v>7.0000000000000007E-2</v>
      </c>
      <c r="R1696" s="46">
        <v>8.5999999999999993E-2</v>
      </c>
      <c r="S1696" s="46">
        <v>1.7999999999999999E-2</v>
      </c>
      <c r="T1696" s="46">
        <v>2.5999999999999999E-2</v>
      </c>
      <c r="U1696" s="46">
        <v>0</v>
      </c>
      <c r="V1696" s="46">
        <v>2E-3</v>
      </c>
      <c r="W1696" s="46">
        <v>3.4000000000000002E-2</v>
      </c>
      <c r="X1696" s="46">
        <v>4.5999999999999999E-2</v>
      </c>
      <c r="Y1696" s="46">
        <v>0</v>
      </c>
      <c r="Z1696" s="46">
        <v>2E-3</v>
      </c>
      <c r="AA1696" s="46">
        <v>1.7999999999999999E-2</v>
      </c>
      <c r="AB1696" s="46">
        <v>2.7E-2</v>
      </c>
      <c r="AC1696" s="46"/>
    </row>
    <row r="1697" spans="1:29" x14ac:dyDescent="0.25">
      <c r="A1697" s="98" t="s">
        <v>4174</v>
      </c>
      <c r="B1697" s="46" t="s">
        <v>162</v>
      </c>
      <c r="C1697" s="46">
        <v>0.24070945945945946</v>
      </c>
      <c r="D1697" s="46">
        <v>0.26210585585585583</v>
      </c>
      <c r="E1697" s="46">
        <v>0.11683558558558559</v>
      </c>
      <c r="F1697" s="46">
        <v>1.6610360360360361E-2</v>
      </c>
      <c r="G1697" s="46">
        <v>0.33811936936936937</v>
      </c>
      <c r="H1697" s="46">
        <v>1.6891891891891893E-3</v>
      </c>
      <c r="I1697" s="46">
        <v>2.3930180180180179E-2</v>
      </c>
      <c r="J1697" s="46">
        <v>1</v>
      </c>
      <c r="K1697" s="98">
        <v>3552</v>
      </c>
      <c r="L1697" s="98"/>
      <c r="M1697" s="98" t="s">
        <v>162</v>
      </c>
      <c r="N1697" s="98" t="s">
        <v>162</v>
      </c>
      <c r="O1697" s="46">
        <v>0.22700000000000001</v>
      </c>
      <c r="P1697" s="46">
        <v>0.255</v>
      </c>
      <c r="Q1697" s="46">
        <v>0.248</v>
      </c>
      <c r="R1697" s="46">
        <v>0.27700000000000002</v>
      </c>
      <c r="S1697" s="46">
        <v>0.107</v>
      </c>
      <c r="T1697" s="46">
        <v>0.128</v>
      </c>
      <c r="U1697" s="46">
        <v>1.2999999999999999E-2</v>
      </c>
      <c r="V1697" s="46">
        <v>2.1000000000000001E-2</v>
      </c>
      <c r="W1697" s="46">
        <v>0.32300000000000001</v>
      </c>
      <c r="X1697" s="46">
        <v>0.35399999999999998</v>
      </c>
      <c r="Y1697" s="46">
        <v>1E-3</v>
      </c>
      <c r="Z1697" s="46">
        <v>4.0000000000000001E-3</v>
      </c>
      <c r="AA1697" s="46">
        <v>1.9E-2</v>
      </c>
      <c r="AB1697" s="46">
        <v>2.9000000000000001E-2</v>
      </c>
      <c r="AC1697" s="46"/>
    </row>
    <row r="1698" spans="1:29" x14ac:dyDescent="0.25">
      <c r="A1698" s="98" t="s">
        <v>4175</v>
      </c>
      <c r="B1698" s="46" t="s">
        <v>162</v>
      </c>
      <c r="C1698" s="46">
        <v>0.57211079274116527</v>
      </c>
      <c r="D1698" s="46">
        <v>0.279847182425979</v>
      </c>
      <c r="E1698" s="46">
        <v>4.2024832855778411E-2</v>
      </c>
      <c r="F1698" s="46">
        <v>4.7755491881566383E-3</v>
      </c>
      <c r="G1698" s="46">
        <v>2.865329512893983E-2</v>
      </c>
      <c r="H1698" s="46" t="s">
        <v>162</v>
      </c>
      <c r="I1698" s="46">
        <v>7.2588347659980901E-2</v>
      </c>
      <c r="J1698" s="46">
        <v>1</v>
      </c>
      <c r="K1698" s="98">
        <v>1047</v>
      </c>
      <c r="L1698" s="98"/>
      <c r="M1698" s="98" t="s">
        <v>162</v>
      </c>
      <c r="N1698" s="98" t="s">
        <v>162</v>
      </c>
      <c r="O1698" s="46">
        <v>0.54200000000000004</v>
      </c>
      <c r="P1698" s="46">
        <v>0.60199999999999998</v>
      </c>
      <c r="Q1698" s="46">
        <v>0.253</v>
      </c>
      <c r="R1698" s="46">
        <v>0.308</v>
      </c>
      <c r="S1698" s="46">
        <v>3.1E-2</v>
      </c>
      <c r="T1698" s="46">
        <v>5.6000000000000001E-2</v>
      </c>
      <c r="U1698" s="46">
        <v>2E-3</v>
      </c>
      <c r="V1698" s="46">
        <v>1.0999999999999999E-2</v>
      </c>
      <c r="W1698" s="46">
        <v>0.02</v>
      </c>
      <c r="X1698" s="46">
        <v>4.1000000000000002E-2</v>
      </c>
      <c r="Y1698" s="46" t="s">
        <v>162</v>
      </c>
      <c r="Z1698" s="46" t="s">
        <v>162</v>
      </c>
      <c r="AA1698" s="46">
        <v>5.8000000000000003E-2</v>
      </c>
      <c r="AB1698" s="46">
        <v>0.09</v>
      </c>
      <c r="AC1698" s="46"/>
    </row>
    <row r="1699" spans="1:29" x14ac:dyDescent="0.25">
      <c r="A1699" s="98" t="s">
        <v>4176</v>
      </c>
      <c r="B1699" s="46" t="s">
        <v>162</v>
      </c>
      <c r="C1699" s="46">
        <v>0.27924528301886792</v>
      </c>
      <c r="D1699" s="46">
        <v>0.32735849056603772</v>
      </c>
      <c r="E1699" s="46">
        <v>0.10188679245283019</v>
      </c>
      <c r="F1699" s="46">
        <v>1.8867924528301886E-2</v>
      </c>
      <c r="G1699" s="46">
        <v>0.23679245283018868</v>
      </c>
      <c r="H1699" s="46">
        <v>9.4339622641509435E-4</v>
      </c>
      <c r="I1699" s="46">
        <v>3.490566037735849E-2</v>
      </c>
      <c r="J1699" s="46">
        <v>1</v>
      </c>
      <c r="K1699" s="98">
        <v>1060</v>
      </c>
      <c r="L1699" s="98"/>
      <c r="M1699" s="98" t="s">
        <v>162</v>
      </c>
      <c r="N1699" s="98" t="s">
        <v>162</v>
      </c>
      <c r="O1699" s="46">
        <v>0.253</v>
      </c>
      <c r="P1699" s="46">
        <v>0.307</v>
      </c>
      <c r="Q1699" s="46">
        <v>0.3</v>
      </c>
      <c r="R1699" s="46">
        <v>0.35599999999999998</v>
      </c>
      <c r="S1699" s="46">
        <v>8.5000000000000006E-2</v>
      </c>
      <c r="T1699" s="46">
        <v>0.122</v>
      </c>
      <c r="U1699" s="46">
        <v>1.2E-2</v>
      </c>
      <c r="V1699" s="46">
        <v>2.9000000000000001E-2</v>
      </c>
      <c r="W1699" s="46">
        <v>0.21199999999999999</v>
      </c>
      <c r="X1699" s="46">
        <v>0.26300000000000001</v>
      </c>
      <c r="Y1699" s="46">
        <v>0</v>
      </c>
      <c r="Z1699" s="46">
        <v>5.0000000000000001E-3</v>
      </c>
      <c r="AA1699" s="46">
        <v>2.5000000000000001E-2</v>
      </c>
      <c r="AB1699" s="46">
        <v>4.8000000000000001E-2</v>
      </c>
      <c r="AC1699" s="46"/>
    </row>
    <row r="1700" spans="1:29" x14ac:dyDescent="0.25">
      <c r="A1700" s="98" t="s">
        <v>4177</v>
      </c>
      <c r="B1700" s="46" t="s">
        <v>162</v>
      </c>
      <c r="C1700" s="46">
        <v>0.42368742368742368</v>
      </c>
      <c r="D1700" s="46">
        <v>0.21001221001221002</v>
      </c>
      <c r="E1700" s="46">
        <v>5.4945054945054944E-2</v>
      </c>
      <c r="F1700" s="46">
        <v>9.1575091575091569E-2</v>
      </c>
      <c r="G1700" s="46">
        <v>0.19658119658119658</v>
      </c>
      <c r="H1700" s="46">
        <v>1.221001221001221E-3</v>
      </c>
      <c r="I1700" s="46">
        <v>2.197802197802198E-2</v>
      </c>
      <c r="J1700" s="46">
        <v>1</v>
      </c>
      <c r="K1700" s="98">
        <v>819</v>
      </c>
      <c r="L1700" s="98"/>
      <c r="M1700" s="98" t="s">
        <v>162</v>
      </c>
      <c r="N1700" s="98" t="s">
        <v>162</v>
      </c>
      <c r="O1700" s="46">
        <v>0.39</v>
      </c>
      <c r="P1700" s="46">
        <v>0.45800000000000002</v>
      </c>
      <c r="Q1700" s="46">
        <v>0.184</v>
      </c>
      <c r="R1700" s="46">
        <v>0.23899999999999999</v>
      </c>
      <c r="S1700" s="46">
        <v>4.1000000000000002E-2</v>
      </c>
      <c r="T1700" s="46">
        <v>7.2999999999999995E-2</v>
      </c>
      <c r="U1700" s="46">
        <v>7.3999999999999996E-2</v>
      </c>
      <c r="V1700" s="46">
        <v>0.113</v>
      </c>
      <c r="W1700" s="46">
        <v>0.17100000000000001</v>
      </c>
      <c r="X1700" s="46">
        <v>0.22500000000000001</v>
      </c>
      <c r="Y1700" s="46">
        <v>0</v>
      </c>
      <c r="Z1700" s="46">
        <v>7.0000000000000001E-3</v>
      </c>
      <c r="AA1700" s="46">
        <v>1.4E-2</v>
      </c>
      <c r="AB1700" s="46">
        <v>3.4000000000000002E-2</v>
      </c>
      <c r="AC1700" s="46"/>
    </row>
    <row r="1701" spans="1:29" x14ac:dyDescent="0.25">
      <c r="A1701" s="98" t="s">
        <v>4178</v>
      </c>
      <c r="B1701" s="46" t="s">
        <v>162</v>
      </c>
      <c r="C1701" s="46">
        <v>0.14323258869908015</v>
      </c>
      <c r="D1701" s="46">
        <v>0.2588699080157687</v>
      </c>
      <c r="E1701" s="46">
        <v>9.5926412614980291E-2</v>
      </c>
      <c r="F1701" s="46">
        <v>4.7306176084099871E-2</v>
      </c>
      <c r="G1701" s="46">
        <v>0.42969776609724047</v>
      </c>
      <c r="H1701" s="46">
        <v>1.3140604467805519E-3</v>
      </c>
      <c r="I1701" s="46">
        <v>2.3653088042049936E-2</v>
      </c>
      <c r="J1701" s="46">
        <v>0.99999999999999989</v>
      </c>
      <c r="K1701" s="98">
        <v>761</v>
      </c>
      <c r="L1701" s="98"/>
      <c r="M1701" s="98" t="s">
        <v>162</v>
      </c>
      <c r="N1701" s="98" t="s">
        <v>162</v>
      </c>
      <c r="O1701" s="46">
        <v>0.12</v>
      </c>
      <c r="P1701" s="46">
        <v>0.17</v>
      </c>
      <c r="Q1701" s="46">
        <v>0.22900000000000001</v>
      </c>
      <c r="R1701" s="46">
        <v>0.29099999999999998</v>
      </c>
      <c r="S1701" s="46">
        <v>7.6999999999999999E-2</v>
      </c>
      <c r="T1701" s="46">
        <v>0.11899999999999999</v>
      </c>
      <c r="U1701" s="46">
        <v>3.4000000000000002E-2</v>
      </c>
      <c r="V1701" s="46">
        <v>6.5000000000000002E-2</v>
      </c>
      <c r="W1701" s="46">
        <v>0.39500000000000002</v>
      </c>
      <c r="X1701" s="46">
        <v>0.46500000000000002</v>
      </c>
      <c r="Y1701" s="46">
        <v>0</v>
      </c>
      <c r="Z1701" s="46">
        <v>7.0000000000000001E-3</v>
      </c>
      <c r="AA1701" s="46">
        <v>1.4999999999999999E-2</v>
      </c>
      <c r="AB1701" s="46">
        <v>3.6999999999999998E-2</v>
      </c>
      <c r="AC1701" s="46"/>
    </row>
    <row r="1702" spans="1:29" x14ac:dyDescent="0.25">
      <c r="A1702" s="98" t="s">
        <v>4179</v>
      </c>
      <c r="B1702" s="46" t="s">
        <v>162</v>
      </c>
      <c r="C1702" s="46">
        <v>0.39694847423711854</v>
      </c>
      <c r="D1702" s="46">
        <v>0.44372186093046523</v>
      </c>
      <c r="E1702" s="46">
        <v>6.4532266133066535E-2</v>
      </c>
      <c r="F1702" s="46">
        <v>1.4007003501750876E-2</v>
      </c>
      <c r="G1702" s="46">
        <v>5.5777888944472234E-2</v>
      </c>
      <c r="H1702" s="46">
        <v>7.503751875937969E-4</v>
      </c>
      <c r="I1702" s="46">
        <v>2.4262131065532766E-2</v>
      </c>
      <c r="J1702" s="46">
        <v>0.99999999999999989</v>
      </c>
      <c r="K1702" s="98">
        <v>3998</v>
      </c>
      <c r="L1702" s="98"/>
      <c r="M1702" s="98" t="s">
        <v>162</v>
      </c>
      <c r="N1702" s="98" t="s">
        <v>162</v>
      </c>
      <c r="O1702" s="46">
        <v>0.38200000000000001</v>
      </c>
      <c r="P1702" s="46">
        <v>0.41199999999999998</v>
      </c>
      <c r="Q1702" s="46">
        <v>0.42799999999999999</v>
      </c>
      <c r="R1702" s="46">
        <v>0.45900000000000002</v>
      </c>
      <c r="S1702" s="46">
        <v>5.7000000000000002E-2</v>
      </c>
      <c r="T1702" s="46">
        <v>7.2999999999999995E-2</v>
      </c>
      <c r="U1702" s="46">
        <v>1.0999999999999999E-2</v>
      </c>
      <c r="V1702" s="46">
        <v>1.7999999999999999E-2</v>
      </c>
      <c r="W1702" s="46">
        <v>4.9000000000000002E-2</v>
      </c>
      <c r="X1702" s="46">
        <v>6.3E-2</v>
      </c>
      <c r="Y1702" s="46">
        <v>0</v>
      </c>
      <c r="Z1702" s="46">
        <v>2E-3</v>
      </c>
      <c r="AA1702" s="46">
        <v>0.02</v>
      </c>
      <c r="AB1702" s="46">
        <v>0.03</v>
      </c>
      <c r="AC1702" s="46"/>
    </row>
    <row r="1703" spans="1:29" x14ac:dyDescent="0.25">
      <c r="A1703" s="98" t="s">
        <v>4180</v>
      </c>
      <c r="B1703" s="46" t="s">
        <v>162</v>
      </c>
      <c r="C1703" s="46">
        <v>0.47765006385696041</v>
      </c>
      <c r="D1703" s="46">
        <v>0.32311621966794379</v>
      </c>
      <c r="E1703" s="46">
        <v>7.151979565772669E-2</v>
      </c>
      <c r="F1703" s="46">
        <v>1.0217113665389528E-2</v>
      </c>
      <c r="G1703" s="46">
        <v>7.662835249042145E-2</v>
      </c>
      <c r="H1703" s="46">
        <v>1.277139208173691E-3</v>
      </c>
      <c r="I1703" s="46">
        <v>3.9591315453384422E-2</v>
      </c>
      <c r="J1703" s="46">
        <v>1</v>
      </c>
      <c r="K1703" s="98">
        <v>783</v>
      </c>
      <c r="L1703" s="98"/>
      <c r="M1703" s="98" t="s">
        <v>162</v>
      </c>
      <c r="N1703" s="98" t="s">
        <v>162</v>
      </c>
      <c r="O1703" s="46">
        <v>0.443</v>
      </c>
      <c r="P1703" s="46">
        <v>0.51300000000000001</v>
      </c>
      <c r="Q1703" s="46">
        <v>0.29099999999999998</v>
      </c>
      <c r="R1703" s="46">
        <v>0.35699999999999998</v>
      </c>
      <c r="S1703" s="46">
        <v>5.5E-2</v>
      </c>
      <c r="T1703" s="46">
        <v>9.1999999999999998E-2</v>
      </c>
      <c r="U1703" s="46">
        <v>5.0000000000000001E-3</v>
      </c>
      <c r="V1703" s="46">
        <v>0.02</v>
      </c>
      <c r="W1703" s="46">
        <v>0.06</v>
      </c>
      <c r="X1703" s="46">
        <v>9.7000000000000003E-2</v>
      </c>
      <c r="Y1703" s="46">
        <v>0</v>
      </c>
      <c r="Z1703" s="46">
        <v>7.0000000000000001E-3</v>
      </c>
      <c r="AA1703" s="46">
        <v>2.8000000000000001E-2</v>
      </c>
      <c r="AB1703" s="46">
        <v>5.6000000000000001E-2</v>
      </c>
      <c r="AC1703" s="46"/>
    </row>
    <row r="1704" spans="1:29" x14ac:dyDescent="0.25">
      <c r="A1704" s="98" t="s">
        <v>4181</v>
      </c>
      <c r="B1704" s="46">
        <v>5.9463727812682388E-2</v>
      </c>
      <c r="C1704" s="46">
        <v>0.33693823600096129</v>
      </c>
      <c r="D1704" s="46">
        <v>0.27685652487382839</v>
      </c>
      <c r="E1704" s="46">
        <v>8.1745459539259102E-2</v>
      </c>
      <c r="F1704" s="46">
        <v>1.7234867991897551E-2</v>
      </c>
      <c r="G1704" s="46">
        <v>0.19840697634497201</v>
      </c>
      <c r="H1704" s="46">
        <v>1.2702990352593813E-3</v>
      </c>
      <c r="I1704" s="46">
        <v>2.8083908401139834E-2</v>
      </c>
      <c r="J1704" s="46">
        <v>0.99999999999999989</v>
      </c>
      <c r="K1704" s="98">
        <v>29127</v>
      </c>
      <c r="L1704" s="98"/>
      <c r="M1704" s="98">
        <v>5.7000000000000002E-2</v>
      </c>
      <c r="N1704" s="98">
        <v>6.2E-2</v>
      </c>
      <c r="O1704" s="46">
        <v>0.33200000000000002</v>
      </c>
      <c r="P1704" s="46">
        <v>0.34200000000000003</v>
      </c>
      <c r="Q1704" s="46">
        <v>0.27200000000000002</v>
      </c>
      <c r="R1704" s="46">
        <v>0.28199999999999997</v>
      </c>
      <c r="S1704" s="46">
        <v>7.9000000000000001E-2</v>
      </c>
      <c r="T1704" s="46">
        <v>8.5000000000000006E-2</v>
      </c>
      <c r="U1704" s="46">
        <v>1.6E-2</v>
      </c>
      <c r="V1704" s="46">
        <v>1.9E-2</v>
      </c>
      <c r="W1704" s="46">
        <v>0.19400000000000001</v>
      </c>
      <c r="X1704" s="46">
        <v>0.20300000000000001</v>
      </c>
      <c r="Y1704" s="46">
        <v>1E-3</v>
      </c>
      <c r="Z1704" s="46">
        <v>2E-3</v>
      </c>
      <c r="AA1704" s="46">
        <v>2.5999999999999999E-2</v>
      </c>
      <c r="AB1704" s="46">
        <v>0.03</v>
      </c>
      <c r="AC1704" s="46"/>
    </row>
    <row r="1705" spans="1:29" x14ac:dyDescent="0.25">
      <c r="A1705" s="98" t="s">
        <v>4182</v>
      </c>
      <c r="B1705" s="46" t="s">
        <v>162</v>
      </c>
      <c r="C1705" s="46">
        <v>0.24215809284818068</v>
      </c>
      <c r="D1705" s="46">
        <v>0.31116687578419072</v>
      </c>
      <c r="E1705" s="46">
        <v>0.17565872020075282</v>
      </c>
      <c r="F1705" s="46">
        <v>1.0037641154328732E-2</v>
      </c>
      <c r="G1705" s="46">
        <v>0.22710163111668757</v>
      </c>
      <c r="H1705" s="46" t="s">
        <v>162</v>
      </c>
      <c r="I1705" s="46">
        <v>3.3877038895859475E-2</v>
      </c>
      <c r="J1705" s="46">
        <v>0.99999999999999989</v>
      </c>
      <c r="K1705" s="98">
        <v>797</v>
      </c>
      <c r="L1705" s="98"/>
      <c r="M1705" s="98" t="s">
        <v>162</v>
      </c>
      <c r="N1705" s="98" t="s">
        <v>162</v>
      </c>
      <c r="O1705" s="46">
        <v>0.214</v>
      </c>
      <c r="P1705" s="46">
        <v>0.27300000000000002</v>
      </c>
      <c r="Q1705" s="46">
        <v>0.28000000000000003</v>
      </c>
      <c r="R1705" s="46">
        <v>0.34399999999999997</v>
      </c>
      <c r="S1705" s="46">
        <v>0.151</v>
      </c>
      <c r="T1705" s="46">
        <v>0.20399999999999999</v>
      </c>
      <c r="U1705" s="46">
        <v>5.0000000000000001E-3</v>
      </c>
      <c r="V1705" s="46">
        <v>0.02</v>
      </c>
      <c r="W1705" s="46">
        <v>0.19900000000000001</v>
      </c>
      <c r="X1705" s="46">
        <v>0.25700000000000001</v>
      </c>
      <c r="Y1705" s="46" t="s">
        <v>162</v>
      </c>
      <c r="Z1705" s="46" t="s">
        <v>162</v>
      </c>
      <c r="AA1705" s="46">
        <v>2.3E-2</v>
      </c>
      <c r="AB1705" s="46">
        <v>4.9000000000000002E-2</v>
      </c>
      <c r="AC1705" s="46"/>
    </row>
    <row r="1706" spans="1:29" x14ac:dyDescent="0.25">
      <c r="A1706" s="98" t="s">
        <v>4183</v>
      </c>
      <c r="B1706" s="46" t="s">
        <v>162</v>
      </c>
      <c r="C1706" s="46">
        <v>0.36675951717734445</v>
      </c>
      <c r="D1706" s="46">
        <v>0.2906220984215413</v>
      </c>
      <c r="E1706" s="46">
        <v>0.12163416898792943</v>
      </c>
      <c r="F1706" s="46">
        <v>2.2284122562674095E-2</v>
      </c>
      <c r="G1706" s="46">
        <v>0.17084493964716807</v>
      </c>
      <c r="H1706" s="46">
        <v>2.7855153203342618E-3</v>
      </c>
      <c r="I1706" s="46">
        <v>2.5069637883008356E-2</v>
      </c>
      <c r="J1706" s="46">
        <v>0.99999999999999989</v>
      </c>
      <c r="K1706" s="98">
        <v>1077</v>
      </c>
      <c r="L1706" s="98"/>
      <c r="M1706" s="98" t="s">
        <v>162</v>
      </c>
      <c r="N1706" s="98" t="s">
        <v>162</v>
      </c>
      <c r="O1706" s="46">
        <v>0.33800000000000002</v>
      </c>
      <c r="P1706" s="46">
        <v>0.39600000000000002</v>
      </c>
      <c r="Q1706" s="46">
        <v>0.26400000000000001</v>
      </c>
      <c r="R1706" s="46">
        <v>0.318</v>
      </c>
      <c r="S1706" s="46">
        <v>0.10299999999999999</v>
      </c>
      <c r="T1706" s="46">
        <v>0.14299999999999999</v>
      </c>
      <c r="U1706" s="46">
        <v>1.4999999999999999E-2</v>
      </c>
      <c r="V1706" s="46">
        <v>3.3000000000000002E-2</v>
      </c>
      <c r="W1706" s="46">
        <v>0.15</v>
      </c>
      <c r="X1706" s="46">
        <v>0.19400000000000001</v>
      </c>
      <c r="Y1706" s="46">
        <v>1E-3</v>
      </c>
      <c r="Z1706" s="46">
        <v>8.0000000000000002E-3</v>
      </c>
      <c r="AA1706" s="46">
        <v>1.7000000000000001E-2</v>
      </c>
      <c r="AB1706" s="46">
        <v>3.5999999999999997E-2</v>
      </c>
      <c r="AC1706" s="46"/>
    </row>
    <row r="1707" spans="1:29" x14ac:dyDescent="0.25">
      <c r="A1707" s="98" t="s">
        <v>4184</v>
      </c>
      <c r="B1707" s="46" t="s">
        <v>162</v>
      </c>
      <c r="C1707" s="46">
        <v>0.13125695216907676</v>
      </c>
      <c r="D1707" s="46">
        <v>0.16907675194660735</v>
      </c>
      <c r="E1707" s="46">
        <v>5.4505005561735265E-2</v>
      </c>
      <c r="F1707" s="46">
        <v>8.8987764182424916E-3</v>
      </c>
      <c r="G1707" s="46">
        <v>0.59065628476084542</v>
      </c>
      <c r="H1707" s="46">
        <v>1.4460511679644048E-2</v>
      </c>
      <c r="I1707" s="46">
        <v>3.114571746384872E-2</v>
      </c>
      <c r="J1707" s="46">
        <v>1</v>
      </c>
      <c r="K1707" s="98">
        <v>899</v>
      </c>
      <c r="L1707" s="98"/>
      <c r="M1707" s="98" t="s">
        <v>162</v>
      </c>
      <c r="N1707" s="98" t="s">
        <v>162</v>
      </c>
      <c r="O1707" s="46">
        <v>0.111</v>
      </c>
      <c r="P1707" s="46">
        <v>0.155</v>
      </c>
      <c r="Q1707" s="46">
        <v>0.14599999999999999</v>
      </c>
      <c r="R1707" s="46">
        <v>0.19500000000000001</v>
      </c>
      <c r="S1707" s="46">
        <v>4.1000000000000002E-2</v>
      </c>
      <c r="T1707" s="46">
        <v>7.0999999999999994E-2</v>
      </c>
      <c r="U1707" s="46">
        <v>5.0000000000000001E-3</v>
      </c>
      <c r="V1707" s="46">
        <v>1.7000000000000001E-2</v>
      </c>
      <c r="W1707" s="46">
        <v>0.55800000000000005</v>
      </c>
      <c r="X1707" s="46">
        <v>0.622</v>
      </c>
      <c r="Y1707" s="46">
        <v>8.0000000000000002E-3</v>
      </c>
      <c r="Z1707" s="46">
        <v>2.5000000000000001E-2</v>
      </c>
      <c r="AA1707" s="46">
        <v>2.1999999999999999E-2</v>
      </c>
      <c r="AB1707" s="46">
        <v>4.4999999999999998E-2</v>
      </c>
      <c r="AC1707" s="46"/>
    </row>
    <row r="1708" spans="1:29" x14ac:dyDescent="0.25">
      <c r="A1708" s="98" t="s">
        <v>4185</v>
      </c>
      <c r="B1708" s="46">
        <v>0.21383647798742139</v>
      </c>
      <c r="C1708" s="46">
        <v>1.3240648791790798E-3</v>
      </c>
      <c r="D1708" s="46">
        <v>0.52896391923204233</v>
      </c>
      <c r="E1708" s="46">
        <v>0.19132737504137703</v>
      </c>
      <c r="F1708" s="46">
        <v>5.9582919563058593E-3</v>
      </c>
      <c r="G1708" s="46">
        <v>1.1254551473022179E-2</v>
      </c>
      <c r="H1708" s="46" t="s">
        <v>162</v>
      </c>
      <c r="I1708" s="46">
        <v>4.7335319430652105E-2</v>
      </c>
      <c r="J1708" s="46">
        <v>0.99999999999999978</v>
      </c>
      <c r="K1708" s="98">
        <v>3021</v>
      </c>
      <c r="L1708" s="98"/>
      <c r="M1708" s="98">
        <v>0.2</v>
      </c>
      <c r="N1708" s="98">
        <v>0.22900000000000001</v>
      </c>
      <c r="O1708" s="46">
        <v>1E-3</v>
      </c>
      <c r="P1708" s="46">
        <v>3.0000000000000001E-3</v>
      </c>
      <c r="Q1708" s="46">
        <v>0.51100000000000001</v>
      </c>
      <c r="R1708" s="46">
        <v>0.54700000000000004</v>
      </c>
      <c r="S1708" s="46">
        <v>0.17799999999999999</v>
      </c>
      <c r="T1708" s="46">
        <v>0.20599999999999999</v>
      </c>
      <c r="U1708" s="46">
        <v>4.0000000000000001E-3</v>
      </c>
      <c r="V1708" s="46">
        <v>8.9999999999999993E-3</v>
      </c>
      <c r="W1708" s="46">
        <v>8.0000000000000002E-3</v>
      </c>
      <c r="X1708" s="46">
        <v>1.6E-2</v>
      </c>
      <c r="Y1708" s="46" t="s">
        <v>162</v>
      </c>
      <c r="Z1708" s="46" t="s">
        <v>162</v>
      </c>
      <c r="AA1708" s="46">
        <v>0.04</v>
      </c>
      <c r="AB1708" s="46">
        <v>5.5E-2</v>
      </c>
      <c r="AC1708" s="46"/>
    </row>
    <row r="1709" spans="1:29" x14ac:dyDescent="0.25">
      <c r="A1709" s="98" t="s">
        <v>4186</v>
      </c>
      <c r="B1709" s="46">
        <v>0.11383631031724874</v>
      </c>
      <c r="C1709" s="46">
        <v>0.30365235937083446</v>
      </c>
      <c r="D1709" s="46">
        <v>0.22900559850706478</v>
      </c>
      <c r="E1709" s="46">
        <v>6.3183151159690754E-2</v>
      </c>
      <c r="F1709" s="46">
        <v>3.2524660090642497E-2</v>
      </c>
      <c r="G1709" s="46">
        <v>0.24313516395627832</v>
      </c>
      <c r="H1709" s="46">
        <v>2.1327645961077045E-3</v>
      </c>
      <c r="I1709" s="46">
        <v>1.2529992002132765E-2</v>
      </c>
      <c r="J1709" s="46">
        <v>1</v>
      </c>
      <c r="K1709" s="98">
        <v>3751</v>
      </c>
      <c r="L1709" s="98"/>
      <c r="M1709" s="98">
        <v>0.104</v>
      </c>
      <c r="N1709" s="98">
        <v>0.124</v>
      </c>
      <c r="O1709" s="46">
        <v>0.28899999999999998</v>
      </c>
      <c r="P1709" s="46">
        <v>0.31900000000000001</v>
      </c>
      <c r="Q1709" s="46">
        <v>0.216</v>
      </c>
      <c r="R1709" s="46">
        <v>0.24299999999999999</v>
      </c>
      <c r="S1709" s="46">
        <v>5.6000000000000001E-2</v>
      </c>
      <c r="T1709" s="46">
        <v>7.0999999999999994E-2</v>
      </c>
      <c r="U1709" s="46">
        <v>2.7E-2</v>
      </c>
      <c r="V1709" s="46">
        <v>3.9E-2</v>
      </c>
      <c r="W1709" s="46">
        <v>0.23</v>
      </c>
      <c r="X1709" s="46">
        <v>0.25700000000000001</v>
      </c>
      <c r="Y1709" s="46">
        <v>1E-3</v>
      </c>
      <c r="Z1709" s="46">
        <v>4.0000000000000001E-3</v>
      </c>
      <c r="AA1709" s="46">
        <v>8.9999999999999993E-3</v>
      </c>
      <c r="AB1709" s="46">
        <v>1.7000000000000001E-2</v>
      </c>
      <c r="AC1709" s="46"/>
    </row>
    <row r="1710" spans="1:29" x14ac:dyDescent="0.25">
      <c r="A1710" s="98" t="s">
        <v>4187</v>
      </c>
      <c r="B1710" s="46">
        <v>0.29837209302325579</v>
      </c>
      <c r="C1710" s="46">
        <v>0.55000000000000004</v>
      </c>
      <c r="D1710" s="46">
        <v>5.8837209302325583E-2</v>
      </c>
      <c r="E1710" s="46">
        <v>2.0465116279069766E-2</v>
      </c>
      <c r="F1710" s="46">
        <v>9.3023255813953494E-4</v>
      </c>
      <c r="G1710" s="46">
        <v>5.1395348837209302E-2</v>
      </c>
      <c r="H1710" s="46">
        <v>2.7906976744186047E-3</v>
      </c>
      <c r="I1710" s="46">
        <v>1.7209302325581394E-2</v>
      </c>
      <c r="J1710" s="46">
        <v>1.0000000000000002</v>
      </c>
      <c r="K1710" s="98">
        <v>4300</v>
      </c>
      <c r="L1710" s="98"/>
      <c r="M1710" s="98">
        <v>0.28499999999999998</v>
      </c>
      <c r="N1710" s="98">
        <v>0.312</v>
      </c>
      <c r="O1710" s="46">
        <v>0.53500000000000003</v>
      </c>
      <c r="P1710" s="46">
        <v>0.56499999999999995</v>
      </c>
      <c r="Q1710" s="46">
        <v>5.1999999999999998E-2</v>
      </c>
      <c r="R1710" s="46">
        <v>6.6000000000000003E-2</v>
      </c>
      <c r="S1710" s="46">
        <v>1.7000000000000001E-2</v>
      </c>
      <c r="T1710" s="46">
        <v>2.5000000000000001E-2</v>
      </c>
      <c r="U1710" s="46">
        <v>0</v>
      </c>
      <c r="V1710" s="46">
        <v>2E-3</v>
      </c>
      <c r="W1710" s="46">
        <v>4.4999999999999998E-2</v>
      </c>
      <c r="X1710" s="46">
        <v>5.8000000000000003E-2</v>
      </c>
      <c r="Y1710" s="46">
        <v>2E-3</v>
      </c>
      <c r="Z1710" s="46">
        <v>5.0000000000000001E-3</v>
      </c>
      <c r="AA1710" s="46">
        <v>1.4E-2</v>
      </c>
      <c r="AB1710" s="46">
        <v>2.1999999999999999E-2</v>
      </c>
      <c r="AC1710" s="46"/>
    </row>
    <row r="1711" spans="1:29" x14ac:dyDescent="0.25">
      <c r="A1711" s="98" t="s">
        <v>4188</v>
      </c>
      <c r="B1711" s="46" t="s">
        <v>162</v>
      </c>
      <c r="C1711" s="46">
        <v>0.30342894112572782</v>
      </c>
      <c r="D1711" s="46">
        <v>0.18589605348285529</v>
      </c>
      <c r="E1711" s="46">
        <v>9.4026310114298031E-2</v>
      </c>
      <c r="F1711" s="46">
        <v>1.4233340521889152E-2</v>
      </c>
      <c r="G1711" s="46">
        <v>0.38537847746387749</v>
      </c>
      <c r="H1711" s="46">
        <v>3.4505067931852491E-3</v>
      </c>
      <c r="I1711" s="46">
        <v>1.3586370498166918E-2</v>
      </c>
      <c r="J1711" s="46">
        <v>1.0000000000000002</v>
      </c>
      <c r="K1711" s="98">
        <v>4637</v>
      </c>
      <c r="L1711" s="98"/>
      <c r="M1711" s="98" t="s">
        <v>162</v>
      </c>
      <c r="N1711" s="98" t="s">
        <v>162</v>
      </c>
      <c r="O1711" s="46">
        <v>0.28999999999999998</v>
      </c>
      <c r="P1711" s="46">
        <v>0.317</v>
      </c>
      <c r="Q1711" s="46">
        <v>0.17499999999999999</v>
      </c>
      <c r="R1711" s="46">
        <v>0.19700000000000001</v>
      </c>
      <c r="S1711" s="46">
        <v>8.5999999999999993E-2</v>
      </c>
      <c r="T1711" s="46">
        <v>0.10299999999999999</v>
      </c>
      <c r="U1711" s="46">
        <v>1.0999999999999999E-2</v>
      </c>
      <c r="V1711" s="46">
        <v>1.7999999999999999E-2</v>
      </c>
      <c r="W1711" s="46">
        <v>0.371</v>
      </c>
      <c r="X1711" s="46">
        <v>0.39900000000000002</v>
      </c>
      <c r="Y1711" s="46">
        <v>2E-3</v>
      </c>
      <c r="Z1711" s="46">
        <v>6.0000000000000001E-3</v>
      </c>
      <c r="AA1711" s="46">
        <v>1.0999999999999999E-2</v>
      </c>
      <c r="AB1711" s="46">
        <v>1.7000000000000001E-2</v>
      </c>
      <c r="AC1711" s="46"/>
    </row>
    <row r="1712" spans="1:29" x14ac:dyDescent="0.25">
      <c r="A1712" s="98" t="s">
        <v>4189</v>
      </c>
      <c r="B1712" s="46" t="s">
        <v>162</v>
      </c>
      <c r="C1712" s="46">
        <v>0.52468007312614262</v>
      </c>
      <c r="D1712" s="46">
        <v>0.3336380255941499</v>
      </c>
      <c r="E1712" s="46">
        <v>5.6672760511882997E-2</v>
      </c>
      <c r="F1712" s="46">
        <v>1.8281535648994515E-3</v>
      </c>
      <c r="G1712" s="46">
        <v>2.2851919561243144E-2</v>
      </c>
      <c r="H1712" s="46" t="s">
        <v>162</v>
      </c>
      <c r="I1712" s="46">
        <v>6.0329067641681902E-2</v>
      </c>
      <c r="J1712" s="46">
        <v>0.99999999999999989</v>
      </c>
      <c r="K1712" s="98">
        <v>1094</v>
      </c>
      <c r="L1712" s="98"/>
      <c r="M1712" s="98" t="s">
        <v>162</v>
      </c>
      <c r="N1712" s="98" t="s">
        <v>162</v>
      </c>
      <c r="O1712" s="46">
        <v>0.495</v>
      </c>
      <c r="P1712" s="46">
        <v>0.55400000000000005</v>
      </c>
      <c r="Q1712" s="46">
        <v>0.30599999999999999</v>
      </c>
      <c r="R1712" s="46">
        <v>0.36199999999999999</v>
      </c>
      <c r="S1712" s="46">
        <v>4.3999999999999997E-2</v>
      </c>
      <c r="T1712" s="46">
        <v>7.1999999999999995E-2</v>
      </c>
      <c r="U1712" s="46">
        <v>1E-3</v>
      </c>
      <c r="V1712" s="46">
        <v>7.0000000000000001E-3</v>
      </c>
      <c r="W1712" s="46">
        <v>1.6E-2</v>
      </c>
      <c r="X1712" s="46">
        <v>3.4000000000000002E-2</v>
      </c>
      <c r="Y1712" s="46" t="s">
        <v>162</v>
      </c>
      <c r="Z1712" s="46" t="s">
        <v>162</v>
      </c>
      <c r="AA1712" s="46">
        <v>4.8000000000000001E-2</v>
      </c>
      <c r="AB1712" s="46">
        <v>7.5999999999999998E-2</v>
      </c>
      <c r="AC1712" s="46"/>
    </row>
    <row r="1713" spans="1:29" x14ac:dyDescent="0.25">
      <c r="A1713" s="98" t="s">
        <v>4190</v>
      </c>
      <c r="B1713" s="46" t="s">
        <v>162</v>
      </c>
      <c r="C1713" s="46">
        <v>0.25684931506849318</v>
      </c>
      <c r="D1713" s="46">
        <v>0.33732876712328769</v>
      </c>
      <c r="E1713" s="46">
        <v>0.10445205479452055</v>
      </c>
      <c r="F1713" s="46">
        <v>1.0273972602739725E-2</v>
      </c>
      <c r="G1713" s="46">
        <v>0.26284246575342468</v>
      </c>
      <c r="H1713" s="46">
        <v>8.5616438356164379E-4</v>
      </c>
      <c r="I1713" s="46">
        <v>2.7397260273972601E-2</v>
      </c>
      <c r="J1713" s="46">
        <v>1</v>
      </c>
      <c r="K1713" s="98">
        <v>1168</v>
      </c>
      <c r="L1713" s="98"/>
      <c r="M1713" s="98" t="s">
        <v>162</v>
      </c>
      <c r="N1713" s="98" t="s">
        <v>162</v>
      </c>
      <c r="O1713" s="46">
        <v>0.23300000000000001</v>
      </c>
      <c r="P1713" s="46">
        <v>0.28299999999999997</v>
      </c>
      <c r="Q1713" s="46">
        <v>0.311</v>
      </c>
      <c r="R1713" s="46">
        <v>0.36499999999999999</v>
      </c>
      <c r="S1713" s="46">
        <v>8.7999999999999995E-2</v>
      </c>
      <c r="T1713" s="46">
        <v>0.123</v>
      </c>
      <c r="U1713" s="46">
        <v>6.0000000000000001E-3</v>
      </c>
      <c r="V1713" s="46">
        <v>1.7999999999999999E-2</v>
      </c>
      <c r="W1713" s="46">
        <v>0.23799999999999999</v>
      </c>
      <c r="X1713" s="46">
        <v>0.28899999999999998</v>
      </c>
      <c r="Y1713" s="46">
        <v>0</v>
      </c>
      <c r="Z1713" s="46">
        <v>5.0000000000000001E-3</v>
      </c>
      <c r="AA1713" s="46">
        <v>1.9E-2</v>
      </c>
      <c r="AB1713" s="46">
        <v>3.7999999999999999E-2</v>
      </c>
      <c r="AC1713" s="46"/>
    </row>
    <row r="1714" spans="1:29" x14ac:dyDescent="0.25">
      <c r="A1714" s="98" t="s">
        <v>4191</v>
      </c>
      <c r="B1714" s="46" t="s">
        <v>162</v>
      </c>
      <c r="C1714" s="46">
        <v>0.4336283185840708</v>
      </c>
      <c r="D1714" s="46">
        <v>0.179519595448799</v>
      </c>
      <c r="E1714" s="46">
        <v>5.9418457648546141E-2</v>
      </c>
      <c r="F1714" s="46">
        <v>8.7231352718078387E-2</v>
      </c>
      <c r="G1714" s="46">
        <v>0.2111251580278129</v>
      </c>
      <c r="H1714" s="46">
        <v>1.2642225031605564E-3</v>
      </c>
      <c r="I1714" s="46">
        <v>2.7812895069532238E-2</v>
      </c>
      <c r="J1714" s="46">
        <v>1.0000000000000002</v>
      </c>
      <c r="K1714" s="98">
        <v>791</v>
      </c>
      <c r="L1714" s="98"/>
      <c r="M1714" s="98" t="s">
        <v>162</v>
      </c>
      <c r="N1714" s="98" t="s">
        <v>162</v>
      </c>
      <c r="O1714" s="46">
        <v>0.39900000000000002</v>
      </c>
      <c r="P1714" s="46">
        <v>0.46800000000000003</v>
      </c>
      <c r="Q1714" s="46">
        <v>0.154</v>
      </c>
      <c r="R1714" s="46">
        <v>0.20799999999999999</v>
      </c>
      <c r="S1714" s="46">
        <v>4.4999999999999998E-2</v>
      </c>
      <c r="T1714" s="46">
        <v>7.8E-2</v>
      </c>
      <c r="U1714" s="46">
        <v>7.0000000000000007E-2</v>
      </c>
      <c r="V1714" s="46">
        <v>0.109</v>
      </c>
      <c r="W1714" s="46">
        <v>0.184</v>
      </c>
      <c r="X1714" s="46">
        <v>0.24099999999999999</v>
      </c>
      <c r="Y1714" s="46">
        <v>0</v>
      </c>
      <c r="Z1714" s="46">
        <v>7.0000000000000001E-3</v>
      </c>
      <c r="AA1714" s="46">
        <v>1.7999999999999999E-2</v>
      </c>
      <c r="AB1714" s="46">
        <v>4.2000000000000003E-2</v>
      </c>
      <c r="AC1714" s="46"/>
    </row>
    <row r="1715" spans="1:29" x14ac:dyDescent="0.25">
      <c r="A1715" s="98" t="s">
        <v>4192</v>
      </c>
      <c r="B1715" s="46" t="s">
        <v>162</v>
      </c>
      <c r="C1715" s="46">
        <v>0.19308700834326578</v>
      </c>
      <c r="D1715" s="46">
        <v>0.17401668653158522</v>
      </c>
      <c r="E1715" s="46">
        <v>6.6746126340882006E-2</v>
      </c>
      <c r="F1715" s="46">
        <v>1.6686531585220502E-2</v>
      </c>
      <c r="G1715" s="46">
        <v>0.52681764004767584</v>
      </c>
      <c r="H1715" s="46">
        <v>5.9594755661501785E-3</v>
      </c>
      <c r="I1715" s="46">
        <v>1.6686531585220502E-2</v>
      </c>
      <c r="J1715" s="46">
        <v>1</v>
      </c>
      <c r="K1715" s="98">
        <v>839</v>
      </c>
      <c r="L1715" s="98"/>
      <c r="M1715" s="98" t="s">
        <v>162</v>
      </c>
      <c r="N1715" s="98" t="s">
        <v>162</v>
      </c>
      <c r="O1715" s="46">
        <v>0.16800000000000001</v>
      </c>
      <c r="P1715" s="46">
        <v>0.221</v>
      </c>
      <c r="Q1715" s="46">
        <v>0.15</v>
      </c>
      <c r="R1715" s="46">
        <v>0.20100000000000001</v>
      </c>
      <c r="S1715" s="46">
        <v>5.1999999999999998E-2</v>
      </c>
      <c r="T1715" s="46">
        <v>8.5999999999999993E-2</v>
      </c>
      <c r="U1715" s="46">
        <v>0.01</v>
      </c>
      <c r="V1715" s="46">
        <v>2.8000000000000001E-2</v>
      </c>
      <c r="W1715" s="46">
        <v>0.49299999999999999</v>
      </c>
      <c r="X1715" s="46">
        <v>0.56000000000000005</v>
      </c>
      <c r="Y1715" s="46">
        <v>3.0000000000000001E-3</v>
      </c>
      <c r="Z1715" s="46">
        <v>1.4E-2</v>
      </c>
      <c r="AA1715" s="46">
        <v>0.01</v>
      </c>
      <c r="AB1715" s="46">
        <v>2.8000000000000001E-2</v>
      </c>
      <c r="AC1715" s="46"/>
    </row>
    <row r="1716" spans="1:29" x14ac:dyDescent="0.25">
      <c r="A1716" s="98" t="s">
        <v>4193</v>
      </c>
      <c r="B1716" s="46" t="s">
        <v>162</v>
      </c>
      <c r="C1716" s="46">
        <v>0.37721729490022171</v>
      </c>
      <c r="D1716" s="46">
        <v>0.38359201773835921</v>
      </c>
      <c r="E1716" s="46">
        <v>9.7006651884700659E-2</v>
      </c>
      <c r="F1716" s="46">
        <v>8.5920177383592023E-3</v>
      </c>
      <c r="G1716" s="46">
        <v>0.10753880266075388</v>
      </c>
      <c r="H1716" s="46">
        <v>1.1086474501108647E-3</v>
      </c>
      <c r="I1716" s="46">
        <v>2.4944567627494457E-2</v>
      </c>
      <c r="J1716" s="46">
        <v>0.99999999999999989</v>
      </c>
      <c r="K1716" s="98">
        <v>3608</v>
      </c>
      <c r="L1716" s="98"/>
      <c r="M1716" s="98" t="s">
        <v>162</v>
      </c>
      <c r="N1716" s="98" t="s">
        <v>162</v>
      </c>
      <c r="O1716" s="46">
        <v>0.36199999999999999</v>
      </c>
      <c r="P1716" s="46">
        <v>0.39300000000000002</v>
      </c>
      <c r="Q1716" s="46">
        <v>0.36799999999999999</v>
      </c>
      <c r="R1716" s="46">
        <v>0.4</v>
      </c>
      <c r="S1716" s="46">
        <v>8.7999999999999995E-2</v>
      </c>
      <c r="T1716" s="46">
        <v>0.107</v>
      </c>
      <c r="U1716" s="46">
        <v>6.0000000000000001E-3</v>
      </c>
      <c r="V1716" s="46">
        <v>1.2E-2</v>
      </c>
      <c r="W1716" s="46">
        <v>9.8000000000000004E-2</v>
      </c>
      <c r="X1716" s="46">
        <v>0.11799999999999999</v>
      </c>
      <c r="Y1716" s="46">
        <v>0</v>
      </c>
      <c r="Z1716" s="46">
        <v>3.0000000000000001E-3</v>
      </c>
      <c r="AA1716" s="46">
        <v>0.02</v>
      </c>
      <c r="AB1716" s="46">
        <v>3.1E-2</v>
      </c>
      <c r="AC1716" s="46"/>
    </row>
    <row r="1717" spans="1:29" x14ac:dyDescent="0.25">
      <c r="A1717" s="98" t="s">
        <v>4194</v>
      </c>
      <c r="B1717" s="46" t="s">
        <v>162</v>
      </c>
      <c r="C1717" s="46">
        <v>0.51917808219178085</v>
      </c>
      <c r="D1717" s="46">
        <v>0.29041095890410956</v>
      </c>
      <c r="E1717" s="46">
        <v>7.9452054794520555E-2</v>
      </c>
      <c r="F1717" s="46">
        <v>6.8493150684931503E-3</v>
      </c>
      <c r="G1717" s="46">
        <v>7.3972602739726029E-2</v>
      </c>
      <c r="H1717" s="46">
        <v>1.3698630136986301E-3</v>
      </c>
      <c r="I1717" s="46">
        <v>2.8767123287671233E-2</v>
      </c>
      <c r="J1717" s="46">
        <v>1</v>
      </c>
      <c r="K1717" s="98">
        <v>730</v>
      </c>
      <c r="L1717" s="98"/>
      <c r="M1717" s="98" t="s">
        <v>162</v>
      </c>
      <c r="N1717" s="98" t="s">
        <v>162</v>
      </c>
      <c r="O1717" s="46">
        <v>0.48299999999999998</v>
      </c>
      <c r="P1717" s="46">
        <v>0.55500000000000005</v>
      </c>
      <c r="Q1717" s="46">
        <v>0.25900000000000001</v>
      </c>
      <c r="R1717" s="46">
        <v>0.32400000000000001</v>
      </c>
      <c r="S1717" s="46">
        <v>6.2E-2</v>
      </c>
      <c r="T1717" s="46">
        <v>0.10100000000000001</v>
      </c>
      <c r="U1717" s="46">
        <v>3.0000000000000001E-3</v>
      </c>
      <c r="V1717" s="46">
        <v>1.6E-2</v>
      </c>
      <c r="W1717" s="46">
        <v>5.7000000000000002E-2</v>
      </c>
      <c r="X1717" s="46">
        <v>9.5000000000000001E-2</v>
      </c>
      <c r="Y1717" s="46">
        <v>0</v>
      </c>
      <c r="Z1717" s="46">
        <v>8.0000000000000002E-3</v>
      </c>
      <c r="AA1717" s="46">
        <v>1.9E-2</v>
      </c>
      <c r="AB1717" s="46">
        <v>4.3999999999999997E-2</v>
      </c>
      <c r="AC1717" s="46"/>
    </row>
    <row r="1718" spans="1:29" x14ac:dyDescent="0.25">
      <c r="A1718" s="98" t="s">
        <v>4195</v>
      </c>
      <c r="B1718" s="46">
        <v>5.7863501483679525E-2</v>
      </c>
      <c r="C1718" s="46">
        <v>0.33969810347051993</v>
      </c>
      <c r="D1718" s="46">
        <v>0.23977551283705328</v>
      </c>
      <c r="E1718" s="46">
        <v>8.4698748548574371E-2</v>
      </c>
      <c r="F1718" s="46">
        <v>1.6933298929170431E-2</v>
      </c>
      <c r="G1718" s="46">
        <v>0.23593729841310798</v>
      </c>
      <c r="H1718" s="46">
        <v>2.6770739259450393E-3</v>
      </c>
      <c r="I1718" s="46">
        <v>2.2416462391949426E-2</v>
      </c>
      <c r="J1718" s="46">
        <v>1</v>
      </c>
      <c r="K1718" s="98">
        <v>31004</v>
      </c>
      <c r="L1718" s="98"/>
      <c r="M1718" s="98">
        <v>5.5E-2</v>
      </c>
      <c r="N1718" s="98">
        <v>6.0999999999999999E-2</v>
      </c>
      <c r="O1718" s="46">
        <v>0.33400000000000002</v>
      </c>
      <c r="P1718" s="46">
        <v>0.34499999999999997</v>
      </c>
      <c r="Q1718" s="46">
        <v>0.23499999999999999</v>
      </c>
      <c r="R1718" s="46">
        <v>0.245</v>
      </c>
      <c r="S1718" s="46">
        <v>8.2000000000000003E-2</v>
      </c>
      <c r="T1718" s="46">
        <v>8.7999999999999995E-2</v>
      </c>
      <c r="U1718" s="46">
        <v>1.6E-2</v>
      </c>
      <c r="V1718" s="46">
        <v>1.7999999999999999E-2</v>
      </c>
      <c r="W1718" s="46">
        <v>0.23100000000000001</v>
      </c>
      <c r="X1718" s="46">
        <v>0.24099999999999999</v>
      </c>
      <c r="Y1718" s="46">
        <v>2E-3</v>
      </c>
      <c r="Z1718" s="46">
        <v>3.0000000000000001E-3</v>
      </c>
      <c r="AA1718" s="46">
        <v>2.1000000000000001E-2</v>
      </c>
      <c r="AB1718" s="46">
        <v>2.4E-2</v>
      </c>
      <c r="AC1718" s="46"/>
    </row>
    <row r="1719" spans="1:29" x14ac:dyDescent="0.25">
      <c r="A1719" s="98" t="s">
        <v>4196</v>
      </c>
      <c r="B1719" s="46" t="s">
        <v>162</v>
      </c>
      <c r="C1719" s="46">
        <v>0.27539503386004516</v>
      </c>
      <c r="D1719" s="46">
        <v>0.29232505643340856</v>
      </c>
      <c r="E1719" s="46">
        <v>0.15688487584650113</v>
      </c>
      <c r="F1719" s="46">
        <v>1.0158013544018058E-2</v>
      </c>
      <c r="G1719" s="46">
        <v>0.25056433408577877</v>
      </c>
      <c r="H1719" s="46">
        <v>1.128668171557562E-3</v>
      </c>
      <c r="I1719" s="46">
        <v>1.3544018058690745E-2</v>
      </c>
      <c r="J1719" s="46">
        <v>0.99999999999999989</v>
      </c>
      <c r="K1719" s="98">
        <v>886</v>
      </c>
      <c r="L1719" s="98"/>
      <c r="M1719" s="98" t="s">
        <v>162</v>
      </c>
      <c r="N1719" s="98" t="s">
        <v>162</v>
      </c>
      <c r="O1719" s="46">
        <v>0.247</v>
      </c>
      <c r="P1719" s="46">
        <v>0.30599999999999999</v>
      </c>
      <c r="Q1719" s="46">
        <v>0.26300000000000001</v>
      </c>
      <c r="R1719" s="46">
        <v>0.32300000000000001</v>
      </c>
      <c r="S1719" s="46">
        <v>0.13400000000000001</v>
      </c>
      <c r="T1719" s="46">
        <v>0.182</v>
      </c>
      <c r="U1719" s="46">
        <v>5.0000000000000001E-3</v>
      </c>
      <c r="V1719" s="46">
        <v>1.9E-2</v>
      </c>
      <c r="W1719" s="46">
        <v>0.223</v>
      </c>
      <c r="X1719" s="46">
        <v>0.28000000000000003</v>
      </c>
      <c r="Y1719" s="46">
        <v>0</v>
      </c>
      <c r="Z1719" s="46">
        <v>6.0000000000000001E-3</v>
      </c>
      <c r="AA1719" s="46">
        <v>8.0000000000000002E-3</v>
      </c>
      <c r="AB1719" s="46">
        <v>2.4E-2</v>
      </c>
      <c r="AC1719" s="46"/>
    </row>
    <row r="1720" spans="1:29" x14ac:dyDescent="0.25">
      <c r="A1720" s="98" t="s">
        <v>4197</v>
      </c>
      <c r="B1720" s="46" t="s">
        <v>162</v>
      </c>
      <c r="C1720" s="46">
        <v>0.31018518518518517</v>
      </c>
      <c r="D1720" s="46">
        <v>0.29398148148148145</v>
      </c>
      <c r="E1720" s="46">
        <v>0.17129629629629631</v>
      </c>
      <c r="F1720" s="46">
        <v>6.9444444444444441E-3</v>
      </c>
      <c r="G1720" s="46">
        <v>0.18518518518518517</v>
      </c>
      <c r="H1720" s="46">
        <v>6.9444444444444441E-3</v>
      </c>
      <c r="I1720" s="46">
        <v>2.5462962962962962E-2</v>
      </c>
      <c r="J1720" s="46">
        <v>0.99999999999999989</v>
      </c>
      <c r="K1720" s="98">
        <v>432</v>
      </c>
      <c r="L1720" s="98"/>
      <c r="M1720" s="98" t="s">
        <v>162</v>
      </c>
      <c r="N1720" s="98" t="s">
        <v>162</v>
      </c>
      <c r="O1720" s="46">
        <v>0.26800000000000002</v>
      </c>
      <c r="P1720" s="46">
        <v>0.35499999999999998</v>
      </c>
      <c r="Q1720" s="46">
        <v>0.253</v>
      </c>
      <c r="R1720" s="46">
        <v>0.33900000000000002</v>
      </c>
      <c r="S1720" s="46">
        <v>0.13900000000000001</v>
      </c>
      <c r="T1720" s="46">
        <v>0.21</v>
      </c>
      <c r="U1720" s="46">
        <v>2E-3</v>
      </c>
      <c r="V1720" s="46">
        <v>0.02</v>
      </c>
      <c r="W1720" s="46">
        <v>0.151</v>
      </c>
      <c r="X1720" s="46">
        <v>0.22500000000000001</v>
      </c>
      <c r="Y1720" s="46">
        <v>2E-3</v>
      </c>
      <c r="Z1720" s="46">
        <v>0.02</v>
      </c>
      <c r="AA1720" s="46">
        <v>1.4E-2</v>
      </c>
      <c r="AB1720" s="46">
        <v>4.4999999999999998E-2</v>
      </c>
      <c r="AC1720" s="46"/>
    </row>
    <row r="1721" spans="1:29" x14ac:dyDescent="0.25">
      <c r="A1721" s="98" t="s">
        <v>4198</v>
      </c>
      <c r="B1721" s="46" t="s">
        <v>162</v>
      </c>
      <c r="C1721" s="46">
        <v>9.1715976331360943E-2</v>
      </c>
      <c r="D1721" s="46">
        <v>0.17751479289940827</v>
      </c>
      <c r="E1721" s="46">
        <v>0.10946745562130178</v>
      </c>
      <c r="F1721" s="46">
        <v>1.1834319526627219E-2</v>
      </c>
      <c r="G1721" s="46">
        <v>0.55029585798816572</v>
      </c>
      <c r="H1721" s="46">
        <v>2.9585798816568046E-2</v>
      </c>
      <c r="I1721" s="46">
        <v>2.9585798816568046E-2</v>
      </c>
      <c r="J1721" s="46">
        <v>1</v>
      </c>
      <c r="K1721" s="98">
        <v>338</v>
      </c>
      <c r="L1721" s="98"/>
      <c r="M1721" s="98" t="s">
        <v>162</v>
      </c>
      <c r="N1721" s="98" t="s">
        <v>162</v>
      </c>
      <c r="O1721" s="46">
        <v>6.5000000000000002E-2</v>
      </c>
      <c r="P1721" s="46">
        <v>0.127</v>
      </c>
      <c r="Q1721" s="46">
        <v>0.14000000000000001</v>
      </c>
      <c r="R1721" s="46">
        <v>0.222</v>
      </c>
      <c r="S1721" s="46">
        <v>0.08</v>
      </c>
      <c r="T1721" s="46">
        <v>0.14699999999999999</v>
      </c>
      <c r="U1721" s="46">
        <v>5.0000000000000001E-3</v>
      </c>
      <c r="V1721" s="46">
        <v>0.03</v>
      </c>
      <c r="W1721" s="46">
        <v>0.497</v>
      </c>
      <c r="X1721" s="46">
        <v>0.60199999999999998</v>
      </c>
      <c r="Y1721" s="46">
        <v>1.6E-2</v>
      </c>
      <c r="Z1721" s="46">
        <v>5.3999999999999999E-2</v>
      </c>
      <c r="AA1721" s="46">
        <v>1.6E-2</v>
      </c>
      <c r="AB1721" s="46">
        <v>5.3999999999999999E-2</v>
      </c>
      <c r="AC1721" s="46"/>
    </row>
    <row r="1722" spans="1:29" x14ac:dyDescent="0.25">
      <c r="A1722" s="98" t="s">
        <v>4199</v>
      </c>
      <c r="B1722" s="46">
        <v>0.32072072072072072</v>
      </c>
      <c r="C1722" s="46" t="s">
        <v>162</v>
      </c>
      <c r="D1722" s="46">
        <v>0.21621621621621623</v>
      </c>
      <c r="E1722" s="46">
        <v>0.41801801801801802</v>
      </c>
      <c r="F1722" s="46">
        <v>9.0090090090090089E-3</v>
      </c>
      <c r="G1722" s="46">
        <v>3.6036036036036037E-3</v>
      </c>
      <c r="H1722" s="46" t="s">
        <v>162</v>
      </c>
      <c r="I1722" s="46">
        <v>3.2432432432432434E-2</v>
      </c>
      <c r="J1722" s="46">
        <v>1</v>
      </c>
      <c r="K1722" s="98">
        <v>555</v>
      </c>
      <c r="L1722" s="98"/>
      <c r="M1722" s="98">
        <v>0.28299999999999997</v>
      </c>
      <c r="N1722" s="98">
        <v>0.36099999999999999</v>
      </c>
      <c r="O1722" s="46" t="s">
        <v>162</v>
      </c>
      <c r="P1722" s="46" t="s">
        <v>162</v>
      </c>
      <c r="Q1722" s="46">
        <v>0.184</v>
      </c>
      <c r="R1722" s="46">
        <v>0.252</v>
      </c>
      <c r="S1722" s="46">
        <v>0.378</v>
      </c>
      <c r="T1722" s="46">
        <v>0.45900000000000002</v>
      </c>
      <c r="U1722" s="46">
        <v>4.0000000000000001E-3</v>
      </c>
      <c r="V1722" s="46">
        <v>2.1000000000000001E-2</v>
      </c>
      <c r="W1722" s="46">
        <v>1E-3</v>
      </c>
      <c r="X1722" s="46">
        <v>1.2999999999999999E-2</v>
      </c>
      <c r="Y1722" s="46" t="s">
        <v>162</v>
      </c>
      <c r="Z1722" s="46" t="s">
        <v>162</v>
      </c>
      <c r="AA1722" s="46">
        <v>2.1000000000000001E-2</v>
      </c>
      <c r="AB1722" s="46">
        <v>5.0999999999999997E-2</v>
      </c>
      <c r="AC1722" s="46"/>
    </row>
    <row r="1723" spans="1:29" x14ac:dyDescent="0.25">
      <c r="A1723" s="98" t="s">
        <v>4200</v>
      </c>
      <c r="B1723" s="46">
        <v>6.8096514745308312E-2</v>
      </c>
      <c r="C1723" s="46">
        <v>0.29383378016085793</v>
      </c>
      <c r="D1723" s="46">
        <v>0.24611260053619302</v>
      </c>
      <c r="E1723" s="46">
        <v>8.1501340482573723E-2</v>
      </c>
      <c r="F1723" s="46">
        <v>2.9490616621983913E-2</v>
      </c>
      <c r="G1723" s="46">
        <v>0.25844504021447723</v>
      </c>
      <c r="H1723" s="46">
        <v>5.3619302949061663E-3</v>
      </c>
      <c r="I1723" s="46">
        <v>1.7158176943699734E-2</v>
      </c>
      <c r="J1723" s="46">
        <v>1</v>
      </c>
      <c r="K1723" s="98">
        <v>1865</v>
      </c>
      <c r="L1723" s="98"/>
      <c r="M1723" s="98">
        <v>5.8000000000000003E-2</v>
      </c>
      <c r="N1723" s="98">
        <v>0.08</v>
      </c>
      <c r="O1723" s="46">
        <v>0.27400000000000002</v>
      </c>
      <c r="P1723" s="46">
        <v>0.315</v>
      </c>
      <c r="Q1723" s="46">
        <v>0.22700000000000001</v>
      </c>
      <c r="R1723" s="46">
        <v>0.26600000000000001</v>
      </c>
      <c r="S1723" s="46">
        <v>7.0000000000000007E-2</v>
      </c>
      <c r="T1723" s="46">
        <v>9.5000000000000001E-2</v>
      </c>
      <c r="U1723" s="46">
        <v>2.3E-2</v>
      </c>
      <c r="V1723" s="46">
        <v>3.7999999999999999E-2</v>
      </c>
      <c r="W1723" s="46">
        <v>0.23899999999999999</v>
      </c>
      <c r="X1723" s="46">
        <v>0.27900000000000003</v>
      </c>
      <c r="Y1723" s="46">
        <v>3.0000000000000001E-3</v>
      </c>
      <c r="Z1723" s="46">
        <v>0.01</v>
      </c>
      <c r="AA1723" s="46">
        <v>1.2E-2</v>
      </c>
      <c r="AB1723" s="46">
        <v>2.4E-2</v>
      </c>
      <c r="AC1723" s="46"/>
    </row>
    <row r="1724" spans="1:29" x14ac:dyDescent="0.25">
      <c r="A1724" s="98" t="s">
        <v>4201</v>
      </c>
      <c r="B1724" s="46">
        <v>0.29972502291475711</v>
      </c>
      <c r="C1724" s="46">
        <v>0.55270394133822176</v>
      </c>
      <c r="D1724" s="46">
        <v>6.5994500458295136E-2</v>
      </c>
      <c r="E1724" s="46">
        <v>1.6040329972502293E-2</v>
      </c>
      <c r="F1724" s="46">
        <v>4.5829514207149406E-4</v>
      </c>
      <c r="G1724" s="46">
        <v>4.6287809349220901E-2</v>
      </c>
      <c r="H1724" s="46">
        <v>2.2914757103574702E-3</v>
      </c>
      <c r="I1724" s="46">
        <v>1.6498625114573784E-2</v>
      </c>
      <c r="J1724" s="46">
        <v>1</v>
      </c>
      <c r="K1724" s="98">
        <v>2182</v>
      </c>
      <c r="L1724" s="98"/>
      <c r="M1724" s="98">
        <v>0.28100000000000003</v>
      </c>
      <c r="N1724" s="98">
        <v>0.31900000000000001</v>
      </c>
      <c r="O1724" s="46">
        <v>0.53200000000000003</v>
      </c>
      <c r="P1724" s="46">
        <v>0.57299999999999995</v>
      </c>
      <c r="Q1724" s="46">
        <v>5.6000000000000001E-2</v>
      </c>
      <c r="R1724" s="46">
        <v>7.6999999999999999E-2</v>
      </c>
      <c r="S1724" s="46">
        <v>1.2E-2</v>
      </c>
      <c r="T1724" s="46">
        <v>2.1999999999999999E-2</v>
      </c>
      <c r="U1724" s="46">
        <v>0</v>
      </c>
      <c r="V1724" s="46">
        <v>3.0000000000000001E-3</v>
      </c>
      <c r="W1724" s="46">
        <v>3.7999999999999999E-2</v>
      </c>
      <c r="X1724" s="46">
        <v>5.6000000000000001E-2</v>
      </c>
      <c r="Y1724" s="46">
        <v>1E-3</v>
      </c>
      <c r="Z1724" s="46">
        <v>5.0000000000000001E-3</v>
      </c>
      <c r="AA1724" s="46">
        <v>1.2E-2</v>
      </c>
      <c r="AB1724" s="46">
        <v>2.3E-2</v>
      </c>
      <c r="AC1724" s="46"/>
    </row>
    <row r="1725" spans="1:29" x14ac:dyDescent="0.25">
      <c r="A1725" s="98" t="s">
        <v>4202</v>
      </c>
      <c r="B1725" s="46" t="s">
        <v>162</v>
      </c>
      <c r="C1725" s="46">
        <v>0.31309771309771312</v>
      </c>
      <c r="D1725" s="46">
        <v>0.18378378378378379</v>
      </c>
      <c r="E1725" s="46">
        <v>0.13596673596673597</v>
      </c>
      <c r="F1725" s="46">
        <v>1.3721413721413722E-2</v>
      </c>
      <c r="G1725" s="46">
        <v>0.33596673596673599</v>
      </c>
      <c r="H1725" s="46">
        <v>5.4054054054054057E-3</v>
      </c>
      <c r="I1725" s="46">
        <v>1.2058212058212059E-2</v>
      </c>
      <c r="J1725" s="46">
        <v>1</v>
      </c>
      <c r="K1725" s="98">
        <v>2405</v>
      </c>
      <c r="L1725" s="98"/>
      <c r="M1725" s="98" t="s">
        <v>162</v>
      </c>
      <c r="N1725" s="98" t="s">
        <v>162</v>
      </c>
      <c r="O1725" s="46">
        <v>0.29499999999999998</v>
      </c>
      <c r="P1725" s="46">
        <v>0.33200000000000002</v>
      </c>
      <c r="Q1725" s="46">
        <v>0.16900000000000001</v>
      </c>
      <c r="R1725" s="46">
        <v>0.2</v>
      </c>
      <c r="S1725" s="46">
        <v>0.123</v>
      </c>
      <c r="T1725" s="46">
        <v>0.15</v>
      </c>
      <c r="U1725" s="46">
        <v>0.01</v>
      </c>
      <c r="V1725" s="46">
        <v>1.9E-2</v>
      </c>
      <c r="W1725" s="46">
        <v>0.317</v>
      </c>
      <c r="X1725" s="46">
        <v>0.35499999999999998</v>
      </c>
      <c r="Y1725" s="46">
        <v>3.0000000000000001E-3</v>
      </c>
      <c r="Z1725" s="46">
        <v>8.9999999999999993E-3</v>
      </c>
      <c r="AA1725" s="46">
        <v>8.0000000000000002E-3</v>
      </c>
      <c r="AB1725" s="46">
        <v>1.7000000000000001E-2</v>
      </c>
      <c r="AC1725" s="46"/>
    </row>
    <row r="1726" spans="1:29" x14ac:dyDescent="0.25">
      <c r="A1726" s="98" t="s">
        <v>4203</v>
      </c>
      <c r="B1726" s="46" t="s">
        <v>162</v>
      </c>
      <c r="C1726" s="46">
        <v>0.51591289782244554</v>
      </c>
      <c r="D1726" s="46">
        <v>0.29648241206030151</v>
      </c>
      <c r="E1726" s="46">
        <v>7.3701842546063656E-2</v>
      </c>
      <c r="F1726" s="46">
        <v>1.0050251256281407E-2</v>
      </c>
      <c r="G1726" s="46">
        <v>2.5125628140703519E-2</v>
      </c>
      <c r="H1726" s="46">
        <v>1.6750418760469012E-3</v>
      </c>
      <c r="I1726" s="46">
        <v>7.705192629815745E-2</v>
      </c>
      <c r="J1726" s="46">
        <v>1</v>
      </c>
      <c r="K1726" s="98">
        <v>597</v>
      </c>
      <c r="L1726" s="98"/>
      <c r="M1726" s="98" t="s">
        <v>162</v>
      </c>
      <c r="N1726" s="98" t="s">
        <v>162</v>
      </c>
      <c r="O1726" s="46">
        <v>0.47599999999999998</v>
      </c>
      <c r="P1726" s="46">
        <v>0.55600000000000005</v>
      </c>
      <c r="Q1726" s="46">
        <v>0.26100000000000001</v>
      </c>
      <c r="R1726" s="46">
        <v>0.33400000000000002</v>
      </c>
      <c r="S1726" s="46">
        <v>5.5E-2</v>
      </c>
      <c r="T1726" s="46">
        <v>9.7000000000000003E-2</v>
      </c>
      <c r="U1726" s="46">
        <v>5.0000000000000001E-3</v>
      </c>
      <c r="V1726" s="46">
        <v>2.1999999999999999E-2</v>
      </c>
      <c r="W1726" s="46">
        <v>1.4999999999999999E-2</v>
      </c>
      <c r="X1726" s="46">
        <v>4.1000000000000002E-2</v>
      </c>
      <c r="Y1726" s="46">
        <v>0</v>
      </c>
      <c r="Z1726" s="46">
        <v>8.9999999999999993E-3</v>
      </c>
      <c r="AA1726" s="46">
        <v>5.8000000000000003E-2</v>
      </c>
      <c r="AB1726" s="46">
        <v>0.10100000000000001</v>
      </c>
      <c r="AC1726" s="46"/>
    </row>
    <row r="1727" spans="1:29" x14ac:dyDescent="0.25">
      <c r="A1727" s="98" t="s">
        <v>4204</v>
      </c>
      <c r="B1727" s="46" t="s">
        <v>162</v>
      </c>
      <c r="C1727" s="46">
        <v>0.3087378640776699</v>
      </c>
      <c r="D1727" s="46">
        <v>0.287378640776699</v>
      </c>
      <c r="E1727" s="46">
        <v>0.14951456310679612</v>
      </c>
      <c r="F1727" s="46">
        <v>5.8252427184466021E-3</v>
      </c>
      <c r="G1727" s="46">
        <v>0.22135922330097088</v>
      </c>
      <c r="H1727" s="46">
        <v>1.9417475728155339E-3</v>
      </c>
      <c r="I1727" s="46">
        <v>2.524271844660194E-2</v>
      </c>
      <c r="J1727" s="46">
        <v>1</v>
      </c>
      <c r="K1727" s="98">
        <v>515</v>
      </c>
      <c r="L1727" s="98"/>
      <c r="M1727" s="98" t="s">
        <v>162</v>
      </c>
      <c r="N1727" s="98" t="s">
        <v>162</v>
      </c>
      <c r="O1727" s="46">
        <v>0.27</v>
      </c>
      <c r="P1727" s="46">
        <v>0.35</v>
      </c>
      <c r="Q1727" s="46">
        <v>0.25</v>
      </c>
      <c r="R1727" s="46">
        <v>0.32800000000000001</v>
      </c>
      <c r="S1727" s="46">
        <v>0.121</v>
      </c>
      <c r="T1727" s="46">
        <v>0.183</v>
      </c>
      <c r="U1727" s="46">
        <v>2E-3</v>
      </c>
      <c r="V1727" s="46">
        <v>1.7000000000000001E-2</v>
      </c>
      <c r="W1727" s="46">
        <v>0.188</v>
      </c>
      <c r="X1727" s="46">
        <v>0.25900000000000001</v>
      </c>
      <c r="Y1727" s="46">
        <v>0</v>
      </c>
      <c r="Z1727" s="46">
        <v>1.0999999999999999E-2</v>
      </c>
      <c r="AA1727" s="46">
        <v>1.4999999999999999E-2</v>
      </c>
      <c r="AB1727" s="46">
        <v>4.2999999999999997E-2</v>
      </c>
      <c r="AC1727" s="46"/>
    </row>
    <row r="1728" spans="1:29" x14ac:dyDescent="0.25">
      <c r="A1728" s="98" t="s">
        <v>4205</v>
      </c>
      <c r="B1728" s="46" t="s">
        <v>162</v>
      </c>
      <c r="C1728" s="46">
        <v>0.3995433789954338</v>
      </c>
      <c r="D1728" s="46">
        <v>0.18493150684931506</v>
      </c>
      <c r="E1728" s="46">
        <v>9.3607305936073054E-2</v>
      </c>
      <c r="F1728" s="46">
        <v>0.1004566210045662</v>
      </c>
      <c r="G1728" s="46">
        <v>0.19634703196347031</v>
      </c>
      <c r="H1728" s="46">
        <v>9.1324200913242004E-3</v>
      </c>
      <c r="I1728" s="46">
        <v>1.5981735159817351E-2</v>
      </c>
      <c r="J1728" s="46">
        <v>1</v>
      </c>
      <c r="K1728" s="98">
        <v>438</v>
      </c>
      <c r="L1728" s="98"/>
      <c r="M1728" s="98" t="s">
        <v>162</v>
      </c>
      <c r="N1728" s="98" t="s">
        <v>162</v>
      </c>
      <c r="O1728" s="46">
        <v>0.35499999999999998</v>
      </c>
      <c r="P1728" s="46">
        <v>0.44600000000000001</v>
      </c>
      <c r="Q1728" s="46">
        <v>0.151</v>
      </c>
      <c r="R1728" s="46">
        <v>0.224</v>
      </c>
      <c r="S1728" s="46">
        <v>7.0000000000000007E-2</v>
      </c>
      <c r="T1728" s="46">
        <v>0.125</v>
      </c>
      <c r="U1728" s="46">
        <v>7.5999999999999998E-2</v>
      </c>
      <c r="V1728" s="46">
        <v>0.13200000000000001</v>
      </c>
      <c r="W1728" s="46">
        <v>0.16200000000000001</v>
      </c>
      <c r="X1728" s="46">
        <v>0.23599999999999999</v>
      </c>
      <c r="Y1728" s="46">
        <v>4.0000000000000001E-3</v>
      </c>
      <c r="Z1728" s="46">
        <v>2.3E-2</v>
      </c>
      <c r="AA1728" s="46">
        <v>8.0000000000000002E-3</v>
      </c>
      <c r="AB1728" s="46">
        <v>3.3000000000000002E-2</v>
      </c>
      <c r="AC1728" s="46"/>
    </row>
    <row r="1729" spans="1:29" x14ac:dyDescent="0.25">
      <c r="A1729" s="98" t="s">
        <v>4206</v>
      </c>
      <c r="B1729" s="46" t="s">
        <v>162</v>
      </c>
      <c r="C1729" s="46">
        <v>0.14499999999999999</v>
      </c>
      <c r="D1729" s="46">
        <v>0.20749999999999999</v>
      </c>
      <c r="E1729" s="46">
        <v>0.12</v>
      </c>
      <c r="F1729" s="46">
        <v>2.5000000000000001E-2</v>
      </c>
      <c r="G1729" s="46">
        <v>0.47749999999999998</v>
      </c>
      <c r="H1729" s="46">
        <v>5.0000000000000001E-3</v>
      </c>
      <c r="I1729" s="46">
        <v>0.02</v>
      </c>
      <c r="J1729" s="46">
        <v>1</v>
      </c>
      <c r="K1729" s="98">
        <v>400</v>
      </c>
      <c r="L1729" s="98"/>
      <c r="M1729" s="98" t="s">
        <v>162</v>
      </c>
      <c r="N1729" s="98" t="s">
        <v>162</v>
      </c>
      <c r="O1729" s="46">
        <v>0.114</v>
      </c>
      <c r="P1729" s="46">
        <v>0.183</v>
      </c>
      <c r="Q1729" s="46">
        <v>0.17100000000000001</v>
      </c>
      <c r="R1729" s="46">
        <v>0.25</v>
      </c>
      <c r="S1729" s="46">
        <v>9.1999999999999998E-2</v>
      </c>
      <c r="T1729" s="46">
        <v>0.156</v>
      </c>
      <c r="U1729" s="46">
        <v>1.4E-2</v>
      </c>
      <c r="V1729" s="46">
        <v>4.4999999999999998E-2</v>
      </c>
      <c r="W1729" s="46">
        <v>0.42899999999999999</v>
      </c>
      <c r="X1729" s="46">
        <v>0.52600000000000002</v>
      </c>
      <c r="Y1729" s="46">
        <v>1E-3</v>
      </c>
      <c r="Z1729" s="46">
        <v>1.7999999999999999E-2</v>
      </c>
      <c r="AA1729" s="46">
        <v>0.01</v>
      </c>
      <c r="AB1729" s="46">
        <v>3.9E-2</v>
      </c>
      <c r="AC1729" s="46"/>
    </row>
    <row r="1730" spans="1:29" x14ac:dyDescent="0.25">
      <c r="A1730" s="98" t="s">
        <v>4207</v>
      </c>
      <c r="B1730" s="46" t="s">
        <v>162</v>
      </c>
      <c r="C1730" s="46">
        <v>0.3448093220338983</v>
      </c>
      <c r="D1730" s="46">
        <v>0.39883474576271188</v>
      </c>
      <c r="E1730" s="46">
        <v>0.11864406779661017</v>
      </c>
      <c r="F1730" s="46">
        <v>1.3771186440677966E-2</v>
      </c>
      <c r="G1730" s="46">
        <v>8.8453389830508475E-2</v>
      </c>
      <c r="H1730" s="46">
        <v>4.7669491525423732E-3</v>
      </c>
      <c r="I1730" s="46">
        <v>3.0720338983050849E-2</v>
      </c>
      <c r="J1730" s="46">
        <v>1</v>
      </c>
      <c r="K1730" s="98">
        <v>1888</v>
      </c>
      <c r="L1730" s="98"/>
      <c r="M1730" s="98" t="s">
        <v>162</v>
      </c>
      <c r="N1730" s="98" t="s">
        <v>162</v>
      </c>
      <c r="O1730" s="46">
        <v>0.32400000000000001</v>
      </c>
      <c r="P1730" s="46">
        <v>0.36699999999999999</v>
      </c>
      <c r="Q1730" s="46">
        <v>0.377</v>
      </c>
      <c r="R1730" s="46">
        <v>0.42099999999999999</v>
      </c>
      <c r="S1730" s="46">
        <v>0.105</v>
      </c>
      <c r="T1730" s="46">
        <v>0.13400000000000001</v>
      </c>
      <c r="U1730" s="46">
        <v>8.9999999999999993E-3</v>
      </c>
      <c r="V1730" s="46">
        <v>0.02</v>
      </c>
      <c r="W1730" s="46">
        <v>7.5999999999999998E-2</v>
      </c>
      <c r="X1730" s="46">
        <v>0.10199999999999999</v>
      </c>
      <c r="Y1730" s="46">
        <v>3.0000000000000001E-3</v>
      </c>
      <c r="Z1730" s="46">
        <v>8.9999999999999993E-3</v>
      </c>
      <c r="AA1730" s="46">
        <v>2.4E-2</v>
      </c>
      <c r="AB1730" s="46">
        <v>0.04</v>
      </c>
      <c r="AC1730" s="46"/>
    </row>
    <row r="1731" spans="1:29" x14ac:dyDescent="0.25">
      <c r="A1731" s="98" t="s">
        <v>4208</v>
      </c>
      <c r="B1731" s="46" t="s">
        <v>162</v>
      </c>
      <c r="C1731" s="46">
        <v>0.55523255813953487</v>
      </c>
      <c r="D1731" s="46">
        <v>0.23546511627906977</v>
      </c>
      <c r="E1731" s="46">
        <v>7.8488372093023256E-2</v>
      </c>
      <c r="F1731" s="46" t="s">
        <v>162</v>
      </c>
      <c r="G1731" s="46">
        <v>9.5930232558139539E-2</v>
      </c>
      <c r="H1731" s="46">
        <v>2.9069767441860465E-3</v>
      </c>
      <c r="I1731" s="46">
        <v>3.1976744186046513E-2</v>
      </c>
      <c r="J1731" s="46">
        <v>1</v>
      </c>
      <c r="K1731" s="98">
        <v>344</v>
      </c>
      <c r="L1731" s="98"/>
      <c r="M1731" s="98" t="s">
        <v>162</v>
      </c>
      <c r="N1731" s="98" t="s">
        <v>162</v>
      </c>
      <c r="O1731" s="46">
        <v>0.502</v>
      </c>
      <c r="P1731" s="46">
        <v>0.60699999999999998</v>
      </c>
      <c r="Q1731" s="46">
        <v>0.19400000000000001</v>
      </c>
      <c r="R1731" s="46">
        <v>0.28299999999999997</v>
      </c>
      <c r="S1731" s="46">
        <v>5.3999999999999999E-2</v>
      </c>
      <c r="T1731" s="46">
        <v>0.112</v>
      </c>
      <c r="U1731" s="46" t="s">
        <v>162</v>
      </c>
      <c r="V1731" s="46" t="s">
        <v>162</v>
      </c>
      <c r="W1731" s="46">
        <v>6.9000000000000006E-2</v>
      </c>
      <c r="X1731" s="46">
        <v>0.13200000000000001</v>
      </c>
      <c r="Y1731" s="46">
        <v>1E-3</v>
      </c>
      <c r="Z1731" s="46">
        <v>1.6E-2</v>
      </c>
      <c r="AA1731" s="46">
        <v>1.7999999999999999E-2</v>
      </c>
      <c r="AB1731" s="46">
        <v>5.6000000000000001E-2</v>
      </c>
      <c r="AC1731" s="46"/>
    </row>
    <row r="1732" spans="1:29" x14ac:dyDescent="0.25">
      <c r="A1732" s="98" t="s">
        <v>4209</v>
      </c>
      <c r="B1732" s="46">
        <v>5.5949566587864458E-2</v>
      </c>
      <c r="C1732" s="46">
        <v>0.33937483582873657</v>
      </c>
      <c r="D1732" s="46">
        <v>0.23647228789072761</v>
      </c>
      <c r="E1732" s="46">
        <v>0.11176779616495928</v>
      </c>
      <c r="F1732" s="46">
        <v>1.5432098765432098E-2</v>
      </c>
      <c r="G1732" s="46">
        <v>0.21361964801681113</v>
      </c>
      <c r="H1732" s="46">
        <v>4.8594693984764905E-3</v>
      </c>
      <c r="I1732" s="46">
        <v>2.2524297346992381E-2</v>
      </c>
      <c r="J1732" s="46">
        <v>0.99999999999999989</v>
      </c>
      <c r="K1732" s="98">
        <v>15228</v>
      </c>
      <c r="L1732" s="98"/>
      <c r="M1732" s="98">
        <v>5.1999999999999998E-2</v>
      </c>
      <c r="N1732" s="98">
        <v>0.06</v>
      </c>
      <c r="O1732" s="46">
        <v>0.33200000000000002</v>
      </c>
      <c r="P1732" s="46">
        <v>0.34699999999999998</v>
      </c>
      <c r="Q1732" s="46">
        <v>0.23</v>
      </c>
      <c r="R1732" s="46">
        <v>0.24299999999999999</v>
      </c>
      <c r="S1732" s="46">
        <v>0.107</v>
      </c>
      <c r="T1732" s="46">
        <v>0.11700000000000001</v>
      </c>
      <c r="U1732" s="46">
        <v>1.4E-2</v>
      </c>
      <c r="V1732" s="46">
        <v>1.7999999999999999E-2</v>
      </c>
      <c r="W1732" s="46">
        <v>0.20699999999999999</v>
      </c>
      <c r="X1732" s="46">
        <v>0.22</v>
      </c>
      <c r="Y1732" s="46">
        <v>4.0000000000000001E-3</v>
      </c>
      <c r="Z1732" s="46">
        <v>6.0000000000000001E-3</v>
      </c>
      <c r="AA1732" s="46">
        <v>0.02</v>
      </c>
      <c r="AB1732" s="46">
        <v>2.5000000000000001E-2</v>
      </c>
      <c r="AC1732" s="46"/>
    </row>
    <row r="1733" spans="1:29" x14ac:dyDescent="0.25">
      <c r="A1733" s="98" t="s">
        <v>4210</v>
      </c>
      <c r="B1733" s="46" t="s">
        <v>162</v>
      </c>
      <c r="C1733" s="46">
        <v>0.27126436781609198</v>
      </c>
      <c r="D1733" s="46">
        <v>0.2413793103448276</v>
      </c>
      <c r="E1733" s="46">
        <v>0.19770114942528735</v>
      </c>
      <c r="F1733" s="46">
        <v>4.5977011494252873E-3</v>
      </c>
      <c r="G1733" s="46">
        <v>0.2620689655172414</v>
      </c>
      <c r="H1733" s="46">
        <v>6.8965517241379309E-3</v>
      </c>
      <c r="I1733" s="46">
        <v>1.6091954022988506E-2</v>
      </c>
      <c r="J1733" s="46">
        <v>1</v>
      </c>
      <c r="K1733" s="98">
        <v>435</v>
      </c>
      <c r="L1733" s="98"/>
      <c r="M1733" s="98" t="s">
        <v>162</v>
      </c>
      <c r="N1733" s="98" t="s">
        <v>162</v>
      </c>
      <c r="O1733" s="46">
        <v>0.23200000000000001</v>
      </c>
      <c r="P1733" s="46">
        <v>0.315</v>
      </c>
      <c r="Q1733" s="46">
        <v>0.20399999999999999</v>
      </c>
      <c r="R1733" s="46">
        <v>0.28399999999999997</v>
      </c>
      <c r="S1733" s="46">
        <v>0.16300000000000001</v>
      </c>
      <c r="T1733" s="46">
        <v>0.23799999999999999</v>
      </c>
      <c r="U1733" s="46">
        <v>1E-3</v>
      </c>
      <c r="V1733" s="46">
        <v>1.7000000000000001E-2</v>
      </c>
      <c r="W1733" s="46">
        <v>0.223</v>
      </c>
      <c r="X1733" s="46">
        <v>0.30499999999999999</v>
      </c>
      <c r="Y1733" s="46">
        <v>2E-3</v>
      </c>
      <c r="Z1733" s="46">
        <v>0.02</v>
      </c>
      <c r="AA1733" s="46">
        <v>8.0000000000000002E-3</v>
      </c>
      <c r="AB1733" s="46">
        <v>3.3000000000000002E-2</v>
      </c>
      <c r="AC1733" s="46"/>
    </row>
    <row r="1734" spans="1:29" x14ac:dyDescent="0.25">
      <c r="A1734" s="98" t="s">
        <v>4211</v>
      </c>
      <c r="B1734" s="46" t="s">
        <v>162</v>
      </c>
      <c r="C1734" s="46">
        <v>0.41296296296296298</v>
      </c>
      <c r="D1734" s="46">
        <v>0.21851851851851853</v>
      </c>
      <c r="E1734" s="46">
        <v>0.16111111111111112</v>
      </c>
      <c r="F1734" s="46">
        <v>1.2962962962962963E-2</v>
      </c>
      <c r="G1734" s="46">
        <v>0.18148148148148149</v>
      </c>
      <c r="H1734" s="46">
        <v>3.7037037037037038E-3</v>
      </c>
      <c r="I1734" s="46">
        <v>9.2592592592592587E-3</v>
      </c>
      <c r="J1734" s="46">
        <v>1</v>
      </c>
      <c r="K1734" s="98">
        <v>540</v>
      </c>
      <c r="L1734" s="98"/>
      <c r="M1734" s="98" t="s">
        <v>162</v>
      </c>
      <c r="N1734" s="98" t="s">
        <v>162</v>
      </c>
      <c r="O1734" s="46">
        <v>0.372</v>
      </c>
      <c r="P1734" s="46">
        <v>0.45500000000000002</v>
      </c>
      <c r="Q1734" s="46">
        <v>0.186</v>
      </c>
      <c r="R1734" s="46">
        <v>0.255</v>
      </c>
      <c r="S1734" s="46">
        <v>0.13300000000000001</v>
      </c>
      <c r="T1734" s="46">
        <v>0.19400000000000001</v>
      </c>
      <c r="U1734" s="46">
        <v>6.0000000000000001E-3</v>
      </c>
      <c r="V1734" s="46">
        <v>2.7E-2</v>
      </c>
      <c r="W1734" s="46">
        <v>0.151</v>
      </c>
      <c r="X1734" s="46">
        <v>0.216</v>
      </c>
      <c r="Y1734" s="46">
        <v>1E-3</v>
      </c>
      <c r="Z1734" s="46">
        <v>1.2999999999999999E-2</v>
      </c>
      <c r="AA1734" s="46">
        <v>4.0000000000000001E-3</v>
      </c>
      <c r="AB1734" s="46">
        <v>2.1000000000000001E-2</v>
      </c>
      <c r="AC1734" s="46"/>
    </row>
    <row r="1735" spans="1:29" x14ac:dyDescent="0.25">
      <c r="A1735" s="98" t="s">
        <v>4212</v>
      </c>
      <c r="B1735" s="46" t="s">
        <v>162</v>
      </c>
      <c r="C1735" s="46">
        <v>0.11213235294117647</v>
      </c>
      <c r="D1735" s="46">
        <v>0.19117647058823528</v>
      </c>
      <c r="E1735" s="46">
        <v>9.5588235294117641E-2</v>
      </c>
      <c r="F1735" s="46">
        <v>3.6764705882352941E-3</v>
      </c>
      <c r="G1735" s="46">
        <v>0.54779411764705888</v>
      </c>
      <c r="H1735" s="46">
        <v>2.2058823529411766E-2</v>
      </c>
      <c r="I1735" s="46">
        <v>2.7573529411764705E-2</v>
      </c>
      <c r="J1735" s="46">
        <v>1</v>
      </c>
      <c r="K1735" s="98">
        <v>544</v>
      </c>
      <c r="L1735" s="98"/>
      <c r="M1735" s="98" t="s">
        <v>162</v>
      </c>
      <c r="N1735" s="98" t="s">
        <v>162</v>
      </c>
      <c r="O1735" s="46">
        <v>8.7999999999999995E-2</v>
      </c>
      <c r="P1735" s="46">
        <v>0.14099999999999999</v>
      </c>
      <c r="Q1735" s="46">
        <v>0.16</v>
      </c>
      <c r="R1735" s="46">
        <v>0.22600000000000001</v>
      </c>
      <c r="S1735" s="46">
        <v>7.3999999999999996E-2</v>
      </c>
      <c r="T1735" s="46">
        <v>0.123</v>
      </c>
      <c r="U1735" s="46">
        <v>1E-3</v>
      </c>
      <c r="V1735" s="46">
        <v>1.2999999999999999E-2</v>
      </c>
      <c r="W1735" s="46">
        <v>0.50600000000000001</v>
      </c>
      <c r="X1735" s="46">
        <v>0.58899999999999997</v>
      </c>
      <c r="Y1735" s="46">
        <v>1.2999999999999999E-2</v>
      </c>
      <c r="Z1735" s="46">
        <v>3.7999999999999999E-2</v>
      </c>
      <c r="AA1735" s="46">
        <v>1.7000000000000001E-2</v>
      </c>
      <c r="AB1735" s="46">
        <v>4.4999999999999998E-2</v>
      </c>
      <c r="AC1735" s="46"/>
    </row>
    <row r="1736" spans="1:29" x14ac:dyDescent="0.25">
      <c r="A1736" s="98" t="s">
        <v>4213</v>
      </c>
      <c r="B1736" s="46">
        <v>0.40229885057471265</v>
      </c>
      <c r="C1736" s="46">
        <v>2.0898641588296763E-3</v>
      </c>
      <c r="D1736" s="46">
        <v>0.32863113897596657</v>
      </c>
      <c r="E1736" s="46">
        <v>0.16091954022988506</v>
      </c>
      <c r="F1736" s="46">
        <v>7.6802507836990594E-2</v>
      </c>
      <c r="G1736" s="46">
        <v>9.9268547544409617E-3</v>
      </c>
      <c r="H1736" s="46" t="s">
        <v>162</v>
      </c>
      <c r="I1736" s="46">
        <v>1.9331243469174503E-2</v>
      </c>
      <c r="J1736" s="46">
        <v>1.0000000000000002</v>
      </c>
      <c r="K1736" s="98">
        <v>1914</v>
      </c>
      <c r="L1736" s="98"/>
      <c r="M1736" s="98">
        <v>0.38100000000000001</v>
      </c>
      <c r="N1736" s="98">
        <v>0.42399999999999999</v>
      </c>
      <c r="O1736" s="46">
        <v>1E-3</v>
      </c>
      <c r="P1736" s="46">
        <v>5.0000000000000001E-3</v>
      </c>
      <c r="Q1736" s="46">
        <v>0.308</v>
      </c>
      <c r="R1736" s="46">
        <v>0.35</v>
      </c>
      <c r="S1736" s="46">
        <v>0.14499999999999999</v>
      </c>
      <c r="T1736" s="46">
        <v>0.17799999999999999</v>
      </c>
      <c r="U1736" s="46">
        <v>6.6000000000000003E-2</v>
      </c>
      <c r="V1736" s="46">
        <v>0.09</v>
      </c>
      <c r="W1736" s="46">
        <v>6.0000000000000001E-3</v>
      </c>
      <c r="X1736" s="46">
        <v>1.4999999999999999E-2</v>
      </c>
      <c r="Y1736" s="46" t="s">
        <v>162</v>
      </c>
      <c r="Z1736" s="46" t="s">
        <v>162</v>
      </c>
      <c r="AA1736" s="46">
        <v>1.4E-2</v>
      </c>
      <c r="AB1736" s="46">
        <v>2.7E-2</v>
      </c>
      <c r="AC1736" s="46"/>
    </row>
    <row r="1737" spans="1:29" x14ac:dyDescent="0.25">
      <c r="A1737" s="98" t="s">
        <v>4214</v>
      </c>
      <c r="B1737" s="46">
        <v>9.2665788317962225E-2</v>
      </c>
      <c r="C1737" s="46">
        <v>0.31971892841458061</v>
      </c>
      <c r="D1737" s="46">
        <v>0.22353974527887571</v>
      </c>
      <c r="E1737" s="46">
        <v>7.1146245059288543E-2</v>
      </c>
      <c r="F1737" s="46">
        <v>2.5911286780852E-2</v>
      </c>
      <c r="G1737" s="46">
        <v>0.24242424242424243</v>
      </c>
      <c r="H1737" s="46">
        <v>3.513394817742644E-3</v>
      </c>
      <c r="I1737" s="46">
        <v>2.1080368906455864E-2</v>
      </c>
      <c r="J1737" s="46">
        <v>1</v>
      </c>
      <c r="K1737" s="98">
        <v>2277</v>
      </c>
      <c r="L1737" s="98"/>
      <c r="M1737" s="98">
        <v>8.1000000000000003E-2</v>
      </c>
      <c r="N1737" s="98">
        <v>0.105</v>
      </c>
      <c r="O1737" s="46">
        <v>0.30099999999999999</v>
      </c>
      <c r="P1737" s="46">
        <v>0.33900000000000002</v>
      </c>
      <c r="Q1737" s="46">
        <v>0.20699999999999999</v>
      </c>
      <c r="R1737" s="46">
        <v>0.24099999999999999</v>
      </c>
      <c r="S1737" s="46">
        <v>6.0999999999999999E-2</v>
      </c>
      <c r="T1737" s="46">
        <v>8.2000000000000003E-2</v>
      </c>
      <c r="U1737" s="46">
        <v>0.02</v>
      </c>
      <c r="V1737" s="46">
        <v>3.3000000000000002E-2</v>
      </c>
      <c r="W1737" s="46">
        <v>0.22500000000000001</v>
      </c>
      <c r="X1737" s="46">
        <v>0.26</v>
      </c>
      <c r="Y1737" s="46">
        <v>2E-3</v>
      </c>
      <c r="Z1737" s="46">
        <v>7.0000000000000001E-3</v>
      </c>
      <c r="AA1737" s="46">
        <v>1.6E-2</v>
      </c>
      <c r="AB1737" s="46">
        <v>2.8000000000000001E-2</v>
      </c>
      <c r="AC1737" s="46"/>
    </row>
    <row r="1738" spans="1:29" x14ac:dyDescent="0.25">
      <c r="A1738" s="98" t="s">
        <v>4215</v>
      </c>
      <c r="B1738" s="46">
        <v>0.34376123696512045</v>
      </c>
      <c r="C1738" s="46">
        <v>0.48759439050701187</v>
      </c>
      <c r="D1738" s="46">
        <v>8.5221143473570654E-2</v>
      </c>
      <c r="E1738" s="46">
        <v>2.8766630708378281E-2</v>
      </c>
      <c r="F1738" s="46">
        <v>1.438331535418914E-3</v>
      </c>
      <c r="G1738" s="46">
        <v>3.4160373966199212E-2</v>
      </c>
      <c r="H1738" s="46">
        <v>1.7979144192736426E-3</v>
      </c>
      <c r="I1738" s="46">
        <v>1.7259978425026967E-2</v>
      </c>
      <c r="J1738" s="46">
        <v>1</v>
      </c>
      <c r="K1738" s="98">
        <v>2781</v>
      </c>
      <c r="L1738" s="98"/>
      <c r="M1738" s="98">
        <v>0.32600000000000001</v>
      </c>
      <c r="N1738" s="98">
        <v>0.36199999999999999</v>
      </c>
      <c r="O1738" s="46">
        <v>0.46899999999999997</v>
      </c>
      <c r="P1738" s="46">
        <v>0.50600000000000001</v>
      </c>
      <c r="Q1738" s="46">
        <v>7.4999999999999997E-2</v>
      </c>
      <c r="R1738" s="46">
        <v>9.6000000000000002E-2</v>
      </c>
      <c r="S1738" s="46">
        <v>2.3E-2</v>
      </c>
      <c r="T1738" s="46">
        <v>3.5999999999999997E-2</v>
      </c>
      <c r="U1738" s="46">
        <v>1E-3</v>
      </c>
      <c r="V1738" s="46">
        <v>4.0000000000000001E-3</v>
      </c>
      <c r="W1738" s="46">
        <v>2.8000000000000001E-2</v>
      </c>
      <c r="X1738" s="46">
        <v>4.2000000000000003E-2</v>
      </c>
      <c r="Y1738" s="46">
        <v>1E-3</v>
      </c>
      <c r="Z1738" s="46">
        <v>4.0000000000000001E-3</v>
      </c>
      <c r="AA1738" s="46">
        <v>1.2999999999999999E-2</v>
      </c>
      <c r="AB1738" s="46">
        <v>2.3E-2</v>
      </c>
      <c r="AC1738" s="46"/>
    </row>
    <row r="1739" spans="1:29" x14ac:dyDescent="0.25">
      <c r="A1739" s="98" t="s">
        <v>4216</v>
      </c>
      <c r="B1739" s="46" t="s">
        <v>162</v>
      </c>
      <c r="C1739" s="46">
        <v>0.32</v>
      </c>
      <c r="D1739" s="46">
        <v>0.20307692307692307</v>
      </c>
      <c r="E1739" s="46">
        <v>9.2747252747252748E-2</v>
      </c>
      <c r="F1739" s="46">
        <v>1.098901098901099E-2</v>
      </c>
      <c r="G1739" s="46">
        <v>0.35032967032967033</v>
      </c>
      <c r="H1739" s="46">
        <v>5.2747252747252747E-3</v>
      </c>
      <c r="I1739" s="46">
        <v>1.7582417582417582E-2</v>
      </c>
      <c r="J1739" s="46">
        <v>1</v>
      </c>
      <c r="K1739" s="98">
        <v>2275</v>
      </c>
      <c r="L1739" s="98"/>
      <c r="M1739" s="98" t="s">
        <v>162</v>
      </c>
      <c r="N1739" s="98" t="s">
        <v>162</v>
      </c>
      <c r="O1739" s="46">
        <v>0.30099999999999999</v>
      </c>
      <c r="P1739" s="46">
        <v>0.33900000000000002</v>
      </c>
      <c r="Q1739" s="46">
        <v>0.187</v>
      </c>
      <c r="R1739" s="46">
        <v>0.22</v>
      </c>
      <c r="S1739" s="46">
        <v>8.2000000000000003E-2</v>
      </c>
      <c r="T1739" s="46">
        <v>0.105</v>
      </c>
      <c r="U1739" s="46">
        <v>7.0000000000000001E-3</v>
      </c>
      <c r="V1739" s="46">
        <v>1.6E-2</v>
      </c>
      <c r="W1739" s="46">
        <v>0.33100000000000002</v>
      </c>
      <c r="X1739" s="46">
        <v>0.37</v>
      </c>
      <c r="Y1739" s="46">
        <v>3.0000000000000001E-3</v>
      </c>
      <c r="Z1739" s="46">
        <v>8.9999999999999993E-3</v>
      </c>
      <c r="AA1739" s="46">
        <v>1.2999999999999999E-2</v>
      </c>
      <c r="AB1739" s="46">
        <v>2.4E-2</v>
      </c>
      <c r="AC1739" s="46"/>
    </row>
    <row r="1740" spans="1:29" x14ac:dyDescent="0.25">
      <c r="A1740" s="98" t="s">
        <v>4217</v>
      </c>
      <c r="B1740" s="46" t="s">
        <v>162</v>
      </c>
      <c r="C1740" s="46">
        <v>0.57777777777777772</v>
      </c>
      <c r="D1740" s="46">
        <v>0.26518518518518519</v>
      </c>
      <c r="E1740" s="46">
        <v>6.8148148148148152E-2</v>
      </c>
      <c r="F1740" s="46">
        <v>1.4814814814814814E-3</v>
      </c>
      <c r="G1740" s="46">
        <v>1.3333333333333334E-2</v>
      </c>
      <c r="H1740" s="46" t="s">
        <v>162</v>
      </c>
      <c r="I1740" s="46">
        <v>7.407407407407407E-2</v>
      </c>
      <c r="J1740" s="46">
        <v>1</v>
      </c>
      <c r="K1740" s="98">
        <v>675</v>
      </c>
      <c r="L1740" s="98"/>
      <c r="M1740" s="98" t="s">
        <v>162</v>
      </c>
      <c r="N1740" s="98" t="s">
        <v>162</v>
      </c>
      <c r="O1740" s="46">
        <v>0.54</v>
      </c>
      <c r="P1740" s="46">
        <v>0.61399999999999999</v>
      </c>
      <c r="Q1740" s="46">
        <v>0.23300000000000001</v>
      </c>
      <c r="R1740" s="46">
        <v>0.3</v>
      </c>
      <c r="S1740" s="46">
        <v>5.0999999999999997E-2</v>
      </c>
      <c r="T1740" s="46">
        <v>0.09</v>
      </c>
      <c r="U1740" s="46">
        <v>0</v>
      </c>
      <c r="V1740" s="46">
        <v>8.0000000000000002E-3</v>
      </c>
      <c r="W1740" s="46">
        <v>7.0000000000000001E-3</v>
      </c>
      <c r="X1740" s="46">
        <v>2.5000000000000001E-2</v>
      </c>
      <c r="Y1740" s="46" t="s">
        <v>162</v>
      </c>
      <c r="Z1740" s="46" t="s">
        <v>162</v>
      </c>
      <c r="AA1740" s="46">
        <v>5.7000000000000002E-2</v>
      </c>
      <c r="AB1740" s="46">
        <v>9.6000000000000002E-2</v>
      </c>
      <c r="AC1740" s="46"/>
    </row>
    <row r="1741" spans="1:29" x14ac:dyDescent="0.25">
      <c r="A1741" s="98" t="s">
        <v>4218</v>
      </c>
      <c r="B1741" s="46" t="s">
        <v>162</v>
      </c>
      <c r="C1741" s="46">
        <v>0.26535947712418301</v>
      </c>
      <c r="D1741" s="46">
        <v>0.33986928104575165</v>
      </c>
      <c r="E1741" s="46">
        <v>0.10065359477124183</v>
      </c>
      <c r="F1741" s="46">
        <v>1.4379084967320261E-2</v>
      </c>
      <c r="G1741" s="46">
        <v>0.23921568627450981</v>
      </c>
      <c r="H1741" s="46">
        <v>2.6143790849673201E-3</v>
      </c>
      <c r="I1741" s="46">
        <v>3.7908496732026141E-2</v>
      </c>
      <c r="J1741" s="46">
        <v>1</v>
      </c>
      <c r="K1741" s="98">
        <v>765</v>
      </c>
      <c r="L1741" s="98"/>
      <c r="M1741" s="98" t="s">
        <v>162</v>
      </c>
      <c r="N1741" s="98" t="s">
        <v>162</v>
      </c>
      <c r="O1741" s="46">
        <v>0.23499999999999999</v>
      </c>
      <c r="P1741" s="46">
        <v>0.29799999999999999</v>
      </c>
      <c r="Q1741" s="46">
        <v>0.307</v>
      </c>
      <c r="R1741" s="46">
        <v>0.374</v>
      </c>
      <c r="S1741" s="46">
        <v>8.1000000000000003E-2</v>
      </c>
      <c r="T1741" s="46">
        <v>0.124</v>
      </c>
      <c r="U1741" s="46">
        <v>8.0000000000000002E-3</v>
      </c>
      <c r="V1741" s="46">
        <v>2.5999999999999999E-2</v>
      </c>
      <c r="W1741" s="46">
        <v>0.21</v>
      </c>
      <c r="X1741" s="46">
        <v>0.27100000000000002</v>
      </c>
      <c r="Y1741" s="46">
        <v>1E-3</v>
      </c>
      <c r="Z1741" s="46">
        <v>8.9999999999999993E-3</v>
      </c>
      <c r="AA1741" s="46">
        <v>2.7E-2</v>
      </c>
      <c r="AB1741" s="46">
        <v>5.3999999999999999E-2</v>
      </c>
      <c r="AC1741" s="46"/>
    </row>
    <row r="1742" spans="1:29" x14ac:dyDescent="0.25">
      <c r="A1742" s="98" t="s">
        <v>4219</v>
      </c>
      <c r="B1742" s="46" t="s">
        <v>162</v>
      </c>
      <c r="C1742" s="46">
        <v>0.42399999999999999</v>
      </c>
      <c r="D1742" s="46">
        <v>0.216</v>
      </c>
      <c r="E1742" s="46">
        <v>4.8000000000000001E-2</v>
      </c>
      <c r="F1742" s="46">
        <v>9.4E-2</v>
      </c>
      <c r="G1742" s="46">
        <v>0.20200000000000001</v>
      </c>
      <c r="H1742" s="46">
        <v>2E-3</v>
      </c>
      <c r="I1742" s="46">
        <v>1.4E-2</v>
      </c>
      <c r="J1742" s="46">
        <v>1</v>
      </c>
      <c r="K1742" s="98">
        <v>500</v>
      </c>
      <c r="L1742" s="98"/>
      <c r="M1742" s="98" t="s">
        <v>162</v>
      </c>
      <c r="N1742" s="98" t="s">
        <v>162</v>
      </c>
      <c r="O1742" s="46">
        <v>0.38100000000000001</v>
      </c>
      <c r="P1742" s="46">
        <v>0.46800000000000003</v>
      </c>
      <c r="Q1742" s="46">
        <v>0.182</v>
      </c>
      <c r="R1742" s="46">
        <v>0.254</v>
      </c>
      <c r="S1742" s="46">
        <v>3.2000000000000001E-2</v>
      </c>
      <c r="T1742" s="46">
        <v>7.0000000000000007E-2</v>
      </c>
      <c r="U1742" s="46">
        <v>7.0999999999999994E-2</v>
      </c>
      <c r="V1742" s="46">
        <v>0.123</v>
      </c>
      <c r="W1742" s="46">
        <v>0.16900000000000001</v>
      </c>
      <c r="X1742" s="46">
        <v>0.23899999999999999</v>
      </c>
      <c r="Y1742" s="46">
        <v>0</v>
      </c>
      <c r="Z1742" s="46">
        <v>1.0999999999999999E-2</v>
      </c>
      <c r="AA1742" s="46">
        <v>7.0000000000000001E-3</v>
      </c>
      <c r="AB1742" s="46">
        <v>2.9000000000000001E-2</v>
      </c>
      <c r="AC1742" s="46"/>
    </row>
    <row r="1743" spans="1:29" x14ac:dyDescent="0.25">
      <c r="A1743" s="98" t="s">
        <v>4220</v>
      </c>
      <c r="B1743" s="46" t="s">
        <v>162</v>
      </c>
      <c r="C1743" s="46">
        <v>0.19132149901380671</v>
      </c>
      <c r="D1743" s="46">
        <v>0.22485207100591717</v>
      </c>
      <c r="E1743" s="46">
        <v>8.2840236686390539E-2</v>
      </c>
      <c r="F1743" s="46">
        <v>2.3668639053254437E-2</v>
      </c>
      <c r="G1743" s="46">
        <v>0.44970414201183434</v>
      </c>
      <c r="H1743" s="46">
        <v>9.8619329388560158E-3</v>
      </c>
      <c r="I1743" s="46">
        <v>1.7751479289940829E-2</v>
      </c>
      <c r="J1743" s="46">
        <v>1.0000000000000002</v>
      </c>
      <c r="K1743" s="98">
        <v>507</v>
      </c>
      <c r="L1743" s="98"/>
      <c r="M1743" s="98" t="s">
        <v>162</v>
      </c>
      <c r="N1743" s="98" t="s">
        <v>162</v>
      </c>
      <c r="O1743" s="46">
        <v>0.159</v>
      </c>
      <c r="P1743" s="46">
        <v>0.22800000000000001</v>
      </c>
      <c r="Q1743" s="46">
        <v>0.191</v>
      </c>
      <c r="R1743" s="46">
        <v>0.26300000000000001</v>
      </c>
      <c r="S1743" s="46">
        <v>6.2E-2</v>
      </c>
      <c r="T1743" s="46">
        <v>0.11</v>
      </c>
      <c r="U1743" s="46">
        <v>1.4E-2</v>
      </c>
      <c r="V1743" s="46">
        <v>4.1000000000000002E-2</v>
      </c>
      <c r="W1743" s="46">
        <v>0.40699999999999997</v>
      </c>
      <c r="X1743" s="46">
        <v>0.49299999999999999</v>
      </c>
      <c r="Y1743" s="46">
        <v>4.0000000000000001E-3</v>
      </c>
      <c r="Z1743" s="46">
        <v>2.3E-2</v>
      </c>
      <c r="AA1743" s="46">
        <v>8.9999999999999993E-3</v>
      </c>
      <c r="AB1743" s="46">
        <v>3.3000000000000002E-2</v>
      </c>
      <c r="AC1743" s="46"/>
    </row>
    <row r="1744" spans="1:29" x14ac:dyDescent="0.25">
      <c r="A1744" s="98" t="s">
        <v>4221</v>
      </c>
      <c r="B1744" s="46" t="s">
        <v>162</v>
      </c>
      <c r="C1744" s="46">
        <v>0.43650452001721912</v>
      </c>
      <c r="D1744" s="46">
        <v>0.2978906586310805</v>
      </c>
      <c r="E1744" s="46">
        <v>0.13258717176065432</v>
      </c>
      <c r="F1744" s="46">
        <v>1.9371502367628066E-2</v>
      </c>
      <c r="G1744" s="46">
        <v>9.0830822212656051E-2</v>
      </c>
      <c r="H1744" s="46">
        <v>2.1523891519586742E-3</v>
      </c>
      <c r="I1744" s="46">
        <v>2.0662935858803272E-2</v>
      </c>
      <c r="J1744" s="46">
        <v>1</v>
      </c>
      <c r="K1744" s="98">
        <v>2323</v>
      </c>
      <c r="L1744" s="98"/>
      <c r="M1744" s="98" t="s">
        <v>162</v>
      </c>
      <c r="N1744" s="98" t="s">
        <v>162</v>
      </c>
      <c r="O1744" s="46">
        <v>0.41599999999999998</v>
      </c>
      <c r="P1744" s="46">
        <v>0.45700000000000002</v>
      </c>
      <c r="Q1744" s="46">
        <v>0.28000000000000003</v>
      </c>
      <c r="R1744" s="46">
        <v>0.317</v>
      </c>
      <c r="S1744" s="46">
        <v>0.11899999999999999</v>
      </c>
      <c r="T1744" s="46">
        <v>0.14699999999999999</v>
      </c>
      <c r="U1744" s="46">
        <v>1.4999999999999999E-2</v>
      </c>
      <c r="V1744" s="46">
        <v>2.5999999999999999E-2</v>
      </c>
      <c r="W1744" s="46">
        <v>0.08</v>
      </c>
      <c r="X1744" s="46">
        <v>0.10299999999999999</v>
      </c>
      <c r="Y1744" s="46">
        <v>1E-3</v>
      </c>
      <c r="Z1744" s="46">
        <v>5.0000000000000001E-3</v>
      </c>
      <c r="AA1744" s="46">
        <v>1.6E-2</v>
      </c>
      <c r="AB1744" s="46">
        <v>2.7E-2</v>
      </c>
      <c r="AC1744" s="46"/>
    </row>
    <row r="1745" spans="1:29" x14ac:dyDescent="0.25">
      <c r="A1745" s="98" t="s">
        <v>4222</v>
      </c>
      <c r="B1745" s="46" t="s">
        <v>162</v>
      </c>
      <c r="C1745" s="46">
        <v>0.52362204724409445</v>
      </c>
      <c r="D1745" s="46">
        <v>0.29330708661417321</v>
      </c>
      <c r="E1745" s="46">
        <v>7.6771653543307089E-2</v>
      </c>
      <c r="F1745" s="46" t="s">
        <v>162</v>
      </c>
      <c r="G1745" s="46">
        <v>6.8897637795275593E-2</v>
      </c>
      <c r="H1745" s="46">
        <v>1.968503937007874E-3</v>
      </c>
      <c r="I1745" s="46">
        <v>3.5433070866141732E-2</v>
      </c>
      <c r="J1745" s="46">
        <v>0.99999999999999989</v>
      </c>
      <c r="K1745" s="98">
        <v>508</v>
      </c>
      <c r="L1745" s="98"/>
      <c r="M1745" s="98" t="s">
        <v>162</v>
      </c>
      <c r="N1745" s="98" t="s">
        <v>162</v>
      </c>
      <c r="O1745" s="46">
        <v>0.48</v>
      </c>
      <c r="P1745" s="46">
        <v>0.56699999999999995</v>
      </c>
      <c r="Q1745" s="46">
        <v>0.255</v>
      </c>
      <c r="R1745" s="46">
        <v>0.33400000000000002</v>
      </c>
      <c r="S1745" s="46">
        <v>5.7000000000000002E-2</v>
      </c>
      <c r="T1745" s="46">
        <v>0.10299999999999999</v>
      </c>
      <c r="U1745" s="46" t="s">
        <v>162</v>
      </c>
      <c r="V1745" s="46" t="s">
        <v>162</v>
      </c>
      <c r="W1745" s="46">
        <v>0.05</v>
      </c>
      <c r="X1745" s="46">
        <v>9.4E-2</v>
      </c>
      <c r="Y1745" s="46">
        <v>0</v>
      </c>
      <c r="Z1745" s="46">
        <v>1.0999999999999999E-2</v>
      </c>
      <c r="AA1745" s="46">
        <v>2.3E-2</v>
      </c>
      <c r="AB1745" s="46">
        <v>5.5E-2</v>
      </c>
      <c r="AC1745" s="46"/>
    </row>
    <row r="1746" spans="1:29" x14ac:dyDescent="0.25">
      <c r="A1746" s="98" t="s">
        <v>4223</v>
      </c>
      <c r="B1746" s="46">
        <v>6.7164993452640764E-2</v>
      </c>
      <c r="C1746" s="46">
        <v>0.35262985595809693</v>
      </c>
      <c r="D1746" s="46">
        <v>0.23199476211261458</v>
      </c>
      <c r="E1746" s="46">
        <v>9.6518987341772153E-2</v>
      </c>
      <c r="F1746" s="46">
        <v>1.6095591444783938E-2</v>
      </c>
      <c r="G1746" s="46">
        <v>0.20957005674378001</v>
      </c>
      <c r="H1746" s="46">
        <v>3.7647315582714971E-3</v>
      </c>
      <c r="I1746" s="46">
        <v>2.2261021388040158E-2</v>
      </c>
      <c r="J1746" s="46">
        <v>1</v>
      </c>
      <c r="K1746" s="98">
        <v>18328</v>
      </c>
      <c r="L1746" s="98"/>
      <c r="M1746" s="98">
        <v>6.4000000000000001E-2</v>
      </c>
      <c r="N1746" s="98">
        <v>7.0999999999999994E-2</v>
      </c>
      <c r="O1746" s="46">
        <v>0.34599999999999997</v>
      </c>
      <c r="P1746" s="46">
        <v>0.36</v>
      </c>
      <c r="Q1746" s="46">
        <v>0.22600000000000001</v>
      </c>
      <c r="R1746" s="46">
        <v>0.23799999999999999</v>
      </c>
      <c r="S1746" s="46">
        <v>9.1999999999999998E-2</v>
      </c>
      <c r="T1746" s="46">
        <v>0.10100000000000001</v>
      </c>
      <c r="U1746" s="46">
        <v>1.4E-2</v>
      </c>
      <c r="V1746" s="46">
        <v>1.7999999999999999E-2</v>
      </c>
      <c r="W1746" s="46">
        <v>0.20399999999999999</v>
      </c>
      <c r="X1746" s="46">
        <v>0.216</v>
      </c>
      <c r="Y1746" s="46">
        <v>3.0000000000000001E-3</v>
      </c>
      <c r="Z1746" s="46">
        <v>5.0000000000000001E-3</v>
      </c>
      <c r="AA1746" s="46">
        <v>0.02</v>
      </c>
      <c r="AB1746" s="46">
        <v>2.4E-2</v>
      </c>
      <c r="AC1746" s="46"/>
    </row>
    <row r="1747" spans="1:29" x14ac:dyDescent="0.25">
      <c r="A1747" s="98" t="s">
        <v>4224</v>
      </c>
      <c r="B1747" s="46" t="s">
        <v>162</v>
      </c>
      <c r="C1747" s="46">
        <v>0.24943310657596371</v>
      </c>
      <c r="D1747" s="46">
        <v>0.29478458049886619</v>
      </c>
      <c r="E1747" s="46">
        <v>0.18820861678004536</v>
      </c>
      <c r="F1747" s="46">
        <v>1.1337868480725623E-2</v>
      </c>
      <c r="G1747" s="46">
        <v>0.23129251700680273</v>
      </c>
      <c r="H1747" s="46">
        <v>4.5351473922902496E-3</v>
      </c>
      <c r="I1747" s="46">
        <v>2.0408163265306121E-2</v>
      </c>
      <c r="J1747" s="46">
        <v>1</v>
      </c>
      <c r="K1747" s="98">
        <v>441</v>
      </c>
      <c r="L1747" s="98"/>
      <c r="M1747" s="98" t="s">
        <v>162</v>
      </c>
      <c r="N1747" s="98" t="s">
        <v>162</v>
      </c>
      <c r="O1747" s="46">
        <v>0.21099999999999999</v>
      </c>
      <c r="P1747" s="46">
        <v>0.29199999999999998</v>
      </c>
      <c r="Q1747" s="46">
        <v>0.254</v>
      </c>
      <c r="R1747" s="46">
        <v>0.33900000000000002</v>
      </c>
      <c r="S1747" s="46">
        <v>0.154</v>
      </c>
      <c r="T1747" s="46">
        <v>0.22700000000000001</v>
      </c>
      <c r="U1747" s="46">
        <v>5.0000000000000001E-3</v>
      </c>
      <c r="V1747" s="46">
        <v>2.5999999999999999E-2</v>
      </c>
      <c r="W1747" s="46">
        <v>0.19400000000000001</v>
      </c>
      <c r="X1747" s="46">
        <v>0.27300000000000002</v>
      </c>
      <c r="Y1747" s="46">
        <v>1E-3</v>
      </c>
      <c r="Z1747" s="46">
        <v>1.6E-2</v>
      </c>
      <c r="AA1747" s="46">
        <v>1.0999999999999999E-2</v>
      </c>
      <c r="AB1747" s="46">
        <v>3.7999999999999999E-2</v>
      </c>
      <c r="AC1747" s="46"/>
    </row>
    <row r="1748" spans="1:29" x14ac:dyDescent="0.25">
      <c r="A1748" s="98" t="s">
        <v>4225</v>
      </c>
      <c r="B1748" s="46" t="s">
        <v>162</v>
      </c>
      <c r="C1748" s="46">
        <v>0.35976129582267691</v>
      </c>
      <c r="D1748" s="46">
        <v>0.30605285592497866</v>
      </c>
      <c r="E1748" s="46">
        <v>0.13043478260869565</v>
      </c>
      <c r="F1748" s="46">
        <v>1.278772378516624E-2</v>
      </c>
      <c r="G1748" s="46">
        <v>0.15345268542199489</v>
      </c>
      <c r="H1748" s="46">
        <v>1.7050298380221654E-3</v>
      </c>
      <c r="I1748" s="46">
        <v>3.5805626598465472E-2</v>
      </c>
      <c r="J1748" s="46">
        <v>0.99999999999999989</v>
      </c>
      <c r="K1748" s="98">
        <v>1173</v>
      </c>
      <c r="L1748" s="98"/>
      <c r="M1748" s="98" t="s">
        <v>162</v>
      </c>
      <c r="N1748" s="98" t="s">
        <v>162</v>
      </c>
      <c r="O1748" s="46">
        <v>0.33300000000000002</v>
      </c>
      <c r="P1748" s="46">
        <v>0.38800000000000001</v>
      </c>
      <c r="Q1748" s="46">
        <v>0.28000000000000003</v>
      </c>
      <c r="R1748" s="46">
        <v>0.33300000000000002</v>
      </c>
      <c r="S1748" s="46">
        <v>0.112</v>
      </c>
      <c r="T1748" s="46">
        <v>0.151</v>
      </c>
      <c r="U1748" s="46">
        <v>8.0000000000000002E-3</v>
      </c>
      <c r="V1748" s="46">
        <v>2.1000000000000001E-2</v>
      </c>
      <c r="W1748" s="46">
        <v>0.13400000000000001</v>
      </c>
      <c r="X1748" s="46">
        <v>0.17499999999999999</v>
      </c>
      <c r="Y1748" s="46">
        <v>0</v>
      </c>
      <c r="Z1748" s="46">
        <v>6.0000000000000001E-3</v>
      </c>
      <c r="AA1748" s="46">
        <v>2.7E-2</v>
      </c>
      <c r="AB1748" s="46">
        <v>4.8000000000000001E-2</v>
      </c>
      <c r="AC1748" s="46"/>
    </row>
    <row r="1749" spans="1:29" x14ac:dyDescent="0.25">
      <c r="A1749" s="98" t="s">
        <v>4226</v>
      </c>
      <c r="B1749" s="46" t="s">
        <v>162</v>
      </c>
      <c r="C1749" s="46">
        <v>0.10798946444249341</v>
      </c>
      <c r="D1749" s="46">
        <v>0.22036874451273047</v>
      </c>
      <c r="E1749" s="46">
        <v>5.4433713784021072E-2</v>
      </c>
      <c r="F1749" s="46">
        <v>1.4925373134328358E-2</v>
      </c>
      <c r="G1749" s="46">
        <v>0.5487269534679543</v>
      </c>
      <c r="H1749" s="46">
        <v>7.0237050043898156E-3</v>
      </c>
      <c r="I1749" s="46">
        <v>4.6532045654082525E-2</v>
      </c>
      <c r="J1749" s="46">
        <v>1</v>
      </c>
      <c r="K1749" s="98">
        <v>1139</v>
      </c>
      <c r="L1749" s="98"/>
      <c r="M1749" s="98" t="s">
        <v>162</v>
      </c>
      <c r="N1749" s="98" t="s">
        <v>162</v>
      </c>
      <c r="O1749" s="46">
        <v>9.0999999999999998E-2</v>
      </c>
      <c r="P1749" s="46">
        <v>0.127</v>
      </c>
      <c r="Q1749" s="46">
        <v>0.19700000000000001</v>
      </c>
      <c r="R1749" s="46">
        <v>0.245</v>
      </c>
      <c r="S1749" s="46">
        <v>4.2999999999999997E-2</v>
      </c>
      <c r="T1749" s="46">
        <v>6.9000000000000006E-2</v>
      </c>
      <c r="U1749" s="46">
        <v>8.9999999999999993E-3</v>
      </c>
      <c r="V1749" s="46">
        <v>2.4E-2</v>
      </c>
      <c r="W1749" s="46">
        <v>0.52</v>
      </c>
      <c r="X1749" s="46">
        <v>0.57699999999999996</v>
      </c>
      <c r="Y1749" s="46">
        <v>4.0000000000000001E-3</v>
      </c>
      <c r="Z1749" s="46">
        <v>1.4E-2</v>
      </c>
      <c r="AA1749" s="46">
        <v>3.5999999999999997E-2</v>
      </c>
      <c r="AB1749" s="46">
        <v>0.06</v>
      </c>
      <c r="AC1749" s="46"/>
    </row>
    <row r="1750" spans="1:29" x14ac:dyDescent="0.25">
      <c r="A1750" s="98" t="s">
        <v>4227</v>
      </c>
      <c r="B1750" s="46">
        <v>0.30680600214362275</v>
      </c>
      <c r="C1750" s="46">
        <v>5.3590568060021436E-4</v>
      </c>
      <c r="D1750" s="46">
        <v>0.36280814576634512</v>
      </c>
      <c r="E1750" s="46">
        <v>0.29072883172561631</v>
      </c>
      <c r="F1750" s="46">
        <v>1.607717041800643E-2</v>
      </c>
      <c r="G1750" s="46">
        <v>6.1629153269024649E-3</v>
      </c>
      <c r="H1750" s="46" t="s">
        <v>162</v>
      </c>
      <c r="I1750" s="46">
        <v>1.6881028938906754E-2</v>
      </c>
      <c r="J1750" s="46">
        <v>0.99999999999999989</v>
      </c>
      <c r="K1750" s="98">
        <v>3732</v>
      </c>
      <c r="L1750" s="98"/>
      <c r="M1750" s="98">
        <v>0.29199999999999998</v>
      </c>
      <c r="N1750" s="98">
        <v>0.32200000000000001</v>
      </c>
      <c r="O1750" s="46">
        <v>0</v>
      </c>
      <c r="P1750" s="46">
        <v>2E-3</v>
      </c>
      <c r="Q1750" s="46">
        <v>0.34799999999999998</v>
      </c>
      <c r="R1750" s="46">
        <v>0.378</v>
      </c>
      <c r="S1750" s="46">
        <v>0.27600000000000002</v>
      </c>
      <c r="T1750" s="46">
        <v>0.30599999999999999</v>
      </c>
      <c r="U1750" s="46">
        <v>1.2999999999999999E-2</v>
      </c>
      <c r="V1750" s="46">
        <v>2.1000000000000001E-2</v>
      </c>
      <c r="W1750" s="46">
        <v>4.0000000000000001E-3</v>
      </c>
      <c r="X1750" s="46">
        <v>8.9999999999999993E-3</v>
      </c>
      <c r="Y1750" s="46" t="s">
        <v>162</v>
      </c>
      <c r="Z1750" s="46" t="s">
        <v>162</v>
      </c>
      <c r="AA1750" s="46">
        <v>1.2999999999999999E-2</v>
      </c>
      <c r="AB1750" s="46">
        <v>2.1999999999999999E-2</v>
      </c>
      <c r="AC1750" s="46"/>
    </row>
    <row r="1751" spans="1:29" x14ac:dyDescent="0.25">
      <c r="A1751" s="98" t="s">
        <v>4228</v>
      </c>
      <c r="B1751" s="46">
        <v>9.7875080489375405E-2</v>
      </c>
      <c r="C1751" s="46">
        <v>0.30156685984116766</v>
      </c>
      <c r="D1751" s="46">
        <v>0.24404378622021894</v>
      </c>
      <c r="E1751" s="46">
        <v>5.6664520283322604E-2</v>
      </c>
      <c r="F1751" s="46">
        <v>3.69177935179223E-2</v>
      </c>
      <c r="G1751" s="46">
        <v>0.22987765614938829</v>
      </c>
      <c r="H1751" s="46" t="s">
        <v>162</v>
      </c>
      <c r="I1751" s="46">
        <v>3.3054303498604852E-2</v>
      </c>
      <c r="J1751" s="46">
        <v>1</v>
      </c>
      <c r="K1751" s="98">
        <v>4659</v>
      </c>
      <c r="L1751" s="98"/>
      <c r="M1751" s="98">
        <v>0.09</v>
      </c>
      <c r="N1751" s="98">
        <v>0.107</v>
      </c>
      <c r="O1751" s="46">
        <v>0.28899999999999998</v>
      </c>
      <c r="P1751" s="46">
        <v>0.315</v>
      </c>
      <c r="Q1751" s="46">
        <v>0.23200000000000001</v>
      </c>
      <c r="R1751" s="46">
        <v>0.25700000000000001</v>
      </c>
      <c r="S1751" s="46">
        <v>0.05</v>
      </c>
      <c r="T1751" s="46">
        <v>6.4000000000000001E-2</v>
      </c>
      <c r="U1751" s="46">
        <v>3.2000000000000001E-2</v>
      </c>
      <c r="V1751" s="46">
        <v>4.2999999999999997E-2</v>
      </c>
      <c r="W1751" s="46">
        <v>0.218</v>
      </c>
      <c r="X1751" s="46">
        <v>0.24199999999999999</v>
      </c>
      <c r="Y1751" s="46" t="s">
        <v>162</v>
      </c>
      <c r="Z1751" s="46" t="s">
        <v>162</v>
      </c>
      <c r="AA1751" s="46">
        <v>2.8000000000000001E-2</v>
      </c>
      <c r="AB1751" s="46">
        <v>3.9E-2</v>
      </c>
      <c r="AC1751" s="46"/>
    </row>
    <row r="1752" spans="1:29" x14ac:dyDescent="0.25">
      <c r="A1752" s="98" t="s">
        <v>4229</v>
      </c>
      <c r="B1752" s="46">
        <v>0.31354486523370861</v>
      </c>
      <c r="C1752" s="46">
        <v>0.51637666325486187</v>
      </c>
      <c r="D1752" s="46">
        <v>7.864210167178437E-2</v>
      </c>
      <c r="E1752" s="46">
        <v>1.6547253497099967E-2</v>
      </c>
      <c r="F1752" s="46">
        <v>8.5295121119071987E-4</v>
      </c>
      <c r="G1752" s="46">
        <v>3.6847492323439097E-2</v>
      </c>
      <c r="H1752" s="46">
        <v>3.4118048447628798E-4</v>
      </c>
      <c r="I1752" s="46">
        <v>3.6847492323439097E-2</v>
      </c>
      <c r="J1752" s="46">
        <v>0.99999999999999989</v>
      </c>
      <c r="K1752" s="98">
        <v>5862</v>
      </c>
      <c r="L1752" s="98"/>
      <c r="M1752" s="98">
        <v>0.30199999999999999</v>
      </c>
      <c r="N1752" s="98">
        <v>0.32600000000000001</v>
      </c>
      <c r="O1752" s="46">
        <v>0.504</v>
      </c>
      <c r="P1752" s="46">
        <v>0.52900000000000003</v>
      </c>
      <c r="Q1752" s="46">
        <v>7.1999999999999995E-2</v>
      </c>
      <c r="R1752" s="46">
        <v>8.5999999999999993E-2</v>
      </c>
      <c r="S1752" s="46">
        <v>1.4E-2</v>
      </c>
      <c r="T1752" s="46">
        <v>0.02</v>
      </c>
      <c r="U1752" s="46">
        <v>0</v>
      </c>
      <c r="V1752" s="46">
        <v>2E-3</v>
      </c>
      <c r="W1752" s="46">
        <v>3.2000000000000001E-2</v>
      </c>
      <c r="X1752" s="46">
        <v>4.2000000000000003E-2</v>
      </c>
      <c r="Y1752" s="46">
        <v>0</v>
      </c>
      <c r="Z1752" s="46">
        <v>1E-3</v>
      </c>
      <c r="AA1752" s="46">
        <v>3.2000000000000001E-2</v>
      </c>
      <c r="AB1752" s="46">
        <v>4.2000000000000003E-2</v>
      </c>
      <c r="AC1752" s="46"/>
    </row>
    <row r="1753" spans="1:29" x14ac:dyDescent="0.25">
      <c r="A1753" s="98" t="s">
        <v>4230</v>
      </c>
      <c r="B1753" s="46" t="s">
        <v>162</v>
      </c>
      <c r="C1753" s="46">
        <v>0.27114033099070506</v>
      </c>
      <c r="D1753" s="46">
        <v>0.2301065518023124</v>
      </c>
      <c r="E1753" s="46">
        <v>0.10949897982316935</v>
      </c>
      <c r="F1753" s="46">
        <v>1.7229653139877579E-2</v>
      </c>
      <c r="G1753" s="46">
        <v>0.34481976875991838</v>
      </c>
      <c r="H1753" s="46">
        <v>6.801178871004307E-4</v>
      </c>
      <c r="I1753" s="46">
        <v>2.6524597596916798E-2</v>
      </c>
      <c r="J1753" s="46">
        <v>1</v>
      </c>
      <c r="K1753" s="98">
        <v>4411</v>
      </c>
      <c r="L1753" s="98"/>
      <c r="M1753" s="98" t="s">
        <v>162</v>
      </c>
      <c r="N1753" s="98" t="s">
        <v>162</v>
      </c>
      <c r="O1753" s="46">
        <v>0.25800000000000001</v>
      </c>
      <c r="P1753" s="46">
        <v>0.28399999999999997</v>
      </c>
      <c r="Q1753" s="46">
        <v>0.218</v>
      </c>
      <c r="R1753" s="46">
        <v>0.24299999999999999</v>
      </c>
      <c r="S1753" s="46">
        <v>0.10100000000000001</v>
      </c>
      <c r="T1753" s="46">
        <v>0.11899999999999999</v>
      </c>
      <c r="U1753" s="46">
        <v>1.4E-2</v>
      </c>
      <c r="V1753" s="46">
        <v>2.1999999999999999E-2</v>
      </c>
      <c r="W1753" s="46">
        <v>0.33100000000000002</v>
      </c>
      <c r="X1753" s="46">
        <v>0.35899999999999999</v>
      </c>
      <c r="Y1753" s="46">
        <v>0</v>
      </c>
      <c r="Z1753" s="46">
        <v>2E-3</v>
      </c>
      <c r="AA1753" s="46">
        <v>2.1999999999999999E-2</v>
      </c>
      <c r="AB1753" s="46">
        <v>3.2000000000000001E-2</v>
      </c>
      <c r="AC1753" s="46"/>
    </row>
    <row r="1754" spans="1:29" x14ac:dyDescent="0.25">
      <c r="A1754" s="98" t="s">
        <v>4231</v>
      </c>
      <c r="B1754" s="46" t="s">
        <v>162</v>
      </c>
      <c r="C1754" s="46">
        <v>0.52915632754342434</v>
      </c>
      <c r="D1754" s="46">
        <v>0.3207196029776675</v>
      </c>
      <c r="E1754" s="46">
        <v>5.5831265508684863E-2</v>
      </c>
      <c r="F1754" s="46">
        <v>1.2406947890818859E-3</v>
      </c>
      <c r="G1754" s="46">
        <v>1.488833746898263E-2</v>
      </c>
      <c r="H1754" s="46" t="s">
        <v>162</v>
      </c>
      <c r="I1754" s="46">
        <v>7.8163771712158811E-2</v>
      </c>
      <c r="J1754" s="46">
        <v>1</v>
      </c>
      <c r="K1754" s="98">
        <v>1612</v>
      </c>
      <c r="L1754" s="98"/>
      <c r="M1754" s="98" t="s">
        <v>162</v>
      </c>
      <c r="N1754" s="98" t="s">
        <v>162</v>
      </c>
      <c r="O1754" s="46">
        <v>0.505</v>
      </c>
      <c r="P1754" s="46">
        <v>0.55300000000000005</v>
      </c>
      <c r="Q1754" s="46">
        <v>0.29799999999999999</v>
      </c>
      <c r="R1754" s="46">
        <v>0.34399999999999997</v>
      </c>
      <c r="S1754" s="46">
        <v>4.5999999999999999E-2</v>
      </c>
      <c r="T1754" s="46">
        <v>6.8000000000000005E-2</v>
      </c>
      <c r="U1754" s="46">
        <v>0</v>
      </c>
      <c r="V1754" s="46">
        <v>5.0000000000000001E-3</v>
      </c>
      <c r="W1754" s="46">
        <v>0.01</v>
      </c>
      <c r="X1754" s="46">
        <v>2.1999999999999999E-2</v>
      </c>
      <c r="Y1754" s="46" t="s">
        <v>162</v>
      </c>
      <c r="Z1754" s="46" t="s">
        <v>162</v>
      </c>
      <c r="AA1754" s="46">
        <v>6.6000000000000003E-2</v>
      </c>
      <c r="AB1754" s="46">
        <v>9.1999999999999998E-2</v>
      </c>
      <c r="AC1754" s="46"/>
    </row>
    <row r="1755" spans="1:29" x14ac:dyDescent="0.25">
      <c r="A1755" s="98" t="s">
        <v>4232</v>
      </c>
      <c r="B1755" s="46" t="s">
        <v>162</v>
      </c>
      <c r="C1755" s="46">
        <v>0.2239454094292804</v>
      </c>
      <c r="D1755" s="46">
        <v>0.35856079404466501</v>
      </c>
      <c r="E1755" s="46">
        <v>0.10856079404466501</v>
      </c>
      <c r="F1755" s="46">
        <v>1.8610421836228287E-2</v>
      </c>
      <c r="G1755" s="46">
        <v>0.24565756823821339</v>
      </c>
      <c r="H1755" s="46" t="s">
        <v>162</v>
      </c>
      <c r="I1755" s="46">
        <v>4.4665012406947889E-2</v>
      </c>
      <c r="J1755" s="46">
        <v>1</v>
      </c>
      <c r="K1755" s="98">
        <v>1612</v>
      </c>
      <c r="L1755" s="98"/>
      <c r="M1755" s="98" t="s">
        <v>162</v>
      </c>
      <c r="N1755" s="98" t="s">
        <v>162</v>
      </c>
      <c r="O1755" s="46">
        <v>0.20399999999999999</v>
      </c>
      <c r="P1755" s="46">
        <v>0.245</v>
      </c>
      <c r="Q1755" s="46">
        <v>0.33600000000000002</v>
      </c>
      <c r="R1755" s="46">
        <v>0.38200000000000001</v>
      </c>
      <c r="S1755" s="46">
        <v>9.4E-2</v>
      </c>
      <c r="T1755" s="46">
        <v>0.125</v>
      </c>
      <c r="U1755" s="46">
        <v>1.2999999999999999E-2</v>
      </c>
      <c r="V1755" s="46">
        <v>2.5999999999999999E-2</v>
      </c>
      <c r="W1755" s="46">
        <v>0.22500000000000001</v>
      </c>
      <c r="X1755" s="46">
        <v>0.26700000000000002</v>
      </c>
      <c r="Y1755" s="46" t="s">
        <v>162</v>
      </c>
      <c r="Z1755" s="46" t="s">
        <v>162</v>
      </c>
      <c r="AA1755" s="46">
        <v>3.5999999999999997E-2</v>
      </c>
      <c r="AB1755" s="46">
        <v>5.6000000000000001E-2</v>
      </c>
      <c r="AC1755" s="46"/>
    </row>
    <row r="1756" spans="1:29" x14ac:dyDescent="0.25">
      <c r="A1756" s="98" t="s">
        <v>4233</v>
      </c>
      <c r="B1756" s="46" t="s">
        <v>162</v>
      </c>
      <c r="C1756" s="46">
        <v>0.42329227323628221</v>
      </c>
      <c r="D1756" s="46">
        <v>0.18924972004479285</v>
      </c>
      <c r="E1756" s="46">
        <v>7.0548712206047026E-2</v>
      </c>
      <c r="F1756" s="46">
        <v>0.10638297872340426</v>
      </c>
      <c r="G1756" s="46">
        <v>0.18141097424412095</v>
      </c>
      <c r="H1756" s="46">
        <v>1.1198208286674132E-3</v>
      </c>
      <c r="I1756" s="46">
        <v>2.7995520716685332E-2</v>
      </c>
      <c r="J1756" s="46">
        <v>1.0000000000000002</v>
      </c>
      <c r="K1756" s="98">
        <v>893</v>
      </c>
      <c r="L1756" s="98"/>
      <c r="M1756" s="98" t="s">
        <v>162</v>
      </c>
      <c r="N1756" s="98" t="s">
        <v>162</v>
      </c>
      <c r="O1756" s="46">
        <v>0.39100000000000001</v>
      </c>
      <c r="P1756" s="46">
        <v>0.45600000000000002</v>
      </c>
      <c r="Q1756" s="46">
        <v>0.16500000000000001</v>
      </c>
      <c r="R1756" s="46">
        <v>0.216</v>
      </c>
      <c r="S1756" s="46">
        <v>5.6000000000000001E-2</v>
      </c>
      <c r="T1756" s="46">
        <v>8.8999999999999996E-2</v>
      </c>
      <c r="U1756" s="46">
        <v>8.7999999999999995E-2</v>
      </c>
      <c r="V1756" s="46">
        <v>0.128</v>
      </c>
      <c r="W1756" s="46">
        <v>0.158</v>
      </c>
      <c r="X1756" s="46">
        <v>0.20799999999999999</v>
      </c>
      <c r="Y1756" s="46">
        <v>0</v>
      </c>
      <c r="Z1756" s="46">
        <v>6.0000000000000001E-3</v>
      </c>
      <c r="AA1756" s="46">
        <v>1.9E-2</v>
      </c>
      <c r="AB1756" s="46">
        <v>4.1000000000000002E-2</v>
      </c>
      <c r="AC1756" s="46"/>
    </row>
    <row r="1757" spans="1:29" x14ac:dyDescent="0.25">
      <c r="A1757" s="98" t="s">
        <v>4234</v>
      </c>
      <c r="B1757" s="46" t="s">
        <v>162</v>
      </c>
      <c r="C1757" s="46">
        <v>0.15294117647058825</v>
      </c>
      <c r="D1757" s="46">
        <v>0.19509803921568628</v>
      </c>
      <c r="E1757" s="46">
        <v>8.0392156862745104E-2</v>
      </c>
      <c r="F1757" s="46">
        <v>2.7450980392156862E-2</v>
      </c>
      <c r="G1757" s="46">
        <v>0.49313725490196081</v>
      </c>
      <c r="H1757" s="46">
        <v>3.9215686274509803E-3</v>
      </c>
      <c r="I1757" s="46">
        <v>4.7058823529411764E-2</v>
      </c>
      <c r="J1757" s="46">
        <v>1</v>
      </c>
      <c r="K1757" s="98">
        <v>1020</v>
      </c>
      <c r="L1757" s="98"/>
      <c r="M1757" s="98" t="s">
        <v>162</v>
      </c>
      <c r="N1757" s="98" t="s">
        <v>162</v>
      </c>
      <c r="O1757" s="46">
        <v>0.13200000000000001</v>
      </c>
      <c r="P1757" s="46">
        <v>0.17599999999999999</v>
      </c>
      <c r="Q1757" s="46">
        <v>0.17199999999999999</v>
      </c>
      <c r="R1757" s="46">
        <v>0.221</v>
      </c>
      <c r="S1757" s="46">
        <v>6.5000000000000002E-2</v>
      </c>
      <c r="T1757" s="46">
        <v>9.9000000000000005E-2</v>
      </c>
      <c r="U1757" s="46">
        <v>1.9E-2</v>
      </c>
      <c r="V1757" s="46">
        <v>3.9E-2</v>
      </c>
      <c r="W1757" s="46">
        <v>0.46300000000000002</v>
      </c>
      <c r="X1757" s="46">
        <v>0.52400000000000002</v>
      </c>
      <c r="Y1757" s="46">
        <v>2E-3</v>
      </c>
      <c r="Z1757" s="46">
        <v>0.01</v>
      </c>
      <c r="AA1757" s="46">
        <v>3.5999999999999997E-2</v>
      </c>
      <c r="AB1757" s="46">
        <v>6.2E-2</v>
      </c>
      <c r="AC1757" s="46"/>
    </row>
    <row r="1758" spans="1:29" x14ac:dyDescent="0.25">
      <c r="A1758" s="98" t="s">
        <v>4235</v>
      </c>
      <c r="B1758" s="46" t="s">
        <v>162</v>
      </c>
      <c r="C1758" s="46">
        <v>0.40033469691335066</v>
      </c>
      <c r="D1758" s="46">
        <v>0.40851617701747861</v>
      </c>
      <c r="E1758" s="46">
        <v>8.3674228337671991E-2</v>
      </c>
      <c r="F1758" s="46">
        <v>1.3015991074748977E-2</v>
      </c>
      <c r="G1758" s="46">
        <v>6.5637783562662699E-2</v>
      </c>
      <c r="H1758" s="46">
        <v>5.5782818891781326E-4</v>
      </c>
      <c r="I1758" s="46">
        <v>2.8263294905169208E-2</v>
      </c>
      <c r="J1758" s="46">
        <v>1</v>
      </c>
      <c r="K1758" s="98">
        <v>5378</v>
      </c>
      <c r="L1758" s="98"/>
      <c r="M1758" s="98" t="s">
        <v>162</v>
      </c>
      <c r="N1758" s="98" t="s">
        <v>162</v>
      </c>
      <c r="O1758" s="46">
        <v>0.38700000000000001</v>
      </c>
      <c r="P1758" s="46">
        <v>0.41299999999999998</v>
      </c>
      <c r="Q1758" s="46">
        <v>0.39500000000000002</v>
      </c>
      <c r="R1758" s="46">
        <v>0.42199999999999999</v>
      </c>
      <c r="S1758" s="46">
        <v>7.6999999999999999E-2</v>
      </c>
      <c r="T1758" s="46">
        <v>9.0999999999999998E-2</v>
      </c>
      <c r="U1758" s="46">
        <v>0.01</v>
      </c>
      <c r="V1758" s="46">
        <v>1.6E-2</v>
      </c>
      <c r="W1758" s="46">
        <v>5.8999999999999997E-2</v>
      </c>
      <c r="X1758" s="46">
        <v>7.2999999999999995E-2</v>
      </c>
      <c r="Y1758" s="46">
        <v>0</v>
      </c>
      <c r="Z1758" s="46">
        <v>2E-3</v>
      </c>
      <c r="AA1758" s="46">
        <v>2.4E-2</v>
      </c>
      <c r="AB1758" s="46">
        <v>3.3000000000000002E-2</v>
      </c>
      <c r="AC1758" s="46"/>
    </row>
    <row r="1759" spans="1:29" x14ac:dyDescent="0.25">
      <c r="A1759" s="98" t="s">
        <v>4236</v>
      </c>
      <c r="B1759" s="46" t="s">
        <v>162</v>
      </c>
      <c r="C1759" s="46">
        <v>0.56092436974789917</v>
      </c>
      <c r="D1759" s="46">
        <v>0.26470588235294118</v>
      </c>
      <c r="E1759" s="46">
        <v>5.0420168067226892E-2</v>
      </c>
      <c r="F1759" s="46">
        <v>6.3025210084033615E-3</v>
      </c>
      <c r="G1759" s="46">
        <v>7.7731092436974791E-2</v>
      </c>
      <c r="H1759" s="46" t="s">
        <v>162</v>
      </c>
      <c r="I1759" s="46">
        <v>3.9915966386554619E-2</v>
      </c>
      <c r="J1759" s="46">
        <v>0.99999999999999989</v>
      </c>
      <c r="K1759" s="98">
        <v>952</v>
      </c>
      <c r="L1759" s="98"/>
      <c r="M1759" s="98" t="s">
        <v>162</v>
      </c>
      <c r="N1759" s="98" t="s">
        <v>162</v>
      </c>
      <c r="O1759" s="46">
        <v>0.52900000000000003</v>
      </c>
      <c r="P1759" s="46">
        <v>0.59199999999999997</v>
      </c>
      <c r="Q1759" s="46">
        <v>0.23799999999999999</v>
      </c>
      <c r="R1759" s="46">
        <v>0.29399999999999998</v>
      </c>
      <c r="S1759" s="46">
        <v>3.7999999999999999E-2</v>
      </c>
      <c r="T1759" s="46">
        <v>6.6000000000000003E-2</v>
      </c>
      <c r="U1759" s="46">
        <v>3.0000000000000001E-3</v>
      </c>
      <c r="V1759" s="46">
        <v>1.4E-2</v>
      </c>
      <c r="W1759" s="46">
        <v>6.2E-2</v>
      </c>
      <c r="X1759" s="46">
        <v>9.6000000000000002E-2</v>
      </c>
      <c r="Y1759" s="46" t="s">
        <v>162</v>
      </c>
      <c r="Z1759" s="46" t="s">
        <v>162</v>
      </c>
      <c r="AA1759" s="46">
        <v>2.9000000000000001E-2</v>
      </c>
      <c r="AB1759" s="46">
        <v>5.3999999999999999E-2</v>
      </c>
      <c r="AC1759" s="46"/>
    </row>
    <row r="1760" spans="1:29" x14ac:dyDescent="0.25">
      <c r="A1760" s="98" t="s">
        <v>4237</v>
      </c>
      <c r="B1760" s="46">
        <v>6.3179276142239102E-2</v>
      </c>
      <c r="C1760" s="46">
        <v>0.33483697372586263</v>
      </c>
      <c r="D1760" s="46">
        <v>0.26524744117336713</v>
      </c>
      <c r="E1760" s="46">
        <v>8.3306953677324047E-2</v>
      </c>
      <c r="F1760" s="46">
        <v>1.8228342302416378E-2</v>
      </c>
      <c r="G1760" s="46">
        <v>0.19826949456579085</v>
      </c>
      <c r="H1760" s="46">
        <v>7.6501002426928352E-4</v>
      </c>
      <c r="I1760" s="46">
        <v>3.616650838873061E-2</v>
      </c>
      <c r="J1760" s="46">
        <v>1</v>
      </c>
      <c r="K1760" s="98">
        <v>37908</v>
      </c>
      <c r="L1760" s="98"/>
      <c r="M1760" s="98">
        <v>6.0999999999999999E-2</v>
      </c>
      <c r="N1760" s="98">
        <v>6.6000000000000003E-2</v>
      </c>
      <c r="O1760" s="46">
        <v>0.33</v>
      </c>
      <c r="P1760" s="46">
        <v>0.34</v>
      </c>
      <c r="Q1760" s="46">
        <v>0.26100000000000001</v>
      </c>
      <c r="R1760" s="46">
        <v>0.27</v>
      </c>
      <c r="S1760" s="46">
        <v>8.1000000000000003E-2</v>
      </c>
      <c r="T1760" s="46">
        <v>8.5999999999999993E-2</v>
      </c>
      <c r="U1760" s="46">
        <v>1.7000000000000001E-2</v>
      </c>
      <c r="V1760" s="46">
        <v>0.02</v>
      </c>
      <c r="W1760" s="46">
        <v>0.19400000000000001</v>
      </c>
      <c r="X1760" s="46">
        <v>0.20200000000000001</v>
      </c>
      <c r="Y1760" s="46">
        <v>1E-3</v>
      </c>
      <c r="Z1760" s="46">
        <v>1E-3</v>
      </c>
      <c r="AA1760" s="46">
        <v>3.4000000000000002E-2</v>
      </c>
      <c r="AB1760" s="46">
        <v>3.7999999999999999E-2</v>
      </c>
      <c r="AC1760" s="46"/>
    </row>
    <row r="1761" spans="1:29" x14ac:dyDescent="0.25">
      <c r="A1761" s="98" t="s">
        <v>4238</v>
      </c>
      <c r="B1761" s="46" t="s">
        <v>162</v>
      </c>
      <c r="C1761" s="46">
        <v>0.25494071146245062</v>
      </c>
      <c r="D1761" s="46">
        <v>0.28458498023715417</v>
      </c>
      <c r="E1761" s="46">
        <v>0.16403162055335968</v>
      </c>
      <c r="F1761" s="46">
        <v>9.881422924901186E-3</v>
      </c>
      <c r="G1761" s="46">
        <v>0.2608695652173913</v>
      </c>
      <c r="H1761" s="46" t="s">
        <v>162</v>
      </c>
      <c r="I1761" s="46">
        <v>2.5691699604743084E-2</v>
      </c>
      <c r="J1761" s="46">
        <v>0.99999999999999989</v>
      </c>
      <c r="K1761" s="98">
        <v>1012</v>
      </c>
      <c r="L1761" s="98"/>
      <c r="M1761" s="98" t="s">
        <v>162</v>
      </c>
      <c r="N1761" s="98" t="s">
        <v>162</v>
      </c>
      <c r="O1761" s="46">
        <v>0.22900000000000001</v>
      </c>
      <c r="P1761" s="46">
        <v>0.28299999999999997</v>
      </c>
      <c r="Q1761" s="46">
        <v>0.25800000000000001</v>
      </c>
      <c r="R1761" s="46">
        <v>0.313</v>
      </c>
      <c r="S1761" s="46">
        <v>0.14199999999999999</v>
      </c>
      <c r="T1761" s="46">
        <v>0.188</v>
      </c>
      <c r="U1761" s="46">
        <v>5.0000000000000001E-3</v>
      </c>
      <c r="V1761" s="46">
        <v>1.7999999999999999E-2</v>
      </c>
      <c r="W1761" s="46">
        <v>0.23499999999999999</v>
      </c>
      <c r="X1761" s="46">
        <v>0.28899999999999998</v>
      </c>
      <c r="Y1761" s="46" t="s">
        <v>162</v>
      </c>
      <c r="Z1761" s="46" t="s">
        <v>162</v>
      </c>
      <c r="AA1761" s="46">
        <v>1.7999999999999999E-2</v>
      </c>
      <c r="AB1761" s="46">
        <v>3.6999999999999998E-2</v>
      </c>
      <c r="AC1761" s="46"/>
    </row>
    <row r="1762" spans="1:29" x14ac:dyDescent="0.25">
      <c r="A1762" s="98" t="s">
        <v>4239</v>
      </c>
      <c r="B1762" s="46" t="s">
        <v>162</v>
      </c>
      <c r="C1762" s="46">
        <v>0.3522561863173217</v>
      </c>
      <c r="D1762" s="46">
        <v>0.28966521106259097</v>
      </c>
      <c r="E1762" s="46">
        <v>0.10334788937409024</v>
      </c>
      <c r="F1762" s="46">
        <v>1.4556040756914119E-2</v>
      </c>
      <c r="G1762" s="46">
        <v>0.21397379912663755</v>
      </c>
      <c r="H1762" s="46">
        <v>7.2780203784570596E-3</v>
      </c>
      <c r="I1762" s="46">
        <v>1.8922852983988356E-2</v>
      </c>
      <c r="J1762" s="46">
        <v>0.99999999999999989</v>
      </c>
      <c r="K1762" s="98">
        <v>687</v>
      </c>
      <c r="L1762" s="98"/>
      <c r="M1762" s="98" t="s">
        <v>162</v>
      </c>
      <c r="N1762" s="98" t="s">
        <v>162</v>
      </c>
      <c r="O1762" s="46">
        <v>0.317</v>
      </c>
      <c r="P1762" s="46">
        <v>0.38900000000000001</v>
      </c>
      <c r="Q1762" s="46">
        <v>0.25700000000000001</v>
      </c>
      <c r="R1762" s="46">
        <v>0.32500000000000001</v>
      </c>
      <c r="S1762" s="46">
        <v>8.3000000000000004E-2</v>
      </c>
      <c r="T1762" s="46">
        <v>0.128</v>
      </c>
      <c r="U1762" s="46">
        <v>8.0000000000000002E-3</v>
      </c>
      <c r="V1762" s="46">
        <v>2.7E-2</v>
      </c>
      <c r="W1762" s="46">
        <v>0.185</v>
      </c>
      <c r="X1762" s="46">
        <v>0.246</v>
      </c>
      <c r="Y1762" s="46">
        <v>3.0000000000000001E-3</v>
      </c>
      <c r="Z1762" s="46">
        <v>1.7000000000000001E-2</v>
      </c>
      <c r="AA1762" s="46">
        <v>1.0999999999999999E-2</v>
      </c>
      <c r="AB1762" s="46">
        <v>3.2000000000000001E-2</v>
      </c>
      <c r="AC1762" s="46"/>
    </row>
    <row r="1763" spans="1:29" x14ac:dyDescent="0.25">
      <c r="A1763" s="98" t="s">
        <v>4240</v>
      </c>
      <c r="B1763" s="46" t="s">
        <v>162</v>
      </c>
      <c r="C1763" s="46">
        <v>0.11706349206349206</v>
      </c>
      <c r="D1763" s="46">
        <v>0.15674603174603174</v>
      </c>
      <c r="E1763" s="46">
        <v>4.7619047619047616E-2</v>
      </c>
      <c r="F1763" s="46">
        <v>1.7857142857142856E-2</v>
      </c>
      <c r="G1763" s="46">
        <v>0.60119047619047616</v>
      </c>
      <c r="H1763" s="46">
        <v>2.3809523809523808E-2</v>
      </c>
      <c r="I1763" s="46">
        <v>3.5714285714285712E-2</v>
      </c>
      <c r="J1763" s="46">
        <v>1</v>
      </c>
      <c r="K1763" s="98">
        <v>504</v>
      </c>
      <c r="L1763" s="98"/>
      <c r="M1763" s="98" t="s">
        <v>162</v>
      </c>
      <c r="N1763" s="98" t="s">
        <v>162</v>
      </c>
      <c r="O1763" s="46">
        <v>9.1999999999999998E-2</v>
      </c>
      <c r="P1763" s="46">
        <v>0.14799999999999999</v>
      </c>
      <c r="Q1763" s="46">
        <v>0.128</v>
      </c>
      <c r="R1763" s="46">
        <v>0.191</v>
      </c>
      <c r="S1763" s="46">
        <v>3.2000000000000001E-2</v>
      </c>
      <c r="T1763" s="46">
        <v>7.0000000000000007E-2</v>
      </c>
      <c r="U1763" s="46">
        <v>8.9999999999999993E-3</v>
      </c>
      <c r="V1763" s="46">
        <v>3.4000000000000002E-2</v>
      </c>
      <c r="W1763" s="46">
        <v>0.55800000000000005</v>
      </c>
      <c r="X1763" s="46">
        <v>0.64300000000000002</v>
      </c>
      <c r="Y1763" s="46">
        <v>1.4E-2</v>
      </c>
      <c r="Z1763" s="46">
        <v>4.1000000000000002E-2</v>
      </c>
      <c r="AA1763" s="46">
        <v>2.3E-2</v>
      </c>
      <c r="AB1763" s="46">
        <v>5.6000000000000001E-2</v>
      </c>
      <c r="AC1763" s="46"/>
    </row>
    <row r="1764" spans="1:29" x14ac:dyDescent="0.25">
      <c r="A1764" s="98" t="s">
        <v>4241</v>
      </c>
      <c r="B1764" s="46">
        <v>0.28729752770673489</v>
      </c>
      <c r="C1764" s="46">
        <v>1.7050298380221654E-3</v>
      </c>
      <c r="D1764" s="46">
        <v>0.52429667519181589</v>
      </c>
      <c r="E1764" s="46">
        <v>5.7118499573742543E-2</v>
      </c>
      <c r="F1764" s="46">
        <v>9.718670076726342E-2</v>
      </c>
      <c r="G1764" s="46">
        <v>1.1935208866155157E-2</v>
      </c>
      <c r="H1764" s="46" t="s">
        <v>162</v>
      </c>
      <c r="I1764" s="46">
        <v>2.0460358056265986E-2</v>
      </c>
      <c r="J1764" s="46">
        <v>1</v>
      </c>
      <c r="K1764" s="98">
        <v>1173</v>
      </c>
      <c r="L1764" s="98"/>
      <c r="M1764" s="98">
        <v>0.26200000000000001</v>
      </c>
      <c r="N1764" s="98">
        <v>0.314</v>
      </c>
      <c r="O1764" s="46">
        <v>0</v>
      </c>
      <c r="P1764" s="46">
        <v>6.0000000000000001E-3</v>
      </c>
      <c r="Q1764" s="46">
        <v>0.496</v>
      </c>
      <c r="R1764" s="46">
        <v>0.55300000000000005</v>
      </c>
      <c r="S1764" s="46">
        <v>4.4999999999999998E-2</v>
      </c>
      <c r="T1764" s="46">
        <v>7.1999999999999995E-2</v>
      </c>
      <c r="U1764" s="46">
        <v>8.2000000000000003E-2</v>
      </c>
      <c r="V1764" s="46">
        <v>0.115</v>
      </c>
      <c r="W1764" s="46">
        <v>7.0000000000000001E-3</v>
      </c>
      <c r="X1764" s="46">
        <v>0.02</v>
      </c>
      <c r="Y1764" s="46" t="s">
        <v>162</v>
      </c>
      <c r="Z1764" s="46" t="s">
        <v>162</v>
      </c>
      <c r="AA1764" s="46">
        <v>1.4E-2</v>
      </c>
      <c r="AB1764" s="46">
        <v>0.03</v>
      </c>
      <c r="AC1764" s="46"/>
    </row>
    <row r="1765" spans="1:29" x14ac:dyDescent="0.25">
      <c r="A1765" s="98" t="s">
        <v>4242</v>
      </c>
      <c r="B1765" s="46">
        <v>9.2981186685962378E-2</v>
      </c>
      <c r="C1765" s="46">
        <v>0.2869030390738061</v>
      </c>
      <c r="D1765" s="46">
        <v>0.27134587554269174</v>
      </c>
      <c r="E1765" s="46">
        <v>6.7293777134587549E-2</v>
      </c>
      <c r="F1765" s="46">
        <v>3.0028943560057888E-2</v>
      </c>
      <c r="G1765" s="46">
        <v>0.23191027496382055</v>
      </c>
      <c r="H1765" s="46">
        <v>2.532561505065123E-3</v>
      </c>
      <c r="I1765" s="46">
        <v>1.7004341534008684E-2</v>
      </c>
      <c r="J1765" s="46">
        <v>0.99999999999999989</v>
      </c>
      <c r="K1765" s="98">
        <v>2764</v>
      </c>
      <c r="L1765" s="98"/>
      <c r="M1765" s="98">
        <v>8.3000000000000004E-2</v>
      </c>
      <c r="N1765" s="98">
        <v>0.104</v>
      </c>
      <c r="O1765" s="46">
        <v>0.27</v>
      </c>
      <c r="P1765" s="46">
        <v>0.30399999999999999</v>
      </c>
      <c r="Q1765" s="46">
        <v>0.255</v>
      </c>
      <c r="R1765" s="46">
        <v>0.28799999999999998</v>
      </c>
      <c r="S1765" s="46">
        <v>5.8999999999999997E-2</v>
      </c>
      <c r="T1765" s="46">
        <v>7.6999999999999999E-2</v>
      </c>
      <c r="U1765" s="46">
        <v>2.4E-2</v>
      </c>
      <c r="V1765" s="46">
        <v>3.6999999999999998E-2</v>
      </c>
      <c r="W1765" s="46">
        <v>0.217</v>
      </c>
      <c r="X1765" s="46">
        <v>0.248</v>
      </c>
      <c r="Y1765" s="46">
        <v>1E-3</v>
      </c>
      <c r="Z1765" s="46">
        <v>5.0000000000000001E-3</v>
      </c>
      <c r="AA1765" s="46">
        <v>1.2999999999999999E-2</v>
      </c>
      <c r="AB1765" s="46">
        <v>2.3E-2</v>
      </c>
      <c r="AC1765" s="46"/>
    </row>
    <row r="1766" spans="1:29" x14ac:dyDescent="0.25">
      <c r="A1766" s="98" t="s">
        <v>4243</v>
      </c>
      <c r="B1766" s="46">
        <v>0.29208860759493671</v>
      </c>
      <c r="C1766" s="46">
        <v>0.55474683544303793</v>
      </c>
      <c r="D1766" s="46">
        <v>7.6582278481012664E-2</v>
      </c>
      <c r="E1766" s="46">
        <v>1.6772151898734176E-2</v>
      </c>
      <c r="F1766" s="46">
        <v>3.1645569620253165E-4</v>
      </c>
      <c r="G1766" s="46">
        <v>4.3037974683544304E-2</v>
      </c>
      <c r="H1766" s="46">
        <v>3.1645569620253164E-3</v>
      </c>
      <c r="I1766" s="46">
        <v>1.3291139240506329E-2</v>
      </c>
      <c r="J1766" s="46">
        <v>0.99999999999999989</v>
      </c>
      <c r="K1766" s="98">
        <v>3160</v>
      </c>
      <c r="L1766" s="98"/>
      <c r="M1766" s="98">
        <v>0.27600000000000002</v>
      </c>
      <c r="N1766" s="98">
        <v>0.308</v>
      </c>
      <c r="O1766" s="46">
        <v>0.53700000000000003</v>
      </c>
      <c r="P1766" s="46">
        <v>0.57199999999999995</v>
      </c>
      <c r="Q1766" s="46">
        <v>6.8000000000000005E-2</v>
      </c>
      <c r="R1766" s="46">
        <v>8.5999999999999993E-2</v>
      </c>
      <c r="S1766" s="46">
        <v>1.2999999999999999E-2</v>
      </c>
      <c r="T1766" s="46">
        <v>2.1999999999999999E-2</v>
      </c>
      <c r="U1766" s="46">
        <v>0</v>
      </c>
      <c r="V1766" s="46">
        <v>2E-3</v>
      </c>
      <c r="W1766" s="46">
        <v>3.5999999999999997E-2</v>
      </c>
      <c r="X1766" s="46">
        <v>5.0999999999999997E-2</v>
      </c>
      <c r="Y1766" s="46">
        <v>2E-3</v>
      </c>
      <c r="Z1766" s="46">
        <v>6.0000000000000001E-3</v>
      </c>
      <c r="AA1766" s="46">
        <v>0.01</v>
      </c>
      <c r="AB1766" s="46">
        <v>1.7999999999999999E-2</v>
      </c>
      <c r="AC1766" s="46"/>
    </row>
    <row r="1767" spans="1:29" x14ac:dyDescent="0.25">
      <c r="A1767" s="98" t="s">
        <v>4244</v>
      </c>
      <c r="B1767" s="46" t="s">
        <v>162</v>
      </c>
      <c r="C1767" s="46">
        <v>0.30875831485587585</v>
      </c>
      <c r="D1767" s="46">
        <v>0.18985587583148558</v>
      </c>
      <c r="E1767" s="46">
        <v>0.10587583148558759</v>
      </c>
      <c r="F1767" s="46">
        <v>1.4412416851441241E-2</v>
      </c>
      <c r="G1767" s="46">
        <v>0.35670731707317072</v>
      </c>
      <c r="H1767" s="46">
        <v>4.434589800443459E-3</v>
      </c>
      <c r="I1767" s="46">
        <v>1.9955654101995565E-2</v>
      </c>
      <c r="J1767" s="46">
        <v>0.99999999999999989</v>
      </c>
      <c r="K1767" s="98">
        <v>3608</v>
      </c>
      <c r="L1767" s="98"/>
      <c r="M1767" s="98" t="s">
        <v>162</v>
      </c>
      <c r="N1767" s="98" t="s">
        <v>162</v>
      </c>
      <c r="O1767" s="46">
        <v>0.29399999999999998</v>
      </c>
      <c r="P1767" s="46">
        <v>0.32400000000000001</v>
      </c>
      <c r="Q1767" s="46">
        <v>0.17699999999999999</v>
      </c>
      <c r="R1767" s="46">
        <v>0.20300000000000001</v>
      </c>
      <c r="S1767" s="46">
        <v>9.6000000000000002E-2</v>
      </c>
      <c r="T1767" s="46">
        <v>0.11600000000000001</v>
      </c>
      <c r="U1767" s="46">
        <v>1.0999999999999999E-2</v>
      </c>
      <c r="V1767" s="46">
        <v>1.9E-2</v>
      </c>
      <c r="W1767" s="46">
        <v>0.34100000000000003</v>
      </c>
      <c r="X1767" s="46">
        <v>0.372</v>
      </c>
      <c r="Y1767" s="46">
        <v>3.0000000000000001E-3</v>
      </c>
      <c r="Z1767" s="46">
        <v>7.0000000000000001E-3</v>
      </c>
      <c r="AA1767" s="46">
        <v>1.6E-2</v>
      </c>
      <c r="AB1767" s="46">
        <v>2.5000000000000001E-2</v>
      </c>
      <c r="AC1767" s="46"/>
    </row>
    <row r="1768" spans="1:29" x14ac:dyDescent="0.25">
      <c r="A1768" s="98" t="s">
        <v>4245</v>
      </c>
      <c r="B1768" s="46" t="s">
        <v>162</v>
      </c>
      <c r="C1768" s="46">
        <v>0.58303464755077661</v>
      </c>
      <c r="D1768" s="46">
        <v>0.30465949820788529</v>
      </c>
      <c r="E1768" s="46">
        <v>5.4958183990442055E-2</v>
      </c>
      <c r="F1768" s="46">
        <v>3.5842293906810036E-3</v>
      </c>
      <c r="G1768" s="46">
        <v>1.6726403823178016E-2</v>
      </c>
      <c r="H1768" s="46" t="s">
        <v>162</v>
      </c>
      <c r="I1768" s="46">
        <v>3.7037037037037035E-2</v>
      </c>
      <c r="J1768" s="46">
        <v>1</v>
      </c>
      <c r="K1768" s="98">
        <v>837</v>
      </c>
      <c r="L1768" s="98"/>
      <c r="M1768" s="98" t="s">
        <v>162</v>
      </c>
      <c r="N1768" s="98" t="s">
        <v>162</v>
      </c>
      <c r="O1768" s="46">
        <v>0.54900000000000004</v>
      </c>
      <c r="P1768" s="46">
        <v>0.61599999999999999</v>
      </c>
      <c r="Q1768" s="46">
        <v>0.27400000000000002</v>
      </c>
      <c r="R1768" s="46">
        <v>0.33700000000000002</v>
      </c>
      <c r="S1768" s="46">
        <v>4.1000000000000002E-2</v>
      </c>
      <c r="T1768" s="46">
        <v>7.2999999999999995E-2</v>
      </c>
      <c r="U1768" s="46">
        <v>1E-3</v>
      </c>
      <c r="V1768" s="46">
        <v>0.01</v>
      </c>
      <c r="W1768" s="46">
        <v>0.01</v>
      </c>
      <c r="X1768" s="46">
        <v>2.8000000000000001E-2</v>
      </c>
      <c r="Y1768" s="46" t="s">
        <v>162</v>
      </c>
      <c r="Z1768" s="46" t="s">
        <v>162</v>
      </c>
      <c r="AA1768" s="46">
        <v>2.5999999999999999E-2</v>
      </c>
      <c r="AB1768" s="46">
        <v>5.1999999999999998E-2</v>
      </c>
      <c r="AC1768" s="46"/>
    </row>
    <row r="1769" spans="1:29" x14ac:dyDescent="0.25">
      <c r="A1769" s="98" t="s">
        <v>4246</v>
      </c>
      <c r="B1769" s="46" t="s">
        <v>162</v>
      </c>
      <c r="C1769" s="46">
        <v>0.24396782841823056</v>
      </c>
      <c r="D1769" s="46">
        <v>0.33109919571045576</v>
      </c>
      <c r="E1769" s="46">
        <v>0.12064343163538874</v>
      </c>
      <c r="F1769" s="46">
        <v>2.1447721179624665E-2</v>
      </c>
      <c r="G1769" s="46">
        <v>0.26541554959785524</v>
      </c>
      <c r="H1769" s="46" t="s">
        <v>162</v>
      </c>
      <c r="I1769" s="46">
        <v>1.7426273458445041E-2</v>
      </c>
      <c r="J1769" s="46">
        <v>1</v>
      </c>
      <c r="K1769" s="98">
        <v>746</v>
      </c>
      <c r="L1769" s="98"/>
      <c r="M1769" s="98" t="s">
        <v>162</v>
      </c>
      <c r="N1769" s="98" t="s">
        <v>162</v>
      </c>
      <c r="O1769" s="46">
        <v>0.215</v>
      </c>
      <c r="P1769" s="46">
        <v>0.27600000000000002</v>
      </c>
      <c r="Q1769" s="46">
        <v>0.29799999999999999</v>
      </c>
      <c r="R1769" s="46">
        <v>0.36599999999999999</v>
      </c>
      <c r="S1769" s="46">
        <v>9.9000000000000005E-2</v>
      </c>
      <c r="T1769" s="46">
        <v>0.14599999999999999</v>
      </c>
      <c r="U1769" s="46">
        <v>1.2999999999999999E-2</v>
      </c>
      <c r="V1769" s="46">
        <v>3.5000000000000003E-2</v>
      </c>
      <c r="W1769" s="46">
        <v>0.23499999999999999</v>
      </c>
      <c r="X1769" s="46">
        <v>0.29799999999999999</v>
      </c>
      <c r="Y1769" s="46" t="s">
        <v>162</v>
      </c>
      <c r="Z1769" s="46" t="s">
        <v>162</v>
      </c>
      <c r="AA1769" s="46">
        <v>0.01</v>
      </c>
      <c r="AB1769" s="46">
        <v>0.03</v>
      </c>
      <c r="AC1769" s="46"/>
    </row>
    <row r="1770" spans="1:29" x14ac:dyDescent="0.25">
      <c r="A1770" s="98" t="s">
        <v>4247</v>
      </c>
      <c r="B1770" s="46" t="s">
        <v>162</v>
      </c>
      <c r="C1770" s="46">
        <v>0.38150289017341038</v>
      </c>
      <c r="D1770" s="46">
        <v>0.20809248554913296</v>
      </c>
      <c r="E1770" s="46">
        <v>5.346820809248555E-2</v>
      </c>
      <c r="F1770" s="46">
        <v>8.3815028901734104E-2</v>
      </c>
      <c r="G1770" s="46">
        <v>0.24277456647398843</v>
      </c>
      <c r="H1770" s="46">
        <v>2.8901734104046241E-3</v>
      </c>
      <c r="I1770" s="46">
        <v>2.7456647398843931E-2</v>
      </c>
      <c r="J1770" s="46">
        <v>1</v>
      </c>
      <c r="K1770" s="98">
        <v>692</v>
      </c>
      <c r="L1770" s="98"/>
      <c r="M1770" s="98" t="s">
        <v>162</v>
      </c>
      <c r="N1770" s="98" t="s">
        <v>162</v>
      </c>
      <c r="O1770" s="46">
        <v>0.34599999999999997</v>
      </c>
      <c r="P1770" s="46">
        <v>0.41799999999999998</v>
      </c>
      <c r="Q1770" s="46">
        <v>0.17899999999999999</v>
      </c>
      <c r="R1770" s="46">
        <v>0.24</v>
      </c>
      <c r="S1770" s="46">
        <v>3.9E-2</v>
      </c>
      <c r="T1770" s="46">
        <v>7.2999999999999995E-2</v>
      </c>
      <c r="U1770" s="46">
        <v>6.5000000000000002E-2</v>
      </c>
      <c r="V1770" s="46">
        <v>0.107</v>
      </c>
      <c r="W1770" s="46">
        <v>0.21199999999999999</v>
      </c>
      <c r="X1770" s="46">
        <v>0.27600000000000002</v>
      </c>
      <c r="Y1770" s="46">
        <v>1E-3</v>
      </c>
      <c r="Z1770" s="46">
        <v>0.01</v>
      </c>
      <c r="AA1770" s="46">
        <v>1.7999999999999999E-2</v>
      </c>
      <c r="AB1770" s="46">
        <v>4.2000000000000003E-2</v>
      </c>
      <c r="AC1770" s="46"/>
    </row>
    <row r="1771" spans="1:29" x14ac:dyDescent="0.25">
      <c r="A1771" s="98" t="s">
        <v>4248</v>
      </c>
      <c r="B1771" s="46" t="s">
        <v>162</v>
      </c>
      <c r="C1771" s="46">
        <v>0.18861209964412812</v>
      </c>
      <c r="D1771" s="46">
        <v>0.20284697508896798</v>
      </c>
      <c r="E1771" s="46">
        <v>8.8967971530249115E-2</v>
      </c>
      <c r="F1771" s="46">
        <v>2.3131672597864767E-2</v>
      </c>
      <c r="G1771" s="46">
        <v>0.46619217081850534</v>
      </c>
      <c r="H1771" s="46">
        <v>7.1174377224199285E-3</v>
      </c>
      <c r="I1771" s="46">
        <v>2.3131672597864767E-2</v>
      </c>
      <c r="J1771" s="46">
        <v>1</v>
      </c>
      <c r="K1771" s="98">
        <v>562</v>
      </c>
      <c r="L1771" s="98"/>
      <c r="M1771" s="98" t="s">
        <v>162</v>
      </c>
      <c r="N1771" s="98" t="s">
        <v>162</v>
      </c>
      <c r="O1771" s="46">
        <v>0.158</v>
      </c>
      <c r="P1771" s="46">
        <v>0.223</v>
      </c>
      <c r="Q1771" s="46">
        <v>0.17199999999999999</v>
      </c>
      <c r="R1771" s="46">
        <v>0.23799999999999999</v>
      </c>
      <c r="S1771" s="46">
        <v>6.8000000000000005E-2</v>
      </c>
      <c r="T1771" s="46">
        <v>0.115</v>
      </c>
      <c r="U1771" s="46">
        <v>1.4E-2</v>
      </c>
      <c r="V1771" s="46">
        <v>3.9E-2</v>
      </c>
      <c r="W1771" s="46">
        <v>0.42499999999999999</v>
      </c>
      <c r="X1771" s="46">
        <v>0.50800000000000001</v>
      </c>
      <c r="Y1771" s="46">
        <v>3.0000000000000001E-3</v>
      </c>
      <c r="Z1771" s="46">
        <v>1.7999999999999999E-2</v>
      </c>
      <c r="AA1771" s="46">
        <v>1.4E-2</v>
      </c>
      <c r="AB1771" s="46">
        <v>3.9E-2</v>
      </c>
      <c r="AC1771" s="46"/>
    </row>
    <row r="1772" spans="1:29" x14ac:dyDescent="0.25">
      <c r="A1772" s="98" t="s">
        <v>4249</v>
      </c>
      <c r="B1772" s="46" t="s">
        <v>162</v>
      </c>
      <c r="C1772" s="46">
        <v>0.40022172949002216</v>
      </c>
      <c r="D1772" s="46">
        <v>0.37989652623798964</v>
      </c>
      <c r="E1772" s="46">
        <v>8.1670362158167031E-2</v>
      </c>
      <c r="F1772" s="46">
        <v>1.4042867701404288E-2</v>
      </c>
      <c r="G1772" s="46">
        <v>9.9778270509977826E-2</v>
      </c>
      <c r="H1772" s="46">
        <v>2.2172949002217295E-3</v>
      </c>
      <c r="I1772" s="46">
        <v>2.2172949002217297E-2</v>
      </c>
      <c r="J1772" s="46">
        <v>0.99999999999999989</v>
      </c>
      <c r="K1772" s="98">
        <v>2706</v>
      </c>
      <c r="L1772" s="98"/>
      <c r="M1772" s="98" t="s">
        <v>162</v>
      </c>
      <c r="N1772" s="98" t="s">
        <v>162</v>
      </c>
      <c r="O1772" s="46">
        <v>0.38200000000000001</v>
      </c>
      <c r="P1772" s="46">
        <v>0.41899999999999998</v>
      </c>
      <c r="Q1772" s="46">
        <v>0.36199999999999999</v>
      </c>
      <c r="R1772" s="46">
        <v>0.39800000000000002</v>
      </c>
      <c r="S1772" s="46">
        <v>7.1999999999999995E-2</v>
      </c>
      <c r="T1772" s="46">
        <v>9.2999999999999999E-2</v>
      </c>
      <c r="U1772" s="46">
        <v>0.01</v>
      </c>
      <c r="V1772" s="46">
        <v>1.9E-2</v>
      </c>
      <c r="W1772" s="46">
        <v>8.8999999999999996E-2</v>
      </c>
      <c r="X1772" s="46">
        <v>0.112</v>
      </c>
      <c r="Y1772" s="46">
        <v>1E-3</v>
      </c>
      <c r="Z1772" s="46">
        <v>5.0000000000000001E-3</v>
      </c>
      <c r="AA1772" s="46">
        <v>1.7000000000000001E-2</v>
      </c>
      <c r="AB1772" s="46">
        <v>2.8000000000000001E-2</v>
      </c>
      <c r="AC1772" s="46"/>
    </row>
    <row r="1773" spans="1:29" x14ac:dyDescent="0.25">
      <c r="A1773" s="98" t="s">
        <v>4250</v>
      </c>
      <c r="B1773" s="46" t="s">
        <v>162</v>
      </c>
      <c r="C1773" s="46">
        <v>0.50091743119266052</v>
      </c>
      <c r="D1773" s="46">
        <v>0.29357798165137616</v>
      </c>
      <c r="E1773" s="46">
        <v>8.2568807339449546E-2</v>
      </c>
      <c r="F1773" s="46">
        <v>7.3394495412844041E-3</v>
      </c>
      <c r="G1773" s="46">
        <v>9.3577981651376152E-2</v>
      </c>
      <c r="H1773" s="46">
        <v>3.669724770642202E-3</v>
      </c>
      <c r="I1773" s="46">
        <v>1.834862385321101E-2</v>
      </c>
      <c r="J1773" s="46">
        <v>1</v>
      </c>
      <c r="K1773" s="98">
        <v>545</v>
      </c>
      <c r="L1773" s="98"/>
      <c r="M1773" s="98" t="s">
        <v>162</v>
      </c>
      <c r="N1773" s="98" t="s">
        <v>162</v>
      </c>
      <c r="O1773" s="46">
        <v>0.45900000000000002</v>
      </c>
      <c r="P1773" s="46">
        <v>0.54300000000000004</v>
      </c>
      <c r="Q1773" s="46">
        <v>0.25700000000000001</v>
      </c>
      <c r="R1773" s="46">
        <v>0.33300000000000002</v>
      </c>
      <c r="S1773" s="46">
        <v>6.2E-2</v>
      </c>
      <c r="T1773" s="46">
        <v>0.109</v>
      </c>
      <c r="U1773" s="46">
        <v>3.0000000000000001E-3</v>
      </c>
      <c r="V1773" s="46">
        <v>1.9E-2</v>
      </c>
      <c r="W1773" s="46">
        <v>7.1999999999999995E-2</v>
      </c>
      <c r="X1773" s="46">
        <v>0.121</v>
      </c>
      <c r="Y1773" s="46">
        <v>1E-3</v>
      </c>
      <c r="Z1773" s="46">
        <v>1.2999999999999999E-2</v>
      </c>
      <c r="AA1773" s="46">
        <v>0.01</v>
      </c>
      <c r="AB1773" s="46">
        <v>3.3000000000000002E-2</v>
      </c>
      <c r="AC1773" s="46"/>
    </row>
    <row r="1774" spans="1:29" x14ac:dyDescent="0.25">
      <c r="A1774" s="98" t="s">
        <v>4251</v>
      </c>
      <c r="B1774" s="46">
        <v>5.621314697532212E-2</v>
      </c>
      <c r="C1774" s="46">
        <v>0.34265123389386332</v>
      </c>
      <c r="D1774" s="46">
        <v>0.24629831841013322</v>
      </c>
      <c r="E1774" s="46">
        <v>9.0631142170779652E-2</v>
      </c>
      <c r="F1774" s="46">
        <v>1.7034286962218825E-2</v>
      </c>
      <c r="G1774" s="46">
        <v>0.22389167940598384</v>
      </c>
      <c r="H1774" s="46">
        <v>3.6252456868311857E-3</v>
      </c>
      <c r="I1774" s="46">
        <v>1.9654946494867875E-2</v>
      </c>
      <c r="J1774" s="46">
        <v>1</v>
      </c>
      <c r="K1774" s="98">
        <v>22895</v>
      </c>
      <c r="L1774" s="98"/>
      <c r="M1774" s="98">
        <v>5.2999999999999999E-2</v>
      </c>
      <c r="N1774" s="98">
        <v>5.8999999999999997E-2</v>
      </c>
      <c r="O1774" s="46">
        <v>0.33700000000000002</v>
      </c>
      <c r="P1774" s="46">
        <v>0.34899999999999998</v>
      </c>
      <c r="Q1774" s="46">
        <v>0.24099999999999999</v>
      </c>
      <c r="R1774" s="46">
        <v>0.252</v>
      </c>
      <c r="S1774" s="46">
        <v>8.6999999999999994E-2</v>
      </c>
      <c r="T1774" s="46">
        <v>9.4E-2</v>
      </c>
      <c r="U1774" s="46">
        <v>1.4999999999999999E-2</v>
      </c>
      <c r="V1774" s="46">
        <v>1.9E-2</v>
      </c>
      <c r="W1774" s="46">
        <v>0.219</v>
      </c>
      <c r="X1774" s="46">
        <v>0.22900000000000001</v>
      </c>
      <c r="Y1774" s="46">
        <v>3.0000000000000001E-3</v>
      </c>
      <c r="Z1774" s="46">
        <v>4.0000000000000001E-3</v>
      </c>
      <c r="AA1774" s="46">
        <v>1.7999999999999999E-2</v>
      </c>
      <c r="AB1774" s="46">
        <v>2.1999999999999999E-2</v>
      </c>
      <c r="AC1774" s="46"/>
    </row>
    <row r="1775" spans="1:29" x14ac:dyDescent="0.25">
      <c r="A1775" s="98" t="s">
        <v>4252</v>
      </c>
      <c r="B1775" s="46" t="s">
        <v>162</v>
      </c>
      <c r="C1775" s="46">
        <v>0.26365054602184085</v>
      </c>
      <c r="D1775" s="46">
        <v>0.25585023400936036</v>
      </c>
      <c r="E1775" s="46">
        <v>0.17784711388455537</v>
      </c>
      <c r="F1775" s="46">
        <v>9.3603744149765994E-3</v>
      </c>
      <c r="G1775" s="46">
        <v>0.2714508580343214</v>
      </c>
      <c r="H1775" s="46">
        <v>3.1201248049921998E-3</v>
      </c>
      <c r="I1775" s="46">
        <v>1.8720748829953199E-2</v>
      </c>
      <c r="J1775" s="46">
        <v>1</v>
      </c>
      <c r="K1775" s="98">
        <v>641</v>
      </c>
      <c r="L1775" s="98"/>
      <c r="M1775" s="98" t="s">
        <v>162</v>
      </c>
      <c r="N1775" s="98" t="s">
        <v>162</v>
      </c>
      <c r="O1775" s="46">
        <v>0.23100000000000001</v>
      </c>
      <c r="P1775" s="46">
        <v>0.29899999999999999</v>
      </c>
      <c r="Q1775" s="46">
        <v>0.224</v>
      </c>
      <c r="R1775" s="46">
        <v>0.29099999999999998</v>
      </c>
      <c r="S1775" s="46">
        <v>0.15</v>
      </c>
      <c r="T1775" s="46">
        <v>0.20899999999999999</v>
      </c>
      <c r="U1775" s="46">
        <v>4.0000000000000001E-3</v>
      </c>
      <c r="V1775" s="46">
        <v>0.02</v>
      </c>
      <c r="W1775" s="46">
        <v>0.23799999999999999</v>
      </c>
      <c r="X1775" s="46">
        <v>0.307</v>
      </c>
      <c r="Y1775" s="46">
        <v>1E-3</v>
      </c>
      <c r="Z1775" s="46">
        <v>1.0999999999999999E-2</v>
      </c>
      <c r="AA1775" s="46">
        <v>1.0999999999999999E-2</v>
      </c>
      <c r="AB1775" s="46">
        <v>3.2000000000000001E-2</v>
      </c>
      <c r="AC1775" s="46"/>
    </row>
    <row r="1776" spans="1:29" x14ac:dyDescent="0.25">
      <c r="A1776" s="98" t="s">
        <v>4253</v>
      </c>
      <c r="B1776" s="46" t="s">
        <v>162</v>
      </c>
      <c r="C1776" s="46">
        <v>0.28614457831325302</v>
      </c>
      <c r="D1776" s="46">
        <v>0.28614457831325302</v>
      </c>
      <c r="E1776" s="46">
        <v>0.15963855421686746</v>
      </c>
      <c r="F1776" s="46">
        <v>2.1084337349397589E-2</v>
      </c>
      <c r="G1776" s="46">
        <v>0.21385542168674698</v>
      </c>
      <c r="H1776" s="46" t="s">
        <v>162</v>
      </c>
      <c r="I1776" s="46">
        <v>3.313253012048193E-2</v>
      </c>
      <c r="J1776" s="46">
        <v>1</v>
      </c>
      <c r="K1776" s="98">
        <v>332</v>
      </c>
      <c r="L1776" s="98"/>
      <c r="M1776" s="98" t="s">
        <v>162</v>
      </c>
      <c r="N1776" s="98" t="s">
        <v>162</v>
      </c>
      <c r="O1776" s="46">
        <v>0.24</v>
      </c>
      <c r="P1776" s="46">
        <v>0.33700000000000002</v>
      </c>
      <c r="Q1776" s="46">
        <v>0.24</v>
      </c>
      <c r="R1776" s="46">
        <v>0.33700000000000002</v>
      </c>
      <c r="S1776" s="46">
        <v>0.124</v>
      </c>
      <c r="T1776" s="46">
        <v>0.20300000000000001</v>
      </c>
      <c r="U1776" s="46">
        <v>0.01</v>
      </c>
      <c r="V1776" s="46">
        <v>4.2999999999999997E-2</v>
      </c>
      <c r="W1776" s="46">
        <v>0.17299999999999999</v>
      </c>
      <c r="X1776" s="46">
        <v>0.26100000000000001</v>
      </c>
      <c r="Y1776" s="46" t="s">
        <v>162</v>
      </c>
      <c r="Z1776" s="46" t="s">
        <v>162</v>
      </c>
      <c r="AA1776" s="46">
        <v>1.9E-2</v>
      </c>
      <c r="AB1776" s="46">
        <v>5.8000000000000003E-2</v>
      </c>
      <c r="AC1776" s="46"/>
    </row>
    <row r="1777" spans="1:29" x14ac:dyDescent="0.25">
      <c r="A1777" s="98" t="s">
        <v>4254</v>
      </c>
      <c r="B1777" s="46" t="s">
        <v>162</v>
      </c>
      <c r="C1777" s="46">
        <v>0.15584415584415584</v>
      </c>
      <c r="D1777" s="46">
        <v>0.16558441558441558</v>
      </c>
      <c r="E1777" s="46">
        <v>8.1168831168831168E-2</v>
      </c>
      <c r="F1777" s="46">
        <v>6.4935064935064939E-3</v>
      </c>
      <c r="G1777" s="46">
        <v>0.50974025974025972</v>
      </c>
      <c r="H1777" s="46">
        <v>3.2467532467532464E-2</v>
      </c>
      <c r="I1777" s="46">
        <v>4.8701298701298704E-2</v>
      </c>
      <c r="J1777" s="46">
        <v>0.99999999999999989</v>
      </c>
      <c r="K1777" s="98">
        <v>308</v>
      </c>
      <c r="L1777" s="98"/>
      <c r="M1777" s="98" t="s">
        <v>162</v>
      </c>
      <c r="N1777" s="98" t="s">
        <v>162</v>
      </c>
      <c r="O1777" s="46">
        <v>0.12</v>
      </c>
      <c r="P1777" s="46">
        <v>0.20100000000000001</v>
      </c>
      <c r="Q1777" s="46">
        <v>0.128</v>
      </c>
      <c r="R1777" s="46">
        <v>0.21099999999999999</v>
      </c>
      <c r="S1777" s="46">
        <v>5.6000000000000001E-2</v>
      </c>
      <c r="T1777" s="46">
        <v>0.11700000000000001</v>
      </c>
      <c r="U1777" s="46">
        <v>2E-3</v>
      </c>
      <c r="V1777" s="46">
        <v>2.3E-2</v>
      </c>
      <c r="W1777" s="46">
        <v>0.45400000000000001</v>
      </c>
      <c r="X1777" s="46">
        <v>0.56499999999999995</v>
      </c>
      <c r="Y1777" s="46">
        <v>1.7999999999999999E-2</v>
      </c>
      <c r="Z1777" s="46">
        <v>5.8999999999999997E-2</v>
      </c>
      <c r="AA1777" s="46">
        <v>0.03</v>
      </c>
      <c r="AB1777" s="46">
        <v>7.9000000000000001E-2</v>
      </c>
      <c r="AC1777" s="46"/>
    </row>
    <row r="1778" spans="1:29" x14ac:dyDescent="0.25">
      <c r="A1778" s="98" t="s">
        <v>4255</v>
      </c>
      <c r="B1778" s="46">
        <v>2.2309711286089239E-2</v>
      </c>
      <c r="C1778" s="46">
        <v>1.3123359580052493E-3</v>
      </c>
      <c r="D1778" s="46">
        <v>0.69028871391076119</v>
      </c>
      <c r="E1778" s="46">
        <v>9.3175853018372709E-2</v>
      </c>
      <c r="F1778" s="46">
        <v>7.874015748031496E-3</v>
      </c>
      <c r="G1778" s="46">
        <v>1.968503937007874E-2</v>
      </c>
      <c r="H1778" s="46" t="s">
        <v>162</v>
      </c>
      <c r="I1778" s="46">
        <v>0.16535433070866143</v>
      </c>
      <c r="J1778" s="46">
        <v>1</v>
      </c>
      <c r="K1778" s="98">
        <v>762</v>
      </c>
      <c r="L1778" s="98"/>
      <c r="M1778" s="98">
        <v>1.4E-2</v>
      </c>
      <c r="N1778" s="98">
        <v>3.5000000000000003E-2</v>
      </c>
      <c r="O1778" s="46">
        <v>0</v>
      </c>
      <c r="P1778" s="46">
        <v>7.0000000000000001E-3</v>
      </c>
      <c r="Q1778" s="46">
        <v>0.65700000000000003</v>
      </c>
      <c r="R1778" s="46">
        <v>0.72199999999999998</v>
      </c>
      <c r="S1778" s="46">
        <v>7.4999999999999997E-2</v>
      </c>
      <c r="T1778" s="46">
        <v>0.11600000000000001</v>
      </c>
      <c r="U1778" s="46">
        <v>4.0000000000000001E-3</v>
      </c>
      <c r="V1778" s="46">
        <v>1.7000000000000001E-2</v>
      </c>
      <c r="W1778" s="46">
        <v>1.2E-2</v>
      </c>
      <c r="X1778" s="46">
        <v>3.2000000000000001E-2</v>
      </c>
      <c r="Y1778" s="46" t="s">
        <v>162</v>
      </c>
      <c r="Z1778" s="46" t="s">
        <v>162</v>
      </c>
      <c r="AA1778" s="46">
        <v>0.14099999999999999</v>
      </c>
      <c r="AB1778" s="46">
        <v>0.193</v>
      </c>
      <c r="AC1778" s="46"/>
    </row>
    <row r="1779" spans="1:29" x14ac:dyDescent="0.25">
      <c r="A1779" s="98" t="s">
        <v>4256</v>
      </c>
      <c r="B1779" s="46">
        <v>5.5417700578990904E-2</v>
      </c>
      <c r="C1779" s="46">
        <v>0.30603804797353185</v>
      </c>
      <c r="D1779" s="46">
        <v>0.23325062034739455</v>
      </c>
      <c r="E1779" s="46">
        <v>6.699751861042183E-2</v>
      </c>
      <c r="F1779" s="46">
        <v>2.564102564102564E-2</v>
      </c>
      <c r="G1779" s="46">
        <v>0.27874276261373038</v>
      </c>
      <c r="H1779" s="46">
        <v>7.4441687344913151E-3</v>
      </c>
      <c r="I1779" s="46">
        <v>2.6468155500413565E-2</v>
      </c>
      <c r="J1779" s="46">
        <v>1</v>
      </c>
      <c r="K1779" s="98">
        <v>1209</v>
      </c>
      <c r="L1779" s="98"/>
      <c r="M1779" s="98">
        <v>4.3999999999999997E-2</v>
      </c>
      <c r="N1779" s="98">
        <v>7.0000000000000007E-2</v>
      </c>
      <c r="O1779" s="46">
        <v>0.28100000000000003</v>
      </c>
      <c r="P1779" s="46">
        <v>0.33300000000000002</v>
      </c>
      <c r="Q1779" s="46">
        <v>0.21</v>
      </c>
      <c r="R1779" s="46">
        <v>0.25800000000000001</v>
      </c>
      <c r="S1779" s="46">
        <v>5.3999999999999999E-2</v>
      </c>
      <c r="T1779" s="46">
        <v>8.3000000000000004E-2</v>
      </c>
      <c r="U1779" s="46">
        <v>1.7999999999999999E-2</v>
      </c>
      <c r="V1779" s="46">
        <v>3.5999999999999997E-2</v>
      </c>
      <c r="W1779" s="46">
        <v>0.254</v>
      </c>
      <c r="X1779" s="46">
        <v>0.30499999999999999</v>
      </c>
      <c r="Y1779" s="46">
        <v>4.0000000000000001E-3</v>
      </c>
      <c r="Z1779" s="46">
        <v>1.4E-2</v>
      </c>
      <c r="AA1779" s="46">
        <v>1.9E-2</v>
      </c>
      <c r="AB1779" s="46">
        <v>3.6999999999999998E-2</v>
      </c>
      <c r="AC1779" s="46"/>
    </row>
    <row r="1780" spans="1:29" x14ac:dyDescent="0.25">
      <c r="A1780" s="98" t="s">
        <v>4257</v>
      </c>
      <c r="B1780" s="46">
        <v>0.24802259887005651</v>
      </c>
      <c r="C1780" s="46">
        <v>0.46158192090395478</v>
      </c>
      <c r="D1780" s="46">
        <v>0.16327683615819208</v>
      </c>
      <c r="E1780" s="46">
        <v>3.1638418079096044E-2</v>
      </c>
      <c r="F1780" s="46">
        <v>5.649717514124294E-4</v>
      </c>
      <c r="G1780" s="46">
        <v>5.19774011299435E-2</v>
      </c>
      <c r="H1780" s="46">
        <v>5.084745762711864E-3</v>
      </c>
      <c r="I1780" s="46">
        <v>3.7853107344632771E-2</v>
      </c>
      <c r="J1780" s="46">
        <v>1.0000000000000002</v>
      </c>
      <c r="K1780" s="98">
        <v>1770</v>
      </c>
      <c r="L1780" s="98"/>
      <c r="M1780" s="98">
        <v>0.22800000000000001</v>
      </c>
      <c r="N1780" s="98">
        <v>0.26900000000000002</v>
      </c>
      <c r="O1780" s="46">
        <v>0.438</v>
      </c>
      <c r="P1780" s="46">
        <v>0.48499999999999999</v>
      </c>
      <c r="Q1780" s="46">
        <v>0.14699999999999999</v>
      </c>
      <c r="R1780" s="46">
        <v>0.18099999999999999</v>
      </c>
      <c r="S1780" s="46">
        <v>2.4E-2</v>
      </c>
      <c r="T1780" s="46">
        <v>4.1000000000000002E-2</v>
      </c>
      <c r="U1780" s="46">
        <v>0</v>
      </c>
      <c r="V1780" s="46">
        <v>3.0000000000000001E-3</v>
      </c>
      <c r="W1780" s="46">
        <v>4.2999999999999997E-2</v>
      </c>
      <c r="X1780" s="46">
        <v>6.3E-2</v>
      </c>
      <c r="Y1780" s="46">
        <v>3.0000000000000001E-3</v>
      </c>
      <c r="Z1780" s="46">
        <v>0.01</v>
      </c>
      <c r="AA1780" s="46">
        <v>0.03</v>
      </c>
      <c r="AB1780" s="46">
        <v>4.8000000000000001E-2</v>
      </c>
      <c r="AC1780" s="46"/>
    </row>
    <row r="1781" spans="1:29" x14ac:dyDescent="0.25">
      <c r="A1781" s="98" t="s">
        <v>4258</v>
      </c>
      <c r="B1781" s="46" t="s">
        <v>162</v>
      </c>
      <c r="C1781" s="46">
        <v>0.23917525773195877</v>
      </c>
      <c r="D1781" s="46">
        <v>0.1759450171821306</v>
      </c>
      <c r="E1781" s="46">
        <v>0.13264604810996564</v>
      </c>
      <c r="F1781" s="46">
        <v>1.9931271477663229E-2</v>
      </c>
      <c r="G1781" s="46">
        <v>0.39450171821305841</v>
      </c>
      <c r="H1781" s="46">
        <v>1.443298969072165E-2</v>
      </c>
      <c r="I1781" s="46">
        <v>2.3367697594501718E-2</v>
      </c>
      <c r="J1781" s="46">
        <v>1</v>
      </c>
      <c r="K1781" s="98">
        <v>1455</v>
      </c>
      <c r="L1781" s="98"/>
      <c r="M1781" s="98" t="s">
        <v>162</v>
      </c>
      <c r="N1781" s="98" t="s">
        <v>162</v>
      </c>
      <c r="O1781" s="46">
        <v>0.218</v>
      </c>
      <c r="P1781" s="46">
        <v>0.26200000000000001</v>
      </c>
      <c r="Q1781" s="46">
        <v>0.157</v>
      </c>
      <c r="R1781" s="46">
        <v>0.19600000000000001</v>
      </c>
      <c r="S1781" s="46">
        <v>0.11600000000000001</v>
      </c>
      <c r="T1781" s="46">
        <v>0.151</v>
      </c>
      <c r="U1781" s="46">
        <v>1.4E-2</v>
      </c>
      <c r="V1781" s="46">
        <v>2.8000000000000001E-2</v>
      </c>
      <c r="W1781" s="46">
        <v>0.37</v>
      </c>
      <c r="X1781" s="46">
        <v>0.42</v>
      </c>
      <c r="Y1781" s="46">
        <v>8.9999999999999993E-3</v>
      </c>
      <c r="Z1781" s="46">
        <v>2.1999999999999999E-2</v>
      </c>
      <c r="AA1781" s="46">
        <v>1.7000000000000001E-2</v>
      </c>
      <c r="AB1781" s="46">
        <v>3.2000000000000001E-2</v>
      </c>
      <c r="AC1781" s="46"/>
    </row>
    <row r="1782" spans="1:29" x14ac:dyDescent="0.25">
      <c r="A1782" s="98" t="s">
        <v>4259</v>
      </c>
      <c r="B1782" s="46" t="s">
        <v>162</v>
      </c>
      <c r="C1782" s="46">
        <v>0.49152542372881358</v>
      </c>
      <c r="D1782" s="46">
        <v>0.29830508474576273</v>
      </c>
      <c r="E1782" s="46">
        <v>0.10169491525423729</v>
      </c>
      <c r="F1782" s="46" t="s">
        <v>162</v>
      </c>
      <c r="G1782" s="46">
        <v>3.3898305084745763E-2</v>
      </c>
      <c r="H1782" s="46" t="s">
        <v>162</v>
      </c>
      <c r="I1782" s="46">
        <v>7.4576271186440682E-2</v>
      </c>
      <c r="J1782" s="46">
        <v>1</v>
      </c>
      <c r="K1782" s="98">
        <v>295</v>
      </c>
      <c r="L1782" s="98"/>
      <c r="M1782" s="98" t="s">
        <v>162</v>
      </c>
      <c r="N1782" s="98" t="s">
        <v>162</v>
      </c>
      <c r="O1782" s="46">
        <v>0.435</v>
      </c>
      <c r="P1782" s="46">
        <v>0.54800000000000004</v>
      </c>
      <c r="Q1782" s="46">
        <v>0.249</v>
      </c>
      <c r="R1782" s="46">
        <v>0.35299999999999998</v>
      </c>
      <c r="S1782" s="46">
        <v>7.1999999999999995E-2</v>
      </c>
      <c r="T1782" s="46">
        <v>0.14099999999999999</v>
      </c>
      <c r="U1782" s="46" t="s">
        <v>162</v>
      </c>
      <c r="V1782" s="46" t="s">
        <v>162</v>
      </c>
      <c r="W1782" s="46">
        <v>1.9E-2</v>
      </c>
      <c r="X1782" s="46">
        <v>6.0999999999999999E-2</v>
      </c>
      <c r="Y1782" s="46" t="s">
        <v>162</v>
      </c>
      <c r="Z1782" s="46" t="s">
        <v>162</v>
      </c>
      <c r="AA1782" s="46">
        <v>0.05</v>
      </c>
      <c r="AB1782" s="46">
        <v>0.11</v>
      </c>
      <c r="AC1782" s="46"/>
    </row>
    <row r="1783" spans="1:29" x14ac:dyDescent="0.25">
      <c r="A1783" s="98" t="s">
        <v>4260</v>
      </c>
      <c r="B1783" s="46" t="s">
        <v>162</v>
      </c>
      <c r="C1783" s="46">
        <v>0.20267260579064589</v>
      </c>
      <c r="D1783" s="46">
        <v>0.27616926503340755</v>
      </c>
      <c r="E1783" s="46">
        <v>0.12472160356347439</v>
      </c>
      <c r="F1783" s="46">
        <v>1.7817371937639197E-2</v>
      </c>
      <c r="G1783" s="46">
        <v>0.29398663697104677</v>
      </c>
      <c r="H1783" s="46">
        <v>4.4543429844097994E-3</v>
      </c>
      <c r="I1783" s="46">
        <v>8.0178173719376397E-2</v>
      </c>
      <c r="J1783" s="46">
        <v>1</v>
      </c>
      <c r="K1783" s="98">
        <v>449</v>
      </c>
      <c r="L1783" s="98"/>
      <c r="M1783" s="98" t="s">
        <v>162</v>
      </c>
      <c r="N1783" s="98" t="s">
        <v>162</v>
      </c>
      <c r="O1783" s="46">
        <v>0.16800000000000001</v>
      </c>
      <c r="P1783" s="46">
        <v>0.24199999999999999</v>
      </c>
      <c r="Q1783" s="46">
        <v>0.23699999999999999</v>
      </c>
      <c r="R1783" s="46">
        <v>0.31900000000000001</v>
      </c>
      <c r="S1783" s="46">
        <v>9.7000000000000003E-2</v>
      </c>
      <c r="T1783" s="46">
        <v>0.159</v>
      </c>
      <c r="U1783" s="46">
        <v>8.9999999999999993E-3</v>
      </c>
      <c r="V1783" s="46">
        <v>3.5000000000000003E-2</v>
      </c>
      <c r="W1783" s="46">
        <v>0.254</v>
      </c>
      <c r="X1783" s="46">
        <v>0.33800000000000002</v>
      </c>
      <c r="Y1783" s="46">
        <v>1E-3</v>
      </c>
      <c r="Z1783" s="46">
        <v>1.6E-2</v>
      </c>
      <c r="AA1783" s="46">
        <v>5.8000000000000003E-2</v>
      </c>
      <c r="AB1783" s="46">
        <v>0.109</v>
      </c>
      <c r="AC1783" s="46"/>
    </row>
    <row r="1784" spans="1:29" x14ac:dyDescent="0.25">
      <c r="A1784" s="98" t="s">
        <v>4261</v>
      </c>
      <c r="B1784" s="46" t="s">
        <v>162</v>
      </c>
      <c r="C1784" s="46">
        <v>0.35458167330677293</v>
      </c>
      <c r="D1784" s="46">
        <v>0.21115537848605578</v>
      </c>
      <c r="E1784" s="46">
        <v>7.9681274900398405E-2</v>
      </c>
      <c r="F1784" s="46">
        <v>6.7729083665338641E-2</v>
      </c>
      <c r="G1784" s="46">
        <v>0.24701195219123506</v>
      </c>
      <c r="H1784" s="46">
        <v>1.1952191235059761E-2</v>
      </c>
      <c r="I1784" s="46">
        <v>2.7888446215139442E-2</v>
      </c>
      <c r="J1784" s="46">
        <v>1</v>
      </c>
      <c r="K1784" s="98">
        <v>251</v>
      </c>
      <c r="L1784" s="98"/>
      <c r="M1784" s="98" t="s">
        <v>162</v>
      </c>
      <c r="N1784" s="98" t="s">
        <v>162</v>
      </c>
      <c r="O1784" s="46">
        <v>0.29799999999999999</v>
      </c>
      <c r="P1784" s="46">
        <v>0.41599999999999998</v>
      </c>
      <c r="Q1784" s="46">
        <v>0.16500000000000001</v>
      </c>
      <c r="R1784" s="46">
        <v>0.26600000000000001</v>
      </c>
      <c r="S1784" s="46">
        <v>5.1999999999999998E-2</v>
      </c>
      <c r="T1784" s="46">
        <v>0.12</v>
      </c>
      <c r="U1784" s="46">
        <v>4.2999999999999997E-2</v>
      </c>
      <c r="V1784" s="46">
        <v>0.106</v>
      </c>
      <c r="W1784" s="46">
        <v>0.19800000000000001</v>
      </c>
      <c r="X1784" s="46">
        <v>0.30399999999999999</v>
      </c>
      <c r="Y1784" s="46">
        <v>4.0000000000000001E-3</v>
      </c>
      <c r="Z1784" s="46">
        <v>3.5000000000000003E-2</v>
      </c>
      <c r="AA1784" s="46">
        <v>1.4E-2</v>
      </c>
      <c r="AB1784" s="46">
        <v>5.6000000000000001E-2</v>
      </c>
      <c r="AC1784" s="46"/>
    </row>
    <row r="1785" spans="1:29" x14ac:dyDescent="0.25">
      <c r="A1785" s="98" t="s">
        <v>4262</v>
      </c>
      <c r="B1785" s="46" t="s">
        <v>162</v>
      </c>
      <c r="C1785" s="46">
        <v>0.11147540983606558</v>
      </c>
      <c r="D1785" s="46">
        <v>0.20327868852459016</v>
      </c>
      <c r="E1785" s="46">
        <v>0.10819672131147541</v>
      </c>
      <c r="F1785" s="46">
        <v>1.6393442622950821E-2</v>
      </c>
      <c r="G1785" s="46">
        <v>0.52131147540983602</v>
      </c>
      <c r="H1785" s="46">
        <v>3.2786885245901639E-3</v>
      </c>
      <c r="I1785" s="46">
        <v>3.6065573770491806E-2</v>
      </c>
      <c r="J1785" s="46">
        <v>0.99999999999999989</v>
      </c>
      <c r="K1785" s="98">
        <v>305</v>
      </c>
      <c r="L1785" s="98"/>
      <c r="M1785" s="98" t="s">
        <v>162</v>
      </c>
      <c r="N1785" s="98" t="s">
        <v>162</v>
      </c>
      <c r="O1785" s="46">
        <v>8.1000000000000003E-2</v>
      </c>
      <c r="P1785" s="46">
        <v>0.152</v>
      </c>
      <c r="Q1785" s="46">
        <v>0.16200000000000001</v>
      </c>
      <c r="R1785" s="46">
        <v>0.252</v>
      </c>
      <c r="S1785" s="46">
        <v>7.8E-2</v>
      </c>
      <c r="T1785" s="46">
        <v>0.14799999999999999</v>
      </c>
      <c r="U1785" s="46">
        <v>7.0000000000000001E-3</v>
      </c>
      <c r="V1785" s="46">
        <v>3.7999999999999999E-2</v>
      </c>
      <c r="W1785" s="46">
        <v>0.46500000000000002</v>
      </c>
      <c r="X1785" s="46">
        <v>0.57699999999999996</v>
      </c>
      <c r="Y1785" s="46">
        <v>1E-3</v>
      </c>
      <c r="Z1785" s="46">
        <v>1.7999999999999999E-2</v>
      </c>
      <c r="AA1785" s="46">
        <v>0.02</v>
      </c>
      <c r="AB1785" s="46">
        <v>6.3E-2</v>
      </c>
      <c r="AC1785" s="46"/>
    </row>
    <row r="1786" spans="1:29" x14ac:dyDescent="0.25">
      <c r="A1786" s="98" t="s">
        <v>4263</v>
      </c>
      <c r="B1786" s="46" t="s">
        <v>162</v>
      </c>
      <c r="C1786" s="46">
        <v>0.32051282051282054</v>
      </c>
      <c r="D1786" s="46">
        <v>0.42022792022792022</v>
      </c>
      <c r="E1786" s="46">
        <v>0.11609686609686609</v>
      </c>
      <c r="F1786" s="46">
        <v>1.1396011396011397E-2</v>
      </c>
      <c r="G1786" s="46">
        <v>8.8319088319088315E-2</v>
      </c>
      <c r="H1786" s="46">
        <v>3.5612535612535613E-3</v>
      </c>
      <c r="I1786" s="46">
        <v>3.9886039886039885E-2</v>
      </c>
      <c r="J1786" s="46">
        <v>1</v>
      </c>
      <c r="K1786" s="98">
        <v>1404</v>
      </c>
      <c r="L1786" s="98"/>
      <c r="M1786" s="98" t="s">
        <v>162</v>
      </c>
      <c r="N1786" s="98" t="s">
        <v>162</v>
      </c>
      <c r="O1786" s="46">
        <v>0.29699999999999999</v>
      </c>
      <c r="P1786" s="46">
        <v>0.34499999999999997</v>
      </c>
      <c r="Q1786" s="46">
        <v>0.39500000000000002</v>
      </c>
      <c r="R1786" s="46">
        <v>0.44600000000000001</v>
      </c>
      <c r="S1786" s="46">
        <v>0.1</v>
      </c>
      <c r="T1786" s="46">
        <v>0.13400000000000001</v>
      </c>
      <c r="U1786" s="46">
        <v>7.0000000000000001E-3</v>
      </c>
      <c r="V1786" s="46">
        <v>1.7999999999999999E-2</v>
      </c>
      <c r="W1786" s="46">
        <v>7.4999999999999997E-2</v>
      </c>
      <c r="X1786" s="46">
        <v>0.104</v>
      </c>
      <c r="Y1786" s="46">
        <v>2E-3</v>
      </c>
      <c r="Z1786" s="46">
        <v>8.0000000000000002E-3</v>
      </c>
      <c r="AA1786" s="46">
        <v>3.1E-2</v>
      </c>
      <c r="AB1786" s="46">
        <v>5.0999999999999997E-2</v>
      </c>
      <c r="AC1786" s="46"/>
    </row>
    <row r="1787" spans="1:29" x14ac:dyDescent="0.25">
      <c r="A1787" s="98" t="s">
        <v>4264</v>
      </c>
      <c r="B1787" s="46" t="s">
        <v>162</v>
      </c>
      <c r="C1787" s="46">
        <v>0.47477744807121663</v>
      </c>
      <c r="D1787" s="46">
        <v>0.29080118694362017</v>
      </c>
      <c r="E1787" s="46">
        <v>6.8249258160237386E-2</v>
      </c>
      <c r="F1787" s="46">
        <v>8.9020771513353119E-3</v>
      </c>
      <c r="G1787" s="46">
        <v>9.4955489614243327E-2</v>
      </c>
      <c r="H1787" s="46">
        <v>5.9347181008902079E-3</v>
      </c>
      <c r="I1787" s="46">
        <v>5.637982195845697E-2</v>
      </c>
      <c r="J1787" s="46">
        <v>0.99999999999999989</v>
      </c>
      <c r="K1787" s="98">
        <v>337</v>
      </c>
      <c r="L1787" s="98"/>
      <c r="M1787" s="98" t="s">
        <v>162</v>
      </c>
      <c r="N1787" s="98" t="s">
        <v>162</v>
      </c>
      <c r="O1787" s="46">
        <v>0.42199999999999999</v>
      </c>
      <c r="P1787" s="46">
        <v>0.52800000000000002</v>
      </c>
      <c r="Q1787" s="46">
        <v>0.245</v>
      </c>
      <c r="R1787" s="46">
        <v>0.34100000000000003</v>
      </c>
      <c r="S1787" s="46">
        <v>4.5999999999999999E-2</v>
      </c>
      <c r="T1787" s="46">
        <v>0.1</v>
      </c>
      <c r="U1787" s="46">
        <v>3.0000000000000001E-3</v>
      </c>
      <c r="V1787" s="46">
        <v>2.5999999999999999E-2</v>
      </c>
      <c r="W1787" s="46">
        <v>6.8000000000000005E-2</v>
      </c>
      <c r="X1787" s="46">
        <v>0.13100000000000001</v>
      </c>
      <c r="Y1787" s="46">
        <v>2E-3</v>
      </c>
      <c r="Z1787" s="46">
        <v>2.1000000000000001E-2</v>
      </c>
      <c r="AA1787" s="46">
        <v>3.5999999999999997E-2</v>
      </c>
      <c r="AB1787" s="46">
        <v>8.5999999999999993E-2</v>
      </c>
      <c r="AC1787" s="46"/>
    </row>
    <row r="1788" spans="1:29" x14ac:dyDescent="0.25">
      <c r="A1788" s="98" t="s">
        <v>4265</v>
      </c>
      <c r="B1788" s="46">
        <v>4.6438516123237225E-2</v>
      </c>
      <c r="C1788" s="46">
        <v>0.28707446330728464</v>
      </c>
      <c r="D1788" s="46">
        <v>0.25410940447318781</v>
      </c>
      <c r="E1788" s="46">
        <v>0.1111111111111111</v>
      </c>
      <c r="F1788" s="46">
        <v>1.7066379232911166E-2</v>
      </c>
      <c r="G1788" s="46">
        <v>0.23506691817120273</v>
      </c>
      <c r="H1788" s="46">
        <v>7.8146052277014277E-3</v>
      </c>
      <c r="I1788" s="46">
        <v>4.1318602353363876E-2</v>
      </c>
      <c r="J1788" s="46">
        <v>1</v>
      </c>
      <c r="K1788" s="98">
        <v>11133</v>
      </c>
      <c r="L1788" s="98"/>
      <c r="M1788" s="98">
        <v>4.2999999999999997E-2</v>
      </c>
      <c r="N1788" s="98">
        <v>5.0999999999999997E-2</v>
      </c>
      <c r="O1788" s="46">
        <v>0.27900000000000003</v>
      </c>
      <c r="P1788" s="46">
        <v>0.29599999999999999</v>
      </c>
      <c r="Q1788" s="46">
        <v>0.246</v>
      </c>
      <c r="R1788" s="46">
        <v>0.26200000000000001</v>
      </c>
      <c r="S1788" s="46">
        <v>0.105</v>
      </c>
      <c r="T1788" s="46">
        <v>0.11700000000000001</v>
      </c>
      <c r="U1788" s="46">
        <v>1.4999999999999999E-2</v>
      </c>
      <c r="V1788" s="46">
        <v>0.02</v>
      </c>
      <c r="W1788" s="46">
        <v>0.22700000000000001</v>
      </c>
      <c r="X1788" s="46">
        <v>0.24299999999999999</v>
      </c>
      <c r="Y1788" s="46">
        <v>6.0000000000000001E-3</v>
      </c>
      <c r="Z1788" s="46">
        <v>0.01</v>
      </c>
      <c r="AA1788" s="46">
        <v>3.7999999999999999E-2</v>
      </c>
      <c r="AB1788" s="46">
        <v>4.4999999999999998E-2</v>
      </c>
      <c r="AC1788" s="46"/>
    </row>
    <row r="1789" spans="1:29" x14ac:dyDescent="0.25">
      <c r="A1789" s="98" t="s">
        <v>4266</v>
      </c>
      <c r="B1789" s="46" t="s">
        <v>162</v>
      </c>
      <c r="C1789" s="46">
        <v>0.16845878136200718</v>
      </c>
      <c r="D1789" s="46">
        <v>0.33691756272401435</v>
      </c>
      <c r="E1789" s="46">
        <v>0.23655913978494625</v>
      </c>
      <c r="F1789" s="46">
        <v>1.4336917562724014E-2</v>
      </c>
      <c r="G1789" s="46">
        <v>0.21505376344086022</v>
      </c>
      <c r="H1789" s="46">
        <v>1.0752688172043012E-2</v>
      </c>
      <c r="I1789" s="46">
        <v>1.7921146953405017E-2</v>
      </c>
      <c r="J1789" s="46">
        <v>1</v>
      </c>
      <c r="K1789" s="98">
        <v>279</v>
      </c>
      <c r="L1789" s="98"/>
      <c r="M1789" s="98" t="s">
        <v>162</v>
      </c>
      <c r="N1789" s="98" t="s">
        <v>162</v>
      </c>
      <c r="O1789" s="46">
        <v>0.129</v>
      </c>
      <c r="P1789" s="46">
        <v>0.217</v>
      </c>
      <c r="Q1789" s="46">
        <v>0.28399999999999997</v>
      </c>
      <c r="R1789" s="46">
        <v>0.39400000000000002</v>
      </c>
      <c r="S1789" s="46">
        <v>0.19</v>
      </c>
      <c r="T1789" s="46">
        <v>0.28999999999999998</v>
      </c>
      <c r="U1789" s="46">
        <v>6.0000000000000001E-3</v>
      </c>
      <c r="V1789" s="46">
        <v>3.5999999999999997E-2</v>
      </c>
      <c r="W1789" s="46">
        <v>0.17100000000000001</v>
      </c>
      <c r="X1789" s="46">
        <v>0.26700000000000002</v>
      </c>
      <c r="Y1789" s="46">
        <v>4.0000000000000001E-3</v>
      </c>
      <c r="Z1789" s="46">
        <v>3.1E-2</v>
      </c>
      <c r="AA1789" s="46">
        <v>8.0000000000000002E-3</v>
      </c>
      <c r="AB1789" s="46">
        <v>4.1000000000000002E-2</v>
      </c>
      <c r="AC1789" s="46"/>
    </row>
    <row r="1790" spans="1:29" x14ac:dyDescent="0.25">
      <c r="A1790" s="98" t="s">
        <v>4267</v>
      </c>
      <c r="B1790" s="46" t="s">
        <v>162</v>
      </c>
      <c r="C1790" s="46">
        <v>0.29970326409495551</v>
      </c>
      <c r="D1790" s="46">
        <v>0.34124629080118696</v>
      </c>
      <c r="E1790" s="46">
        <v>9.6439169139465875E-2</v>
      </c>
      <c r="F1790" s="46">
        <v>1.3353115727002967E-2</v>
      </c>
      <c r="G1790" s="46">
        <v>0.20029673590504452</v>
      </c>
      <c r="H1790" s="46">
        <v>1.0385756676557863E-2</v>
      </c>
      <c r="I1790" s="46">
        <v>3.857566765578635E-2</v>
      </c>
      <c r="J1790" s="46">
        <v>0.99999999999999989</v>
      </c>
      <c r="K1790" s="98">
        <v>674</v>
      </c>
      <c r="L1790" s="98"/>
      <c r="M1790" s="98" t="s">
        <v>162</v>
      </c>
      <c r="N1790" s="98" t="s">
        <v>162</v>
      </c>
      <c r="O1790" s="46">
        <v>0.26600000000000001</v>
      </c>
      <c r="P1790" s="46">
        <v>0.33500000000000002</v>
      </c>
      <c r="Q1790" s="46">
        <v>0.30599999999999999</v>
      </c>
      <c r="R1790" s="46">
        <v>0.378</v>
      </c>
      <c r="S1790" s="46">
        <v>7.5999999999999998E-2</v>
      </c>
      <c r="T1790" s="46">
        <v>0.121</v>
      </c>
      <c r="U1790" s="46">
        <v>7.0000000000000001E-3</v>
      </c>
      <c r="V1790" s="46">
        <v>2.5000000000000001E-2</v>
      </c>
      <c r="W1790" s="46">
        <v>0.17199999999999999</v>
      </c>
      <c r="X1790" s="46">
        <v>0.23200000000000001</v>
      </c>
      <c r="Y1790" s="46">
        <v>5.0000000000000001E-3</v>
      </c>
      <c r="Z1790" s="46">
        <v>2.1000000000000001E-2</v>
      </c>
      <c r="AA1790" s="46">
        <v>2.5999999999999999E-2</v>
      </c>
      <c r="AB1790" s="46">
        <v>5.6000000000000001E-2</v>
      </c>
      <c r="AC1790" s="46"/>
    </row>
    <row r="1791" spans="1:29" x14ac:dyDescent="0.25">
      <c r="A1791" s="98" t="s">
        <v>4268</v>
      </c>
      <c r="B1791" s="46" t="s">
        <v>162</v>
      </c>
      <c r="C1791" s="46">
        <v>9.0225563909774431E-2</v>
      </c>
      <c r="D1791" s="46">
        <v>0.22368421052631579</v>
      </c>
      <c r="E1791" s="46">
        <v>0.12969924812030076</v>
      </c>
      <c r="F1791" s="46">
        <v>3.7593984962406013E-3</v>
      </c>
      <c r="G1791" s="46">
        <v>0.49812030075187969</v>
      </c>
      <c r="H1791" s="46">
        <v>2.6315789473684209E-2</v>
      </c>
      <c r="I1791" s="46">
        <v>2.819548872180451E-2</v>
      </c>
      <c r="J1791" s="46">
        <v>1</v>
      </c>
      <c r="K1791" s="98">
        <v>532</v>
      </c>
      <c r="L1791" s="98"/>
      <c r="M1791" s="98" t="s">
        <v>162</v>
      </c>
      <c r="N1791" s="98" t="s">
        <v>162</v>
      </c>
      <c r="O1791" s="46">
        <v>6.9000000000000006E-2</v>
      </c>
      <c r="P1791" s="46">
        <v>0.11799999999999999</v>
      </c>
      <c r="Q1791" s="46">
        <v>0.19</v>
      </c>
      <c r="R1791" s="46">
        <v>0.26100000000000001</v>
      </c>
      <c r="S1791" s="46">
        <v>0.104</v>
      </c>
      <c r="T1791" s="46">
        <v>0.161</v>
      </c>
      <c r="U1791" s="46">
        <v>1E-3</v>
      </c>
      <c r="V1791" s="46">
        <v>1.4E-2</v>
      </c>
      <c r="W1791" s="46">
        <v>0.45600000000000002</v>
      </c>
      <c r="X1791" s="46">
        <v>0.54</v>
      </c>
      <c r="Y1791" s="46">
        <v>1.6E-2</v>
      </c>
      <c r="Z1791" s="46">
        <v>4.3999999999999997E-2</v>
      </c>
      <c r="AA1791" s="46">
        <v>1.7000000000000001E-2</v>
      </c>
      <c r="AB1791" s="46">
        <v>4.5999999999999999E-2</v>
      </c>
      <c r="AC1791" s="46"/>
    </row>
    <row r="1792" spans="1:29" x14ac:dyDescent="0.25">
      <c r="A1792" s="98" t="s">
        <v>4269</v>
      </c>
      <c r="B1792" s="46">
        <v>9.1586001489203275E-2</v>
      </c>
      <c r="C1792" s="46">
        <v>1.4892032762472078E-3</v>
      </c>
      <c r="D1792" s="46">
        <v>0.71854058078927774</v>
      </c>
      <c r="E1792" s="46">
        <v>8.8607594936708861E-2</v>
      </c>
      <c r="F1792" s="46">
        <v>6.9992553983618769E-2</v>
      </c>
      <c r="G1792" s="46">
        <v>1.0424422933730455E-2</v>
      </c>
      <c r="H1792" s="46" t="s">
        <v>162</v>
      </c>
      <c r="I1792" s="46">
        <v>1.9359642591213699E-2</v>
      </c>
      <c r="J1792" s="46">
        <v>1</v>
      </c>
      <c r="K1792" s="98">
        <v>1343</v>
      </c>
      <c r="L1792" s="98"/>
      <c r="M1792" s="98">
        <v>7.6999999999999999E-2</v>
      </c>
      <c r="N1792" s="98">
        <v>0.108</v>
      </c>
      <c r="O1792" s="46">
        <v>0</v>
      </c>
      <c r="P1792" s="46">
        <v>5.0000000000000001E-3</v>
      </c>
      <c r="Q1792" s="46">
        <v>0.69399999999999995</v>
      </c>
      <c r="R1792" s="46">
        <v>0.74199999999999999</v>
      </c>
      <c r="S1792" s="46">
        <v>7.4999999999999997E-2</v>
      </c>
      <c r="T1792" s="46">
        <v>0.105</v>
      </c>
      <c r="U1792" s="46">
        <v>5.8000000000000003E-2</v>
      </c>
      <c r="V1792" s="46">
        <v>8.5000000000000006E-2</v>
      </c>
      <c r="W1792" s="46">
        <v>6.0000000000000001E-3</v>
      </c>
      <c r="X1792" s="46">
        <v>1.7000000000000001E-2</v>
      </c>
      <c r="Y1792" s="46" t="s">
        <v>162</v>
      </c>
      <c r="Z1792" s="46" t="s">
        <v>162</v>
      </c>
      <c r="AA1792" s="46">
        <v>1.2999999999999999E-2</v>
      </c>
      <c r="AB1792" s="46">
        <v>2.8000000000000001E-2</v>
      </c>
      <c r="AC1792" s="46"/>
    </row>
    <row r="1793" spans="1:29" x14ac:dyDescent="0.25">
      <c r="A1793" s="98" t="s">
        <v>4270</v>
      </c>
      <c r="B1793" s="46">
        <v>7.8656650463985858E-2</v>
      </c>
      <c r="C1793" s="46">
        <v>0.2474591250552364</v>
      </c>
      <c r="D1793" s="46">
        <v>0.26911179849756961</v>
      </c>
      <c r="E1793" s="46">
        <v>7.1144498453380473E-2</v>
      </c>
      <c r="F1793" s="46">
        <v>2.8281042863455591E-2</v>
      </c>
      <c r="G1793" s="46">
        <v>0.26425099425541315</v>
      </c>
      <c r="H1793" s="46">
        <v>7.0702607158638978E-3</v>
      </c>
      <c r="I1793" s="46">
        <v>3.4025629695095004E-2</v>
      </c>
      <c r="J1793" s="46">
        <v>0.99999999999999989</v>
      </c>
      <c r="K1793" s="98">
        <v>2263</v>
      </c>
      <c r="L1793" s="98"/>
      <c r="M1793" s="98">
        <v>6.8000000000000005E-2</v>
      </c>
      <c r="N1793" s="98">
        <v>0.09</v>
      </c>
      <c r="O1793" s="46">
        <v>0.23</v>
      </c>
      <c r="P1793" s="46">
        <v>0.26600000000000001</v>
      </c>
      <c r="Q1793" s="46">
        <v>0.251</v>
      </c>
      <c r="R1793" s="46">
        <v>0.28799999999999998</v>
      </c>
      <c r="S1793" s="46">
        <v>6.0999999999999999E-2</v>
      </c>
      <c r="T1793" s="46">
        <v>8.2000000000000003E-2</v>
      </c>
      <c r="U1793" s="46">
        <v>2.1999999999999999E-2</v>
      </c>
      <c r="V1793" s="46">
        <v>3.5999999999999997E-2</v>
      </c>
      <c r="W1793" s="46">
        <v>0.246</v>
      </c>
      <c r="X1793" s="46">
        <v>0.28299999999999997</v>
      </c>
      <c r="Y1793" s="46">
        <v>4.0000000000000001E-3</v>
      </c>
      <c r="Z1793" s="46">
        <v>1.0999999999999999E-2</v>
      </c>
      <c r="AA1793" s="46">
        <v>2.7E-2</v>
      </c>
      <c r="AB1793" s="46">
        <v>4.2000000000000003E-2</v>
      </c>
      <c r="AC1793" s="46"/>
    </row>
    <row r="1794" spans="1:29" x14ac:dyDescent="0.25">
      <c r="A1794" s="98" t="s">
        <v>4271</v>
      </c>
      <c r="B1794" s="46">
        <v>0.25780495654972641</v>
      </c>
      <c r="C1794" s="46">
        <v>0.48052784036047635</v>
      </c>
      <c r="D1794" s="46">
        <v>0.1174766655938204</v>
      </c>
      <c r="E1794" s="46">
        <v>3.6691342130672676E-2</v>
      </c>
      <c r="F1794" s="46">
        <v>9.6556163501770192E-4</v>
      </c>
      <c r="G1794" s="46">
        <v>6.0186675249436758E-2</v>
      </c>
      <c r="H1794" s="46">
        <v>4.8278081750885099E-3</v>
      </c>
      <c r="I1794" s="46">
        <v>4.1519150305761185E-2</v>
      </c>
      <c r="J1794" s="46">
        <v>1</v>
      </c>
      <c r="K1794" s="98">
        <v>3107</v>
      </c>
      <c r="L1794" s="98"/>
      <c r="M1794" s="98">
        <v>0.24299999999999999</v>
      </c>
      <c r="N1794" s="98">
        <v>0.27300000000000002</v>
      </c>
      <c r="O1794" s="46">
        <v>0.46300000000000002</v>
      </c>
      <c r="P1794" s="46">
        <v>0.498</v>
      </c>
      <c r="Q1794" s="46">
        <v>0.107</v>
      </c>
      <c r="R1794" s="46">
        <v>0.129</v>
      </c>
      <c r="S1794" s="46">
        <v>3.1E-2</v>
      </c>
      <c r="T1794" s="46">
        <v>4.3999999999999997E-2</v>
      </c>
      <c r="U1794" s="46">
        <v>0</v>
      </c>
      <c r="V1794" s="46">
        <v>3.0000000000000001E-3</v>
      </c>
      <c r="W1794" s="46">
        <v>5.1999999999999998E-2</v>
      </c>
      <c r="X1794" s="46">
        <v>6.9000000000000006E-2</v>
      </c>
      <c r="Y1794" s="46">
        <v>3.0000000000000001E-3</v>
      </c>
      <c r="Z1794" s="46">
        <v>8.0000000000000002E-3</v>
      </c>
      <c r="AA1794" s="46">
        <v>3.5000000000000003E-2</v>
      </c>
      <c r="AB1794" s="46">
        <v>4.9000000000000002E-2</v>
      </c>
      <c r="AC1794" s="46"/>
    </row>
    <row r="1795" spans="1:29" x14ac:dyDescent="0.25">
      <c r="A1795" s="98" t="s">
        <v>4272</v>
      </c>
      <c r="B1795" s="46" t="s">
        <v>162</v>
      </c>
      <c r="C1795" s="46">
        <v>0.18553330608908869</v>
      </c>
      <c r="D1795" s="46">
        <v>0.22844299141806293</v>
      </c>
      <c r="E1795" s="46">
        <v>0.14875357580711074</v>
      </c>
      <c r="F1795" s="46">
        <v>1.3485901103391908E-2</v>
      </c>
      <c r="G1795" s="46">
        <v>0.38904781364936658</v>
      </c>
      <c r="H1795" s="46">
        <v>1.3077237433592154E-2</v>
      </c>
      <c r="I1795" s="46">
        <v>2.1659174499387004E-2</v>
      </c>
      <c r="J1795" s="46">
        <v>0.99999999999999989</v>
      </c>
      <c r="K1795" s="98">
        <v>2447</v>
      </c>
      <c r="L1795" s="98"/>
      <c r="M1795" s="98" t="s">
        <v>162</v>
      </c>
      <c r="N1795" s="98" t="s">
        <v>162</v>
      </c>
      <c r="O1795" s="46">
        <v>0.17100000000000001</v>
      </c>
      <c r="P1795" s="46">
        <v>0.20100000000000001</v>
      </c>
      <c r="Q1795" s="46">
        <v>0.21199999999999999</v>
      </c>
      <c r="R1795" s="46">
        <v>0.245</v>
      </c>
      <c r="S1795" s="46">
        <v>0.13500000000000001</v>
      </c>
      <c r="T1795" s="46">
        <v>0.16300000000000001</v>
      </c>
      <c r="U1795" s="46">
        <v>0.01</v>
      </c>
      <c r="V1795" s="46">
        <v>1.9E-2</v>
      </c>
      <c r="W1795" s="46">
        <v>0.37</v>
      </c>
      <c r="X1795" s="46">
        <v>0.40899999999999997</v>
      </c>
      <c r="Y1795" s="46">
        <v>8.9999999999999993E-3</v>
      </c>
      <c r="Z1795" s="46">
        <v>1.7999999999999999E-2</v>
      </c>
      <c r="AA1795" s="46">
        <v>1.7000000000000001E-2</v>
      </c>
      <c r="AB1795" s="46">
        <v>2.8000000000000001E-2</v>
      </c>
      <c r="AC1795" s="46"/>
    </row>
    <row r="1796" spans="1:29" x14ac:dyDescent="0.25">
      <c r="A1796" s="98" t="s">
        <v>4273</v>
      </c>
      <c r="B1796" s="46" t="s">
        <v>162</v>
      </c>
      <c r="C1796" s="46">
        <v>0.44264943457189015</v>
      </c>
      <c r="D1796" s="46">
        <v>0.3667205169628433</v>
      </c>
      <c r="E1796" s="46">
        <v>6.1389337641357025E-2</v>
      </c>
      <c r="F1796" s="46">
        <v>6.462035541195477E-3</v>
      </c>
      <c r="G1796" s="46">
        <v>3.0694668820678513E-2</v>
      </c>
      <c r="H1796" s="46">
        <v>4.8465266558966073E-3</v>
      </c>
      <c r="I1796" s="46">
        <v>8.723747980613894E-2</v>
      </c>
      <c r="J1796" s="46">
        <v>1</v>
      </c>
      <c r="K1796" s="98">
        <v>619</v>
      </c>
      <c r="L1796" s="98"/>
      <c r="M1796" s="98" t="s">
        <v>162</v>
      </c>
      <c r="N1796" s="98" t="s">
        <v>162</v>
      </c>
      <c r="O1796" s="46">
        <v>0.40400000000000003</v>
      </c>
      <c r="P1796" s="46">
        <v>0.48199999999999998</v>
      </c>
      <c r="Q1796" s="46">
        <v>0.33</v>
      </c>
      <c r="R1796" s="46">
        <v>0.40500000000000003</v>
      </c>
      <c r="S1796" s="46">
        <v>4.4999999999999998E-2</v>
      </c>
      <c r="T1796" s="46">
        <v>8.3000000000000004E-2</v>
      </c>
      <c r="U1796" s="46">
        <v>3.0000000000000001E-3</v>
      </c>
      <c r="V1796" s="46">
        <v>1.6E-2</v>
      </c>
      <c r="W1796" s="46">
        <v>0.02</v>
      </c>
      <c r="X1796" s="46">
        <v>4.7E-2</v>
      </c>
      <c r="Y1796" s="46">
        <v>2E-3</v>
      </c>
      <c r="Z1796" s="46">
        <v>1.4E-2</v>
      </c>
      <c r="AA1796" s="46">
        <v>6.7000000000000004E-2</v>
      </c>
      <c r="AB1796" s="46">
        <v>0.112</v>
      </c>
      <c r="AC1796" s="46"/>
    </row>
    <row r="1797" spans="1:29" x14ac:dyDescent="0.25">
      <c r="A1797" s="98" t="s">
        <v>4274</v>
      </c>
      <c r="B1797" s="46" t="s">
        <v>162</v>
      </c>
      <c r="C1797" s="46">
        <v>0.14823261117445838</v>
      </c>
      <c r="D1797" s="46">
        <v>0.32497149372862028</v>
      </c>
      <c r="E1797" s="46">
        <v>0.16533637400228049</v>
      </c>
      <c r="F1797" s="46">
        <v>1.3683010262257697E-2</v>
      </c>
      <c r="G1797" s="46">
        <v>0.2839224629418472</v>
      </c>
      <c r="H1797" s="46">
        <v>4.5610034207525657E-3</v>
      </c>
      <c r="I1797" s="46">
        <v>5.9293044469783354E-2</v>
      </c>
      <c r="J1797" s="46">
        <v>1</v>
      </c>
      <c r="K1797" s="98">
        <v>877</v>
      </c>
      <c r="L1797" s="98"/>
      <c r="M1797" s="98" t="s">
        <v>162</v>
      </c>
      <c r="N1797" s="98" t="s">
        <v>162</v>
      </c>
      <c r="O1797" s="46">
        <v>0.126</v>
      </c>
      <c r="P1797" s="46">
        <v>0.17299999999999999</v>
      </c>
      <c r="Q1797" s="46">
        <v>0.29499999999999998</v>
      </c>
      <c r="R1797" s="46">
        <v>0.35699999999999998</v>
      </c>
      <c r="S1797" s="46">
        <v>0.14199999999999999</v>
      </c>
      <c r="T1797" s="46">
        <v>0.191</v>
      </c>
      <c r="U1797" s="46">
        <v>8.0000000000000002E-3</v>
      </c>
      <c r="V1797" s="46">
        <v>2.4E-2</v>
      </c>
      <c r="W1797" s="46">
        <v>0.255</v>
      </c>
      <c r="X1797" s="46">
        <v>0.315</v>
      </c>
      <c r="Y1797" s="46">
        <v>2E-3</v>
      </c>
      <c r="Z1797" s="46">
        <v>1.2E-2</v>
      </c>
      <c r="AA1797" s="46">
        <v>4.5999999999999999E-2</v>
      </c>
      <c r="AB1797" s="46">
        <v>7.6999999999999999E-2</v>
      </c>
      <c r="AC1797" s="46"/>
    </row>
    <row r="1798" spans="1:29" x14ac:dyDescent="0.25">
      <c r="A1798" s="98" t="s">
        <v>4275</v>
      </c>
      <c r="B1798" s="46" t="s">
        <v>162</v>
      </c>
      <c r="C1798" s="46">
        <v>0.35501355013550134</v>
      </c>
      <c r="D1798" s="46">
        <v>0.22222222222222221</v>
      </c>
      <c r="E1798" s="46">
        <v>5.1490514905149054E-2</v>
      </c>
      <c r="F1798" s="46">
        <v>0.11924119241192412</v>
      </c>
      <c r="G1798" s="46">
        <v>0.20054200542005421</v>
      </c>
      <c r="H1798" s="46">
        <v>1.3550135501355014E-2</v>
      </c>
      <c r="I1798" s="46">
        <v>3.7940379403794036E-2</v>
      </c>
      <c r="J1798" s="46">
        <v>0.99999999999999978</v>
      </c>
      <c r="K1798" s="98">
        <v>369</v>
      </c>
      <c r="L1798" s="98"/>
      <c r="M1798" s="98" t="s">
        <v>162</v>
      </c>
      <c r="N1798" s="98" t="s">
        <v>162</v>
      </c>
      <c r="O1798" s="46">
        <v>0.308</v>
      </c>
      <c r="P1798" s="46">
        <v>0.40500000000000003</v>
      </c>
      <c r="Q1798" s="46">
        <v>0.183</v>
      </c>
      <c r="R1798" s="46">
        <v>0.26700000000000002</v>
      </c>
      <c r="S1798" s="46">
        <v>3.3000000000000002E-2</v>
      </c>
      <c r="T1798" s="46">
        <v>7.9000000000000001E-2</v>
      </c>
      <c r="U1798" s="46">
        <v>0.09</v>
      </c>
      <c r="V1798" s="46">
        <v>0.156</v>
      </c>
      <c r="W1798" s="46">
        <v>0.16300000000000001</v>
      </c>
      <c r="X1798" s="46">
        <v>0.24399999999999999</v>
      </c>
      <c r="Y1798" s="46">
        <v>6.0000000000000001E-3</v>
      </c>
      <c r="Z1798" s="46">
        <v>3.1E-2</v>
      </c>
      <c r="AA1798" s="46">
        <v>2.3E-2</v>
      </c>
      <c r="AB1798" s="46">
        <v>6.3E-2</v>
      </c>
      <c r="AC1798" s="46"/>
    </row>
    <row r="1799" spans="1:29" x14ac:dyDescent="0.25">
      <c r="A1799" s="98" t="s">
        <v>4276</v>
      </c>
      <c r="B1799" s="46" t="s">
        <v>162</v>
      </c>
      <c r="C1799" s="46">
        <v>0.11033274956217162</v>
      </c>
      <c r="D1799" s="46">
        <v>0.22942206654991243</v>
      </c>
      <c r="E1799" s="46">
        <v>0.13660245183887915</v>
      </c>
      <c r="F1799" s="46">
        <v>1.2259194395796848E-2</v>
      </c>
      <c r="G1799" s="46">
        <v>0.46935201401050786</v>
      </c>
      <c r="H1799" s="46">
        <v>1.4010507880910683E-2</v>
      </c>
      <c r="I1799" s="46">
        <v>2.8021015761821366E-2</v>
      </c>
      <c r="J1799" s="46">
        <v>0.99999999999999989</v>
      </c>
      <c r="K1799" s="98">
        <v>571</v>
      </c>
      <c r="L1799" s="98"/>
      <c r="M1799" s="98" t="s">
        <v>162</v>
      </c>
      <c r="N1799" s="98" t="s">
        <v>162</v>
      </c>
      <c r="O1799" s="46">
        <v>8.6999999999999994E-2</v>
      </c>
      <c r="P1799" s="46">
        <v>0.13900000000000001</v>
      </c>
      <c r="Q1799" s="46">
        <v>0.19700000000000001</v>
      </c>
      <c r="R1799" s="46">
        <v>0.26600000000000001</v>
      </c>
      <c r="S1799" s="46">
        <v>0.111</v>
      </c>
      <c r="T1799" s="46">
        <v>0.16700000000000001</v>
      </c>
      <c r="U1799" s="46">
        <v>6.0000000000000001E-3</v>
      </c>
      <c r="V1799" s="46">
        <v>2.5000000000000001E-2</v>
      </c>
      <c r="W1799" s="46">
        <v>0.42899999999999999</v>
      </c>
      <c r="X1799" s="46">
        <v>0.51</v>
      </c>
      <c r="Y1799" s="46">
        <v>7.0000000000000001E-3</v>
      </c>
      <c r="Z1799" s="46">
        <v>2.7E-2</v>
      </c>
      <c r="AA1799" s="46">
        <v>1.7000000000000001E-2</v>
      </c>
      <c r="AB1799" s="46">
        <v>4.4999999999999998E-2</v>
      </c>
      <c r="AC1799" s="46"/>
    </row>
    <row r="1800" spans="1:29" x14ac:dyDescent="0.25">
      <c r="A1800" s="98" t="s">
        <v>4277</v>
      </c>
      <c r="B1800" s="46" t="s">
        <v>162</v>
      </c>
      <c r="C1800" s="46">
        <v>0.30230708035003978</v>
      </c>
      <c r="D1800" s="46">
        <v>0.44669848846459825</v>
      </c>
      <c r="E1800" s="46">
        <v>9.466984884645982E-2</v>
      </c>
      <c r="F1800" s="46">
        <v>5.9665871121718375E-3</v>
      </c>
      <c r="G1800" s="46">
        <v>8.7112171837708835E-2</v>
      </c>
      <c r="H1800" s="46">
        <v>4.3754972155926808E-3</v>
      </c>
      <c r="I1800" s="46">
        <v>5.88703261734288E-2</v>
      </c>
      <c r="J1800" s="46">
        <v>0.99999999999999989</v>
      </c>
      <c r="K1800" s="98">
        <v>2514</v>
      </c>
      <c r="L1800" s="98"/>
      <c r="M1800" s="98" t="s">
        <v>162</v>
      </c>
      <c r="N1800" s="98" t="s">
        <v>162</v>
      </c>
      <c r="O1800" s="46">
        <v>0.28499999999999998</v>
      </c>
      <c r="P1800" s="46">
        <v>0.32100000000000001</v>
      </c>
      <c r="Q1800" s="46">
        <v>0.42699999999999999</v>
      </c>
      <c r="R1800" s="46">
        <v>0.46600000000000003</v>
      </c>
      <c r="S1800" s="46">
        <v>8.4000000000000005E-2</v>
      </c>
      <c r="T1800" s="46">
        <v>0.107</v>
      </c>
      <c r="U1800" s="46">
        <v>4.0000000000000001E-3</v>
      </c>
      <c r="V1800" s="46">
        <v>0.01</v>
      </c>
      <c r="W1800" s="46">
        <v>7.6999999999999999E-2</v>
      </c>
      <c r="X1800" s="46">
        <v>9.9000000000000005E-2</v>
      </c>
      <c r="Y1800" s="46">
        <v>2E-3</v>
      </c>
      <c r="Z1800" s="46">
        <v>8.0000000000000002E-3</v>
      </c>
      <c r="AA1800" s="46">
        <v>0.05</v>
      </c>
      <c r="AB1800" s="46">
        <v>6.9000000000000006E-2</v>
      </c>
      <c r="AC1800" s="46"/>
    </row>
    <row r="1801" spans="1:29" x14ac:dyDescent="0.25">
      <c r="A1801" s="98" t="s">
        <v>4278</v>
      </c>
      <c r="B1801" s="46" t="s">
        <v>162</v>
      </c>
      <c r="C1801" s="46">
        <v>0.44624746450304259</v>
      </c>
      <c r="D1801" s="46">
        <v>0.33062880324543609</v>
      </c>
      <c r="E1801" s="46">
        <v>6.8965517241379309E-2</v>
      </c>
      <c r="F1801" s="46">
        <v>8.1135902636916835E-3</v>
      </c>
      <c r="G1801" s="46">
        <v>8.3164300202839755E-2</v>
      </c>
      <c r="H1801" s="46">
        <v>1.2170385395537525E-2</v>
      </c>
      <c r="I1801" s="46">
        <v>5.0709939148073022E-2</v>
      </c>
      <c r="J1801" s="46">
        <v>0.99999999999999978</v>
      </c>
      <c r="K1801" s="98">
        <v>493</v>
      </c>
      <c r="L1801" s="98"/>
      <c r="M1801" s="98" t="s">
        <v>162</v>
      </c>
      <c r="N1801" s="98" t="s">
        <v>162</v>
      </c>
      <c r="O1801" s="46">
        <v>0.40300000000000002</v>
      </c>
      <c r="P1801" s="46">
        <v>0.49</v>
      </c>
      <c r="Q1801" s="46">
        <v>0.29099999999999998</v>
      </c>
      <c r="R1801" s="46">
        <v>0.373</v>
      </c>
      <c r="S1801" s="46">
        <v>0.05</v>
      </c>
      <c r="T1801" s="46">
        <v>9.5000000000000001E-2</v>
      </c>
      <c r="U1801" s="46">
        <v>3.0000000000000001E-3</v>
      </c>
      <c r="V1801" s="46">
        <v>2.1000000000000001E-2</v>
      </c>
      <c r="W1801" s="46">
        <v>6.2E-2</v>
      </c>
      <c r="X1801" s="46">
        <v>0.111</v>
      </c>
      <c r="Y1801" s="46">
        <v>6.0000000000000001E-3</v>
      </c>
      <c r="Z1801" s="46">
        <v>2.5999999999999999E-2</v>
      </c>
      <c r="AA1801" s="46">
        <v>3.5000000000000003E-2</v>
      </c>
      <c r="AB1801" s="46">
        <v>7.3999999999999996E-2</v>
      </c>
      <c r="AC1801" s="46"/>
    </row>
    <row r="1802" spans="1:29" x14ac:dyDescent="0.25">
      <c r="A1802" s="98" t="s">
        <v>4279</v>
      </c>
      <c r="B1802" s="46">
        <v>4.9546827794561932E-2</v>
      </c>
      <c r="C1802" s="46">
        <v>0.26525679758308157</v>
      </c>
      <c r="D1802" s="46">
        <v>0.27668680765357501</v>
      </c>
      <c r="E1802" s="46">
        <v>0.11404833836858005</v>
      </c>
      <c r="F1802" s="46">
        <v>1.717019133937563E-2</v>
      </c>
      <c r="G1802" s="46">
        <v>0.22542799597180263</v>
      </c>
      <c r="H1802" s="46">
        <v>8.2578046324269898E-3</v>
      </c>
      <c r="I1802" s="46">
        <v>4.3605236656596172E-2</v>
      </c>
      <c r="J1802" s="46">
        <v>1</v>
      </c>
      <c r="K1802" s="98">
        <v>19860</v>
      </c>
      <c r="L1802" s="98"/>
      <c r="M1802" s="98">
        <v>4.7E-2</v>
      </c>
      <c r="N1802" s="98">
        <v>5.2999999999999999E-2</v>
      </c>
      <c r="O1802" s="46">
        <v>0.25900000000000001</v>
      </c>
      <c r="P1802" s="46">
        <v>0.27100000000000002</v>
      </c>
      <c r="Q1802" s="46">
        <v>0.27100000000000002</v>
      </c>
      <c r="R1802" s="46">
        <v>0.28299999999999997</v>
      </c>
      <c r="S1802" s="46">
        <v>0.11</v>
      </c>
      <c r="T1802" s="46">
        <v>0.11899999999999999</v>
      </c>
      <c r="U1802" s="46">
        <v>1.4999999999999999E-2</v>
      </c>
      <c r="V1802" s="46">
        <v>1.9E-2</v>
      </c>
      <c r="W1802" s="46">
        <v>0.22</v>
      </c>
      <c r="X1802" s="46">
        <v>0.23100000000000001</v>
      </c>
      <c r="Y1802" s="46">
        <v>7.0000000000000001E-3</v>
      </c>
      <c r="Z1802" s="46">
        <v>0.01</v>
      </c>
      <c r="AA1802" s="46">
        <v>4.1000000000000002E-2</v>
      </c>
      <c r="AB1802" s="46">
        <v>4.7E-2</v>
      </c>
      <c r="AC1802" s="46"/>
    </row>
    <row r="1803" spans="1:29" x14ac:dyDescent="0.25">
      <c r="A1803" s="98" t="s">
        <v>4280</v>
      </c>
      <c r="B1803" s="46" t="s">
        <v>162</v>
      </c>
      <c r="C1803" s="46">
        <v>0.16222222222222221</v>
      </c>
      <c r="D1803" s="46">
        <v>0.3288888888888889</v>
      </c>
      <c r="E1803" s="46">
        <v>0.23333333333333334</v>
      </c>
      <c r="F1803" s="46">
        <v>1.7777777777777778E-2</v>
      </c>
      <c r="G1803" s="46">
        <v>0.22</v>
      </c>
      <c r="H1803" s="46">
        <v>1.3333333333333334E-2</v>
      </c>
      <c r="I1803" s="46">
        <v>2.4444444444444446E-2</v>
      </c>
      <c r="J1803" s="46">
        <v>1</v>
      </c>
      <c r="K1803" s="98">
        <v>450</v>
      </c>
      <c r="L1803" s="98"/>
      <c r="M1803" s="98" t="s">
        <v>162</v>
      </c>
      <c r="N1803" s="98" t="s">
        <v>162</v>
      </c>
      <c r="O1803" s="46">
        <v>0.13100000000000001</v>
      </c>
      <c r="P1803" s="46">
        <v>0.19900000000000001</v>
      </c>
      <c r="Q1803" s="46">
        <v>0.28699999999999998</v>
      </c>
      <c r="R1803" s="46">
        <v>0.374</v>
      </c>
      <c r="S1803" s="46">
        <v>0.19700000000000001</v>
      </c>
      <c r="T1803" s="46">
        <v>0.27500000000000002</v>
      </c>
      <c r="U1803" s="46">
        <v>8.9999999999999993E-3</v>
      </c>
      <c r="V1803" s="46">
        <v>3.5000000000000003E-2</v>
      </c>
      <c r="W1803" s="46">
        <v>0.184</v>
      </c>
      <c r="X1803" s="46">
        <v>0.26100000000000001</v>
      </c>
      <c r="Y1803" s="46">
        <v>6.0000000000000001E-3</v>
      </c>
      <c r="Z1803" s="46">
        <v>2.9000000000000001E-2</v>
      </c>
      <c r="AA1803" s="46">
        <v>1.4E-2</v>
      </c>
      <c r="AB1803" s="46">
        <v>4.2999999999999997E-2</v>
      </c>
      <c r="AC1803" s="46"/>
    </row>
    <row r="1804" spans="1:29" x14ac:dyDescent="0.25">
      <c r="A1804" s="98" t="s">
        <v>4281</v>
      </c>
      <c r="B1804" s="46" t="s">
        <v>162</v>
      </c>
      <c r="C1804" s="46">
        <v>0.39538461538461539</v>
      </c>
      <c r="D1804" s="46">
        <v>0.25846153846153846</v>
      </c>
      <c r="E1804" s="46">
        <v>0.13538461538461538</v>
      </c>
      <c r="F1804" s="46">
        <v>1.5384615384615385E-2</v>
      </c>
      <c r="G1804" s="46">
        <v>0.18153846153846154</v>
      </c>
      <c r="H1804" s="46">
        <v>1.5384615384615385E-3</v>
      </c>
      <c r="I1804" s="46">
        <v>1.2307692307692308E-2</v>
      </c>
      <c r="J1804" s="46">
        <v>0.99999999999999989</v>
      </c>
      <c r="K1804" s="98">
        <v>650</v>
      </c>
      <c r="L1804" s="98"/>
      <c r="M1804" s="98" t="s">
        <v>162</v>
      </c>
      <c r="N1804" s="98" t="s">
        <v>162</v>
      </c>
      <c r="O1804" s="46">
        <v>0.35899999999999999</v>
      </c>
      <c r="P1804" s="46">
        <v>0.433</v>
      </c>
      <c r="Q1804" s="46">
        <v>0.22600000000000001</v>
      </c>
      <c r="R1804" s="46">
        <v>0.29299999999999998</v>
      </c>
      <c r="S1804" s="46">
        <v>0.111</v>
      </c>
      <c r="T1804" s="46">
        <v>0.16400000000000001</v>
      </c>
      <c r="U1804" s="46">
        <v>8.0000000000000002E-3</v>
      </c>
      <c r="V1804" s="46">
        <v>2.8000000000000001E-2</v>
      </c>
      <c r="W1804" s="46">
        <v>0.154</v>
      </c>
      <c r="X1804" s="46">
        <v>0.21299999999999999</v>
      </c>
      <c r="Y1804" s="46">
        <v>0</v>
      </c>
      <c r="Z1804" s="46">
        <v>8.9999999999999993E-3</v>
      </c>
      <c r="AA1804" s="46">
        <v>6.0000000000000001E-3</v>
      </c>
      <c r="AB1804" s="46">
        <v>2.4E-2</v>
      </c>
      <c r="AC1804" s="46"/>
    </row>
    <row r="1805" spans="1:29" x14ac:dyDescent="0.25">
      <c r="A1805" s="98" t="s">
        <v>4282</v>
      </c>
      <c r="B1805" s="46" t="s">
        <v>162</v>
      </c>
      <c r="C1805" s="46">
        <v>0.13082706766917293</v>
      </c>
      <c r="D1805" s="46">
        <v>0.18947368421052632</v>
      </c>
      <c r="E1805" s="46">
        <v>8.7218045112781958E-2</v>
      </c>
      <c r="F1805" s="46">
        <v>7.5187969924812026E-3</v>
      </c>
      <c r="G1805" s="46">
        <v>0.55488721804511276</v>
      </c>
      <c r="H1805" s="46">
        <v>1.0526315789473684E-2</v>
      </c>
      <c r="I1805" s="46">
        <v>1.9548872180451128E-2</v>
      </c>
      <c r="J1805" s="46">
        <v>1</v>
      </c>
      <c r="K1805" s="98">
        <v>665</v>
      </c>
      <c r="L1805" s="98"/>
      <c r="M1805" s="98" t="s">
        <v>162</v>
      </c>
      <c r="N1805" s="98" t="s">
        <v>162</v>
      </c>
      <c r="O1805" s="46">
        <v>0.107</v>
      </c>
      <c r="P1805" s="46">
        <v>0.159</v>
      </c>
      <c r="Q1805" s="46">
        <v>0.16200000000000001</v>
      </c>
      <c r="R1805" s="46">
        <v>0.221</v>
      </c>
      <c r="S1805" s="46">
        <v>6.8000000000000005E-2</v>
      </c>
      <c r="T1805" s="46">
        <v>0.111</v>
      </c>
      <c r="U1805" s="46">
        <v>3.0000000000000001E-3</v>
      </c>
      <c r="V1805" s="46">
        <v>1.7000000000000001E-2</v>
      </c>
      <c r="W1805" s="46">
        <v>0.51700000000000002</v>
      </c>
      <c r="X1805" s="46">
        <v>0.59199999999999997</v>
      </c>
      <c r="Y1805" s="46">
        <v>5.0000000000000001E-3</v>
      </c>
      <c r="Z1805" s="46">
        <v>2.1999999999999999E-2</v>
      </c>
      <c r="AA1805" s="46">
        <v>1.0999999999999999E-2</v>
      </c>
      <c r="AB1805" s="46">
        <v>3.3000000000000002E-2</v>
      </c>
      <c r="AC1805" s="46"/>
    </row>
    <row r="1806" spans="1:29" x14ac:dyDescent="0.25">
      <c r="A1806" s="98" t="s">
        <v>4283</v>
      </c>
      <c r="B1806" s="46">
        <v>0.41137566137566139</v>
      </c>
      <c r="C1806" s="46">
        <v>1.3227513227513227E-3</v>
      </c>
      <c r="D1806" s="46">
        <v>0.36904761904761907</v>
      </c>
      <c r="E1806" s="46">
        <v>0.17636684303350969</v>
      </c>
      <c r="F1806" s="46">
        <v>1.7636684303350969E-3</v>
      </c>
      <c r="G1806" s="46">
        <v>9.700176366843033E-3</v>
      </c>
      <c r="H1806" s="46" t="s">
        <v>162</v>
      </c>
      <c r="I1806" s="46">
        <v>3.0423280423280422E-2</v>
      </c>
      <c r="J1806" s="46">
        <v>1</v>
      </c>
      <c r="K1806" s="98">
        <v>2268</v>
      </c>
      <c r="L1806" s="98"/>
      <c r="M1806" s="98">
        <v>0.39100000000000001</v>
      </c>
      <c r="N1806" s="98">
        <v>0.432</v>
      </c>
      <c r="O1806" s="46">
        <v>0</v>
      </c>
      <c r="P1806" s="46">
        <v>4.0000000000000001E-3</v>
      </c>
      <c r="Q1806" s="46">
        <v>0.34899999999999998</v>
      </c>
      <c r="R1806" s="46">
        <v>0.38900000000000001</v>
      </c>
      <c r="S1806" s="46">
        <v>0.161</v>
      </c>
      <c r="T1806" s="46">
        <v>0.193</v>
      </c>
      <c r="U1806" s="46">
        <v>1E-3</v>
      </c>
      <c r="V1806" s="46">
        <v>5.0000000000000001E-3</v>
      </c>
      <c r="W1806" s="46">
        <v>6.0000000000000001E-3</v>
      </c>
      <c r="X1806" s="46">
        <v>1.4999999999999999E-2</v>
      </c>
      <c r="Y1806" s="46" t="s">
        <v>162</v>
      </c>
      <c r="Z1806" s="46" t="s">
        <v>162</v>
      </c>
      <c r="AA1806" s="46">
        <v>2.4E-2</v>
      </c>
      <c r="AB1806" s="46">
        <v>3.7999999999999999E-2</v>
      </c>
      <c r="AC1806" s="46"/>
    </row>
    <row r="1807" spans="1:29" x14ac:dyDescent="0.25">
      <c r="A1807" s="98" t="s">
        <v>4284</v>
      </c>
      <c r="B1807" s="46">
        <v>0.11822258459029759</v>
      </c>
      <c r="C1807" s="46">
        <v>0.31267835303709746</v>
      </c>
      <c r="D1807" s="46">
        <v>0.22013860578883002</v>
      </c>
      <c r="E1807" s="46">
        <v>7.9494496534855283E-2</v>
      </c>
      <c r="F1807" s="46">
        <v>3.4243783122706886E-2</v>
      </c>
      <c r="G1807" s="46">
        <v>0.21932327761924175</v>
      </c>
      <c r="H1807" s="46">
        <v>2.8536485935589076E-3</v>
      </c>
      <c r="I1807" s="46">
        <v>1.3045250713412148E-2</v>
      </c>
      <c r="J1807" s="46">
        <v>1</v>
      </c>
      <c r="K1807" s="98">
        <v>2453</v>
      </c>
      <c r="L1807" s="98"/>
      <c r="M1807" s="98">
        <v>0.106</v>
      </c>
      <c r="N1807" s="98">
        <v>0.13200000000000001</v>
      </c>
      <c r="O1807" s="46">
        <v>0.29499999999999998</v>
      </c>
      <c r="P1807" s="46">
        <v>0.33100000000000002</v>
      </c>
      <c r="Q1807" s="46">
        <v>0.20399999999999999</v>
      </c>
      <c r="R1807" s="46">
        <v>0.23699999999999999</v>
      </c>
      <c r="S1807" s="46">
        <v>6.9000000000000006E-2</v>
      </c>
      <c r="T1807" s="46">
        <v>9.0999999999999998E-2</v>
      </c>
      <c r="U1807" s="46">
        <v>2.8000000000000001E-2</v>
      </c>
      <c r="V1807" s="46">
        <v>4.2000000000000003E-2</v>
      </c>
      <c r="W1807" s="46">
        <v>0.20300000000000001</v>
      </c>
      <c r="X1807" s="46">
        <v>0.23599999999999999</v>
      </c>
      <c r="Y1807" s="46">
        <v>1E-3</v>
      </c>
      <c r="Z1807" s="46">
        <v>6.0000000000000001E-3</v>
      </c>
      <c r="AA1807" s="46">
        <v>8.9999999999999993E-3</v>
      </c>
      <c r="AB1807" s="46">
        <v>1.7999999999999999E-2</v>
      </c>
      <c r="AC1807" s="46"/>
    </row>
    <row r="1808" spans="1:29" x14ac:dyDescent="0.25">
      <c r="A1808" s="98" t="s">
        <v>4285</v>
      </c>
      <c r="B1808" s="46">
        <v>0.30415913200723327</v>
      </c>
      <c r="C1808" s="46">
        <v>0.5656419529837251</v>
      </c>
      <c r="D1808" s="46">
        <v>5.4611211573236888E-2</v>
      </c>
      <c r="E1808" s="46">
        <v>2.0976491862567812E-2</v>
      </c>
      <c r="F1808" s="46" t="s">
        <v>162</v>
      </c>
      <c r="G1808" s="46">
        <v>4.3037974683544304E-2</v>
      </c>
      <c r="H1808" s="46">
        <v>2.5316455696202532E-3</v>
      </c>
      <c r="I1808" s="46">
        <v>9.0415913200723331E-3</v>
      </c>
      <c r="J1808" s="46">
        <v>0.99999999999999989</v>
      </c>
      <c r="K1808" s="98">
        <v>2765</v>
      </c>
      <c r="L1808" s="98"/>
      <c r="M1808" s="98">
        <v>0.28699999999999998</v>
      </c>
      <c r="N1808" s="98">
        <v>0.32200000000000001</v>
      </c>
      <c r="O1808" s="46">
        <v>0.54700000000000004</v>
      </c>
      <c r="P1808" s="46">
        <v>0.58399999999999996</v>
      </c>
      <c r="Q1808" s="46">
        <v>4.7E-2</v>
      </c>
      <c r="R1808" s="46">
        <v>6.4000000000000001E-2</v>
      </c>
      <c r="S1808" s="46">
        <v>1.6E-2</v>
      </c>
      <c r="T1808" s="46">
        <v>2.7E-2</v>
      </c>
      <c r="U1808" s="46" t="s">
        <v>162</v>
      </c>
      <c r="V1808" s="46" t="s">
        <v>162</v>
      </c>
      <c r="W1808" s="46">
        <v>3.5999999999999997E-2</v>
      </c>
      <c r="X1808" s="46">
        <v>5.0999999999999997E-2</v>
      </c>
      <c r="Y1808" s="46">
        <v>1E-3</v>
      </c>
      <c r="Z1808" s="46">
        <v>5.0000000000000001E-3</v>
      </c>
      <c r="AA1808" s="46">
        <v>6.0000000000000001E-3</v>
      </c>
      <c r="AB1808" s="46">
        <v>1.2999999999999999E-2</v>
      </c>
      <c r="AC1808" s="46"/>
    </row>
    <row r="1809" spans="1:29" x14ac:dyDescent="0.25">
      <c r="A1809" s="98" t="s">
        <v>4286</v>
      </c>
      <c r="B1809" s="46" t="s">
        <v>162</v>
      </c>
      <c r="C1809" s="46">
        <v>0.33219814241486068</v>
      </c>
      <c r="D1809" s="46">
        <v>0.1978328173374613</v>
      </c>
      <c r="E1809" s="46">
        <v>0.10681114551083591</v>
      </c>
      <c r="F1809" s="46">
        <v>1.3312693498452013E-2</v>
      </c>
      <c r="G1809" s="46">
        <v>0.3352941176470588</v>
      </c>
      <c r="H1809" s="46" t="s">
        <v>162</v>
      </c>
      <c r="I1809" s="46">
        <v>1.455108359133127E-2</v>
      </c>
      <c r="J1809" s="46">
        <v>0.99999999999999989</v>
      </c>
      <c r="K1809" s="98">
        <v>3230</v>
      </c>
      <c r="L1809" s="98"/>
      <c r="M1809" s="98" t="s">
        <v>162</v>
      </c>
      <c r="N1809" s="98" t="s">
        <v>162</v>
      </c>
      <c r="O1809" s="46">
        <v>0.316</v>
      </c>
      <c r="P1809" s="46">
        <v>0.34899999999999998</v>
      </c>
      <c r="Q1809" s="46">
        <v>0.184</v>
      </c>
      <c r="R1809" s="46">
        <v>0.21199999999999999</v>
      </c>
      <c r="S1809" s="46">
        <v>9.7000000000000003E-2</v>
      </c>
      <c r="T1809" s="46">
        <v>0.11799999999999999</v>
      </c>
      <c r="U1809" s="46">
        <v>0.01</v>
      </c>
      <c r="V1809" s="46">
        <v>1.7999999999999999E-2</v>
      </c>
      <c r="W1809" s="46">
        <v>0.31900000000000001</v>
      </c>
      <c r="X1809" s="46">
        <v>0.35199999999999998</v>
      </c>
      <c r="Y1809" s="46" t="s">
        <v>162</v>
      </c>
      <c r="Z1809" s="46" t="s">
        <v>162</v>
      </c>
      <c r="AA1809" s="46">
        <v>1.0999999999999999E-2</v>
      </c>
      <c r="AB1809" s="46">
        <v>1.9E-2</v>
      </c>
      <c r="AC1809" s="46"/>
    </row>
    <row r="1810" spans="1:29" x14ac:dyDescent="0.25">
      <c r="A1810" s="98" t="s">
        <v>4287</v>
      </c>
      <c r="B1810" s="46" t="s">
        <v>162</v>
      </c>
      <c r="C1810" s="46">
        <v>0.59243697478991597</v>
      </c>
      <c r="D1810" s="46">
        <v>0.26330532212885155</v>
      </c>
      <c r="E1810" s="46">
        <v>6.3025210084033612E-2</v>
      </c>
      <c r="F1810" s="46">
        <v>2.8011204481792717E-3</v>
      </c>
      <c r="G1810" s="46">
        <v>1.8207282913165267E-2</v>
      </c>
      <c r="H1810" s="46" t="s">
        <v>162</v>
      </c>
      <c r="I1810" s="46">
        <v>6.0224089635854343E-2</v>
      </c>
      <c r="J1810" s="46">
        <v>1</v>
      </c>
      <c r="K1810" s="98">
        <v>714</v>
      </c>
      <c r="L1810" s="98"/>
      <c r="M1810" s="98" t="s">
        <v>162</v>
      </c>
      <c r="N1810" s="98" t="s">
        <v>162</v>
      </c>
      <c r="O1810" s="46">
        <v>0.55600000000000005</v>
      </c>
      <c r="P1810" s="46">
        <v>0.628</v>
      </c>
      <c r="Q1810" s="46">
        <v>0.23200000000000001</v>
      </c>
      <c r="R1810" s="46">
        <v>0.29699999999999999</v>
      </c>
      <c r="S1810" s="46">
        <v>4.7E-2</v>
      </c>
      <c r="T1810" s="46">
        <v>8.3000000000000004E-2</v>
      </c>
      <c r="U1810" s="46">
        <v>1E-3</v>
      </c>
      <c r="V1810" s="46">
        <v>0.01</v>
      </c>
      <c r="W1810" s="46">
        <v>1.0999999999999999E-2</v>
      </c>
      <c r="X1810" s="46">
        <v>3.1E-2</v>
      </c>
      <c r="Y1810" s="46" t="s">
        <v>162</v>
      </c>
      <c r="Z1810" s="46" t="s">
        <v>162</v>
      </c>
      <c r="AA1810" s="46">
        <v>4.4999999999999998E-2</v>
      </c>
      <c r="AB1810" s="46">
        <v>0.08</v>
      </c>
      <c r="AC1810" s="46"/>
    </row>
    <row r="1811" spans="1:29" x14ac:dyDescent="0.25">
      <c r="A1811" s="98" t="s">
        <v>4288</v>
      </c>
      <c r="B1811" s="46" t="s">
        <v>162</v>
      </c>
      <c r="C1811" s="46">
        <v>0.2454160789844852</v>
      </c>
      <c r="D1811" s="46">
        <v>0.37376586741889983</v>
      </c>
      <c r="E1811" s="46">
        <v>0.11847672778561354</v>
      </c>
      <c r="F1811" s="46">
        <v>2.6798307475317348E-2</v>
      </c>
      <c r="G1811" s="46">
        <v>0.21438645980253879</v>
      </c>
      <c r="H1811" s="46" t="s">
        <v>162</v>
      </c>
      <c r="I1811" s="46">
        <v>2.1156558533145273E-2</v>
      </c>
      <c r="J1811" s="46">
        <v>0.99999999999999989</v>
      </c>
      <c r="K1811" s="98">
        <v>709</v>
      </c>
      <c r="L1811" s="98"/>
      <c r="M1811" s="98" t="s">
        <v>162</v>
      </c>
      <c r="N1811" s="98" t="s">
        <v>162</v>
      </c>
      <c r="O1811" s="46">
        <v>0.215</v>
      </c>
      <c r="P1811" s="46">
        <v>0.27800000000000002</v>
      </c>
      <c r="Q1811" s="46">
        <v>0.33900000000000002</v>
      </c>
      <c r="R1811" s="46">
        <v>0.41</v>
      </c>
      <c r="S1811" s="46">
        <v>9.7000000000000003E-2</v>
      </c>
      <c r="T1811" s="46">
        <v>0.14399999999999999</v>
      </c>
      <c r="U1811" s="46">
        <v>1.7000000000000001E-2</v>
      </c>
      <c r="V1811" s="46">
        <v>4.1000000000000002E-2</v>
      </c>
      <c r="W1811" s="46">
        <v>0.186</v>
      </c>
      <c r="X1811" s="46">
        <v>0.246</v>
      </c>
      <c r="Y1811" s="46" t="s">
        <v>162</v>
      </c>
      <c r="Z1811" s="46" t="s">
        <v>162</v>
      </c>
      <c r="AA1811" s="46">
        <v>1.2999999999999999E-2</v>
      </c>
      <c r="AB1811" s="46">
        <v>3.5000000000000003E-2</v>
      </c>
      <c r="AC1811" s="46"/>
    </row>
    <row r="1812" spans="1:29" x14ac:dyDescent="0.25">
      <c r="A1812" s="98" t="s">
        <v>4289</v>
      </c>
      <c r="B1812" s="46" t="s">
        <v>162</v>
      </c>
      <c r="C1812" s="46">
        <v>0.47868217054263568</v>
      </c>
      <c r="D1812" s="46">
        <v>0.16666666666666666</v>
      </c>
      <c r="E1812" s="46">
        <v>7.7519379844961239E-2</v>
      </c>
      <c r="F1812" s="46">
        <v>8.9147286821705432E-2</v>
      </c>
      <c r="G1812" s="46">
        <v>0.1744186046511628</v>
      </c>
      <c r="H1812" s="46">
        <v>1.937984496124031E-3</v>
      </c>
      <c r="I1812" s="46">
        <v>1.1627906976744186E-2</v>
      </c>
      <c r="J1812" s="46">
        <v>1</v>
      </c>
      <c r="K1812" s="98">
        <v>516</v>
      </c>
      <c r="L1812" s="98"/>
      <c r="M1812" s="98" t="s">
        <v>162</v>
      </c>
      <c r="N1812" s="98" t="s">
        <v>162</v>
      </c>
      <c r="O1812" s="46">
        <v>0.436</v>
      </c>
      <c r="P1812" s="46">
        <v>0.52200000000000002</v>
      </c>
      <c r="Q1812" s="46">
        <v>0.13700000000000001</v>
      </c>
      <c r="R1812" s="46">
        <v>0.20100000000000001</v>
      </c>
      <c r="S1812" s="46">
        <v>5.7000000000000002E-2</v>
      </c>
      <c r="T1812" s="46">
        <v>0.104</v>
      </c>
      <c r="U1812" s="46">
        <v>6.7000000000000004E-2</v>
      </c>
      <c r="V1812" s="46">
        <v>0.11700000000000001</v>
      </c>
      <c r="W1812" s="46">
        <v>0.14399999999999999</v>
      </c>
      <c r="X1812" s="46">
        <v>0.21</v>
      </c>
      <c r="Y1812" s="46">
        <v>0</v>
      </c>
      <c r="Z1812" s="46">
        <v>1.0999999999999999E-2</v>
      </c>
      <c r="AA1812" s="46">
        <v>5.0000000000000001E-3</v>
      </c>
      <c r="AB1812" s="46">
        <v>2.5000000000000001E-2</v>
      </c>
      <c r="AC1812" s="46"/>
    </row>
    <row r="1813" spans="1:29" x14ac:dyDescent="0.25">
      <c r="A1813" s="98" t="s">
        <v>4290</v>
      </c>
      <c r="B1813" s="46" t="s">
        <v>162</v>
      </c>
      <c r="C1813" s="46">
        <v>0.1779816513761468</v>
      </c>
      <c r="D1813" s="46">
        <v>0.22752293577981653</v>
      </c>
      <c r="E1813" s="46">
        <v>0.11009174311926606</v>
      </c>
      <c r="F1813" s="46">
        <v>1.2844036697247707E-2</v>
      </c>
      <c r="G1813" s="46">
        <v>0.45504587155963305</v>
      </c>
      <c r="H1813" s="46">
        <v>5.5045871559633031E-3</v>
      </c>
      <c r="I1813" s="46">
        <v>1.1009174311926606E-2</v>
      </c>
      <c r="J1813" s="46">
        <v>1</v>
      </c>
      <c r="K1813" s="98">
        <v>545</v>
      </c>
      <c r="L1813" s="98"/>
      <c r="M1813" s="98" t="s">
        <v>162</v>
      </c>
      <c r="N1813" s="98" t="s">
        <v>162</v>
      </c>
      <c r="O1813" s="46">
        <v>0.14799999999999999</v>
      </c>
      <c r="P1813" s="46">
        <v>0.21199999999999999</v>
      </c>
      <c r="Q1813" s="46">
        <v>0.19400000000000001</v>
      </c>
      <c r="R1813" s="46">
        <v>0.26500000000000001</v>
      </c>
      <c r="S1813" s="46">
        <v>8.5999999999999993E-2</v>
      </c>
      <c r="T1813" s="46">
        <v>0.13900000000000001</v>
      </c>
      <c r="U1813" s="46">
        <v>6.0000000000000001E-3</v>
      </c>
      <c r="V1813" s="46">
        <v>2.5999999999999999E-2</v>
      </c>
      <c r="W1813" s="46">
        <v>0.41399999999999998</v>
      </c>
      <c r="X1813" s="46">
        <v>0.497</v>
      </c>
      <c r="Y1813" s="46">
        <v>2E-3</v>
      </c>
      <c r="Z1813" s="46">
        <v>1.6E-2</v>
      </c>
      <c r="AA1813" s="46">
        <v>5.0000000000000001E-3</v>
      </c>
      <c r="AB1813" s="46">
        <v>2.4E-2</v>
      </c>
      <c r="AC1813" s="46"/>
    </row>
    <row r="1814" spans="1:29" x14ac:dyDescent="0.25">
      <c r="A1814" s="98" t="s">
        <v>4291</v>
      </c>
      <c r="B1814" s="46" t="s">
        <v>162</v>
      </c>
      <c r="C1814" s="46">
        <v>0.4608888888888889</v>
      </c>
      <c r="D1814" s="46">
        <v>0.36266666666666669</v>
      </c>
      <c r="E1814" s="46">
        <v>8.3111111111111108E-2</v>
      </c>
      <c r="F1814" s="46">
        <v>4.0000000000000001E-3</v>
      </c>
      <c r="G1814" s="46">
        <v>7.5999999999999998E-2</v>
      </c>
      <c r="H1814" s="46">
        <v>8.8888888888888893E-4</v>
      </c>
      <c r="I1814" s="46">
        <v>1.2444444444444444E-2</v>
      </c>
      <c r="J1814" s="46">
        <v>1</v>
      </c>
      <c r="K1814" s="98">
        <v>2250</v>
      </c>
      <c r="L1814" s="98"/>
      <c r="M1814" s="98" t="s">
        <v>162</v>
      </c>
      <c r="N1814" s="98" t="s">
        <v>162</v>
      </c>
      <c r="O1814" s="46">
        <v>0.44</v>
      </c>
      <c r="P1814" s="46">
        <v>0.48199999999999998</v>
      </c>
      <c r="Q1814" s="46">
        <v>0.34300000000000003</v>
      </c>
      <c r="R1814" s="46">
        <v>0.38300000000000001</v>
      </c>
      <c r="S1814" s="46">
        <v>7.1999999999999995E-2</v>
      </c>
      <c r="T1814" s="46">
        <v>9.5000000000000001E-2</v>
      </c>
      <c r="U1814" s="46">
        <v>2E-3</v>
      </c>
      <c r="V1814" s="46">
        <v>8.0000000000000002E-3</v>
      </c>
      <c r="W1814" s="46">
        <v>6.6000000000000003E-2</v>
      </c>
      <c r="X1814" s="46">
        <v>8.7999999999999995E-2</v>
      </c>
      <c r="Y1814" s="46">
        <v>0</v>
      </c>
      <c r="Z1814" s="46">
        <v>3.0000000000000001E-3</v>
      </c>
      <c r="AA1814" s="46">
        <v>8.9999999999999993E-3</v>
      </c>
      <c r="AB1814" s="46">
        <v>1.7999999999999999E-2</v>
      </c>
      <c r="AC1814" s="46"/>
    </row>
    <row r="1815" spans="1:29" x14ac:dyDescent="0.25">
      <c r="A1815" s="98" t="s">
        <v>4292</v>
      </c>
      <c r="B1815" s="46" t="s">
        <v>162</v>
      </c>
      <c r="C1815" s="46">
        <v>0.55793991416309008</v>
      </c>
      <c r="D1815" s="46">
        <v>0.27896995708154504</v>
      </c>
      <c r="E1815" s="46">
        <v>6.2231759656652362E-2</v>
      </c>
      <c r="F1815" s="46">
        <v>2.1459227467811159E-3</v>
      </c>
      <c r="G1815" s="46">
        <v>7.0815450643776826E-2</v>
      </c>
      <c r="H1815" s="46">
        <v>2.1459227467811159E-3</v>
      </c>
      <c r="I1815" s="46">
        <v>2.575107296137339E-2</v>
      </c>
      <c r="J1815" s="46">
        <v>1</v>
      </c>
      <c r="K1815" s="98">
        <v>466</v>
      </c>
      <c r="L1815" s="98"/>
      <c r="M1815" s="98" t="s">
        <v>162</v>
      </c>
      <c r="N1815" s="98" t="s">
        <v>162</v>
      </c>
      <c r="O1815" s="46">
        <v>0.51300000000000001</v>
      </c>
      <c r="P1815" s="46">
        <v>0.60199999999999998</v>
      </c>
      <c r="Q1815" s="46">
        <v>0.24</v>
      </c>
      <c r="R1815" s="46">
        <v>0.32100000000000001</v>
      </c>
      <c r="S1815" s="46">
        <v>4.3999999999999997E-2</v>
      </c>
      <c r="T1815" s="46">
        <v>8.7999999999999995E-2</v>
      </c>
      <c r="U1815" s="46">
        <v>0</v>
      </c>
      <c r="V1815" s="46">
        <v>1.2E-2</v>
      </c>
      <c r="W1815" s="46">
        <v>5.0999999999999997E-2</v>
      </c>
      <c r="X1815" s="46">
        <v>9.8000000000000004E-2</v>
      </c>
      <c r="Y1815" s="46">
        <v>0</v>
      </c>
      <c r="Z1815" s="46">
        <v>1.2E-2</v>
      </c>
      <c r="AA1815" s="46">
        <v>1.4999999999999999E-2</v>
      </c>
      <c r="AB1815" s="46">
        <v>4.3999999999999997E-2</v>
      </c>
      <c r="AC1815" s="46"/>
    </row>
    <row r="1816" spans="1:29" x14ac:dyDescent="0.25">
      <c r="A1816" s="98" t="s">
        <v>4293</v>
      </c>
      <c r="B1816" s="46">
        <v>6.0031910650179494E-2</v>
      </c>
      <c r="C1816" s="46">
        <v>0.36777024331870761</v>
      </c>
      <c r="D1816" s="46">
        <v>0.23509174311926606</v>
      </c>
      <c r="E1816" s="46">
        <v>9.5482648583964894E-2</v>
      </c>
      <c r="F1816" s="46">
        <v>1.6753091344236137E-2</v>
      </c>
      <c r="G1816" s="46">
        <v>0.20642201834862386</v>
      </c>
      <c r="H1816" s="46">
        <v>2.2437175907459115E-3</v>
      </c>
      <c r="I1816" s="46">
        <v>1.6204627044276027E-2</v>
      </c>
      <c r="J1816" s="46">
        <v>1</v>
      </c>
      <c r="K1816" s="98">
        <v>20056</v>
      </c>
      <c r="L1816" s="98"/>
      <c r="M1816" s="98">
        <v>5.7000000000000002E-2</v>
      </c>
      <c r="N1816" s="98">
        <v>6.3E-2</v>
      </c>
      <c r="O1816" s="46">
        <v>0.36099999999999999</v>
      </c>
      <c r="P1816" s="46">
        <v>0.374</v>
      </c>
      <c r="Q1816" s="46">
        <v>0.22900000000000001</v>
      </c>
      <c r="R1816" s="46">
        <v>0.24099999999999999</v>
      </c>
      <c r="S1816" s="46">
        <v>9.0999999999999998E-2</v>
      </c>
      <c r="T1816" s="46">
        <v>0.1</v>
      </c>
      <c r="U1816" s="46">
        <v>1.4999999999999999E-2</v>
      </c>
      <c r="V1816" s="46">
        <v>1.9E-2</v>
      </c>
      <c r="W1816" s="46">
        <v>0.20100000000000001</v>
      </c>
      <c r="X1816" s="46">
        <v>0.21199999999999999</v>
      </c>
      <c r="Y1816" s="46">
        <v>2E-3</v>
      </c>
      <c r="Z1816" s="46">
        <v>3.0000000000000001E-3</v>
      </c>
      <c r="AA1816" s="46">
        <v>1.4999999999999999E-2</v>
      </c>
      <c r="AB1816" s="46">
        <v>1.7999999999999999E-2</v>
      </c>
      <c r="AC1816" s="46"/>
    </row>
    <row r="1817" spans="1:29" x14ac:dyDescent="0.25">
      <c r="A1817" s="98" t="s">
        <v>4294</v>
      </c>
      <c r="B1817" s="46" t="s">
        <v>162</v>
      </c>
      <c r="C1817" s="46">
        <v>0.30952380952380953</v>
      </c>
      <c r="D1817" s="46">
        <v>0.32967032967032966</v>
      </c>
      <c r="E1817" s="46">
        <v>0.14102564102564102</v>
      </c>
      <c r="F1817" s="46">
        <v>5.4945054945054949E-3</v>
      </c>
      <c r="G1817" s="46">
        <v>0.19413919413919414</v>
      </c>
      <c r="H1817" s="46">
        <v>9.1575091575091579E-3</v>
      </c>
      <c r="I1817" s="46">
        <v>1.098901098901099E-2</v>
      </c>
      <c r="J1817" s="46">
        <v>0.99999999999999978</v>
      </c>
      <c r="K1817" s="98">
        <v>546</v>
      </c>
      <c r="L1817" s="98"/>
      <c r="M1817" s="98" t="s">
        <v>162</v>
      </c>
      <c r="N1817" s="98" t="s">
        <v>162</v>
      </c>
      <c r="O1817" s="46">
        <v>0.27200000000000002</v>
      </c>
      <c r="P1817" s="46">
        <v>0.35</v>
      </c>
      <c r="Q1817" s="46">
        <v>0.29199999999999998</v>
      </c>
      <c r="R1817" s="46">
        <v>0.37</v>
      </c>
      <c r="S1817" s="46">
        <v>0.114</v>
      </c>
      <c r="T1817" s="46">
        <v>0.17299999999999999</v>
      </c>
      <c r="U1817" s="46">
        <v>2E-3</v>
      </c>
      <c r="V1817" s="46">
        <v>1.6E-2</v>
      </c>
      <c r="W1817" s="46">
        <v>0.16300000000000001</v>
      </c>
      <c r="X1817" s="46">
        <v>0.22900000000000001</v>
      </c>
      <c r="Y1817" s="46">
        <v>4.0000000000000001E-3</v>
      </c>
      <c r="Z1817" s="46">
        <v>2.1000000000000001E-2</v>
      </c>
      <c r="AA1817" s="46">
        <v>5.0000000000000001E-3</v>
      </c>
      <c r="AB1817" s="46">
        <v>2.4E-2</v>
      </c>
      <c r="AC1817" s="46"/>
    </row>
    <row r="1818" spans="1:29" x14ac:dyDescent="0.25">
      <c r="A1818" s="98" t="s">
        <v>4295</v>
      </c>
      <c r="B1818" s="46" t="s">
        <v>162</v>
      </c>
      <c r="C1818" s="46">
        <v>0.39416058394160586</v>
      </c>
      <c r="D1818" s="46">
        <v>0.25912408759124089</v>
      </c>
      <c r="E1818" s="46">
        <v>0.12043795620437957</v>
      </c>
      <c r="F1818" s="46">
        <v>3.1630170316301706E-2</v>
      </c>
      <c r="G1818" s="46">
        <v>0.14720194647201945</v>
      </c>
      <c r="H1818" s="46">
        <v>9.7323600973236012E-3</v>
      </c>
      <c r="I1818" s="46">
        <v>3.7712895377128956E-2</v>
      </c>
      <c r="J1818" s="46">
        <v>1</v>
      </c>
      <c r="K1818" s="98">
        <v>822</v>
      </c>
      <c r="L1818" s="98"/>
      <c r="M1818" s="98" t="s">
        <v>162</v>
      </c>
      <c r="N1818" s="98" t="s">
        <v>162</v>
      </c>
      <c r="O1818" s="46">
        <v>0.36099999999999999</v>
      </c>
      <c r="P1818" s="46">
        <v>0.42799999999999999</v>
      </c>
      <c r="Q1818" s="46">
        <v>0.23</v>
      </c>
      <c r="R1818" s="46">
        <v>0.28999999999999998</v>
      </c>
      <c r="S1818" s="46">
        <v>0.1</v>
      </c>
      <c r="T1818" s="46">
        <v>0.14399999999999999</v>
      </c>
      <c r="U1818" s="46">
        <v>2.1999999999999999E-2</v>
      </c>
      <c r="V1818" s="46">
        <v>4.5999999999999999E-2</v>
      </c>
      <c r="W1818" s="46">
        <v>0.125</v>
      </c>
      <c r="X1818" s="46">
        <v>0.17299999999999999</v>
      </c>
      <c r="Y1818" s="46">
        <v>5.0000000000000001E-3</v>
      </c>
      <c r="Z1818" s="46">
        <v>1.9E-2</v>
      </c>
      <c r="AA1818" s="46">
        <v>2.7E-2</v>
      </c>
      <c r="AB1818" s="46">
        <v>5.2999999999999999E-2</v>
      </c>
      <c r="AC1818" s="46"/>
    </row>
    <row r="1819" spans="1:29" x14ac:dyDescent="0.25">
      <c r="A1819" s="98" t="s">
        <v>4296</v>
      </c>
      <c r="B1819" s="46" t="s">
        <v>162</v>
      </c>
      <c r="C1819" s="46">
        <v>7.1135430916552667E-2</v>
      </c>
      <c r="D1819" s="46">
        <v>0.23529411764705882</v>
      </c>
      <c r="E1819" s="46">
        <v>6.5663474692202461E-2</v>
      </c>
      <c r="F1819" s="46">
        <v>1.7783857729138167E-2</v>
      </c>
      <c r="G1819" s="46">
        <v>0.52257181942544462</v>
      </c>
      <c r="H1819" s="46">
        <v>3.8303693570451436E-2</v>
      </c>
      <c r="I1819" s="46">
        <v>4.9247606019151846E-2</v>
      </c>
      <c r="J1819" s="46">
        <v>1</v>
      </c>
      <c r="K1819" s="98">
        <v>731</v>
      </c>
      <c r="L1819" s="98"/>
      <c r="M1819" s="98" t="s">
        <v>162</v>
      </c>
      <c r="N1819" s="98" t="s">
        <v>162</v>
      </c>
      <c r="O1819" s="46">
        <v>5.5E-2</v>
      </c>
      <c r="P1819" s="46">
        <v>9.1999999999999998E-2</v>
      </c>
      <c r="Q1819" s="46">
        <v>0.20599999999999999</v>
      </c>
      <c r="R1819" s="46">
        <v>0.26700000000000002</v>
      </c>
      <c r="S1819" s="46">
        <v>0.05</v>
      </c>
      <c r="T1819" s="46">
        <v>8.5999999999999993E-2</v>
      </c>
      <c r="U1819" s="46">
        <v>0.01</v>
      </c>
      <c r="V1819" s="46">
        <v>0.03</v>
      </c>
      <c r="W1819" s="46">
        <v>0.48599999999999999</v>
      </c>
      <c r="X1819" s="46">
        <v>0.55900000000000005</v>
      </c>
      <c r="Y1819" s="46">
        <v>2.7E-2</v>
      </c>
      <c r="Z1819" s="46">
        <v>5.5E-2</v>
      </c>
      <c r="AA1819" s="46">
        <v>3.5999999999999997E-2</v>
      </c>
      <c r="AB1819" s="46">
        <v>6.7000000000000004E-2</v>
      </c>
      <c r="AC1819" s="46"/>
    </row>
    <row r="1820" spans="1:29" x14ac:dyDescent="0.25">
      <c r="A1820" s="98" t="s">
        <v>4297</v>
      </c>
      <c r="B1820" s="46">
        <v>0.55064194008559197</v>
      </c>
      <c r="C1820" s="46" t="s">
        <v>162</v>
      </c>
      <c r="D1820" s="46">
        <v>0.28530670470756064</v>
      </c>
      <c r="E1820" s="46">
        <v>0.12196861626248216</v>
      </c>
      <c r="F1820" s="46">
        <v>3.566333808844508E-3</v>
      </c>
      <c r="G1820" s="46">
        <v>5.7061340941512127E-3</v>
      </c>
      <c r="H1820" s="46" t="s">
        <v>162</v>
      </c>
      <c r="I1820" s="46">
        <v>3.2810271041369472E-2</v>
      </c>
      <c r="J1820" s="46">
        <v>0.99999999999999989</v>
      </c>
      <c r="K1820" s="98">
        <v>1402</v>
      </c>
      <c r="L1820" s="98"/>
      <c r="M1820" s="98">
        <v>0.52500000000000002</v>
      </c>
      <c r="N1820" s="98">
        <v>0.57699999999999996</v>
      </c>
      <c r="O1820" s="46" t="s">
        <v>162</v>
      </c>
      <c r="P1820" s="46" t="s">
        <v>162</v>
      </c>
      <c r="Q1820" s="46">
        <v>0.26200000000000001</v>
      </c>
      <c r="R1820" s="46">
        <v>0.31</v>
      </c>
      <c r="S1820" s="46">
        <v>0.106</v>
      </c>
      <c r="T1820" s="46">
        <v>0.14000000000000001</v>
      </c>
      <c r="U1820" s="46">
        <v>2E-3</v>
      </c>
      <c r="V1820" s="46">
        <v>8.0000000000000002E-3</v>
      </c>
      <c r="W1820" s="46">
        <v>3.0000000000000001E-3</v>
      </c>
      <c r="X1820" s="46">
        <v>1.0999999999999999E-2</v>
      </c>
      <c r="Y1820" s="46" t="s">
        <v>162</v>
      </c>
      <c r="Z1820" s="46" t="s">
        <v>162</v>
      </c>
      <c r="AA1820" s="46">
        <v>2.5000000000000001E-2</v>
      </c>
      <c r="AB1820" s="46">
        <v>4.2999999999999997E-2</v>
      </c>
      <c r="AC1820" s="46"/>
    </row>
    <row r="1821" spans="1:29" x14ac:dyDescent="0.25">
      <c r="A1821" s="98" t="s">
        <v>4298</v>
      </c>
      <c r="B1821" s="46">
        <v>0.10231966952653321</v>
      </c>
      <c r="C1821" s="46">
        <v>0.2624721957419765</v>
      </c>
      <c r="D1821" s="46">
        <v>0.26215443279313633</v>
      </c>
      <c r="E1821" s="46">
        <v>5.6561804893549415E-2</v>
      </c>
      <c r="F1821" s="46">
        <v>4.2580235144582139E-2</v>
      </c>
      <c r="G1821" s="46">
        <v>0.2322847156021608</v>
      </c>
      <c r="H1821" s="46">
        <v>8.2618366698442962E-3</v>
      </c>
      <c r="I1821" s="46">
        <v>3.336510962821735E-2</v>
      </c>
      <c r="J1821" s="46">
        <v>1</v>
      </c>
      <c r="K1821" s="98">
        <v>3147</v>
      </c>
      <c r="L1821" s="98"/>
      <c r="M1821" s="98">
        <v>9.1999999999999998E-2</v>
      </c>
      <c r="N1821" s="98">
        <v>0.113</v>
      </c>
      <c r="O1821" s="46">
        <v>0.247</v>
      </c>
      <c r="P1821" s="46">
        <v>0.27800000000000002</v>
      </c>
      <c r="Q1821" s="46">
        <v>0.247</v>
      </c>
      <c r="R1821" s="46">
        <v>0.27800000000000002</v>
      </c>
      <c r="S1821" s="46">
        <v>4.9000000000000002E-2</v>
      </c>
      <c r="T1821" s="46">
        <v>6.5000000000000002E-2</v>
      </c>
      <c r="U1821" s="46">
        <v>3.5999999999999997E-2</v>
      </c>
      <c r="V1821" s="46">
        <v>0.05</v>
      </c>
      <c r="W1821" s="46">
        <v>0.218</v>
      </c>
      <c r="X1821" s="46">
        <v>0.247</v>
      </c>
      <c r="Y1821" s="46">
        <v>6.0000000000000001E-3</v>
      </c>
      <c r="Z1821" s="46">
        <v>1.2E-2</v>
      </c>
      <c r="AA1821" s="46">
        <v>2.8000000000000001E-2</v>
      </c>
      <c r="AB1821" s="46">
        <v>0.04</v>
      </c>
      <c r="AC1821" s="46"/>
    </row>
    <row r="1822" spans="1:29" x14ac:dyDescent="0.25">
      <c r="A1822" s="98" t="s">
        <v>4299</v>
      </c>
      <c r="B1822" s="46">
        <v>0.3066453162530024</v>
      </c>
      <c r="C1822" s="46">
        <v>0.4875900720576461</v>
      </c>
      <c r="D1822" s="46">
        <v>9.821190285561783E-2</v>
      </c>
      <c r="E1822" s="46">
        <v>1.9482252468641579E-2</v>
      </c>
      <c r="F1822" s="46">
        <v>1.6012810248198558E-3</v>
      </c>
      <c r="G1822" s="46">
        <v>3.7363223912463307E-2</v>
      </c>
      <c r="H1822" s="46">
        <v>5.8713637576728048E-3</v>
      </c>
      <c r="I1822" s="46">
        <v>4.3234587670136111E-2</v>
      </c>
      <c r="J1822" s="46">
        <v>1</v>
      </c>
      <c r="K1822" s="98">
        <v>3747</v>
      </c>
      <c r="L1822" s="98"/>
      <c r="M1822" s="98">
        <v>0.29199999999999998</v>
      </c>
      <c r="N1822" s="98">
        <v>0.32200000000000001</v>
      </c>
      <c r="O1822" s="46">
        <v>0.47199999999999998</v>
      </c>
      <c r="P1822" s="46">
        <v>0.504</v>
      </c>
      <c r="Q1822" s="46">
        <v>8.8999999999999996E-2</v>
      </c>
      <c r="R1822" s="46">
        <v>0.108</v>
      </c>
      <c r="S1822" s="46">
        <v>1.6E-2</v>
      </c>
      <c r="T1822" s="46">
        <v>2.4E-2</v>
      </c>
      <c r="U1822" s="46">
        <v>1E-3</v>
      </c>
      <c r="V1822" s="46">
        <v>3.0000000000000001E-3</v>
      </c>
      <c r="W1822" s="46">
        <v>3.2000000000000001E-2</v>
      </c>
      <c r="X1822" s="46">
        <v>4.3999999999999997E-2</v>
      </c>
      <c r="Y1822" s="46">
        <v>4.0000000000000001E-3</v>
      </c>
      <c r="Z1822" s="46">
        <v>8.9999999999999993E-3</v>
      </c>
      <c r="AA1822" s="46">
        <v>3.6999999999999998E-2</v>
      </c>
      <c r="AB1822" s="46">
        <v>0.05</v>
      </c>
      <c r="AC1822" s="46"/>
    </row>
    <row r="1823" spans="1:29" x14ac:dyDescent="0.25">
      <c r="A1823" s="98" t="s">
        <v>4300</v>
      </c>
      <c r="B1823" s="46" t="s">
        <v>162</v>
      </c>
      <c r="C1823" s="46">
        <v>0.26953803403959709</v>
      </c>
      <c r="D1823" s="46">
        <v>0.21708926710663426</v>
      </c>
      <c r="E1823" s="46">
        <v>8.9267106634248E-2</v>
      </c>
      <c r="F1823" s="46">
        <v>2.1535255296978119E-2</v>
      </c>
      <c r="G1823" s="46">
        <v>0.36193122612018064</v>
      </c>
      <c r="H1823" s="46">
        <v>1.0072941993747829E-2</v>
      </c>
      <c r="I1823" s="46">
        <v>3.05661688086141E-2</v>
      </c>
      <c r="J1823" s="46">
        <v>0.99999999999999989</v>
      </c>
      <c r="K1823" s="98">
        <v>2879</v>
      </c>
      <c r="L1823" s="98"/>
      <c r="M1823" s="98" t="s">
        <v>162</v>
      </c>
      <c r="N1823" s="98" t="s">
        <v>162</v>
      </c>
      <c r="O1823" s="46">
        <v>0.254</v>
      </c>
      <c r="P1823" s="46">
        <v>0.28599999999999998</v>
      </c>
      <c r="Q1823" s="46">
        <v>0.20200000000000001</v>
      </c>
      <c r="R1823" s="46">
        <v>0.23300000000000001</v>
      </c>
      <c r="S1823" s="46">
        <v>7.9000000000000001E-2</v>
      </c>
      <c r="T1823" s="46">
        <v>0.1</v>
      </c>
      <c r="U1823" s="46">
        <v>1.7000000000000001E-2</v>
      </c>
      <c r="V1823" s="46">
        <v>2.8000000000000001E-2</v>
      </c>
      <c r="W1823" s="46">
        <v>0.34499999999999997</v>
      </c>
      <c r="X1823" s="46">
        <v>0.38</v>
      </c>
      <c r="Y1823" s="46">
        <v>7.0000000000000001E-3</v>
      </c>
      <c r="Z1823" s="46">
        <v>1.4E-2</v>
      </c>
      <c r="AA1823" s="46">
        <v>2.5000000000000001E-2</v>
      </c>
      <c r="AB1823" s="46">
        <v>3.7999999999999999E-2</v>
      </c>
      <c r="AC1823" s="46"/>
    </row>
    <row r="1824" spans="1:29" x14ac:dyDescent="0.25">
      <c r="A1824" s="98" t="s">
        <v>4301</v>
      </c>
      <c r="B1824" s="46" t="s">
        <v>162</v>
      </c>
      <c r="C1824" s="46">
        <v>0.48851063829787233</v>
      </c>
      <c r="D1824" s="46">
        <v>0.30893617021276598</v>
      </c>
      <c r="E1824" s="46">
        <v>5.4468085106382978E-2</v>
      </c>
      <c r="F1824" s="46">
        <v>5.9574468085106386E-3</v>
      </c>
      <c r="G1824" s="46">
        <v>2.553191489361702E-2</v>
      </c>
      <c r="H1824" s="46">
        <v>8.5106382978723403E-4</v>
      </c>
      <c r="I1824" s="46">
        <v>0.11574468085106383</v>
      </c>
      <c r="J1824" s="46">
        <v>1.0000000000000002</v>
      </c>
      <c r="K1824" s="98">
        <v>1175</v>
      </c>
      <c r="L1824" s="98"/>
      <c r="M1824" s="98" t="s">
        <v>162</v>
      </c>
      <c r="N1824" s="98" t="s">
        <v>162</v>
      </c>
      <c r="O1824" s="46">
        <v>0.46</v>
      </c>
      <c r="P1824" s="46">
        <v>0.51700000000000002</v>
      </c>
      <c r="Q1824" s="46">
        <v>0.28299999999999997</v>
      </c>
      <c r="R1824" s="46">
        <v>0.33600000000000002</v>
      </c>
      <c r="S1824" s="46">
        <v>4.2999999999999997E-2</v>
      </c>
      <c r="T1824" s="46">
        <v>6.9000000000000006E-2</v>
      </c>
      <c r="U1824" s="46">
        <v>3.0000000000000001E-3</v>
      </c>
      <c r="V1824" s="46">
        <v>1.2E-2</v>
      </c>
      <c r="W1824" s="46">
        <v>1.7999999999999999E-2</v>
      </c>
      <c r="X1824" s="46">
        <v>3.5999999999999997E-2</v>
      </c>
      <c r="Y1824" s="46">
        <v>0</v>
      </c>
      <c r="Z1824" s="46">
        <v>5.0000000000000001E-3</v>
      </c>
      <c r="AA1824" s="46">
        <v>9.9000000000000005E-2</v>
      </c>
      <c r="AB1824" s="46">
        <v>0.13500000000000001</v>
      </c>
      <c r="AC1824" s="46"/>
    </row>
    <row r="1825" spans="1:29" x14ac:dyDescent="0.25">
      <c r="A1825" s="98" t="s">
        <v>4302</v>
      </c>
      <c r="B1825" s="46" t="s">
        <v>162</v>
      </c>
      <c r="C1825" s="46">
        <v>0.22745490981963928</v>
      </c>
      <c r="D1825" s="46">
        <v>0.32264529058116231</v>
      </c>
      <c r="E1825" s="46">
        <v>0.10320641282565131</v>
      </c>
      <c r="F1825" s="46">
        <v>2.8056112224448898E-2</v>
      </c>
      <c r="G1825" s="46">
        <v>0.26953907815631262</v>
      </c>
      <c r="H1825" s="46">
        <v>3.0060120240480962E-3</v>
      </c>
      <c r="I1825" s="46">
        <v>4.6092184368737472E-2</v>
      </c>
      <c r="J1825" s="46">
        <v>1</v>
      </c>
      <c r="K1825" s="98">
        <v>998</v>
      </c>
      <c r="L1825" s="98"/>
      <c r="M1825" s="98" t="s">
        <v>162</v>
      </c>
      <c r="N1825" s="98" t="s">
        <v>162</v>
      </c>
      <c r="O1825" s="46">
        <v>0.20300000000000001</v>
      </c>
      <c r="P1825" s="46">
        <v>0.254</v>
      </c>
      <c r="Q1825" s="46">
        <v>0.29399999999999998</v>
      </c>
      <c r="R1825" s="46">
        <v>0.35199999999999998</v>
      </c>
      <c r="S1825" s="46">
        <v>8.5999999999999993E-2</v>
      </c>
      <c r="T1825" s="46">
        <v>0.124</v>
      </c>
      <c r="U1825" s="46">
        <v>1.9E-2</v>
      </c>
      <c r="V1825" s="46">
        <v>0.04</v>
      </c>
      <c r="W1825" s="46">
        <v>0.24299999999999999</v>
      </c>
      <c r="X1825" s="46">
        <v>0.29799999999999999</v>
      </c>
      <c r="Y1825" s="46">
        <v>1E-3</v>
      </c>
      <c r="Z1825" s="46">
        <v>8.9999999999999993E-3</v>
      </c>
      <c r="AA1825" s="46">
        <v>3.5000000000000003E-2</v>
      </c>
      <c r="AB1825" s="46">
        <v>6.0999999999999999E-2</v>
      </c>
      <c r="AC1825" s="46"/>
    </row>
    <row r="1826" spans="1:29" x14ac:dyDescent="0.25">
      <c r="A1826" s="98" t="s">
        <v>4303</v>
      </c>
      <c r="B1826" s="46" t="s">
        <v>162</v>
      </c>
      <c r="C1826" s="46">
        <v>0.37982195845697331</v>
      </c>
      <c r="D1826" s="46">
        <v>0.24480712166172106</v>
      </c>
      <c r="E1826" s="46">
        <v>5.3412462908011868E-2</v>
      </c>
      <c r="F1826" s="46">
        <v>0.10089020771513353</v>
      </c>
      <c r="G1826" s="46">
        <v>0.19287833827893175</v>
      </c>
      <c r="H1826" s="46">
        <v>7.4183976261127599E-3</v>
      </c>
      <c r="I1826" s="46">
        <v>2.0771513353115726E-2</v>
      </c>
      <c r="J1826" s="46">
        <v>1</v>
      </c>
      <c r="K1826" s="98">
        <v>674</v>
      </c>
      <c r="L1826" s="98"/>
      <c r="M1826" s="98" t="s">
        <v>162</v>
      </c>
      <c r="N1826" s="98" t="s">
        <v>162</v>
      </c>
      <c r="O1826" s="46">
        <v>0.34399999999999997</v>
      </c>
      <c r="P1826" s="46">
        <v>0.41699999999999998</v>
      </c>
      <c r="Q1826" s="46">
        <v>0.214</v>
      </c>
      <c r="R1826" s="46">
        <v>0.27900000000000003</v>
      </c>
      <c r="S1826" s="46">
        <v>3.9E-2</v>
      </c>
      <c r="T1826" s="46">
        <v>7.2999999999999995E-2</v>
      </c>
      <c r="U1826" s="46">
        <v>0.08</v>
      </c>
      <c r="V1826" s="46">
        <v>0.126</v>
      </c>
      <c r="W1826" s="46">
        <v>0.16500000000000001</v>
      </c>
      <c r="X1826" s="46">
        <v>0.224</v>
      </c>
      <c r="Y1826" s="46">
        <v>3.0000000000000001E-3</v>
      </c>
      <c r="Z1826" s="46">
        <v>1.7000000000000001E-2</v>
      </c>
      <c r="AA1826" s="46">
        <v>1.2E-2</v>
      </c>
      <c r="AB1826" s="46">
        <v>3.5000000000000003E-2</v>
      </c>
      <c r="AC1826" s="46"/>
    </row>
    <row r="1827" spans="1:29" x14ac:dyDescent="0.25">
      <c r="A1827" s="98" t="s">
        <v>4304</v>
      </c>
      <c r="B1827" s="46" t="s">
        <v>162</v>
      </c>
      <c r="C1827" s="46">
        <v>0.13128491620111732</v>
      </c>
      <c r="D1827" s="46">
        <v>0.21368715083798884</v>
      </c>
      <c r="E1827" s="46">
        <v>0.10754189944134078</v>
      </c>
      <c r="F1827" s="46">
        <v>3.4916201117318434E-2</v>
      </c>
      <c r="G1827" s="46">
        <v>0.46508379888268159</v>
      </c>
      <c r="H1827" s="46">
        <v>9.7765363128491621E-3</v>
      </c>
      <c r="I1827" s="46">
        <v>3.7709497206703912E-2</v>
      </c>
      <c r="J1827" s="46">
        <v>1</v>
      </c>
      <c r="K1827" s="98">
        <v>716</v>
      </c>
      <c r="L1827" s="98"/>
      <c r="M1827" s="98" t="s">
        <v>162</v>
      </c>
      <c r="N1827" s="98" t="s">
        <v>162</v>
      </c>
      <c r="O1827" s="46">
        <v>0.109</v>
      </c>
      <c r="P1827" s="46">
        <v>0.158</v>
      </c>
      <c r="Q1827" s="46">
        <v>0.185</v>
      </c>
      <c r="R1827" s="46">
        <v>0.245</v>
      </c>
      <c r="S1827" s="46">
        <v>8.6999999999999994E-2</v>
      </c>
      <c r="T1827" s="46">
        <v>0.13200000000000001</v>
      </c>
      <c r="U1827" s="46">
        <v>2.4E-2</v>
      </c>
      <c r="V1827" s="46">
        <v>5.0999999999999997E-2</v>
      </c>
      <c r="W1827" s="46">
        <v>0.42899999999999999</v>
      </c>
      <c r="X1827" s="46">
        <v>0.502</v>
      </c>
      <c r="Y1827" s="46">
        <v>5.0000000000000001E-3</v>
      </c>
      <c r="Z1827" s="46">
        <v>0.02</v>
      </c>
      <c r="AA1827" s="46">
        <v>2.5999999999999999E-2</v>
      </c>
      <c r="AB1827" s="46">
        <v>5.3999999999999999E-2</v>
      </c>
      <c r="AC1827" s="46"/>
    </row>
    <row r="1828" spans="1:29" x14ac:dyDescent="0.25">
      <c r="A1828" s="98" t="s">
        <v>4305</v>
      </c>
      <c r="B1828" s="46" t="s">
        <v>162</v>
      </c>
      <c r="C1828" s="46">
        <v>0.35177635410599883</v>
      </c>
      <c r="D1828" s="46">
        <v>0.42807221898660452</v>
      </c>
      <c r="E1828" s="46">
        <v>8.2119976703552713E-2</v>
      </c>
      <c r="F1828" s="46">
        <v>1.2230634828188701E-2</v>
      </c>
      <c r="G1828" s="46">
        <v>7.7751892836342457E-2</v>
      </c>
      <c r="H1828" s="46">
        <v>3.2032615026208501E-3</v>
      </c>
      <c r="I1828" s="46">
        <v>4.4845661036691901E-2</v>
      </c>
      <c r="J1828" s="46">
        <v>0.99999999999999989</v>
      </c>
      <c r="K1828" s="98">
        <v>3434</v>
      </c>
      <c r="L1828" s="98"/>
      <c r="M1828" s="98" t="s">
        <v>162</v>
      </c>
      <c r="N1828" s="98" t="s">
        <v>162</v>
      </c>
      <c r="O1828" s="46">
        <v>0.33600000000000002</v>
      </c>
      <c r="P1828" s="46">
        <v>0.36799999999999999</v>
      </c>
      <c r="Q1828" s="46">
        <v>0.41199999999999998</v>
      </c>
      <c r="R1828" s="46">
        <v>0.44500000000000001</v>
      </c>
      <c r="S1828" s="46">
        <v>7.2999999999999995E-2</v>
      </c>
      <c r="T1828" s="46">
        <v>9.1999999999999998E-2</v>
      </c>
      <c r="U1828" s="46">
        <v>8.9999999999999993E-3</v>
      </c>
      <c r="V1828" s="46">
        <v>1.6E-2</v>
      </c>
      <c r="W1828" s="46">
        <v>6.9000000000000006E-2</v>
      </c>
      <c r="X1828" s="46">
        <v>8.6999999999999994E-2</v>
      </c>
      <c r="Y1828" s="46">
        <v>2E-3</v>
      </c>
      <c r="Z1828" s="46">
        <v>6.0000000000000001E-3</v>
      </c>
      <c r="AA1828" s="46">
        <v>3.7999999999999999E-2</v>
      </c>
      <c r="AB1828" s="46">
        <v>5.1999999999999998E-2</v>
      </c>
      <c r="AC1828" s="46"/>
    </row>
    <row r="1829" spans="1:29" x14ac:dyDescent="0.25">
      <c r="A1829" s="98" t="s">
        <v>4306</v>
      </c>
      <c r="B1829" s="46" t="s">
        <v>162</v>
      </c>
      <c r="C1829" s="46">
        <v>0.49035369774919613</v>
      </c>
      <c r="D1829" s="46">
        <v>0.342443729903537</v>
      </c>
      <c r="E1829" s="46">
        <v>3.8585209003215437E-2</v>
      </c>
      <c r="F1829" s="46">
        <v>9.6463022508038593E-3</v>
      </c>
      <c r="G1829" s="46">
        <v>6.1093247588424437E-2</v>
      </c>
      <c r="H1829" s="46">
        <v>1.4469453376205787E-2</v>
      </c>
      <c r="I1829" s="46">
        <v>4.3408360128617367E-2</v>
      </c>
      <c r="J1829" s="46">
        <v>0.99999999999999989</v>
      </c>
      <c r="K1829" s="98">
        <v>622</v>
      </c>
      <c r="L1829" s="98"/>
      <c r="M1829" s="98" t="s">
        <v>162</v>
      </c>
      <c r="N1829" s="98" t="s">
        <v>162</v>
      </c>
      <c r="O1829" s="46">
        <v>0.45100000000000001</v>
      </c>
      <c r="P1829" s="46">
        <v>0.53</v>
      </c>
      <c r="Q1829" s="46">
        <v>0.30599999999999999</v>
      </c>
      <c r="R1829" s="46">
        <v>0.38100000000000001</v>
      </c>
      <c r="S1829" s="46">
        <v>2.5999999999999999E-2</v>
      </c>
      <c r="T1829" s="46">
        <v>5.7000000000000002E-2</v>
      </c>
      <c r="U1829" s="46">
        <v>4.0000000000000001E-3</v>
      </c>
      <c r="V1829" s="46">
        <v>2.1000000000000001E-2</v>
      </c>
      <c r="W1829" s="46">
        <v>4.4999999999999998E-2</v>
      </c>
      <c r="X1829" s="46">
        <v>8.3000000000000004E-2</v>
      </c>
      <c r="Y1829" s="46">
        <v>8.0000000000000002E-3</v>
      </c>
      <c r="Z1829" s="46">
        <v>2.7E-2</v>
      </c>
      <c r="AA1829" s="46">
        <v>0.03</v>
      </c>
      <c r="AB1829" s="46">
        <v>6.2E-2</v>
      </c>
      <c r="AC1829" s="46"/>
    </row>
    <row r="1830" spans="1:29" x14ac:dyDescent="0.25">
      <c r="A1830" s="98" t="s">
        <v>4307</v>
      </c>
      <c r="B1830" s="46">
        <v>6.0847198778233261E-2</v>
      </c>
      <c r="C1830" s="46">
        <v>0.30897837794389521</v>
      </c>
      <c r="D1830" s="46">
        <v>0.27007475283337351</v>
      </c>
      <c r="E1830" s="46">
        <v>8.3192669399565947E-2</v>
      </c>
      <c r="F1830" s="46">
        <v>2.3229643919299093E-2</v>
      </c>
      <c r="G1830" s="46">
        <v>0.20524877421429147</v>
      </c>
      <c r="H1830" s="46">
        <v>7.4350936419901939E-3</v>
      </c>
      <c r="I1830" s="46">
        <v>4.0993489269351341E-2</v>
      </c>
      <c r="J1830" s="46">
        <v>0.99999999999999989</v>
      </c>
      <c r="K1830" s="98">
        <v>24882</v>
      </c>
      <c r="L1830" s="98"/>
      <c r="M1830" s="98">
        <v>5.8000000000000003E-2</v>
      </c>
      <c r="N1830" s="98">
        <v>6.4000000000000001E-2</v>
      </c>
      <c r="O1830" s="46">
        <v>0.30299999999999999</v>
      </c>
      <c r="P1830" s="46">
        <v>0.315</v>
      </c>
      <c r="Q1830" s="46">
        <v>0.26500000000000001</v>
      </c>
      <c r="R1830" s="46">
        <v>0.27600000000000002</v>
      </c>
      <c r="S1830" s="46">
        <v>0.08</v>
      </c>
      <c r="T1830" s="46">
        <v>8.6999999999999994E-2</v>
      </c>
      <c r="U1830" s="46">
        <v>2.1000000000000001E-2</v>
      </c>
      <c r="V1830" s="46">
        <v>2.5000000000000001E-2</v>
      </c>
      <c r="W1830" s="46">
        <v>0.2</v>
      </c>
      <c r="X1830" s="46">
        <v>0.21</v>
      </c>
      <c r="Y1830" s="46">
        <v>6.0000000000000001E-3</v>
      </c>
      <c r="Z1830" s="46">
        <v>8.9999999999999993E-3</v>
      </c>
      <c r="AA1830" s="46">
        <v>3.9E-2</v>
      </c>
      <c r="AB1830" s="46">
        <v>4.3999999999999997E-2</v>
      </c>
      <c r="AC1830" s="46"/>
    </row>
    <row r="1831" spans="1:29" x14ac:dyDescent="0.25">
      <c r="A1831" s="98" t="s">
        <v>4308</v>
      </c>
      <c r="B1831" s="46" t="s">
        <v>162</v>
      </c>
      <c r="C1831" s="46">
        <v>0.2</v>
      </c>
      <c r="D1831" s="46">
        <v>0.30827067669172931</v>
      </c>
      <c r="E1831" s="46">
        <v>0.19699248120300752</v>
      </c>
      <c r="F1831" s="46">
        <v>2.1052631578947368E-2</v>
      </c>
      <c r="G1831" s="46">
        <v>0.23759398496240602</v>
      </c>
      <c r="H1831" s="46">
        <v>1.2030075187969926E-2</v>
      </c>
      <c r="I1831" s="46">
        <v>2.4060150375939851E-2</v>
      </c>
      <c r="J1831" s="46">
        <v>1</v>
      </c>
      <c r="K1831" s="98">
        <v>665</v>
      </c>
      <c r="L1831" s="98"/>
      <c r="M1831" s="98" t="s">
        <v>162</v>
      </c>
      <c r="N1831" s="98" t="s">
        <v>162</v>
      </c>
      <c r="O1831" s="46">
        <v>0.17100000000000001</v>
      </c>
      <c r="P1831" s="46">
        <v>0.23200000000000001</v>
      </c>
      <c r="Q1831" s="46">
        <v>0.27400000000000002</v>
      </c>
      <c r="R1831" s="46">
        <v>0.34399999999999997</v>
      </c>
      <c r="S1831" s="46">
        <v>0.16900000000000001</v>
      </c>
      <c r="T1831" s="46">
        <v>0.22900000000000001</v>
      </c>
      <c r="U1831" s="46">
        <v>1.2999999999999999E-2</v>
      </c>
      <c r="V1831" s="46">
        <v>3.5000000000000003E-2</v>
      </c>
      <c r="W1831" s="46">
        <v>0.20699999999999999</v>
      </c>
      <c r="X1831" s="46">
        <v>0.27100000000000002</v>
      </c>
      <c r="Y1831" s="46">
        <v>6.0000000000000001E-3</v>
      </c>
      <c r="Z1831" s="46">
        <v>2.4E-2</v>
      </c>
      <c r="AA1831" s="46">
        <v>1.4999999999999999E-2</v>
      </c>
      <c r="AB1831" s="46">
        <v>3.9E-2</v>
      </c>
      <c r="AC1831" s="46"/>
    </row>
    <row r="1832" spans="1:29" x14ac:dyDescent="0.25">
      <c r="A1832" s="98" t="s">
        <v>4309</v>
      </c>
      <c r="B1832" s="46" t="s">
        <v>162</v>
      </c>
      <c r="C1832" s="46">
        <v>0.42148760330578511</v>
      </c>
      <c r="D1832" s="46">
        <v>0.24793388429752067</v>
      </c>
      <c r="E1832" s="46">
        <v>0.1180637544273908</v>
      </c>
      <c r="F1832" s="46">
        <v>1.4167650531286895E-2</v>
      </c>
      <c r="G1832" s="46">
        <v>0.18299881936245574</v>
      </c>
      <c r="H1832" s="46" t="s">
        <v>162</v>
      </c>
      <c r="I1832" s="46">
        <v>1.5348288075560802E-2</v>
      </c>
      <c r="J1832" s="46">
        <v>1</v>
      </c>
      <c r="K1832" s="98">
        <v>847</v>
      </c>
      <c r="L1832" s="98"/>
      <c r="M1832" s="98" t="s">
        <v>162</v>
      </c>
      <c r="N1832" s="98" t="s">
        <v>162</v>
      </c>
      <c r="O1832" s="46">
        <v>0.38900000000000001</v>
      </c>
      <c r="P1832" s="46">
        <v>0.45500000000000002</v>
      </c>
      <c r="Q1832" s="46">
        <v>0.22</v>
      </c>
      <c r="R1832" s="46">
        <v>0.27800000000000002</v>
      </c>
      <c r="S1832" s="46">
        <v>9.8000000000000004E-2</v>
      </c>
      <c r="T1832" s="46">
        <v>0.14199999999999999</v>
      </c>
      <c r="U1832" s="46">
        <v>8.0000000000000002E-3</v>
      </c>
      <c r="V1832" s="46">
        <v>2.5000000000000001E-2</v>
      </c>
      <c r="W1832" s="46">
        <v>0.158</v>
      </c>
      <c r="X1832" s="46">
        <v>0.21</v>
      </c>
      <c r="Y1832" s="46" t="s">
        <v>162</v>
      </c>
      <c r="Z1832" s="46" t="s">
        <v>162</v>
      </c>
      <c r="AA1832" s="46">
        <v>8.9999999999999993E-3</v>
      </c>
      <c r="AB1832" s="46">
        <v>2.5999999999999999E-2</v>
      </c>
      <c r="AC1832" s="46"/>
    </row>
    <row r="1833" spans="1:29" x14ac:dyDescent="0.25">
      <c r="A1833" s="98" t="s">
        <v>4310</v>
      </c>
      <c r="B1833" s="46" t="s">
        <v>162</v>
      </c>
      <c r="C1833" s="46">
        <v>0.12013536379018612</v>
      </c>
      <c r="D1833" s="46">
        <v>0.17428087986463622</v>
      </c>
      <c r="E1833" s="46">
        <v>8.7986463620981392E-2</v>
      </c>
      <c r="F1833" s="46">
        <v>1.5228426395939087E-2</v>
      </c>
      <c r="G1833" s="46">
        <v>0.55668358714043997</v>
      </c>
      <c r="H1833" s="46">
        <v>2.5380710659898477E-2</v>
      </c>
      <c r="I1833" s="46">
        <v>2.030456852791878E-2</v>
      </c>
      <c r="J1833" s="46">
        <v>0.99999999999999989</v>
      </c>
      <c r="K1833" s="98">
        <v>591</v>
      </c>
      <c r="L1833" s="98"/>
      <c r="M1833" s="98" t="s">
        <v>162</v>
      </c>
      <c r="N1833" s="98" t="s">
        <v>162</v>
      </c>
      <c r="O1833" s="46">
        <v>9.6000000000000002E-2</v>
      </c>
      <c r="P1833" s="46">
        <v>0.14899999999999999</v>
      </c>
      <c r="Q1833" s="46">
        <v>0.14599999999999999</v>
      </c>
      <c r="R1833" s="46">
        <v>0.20699999999999999</v>
      </c>
      <c r="S1833" s="46">
        <v>6.8000000000000005E-2</v>
      </c>
      <c r="T1833" s="46">
        <v>0.114</v>
      </c>
      <c r="U1833" s="46">
        <v>8.0000000000000002E-3</v>
      </c>
      <c r="V1833" s="46">
        <v>2.9000000000000001E-2</v>
      </c>
      <c r="W1833" s="46">
        <v>0.51600000000000001</v>
      </c>
      <c r="X1833" s="46">
        <v>0.59599999999999997</v>
      </c>
      <c r="Y1833" s="46">
        <v>1.4999999999999999E-2</v>
      </c>
      <c r="Z1833" s="46">
        <v>4.1000000000000002E-2</v>
      </c>
      <c r="AA1833" s="46">
        <v>1.2E-2</v>
      </c>
      <c r="AB1833" s="46">
        <v>3.5000000000000003E-2</v>
      </c>
      <c r="AC1833" s="46"/>
    </row>
    <row r="1834" spans="1:29" x14ac:dyDescent="0.25">
      <c r="A1834" s="98" t="s">
        <v>4311</v>
      </c>
      <c r="B1834" s="46">
        <v>0.22047578589634664</v>
      </c>
      <c r="C1834" s="46">
        <v>2.9736618521665251E-3</v>
      </c>
      <c r="D1834" s="46">
        <v>0.54460492778249792</v>
      </c>
      <c r="E1834" s="46">
        <v>0.21665250637213254</v>
      </c>
      <c r="F1834" s="46">
        <v>1.6992353440951572E-3</v>
      </c>
      <c r="G1834" s="46">
        <v>5.0977060322854716E-3</v>
      </c>
      <c r="H1834" s="46" t="s">
        <v>162</v>
      </c>
      <c r="I1834" s="46">
        <v>8.4961767204757861E-3</v>
      </c>
      <c r="J1834" s="46">
        <v>0.99999999999999989</v>
      </c>
      <c r="K1834" s="98">
        <v>2354</v>
      </c>
      <c r="L1834" s="98"/>
      <c r="M1834" s="98">
        <v>0.20399999999999999</v>
      </c>
      <c r="N1834" s="98">
        <v>0.23799999999999999</v>
      </c>
      <c r="O1834" s="46">
        <v>1E-3</v>
      </c>
      <c r="P1834" s="46">
        <v>6.0000000000000001E-3</v>
      </c>
      <c r="Q1834" s="46">
        <v>0.52400000000000002</v>
      </c>
      <c r="R1834" s="46">
        <v>0.56499999999999995</v>
      </c>
      <c r="S1834" s="46">
        <v>0.2</v>
      </c>
      <c r="T1834" s="46">
        <v>0.23400000000000001</v>
      </c>
      <c r="U1834" s="46">
        <v>1E-3</v>
      </c>
      <c r="V1834" s="46">
        <v>4.0000000000000001E-3</v>
      </c>
      <c r="W1834" s="46">
        <v>3.0000000000000001E-3</v>
      </c>
      <c r="X1834" s="46">
        <v>8.9999999999999993E-3</v>
      </c>
      <c r="Y1834" s="46" t="s">
        <v>162</v>
      </c>
      <c r="Z1834" s="46" t="s">
        <v>162</v>
      </c>
      <c r="AA1834" s="46">
        <v>6.0000000000000001E-3</v>
      </c>
      <c r="AB1834" s="46">
        <v>1.2999999999999999E-2</v>
      </c>
      <c r="AC1834" s="46"/>
    </row>
    <row r="1835" spans="1:29" x14ac:dyDescent="0.25">
      <c r="A1835" s="98" t="s">
        <v>4312</v>
      </c>
      <c r="B1835" s="46">
        <v>0.10536836093660765</v>
      </c>
      <c r="C1835" s="46">
        <v>0.30953740719588807</v>
      </c>
      <c r="D1835" s="46">
        <v>0.21958880639634495</v>
      </c>
      <c r="E1835" s="46">
        <v>8.5665334094802967E-2</v>
      </c>
      <c r="F1835" s="46">
        <v>2.9126213592233011E-2</v>
      </c>
      <c r="G1835" s="46">
        <v>0.22558537978298115</v>
      </c>
      <c r="H1835" s="46">
        <v>2.5699600228440891E-3</v>
      </c>
      <c r="I1835" s="46">
        <v>2.2558537978298116E-2</v>
      </c>
      <c r="J1835" s="46">
        <v>0.99999999999999978</v>
      </c>
      <c r="K1835" s="98">
        <v>3502</v>
      </c>
      <c r="L1835" s="98"/>
      <c r="M1835" s="98">
        <v>9.6000000000000002E-2</v>
      </c>
      <c r="N1835" s="98">
        <v>0.11600000000000001</v>
      </c>
      <c r="O1835" s="46">
        <v>0.29399999999999998</v>
      </c>
      <c r="P1835" s="46">
        <v>0.32500000000000001</v>
      </c>
      <c r="Q1835" s="46">
        <v>0.20599999999999999</v>
      </c>
      <c r="R1835" s="46">
        <v>0.23400000000000001</v>
      </c>
      <c r="S1835" s="46">
        <v>7.6999999999999999E-2</v>
      </c>
      <c r="T1835" s="46">
        <v>9.5000000000000001E-2</v>
      </c>
      <c r="U1835" s="46">
        <v>2.4E-2</v>
      </c>
      <c r="V1835" s="46">
        <v>3.5000000000000003E-2</v>
      </c>
      <c r="W1835" s="46">
        <v>0.21199999999999999</v>
      </c>
      <c r="X1835" s="46">
        <v>0.24</v>
      </c>
      <c r="Y1835" s="46">
        <v>1E-3</v>
      </c>
      <c r="Z1835" s="46">
        <v>5.0000000000000001E-3</v>
      </c>
      <c r="AA1835" s="46">
        <v>1.7999999999999999E-2</v>
      </c>
      <c r="AB1835" s="46">
        <v>2.8000000000000001E-2</v>
      </c>
      <c r="AC1835" s="46"/>
    </row>
    <row r="1836" spans="1:29" x14ac:dyDescent="0.25">
      <c r="A1836" s="98" t="s">
        <v>4313</v>
      </c>
      <c r="B1836" s="46">
        <v>0.30175688509021842</v>
      </c>
      <c r="C1836" s="46">
        <v>0.51780626780626782</v>
      </c>
      <c r="D1836" s="46">
        <v>8.998100664767332E-2</v>
      </c>
      <c r="E1836" s="46">
        <v>2.8252611585944918E-2</v>
      </c>
      <c r="F1836" s="46">
        <v>9.4966761633428305E-4</v>
      </c>
      <c r="G1836" s="46">
        <v>3.7986704653371318E-2</v>
      </c>
      <c r="H1836" s="46">
        <v>2.6115859449192783E-3</v>
      </c>
      <c r="I1836" s="46">
        <v>2.0655270655270654E-2</v>
      </c>
      <c r="J1836" s="46">
        <v>0.99999999999999989</v>
      </c>
      <c r="K1836" s="98">
        <v>4212</v>
      </c>
      <c r="L1836" s="98"/>
      <c r="M1836" s="98">
        <v>0.28799999999999998</v>
      </c>
      <c r="N1836" s="98">
        <v>0.316</v>
      </c>
      <c r="O1836" s="46">
        <v>0.503</v>
      </c>
      <c r="P1836" s="46">
        <v>0.53300000000000003</v>
      </c>
      <c r="Q1836" s="46">
        <v>8.2000000000000003E-2</v>
      </c>
      <c r="R1836" s="46">
        <v>9.9000000000000005E-2</v>
      </c>
      <c r="S1836" s="46">
        <v>2.4E-2</v>
      </c>
      <c r="T1836" s="46">
        <v>3.4000000000000002E-2</v>
      </c>
      <c r="U1836" s="46">
        <v>0</v>
      </c>
      <c r="V1836" s="46">
        <v>2E-3</v>
      </c>
      <c r="W1836" s="46">
        <v>3.3000000000000002E-2</v>
      </c>
      <c r="X1836" s="46">
        <v>4.3999999999999997E-2</v>
      </c>
      <c r="Y1836" s="46">
        <v>1E-3</v>
      </c>
      <c r="Z1836" s="46">
        <v>5.0000000000000001E-3</v>
      </c>
      <c r="AA1836" s="46">
        <v>1.7000000000000001E-2</v>
      </c>
      <c r="AB1836" s="46">
        <v>2.5000000000000001E-2</v>
      </c>
      <c r="AC1836" s="46"/>
    </row>
    <row r="1837" spans="1:29" x14ac:dyDescent="0.25">
      <c r="A1837" s="98" t="s">
        <v>4314</v>
      </c>
      <c r="B1837" s="46" t="s">
        <v>162</v>
      </c>
      <c r="C1837" s="46">
        <v>0.31150793650793651</v>
      </c>
      <c r="D1837" s="46">
        <v>0.20701058201058201</v>
      </c>
      <c r="E1837" s="46">
        <v>9.9206349206349201E-2</v>
      </c>
      <c r="F1837" s="46">
        <v>1.1904761904761904E-2</v>
      </c>
      <c r="G1837" s="46">
        <v>0.35416666666666669</v>
      </c>
      <c r="H1837" s="46">
        <v>4.2989417989417987E-3</v>
      </c>
      <c r="I1837" s="46">
        <v>1.1904761904761904E-2</v>
      </c>
      <c r="J1837" s="46">
        <v>0.99999999999999989</v>
      </c>
      <c r="K1837" s="98">
        <v>3024</v>
      </c>
      <c r="L1837" s="98"/>
      <c r="M1837" s="98" t="s">
        <v>162</v>
      </c>
      <c r="N1837" s="98" t="s">
        <v>162</v>
      </c>
      <c r="O1837" s="46">
        <v>0.29499999999999998</v>
      </c>
      <c r="P1837" s="46">
        <v>0.32800000000000001</v>
      </c>
      <c r="Q1837" s="46">
        <v>0.193</v>
      </c>
      <c r="R1837" s="46">
        <v>0.222</v>
      </c>
      <c r="S1837" s="46">
        <v>8.8999999999999996E-2</v>
      </c>
      <c r="T1837" s="46">
        <v>0.11</v>
      </c>
      <c r="U1837" s="46">
        <v>8.9999999999999993E-3</v>
      </c>
      <c r="V1837" s="46">
        <v>1.6E-2</v>
      </c>
      <c r="W1837" s="46">
        <v>0.33700000000000002</v>
      </c>
      <c r="X1837" s="46">
        <v>0.371</v>
      </c>
      <c r="Y1837" s="46">
        <v>3.0000000000000001E-3</v>
      </c>
      <c r="Z1837" s="46">
        <v>7.0000000000000001E-3</v>
      </c>
      <c r="AA1837" s="46">
        <v>8.9999999999999993E-3</v>
      </c>
      <c r="AB1837" s="46">
        <v>1.6E-2</v>
      </c>
      <c r="AC1837" s="46"/>
    </row>
    <row r="1838" spans="1:29" x14ac:dyDescent="0.25">
      <c r="A1838" s="98" t="s">
        <v>4315</v>
      </c>
      <c r="B1838" s="46" t="s">
        <v>162</v>
      </c>
      <c r="C1838" s="46">
        <v>0.52732060566161953</v>
      </c>
      <c r="D1838" s="46">
        <v>0.31928900592495063</v>
      </c>
      <c r="E1838" s="46">
        <v>6.4516129032258063E-2</v>
      </c>
      <c r="F1838" s="46">
        <v>3.9499670836076368E-3</v>
      </c>
      <c r="G1838" s="46">
        <v>3.0283080974325215E-2</v>
      </c>
      <c r="H1838" s="46">
        <v>1.3166556945358788E-3</v>
      </c>
      <c r="I1838" s="46">
        <v>5.3324555628703092E-2</v>
      </c>
      <c r="J1838" s="46">
        <v>1</v>
      </c>
      <c r="K1838" s="98">
        <v>1519</v>
      </c>
      <c r="L1838" s="98"/>
      <c r="M1838" s="98" t="s">
        <v>162</v>
      </c>
      <c r="N1838" s="98" t="s">
        <v>162</v>
      </c>
      <c r="O1838" s="46">
        <v>0.502</v>
      </c>
      <c r="P1838" s="46">
        <v>0.55200000000000005</v>
      </c>
      <c r="Q1838" s="46">
        <v>0.29599999999999999</v>
      </c>
      <c r="R1838" s="46">
        <v>0.34300000000000003</v>
      </c>
      <c r="S1838" s="46">
        <v>5.2999999999999999E-2</v>
      </c>
      <c r="T1838" s="46">
        <v>7.8E-2</v>
      </c>
      <c r="U1838" s="46">
        <v>2E-3</v>
      </c>
      <c r="V1838" s="46">
        <v>8.9999999999999993E-3</v>
      </c>
      <c r="W1838" s="46">
        <v>2.3E-2</v>
      </c>
      <c r="X1838" s="46">
        <v>0.04</v>
      </c>
      <c r="Y1838" s="46">
        <v>0</v>
      </c>
      <c r="Z1838" s="46">
        <v>5.0000000000000001E-3</v>
      </c>
      <c r="AA1838" s="46">
        <v>4.2999999999999997E-2</v>
      </c>
      <c r="AB1838" s="46">
        <v>6.6000000000000003E-2</v>
      </c>
      <c r="AC1838" s="46"/>
    </row>
    <row r="1839" spans="1:29" x14ac:dyDescent="0.25">
      <c r="A1839" s="98" t="s">
        <v>4316</v>
      </c>
      <c r="B1839" s="46" t="s">
        <v>162</v>
      </c>
      <c r="C1839" s="46">
        <v>0.25645592163846836</v>
      </c>
      <c r="D1839" s="46">
        <v>0.3383793410507569</v>
      </c>
      <c r="E1839" s="46">
        <v>0.11219946571682991</v>
      </c>
      <c r="F1839" s="46">
        <v>1.3357079252003561E-2</v>
      </c>
      <c r="G1839" s="46">
        <v>0.24487978628673196</v>
      </c>
      <c r="H1839" s="46">
        <v>8.9047195013357077E-4</v>
      </c>
      <c r="I1839" s="46">
        <v>3.3837934105075691E-2</v>
      </c>
      <c r="J1839" s="46">
        <v>1</v>
      </c>
      <c r="K1839" s="98">
        <v>1123</v>
      </c>
      <c r="L1839" s="98"/>
      <c r="M1839" s="98" t="s">
        <v>162</v>
      </c>
      <c r="N1839" s="98" t="s">
        <v>162</v>
      </c>
      <c r="O1839" s="46">
        <v>0.23200000000000001</v>
      </c>
      <c r="P1839" s="46">
        <v>0.28299999999999997</v>
      </c>
      <c r="Q1839" s="46">
        <v>0.311</v>
      </c>
      <c r="R1839" s="46">
        <v>0.36699999999999999</v>
      </c>
      <c r="S1839" s="46">
        <v>9.5000000000000001E-2</v>
      </c>
      <c r="T1839" s="46">
        <v>0.13200000000000001</v>
      </c>
      <c r="U1839" s="46">
        <v>8.0000000000000002E-3</v>
      </c>
      <c r="V1839" s="46">
        <v>2.1999999999999999E-2</v>
      </c>
      <c r="W1839" s="46">
        <v>0.221</v>
      </c>
      <c r="X1839" s="46">
        <v>0.27100000000000002</v>
      </c>
      <c r="Y1839" s="46">
        <v>0</v>
      </c>
      <c r="Z1839" s="46">
        <v>5.0000000000000001E-3</v>
      </c>
      <c r="AA1839" s="46">
        <v>2.5000000000000001E-2</v>
      </c>
      <c r="AB1839" s="46">
        <v>4.5999999999999999E-2</v>
      </c>
      <c r="AC1839" s="46"/>
    </row>
    <row r="1840" spans="1:29" x14ac:dyDescent="0.25">
      <c r="A1840" s="98" t="s">
        <v>4317</v>
      </c>
      <c r="B1840" s="46" t="s">
        <v>162</v>
      </c>
      <c r="C1840" s="46">
        <v>0.43891402714932126</v>
      </c>
      <c r="D1840" s="46">
        <v>0.15082956259426847</v>
      </c>
      <c r="E1840" s="46">
        <v>6.3348416289592757E-2</v>
      </c>
      <c r="F1840" s="46">
        <v>0.10558069381598793</v>
      </c>
      <c r="G1840" s="46">
        <v>0.21417797888386123</v>
      </c>
      <c r="H1840" s="46">
        <v>9.0497737556561094E-3</v>
      </c>
      <c r="I1840" s="46">
        <v>1.8099547511312219E-2</v>
      </c>
      <c r="J1840" s="46">
        <v>1</v>
      </c>
      <c r="K1840" s="98">
        <v>663</v>
      </c>
      <c r="L1840" s="98"/>
      <c r="M1840" s="98" t="s">
        <v>162</v>
      </c>
      <c r="N1840" s="98" t="s">
        <v>162</v>
      </c>
      <c r="O1840" s="46">
        <v>0.40200000000000002</v>
      </c>
      <c r="P1840" s="46">
        <v>0.47699999999999998</v>
      </c>
      <c r="Q1840" s="46">
        <v>0.126</v>
      </c>
      <c r="R1840" s="46">
        <v>0.18</v>
      </c>
      <c r="S1840" s="46">
        <v>4.7E-2</v>
      </c>
      <c r="T1840" s="46">
        <v>8.5000000000000006E-2</v>
      </c>
      <c r="U1840" s="46">
        <v>8.4000000000000005E-2</v>
      </c>
      <c r="V1840" s="46">
        <v>0.13100000000000001</v>
      </c>
      <c r="W1840" s="46">
        <v>0.185</v>
      </c>
      <c r="X1840" s="46">
        <v>0.247</v>
      </c>
      <c r="Y1840" s="46">
        <v>4.0000000000000001E-3</v>
      </c>
      <c r="Z1840" s="46">
        <v>0.02</v>
      </c>
      <c r="AA1840" s="46">
        <v>0.01</v>
      </c>
      <c r="AB1840" s="46">
        <v>3.1E-2</v>
      </c>
      <c r="AC1840" s="46"/>
    </row>
    <row r="1841" spans="1:29" x14ac:dyDescent="0.25">
      <c r="A1841" s="98" t="s">
        <v>4318</v>
      </c>
      <c r="B1841" s="46" t="s">
        <v>162</v>
      </c>
      <c r="C1841" s="46">
        <v>0.17607526881720431</v>
      </c>
      <c r="D1841" s="46">
        <v>0.21102150537634409</v>
      </c>
      <c r="E1841" s="46">
        <v>0.11021505376344086</v>
      </c>
      <c r="F1841" s="46">
        <v>2.8225806451612902E-2</v>
      </c>
      <c r="G1841" s="46">
        <v>0.45564516129032256</v>
      </c>
      <c r="H1841" s="46">
        <v>1.3440860215053765E-3</v>
      </c>
      <c r="I1841" s="46">
        <v>1.7473118279569891E-2</v>
      </c>
      <c r="J1841" s="46">
        <v>1</v>
      </c>
      <c r="K1841" s="98">
        <v>744</v>
      </c>
      <c r="L1841" s="98"/>
      <c r="M1841" s="98" t="s">
        <v>162</v>
      </c>
      <c r="N1841" s="98" t="s">
        <v>162</v>
      </c>
      <c r="O1841" s="46">
        <v>0.15</v>
      </c>
      <c r="P1841" s="46">
        <v>0.20499999999999999</v>
      </c>
      <c r="Q1841" s="46">
        <v>0.183</v>
      </c>
      <c r="R1841" s="46">
        <v>0.24199999999999999</v>
      </c>
      <c r="S1841" s="46">
        <v>0.09</v>
      </c>
      <c r="T1841" s="46">
        <v>0.13500000000000001</v>
      </c>
      <c r="U1841" s="46">
        <v>1.9E-2</v>
      </c>
      <c r="V1841" s="46">
        <v>4.2999999999999997E-2</v>
      </c>
      <c r="W1841" s="46">
        <v>0.42</v>
      </c>
      <c r="X1841" s="46">
        <v>0.49199999999999999</v>
      </c>
      <c r="Y1841" s="46">
        <v>0</v>
      </c>
      <c r="Z1841" s="46">
        <v>8.0000000000000002E-3</v>
      </c>
      <c r="AA1841" s="46">
        <v>0.01</v>
      </c>
      <c r="AB1841" s="46">
        <v>0.03</v>
      </c>
      <c r="AC1841" s="46"/>
    </row>
    <row r="1842" spans="1:29" x14ac:dyDescent="0.25">
      <c r="A1842" s="98" t="s">
        <v>4319</v>
      </c>
      <c r="B1842" s="46" t="s">
        <v>162</v>
      </c>
      <c r="C1842" s="46">
        <v>0.40322580645161288</v>
      </c>
      <c r="D1842" s="46">
        <v>0.37311827956989246</v>
      </c>
      <c r="E1842" s="46">
        <v>9.838709677419355E-2</v>
      </c>
      <c r="F1842" s="46">
        <v>1.1559139784946236E-2</v>
      </c>
      <c r="G1842" s="46">
        <v>8.2258064516129034E-2</v>
      </c>
      <c r="H1842" s="46">
        <v>2.6881720430107529E-3</v>
      </c>
      <c r="I1842" s="46">
        <v>2.8763440860215053E-2</v>
      </c>
      <c r="J1842" s="46">
        <v>1</v>
      </c>
      <c r="K1842" s="98">
        <v>3720</v>
      </c>
      <c r="L1842" s="98"/>
      <c r="M1842" s="98" t="s">
        <v>162</v>
      </c>
      <c r="N1842" s="98" t="s">
        <v>162</v>
      </c>
      <c r="O1842" s="46">
        <v>0.38800000000000001</v>
      </c>
      <c r="P1842" s="46">
        <v>0.41899999999999998</v>
      </c>
      <c r="Q1842" s="46">
        <v>0.35799999999999998</v>
      </c>
      <c r="R1842" s="46">
        <v>0.38900000000000001</v>
      </c>
      <c r="S1842" s="46">
        <v>8.8999999999999996E-2</v>
      </c>
      <c r="T1842" s="46">
        <v>0.108</v>
      </c>
      <c r="U1842" s="46">
        <v>8.9999999999999993E-3</v>
      </c>
      <c r="V1842" s="46">
        <v>1.6E-2</v>
      </c>
      <c r="W1842" s="46">
        <v>7.3999999999999996E-2</v>
      </c>
      <c r="X1842" s="46">
        <v>9.1999999999999998E-2</v>
      </c>
      <c r="Y1842" s="46">
        <v>1E-3</v>
      </c>
      <c r="Z1842" s="46">
        <v>5.0000000000000001E-3</v>
      </c>
      <c r="AA1842" s="46">
        <v>2.4E-2</v>
      </c>
      <c r="AB1842" s="46">
        <v>3.5000000000000003E-2</v>
      </c>
      <c r="AC1842" s="46"/>
    </row>
    <row r="1843" spans="1:29" x14ac:dyDescent="0.25">
      <c r="A1843" s="98" t="s">
        <v>4320</v>
      </c>
      <c r="B1843" s="46" t="s">
        <v>162</v>
      </c>
      <c r="C1843" s="46">
        <v>0.5879194630872483</v>
      </c>
      <c r="D1843" s="46">
        <v>0.26577181208053691</v>
      </c>
      <c r="E1843" s="46">
        <v>5.9060402684563758E-2</v>
      </c>
      <c r="F1843" s="46">
        <v>6.7114093959731542E-3</v>
      </c>
      <c r="G1843" s="46">
        <v>6.3087248322147654E-2</v>
      </c>
      <c r="H1843" s="46" t="s">
        <v>162</v>
      </c>
      <c r="I1843" s="46">
        <v>1.74496644295302E-2</v>
      </c>
      <c r="J1843" s="46">
        <v>1</v>
      </c>
      <c r="K1843" s="98">
        <v>745</v>
      </c>
      <c r="L1843" s="98"/>
      <c r="M1843" s="98" t="s">
        <v>162</v>
      </c>
      <c r="N1843" s="98" t="s">
        <v>162</v>
      </c>
      <c r="O1843" s="46">
        <v>0.55200000000000005</v>
      </c>
      <c r="P1843" s="46">
        <v>0.623</v>
      </c>
      <c r="Q1843" s="46">
        <v>0.23499999999999999</v>
      </c>
      <c r="R1843" s="46">
        <v>0.29899999999999999</v>
      </c>
      <c r="S1843" s="46">
        <v>4.3999999999999997E-2</v>
      </c>
      <c r="T1843" s="46">
        <v>7.8E-2</v>
      </c>
      <c r="U1843" s="46">
        <v>3.0000000000000001E-3</v>
      </c>
      <c r="V1843" s="46">
        <v>1.6E-2</v>
      </c>
      <c r="W1843" s="46">
        <v>4.8000000000000001E-2</v>
      </c>
      <c r="X1843" s="46">
        <v>8.3000000000000004E-2</v>
      </c>
      <c r="Y1843" s="46" t="s">
        <v>162</v>
      </c>
      <c r="Z1843" s="46" t="s">
        <v>162</v>
      </c>
      <c r="AA1843" s="46">
        <v>0.01</v>
      </c>
      <c r="AB1843" s="46">
        <v>0.03</v>
      </c>
      <c r="AC1843" s="46"/>
    </row>
    <row r="1844" spans="1:29" x14ac:dyDescent="0.25">
      <c r="A1844" s="98" t="s">
        <v>4321</v>
      </c>
      <c r="B1844" s="46">
        <v>6.1730623443196998E-2</v>
      </c>
      <c r="C1844" s="46">
        <v>0.35352514349662467</v>
      </c>
      <c r="D1844" s="46">
        <v>0.24883578210172919</v>
      </c>
      <c r="E1844" s="46">
        <v>9.2234937366882055E-2</v>
      </c>
      <c r="F1844" s="46">
        <v>1.6786397602974623E-2</v>
      </c>
      <c r="G1844" s="46">
        <v>0.19974008158550233</v>
      </c>
      <c r="H1844" s="46">
        <v>3.6821775387170137E-3</v>
      </c>
      <c r="I1844" s="46">
        <v>2.3464856864373128E-2</v>
      </c>
      <c r="J1844" s="46">
        <v>1</v>
      </c>
      <c r="K1844" s="98">
        <v>27701</v>
      </c>
      <c r="L1844" s="98"/>
      <c r="M1844" s="98">
        <v>5.8999999999999997E-2</v>
      </c>
      <c r="N1844" s="98">
        <v>6.5000000000000002E-2</v>
      </c>
      <c r="O1844" s="46">
        <v>0.34799999999999998</v>
      </c>
      <c r="P1844" s="46">
        <v>0.35899999999999999</v>
      </c>
      <c r="Q1844" s="46">
        <v>0.24399999999999999</v>
      </c>
      <c r="R1844" s="46">
        <v>0.254</v>
      </c>
      <c r="S1844" s="46">
        <v>8.8999999999999996E-2</v>
      </c>
      <c r="T1844" s="46">
        <v>9.6000000000000002E-2</v>
      </c>
      <c r="U1844" s="46">
        <v>1.4999999999999999E-2</v>
      </c>
      <c r="V1844" s="46">
        <v>1.7999999999999999E-2</v>
      </c>
      <c r="W1844" s="46">
        <v>0.19500000000000001</v>
      </c>
      <c r="X1844" s="46">
        <v>0.20399999999999999</v>
      </c>
      <c r="Y1844" s="46">
        <v>3.0000000000000001E-3</v>
      </c>
      <c r="Z1844" s="46">
        <v>4.0000000000000001E-3</v>
      </c>
      <c r="AA1844" s="46">
        <v>2.1999999999999999E-2</v>
      </c>
      <c r="AB1844" s="46">
        <v>2.5000000000000001E-2</v>
      </c>
      <c r="AC1844" s="46"/>
    </row>
    <row r="1845" spans="1:29" x14ac:dyDescent="0.25">
      <c r="A1845" s="98" t="s">
        <v>4322</v>
      </c>
      <c r="B1845" s="46" t="s">
        <v>162</v>
      </c>
      <c r="C1845" s="46">
        <v>0.23773584905660378</v>
      </c>
      <c r="D1845" s="46">
        <v>0.30188679245283018</v>
      </c>
      <c r="E1845" s="46">
        <v>0.16603773584905659</v>
      </c>
      <c r="F1845" s="46">
        <v>1.0062893081761006E-2</v>
      </c>
      <c r="G1845" s="46">
        <v>0.26037735849056604</v>
      </c>
      <c r="H1845" s="46">
        <v>3.7735849056603774E-3</v>
      </c>
      <c r="I1845" s="46">
        <v>2.0125786163522012E-2</v>
      </c>
      <c r="J1845" s="46">
        <v>1</v>
      </c>
      <c r="K1845" s="98">
        <v>795</v>
      </c>
      <c r="L1845" s="98"/>
      <c r="M1845" s="98" t="s">
        <v>162</v>
      </c>
      <c r="N1845" s="98" t="s">
        <v>162</v>
      </c>
      <c r="O1845" s="46">
        <v>0.20899999999999999</v>
      </c>
      <c r="P1845" s="46">
        <v>0.26900000000000002</v>
      </c>
      <c r="Q1845" s="46">
        <v>0.27100000000000002</v>
      </c>
      <c r="R1845" s="46">
        <v>0.33500000000000002</v>
      </c>
      <c r="S1845" s="46">
        <v>0.14199999999999999</v>
      </c>
      <c r="T1845" s="46">
        <v>0.193</v>
      </c>
      <c r="U1845" s="46">
        <v>5.0000000000000001E-3</v>
      </c>
      <c r="V1845" s="46">
        <v>0.02</v>
      </c>
      <c r="W1845" s="46">
        <v>0.23100000000000001</v>
      </c>
      <c r="X1845" s="46">
        <v>0.29199999999999998</v>
      </c>
      <c r="Y1845" s="46">
        <v>1E-3</v>
      </c>
      <c r="Z1845" s="46">
        <v>1.0999999999999999E-2</v>
      </c>
      <c r="AA1845" s="46">
        <v>1.2E-2</v>
      </c>
      <c r="AB1845" s="46">
        <v>3.2000000000000001E-2</v>
      </c>
      <c r="AC1845" s="46"/>
    </row>
    <row r="1846" spans="1:29" x14ac:dyDescent="0.25">
      <c r="A1846" s="98" t="s">
        <v>4323</v>
      </c>
      <c r="B1846" s="46" t="s">
        <v>162</v>
      </c>
      <c r="C1846" s="46">
        <v>0.43571428571428572</v>
      </c>
      <c r="D1846" s="46">
        <v>0.23214285714285715</v>
      </c>
      <c r="E1846" s="46">
        <v>0.1</v>
      </c>
      <c r="F1846" s="46">
        <v>3.9285714285714285E-2</v>
      </c>
      <c r="G1846" s="46">
        <v>0.15</v>
      </c>
      <c r="H1846" s="46">
        <v>1.0714285714285714E-2</v>
      </c>
      <c r="I1846" s="46">
        <v>3.214285714285714E-2</v>
      </c>
      <c r="J1846" s="46">
        <v>1</v>
      </c>
      <c r="K1846" s="98">
        <v>280</v>
      </c>
      <c r="L1846" s="98"/>
      <c r="M1846" s="98" t="s">
        <v>162</v>
      </c>
      <c r="N1846" s="98" t="s">
        <v>162</v>
      </c>
      <c r="O1846" s="46">
        <v>0.379</v>
      </c>
      <c r="P1846" s="46">
        <v>0.49399999999999999</v>
      </c>
      <c r="Q1846" s="46">
        <v>0.187</v>
      </c>
      <c r="R1846" s="46">
        <v>0.28499999999999998</v>
      </c>
      <c r="S1846" s="46">
        <v>7.0000000000000007E-2</v>
      </c>
      <c r="T1846" s="46">
        <v>0.14099999999999999</v>
      </c>
      <c r="U1846" s="46">
        <v>2.1999999999999999E-2</v>
      </c>
      <c r="V1846" s="46">
        <v>6.9000000000000006E-2</v>
      </c>
      <c r="W1846" s="46">
        <v>0.113</v>
      </c>
      <c r="X1846" s="46">
        <v>0.19700000000000001</v>
      </c>
      <c r="Y1846" s="46">
        <v>4.0000000000000001E-3</v>
      </c>
      <c r="Z1846" s="46">
        <v>3.1E-2</v>
      </c>
      <c r="AA1846" s="46">
        <v>1.7000000000000001E-2</v>
      </c>
      <c r="AB1846" s="46">
        <v>0.06</v>
      </c>
      <c r="AC1846" s="46"/>
    </row>
    <row r="1847" spans="1:29" x14ac:dyDescent="0.25">
      <c r="A1847" s="98" t="s">
        <v>4324</v>
      </c>
      <c r="B1847" s="46" t="s">
        <v>162</v>
      </c>
      <c r="C1847" s="46">
        <v>8.3018867924528297E-2</v>
      </c>
      <c r="D1847" s="46">
        <v>0.2339622641509434</v>
      </c>
      <c r="E1847" s="46">
        <v>9.8113207547169817E-2</v>
      </c>
      <c r="F1847" s="46">
        <v>2.2641509433962263E-2</v>
      </c>
      <c r="G1847" s="46">
        <v>0.50943396226415094</v>
      </c>
      <c r="H1847" s="46">
        <v>2.6415094339622643E-2</v>
      </c>
      <c r="I1847" s="46">
        <v>2.6415094339622643E-2</v>
      </c>
      <c r="J1847" s="46">
        <v>1</v>
      </c>
      <c r="K1847" s="98">
        <v>265</v>
      </c>
      <c r="L1847" s="98"/>
      <c r="M1847" s="98" t="s">
        <v>162</v>
      </c>
      <c r="N1847" s="98" t="s">
        <v>162</v>
      </c>
      <c r="O1847" s="46">
        <v>5.5E-2</v>
      </c>
      <c r="P1847" s="46">
        <v>0.122</v>
      </c>
      <c r="Q1847" s="46">
        <v>0.187</v>
      </c>
      <c r="R1847" s="46">
        <v>0.28899999999999998</v>
      </c>
      <c r="S1847" s="46">
        <v>6.8000000000000005E-2</v>
      </c>
      <c r="T1847" s="46">
        <v>0.14000000000000001</v>
      </c>
      <c r="U1847" s="46">
        <v>0.01</v>
      </c>
      <c r="V1847" s="46">
        <v>4.9000000000000002E-2</v>
      </c>
      <c r="W1847" s="46">
        <v>0.45</v>
      </c>
      <c r="X1847" s="46">
        <v>0.56899999999999995</v>
      </c>
      <c r="Y1847" s="46">
        <v>1.2999999999999999E-2</v>
      </c>
      <c r="Z1847" s="46">
        <v>5.3999999999999999E-2</v>
      </c>
      <c r="AA1847" s="46">
        <v>1.2999999999999999E-2</v>
      </c>
      <c r="AB1847" s="46">
        <v>5.3999999999999999E-2</v>
      </c>
      <c r="AC1847" s="46"/>
    </row>
    <row r="1848" spans="1:29" x14ac:dyDescent="0.25">
      <c r="A1848" s="98" t="s">
        <v>4325</v>
      </c>
      <c r="B1848" s="46">
        <v>1.7580144777662874E-2</v>
      </c>
      <c r="C1848" s="46">
        <v>2.0682523267838678E-3</v>
      </c>
      <c r="D1848" s="46">
        <v>0.71251292657704235</v>
      </c>
      <c r="E1848" s="46">
        <v>0.15098241985522234</v>
      </c>
      <c r="F1848" s="46">
        <v>8.2730093071354711E-3</v>
      </c>
      <c r="G1848" s="46">
        <v>3.1023784901758012E-3</v>
      </c>
      <c r="H1848" s="46" t="s">
        <v>162</v>
      </c>
      <c r="I1848" s="46">
        <v>0.10548086866597725</v>
      </c>
      <c r="J1848" s="46">
        <v>1</v>
      </c>
      <c r="K1848" s="98">
        <v>967</v>
      </c>
      <c r="L1848" s="98"/>
      <c r="M1848" s="98">
        <v>1.0999999999999999E-2</v>
      </c>
      <c r="N1848" s="98">
        <v>2.8000000000000001E-2</v>
      </c>
      <c r="O1848" s="46">
        <v>1E-3</v>
      </c>
      <c r="P1848" s="46">
        <v>8.0000000000000002E-3</v>
      </c>
      <c r="Q1848" s="46">
        <v>0.68300000000000005</v>
      </c>
      <c r="R1848" s="46">
        <v>0.74</v>
      </c>
      <c r="S1848" s="46">
        <v>0.13</v>
      </c>
      <c r="T1848" s="46">
        <v>0.17499999999999999</v>
      </c>
      <c r="U1848" s="46">
        <v>4.0000000000000001E-3</v>
      </c>
      <c r="V1848" s="46">
        <v>1.6E-2</v>
      </c>
      <c r="W1848" s="46">
        <v>1E-3</v>
      </c>
      <c r="X1848" s="46">
        <v>8.9999999999999993E-3</v>
      </c>
      <c r="Y1848" s="46" t="s">
        <v>162</v>
      </c>
      <c r="Z1848" s="46" t="s">
        <v>162</v>
      </c>
      <c r="AA1848" s="46">
        <v>8.7999999999999995E-2</v>
      </c>
      <c r="AB1848" s="46">
        <v>0.126</v>
      </c>
      <c r="AC1848" s="46"/>
    </row>
    <row r="1849" spans="1:29" x14ac:dyDescent="0.25">
      <c r="A1849" s="98" t="s">
        <v>4326</v>
      </c>
      <c r="B1849" s="46">
        <v>8.7579617834394899E-2</v>
      </c>
      <c r="C1849" s="46">
        <v>0.26990445859872614</v>
      </c>
      <c r="D1849" s="46">
        <v>0.23009554140127389</v>
      </c>
      <c r="E1849" s="46">
        <v>6.60828025477707E-2</v>
      </c>
      <c r="F1849" s="46">
        <v>8.4394904458598721E-2</v>
      </c>
      <c r="G1849" s="46">
        <v>0.21019108280254778</v>
      </c>
      <c r="H1849" s="46">
        <v>5.5732484076433117E-3</v>
      </c>
      <c r="I1849" s="46">
        <v>4.6178343949044583E-2</v>
      </c>
      <c r="J1849" s="46">
        <v>1</v>
      </c>
      <c r="K1849" s="98">
        <v>1256</v>
      </c>
      <c r="L1849" s="98"/>
      <c r="M1849" s="98">
        <v>7.2999999999999995E-2</v>
      </c>
      <c r="N1849" s="98">
        <v>0.104</v>
      </c>
      <c r="O1849" s="46">
        <v>0.246</v>
      </c>
      <c r="P1849" s="46">
        <v>0.29499999999999998</v>
      </c>
      <c r="Q1849" s="46">
        <v>0.20799999999999999</v>
      </c>
      <c r="R1849" s="46">
        <v>0.254</v>
      </c>
      <c r="S1849" s="46">
        <v>5.3999999999999999E-2</v>
      </c>
      <c r="T1849" s="46">
        <v>8.1000000000000003E-2</v>
      </c>
      <c r="U1849" s="46">
        <v>7.0000000000000007E-2</v>
      </c>
      <c r="V1849" s="46">
        <v>0.10100000000000001</v>
      </c>
      <c r="W1849" s="46">
        <v>0.189</v>
      </c>
      <c r="X1849" s="46">
        <v>0.23400000000000001</v>
      </c>
      <c r="Y1849" s="46">
        <v>3.0000000000000001E-3</v>
      </c>
      <c r="Z1849" s="46">
        <v>1.0999999999999999E-2</v>
      </c>
      <c r="AA1849" s="46">
        <v>3.5999999999999997E-2</v>
      </c>
      <c r="AB1849" s="46">
        <v>5.8999999999999997E-2</v>
      </c>
      <c r="AC1849" s="46"/>
    </row>
    <row r="1850" spans="1:29" x14ac:dyDescent="0.25">
      <c r="A1850" s="98" t="s">
        <v>4327</v>
      </c>
      <c r="B1850" s="46">
        <v>0.29653179190751444</v>
      </c>
      <c r="C1850" s="46">
        <v>0.41618497109826591</v>
      </c>
      <c r="D1850" s="46">
        <v>0.15549132947976879</v>
      </c>
      <c r="E1850" s="46">
        <v>2.6011560693641619E-2</v>
      </c>
      <c r="F1850" s="46">
        <v>2.3121387283236996E-3</v>
      </c>
      <c r="G1850" s="46">
        <v>3.7572254335260118E-2</v>
      </c>
      <c r="H1850" s="46">
        <v>2.8901734104046241E-3</v>
      </c>
      <c r="I1850" s="46">
        <v>6.3005780346820806E-2</v>
      </c>
      <c r="J1850" s="46">
        <v>1</v>
      </c>
      <c r="K1850" s="98">
        <v>1730</v>
      </c>
      <c r="L1850" s="98"/>
      <c r="M1850" s="98">
        <v>0.27500000000000002</v>
      </c>
      <c r="N1850" s="98">
        <v>0.318</v>
      </c>
      <c r="O1850" s="46">
        <v>0.39300000000000002</v>
      </c>
      <c r="P1850" s="46">
        <v>0.44</v>
      </c>
      <c r="Q1850" s="46">
        <v>0.13900000000000001</v>
      </c>
      <c r="R1850" s="46">
        <v>0.17299999999999999</v>
      </c>
      <c r="S1850" s="46">
        <v>1.9E-2</v>
      </c>
      <c r="T1850" s="46">
        <v>3.5000000000000003E-2</v>
      </c>
      <c r="U1850" s="46">
        <v>1E-3</v>
      </c>
      <c r="V1850" s="46">
        <v>6.0000000000000001E-3</v>
      </c>
      <c r="W1850" s="46">
        <v>0.03</v>
      </c>
      <c r="X1850" s="46">
        <v>4.8000000000000001E-2</v>
      </c>
      <c r="Y1850" s="46">
        <v>1E-3</v>
      </c>
      <c r="Z1850" s="46">
        <v>7.0000000000000001E-3</v>
      </c>
      <c r="AA1850" s="46">
        <v>5.1999999999999998E-2</v>
      </c>
      <c r="AB1850" s="46">
        <v>7.4999999999999997E-2</v>
      </c>
      <c r="AC1850" s="46"/>
    </row>
    <row r="1851" spans="1:29" x14ac:dyDescent="0.25">
      <c r="A1851" s="98" t="s">
        <v>4328</v>
      </c>
      <c r="B1851" s="46" t="s">
        <v>162</v>
      </c>
      <c r="C1851" s="46">
        <v>0.27308838133068519</v>
      </c>
      <c r="D1851" s="46">
        <v>0.2512413108242304</v>
      </c>
      <c r="E1851" s="46">
        <v>0.10129096325719961</v>
      </c>
      <c r="F1851" s="46">
        <v>2.2840119165839126E-2</v>
      </c>
      <c r="G1851" s="46">
        <v>0.32571996027805361</v>
      </c>
      <c r="H1851" s="46">
        <v>3.9721946375372392E-3</v>
      </c>
      <c r="I1851" s="46">
        <v>2.1847070506454815E-2</v>
      </c>
      <c r="J1851" s="46">
        <v>1.0000000000000002</v>
      </c>
      <c r="K1851" s="98">
        <v>1007</v>
      </c>
      <c r="L1851" s="98"/>
      <c r="M1851" s="98" t="s">
        <v>162</v>
      </c>
      <c r="N1851" s="98" t="s">
        <v>162</v>
      </c>
      <c r="O1851" s="46">
        <v>0.246</v>
      </c>
      <c r="P1851" s="46">
        <v>0.30099999999999999</v>
      </c>
      <c r="Q1851" s="46">
        <v>0.22500000000000001</v>
      </c>
      <c r="R1851" s="46">
        <v>0.27900000000000003</v>
      </c>
      <c r="S1851" s="46">
        <v>8.4000000000000005E-2</v>
      </c>
      <c r="T1851" s="46">
        <v>0.121</v>
      </c>
      <c r="U1851" s="46">
        <v>1.4999999999999999E-2</v>
      </c>
      <c r="V1851" s="46">
        <v>3.4000000000000002E-2</v>
      </c>
      <c r="W1851" s="46">
        <v>0.29699999999999999</v>
      </c>
      <c r="X1851" s="46">
        <v>0.35499999999999998</v>
      </c>
      <c r="Y1851" s="46">
        <v>2E-3</v>
      </c>
      <c r="Z1851" s="46">
        <v>0.01</v>
      </c>
      <c r="AA1851" s="46">
        <v>1.4E-2</v>
      </c>
      <c r="AB1851" s="46">
        <v>3.3000000000000002E-2</v>
      </c>
      <c r="AC1851" s="46"/>
    </row>
    <row r="1852" spans="1:29" x14ac:dyDescent="0.25">
      <c r="A1852" s="98" t="s">
        <v>4329</v>
      </c>
      <c r="B1852" s="46" t="s">
        <v>162</v>
      </c>
      <c r="C1852" s="46">
        <v>0.47775628626692457</v>
      </c>
      <c r="D1852" s="46">
        <v>0.32301740812379109</v>
      </c>
      <c r="E1852" s="46">
        <v>5.4158607350096713E-2</v>
      </c>
      <c r="F1852" s="46">
        <v>1.7408123791102514E-2</v>
      </c>
      <c r="G1852" s="46">
        <v>2.5145067698259187E-2</v>
      </c>
      <c r="H1852" s="46" t="s">
        <v>162</v>
      </c>
      <c r="I1852" s="46">
        <v>0.10251450676982592</v>
      </c>
      <c r="J1852" s="46">
        <v>1</v>
      </c>
      <c r="K1852" s="98">
        <v>517</v>
      </c>
      <c r="L1852" s="98"/>
      <c r="M1852" s="98" t="s">
        <v>162</v>
      </c>
      <c r="N1852" s="98" t="s">
        <v>162</v>
      </c>
      <c r="O1852" s="46">
        <v>0.435</v>
      </c>
      <c r="P1852" s="46">
        <v>0.52100000000000002</v>
      </c>
      <c r="Q1852" s="46">
        <v>0.28399999999999997</v>
      </c>
      <c r="R1852" s="46">
        <v>0.36499999999999999</v>
      </c>
      <c r="S1852" s="46">
        <v>3.7999999999999999E-2</v>
      </c>
      <c r="T1852" s="46">
        <v>7.6999999999999999E-2</v>
      </c>
      <c r="U1852" s="46">
        <v>8.9999999999999993E-3</v>
      </c>
      <c r="V1852" s="46">
        <v>3.3000000000000002E-2</v>
      </c>
      <c r="W1852" s="46">
        <v>1.4999999999999999E-2</v>
      </c>
      <c r="X1852" s="46">
        <v>4.2999999999999997E-2</v>
      </c>
      <c r="Y1852" s="46" t="s">
        <v>162</v>
      </c>
      <c r="Z1852" s="46" t="s">
        <v>162</v>
      </c>
      <c r="AA1852" s="46">
        <v>7.9000000000000001E-2</v>
      </c>
      <c r="AB1852" s="46">
        <v>0.13200000000000001</v>
      </c>
      <c r="AC1852" s="46"/>
    </row>
    <row r="1853" spans="1:29" x14ac:dyDescent="0.25">
      <c r="A1853" s="98" t="s">
        <v>4330</v>
      </c>
      <c r="B1853" s="46" t="s">
        <v>162</v>
      </c>
      <c r="C1853" s="46">
        <v>0.21038961038961038</v>
      </c>
      <c r="D1853" s="46">
        <v>0.32727272727272727</v>
      </c>
      <c r="E1853" s="46">
        <v>8.5714285714285715E-2</v>
      </c>
      <c r="F1853" s="46">
        <v>3.896103896103896E-2</v>
      </c>
      <c r="G1853" s="46">
        <v>0.2883116883116883</v>
      </c>
      <c r="H1853" s="46">
        <v>2.5974025974025974E-3</v>
      </c>
      <c r="I1853" s="46">
        <v>4.6753246753246755E-2</v>
      </c>
      <c r="J1853" s="46">
        <v>1</v>
      </c>
      <c r="K1853" s="98">
        <v>385</v>
      </c>
      <c r="L1853" s="98"/>
      <c r="M1853" s="98" t="s">
        <v>162</v>
      </c>
      <c r="N1853" s="98" t="s">
        <v>162</v>
      </c>
      <c r="O1853" s="46">
        <v>0.17299999999999999</v>
      </c>
      <c r="P1853" s="46">
        <v>0.254</v>
      </c>
      <c r="Q1853" s="46">
        <v>0.28199999999999997</v>
      </c>
      <c r="R1853" s="46">
        <v>0.376</v>
      </c>
      <c r="S1853" s="46">
        <v>6.2E-2</v>
      </c>
      <c r="T1853" s="46">
        <v>0.11799999999999999</v>
      </c>
      <c r="U1853" s="46">
        <v>2.4E-2</v>
      </c>
      <c r="V1853" s="46">
        <v>6.3E-2</v>
      </c>
      <c r="W1853" s="46">
        <v>0.245</v>
      </c>
      <c r="X1853" s="46">
        <v>0.33500000000000002</v>
      </c>
      <c r="Y1853" s="46">
        <v>0</v>
      </c>
      <c r="Z1853" s="46">
        <v>1.4999999999999999E-2</v>
      </c>
      <c r="AA1853" s="46">
        <v>0.03</v>
      </c>
      <c r="AB1853" s="46">
        <v>7.2999999999999995E-2</v>
      </c>
      <c r="AC1853" s="46"/>
    </row>
    <row r="1854" spans="1:29" x14ac:dyDescent="0.25">
      <c r="A1854" s="98" t="s">
        <v>4331</v>
      </c>
      <c r="B1854" s="46" t="s">
        <v>162</v>
      </c>
      <c r="C1854" s="46">
        <v>0.37614678899082571</v>
      </c>
      <c r="D1854" s="46">
        <v>0.15137614678899083</v>
      </c>
      <c r="E1854" s="46">
        <v>9.6330275229357804E-2</v>
      </c>
      <c r="F1854" s="46">
        <v>0.11009174311926606</v>
      </c>
      <c r="G1854" s="46">
        <v>0.21559633027522937</v>
      </c>
      <c r="H1854" s="46">
        <v>4.5871559633027525E-3</v>
      </c>
      <c r="I1854" s="46">
        <v>4.5871559633027525E-2</v>
      </c>
      <c r="J1854" s="46">
        <v>1</v>
      </c>
      <c r="K1854" s="98">
        <v>218</v>
      </c>
      <c r="L1854" s="98"/>
      <c r="M1854" s="98" t="s">
        <v>162</v>
      </c>
      <c r="N1854" s="98" t="s">
        <v>162</v>
      </c>
      <c r="O1854" s="46">
        <v>0.315</v>
      </c>
      <c r="P1854" s="46">
        <v>0.442</v>
      </c>
      <c r="Q1854" s="46">
        <v>0.11</v>
      </c>
      <c r="R1854" s="46">
        <v>0.20499999999999999</v>
      </c>
      <c r="S1854" s="46">
        <v>6.4000000000000001E-2</v>
      </c>
      <c r="T1854" s="46">
        <v>0.14299999999999999</v>
      </c>
      <c r="U1854" s="46">
        <v>7.4999999999999997E-2</v>
      </c>
      <c r="V1854" s="46">
        <v>0.159</v>
      </c>
      <c r="W1854" s="46">
        <v>0.16600000000000001</v>
      </c>
      <c r="X1854" s="46">
        <v>0.27500000000000002</v>
      </c>
      <c r="Y1854" s="46">
        <v>1E-3</v>
      </c>
      <c r="Z1854" s="46">
        <v>2.5999999999999999E-2</v>
      </c>
      <c r="AA1854" s="46">
        <v>2.5000000000000001E-2</v>
      </c>
      <c r="AB1854" s="46">
        <v>8.2000000000000003E-2</v>
      </c>
      <c r="AC1854" s="46"/>
    </row>
    <row r="1855" spans="1:29" x14ac:dyDescent="0.25">
      <c r="A1855" s="98" t="s">
        <v>4332</v>
      </c>
      <c r="B1855" s="46" t="s">
        <v>162</v>
      </c>
      <c r="C1855" s="46">
        <v>0.12639405204460966</v>
      </c>
      <c r="D1855" s="46">
        <v>0.23048327137546468</v>
      </c>
      <c r="E1855" s="46">
        <v>0.11152416356877323</v>
      </c>
      <c r="F1855" s="46">
        <v>4.4609665427509292E-2</v>
      </c>
      <c r="G1855" s="46">
        <v>0.41263940520446096</v>
      </c>
      <c r="H1855" s="46">
        <v>2.2304832713754646E-2</v>
      </c>
      <c r="I1855" s="46">
        <v>5.204460966542751E-2</v>
      </c>
      <c r="J1855" s="46">
        <v>1</v>
      </c>
      <c r="K1855" s="98">
        <v>269</v>
      </c>
      <c r="L1855" s="98"/>
      <c r="M1855" s="98" t="s">
        <v>162</v>
      </c>
      <c r="N1855" s="98" t="s">
        <v>162</v>
      </c>
      <c r="O1855" s="46">
        <v>9.1999999999999998E-2</v>
      </c>
      <c r="P1855" s="46">
        <v>0.17100000000000001</v>
      </c>
      <c r="Q1855" s="46">
        <v>0.184</v>
      </c>
      <c r="R1855" s="46">
        <v>0.28399999999999997</v>
      </c>
      <c r="S1855" s="46">
        <v>7.9000000000000001E-2</v>
      </c>
      <c r="T1855" s="46">
        <v>0.155</v>
      </c>
      <c r="U1855" s="46">
        <v>2.5999999999999999E-2</v>
      </c>
      <c r="V1855" s="46">
        <v>7.5999999999999998E-2</v>
      </c>
      <c r="W1855" s="46">
        <v>0.35499999999999998</v>
      </c>
      <c r="X1855" s="46">
        <v>0.47199999999999998</v>
      </c>
      <c r="Y1855" s="46">
        <v>0.01</v>
      </c>
      <c r="Z1855" s="46">
        <v>4.8000000000000001E-2</v>
      </c>
      <c r="AA1855" s="46">
        <v>3.1E-2</v>
      </c>
      <c r="AB1855" s="46">
        <v>8.5000000000000006E-2</v>
      </c>
      <c r="AC1855" s="46"/>
    </row>
    <row r="1856" spans="1:29" x14ac:dyDescent="0.25">
      <c r="A1856" s="98" t="s">
        <v>4333</v>
      </c>
      <c r="B1856" s="46" t="s">
        <v>162</v>
      </c>
      <c r="C1856" s="46">
        <v>0.46233382570162479</v>
      </c>
      <c r="D1856" s="46">
        <v>0.28729689807976366</v>
      </c>
      <c r="E1856" s="46">
        <v>8.7887740029542097E-2</v>
      </c>
      <c r="F1856" s="46">
        <v>1.55096011816839E-2</v>
      </c>
      <c r="G1856" s="46">
        <v>6.4992614475627764E-2</v>
      </c>
      <c r="H1856" s="46">
        <v>4.4313146233382573E-3</v>
      </c>
      <c r="I1856" s="46">
        <v>7.7548005908419496E-2</v>
      </c>
      <c r="J1856" s="46">
        <v>0.99999999999999989</v>
      </c>
      <c r="K1856" s="98">
        <v>1354</v>
      </c>
      <c r="L1856" s="98"/>
      <c r="M1856" s="98" t="s">
        <v>162</v>
      </c>
      <c r="N1856" s="98" t="s">
        <v>162</v>
      </c>
      <c r="O1856" s="46">
        <v>0.436</v>
      </c>
      <c r="P1856" s="46">
        <v>0.48899999999999999</v>
      </c>
      <c r="Q1856" s="46">
        <v>0.26400000000000001</v>
      </c>
      <c r="R1856" s="46">
        <v>0.312</v>
      </c>
      <c r="S1856" s="46">
        <v>7.3999999999999996E-2</v>
      </c>
      <c r="T1856" s="46">
        <v>0.104</v>
      </c>
      <c r="U1856" s="46">
        <v>0.01</v>
      </c>
      <c r="V1856" s="46">
        <v>2.4E-2</v>
      </c>
      <c r="W1856" s="46">
        <v>5.2999999999999999E-2</v>
      </c>
      <c r="X1856" s="46">
        <v>7.9000000000000001E-2</v>
      </c>
      <c r="Y1856" s="46">
        <v>2E-3</v>
      </c>
      <c r="Z1856" s="46">
        <v>0.01</v>
      </c>
      <c r="AA1856" s="46">
        <v>6.4000000000000001E-2</v>
      </c>
      <c r="AB1856" s="46">
        <v>9.2999999999999999E-2</v>
      </c>
      <c r="AC1856" s="46"/>
    </row>
    <row r="1857" spans="1:29" x14ac:dyDescent="0.25">
      <c r="A1857" s="98" t="s">
        <v>4334</v>
      </c>
      <c r="B1857" s="46" t="s">
        <v>162</v>
      </c>
      <c r="C1857" s="46">
        <v>0.37442922374429222</v>
      </c>
      <c r="D1857" s="46">
        <v>0.36073059360730592</v>
      </c>
      <c r="E1857" s="46">
        <v>0.13242009132420091</v>
      </c>
      <c r="F1857" s="46">
        <v>1.8264840182648401E-2</v>
      </c>
      <c r="G1857" s="46">
        <v>9.1324200913242004E-2</v>
      </c>
      <c r="H1857" s="46" t="s">
        <v>162</v>
      </c>
      <c r="I1857" s="46">
        <v>2.2831050228310501E-2</v>
      </c>
      <c r="J1857" s="46">
        <v>0.99999999999999978</v>
      </c>
      <c r="K1857" s="98">
        <v>219</v>
      </c>
      <c r="L1857" s="98"/>
      <c r="M1857" s="98" t="s">
        <v>162</v>
      </c>
      <c r="N1857" s="98" t="s">
        <v>162</v>
      </c>
      <c r="O1857" s="46">
        <v>0.313</v>
      </c>
      <c r="P1857" s="46">
        <v>0.44</v>
      </c>
      <c r="Q1857" s="46">
        <v>0.3</v>
      </c>
      <c r="R1857" s="46">
        <v>0.42599999999999999</v>
      </c>
      <c r="S1857" s="46">
        <v>9.4E-2</v>
      </c>
      <c r="T1857" s="46">
        <v>0.184</v>
      </c>
      <c r="U1857" s="46">
        <v>7.0000000000000001E-3</v>
      </c>
      <c r="V1857" s="46">
        <v>4.5999999999999999E-2</v>
      </c>
      <c r="W1857" s="46">
        <v>0.06</v>
      </c>
      <c r="X1857" s="46">
        <v>0.13700000000000001</v>
      </c>
      <c r="Y1857" s="46" t="s">
        <v>162</v>
      </c>
      <c r="Z1857" s="46" t="s">
        <v>162</v>
      </c>
      <c r="AA1857" s="46">
        <v>0.01</v>
      </c>
      <c r="AB1857" s="46">
        <v>5.1999999999999998E-2</v>
      </c>
      <c r="AC1857" s="46"/>
    </row>
    <row r="1858" spans="1:29" x14ac:dyDescent="0.25">
      <c r="A1858" s="98" t="s">
        <v>4335</v>
      </c>
      <c r="B1858" s="46">
        <v>6.4343434343434341E-2</v>
      </c>
      <c r="C1858" s="46">
        <v>0.31535353535353533</v>
      </c>
      <c r="D1858" s="46">
        <v>0.25363636363636366</v>
      </c>
      <c r="E1858" s="46">
        <v>8.727272727272728E-2</v>
      </c>
      <c r="F1858" s="46">
        <v>3.4646464646464648E-2</v>
      </c>
      <c r="G1858" s="46">
        <v>0.18404040404040403</v>
      </c>
      <c r="H1858" s="46">
        <v>6.1616161616161614E-3</v>
      </c>
      <c r="I1858" s="46">
        <v>5.4545454545454543E-2</v>
      </c>
      <c r="J1858" s="46">
        <v>1</v>
      </c>
      <c r="K1858" s="98">
        <v>9900</v>
      </c>
      <c r="L1858" s="98"/>
      <c r="M1858" s="98">
        <v>0.06</v>
      </c>
      <c r="N1858" s="98">
        <v>6.9000000000000006E-2</v>
      </c>
      <c r="O1858" s="46">
        <v>0.30599999999999999</v>
      </c>
      <c r="P1858" s="46">
        <v>0.32500000000000001</v>
      </c>
      <c r="Q1858" s="46">
        <v>0.245</v>
      </c>
      <c r="R1858" s="46">
        <v>0.26200000000000001</v>
      </c>
      <c r="S1858" s="46">
        <v>8.2000000000000003E-2</v>
      </c>
      <c r="T1858" s="46">
        <v>9.2999999999999999E-2</v>
      </c>
      <c r="U1858" s="46">
        <v>3.1E-2</v>
      </c>
      <c r="V1858" s="46">
        <v>3.7999999999999999E-2</v>
      </c>
      <c r="W1858" s="46">
        <v>0.17699999999999999</v>
      </c>
      <c r="X1858" s="46">
        <v>0.192</v>
      </c>
      <c r="Y1858" s="46">
        <v>5.0000000000000001E-3</v>
      </c>
      <c r="Z1858" s="46">
        <v>8.0000000000000002E-3</v>
      </c>
      <c r="AA1858" s="46">
        <v>0.05</v>
      </c>
      <c r="AB1858" s="46">
        <v>5.8999999999999997E-2</v>
      </c>
      <c r="AC1858" s="46"/>
    </row>
    <row r="1859" spans="1:29" x14ac:dyDescent="0.25">
      <c r="A1859" s="98" t="s">
        <v>4336</v>
      </c>
      <c r="B1859" s="46" t="s">
        <v>162</v>
      </c>
      <c r="C1859" s="46">
        <v>0.25396825396825395</v>
      </c>
      <c r="D1859" s="46">
        <v>0.28968253968253971</v>
      </c>
      <c r="E1859" s="46">
        <v>0.14682539682539683</v>
      </c>
      <c r="F1859" s="46">
        <v>3.1746031746031744E-2</v>
      </c>
      <c r="G1859" s="46">
        <v>0.23809523809523808</v>
      </c>
      <c r="H1859" s="46">
        <v>3.968253968253968E-3</v>
      </c>
      <c r="I1859" s="46">
        <v>3.5714285714285712E-2</v>
      </c>
      <c r="J1859" s="46">
        <v>1.0000000000000002</v>
      </c>
      <c r="K1859" s="98">
        <v>252</v>
      </c>
      <c r="L1859" s="98"/>
      <c r="M1859" s="98" t="s">
        <v>162</v>
      </c>
      <c r="N1859" s="98" t="s">
        <v>162</v>
      </c>
      <c r="O1859" s="46">
        <v>0.20399999999999999</v>
      </c>
      <c r="P1859" s="46">
        <v>0.311</v>
      </c>
      <c r="Q1859" s="46">
        <v>0.23699999999999999</v>
      </c>
      <c r="R1859" s="46">
        <v>0.34899999999999998</v>
      </c>
      <c r="S1859" s="46">
        <v>0.108</v>
      </c>
      <c r="T1859" s="46">
        <v>0.19600000000000001</v>
      </c>
      <c r="U1859" s="46">
        <v>1.6E-2</v>
      </c>
      <c r="V1859" s="46">
        <v>6.0999999999999999E-2</v>
      </c>
      <c r="W1859" s="46">
        <v>0.19</v>
      </c>
      <c r="X1859" s="46">
        <v>0.29399999999999998</v>
      </c>
      <c r="Y1859" s="46">
        <v>1E-3</v>
      </c>
      <c r="Z1859" s="46">
        <v>2.1999999999999999E-2</v>
      </c>
      <c r="AA1859" s="46">
        <v>1.9E-2</v>
      </c>
      <c r="AB1859" s="46">
        <v>6.6000000000000003E-2</v>
      </c>
      <c r="AC1859" s="46"/>
    </row>
    <row r="1860" spans="1:29" x14ac:dyDescent="0.25">
      <c r="A1860" s="98" t="s">
        <v>4337</v>
      </c>
      <c r="B1860" s="46" t="s">
        <v>162</v>
      </c>
      <c r="C1860" s="46">
        <v>0.41090909090909089</v>
      </c>
      <c r="D1860" s="46">
        <v>0.22727272727272727</v>
      </c>
      <c r="E1860" s="46">
        <v>0.14727272727272728</v>
      </c>
      <c r="F1860" s="46">
        <v>2.181818181818182E-2</v>
      </c>
      <c r="G1860" s="46">
        <v>0.1690909090909091</v>
      </c>
      <c r="H1860" s="46">
        <v>1.8181818181818182E-3</v>
      </c>
      <c r="I1860" s="46">
        <v>2.181818181818182E-2</v>
      </c>
      <c r="J1860" s="46">
        <v>1</v>
      </c>
      <c r="K1860" s="98">
        <v>550</v>
      </c>
      <c r="L1860" s="98"/>
      <c r="M1860" s="98" t="s">
        <v>162</v>
      </c>
      <c r="N1860" s="98" t="s">
        <v>162</v>
      </c>
      <c r="O1860" s="46">
        <v>0.371</v>
      </c>
      <c r="P1860" s="46">
        <v>0.45300000000000001</v>
      </c>
      <c r="Q1860" s="46">
        <v>0.19400000000000001</v>
      </c>
      <c r="R1860" s="46">
        <v>0.26400000000000001</v>
      </c>
      <c r="S1860" s="46">
        <v>0.12</v>
      </c>
      <c r="T1860" s="46">
        <v>0.17899999999999999</v>
      </c>
      <c r="U1860" s="46">
        <v>1.2999999999999999E-2</v>
      </c>
      <c r="V1860" s="46">
        <v>3.7999999999999999E-2</v>
      </c>
      <c r="W1860" s="46">
        <v>0.14000000000000001</v>
      </c>
      <c r="X1860" s="46">
        <v>0.20300000000000001</v>
      </c>
      <c r="Y1860" s="46">
        <v>0</v>
      </c>
      <c r="Z1860" s="46">
        <v>0.01</v>
      </c>
      <c r="AA1860" s="46">
        <v>1.2999999999999999E-2</v>
      </c>
      <c r="AB1860" s="46">
        <v>3.7999999999999999E-2</v>
      </c>
      <c r="AC1860" s="46"/>
    </row>
    <row r="1861" spans="1:29" x14ac:dyDescent="0.25">
      <c r="A1861" s="98" t="s">
        <v>4338</v>
      </c>
      <c r="B1861" s="46" t="s">
        <v>162</v>
      </c>
      <c r="C1861" s="46">
        <v>0.11349693251533742</v>
      </c>
      <c r="D1861" s="46">
        <v>0.16871165644171779</v>
      </c>
      <c r="E1861" s="46">
        <v>9.815950920245399E-2</v>
      </c>
      <c r="F1861" s="46">
        <v>1.2269938650306749E-2</v>
      </c>
      <c r="G1861" s="46">
        <v>0.55521472392638038</v>
      </c>
      <c r="H1861" s="46">
        <v>1.5337423312883436E-2</v>
      </c>
      <c r="I1861" s="46">
        <v>3.6809815950920248E-2</v>
      </c>
      <c r="J1861" s="46">
        <v>1</v>
      </c>
      <c r="K1861" s="98">
        <v>326</v>
      </c>
      <c r="L1861" s="98"/>
      <c r="M1861" s="98" t="s">
        <v>162</v>
      </c>
      <c r="N1861" s="98" t="s">
        <v>162</v>
      </c>
      <c r="O1861" s="46">
        <v>8.3000000000000004E-2</v>
      </c>
      <c r="P1861" s="46">
        <v>0.153</v>
      </c>
      <c r="Q1861" s="46">
        <v>0.13200000000000001</v>
      </c>
      <c r="R1861" s="46">
        <v>0.21299999999999999</v>
      </c>
      <c r="S1861" s="46">
        <v>7.0000000000000007E-2</v>
      </c>
      <c r="T1861" s="46">
        <v>0.13500000000000001</v>
      </c>
      <c r="U1861" s="46">
        <v>5.0000000000000001E-3</v>
      </c>
      <c r="V1861" s="46">
        <v>3.1E-2</v>
      </c>
      <c r="W1861" s="46">
        <v>0.501</v>
      </c>
      <c r="X1861" s="46">
        <v>0.60799999999999998</v>
      </c>
      <c r="Y1861" s="46">
        <v>7.0000000000000001E-3</v>
      </c>
      <c r="Z1861" s="46">
        <v>3.5000000000000003E-2</v>
      </c>
      <c r="AA1861" s="46">
        <v>2.1000000000000001E-2</v>
      </c>
      <c r="AB1861" s="46">
        <v>6.3E-2</v>
      </c>
      <c r="AC1861" s="46"/>
    </row>
    <row r="1862" spans="1:29" x14ac:dyDescent="0.25">
      <c r="A1862" s="98" t="s">
        <v>4339</v>
      </c>
      <c r="B1862" s="46">
        <v>0.42372881355932202</v>
      </c>
      <c r="C1862" s="46">
        <v>1.2554927809165098E-3</v>
      </c>
      <c r="D1862" s="46">
        <v>0.34274952919020718</v>
      </c>
      <c r="E1862" s="46">
        <v>0.21029504080351538</v>
      </c>
      <c r="F1862" s="46">
        <v>6.2774639045825491E-4</v>
      </c>
      <c r="G1862" s="46">
        <v>1.0671688637790333E-2</v>
      </c>
      <c r="H1862" s="46" t="s">
        <v>162</v>
      </c>
      <c r="I1862" s="46">
        <v>1.0671688637790333E-2</v>
      </c>
      <c r="J1862" s="46">
        <v>1</v>
      </c>
      <c r="K1862" s="98">
        <v>1593</v>
      </c>
      <c r="L1862" s="98"/>
      <c r="M1862" s="98">
        <v>0.4</v>
      </c>
      <c r="N1862" s="98">
        <v>0.44800000000000001</v>
      </c>
      <c r="O1862" s="46">
        <v>0</v>
      </c>
      <c r="P1862" s="46">
        <v>5.0000000000000001E-3</v>
      </c>
      <c r="Q1862" s="46">
        <v>0.32</v>
      </c>
      <c r="R1862" s="46">
        <v>0.36599999999999999</v>
      </c>
      <c r="S1862" s="46">
        <v>0.191</v>
      </c>
      <c r="T1862" s="46">
        <v>0.23100000000000001</v>
      </c>
      <c r="U1862" s="46">
        <v>0</v>
      </c>
      <c r="V1862" s="46">
        <v>4.0000000000000001E-3</v>
      </c>
      <c r="W1862" s="46">
        <v>7.0000000000000001E-3</v>
      </c>
      <c r="X1862" s="46">
        <v>1.7000000000000001E-2</v>
      </c>
      <c r="Y1862" s="46" t="s">
        <v>162</v>
      </c>
      <c r="Z1862" s="46" t="s">
        <v>162</v>
      </c>
      <c r="AA1862" s="46">
        <v>7.0000000000000001E-3</v>
      </c>
      <c r="AB1862" s="46">
        <v>1.7000000000000001E-2</v>
      </c>
      <c r="AC1862" s="46"/>
    </row>
    <row r="1863" spans="1:29" x14ac:dyDescent="0.25">
      <c r="A1863" s="98" t="s">
        <v>4340</v>
      </c>
      <c r="B1863" s="46">
        <v>0.12717852096090437</v>
      </c>
      <c r="C1863" s="46">
        <v>0.25953838907206783</v>
      </c>
      <c r="D1863" s="46">
        <v>0.23410268487988695</v>
      </c>
      <c r="E1863" s="46">
        <v>8.525671219971738E-2</v>
      </c>
      <c r="F1863" s="46">
        <v>4.0508714083843621E-2</v>
      </c>
      <c r="G1863" s="46">
        <v>0.22845030617051343</v>
      </c>
      <c r="H1863" s="46">
        <v>2.3551577955723034E-3</v>
      </c>
      <c r="I1863" s="46">
        <v>2.2609514837494113E-2</v>
      </c>
      <c r="J1863" s="46">
        <v>1</v>
      </c>
      <c r="K1863" s="98">
        <v>2123</v>
      </c>
      <c r="L1863" s="98"/>
      <c r="M1863" s="98">
        <v>0.114</v>
      </c>
      <c r="N1863" s="98">
        <v>0.14199999999999999</v>
      </c>
      <c r="O1863" s="46">
        <v>0.24099999999999999</v>
      </c>
      <c r="P1863" s="46">
        <v>0.27900000000000003</v>
      </c>
      <c r="Q1863" s="46">
        <v>0.217</v>
      </c>
      <c r="R1863" s="46">
        <v>0.253</v>
      </c>
      <c r="S1863" s="46">
        <v>7.3999999999999996E-2</v>
      </c>
      <c r="T1863" s="46">
        <v>9.8000000000000004E-2</v>
      </c>
      <c r="U1863" s="46">
        <v>3.3000000000000002E-2</v>
      </c>
      <c r="V1863" s="46">
        <v>0.05</v>
      </c>
      <c r="W1863" s="46">
        <v>0.21099999999999999</v>
      </c>
      <c r="X1863" s="46">
        <v>0.247</v>
      </c>
      <c r="Y1863" s="46">
        <v>1E-3</v>
      </c>
      <c r="Z1863" s="46">
        <v>6.0000000000000001E-3</v>
      </c>
      <c r="AA1863" s="46">
        <v>1.7000000000000001E-2</v>
      </c>
      <c r="AB1863" s="46">
        <v>0.03</v>
      </c>
      <c r="AC1863" s="46"/>
    </row>
    <row r="1864" spans="1:29" x14ac:dyDescent="0.25">
      <c r="A1864" s="98" t="s">
        <v>4341</v>
      </c>
      <c r="B1864" s="46">
        <v>0.3225058004640371</v>
      </c>
      <c r="C1864" s="46">
        <v>0.48646558391337974</v>
      </c>
      <c r="D1864" s="46">
        <v>7.8886310904872387E-2</v>
      </c>
      <c r="E1864" s="46">
        <v>2.7455529775715391E-2</v>
      </c>
      <c r="F1864" s="46">
        <v>1.5467904098994587E-3</v>
      </c>
      <c r="G1864" s="46">
        <v>4.4856921887084303E-2</v>
      </c>
      <c r="H1864" s="46">
        <v>3.8669760247486465E-3</v>
      </c>
      <c r="I1864" s="46">
        <v>3.4416086620262958E-2</v>
      </c>
      <c r="J1864" s="46">
        <v>1</v>
      </c>
      <c r="K1864" s="98">
        <v>2586</v>
      </c>
      <c r="L1864" s="98"/>
      <c r="M1864" s="98">
        <v>0.30499999999999999</v>
      </c>
      <c r="N1864" s="98">
        <v>0.34100000000000003</v>
      </c>
      <c r="O1864" s="46">
        <v>0.46700000000000003</v>
      </c>
      <c r="P1864" s="46">
        <v>0.50600000000000001</v>
      </c>
      <c r="Q1864" s="46">
        <v>6.9000000000000006E-2</v>
      </c>
      <c r="R1864" s="46">
        <v>0.09</v>
      </c>
      <c r="S1864" s="46">
        <v>2.1999999999999999E-2</v>
      </c>
      <c r="T1864" s="46">
        <v>3.4000000000000002E-2</v>
      </c>
      <c r="U1864" s="46">
        <v>1E-3</v>
      </c>
      <c r="V1864" s="46">
        <v>4.0000000000000001E-3</v>
      </c>
      <c r="W1864" s="46">
        <v>3.7999999999999999E-2</v>
      </c>
      <c r="X1864" s="46">
        <v>5.3999999999999999E-2</v>
      </c>
      <c r="Y1864" s="46">
        <v>2E-3</v>
      </c>
      <c r="Z1864" s="46">
        <v>7.0000000000000001E-3</v>
      </c>
      <c r="AA1864" s="46">
        <v>2.8000000000000001E-2</v>
      </c>
      <c r="AB1864" s="46">
        <v>4.2000000000000003E-2</v>
      </c>
      <c r="AC1864" s="46"/>
    </row>
    <row r="1865" spans="1:29" x14ac:dyDescent="0.25">
      <c r="A1865" s="98" t="s">
        <v>4342</v>
      </c>
      <c r="B1865" s="46" t="s">
        <v>162</v>
      </c>
      <c r="C1865" s="46">
        <v>0.24882629107981222</v>
      </c>
      <c r="D1865" s="46">
        <v>0.19307511737089203</v>
      </c>
      <c r="E1865" s="46">
        <v>0.16138497652582159</v>
      </c>
      <c r="F1865" s="46">
        <v>1.4084507042253521E-2</v>
      </c>
      <c r="G1865" s="46">
        <v>0.36326291079812206</v>
      </c>
      <c r="H1865" s="46">
        <v>5.8685446009389673E-4</v>
      </c>
      <c r="I1865" s="46">
        <v>1.8779342723004695E-2</v>
      </c>
      <c r="J1865" s="46">
        <v>1</v>
      </c>
      <c r="K1865" s="98">
        <v>1704</v>
      </c>
      <c r="L1865" s="98"/>
      <c r="M1865" s="98" t="s">
        <v>162</v>
      </c>
      <c r="N1865" s="98" t="s">
        <v>162</v>
      </c>
      <c r="O1865" s="46">
        <v>0.22900000000000001</v>
      </c>
      <c r="P1865" s="46">
        <v>0.27</v>
      </c>
      <c r="Q1865" s="46">
        <v>0.17499999999999999</v>
      </c>
      <c r="R1865" s="46">
        <v>0.21199999999999999</v>
      </c>
      <c r="S1865" s="46">
        <v>0.14499999999999999</v>
      </c>
      <c r="T1865" s="46">
        <v>0.18</v>
      </c>
      <c r="U1865" s="46">
        <v>8.9999999999999993E-3</v>
      </c>
      <c r="V1865" s="46">
        <v>2.1000000000000001E-2</v>
      </c>
      <c r="W1865" s="46">
        <v>0.34100000000000003</v>
      </c>
      <c r="X1865" s="46">
        <v>0.38600000000000001</v>
      </c>
      <c r="Y1865" s="46">
        <v>0</v>
      </c>
      <c r="Z1865" s="46">
        <v>3.0000000000000001E-3</v>
      </c>
      <c r="AA1865" s="46">
        <v>1.2999999999999999E-2</v>
      </c>
      <c r="AB1865" s="46">
        <v>2.5999999999999999E-2</v>
      </c>
      <c r="AC1865" s="46"/>
    </row>
    <row r="1866" spans="1:29" x14ac:dyDescent="0.25">
      <c r="A1866" s="98" t="s">
        <v>4343</v>
      </c>
      <c r="B1866" s="46" t="s">
        <v>162</v>
      </c>
      <c r="C1866" s="46">
        <v>0.52061248527679627</v>
      </c>
      <c r="D1866" s="46">
        <v>0.34746760895170792</v>
      </c>
      <c r="E1866" s="46">
        <v>4.47585394581861E-2</v>
      </c>
      <c r="F1866" s="46">
        <v>4.7114252061248524E-3</v>
      </c>
      <c r="G1866" s="46">
        <v>2.237926972909305E-2</v>
      </c>
      <c r="H1866" s="46" t="s">
        <v>162</v>
      </c>
      <c r="I1866" s="46">
        <v>6.0070671378091869E-2</v>
      </c>
      <c r="J1866" s="46">
        <v>1.0000000000000002</v>
      </c>
      <c r="K1866" s="98">
        <v>849</v>
      </c>
      <c r="L1866" s="98"/>
      <c r="M1866" s="98" t="s">
        <v>162</v>
      </c>
      <c r="N1866" s="98" t="s">
        <v>162</v>
      </c>
      <c r="O1866" s="46">
        <v>0.48699999999999999</v>
      </c>
      <c r="P1866" s="46">
        <v>0.55400000000000005</v>
      </c>
      <c r="Q1866" s="46">
        <v>0.316</v>
      </c>
      <c r="R1866" s="46">
        <v>0.38</v>
      </c>
      <c r="S1866" s="46">
        <v>3.3000000000000002E-2</v>
      </c>
      <c r="T1866" s="46">
        <v>6.0999999999999999E-2</v>
      </c>
      <c r="U1866" s="46">
        <v>2E-3</v>
      </c>
      <c r="V1866" s="46">
        <v>1.2E-2</v>
      </c>
      <c r="W1866" s="46">
        <v>1.4E-2</v>
      </c>
      <c r="X1866" s="46">
        <v>3.5000000000000003E-2</v>
      </c>
      <c r="Y1866" s="46" t="s">
        <v>162</v>
      </c>
      <c r="Z1866" s="46" t="s">
        <v>162</v>
      </c>
      <c r="AA1866" s="46">
        <v>4.5999999999999999E-2</v>
      </c>
      <c r="AB1866" s="46">
        <v>7.8E-2</v>
      </c>
      <c r="AC1866" s="46"/>
    </row>
    <row r="1867" spans="1:29" x14ac:dyDescent="0.25">
      <c r="A1867" s="98" t="s">
        <v>4344</v>
      </c>
      <c r="B1867" s="46" t="s">
        <v>162</v>
      </c>
      <c r="C1867" s="46">
        <v>0.25303030303030305</v>
      </c>
      <c r="D1867" s="46">
        <v>0.30303030303030304</v>
      </c>
      <c r="E1867" s="46">
        <v>0.10757575757575757</v>
      </c>
      <c r="F1867" s="46">
        <v>2.8787878787878789E-2</v>
      </c>
      <c r="G1867" s="46">
        <v>0.27272727272727271</v>
      </c>
      <c r="H1867" s="46" t="s">
        <v>162</v>
      </c>
      <c r="I1867" s="46">
        <v>3.4848484848484851E-2</v>
      </c>
      <c r="J1867" s="46">
        <v>1</v>
      </c>
      <c r="K1867" s="98">
        <v>660</v>
      </c>
      <c r="L1867" s="98"/>
      <c r="M1867" s="98" t="s">
        <v>162</v>
      </c>
      <c r="N1867" s="98" t="s">
        <v>162</v>
      </c>
      <c r="O1867" s="46">
        <v>0.221</v>
      </c>
      <c r="P1867" s="46">
        <v>0.28799999999999998</v>
      </c>
      <c r="Q1867" s="46">
        <v>0.26900000000000002</v>
      </c>
      <c r="R1867" s="46">
        <v>0.33900000000000002</v>
      </c>
      <c r="S1867" s="46">
        <v>8.5999999999999993E-2</v>
      </c>
      <c r="T1867" s="46">
        <v>0.13400000000000001</v>
      </c>
      <c r="U1867" s="46">
        <v>1.9E-2</v>
      </c>
      <c r="V1867" s="46">
        <v>4.4999999999999998E-2</v>
      </c>
      <c r="W1867" s="46">
        <v>0.24</v>
      </c>
      <c r="X1867" s="46">
        <v>0.308</v>
      </c>
      <c r="Y1867" s="46" t="s">
        <v>162</v>
      </c>
      <c r="Z1867" s="46" t="s">
        <v>162</v>
      </c>
      <c r="AA1867" s="46">
        <v>2.3E-2</v>
      </c>
      <c r="AB1867" s="46">
        <v>5.1999999999999998E-2</v>
      </c>
      <c r="AC1867" s="46"/>
    </row>
    <row r="1868" spans="1:29" x14ac:dyDescent="0.25">
      <c r="A1868" s="98" t="s">
        <v>4345</v>
      </c>
      <c r="B1868" s="46" t="s">
        <v>162</v>
      </c>
      <c r="C1868" s="46">
        <v>0.33732057416267941</v>
      </c>
      <c r="D1868" s="46">
        <v>0.20574162679425836</v>
      </c>
      <c r="E1868" s="46">
        <v>8.8516746411483258E-2</v>
      </c>
      <c r="F1868" s="46">
        <v>0.13875598086124402</v>
      </c>
      <c r="G1868" s="46">
        <v>0.20574162679425836</v>
      </c>
      <c r="H1868" s="46">
        <v>9.5693779904306216E-3</v>
      </c>
      <c r="I1868" s="46">
        <v>1.4354066985645933E-2</v>
      </c>
      <c r="J1868" s="46">
        <v>0.99999999999999989</v>
      </c>
      <c r="K1868" s="98">
        <v>418</v>
      </c>
      <c r="L1868" s="98"/>
      <c r="M1868" s="98" t="s">
        <v>162</v>
      </c>
      <c r="N1868" s="98" t="s">
        <v>162</v>
      </c>
      <c r="O1868" s="46">
        <v>0.29399999999999998</v>
      </c>
      <c r="P1868" s="46">
        <v>0.38400000000000001</v>
      </c>
      <c r="Q1868" s="46">
        <v>0.17</v>
      </c>
      <c r="R1868" s="46">
        <v>0.247</v>
      </c>
      <c r="S1868" s="46">
        <v>6.5000000000000002E-2</v>
      </c>
      <c r="T1868" s="46">
        <v>0.12</v>
      </c>
      <c r="U1868" s="46">
        <v>0.109</v>
      </c>
      <c r="V1868" s="46">
        <v>0.17499999999999999</v>
      </c>
      <c r="W1868" s="46">
        <v>0.17</v>
      </c>
      <c r="X1868" s="46">
        <v>0.247</v>
      </c>
      <c r="Y1868" s="46">
        <v>4.0000000000000001E-3</v>
      </c>
      <c r="Z1868" s="46">
        <v>2.4E-2</v>
      </c>
      <c r="AA1868" s="46">
        <v>7.0000000000000001E-3</v>
      </c>
      <c r="AB1868" s="46">
        <v>3.1E-2</v>
      </c>
      <c r="AC1868" s="46"/>
    </row>
    <row r="1869" spans="1:29" x14ac:dyDescent="0.25">
      <c r="A1869" s="98" t="s">
        <v>4346</v>
      </c>
      <c r="B1869" s="46" t="s">
        <v>162</v>
      </c>
      <c r="C1869" s="46">
        <v>0.19585253456221199</v>
      </c>
      <c r="D1869" s="46">
        <v>0.20046082949308755</v>
      </c>
      <c r="E1869" s="46">
        <v>0.12903225806451613</v>
      </c>
      <c r="F1869" s="46">
        <v>2.7649769585253458E-2</v>
      </c>
      <c r="G1869" s="46">
        <v>0.40552995391705071</v>
      </c>
      <c r="H1869" s="46">
        <v>6.9124423963133645E-3</v>
      </c>
      <c r="I1869" s="46">
        <v>3.4562211981566823E-2</v>
      </c>
      <c r="J1869" s="46">
        <v>1</v>
      </c>
      <c r="K1869" s="98">
        <v>434</v>
      </c>
      <c r="L1869" s="98"/>
      <c r="M1869" s="98" t="s">
        <v>162</v>
      </c>
      <c r="N1869" s="98" t="s">
        <v>162</v>
      </c>
      <c r="O1869" s="46">
        <v>0.161</v>
      </c>
      <c r="P1869" s="46">
        <v>0.23599999999999999</v>
      </c>
      <c r="Q1869" s="46">
        <v>0.16500000000000001</v>
      </c>
      <c r="R1869" s="46">
        <v>0.24099999999999999</v>
      </c>
      <c r="S1869" s="46">
        <v>0.10100000000000001</v>
      </c>
      <c r="T1869" s="46">
        <v>0.16400000000000001</v>
      </c>
      <c r="U1869" s="46">
        <v>1.6E-2</v>
      </c>
      <c r="V1869" s="46">
        <v>4.8000000000000001E-2</v>
      </c>
      <c r="W1869" s="46">
        <v>0.36</v>
      </c>
      <c r="X1869" s="46">
        <v>0.45200000000000001</v>
      </c>
      <c r="Y1869" s="46">
        <v>2E-3</v>
      </c>
      <c r="Z1869" s="46">
        <v>0.02</v>
      </c>
      <c r="AA1869" s="46">
        <v>2.1000000000000001E-2</v>
      </c>
      <c r="AB1869" s="46">
        <v>5.6000000000000001E-2</v>
      </c>
      <c r="AC1869" s="46"/>
    </row>
    <row r="1870" spans="1:29" x14ac:dyDescent="0.25">
      <c r="A1870" s="98" t="s">
        <v>4347</v>
      </c>
      <c r="B1870" s="46" t="s">
        <v>162</v>
      </c>
      <c r="C1870" s="46">
        <v>0.34076567101388305</v>
      </c>
      <c r="D1870" s="46">
        <v>0.43794699200673115</v>
      </c>
      <c r="E1870" s="46">
        <v>0.10180900294488851</v>
      </c>
      <c r="F1870" s="46">
        <v>9.2553639040807746E-3</v>
      </c>
      <c r="G1870" s="46">
        <v>7.8249894825410185E-2</v>
      </c>
      <c r="H1870" s="46">
        <v>1.6827934371055953E-3</v>
      </c>
      <c r="I1870" s="46">
        <v>3.0290281867900715E-2</v>
      </c>
      <c r="J1870" s="46">
        <v>1</v>
      </c>
      <c r="K1870" s="98">
        <v>2377</v>
      </c>
      <c r="L1870" s="98"/>
      <c r="M1870" s="98" t="s">
        <v>162</v>
      </c>
      <c r="N1870" s="98" t="s">
        <v>162</v>
      </c>
      <c r="O1870" s="46">
        <v>0.32200000000000001</v>
      </c>
      <c r="P1870" s="46">
        <v>0.36</v>
      </c>
      <c r="Q1870" s="46">
        <v>0.41799999999999998</v>
      </c>
      <c r="R1870" s="46">
        <v>0.45800000000000002</v>
      </c>
      <c r="S1870" s="46">
        <v>0.09</v>
      </c>
      <c r="T1870" s="46">
        <v>0.115</v>
      </c>
      <c r="U1870" s="46">
        <v>6.0000000000000001E-3</v>
      </c>
      <c r="V1870" s="46">
        <v>1.4E-2</v>
      </c>
      <c r="W1870" s="46">
        <v>6.8000000000000005E-2</v>
      </c>
      <c r="X1870" s="46">
        <v>0.09</v>
      </c>
      <c r="Y1870" s="46">
        <v>1E-3</v>
      </c>
      <c r="Z1870" s="46">
        <v>4.0000000000000001E-3</v>
      </c>
      <c r="AA1870" s="46">
        <v>2.4E-2</v>
      </c>
      <c r="AB1870" s="46">
        <v>3.7999999999999999E-2</v>
      </c>
      <c r="AC1870" s="46"/>
    </row>
    <row r="1871" spans="1:29" x14ac:dyDescent="0.25">
      <c r="A1871" s="98" t="s">
        <v>4348</v>
      </c>
      <c r="B1871" s="46" t="s">
        <v>162</v>
      </c>
      <c r="C1871" s="46">
        <v>0.43529411764705883</v>
      </c>
      <c r="D1871" s="46">
        <v>0.35764705882352943</v>
      </c>
      <c r="E1871" s="46">
        <v>8.7058823529411758E-2</v>
      </c>
      <c r="F1871" s="46">
        <v>2.1176470588235293E-2</v>
      </c>
      <c r="G1871" s="46">
        <v>7.5294117647058817E-2</v>
      </c>
      <c r="H1871" s="46">
        <v>4.7058823529411761E-3</v>
      </c>
      <c r="I1871" s="46">
        <v>1.8823529411764704E-2</v>
      </c>
      <c r="J1871" s="46">
        <v>1</v>
      </c>
      <c r="K1871" s="98">
        <v>425</v>
      </c>
      <c r="L1871" s="98"/>
      <c r="M1871" s="98" t="s">
        <v>162</v>
      </c>
      <c r="N1871" s="98" t="s">
        <v>162</v>
      </c>
      <c r="O1871" s="46">
        <v>0.38900000000000001</v>
      </c>
      <c r="P1871" s="46">
        <v>0.48299999999999998</v>
      </c>
      <c r="Q1871" s="46">
        <v>0.314</v>
      </c>
      <c r="R1871" s="46">
        <v>0.40400000000000003</v>
      </c>
      <c r="S1871" s="46">
        <v>6.4000000000000001E-2</v>
      </c>
      <c r="T1871" s="46">
        <v>0.11799999999999999</v>
      </c>
      <c r="U1871" s="46">
        <v>1.0999999999999999E-2</v>
      </c>
      <c r="V1871" s="46">
        <v>0.04</v>
      </c>
      <c r="W1871" s="46">
        <v>5.3999999999999999E-2</v>
      </c>
      <c r="X1871" s="46">
        <v>0.104</v>
      </c>
      <c r="Y1871" s="46">
        <v>1E-3</v>
      </c>
      <c r="Z1871" s="46">
        <v>1.7000000000000001E-2</v>
      </c>
      <c r="AA1871" s="46">
        <v>0.01</v>
      </c>
      <c r="AB1871" s="46">
        <v>3.6999999999999998E-2</v>
      </c>
      <c r="AC1871" s="46"/>
    </row>
    <row r="1872" spans="1:29" x14ac:dyDescent="0.25">
      <c r="A1872" s="98" t="s">
        <v>4349</v>
      </c>
      <c r="B1872" s="46">
        <v>6.8606691269889289E-2</v>
      </c>
      <c r="C1872" s="46">
        <v>0.31490108294512675</v>
      </c>
      <c r="D1872" s="46">
        <v>0.25869683586423858</v>
      </c>
      <c r="E1872" s="46">
        <v>0.10484602819287313</v>
      </c>
      <c r="F1872" s="46">
        <v>2.2082400629197169E-2</v>
      </c>
      <c r="G1872" s="46">
        <v>0.19958860185129168</v>
      </c>
      <c r="H1872" s="46">
        <v>3.085486115312481E-3</v>
      </c>
      <c r="I1872" s="46">
        <v>2.8192873132070907E-2</v>
      </c>
      <c r="J1872" s="46">
        <v>1</v>
      </c>
      <c r="K1872" s="98">
        <v>16529</v>
      </c>
      <c r="L1872" s="98"/>
      <c r="M1872" s="98">
        <v>6.5000000000000002E-2</v>
      </c>
      <c r="N1872" s="98">
        <v>7.2999999999999995E-2</v>
      </c>
      <c r="O1872" s="46">
        <v>0.308</v>
      </c>
      <c r="P1872" s="46">
        <v>0.32200000000000001</v>
      </c>
      <c r="Q1872" s="46">
        <v>0.252</v>
      </c>
      <c r="R1872" s="46">
        <v>0.26500000000000001</v>
      </c>
      <c r="S1872" s="46">
        <v>0.1</v>
      </c>
      <c r="T1872" s="46">
        <v>0.11</v>
      </c>
      <c r="U1872" s="46">
        <v>0.02</v>
      </c>
      <c r="V1872" s="46">
        <v>2.4E-2</v>
      </c>
      <c r="W1872" s="46">
        <v>0.19400000000000001</v>
      </c>
      <c r="X1872" s="46">
        <v>0.20599999999999999</v>
      </c>
      <c r="Y1872" s="46">
        <v>2E-3</v>
      </c>
      <c r="Z1872" s="46">
        <v>4.0000000000000001E-3</v>
      </c>
      <c r="AA1872" s="46">
        <v>2.5999999999999999E-2</v>
      </c>
      <c r="AB1872" s="46">
        <v>3.1E-2</v>
      </c>
      <c r="AC1872" s="46"/>
    </row>
    <row r="1873" spans="1:29" x14ac:dyDescent="0.25">
      <c r="A1873" s="98" t="s">
        <v>4350</v>
      </c>
      <c r="B1873" s="46" t="s">
        <v>162</v>
      </c>
      <c r="C1873" s="46">
        <v>0.22198731501057081</v>
      </c>
      <c r="D1873" s="46">
        <v>0.27484143763213531</v>
      </c>
      <c r="E1873" s="46">
        <v>0.20930232558139536</v>
      </c>
      <c r="F1873" s="46">
        <v>2.5369978858350951E-2</v>
      </c>
      <c r="G1873" s="46">
        <v>0.24735729386892177</v>
      </c>
      <c r="H1873" s="46">
        <v>2.1141649048625794E-3</v>
      </c>
      <c r="I1873" s="46">
        <v>1.9027484143763214E-2</v>
      </c>
      <c r="J1873" s="46">
        <v>1</v>
      </c>
      <c r="K1873" s="98">
        <v>473</v>
      </c>
      <c r="L1873" s="98"/>
      <c r="M1873" s="98" t="s">
        <v>162</v>
      </c>
      <c r="N1873" s="98" t="s">
        <v>162</v>
      </c>
      <c r="O1873" s="46">
        <v>0.187</v>
      </c>
      <c r="P1873" s="46">
        <v>0.26200000000000001</v>
      </c>
      <c r="Q1873" s="46">
        <v>0.23699999999999999</v>
      </c>
      <c r="R1873" s="46">
        <v>0.317</v>
      </c>
      <c r="S1873" s="46">
        <v>0.17499999999999999</v>
      </c>
      <c r="T1873" s="46">
        <v>0.248</v>
      </c>
      <c r="U1873" s="46">
        <v>1.4999999999999999E-2</v>
      </c>
      <c r="V1873" s="46">
        <v>4.3999999999999997E-2</v>
      </c>
      <c r="W1873" s="46">
        <v>0.21099999999999999</v>
      </c>
      <c r="X1873" s="46">
        <v>0.28799999999999998</v>
      </c>
      <c r="Y1873" s="46">
        <v>0</v>
      </c>
      <c r="Z1873" s="46">
        <v>1.2E-2</v>
      </c>
      <c r="AA1873" s="46">
        <v>0.01</v>
      </c>
      <c r="AB1873" s="46">
        <v>3.5999999999999997E-2</v>
      </c>
      <c r="AC1873" s="46"/>
    </row>
    <row r="1874" spans="1:29" x14ac:dyDescent="0.25">
      <c r="A1874" s="98" t="s">
        <v>4351</v>
      </c>
      <c r="B1874" s="46" t="s">
        <v>162</v>
      </c>
      <c r="C1874" s="46">
        <v>0.44243070362473347</v>
      </c>
      <c r="D1874" s="46">
        <v>0.27931769722814498</v>
      </c>
      <c r="E1874" s="46">
        <v>7.6759061833688705E-2</v>
      </c>
      <c r="F1874" s="46">
        <v>7.462686567164179E-3</v>
      </c>
      <c r="G1874" s="46">
        <v>0.18230277185501065</v>
      </c>
      <c r="H1874" s="46">
        <v>1.0660980810234541E-3</v>
      </c>
      <c r="I1874" s="46">
        <v>1.0660980810234541E-2</v>
      </c>
      <c r="J1874" s="46">
        <v>1</v>
      </c>
      <c r="K1874" s="98">
        <v>938</v>
      </c>
      <c r="L1874" s="98"/>
      <c r="M1874" s="98" t="s">
        <v>162</v>
      </c>
      <c r="N1874" s="98" t="s">
        <v>162</v>
      </c>
      <c r="O1874" s="46">
        <v>0.41099999999999998</v>
      </c>
      <c r="P1874" s="46">
        <v>0.47399999999999998</v>
      </c>
      <c r="Q1874" s="46">
        <v>0.252</v>
      </c>
      <c r="R1874" s="46">
        <v>0.309</v>
      </c>
      <c r="S1874" s="46">
        <v>6.0999999999999999E-2</v>
      </c>
      <c r="T1874" s="46">
        <v>9.6000000000000002E-2</v>
      </c>
      <c r="U1874" s="46">
        <v>4.0000000000000001E-3</v>
      </c>
      <c r="V1874" s="46">
        <v>1.4999999999999999E-2</v>
      </c>
      <c r="W1874" s="46">
        <v>0.159</v>
      </c>
      <c r="X1874" s="46">
        <v>0.20799999999999999</v>
      </c>
      <c r="Y1874" s="46">
        <v>0</v>
      </c>
      <c r="Z1874" s="46">
        <v>6.0000000000000001E-3</v>
      </c>
      <c r="AA1874" s="46">
        <v>6.0000000000000001E-3</v>
      </c>
      <c r="AB1874" s="46">
        <v>0.02</v>
      </c>
      <c r="AC1874" s="46"/>
    </row>
    <row r="1875" spans="1:29" x14ac:dyDescent="0.25">
      <c r="A1875" s="98" t="s">
        <v>4352</v>
      </c>
      <c r="B1875" s="46" t="s">
        <v>162</v>
      </c>
      <c r="C1875" s="46">
        <v>9.7512437810945277E-2</v>
      </c>
      <c r="D1875" s="46">
        <v>0.23582089552238805</v>
      </c>
      <c r="E1875" s="46">
        <v>8.0597014925373134E-2</v>
      </c>
      <c r="F1875" s="46">
        <v>1.1940298507462687E-2</v>
      </c>
      <c r="G1875" s="46">
        <v>0.53930348258706473</v>
      </c>
      <c r="H1875" s="46">
        <v>9.9502487562189053E-3</v>
      </c>
      <c r="I1875" s="46">
        <v>2.4875621890547265E-2</v>
      </c>
      <c r="J1875" s="46">
        <v>1</v>
      </c>
      <c r="K1875" s="98">
        <v>1005</v>
      </c>
      <c r="L1875" s="98"/>
      <c r="M1875" s="98" t="s">
        <v>162</v>
      </c>
      <c r="N1875" s="98" t="s">
        <v>162</v>
      </c>
      <c r="O1875" s="46">
        <v>8.1000000000000003E-2</v>
      </c>
      <c r="P1875" s="46">
        <v>0.11700000000000001</v>
      </c>
      <c r="Q1875" s="46">
        <v>0.21099999999999999</v>
      </c>
      <c r="R1875" s="46">
        <v>0.26300000000000001</v>
      </c>
      <c r="S1875" s="46">
        <v>6.5000000000000002E-2</v>
      </c>
      <c r="T1875" s="46">
        <v>9.9000000000000005E-2</v>
      </c>
      <c r="U1875" s="46">
        <v>7.0000000000000001E-3</v>
      </c>
      <c r="V1875" s="46">
        <v>2.1000000000000001E-2</v>
      </c>
      <c r="W1875" s="46">
        <v>0.50800000000000001</v>
      </c>
      <c r="X1875" s="46">
        <v>0.56999999999999995</v>
      </c>
      <c r="Y1875" s="46">
        <v>5.0000000000000001E-3</v>
      </c>
      <c r="Z1875" s="46">
        <v>1.7999999999999999E-2</v>
      </c>
      <c r="AA1875" s="46">
        <v>1.7000000000000001E-2</v>
      </c>
      <c r="AB1875" s="46">
        <v>3.5999999999999997E-2</v>
      </c>
      <c r="AC1875" s="46"/>
    </row>
    <row r="1876" spans="1:29" x14ac:dyDescent="0.25">
      <c r="A1876" s="98" t="s">
        <v>4353</v>
      </c>
      <c r="B1876" s="46">
        <v>0.29917250159134312</v>
      </c>
      <c r="C1876" s="46">
        <v>9.5480585614258432E-4</v>
      </c>
      <c r="D1876" s="46">
        <v>0.59134309357097392</v>
      </c>
      <c r="E1876" s="46">
        <v>3.0872056015276893E-2</v>
      </c>
      <c r="F1876" s="46">
        <v>6.3653723742838952E-2</v>
      </c>
      <c r="G1876" s="46">
        <v>4.7740292807129216E-3</v>
      </c>
      <c r="H1876" s="46" t="s">
        <v>162</v>
      </c>
      <c r="I1876" s="46">
        <v>9.2297899427116487E-3</v>
      </c>
      <c r="J1876" s="46">
        <v>1</v>
      </c>
      <c r="K1876" s="98">
        <v>3142</v>
      </c>
      <c r="L1876" s="98"/>
      <c r="M1876" s="98">
        <v>0.28299999999999997</v>
      </c>
      <c r="N1876" s="98">
        <v>0.315</v>
      </c>
      <c r="O1876" s="46">
        <v>0</v>
      </c>
      <c r="P1876" s="46">
        <v>3.0000000000000001E-3</v>
      </c>
      <c r="Q1876" s="46">
        <v>0.57399999999999995</v>
      </c>
      <c r="R1876" s="46">
        <v>0.60799999999999998</v>
      </c>
      <c r="S1876" s="46">
        <v>2.5000000000000001E-2</v>
      </c>
      <c r="T1876" s="46">
        <v>3.7999999999999999E-2</v>
      </c>
      <c r="U1876" s="46">
        <v>5.6000000000000001E-2</v>
      </c>
      <c r="V1876" s="46">
        <v>7.2999999999999995E-2</v>
      </c>
      <c r="W1876" s="46">
        <v>3.0000000000000001E-3</v>
      </c>
      <c r="X1876" s="46">
        <v>8.0000000000000002E-3</v>
      </c>
      <c r="Y1876" s="46" t="s">
        <v>162</v>
      </c>
      <c r="Z1876" s="46" t="s">
        <v>162</v>
      </c>
      <c r="AA1876" s="46">
        <v>6.0000000000000001E-3</v>
      </c>
      <c r="AB1876" s="46">
        <v>1.2999999999999999E-2</v>
      </c>
      <c r="AC1876" s="46"/>
    </row>
    <row r="1877" spans="1:29" x14ac:dyDescent="0.25">
      <c r="A1877" s="98" t="s">
        <v>4354</v>
      </c>
      <c r="B1877" s="46">
        <v>0.10091503267973856</v>
      </c>
      <c r="C1877" s="46">
        <v>0.31660130718954249</v>
      </c>
      <c r="D1877" s="46">
        <v>0.2407843137254902</v>
      </c>
      <c r="E1877" s="46">
        <v>6.222222222222222E-2</v>
      </c>
      <c r="F1877" s="46">
        <v>2.2222222222222223E-2</v>
      </c>
      <c r="G1877" s="46">
        <v>0.23267973856209151</v>
      </c>
      <c r="H1877" s="46">
        <v>1.30718954248366E-3</v>
      </c>
      <c r="I1877" s="46">
        <v>2.326797385620915E-2</v>
      </c>
      <c r="J1877" s="46">
        <v>1</v>
      </c>
      <c r="K1877" s="98">
        <v>3825</v>
      </c>
      <c r="L1877" s="98"/>
      <c r="M1877" s="98">
        <v>9.1999999999999998E-2</v>
      </c>
      <c r="N1877" s="98">
        <v>0.111</v>
      </c>
      <c r="O1877" s="46">
        <v>0.30199999999999999</v>
      </c>
      <c r="P1877" s="46">
        <v>0.33200000000000002</v>
      </c>
      <c r="Q1877" s="46">
        <v>0.22700000000000001</v>
      </c>
      <c r="R1877" s="46">
        <v>0.255</v>
      </c>
      <c r="S1877" s="46">
        <v>5.5E-2</v>
      </c>
      <c r="T1877" s="46">
        <v>7.0000000000000007E-2</v>
      </c>
      <c r="U1877" s="46">
        <v>1.7999999999999999E-2</v>
      </c>
      <c r="V1877" s="46">
        <v>2.7E-2</v>
      </c>
      <c r="W1877" s="46">
        <v>0.22</v>
      </c>
      <c r="X1877" s="46">
        <v>0.246</v>
      </c>
      <c r="Y1877" s="46">
        <v>1E-3</v>
      </c>
      <c r="Z1877" s="46">
        <v>3.0000000000000001E-3</v>
      </c>
      <c r="AA1877" s="46">
        <v>1.9E-2</v>
      </c>
      <c r="AB1877" s="46">
        <v>2.9000000000000001E-2</v>
      </c>
      <c r="AC1877" s="46"/>
    </row>
    <row r="1878" spans="1:29" x14ac:dyDescent="0.25">
      <c r="A1878" s="98" t="s">
        <v>4355</v>
      </c>
      <c r="B1878" s="46">
        <v>0.30972865651886167</v>
      </c>
      <c r="C1878" s="46">
        <v>0.53695124641517755</v>
      </c>
      <c r="D1878" s="46">
        <v>7.5887932936245309E-2</v>
      </c>
      <c r="E1878" s="46">
        <v>1.7648356496801236E-2</v>
      </c>
      <c r="F1878" s="46">
        <v>8.8241782484006174E-4</v>
      </c>
      <c r="G1878" s="46">
        <v>3.9046988749172735E-2</v>
      </c>
      <c r="H1878" s="46">
        <v>1.5442311934701081E-3</v>
      </c>
      <c r="I1878" s="46">
        <v>1.8310169865431283E-2</v>
      </c>
      <c r="J1878" s="46">
        <v>1</v>
      </c>
      <c r="K1878" s="98">
        <v>4533</v>
      </c>
      <c r="L1878" s="98"/>
      <c r="M1878" s="98">
        <v>0.29599999999999999</v>
      </c>
      <c r="N1878" s="98">
        <v>0.32300000000000001</v>
      </c>
      <c r="O1878" s="46">
        <v>0.52200000000000002</v>
      </c>
      <c r="P1878" s="46">
        <v>0.55100000000000005</v>
      </c>
      <c r="Q1878" s="46">
        <v>6.9000000000000006E-2</v>
      </c>
      <c r="R1878" s="46">
        <v>8.4000000000000005E-2</v>
      </c>
      <c r="S1878" s="46">
        <v>1.4E-2</v>
      </c>
      <c r="T1878" s="46">
        <v>2.1999999999999999E-2</v>
      </c>
      <c r="U1878" s="46">
        <v>0</v>
      </c>
      <c r="V1878" s="46">
        <v>2E-3</v>
      </c>
      <c r="W1878" s="46">
        <v>3.4000000000000002E-2</v>
      </c>
      <c r="X1878" s="46">
        <v>4.4999999999999998E-2</v>
      </c>
      <c r="Y1878" s="46">
        <v>1E-3</v>
      </c>
      <c r="Z1878" s="46">
        <v>3.0000000000000001E-3</v>
      </c>
      <c r="AA1878" s="46">
        <v>1.4999999999999999E-2</v>
      </c>
      <c r="AB1878" s="46">
        <v>2.3E-2</v>
      </c>
      <c r="AC1878" s="46"/>
    </row>
    <row r="1879" spans="1:29" x14ac:dyDescent="0.25">
      <c r="A1879" s="98" t="s">
        <v>4356</v>
      </c>
      <c r="B1879" s="46" t="s">
        <v>162</v>
      </c>
      <c r="C1879" s="46">
        <v>0.24014810896588204</v>
      </c>
      <c r="D1879" s="46">
        <v>0.24808251785242</v>
      </c>
      <c r="E1879" s="46">
        <v>0.13171118751653002</v>
      </c>
      <c r="F1879" s="46">
        <v>1.2959534514678656E-2</v>
      </c>
      <c r="G1879" s="46">
        <v>0.34461782597196511</v>
      </c>
      <c r="H1879" s="46">
        <v>5.0251256281407036E-3</v>
      </c>
      <c r="I1879" s="46">
        <v>1.7455699550383497E-2</v>
      </c>
      <c r="J1879" s="46">
        <v>1</v>
      </c>
      <c r="K1879" s="98">
        <v>3781</v>
      </c>
      <c r="L1879" s="98"/>
      <c r="M1879" s="98" t="s">
        <v>162</v>
      </c>
      <c r="N1879" s="98" t="s">
        <v>162</v>
      </c>
      <c r="O1879" s="46">
        <v>0.22700000000000001</v>
      </c>
      <c r="P1879" s="46">
        <v>0.254</v>
      </c>
      <c r="Q1879" s="46">
        <v>0.23499999999999999</v>
      </c>
      <c r="R1879" s="46">
        <v>0.26200000000000001</v>
      </c>
      <c r="S1879" s="46">
        <v>0.121</v>
      </c>
      <c r="T1879" s="46">
        <v>0.14299999999999999</v>
      </c>
      <c r="U1879" s="46">
        <v>0.01</v>
      </c>
      <c r="V1879" s="46">
        <v>1.7000000000000001E-2</v>
      </c>
      <c r="W1879" s="46">
        <v>0.33</v>
      </c>
      <c r="X1879" s="46">
        <v>0.36</v>
      </c>
      <c r="Y1879" s="46">
        <v>3.0000000000000001E-3</v>
      </c>
      <c r="Z1879" s="46">
        <v>8.0000000000000002E-3</v>
      </c>
      <c r="AA1879" s="46">
        <v>1.4E-2</v>
      </c>
      <c r="AB1879" s="46">
        <v>2.1999999999999999E-2</v>
      </c>
      <c r="AC1879" s="46"/>
    </row>
    <row r="1880" spans="1:29" x14ac:dyDescent="0.25">
      <c r="A1880" s="98" t="s">
        <v>4357</v>
      </c>
      <c r="B1880" s="46" t="s">
        <v>162</v>
      </c>
      <c r="C1880" s="46">
        <v>0.63007380073800734</v>
      </c>
      <c r="D1880" s="46">
        <v>0.25369003690036901</v>
      </c>
      <c r="E1880" s="46">
        <v>3.136531365313653E-2</v>
      </c>
      <c r="F1880" s="46">
        <v>1.8450184501845018E-3</v>
      </c>
      <c r="G1880" s="46">
        <v>2.1217712177121772E-2</v>
      </c>
      <c r="H1880" s="46" t="s">
        <v>162</v>
      </c>
      <c r="I1880" s="46">
        <v>6.1808118081180814E-2</v>
      </c>
      <c r="J1880" s="46">
        <v>0.99999999999999989</v>
      </c>
      <c r="K1880" s="98">
        <v>1084</v>
      </c>
      <c r="L1880" s="98"/>
      <c r="M1880" s="98" t="s">
        <v>162</v>
      </c>
      <c r="N1880" s="98" t="s">
        <v>162</v>
      </c>
      <c r="O1880" s="46">
        <v>0.60099999999999998</v>
      </c>
      <c r="P1880" s="46">
        <v>0.65800000000000003</v>
      </c>
      <c r="Q1880" s="46">
        <v>0.22900000000000001</v>
      </c>
      <c r="R1880" s="46">
        <v>0.28000000000000003</v>
      </c>
      <c r="S1880" s="46">
        <v>2.3E-2</v>
      </c>
      <c r="T1880" s="46">
        <v>4.3999999999999997E-2</v>
      </c>
      <c r="U1880" s="46">
        <v>1E-3</v>
      </c>
      <c r="V1880" s="46">
        <v>7.0000000000000001E-3</v>
      </c>
      <c r="W1880" s="46">
        <v>1.4E-2</v>
      </c>
      <c r="X1880" s="46">
        <v>3.2000000000000001E-2</v>
      </c>
      <c r="Y1880" s="46" t="s">
        <v>162</v>
      </c>
      <c r="Z1880" s="46" t="s">
        <v>162</v>
      </c>
      <c r="AA1880" s="46">
        <v>4.9000000000000002E-2</v>
      </c>
      <c r="AB1880" s="46">
        <v>7.8E-2</v>
      </c>
      <c r="AC1880" s="46"/>
    </row>
    <row r="1881" spans="1:29" x14ac:dyDescent="0.25">
      <c r="A1881" s="98" t="s">
        <v>4358</v>
      </c>
      <c r="B1881" s="46" t="s">
        <v>162</v>
      </c>
      <c r="C1881" s="46">
        <v>0.23884514435695539</v>
      </c>
      <c r="D1881" s="46">
        <v>0.36307961504811898</v>
      </c>
      <c r="E1881" s="46">
        <v>0.11986001749781278</v>
      </c>
      <c r="F1881" s="46">
        <v>1.399825021872266E-2</v>
      </c>
      <c r="G1881" s="46">
        <v>0.23359580052493439</v>
      </c>
      <c r="H1881" s="46" t="s">
        <v>162</v>
      </c>
      <c r="I1881" s="46">
        <v>3.0621172353455819E-2</v>
      </c>
      <c r="J1881" s="46">
        <v>1</v>
      </c>
      <c r="K1881" s="98">
        <v>1143</v>
      </c>
      <c r="L1881" s="98"/>
      <c r="M1881" s="98" t="s">
        <v>162</v>
      </c>
      <c r="N1881" s="98" t="s">
        <v>162</v>
      </c>
      <c r="O1881" s="46">
        <v>0.215</v>
      </c>
      <c r="P1881" s="46">
        <v>0.26400000000000001</v>
      </c>
      <c r="Q1881" s="46">
        <v>0.33600000000000002</v>
      </c>
      <c r="R1881" s="46">
        <v>0.39100000000000001</v>
      </c>
      <c r="S1881" s="46">
        <v>0.10199999999999999</v>
      </c>
      <c r="T1881" s="46">
        <v>0.14000000000000001</v>
      </c>
      <c r="U1881" s="46">
        <v>8.9999999999999993E-3</v>
      </c>
      <c r="V1881" s="46">
        <v>2.3E-2</v>
      </c>
      <c r="W1881" s="46">
        <v>0.21</v>
      </c>
      <c r="X1881" s="46">
        <v>0.25900000000000001</v>
      </c>
      <c r="Y1881" s="46" t="s">
        <v>162</v>
      </c>
      <c r="Z1881" s="46" t="s">
        <v>162</v>
      </c>
      <c r="AA1881" s="46">
        <v>2.1999999999999999E-2</v>
      </c>
      <c r="AB1881" s="46">
        <v>4.2000000000000003E-2</v>
      </c>
      <c r="AC1881" s="46"/>
    </row>
    <row r="1882" spans="1:29" x14ac:dyDescent="0.25">
      <c r="A1882" s="98" t="s">
        <v>4359</v>
      </c>
      <c r="B1882" s="46" t="s">
        <v>162</v>
      </c>
      <c r="C1882" s="46">
        <v>0.42615558060879366</v>
      </c>
      <c r="D1882" s="46">
        <v>0.1984216459977452</v>
      </c>
      <c r="E1882" s="46">
        <v>6.0879368658399095E-2</v>
      </c>
      <c r="F1882" s="46">
        <v>8.0045095828635851E-2</v>
      </c>
      <c r="G1882" s="46">
        <v>0.21195039458850057</v>
      </c>
      <c r="H1882" s="46">
        <v>3.3821871476888386E-3</v>
      </c>
      <c r="I1882" s="46">
        <v>1.9165727170236752E-2</v>
      </c>
      <c r="J1882" s="46">
        <v>0.99999999999999989</v>
      </c>
      <c r="K1882" s="98">
        <v>887</v>
      </c>
      <c r="L1882" s="98"/>
      <c r="M1882" s="98" t="s">
        <v>162</v>
      </c>
      <c r="N1882" s="98" t="s">
        <v>162</v>
      </c>
      <c r="O1882" s="46">
        <v>0.39400000000000002</v>
      </c>
      <c r="P1882" s="46">
        <v>0.45900000000000002</v>
      </c>
      <c r="Q1882" s="46">
        <v>0.17399999999999999</v>
      </c>
      <c r="R1882" s="46">
        <v>0.22600000000000001</v>
      </c>
      <c r="S1882" s="46">
        <v>4.7E-2</v>
      </c>
      <c r="T1882" s="46">
        <v>7.9000000000000001E-2</v>
      </c>
      <c r="U1882" s="46">
        <v>6.4000000000000001E-2</v>
      </c>
      <c r="V1882" s="46">
        <v>0.1</v>
      </c>
      <c r="W1882" s="46">
        <v>0.186</v>
      </c>
      <c r="X1882" s="46">
        <v>0.24</v>
      </c>
      <c r="Y1882" s="46">
        <v>1E-3</v>
      </c>
      <c r="Z1882" s="46">
        <v>0.01</v>
      </c>
      <c r="AA1882" s="46">
        <v>1.2E-2</v>
      </c>
      <c r="AB1882" s="46">
        <v>0.03</v>
      </c>
      <c r="AC1882" s="46"/>
    </row>
    <row r="1883" spans="1:29" x14ac:dyDescent="0.25">
      <c r="A1883" s="98" t="s">
        <v>4360</v>
      </c>
      <c r="B1883" s="46" t="s">
        <v>162</v>
      </c>
      <c r="C1883" s="46">
        <v>0.15789473684210525</v>
      </c>
      <c r="D1883" s="46">
        <v>0.24479804161566707</v>
      </c>
      <c r="E1883" s="46">
        <v>9.4247246022031828E-2</v>
      </c>
      <c r="F1883" s="46">
        <v>3.6719706242350061E-2</v>
      </c>
      <c r="G1883" s="46">
        <v>0.4394124847001224</v>
      </c>
      <c r="H1883" s="46">
        <v>7.3439412484700125E-3</v>
      </c>
      <c r="I1883" s="46">
        <v>1.9583843329253364E-2</v>
      </c>
      <c r="J1883" s="46">
        <v>1</v>
      </c>
      <c r="K1883" s="98">
        <v>817</v>
      </c>
      <c r="L1883" s="98"/>
      <c r="M1883" s="98" t="s">
        <v>162</v>
      </c>
      <c r="N1883" s="98" t="s">
        <v>162</v>
      </c>
      <c r="O1883" s="46">
        <v>0.13400000000000001</v>
      </c>
      <c r="P1883" s="46">
        <v>0.184</v>
      </c>
      <c r="Q1883" s="46">
        <v>0.217</v>
      </c>
      <c r="R1883" s="46">
        <v>0.27500000000000002</v>
      </c>
      <c r="S1883" s="46">
        <v>7.5999999999999998E-2</v>
      </c>
      <c r="T1883" s="46">
        <v>0.11600000000000001</v>
      </c>
      <c r="U1883" s="46">
        <v>2.5999999999999999E-2</v>
      </c>
      <c r="V1883" s="46">
        <v>5.1999999999999998E-2</v>
      </c>
      <c r="W1883" s="46">
        <v>0.40600000000000003</v>
      </c>
      <c r="X1883" s="46">
        <v>0.47399999999999998</v>
      </c>
      <c r="Y1883" s="46">
        <v>3.0000000000000001E-3</v>
      </c>
      <c r="Z1883" s="46">
        <v>1.6E-2</v>
      </c>
      <c r="AA1883" s="46">
        <v>1.2E-2</v>
      </c>
      <c r="AB1883" s="46">
        <v>3.2000000000000001E-2</v>
      </c>
      <c r="AC1883" s="46"/>
    </row>
    <row r="1884" spans="1:29" x14ac:dyDescent="0.25">
      <c r="A1884" s="98" t="s">
        <v>4361</v>
      </c>
      <c r="B1884" s="46" t="s">
        <v>162</v>
      </c>
      <c r="C1884" s="46">
        <v>0.39762403913347311</v>
      </c>
      <c r="D1884" s="46">
        <v>0.43279757745166553</v>
      </c>
      <c r="E1884" s="46">
        <v>6.2660144421150712E-2</v>
      </c>
      <c r="F1884" s="46">
        <v>1.8634987188446309E-2</v>
      </c>
      <c r="G1884" s="46">
        <v>6.1262520382017238E-2</v>
      </c>
      <c r="H1884" s="46">
        <v>1.6305613789890519E-3</v>
      </c>
      <c r="I1884" s="46">
        <v>2.5390170044258094E-2</v>
      </c>
      <c r="J1884" s="46">
        <v>1</v>
      </c>
      <c r="K1884" s="98">
        <v>4293</v>
      </c>
      <c r="L1884" s="98"/>
      <c r="M1884" s="98" t="s">
        <v>162</v>
      </c>
      <c r="N1884" s="98" t="s">
        <v>162</v>
      </c>
      <c r="O1884" s="46">
        <v>0.38300000000000001</v>
      </c>
      <c r="P1884" s="46">
        <v>0.41199999999999998</v>
      </c>
      <c r="Q1884" s="46">
        <v>0.41799999999999998</v>
      </c>
      <c r="R1884" s="46">
        <v>0.44800000000000001</v>
      </c>
      <c r="S1884" s="46">
        <v>5.6000000000000001E-2</v>
      </c>
      <c r="T1884" s="46">
        <v>7.0000000000000007E-2</v>
      </c>
      <c r="U1884" s="46">
        <v>1.4999999999999999E-2</v>
      </c>
      <c r="V1884" s="46">
        <v>2.3E-2</v>
      </c>
      <c r="W1884" s="46">
        <v>5.3999999999999999E-2</v>
      </c>
      <c r="X1884" s="46">
        <v>6.9000000000000006E-2</v>
      </c>
      <c r="Y1884" s="46">
        <v>1E-3</v>
      </c>
      <c r="Z1884" s="46">
        <v>3.0000000000000001E-3</v>
      </c>
      <c r="AA1884" s="46">
        <v>2.1000000000000001E-2</v>
      </c>
      <c r="AB1884" s="46">
        <v>3.1E-2</v>
      </c>
      <c r="AC1884" s="46"/>
    </row>
    <row r="1885" spans="1:29" x14ac:dyDescent="0.25">
      <c r="A1885" s="98" t="s">
        <v>4362</v>
      </c>
      <c r="B1885" s="46" t="s">
        <v>162</v>
      </c>
      <c r="C1885" s="46">
        <v>0.49710982658959535</v>
      </c>
      <c r="D1885" s="46">
        <v>0.33872832369942196</v>
      </c>
      <c r="E1885" s="46">
        <v>6.5895953757225428E-2</v>
      </c>
      <c r="F1885" s="46">
        <v>4.6242774566473991E-3</v>
      </c>
      <c r="G1885" s="46">
        <v>6.9364161849710976E-2</v>
      </c>
      <c r="H1885" s="46" t="s">
        <v>162</v>
      </c>
      <c r="I1885" s="46">
        <v>2.4277456647398842E-2</v>
      </c>
      <c r="J1885" s="46">
        <v>1</v>
      </c>
      <c r="K1885" s="98">
        <v>865</v>
      </c>
      <c r="L1885" s="98"/>
      <c r="M1885" s="98" t="s">
        <v>162</v>
      </c>
      <c r="N1885" s="98" t="s">
        <v>162</v>
      </c>
      <c r="O1885" s="46">
        <v>0.46400000000000002</v>
      </c>
      <c r="P1885" s="46">
        <v>0.53</v>
      </c>
      <c r="Q1885" s="46">
        <v>0.308</v>
      </c>
      <c r="R1885" s="46">
        <v>0.371</v>
      </c>
      <c r="S1885" s="46">
        <v>5.0999999999999997E-2</v>
      </c>
      <c r="T1885" s="46">
        <v>8.4000000000000005E-2</v>
      </c>
      <c r="U1885" s="46">
        <v>2E-3</v>
      </c>
      <c r="V1885" s="46">
        <v>1.2E-2</v>
      </c>
      <c r="W1885" s="46">
        <v>5.3999999999999999E-2</v>
      </c>
      <c r="X1885" s="46">
        <v>8.7999999999999995E-2</v>
      </c>
      <c r="Y1885" s="46" t="s">
        <v>162</v>
      </c>
      <c r="Z1885" s="46" t="s">
        <v>162</v>
      </c>
      <c r="AA1885" s="46">
        <v>1.6E-2</v>
      </c>
      <c r="AB1885" s="46">
        <v>3.6999999999999998E-2</v>
      </c>
      <c r="AC1885" s="46"/>
    </row>
    <row r="1886" spans="1:29" x14ac:dyDescent="0.25">
      <c r="A1886" s="98" t="s">
        <v>4363</v>
      </c>
      <c r="B1886" s="46">
        <v>6.152843408831677E-2</v>
      </c>
      <c r="C1886" s="46">
        <v>0.33876486882841778</v>
      </c>
      <c r="D1886" s="46">
        <v>0.26987127260876648</v>
      </c>
      <c r="E1886" s="46">
        <v>8.3852044973113896E-2</v>
      </c>
      <c r="F1886" s="46">
        <v>1.600130356851882E-2</v>
      </c>
      <c r="G1886" s="46">
        <v>0.20394329476943132</v>
      </c>
      <c r="H1886" s="46">
        <v>2.444190972788007E-3</v>
      </c>
      <c r="I1886" s="46">
        <v>2.3594590190646896E-2</v>
      </c>
      <c r="J1886" s="46">
        <v>1</v>
      </c>
      <c r="K1886" s="98">
        <v>30685</v>
      </c>
      <c r="L1886" s="98"/>
      <c r="M1886" s="98">
        <v>5.8999999999999997E-2</v>
      </c>
      <c r="N1886" s="98">
        <v>6.4000000000000001E-2</v>
      </c>
      <c r="O1886" s="46">
        <v>0.33300000000000002</v>
      </c>
      <c r="P1886" s="46">
        <v>0.34399999999999997</v>
      </c>
      <c r="Q1886" s="46">
        <v>0.26500000000000001</v>
      </c>
      <c r="R1886" s="46">
        <v>0.27500000000000002</v>
      </c>
      <c r="S1886" s="46">
        <v>8.1000000000000003E-2</v>
      </c>
      <c r="T1886" s="46">
        <v>8.6999999999999994E-2</v>
      </c>
      <c r="U1886" s="46">
        <v>1.4999999999999999E-2</v>
      </c>
      <c r="V1886" s="46">
        <v>1.7000000000000001E-2</v>
      </c>
      <c r="W1886" s="46">
        <v>0.19900000000000001</v>
      </c>
      <c r="X1886" s="46">
        <v>0.20799999999999999</v>
      </c>
      <c r="Y1886" s="46">
        <v>2E-3</v>
      </c>
      <c r="Z1886" s="46">
        <v>3.0000000000000001E-3</v>
      </c>
      <c r="AA1886" s="46">
        <v>2.1999999999999999E-2</v>
      </c>
      <c r="AB1886" s="46">
        <v>2.5000000000000001E-2</v>
      </c>
      <c r="AC1886" s="46"/>
    </row>
    <row r="1887" spans="1:29" x14ac:dyDescent="0.25">
      <c r="A1887" s="98" t="s">
        <v>4364</v>
      </c>
      <c r="B1887" s="46" t="s">
        <v>162</v>
      </c>
      <c r="C1887" s="46">
        <v>0.24770642201834864</v>
      </c>
      <c r="D1887" s="46">
        <v>0.34207077326343382</v>
      </c>
      <c r="E1887" s="46">
        <v>0.17693315858453473</v>
      </c>
      <c r="F1887" s="46">
        <v>6.55307994757536E-3</v>
      </c>
      <c r="G1887" s="46">
        <v>0.19528178243774574</v>
      </c>
      <c r="H1887" s="46">
        <v>1.3106159895150721E-3</v>
      </c>
      <c r="I1887" s="46">
        <v>3.0144167758846659E-2</v>
      </c>
      <c r="J1887" s="46">
        <v>1.0000000000000002</v>
      </c>
      <c r="K1887" s="98">
        <v>763</v>
      </c>
      <c r="L1887" s="98"/>
      <c r="M1887" s="98" t="s">
        <v>162</v>
      </c>
      <c r="N1887" s="98" t="s">
        <v>162</v>
      </c>
      <c r="O1887" s="46">
        <v>0.218</v>
      </c>
      <c r="P1887" s="46">
        <v>0.28000000000000003</v>
      </c>
      <c r="Q1887" s="46">
        <v>0.309</v>
      </c>
      <c r="R1887" s="46">
        <v>0.376</v>
      </c>
      <c r="S1887" s="46">
        <v>0.151</v>
      </c>
      <c r="T1887" s="46">
        <v>0.20599999999999999</v>
      </c>
      <c r="U1887" s="46">
        <v>3.0000000000000001E-3</v>
      </c>
      <c r="V1887" s="46">
        <v>1.4999999999999999E-2</v>
      </c>
      <c r="W1887" s="46">
        <v>0.16900000000000001</v>
      </c>
      <c r="X1887" s="46">
        <v>0.22500000000000001</v>
      </c>
      <c r="Y1887" s="46">
        <v>0</v>
      </c>
      <c r="Z1887" s="46">
        <v>7.0000000000000001E-3</v>
      </c>
      <c r="AA1887" s="46">
        <v>0.02</v>
      </c>
      <c r="AB1887" s="46">
        <v>4.4999999999999998E-2</v>
      </c>
      <c r="AC1887" s="46"/>
    </row>
    <row r="1888" spans="1:29" x14ac:dyDescent="0.25">
      <c r="A1888" s="98" t="s">
        <v>4365</v>
      </c>
      <c r="B1888" s="46" t="s">
        <v>162</v>
      </c>
      <c r="C1888" s="46">
        <v>0.39368616527390898</v>
      </c>
      <c r="D1888" s="46">
        <v>0.28783658310120708</v>
      </c>
      <c r="E1888" s="46">
        <v>8.3565459610027856E-2</v>
      </c>
      <c r="F1888" s="46">
        <v>1.2070566388115135E-2</v>
      </c>
      <c r="G1888" s="46">
        <v>0.20519962859795729</v>
      </c>
      <c r="H1888" s="46">
        <v>2.7855153203342618E-3</v>
      </c>
      <c r="I1888" s="46">
        <v>1.4856081708449397E-2</v>
      </c>
      <c r="J1888" s="46">
        <v>0.99999999999999989</v>
      </c>
      <c r="K1888" s="98">
        <v>1077</v>
      </c>
      <c r="L1888" s="98"/>
      <c r="M1888" s="98" t="s">
        <v>162</v>
      </c>
      <c r="N1888" s="98" t="s">
        <v>162</v>
      </c>
      <c r="O1888" s="46">
        <v>0.36499999999999999</v>
      </c>
      <c r="P1888" s="46">
        <v>0.42299999999999999</v>
      </c>
      <c r="Q1888" s="46">
        <v>0.26200000000000001</v>
      </c>
      <c r="R1888" s="46">
        <v>0.316</v>
      </c>
      <c r="S1888" s="46">
        <v>6.8000000000000005E-2</v>
      </c>
      <c r="T1888" s="46">
        <v>0.10199999999999999</v>
      </c>
      <c r="U1888" s="46">
        <v>7.0000000000000001E-3</v>
      </c>
      <c r="V1888" s="46">
        <v>2.1000000000000001E-2</v>
      </c>
      <c r="W1888" s="46">
        <v>0.182</v>
      </c>
      <c r="X1888" s="46">
        <v>0.23</v>
      </c>
      <c r="Y1888" s="46">
        <v>1E-3</v>
      </c>
      <c r="Z1888" s="46">
        <v>8.0000000000000002E-3</v>
      </c>
      <c r="AA1888" s="46">
        <v>8.9999999999999993E-3</v>
      </c>
      <c r="AB1888" s="46">
        <v>2.4E-2</v>
      </c>
      <c r="AC1888" s="46"/>
    </row>
    <row r="1889" spans="1:29" x14ac:dyDescent="0.25">
      <c r="A1889" s="98" t="s">
        <v>4366</v>
      </c>
      <c r="B1889" s="46" t="s">
        <v>162</v>
      </c>
      <c r="C1889" s="46">
        <v>0.13267543859649122</v>
      </c>
      <c r="D1889" s="46">
        <v>0.17434210526315788</v>
      </c>
      <c r="E1889" s="46">
        <v>5.701754385964912E-2</v>
      </c>
      <c r="F1889" s="46">
        <v>8.771929824561403E-3</v>
      </c>
      <c r="G1889" s="46">
        <v>0.58223684210526316</v>
      </c>
      <c r="H1889" s="46">
        <v>2.3026315789473683E-2</v>
      </c>
      <c r="I1889" s="46">
        <v>2.1929824561403508E-2</v>
      </c>
      <c r="J1889" s="46">
        <v>0.99999999999999989</v>
      </c>
      <c r="K1889" s="98">
        <v>912</v>
      </c>
      <c r="L1889" s="98"/>
      <c r="M1889" s="98" t="s">
        <v>162</v>
      </c>
      <c r="N1889" s="98" t="s">
        <v>162</v>
      </c>
      <c r="O1889" s="46">
        <v>0.112</v>
      </c>
      <c r="P1889" s="46">
        <v>0.156</v>
      </c>
      <c r="Q1889" s="46">
        <v>0.151</v>
      </c>
      <c r="R1889" s="46">
        <v>0.2</v>
      </c>
      <c r="S1889" s="46">
        <v>4.3999999999999997E-2</v>
      </c>
      <c r="T1889" s="46">
        <v>7.3999999999999996E-2</v>
      </c>
      <c r="U1889" s="46">
        <v>4.0000000000000001E-3</v>
      </c>
      <c r="V1889" s="46">
        <v>1.7000000000000001E-2</v>
      </c>
      <c r="W1889" s="46">
        <v>0.55000000000000004</v>
      </c>
      <c r="X1889" s="46">
        <v>0.61399999999999999</v>
      </c>
      <c r="Y1889" s="46">
        <v>1.4999999999999999E-2</v>
      </c>
      <c r="Z1889" s="46">
        <v>3.5000000000000003E-2</v>
      </c>
      <c r="AA1889" s="46">
        <v>1.4E-2</v>
      </c>
      <c r="AB1889" s="46">
        <v>3.4000000000000002E-2</v>
      </c>
      <c r="AC1889" s="46"/>
    </row>
    <row r="1890" spans="1:29" x14ac:dyDescent="0.25">
      <c r="A1890" s="98" t="s">
        <v>4367</v>
      </c>
      <c r="B1890" s="46">
        <v>0.22108124433705828</v>
      </c>
      <c r="C1890" s="46">
        <v>9.0607067351253397E-4</v>
      </c>
      <c r="D1890" s="46">
        <v>0.55300513440048327</v>
      </c>
      <c r="E1890" s="46">
        <v>0.1784959226819692</v>
      </c>
      <c r="F1890" s="46">
        <v>4.8323769254001812E-3</v>
      </c>
      <c r="G1890" s="46">
        <v>9.6647538508003623E-3</v>
      </c>
      <c r="H1890" s="46" t="s">
        <v>162</v>
      </c>
      <c r="I1890" s="46">
        <v>3.2014497130776198E-2</v>
      </c>
      <c r="J1890" s="46">
        <v>1</v>
      </c>
      <c r="K1890" s="98">
        <v>3311</v>
      </c>
      <c r="L1890" s="98"/>
      <c r="M1890" s="98">
        <v>0.20699999999999999</v>
      </c>
      <c r="N1890" s="98">
        <v>0.23599999999999999</v>
      </c>
      <c r="O1890" s="46">
        <v>0</v>
      </c>
      <c r="P1890" s="46">
        <v>3.0000000000000001E-3</v>
      </c>
      <c r="Q1890" s="46">
        <v>0.53600000000000003</v>
      </c>
      <c r="R1890" s="46">
        <v>0.56999999999999995</v>
      </c>
      <c r="S1890" s="46">
        <v>0.16600000000000001</v>
      </c>
      <c r="T1890" s="46">
        <v>0.192</v>
      </c>
      <c r="U1890" s="46">
        <v>3.0000000000000001E-3</v>
      </c>
      <c r="V1890" s="46">
        <v>8.0000000000000002E-3</v>
      </c>
      <c r="W1890" s="46">
        <v>7.0000000000000001E-3</v>
      </c>
      <c r="X1890" s="46">
        <v>1.4E-2</v>
      </c>
      <c r="Y1890" s="46" t="s">
        <v>162</v>
      </c>
      <c r="Z1890" s="46" t="s">
        <v>162</v>
      </c>
      <c r="AA1890" s="46">
        <v>2.7E-2</v>
      </c>
      <c r="AB1890" s="46">
        <v>3.9E-2</v>
      </c>
      <c r="AC1890" s="46"/>
    </row>
    <row r="1891" spans="1:29" x14ac:dyDescent="0.25">
      <c r="A1891" s="98" t="s">
        <v>4368</v>
      </c>
      <c r="B1891" s="46">
        <v>9.9783666846944299E-2</v>
      </c>
      <c r="C1891" s="46">
        <v>0.31990265008112495</v>
      </c>
      <c r="D1891" s="46">
        <v>0.22850189291508924</v>
      </c>
      <c r="E1891" s="46">
        <v>5.8680367766360195E-2</v>
      </c>
      <c r="F1891" s="46">
        <v>2.3796646836127637E-2</v>
      </c>
      <c r="G1891" s="46">
        <v>0.2482422931314224</v>
      </c>
      <c r="H1891" s="46">
        <v>4.3266630611141161E-3</v>
      </c>
      <c r="I1891" s="46">
        <v>1.6765819361817199E-2</v>
      </c>
      <c r="J1891" s="46">
        <v>1</v>
      </c>
      <c r="K1891" s="98">
        <v>3698</v>
      </c>
      <c r="L1891" s="98"/>
      <c r="M1891" s="98">
        <v>9.0999999999999998E-2</v>
      </c>
      <c r="N1891" s="98">
        <v>0.11</v>
      </c>
      <c r="O1891" s="46">
        <v>0.30499999999999999</v>
      </c>
      <c r="P1891" s="46">
        <v>0.33500000000000002</v>
      </c>
      <c r="Q1891" s="46">
        <v>0.215</v>
      </c>
      <c r="R1891" s="46">
        <v>0.24199999999999999</v>
      </c>
      <c r="S1891" s="46">
        <v>5.1999999999999998E-2</v>
      </c>
      <c r="T1891" s="46">
        <v>6.7000000000000004E-2</v>
      </c>
      <c r="U1891" s="46">
        <v>1.9E-2</v>
      </c>
      <c r="V1891" s="46">
        <v>2.9000000000000001E-2</v>
      </c>
      <c r="W1891" s="46">
        <v>0.23499999999999999</v>
      </c>
      <c r="X1891" s="46">
        <v>0.26200000000000001</v>
      </c>
      <c r="Y1891" s="46">
        <v>3.0000000000000001E-3</v>
      </c>
      <c r="Z1891" s="46">
        <v>7.0000000000000001E-3</v>
      </c>
      <c r="AA1891" s="46">
        <v>1.2999999999999999E-2</v>
      </c>
      <c r="AB1891" s="46">
        <v>2.1000000000000001E-2</v>
      </c>
      <c r="AC1891" s="46"/>
    </row>
    <row r="1892" spans="1:29" x14ac:dyDescent="0.25">
      <c r="A1892" s="98" t="s">
        <v>4369</v>
      </c>
      <c r="B1892" s="46">
        <v>0.30421146953405021</v>
      </c>
      <c r="C1892" s="46">
        <v>0.51724910394265233</v>
      </c>
      <c r="D1892" s="46">
        <v>5.9139784946236562E-2</v>
      </c>
      <c r="E1892" s="46">
        <v>1.6801075268817203E-2</v>
      </c>
      <c r="F1892" s="46">
        <v>8.960573476702509E-4</v>
      </c>
      <c r="G1892" s="46">
        <v>8.1765232974910396E-2</v>
      </c>
      <c r="H1892" s="46">
        <v>3.3602150537634409E-3</v>
      </c>
      <c r="I1892" s="46">
        <v>1.6577060931899642E-2</v>
      </c>
      <c r="J1892" s="46">
        <v>1.0000000000000002</v>
      </c>
      <c r="K1892" s="98">
        <v>4464</v>
      </c>
      <c r="L1892" s="98"/>
      <c r="M1892" s="98">
        <v>0.29099999999999998</v>
      </c>
      <c r="N1892" s="98">
        <v>0.318</v>
      </c>
      <c r="O1892" s="46">
        <v>0.503</v>
      </c>
      <c r="P1892" s="46">
        <v>0.53200000000000003</v>
      </c>
      <c r="Q1892" s="46">
        <v>5.2999999999999999E-2</v>
      </c>
      <c r="R1892" s="46">
        <v>6.6000000000000003E-2</v>
      </c>
      <c r="S1892" s="46">
        <v>1.2999999999999999E-2</v>
      </c>
      <c r="T1892" s="46">
        <v>2.1000000000000001E-2</v>
      </c>
      <c r="U1892" s="46">
        <v>0</v>
      </c>
      <c r="V1892" s="46">
        <v>2E-3</v>
      </c>
      <c r="W1892" s="46">
        <v>7.3999999999999996E-2</v>
      </c>
      <c r="X1892" s="46">
        <v>0.09</v>
      </c>
      <c r="Y1892" s="46">
        <v>2E-3</v>
      </c>
      <c r="Z1892" s="46">
        <v>6.0000000000000001E-3</v>
      </c>
      <c r="AA1892" s="46">
        <v>1.2999999999999999E-2</v>
      </c>
      <c r="AB1892" s="46">
        <v>2.1000000000000001E-2</v>
      </c>
      <c r="AC1892" s="46"/>
    </row>
    <row r="1893" spans="1:29" x14ac:dyDescent="0.25">
      <c r="A1893" s="98" t="s">
        <v>4370</v>
      </c>
      <c r="B1893" s="46" t="s">
        <v>162</v>
      </c>
      <c r="C1893" s="46">
        <v>0.2918629550321199</v>
      </c>
      <c r="D1893" s="46">
        <v>0.21349036402569593</v>
      </c>
      <c r="E1893" s="46">
        <v>0.10278372591006424</v>
      </c>
      <c r="F1893" s="46">
        <v>1.2419700214132762E-2</v>
      </c>
      <c r="G1893" s="46">
        <v>0.35888650963597429</v>
      </c>
      <c r="H1893" s="46">
        <v>2.3554603854389722E-3</v>
      </c>
      <c r="I1893" s="46">
        <v>1.8201284796573874E-2</v>
      </c>
      <c r="J1893" s="46">
        <v>1</v>
      </c>
      <c r="K1893" s="98">
        <v>4670</v>
      </c>
      <c r="L1893" s="98"/>
      <c r="M1893" s="98" t="s">
        <v>162</v>
      </c>
      <c r="N1893" s="98" t="s">
        <v>162</v>
      </c>
      <c r="O1893" s="46">
        <v>0.27900000000000003</v>
      </c>
      <c r="P1893" s="46">
        <v>0.30499999999999999</v>
      </c>
      <c r="Q1893" s="46">
        <v>0.20200000000000001</v>
      </c>
      <c r="R1893" s="46">
        <v>0.22500000000000001</v>
      </c>
      <c r="S1893" s="46">
        <v>9.4E-2</v>
      </c>
      <c r="T1893" s="46">
        <v>0.112</v>
      </c>
      <c r="U1893" s="46">
        <v>0.01</v>
      </c>
      <c r="V1893" s="46">
        <v>1.6E-2</v>
      </c>
      <c r="W1893" s="46">
        <v>0.34499999999999997</v>
      </c>
      <c r="X1893" s="46">
        <v>0.373</v>
      </c>
      <c r="Y1893" s="46">
        <v>1E-3</v>
      </c>
      <c r="Z1893" s="46">
        <v>4.0000000000000001E-3</v>
      </c>
      <c r="AA1893" s="46">
        <v>1.4999999999999999E-2</v>
      </c>
      <c r="AB1893" s="46">
        <v>2.1999999999999999E-2</v>
      </c>
      <c r="AC1893" s="46"/>
    </row>
    <row r="1894" spans="1:29" x14ac:dyDescent="0.25">
      <c r="A1894" s="98" t="s">
        <v>4371</v>
      </c>
      <c r="B1894" s="46" t="s">
        <v>162</v>
      </c>
      <c r="C1894" s="46">
        <v>0.55942622950819676</v>
      </c>
      <c r="D1894" s="46">
        <v>0.28381147540983609</v>
      </c>
      <c r="E1894" s="46">
        <v>5.0204918032786885E-2</v>
      </c>
      <c r="F1894" s="46">
        <v>3.0737704918032786E-3</v>
      </c>
      <c r="G1894" s="46">
        <v>2.9713114754098359E-2</v>
      </c>
      <c r="H1894" s="46" t="s">
        <v>162</v>
      </c>
      <c r="I1894" s="46">
        <v>7.3770491803278687E-2</v>
      </c>
      <c r="J1894" s="46">
        <v>1</v>
      </c>
      <c r="K1894" s="98">
        <v>976</v>
      </c>
      <c r="L1894" s="98"/>
      <c r="M1894" s="98" t="s">
        <v>162</v>
      </c>
      <c r="N1894" s="98" t="s">
        <v>162</v>
      </c>
      <c r="O1894" s="46">
        <v>0.52800000000000002</v>
      </c>
      <c r="P1894" s="46">
        <v>0.59</v>
      </c>
      <c r="Q1894" s="46">
        <v>0.25600000000000001</v>
      </c>
      <c r="R1894" s="46">
        <v>0.313</v>
      </c>
      <c r="S1894" s="46">
        <v>3.7999999999999999E-2</v>
      </c>
      <c r="T1894" s="46">
        <v>6.6000000000000003E-2</v>
      </c>
      <c r="U1894" s="46">
        <v>1E-3</v>
      </c>
      <c r="V1894" s="46">
        <v>8.9999999999999993E-3</v>
      </c>
      <c r="W1894" s="46">
        <v>2.1000000000000001E-2</v>
      </c>
      <c r="X1894" s="46">
        <v>4.2000000000000003E-2</v>
      </c>
      <c r="Y1894" s="46" t="s">
        <v>162</v>
      </c>
      <c r="Z1894" s="46" t="s">
        <v>162</v>
      </c>
      <c r="AA1894" s="46">
        <v>5.8999999999999997E-2</v>
      </c>
      <c r="AB1894" s="46">
        <v>9.1999999999999998E-2</v>
      </c>
      <c r="AC1894" s="46"/>
    </row>
    <row r="1895" spans="1:29" x14ac:dyDescent="0.25">
      <c r="A1895" s="98" t="s">
        <v>4372</v>
      </c>
      <c r="B1895" s="46" t="s">
        <v>162</v>
      </c>
      <c r="C1895" s="46">
        <v>0.28074639525021206</v>
      </c>
      <c r="D1895" s="46">
        <v>0.32315521628498728</v>
      </c>
      <c r="E1895" s="46">
        <v>8.4817642069550461E-2</v>
      </c>
      <c r="F1895" s="46">
        <v>1.0178117048346057E-2</v>
      </c>
      <c r="G1895" s="46">
        <v>0.27480916030534353</v>
      </c>
      <c r="H1895" s="46">
        <v>1.6963528413910093E-3</v>
      </c>
      <c r="I1895" s="46">
        <v>2.4597116200169637E-2</v>
      </c>
      <c r="J1895" s="46">
        <v>1</v>
      </c>
      <c r="K1895" s="98">
        <v>1179</v>
      </c>
      <c r="L1895" s="98"/>
      <c r="M1895" s="98" t="s">
        <v>162</v>
      </c>
      <c r="N1895" s="98" t="s">
        <v>162</v>
      </c>
      <c r="O1895" s="46">
        <v>0.25600000000000001</v>
      </c>
      <c r="P1895" s="46">
        <v>0.307</v>
      </c>
      <c r="Q1895" s="46">
        <v>0.29699999999999999</v>
      </c>
      <c r="R1895" s="46">
        <v>0.35</v>
      </c>
      <c r="S1895" s="46">
        <v>7.0000000000000007E-2</v>
      </c>
      <c r="T1895" s="46">
        <v>0.10199999999999999</v>
      </c>
      <c r="U1895" s="46">
        <v>6.0000000000000001E-3</v>
      </c>
      <c r="V1895" s="46">
        <v>1.7999999999999999E-2</v>
      </c>
      <c r="W1895" s="46">
        <v>0.25</v>
      </c>
      <c r="X1895" s="46">
        <v>0.30099999999999999</v>
      </c>
      <c r="Y1895" s="46">
        <v>0</v>
      </c>
      <c r="Z1895" s="46">
        <v>6.0000000000000001E-3</v>
      </c>
      <c r="AA1895" s="46">
        <v>1.7000000000000001E-2</v>
      </c>
      <c r="AB1895" s="46">
        <v>3.5000000000000003E-2</v>
      </c>
      <c r="AC1895" s="46"/>
    </row>
    <row r="1896" spans="1:29" x14ac:dyDescent="0.25">
      <c r="A1896" s="98" t="s">
        <v>4373</v>
      </c>
      <c r="B1896" s="46" t="s">
        <v>162</v>
      </c>
      <c r="C1896" s="46">
        <v>0.43113772455089822</v>
      </c>
      <c r="D1896" s="46">
        <v>0.17005988023952096</v>
      </c>
      <c r="E1896" s="46">
        <v>5.8682634730538925E-2</v>
      </c>
      <c r="F1896" s="46">
        <v>8.9820359281437126E-2</v>
      </c>
      <c r="G1896" s="46">
        <v>0.23233532934131737</v>
      </c>
      <c r="H1896" s="46">
        <v>1.1976047904191617E-3</v>
      </c>
      <c r="I1896" s="46">
        <v>1.6766467065868262E-2</v>
      </c>
      <c r="J1896" s="46">
        <v>1</v>
      </c>
      <c r="K1896" s="98">
        <v>835</v>
      </c>
      <c r="L1896" s="98"/>
      <c r="M1896" s="98" t="s">
        <v>162</v>
      </c>
      <c r="N1896" s="98" t="s">
        <v>162</v>
      </c>
      <c r="O1896" s="46">
        <v>0.39800000000000002</v>
      </c>
      <c r="P1896" s="46">
        <v>0.46500000000000002</v>
      </c>
      <c r="Q1896" s="46">
        <v>0.14599999999999999</v>
      </c>
      <c r="R1896" s="46">
        <v>0.19700000000000001</v>
      </c>
      <c r="S1896" s="46">
        <v>4.4999999999999998E-2</v>
      </c>
      <c r="T1896" s="46">
        <v>7.6999999999999999E-2</v>
      </c>
      <c r="U1896" s="46">
        <v>7.1999999999999995E-2</v>
      </c>
      <c r="V1896" s="46">
        <v>0.111</v>
      </c>
      <c r="W1896" s="46">
        <v>0.20499999999999999</v>
      </c>
      <c r="X1896" s="46">
        <v>0.26200000000000001</v>
      </c>
      <c r="Y1896" s="46">
        <v>0</v>
      </c>
      <c r="Z1896" s="46">
        <v>7.0000000000000001E-3</v>
      </c>
      <c r="AA1896" s="46">
        <v>0.01</v>
      </c>
      <c r="AB1896" s="46">
        <v>2.8000000000000001E-2</v>
      </c>
      <c r="AC1896" s="46"/>
    </row>
    <row r="1897" spans="1:29" x14ac:dyDescent="0.25">
      <c r="A1897" s="98" t="s">
        <v>4374</v>
      </c>
      <c r="B1897" s="46" t="s">
        <v>162</v>
      </c>
      <c r="C1897" s="46">
        <v>0.16666666666666666</v>
      </c>
      <c r="D1897" s="46">
        <v>0.20595238095238094</v>
      </c>
      <c r="E1897" s="46">
        <v>7.857142857142857E-2</v>
      </c>
      <c r="F1897" s="46">
        <v>9.5238095238095247E-3</v>
      </c>
      <c r="G1897" s="46">
        <v>0.51071428571428568</v>
      </c>
      <c r="H1897" s="46">
        <v>9.5238095238095247E-3</v>
      </c>
      <c r="I1897" s="46">
        <v>1.9047619047619049E-2</v>
      </c>
      <c r="J1897" s="46">
        <v>1</v>
      </c>
      <c r="K1897" s="98">
        <v>840</v>
      </c>
      <c r="L1897" s="98"/>
      <c r="M1897" s="98" t="s">
        <v>162</v>
      </c>
      <c r="N1897" s="98" t="s">
        <v>162</v>
      </c>
      <c r="O1897" s="46">
        <v>0.14299999999999999</v>
      </c>
      <c r="P1897" s="46">
        <v>0.193</v>
      </c>
      <c r="Q1897" s="46">
        <v>0.18</v>
      </c>
      <c r="R1897" s="46">
        <v>0.23499999999999999</v>
      </c>
      <c r="S1897" s="46">
        <v>6.2E-2</v>
      </c>
      <c r="T1897" s="46">
        <v>9.9000000000000005E-2</v>
      </c>
      <c r="U1897" s="46">
        <v>5.0000000000000001E-3</v>
      </c>
      <c r="V1897" s="46">
        <v>1.9E-2</v>
      </c>
      <c r="W1897" s="46">
        <v>0.47699999999999998</v>
      </c>
      <c r="X1897" s="46">
        <v>0.54400000000000004</v>
      </c>
      <c r="Y1897" s="46">
        <v>5.0000000000000001E-3</v>
      </c>
      <c r="Z1897" s="46">
        <v>1.9E-2</v>
      </c>
      <c r="AA1897" s="46">
        <v>1.2E-2</v>
      </c>
      <c r="AB1897" s="46">
        <v>3.1E-2</v>
      </c>
      <c r="AC1897" s="46"/>
    </row>
    <row r="1898" spans="1:29" x14ac:dyDescent="0.25">
      <c r="A1898" s="98" t="s">
        <v>4375</v>
      </c>
      <c r="B1898" s="46" t="s">
        <v>162</v>
      </c>
      <c r="C1898" s="46">
        <v>0.41857440166493237</v>
      </c>
      <c r="D1898" s="46">
        <v>0.35301768990634758</v>
      </c>
      <c r="E1898" s="46">
        <v>8.5067637877211236E-2</v>
      </c>
      <c r="F1898" s="46">
        <v>7.544224765868887E-3</v>
      </c>
      <c r="G1898" s="46">
        <v>0.11264308012486993</v>
      </c>
      <c r="H1898" s="46">
        <v>2.3413111342351716E-3</v>
      </c>
      <c r="I1898" s="46">
        <v>2.081165452653486E-2</v>
      </c>
      <c r="J1898" s="46">
        <v>1</v>
      </c>
      <c r="K1898" s="98">
        <v>3844</v>
      </c>
      <c r="L1898" s="98"/>
      <c r="M1898" s="98" t="s">
        <v>162</v>
      </c>
      <c r="N1898" s="98" t="s">
        <v>162</v>
      </c>
      <c r="O1898" s="46">
        <v>0.40300000000000002</v>
      </c>
      <c r="P1898" s="46">
        <v>0.434</v>
      </c>
      <c r="Q1898" s="46">
        <v>0.33800000000000002</v>
      </c>
      <c r="R1898" s="46">
        <v>0.36799999999999999</v>
      </c>
      <c r="S1898" s="46">
        <v>7.6999999999999999E-2</v>
      </c>
      <c r="T1898" s="46">
        <v>9.4E-2</v>
      </c>
      <c r="U1898" s="46">
        <v>5.0000000000000001E-3</v>
      </c>
      <c r="V1898" s="46">
        <v>1.0999999999999999E-2</v>
      </c>
      <c r="W1898" s="46">
        <v>0.10299999999999999</v>
      </c>
      <c r="X1898" s="46">
        <v>0.123</v>
      </c>
      <c r="Y1898" s="46">
        <v>1E-3</v>
      </c>
      <c r="Z1898" s="46">
        <v>4.0000000000000001E-3</v>
      </c>
      <c r="AA1898" s="46">
        <v>1.7000000000000001E-2</v>
      </c>
      <c r="AB1898" s="46">
        <v>2.5999999999999999E-2</v>
      </c>
      <c r="AC1898" s="46"/>
    </row>
    <row r="1899" spans="1:29" x14ac:dyDescent="0.25">
      <c r="A1899" s="98" t="s">
        <v>4376</v>
      </c>
      <c r="B1899" s="46" t="s">
        <v>162</v>
      </c>
      <c r="C1899" s="46">
        <v>0.51558441558441559</v>
      </c>
      <c r="D1899" s="46">
        <v>0.2883116883116883</v>
      </c>
      <c r="E1899" s="46">
        <v>6.1038961038961038E-2</v>
      </c>
      <c r="F1899" s="46">
        <v>1.2987012987012987E-3</v>
      </c>
      <c r="G1899" s="46">
        <v>9.2207792207792211E-2</v>
      </c>
      <c r="H1899" s="46">
        <v>2.5974025974025974E-3</v>
      </c>
      <c r="I1899" s="46">
        <v>3.896103896103896E-2</v>
      </c>
      <c r="J1899" s="46">
        <v>0.99999999999999989</v>
      </c>
      <c r="K1899" s="98">
        <v>770</v>
      </c>
      <c r="L1899" s="98"/>
      <c r="M1899" s="98" t="s">
        <v>162</v>
      </c>
      <c r="N1899" s="98" t="s">
        <v>162</v>
      </c>
      <c r="O1899" s="46">
        <v>0.48</v>
      </c>
      <c r="P1899" s="46">
        <v>0.55100000000000005</v>
      </c>
      <c r="Q1899" s="46">
        <v>0.25700000000000001</v>
      </c>
      <c r="R1899" s="46">
        <v>0.32100000000000001</v>
      </c>
      <c r="S1899" s="46">
        <v>4.5999999999999999E-2</v>
      </c>
      <c r="T1899" s="46">
        <v>0.08</v>
      </c>
      <c r="U1899" s="46">
        <v>0</v>
      </c>
      <c r="V1899" s="46">
        <v>7.0000000000000001E-3</v>
      </c>
      <c r="W1899" s="46">
        <v>7.3999999999999996E-2</v>
      </c>
      <c r="X1899" s="46">
        <v>0.115</v>
      </c>
      <c r="Y1899" s="46">
        <v>1E-3</v>
      </c>
      <c r="Z1899" s="46">
        <v>8.9999999999999993E-3</v>
      </c>
      <c r="AA1899" s="46">
        <v>2.7E-2</v>
      </c>
      <c r="AB1899" s="46">
        <v>5.5E-2</v>
      </c>
      <c r="AC1899" s="46"/>
    </row>
    <row r="1900" spans="1:29" x14ac:dyDescent="0.25">
      <c r="A1900" s="98" t="s">
        <v>4377</v>
      </c>
      <c r="B1900" s="46">
        <v>5.8011399620012664E-2</v>
      </c>
      <c r="C1900" s="46">
        <v>0.34487017099430017</v>
      </c>
      <c r="D1900" s="46">
        <v>0.24024699176694111</v>
      </c>
      <c r="E1900" s="46">
        <v>7.770740975300823E-2</v>
      </c>
      <c r="F1900" s="46">
        <v>1.4692843571880937E-2</v>
      </c>
      <c r="G1900" s="46">
        <v>0.23942368587713742</v>
      </c>
      <c r="H1900" s="46">
        <v>3.7048765041165295E-3</v>
      </c>
      <c r="I1900" s="46">
        <v>2.1342621912602912E-2</v>
      </c>
      <c r="J1900" s="46">
        <v>1</v>
      </c>
      <c r="K1900" s="98">
        <v>31580</v>
      </c>
      <c r="L1900" s="98"/>
      <c r="M1900" s="98">
        <v>5.5E-2</v>
      </c>
      <c r="N1900" s="98">
        <v>6.0999999999999999E-2</v>
      </c>
      <c r="O1900" s="46">
        <v>0.34</v>
      </c>
      <c r="P1900" s="46">
        <v>0.35</v>
      </c>
      <c r="Q1900" s="46">
        <v>0.23599999999999999</v>
      </c>
      <c r="R1900" s="46">
        <v>0.245</v>
      </c>
      <c r="S1900" s="46">
        <v>7.4999999999999997E-2</v>
      </c>
      <c r="T1900" s="46">
        <v>8.1000000000000003E-2</v>
      </c>
      <c r="U1900" s="46">
        <v>1.2999999999999999E-2</v>
      </c>
      <c r="V1900" s="46">
        <v>1.6E-2</v>
      </c>
      <c r="W1900" s="46">
        <v>0.23499999999999999</v>
      </c>
      <c r="X1900" s="46">
        <v>0.24399999999999999</v>
      </c>
      <c r="Y1900" s="46">
        <v>3.0000000000000001E-3</v>
      </c>
      <c r="Z1900" s="46">
        <v>4.0000000000000001E-3</v>
      </c>
      <c r="AA1900" s="46">
        <v>0.02</v>
      </c>
      <c r="AB1900" s="46">
        <v>2.3E-2</v>
      </c>
      <c r="AC1900" s="46"/>
    </row>
    <row r="1901" spans="1:29" x14ac:dyDescent="0.25">
      <c r="A1901" s="98" t="s">
        <v>4378</v>
      </c>
      <c r="B1901" s="46" t="s">
        <v>162</v>
      </c>
      <c r="C1901" s="46">
        <v>0.29252437703141926</v>
      </c>
      <c r="D1901" s="46">
        <v>0.31744312026002169</v>
      </c>
      <c r="E1901" s="46">
        <v>0.11159263271939328</v>
      </c>
      <c r="F1901" s="46">
        <v>1.1917659804983749E-2</v>
      </c>
      <c r="G1901" s="46">
        <v>0.24268689057421453</v>
      </c>
      <c r="H1901" s="46">
        <v>5.4171180931744311E-3</v>
      </c>
      <c r="I1901" s="46">
        <v>1.8418201516793065E-2</v>
      </c>
      <c r="J1901" s="46">
        <v>1</v>
      </c>
      <c r="K1901" s="98">
        <v>923</v>
      </c>
      <c r="L1901" s="98"/>
      <c r="M1901" s="98" t="s">
        <v>162</v>
      </c>
      <c r="N1901" s="98" t="s">
        <v>162</v>
      </c>
      <c r="O1901" s="46">
        <v>0.26400000000000001</v>
      </c>
      <c r="P1901" s="46">
        <v>0.32300000000000001</v>
      </c>
      <c r="Q1901" s="46">
        <v>0.28799999999999998</v>
      </c>
      <c r="R1901" s="46">
        <v>0.34799999999999998</v>
      </c>
      <c r="S1901" s="46">
        <v>9.2999999999999999E-2</v>
      </c>
      <c r="T1901" s="46">
        <v>0.13400000000000001</v>
      </c>
      <c r="U1901" s="46">
        <v>7.0000000000000001E-3</v>
      </c>
      <c r="V1901" s="46">
        <v>2.1000000000000001E-2</v>
      </c>
      <c r="W1901" s="46">
        <v>0.216</v>
      </c>
      <c r="X1901" s="46">
        <v>0.27100000000000002</v>
      </c>
      <c r="Y1901" s="46">
        <v>2E-3</v>
      </c>
      <c r="Z1901" s="46">
        <v>1.2999999999999999E-2</v>
      </c>
      <c r="AA1901" s="46">
        <v>1.2E-2</v>
      </c>
      <c r="AB1901" s="46">
        <v>2.9000000000000001E-2</v>
      </c>
      <c r="AC1901" s="46"/>
    </row>
    <row r="1902" spans="1:29" x14ac:dyDescent="0.25">
      <c r="A1902" s="98" t="s">
        <v>4379</v>
      </c>
      <c r="B1902" s="46" t="s">
        <v>162</v>
      </c>
      <c r="C1902" s="46">
        <v>0.36307053941908712</v>
      </c>
      <c r="D1902" s="46">
        <v>0.30497925311203322</v>
      </c>
      <c r="E1902" s="46">
        <v>0.14937759336099585</v>
      </c>
      <c r="F1902" s="46" t="s">
        <v>162</v>
      </c>
      <c r="G1902" s="46">
        <v>0.15767634854771784</v>
      </c>
      <c r="H1902" s="46">
        <v>1.0373443983402489E-2</v>
      </c>
      <c r="I1902" s="46">
        <v>1.4522821576763486E-2</v>
      </c>
      <c r="J1902" s="46">
        <v>1</v>
      </c>
      <c r="K1902" s="98">
        <v>482</v>
      </c>
      <c r="L1902" s="98"/>
      <c r="M1902" s="98" t="s">
        <v>162</v>
      </c>
      <c r="N1902" s="98" t="s">
        <v>162</v>
      </c>
      <c r="O1902" s="46">
        <v>0.32100000000000001</v>
      </c>
      <c r="P1902" s="46">
        <v>0.40699999999999997</v>
      </c>
      <c r="Q1902" s="46">
        <v>0.26600000000000001</v>
      </c>
      <c r="R1902" s="46">
        <v>0.34699999999999998</v>
      </c>
      <c r="S1902" s="46">
        <v>0.12</v>
      </c>
      <c r="T1902" s="46">
        <v>0.184</v>
      </c>
      <c r="U1902" s="46" t="s">
        <v>162</v>
      </c>
      <c r="V1902" s="46" t="s">
        <v>162</v>
      </c>
      <c r="W1902" s="46">
        <v>0.128</v>
      </c>
      <c r="X1902" s="46">
        <v>0.193</v>
      </c>
      <c r="Y1902" s="46">
        <v>4.0000000000000001E-3</v>
      </c>
      <c r="Z1902" s="46">
        <v>2.4E-2</v>
      </c>
      <c r="AA1902" s="46">
        <v>7.0000000000000001E-3</v>
      </c>
      <c r="AB1902" s="46">
        <v>0.03</v>
      </c>
      <c r="AC1902" s="46"/>
    </row>
    <row r="1903" spans="1:29" x14ac:dyDescent="0.25">
      <c r="A1903" s="98" t="s">
        <v>4380</v>
      </c>
      <c r="B1903" s="46" t="s">
        <v>162</v>
      </c>
      <c r="C1903" s="46">
        <v>8.9238845144356954E-2</v>
      </c>
      <c r="D1903" s="46">
        <v>0.2283464566929134</v>
      </c>
      <c r="E1903" s="46">
        <v>9.711286089238845E-2</v>
      </c>
      <c r="F1903" s="46">
        <v>2.6246719160104987E-3</v>
      </c>
      <c r="G1903" s="46">
        <v>0.53805774278215224</v>
      </c>
      <c r="H1903" s="46">
        <v>2.6246719160104987E-2</v>
      </c>
      <c r="I1903" s="46">
        <v>1.8372703412073491E-2</v>
      </c>
      <c r="J1903" s="46">
        <v>1</v>
      </c>
      <c r="K1903" s="98">
        <v>381</v>
      </c>
      <c r="L1903" s="98"/>
      <c r="M1903" s="98" t="s">
        <v>162</v>
      </c>
      <c r="N1903" s="98" t="s">
        <v>162</v>
      </c>
      <c r="O1903" s="46">
        <v>6.5000000000000002E-2</v>
      </c>
      <c r="P1903" s="46">
        <v>0.122</v>
      </c>
      <c r="Q1903" s="46">
        <v>0.189</v>
      </c>
      <c r="R1903" s="46">
        <v>0.27300000000000002</v>
      </c>
      <c r="S1903" s="46">
        <v>7.0999999999999994E-2</v>
      </c>
      <c r="T1903" s="46">
        <v>0.13100000000000001</v>
      </c>
      <c r="U1903" s="46">
        <v>0</v>
      </c>
      <c r="V1903" s="46">
        <v>1.4999999999999999E-2</v>
      </c>
      <c r="W1903" s="46">
        <v>0.48799999999999999</v>
      </c>
      <c r="X1903" s="46">
        <v>0.58699999999999997</v>
      </c>
      <c r="Y1903" s="46">
        <v>1.4E-2</v>
      </c>
      <c r="Z1903" s="46">
        <v>4.8000000000000001E-2</v>
      </c>
      <c r="AA1903" s="46">
        <v>8.9999999999999993E-3</v>
      </c>
      <c r="AB1903" s="46">
        <v>3.6999999999999998E-2</v>
      </c>
      <c r="AC1903" s="46"/>
    </row>
    <row r="1904" spans="1:29" x14ac:dyDescent="0.25">
      <c r="A1904" s="98" t="s">
        <v>4381</v>
      </c>
      <c r="B1904" s="46">
        <v>0.38290598290598293</v>
      </c>
      <c r="C1904" s="46">
        <v>1.7094017094017094E-3</v>
      </c>
      <c r="D1904" s="46">
        <v>0.22393162393162394</v>
      </c>
      <c r="E1904" s="46">
        <v>0.31282051282051282</v>
      </c>
      <c r="F1904" s="46">
        <v>6.8376068376068376E-3</v>
      </c>
      <c r="G1904" s="46">
        <v>1.0256410256410256E-2</v>
      </c>
      <c r="H1904" s="46" t="s">
        <v>162</v>
      </c>
      <c r="I1904" s="46">
        <v>6.1538461538461542E-2</v>
      </c>
      <c r="J1904" s="46">
        <v>1</v>
      </c>
      <c r="K1904" s="98">
        <v>585</v>
      </c>
      <c r="L1904" s="98"/>
      <c r="M1904" s="98">
        <v>0.34399999999999997</v>
      </c>
      <c r="N1904" s="98">
        <v>0.42299999999999999</v>
      </c>
      <c r="O1904" s="46">
        <v>0</v>
      </c>
      <c r="P1904" s="46">
        <v>0.01</v>
      </c>
      <c r="Q1904" s="46">
        <v>0.192</v>
      </c>
      <c r="R1904" s="46">
        <v>0.25900000000000001</v>
      </c>
      <c r="S1904" s="46">
        <v>0.27700000000000002</v>
      </c>
      <c r="T1904" s="46">
        <v>0.35199999999999998</v>
      </c>
      <c r="U1904" s="46">
        <v>3.0000000000000001E-3</v>
      </c>
      <c r="V1904" s="46">
        <v>1.7000000000000001E-2</v>
      </c>
      <c r="W1904" s="46">
        <v>5.0000000000000001E-3</v>
      </c>
      <c r="X1904" s="46">
        <v>2.1999999999999999E-2</v>
      </c>
      <c r="Y1904" s="46" t="s">
        <v>162</v>
      </c>
      <c r="Z1904" s="46" t="s">
        <v>162</v>
      </c>
      <c r="AA1904" s="46">
        <v>4.4999999999999998E-2</v>
      </c>
      <c r="AB1904" s="46">
        <v>8.4000000000000005E-2</v>
      </c>
      <c r="AC1904" s="46"/>
    </row>
    <row r="1905" spans="1:29" x14ac:dyDescent="0.25">
      <c r="A1905" s="98" t="s">
        <v>4382</v>
      </c>
      <c r="B1905" s="46">
        <v>7.9751131221719451E-2</v>
      </c>
      <c r="C1905" s="46">
        <v>0.2895927601809955</v>
      </c>
      <c r="D1905" s="46">
        <v>0.24830316742081449</v>
      </c>
      <c r="E1905" s="46">
        <v>0.10124434389140272</v>
      </c>
      <c r="F1905" s="46">
        <v>2.5452488687782805E-2</v>
      </c>
      <c r="G1905" s="46">
        <v>0.23642533936651583</v>
      </c>
      <c r="H1905" s="46">
        <v>2.2624434389140274E-3</v>
      </c>
      <c r="I1905" s="46">
        <v>1.6968325791855202E-2</v>
      </c>
      <c r="J1905" s="46">
        <v>1</v>
      </c>
      <c r="K1905" s="98">
        <v>1768</v>
      </c>
      <c r="L1905" s="98"/>
      <c r="M1905" s="98">
        <v>6.8000000000000005E-2</v>
      </c>
      <c r="N1905" s="98">
        <v>9.2999999999999999E-2</v>
      </c>
      <c r="O1905" s="46">
        <v>0.26900000000000002</v>
      </c>
      <c r="P1905" s="46">
        <v>0.311</v>
      </c>
      <c r="Q1905" s="46">
        <v>0.22900000000000001</v>
      </c>
      <c r="R1905" s="46">
        <v>0.26900000000000002</v>
      </c>
      <c r="S1905" s="46">
        <v>8.7999999999999995E-2</v>
      </c>
      <c r="T1905" s="46">
        <v>0.11600000000000001</v>
      </c>
      <c r="U1905" s="46">
        <v>1.9E-2</v>
      </c>
      <c r="V1905" s="46">
        <v>3.4000000000000002E-2</v>
      </c>
      <c r="W1905" s="46">
        <v>0.217</v>
      </c>
      <c r="X1905" s="46">
        <v>0.25700000000000001</v>
      </c>
      <c r="Y1905" s="46">
        <v>1E-3</v>
      </c>
      <c r="Z1905" s="46">
        <v>6.0000000000000001E-3</v>
      </c>
      <c r="AA1905" s="46">
        <v>1.2E-2</v>
      </c>
      <c r="AB1905" s="46">
        <v>2.4E-2</v>
      </c>
      <c r="AC1905" s="46"/>
    </row>
    <row r="1906" spans="1:29" x14ac:dyDescent="0.25">
      <c r="A1906" s="98" t="s">
        <v>4383</v>
      </c>
      <c r="B1906" s="46">
        <v>0.33258527827648116</v>
      </c>
      <c r="C1906" s="46">
        <v>0.52692998204667862</v>
      </c>
      <c r="D1906" s="46">
        <v>7.1813285457809697E-2</v>
      </c>
      <c r="E1906" s="46">
        <v>1.526032315978456E-2</v>
      </c>
      <c r="F1906" s="46">
        <v>4.4883303411131061E-4</v>
      </c>
      <c r="G1906" s="46">
        <v>3.5906642728904849E-2</v>
      </c>
      <c r="H1906" s="46">
        <v>2.244165170556553E-3</v>
      </c>
      <c r="I1906" s="46">
        <v>1.481149012567325E-2</v>
      </c>
      <c r="J1906" s="46">
        <v>1</v>
      </c>
      <c r="K1906" s="98">
        <v>2228</v>
      </c>
      <c r="L1906" s="98"/>
      <c r="M1906" s="98">
        <v>0.313</v>
      </c>
      <c r="N1906" s="98">
        <v>0.35199999999999998</v>
      </c>
      <c r="O1906" s="46">
        <v>0.50600000000000001</v>
      </c>
      <c r="P1906" s="46">
        <v>0.54800000000000004</v>
      </c>
      <c r="Q1906" s="46">
        <v>6.2E-2</v>
      </c>
      <c r="R1906" s="46">
        <v>8.3000000000000004E-2</v>
      </c>
      <c r="S1906" s="46">
        <v>1.0999999999999999E-2</v>
      </c>
      <c r="T1906" s="46">
        <v>2.1000000000000001E-2</v>
      </c>
      <c r="U1906" s="46">
        <v>0</v>
      </c>
      <c r="V1906" s="46">
        <v>3.0000000000000001E-3</v>
      </c>
      <c r="W1906" s="46">
        <v>2.9000000000000001E-2</v>
      </c>
      <c r="X1906" s="46">
        <v>4.3999999999999997E-2</v>
      </c>
      <c r="Y1906" s="46">
        <v>1E-3</v>
      </c>
      <c r="Z1906" s="46">
        <v>5.0000000000000001E-3</v>
      </c>
      <c r="AA1906" s="46">
        <v>1.0999999999999999E-2</v>
      </c>
      <c r="AB1906" s="46">
        <v>2.1000000000000001E-2</v>
      </c>
      <c r="AC1906" s="46"/>
    </row>
    <row r="1907" spans="1:29" x14ac:dyDescent="0.25">
      <c r="A1907" s="98" t="s">
        <v>4384</v>
      </c>
      <c r="B1907" s="46" t="s">
        <v>162</v>
      </c>
      <c r="C1907" s="46">
        <v>0.30631808278867101</v>
      </c>
      <c r="D1907" s="46">
        <v>0.19869281045751633</v>
      </c>
      <c r="E1907" s="46">
        <v>0.13507625272331156</v>
      </c>
      <c r="F1907" s="46">
        <v>1.2200435729847494E-2</v>
      </c>
      <c r="G1907" s="46">
        <v>0.31938997821350762</v>
      </c>
      <c r="H1907" s="46">
        <v>6.9716775599128538E-3</v>
      </c>
      <c r="I1907" s="46">
        <v>2.1350762527233117E-2</v>
      </c>
      <c r="J1907" s="46">
        <v>1</v>
      </c>
      <c r="K1907" s="98">
        <v>2295</v>
      </c>
      <c r="L1907" s="98"/>
      <c r="M1907" s="98" t="s">
        <v>162</v>
      </c>
      <c r="N1907" s="98" t="s">
        <v>162</v>
      </c>
      <c r="O1907" s="46">
        <v>0.28799999999999998</v>
      </c>
      <c r="P1907" s="46">
        <v>0.32500000000000001</v>
      </c>
      <c r="Q1907" s="46">
        <v>0.183</v>
      </c>
      <c r="R1907" s="46">
        <v>0.216</v>
      </c>
      <c r="S1907" s="46">
        <v>0.122</v>
      </c>
      <c r="T1907" s="46">
        <v>0.15</v>
      </c>
      <c r="U1907" s="46">
        <v>8.0000000000000002E-3</v>
      </c>
      <c r="V1907" s="46">
        <v>1.7999999999999999E-2</v>
      </c>
      <c r="W1907" s="46">
        <v>0.30099999999999999</v>
      </c>
      <c r="X1907" s="46">
        <v>0.33900000000000002</v>
      </c>
      <c r="Y1907" s="46">
        <v>4.0000000000000001E-3</v>
      </c>
      <c r="Z1907" s="46">
        <v>1.0999999999999999E-2</v>
      </c>
      <c r="AA1907" s="46">
        <v>1.6E-2</v>
      </c>
      <c r="AB1907" s="46">
        <v>2.8000000000000001E-2</v>
      </c>
      <c r="AC1907" s="46"/>
    </row>
    <row r="1908" spans="1:29" x14ac:dyDescent="0.25">
      <c r="A1908" s="98" t="s">
        <v>4385</v>
      </c>
      <c r="B1908" s="46" t="s">
        <v>162</v>
      </c>
      <c r="C1908" s="46">
        <v>0.57190635451505012</v>
      </c>
      <c r="D1908" s="46">
        <v>0.27591973244147155</v>
      </c>
      <c r="E1908" s="46">
        <v>7.6923076923076927E-2</v>
      </c>
      <c r="F1908" s="46">
        <v>5.016722408026756E-3</v>
      </c>
      <c r="G1908" s="46">
        <v>2.0066889632107024E-2</v>
      </c>
      <c r="H1908" s="46" t="s">
        <v>162</v>
      </c>
      <c r="I1908" s="46">
        <v>5.016722408026756E-2</v>
      </c>
      <c r="J1908" s="46">
        <v>0.99999999999999989</v>
      </c>
      <c r="K1908" s="98">
        <v>598</v>
      </c>
      <c r="L1908" s="98"/>
      <c r="M1908" s="98" t="s">
        <v>162</v>
      </c>
      <c r="N1908" s="98" t="s">
        <v>162</v>
      </c>
      <c r="O1908" s="46">
        <v>0.53200000000000003</v>
      </c>
      <c r="P1908" s="46">
        <v>0.61099999999999999</v>
      </c>
      <c r="Q1908" s="46">
        <v>0.24199999999999999</v>
      </c>
      <c r="R1908" s="46">
        <v>0.313</v>
      </c>
      <c r="S1908" s="46">
        <v>5.8000000000000003E-2</v>
      </c>
      <c r="T1908" s="46">
        <v>0.10100000000000001</v>
      </c>
      <c r="U1908" s="46">
        <v>2E-3</v>
      </c>
      <c r="V1908" s="46">
        <v>1.4999999999999999E-2</v>
      </c>
      <c r="W1908" s="46">
        <v>1.2E-2</v>
      </c>
      <c r="X1908" s="46">
        <v>3.5000000000000003E-2</v>
      </c>
      <c r="Y1908" s="46" t="s">
        <v>162</v>
      </c>
      <c r="Z1908" s="46" t="s">
        <v>162</v>
      </c>
      <c r="AA1908" s="46">
        <v>3.5000000000000003E-2</v>
      </c>
      <c r="AB1908" s="46">
        <v>7.0999999999999994E-2</v>
      </c>
      <c r="AC1908" s="46"/>
    </row>
    <row r="1909" spans="1:29" x14ac:dyDescent="0.25">
      <c r="A1909" s="98" t="s">
        <v>4386</v>
      </c>
      <c r="B1909" s="46" t="s">
        <v>162</v>
      </c>
      <c r="C1909" s="46">
        <v>0.23456790123456789</v>
      </c>
      <c r="D1909" s="46">
        <v>0.31893004115226337</v>
      </c>
      <c r="E1909" s="46">
        <v>0.17078189300411523</v>
      </c>
      <c r="F1909" s="46">
        <v>1.2345679012345678E-2</v>
      </c>
      <c r="G1909" s="46">
        <v>0.24279835390946503</v>
      </c>
      <c r="H1909" s="46">
        <v>2.05761316872428E-3</v>
      </c>
      <c r="I1909" s="46">
        <v>1.8518518518518517E-2</v>
      </c>
      <c r="J1909" s="46">
        <v>1.0000000000000002</v>
      </c>
      <c r="K1909" s="98">
        <v>486</v>
      </c>
      <c r="L1909" s="98"/>
      <c r="M1909" s="98" t="s">
        <v>162</v>
      </c>
      <c r="N1909" s="98" t="s">
        <v>162</v>
      </c>
      <c r="O1909" s="46">
        <v>0.19900000000000001</v>
      </c>
      <c r="P1909" s="46">
        <v>0.27400000000000002</v>
      </c>
      <c r="Q1909" s="46">
        <v>0.27900000000000003</v>
      </c>
      <c r="R1909" s="46">
        <v>0.36199999999999999</v>
      </c>
      <c r="S1909" s="46">
        <v>0.14000000000000001</v>
      </c>
      <c r="T1909" s="46">
        <v>0.20699999999999999</v>
      </c>
      <c r="U1909" s="46">
        <v>6.0000000000000001E-3</v>
      </c>
      <c r="V1909" s="46">
        <v>2.7E-2</v>
      </c>
      <c r="W1909" s="46">
        <v>0.20699999999999999</v>
      </c>
      <c r="X1909" s="46">
        <v>0.28299999999999997</v>
      </c>
      <c r="Y1909" s="46">
        <v>0</v>
      </c>
      <c r="Z1909" s="46">
        <v>1.2E-2</v>
      </c>
      <c r="AA1909" s="46">
        <v>0.01</v>
      </c>
      <c r="AB1909" s="46">
        <v>3.5000000000000003E-2</v>
      </c>
      <c r="AC1909" s="46"/>
    </row>
    <row r="1910" spans="1:29" x14ac:dyDescent="0.25">
      <c r="A1910" s="98" t="s">
        <v>4387</v>
      </c>
      <c r="B1910" s="46" t="s">
        <v>162</v>
      </c>
      <c r="C1910" s="46">
        <v>0.39622641509433965</v>
      </c>
      <c r="D1910" s="46">
        <v>0.21462264150943397</v>
      </c>
      <c r="E1910" s="46">
        <v>8.0188679245283015E-2</v>
      </c>
      <c r="F1910" s="46">
        <v>8.4905660377358486E-2</v>
      </c>
      <c r="G1910" s="46">
        <v>0.20047169811320756</v>
      </c>
      <c r="H1910" s="46">
        <v>2.3584905660377358E-3</v>
      </c>
      <c r="I1910" s="46">
        <v>2.1226415094339621E-2</v>
      </c>
      <c r="J1910" s="46">
        <v>1</v>
      </c>
      <c r="K1910" s="98">
        <v>424</v>
      </c>
      <c r="L1910" s="98"/>
      <c r="M1910" s="98" t="s">
        <v>162</v>
      </c>
      <c r="N1910" s="98" t="s">
        <v>162</v>
      </c>
      <c r="O1910" s="46">
        <v>0.35099999999999998</v>
      </c>
      <c r="P1910" s="46">
        <v>0.44400000000000001</v>
      </c>
      <c r="Q1910" s="46">
        <v>0.17799999999999999</v>
      </c>
      <c r="R1910" s="46">
        <v>0.25600000000000001</v>
      </c>
      <c r="S1910" s="46">
        <v>5.8000000000000003E-2</v>
      </c>
      <c r="T1910" s="46">
        <v>0.11</v>
      </c>
      <c r="U1910" s="46">
        <v>6.2E-2</v>
      </c>
      <c r="V1910" s="46">
        <v>0.115</v>
      </c>
      <c r="W1910" s="46">
        <v>0.16500000000000001</v>
      </c>
      <c r="X1910" s="46">
        <v>0.24099999999999999</v>
      </c>
      <c r="Y1910" s="46">
        <v>0</v>
      </c>
      <c r="Z1910" s="46">
        <v>1.2999999999999999E-2</v>
      </c>
      <c r="AA1910" s="46">
        <v>1.0999999999999999E-2</v>
      </c>
      <c r="AB1910" s="46">
        <v>0.04</v>
      </c>
      <c r="AC1910" s="46"/>
    </row>
    <row r="1911" spans="1:29" x14ac:dyDescent="0.25">
      <c r="A1911" s="98" t="s">
        <v>4388</v>
      </c>
      <c r="B1911" s="46" t="s">
        <v>162</v>
      </c>
      <c r="C1911" s="46">
        <v>0.17150395778364116</v>
      </c>
      <c r="D1911" s="46">
        <v>0.20316622691292877</v>
      </c>
      <c r="E1911" s="46">
        <v>0.13192612137203166</v>
      </c>
      <c r="F1911" s="46">
        <v>1.0554089709762533E-2</v>
      </c>
      <c r="G1911" s="46">
        <v>0.46174142480211083</v>
      </c>
      <c r="H1911" s="46">
        <v>2.6385224274406332E-3</v>
      </c>
      <c r="I1911" s="46">
        <v>1.8469656992084433E-2</v>
      </c>
      <c r="J1911" s="46">
        <v>1.0000000000000002</v>
      </c>
      <c r="K1911" s="98">
        <v>379</v>
      </c>
      <c r="L1911" s="98"/>
      <c r="M1911" s="98" t="s">
        <v>162</v>
      </c>
      <c r="N1911" s="98" t="s">
        <v>162</v>
      </c>
      <c r="O1911" s="46">
        <v>0.13700000000000001</v>
      </c>
      <c r="P1911" s="46">
        <v>0.21299999999999999</v>
      </c>
      <c r="Q1911" s="46">
        <v>0.16600000000000001</v>
      </c>
      <c r="R1911" s="46">
        <v>0.247</v>
      </c>
      <c r="S1911" s="46">
        <v>0.10199999999999999</v>
      </c>
      <c r="T1911" s="46">
        <v>0.17</v>
      </c>
      <c r="U1911" s="46">
        <v>4.0000000000000001E-3</v>
      </c>
      <c r="V1911" s="46">
        <v>2.7E-2</v>
      </c>
      <c r="W1911" s="46">
        <v>0.41199999999999998</v>
      </c>
      <c r="X1911" s="46">
        <v>0.51200000000000001</v>
      </c>
      <c r="Y1911" s="46">
        <v>0</v>
      </c>
      <c r="Z1911" s="46">
        <v>1.4999999999999999E-2</v>
      </c>
      <c r="AA1911" s="46">
        <v>8.9999999999999993E-3</v>
      </c>
      <c r="AB1911" s="46">
        <v>3.7999999999999999E-2</v>
      </c>
      <c r="AC1911" s="46"/>
    </row>
    <row r="1912" spans="1:29" x14ac:dyDescent="0.25">
      <c r="A1912" s="98" t="s">
        <v>4389</v>
      </c>
      <c r="B1912" s="46" t="s">
        <v>162</v>
      </c>
      <c r="C1912" s="46">
        <v>0.39754535752401282</v>
      </c>
      <c r="D1912" s="46">
        <v>0.35592315901814303</v>
      </c>
      <c r="E1912" s="46">
        <v>0.11366061899679829</v>
      </c>
      <c r="F1912" s="46">
        <v>1.6008537886872998E-2</v>
      </c>
      <c r="G1912" s="46">
        <v>8.7513340448239066E-2</v>
      </c>
      <c r="H1912" s="46">
        <v>3.735325506937033E-3</v>
      </c>
      <c r="I1912" s="46">
        <v>2.5613660618996798E-2</v>
      </c>
      <c r="J1912" s="46">
        <v>1</v>
      </c>
      <c r="K1912" s="98">
        <v>1874</v>
      </c>
      <c r="L1912" s="98"/>
      <c r="M1912" s="98" t="s">
        <v>162</v>
      </c>
      <c r="N1912" s="98" t="s">
        <v>162</v>
      </c>
      <c r="O1912" s="46">
        <v>0.376</v>
      </c>
      <c r="P1912" s="46">
        <v>0.42</v>
      </c>
      <c r="Q1912" s="46">
        <v>0.33500000000000002</v>
      </c>
      <c r="R1912" s="46">
        <v>0.378</v>
      </c>
      <c r="S1912" s="46">
        <v>0.1</v>
      </c>
      <c r="T1912" s="46">
        <v>0.129</v>
      </c>
      <c r="U1912" s="46">
        <v>1.0999999999999999E-2</v>
      </c>
      <c r="V1912" s="46">
        <v>2.3E-2</v>
      </c>
      <c r="W1912" s="46">
        <v>7.5999999999999998E-2</v>
      </c>
      <c r="X1912" s="46">
        <v>0.10100000000000001</v>
      </c>
      <c r="Y1912" s="46">
        <v>2E-3</v>
      </c>
      <c r="Z1912" s="46">
        <v>8.0000000000000002E-3</v>
      </c>
      <c r="AA1912" s="46">
        <v>1.9E-2</v>
      </c>
      <c r="AB1912" s="46">
        <v>3.4000000000000002E-2</v>
      </c>
      <c r="AC1912" s="46"/>
    </row>
    <row r="1913" spans="1:29" x14ac:dyDescent="0.25">
      <c r="A1913" s="98" t="s">
        <v>4390</v>
      </c>
      <c r="B1913" s="46" t="s">
        <v>162</v>
      </c>
      <c r="C1913" s="46">
        <v>0.55371900826446285</v>
      </c>
      <c r="D1913" s="46">
        <v>0.27548209366391185</v>
      </c>
      <c r="E1913" s="46">
        <v>6.3360881542699726E-2</v>
      </c>
      <c r="F1913" s="46" t="s">
        <v>162</v>
      </c>
      <c r="G1913" s="46">
        <v>8.2644628099173556E-2</v>
      </c>
      <c r="H1913" s="46">
        <v>2.7548209366391185E-3</v>
      </c>
      <c r="I1913" s="46">
        <v>2.2038567493112948E-2</v>
      </c>
      <c r="J1913" s="46">
        <v>1</v>
      </c>
      <c r="K1913" s="98">
        <v>363</v>
      </c>
      <c r="L1913" s="98"/>
      <c r="M1913" s="98" t="s">
        <v>162</v>
      </c>
      <c r="N1913" s="98" t="s">
        <v>162</v>
      </c>
      <c r="O1913" s="46">
        <v>0.502</v>
      </c>
      <c r="P1913" s="46">
        <v>0.60399999999999998</v>
      </c>
      <c r="Q1913" s="46">
        <v>0.23200000000000001</v>
      </c>
      <c r="R1913" s="46">
        <v>0.32400000000000001</v>
      </c>
      <c r="S1913" s="46">
        <v>4.2999999999999997E-2</v>
      </c>
      <c r="T1913" s="46">
        <v>9.2999999999999999E-2</v>
      </c>
      <c r="U1913" s="46" t="s">
        <v>162</v>
      </c>
      <c r="V1913" s="46" t="s">
        <v>162</v>
      </c>
      <c r="W1913" s="46">
        <v>5.8999999999999997E-2</v>
      </c>
      <c r="X1913" s="46">
        <v>0.11600000000000001</v>
      </c>
      <c r="Y1913" s="46">
        <v>0</v>
      </c>
      <c r="Z1913" s="46">
        <v>1.4999999999999999E-2</v>
      </c>
      <c r="AA1913" s="46">
        <v>1.0999999999999999E-2</v>
      </c>
      <c r="AB1913" s="46">
        <v>4.2999999999999997E-2</v>
      </c>
      <c r="AC1913" s="46"/>
    </row>
    <row r="1914" spans="1:29" x14ac:dyDescent="0.25">
      <c r="A1914" s="98" t="s">
        <v>4391</v>
      </c>
      <c r="B1914" s="46">
        <v>6.0553976333707939E-2</v>
      </c>
      <c r="C1914" s="46">
        <v>0.34230184438421368</v>
      </c>
      <c r="D1914" s="46">
        <v>0.23963773385337475</v>
      </c>
      <c r="E1914" s="46">
        <v>0.11621603754875388</v>
      </c>
      <c r="F1914" s="46">
        <v>1.5733456732993985E-2</v>
      </c>
      <c r="G1914" s="46">
        <v>0.19944470152707081</v>
      </c>
      <c r="H1914" s="46">
        <v>4.6274872744099952E-3</v>
      </c>
      <c r="I1914" s="46">
        <v>2.1484762345474979E-2</v>
      </c>
      <c r="J1914" s="46">
        <v>1</v>
      </c>
      <c r="K1914" s="98">
        <v>15127</v>
      </c>
      <c r="L1914" s="98"/>
      <c r="M1914" s="98">
        <v>5.7000000000000002E-2</v>
      </c>
      <c r="N1914" s="98">
        <v>6.4000000000000001E-2</v>
      </c>
      <c r="O1914" s="46">
        <v>0.33500000000000002</v>
      </c>
      <c r="P1914" s="46">
        <v>0.35</v>
      </c>
      <c r="Q1914" s="46">
        <v>0.23300000000000001</v>
      </c>
      <c r="R1914" s="46">
        <v>0.247</v>
      </c>
      <c r="S1914" s="46">
        <v>0.111</v>
      </c>
      <c r="T1914" s="46">
        <v>0.121</v>
      </c>
      <c r="U1914" s="46">
        <v>1.4E-2</v>
      </c>
      <c r="V1914" s="46">
        <v>1.7999999999999999E-2</v>
      </c>
      <c r="W1914" s="46">
        <v>0.193</v>
      </c>
      <c r="X1914" s="46">
        <v>0.20599999999999999</v>
      </c>
      <c r="Y1914" s="46">
        <v>4.0000000000000001E-3</v>
      </c>
      <c r="Z1914" s="46">
        <v>6.0000000000000001E-3</v>
      </c>
      <c r="AA1914" s="46">
        <v>1.9E-2</v>
      </c>
      <c r="AB1914" s="46">
        <v>2.4E-2</v>
      </c>
      <c r="AC1914" s="46"/>
    </row>
    <row r="1915" spans="1:29" x14ac:dyDescent="0.25">
      <c r="A1915" s="98" t="s">
        <v>4392</v>
      </c>
      <c r="B1915" s="46" t="s">
        <v>162</v>
      </c>
      <c r="C1915" s="46">
        <v>0.26008968609865468</v>
      </c>
      <c r="D1915" s="46">
        <v>0.3094170403587444</v>
      </c>
      <c r="E1915" s="46">
        <v>0.25112107623318386</v>
      </c>
      <c r="F1915" s="46">
        <v>4.4843049327354259E-3</v>
      </c>
      <c r="G1915" s="46">
        <v>0.16816143497757849</v>
      </c>
      <c r="H1915" s="46">
        <v>2.242152466367713E-3</v>
      </c>
      <c r="I1915" s="46">
        <v>4.4843049327354259E-3</v>
      </c>
      <c r="J1915" s="46">
        <v>1</v>
      </c>
      <c r="K1915" s="98">
        <v>446</v>
      </c>
      <c r="L1915" s="98"/>
      <c r="M1915" s="98" t="s">
        <v>162</v>
      </c>
      <c r="N1915" s="98" t="s">
        <v>162</v>
      </c>
      <c r="O1915" s="46">
        <v>0.222</v>
      </c>
      <c r="P1915" s="46">
        <v>0.30299999999999999</v>
      </c>
      <c r="Q1915" s="46">
        <v>0.26800000000000002</v>
      </c>
      <c r="R1915" s="46">
        <v>0.35399999999999998</v>
      </c>
      <c r="S1915" s="46">
        <v>0.21299999999999999</v>
      </c>
      <c r="T1915" s="46">
        <v>0.29299999999999998</v>
      </c>
      <c r="U1915" s="46">
        <v>1E-3</v>
      </c>
      <c r="V1915" s="46">
        <v>1.6E-2</v>
      </c>
      <c r="W1915" s="46">
        <v>0.13600000000000001</v>
      </c>
      <c r="X1915" s="46">
        <v>0.20599999999999999</v>
      </c>
      <c r="Y1915" s="46">
        <v>0</v>
      </c>
      <c r="Z1915" s="46">
        <v>1.2999999999999999E-2</v>
      </c>
      <c r="AA1915" s="46">
        <v>1E-3</v>
      </c>
      <c r="AB1915" s="46">
        <v>1.6E-2</v>
      </c>
      <c r="AC1915" s="46"/>
    </row>
    <row r="1916" spans="1:29" x14ac:dyDescent="0.25">
      <c r="A1916" s="98" t="s">
        <v>4393</v>
      </c>
      <c r="B1916" s="46" t="s">
        <v>162</v>
      </c>
      <c r="C1916" s="46">
        <v>0.39884393063583817</v>
      </c>
      <c r="D1916" s="46">
        <v>0.25626204238921002</v>
      </c>
      <c r="E1916" s="46">
        <v>0.15221579961464354</v>
      </c>
      <c r="F1916" s="46" t="s">
        <v>162</v>
      </c>
      <c r="G1916" s="46">
        <v>0.1791907514450867</v>
      </c>
      <c r="H1916" s="46">
        <v>3.8535645472061657E-3</v>
      </c>
      <c r="I1916" s="46">
        <v>9.6339113680154135E-3</v>
      </c>
      <c r="J1916" s="46">
        <v>1</v>
      </c>
      <c r="K1916" s="98">
        <v>519</v>
      </c>
      <c r="L1916" s="98"/>
      <c r="M1916" s="98" t="s">
        <v>162</v>
      </c>
      <c r="N1916" s="98" t="s">
        <v>162</v>
      </c>
      <c r="O1916" s="46">
        <v>0.35799999999999998</v>
      </c>
      <c r="P1916" s="46">
        <v>0.442</v>
      </c>
      <c r="Q1916" s="46">
        <v>0.221</v>
      </c>
      <c r="R1916" s="46">
        <v>0.29599999999999999</v>
      </c>
      <c r="S1916" s="46">
        <v>0.124</v>
      </c>
      <c r="T1916" s="46">
        <v>0.186</v>
      </c>
      <c r="U1916" s="46" t="s">
        <v>162</v>
      </c>
      <c r="V1916" s="46" t="s">
        <v>162</v>
      </c>
      <c r="W1916" s="46">
        <v>0.14899999999999999</v>
      </c>
      <c r="X1916" s="46">
        <v>0.215</v>
      </c>
      <c r="Y1916" s="46">
        <v>1E-3</v>
      </c>
      <c r="Z1916" s="46">
        <v>1.4E-2</v>
      </c>
      <c r="AA1916" s="46">
        <v>4.0000000000000001E-3</v>
      </c>
      <c r="AB1916" s="46">
        <v>2.1999999999999999E-2</v>
      </c>
      <c r="AC1916" s="46"/>
    </row>
    <row r="1917" spans="1:29" x14ac:dyDescent="0.25">
      <c r="A1917" s="98" t="s">
        <v>4394</v>
      </c>
      <c r="B1917" s="46" t="s">
        <v>162</v>
      </c>
      <c r="C1917" s="46">
        <v>0.14393939393939395</v>
      </c>
      <c r="D1917" s="46">
        <v>0.21022727272727273</v>
      </c>
      <c r="E1917" s="46">
        <v>7.0075757575757569E-2</v>
      </c>
      <c r="F1917" s="46">
        <v>3.787878787878788E-3</v>
      </c>
      <c r="G1917" s="46">
        <v>0.53409090909090906</v>
      </c>
      <c r="H1917" s="46">
        <v>1.7045454545454544E-2</v>
      </c>
      <c r="I1917" s="46">
        <v>2.0833333333333332E-2</v>
      </c>
      <c r="J1917" s="46">
        <v>1</v>
      </c>
      <c r="K1917" s="98">
        <v>528</v>
      </c>
      <c r="L1917" s="98"/>
      <c r="M1917" s="98" t="s">
        <v>162</v>
      </c>
      <c r="N1917" s="98" t="s">
        <v>162</v>
      </c>
      <c r="O1917" s="46">
        <v>0.11700000000000001</v>
      </c>
      <c r="P1917" s="46">
        <v>0.17599999999999999</v>
      </c>
      <c r="Q1917" s="46">
        <v>0.17799999999999999</v>
      </c>
      <c r="R1917" s="46">
        <v>0.247</v>
      </c>
      <c r="S1917" s="46">
        <v>5.0999999999999997E-2</v>
      </c>
      <c r="T1917" s="46">
        <v>9.5000000000000001E-2</v>
      </c>
      <c r="U1917" s="46">
        <v>1E-3</v>
      </c>
      <c r="V1917" s="46">
        <v>1.4E-2</v>
      </c>
      <c r="W1917" s="46">
        <v>0.49099999999999999</v>
      </c>
      <c r="X1917" s="46">
        <v>0.57599999999999996</v>
      </c>
      <c r="Y1917" s="46">
        <v>8.9999999999999993E-3</v>
      </c>
      <c r="Z1917" s="46">
        <v>3.2000000000000001E-2</v>
      </c>
      <c r="AA1917" s="46">
        <v>1.2E-2</v>
      </c>
      <c r="AB1917" s="46">
        <v>3.6999999999999998E-2</v>
      </c>
      <c r="AC1917" s="46"/>
    </row>
    <row r="1918" spans="1:29" x14ac:dyDescent="0.25">
      <c r="A1918" s="98" t="s">
        <v>4395</v>
      </c>
      <c r="B1918" s="46">
        <v>0.46785886901884971</v>
      </c>
      <c r="C1918" s="46">
        <v>9.666505558240696E-4</v>
      </c>
      <c r="D1918" s="46">
        <v>0.27646205896568393</v>
      </c>
      <c r="E1918" s="46">
        <v>0.13919768003866603</v>
      </c>
      <c r="F1918" s="46">
        <v>8.409859835669406E-2</v>
      </c>
      <c r="G1918" s="46">
        <v>8.2165297245045919E-3</v>
      </c>
      <c r="H1918" s="46" t="s">
        <v>162</v>
      </c>
      <c r="I1918" s="46">
        <v>2.3199613339777669E-2</v>
      </c>
      <c r="J1918" s="46">
        <v>1</v>
      </c>
      <c r="K1918" s="98">
        <v>2069</v>
      </c>
      <c r="L1918" s="98"/>
      <c r="M1918" s="98">
        <v>0.44600000000000001</v>
      </c>
      <c r="N1918" s="98">
        <v>0.48899999999999999</v>
      </c>
      <c r="O1918" s="46">
        <v>0</v>
      </c>
      <c r="P1918" s="46">
        <v>4.0000000000000001E-3</v>
      </c>
      <c r="Q1918" s="46">
        <v>0.25800000000000001</v>
      </c>
      <c r="R1918" s="46">
        <v>0.29599999999999999</v>
      </c>
      <c r="S1918" s="46">
        <v>0.125</v>
      </c>
      <c r="T1918" s="46">
        <v>0.155</v>
      </c>
      <c r="U1918" s="46">
        <v>7.2999999999999995E-2</v>
      </c>
      <c r="V1918" s="46">
        <v>9.7000000000000003E-2</v>
      </c>
      <c r="W1918" s="46">
        <v>5.0000000000000001E-3</v>
      </c>
      <c r="X1918" s="46">
        <v>1.2999999999999999E-2</v>
      </c>
      <c r="Y1918" s="46" t="s">
        <v>162</v>
      </c>
      <c r="Z1918" s="46" t="s">
        <v>162</v>
      </c>
      <c r="AA1918" s="46">
        <v>1.7999999999999999E-2</v>
      </c>
      <c r="AB1918" s="46">
        <v>3.1E-2</v>
      </c>
      <c r="AC1918" s="46"/>
    </row>
    <row r="1919" spans="1:29" x14ac:dyDescent="0.25">
      <c r="A1919" s="98" t="s">
        <v>4396</v>
      </c>
      <c r="B1919" s="46">
        <v>9.6127562642369019E-2</v>
      </c>
      <c r="C1919" s="46">
        <v>0.32528473804100227</v>
      </c>
      <c r="D1919" s="46">
        <v>0.2287015945330296</v>
      </c>
      <c r="E1919" s="46">
        <v>6.0592255125284739E-2</v>
      </c>
      <c r="F1919" s="46">
        <v>2.6879271070615034E-2</v>
      </c>
      <c r="G1919" s="46">
        <v>0.2419134396355353</v>
      </c>
      <c r="H1919" s="46">
        <v>1.8223234624145787E-3</v>
      </c>
      <c r="I1919" s="46">
        <v>1.867881548974943E-2</v>
      </c>
      <c r="J1919" s="46">
        <v>1.0000000000000002</v>
      </c>
      <c r="K1919" s="98">
        <v>2195</v>
      </c>
      <c r="L1919" s="98"/>
      <c r="M1919" s="98">
        <v>8.4000000000000005E-2</v>
      </c>
      <c r="N1919" s="98">
        <v>0.109</v>
      </c>
      <c r="O1919" s="46">
        <v>0.30599999999999999</v>
      </c>
      <c r="P1919" s="46">
        <v>0.34499999999999997</v>
      </c>
      <c r="Q1919" s="46">
        <v>0.21199999999999999</v>
      </c>
      <c r="R1919" s="46">
        <v>0.247</v>
      </c>
      <c r="S1919" s="46">
        <v>5.0999999999999997E-2</v>
      </c>
      <c r="T1919" s="46">
        <v>7.0999999999999994E-2</v>
      </c>
      <c r="U1919" s="46">
        <v>2.1000000000000001E-2</v>
      </c>
      <c r="V1919" s="46">
        <v>3.5000000000000003E-2</v>
      </c>
      <c r="W1919" s="46">
        <v>0.224</v>
      </c>
      <c r="X1919" s="46">
        <v>0.26</v>
      </c>
      <c r="Y1919" s="46">
        <v>1E-3</v>
      </c>
      <c r="Z1919" s="46">
        <v>5.0000000000000001E-3</v>
      </c>
      <c r="AA1919" s="46">
        <v>1.4E-2</v>
      </c>
      <c r="AB1919" s="46">
        <v>2.5000000000000001E-2</v>
      </c>
      <c r="AC1919" s="46"/>
    </row>
    <row r="1920" spans="1:29" x14ac:dyDescent="0.25">
      <c r="A1920" s="98" t="s">
        <v>4397</v>
      </c>
      <c r="B1920" s="46">
        <v>0.31488269794721407</v>
      </c>
      <c r="C1920" s="46">
        <v>0.52382697947214074</v>
      </c>
      <c r="D1920" s="46">
        <v>8.4677419354838704E-2</v>
      </c>
      <c r="E1920" s="46">
        <v>1.9428152492668622E-2</v>
      </c>
      <c r="F1920" s="46">
        <v>3.6656891495601173E-4</v>
      </c>
      <c r="G1920" s="46">
        <v>3.7390029325513198E-2</v>
      </c>
      <c r="H1920" s="46">
        <v>1.8328445747800588E-3</v>
      </c>
      <c r="I1920" s="46">
        <v>1.7595307917888565E-2</v>
      </c>
      <c r="J1920" s="46">
        <v>0.99999999999999989</v>
      </c>
      <c r="K1920" s="98">
        <v>2728</v>
      </c>
      <c r="L1920" s="98"/>
      <c r="M1920" s="98">
        <v>0.29799999999999999</v>
      </c>
      <c r="N1920" s="98">
        <v>0.33300000000000002</v>
      </c>
      <c r="O1920" s="46">
        <v>0.505</v>
      </c>
      <c r="P1920" s="46">
        <v>0.54300000000000004</v>
      </c>
      <c r="Q1920" s="46">
        <v>7.4999999999999997E-2</v>
      </c>
      <c r="R1920" s="46">
        <v>9.6000000000000002E-2</v>
      </c>
      <c r="S1920" s="46">
        <v>1.4999999999999999E-2</v>
      </c>
      <c r="T1920" s="46">
        <v>2.5000000000000001E-2</v>
      </c>
      <c r="U1920" s="46">
        <v>0</v>
      </c>
      <c r="V1920" s="46">
        <v>2E-3</v>
      </c>
      <c r="W1920" s="46">
        <v>3.1E-2</v>
      </c>
      <c r="X1920" s="46">
        <v>4.4999999999999998E-2</v>
      </c>
      <c r="Y1920" s="46">
        <v>1E-3</v>
      </c>
      <c r="Z1920" s="46">
        <v>4.0000000000000001E-3</v>
      </c>
      <c r="AA1920" s="46">
        <v>1.2999999999999999E-2</v>
      </c>
      <c r="AB1920" s="46">
        <v>2.3E-2</v>
      </c>
      <c r="AC1920" s="46"/>
    </row>
    <row r="1921" spans="1:29" x14ac:dyDescent="0.25">
      <c r="A1921" s="98" t="s">
        <v>4398</v>
      </c>
      <c r="B1921" s="46" t="s">
        <v>162</v>
      </c>
      <c r="C1921" s="46">
        <v>0.31155555555555553</v>
      </c>
      <c r="D1921" s="46">
        <v>0.21111111111111111</v>
      </c>
      <c r="E1921" s="46">
        <v>8.7555555555555553E-2</v>
      </c>
      <c r="F1921" s="46">
        <v>9.3333333333333341E-3</v>
      </c>
      <c r="G1921" s="46">
        <v>0.36133333333333334</v>
      </c>
      <c r="H1921" s="46">
        <v>5.7777777777777775E-3</v>
      </c>
      <c r="I1921" s="46">
        <v>1.3333333333333334E-2</v>
      </c>
      <c r="J1921" s="46">
        <v>1</v>
      </c>
      <c r="K1921" s="98">
        <v>2250</v>
      </c>
      <c r="L1921" s="98"/>
      <c r="M1921" s="98" t="s">
        <v>162</v>
      </c>
      <c r="N1921" s="98" t="s">
        <v>162</v>
      </c>
      <c r="O1921" s="46">
        <v>0.29299999999999998</v>
      </c>
      <c r="P1921" s="46">
        <v>0.33100000000000002</v>
      </c>
      <c r="Q1921" s="46">
        <v>0.19500000000000001</v>
      </c>
      <c r="R1921" s="46">
        <v>0.22800000000000001</v>
      </c>
      <c r="S1921" s="46">
        <v>7.6999999999999999E-2</v>
      </c>
      <c r="T1921" s="46">
        <v>0.1</v>
      </c>
      <c r="U1921" s="46">
        <v>6.0000000000000001E-3</v>
      </c>
      <c r="V1921" s="46">
        <v>1.4E-2</v>
      </c>
      <c r="W1921" s="46">
        <v>0.34200000000000003</v>
      </c>
      <c r="X1921" s="46">
        <v>0.38100000000000001</v>
      </c>
      <c r="Y1921" s="46">
        <v>3.0000000000000001E-3</v>
      </c>
      <c r="Z1921" s="46">
        <v>0.01</v>
      </c>
      <c r="AA1921" s="46">
        <v>8.9999999999999993E-3</v>
      </c>
      <c r="AB1921" s="46">
        <v>1.9E-2</v>
      </c>
      <c r="AC1921" s="46"/>
    </row>
    <row r="1922" spans="1:29" x14ac:dyDescent="0.25">
      <c r="A1922" s="98" t="s">
        <v>4399</v>
      </c>
      <c r="B1922" s="46" t="s">
        <v>162</v>
      </c>
      <c r="C1922" s="46">
        <v>0.55571227080394925</v>
      </c>
      <c r="D1922" s="46">
        <v>0.29196050775740479</v>
      </c>
      <c r="E1922" s="46">
        <v>4.6544428772919602E-2</v>
      </c>
      <c r="F1922" s="46">
        <v>4.2313117066290554E-3</v>
      </c>
      <c r="G1922" s="46">
        <v>2.6798307475317348E-2</v>
      </c>
      <c r="H1922" s="46" t="s">
        <v>162</v>
      </c>
      <c r="I1922" s="46">
        <v>7.4753173483779967E-2</v>
      </c>
      <c r="J1922" s="46">
        <v>1</v>
      </c>
      <c r="K1922" s="98">
        <v>709</v>
      </c>
      <c r="L1922" s="98"/>
      <c r="M1922" s="98" t="s">
        <v>162</v>
      </c>
      <c r="N1922" s="98" t="s">
        <v>162</v>
      </c>
      <c r="O1922" s="46">
        <v>0.51900000000000002</v>
      </c>
      <c r="P1922" s="46">
        <v>0.59199999999999997</v>
      </c>
      <c r="Q1922" s="46">
        <v>0.26</v>
      </c>
      <c r="R1922" s="46">
        <v>0.32600000000000001</v>
      </c>
      <c r="S1922" s="46">
        <v>3.3000000000000002E-2</v>
      </c>
      <c r="T1922" s="46">
        <v>6.5000000000000002E-2</v>
      </c>
      <c r="U1922" s="46">
        <v>1E-3</v>
      </c>
      <c r="V1922" s="46">
        <v>1.2E-2</v>
      </c>
      <c r="W1922" s="46">
        <v>1.7000000000000001E-2</v>
      </c>
      <c r="X1922" s="46">
        <v>4.1000000000000002E-2</v>
      </c>
      <c r="Y1922" s="46" t="s">
        <v>162</v>
      </c>
      <c r="Z1922" s="46" t="s">
        <v>162</v>
      </c>
      <c r="AA1922" s="46">
        <v>5.8000000000000003E-2</v>
      </c>
      <c r="AB1922" s="46">
        <v>9.6000000000000002E-2</v>
      </c>
      <c r="AC1922" s="46"/>
    </row>
    <row r="1923" spans="1:29" x14ac:dyDescent="0.25">
      <c r="A1923" s="98" t="s">
        <v>4400</v>
      </c>
      <c r="B1923" s="46" t="s">
        <v>162</v>
      </c>
      <c r="C1923" s="46">
        <v>0.26886792452830188</v>
      </c>
      <c r="D1923" s="46">
        <v>0.33962264150943394</v>
      </c>
      <c r="E1923" s="46">
        <v>0.10849056603773585</v>
      </c>
      <c r="F1923" s="46">
        <v>1.2971698113207548E-2</v>
      </c>
      <c r="G1923" s="46">
        <v>0.24646226415094338</v>
      </c>
      <c r="H1923" s="46">
        <v>1.1792452830188679E-3</v>
      </c>
      <c r="I1923" s="46">
        <v>2.2405660377358489E-2</v>
      </c>
      <c r="J1923" s="46">
        <v>0.99999999999999989</v>
      </c>
      <c r="K1923" s="98">
        <v>848</v>
      </c>
      <c r="L1923" s="98"/>
      <c r="M1923" s="98" t="s">
        <v>162</v>
      </c>
      <c r="N1923" s="98" t="s">
        <v>162</v>
      </c>
      <c r="O1923" s="46">
        <v>0.24</v>
      </c>
      <c r="P1923" s="46">
        <v>0.3</v>
      </c>
      <c r="Q1923" s="46">
        <v>0.309</v>
      </c>
      <c r="R1923" s="46">
        <v>0.372</v>
      </c>
      <c r="S1923" s="46">
        <v>8.8999999999999996E-2</v>
      </c>
      <c r="T1923" s="46">
        <v>0.13100000000000001</v>
      </c>
      <c r="U1923" s="46">
        <v>7.0000000000000001E-3</v>
      </c>
      <c r="V1923" s="46">
        <v>2.3E-2</v>
      </c>
      <c r="W1923" s="46">
        <v>0.219</v>
      </c>
      <c r="X1923" s="46">
        <v>0.27700000000000002</v>
      </c>
      <c r="Y1923" s="46">
        <v>0</v>
      </c>
      <c r="Z1923" s="46">
        <v>7.0000000000000001E-3</v>
      </c>
      <c r="AA1923" s="46">
        <v>1.4E-2</v>
      </c>
      <c r="AB1923" s="46">
        <v>3.5000000000000003E-2</v>
      </c>
      <c r="AC1923" s="46"/>
    </row>
    <row r="1924" spans="1:29" x14ac:dyDescent="0.25">
      <c r="A1924" s="98" t="s">
        <v>4401</v>
      </c>
      <c r="B1924" s="46" t="s">
        <v>162</v>
      </c>
      <c r="C1924" s="46">
        <v>0.49793388429752067</v>
      </c>
      <c r="D1924" s="46">
        <v>0.19214876033057851</v>
      </c>
      <c r="E1924" s="46">
        <v>5.3719008264462811E-2</v>
      </c>
      <c r="F1924" s="46">
        <v>5.578512396694215E-2</v>
      </c>
      <c r="G1924" s="46">
        <v>0.17768595041322313</v>
      </c>
      <c r="H1924" s="46">
        <v>2.0661157024793389E-3</v>
      </c>
      <c r="I1924" s="46">
        <v>2.0661157024793389E-2</v>
      </c>
      <c r="J1924" s="46">
        <v>1</v>
      </c>
      <c r="K1924" s="98">
        <v>484</v>
      </c>
      <c r="L1924" s="98"/>
      <c r="M1924" s="98" t="s">
        <v>162</v>
      </c>
      <c r="N1924" s="98" t="s">
        <v>162</v>
      </c>
      <c r="O1924" s="46">
        <v>0.45400000000000001</v>
      </c>
      <c r="P1924" s="46">
        <v>0.54200000000000004</v>
      </c>
      <c r="Q1924" s="46">
        <v>0.16</v>
      </c>
      <c r="R1924" s="46">
        <v>0.23</v>
      </c>
      <c r="S1924" s="46">
        <v>3.6999999999999998E-2</v>
      </c>
      <c r="T1924" s="46">
        <v>7.8E-2</v>
      </c>
      <c r="U1924" s="46">
        <v>3.9E-2</v>
      </c>
      <c r="V1924" s="46">
        <v>0.08</v>
      </c>
      <c r="W1924" s="46">
        <v>0.14599999999999999</v>
      </c>
      <c r="X1924" s="46">
        <v>0.214</v>
      </c>
      <c r="Y1924" s="46">
        <v>0</v>
      </c>
      <c r="Z1924" s="46">
        <v>1.2E-2</v>
      </c>
      <c r="AA1924" s="46">
        <v>1.0999999999999999E-2</v>
      </c>
      <c r="AB1924" s="46">
        <v>3.7999999999999999E-2</v>
      </c>
      <c r="AC1924" s="46"/>
    </row>
    <row r="1925" spans="1:29" x14ac:dyDescent="0.25">
      <c r="A1925" s="98" t="s">
        <v>4402</v>
      </c>
      <c r="B1925" s="46" t="s">
        <v>162</v>
      </c>
      <c r="C1925" s="46">
        <v>0.18333333333333332</v>
      </c>
      <c r="D1925" s="46">
        <v>0.22916666666666666</v>
      </c>
      <c r="E1925" s="46">
        <v>0.10625</v>
      </c>
      <c r="F1925" s="46">
        <v>3.125E-2</v>
      </c>
      <c r="G1925" s="46">
        <v>0.42083333333333334</v>
      </c>
      <c r="H1925" s="46">
        <v>8.3333333333333332E-3</v>
      </c>
      <c r="I1925" s="46">
        <v>2.0833333333333332E-2</v>
      </c>
      <c r="J1925" s="46">
        <v>0.99999999999999989</v>
      </c>
      <c r="K1925" s="98">
        <v>480</v>
      </c>
      <c r="L1925" s="98"/>
      <c r="M1925" s="98" t="s">
        <v>162</v>
      </c>
      <c r="N1925" s="98" t="s">
        <v>162</v>
      </c>
      <c r="O1925" s="46">
        <v>0.151</v>
      </c>
      <c r="P1925" s="46">
        <v>0.22</v>
      </c>
      <c r="Q1925" s="46">
        <v>0.19400000000000001</v>
      </c>
      <c r="R1925" s="46">
        <v>0.26900000000000002</v>
      </c>
      <c r="S1925" s="46">
        <v>8.2000000000000003E-2</v>
      </c>
      <c r="T1925" s="46">
        <v>0.13700000000000001</v>
      </c>
      <c r="U1925" s="46">
        <v>1.9E-2</v>
      </c>
      <c r="V1925" s="46">
        <v>5.0999999999999997E-2</v>
      </c>
      <c r="W1925" s="46">
        <v>0.377</v>
      </c>
      <c r="X1925" s="46">
        <v>0.46500000000000002</v>
      </c>
      <c r="Y1925" s="46">
        <v>3.0000000000000001E-3</v>
      </c>
      <c r="Z1925" s="46">
        <v>2.1000000000000001E-2</v>
      </c>
      <c r="AA1925" s="46">
        <v>1.0999999999999999E-2</v>
      </c>
      <c r="AB1925" s="46">
        <v>3.7999999999999999E-2</v>
      </c>
      <c r="AC1925" s="46"/>
    </row>
    <row r="1926" spans="1:29" x14ac:dyDescent="0.25">
      <c r="A1926" s="98" t="s">
        <v>4403</v>
      </c>
      <c r="B1926" s="46" t="s">
        <v>162</v>
      </c>
      <c r="C1926" s="46">
        <v>0.50204918032786883</v>
      </c>
      <c r="D1926" s="46">
        <v>0.27131147540983608</v>
      </c>
      <c r="E1926" s="46">
        <v>0.11680327868852459</v>
      </c>
      <c r="F1926" s="46">
        <v>1.2704918032786885E-2</v>
      </c>
      <c r="G1926" s="46">
        <v>6.8852459016393447E-2</v>
      </c>
      <c r="H1926" s="46">
        <v>2.4590163934426232E-3</v>
      </c>
      <c r="I1926" s="46">
        <v>2.5819672131147543E-2</v>
      </c>
      <c r="J1926" s="46">
        <v>0.99999999999999989</v>
      </c>
      <c r="K1926" s="98">
        <v>2440</v>
      </c>
      <c r="L1926" s="98"/>
      <c r="M1926" s="98" t="s">
        <v>162</v>
      </c>
      <c r="N1926" s="98" t="s">
        <v>162</v>
      </c>
      <c r="O1926" s="46">
        <v>0.48199999999999998</v>
      </c>
      <c r="P1926" s="46">
        <v>0.52200000000000002</v>
      </c>
      <c r="Q1926" s="46">
        <v>0.254</v>
      </c>
      <c r="R1926" s="46">
        <v>0.28899999999999998</v>
      </c>
      <c r="S1926" s="46">
        <v>0.105</v>
      </c>
      <c r="T1926" s="46">
        <v>0.13</v>
      </c>
      <c r="U1926" s="46">
        <v>8.9999999999999993E-3</v>
      </c>
      <c r="V1926" s="46">
        <v>1.7999999999999999E-2</v>
      </c>
      <c r="W1926" s="46">
        <v>5.8999999999999997E-2</v>
      </c>
      <c r="X1926" s="46">
        <v>0.08</v>
      </c>
      <c r="Y1926" s="46">
        <v>1E-3</v>
      </c>
      <c r="Z1926" s="46">
        <v>5.0000000000000001E-3</v>
      </c>
      <c r="AA1926" s="46">
        <v>0.02</v>
      </c>
      <c r="AB1926" s="46">
        <v>3.3000000000000002E-2</v>
      </c>
      <c r="AC1926" s="46"/>
    </row>
    <row r="1927" spans="1:29" x14ac:dyDescent="0.25">
      <c r="A1927" s="98" t="s">
        <v>4404</v>
      </c>
      <c r="B1927" s="46" t="s">
        <v>162</v>
      </c>
      <c r="C1927" s="46">
        <v>0.55785123966942152</v>
      </c>
      <c r="D1927" s="46">
        <v>0.27479338842975204</v>
      </c>
      <c r="E1927" s="46">
        <v>7.0247933884297523E-2</v>
      </c>
      <c r="F1927" s="46" t="s">
        <v>162</v>
      </c>
      <c r="G1927" s="46">
        <v>7.0247933884297523E-2</v>
      </c>
      <c r="H1927" s="46">
        <v>4.1322314049586778E-3</v>
      </c>
      <c r="I1927" s="46">
        <v>2.2727272727272728E-2</v>
      </c>
      <c r="J1927" s="46">
        <v>0.99999999999999989</v>
      </c>
      <c r="K1927" s="98">
        <v>484</v>
      </c>
      <c r="L1927" s="98"/>
      <c r="M1927" s="98" t="s">
        <v>162</v>
      </c>
      <c r="N1927" s="98" t="s">
        <v>162</v>
      </c>
      <c r="O1927" s="46">
        <v>0.51300000000000001</v>
      </c>
      <c r="P1927" s="46">
        <v>0.60099999999999998</v>
      </c>
      <c r="Q1927" s="46">
        <v>0.23699999999999999</v>
      </c>
      <c r="R1927" s="46">
        <v>0.316</v>
      </c>
      <c r="S1927" s="46">
        <v>5.0999999999999997E-2</v>
      </c>
      <c r="T1927" s="46">
        <v>9.7000000000000003E-2</v>
      </c>
      <c r="U1927" s="46" t="s">
        <v>162</v>
      </c>
      <c r="V1927" s="46" t="s">
        <v>162</v>
      </c>
      <c r="W1927" s="46">
        <v>5.0999999999999997E-2</v>
      </c>
      <c r="X1927" s="46">
        <v>9.7000000000000003E-2</v>
      </c>
      <c r="Y1927" s="46">
        <v>1E-3</v>
      </c>
      <c r="Z1927" s="46">
        <v>1.4999999999999999E-2</v>
      </c>
      <c r="AA1927" s="46">
        <v>1.2999999999999999E-2</v>
      </c>
      <c r="AB1927" s="46">
        <v>0.04</v>
      </c>
      <c r="AC1927" s="46"/>
    </row>
    <row r="1928" spans="1:29" x14ac:dyDescent="0.25">
      <c r="A1928" s="98" t="s">
        <v>4405</v>
      </c>
      <c r="B1928" s="46">
        <v>6.0607719682452779E-2</v>
      </c>
      <c r="C1928" s="46">
        <v>0.37142075006843689</v>
      </c>
      <c r="D1928" s="46">
        <v>0.23087872981111415</v>
      </c>
      <c r="E1928" s="46">
        <v>9.0391459074733102E-2</v>
      </c>
      <c r="F1928" s="46">
        <v>1.4399124007664932E-2</v>
      </c>
      <c r="G1928" s="46">
        <v>0.20613194634546947</v>
      </c>
      <c r="H1928" s="46">
        <v>3.7229674240350395E-3</v>
      </c>
      <c r="I1928" s="46">
        <v>2.2447303586093623E-2</v>
      </c>
      <c r="J1928" s="46">
        <v>1</v>
      </c>
      <c r="K1928" s="98">
        <v>18265</v>
      </c>
      <c r="L1928" s="98"/>
      <c r="M1928" s="98">
        <v>5.7000000000000002E-2</v>
      </c>
      <c r="N1928" s="98">
        <v>6.4000000000000001E-2</v>
      </c>
      <c r="O1928" s="46">
        <v>0.36399999999999999</v>
      </c>
      <c r="P1928" s="46">
        <v>0.378</v>
      </c>
      <c r="Q1928" s="46">
        <v>0.22500000000000001</v>
      </c>
      <c r="R1928" s="46">
        <v>0.23699999999999999</v>
      </c>
      <c r="S1928" s="46">
        <v>8.5999999999999993E-2</v>
      </c>
      <c r="T1928" s="46">
        <v>9.5000000000000001E-2</v>
      </c>
      <c r="U1928" s="46">
        <v>1.2999999999999999E-2</v>
      </c>
      <c r="V1928" s="46">
        <v>1.6E-2</v>
      </c>
      <c r="W1928" s="46">
        <v>0.2</v>
      </c>
      <c r="X1928" s="46">
        <v>0.21199999999999999</v>
      </c>
      <c r="Y1928" s="46">
        <v>3.0000000000000001E-3</v>
      </c>
      <c r="Z1928" s="46">
        <v>5.0000000000000001E-3</v>
      </c>
      <c r="AA1928" s="46">
        <v>0.02</v>
      </c>
      <c r="AB1928" s="46">
        <v>2.5000000000000001E-2</v>
      </c>
      <c r="AC1928" s="46"/>
    </row>
    <row r="1929" spans="1:29" x14ac:dyDescent="0.25">
      <c r="A1929" s="98" t="s">
        <v>4406</v>
      </c>
      <c r="B1929" s="46" t="s">
        <v>162</v>
      </c>
      <c r="C1929" s="46">
        <v>0.2857142857142857</v>
      </c>
      <c r="D1929" s="46">
        <v>0.26373626373626374</v>
      </c>
      <c r="E1929" s="46">
        <v>0.1956043956043956</v>
      </c>
      <c r="F1929" s="46">
        <v>4.3956043956043956E-3</v>
      </c>
      <c r="G1929" s="46">
        <v>0.22637362637362637</v>
      </c>
      <c r="H1929" s="46">
        <v>6.5934065934065934E-3</v>
      </c>
      <c r="I1929" s="46">
        <v>1.7582417582417582E-2</v>
      </c>
      <c r="J1929" s="46">
        <v>1</v>
      </c>
      <c r="K1929" s="98">
        <v>455</v>
      </c>
      <c r="L1929" s="98"/>
      <c r="M1929" s="98" t="s">
        <v>162</v>
      </c>
      <c r="N1929" s="98" t="s">
        <v>162</v>
      </c>
      <c r="O1929" s="46">
        <v>0.246</v>
      </c>
      <c r="P1929" s="46">
        <v>0.32900000000000001</v>
      </c>
      <c r="Q1929" s="46">
        <v>0.22500000000000001</v>
      </c>
      <c r="R1929" s="46">
        <v>0.30599999999999999</v>
      </c>
      <c r="S1929" s="46">
        <v>0.16200000000000001</v>
      </c>
      <c r="T1929" s="46">
        <v>0.23499999999999999</v>
      </c>
      <c r="U1929" s="46">
        <v>1E-3</v>
      </c>
      <c r="V1929" s="46">
        <v>1.6E-2</v>
      </c>
      <c r="W1929" s="46">
        <v>0.19</v>
      </c>
      <c r="X1929" s="46">
        <v>0.26700000000000002</v>
      </c>
      <c r="Y1929" s="46">
        <v>2E-3</v>
      </c>
      <c r="Z1929" s="46">
        <v>1.9E-2</v>
      </c>
      <c r="AA1929" s="46">
        <v>8.9999999999999993E-3</v>
      </c>
      <c r="AB1929" s="46">
        <v>3.4000000000000002E-2</v>
      </c>
      <c r="AC1929" s="46"/>
    </row>
    <row r="1930" spans="1:29" x14ac:dyDescent="0.25">
      <c r="A1930" s="98" t="s">
        <v>4407</v>
      </c>
      <c r="B1930" s="46" t="s">
        <v>162</v>
      </c>
      <c r="C1930" s="46">
        <v>0.40492957746478875</v>
      </c>
      <c r="D1930" s="46">
        <v>0.24735915492957747</v>
      </c>
      <c r="E1930" s="46">
        <v>0.11355633802816902</v>
      </c>
      <c r="F1930" s="46">
        <v>1.7605633802816902E-2</v>
      </c>
      <c r="G1930" s="46">
        <v>0.19366197183098591</v>
      </c>
      <c r="H1930" s="46" t="s">
        <v>162</v>
      </c>
      <c r="I1930" s="46">
        <v>2.2887323943661973E-2</v>
      </c>
      <c r="J1930" s="46">
        <v>1</v>
      </c>
      <c r="K1930" s="98">
        <v>1136</v>
      </c>
      <c r="L1930" s="98"/>
      <c r="M1930" s="98" t="s">
        <v>162</v>
      </c>
      <c r="N1930" s="98" t="s">
        <v>162</v>
      </c>
      <c r="O1930" s="46">
        <v>0.377</v>
      </c>
      <c r="P1930" s="46">
        <v>0.434</v>
      </c>
      <c r="Q1930" s="46">
        <v>0.223</v>
      </c>
      <c r="R1930" s="46">
        <v>0.27300000000000002</v>
      </c>
      <c r="S1930" s="46">
        <v>9.6000000000000002E-2</v>
      </c>
      <c r="T1930" s="46">
        <v>0.13300000000000001</v>
      </c>
      <c r="U1930" s="46">
        <v>1.0999999999999999E-2</v>
      </c>
      <c r="V1930" s="46">
        <v>2.7E-2</v>
      </c>
      <c r="W1930" s="46">
        <v>0.17199999999999999</v>
      </c>
      <c r="X1930" s="46">
        <v>0.218</v>
      </c>
      <c r="Y1930" s="46" t="s">
        <v>162</v>
      </c>
      <c r="Z1930" s="46" t="s">
        <v>162</v>
      </c>
      <c r="AA1930" s="46">
        <v>1.6E-2</v>
      </c>
      <c r="AB1930" s="46">
        <v>3.3000000000000002E-2</v>
      </c>
      <c r="AC1930" s="46"/>
    </row>
    <row r="1931" spans="1:29" x14ac:dyDescent="0.25">
      <c r="A1931" s="98" t="s">
        <v>4408</v>
      </c>
      <c r="B1931" s="46" t="s">
        <v>162</v>
      </c>
      <c r="C1931" s="46">
        <v>0.129</v>
      </c>
      <c r="D1931" s="46">
        <v>0.19900000000000001</v>
      </c>
      <c r="E1931" s="46">
        <v>6.9000000000000006E-2</v>
      </c>
      <c r="F1931" s="46">
        <v>0.01</v>
      </c>
      <c r="G1931" s="46">
        <v>0.54300000000000004</v>
      </c>
      <c r="H1931" s="46">
        <v>4.0000000000000001E-3</v>
      </c>
      <c r="I1931" s="46">
        <v>4.5999999999999999E-2</v>
      </c>
      <c r="J1931" s="46">
        <v>1</v>
      </c>
      <c r="K1931" s="98">
        <v>1000</v>
      </c>
      <c r="L1931" s="98"/>
      <c r="M1931" s="98" t="s">
        <v>162</v>
      </c>
      <c r="N1931" s="98" t="s">
        <v>162</v>
      </c>
      <c r="O1931" s="46">
        <v>0.11</v>
      </c>
      <c r="P1931" s="46">
        <v>0.151</v>
      </c>
      <c r="Q1931" s="46">
        <v>0.17499999999999999</v>
      </c>
      <c r="R1931" s="46">
        <v>0.22500000000000001</v>
      </c>
      <c r="S1931" s="46">
        <v>5.5E-2</v>
      </c>
      <c r="T1931" s="46">
        <v>8.5999999999999993E-2</v>
      </c>
      <c r="U1931" s="46">
        <v>5.0000000000000001E-3</v>
      </c>
      <c r="V1931" s="46">
        <v>1.7999999999999999E-2</v>
      </c>
      <c r="W1931" s="46">
        <v>0.51200000000000001</v>
      </c>
      <c r="X1931" s="46">
        <v>0.57399999999999995</v>
      </c>
      <c r="Y1931" s="46">
        <v>2E-3</v>
      </c>
      <c r="Z1931" s="46">
        <v>0.01</v>
      </c>
      <c r="AA1931" s="46">
        <v>3.5000000000000003E-2</v>
      </c>
      <c r="AB1931" s="46">
        <v>6.0999999999999999E-2</v>
      </c>
      <c r="AC1931" s="46"/>
    </row>
    <row r="1932" spans="1:29" x14ac:dyDescent="0.25">
      <c r="A1932" s="98" t="s">
        <v>4409</v>
      </c>
      <c r="B1932" s="46">
        <v>0.34102633722508824</v>
      </c>
      <c r="C1932" s="46">
        <v>1.0860711376595167E-3</v>
      </c>
      <c r="D1932" s="46">
        <v>0.36899266901982081</v>
      </c>
      <c r="E1932" s="46">
        <v>0.2541406462123269</v>
      </c>
      <c r="F1932" s="46">
        <v>1.0046158023350529E-2</v>
      </c>
      <c r="G1932" s="46">
        <v>5.7018734727124626E-3</v>
      </c>
      <c r="H1932" s="46" t="s">
        <v>162</v>
      </c>
      <c r="I1932" s="46">
        <v>1.9006244909041542E-2</v>
      </c>
      <c r="J1932" s="46">
        <v>1</v>
      </c>
      <c r="K1932" s="98">
        <v>3683</v>
      </c>
      <c r="L1932" s="98"/>
      <c r="M1932" s="98">
        <v>0.32600000000000001</v>
      </c>
      <c r="N1932" s="98">
        <v>0.35599999999999998</v>
      </c>
      <c r="O1932" s="46">
        <v>0</v>
      </c>
      <c r="P1932" s="46">
        <v>3.0000000000000001E-3</v>
      </c>
      <c r="Q1932" s="46">
        <v>0.35399999999999998</v>
      </c>
      <c r="R1932" s="46">
        <v>0.38500000000000001</v>
      </c>
      <c r="S1932" s="46">
        <v>0.24</v>
      </c>
      <c r="T1932" s="46">
        <v>0.26800000000000002</v>
      </c>
      <c r="U1932" s="46">
        <v>7.0000000000000001E-3</v>
      </c>
      <c r="V1932" s="46">
        <v>1.4E-2</v>
      </c>
      <c r="W1932" s="46">
        <v>4.0000000000000001E-3</v>
      </c>
      <c r="X1932" s="46">
        <v>8.9999999999999993E-3</v>
      </c>
      <c r="Y1932" s="46" t="s">
        <v>162</v>
      </c>
      <c r="Z1932" s="46" t="s">
        <v>162</v>
      </c>
      <c r="AA1932" s="46">
        <v>1.4999999999999999E-2</v>
      </c>
      <c r="AB1932" s="46">
        <v>2.4E-2</v>
      </c>
      <c r="AC1932" s="46"/>
    </row>
    <row r="1933" spans="1:29" x14ac:dyDescent="0.25">
      <c r="A1933" s="98" t="s">
        <v>4410</v>
      </c>
      <c r="B1933" s="46">
        <v>9.8659635245001098E-2</v>
      </c>
      <c r="C1933" s="46">
        <v>0.2896066798505823</v>
      </c>
      <c r="D1933" s="46">
        <v>0.24104592397275323</v>
      </c>
      <c r="E1933" s="46">
        <v>6.548011426060206E-2</v>
      </c>
      <c r="F1933" s="46">
        <v>3.3399252911448032E-2</v>
      </c>
      <c r="G1933" s="46">
        <v>0.23862887277521425</v>
      </c>
      <c r="H1933" s="46">
        <v>2.1973192704900023E-4</v>
      </c>
      <c r="I1933" s="46">
        <v>3.2959789057350031E-2</v>
      </c>
      <c r="J1933" s="46">
        <v>1.0000000000000002</v>
      </c>
      <c r="K1933" s="98">
        <v>4551</v>
      </c>
      <c r="L1933" s="98"/>
      <c r="M1933" s="98">
        <v>0.09</v>
      </c>
      <c r="N1933" s="98">
        <v>0.108</v>
      </c>
      <c r="O1933" s="46">
        <v>0.27700000000000002</v>
      </c>
      <c r="P1933" s="46">
        <v>0.30299999999999999</v>
      </c>
      <c r="Q1933" s="46">
        <v>0.22900000000000001</v>
      </c>
      <c r="R1933" s="46">
        <v>0.254</v>
      </c>
      <c r="S1933" s="46">
        <v>5.8999999999999997E-2</v>
      </c>
      <c r="T1933" s="46">
        <v>7.2999999999999995E-2</v>
      </c>
      <c r="U1933" s="46">
        <v>2.9000000000000001E-2</v>
      </c>
      <c r="V1933" s="46">
        <v>3.9E-2</v>
      </c>
      <c r="W1933" s="46">
        <v>0.22600000000000001</v>
      </c>
      <c r="X1933" s="46">
        <v>0.251</v>
      </c>
      <c r="Y1933" s="46">
        <v>0</v>
      </c>
      <c r="Z1933" s="46">
        <v>1E-3</v>
      </c>
      <c r="AA1933" s="46">
        <v>2.8000000000000001E-2</v>
      </c>
      <c r="AB1933" s="46">
        <v>3.9E-2</v>
      </c>
      <c r="AC1933" s="46"/>
    </row>
    <row r="1934" spans="1:29" x14ac:dyDescent="0.25">
      <c r="A1934" s="98" t="s">
        <v>4411</v>
      </c>
      <c r="B1934" s="46">
        <v>0.3098474801061008</v>
      </c>
      <c r="C1934" s="46">
        <v>0.5193965517241379</v>
      </c>
      <c r="D1934" s="46">
        <v>8.2393899204244031E-2</v>
      </c>
      <c r="E1934" s="46">
        <v>1.8899204244031829E-2</v>
      </c>
      <c r="F1934" s="46">
        <v>8.2891246684350136E-4</v>
      </c>
      <c r="G1934" s="46">
        <v>3.3653846153846152E-2</v>
      </c>
      <c r="H1934" s="46">
        <v>6.6312997347480103E-4</v>
      </c>
      <c r="I1934" s="46">
        <v>3.4316976127320958E-2</v>
      </c>
      <c r="J1934" s="46">
        <v>1</v>
      </c>
      <c r="K1934" s="98">
        <v>6032</v>
      </c>
      <c r="L1934" s="98"/>
      <c r="M1934" s="98">
        <v>0.29799999999999999</v>
      </c>
      <c r="N1934" s="98">
        <v>0.32200000000000001</v>
      </c>
      <c r="O1934" s="46">
        <v>0.50700000000000001</v>
      </c>
      <c r="P1934" s="46">
        <v>0.53200000000000003</v>
      </c>
      <c r="Q1934" s="46">
        <v>7.5999999999999998E-2</v>
      </c>
      <c r="R1934" s="46">
        <v>0.09</v>
      </c>
      <c r="S1934" s="46">
        <v>1.6E-2</v>
      </c>
      <c r="T1934" s="46">
        <v>2.3E-2</v>
      </c>
      <c r="U1934" s="46">
        <v>0</v>
      </c>
      <c r="V1934" s="46">
        <v>2E-3</v>
      </c>
      <c r="W1934" s="46">
        <v>2.9000000000000001E-2</v>
      </c>
      <c r="X1934" s="46">
        <v>3.9E-2</v>
      </c>
      <c r="Y1934" s="46">
        <v>0</v>
      </c>
      <c r="Z1934" s="46">
        <v>2E-3</v>
      </c>
      <c r="AA1934" s="46">
        <v>0.03</v>
      </c>
      <c r="AB1934" s="46">
        <v>3.9E-2</v>
      </c>
      <c r="AC1934" s="46"/>
    </row>
    <row r="1935" spans="1:29" x14ac:dyDescent="0.25">
      <c r="A1935" s="98" t="s">
        <v>4412</v>
      </c>
      <c r="B1935" s="46" t="s">
        <v>162</v>
      </c>
      <c r="C1935" s="46">
        <v>0.27155788470700332</v>
      </c>
      <c r="D1935" s="46">
        <v>0.22534540257265365</v>
      </c>
      <c r="E1935" s="46">
        <v>0.1164840400190567</v>
      </c>
      <c r="F1935" s="46">
        <v>1.7389232968080037E-2</v>
      </c>
      <c r="G1935" s="46">
        <v>0.33992377322534539</v>
      </c>
      <c r="H1935" s="46">
        <v>1.4292520247737017E-3</v>
      </c>
      <c r="I1935" s="46">
        <v>2.7870414483087184E-2</v>
      </c>
      <c r="J1935" s="46">
        <v>0.99999999999999989</v>
      </c>
      <c r="K1935" s="98">
        <v>4198</v>
      </c>
      <c r="L1935" s="98"/>
      <c r="M1935" s="98" t="s">
        <v>162</v>
      </c>
      <c r="N1935" s="98" t="s">
        <v>162</v>
      </c>
      <c r="O1935" s="46">
        <v>0.25800000000000001</v>
      </c>
      <c r="P1935" s="46">
        <v>0.28499999999999998</v>
      </c>
      <c r="Q1935" s="46">
        <v>0.21299999999999999</v>
      </c>
      <c r="R1935" s="46">
        <v>0.23799999999999999</v>
      </c>
      <c r="S1935" s="46">
        <v>0.107</v>
      </c>
      <c r="T1935" s="46">
        <v>0.127</v>
      </c>
      <c r="U1935" s="46">
        <v>1.4E-2</v>
      </c>
      <c r="V1935" s="46">
        <v>2.1999999999999999E-2</v>
      </c>
      <c r="W1935" s="46">
        <v>0.32600000000000001</v>
      </c>
      <c r="X1935" s="46">
        <v>0.35399999999999998</v>
      </c>
      <c r="Y1935" s="46">
        <v>1E-3</v>
      </c>
      <c r="Z1935" s="46">
        <v>3.0000000000000001E-3</v>
      </c>
      <c r="AA1935" s="46">
        <v>2.3E-2</v>
      </c>
      <c r="AB1935" s="46">
        <v>3.3000000000000002E-2</v>
      </c>
      <c r="AC1935" s="46"/>
    </row>
    <row r="1936" spans="1:29" x14ac:dyDescent="0.25">
      <c r="A1936" s="98" t="s">
        <v>4413</v>
      </c>
      <c r="B1936" s="46" t="s">
        <v>162</v>
      </c>
      <c r="C1936" s="46">
        <v>0.56105006105006106</v>
      </c>
      <c r="D1936" s="46">
        <v>0.28998778998779001</v>
      </c>
      <c r="E1936" s="46">
        <v>5.1892551892551896E-2</v>
      </c>
      <c r="F1936" s="46">
        <v>4.2735042735042739E-3</v>
      </c>
      <c r="G1936" s="46">
        <v>1.15995115995116E-2</v>
      </c>
      <c r="H1936" s="46" t="s">
        <v>162</v>
      </c>
      <c r="I1936" s="46">
        <v>8.11965811965812E-2</v>
      </c>
      <c r="J1936" s="46">
        <v>1</v>
      </c>
      <c r="K1936" s="98">
        <v>1638</v>
      </c>
      <c r="L1936" s="98"/>
      <c r="M1936" s="98" t="s">
        <v>162</v>
      </c>
      <c r="N1936" s="98" t="s">
        <v>162</v>
      </c>
      <c r="O1936" s="46">
        <v>0.53700000000000003</v>
      </c>
      <c r="P1936" s="46">
        <v>0.58499999999999996</v>
      </c>
      <c r="Q1936" s="46">
        <v>0.26900000000000002</v>
      </c>
      <c r="R1936" s="46">
        <v>0.312</v>
      </c>
      <c r="S1936" s="46">
        <v>4.2000000000000003E-2</v>
      </c>
      <c r="T1936" s="46">
        <v>6.4000000000000001E-2</v>
      </c>
      <c r="U1936" s="46">
        <v>2E-3</v>
      </c>
      <c r="V1936" s="46">
        <v>8.9999999999999993E-3</v>
      </c>
      <c r="W1936" s="46">
        <v>7.0000000000000001E-3</v>
      </c>
      <c r="X1936" s="46">
        <v>1.7999999999999999E-2</v>
      </c>
      <c r="Y1936" s="46" t="s">
        <v>162</v>
      </c>
      <c r="Z1936" s="46" t="s">
        <v>162</v>
      </c>
      <c r="AA1936" s="46">
        <v>6.9000000000000006E-2</v>
      </c>
      <c r="AB1936" s="46">
        <v>9.5000000000000001E-2</v>
      </c>
      <c r="AC1936" s="46"/>
    </row>
    <row r="1937" spans="1:29" x14ac:dyDescent="0.25">
      <c r="A1937" s="98" t="s">
        <v>4414</v>
      </c>
      <c r="B1937" s="46" t="s">
        <v>162</v>
      </c>
      <c r="C1937" s="46">
        <v>0.22967101179391683</v>
      </c>
      <c r="D1937" s="46">
        <v>0.34761018001241467</v>
      </c>
      <c r="E1937" s="46">
        <v>0.10117939168218498</v>
      </c>
      <c r="F1937" s="46">
        <v>1.3656114214773432E-2</v>
      </c>
      <c r="G1937" s="46">
        <v>0.26132836747361887</v>
      </c>
      <c r="H1937" s="46" t="s">
        <v>162</v>
      </c>
      <c r="I1937" s="46">
        <v>4.6554934823091247E-2</v>
      </c>
      <c r="J1937" s="46">
        <v>1</v>
      </c>
      <c r="K1937" s="98">
        <v>1611</v>
      </c>
      <c r="L1937" s="98"/>
      <c r="M1937" s="98" t="s">
        <v>162</v>
      </c>
      <c r="N1937" s="98" t="s">
        <v>162</v>
      </c>
      <c r="O1937" s="46">
        <v>0.21</v>
      </c>
      <c r="P1937" s="46">
        <v>0.251</v>
      </c>
      <c r="Q1937" s="46">
        <v>0.32500000000000001</v>
      </c>
      <c r="R1937" s="46">
        <v>0.371</v>
      </c>
      <c r="S1937" s="46">
        <v>8.6999999999999994E-2</v>
      </c>
      <c r="T1937" s="46">
        <v>0.11700000000000001</v>
      </c>
      <c r="U1937" s="46">
        <v>8.9999999999999993E-3</v>
      </c>
      <c r="V1937" s="46">
        <v>2.1000000000000001E-2</v>
      </c>
      <c r="W1937" s="46">
        <v>0.24</v>
      </c>
      <c r="X1937" s="46">
        <v>0.28299999999999997</v>
      </c>
      <c r="Y1937" s="46" t="s">
        <v>162</v>
      </c>
      <c r="Z1937" s="46" t="s">
        <v>162</v>
      </c>
      <c r="AA1937" s="46">
        <v>3.6999999999999998E-2</v>
      </c>
      <c r="AB1937" s="46">
        <v>5.8000000000000003E-2</v>
      </c>
      <c r="AC1937" s="46"/>
    </row>
    <row r="1938" spans="1:29" x14ac:dyDescent="0.25">
      <c r="A1938" s="98" t="s">
        <v>4415</v>
      </c>
      <c r="B1938" s="46" t="s">
        <v>162</v>
      </c>
      <c r="C1938" s="46">
        <v>0.40724478594950603</v>
      </c>
      <c r="D1938" s="46">
        <v>0.21075740944017562</v>
      </c>
      <c r="E1938" s="46">
        <v>6.6959385290889128E-2</v>
      </c>
      <c r="F1938" s="46">
        <v>8.7815587266739853E-2</v>
      </c>
      <c r="G1938" s="46">
        <v>0.19319429198682767</v>
      </c>
      <c r="H1938" s="46" t="s">
        <v>162</v>
      </c>
      <c r="I1938" s="46">
        <v>3.4028540065861687E-2</v>
      </c>
      <c r="J1938" s="46">
        <v>1.0000000000000002</v>
      </c>
      <c r="K1938" s="98">
        <v>911</v>
      </c>
      <c r="L1938" s="98"/>
      <c r="M1938" s="98" t="s">
        <v>162</v>
      </c>
      <c r="N1938" s="98" t="s">
        <v>162</v>
      </c>
      <c r="O1938" s="46">
        <v>0.376</v>
      </c>
      <c r="P1938" s="46">
        <v>0.439</v>
      </c>
      <c r="Q1938" s="46">
        <v>0.186</v>
      </c>
      <c r="R1938" s="46">
        <v>0.23799999999999999</v>
      </c>
      <c r="S1938" s="46">
        <v>5.1999999999999998E-2</v>
      </c>
      <c r="T1938" s="46">
        <v>8.5000000000000006E-2</v>
      </c>
      <c r="U1938" s="46">
        <v>7.0999999999999994E-2</v>
      </c>
      <c r="V1938" s="46">
        <v>0.108</v>
      </c>
      <c r="W1938" s="46">
        <v>0.16900000000000001</v>
      </c>
      <c r="X1938" s="46">
        <v>0.22</v>
      </c>
      <c r="Y1938" s="46" t="s">
        <v>162</v>
      </c>
      <c r="Z1938" s="46" t="s">
        <v>162</v>
      </c>
      <c r="AA1938" s="46">
        <v>2.4E-2</v>
      </c>
      <c r="AB1938" s="46">
        <v>4.8000000000000001E-2</v>
      </c>
      <c r="AC1938" s="46"/>
    </row>
    <row r="1939" spans="1:29" x14ac:dyDescent="0.25">
      <c r="A1939" s="98" t="s">
        <v>4416</v>
      </c>
      <c r="B1939" s="46" t="s">
        <v>162</v>
      </c>
      <c r="C1939" s="46">
        <v>0.19817351598173516</v>
      </c>
      <c r="D1939" s="46">
        <v>0.22831050228310501</v>
      </c>
      <c r="E1939" s="46">
        <v>9.223744292237443E-2</v>
      </c>
      <c r="F1939" s="46">
        <v>2.7397260273972601E-2</v>
      </c>
      <c r="G1939" s="46">
        <v>0.42100456621004567</v>
      </c>
      <c r="H1939" s="46">
        <v>1.8264840182648401E-3</v>
      </c>
      <c r="I1939" s="46">
        <v>3.1050228310502283E-2</v>
      </c>
      <c r="J1939" s="46">
        <v>1</v>
      </c>
      <c r="K1939" s="98">
        <v>1095</v>
      </c>
      <c r="L1939" s="98"/>
      <c r="M1939" s="98" t="s">
        <v>162</v>
      </c>
      <c r="N1939" s="98" t="s">
        <v>162</v>
      </c>
      <c r="O1939" s="46">
        <v>0.17599999999999999</v>
      </c>
      <c r="P1939" s="46">
        <v>0.223</v>
      </c>
      <c r="Q1939" s="46">
        <v>0.20399999999999999</v>
      </c>
      <c r="R1939" s="46">
        <v>0.254</v>
      </c>
      <c r="S1939" s="46">
        <v>7.5999999999999998E-2</v>
      </c>
      <c r="T1939" s="46">
        <v>0.111</v>
      </c>
      <c r="U1939" s="46">
        <v>1.9E-2</v>
      </c>
      <c r="V1939" s="46">
        <v>3.9E-2</v>
      </c>
      <c r="W1939" s="46">
        <v>0.39200000000000002</v>
      </c>
      <c r="X1939" s="46">
        <v>0.45</v>
      </c>
      <c r="Y1939" s="46">
        <v>1E-3</v>
      </c>
      <c r="Z1939" s="46">
        <v>7.0000000000000001E-3</v>
      </c>
      <c r="AA1939" s="46">
        <v>2.1999999999999999E-2</v>
      </c>
      <c r="AB1939" s="46">
        <v>4.2999999999999997E-2</v>
      </c>
      <c r="AC1939" s="46"/>
    </row>
    <row r="1940" spans="1:29" x14ac:dyDescent="0.25">
      <c r="A1940" s="98" t="s">
        <v>4417</v>
      </c>
      <c r="B1940" s="46" t="s">
        <v>162</v>
      </c>
      <c r="C1940" s="46">
        <v>0.42434153899122051</v>
      </c>
      <c r="D1940" s="46">
        <v>0.39283869857118264</v>
      </c>
      <c r="E1940" s="46">
        <v>7.5916681012222417E-2</v>
      </c>
      <c r="F1940" s="46">
        <v>1.2738853503184714E-2</v>
      </c>
      <c r="G1940" s="46">
        <v>6.5587880874505081E-2</v>
      </c>
      <c r="H1940" s="46">
        <v>5.1644000688586672E-4</v>
      </c>
      <c r="I1940" s="46">
        <v>2.8059907040798762E-2</v>
      </c>
      <c r="J1940" s="46">
        <v>0.99999999999999989</v>
      </c>
      <c r="K1940" s="98">
        <v>5809</v>
      </c>
      <c r="L1940" s="98"/>
      <c r="M1940" s="98" t="s">
        <v>162</v>
      </c>
      <c r="N1940" s="98" t="s">
        <v>162</v>
      </c>
      <c r="O1940" s="46">
        <v>0.41199999999999998</v>
      </c>
      <c r="P1940" s="46">
        <v>0.437</v>
      </c>
      <c r="Q1940" s="46">
        <v>0.38</v>
      </c>
      <c r="R1940" s="46">
        <v>0.40500000000000003</v>
      </c>
      <c r="S1940" s="46">
        <v>6.9000000000000006E-2</v>
      </c>
      <c r="T1940" s="46">
        <v>8.3000000000000004E-2</v>
      </c>
      <c r="U1940" s="46">
        <v>0.01</v>
      </c>
      <c r="V1940" s="46">
        <v>1.6E-2</v>
      </c>
      <c r="W1940" s="46">
        <v>0.06</v>
      </c>
      <c r="X1940" s="46">
        <v>7.1999999999999995E-2</v>
      </c>
      <c r="Y1940" s="46">
        <v>0</v>
      </c>
      <c r="Z1940" s="46">
        <v>2E-3</v>
      </c>
      <c r="AA1940" s="46">
        <v>2.4E-2</v>
      </c>
      <c r="AB1940" s="46">
        <v>3.3000000000000002E-2</v>
      </c>
      <c r="AC1940" s="46"/>
    </row>
    <row r="1941" spans="1:29" x14ac:dyDescent="0.25">
      <c r="A1941" s="98" t="s">
        <v>4418</v>
      </c>
      <c r="B1941" s="46" t="s">
        <v>162</v>
      </c>
      <c r="C1941" s="46">
        <v>0.58324924318869831</v>
      </c>
      <c r="D1941" s="46">
        <v>0.27951564076690211</v>
      </c>
      <c r="E1941" s="46">
        <v>4.1372351160443993E-2</v>
      </c>
      <c r="F1941" s="46">
        <v>3.0272452068617556E-3</v>
      </c>
      <c r="G1941" s="46">
        <v>5.7517658930373361E-2</v>
      </c>
      <c r="H1941" s="46">
        <v>2.0181634712411706E-3</v>
      </c>
      <c r="I1941" s="46">
        <v>3.3299697275479316E-2</v>
      </c>
      <c r="J1941" s="46">
        <v>0.99999999999999989</v>
      </c>
      <c r="K1941" s="98">
        <v>991</v>
      </c>
      <c r="L1941" s="98"/>
      <c r="M1941" s="98" t="s">
        <v>162</v>
      </c>
      <c r="N1941" s="98" t="s">
        <v>162</v>
      </c>
      <c r="O1941" s="46">
        <v>0.55200000000000005</v>
      </c>
      <c r="P1941" s="46">
        <v>0.61399999999999999</v>
      </c>
      <c r="Q1941" s="46">
        <v>0.252</v>
      </c>
      <c r="R1941" s="46">
        <v>0.308</v>
      </c>
      <c r="S1941" s="46">
        <v>3.1E-2</v>
      </c>
      <c r="T1941" s="46">
        <v>5.6000000000000001E-2</v>
      </c>
      <c r="U1941" s="46">
        <v>1E-3</v>
      </c>
      <c r="V1941" s="46">
        <v>8.9999999999999993E-3</v>
      </c>
      <c r="W1941" s="46">
        <v>4.4999999999999998E-2</v>
      </c>
      <c r="X1941" s="46">
        <v>7.3999999999999996E-2</v>
      </c>
      <c r="Y1941" s="46">
        <v>1E-3</v>
      </c>
      <c r="Z1941" s="46">
        <v>7.0000000000000001E-3</v>
      </c>
      <c r="AA1941" s="46">
        <v>2.4E-2</v>
      </c>
      <c r="AB1941" s="46">
        <v>4.5999999999999999E-2</v>
      </c>
      <c r="AC1941" s="46"/>
    </row>
    <row r="1942" spans="1:29" x14ac:dyDescent="0.25">
      <c r="A1942" s="98" t="s">
        <v>4419</v>
      </c>
      <c r="B1942" s="46">
        <v>6.2783424550430025E-2</v>
      </c>
      <c r="C1942" s="46">
        <v>0.34842324732864216</v>
      </c>
      <c r="D1942" s="46">
        <v>0.25759708105290591</v>
      </c>
      <c r="E1942" s="46">
        <v>8.4414907479801932E-2</v>
      </c>
      <c r="F1942" s="46">
        <v>1.7800364868386761E-2</v>
      </c>
      <c r="G1942" s="46">
        <v>0.19348449309356269</v>
      </c>
      <c r="H1942" s="46">
        <v>8.0792285639822781E-4</v>
      </c>
      <c r="I1942" s="46">
        <v>3.4688558769872299E-2</v>
      </c>
      <c r="J1942" s="46">
        <v>1</v>
      </c>
      <c r="K1942" s="98">
        <v>38370</v>
      </c>
      <c r="L1942" s="98"/>
      <c r="M1942" s="98">
        <v>0.06</v>
      </c>
      <c r="N1942" s="98">
        <v>6.5000000000000002E-2</v>
      </c>
      <c r="O1942" s="46">
        <v>0.34399999999999997</v>
      </c>
      <c r="P1942" s="46">
        <v>0.35299999999999998</v>
      </c>
      <c r="Q1942" s="46">
        <v>0.253</v>
      </c>
      <c r="R1942" s="46">
        <v>0.26200000000000001</v>
      </c>
      <c r="S1942" s="46">
        <v>8.2000000000000003E-2</v>
      </c>
      <c r="T1942" s="46">
        <v>8.6999999999999994E-2</v>
      </c>
      <c r="U1942" s="46">
        <v>1.7000000000000001E-2</v>
      </c>
      <c r="V1942" s="46">
        <v>1.9E-2</v>
      </c>
      <c r="W1942" s="46">
        <v>0.19</v>
      </c>
      <c r="X1942" s="46">
        <v>0.19700000000000001</v>
      </c>
      <c r="Y1942" s="46">
        <v>1E-3</v>
      </c>
      <c r="Z1942" s="46">
        <v>1E-3</v>
      </c>
      <c r="AA1942" s="46">
        <v>3.3000000000000002E-2</v>
      </c>
      <c r="AB1942" s="46">
        <v>3.6999999999999998E-2</v>
      </c>
      <c r="AC1942" s="46"/>
    </row>
    <row r="1943" spans="1:29" x14ac:dyDescent="0.25">
      <c r="A1943" s="98" t="s">
        <v>4420</v>
      </c>
      <c r="B1943" s="46" t="s">
        <v>162</v>
      </c>
      <c r="C1943" s="46">
        <v>0.26290165530671861</v>
      </c>
      <c r="D1943" s="46">
        <v>0.30087633885102238</v>
      </c>
      <c r="E1943" s="46">
        <v>0.1450827653359299</v>
      </c>
      <c r="F1943" s="46">
        <v>2.0447906523855891E-2</v>
      </c>
      <c r="G1943" s="46">
        <v>0.22979552093476144</v>
      </c>
      <c r="H1943" s="46">
        <v>1.9474196689386564E-3</v>
      </c>
      <c r="I1943" s="46">
        <v>3.8948393378773129E-2</v>
      </c>
      <c r="J1943" s="46">
        <v>0.99999999999999989</v>
      </c>
      <c r="K1943" s="98">
        <v>1027</v>
      </c>
      <c r="L1943" s="98"/>
      <c r="M1943" s="98" t="s">
        <v>162</v>
      </c>
      <c r="N1943" s="98" t="s">
        <v>162</v>
      </c>
      <c r="O1943" s="46">
        <v>0.23699999999999999</v>
      </c>
      <c r="P1943" s="46">
        <v>0.29099999999999998</v>
      </c>
      <c r="Q1943" s="46">
        <v>0.27400000000000002</v>
      </c>
      <c r="R1943" s="46">
        <v>0.33</v>
      </c>
      <c r="S1943" s="46">
        <v>0.125</v>
      </c>
      <c r="T1943" s="46">
        <v>0.16800000000000001</v>
      </c>
      <c r="U1943" s="46">
        <v>1.2999999999999999E-2</v>
      </c>
      <c r="V1943" s="46">
        <v>3.1E-2</v>
      </c>
      <c r="W1943" s="46">
        <v>0.20499999999999999</v>
      </c>
      <c r="X1943" s="46">
        <v>0.25700000000000001</v>
      </c>
      <c r="Y1943" s="46">
        <v>1E-3</v>
      </c>
      <c r="Z1943" s="46">
        <v>7.0000000000000001E-3</v>
      </c>
      <c r="AA1943" s="46">
        <v>2.9000000000000001E-2</v>
      </c>
      <c r="AB1943" s="46">
        <v>5.2999999999999999E-2</v>
      </c>
      <c r="AC1943" s="46"/>
    </row>
    <row r="1944" spans="1:29" x14ac:dyDescent="0.25">
      <c r="A1944" s="98" t="s">
        <v>4421</v>
      </c>
      <c r="B1944" s="46" t="s">
        <v>162</v>
      </c>
      <c r="C1944" s="46">
        <v>0.35070422535211265</v>
      </c>
      <c r="D1944" s="46">
        <v>0.31126760563380279</v>
      </c>
      <c r="E1944" s="46">
        <v>0.12816901408450704</v>
      </c>
      <c r="F1944" s="46">
        <v>7.0422535211267607E-3</v>
      </c>
      <c r="G1944" s="46">
        <v>0.18732394366197183</v>
      </c>
      <c r="H1944" s="46">
        <v>2.8169014084507044E-3</v>
      </c>
      <c r="I1944" s="46">
        <v>1.2676056338028169E-2</v>
      </c>
      <c r="J1944" s="46">
        <v>1</v>
      </c>
      <c r="K1944" s="98">
        <v>710</v>
      </c>
      <c r="L1944" s="98"/>
      <c r="M1944" s="98" t="s">
        <v>162</v>
      </c>
      <c r="N1944" s="98" t="s">
        <v>162</v>
      </c>
      <c r="O1944" s="46">
        <v>0.316</v>
      </c>
      <c r="P1944" s="46">
        <v>0.38700000000000001</v>
      </c>
      <c r="Q1944" s="46">
        <v>0.27800000000000002</v>
      </c>
      <c r="R1944" s="46">
        <v>0.34599999999999997</v>
      </c>
      <c r="S1944" s="46">
        <v>0.106</v>
      </c>
      <c r="T1944" s="46">
        <v>0.155</v>
      </c>
      <c r="U1944" s="46">
        <v>3.0000000000000001E-3</v>
      </c>
      <c r="V1944" s="46">
        <v>1.6E-2</v>
      </c>
      <c r="W1944" s="46">
        <v>0.16</v>
      </c>
      <c r="X1944" s="46">
        <v>0.218</v>
      </c>
      <c r="Y1944" s="46">
        <v>1E-3</v>
      </c>
      <c r="Z1944" s="46">
        <v>0.01</v>
      </c>
      <c r="AA1944" s="46">
        <v>7.0000000000000001E-3</v>
      </c>
      <c r="AB1944" s="46">
        <v>2.4E-2</v>
      </c>
      <c r="AC1944" s="46"/>
    </row>
    <row r="1945" spans="1:29" x14ac:dyDescent="0.25">
      <c r="A1945" s="98" t="s">
        <v>4422</v>
      </c>
      <c r="B1945" s="46" t="s">
        <v>162</v>
      </c>
      <c r="C1945" s="46">
        <v>0.13269230769230769</v>
      </c>
      <c r="D1945" s="46">
        <v>0.16538461538461538</v>
      </c>
      <c r="E1945" s="46">
        <v>6.5384615384615388E-2</v>
      </c>
      <c r="F1945" s="46">
        <v>3.8461538461538464E-3</v>
      </c>
      <c r="G1945" s="46">
        <v>0.58846153846153848</v>
      </c>
      <c r="H1945" s="46">
        <v>1.9230769230769232E-2</v>
      </c>
      <c r="I1945" s="46">
        <v>2.5000000000000001E-2</v>
      </c>
      <c r="J1945" s="46">
        <v>1</v>
      </c>
      <c r="K1945" s="98">
        <v>520</v>
      </c>
      <c r="L1945" s="98"/>
      <c r="M1945" s="98" t="s">
        <v>162</v>
      </c>
      <c r="N1945" s="98" t="s">
        <v>162</v>
      </c>
      <c r="O1945" s="46">
        <v>0.106</v>
      </c>
      <c r="P1945" s="46">
        <v>0.16500000000000001</v>
      </c>
      <c r="Q1945" s="46">
        <v>0.13600000000000001</v>
      </c>
      <c r="R1945" s="46">
        <v>0.2</v>
      </c>
      <c r="S1945" s="46">
        <v>4.7E-2</v>
      </c>
      <c r="T1945" s="46">
        <v>0.09</v>
      </c>
      <c r="U1945" s="46">
        <v>1E-3</v>
      </c>
      <c r="V1945" s="46">
        <v>1.4E-2</v>
      </c>
      <c r="W1945" s="46">
        <v>0.54600000000000004</v>
      </c>
      <c r="X1945" s="46">
        <v>0.63</v>
      </c>
      <c r="Y1945" s="46">
        <v>0.01</v>
      </c>
      <c r="Z1945" s="46">
        <v>3.5000000000000003E-2</v>
      </c>
      <c r="AA1945" s="46">
        <v>1.4999999999999999E-2</v>
      </c>
      <c r="AB1945" s="46">
        <v>4.2000000000000003E-2</v>
      </c>
      <c r="AC1945" s="46"/>
    </row>
    <row r="1946" spans="1:29" x14ac:dyDescent="0.25">
      <c r="A1946" s="98" t="s">
        <v>4423</v>
      </c>
      <c r="B1946" s="46">
        <v>0.34707337180544107</v>
      </c>
      <c r="C1946" s="46">
        <v>1.6488046166529267E-3</v>
      </c>
      <c r="D1946" s="46">
        <v>0.45094806265457543</v>
      </c>
      <c r="E1946" s="46">
        <v>2.6380873866446827E-2</v>
      </c>
      <c r="F1946" s="46">
        <v>5.5234954657873044E-2</v>
      </c>
      <c r="G1946" s="46">
        <v>1.1541632316570486E-2</v>
      </c>
      <c r="H1946" s="46" t="s">
        <v>162</v>
      </c>
      <c r="I1946" s="46">
        <v>0.10717230008244023</v>
      </c>
      <c r="J1946" s="46">
        <v>1</v>
      </c>
      <c r="K1946" s="98">
        <v>1213</v>
      </c>
      <c r="L1946" s="98"/>
      <c r="M1946" s="98">
        <v>0.32100000000000001</v>
      </c>
      <c r="N1946" s="98">
        <v>0.374</v>
      </c>
      <c r="O1946" s="46">
        <v>0</v>
      </c>
      <c r="P1946" s="46">
        <v>6.0000000000000001E-3</v>
      </c>
      <c r="Q1946" s="46">
        <v>0.42299999999999999</v>
      </c>
      <c r="R1946" s="46">
        <v>0.47899999999999998</v>
      </c>
      <c r="S1946" s="46">
        <v>1.9E-2</v>
      </c>
      <c r="T1946" s="46">
        <v>3.6999999999999998E-2</v>
      </c>
      <c r="U1946" s="46">
        <v>4.3999999999999997E-2</v>
      </c>
      <c r="V1946" s="46">
        <v>7.0000000000000007E-2</v>
      </c>
      <c r="W1946" s="46">
        <v>7.0000000000000001E-3</v>
      </c>
      <c r="X1946" s="46">
        <v>1.9E-2</v>
      </c>
      <c r="Y1946" s="46" t="s">
        <v>162</v>
      </c>
      <c r="Z1946" s="46" t="s">
        <v>162</v>
      </c>
      <c r="AA1946" s="46">
        <v>9.0999999999999998E-2</v>
      </c>
      <c r="AB1946" s="46">
        <v>0.126</v>
      </c>
      <c r="AC1946" s="46"/>
    </row>
    <row r="1947" spans="1:29" x14ac:dyDescent="0.25">
      <c r="A1947" s="98" t="s">
        <v>4424</v>
      </c>
      <c r="B1947" s="46">
        <v>0.10556186152099886</v>
      </c>
      <c r="C1947" s="46">
        <v>0.31403707907680667</v>
      </c>
      <c r="D1947" s="46">
        <v>0.23004161937192585</v>
      </c>
      <c r="E1947" s="46">
        <v>7.2644721906923948E-2</v>
      </c>
      <c r="F1947" s="46">
        <v>1.9674612183125235E-2</v>
      </c>
      <c r="G1947" s="46">
        <v>0.23723041997729852</v>
      </c>
      <c r="H1947" s="46">
        <v>1.5134317063942491E-3</v>
      </c>
      <c r="I1947" s="46">
        <v>1.9296254256526674E-2</v>
      </c>
      <c r="J1947" s="46">
        <v>1.0000000000000002</v>
      </c>
      <c r="K1947" s="98">
        <v>2643</v>
      </c>
      <c r="L1947" s="98"/>
      <c r="M1947" s="98">
        <v>9.4E-2</v>
      </c>
      <c r="N1947" s="98">
        <v>0.11799999999999999</v>
      </c>
      <c r="O1947" s="46">
        <v>0.29699999999999999</v>
      </c>
      <c r="P1947" s="46">
        <v>0.33200000000000002</v>
      </c>
      <c r="Q1947" s="46">
        <v>0.214</v>
      </c>
      <c r="R1947" s="46">
        <v>0.246</v>
      </c>
      <c r="S1947" s="46">
        <v>6.3E-2</v>
      </c>
      <c r="T1947" s="46">
        <v>8.3000000000000004E-2</v>
      </c>
      <c r="U1947" s="46">
        <v>1.4999999999999999E-2</v>
      </c>
      <c r="V1947" s="46">
        <v>2.5999999999999999E-2</v>
      </c>
      <c r="W1947" s="46">
        <v>0.221</v>
      </c>
      <c r="X1947" s="46">
        <v>0.254</v>
      </c>
      <c r="Y1947" s="46">
        <v>1E-3</v>
      </c>
      <c r="Z1947" s="46">
        <v>4.0000000000000001E-3</v>
      </c>
      <c r="AA1947" s="46">
        <v>1.4999999999999999E-2</v>
      </c>
      <c r="AB1947" s="46">
        <v>2.5000000000000001E-2</v>
      </c>
      <c r="AC1947" s="46"/>
    </row>
    <row r="1948" spans="1:29" x14ac:dyDescent="0.25">
      <c r="A1948" s="98" t="s">
        <v>4425</v>
      </c>
      <c r="B1948" s="46">
        <v>0.30736586844498331</v>
      </c>
      <c r="C1948" s="46">
        <v>0.55774477114277055</v>
      </c>
      <c r="D1948" s="46">
        <v>5.6683843588966353E-2</v>
      </c>
      <c r="E1948" s="46">
        <v>1.6974840860866928E-2</v>
      </c>
      <c r="F1948" s="46">
        <v>6.062443164595332E-4</v>
      </c>
      <c r="G1948" s="46">
        <v>4.455895725977569E-2</v>
      </c>
      <c r="H1948" s="46">
        <v>9.093664746892998E-4</v>
      </c>
      <c r="I1948" s="46">
        <v>1.515610791148833E-2</v>
      </c>
      <c r="J1948" s="46">
        <v>1</v>
      </c>
      <c r="K1948" s="98">
        <v>3299</v>
      </c>
      <c r="L1948" s="98"/>
      <c r="M1948" s="98">
        <v>0.29199999999999998</v>
      </c>
      <c r="N1948" s="98">
        <v>0.32300000000000001</v>
      </c>
      <c r="O1948" s="46">
        <v>0.54100000000000004</v>
      </c>
      <c r="P1948" s="46">
        <v>0.57499999999999996</v>
      </c>
      <c r="Q1948" s="46">
        <v>4.9000000000000002E-2</v>
      </c>
      <c r="R1948" s="46">
        <v>6.5000000000000002E-2</v>
      </c>
      <c r="S1948" s="46">
        <v>1.2999999999999999E-2</v>
      </c>
      <c r="T1948" s="46">
        <v>2.1999999999999999E-2</v>
      </c>
      <c r="U1948" s="46">
        <v>0</v>
      </c>
      <c r="V1948" s="46">
        <v>2E-3</v>
      </c>
      <c r="W1948" s="46">
        <v>3.7999999999999999E-2</v>
      </c>
      <c r="X1948" s="46">
        <v>5.1999999999999998E-2</v>
      </c>
      <c r="Y1948" s="46">
        <v>0</v>
      </c>
      <c r="Z1948" s="46">
        <v>3.0000000000000001E-3</v>
      </c>
      <c r="AA1948" s="46">
        <v>1.2E-2</v>
      </c>
      <c r="AB1948" s="46">
        <v>0.02</v>
      </c>
      <c r="AC1948" s="46"/>
    </row>
    <row r="1949" spans="1:29" x14ac:dyDescent="0.25">
      <c r="A1949" s="98" t="s">
        <v>4426</v>
      </c>
      <c r="B1949" s="46" t="s">
        <v>162</v>
      </c>
      <c r="C1949" s="46">
        <v>0.32555586055448804</v>
      </c>
      <c r="D1949" s="46">
        <v>0.17787537743617898</v>
      </c>
      <c r="E1949" s="46">
        <v>0.11776008783969256</v>
      </c>
      <c r="F1949" s="46">
        <v>1.4273950041174856E-2</v>
      </c>
      <c r="G1949" s="46">
        <v>0.34477079330222343</v>
      </c>
      <c r="H1949" s="46">
        <v>2.7449903925336259E-3</v>
      </c>
      <c r="I1949" s="46">
        <v>1.7018940433708482E-2</v>
      </c>
      <c r="J1949" s="46">
        <v>1</v>
      </c>
      <c r="K1949" s="98">
        <v>3643</v>
      </c>
      <c r="L1949" s="98"/>
      <c r="M1949" s="98" t="s">
        <v>162</v>
      </c>
      <c r="N1949" s="98" t="s">
        <v>162</v>
      </c>
      <c r="O1949" s="46">
        <v>0.311</v>
      </c>
      <c r="P1949" s="46">
        <v>0.34100000000000003</v>
      </c>
      <c r="Q1949" s="46">
        <v>0.16600000000000001</v>
      </c>
      <c r="R1949" s="46">
        <v>0.191</v>
      </c>
      <c r="S1949" s="46">
        <v>0.108</v>
      </c>
      <c r="T1949" s="46">
        <v>0.129</v>
      </c>
      <c r="U1949" s="46">
        <v>1.0999999999999999E-2</v>
      </c>
      <c r="V1949" s="46">
        <v>1.9E-2</v>
      </c>
      <c r="W1949" s="46">
        <v>0.33</v>
      </c>
      <c r="X1949" s="46">
        <v>0.36</v>
      </c>
      <c r="Y1949" s="46">
        <v>1E-3</v>
      </c>
      <c r="Z1949" s="46">
        <v>5.0000000000000001E-3</v>
      </c>
      <c r="AA1949" s="46">
        <v>1.2999999999999999E-2</v>
      </c>
      <c r="AB1949" s="46">
        <v>2.1999999999999999E-2</v>
      </c>
      <c r="AC1949" s="46"/>
    </row>
    <row r="1950" spans="1:29" x14ac:dyDescent="0.25">
      <c r="A1950" s="98" t="s">
        <v>4427</v>
      </c>
      <c r="B1950" s="46" t="s">
        <v>162</v>
      </c>
      <c r="C1950" s="46">
        <v>0.57758620689655171</v>
      </c>
      <c r="D1950" s="46">
        <v>0.31896551724137934</v>
      </c>
      <c r="E1950" s="46">
        <v>4.7413793103448273E-2</v>
      </c>
      <c r="F1950" s="46" t="s">
        <v>162</v>
      </c>
      <c r="G1950" s="46">
        <v>1.7241379310344827E-2</v>
      </c>
      <c r="H1950" s="46" t="s">
        <v>162</v>
      </c>
      <c r="I1950" s="46">
        <v>3.8793103448275863E-2</v>
      </c>
      <c r="J1950" s="46">
        <v>1</v>
      </c>
      <c r="K1950" s="98">
        <v>928</v>
      </c>
      <c r="L1950" s="98"/>
      <c r="M1950" s="98" t="s">
        <v>162</v>
      </c>
      <c r="N1950" s="98" t="s">
        <v>162</v>
      </c>
      <c r="O1950" s="46">
        <v>0.54600000000000004</v>
      </c>
      <c r="P1950" s="46">
        <v>0.60899999999999999</v>
      </c>
      <c r="Q1950" s="46">
        <v>0.28999999999999998</v>
      </c>
      <c r="R1950" s="46">
        <v>0.35</v>
      </c>
      <c r="S1950" s="46">
        <v>3.5999999999999997E-2</v>
      </c>
      <c r="T1950" s="46">
        <v>6.3E-2</v>
      </c>
      <c r="U1950" s="46" t="s">
        <v>162</v>
      </c>
      <c r="V1950" s="46" t="s">
        <v>162</v>
      </c>
      <c r="W1950" s="46">
        <v>1.0999999999999999E-2</v>
      </c>
      <c r="X1950" s="46">
        <v>2.8000000000000001E-2</v>
      </c>
      <c r="Y1950" s="46" t="s">
        <v>162</v>
      </c>
      <c r="Z1950" s="46" t="s">
        <v>162</v>
      </c>
      <c r="AA1950" s="46">
        <v>2.8000000000000001E-2</v>
      </c>
      <c r="AB1950" s="46">
        <v>5.2999999999999999E-2</v>
      </c>
      <c r="AC1950" s="46"/>
    </row>
    <row r="1951" spans="1:29" x14ac:dyDescent="0.25">
      <c r="A1951" s="98" t="s">
        <v>4428</v>
      </c>
      <c r="B1951" s="46" t="s">
        <v>162</v>
      </c>
      <c r="C1951" s="46">
        <v>0.26932668329177056</v>
      </c>
      <c r="D1951" s="46">
        <v>0.34788029925187031</v>
      </c>
      <c r="E1951" s="46">
        <v>0.1059850374064838</v>
      </c>
      <c r="F1951" s="46">
        <v>1.2468827930174564E-2</v>
      </c>
      <c r="G1951" s="46">
        <v>0.24438902743142144</v>
      </c>
      <c r="H1951" s="46" t="s">
        <v>162</v>
      </c>
      <c r="I1951" s="46">
        <v>1.9950124688279301E-2</v>
      </c>
      <c r="J1951" s="46">
        <v>0.99999999999999989</v>
      </c>
      <c r="K1951" s="98">
        <v>802</v>
      </c>
      <c r="L1951" s="98"/>
      <c r="M1951" s="98" t="s">
        <v>162</v>
      </c>
      <c r="N1951" s="98" t="s">
        <v>162</v>
      </c>
      <c r="O1951" s="46">
        <v>0.24</v>
      </c>
      <c r="P1951" s="46">
        <v>0.30099999999999999</v>
      </c>
      <c r="Q1951" s="46">
        <v>0.316</v>
      </c>
      <c r="R1951" s="46">
        <v>0.38100000000000001</v>
      </c>
      <c r="S1951" s="46">
        <v>8.6999999999999994E-2</v>
      </c>
      <c r="T1951" s="46">
        <v>0.129</v>
      </c>
      <c r="U1951" s="46">
        <v>7.0000000000000001E-3</v>
      </c>
      <c r="V1951" s="46">
        <v>2.3E-2</v>
      </c>
      <c r="W1951" s="46">
        <v>0.216</v>
      </c>
      <c r="X1951" s="46">
        <v>0.27500000000000002</v>
      </c>
      <c r="Y1951" s="46" t="s">
        <v>162</v>
      </c>
      <c r="Z1951" s="46" t="s">
        <v>162</v>
      </c>
      <c r="AA1951" s="46">
        <v>1.2E-2</v>
      </c>
      <c r="AB1951" s="46">
        <v>3.2000000000000001E-2</v>
      </c>
      <c r="AC1951" s="46"/>
    </row>
    <row r="1952" spans="1:29" x14ac:dyDescent="0.25">
      <c r="A1952" s="98" t="s">
        <v>4429</v>
      </c>
      <c r="B1952" s="46" t="s">
        <v>162</v>
      </c>
      <c r="C1952" s="46">
        <v>0.42523364485981308</v>
      </c>
      <c r="D1952" s="46">
        <v>0.22274143302180685</v>
      </c>
      <c r="E1952" s="46">
        <v>5.6074766355140186E-2</v>
      </c>
      <c r="F1952" s="46">
        <v>8.2554517133956382E-2</v>
      </c>
      <c r="G1952" s="46">
        <v>0.19626168224299065</v>
      </c>
      <c r="H1952" s="46" t="s">
        <v>162</v>
      </c>
      <c r="I1952" s="46">
        <v>1.7133956386292833E-2</v>
      </c>
      <c r="J1952" s="46">
        <v>0.99999999999999989</v>
      </c>
      <c r="K1952" s="98">
        <v>642</v>
      </c>
      <c r="L1952" s="98"/>
      <c r="M1952" s="98" t="s">
        <v>162</v>
      </c>
      <c r="N1952" s="98" t="s">
        <v>162</v>
      </c>
      <c r="O1952" s="46">
        <v>0.38800000000000001</v>
      </c>
      <c r="P1952" s="46">
        <v>0.46400000000000002</v>
      </c>
      <c r="Q1952" s="46">
        <v>0.192</v>
      </c>
      <c r="R1952" s="46">
        <v>0.25700000000000001</v>
      </c>
      <c r="S1952" s="46">
        <v>4.1000000000000002E-2</v>
      </c>
      <c r="T1952" s="46">
        <v>7.6999999999999999E-2</v>
      </c>
      <c r="U1952" s="46">
        <v>6.4000000000000001E-2</v>
      </c>
      <c r="V1952" s="46">
        <v>0.106</v>
      </c>
      <c r="W1952" s="46">
        <v>0.16700000000000001</v>
      </c>
      <c r="X1952" s="46">
        <v>0.22900000000000001</v>
      </c>
      <c r="Y1952" s="46" t="s">
        <v>162</v>
      </c>
      <c r="Z1952" s="46" t="s">
        <v>162</v>
      </c>
      <c r="AA1952" s="46">
        <v>0.01</v>
      </c>
      <c r="AB1952" s="46">
        <v>0.03</v>
      </c>
      <c r="AC1952" s="46"/>
    </row>
    <row r="1953" spans="1:29" x14ac:dyDescent="0.25">
      <c r="A1953" s="98" t="s">
        <v>4430</v>
      </c>
      <c r="B1953" s="46" t="s">
        <v>162</v>
      </c>
      <c r="C1953" s="46">
        <v>0.18377483443708609</v>
      </c>
      <c r="D1953" s="46">
        <v>0.19205298013245034</v>
      </c>
      <c r="E1953" s="46">
        <v>0.12748344370860928</v>
      </c>
      <c r="F1953" s="46">
        <v>1.4900662251655629E-2</v>
      </c>
      <c r="G1953" s="46">
        <v>0.44867549668874174</v>
      </c>
      <c r="H1953" s="46">
        <v>9.9337748344370865E-3</v>
      </c>
      <c r="I1953" s="46">
        <v>2.3178807947019868E-2</v>
      </c>
      <c r="J1953" s="46">
        <v>1</v>
      </c>
      <c r="K1953" s="98">
        <v>604</v>
      </c>
      <c r="L1953" s="98"/>
      <c r="M1953" s="98" t="s">
        <v>162</v>
      </c>
      <c r="N1953" s="98" t="s">
        <v>162</v>
      </c>
      <c r="O1953" s="46">
        <v>0.155</v>
      </c>
      <c r="P1953" s="46">
        <v>0.217</v>
      </c>
      <c r="Q1953" s="46">
        <v>0.16300000000000001</v>
      </c>
      <c r="R1953" s="46">
        <v>0.22500000000000001</v>
      </c>
      <c r="S1953" s="46">
        <v>0.10299999999999999</v>
      </c>
      <c r="T1953" s="46">
        <v>0.156</v>
      </c>
      <c r="U1953" s="46">
        <v>8.0000000000000002E-3</v>
      </c>
      <c r="V1953" s="46">
        <v>2.8000000000000001E-2</v>
      </c>
      <c r="W1953" s="46">
        <v>0.40899999999999997</v>
      </c>
      <c r="X1953" s="46">
        <v>0.48899999999999999</v>
      </c>
      <c r="Y1953" s="46">
        <v>5.0000000000000001E-3</v>
      </c>
      <c r="Z1953" s="46">
        <v>2.1999999999999999E-2</v>
      </c>
      <c r="AA1953" s="46">
        <v>1.4E-2</v>
      </c>
      <c r="AB1953" s="46">
        <v>3.9E-2</v>
      </c>
      <c r="AC1953" s="46"/>
    </row>
    <row r="1954" spans="1:29" x14ac:dyDescent="0.25">
      <c r="A1954" s="98" t="s">
        <v>4431</v>
      </c>
      <c r="B1954" s="46" t="s">
        <v>162</v>
      </c>
      <c r="C1954" s="46">
        <v>0.43859011627906974</v>
      </c>
      <c r="D1954" s="46">
        <v>0.36264534883720928</v>
      </c>
      <c r="E1954" s="46">
        <v>7.7398255813953487E-2</v>
      </c>
      <c r="F1954" s="46">
        <v>1.4171511627906976E-2</v>
      </c>
      <c r="G1954" s="46">
        <v>8.6119186046511628E-2</v>
      </c>
      <c r="H1954" s="46">
        <v>2.9069767441860465E-3</v>
      </c>
      <c r="I1954" s="46">
        <v>1.8168604651162792E-2</v>
      </c>
      <c r="J1954" s="46">
        <v>0.99999999999999978</v>
      </c>
      <c r="K1954" s="98">
        <v>2752</v>
      </c>
      <c r="L1954" s="98"/>
      <c r="M1954" s="98" t="s">
        <v>162</v>
      </c>
      <c r="N1954" s="98" t="s">
        <v>162</v>
      </c>
      <c r="O1954" s="46">
        <v>0.42</v>
      </c>
      <c r="P1954" s="46">
        <v>0.45700000000000002</v>
      </c>
      <c r="Q1954" s="46">
        <v>0.34499999999999997</v>
      </c>
      <c r="R1954" s="46">
        <v>0.38100000000000001</v>
      </c>
      <c r="S1954" s="46">
        <v>6.8000000000000005E-2</v>
      </c>
      <c r="T1954" s="46">
        <v>8.7999999999999995E-2</v>
      </c>
      <c r="U1954" s="46">
        <v>0.01</v>
      </c>
      <c r="V1954" s="46">
        <v>1.9E-2</v>
      </c>
      <c r="W1954" s="46">
        <v>7.5999999999999998E-2</v>
      </c>
      <c r="X1954" s="46">
        <v>9.7000000000000003E-2</v>
      </c>
      <c r="Y1954" s="46">
        <v>1E-3</v>
      </c>
      <c r="Z1954" s="46">
        <v>6.0000000000000001E-3</v>
      </c>
      <c r="AA1954" s="46">
        <v>1.4E-2</v>
      </c>
      <c r="AB1954" s="46">
        <v>2.4E-2</v>
      </c>
      <c r="AC1954" s="46"/>
    </row>
    <row r="1955" spans="1:29" x14ac:dyDescent="0.25">
      <c r="A1955" s="98" t="s">
        <v>4432</v>
      </c>
      <c r="B1955" s="46" t="s">
        <v>162</v>
      </c>
      <c r="C1955" s="46">
        <v>0.539651837524178</v>
      </c>
      <c r="D1955" s="46">
        <v>0.28239845261121854</v>
      </c>
      <c r="E1955" s="46">
        <v>6.5764023210831718E-2</v>
      </c>
      <c r="F1955" s="46">
        <v>1.9342359767891683E-3</v>
      </c>
      <c r="G1955" s="46">
        <v>8.1237911025145063E-2</v>
      </c>
      <c r="H1955" s="46">
        <v>3.8684719535783366E-3</v>
      </c>
      <c r="I1955" s="46">
        <v>2.5145067698259187E-2</v>
      </c>
      <c r="J1955" s="46">
        <v>1</v>
      </c>
      <c r="K1955" s="98">
        <v>517</v>
      </c>
      <c r="L1955" s="98"/>
      <c r="M1955" s="98" t="s">
        <v>162</v>
      </c>
      <c r="N1955" s="98" t="s">
        <v>162</v>
      </c>
      <c r="O1955" s="46">
        <v>0.497</v>
      </c>
      <c r="P1955" s="46">
        <v>0.58199999999999996</v>
      </c>
      <c r="Q1955" s="46">
        <v>0.245</v>
      </c>
      <c r="R1955" s="46">
        <v>0.32300000000000001</v>
      </c>
      <c r="S1955" s="46">
        <v>4.7E-2</v>
      </c>
      <c r="T1955" s="46">
        <v>0.09</v>
      </c>
      <c r="U1955" s="46">
        <v>0</v>
      </c>
      <c r="V1955" s="46">
        <v>1.0999999999999999E-2</v>
      </c>
      <c r="W1955" s="46">
        <v>6.0999999999999999E-2</v>
      </c>
      <c r="X1955" s="46">
        <v>0.108</v>
      </c>
      <c r="Y1955" s="46">
        <v>1E-3</v>
      </c>
      <c r="Z1955" s="46">
        <v>1.4E-2</v>
      </c>
      <c r="AA1955" s="46">
        <v>1.4999999999999999E-2</v>
      </c>
      <c r="AB1955" s="46">
        <v>4.2999999999999997E-2</v>
      </c>
      <c r="AC1955" s="46"/>
    </row>
    <row r="1956" spans="1:29" x14ac:dyDescent="0.25">
      <c r="A1956" s="98" t="s">
        <v>4433</v>
      </c>
      <c r="B1956" s="46">
        <v>5.7885180702057754E-2</v>
      </c>
      <c r="C1956" s="46">
        <v>0.36507867888639117</v>
      </c>
      <c r="D1956" s="46">
        <v>0.23763617499567699</v>
      </c>
      <c r="E1956" s="46">
        <v>9.2037005014698248E-2</v>
      </c>
      <c r="F1956" s="46">
        <v>1.4265951928065018E-2</v>
      </c>
      <c r="G1956" s="46">
        <v>0.20975272349991353</v>
      </c>
      <c r="H1956" s="46">
        <v>2.7667300708974583E-3</v>
      </c>
      <c r="I1956" s="46">
        <v>2.0577554902299844E-2</v>
      </c>
      <c r="J1956" s="46">
        <v>1</v>
      </c>
      <c r="K1956" s="98">
        <v>23132</v>
      </c>
      <c r="L1956" s="98"/>
      <c r="M1956" s="98">
        <v>5.5E-2</v>
      </c>
      <c r="N1956" s="98">
        <v>6.0999999999999999E-2</v>
      </c>
      <c r="O1956" s="46">
        <v>0.35899999999999999</v>
      </c>
      <c r="P1956" s="46">
        <v>0.371</v>
      </c>
      <c r="Q1956" s="46">
        <v>0.23200000000000001</v>
      </c>
      <c r="R1956" s="46">
        <v>0.24299999999999999</v>
      </c>
      <c r="S1956" s="46">
        <v>8.7999999999999995E-2</v>
      </c>
      <c r="T1956" s="46">
        <v>9.6000000000000002E-2</v>
      </c>
      <c r="U1956" s="46">
        <v>1.2999999999999999E-2</v>
      </c>
      <c r="V1956" s="46">
        <v>1.6E-2</v>
      </c>
      <c r="W1956" s="46">
        <v>0.20499999999999999</v>
      </c>
      <c r="X1956" s="46">
        <v>0.215</v>
      </c>
      <c r="Y1956" s="46">
        <v>2E-3</v>
      </c>
      <c r="Z1956" s="46">
        <v>4.0000000000000001E-3</v>
      </c>
      <c r="AA1956" s="46">
        <v>1.9E-2</v>
      </c>
      <c r="AB1956" s="46">
        <v>2.1999999999999999E-2</v>
      </c>
      <c r="AC1956" s="46"/>
    </row>
    <row r="1957" spans="1:29" x14ac:dyDescent="0.25">
      <c r="A1957" s="98" t="s">
        <v>4434</v>
      </c>
      <c r="B1957" s="46" t="s">
        <v>162</v>
      </c>
      <c r="C1957" s="46">
        <v>0.27169274537695592</v>
      </c>
      <c r="D1957" s="46">
        <v>0.29018492176386912</v>
      </c>
      <c r="E1957" s="46">
        <v>0.17780938833570412</v>
      </c>
      <c r="F1957" s="46">
        <v>4.2674253200568994E-3</v>
      </c>
      <c r="G1957" s="46">
        <v>0.23613086770981509</v>
      </c>
      <c r="H1957" s="46">
        <v>1.4224751066856331E-3</v>
      </c>
      <c r="I1957" s="46">
        <v>1.849217638691323E-2</v>
      </c>
      <c r="J1957" s="46">
        <v>0.99999999999999989</v>
      </c>
      <c r="K1957" s="98">
        <v>703</v>
      </c>
      <c r="L1957" s="98"/>
      <c r="M1957" s="98" t="s">
        <v>162</v>
      </c>
      <c r="N1957" s="98" t="s">
        <v>162</v>
      </c>
      <c r="O1957" s="46">
        <v>0.24</v>
      </c>
      <c r="P1957" s="46">
        <v>0.30599999999999999</v>
      </c>
      <c r="Q1957" s="46">
        <v>0.25800000000000001</v>
      </c>
      <c r="R1957" s="46">
        <v>0.32500000000000001</v>
      </c>
      <c r="S1957" s="46">
        <v>0.151</v>
      </c>
      <c r="T1957" s="46">
        <v>0.20799999999999999</v>
      </c>
      <c r="U1957" s="46">
        <v>1E-3</v>
      </c>
      <c r="V1957" s="46">
        <v>1.2E-2</v>
      </c>
      <c r="W1957" s="46">
        <v>0.20599999999999999</v>
      </c>
      <c r="X1957" s="46">
        <v>0.26900000000000002</v>
      </c>
      <c r="Y1957" s="46">
        <v>0</v>
      </c>
      <c r="Z1957" s="46">
        <v>8.0000000000000002E-3</v>
      </c>
      <c r="AA1957" s="46">
        <v>1.0999999999999999E-2</v>
      </c>
      <c r="AB1957" s="46">
        <v>3.1E-2</v>
      </c>
      <c r="AC1957" s="46"/>
    </row>
    <row r="1958" spans="1:29" x14ac:dyDescent="0.25">
      <c r="A1958" s="98" t="s">
        <v>4435</v>
      </c>
      <c r="B1958" s="46" t="s">
        <v>162</v>
      </c>
      <c r="C1958" s="46">
        <v>0.30463576158940397</v>
      </c>
      <c r="D1958" s="46">
        <v>0.27814569536423839</v>
      </c>
      <c r="E1958" s="46">
        <v>0.15562913907284767</v>
      </c>
      <c r="F1958" s="46">
        <v>1.6556291390728478E-2</v>
      </c>
      <c r="G1958" s="46">
        <v>0.20529801324503311</v>
      </c>
      <c r="H1958" s="46">
        <v>3.3112582781456954E-3</v>
      </c>
      <c r="I1958" s="46">
        <v>3.6423841059602648E-2</v>
      </c>
      <c r="J1958" s="46">
        <v>1</v>
      </c>
      <c r="K1958" s="98">
        <v>302</v>
      </c>
      <c r="L1958" s="98"/>
      <c r="M1958" s="98" t="s">
        <v>162</v>
      </c>
      <c r="N1958" s="98" t="s">
        <v>162</v>
      </c>
      <c r="O1958" s="46">
        <v>0.255</v>
      </c>
      <c r="P1958" s="46">
        <v>0.35899999999999999</v>
      </c>
      <c r="Q1958" s="46">
        <v>0.23100000000000001</v>
      </c>
      <c r="R1958" s="46">
        <v>0.33100000000000002</v>
      </c>
      <c r="S1958" s="46">
        <v>0.11899999999999999</v>
      </c>
      <c r="T1958" s="46">
        <v>0.20100000000000001</v>
      </c>
      <c r="U1958" s="46">
        <v>7.0000000000000001E-3</v>
      </c>
      <c r="V1958" s="46">
        <v>3.7999999999999999E-2</v>
      </c>
      <c r="W1958" s="46">
        <v>0.16400000000000001</v>
      </c>
      <c r="X1958" s="46">
        <v>0.254</v>
      </c>
      <c r="Y1958" s="46">
        <v>1E-3</v>
      </c>
      <c r="Z1958" s="46">
        <v>1.9E-2</v>
      </c>
      <c r="AA1958" s="46">
        <v>0.02</v>
      </c>
      <c r="AB1958" s="46">
        <v>6.4000000000000001E-2</v>
      </c>
      <c r="AC1958" s="46"/>
    </row>
    <row r="1959" spans="1:29" x14ac:dyDescent="0.25">
      <c r="A1959" s="98" t="s">
        <v>4436</v>
      </c>
      <c r="B1959" s="46" t="s">
        <v>162</v>
      </c>
      <c r="C1959" s="46">
        <v>9.815950920245399E-2</v>
      </c>
      <c r="D1959" s="46">
        <v>0.20552147239263804</v>
      </c>
      <c r="E1959" s="46">
        <v>7.0552147239263799E-2</v>
      </c>
      <c r="F1959" s="46">
        <v>2.4539877300613498E-2</v>
      </c>
      <c r="G1959" s="46">
        <v>0.55214723926380371</v>
      </c>
      <c r="H1959" s="46">
        <v>1.8404907975460124E-2</v>
      </c>
      <c r="I1959" s="46">
        <v>3.0674846625766871E-2</v>
      </c>
      <c r="J1959" s="46">
        <v>1</v>
      </c>
      <c r="K1959" s="98">
        <v>326</v>
      </c>
      <c r="L1959" s="98"/>
      <c r="M1959" s="98" t="s">
        <v>162</v>
      </c>
      <c r="N1959" s="98" t="s">
        <v>162</v>
      </c>
      <c r="O1959" s="46">
        <v>7.0000000000000007E-2</v>
      </c>
      <c r="P1959" s="46">
        <v>0.13500000000000001</v>
      </c>
      <c r="Q1959" s="46">
        <v>0.16500000000000001</v>
      </c>
      <c r="R1959" s="46">
        <v>0.253</v>
      </c>
      <c r="S1959" s="46">
        <v>4.7E-2</v>
      </c>
      <c r="T1959" s="46">
        <v>0.104</v>
      </c>
      <c r="U1959" s="46">
        <v>1.2E-2</v>
      </c>
      <c r="V1959" s="46">
        <v>4.8000000000000001E-2</v>
      </c>
      <c r="W1959" s="46">
        <v>0.498</v>
      </c>
      <c r="X1959" s="46">
        <v>0.60499999999999998</v>
      </c>
      <c r="Y1959" s="46">
        <v>8.0000000000000002E-3</v>
      </c>
      <c r="Z1959" s="46">
        <v>0.04</v>
      </c>
      <c r="AA1959" s="46">
        <v>1.7000000000000001E-2</v>
      </c>
      <c r="AB1959" s="46">
        <v>5.6000000000000001E-2</v>
      </c>
      <c r="AC1959" s="46"/>
    </row>
    <row r="1960" spans="1:29" x14ac:dyDescent="0.25">
      <c r="A1960" s="98" t="s">
        <v>4437</v>
      </c>
      <c r="B1960" s="46">
        <v>4.4088176352705413E-2</v>
      </c>
      <c r="C1960" s="46">
        <v>1.002004008016032E-3</v>
      </c>
      <c r="D1960" s="46">
        <v>0.69539078156312628</v>
      </c>
      <c r="E1960" s="46">
        <v>7.5150300601202411E-2</v>
      </c>
      <c r="F1960" s="46">
        <v>2.004008016032064E-3</v>
      </c>
      <c r="G1960" s="46">
        <v>2.1042084168336674E-2</v>
      </c>
      <c r="H1960" s="46" t="s">
        <v>162</v>
      </c>
      <c r="I1960" s="46">
        <v>0.16132264529058116</v>
      </c>
      <c r="J1960" s="46">
        <v>1</v>
      </c>
      <c r="K1960" s="98">
        <v>998</v>
      </c>
      <c r="L1960" s="98"/>
      <c r="M1960" s="98">
        <v>3.3000000000000002E-2</v>
      </c>
      <c r="N1960" s="98">
        <v>5.8999999999999997E-2</v>
      </c>
      <c r="O1960" s="46">
        <v>0</v>
      </c>
      <c r="P1960" s="46">
        <v>6.0000000000000001E-3</v>
      </c>
      <c r="Q1960" s="46">
        <v>0.66600000000000004</v>
      </c>
      <c r="R1960" s="46">
        <v>0.72299999999999998</v>
      </c>
      <c r="S1960" s="46">
        <v>0.06</v>
      </c>
      <c r="T1960" s="46">
        <v>9.2999999999999999E-2</v>
      </c>
      <c r="U1960" s="46">
        <v>1E-3</v>
      </c>
      <c r="V1960" s="46">
        <v>7.0000000000000001E-3</v>
      </c>
      <c r="W1960" s="46">
        <v>1.4E-2</v>
      </c>
      <c r="X1960" s="46">
        <v>3.2000000000000001E-2</v>
      </c>
      <c r="Y1960" s="46" t="s">
        <v>162</v>
      </c>
      <c r="Z1960" s="46" t="s">
        <v>162</v>
      </c>
      <c r="AA1960" s="46">
        <v>0.14000000000000001</v>
      </c>
      <c r="AB1960" s="46">
        <v>0.185</v>
      </c>
      <c r="AC1960" s="46"/>
    </row>
    <row r="1961" spans="1:29" x14ac:dyDescent="0.25">
      <c r="A1961" s="98" t="s">
        <v>4438</v>
      </c>
      <c r="B1961" s="46">
        <v>6.1655405405405407E-2</v>
      </c>
      <c r="C1961" s="46">
        <v>0.28885135135135137</v>
      </c>
      <c r="D1961" s="46">
        <v>0.2170608108108108</v>
      </c>
      <c r="E1961" s="46">
        <v>7.2635135135135129E-2</v>
      </c>
      <c r="F1961" s="46">
        <v>2.8716216216216218E-2</v>
      </c>
      <c r="G1961" s="46">
        <v>0.30320945945945948</v>
      </c>
      <c r="H1961" s="46">
        <v>6.7567567567567571E-3</v>
      </c>
      <c r="I1961" s="46">
        <v>2.1114864864864864E-2</v>
      </c>
      <c r="J1961" s="46">
        <v>1</v>
      </c>
      <c r="K1961" s="98">
        <v>1184</v>
      </c>
      <c r="L1961" s="98"/>
      <c r="M1961" s="98">
        <v>4.9000000000000002E-2</v>
      </c>
      <c r="N1961" s="98">
        <v>7.6999999999999999E-2</v>
      </c>
      <c r="O1961" s="46">
        <v>0.26400000000000001</v>
      </c>
      <c r="P1961" s="46">
        <v>0.315</v>
      </c>
      <c r="Q1961" s="46">
        <v>0.19500000000000001</v>
      </c>
      <c r="R1961" s="46">
        <v>0.24099999999999999</v>
      </c>
      <c r="S1961" s="46">
        <v>5.8999999999999997E-2</v>
      </c>
      <c r="T1961" s="46">
        <v>8.8999999999999996E-2</v>
      </c>
      <c r="U1961" s="46">
        <v>2.1000000000000001E-2</v>
      </c>
      <c r="V1961" s="46">
        <v>0.04</v>
      </c>
      <c r="W1961" s="46">
        <v>0.27800000000000002</v>
      </c>
      <c r="X1961" s="46">
        <v>0.33</v>
      </c>
      <c r="Y1961" s="46">
        <v>3.0000000000000001E-3</v>
      </c>
      <c r="Z1961" s="46">
        <v>1.2999999999999999E-2</v>
      </c>
      <c r="AA1961" s="46">
        <v>1.4E-2</v>
      </c>
      <c r="AB1961" s="46">
        <v>3.1E-2</v>
      </c>
      <c r="AC1961" s="46"/>
    </row>
    <row r="1962" spans="1:29" x14ac:dyDescent="0.25">
      <c r="A1962" s="98" t="s">
        <v>4439</v>
      </c>
      <c r="B1962" s="46">
        <v>0.25698924731182798</v>
      </c>
      <c r="C1962" s="46">
        <v>0.4467741935483871</v>
      </c>
      <c r="D1962" s="46">
        <v>0.16881720430107527</v>
      </c>
      <c r="E1962" s="46">
        <v>2.849462365591398E-2</v>
      </c>
      <c r="F1962" s="46">
        <v>1.0752688172043011E-3</v>
      </c>
      <c r="G1962" s="46">
        <v>5.8602150537634408E-2</v>
      </c>
      <c r="H1962" s="46">
        <v>4.8387096774193551E-3</v>
      </c>
      <c r="I1962" s="46">
        <v>3.4408602150537634E-2</v>
      </c>
      <c r="J1962" s="46">
        <v>1</v>
      </c>
      <c r="K1962" s="98">
        <v>1860</v>
      </c>
      <c r="L1962" s="98"/>
      <c r="M1962" s="98">
        <v>0.23799999999999999</v>
      </c>
      <c r="N1962" s="98">
        <v>0.27700000000000002</v>
      </c>
      <c r="O1962" s="46">
        <v>0.42399999999999999</v>
      </c>
      <c r="P1962" s="46">
        <v>0.46899999999999997</v>
      </c>
      <c r="Q1962" s="46">
        <v>0.152</v>
      </c>
      <c r="R1962" s="46">
        <v>0.187</v>
      </c>
      <c r="S1962" s="46">
        <v>2.1999999999999999E-2</v>
      </c>
      <c r="T1962" s="46">
        <v>3.6999999999999998E-2</v>
      </c>
      <c r="U1962" s="46">
        <v>0</v>
      </c>
      <c r="V1962" s="46">
        <v>4.0000000000000001E-3</v>
      </c>
      <c r="W1962" s="46">
        <v>4.9000000000000002E-2</v>
      </c>
      <c r="X1962" s="46">
        <v>7.0000000000000007E-2</v>
      </c>
      <c r="Y1962" s="46">
        <v>3.0000000000000001E-3</v>
      </c>
      <c r="Z1962" s="46">
        <v>8.9999999999999993E-3</v>
      </c>
      <c r="AA1962" s="46">
        <v>2.7E-2</v>
      </c>
      <c r="AB1962" s="46">
        <v>4.3999999999999997E-2</v>
      </c>
      <c r="AC1962" s="46"/>
    </row>
    <row r="1963" spans="1:29" x14ac:dyDescent="0.25">
      <c r="A1963" s="98" t="s">
        <v>4440</v>
      </c>
      <c r="B1963" s="46" t="s">
        <v>162</v>
      </c>
      <c r="C1963" s="46">
        <v>0.19822282980177716</v>
      </c>
      <c r="D1963" s="46">
        <v>0.21531100478468901</v>
      </c>
      <c r="E1963" s="46">
        <v>0.13260423786739575</v>
      </c>
      <c r="F1963" s="46">
        <v>1.367053998632946E-2</v>
      </c>
      <c r="G1963" s="46">
        <v>0.41011619958988382</v>
      </c>
      <c r="H1963" s="46">
        <v>1.0936431989063569E-2</v>
      </c>
      <c r="I1963" s="46">
        <v>1.9138755980861243E-2</v>
      </c>
      <c r="J1963" s="46">
        <v>1</v>
      </c>
      <c r="K1963" s="98">
        <v>1463</v>
      </c>
      <c r="L1963" s="98"/>
      <c r="M1963" s="98" t="s">
        <v>162</v>
      </c>
      <c r="N1963" s="98" t="s">
        <v>162</v>
      </c>
      <c r="O1963" s="46">
        <v>0.17899999999999999</v>
      </c>
      <c r="P1963" s="46">
        <v>0.219</v>
      </c>
      <c r="Q1963" s="46">
        <v>0.19500000000000001</v>
      </c>
      <c r="R1963" s="46">
        <v>0.23699999999999999</v>
      </c>
      <c r="S1963" s="46">
        <v>0.11600000000000001</v>
      </c>
      <c r="T1963" s="46">
        <v>0.151</v>
      </c>
      <c r="U1963" s="46">
        <v>8.9999999999999993E-3</v>
      </c>
      <c r="V1963" s="46">
        <v>2.1000000000000001E-2</v>
      </c>
      <c r="W1963" s="46">
        <v>0.38500000000000001</v>
      </c>
      <c r="X1963" s="46">
        <v>0.436</v>
      </c>
      <c r="Y1963" s="46">
        <v>7.0000000000000001E-3</v>
      </c>
      <c r="Z1963" s="46">
        <v>1.7999999999999999E-2</v>
      </c>
      <c r="AA1963" s="46">
        <v>1.2999999999999999E-2</v>
      </c>
      <c r="AB1963" s="46">
        <v>2.8000000000000001E-2</v>
      </c>
      <c r="AC1963" s="46"/>
    </row>
    <row r="1964" spans="1:29" x14ac:dyDescent="0.25">
      <c r="A1964" s="98" t="s">
        <v>4441</v>
      </c>
      <c r="B1964" s="46" t="s">
        <v>162</v>
      </c>
      <c r="C1964" s="46">
        <v>0.4861111111111111</v>
      </c>
      <c r="D1964" s="46">
        <v>0.35833333333333334</v>
      </c>
      <c r="E1964" s="46">
        <v>6.3888888888888884E-2</v>
      </c>
      <c r="F1964" s="46">
        <v>2.7777777777777779E-3</v>
      </c>
      <c r="G1964" s="46">
        <v>3.888888888888889E-2</v>
      </c>
      <c r="H1964" s="46">
        <v>5.5555555555555558E-3</v>
      </c>
      <c r="I1964" s="46">
        <v>4.4444444444444446E-2</v>
      </c>
      <c r="J1964" s="46">
        <v>0.99999999999999989</v>
      </c>
      <c r="K1964" s="98">
        <v>360</v>
      </c>
      <c r="L1964" s="98"/>
      <c r="M1964" s="98" t="s">
        <v>162</v>
      </c>
      <c r="N1964" s="98" t="s">
        <v>162</v>
      </c>
      <c r="O1964" s="46">
        <v>0.435</v>
      </c>
      <c r="P1964" s="46">
        <v>0.53800000000000003</v>
      </c>
      <c r="Q1964" s="46">
        <v>0.311</v>
      </c>
      <c r="R1964" s="46">
        <v>0.40899999999999997</v>
      </c>
      <c r="S1964" s="46">
        <v>4.2999999999999997E-2</v>
      </c>
      <c r="T1964" s="46">
        <v>9.4E-2</v>
      </c>
      <c r="U1964" s="46">
        <v>0</v>
      </c>
      <c r="V1964" s="46">
        <v>1.6E-2</v>
      </c>
      <c r="W1964" s="46">
        <v>2.3E-2</v>
      </c>
      <c r="X1964" s="46">
        <v>6.4000000000000001E-2</v>
      </c>
      <c r="Y1964" s="46">
        <v>2E-3</v>
      </c>
      <c r="Z1964" s="46">
        <v>0.02</v>
      </c>
      <c r="AA1964" s="46">
        <v>2.8000000000000001E-2</v>
      </c>
      <c r="AB1964" s="46">
        <v>7.0999999999999994E-2</v>
      </c>
      <c r="AC1964" s="46"/>
    </row>
    <row r="1965" spans="1:29" x14ac:dyDescent="0.25">
      <c r="A1965" s="98" t="s">
        <v>4442</v>
      </c>
      <c r="B1965" s="46" t="s">
        <v>162</v>
      </c>
      <c r="C1965" s="46">
        <v>0.20817120622568094</v>
      </c>
      <c r="D1965" s="46">
        <v>0.32295719844357978</v>
      </c>
      <c r="E1965" s="46">
        <v>0.11284046692607004</v>
      </c>
      <c r="F1965" s="46">
        <v>1.556420233463035E-2</v>
      </c>
      <c r="G1965" s="46">
        <v>0.28599221789883267</v>
      </c>
      <c r="H1965" s="46">
        <v>3.8910505836575876E-3</v>
      </c>
      <c r="I1965" s="46">
        <v>5.0583657587548639E-2</v>
      </c>
      <c r="J1965" s="46">
        <v>1</v>
      </c>
      <c r="K1965" s="98">
        <v>514</v>
      </c>
      <c r="L1965" s="98"/>
      <c r="M1965" s="98" t="s">
        <v>162</v>
      </c>
      <c r="N1965" s="98" t="s">
        <v>162</v>
      </c>
      <c r="O1965" s="46">
        <v>0.17499999999999999</v>
      </c>
      <c r="P1965" s="46">
        <v>0.245</v>
      </c>
      <c r="Q1965" s="46">
        <v>0.28399999999999997</v>
      </c>
      <c r="R1965" s="46">
        <v>0.36499999999999999</v>
      </c>
      <c r="S1965" s="46">
        <v>8.7999999999999995E-2</v>
      </c>
      <c r="T1965" s="46">
        <v>0.14299999999999999</v>
      </c>
      <c r="U1965" s="46">
        <v>8.0000000000000002E-3</v>
      </c>
      <c r="V1965" s="46">
        <v>0.03</v>
      </c>
      <c r="W1965" s="46">
        <v>0.249</v>
      </c>
      <c r="X1965" s="46">
        <v>0.32700000000000001</v>
      </c>
      <c r="Y1965" s="46">
        <v>1E-3</v>
      </c>
      <c r="Z1965" s="46">
        <v>1.4E-2</v>
      </c>
      <c r="AA1965" s="46">
        <v>3.5000000000000003E-2</v>
      </c>
      <c r="AB1965" s="46">
        <v>7.2999999999999995E-2</v>
      </c>
      <c r="AC1965" s="46"/>
    </row>
    <row r="1966" spans="1:29" x14ac:dyDescent="0.25">
      <c r="A1966" s="98" t="s">
        <v>4443</v>
      </c>
      <c r="B1966" s="46" t="s">
        <v>162</v>
      </c>
      <c r="C1966" s="46">
        <v>0.44796380090497739</v>
      </c>
      <c r="D1966" s="46">
        <v>0.20361990950226244</v>
      </c>
      <c r="E1966" s="46">
        <v>6.7873303167420809E-2</v>
      </c>
      <c r="F1966" s="46">
        <v>4.9773755656108594E-2</v>
      </c>
      <c r="G1966" s="46">
        <v>0.21719457013574661</v>
      </c>
      <c r="H1966" s="46" t="s">
        <v>162</v>
      </c>
      <c r="I1966" s="46">
        <v>1.3574660633484163E-2</v>
      </c>
      <c r="J1966" s="46">
        <v>1</v>
      </c>
      <c r="K1966" s="98">
        <v>221</v>
      </c>
      <c r="L1966" s="98"/>
      <c r="M1966" s="98" t="s">
        <v>162</v>
      </c>
      <c r="N1966" s="98" t="s">
        <v>162</v>
      </c>
      <c r="O1966" s="46">
        <v>0.38400000000000001</v>
      </c>
      <c r="P1966" s="46">
        <v>0.51400000000000001</v>
      </c>
      <c r="Q1966" s="46">
        <v>0.156</v>
      </c>
      <c r="R1966" s="46">
        <v>0.26200000000000001</v>
      </c>
      <c r="S1966" s="46">
        <v>4.2000000000000003E-2</v>
      </c>
      <c r="T1966" s="46">
        <v>0.109</v>
      </c>
      <c r="U1966" s="46">
        <v>2.8000000000000001E-2</v>
      </c>
      <c r="V1966" s="46">
        <v>8.6999999999999994E-2</v>
      </c>
      <c r="W1966" s="46">
        <v>0.16800000000000001</v>
      </c>
      <c r="X1966" s="46">
        <v>0.27600000000000002</v>
      </c>
      <c r="Y1966" s="46" t="s">
        <v>162</v>
      </c>
      <c r="Z1966" s="46" t="s">
        <v>162</v>
      </c>
      <c r="AA1966" s="46">
        <v>5.0000000000000001E-3</v>
      </c>
      <c r="AB1966" s="46">
        <v>3.9E-2</v>
      </c>
      <c r="AC1966" s="46"/>
    </row>
    <row r="1967" spans="1:29" x14ac:dyDescent="0.25">
      <c r="A1967" s="98" t="s">
        <v>4444</v>
      </c>
      <c r="B1967" s="46" t="s">
        <v>162</v>
      </c>
      <c r="C1967" s="46">
        <v>0.17647058823529413</v>
      </c>
      <c r="D1967" s="46">
        <v>0.19934640522875818</v>
      </c>
      <c r="E1967" s="46">
        <v>0.12418300653594772</v>
      </c>
      <c r="F1967" s="46">
        <v>2.2875816993464051E-2</v>
      </c>
      <c r="G1967" s="46">
        <v>0.42810457516339867</v>
      </c>
      <c r="H1967" s="46">
        <v>1.3071895424836602E-2</v>
      </c>
      <c r="I1967" s="46">
        <v>3.5947712418300651E-2</v>
      </c>
      <c r="J1967" s="46">
        <v>0.99999999999999989</v>
      </c>
      <c r="K1967" s="98">
        <v>306</v>
      </c>
      <c r="L1967" s="98"/>
      <c r="M1967" s="98" t="s">
        <v>162</v>
      </c>
      <c r="N1967" s="98" t="s">
        <v>162</v>
      </c>
      <c r="O1967" s="46">
        <v>0.13800000000000001</v>
      </c>
      <c r="P1967" s="46">
        <v>0.223</v>
      </c>
      <c r="Q1967" s="46">
        <v>0.158</v>
      </c>
      <c r="R1967" s="46">
        <v>0.248</v>
      </c>
      <c r="S1967" s="46">
        <v>9.1999999999999998E-2</v>
      </c>
      <c r="T1967" s="46">
        <v>0.16600000000000001</v>
      </c>
      <c r="U1967" s="46">
        <v>1.0999999999999999E-2</v>
      </c>
      <c r="V1967" s="46">
        <v>4.5999999999999999E-2</v>
      </c>
      <c r="W1967" s="46">
        <v>0.374</v>
      </c>
      <c r="X1967" s="46">
        <v>0.48399999999999999</v>
      </c>
      <c r="Y1967" s="46">
        <v>5.0000000000000001E-3</v>
      </c>
      <c r="Z1967" s="46">
        <v>3.3000000000000002E-2</v>
      </c>
      <c r="AA1967" s="46">
        <v>0.02</v>
      </c>
      <c r="AB1967" s="46">
        <v>6.3E-2</v>
      </c>
      <c r="AC1967" s="46"/>
    </row>
    <row r="1968" spans="1:29" x14ac:dyDescent="0.25">
      <c r="A1968" s="98" t="s">
        <v>4445</v>
      </c>
      <c r="B1968" s="46" t="s">
        <v>162</v>
      </c>
      <c r="C1968" s="46">
        <v>0.352112676056338</v>
      </c>
      <c r="D1968" s="46">
        <v>0.39436619718309857</v>
      </c>
      <c r="E1968" s="46">
        <v>0.10915492957746478</v>
      </c>
      <c r="F1968" s="46">
        <v>4.2253521126760559E-3</v>
      </c>
      <c r="G1968" s="46">
        <v>0.10563380281690141</v>
      </c>
      <c r="H1968" s="46">
        <v>2.8169014084507044E-3</v>
      </c>
      <c r="I1968" s="46">
        <v>3.1690140845070422E-2</v>
      </c>
      <c r="J1968" s="46">
        <v>0.99999999999999978</v>
      </c>
      <c r="K1968" s="98">
        <v>1420</v>
      </c>
      <c r="L1968" s="98"/>
      <c r="M1968" s="98" t="s">
        <v>162</v>
      </c>
      <c r="N1968" s="98" t="s">
        <v>162</v>
      </c>
      <c r="O1968" s="46">
        <v>0.32800000000000001</v>
      </c>
      <c r="P1968" s="46">
        <v>0.377</v>
      </c>
      <c r="Q1968" s="46">
        <v>0.36899999999999999</v>
      </c>
      <c r="R1968" s="46">
        <v>0.42</v>
      </c>
      <c r="S1968" s="46">
        <v>9.4E-2</v>
      </c>
      <c r="T1968" s="46">
        <v>0.126</v>
      </c>
      <c r="U1968" s="46">
        <v>2E-3</v>
      </c>
      <c r="V1968" s="46">
        <v>8.9999999999999993E-3</v>
      </c>
      <c r="W1968" s="46">
        <v>9.0999999999999998E-2</v>
      </c>
      <c r="X1968" s="46">
        <v>0.123</v>
      </c>
      <c r="Y1968" s="46">
        <v>1E-3</v>
      </c>
      <c r="Z1968" s="46">
        <v>7.0000000000000001E-3</v>
      </c>
      <c r="AA1968" s="46">
        <v>2.4E-2</v>
      </c>
      <c r="AB1968" s="46">
        <v>4.2000000000000003E-2</v>
      </c>
      <c r="AC1968" s="46"/>
    </row>
    <row r="1969" spans="1:29" x14ac:dyDescent="0.25">
      <c r="A1969" s="98" t="s">
        <v>4446</v>
      </c>
      <c r="B1969" s="46" t="s">
        <v>162</v>
      </c>
      <c r="C1969" s="46">
        <v>0.50143266475644699</v>
      </c>
      <c r="D1969" s="46">
        <v>0.27793696275071633</v>
      </c>
      <c r="E1969" s="46">
        <v>7.7363896848137534E-2</v>
      </c>
      <c r="F1969" s="46">
        <v>2.8653295128939827E-3</v>
      </c>
      <c r="G1969" s="46">
        <v>9.1690544412607447E-2</v>
      </c>
      <c r="H1969" s="46" t="s">
        <v>162</v>
      </c>
      <c r="I1969" s="46">
        <v>4.8710601719197708E-2</v>
      </c>
      <c r="J1969" s="46">
        <v>1</v>
      </c>
      <c r="K1969" s="98">
        <v>349</v>
      </c>
      <c r="L1969" s="98"/>
      <c r="M1969" s="98" t="s">
        <v>162</v>
      </c>
      <c r="N1969" s="98" t="s">
        <v>162</v>
      </c>
      <c r="O1969" s="46">
        <v>0.44900000000000001</v>
      </c>
      <c r="P1969" s="46">
        <v>0.55400000000000005</v>
      </c>
      <c r="Q1969" s="46">
        <v>0.23400000000000001</v>
      </c>
      <c r="R1969" s="46">
        <v>0.32700000000000001</v>
      </c>
      <c r="S1969" s="46">
        <v>5.3999999999999999E-2</v>
      </c>
      <c r="T1969" s="46">
        <v>0.11</v>
      </c>
      <c r="U1969" s="46">
        <v>1E-3</v>
      </c>
      <c r="V1969" s="46">
        <v>1.6E-2</v>
      </c>
      <c r="W1969" s="46">
        <v>6.6000000000000003E-2</v>
      </c>
      <c r="X1969" s="46">
        <v>0.127</v>
      </c>
      <c r="Y1969" s="46" t="s">
        <v>162</v>
      </c>
      <c r="Z1969" s="46" t="s">
        <v>162</v>
      </c>
      <c r="AA1969" s="46">
        <v>3.1E-2</v>
      </c>
      <c r="AB1969" s="46">
        <v>7.6999999999999999E-2</v>
      </c>
      <c r="AC1969" s="46"/>
    </row>
    <row r="1970" spans="1:29" x14ac:dyDescent="0.25">
      <c r="A1970" s="98" t="s">
        <v>4447</v>
      </c>
      <c r="B1970" s="46">
        <v>4.9184616726257957E-2</v>
      </c>
      <c r="C1970" s="46">
        <v>0.29336356501264499</v>
      </c>
      <c r="D1970" s="46">
        <v>0.26388767768378824</v>
      </c>
      <c r="E1970" s="46">
        <v>0.10717711694427487</v>
      </c>
      <c r="F1970" s="46">
        <v>1.5348391035144328E-2</v>
      </c>
      <c r="G1970" s="46">
        <v>0.23292927531176419</v>
      </c>
      <c r="H1970" s="46">
        <v>5.8428534054242613E-3</v>
      </c>
      <c r="I1970" s="46">
        <v>3.2266503880701139E-2</v>
      </c>
      <c r="J1970" s="46">
        <v>1</v>
      </c>
      <c r="K1970" s="98">
        <v>11467</v>
      </c>
      <c r="L1970" s="98"/>
      <c r="M1970" s="98">
        <v>4.4999999999999998E-2</v>
      </c>
      <c r="N1970" s="98">
        <v>5.2999999999999999E-2</v>
      </c>
      <c r="O1970" s="46">
        <v>0.28499999999999998</v>
      </c>
      <c r="P1970" s="46">
        <v>0.30199999999999999</v>
      </c>
      <c r="Q1970" s="46">
        <v>0.25600000000000001</v>
      </c>
      <c r="R1970" s="46">
        <v>0.27200000000000002</v>
      </c>
      <c r="S1970" s="46">
        <v>0.10199999999999999</v>
      </c>
      <c r="T1970" s="46">
        <v>0.113</v>
      </c>
      <c r="U1970" s="46">
        <v>1.2999999999999999E-2</v>
      </c>
      <c r="V1970" s="46">
        <v>1.7999999999999999E-2</v>
      </c>
      <c r="W1970" s="46">
        <v>0.22500000000000001</v>
      </c>
      <c r="X1970" s="46">
        <v>0.24099999999999999</v>
      </c>
      <c r="Y1970" s="46">
        <v>5.0000000000000001E-3</v>
      </c>
      <c r="Z1970" s="46">
        <v>7.0000000000000001E-3</v>
      </c>
      <c r="AA1970" s="46">
        <v>2.9000000000000001E-2</v>
      </c>
      <c r="AB1970" s="46">
        <v>3.5999999999999997E-2</v>
      </c>
      <c r="AC1970" s="46"/>
    </row>
    <row r="1971" spans="1:29" x14ac:dyDescent="0.25">
      <c r="A1971" s="98" t="s">
        <v>4448</v>
      </c>
      <c r="B1971" s="46" t="s">
        <v>162</v>
      </c>
      <c r="C1971" s="46">
        <v>0.2043343653250774</v>
      </c>
      <c r="D1971" s="46">
        <v>0.30650154798761609</v>
      </c>
      <c r="E1971" s="46">
        <v>0.26315789473684209</v>
      </c>
      <c r="F1971" s="46">
        <v>1.5479876160990712E-2</v>
      </c>
      <c r="G1971" s="46">
        <v>0.18575851393188855</v>
      </c>
      <c r="H1971" s="46">
        <v>3.0959752321981426E-3</v>
      </c>
      <c r="I1971" s="46">
        <v>2.1671826625386997E-2</v>
      </c>
      <c r="J1971" s="46">
        <v>1</v>
      </c>
      <c r="K1971" s="98">
        <v>323</v>
      </c>
      <c r="L1971" s="98"/>
      <c r="M1971" s="98" t="s">
        <v>162</v>
      </c>
      <c r="N1971" s="98" t="s">
        <v>162</v>
      </c>
      <c r="O1971" s="46">
        <v>0.16400000000000001</v>
      </c>
      <c r="P1971" s="46">
        <v>0.252</v>
      </c>
      <c r="Q1971" s="46">
        <v>0.25900000000000001</v>
      </c>
      <c r="R1971" s="46">
        <v>0.35899999999999999</v>
      </c>
      <c r="S1971" s="46">
        <v>0.218</v>
      </c>
      <c r="T1971" s="46">
        <v>0.314</v>
      </c>
      <c r="U1971" s="46">
        <v>7.0000000000000001E-3</v>
      </c>
      <c r="V1971" s="46">
        <v>3.5999999999999997E-2</v>
      </c>
      <c r="W1971" s="46">
        <v>0.14699999999999999</v>
      </c>
      <c r="X1971" s="46">
        <v>0.23200000000000001</v>
      </c>
      <c r="Y1971" s="46">
        <v>1E-3</v>
      </c>
      <c r="Z1971" s="46">
        <v>1.7000000000000001E-2</v>
      </c>
      <c r="AA1971" s="46">
        <v>1.0999999999999999E-2</v>
      </c>
      <c r="AB1971" s="46">
        <v>4.3999999999999997E-2</v>
      </c>
      <c r="AC1971" s="46"/>
    </row>
    <row r="1972" spans="1:29" x14ac:dyDescent="0.25">
      <c r="A1972" s="98" t="s">
        <v>4449</v>
      </c>
      <c r="B1972" s="46" t="s">
        <v>162</v>
      </c>
      <c r="C1972" s="46">
        <v>0.36247723132969034</v>
      </c>
      <c r="D1972" s="46">
        <v>0.29690346083788705</v>
      </c>
      <c r="E1972" s="46">
        <v>8.3788706739526417E-2</v>
      </c>
      <c r="F1972" s="46">
        <v>1.2750455373406194E-2</v>
      </c>
      <c r="G1972" s="46">
        <v>0.2058287795992714</v>
      </c>
      <c r="H1972" s="46">
        <v>1.8214936247723133E-3</v>
      </c>
      <c r="I1972" s="46">
        <v>3.6429872495446269E-2</v>
      </c>
      <c r="J1972" s="46">
        <v>1</v>
      </c>
      <c r="K1972" s="98">
        <v>549</v>
      </c>
      <c r="L1972" s="98"/>
      <c r="M1972" s="98" t="s">
        <v>162</v>
      </c>
      <c r="N1972" s="98" t="s">
        <v>162</v>
      </c>
      <c r="O1972" s="46">
        <v>0.32300000000000001</v>
      </c>
      <c r="P1972" s="46">
        <v>0.40400000000000003</v>
      </c>
      <c r="Q1972" s="46">
        <v>0.26</v>
      </c>
      <c r="R1972" s="46">
        <v>0.33600000000000002</v>
      </c>
      <c r="S1972" s="46">
        <v>6.3E-2</v>
      </c>
      <c r="T1972" s="46">
        <v>0.11</v>
      </c>
      <c r="U1972" s="46">
        <v>6.0000000000000001E-3</v>
      </c>
      <c r="V1972" s="46">
        <v>2.5999999999999999E-2</v>
      </c>
      <c r="W1972" s="46">
        <v>0.17399999999999999</v>
      </c>
      <c r="X1972" s="46">
        <v>0.24199999999999999</v>
      </c>
      <c r="Y1972" s="46">
        <v>0</v>
      </c>
      <c r="Z1972" s="46">
        <v>0.01</v>
      </c>
      <c r="AA1972" s="46">
        <v>2.4E-2</v>
      </c>
      <c r="AB1972" s="46">
        <v>5.6000000000000001E-2</v>
      </c>
      <c r="AC1972" s="46"/>
    </row>
    <row r="1973" spans="1:29" x14ac:dyDescent="0.25">
      <c r="A1973" s="98" t="s">
        <v>4450</v>
      </c>
      <c r="B1973" s="46" t="s">
        <v>162</v>
      </c>
      <c r="C1973" s="46">
        <v>8.0500894454382826E-2</v>
      </c>
      <c r="D1973" s="46">
        <v>0.20214669051878353</v>
      </c>
      <c r="E1973" s="46">
        <v>8.5867620751341675E-2</v>
      </c>
      <c r="F1973" s="46">
        <v>8.9445438282647581E-3</v>
      </c>
      <c r="G1973" s="46">
        <v>0.56171735241502685</v>
      </c>
      <c r="H1973" s="46">
        <v>2.8622540250447227E-2</v>
      </c>
      <c r="I1973" s="46">
        <v>3.2200357781753133E-2</v>
      </c>
      <c r="J1973" s="46">
        <v>1</v>
      </c>
      <c r="K1973" s="98">
        <v>559</v>
      </c>
      <c r="L1973" s="98"/>
      <c r="M1973" s="98" t="s">
        <v>162</v>
      </c>
      <c r="N1973" s="98" t="s">
        <v>162</v>
      </c>
      <c r="O1973" s="46">
        <v>6.0999999999999999E-2</v>
      </c>
      <c r="P1973" s="46">
        <v>0.106</v>
      </c>
      <c r="Q1973" s="46">
        <v>0.17100000000000001</v>
      </c>
      <c r="R1973" s="46">
        <v>0.23699999999999999</v>
      </c>
      <c r="S1973" s="46">
        <v>6.5000000000000002E-2</v>
      </c>
      <c r="T1973" s="46">
        <v>0.112</v>
      </c>
      <c r="U1973" s="46">
        <v>4.0000000000000001E-3</v>
      </c>
      <c r="V1973" s="46">
        <v>2.1000000000000001E-2</v>
      </c>
      <c r="W1973" s="46">
        <v>0.52</v>
      </c>
      <c r="X1973" s="46">
        <v>0.60199999999999998</v>
      </c>
      <c r="Y1973" s="46">
        <v>1.7999999999999999E-2</v>
      </c>
      <c r="Z1973" s="46">
        <v>4.5999999999999999E-2</v>
      </c>
      <c r="AA1973" s="46">
        <v>0.02</v>
      </c>
      <c r="AB1973" s="46">
        <v>0.05</v>
      </c>
      <c r="AC1973" s="46"/>
    </row>
    <row r="1974" spans="1:29" x14ac:dyDescent="0.25">
      <c r="A1974" s="98" t="s">
        <v>4451</v>
      </c>
      <c r="B1974" s="46">
        <v>6.899109792284866E-2</v>
      </c>
      <c r="C1974" s="46">
        <v>2.225519287833828E-3</v>
      </c>
      <c r="D1974" s="46">
        <v>0.69881305637982194</v>
      </c>
      <c r="E1974" s="46">
        <v>0.12314540059347182</v>
      </c>
      <c r="F1974" s="46">
        <v>5.637982195845697E-2</v>
      </c>
      <c r="G1974" s="46">
        <v>1.5578635014836795E-2</v>
      </c>
      <c r="H1974" s="46" t="s">
        <v>162</v>
      </c>
      <c r="I1974" s="46">
        <v>3.4866468842729974E-2</v>
      </c>
      <c r="J1974" s="46">
        <v>0.99999999999999989</v>
      </c>
      <c r="K1974" s="98">
        <v>1348</v>
      </c>
      <c r="L1974" s="98"/>
      <c r="M1974" s="98">
        <v>5.7000000000000002E-2</v>
      </c>
      <c r="N1974" s="98">
        <v>8.4000000000000005E-2</v>
      </c>
      <c r="O1974" s="46">
        <v>1E-3</v>
      </c>
      <c r="P1974" s="46">
        <v>7.0000000000000001E-3</v>
      </c>
      <c r="Q1974" s="46">
        <v>0.67400000000000004</v>
      </c>
      <c r="R1974" s="46">
        <v>0.72299999999999998</v>
      </c>
      <c r="S1974" s="46">
        <v>0.107</v>
      </c>
      <c r="T1974" s="46">
        <v>0.14199999999999999</v>
      </c>
      <c r="U1974" s="46">
        <v>4.4999999999999998E-2</v>
      </c>
      <c r="V1974" s="46">
        <v>7.0000000000000007E-2</v>
      </c>
      <c r="W1974" s="46">
        <v>0.01</v>
      </c>
      <c r="X1974" s="46">
        <v>2.4E-2</v>
      </c>
      <c r="Y1974" s="46" t="s">
        <v>162</v>
      </c>
      <c r="Z1974" s="46" t="s">
        <v>162</v>
      </c>
      <c r="AA1974" s="46">
        <v>2.5999999999999999E-2</v>
      </c>
      <c r="AB1974" s="46">
        <v>4.5999999999999999E-2</v>
      </c>
      <c r="AC1974" s="46"/>
    </row>
    <row r="1975" spans="1:29" x14ac:dyDescent="0.25">
      <c r="A1975" s="98" t="s">
        <v>4452</v>
      </c>
      <c r="B1975" s="46">
        <v>7.3373327180433781E-2</v>
      </c>
      <c r="C1975" s="46">
        <v>0.2602676511305953</v>
      </c>
      <c r="D1975" s="46">
        <v>0.24550069220119983</v>
      </c>
      <c r="E1975" s="46">
        <v>8.1218274111675121E-2</v>
      </c>
      <c r="F1975" s="46">
        <v>2.9533917858790955E-2</v>
      </c>
      <c r="G1975" s="46">
        <v>0.27780341485925242</v>
      </c>
      <c r="H1975" s="46">
        <v>5.5376095985233045E-3</v>
      </c>
      <c r="I1975" s="46">
        <v>2.6765113059529302E-2</v>
      </c>
      <c r="J1975" s="46">
        <v>1</v>
      </c>
      <c r="K1975" s="98">
        <v>2167</v>
      </c>
      <c r="L1975" s="98"/>
      <c r="M1975" s="98">
        <v>6.3E-2</v>
      </c>
      <c r="N1975" s="98">
        <v>8.5000000000000006E-2</v>
      </c>
      <c r="O1975" s="46">
        <v>0.24199999999999999</v>
      </c>
      <c r="P1975" s="46">
        <v>0.27900000000000003</v>
      </c>
      <c r="Q1975" s="46">
        <v>0.22800000000000001</v>
      </c>
      <c r="R1975" s="46">
        <v>0.26400000000000001</v>
      </c>
      <c r="S1975" s="46">
        <v>7.0000000000000007E-2</v>
      </c>
      <c r="T1975" s="46">
        <v>9.2999999999999999E-2</v>
      </c>
      <c r="U1975" s="46">
        <v>2.3E-2</v>
      </c>
      <c r="V1975" s="46">
        <v>3.7999999999999999E-2</v>
      </c>
      <c r="W1975" s="46">
        <v>0.25900000000000001</v>
      </c>
      <c r="X1975" s="46">
        <v>0.29699999999999999</v>
      </c>
      <c r="Y1975" s="46">
        <v>3.0000000000000001E-3</v>
      </c>
      <c r="Z1975" s="46">
        <v>0.01</v>
      </c>
      <c r="AA1975" s="46">
        <v>2.1000000000000001E-2</v>
      </c>
      <c r="AB1975" s="46">
        <v>3.4000000000000002E-2</v>
      </c>
      <c r="AC1975" s="46"/>
    </row>
    <row r="1976" spans="1:29" x14ac:dyDescent="0.25">
      <c r="A1976" s="98" t="s">
        <v>4453</v>
      </c>
      <c r="B1976" s="46">
        <v>0.26852976913730253</v>
      </c>
      <c r="C1976" s="46">
        <v>0.49088699878493319</v>
      </c>
      <c r="D1976" s="46">
        <v>0.11603888213851762</v>
      </c>
      <c r="E1976" s="46">
        <v>3.7667071688942892E-2</v>
      </c>
      <c r="F1976" s="46">
        <v>1.5188335358444715E-3</v>
      </c>
      <c r="G1976" s="46">
        <v>4.2831105710814096E-2</v>
      </c>
      <c r="H1976" s="46">
        <v>3.0376670716889429E-3</v>
      </c>
      <c r="I1976" s="46">
        <v>3.9489671931956259E-2</v>
      </c>
      <c r="J1976" s="46">
        <v>1</v>
      </c>
      <c r="K1976" s="98">
        <v>3292</v>
      </c>
      <c r="L1976" s="98"/>
      <c r="M1976" s="98">
        <v>0.254</v>
      </c>
      <c r="N1976" s="98">
        <v>0.28399999999999997</v>
      </c>
      <c r="O1976" s="46">
        <v>0.47399999999999998</v>
      </c>
      <c r="P1976" s="46">
        <v>0.50800000000000001</v>
      </c>
      <c r="Q1976" s="46">
        <v>0.106</v>
      </c>
      <c r="R1976" s="46">
        <v>0.127</v>
      </c>
      <c r="S1976" s="46">
        <v>3.2000000000000001E-2</v>
      </c>
      <c r="T1976" s="46">
        <v>4.4999999999999998E-2</v>
      </c>
      <c r="U1976" s="46">
        <v>1E-3</v>
      </c>
      <c r="V1976" s="46">
        <v>4.0000000000000001E-3</v>
      </c>
      <c r="W1976" s="46">
        <v>3.5999999999999997E-2</v>
      </c>
      <c r="X1976" s="46">
        <v>0.05</v>
      </c>
      <c r="Y1976" s="46">
        <v>2E-3</v>
      </c>
      <c r="Z1976" s="46">
        <v>6.0000000000000001E-3</v>
      </c>
      <c r="AA1976" s="46">
        <v>3.3000000000000002E-2</v>
      </c>
      <c r="AB1976" s="46">
        <v>4.7E-2</v>
      </c>
      <c r="AC1976" s="46"/>
    </row>
    <row r="1977" spans="1:29" x14ac:dyDescent="0.25">
      <c r="A1977" s="98" t="s">
        <v>4454</v>
      </c>
      <c r="B1977" s="46" t="s">
        <v>162</v>
      </c>
      <c r="C1977" s="46">
        <v>0.19346627068307171</v>
      </c>
      <c r="D1977" s="46">
        <v>0.20789138735680951</v>
      </c>
      <c r="E1977" s="46">
        <v>0.15485787017394995</v>
      </c>
      <c r="F1977" s="46">
        <v>1.4425116673737802E-2</v>
      </c>
      <c r="G1977" s="46">
        <v>0.39456936784047519</v>
      </c>
      <c r="H1977" s="46">
        <v>7.2125583368689008E-3</v>
      </c>
      <c r="I1977" s="46">
        <v>2.7577428935086974E-2</v>
      </c>
      <c r="J1977" s="46">
        <v>0.99999999999999989</v>
      </c>
      <c r="K1977" s="98">
        <v>2357</v>
      </c>
      <c r="L1977" s="98"/>
      <c r="M1977" s="98" t="s">
        <v>162</v>
      </c>
      <c r="N1977" s="98" t="s">
        <v>162</v>
      </c>
      <c r="O1977" s="46">
        <v>0.17799999999999999</v>
      </c>
      <c r="P1977" s="46">
        <v>0.21</v>
      </c>
      <c r="Q1977" s="46">
        <v>0.192</v>
      </c>
      <c r="R1977" s="46">
        <v>0.22500000000000001</v>
      </c>
      <c r="S1977" s="46">
        <v>0.14099999999999999</v>
      </c>
      <c r="T1977" s="46">
        <v>0.17</v>
      </c>
      <c r="U1977" s="46">
        <v>0.01</v>
      </c>
      <c r="V1977" s="46">
        <v>0.02</v>
      </c>
      <c r="W1977" s="46">
        <v>0.375</v>
      </c>
      <c r="X1977" s="46">
        <v>0.41399999999999998</v>
      </c>
      <c r="Y1977" s="46">
        <v>5.0000000000000001E-3</v>
      </c>
      <c r="Z1977" s="46">
        <v>1.2E-2</v>
      </c>
      <c r="AA1977" s="46">
        <v>2.1999999999999999E-2</v>
      </c>
      <c r="AB1977" s="46">
        <v>3.5000000000000003E-2</v>
      </c>
      <c r="AC1977" s="46"/>
    </row>
    <row r="1978" spans="1:29" x14ac:dyDescent="0.25">
      <c r="A1978" s="98" t="s">
        <v>4455</v>
      </c>
      <c r="B1978" s="46" t="s">
        <v>162</v>
      </c>
      <c r="C1978" s="46">
        <v>0.45658682634730541</v>
      </c>
      <c r="D1978" s="46">
        <v>0.36077844311377244</v>
      </c>
      <c r="E1978" s="46">
        <v>5.3892215568862277E-2</v>
      </c>
      <c r="F1978" s="46">
        <v>5.9880239520958087E-3</v>
      </c>
      <c r="G1978" s="46">
        <v>4.0419161676646706E-2</v>
      </c>
      <c r="H1978" s="46">
        <v>2.9940119760479044E-3</v>
      </c>
      <c r="I1978" s="46">
        <v>7.9341317365269462E-2</v>
      </c>
      <c r="J1978" s="46">
        <v>1</v>
      </c>
      <c r="K1978" s="98">
        <v>668</v>
      </c>
      <c r="L1978" s="98"/>
      <c r="M1978" s="98" t="s">
        <v>162</v>
      </c>
      <c r="N1978" s="98" t="s">
        <v>162</v>
      </c>
      <c r="O1978" s="46">
        <v>0.41899999999999998</v>
      </c>
      <c r="P1978" s="46">
        <v>0.495</v>
      </c>
      <c r="Q1978" s="46">
        <v>0.32500000000000001</v>
      </c>
      <c r="R1978" s="46">
        <v>0.39800000000000002</v>
      </c>
      <c r="S1978" s="46">
        <v>3.9E-2</v>
      </c>
      <c r="T1978" s="46">
        <v>7.3999999999999996E-2</v>
      </c>
      <c r="U1978" s="46">
        <v>2E-3</v>
      </c>
      <c r="V1978" s="46">
        <v>1.4999999999999999E-2</v>
      </c>
      <c r="W1978" s="46">
        <v>2.8000000000000001E-2</v>
      </c>
      <c r="X1978" s="46">
        <v>5.8000000000000003E-2</v>
      </c>
      <c r="Y1978" s="46">
        <v>1E-3</v>
      </c>
      <c r="Z1978" s="46">
        <v>1.0999999999999999E-2</v>
      </c>
      <c r="AA1978" s="46">
        <v>6.0999999999999999E-2</v>
      </c>
      <c r="AB1978" s="46">
        <v>0.10199999999999999</v>
      </c>
      <c r="AC1978" s="46"/>
    </row>
    <row r="1979" spans="1:29" x14ac:dyDescent="0.25">
      <c r="A1979" s="98" t="s">
        <v>4456</v>
      </c>
      <c r="B1979" s="46" t="s">
        <v>162</v>
      </c>
      <c r="C1979" s="46">
        <v>0.19474313022700118</v>
      </c>
      <c r="D1979" s="46">
        <v>0.32019115890083633</v>
      </c>
      <c r="E1979" s="46">
        <v>0.13142174432497014</v>
      </c>
      <c r="F1979" s="46">
        <v>1.5531660692951015E-2</v>
      </c>
      <c r="G1979" s="46">
        <v>0.27956989247311825</v>
      </c>
      <c r="H1979" s="46">
        <v>3.5842293906810036E-3</v>
      </c>
      <c r="I1979" s="46">
        <v>5.4958183990442055E-2</v>
      </c>
      <c r="J1979" s="46">
        <v>0.99999999999999989</v>
      </c>
      <c r="K1979" s="98">
        <v>837</v>
      </c>
      <c r="L1979" s="98"/>
      <c r="M1979" s="98" t="s">
        <v>162</v>
      </c>
      <c r="N1979" s="98" t="s">
        <v>162</v>
      </c>
      <c r="O1979" s="46">
        <v>0.16900000000000001</v>
      </c>
      <c r="P1979" s="46">
        <v>0.223</v>
      </c>
      <c r="Q1979" s="46">
        <v>0.28899999999999998</v>
      </c>
      <c r="R1979" s="46">
        <v>0.35299999999999998</v>
      </c>
      <c r="S1979" s="46">
        <v>0.11</v>
      </c>
      <c r="T1979" s="46">
        <v>0.156</v>
      </c>
      <c r="U1979" s="46">
        <v>8.9999999999999993E-3</v>
      </c>
      <c r="V1979" s="46">
        <v>2.5999999999999999E-2</v>
      </c>
      <c r="W1979" s="46">
        <v>0.25</v>
      </c>
      <c r="X1979" s="46">
        <v>0.311</v>
      </c>
      <c r="Y1979" s="46">
        <v>1E-3</v>
      </c>
      <c r="Z1979" s="46">
        <v>0.01</v>
      </c>
      <c r="AA1979" s="46">
        <v>4.1000000000000002E-2</v>
      </c>
      <c r="AB1979" s="46">
        <v>7.2999999999999995E-2</v>
      </c>
      <c r="AC1979" s="46"/>
    </row>
    <row r="1980" spans="1:29" x14ac:dyDescent="0.25">
      <c r="A1980" s="98" t="s">
        <v>4457</v>
      </c>
      <c r="B1980" s="46" t="s">
        <v>162</v>
      </c>
      <c r="C1980" s="46">
        <v>0.32346241457858771</v>
      </c>
      <c r="D1980" s="46">
        <v>0.22323462414578588</v>
      </c>
      <c r="E1980" s="46">
        <v>8.656036446469248E-2</v>
      </c>
      <c r="F1980" s="46">
        <v>5.9225512528473807E-2</v>
      </c>
      <c r="G1980" s="46">
        <v>0.26879271070615035</v>
      </c>
      <c r="H1980" s="46">
        <v>4.5558086560364463E-3</v>
      </c>
      <c r="I1980" s="46">
        <v>3.4168564920273349E-2</v>
      </c>
      <c r="J1980" s="46">
        <v>1.0000000000000002</v>
      </c>
      <c r="K1980" s="98">
        <v>439</v>
      </c>
      <c r="L1980" s="98"/>
      <c r="M1980" s="98" t="s">
        <v>162</v>
      </c>
      <c r="N1980" s="98" t="s">
        <v>162</v>
      </c>
      <c r="O1980" s="46">
        <v>0.28100000000000003</v>
      </c>
      <c r="P1980" s="46">
        <v>0.36899999999999999</v>
      </c>
      <c r="Q1980" s="46">
        <v>0.187</v>
      </c>
      <c r="R1980" s="46">
        <v>0.26400000000000001</v>
      </c>
      <c r="S1980" s="46">
        <v>6.4000000000000001E-2</v>
      </c>
      <c r="T1980" s="46">
        <v>0.11700000000000001</v>
      </c>
      <c r="U1980" s="46">
        <v>4.1000000000000002E-2</v>
      </c>
      <c r="V1980" s="46">
        <v>8.5000000000000006E-2</v>
      </c>
      <c r="W1980" s="46">
        <v>0.22900000000000001</v>
      </c>
      <c r="X1980" s="46">
        <v>0.312</v>
      </c>
      <c r="Y1980" s="46">
        <v>1E-3</v>
      </c>
      <c r="Z1980" s="46">
        <v>1.6E-2</v>
      </c>
      <c r="AA1980" s="46">
        <v>2.1000000000000001E-2</v>
      </c>
      <c r="AB1980" s="46">
        <v>5.6000000000000001E-2</v>
      </c>
      <c r="AC1980" s="46"/>
    </row>
    <row r="1981" spans="1:29" x14ac:dyDescent="0.25">
      <c r="A1981" s="98" t="s">
        <v>4458</v>
      </c>
      <c r="B1981" s="46" t="s">
        <v>162</v>
      </c>
      <c r="C1981" s="46">
        <v>0.1102803738317757</v>
      </c>
      <c r="D1981" s="46">
        <v>0.23177570093457944</v>
      </c>
      <c r="E1981" s="46">
        <v>0.12336448598130841</v>
      </c>
      <c r="F1981" s="46">
        <v>3.3644859813084113E-2</v>
      </c>
      <c r="G1981" s="46">
        <v>0.45233644859813082</v>
      </c>
      <c r="H1981" s="46">
        <v>2.6168224299065422E-2</v>
      </c>
      <c r="I1981" s="46">
        <v>2.2429906542056073E-2</v>
      </c>
      <c r="J1981" s="46">
        <v>1</v>
      </c>
      <c r="K1981" s="98">
        <v>535</v>
      </c>
      <c r="L1981" s="98"/>
      <c r="M1981" s="98" t="s">
        <v>162</v>
      </c>
      <c r="N1981" s="98" t="s">
        <v>162</v>
      </c>
      <c r="O1981" s="46">
        <v>8.5999999999999993E-2</v>
      </c>
      <c r="P1981" s="46">
        <v>0.14000000000000001</v>
      </c>
      <c r="Q1981" s="46">
        <v>0.19800000000000001</v>
      </c>
      <c r="R1981" s="46">
        <v>0.26900000000000002</v>
      </c>
      <c r="S1981" s="46">
        <v>9.8000000000000004E-2</v>
      </c>
      <c r="T1981" s="46">
        <v>0.154</v>
      </c>
      <c r="U1981" s="46">
        <v>2.1000000000000001E-2</v>
      </c>
      <c r="V1981" s="46">
        <v>5.2999999999999999E-2</v>
      </c>
      <c r="W1981" s="46">
        <v>0.41099999999999998</v>
      </c>
      <c r="X1981" s="46">
        <v>0.495</v>
      </c>
      <c r="Y1981" s="46">
        <v>1.6E-2</v>
      </c>
      <c r="Z1981" s="46">
        <v>4.2999999999999997E-2</v>
      </c>
      <c r="AA1981" s="46">
        <v>1.2999999999999999E-2</v>
      </c>
      <c r="AB1981" s="46">
        <v>3.9E-2</v>
      </c>
      <c r="AC1981" s="46"/>
    </row>
    <row r="1982" spans="1:29" x14ac:dyDescent="0.25">
      <c r="A1982" s="98" t="s">
        <v>4459</v>
      </c>
      <c r="B1982" s="46" t="s">
        <v>162</v>
      </c>
      <c r="C1982" s="46">
        <v>0.37465373961218834</v>
      </c>
      <c r="D1982" s="46">
        <v>0.38400277008310252</v>
      </c>
      <c r="E1982" s="46">
        <v>8.1024930747922441E-2</v>
      </c>
      <c r="F1982" s="46">
        <v>5.5401662049861496E-3</v>
      </c>
      <c r="G1982" s="46">
        <v>0.11080332409972299</v>
      </c>
      <c r="H1982" s="46">
        <v>2.7700831024930748E-3</v>
      </c>
      <c r="I1982" s="46">
        <v>4.120498614958449E-2</v>
      </c>
      <c r="J1982" s="46">
        <v>1</v>
      </c>
      <c r="K1982" s="98">
        <v>2888</v>
      </c>
      <c r="L1982" s="98"/>
      <c r="M1982" s="98" t="s">
        <v>162</v>
      </c>
      <c r="N1982" s="98" t="s">
        <v>162</v>
      </c>
      <c r="O1982" s="46">
        <v>0.35699999999999998</v>
      </c>
      <c r="P1982" s="46">
        <v>0.39200000000000002</v>
      </c>
      <c r="Q1982" s="46">
        <v>0.36599999999999999</v>
      </c>
      <c r="R1982" s="46">
        <v>0.40200000000000002</v>
      </c>
      <c r="S1982" s="46">
        <v>7.1999999999999995E-2</v>
      </c>
      <c r="T1982" s="46">
        <v>9.1999999999999998E-2</v>
      </c>
      <c r="U1982" s="46">
        <v>3.0000000000000001E-3</v>
      </c>
      <c r="V1982" s="46">
        <v>8.9999999999999993E-3</v>
      </c>
      <c r="W1982" s="46">
        <v>0.1</v>
      </c>
      <c r="X1982" s="46">
        <v>0.123</v>
      </c>
      <c r="Y1982" s="46">
        <v>1E-3</v>
      </c>
      <c r="Z1982" s="46">
        <v>5.0000000000000001E-3</v>
      </c>
      <c r="AA1982" s="46">
        <v>3.5000000000000003E-2</v>
      </c>
      <c r="AB1982" s="46">
        <v>4.9000000000000002E-2</v>
      </c>
      <c r="AC1982" s="46"/>
    </row>
    <row r="1983" spans="1:29" x14ac:dyDescent="0.25">
      <c r="A1983" s="98" t="s">
        <v>4460</v>
      </c>
      <c r="B1983" s="46" t="s">
        <v>162</v>
      </c>
      <c r="C1983" s="46">
        <v>0.52657807308970095</v>
      </c>
      <c r="D1983" s="46">
        <v>0.26411960132890366</v>
      </c>
      <c r="E1983" s="46">
        <v>6.6445182724252497E-2</v>
      </c>
      <c r="F1983" s="46">
        <v>1.3289036544850499E-2</v>
      </c>
      <c r="G1983" s="46">
        <v>9.4684385382059796E-2</v>
      </c>
      <c r="H1983" s="46">
        <v>4.9833887043189366E-3</v>
      </c>
      <c r="I1983" s="46">
        <v>2.9900332225913623E-2</v>
      </c>
      <c r="J1983" s="46">
        <v>0.99999999999999989</v>
      </c>
      <c r="K1983" s="98">
        <v>602</v>
      </c>
      <c r="L1983" s="98"/>
      <c r="M1983" s="98" t="s">
        <v>162</v>
      </c>
      <c r="N1983" s="98" t="s">
        <v>162</v>
      </c>
      <c r="O1983" s="46">
        <v>0.48699999999999999</v>
      </c>
      <c r="P1983" s="46">
        <v>0.56599999999999995</v>
      </c>
      <c r="Q1983" s="46">
        <v>0.23</v>
      </c>
      <c r="R1983" s="46">
        <v>0.30099999999999999</v>
      </c>
      <c r="S1983" s="46">
        <v>4.9000000000000002E-2</v>
      </c>
      <c r="T1983" s="46">
        <v>8.8999999999999996E-2</v>
      </c>
      <c r="U1983" s="46">
        <v>7.0000000000000001E-3</v>
      </c>
      <c r="V1983" s="46">
        <v>2.5999999999999999E-2</v>
      </c>
      <c r="W1983" s="46">
        <v>7.3999999999999996E-2</v>
      </c>
      <c r="X1983" s="46">
        <v>0.121</v>
      </c>
      <c r="Y1983" s="46">
        <v>2E-3</v>
      </c>
      <c r="Z1983" s="46">
        <v>1.4999999999999999E-2</v>
      </c>
      <c r="AA1983" s="46">
        <v>1.9E-2</v>
      </c>
      <c r="AB1983" s="46">
        <v>4.7E-2</v>
      </c>
      <c r="AC1983" s="46"/>
    </row>
    <row r="1984" spans="1:29" x14ac:dyDescent="0.25">
      <c r="A1984" s="98" t="s">
        <v>4461</v>
      </c>
      <c r="B1984" s="46">
        <v>5.1258291065158015E-2</v>
      </c>
      <c r="C1984" s="46">
        <v>0.29833203277409287</v>
      </c>
      <c r="D1984" s="46">
        <v>0.26014436207569253</v>
      </c>
      <c r="E1984" s="46">
        <v>0.10851541162699961</v>
      </c>
      <c r="F1984" s="46">
        <v>1.594810768630511E-2</v>
      </c>
      <c r="G1984" s="46">
        <v>0.22273702692157626</v>
      </c>
      <c r="H1984" s="46">
        <v>6.3402262973078424E-3</v>
      </c>
      <c r="I1984" s="46">
        <v>3.672454155286773E-2</v>
      </c>
      <c r="J1984" s="46">
        <v>0.99999999999999989</v>
      </c>
      <c r="K1984" s="98">
        <v>20504</v>
      </c>
      <c r="L1984" s="98"/>
      <c r="M1984" s="98">
        <v>4.8000000000000001E-2</v>
      </c>
      <c r="N1984" s="98">
        <v>5.3999999999999999E-2</v>
      </c>
      <c r="O1984" s="46">
        <v>0.29199999999999998</v>
      </c>
      <c r="P1984" s="46">
        <v>0.30499999999999999</v>
      </c>
      <c r="Q1984" s="46">
        <v>0.254</v>
      </c>
      <c r="R1984" s="46">
        <v>0.26600000000000001</v>
      </c>
      <c r="S1984" s="46">
        <v>0.104</v>
      </c>
      <c r="T1984" s="46">
        <v>0.113</v>
      </c>
      <c r="U1984" s="46">
        <v>1.4E-2</v>
      </c>
      <c r="V1984" s="46">
        <v>1.7999999999999999E-2</v>
      </c>
      <c r="W1984" s="46">
        <v>0.217</v>
      </c>
      <c r="X1984" s="46">
        <v>0.22800000000000001</v>
      </c>
      <c r="Y1984" s="46">
        <v>5.0000000000000001E-3</v>
      </c>
      <c r="Z1984" s="46">
        <v>8.0000000000000002E-3</v>
      </c>
      <c r="AA1984" s="46">
        <v>3.4000000000000002E-2</v>
      </c>
      <c r="AB1984" s="46">
        <v>3.9E-2</v>
      </c>
      <c r="AC1984" s="46"/>
    </row>
    <row r="1985" spans="1:29" x14ac:dyDescent="0.25">
      <c r="A1985" s="98" t="s">
        <v>4462</v>
      </c>
      <c r="B1985" s="46" t="s">
        <v>162</v>
      </c>
      <c r="C1985" s="46">
        <v>0.19435736677115986</v>
      </c>
      <c r="D1985" s="46">
        <v>0.32131661442006271</v>
      </c>
      <c r="E1985" s="46">
        <v>0.22884012539184953</v>
      </c>
      <c r="F1985" s="46">
        <v>1.4106583072100314E-2</v>
      </c>
      <c r="G1985" s="46">
        <v>0.21316614420062696</v>
      </c>
      <c r="H1985" s="46">
        <v>9.4043887147335428E-3</v>
      </c>
      <c r="I1985" s="46">
        <v>1.8808777429467086E-2</v>
      </c>
      <c r="J1985" s="46">
        <v>1</v>
      </c>
      <c r="K1985" s="98">
        <v>638</v>
      </c>
      <c r="L1985" s="98"/>
      <c r="M1985" s="98" t="s">
        <v>162</v>
      </c>
      <c r="N1985" s="98" t="s">
        <v>162</v>
      </c>
      <c r="O1985" s="46">
        <v>0.16600000000000001</v>
      </c>
      <c r="P1985" s="46">
        <v>0.22700000000000001</v>
      </c>
      <c r="Q1985" s="46">
        <v>0.28599999999999998</v>
      </c>
      <c r="R1985" s="46">
        <v>0.35899999999999999</v>
      </c>
      <c r="S1985" s="46">
        <v>0.19800000000000001</v>
      </c>
      <c r="T1985" s="46">
        <v>0.26300000000000001</v>
      </c>
      <c r="U1985" s="46">
        <v>7.0000000000000001E-3</v>
      </c>
      <c r="V1985" s="46">
        <v>2.7E-2</v>
      </c>
      <c r="W1985" s="46">
        <v>0.183</v>
      </c>
      <c r="X1985" s="46">
        <v>0.247</v>
      </c>
      <c r="Y1985" s="46">
        <v>4.0000000000000001E-3</v>
      </c>
      <c r="Z1985" s="46">
        <v>0.02</v>
      </c>
      <c r="AA1985" s="46">
        <v>1.0999999999999999E-2</v>
      </c>
      <c r="AB1985" s="46">
        <v>3.3000000000000002E-2</v>
      </c>
      <c r="AC1985" s="46"/>
    </row>
    <row r="1986" spans="1:29" x14ac:dyDescent="0.25">
      <c r="A1986" s="98" t="s">
        <v>4463</v>
      </c>
      <c r="B1986" s="46" t="s">
        <v>162</v>
      </c>
      <c r="C1986" s="46">
        <v>0.45485519591141399</v>
      </c>
      <c r="D1986" s="46">
        <v>0.24701873935264054</v>
      </c>
      <c r="E1986" s="46">
        <v>0.10732538330494037</v>
      </c>
      <c r="F1986" s="46">
        <v>2.0442930153321975E-2</v>
      </c>
      <c r="G1986" s="46">
        <v>0.16183986371379896</v>
      </c>
      <c r="H1986" s="46">
        <v>1.7035775127768314E-3</v>
      </c>
      <c r="I1986" s="46">
        <v>6.8143100511073255E-3</v>
      </c>
      <c r="J1986" s="46">
        <v>1</v>
      </c>
      <c r="K1986" s="98">
        <v>587</v>
      </c>
      <c r="L1986" s="98"/>
      <c r="M1986" s="98" t="s">
        <v>162</v>
      </c>
      <c r="N1986" s="98" t="s">
        <v>162</v>
      </c>
      <c r="O1986" s="46">
        <v>0.41499999999999998</v>
      </c>
      <c r="P1986" s="46">
        <v>0.495</v>
      </c>
      <c r="Q1986" s="46">
        <v>0.214</v>
      </c>
      <c r="R1986" s="46">
        <v>0.28299999999999997</v>
      </c>
      <c r="S1986" s="46">
        <v>8.5000000000000006E-2</v>
      </c>
      <c r="T1986" s="46">
        <v>0.13500000000000001</v>
      </c>
      <c r="U1986" s="46">
        <v>1.2E-2</v>
      </c>
      <c r="V1986" s="46">
        <v>3.5000000000000003E-2</v>
      </c>
      <c r="W1986" s="46">
        <v>0.13400000000000001</v>
      </c>
      <c r="X1986" s="46">
        <v>0.19400000000000001</v>
      </c>
      <c r="Y1986" s="46">
        <v>0</v>
      </c>
      <c r="Z1986" s="46">
        <v>0.01</v>
      </c>
      <c r="AA1986" s="46">
        <v>3.0000000000000001E-3</v>
      </c>
      <c r="AB1986" s="46">
        <v>1.7000000000000001E-2</v>
      </c>
      <c r="AC1986" s="46"/>
    </row>
    <row r="1987" spans="1:29" x14ac:dyDescent="0.25">
      <c r="A1987" s="98" t="s">
        <v>4464</v>
      </c>
      <c r="B1987" s="46" t="s">
        <v>162</v>
      </c>
      <c r="C1987" s="46">
        <v>0.15171288743882544</v>
      </c>
      <c r="D1987" s="46">
        <v>0.18433931484502447</v>
      </c>
      <c r="E1987" s="46">
        <v>7.3409461663947795E-2</v>
      </c>
      <c r="F1987" s="46">
        <v>1.6313213703099511E-3</v>
      </c>
      <c r="G1987" s="46">
        <v>0.54486133768352363</v>
      </c>
      <c r="H1987" s="46">
        <v>1.794453507340946E-2</v>
      </c>
      <c r="I1987" s="46">
        <v>2.6101141924959218E-2</v>
      </c>
      <c r="J1987" s="46">
        <v>1</v>
      </c>
      <c r="K1987" s="98">
        <v>613</v>
      </c>
      <c r="L1987" s="98"/>
      <c r="M1987" s="98" t="s">
        <v>162</v>
      </c>
      <c r="N1987" s="98" t="s">
        <v>162</v>
      </c>
      <c r="O1987" s="46">
        <v>0.125</v>
      </c>
      <c r="P1987" s="46">
        <v>0.182</v>
      </c>
      <c r="Q1987" s="46">
        <v>0.156</v>
      </c>
      <c r="R1987" s="46">
        <v>0.217</v>
      </c>
      <c r="S1987" s="46">
        <v>5.5E-2</v>
      </c>
      <c r="T1987" s="46">
        <v>9.7000000000000003E-2</v>
      </c>
      <c r="U1987" s="46">
        <v>0</v>
      </c>
      <c r="V1987" s="46">
        <v>8.9999999999999993E-3</v>
      </c>
      <c r="W1987" s="46">
        <v>0.505</v>
      </c>
      <c r="X1987" s="46">
        <v>0.58399999999999996</v>
      </c>
      <c r="Y1987" s="46">
        <v>0.01</v>
      </c>
      <c r="Z1987" s="46">
        <v>3.2000000000000001E-2</v>
      </c>
      <c r="AA1987" s="46">
        <v>1.6E-2</v>
      </c>
      <c r="AB1987" s="46">
        <v>4.2000000000000003E-2</v>
      </c>
      <c r="AC1987" s="46"/>
    </row>
    <row r="1988" spans="1:29" x14ac:dyDescent="0.25">
      <c r="A1988" s="98" t="s">
        <v>4465</v>
      </c>
      <c r="B1988" s="46">
        <v>0.44487847222222221</v>
      </c>
      <c r="C1988" s="46">
        <v>1.736111111111111E-3</v>
      </c>
      <c r="D1988" s="46">
        <v>0.375</v>
      </c>
      <c r="E1988" s="46">
        <v>0.15277777777777779</v>
      </c>
      <c r="F1988" s="46">
        <v>2.170138888888889E-3</v>
      </c>
      <c r="G1988" s="46">
        <v>1.0850694444444444E-2</v>
      </c>
      <c r="H1988" s="46" t="s">
        <v>162</v>
      </c>
      <c r="I1988" s="46">
        <v>1.2586805555555556E-2</v>
      </c>
      <c r="J1988" s="46">
        <v>0.99999999999999989</v>
      </c>
      <c r="K1988" s="98">
        <v>2304</v>
      </c>
      <c r="L1988" s="98"/>
      <c r="M1988" s="98">
        <v>0.42499999999999999</v>
      </c>
      <c r="N1988" s="98">
        <v>0.46500000000000002</v>
      </c>
      <c r="O1988" s="46">
        <v>1E-3</v>
      </c>
      <c r="P1988" s="46">
        <v>4.0000000000000001E-3</v>
      </c>
      <c r="Q1988" s="46">
        <v>0.35499999999999998</v>
      </c>
      <c r="R1988" s="46">
        <v>0.39500000000000002</v>
      </c>
      <c r="S1988" s="46">
        <v>0.13900000000000001</v>
      </c>
      <c r="T1988" s="46">
        <v>0.16800000000000001</v>
      </c>
      <c r="U1988" s="46">
        <v>1E-3</v>
      </c>
      <c r="V1988" s="46">
        <v>5.0000000000000001E-3</v>
      </c>
      <c r="W1988" s="46">
        <v>7.0000000000000001E-3</v>
      </c>
      <c r="X1988" s="46">
        <v>1.6E-2</v>
      </c>
      <c r="Y1988" s="46" t="s">
        <v>162</v>
      </c>
      <c r="Z1988" s="46" t="s">
        <v>162</v>
      </c>
      <c r="AA1988" s="46">
        <v>8.9999999999999993E-3</v>
      </c>
      <c r="AB1988" s="46">
        <v>1.7999999999999999E-2</v>
      </c>
      <c r="AC1988" s="46"/>
    </row>
    <row r="1989" spans="1:29" x14ac:dyDescent="0.25">
      <c r="A1989" s="98" t="s">
        <v>4466</v>
      </c>
      <c r="B1989" s="46">
        <v>9.7863247863247863E-2</v>
      </c>
      <c r="C1989" s="46">
        <v>0.33333333333333331</v>
      </c>
      <c r="D1989" s="46">
        <v>0.20726495726495728</v>
      </c>
      <c r="E1989" s="46">
        <v>7.0940170940170938E-2</v>
      </c>
      <c r="F1989" s="46">
        <v>4.1452991452991451E-2</v>
      </c>
      <c r="G1989" s="46">
        <v>0.23803418803418802</v>
      </c>
      <c r="H1989" s="46">
        <v>1.7094017094017094E-3</v>
      </c>
      <c r="I1989" s="46">
        <v>9.4017094017094013E-3</v>
      </c>
      <c r="J1989" s="46">
        <v>0.99999999999999978</v>
      </c>
      <c r="K1989" s="98">
        <v>2340</v>
      </c>
      <c r="L1989" s="98"/>
      <c r="M1989" s="98">
        <v>8.5999999999999993E-2</v>
      </c>
      <c r="N1989" s="98">
        <v>0.111</v>
      </c>
      <c r="O1989" s="46">
        <v>0.315</v>
      </c>
      <c r="P1989" s="46">
        <v>0.35299999999999998</v>
      </c>
      <c r="Q1989" s="46">
        <v>0.191</v>
      </c>
      <c r="R1989" s="46">
        <v>0.224</v>
      </c>
      <c r="S1989" s="46">
        <v>6.0999999999999999E-2</v>
      </c>
      <c r="T1989" s="46">
        <v>8.2000000000000003E-2</v>
      </c>
      <c r="U1989" s="46">
        <v>3.4000000000000002E-2</v>
      </c>
      <c r="V1989" s="46">
        <v>0.05</v>
      </c>
      <c r="W1989" s="46">
        <v>0.221</v>
      </c>
      <c r="X1989" s="46">
        <v>0.25600000000000001</v>
      </c>
      <c r="Y1989" s="46">
        <v>1E-3</v>
      </c>
      <c r="Z1989" s="46">
        <v>4.0000000000000001E-3</v>
      </c>
      <c r="AA1989" s="46">
        <v>6.0000000000000001E-3</v>
      </c>
      <c r="AB1989" s="46">
        <v>1.4E-2</v>
      </c>
      <c r="AC1989" s="46"/>
    </row>
    <row r="1990" spans="1:29" x14ac:dyDescent="0.25">
      <c r="A1990" s="98" t="s">
        <v>4467</v>
      </c>
      <c r="B1990" s="46">
        <v>0.32798573975044565</v>
      </c>
      <c r="C1990" s="46">
        <v>0.54438502673796796</v>
      </c>
      <c r="D1990" s="46">
        <v>6.2388591800356503E-2</v>
      </c>
      <c r="E1990" s="46">
        <v>2.0677361853832441E-2</v>
      </c>
      <c r="F1990" s="46" t="s">
        <v>162</v>
      </c>
      <c r="G1990" s="46">
        <v>3.4224598930481284E-2</v>
      </c>
      <c r="H1990" s="46">
        <v>3.2085561497326204E-3</v>
      </c>
      <c r="I1990" s="46">
        <v>7.1301247771836003E-3</v>
      </c>
      <c r="J1990" s="46">
        <v>0.99999999999999989</v>
      </c>
      <c r="K1990" s="98">
        <v>2805</v>
      </c>
      <c r="L1990" s="98"/>
      <c r="M1990" s="98">
        <v>0.311</v>
      </c>
      <c r="N1990" s="98">
        <v>0.34599999999999997</v>
      </c>
      <c r="O1990" s="46">
        <v>0.52600000000000002</v>
      </c>
      <c r="P1990" s="46">
        <v>0.56299999999999994</v>
      </c>
      <c r="Q1990" s="46">
        <v>5.3999999999999999E-2</v>
      </c>
      <c r="R1990" s="46">
        <v>7.1999999999999995E-2</v>
      </c>
      <c r="S1990" s="46">
        <v>1.6E-2</v>
      </c>
      <c r="T1990" s="46">
        <v>2.7E-2</v>
      </c>
      <c r="U1990" s="46" t="s">
        <v>162</v>
      </c>
      <c r="V1990" s="46" t="s">
        <v>162</v>
      </c>
      <c r="W1990" s="46">
        <v>2.8000000000000001E-2</v>
      </c>
      <c r="X1990" s="46">
        <v>4.2000000000000003E-2</v>
      </c>
      <c r="Y1990" s="46">
        <v>2E-3</v>
      </c>
      <c r="Z1990" s="46">
        <v>6.0000000000000001E-3</v>
      </c>
      <c r="AA1990" s="46">
        <v>5.0000000000000001E-3</v>
      </c>
      <c r="AB1990" s="46">
        <v>1.0999999999999999E-2</v>
      </c>
      <c r="AC1990" s="46"/>
    </row>
    <row r="1991" spans="1:29" x14ac:dyDescent="0.25">
      <c r="A1991" s="98" t="s">
        <v>4468</v>
      </c>
      <c r="B1991" s="46" t="s">
        <v>162</v>
      </c>
      <c r="C1991" s="46">
        <v>0.31132665832290363</v>
      </c>
      <c r="D1991" s="46">
        <v>0.21464330413016269</v>
      </c>
      <c r="E1991" s="46">
        <v>0.12108886107634544</v>
      </c>
      <c r="F1991" s="46">
        <v>1.8460575719649562E-2</v>
      </c>
      <c r="G1991" s="46">
        <v>0.31351689612015021</v>
      </c>
      <c r="H1991" s="46">
        <v>2.5031289111389237E-3</v>
      </c>
      <c r="I1991" s="46">
        <v>1.8460575719649562E-2</v>
      </c>
      <c r="J1991" s="46">
        <v>0.99999999999999989</v>
      </c>
      <c r="K1991" s="98">
        <v>3196</v>
      </c>
      <c r="L1991" s="98"/>
      <c r="M1991" s="98" t="s">
        <v>162</v>
      </c>
      <c r="N1991" s="98" t="s">
        <v>162</v>
      </c>
      <c r="O1991" s="46">
        <v>0.29599999999999999</v>
      </c>
      <c r="P1991" s="46">
        <v>0.32800000000000001</v>
      </c>
      <c r="Q1991" s="46">
        <v>0.20100000000000001</v>
      </c>
      <c r="R1991" s="46">
        <v>0.22900000000000001</v>
      </c>
      <c r="S1991" s="46">
        <v>0.11</v>
      </c>
      <c r="T1991" s="46">
        <v>0.13300000000000001</v>
      </c>
      <c r="U1991" s="46">
        <v>1.4E-2</v>
      </c>
      <c r="V1991" s="46">
        <v>2.4E-2</v>
      </c>
      <c r="W1991" s="46">
        <v>0.29799999999999999</v>
      </c>
      <c r="X1991" s="46">
        <v>0.33</v>
      </c>
      <c r="Y1991" s="46">
        <v>1E-3</v>
      </c>
      <c r="Z1991" s="46">
        <v>5.0000000000000001E-3</v>
      </c>
      <c r="AA1991" s="46">
        <v>1.4E-2</v>
      </c>
      <c r="AB1991" s="46">
        <v>2.4E-2</v>
      </c>
      <c r="AC1991" s="46"/>
    </row>
    <row r="1992" spans="1:29" x14ac:dyDescent="0.25">
      <c r="A1992" s="98" t="s">
        <v>4469</v>
      </c>
      <c r="B1992" s="46" t="s">
        <v>162</v>
      </c>
      <c r="C1992" s="46">
        <v>0.63701923076923073</v>
      </c>
      <c r="D1992" s="46">
        <v>0.23798076923076922</v>
      </c>
      <c r="E1992" s="46">
        <v>4.0865384615384616E-2</v>
      </c>
      <c r="F1992" s="46">
        <v>8.4134615384615381E-3</v>
      </c>
      <c r="G1992" s="46">
        <v>2.403846153846154E-2</v>
      </c>
      <c r="H1992" s="46" t="s">
        <v>162</v>
      </c>
      <c r="I1992" s="46">
        <v>5.1682692307692304E-2</v>
      </c>
      <c r="J1992" s="46">
        <v>1</v>
      </c>
      <c r="K1992" s="98">
        <v>832</v>
      </c>
      <c r="L1992" s="98"/>
      <c r="M1992" s="98" t="s">
        <v>162</v>
      </c>
      <c r="N1992" s="98" t="s">
        <v>162</v>
      </c>
      <c r="O1992" s="46">
        <v>0.60399999999999998</v>
      </c>
      <c r="P1992" s="46">
        <v>0.66900000000000004</v>
      </c>
      <c r="Q1992" s="46">
        <v>0.21</v>
      </c>
      <c r="R1992" s="46">
        <v>0.26800000000000002</v>
      </c>
      <c r="S1992" s="46">
        <v>2.9000000000000001E-2</v>
      </c>
      <c r="T1992" s="46">
        <v>5.7000000000000002E-2</v>
      </c>
      <c r="U1992" s="46">
        <v>4.0000000000000001E-3</v>
      </c>
      <c r="V1992" s="46">
        <v>1.7000000000000001E-2</v>
      </c>
      <c r="W1992" s="46">
        <v>1.6E-2</v>
      </c>
      <c r="X1992" s="46">
        <v>3.6999999999999998E-2</v>
      </c>
      <c r="Y1992" s="46" t="s">
        <v>162</v>
      </c>
      <c r="Z1992" s="46" t="s">
        <v>162</v>
      </c>
      <c r="AA1992" s="46">
        <v>3.9E-2</v>
      </c>
      <c r="AB1992" s="46">
        <v>6.9000000000000006E-2</v>
      </c>
      <c r="AC1992" s="46"/>
    </row>
    <row r="1993" spans="1:29" x14ac:dyDescent="0.25">
      <c r="A1993" s="98" t="s">
        <v>4470</v>
      </c>
      <c r="B1993" s="46" t="s">
        <v>162</v>
      </c>
      <c r="C1993" s="46">
        <v>0.28654970760233917</v>
      </c>
      <c r="D1993" s="46">
        <v>0.3128654970760234</v>
      </c>
      <c r="E1993" s="46">
        <v>0.1111111111111111</v>
      </c>
      <c r="F1993" s="46">
        <v>1.3157894736842105E-2</v>
      </c>
      <c r="G1993" s="46">
        <v>0.26169590643274854</v>
      </c>
      <c r="H1993" s="46" t="s">
        <v>162</v>
      </c>
      <c r="I1993" s="46">
        <v>1.4619883040935672E-2</v>
      </c>
      <c r="J1993" s="46">
        <v>1</v>
      </c>
      <c r="K1993" s="98">
        <v>684</v>
      </c>
      <c r="L1993" s="98"/>
      <c r="M1993" s="98" t="s">
        <v>162</v>
      </c>
      <c r="N1993" s="98" t="s">
        <v>162</v>
      </c>
      <c r="O1993" s="46">
        <v>0.254</v>
      </c>
      <c r="P1993" s="46">
        <v>0.32200000000000001</v>
      </c>
      <c r="Q1993" s="46">
        <v>0.27900000000000003</v>
      </c>
      <c r="R1993" s="46">
        <v>0.34899999999999998</v>
      </c>
      <c r="S1993" s="46">
        <v>0.09</v>
      </c>
      <c r="T1993" s="46">
        <v>0.13700000000000001</v>
      </c>
      <c r="U1993" s="46">
        <v>7.0000000000000001E-3</v>
      </c>
      <c r="V1993" s="46">
        <v>2.5000000000000001E-2</v>
      </c>
      <c r="W1993" s="46">
        <v>0.23</v>
      </c>
      <c r="X1993" s="46">
        <v>0.29599999999999999</v>
      </c>
      <c r="Y1993" s="46" t="s">
        <v>162</v>
      </c>
      <c r="Z1993" s="46" t="s">
        <v>162</v>
      </c>
      <c r="AA1993" s="46">
        <v>8.0000000000000002E-3</v>
      </c>
      <c r="AB1993" s="46">
        <v>2.7E-2</v>
      </c>
      <c r="AC1993" s="46"/>
    </row>
    <row r="1994" spans="1:29" x14ac:dyDescent="0.25">
      <c r="A1994" s="98" t="s">
        <v>4471</v>
      </c>
      <c r="B1994" s="46" t="s">
        <v>162</v>
      </c>
      <c r="C1994" s="46">
        <v>0.49610894941634243</v>
      </c>
      <c r="D1994" s="46">
        <v>0.16536964980544747</v>
      </c>
      <c r="E1994" s="46">
        <v>5.0583657587548639E-2</v>
      </c>
      <c r="F1994" s="46">
        <v>8.171206225680934E-2</v>
      </c>
      <c r="G1994" s="46">
        <v>0.19455252918287938</v>
      </c>
      <c r="H1994" s="46">
        <v>3.8910505836575876E-3</v>
      </c>
      <c r="I1994" s="46">
        <v>7.7821011673151752E-3</v>
      </c>
      <c r="J1994" s="46">
        <v>1</v>
      </c>
      <c r="K1994" s="98">
        <v>514</v>
      </c>
      <c r="L1994" s="98"/>
      <c r="M1994" s="98" t="s">
        <v>162</v>
      </c>
      <c r="N1994" s="98" t="s">
        <v>162</v>
      </c>
      <c r="O1994" s="46">
        <v>0.45300000000000001</v>
      </c>
      <c r="P1994" s="46">
        <v>0.53900000000000003</v>
      </c>
      <c r="Q1994" s="46">
        <v>0.13600000000000001</v>
      </c>
      <c r="R1994" s="46">
        <v>0.2</v>
      </c>
      <c r="S1994" s="46">
        <v>3.5000000000000003E-2</v>
      </c>
      <c r="T1994" s="46">
        <v>7.2999999999999995E-2</v>
      </c>
      <c r="U1994" s="46">
        <v>6.0999999999999999E-2</v>
      </c>
      <c r="V1994" s="46">
        <v>0.109</v>
      </c>
      <c r="W1994" s="46">
        <v>0.16300000000000001</v>
      </c>
      <c r="X1994" s="46">
        <v>0.23100000000000001</v>
      </c>
      <c r="Y1994" s="46">
        <v>1E-3</v>
      </c>
      <c r="Z1994" s="46">
        <v>1.4E-2</v>
      </c>
      <c r="AA1994" s="46">
        <v>3.0000000000000001E-3</v>
      </c>
      <c r="AB1994" s="46">
        <v>0.02</v>
      </c>
      <c r="AC1994" s="46"/>
    </row>
    <row r="1995" spans="1:29" x14ac:dyDescent="0.25">
      <c r="A1995" s="98" t="s">
        <v>4472</v>
      </c>
      <c r="B1995" s="46" t="s">
        <v>162</v>
      </c>
      <c r="C1995" s="46">
        <v>0.17319587628865979</v>
      </c>
      <c r="D1995" s="46">
        <v>0.2</v>
      </c>
      <c r="E1995" s="46">
        <v>0.10721649484536082</v>
      </c>
      <c r="F1995" s="46">
        <v>2.88659793814433E-2</v>
      </c>
      <c r="G1995" s="46">
        <v>0.47010309278350515</v>
      </c>
      <c r="H1995" s="46">
        <v>2.0618556701030928E-3</v>
      </c>
      <c r="I1995" s="46">
        <v>1.8556701030927835E-2</v>
      </c>
      <c r="J1995" s="46">
        <v>1</v>
      </c>
      <c r="K1995" s="98">
        <v>485</v>
      </c>
      <c r="L1995" s="98"/>
      <c r="M1995" s="98" t="s">
        <v>162</v>
      </c>
      <c r="N1995" s="98" t="s">
        <v>162</v>
      </c>
      <c r="O1995" s="46">
        <v>0.14199999999999999</v>
      </c>
      <c r="P1995" s="46">
        <v>0.20899999999999999</v>
      </c>
      <c r="Q1995" s="46">
        <v>0.16700000000000001</v>
      </c>
      <c r="R1995" s="46">
        <v>0.23799999999999999</v>
      </c>
      <c r="S1995" s="46">
        <v>8.3000000000000004E-2</v>
      </c>
      <c r="T1995" s="46">
        <v>0.13800000000000001</v>
      </c>
      <c r="U1995" s="46">
        <v>1.7000000000000001E-2</v>
      </c>
      <c r="V1995" s="46">
        <v>4.8000000000000001E-2</v>
      </c>
      <c r="W1995" s="46">
        <v>0.42599999999999999</v>
      </c>
      <c r="X1995" s="46">
        <v>0.51500000000000001</v>
      </c>
      <c r="Y1995" s="46">
        <v>0</v>
      </c>
      <c r="Z1995" s="46">
        <v>1.2E-2</v>
      </c>
      <c r="AA1995" s="46">
        <v>0.01</v>
      </c>
      <c r="AB1995" s="46">
        <v>3.5000000000000003E-2</v>
      </c>
      <c r="AC1995" s="46"/>
    </row>
    <row r="1996" spans="1:29" x14ac:dyDescent="0.25">
      <c r="A1996" s="98" t="s">
        <v>4473</v>
      </c>
      <c r="B1996" s="46" t="s">
        <v>162</v>
      </c>
      <c r="C1996" s="46">
        <v>0.50608476710029371</v>
      </c>
      <c r="D1996" s="46">
        <v>0.32731850608476709</v>
      </c>
      <c r="E1996" s="46">
        <v>7.4276122534620223E-2</v>
      </c>
      <c r="F1996" s="46">
        <v>6.29458665547629E-3</v>
      </c>
      <c r="G1996" s="46">
        <v>6.126731011330256E-2</v>
      </c>
      <c r="H1996" s="46">
        <v>1.258917331095258E-3</v>
      </c>
      <c r="I1996" s="46">
        <v>2.3499790180444818E-2</v>
      </c>
      <c r="J1996" s="46">
        <v>1</v>
      </c>
      <c r="K1996" s="98">
        <v>2383</v>
      </c>
      <c r="L1996" s="98"/>
      <c r="M1996" s="98" t="s">
        <v>162</v>
      </c>
      <c r="N1996" s="98" t="s">
        <v>162</v>
      </c>
      <c r="O1996" s="46">
        <v>0.48599999999999999</v>
      </c>
      <c r="P1996" s="46">
        <v>0.52600000000000002</v>
      </c>
      <c r="Q1996" s="46">
        <v>0.309</v>
      </c>
      <c r="R1996" s="46">
        <v>0.34599999999999997</v>
      </c>
      <c r="S1996" s="46">
        <v>6.4000000000000001E-2</v>
      </c>
      <c r="T1996" s="46">
        <v>8.5999999999999993E-2</v>
      </c>
      <c r="U1996" s="46">
        <v>4.0000000000000001E-3</v>
      </c>
      <c r="V1996" s="46">
        <v>0.01</v>
      </c>
      <c r="W1996" s="46">
        <v>5.1999999999999998E-2</v>
      </c>
      <c r="X1996" s="46">
        <v>7.1999999999999995E-2</v>
      </c>
      <c r="Y1996" s="46">
        <v>0</v>
      </c>
      <c r="Z1996" s="46">
        <v>4.0000000000000001E-3</v>
      </c>
      <c r="AA1996" s="46">
        <v>1.7999999999999999E-2</v>
      </c>
      <c r="AB1996" s="46">
        <v>0.03</v>
      </c>
      <c r="AC1996" s="46"/>
    </row>
    <row r="1997" spans="1:29" x14ac:dyDescent="0.25">
      <c r="A1997" s="98" t="s">
        <v>4474</v>
      </c>
      <c r="B1997" s="46" t="s">
        <v>162</v>
      </c>
      <c r="C1997" s="46">
        <v>0.62045454545454548</v>
      </c>
      <c r="D1997" s="46">
        <v>0.25909090909090909</v>
      </c>
      <c r="E1997" s="46">
        <v>4.7727272727272729E-2</v>
      </c>
      <c r="F1997" s="46">
        <v>2.2727272727272726E-3</v>
      </c>
      <c r="G1997" s="46">
        <v>6.363636363636363E-2</v>
      </c>
      <c r="H1997" s="46" t="s">
        <v>162</v>
      </c>
      <c r="I1997" s="46">
        <v>6.8181818181818179E-3</v>
      </c>
      <c r="J1997" s="46">
        <v>1</v>
      </c>
      <c r="K1997" s="98">
        <v>440</v>
      </c>
      <c r="L1997" s="98"/>
      <c r="M1997" s="98" t="s">
        <v>162</v>
      </c>
      <c r="N1997" s="98" t="s">
        <v>162</v>
      </c>
      <c r="O1997" s="46">
        <v>0.57399999999999995</v>
      </c>
      <c r="P1997" s="46">
        <v>0.66500000000000004</v>
      </c>
      <c r="Q1997" s="46">
        <v>0.22</v>
      </c>
      <c r="R1997" s="46">
        <v>0.30199999999999999</v>
      </c>
      <c r="S1997" s="46">
        <v>3.1E-2</v>
      </c>
      <c r="T1997" s="46">
        <v>7.1999999999999995E-2</v>
      </c>
      <c r="U1997" s="46">
        <v>0</v>
      </c>
      <c r="V1997" s="46">
        <v>1.2999999999999999E-2</v>
      </c>
      <c r="W1997" s="46">
        <v>4.3999999999999997E-2</v>
      </c>
      <c r="X1997" s="46">
        <v>0.09</v>
      </c>
      <c r="Y1997" s="46" t="s">
        <v>162</v>
      </c>
      <c r="Z1997" s="46" t="s">
        <v>162</v>
      </c>
      <c r="AA1997" s="46">
        <v>2E-3</v>
      </c>
      <c r="AB1997" s="46">
        <v>0.02</v>
      </c>
      <c r="AC1997" s="46"/>
    </row>
    <row r="1998" spans="1:29" x14ac:dyDescent="0.25">
      <c r="A1998" s="98" t="s">
        <v>4475</v>
      </c>
      <c r="B1998" s="46">
        <v>5.916068580542265E-2</v>
      </c>
      <c r="C1998" s="46">
        <v>0.37714314194577353</v>
      </c>
      <c r="D1998" s="46">
        <v>0.23021331738437001</v>
      </c>
      <c r="E1998" s="46">
        <v>9.0261164274322167E-2</v>
      </c>
      <c r="F1998" s="46">
        <v>1.8590510366826157E-2</v>
      </c>
      <c r="G1998" s="46">
        <v>0.20499401913875598</v>
      </c>
      <c r="H1998" s="46">
        <v>2.3923444976076554E-3</v>
      </c>
      <c r="I1998" s="46">
        <v>1.7244816586921851E-2</v>
      </c>
      <c r="J1998" s="46">
        <v>1</v>
      </c>
      <c r="K1998" s="98">
        <v>20064</v>
      </c>
      <c r="L1998" s="98"/>
      <c r="M1998" s="98">
        <v>5.6000000000000001E-2</v>
      </c>
      <c r="N1998" s="98">
        <v>6.3E-2</v>
      </c>
      <c r="O1998" s="46">
        <v>0.37</v>
      </c>
      <c r="P1998" s="46">
        <v>0.38400000000000001</v>
      </c>
      <c r="Q1998" s="46">
        <v>0.224</v>
      </c>
      <c r="R1998" s="46">
        <v>0.23599999999999999</v>
      </c>
      <c r="S1998" s="46">
        <v>8.5999999999999993E-2</v>
      </c>
      <c r="T1998" s="46">
        <v>9.4E-2</v>
      </c>
      <c r="U1998" s="46">
        <v>1.7000000000000001E-2</v>
      </c>
      <c r="V1998" s="46">
        <v>2.1000000000000001E-2</v>
      </c>
      <c r="W1998" s="46">
        <v>0.19900000000000001</v>
      </c>
      <c r="X1998" s="46">
        <v>0.21099999999999999</v>
      </c>
      <c r="Y1998" s="46">
        <v>2E-3</v>
      </c>
      <c r="Z1998" s="46">
        <v>3.0000000000000001E-3</v>
      </c>
      <c r="AA1998" s="46">
        <v>1.6E-2</v>
      </c>
      <c r="AB1998" s="46">
        <v>1.9E-2</v>
      </c>
      <c r="AC1998" s="46"/>
    </row>
    <row r="1999" spans="1:29" x14ac:dyDescent="0.25">
      <c r="A1999" s="98" t="s">
        <v>4476</v>
      </c>
      <c r="B1999" s="46" t="s">
        <v>162</v>
      </c>
      <c r="C1999" s="46">
        <v>0.31423895253682488</v>
      </c>
      <c r="D1999" s="46">
        <v>0.30114566284779049</v>
      </c>
      <c r="E1999" s="46">
        <v>0.13584288052373159</v>
      </c>
      <c r="F1999" s="46">
        <v>1.1456628477905073E-2</v>
      </c>
      <c r="G1999" s="46">
        <v>0.2144026186579378</v>
      </c>
      <c r="H1999" s="46">
        <v>1.6366612111292963E-3</v>
      </c>
      <c r="I1999" s="46">
        <v>2.1276595744680851E-2</v>
      </c>
      <c r="J1999" s="46">
        <v>1</v>
      </c>
      <c r="K1999" s="98">
        <v>611</v>
      </c>
      <c r="L1999" s="98"/>
      <c r="M1999" s="98" t="s">
        <v>162</v>
      </c>
      <c r="N1999" s="98" t="s">
        <v>162</v>
      </c>
      <c r="O1999" s="46">
        <v>0.27900000000000003</v>
      </c>
      <c r="P1999" s="46">
        <v>0.35199999999999998</v>
      </c>
      <c r="Q1999" s="46">
        <v>0.26600000000000001</v>
      </c>
      <c r="R1999" s="46">
        <v>0.33900000000000002</v>
      </c>
      <c r="S1999" s="46">
        <v>0.111</v>
      </c>
      <c r="T1999" s="46">
        <v>0.16500000000000001</v>
      </c>
      <c r="U1999" s="46">
        <v>6.0000000000000001E-3</v>
      </c>
      <c r="V1999" s="46">
        <v>2.3E-2</v>
      </c>
      <c r="W1999" s="46">
        <v>0.184</v>
      </c>
      <c r="X1999" s="46">
        <v>0.249</v>
      </c>
      <c r="Y1999" s="46">
        <v>0</v>
      </c>
      <c r="Z1999" s="46">
        <v>8.9999999999999993E-3</v>
      </c>
      <c r="AA1999" s="46">
        <v>1.2E-2</v>
      </c>
      <c r="AB1999" s="46">
        <v>3.5999999999999997E-2</v>
      </c>
      <c r="AC1999" s="46"/>
    </row>
    <row r="2000" spans="1:29" x14ac:dyDescent="0.25">
      <c r="A2000" s="98" t="s">
        <v>4477</v>
      </c>
      <c r="B2000" s="46" t="s">
        <v>162</v>
      </c>
      <c r="C2000" s="46">
        <v>0.38539042821158692</v>
      </c>
      <c r="D2000" s="46">
        <v>0.26448362720403024</v>
      </c>
      <c r="E2000" s="46">
        <v>0.12846347607052896</v>
      </c>
      <c r="F2000" s="46">
        <v>8.8161209068010078E-3</v>
      </c>
      <c r="G2000" s="46">
        <v>0.18261964735516373</v>
      </c>
      <c r="H2000" s="46">
        <v>5.0377833753148613E-3</v>
      </c>
      <c r="I2000" s="46">
        <v>2.5188916876574308E-2</v>
      </c>
      <c r="J2000" s="46">
        <v>1.0000000000000002</v>
      </c>
      <c r="K2000" s="98">
        <v>794</v>
      </c>
      <c r="L2000" s="98"/>
      <c r="M2000" s="98" t="s">
        <v>162</v>
      </c>
      <c r="N2000" s="98" t="s">
        <v>162</v>
      </c>
      <c r="O2000" s="46">
        <v>0.35199999999999998</v>
      </c>
      <c r="P2000" s="46">
        <v>0.42</v>
      </c>
      <c r="Q2000" s="46">
        <v>0.23499999999999999</v>
      </c>
      <c r="R2000" s="46">
        <v>0.29599999999999999</v>
      </c>
      <c r="S2000" s="46">
        <v>0.107</v>
      </c>
      <c r="T2000" s="46">
        <v>0.154</v>
      </c>
      <c r="U2000" s="46">
        <v>4.0000000000000001E-3</v>
      </c>
      <c r="V2000" s="46">
        <v>1.7999999999999999E-2</v>
      </c>
      <c r="W2000" s="46">
        <v>0.157</v>
      </c>
      <c r="X2000" s="46">
        <v>0.21099999999999999</v>
      </c>
      <c r="Y2000" s="46">
        <v>2E-3</v>
      </c>
      <c r="Z2000" s="46">
        <v>1.2999999999999999E-2</v>
      </c>
      <c r="AA2000" s="46">
        <v>1.6E-2</v>
      </c>
      <c r="AB2000" s="46">
        <v>3.9E-2</v>
      </c>
      <c r="AC2000" s="46"/>
    </row>
    <row r="2001" spans="1:29" x14ac:dyDescent="0.25">
      <c r="A2001" s="98" t="s">
        <v>4478</v>
      </c>
      <c r="B2001" s="46" t="s">
        <v>162</v>
      </c>
      <c r="C2001" s="46">
        <v>0.10699588477366255</v>
      </c>
      <c r="D2001" s="46">
        <v>0.23731138545953362</v>
      </c>
      <c r="E2001" s="46">
        <v>8.2304526748971193E-2</v>
      </c>
      <c r="F2001" s="46">
        <v>1.646090534979424E-2</v>
      </c>
      <c r="G2001" s="46">
        <v>0.49245541838134432</v>
      </c>
      <c r="H2001" s="46">
        <v>3.4293552812071332E-2</v>
      </c>
      <c r="I2001" s="46">
        <v>3.017832647462277E-2</v>
      </c>
      <c r="J2001" s="46">
        <v>1</v>
      </c>
      <c r="K2001" s="98">
        <v>729</v>
      </c>
      <c r="L2001" s="98"/>
      <c r="M2001" s="98" t="s">
        <v>162</v>
      </c>
      <c r="N2001" s="98" t="s">
        <v>162</v>
      </c>
      <c r="O2001" s="46">
        <v>8.6999999999999994E-2</v>
      </c>
      <c r="P2001" s="46">
        <v>0.13200000000000001</v>
      </c>
      <c r="Q2001" s="46">
        <v>0.20799999999999999</v>
      </c>
      <c r="R2001" s="46">
        <v>0.27</v>
      </c>
      <c r="S2001" s="46">
        <v>6.4000000000000001E-2</v>
      </c>
      <c r="T2001" s="46">
        <v>0.105</v>
      </c>
      <c r="U2001" s="46">
        <v>8.9999999999999993E-3</v>
      </c>
      <c r="V2001" s="46">
        <v>2.9000000000000001E-2</v>
      </c>
      <c r="W2001" s="46">
        <v>0.45600000000000002</v>
      </c>
      <c r="X2001" s="46">
        <v>0.52900000000000003</v>
      </c>
      <c r="Y2001" s="46">
        <v>2.3E-2</v>
      </c>
      <c r="Z2001" s="46">
        <v>0.05</v>
      </c>
      <c r="AA2001" s="46">
        <v>0.02</v>
      </c>
      <c r="AB2001" s="46">
        <v>4.4999999999999998E-2</v>
      </c>
      <c r="AC2001" s="46"/>
    </row>
    <row r="2002" spans="1:29" x14ac:dyDescent="0.25">
      <c r="A2002" s="98" t="s">
        <v>4479</v>
      </c>
      <c r="B2002" s="46">
        <v>0.61362301820317089</v>
      </c>
      <c r="C2002" s="46">
        <v>1.7615971814445098E-3</v>
      </c>
      <c r="D2002" s="46">
        <v>0.21256605989430416</v>
      </c>
      <c r="E2002" s="46">
        <v>0.14034057545507928</v>
      </c>
      <c r="F2002" s="46">
        <v>3.5231943628890195E-3</v>
      </c>
      <c r="G2002" s="46">
        <v>7.6335877862595417E-3</v>
      </c>
      <c r="H2002" s="46" t="s">
        <v>162</v>
      </c>
      <c r="I2002" s="46">
        <v>2.0551967116852612E-2</v>
      </c>
      <c r="J2002" s="46">
        <v>1.0000000000000002</v>
      </c>
      <c r="K2002" s="98">
        <v>1703</v>
      </c>
      <c r="L2002" s="98"/>
      <c r="M2002" s="98">
        <v>0.59</v>
      </c>
      <c r="N2002" s="98">
        <v>0.63600000000000001</v>
      </c>
      <c r="O2002" s="46">
        <v>1E-3</v>
      </c>
      <c r="P2002" s="46">
        <v>5.0000000000000001E-3</v>
      </c>
      <c r="Q2002" s="46">
        <v>0.19400000000000001</v>
      </c>
      <c r="R2002" s="46">
        <v>0.23300000000000001</v>
      </c>
      <c r="S2002" s="46">
        <v>0.125</v>
      </c>
      <c r="T2002" s="46">
        <v>0.158</v>
      </c>
      <c r="U2002" s="46">
        <v>2E-3</v>
      </c>
      <c r="V2002" s="46">
        <v>8.0000000000000002E-3</v>
      </c>
      <c r="W2002" s="46">
        <v>4.0000000000000001E-3</v>
      </c>
      <c r="X2002" s="46">
        <v>1.2999999999999999E-2</v>
      </c>
      <c r="Y2002" s="46" t="s">
        <v>162</v>
      </c>
      <c r="Z2002" s="46" t="s">
        <v>162</v>
      </c>
      <c r="AA2002" s="46">
        <v>1.4999999999999999E-2</v>
      </c>
      <c r="AB2002" s="46">
        <v>2.8000000000000001E-2</v>
      </c>
      <c r="AC2002" s="46"/>
    </row>
    <row r="2003" spans="1:29" x14ac:dyDescent="0.25">
      <c r="A2003" s="98" t="s">
        <v>4480</v>
      </c>
      <c r="B2003" s="46">
        <v>9.7911674084217734E-2</v>
      </c>
      <c r="C2003" s="46">
        <v>0.24888736733995206</v>
      </c>
      <c r="D2003" s="46">
        <v>0.26326600479287915</v>
      </c>
      <c r="E2003" s="46">
        <v>7.7370763437179052E-2</v>
      </c>
      <c r="F2003" s="46">
        <v>3.8000684697021565E-2</v>
      </c>
      <c r="G2003" s="46">
        <v>0.24101335159192058</v>
      </c>
      <c r="H2003" s="46">
        <v>9.5857583019513873E-3</v>
      </c>
      <c r="I2003" s="46">
        <v>2.3964395754878465E-2</v>
      </c>
      <c r="J2003" s="46">
        <v>1</v>
      </c>
      <c r="K2003" s="98">
        <v>2921</v>
      </c>
      <c r="L2003" s="98"/>
      <c r="M2003" s="98">
        <v>8.7999999999999995E-2</v>
      </c>
      <c r="N2003" s="98">
        <v>0.109</v>
      </c>
      <c r="O2003" s="46">
        <v>0.23400000000000001</v>
      </c>
      <c r="P2003" s="46">
        <v>0.26500000000000001</v>
      </c>
      <c r="Q2003" s="46">
        <v>0.248</v>
      </c>
      <c r="R2003" s="46">
        <v>0.28000000000000003</v>
      </c>
      <c r="S2003" s="46">
        <v>6.8000000000000005E-2</v>
      </c>
      <c r="T2003" s="46">
        <v>8.7999999999999995E-2</v>
      </c>
      <c r="U2003" s="46">
        <v>3.2000000000000001E-2</v>
      </c>
      <c r="V2003" s="46">
        <v>4.5999999999999999E-2</v>
      </c>
      <c r="W2003" s="46">
        <v>0.22600000000000001</v>
      </c>
      <c r="X2003" s="46">
        <v>0.25700000000000001</v>
      </c>
      <c r="Y2003" s="46">
        <v>7.0000000000000001E-3</v>
      </c>
      <c r="Z2003" s="46">
        <v>1.4E-2</v>
      </c>
      <c r="AA2003" s="46">
        <v>1.9E-2</v>
      </c>
      <c r="AB2003" s="46">
        <v>0.03</v>
      </c>
      <c r="AC2003" s="46"/>
    </row>
    <row r="2004" spans="1:29" x14ac:dyDescent="0.25">
      <c r="A2004" s="98" t="s">
        <v>4481</v>
      </c>
      <c r="B2004" s="46">
        <v>0.31913374583531651</v>
      </c>
      <c r="C2004" s="46">
        <v>0.47762970014278916</v>
      </c>
      <c r="D2004" s="46">
        <v>0.10376011423131842</v>
      </c>
      <c r="E2004" s="46">
        <v>2.2370299857210851E-2</v>
      </c>
      <c r="F2004" s="46">
        <v>7.139457401237506E-4</v>
      </c>
      <c r="G2004" s="46">
        <v>3.7363160399809615E-2</v>
      </c>
      <c r="H2004" s="46">
        <v>5.9495478343645882E-3</v>
      </c>
      <c r="I2004" s="46">
        <v>3.3079485959067109E-2</v>
      </c>
      <c r="J2004" s="46">
        <v>1</v>
      </c>
      <c r="K2004" s="98">
        <v>4202</v>
      </c>
      <c r="L2004" s="98"/>
      <c r="M2004" s="98">
        <v>0.30499999999999999</v>
      </c>
      <c r="N2004" s="98">
        <v>0.33300000000000002</v>
      </c>
      <c r="O2004" s="46">
        <v>0.46300000000000002</v>
      </c>
      <c r="P2004" s="46">
        <v>0.49299999999999999</v>
      </c>
      <c r="Q2004" s="46">
        <v>9.5000000000000001E-2</v>
      </c>
      <c r="R2004" s="46">
        <v>0.113</v>
      </c>
      <c r="S2004" s="46">
        <v>1.7999999999999999E-2</v>
      </c>
      <c r="T2004" s="46">
        <v>2.7E-2</v>
      </c>
      <c r="U2004" s="46">
        <v>0</v>
      </c>
      <c r="V2004" s="46">
        <v>2E-3</v>
      </c>
      <c r="W2004" s="46">
        <v>3.2000000000000001E-2</v>
      </c>
      <c r="X2004" s="46">
        <v>4.3999999999999997E-2</v>
      </c>
      <c r="Y2004" s="46">
        <v>4.0000000000000001E-3</v>
      </c>
      <c r="Z2004" s="46">
        <v>8.9999999999999993E-3</v>
      </c>
      <c r="AA2004" s="46">
        <v>2.8000000000000001E-2</v>
      </c>
      <c r="AB2004" s="46">
        <v>3.9E-2</v>
      </c>
      <c r="AC2004" s="46"/>
    </row>
    <row r="2005" spans="1:29" x14ac:dyDescent="0.25">
      <c r="A2005" s="98" t="s">
        <v>4482</v>
      </c>
      <c r="B2005" s="46" t="s">
        <v>162</v>
      </c>
      <c r="C2005" s="46">
        <v>0.26451854627201199</v>
      </c>
      <c r="D2005" s="46">
        <v>0.22817534657174973</v>
      </c>
      <c r="E2005" s="46">
        <v>0.10415886099662795</v>
      </c>
      <c r="F2005" s="46">
        <v>2.0232296740352193E-2</v>
      </c>
      <c r="G2005" s="46">
        <v>0.35181715998501312</v>
      </c>
      <c r="H2005" s="46">
        <v>1.3113525665043087E-2</v>
      </c>
      <c r="I2005" s="46">
        <v>1.7984263769201949E-2</v>
      </c>
      <c r="J2005" s="46">
        <v>1</v>
      </c>
      <c r="K2005" s="98">
        <v>2669</v>
      </c>
      <c r="L2005" s="98"/>
      <c r="M2005" s="98" t="s">
        <v>162</v>
      </c>
      <c r="N2005" s="98" t="s">
        <v>162</v>
      </c>
      <c r="O2005" s="46">
        <v>0.248</v>
      </c>
      <c r="P2005" s="46">
        <v>0.28199999999999997</v>
      </c>
      <c r="Q2005" s="46">
        <v>0.21299999999999999</v>
      </c>
      <c r="R2005" s="46">
        <v>0.24399999999999999</v>
      </c>
      <c r="S2005" s="46">
        <v>9.2999999999999999E-2</v>
      </c>
      <c r="T2005" s="46">
        <v>0.11600000000000001</v>
      </c>
      <c r="U2005" s="46">
        <v>1.6E-2</v>
      </c>
      <c r="V2005" s="46">
        <v>2.5999999999999999E-2</v>
      </c>
      <c r="W2005" s="46">
        <v>0.33400000000000002</v>
      </c>
      <c r="X2005" s="46">
        <v>0.37</v>
      </c>
      <c r="Y2005" s="46">
        <v>8.9999999999999993E-3</v>
      </c>
      <c r="Z2005" s="46">
        <v>1.7999999999999999E-2</v>
      </c>
      <c r="AA2005" s="46">
        <v>1.4E-2</v>
      </c>
      <c r="AB2005" s="46">
        <v>2.4E-2</v>
      </c>
      <c r="AC2005" s="46"/>
    </row>
    <row r="2006" spans="1:29" x14ac:dyDescent="0.25">
      <c r="A2006" s="98" t="s">
        <v>4483</v>
      </c>
      <c r="B2006" s="46" t="s">
        <v>162</v>
      </c>
      <c r="C2006" s="46">
        <v>0.50402576489533013</v>
      </c>
      <c r="D2006" s="46">
        <v>0.30837359098228662</v>
      </c>
      <c r="E2006" s="46">
        <v>5.3140096618357488E-2</v>
      </c>
      <c r="F2006" s="46">
        <v>9.6618357487922701E-3</v>
      </c>
      <c r="G2006" s="46">
        <v>2.4154589371980676E-2</v>
      </c>
      <c r="H2006" s="46">
        <v>8.0515297906602254E-4</v>
      </c>
      <c r="I2006" s="46">
        <v>9.9838969404186795E-2</v>
      </c>
      <c r="J2006" s="46">
        <v>1</v>
      </c>
      <c r="K2006" s="98">
        <v>1242</v>
      </c>
      <c r="L2006" s="98"/>
      <c r="M2006" s="98" t="s">
        <v>162</v>
      </c>
      <c r="N2006" s="98" t="s">
        <v>162</v>
      </c>
      <c r="O2006" s="46">
        <v>0.47599999999999998</v>
      </c>
      <c r="P2006" s="46">
        <v>0.53200000000000003</v>
      </c>
      <c r="Q2006" s="46">
        <v>0.28299999999999997</v>
      </c>
      <c r="R2006" s="46">
        <v>0.33500000000000002</v>
      </c>
      <c r="S2006" s="46">
        <v>4.2000000000000003E-2</v>
      </c>
      <c r="T2006" s="46">
        <v>6.7000000000000004E-2</v>
      </c>
      <c r="U2006" s="46">
        <v>6.0000000000000001E-3</v>
      </c>
      <c r="V2006" s="46">
        <v>1.7000000000000001E-2</v>
      </c>
      <c r="W2006" s="46">
        <v>1.7000000000000001E-2</v>
      </c>
      <c r="X2006" s="46">
        <v>3.4000000000000002E-2</v>
      </c>
      <c r="Y2006" s="46">
        <v>0</v>
      </c>
      <c r="Z2006" s="46">
        <v>5.0000000000000001E-3</v>
      </c>
      <c r="AA2006" s="46">
        <v>8.4000000000000005E-2</v>
      </c>
      <c r="AB2006" s="46">
        <v>0.11799999999999999</v>
      </c>
      <c r="AC2006" s="46"/>
    </row>
    <row r="2007" spans="1:29" x14ac:dyDescent="0.25">
      <c r="A2007" s="98" t="s">
        <v>4484</v>
      </c>
      <c r="B2007" s="46" t="s">
        <v>162</v>
      </c>
      <c r="C2007" s="46">
        <v>0.21890067502410801</v>
      </c>
      <c r="D2007" s="46">
        <v>0.34233365477338479</v>
      </c>
      <c r="E2007" s="46">
        <v>0.11571841851494696</v>
      </c>
      <c r="F2007" s="46">
        <v>1.0607521697203472E-2</v>
      </c>
      <c r="G2007" s="46">
        <v>0.27000964320154291</v>
      </c>
      <c r="H2007" s="46">
        <v>1.9286403085824494E-3</v>
      </c>
      <c r="I2007" s="46">
        <v>4.0501446480231434E-2</v>
      </c>
      <c r="J2007" s="46">
        <v>1</v>
      </c>
      <c r="K2007" s="98">
        <v>1037</v>
      </c>
      <c r="L2007" s="98"/>
      <c r="M2007" s="98" t="s">
        <v>162</v>
      </c>
      <c r="N2007" s="98" t="s">
        <v>162</v>
      </c>
      <c r="O2007" s="46">
        <v>0.19500000000000001</v>
      </c>
      <c r="P2007" s="46">
        <v>0.245</v>
      </c>
      <c r="Q2007" s="46">
        <v>0.314</v>
      </c>
      <c r="R2007" s="46">
        <v>0.372</v>
      </c>
      <c r="S2007" s="46">
        <v>9.8000000000000004E-2</v>
      </c>
      <c r="T2007" s="46">
        <v>0.13700000000000001</v>
      </c>
      <c r="U2007" s="46">
        <v>6.0000000000000001E-3</v>
      </c>
      <c r="V2007" s="46">
        <v>1.9E-2</v>
      </c>
      <c r="W2007" s="46">
        <v>0.24399999999999999</v>
      </c>
      <c r="X2007" s="46">
        <v>0.29799999999999999</v>
      </c>
      <c r="Y2007" s="46">
        <v>1E-3</v>
      </c>
      <c r="Z2007" s="46">
        <v>7.0000000000000001E-3</v>
      </c>
      <c r="AA2007" s="46">
        <v>0.03</v>
      </c>
      <c r="AB2007" s="46">
        <v>5.3999999999999999E-2</v>
      </c>
      <c r="AC2007" s="46"/>
    </row>
    <row r="2008" spans="1:29" x14ac:dyDescent="0.25">
      <c r="A2008" s="98" t="s">
        <v>4485</v>
      </c>
      <c r="B2008" s="46" t="s">
        <v>162</v>
      </c>
      <c r="C2008" s="46">
        <v>0.41109298531810767</v>
      </c>
      <c r="D2008" s="46">
        <v>0.19575856443719414</v>
      </c>
      <c r="E2008" s="46">
        <v>5.5464926590538338E-2</v>
      </c>
      <c r="F2008" s="46">
        <v>0.11745513866231648</v>
      </c>
      <c r="G2008" s="46">
        <v>0.19902120717781402</v>
      </c>
      <c r="H2008" s="46">
        <v>3.2626427406199023E-3</v>
      </c>
      <c r="I2008" s="46">
        <v>1.794453507340946E-2</v>
      </c>
      <c r="J2008" s="46">
        <v>1</v>
      </c>
      <c r="K2008" s="98">
        <v>613</v>
      </c>
      <c r="L2008" s="98"/>
      <c r="M2008" s="98" t="s">
        <v>162</v>
      </c>
      <c r="N2008" s="98" t="s">
        <v>162</v>
      </c>
      <c r="O2008" s="46">
        <v>0.373</v>
      </c>
      <c r="P2008" s="46">
        <v>0.45</v>
      </c>
      <c r="Q2008" s="46">
        <v>0.16600000000000001</v>
      </c>
      <c r="R2008" s="46">
        <v>0.22900000000000001</v>
      </c>
      <c r="S2008" s="46">
        <v>0.04</v>
      </c>
      <c r="T2008" s="46">
        <v>7.6999999999999999E-2</v>
      </c>
      <c r="U2008" s="46">
        <v>9.4E-2</v>
      </c>
      <c r="V2008" s="46">
        <v>0.14499999999999999</v>
      </c>
      <c r="W2008" s="46">
        <v>0.16900000000000001</v>
      </c>
      <c r="X2008" s="46">
        <v>0.23200000000000001</v>
      </c>
      <c r="Y2008" s="46">
        <v>1E-3</v>
      </c>
      <c r="Z2008" s="46">
        <v>1.2E-2</v>
      </c>
      <c r="AA2008" s="46">
        <v>0.01</v>
      </c>
      <c r="AB2008" s="46">
        <v>3.2000000000000001E-2</v>
      </c>
      <c r="AC2008" s="46"/>
    </row>
    <row r="2009" spans="1:29" x14ac:dyDescent="0.25">
      <c r="A2009" s="98" t="s">
        <v>4486</v>
      </c>
      <c r="B2009" s="46" t="s">
        <v>162</v>
      </c>
      <c r="C2009" s="46">
        <v>0.14224137931034483</v>
      </c>
      <c r="D2009" s="46">
        <v>0.22557471264367815</v>
      </c>
      <c r="E2009" s="46">
        <v>0.10201149425287356</v>
      </c>
      <c r="F2009" s="46">
        <v>2.5862068965517241E-2</v>
      </c>
      <c r="G2009" s="46">
        <v>0.45833333333333331</v>
      </c>
      <c r="H2009" s="46">
        <v>1.5804597701149427E-2</v>
      </c>
      <c r="I2009" s="46">
        <v>3.017241379310345E-2</v>
      </c>
      <c r="J2009" s="46">
        <v>1</v>
      </c>
      <c r="K2009" s="98">
        <v>696</v>
      </c>
      <c r="L2009" s="98"/>
      <c r="M2009" s="98" t="s">
        <v>162</v>
      </c>
      <c r="N2009" s="98" t="s">
        <v>162</v>
      </c>
      <c r="O2009" s="46">
        <v>0.11799999999999999</v>
      </c>
      <c r="P2009" s="46">
        <v>0.17</v>
      </c>
      <c r="Q2009" s="46">
        <v>0.19600000000000001</v>
      </c>
      <c r="R2009" s="46">
        <v>0.25800000000000001</v>
      </c>
      <c r="S2009" s="46">
        <v>8.2000000000000003E-2</v>
      </c>
      <c r="T2009" s="46">
        <v>0.127</v>
      </c>
      <c r="U2009" s="46">
        <v>1.6E-2</v>
      </c>
      <c r="V2009" s="46">
        <v>4.1000000000000002E-2</v>
      </c>
      <c r="W2009" s="46">
        <v>0.42199999999999999</v>
      </c>
      <c r="X2009" s="46">
        <v>0.495</v>
      </c>
      <c r="Y2009" s="46">
        <v>8.9999999999999993E-3</v>
      </c>
      <c r="Z2009" s="46">
        <v>2.8000000000000001E-2</v>
      </c>
      <c r="AA2009" s="46">
        <v>0.02</v>
      </c>
      <c r="AB2009" s="46">
        <v>4.5999999999999999E-2</v>
      </c>
      <c r="AC2009" s="46"/>
    </row>
    <row r="2010" spans="1:29" x14ac:dyDescent="0.25">
      <c r="A2010" s="98" t="s">
        <v>4487</v>
      </c>
      <c r="B2010" s="46" t="s">
        <v>162</v>
      </c>
      <c r="C2010" s="46">
        <v>0.36578313253012046</v>
      </c>
      <c r="D2010" s="46">
        <v>0.40024096385542168</v>
      </c>
      <c r="E2010" s="46">
        <v>8.9638554216867464E-2</v>
      </c>
      <c r="F2010" s="46">
        <v>7.9518072289156624E-3</v>
      </c>
      <c r="G2010" s="46">
        <v>9.2530120481927713E-2</v>
      </c>
      <c r="H2010" s="46">
        <v>4.3373493975903616E-3</v>
      </c>
      <c r="I2010" s="46">
        <v>3.9518072289156624E-2</v>
      </c>
      <c r="J2010" s="46">
        <v>0.99999999999999989</v>
      </c>
      <c r="K2010" s="98">
        <v>4150</v>
      </c>
      <c r="L2010" s="98"/>
      <c r="M2010" s="98" t="s">
        <v>162</v>
      </c>
      <c r="N2010" s="98" t="s">
        <v>162</v>
      </c>
      <c r="O2010" s="46">
        <v>0.35099999999999998</v>
      </c>
      <c r="P2010" s="46">
        <v>0.38100000000000001</v>
      </c>
      <c r="Q2010" s="46">
        <v>0.38500000000000001</v>
      </c>
      <c r="R2010" s="46">
        <v>0.41499999999999998</v>
      </c>
      <c r="S2010" s="46">
        <v>8.1000000000000003E-2</v>
      </c>
      <c r="T2010" s="46">
        <v>9.9000000000000005E-2</v>
      </c>
      <c r="U2010" s="46">
        <v>6.0000000000000001E-3</v>
      </c>
      <c r="V2010" s="46">
        <v>1.0999999999999999E-2</v>
      </c>
      <c r="W2010" s="46">
        <v>8.4000000000000005E-2</v>
      </c>
      <c r="X2010" s="46">
        <v>0.10199999999999999</v>
      </c>
      <c r="Y2010" s="46">
        <v>3.0000000000000001E-3</v>
      </c>
      <c r="Z2010" s="46">
        <v>7.0000000000000001E-3</v>
      </c>
      <c r="AA2010" s="46">
        <v>3.4000000000000002E-2</v>
      </c>
      <c r="AB2010" s="46">
        <v>4.5999999999999999E-2</v>
      </c>
      <c r="AC2010" s="46"/>
    </row>
    <row r="2011" spans="1:29" x14ac:dyDescent="0.25">
      <c r="A2011" s="98" t="s">
        <v>4488</v>
      </c>
      <c r="B2011" s="46" t="s">
        <v>162</v>
      </c>
      <c r="C2011" s="46">
        <v>0.5329052969502408</v>
      </c>
      <c r="D2011" s="46">
        <v>0.27447833065810595</v>
      </c>
      <c r="E2011" s="46">
        <v>6.741573033707865E-2</v>
      </c>
      <c r="F2011" s="46">
        <v>3.2102728731942215E-3</v>
      </c>
      <c r="G2011" s="46">
        <v>8.0256821829855537E-2</v>
      </c>
      <c r="H2011" s="46">
        <v>6.420545746388443E-3</v>
      </c>
      <c r="I2011" s="46">
        <v>3.5313001605136438E-2</v>
      </c>
      <c r="J2011" s="46">
        <v>0.99999999999999989</v>
      </c>
      <c r="K2011" s="98">
        <v>623</v>
      </c>
      <c r="L2011" s="98"/>
      <c r="M2011" s="98" t="s">
        <v>162</v>
      </c>
      <c r="N2011" s="98" t="s">
        <v>162</v>
      </c>
      <c r="O2011" s="46">
        <v>0.49399999999999999</v>
      </c>
      <c r="P2011" s="46">
        <v>0.57199999999999995</v>
      </c>
      <c r="Q2011" s="46">
        <v>0.24099999999999999</v>
      </c>
      <c r="R2011" s="46">
        <v>0.311</v>
      </c>
      <c r="S2011" s="46">
        <v>0.05</v>
      </c>
      <c r="T2011" s="46">
        <v>0.09</v>
      </c>
      <c r="U2011" s="46">
        <v>1E-3</v>
      </c>
      <c r="V2011" s="46">
        <v>1.2E-2</v>
      </c>
      <c r="W2011" s="46">
        <v>6.0999999999999999E-2</v>
      </c>
      <c r="X2011" s="46">
        <v>0.104</v>
      </c>
      <c r="Y2011" s="46">
        <v>2E-3</v>
      </c>
      <c r="Z2011" s="46">
        <v>1.6E-2</v>
      </c>
      <c r="AA2011" s="46">
        <v>2.3E-2</v>
      </c>
      <c r="AB2011" s="46">
        <v>5.2999999999999999E-2</v>
      </c>
      <c r="AC2011" s="46"/>
    </row>
    <row r="2012" spans="1:29" x14ac:dyDescent="0.25">
      <c r="A2012" s="98" t="s">
        <v>4489</v>
      </c>
      <c r="B2012" s="46">
        <v>6.4921992954202312E-2</v>
      </c>
      <c r="C2012" s="46">
        <v>0.31690604312647597</v>
      </c>
      <c r="D2012" s="46">
        <v>0.27079865278154158</v>
      </c>
      <c r="E2012" s="46">
        <v>9.093724594479502E-2</v>
      </c>
      <c r="F2012" s="46">
        <v>1.827261817196392E-2</v>
      </c>
      <c r="G2012" s="46">
        <v>0.19619836630405327</v>
      </c>
      <c r="H2012" s="46">
        <v>7.781347992721923E-3</v>
      </c>
      <c r="I2012" s="46">
        <v>3.418373272424606E-2</v>
      </c>
      <c r="J2012" s="46">
        <v>1</v>
      </c>
      <c r="K2012" s="98">
        <v>25831</v>
      </c>
      <c r="L2012" s="98"/>
      <c r="M2012" s="98">
        <v>6.2E-2</v>
      </c>
      <c r="N2012" s="98">
        <v>6.8000000000000005E-2</v>
      </c>
      <c r="O2012" s="46">
        <v>0.311</v>
      </c>
      <c r="P2012" s="46">
        <v>0.32300000000000001</v>
      </c>
      <c r="Q2012" s="46">
        <v>0.26500000000000001</v>
      </c>
      <c r="R2012" s="46">
        <v>0.27600000000000002</v>
      </c>
      <c r="S2012" s="46">
        <v>8.6999999999999994E-2</v>
      </c>
      <c r="T2012" s="46">
        <v>9.5000000000000001E-2</v>
      </c>
      <c r="U2012" s="46">
        <v>1.7000000000000001E-2</v>
      </c>
      <c r="V2012" s="46">
        <v>0.02</v>
      </c>
      <c r="W2012" s="46">
        <v>0.191</v>
      </c>
      <c r="X2012" s="46">
        <v>0.20100000000000001</v>
      </c>
      <c r="Y2012" s="46">
        <v>7.0000000000000001E-3</v>
      </c>
      <c r="Z2012" s="46">
        <v>8.9999999999999993E-3</v>
      </c>
      <c r="AA2012" s="46">
        <v>3.2000000000000001E-2</v>
      </c>
      <c r="AB2012" s="46">
        <v>3.5999999999999997E-2</v>
      </c>
      <c r="AC2012" s="46"/>
    </row>
    <row r="2013" spans="1:29" x14ac:dyDescent="0.25">
      <c r="A2013" s="98" t="s">
        <v>4490</v>
      </c>
      <c r="B2013" s="46" t="s">
        <v>162</v>
      </c>
      <c r="C2013" s="46">
        <v>0.24089635854341737</v>
      </c>
      <c r="D2013" s="46">
        <v>0.33473389355742295</v>
      </c>
      <c r="E2013" s="46">
        <v>0.15266106442577032</v>
      </c>
      <c r="F2013" s="46">
        <v>1.2605042016806723E-2</v>
      </c>
      <c r="G2013" s="46">
        <v>0.22969187675070027</v>
      </c>
      <c r="H2013" s="46">
        <v>9.8039215686274508E-3</v>
      </c>
      <c r="I2013" s="46">
        <v>1.9607843137254902E-2</v>
      </c>
      <c r="J2013" s="46">
        <v>0.99999999999999989</v>
      </c>
      <c r="K2013" s="98">
        <v>714</v>
      </c>
      <c r="L2013" s="98"/>
      <c r="M2013" s="98" t="s">
        <v>162</v>
      </c>
      <c r="N2013" s="98" t="s">
        <v>162</v>
      </c>
      <c r="O2013" s="46">
        <v>0.21099999999999999</v>
      </c>
      <c r="P2013" s="46">
        <v>0.27400000000000002</v>
      </c>
      <c r="Q2013" s="46">
        <v>0.30099999999999999</v>
      </c>
      <c r="R2013" s="46">
        <v>0.37</v>
      </c>
      <c r="S2013" s="46">
        <v>0.128</v>
      </c>
      <c r="T2013" s="46">
        <v>0.18099999999999999</v>
      </c>
      <c r="U2013" s="46">
        <v>7.0000000000000001E-3</v>
      </c>
      <c r="V2013" s="46">
        <v>2.4E-2</v>
      </c>
      <c r="W2013" s="46">
        <v>0.2</v>
      </c>
      <c r="X2013" s="46">
        <v>0.26200000000000001</v>
      </c>
      <c r="Y2013" s="46">
        <v>5.0000000000000001E-3</v>
      </c>
      <c r="Z2013" s="46">
        <v>0.02</v>
      </c>
      <c r="AA2013" s="46">
        <v>1.2E-2</v>
      </c>
      <c r="AB2013" s="46">
        <v>3.3000000000000002E-2</v>
      </c>
      <c r="AC2013" s="46"/>
    </row>
    <row r="2014" spans="1:29" x14ac:dyDescent="0.25">
      <c r="A2014" s="98" t="s">
        <v>4491</v>
      </c>
      <c r="B2014" s="46" t="s">
        <v>162</v>
      </c>
      <c r="C2014" s="46">
        <v>0.43846153846153846</v>
      </c>
      <c r="D2014" s="46">
        <v>0.23956043956043957</v>
      </c>
      <c r="E2014" s="46">
        <v>0.14945054945054945</v>
      </c>
      <c r="F2014" s="46">
        <v>1.098901098901099E-2</v>
      </c>
      <c r="G2014" s="46">
        <v>0.14065934065934066</v>
      </c>
      <c r="H2014" s="46">
        <v>9.8901098901098897E-3</v>
      </c>
      <c r="I2014" s="46">
        <v>1.098901098901099E-2</v>
      </c>
      <c r="J2014" s="46">
        <v>1</v>
      </c>
      <c r="K2014" s="98">
        <v>910</v>
      </c>
      <c r="L2014" s="98"/>
      <c r="M2014" s="98" t="s">
        <v>162</v>
      </c>
      <c r="N2014" s="98" t="s">
        <v>162</v>
      </c>
      <c r="O2014" s="46">
        <v>0.40699999999999997</v>
      </c>
      <c r="P2014" s="46">
        <v>0.47099999999999997</v>
      </c>
      <c r="Q2014" s="46">
        <v>0.21299999999999999</v>
      </c>
      <c r="R2014" s="46">
        <v>0.26800000000000002</v>
      </c>
      <c r="S2014" s="46">
        <v>0.128</v>
      </c>
      <c r="T2014" s="46">
        <v>0.17399999999999999</v>
      </c>
      <c r="U2014" s="46">
        <v>6.0000000000000001E-3</v>
      </c>
      <c r="V2014" s="46">
        <v>0.02</v>
      </c>
      <c r="W2014" s="46">
        <v>0.12</v>
      </c>
      <c r="X2014" s="46">
        <v>0.16500000000000001</v>
      </c>
      <c r="Y2014" s="46">
        <v>5.0000000000000001E-3</v>
      </c>
      <c r="Z2014" s="46">
        <v>1.9E-2</v>
      </c>
      <c r="AA2014" s="46">
        <v>6.0000000000000001E-3</v>
      </c>
      <c r="AB2014" s="46">
        <v>0.02</v>
      </c>
      <c r="AC2014" s="46"/>
    </row>
    <row r="2015" spans="1:29" x14ac:dyDescent="0.25">
      <c r="A2015" s="98" t="s">
        <v>4492</v>
      </c>
      <c r="B2015" s="46" t="s">
        <v>162</v>
      </c>
      <c r="C2015" s="46">
        <v>0.12155591572123177</v>
      </c>
      <c r="D2015" s="46">
        <v>0.22528363047001621</v>
      </c>
      <c r="E2015" s="46">
        <v>8.2658022690437608E-2</v>
      </c>
      <c r="F2015" s="46">
        <v>1.2965964343598054E-2</v>
      </c>
      <c r="G2015" s="46">
        <v>0.48298217179902753</v>
      </c>
      <c r="H2015" s="46">
        <v>4.5380875202593193E-2</v>
      </c>
      <c r="I2015" s="46">
        <v>2.9173419773095625E-2</v>
      </c>
      <c r="J2015" s="46">
        <v>0.99999999999999989</v>
      </c>
      <c r="K2015" s="98">
        <v>617</v>
      </c>
      <c r="L2015" s="98"/>
      <c r="M2015" s="98" t="s">
        <v>162</v>
      </c>
      <c r="N2015" s="98" t="s">
        <v>162</v>
      </c>
      <c r="O2015" s="46">
        <v>9.8000000000000004E-2</v>
      </c>
      <c r="P2015" s="46">
        <v>0.15</v>
      </c>
      <c r="Q2015" s="46">
        <v>0.19400000000000001</v>
      </c>
      <c r="R2015" s="46">
        <v>0.26</v>
      </c>
      <c r="S2015" s="46">
        <v>6.3E-2</v>
      </c>
      <c r="T2015" s="46">
        <v>0.107</v>
      </c>
      <c r="U2015" s="46">
        <v>7.0000000000000001E-3</v>
      </c>
      <c r="V2015" s="46">
        <v>2.5000000000000001E-2</v>
      </c>
      <c r="W2015" s="46">
        <v>0.44400000000000001</v>
      </c>
      <c r="X2015" s="46">
        <v>0.52200000000000002</v>
      </c>
      <c r="Y2015" s="46">
        <v>3.2000000000000001E-2</v>
      </c>
      <c r="Z2015" s="46">
        <v>6.5000000000000002E-2</v>
      </c>
      <c r="AA2015" s="46">
        <v>1.9E-2</v>
      </c>
      <c r="AB2015" s="46">
        <v>4.5999999999999999E-2</v>
      </c>
      <c r="AC2015" s="46"/>
    </row>
    <row r="2016" spans="1:29" x14ac:dyDescent="0.25">
      <c r="A2016" s="98" t="s">
        <v>4493</v>
      </c>
      <c r="B2016" s="46">
        <v>0.20423108218063465</v>
      </c>
      <c r="C2016" s="46">
        <v>2.0341741253051262E-3</v>
      </c>
      <c r="D2016" s="46">
        <v>0.57729861676159477</v>
      </c>
      <c r="E2016" s="46">
        <v>0.19772172497965826</v>
      </c>
      <c r="F2016" s="46">
        <v>1.2205044751830757E-3</v>
      </c>
      <c r="G2016" s="46">
        <v>6.916192026037429E-3</v>
      </c>
      <c r="H2016" s="46" t="s">
        <v>162</v>
      </c>
      <c r="I2016" s="46">
        <v>1.0577705451586655E-2</v>
      </c>
      <c r="J2016" s="46">
        <v>0.99999999999999989</v>
      </c>
      <c r="K2016" s="98">
        <v>2458</v>
      </c>
      <c r="L2016" s="98"/>
      <c r="M2016" s="98">
        <v>0.189</v>
      </c>
      <c r="N2016" s="98">
        <v>0.221</v>
      </c>
      <c r="O2016" s="46">
        <v>1E-3</v>
      </c>
      <c r="P2016" s="46">
        <v>5.0000000000000001E-3</v>
      </c>
      <c r="Q2016" s="46">
        <v>0.55800000000000005</v>
      </c>
      <c r="R2016" s="46">
        <v>0.59699999999999998</v>
      </c>
      <c r="S2016" s="46">
        <v>0.182</v>
      </c>
      <c r="T2016" s="46">
        <v>0.214</v>
      </c>
      <c r="U2016" s="46">
        <v>0</v>
      </c>
      <c r="V2016" s="46">
        <v>4.0000000000000001E-3</v>
      </c>
      <c r="W2016" s="46">
        <v>4.0000000000000001E-3</v>
      </c>
      <c r="X2016" s="46">
        <v>1.0999999999999999E-2</v>
      </c>
      <c r="Y2016" s="46" t="s">
        <v>162</v>
      </c>
      <c r="Z2016" s="46" t="s">
        <v>162</v>
      </c>
      <c r="AA2016" s="46">
        <v>7.0000000000000001E-3</v>
      </c>
      <c r="AB2016" s="46">
        <v>1.4999999999999999E-2</v>
      </c>
      <c r="AC2016" s="46"/>
    </row>
    <row r="2017" spans="1:29" x14ac:dyDescent="0.25">
      <c r="A2017" s="98" t="s">
        <v>4494</v>
      </c>
      <c r="B2017" s="46">
        <v>8.6727219455024901E-2</v>
      </c>
      <c r="C2017" s="46">
        <v>0.33343099912100793</v>
      </c>
      <c r="D2017" s="46">
        <v>0.20656314093173161</v>
      </c>
      <c r="E2017" s="46">
        <v>8.2332259009668909E-2</v>
      </c>
      <c r="F2017" s="46">
        <v>3.1350717843539405E-2</v>
      </c>
      <c r="G2017" s="46">
        <v>0.23469088778200997</v>
      </c>
      <c r="H2017" s="46">
        <v>5.8599472604746556E-3</v>
      </c>
      <c r="I2017" s="46">
        <v>1.9044828596542631E-2</v>
      </c>
      <c r="J2017" s="46">
        <v>1</v>
      </c>
      <c r="K2017" s="98">
        <v>3413</v>
      </c>
      <c r="L2017" s="98"/>
      <c r="M2017" s="98">
        <v>7.8E-2</v>
      </c>
      <c r="N2017" s="98">
        <v>9.7000000000000003E-2</v>
      </c>
      <c r="O2017" s="46">
        <v>0.318</v>
      </c>
      <c r="P2017" s="46">
        <v>0.34899999999999998</v>
      </c>
      <c r="Q2017" s="46">
        <v>0.193</v>
      </c>
      <c r="R2017" s="46">
        <v>0.22</v>
      </c>
      <c r="S2017" s="46">
        <v>7.3999999999999996E-2</v>
      </c>
      <c r="T2017" s="46">
        <v>9.1999999999999998E-2</v>
      </c>
      <c r="U2017" s="46">
        <v>2.5999999999999999E-2</v>
      </c>
      <c r="V2017" s="46">
        <v>3.7999999999999999E-2</v>
      </c>
      <c r="W2017" s="46">
        <v>0.221</v>
      </c>
      <c r="X2017" s="46">
        <v>0.249</v>
      </c>
      <c r="Y2017" s="46">
        <v>4.0000000000000001E-3</v>
      </c>
      <c r="Z2017" s="46">
        <v>8.9999999999999993E-3</v>
      </c>
      <c r="AA2017" s="46">
        <v>1.4999999999999999E-2</v>
      </c>
      <c r="AB2017" s="46">
        <v>2.4E-2</v>
      </c>
      <c r="AC2017" s="46"/>
    </row>
    <row r="2018" spans="1:29" x14ac:dyDescent="0.25">
      <c r="A2018" s="98" t="s">
        <v>4495</v>
      </c>
      <c r="B2018" s="46">
        <v>0.32430602572782669</v>
      </c>
      <c r="C2018" s="46">
        <v>0.51478221620401721</v>
      </c>
      <c r="D2018" s="46">
        <v>7.5152335815842922E-2</v>
      </c>
      <c r="E2018" s="46">
        <v>2.4599413225005643E-2</v>
      </c>
      <c r="F2018" s="46">
        <v>2.2568269013766644E-4</v>
      </c>
      <c r="G2018" s="46">
        <v>3.4755134281200632E-2</v>
      </c>
      <c r="H2018" s="46">
        <v>3.8366057323403293E-3</v>
      </c>
      <c r="I2018" s="46">
        <v>2.2342586323628979E-2</v>
      </c>
      <c r="J2018" s="46">
        <v>1.0000000000000002</v>
      </c>
      <c r="K2018" s="98">
        <v>4431</v>
      </c>
      <c r="L2018" s="98"/>
      <c r="M2018" s="98">
        <v>0.311</v>
      </c>
      <c r="N2018" s="98">
        <v>0.33800000000000002</v>
      </c>
      <c r="O2018" s="46">
        <v>0.5</v>
      </c>
      <c r="P2018" s="46">
        <v>0.52900000000000003</v>
      </c>
      <c r="Q2018" s="46">
        <v>6.8000000000000005E-2</v>
      </c>
      <c r="R2018" s="46">
        <v>8.3000000000000004E-2</v>
      </c>
      <c r="S2018" s="46">
        <v>0.02</v>
      </c>
      <c r="T2018" s="46">
        <v>0.03</v>
      </c>
      <c r="U2018" s="46">
        <v>0</v>
      </c>
      <c r="V2018" s="46">
        <v>1E-3</v>
      </c>
      <c r="W2018" s="46">
        <v>0.03</v>
      </c>
      <c r="X2018" s="46">
        <v>4.1000000000000002E-2</v>
      </c>
      <c r="Y2018" s="46">
        <v>2E-3</v>
      </c>
      <c r="Z2018" s="46">
        <v>6.0000000000000001E-3</v>
      </c>
      <c r="AA2018" s="46">
        <v>1.7999999999999999E-2</v>
      </c>
      <c r="AB2018" s="46">
        <v>2.7E-2</v>
      </c>
      <c r="AC2018" s="46"/>
    </row>
    <row r="2019" spans="1:29" x14ac:dyDescent="0.25">
      <c r="A2019" s="98" t="s">
        <v>4496</v>
      </c>
      <c r="B2019" s="46" t="s">
        <v>162</v>
      </c>
      <c r="C2019" s="46">
        <v>0.32653061224489793</v>
      </c>
      <c r="D2019" s="46">
        <v>0.19237203077952492</v>
      </c>
      <c r="E2019" s="46">
        <v>9.5684175309468045E-2</v>
      </c>
      <c r="F2019" s="46">
        <v>1.5389762462361994E-2</v>
      </c>
      <c r="G2019" s="46">
        <v>0.33723653395784542</v>
      </c>
      <c r="H2019" s="46">
        <v>1.3382402141184342E-2</v>
      </c>
      <c r="I2019" s="46">
        <v>1.9404483104717297E-2</v>
      </c>
      <c r="J2019" s="46">
        <v>1</v>
      </c>
      <c r="K2019" s="98">
        <v>2989</v>
      </c>
      <c r="L2019" s="98"/>
      <c r="M2019" s="98" t="s">
        <v>162</v>
      </c>
      <c r="N2019" s="98" t="s">
        <v>162</v>
      </c>
      <c r="O2019" s="46">
        <v>0.31</v>
      </c>
      <c r="P2019" s="46">
        <v>0.34399999999999997</v>
      </c>
      <c r="Q2019" s="46">
        <v>0.17899999999999999</v>
      </c>
      <c r="R2019" s="46">
        <v>0.20699999999999999</v>
      </c>
      <c r="S2019" s="46">
        <v>8.5999999999999993E-2</v>
      </c>
      <c r="T2019" s="46">
        <v>0.107</v>
      </c>
      <c r="U2019" s="46">
        <v>1.2E-2</v>
      </c>
      <c r="V2019" s="46">
        <v>0.02</v>
      </c>
      <c r="W2019" s="46">
        <v>0.32100000000000001</v>
      </c>
      <c r="X2019" s="46">
        <v>0.35399999999999998</v>
      </c>
      <c r="Y2019" s="46">
        <v>0.01</v>
      </c>
      <c r="Z2019" s="46">
        <v>1.7999999999999999E-2</v>
      </c>
      <c r="AA2019" s="46">
        <v>1.4999999999999999E-2</v>
      </c>
      <c r="AB2019" s="46">
        <v>2.5000000000000001E-2</v>
      </c>
      <c r="AC2019" s="46"/>
    </row>
    <row r="2020" spans="1:29" x14ac:dyDescent="0.25">
      <c r="A2020" s="98" t="s">
        <v>4497</v>
      </c>
      <c r="B2020" s="46" t="s">
        <v>162</v>
      </c>
      <c r="C2020" s="46">
        <v>0.59070367979341509</v>
      </c>
      <c r="D2020" s="46">
        <v>0.26404131697869593</v>
      </c>
      <c r="E2020" s="46">
        <v>6.1975468043899293E-2</v>
      </c>
      <c r="F2020" s="46">
        <v>7.7469335054874116E-3</v>
      </c>
      <c r="G2020" s="46">
        <v>1.5493867010974823E-2</v>
      </c>
      <c r="H2020" s="46">
        <v>6.4557779212395089E-4</v>
      </c>
      <c r="I2020" s="46">
        <v>5.9393156875403488E-2</v>
      </c>
      <c r="J2020" s="46">
        <v>0.99999999999999989</v>
      </c>
      <c r="K2020" s="98">
        <v>1549</v>
      </c>
      <c r="L2020" s="98"/>
      <c r="M2020" s="98" t="s">
        <v>162</v>
      </c>
      <c r="N2020" s="98" t="s">
        <v>162</v>
      </c>
      <c r="O2020" s="46">
        <v>0.56599999999999995</v>
      </c>
      <c r="P2020" s="46">
        <v>0.61499999999999999</v>
      </c>
      <c r="Q2020" s="46">
        <v>0.24299999999999999</v>
      </c>
      <c r="R2020" s="46">
        <v>0.28699999999999998</v>
      </c>
      <c r="S2020" s="46">
        <v>5.0999999999999997E-2</v>
      </c>
      <c r="T2020" s="46">
        <v>7.4999999999999997E-2</v>
      </c>
      <c r="U2020" s="46">
        <v>4.0000000000000001E-3</v>
      </c>
      <c r="V2020" s="46">
        <v>1.2999999999999999E-2</v>
      </c>
      <c r="W2020" s="46">
        <v>0.01</v>
      </c>
      <c r="X2020" s="46">
        <v>2.3E-2</v>
      </c>
      <c r="Y2020" s="46">
        <v>0</v>
      </c>
      <c r="Z2020" s="46">
        <v>4.0000000000000001E-3</v>
      </c>
      <c r="AA2020" s="46">
        <v>4.9000000000000002E-2</v>
      </c>
      <c r="AB2020" s="46">
        <v>7.1999999999999995E-2</v>
      </c>
      <c r="AC2020" s="46"/>
    </row>
    <row r="2021" spans="1:29" x14ac:dyDescent="0.25">
      <c r="A2021" s="98" t="s">
        <v>4498</v>
      </c>
      <c r="B2021" s="46" t="s">
        <v>162</v>
      </c>
      <c r="C2021" s="46">
        <v>0.27906976744186046</v>
      </c>
      <c r="D2021" s="46">
        <v>0.32816537467700257</v>
      </c>
      <c r="E2021" s="46">
        <v>0.11714039621016366</v>
      </c>
      <c r="F2021" s="46">
        <v>1.4642549526270457E-2</v>
      </c>
      <c r="G2021" s="46">
        <v>0.22566752799310938</v>
      </c>
      <c r="H2021" s="46">
        <v>2.5839793281653748E-3</v>
      </c>
      <c r="I2021" s="46">
        <v>3.273040482342808E-2</v>
      </c>
      <c r="J2021" s="46">
        <v>1</v>
      </c>
      <c r="K2021" s="98">
        <v>1161</v>
      </c>
      <c r="L2021" s="98"/>
      <c r="M2021" s="98" t="s">
        <v>162</v>
      </c>
      <c r="N2021" s="98" t="s">
        <v>162</v>
      </c>
      <c r="O2021" s="46">
        <v>0.254</v>
      </c>
      <c r="P2021" s="46">
        <v>0.30599999999999999</v>
      </c>
      <c r="Q2021" s="46">
        <v>0.30199999999999999</v>
      </c>
      <c r="R2021" s="46">
        <v>0.35599999999999998</v>
      </c>
      <c r="S2021" s="46">
        <v>0.1</v>
      </c>
      <c r="T2021" s="46">
        <v>0.13700000000000001</v>
      </c>
      <c r="U2021" s="46">
        <v>8.9999999999999993E-3</v>
      </c>
      <c r="V2021" s="46">
        <v>2.3E-2</v>
      </c>
      <c r="W2021" s="46">
        <v>0.20300000000000001</v>
      </c>
      <c r="X2021" s="46">
        <v>0.251</v>
      </c>
      <c r="Y2021" s="46">
        <v>1E-3</v>
      </c>
      <c r="Z2021" s="46">
        <v>8.0000000000000002E-3</v>
      </c>
      <c r="AA2021" s="46">
        <v>2.4E-2</v>
      </c>
      <c r="AB2021" s="46">
        <v>4.4999999999999998E-2</v>
      </c>
      <c r="AC2021" s="46"/>
    </row>
    <row r="2022" spans="1:29" x14ac:dyDescent="0.25">
      <c r="A2022" s="98" t="s">
        <v>4499</v>
      </c>
      <c r="B2022" s="46" t="s">
        <v>162</v>
      </c>
      <c r="C2022" s="46">
        <v>0.4287856071964018</v>
      </c>
      <c r="D2022" s="46">
        <v>0.15142428785607195</v>
      </c>
      <c r="E2022" s="46">
        <v>8.9955022488755629E-2</v>
      </c>
      <c r="F2022" s="46">
        <v>0.11094452773613193</v>
      </c>
      <c r="G2022" s="46">
        <v>0.20239880059970014</v>
      </c>
      <c r="H2022" s="46">
        <v>4.4977511244377807E-3</v>
      </c>
      <c r="I2022" s="46">
        <v>1.1994002998500749E-2</v>
      </c>
      <c r="J2022" s="46">
        <v>1</v>
      </c>
      <c r="K2022" s="98">
        <v>667</v>
      </c>
      <c r="L2022" s="98"/>
      <c r="M2022" s="98" t="s">
        <v>162</v>
      </c>
      <c r="N2022" s="98" t="s">
        <v>162</v>
      </c>
      <c r="O2022" s="46">
        <v>0.39200000000000002</v>
      </c>
      <c r="P2022" s="46">
        <v>0.46700000000000003</v>
      </c>
      <c r="Q2022" s="46">
        <v>0.126</v>
      </c>
      <c r="R2022" s="46">
        <v>0.18099999999999999</v>
      </c>
      <c r="S2022" s="46">
        <v>7.0999999999999994E-2</v>
      </c>
      <c r="T2022" s="46">
        <v>0.114</v>
      </c>
      <c r="U2022" s="46">
        <v>8.8999999999999996E-2</v>
      </c>
      <c r="V2022" s="46">
        <v>0.13700000000000001</v>
      </c>
      <c r="W2022" s="46">
        <v>0.17399999999999999</v>
      </c>
      <c r="X2022" s="46">
        <v>0.23499999999999999</v>
      </c>
      <c r="Y2022" s="46">
        <v>2E-3</v>
      </c>
      <c r="Z2022" s="46">
        <v>1.2999999999999999E-2</v>
      </c>
      <c r="AA2022" s="46">
        <v>6.0000000000000001E-3</v>
      </c>
      <c r="AB2022" s="46">
        <v>2.3E-2</v>
      </c>
      <c r="AC2022" s="46"/>
    </row>
    <row r="2023" spans="1:29" x14ac:dyDescent="0.25">
      <c r="A2023" s="98" t="s">
        <v>4500</v>
      </c>
      <c r="B2023" s="46" t="s">
        <v>162</v>
      </c>
      <c r="C2023" s="46">
        <v>0.20668316831683167</v>
      </c>
      <c r="D2023" s="46">
        <v>0.21782178217821782</v>
      </c>
      <c r="E2023" s="46">
        <v>9.405940594059406E-2</v>
      </c>
      <c r="F2023" s="46">
        <v>2.2277227722772276E-2</v>
      </c>
      <c r="G2023" s="46">
        <v>0.43069306930693069</v>
      </c>
      <c r="H2023" s="46">
        <v>1.2376237623762377E-2</v>
      </c>
      <c r="I2023" s="46">
        <v>1.608910891089109E-2</v>
      </c>
      <c r="J2023" s="46">
        <v>1</v>
      </c>
      <c r="K2023" s="98">
        <v>808</v>
      </c>
      <c r="L2023" s="98"/>
      <c r="M2023" s="98" t="s">
        <v>162</v>
      </c>
      <c r="N2023" s="98" t="s">
        <v>162</v>
      </c>
      <c r="O2023" s="46">
        <v>0.18</v>
      </c>
      <c r="P2023" s="46">
        <v>0.23599999999999999</v>
      </c>
      <c r="Q2023" s="46">
        <v>0.191</v>
      </c>
      <c r="R2023" s="46">
        <v>0.248</v>
      </c>
      <c r="S2023" s="46">
        <v>7.5999999999999998E-2</v>
      </c>
      <c r="T2023" s="46">
        <v>0.11600000000000001</v>
      </c>
      <c r="U2023" s="46">
        <v>1.4E-2</v>
      </c>
      <c r="V2023" s="46">
        <v>3.5000000000000003E-2</v>
      </c>
      <c r="W2023" s="46">
        <v>0.39700000000000002</v>
      </c>
      <c r="X2023" s="46">
        <v>0.46500000000000002</v>
      </c>
      <c r="Y2023" s="46">
        <v>7.0000000000000001E-3</v>
      </c>
      <c r="Z2023" s="46">
        <v>2.3E-2</v>
      </c>
      <c r="AA2023" s="46">
        <v>8.9999999999999993E-3</v>
      </c>
      <c r="AB2023" s="46">
        <v>2.7E-2</v>
      </c>
      <c r="AC2023" s="46"/>
    </row>
    <row r="2024" spans="1:29" x14ac:dyDescent="0.25">
      <c r="A2024" s="98" t="s">
        <v>4501</v>
      </c>
      <c r="B2024" s="46" t="s">
        <v>162</v>
      </c>
      <c r="C2024" s="46">
        <v>0.42242990654205609</v>
      </c>
      <c r="D2024" s="46">
        <v>0.36074766355140186</v>
      </c>
      <c r="E2024" s="46">
        <v>9.7463284379172233E-2</v>
      </c>
      <c r="F2024" s="46">
        <v>8.0106809078771702E-3</v>
      </c>
      <c r="G2024" s="46">
        <v>7.0226969292389849E-2</v>
      </c>
      <c r="H2024" s="46">
        <v>4.2723631508678238E-3</v>
      </c>
      <c r="I2024" s="46">
        <v>3.6849132176234978E-2</v>
      </c>
      <c r="J2024" s="46">
        <v>1</v>
      </c>
      <c r="K2024" s="98">
        <v>3745</v>
      </c>
      <c r="L2024" s="98"/>
      <c r="M2024" s="98" t="s">
        <v>162</v>
      </c>
      <c r="N2024" s="98" t="s">
        <v>162</v>
      </c>
      <c r="O2024" s="46">
        <v>0.40699999999999997</v>
      </c>
      <c r="P2024" s="46">
        <v>0.438</v>
      </c>
      <c r="Q2024" s="46">
        <v>0.34599999999999997</v>
      </c>
      <c r="R2024" s="46">
        <v>0.376</v>
      </c>
      <c r="S2024" s="46">
        <v>8.7999999999999995E-2</v>
      </c>
      <c r="T2024" s="46">
        <v>0.107</v>
      </c>
      <c r="U2024" s="46">
        <v>6.0000000000000001E-3</v>
      </c>
      <c r="V2024" s="46">
        <v>1.0999999999999999E-2</v>
      </c>
      <c r="W2024" s="46">
        <v>6.2E-2</v>
      </c>
      <c r="X2024" s="46">
        <v>7.9000000000000001E-2</v>
      </c>
      <c r="Y2024" s="46">
        <v>3.0000000000000001E-3</v>
      </c>
      <c r="Z2024" s="46">
        <v>7.0000000000000001E-3</v>
      </c>
      <c r="AA2024" s="46">
        <v>3.1E-2</v>
      </c>
      <c r="AB2024" s="46">
        <v>4.2999999999999997E-2</v>
      </c>
      <c r="AC2024" s="46"/>
    </row>
    <row r="2025" spans="1:29" x14ac:dyDescent="0.25">
      <c r="A2025" s="98" t="s">
        <v>4502</v>
      </c>
      <c r="B2025" s="46" t="s">
        <v>162</v>
      </c>
      <c r="C2025" s="46">
        <v>0.62770012706480305</v>
      </c>
      <c r="D2025" s="46">
        <v>0.24269377382465057</v>
      </c>
      <c r="E2025" s="46">
        <v>4.4472681067344345E-2</v>
      </c>
      <c r="F2025" s="46">
        <v>3.8119440914866584E-3</v>
      </c>
      <c r="G2025" s="46">
        <v>5.4637865311308764E-2</v>
      </c>
      <c r="H2025" s="46">
        <v>6.3532401524777635E-3</v>
      </c>
      <c r="I2025" s="46">
        <v>2.0330368487928845E-2</v>
      </c>
      <c r="J2025" s="46">
        <v>1</v>
      </c>
      <c r="K2025" s="98">
        <v>787</v>
      </c>
      <c r="L2025" s="98"/>
      <c r="M2025" s="98" t="s">
        <v>162</v>
      </c>
      <c r="N2025" s="98" t="s">
        <v>162</v>
      </c>
      <c r="O2025" s="46">
        <v>0.59299999999999997</v>
      </c>
      <c r="P2025" s="46">
        <v>0.66100000000000003</v>
      </c>
      <c r="Q2025" s="46">
        <v>0.214</v>
      </c>
      <c r="R2025" s="46">
        <v>0.27400000000000002</v>
      </c>
      <c r="S2025" s="46">
        <v>3.2000000000000001E-2</v>
      </c>
      <c r="T2025" s="46">
        <v>6.0999999999999999E-2</v>
      </c>
      <c r="U2025" s="46">
        <v>1E-3</v>
      </c>
      <c r="V2025" s="46">
        <v>1.0999999999999999E-2</v>
      </c>
      <c r="W2025" s="46">
        <v>4.1000000000000002E-2</v>
      </c>
      <c r="X2025" s="46">
        <v>7.2999999999999995E-2</v>
      </c>
      <c r="Y2025" s="46">
        <v>3.0000000000000001E-3</v>
      </c>
      <c r="Z2025" s="46">
        <v>1.4999999999999999E-2</v>
      </c>
      <c r="AA2025" s="46">
        <v>1.2999999999999999E-2</v>
      </c>
      <c r="AB2025" s="46">
        <v>3.3000000000000002E-2</v>
      </c>
      <c r="AC2025" s="46"/>
    </row>
    <row r="2026" spans="1:29" x14ac:dyDescent="0.25">
      <c r="A2026" s="98" t="s">
        <v>4503</v>
      </c>
      <c r="B2026" s="46">
        <v>6.2484520397693095E-2</v>
      </c>
      <c r="C2026" s="46">
        <v>0.37069667055868094</v>
      </c>
      <c r="D2026" s="46">
        <v>0.23790821922655062</v>
      </c>
      <c r="E2026" s="46">
        <v>9.4186745922230475E-2</v>
      </c>
      <c r="F2026" s="46">
        <v>1.6771043413650356E-2</v>
      </c>
      <c r="G2026" s="46">
        <v>0.18409227612072321</v>
      </c>
      <c r="H2026" s="46">
        <v>7.3948271591833849E-3</v>
      </c>
      <c r="I2026" s="46">
        <v>2.6465697201287903E-2</v>
      </c>
      <c r="J2026" s="46">
        <v>0.99999999999999989</v>
      </c>
      <c r="K2026" s="98">
        <v>28263</v>
      </c>
      <c r="L2026" s="98"/>
      <c r="M2026" s="98">
        <v>0.06</v>
      </c>
      <c r="N2026" s="98">
        <v>6.5000000000000002E-2</v>
      </c>
      <c r="O2026" s="46">
        <v>0.36499999999999999</v>
      </c>
      <c r="P2026" s="46">
        <v>0.376</v>
      </c>
      <c r="Q2026" s="46">
        <v>0.23300000000000001</v>
      </c>
      <c r="R2026" s="46">
        <v>0.24299999999999999</v>
      </c>
      <c r="S2026" s="46">
        <v>9.0999999999999998E-2</v>
      </c>
      <c r="T2026" s="46">
        <v>9.8000000000000004E-2</v>
      </c>
      <c r="U2026" s="46">
        <v>1.4999999999999999E-2</v>
      </c>
      <c r="V2026" s="46">
        <v>1.7999999999999999E-2</v>
      </c>
      <c r="W2026" s="46">
        <v>0.18</v>
      </c>
      <c r="X2026" s="46">
        <v>0.189</v>
      </c>
      <c r="Y2026" s="46">
        <v>6.0000000000000001E-3</v>
      </c>
      <c r="Z2026" s="46">
        <v>8.0000000000000002E-3</v>
      </c>
      <c r="AA2026" s="46">
        <v>2.5000000000000001E-2</v>
      </c>
      <c r="AB2026" s="46">
        <v>2.8000000000000001E-2</v>
      </c>
      <c r="AC2026" s="46"/>
    </row>
    <row r="2027" spans="1:29" x14ac:dyDescent="0.25">
      <c r="A2027" s="98" t="s">
        <v>4504</v>
      </c>
      <c r="B2027" s="46" t="s">
        <v>162</v>
      </c>
      <c r="C2027" s="46">
        <v>0.25704225352112675</v>
      </c>
      <c r="D2027" s="46">
        <v>0.30868544600938969</v>
      </c>
      <c r="E2027" s="46">
        <v>0.19014084507042253</v>
      </c>
      <c r="F2027" s="46">
        <v>1.5258215962441314E-2</v>
      </c>
      <c r="G2027" s="46">
        <v>0.19835680751173709</v>
      </c>
      <c r="H2027" s="46">
        <v>8.2159624413145546E-3</v>
      </c>
      <c r="I2027" s="46">
        <v>2.2300469483568074E-2</v>
      </c>
      <c r="J2027" s="46">
        <v>1</v>
      </c>
      <c r="K2027" s="98">
        <v>852</v>
      </c>
      <c r="L2027" s="98"/>
      <c r="M2027" s="98" t="s">
        <v>162</v>
      </c>
      <c r="N2027" s="98" t="s">
        <v>162</v>
      </c>
      <c r="O2027" s="46">
        <v>0.22900000000000001</v>
      </c>
      <c r="P2027" s="46">
        <v>0.28699999999999998</v>
      </c>
      <c r="Q2027" s="46">
        <v>0.27900000000000003</v>
      </c>
      <c r="R2027" s="46">
        <v>0.34100000000000003</v>
      </c>
      <c r="S2027" s="46">
        <v>0.16500000000000001</v>
      </c>
      <c r="T2027" s="46">
        <v>0.218</v>
      </c>
      <c r="U2027" s="46">
        <v>8.9999999999999993E-3</v>
      </c>
      <c r="V2027" s="46">
        <v>2.5999999999999999E-2</v>
      </c>
      <c r="W2027" s="46">
        <v>0.17299999999999999</v>
      </c>
      <c r="X2027" s="46">
        <v>0.22600000000000001</v>
      </c>
      <c r="Y2027" s="46">
        <v>4.0000000000000001E-3</v>
      </c>
      <c r="Z2027" s="46">
        <v>1.7000000000000001E-2</v>
      </c>
      <c r="AA2027" s="46">
        <v>1.4E-2</v>
      </c>
      <c r="AB2027" s="46">
        <v>3.5000000000000003E-2</v>
      </c>
      <c r="AC2027" s="46"/>
    </row>
    <row r="2028" spans="1:29" x14ac:dyDescent="0.25">
      <c r="A2028" s="98" t="s">
        <v>4505</v>
      </c>
      <c r="B2028" s="46" t="s">
        <v>162</v>
      </c>
      <c r="C2028" s="46">
        <v>0.51254480286738346</v>
      </c>
      <c r="D2028" s="46">
        <v>0.24372759856630824</v>
      </c>
      <c r="E2028" s="46">
        <v>6.4516129032258063E-2</v>
      </c>
      <c r="F2028" s="46">
        <v>2.1505376344086023E-2</v>
      </c>
      <c r="G2028" s="46">
        <v>0.12186379928315412</v>
      </c>
      <c r="H2028" s="46" t="s">
        <v>162</v>
      </c>
      <c r="I2028" s="46">
        <v>3.5842293906810034E-2</v>
      </c>
      <c r="J2028" s="46">
        <v>0.99999999999999989</v>
      </c>
      <c r="K2028" s="98">
        <v>279</v>
      </c>
      <c r="L2028" s="98"/>
      <c r="M2028" s="98" t="s">
        <v>162</v>
      </c>
      <c r="N2028" s="98" t="s">
        <v>162</v>
      </c>
      <c r="O2028" s="46">
        <v>0.45400000000000001</v>
      </c>
      <c r="P2028" s="46">
        <v>0.57099999999999995</v>
      </c>
      <c r="Q2028" s="46">
        <v>0.19700000000000001</v>
      </c>
      <c r="R2028" s="46">
        <v>0.29699999999999999</v>
      </c>
      <c r="S2028" s="46">
        <v>4.1000000000000002E-2</v>
      </c>
      <c r="T2028" s="46">
        <v>0.1</v>
      </c>
      <c r="U2028" s="46">
        <v>0.01</v>
      </c>
      <c r="V2028" s="46">
        <v>4.5999999999999999E-2</v>
      </c>
      <c r="W2028" s="46">
        <v>8.8999999999999996E-2</v>
      </c>
      <c r="X2028" s="46">
        <v>0.16500000000000001</v>
      </c>
      <c r="Y2028" s="46" t="s">
        <v>162</v>
      </c>
      <c r="Z2028" s="46" t="s">
        <v>162</v>
      </c>
      <c r="AA2028" s="46">
        <v>0.02</v>
      </c>
      <c r="AB2028" s="46">
        <v>6.5000000000000002E-2</v>
      </c>
      <c r="AC2028" s="46"/>
    </row>
    <row r="2029" spans="1:29" x14ac:dyDescent="0.25">
      <c r="A2029" s="98" t="s">
        <v>4506</v>
      </c>
      <c r="B2029" s="46" t="s">
        <v>162</v>
      </c>
      <c r="C2029" s="46">
        <v>6.5217391304347824E-2</v>
      </c>
      <c r="D2029" s="46">
        <v>0.20434782608695654</v>
      </c>
      <c r="E2029" s="46">
        <v>8.2608695652173908E-2</v>
      </c>
      <c r="F2029" s="46">
        <v>1.7391304347826087E-2</v>
      </c>
      <c r="G2029" s="46">
        <v>0.58695652173913049</v>
      </c>
      <c r="H2029" s="46">
        <v>1.7391304347826087E-2</v>
      </c>
      <c r="I2029" s="46">
        <v>2.6086956521739129E-2</v>
      </c>
      <c r="J2029" s="46">
        <v>1</v>
      </c>
      <c r="K2029" s="98">
        <v>230</v>
      </c>
      <c r="L2029" s="98"/>
      <c r="M2029" s="98" t="s">
        <v>162</v>
      </c>
      <c r="N2029" s="98" t="s">
        <v>162</v>
      </c>
      <c r="O2029" s="46">
        <v>0.04</v>
      </c>
      <c r="P2029" s="46">
        <v>0.105</v>
      </c>
      <c r="Q2029" s="46">
        <v>0.157</v>
      </c>
      <c r="R2029" s="46">
        <v>0.26100000000000001</v>
      </c>
      <c r="S2029" s="46">
        <v>5.3999999999999999E-2</v>
      </c>
      <c r="T2029" s="46">
        <v>0.125</v>
      </c>
      <c r="U2029" s="46">
        <v>7.0000000000000001E-3</v>
      </c>
      <c r="V2029" s="46">
        <v>4.3999999999999997E-2</v>
      </c>
      <c r="W2029" s="46">
        <v>0.52200000000000002</v>
      </c>
      <c r="X2029" s="46">
        <v>0.64900000000000002</v>
      </c>
      <c r="Y2029" s="46">
        <v>7.0000000000000001E-3</v>
      </c>
      <c r="Z2029" s="46">
        <v>4.3999999999999997E-2</v>
      </c>
      <c r="AA2029" s="46">
        <v>1.2E-2</v>
      </c>
      <c r="AB2029" s="46">
        <v>5.6000000000000001E-2</v>
      </c>
      <c r="AC2029" s="46"/>
    </row>
    <row r="2030" spans="1:29" x14ac:dyDescent="0.25">
      <c r="A2030" s="98" t="s">
        <v>4507</v>
      </c>
      <c r="B2030" s="46">
        <v>1.3498312710911136E-2</v>
      </c>
      <c r="C2030" s="46" t="s">
        <v>162</v>
      </c>
      <c r="D2030" s="46">
        <v>0.70641169853768282</v>
      </c>
      <c r="E2030" s="46">
        <v>0.19572553430821146</v>
      </c>
      <c r="F2030" s="46">
        <v>1.5748031496062992E-2</v>
      </c>
      <c r="G2030" s="46">
        <v>1.0123734533183352E-2</v>
      </c>
      <c r="H2030" s="46" t="s">
        <v>162</v>
      </c>
      <c r="I2030" s="46">
        <v>5.8492688413948259E-2</v>
      </c>
      <c r="J2030" s="46">
        <v>1</v>
      </c>
      <c r="K2030" s="98">
        <v>889</v>
      </c>
      <c r="L2030" s="98"/>
      <c r="M2030" s="98">
        <v>8.0000000000000002E-3</v>
      </c>
      <c r="N2030" s="98">
        <v>2.3E-2</v>
      </c>
      <c r="O2030" s="46" t="s">
        <v>162</v>
      </c>
      <c r="P2030" s="46" t="s">
        <v>162</v>
      </c>
      <c r="Q2030" s="46">
        <v>0.67600000000000005</v>
      </c>
      <c r="R2030" s="46">
        <v>0.73499999999999999</v>
      </c>
      <c r="S2030" s="46">
        <v>0.17100000000000001</v>
      </c>
      <c r="T2030" s="46">
        <v>0.223</v>
      </c>
      <c r="U2030" s="46">
        <v>8.9999999999999993E-3</v>
      </c>
      <c r="V2030" s="46">
        <v>2.5999999999999999E-2</v>
      </c>
      <c r="W2030" s="46">
        <v>5.0000000000000001E-3</v>
      </c>
      <c r="X2030" s="46">
        <v>1.9E-2</v>
      </c>
      <c r="Y2030" s="46" t="s">
        <v>162</v>
      </c>
      <c r="Z2030" s="46" t="s">
        <v>162</v>
      </c>
      <c r="AA2030" s="46">
        <v>4.4999999999999998E-2</v>
      </c>
      <c r="AB2030" s="46">
        <v>7.5999999999999998E-2</v>
      </c>
      <c r="AC2030" s="46"/>
    </row>
    <row r="2031" spans="1:29" x14ac:dyDescent="0.25">
      <c r="A2031" s="98" t="s">
        <v>4508</v>
      </c>
      <c r="B2031" s="46">
        <v>0.10410094637223975</v>
      </c>
      <c r="C2031" s="46">
        <v>0.21924290220820189</v>
      </c>
      <c r="D2031" s="46">
        <v>0.23501577287066247</v>
      </c>
      <c r="E2031" s="46">
        <v>6.5457413249211352E-2</v>
      </c>
      <c r="F2031" s="46">
        <v>9.6214511041009462E-2</v>
      </c>
      <c r="G2031" s="46">
        <v>0.22949526813880125</v>
      </c>
      <c r="H2031" s="46">
        <v>7.8864353312302835E-3</v>
      </c>
      <c r="I2031" s="46">
        <v>4.2586750788643532E-2</v>
      </c>
      <c r="J2031" s="46">
        <v>0.99999999999999989</v>
      </c>
      <c r="K2031" s="98">
        <v>1268</v>
      </c>
      <c r="L2031" s="98"/>
      <c r="M2031" s="98">
        <v>8.7999999999999995E-2</v>
      </c>
      <c r="N2031" s="98">
        <v>0.122</v>
      </c>
      <c r="O2031" s="46">
        <v>0.19700000000000001</v>
      </c>
      <c r="P2031" s="46">
        <v>0.24299999999999999</v>
      </c>
      <c r="Q2031" s="46">
        <v>0.21199999999999999</v>
      </c>
      <c r="R2031" s="46">
        <v>0.25900000000000001</v>
      </c>
      <c r="S2031" s="46">
        <v>5.2999999999999999E-2</v>
      </c>
      <c r="T2031" s="46">
        <v>0.08</v>
      </c>
      <c r="U2031" s="46">
        <v>8.1000000000000003E-2</v>
      </c>
      <c r="V2031" s="46">
        <v>0.114</v>
      </c>
      <c r="W2031" s="46">
        <v>0.20699999999999999</v>
      </c>
      <c r="X2031" s="46">
        <v>0.253</v>
      </c>
      <c r="Y2031" s="46">
        <v>4.0000000000000001E-3</v>
      </c>
      <c r="Z2031" s="46">
        <v>1.4E-2</v>
      </c>
      <c r="AA2031" s="46">
        <v>3.3000000000000002E-2</v>
      </c>
      <c r="AB2031" s="46">
        <v>5.5E-2</v>
      </c>
      <c r="AC2031" s="46"/>
    </row>
    <row r="2032" spans="1:29" x14ac:dyDescent="0.25">
      <c r="A2032" s="98" t="s">
        <v>4509</v>
      </c>
      <c r="B2032" s="46">
        <v>0.32992036405005687</v>
      </c>
      <c r="C2032" s="46">
        <v>0.41183162684869168</v>
      </c>
      <c r="D2032" s="46">
        <v>0.15585893060295791</v>
      </c>
      <c r="E2032" s="46">
        <v>1.7633674630261661E-2</v>
      </c>
      <c r="F2032" s="46">
        <v>4.5506257110352671E-3</v>
      </c>
      <c r="G2032" s="46">
        <v>3.0147895335608646E-2</v>
      </c>
      <c r="H2032" s="46">
        <v>2.844141069397042E-3</v>
      </c>
      <c r="I2032" s="46">
        <v>4.7212741751990896E-2</v>
      </c>
      <c r="J2032" s="46">
        <v>1</v>
      </c>
      <c r="K2032" s="98">
        <v>1758</v>
      </c>
      <c r="L2032" s="98"/>
      <c r="M2032" s="98">
        <v>0.308</v>
      </c>
      <c r="N2032" s="98">
        <v>0.35199999999999998</v>
      </c>
      <c r="O2032" s="46">
        <v>0.38900000000000001</v>
      </c>
      <c r="P2032" s="46">
        <v>0.435</v>
      </c>
      <c r="Q2032" s="46">
        <v>0.14000000000000001</v>
      </c>
      <c r="R2032" s="46">
        <v>0.17399999999999999</v>
      </c>
      <c r="S2032" s="46">
        <v>1.2E-2</v>
      </c>
      <c r="T2032" s="46">
        <v>2.5000000000000001E-2</v>
      </c>
      <c r="U2032" s="46">
        <v>2E-3</v>
      </c>
      <c r="V2032" s="46">
        <v>8.9999999999999993E-3</v>
      </c>
      <c r="W2032" s="46">
        <v>2.3E-2</v>
      </c>
      <c r="X2032" s="46">
        <v>3.9E-2</v>
      </c>
      <c r="Y2032" s="46">
        <v>1E-3</v>
      </c>
      <c r="Z2032" s="46">
        <v>7.0000000000000001E-3</v>
      </c>
      <c r="AA2032" s="46">
        <v>3.7999999999999999E-2</v>
      </c>
      <c r="AB2032" s="46">
        <v>5.8000000000000003E-2</v>
      </c>
      <c r="AC2032" s="46"/>
    </row>
    <row r="2033" spans="1:29" x14ac:dyDescent="0.25">
      <c r="A2033" s="98" t="s">
        <v>4510</v>
      </c>
      <c r="B2033" s="46" t="s">
        <v>162</v>
      </c>
      <c r="C2033" s="46">
        <v>0.23469387755102042</v>
      </c>
      <c r="D2033" s="46">
        <v>0.25714285714285712</v>
      </c>
      <c r="E2033" s="46">
        <v>0.11530612244897959</v>
      </c>
      <c r="F2033" s="46">
        <v>2.5510204081632654E-2</v>
      </c>
      <c r="G2033" s="46">
        <v>0.33265306122448979</v>
      </c>
      <c r="H2033" s="46">
        <v>8.1632653061224497E-3</v>
      </c>
      <c r="I2033" s="46">
        <v>2.6530612244897958E-2</v>
      </c>
      <c r="J2033" s="46">
        <v>1</v>
      </c>
      <c r="K2033" s="98">
        <v>980</v>
      </c>
      <c r="L2033" s="98"/>
      <c r="M2033" s="98" t="s">
        <v>162</v>
      </c>
      <c r="N2033" s="98" t="s">
        <v>162</v>
      </c>
      <c r="O2033" s="46">
        <v>0.20899999999999999</v>
      </c>
      <c r="P2033" s="46">
        <v>0.26200000000000001</v>
      </c>
      <c r="Q2033" s="46">
        <v>0.23100000000000001</v>
      </c>
      <c r="R2033" s="46">
        <v>0.28499999999999998</v>
      </c>
      <c r="S2033" s="46">
        <v>9.7000000000000003E-2</v>
      </c>
      <c r="T2033" s="46">
        <v>0.13700000000000001</v>
      </c>
      <c r="U2033" s="46">
        <v>1.7000000000000001E-2</v>
      </c>
      <c r="V2033" s="46">
        <v>3.6999999999999998E-2</v>
      </c>
      <c r="W2033" s="46">
        <v>0.30399999999999999</v>
      </c>
      <c r="X2033" s="46">
        <v>0.36299999999999999</v>
      </c>
      <c r="Y2033" s="46">
        <v>4.0000000000000001E-3</v>
      </c>
      <c r="Z2033" s="46">
        <v>1.6E-2</v>
      </c>
      <c r="AA2033" s="46">
        <v>1.7999999999999999E-2</v>
      </c>
      <c r="AB2033" s="46">
        <v>3.9E-2</v>
      </c>
      <c r="AC2033" s="46"/>
    </row>
    <row r="2034" spans="1:29" x14ac:dyDescent="0.25">
      <c r="A2034" s="98" t="s">
        <v>4511</v>
      </c>
      <c r="B2034" s="46" t="s">
        <v>162</v>
      </c>
      <c r="C2034" s="46">
        <v>0.54706927175843689</v>
      </c>
      <c r="D2034" s="46">
        <v>0.35346358792184723</v>
      </c>
      <c r="E2034" s="46">
        <v>3.1971580817051509E-2</v>
      </c>
      <c r="F2034" s="46">
        <v>7.104795737122558E-3</v>
      </c>
      <c r="G2034" s="46">
        <v>5.3285968028419185E-3</v>
      </c>
      <c r="H2034" s="46" t="s">
        <v>162</v>
      </c>
      <c r="I2034" s="46">
        <v>5.5062166962699825E-2</v>
      </c>
      <c r="J2034" s="46">
        <v>1</v>
      </c>
      <c r="K2034" s="98">
        <v>563</v>
      </c>
      <c r="L2034" s="98"/>
      <c r="M2034" s="98" t="s">
        <v>162</v>
      </c>
      <c r="N2034" s="98" t="s">
        <v>162</v>
      </c>
      <c r="O2034" s="46">
        <v>0.50600000000000001</v>
      </c>
      <c r="P2034" s="46">
        <v>0.58799999999999997</v>
      </c>
      <c r="Q2034" s="46">
        <v>0.315</v>
      </c>
      <c r="R2034" s="46">
        <v>0.39400000000000002</v>
      </c>
      <c r="S2034" s="46">
        <v>0.02</v>
      </c>
      <c r="T2034" s="46">
        <v>0.05</v>
      </c>
      <c r="U2034" s="46">
        <v>3.0000000000000001E-3</v>
      </c>
      <c r="V2034" s="46">
        <v>1.7999999999999999E-2</v>
      </c>
      <c r="W2034" s="46">
        <v>2E-3</v>
      </c>
      <c r="X2034" s="46">
        <v>1.6E-2</v>
      </c>
      <c r="Y2034" s="46" t="s">
        <v>162</v>
      </c>
      <c r="Z2034" s="46" t="s">
        <v>162</v>
      </c>
      <c r="AA2034" s="46">
        <v>3.9E-2</v>
      </c>
      <c r="AB2034" s="46">
        <v>7.6999999999999999E-2</v>
      </c>
      <c r="AC2034" s="46"/>
    </row>
    <row r="2035" spans="1:29" x14ac:dyDescent="0.25">
      <c r="A2035" s="98" t="s">
        <v>4512</v>
      </c>
      <c r="B2035" s="46" t="s">
        <v>162</v>
      </c>
      <c r="C2035" s="46">
        <v>0.22747747747747749</v>
      </c>
      <c r="D2035" s="46">
        <v>0.32657657657657657</v>
      </c>
      <c r="E2035" s="46">
        <v>9.2342342342342343E-2</v>
      </c>
      <c r="F2035" s="46">
        <v>4.72972972972973E-2</v>
      </c>
      <c r="G2035" s="46">
        <v>0.25675675675675674</v>
      </c>
      <c r="H2035" s="46" t="s">
        <v>162</v>
      </c>
      <c r="I2035" s="46">
        <v>4.954954954954955E-2</v>
      </c>
      <c r="J2035" s="46">
        <v>0.99999999999999989</v>
      </c>
      <c r="K2035" s="98">
        <v>444</v>
      </c>
      <c r="L2035" s="98"/>
      <c r="M2035" s="98" t="s">
        <v>162</v>
      </c>
      <c r="N2035" s="98" t="s">
        <v>162</v>
      </c>
      <c r="O2035" s="46">
        <v>0.191</v>
      </c>
      <c r="P2035" s="46">
        <v>0.26900000000000002</v>
      </c>
      <c r="Q2035" s="46">
        <v>0.28499999999999998</v>
      </c>
      <c r="R2035" s="46">
        <v>0.372</v>
      </c>
      <c r="S2035" s="46">
        <v>6.9000000000000006E-2</v>
      </c>
      <c r="T2035" s="46">
        <v>0.123</v>
      </c>
      <c r="U2035" s="46">
        <v>3.1E-2</v>
      </c>
      <c r="V2035" s="46">
        <v>7.0999999999999994E-2</v>
      </c>
      <c r="W2035" s="46">
        <v>0.218</v>
      </c>
      <c r="X2035" s="46">
        <v>0.29899999999999999</v>
      </c>
      <c r="Y2035" s="46" t="s">
        <v>162</v>
      </c>
      <c r="Z2035" s="46" t="s">
        <v>162</v>
      </c>
      <c r="AA2035" s="46">
        <v>3.3000000000000002E-2</v>
      </c>
      <c r="AB2035" s="46">
        <v>7.3999999999999996E-2</v>
      </c>
      <c r="AC2035" s="46"/>
    </row>
    <row r="2036" spans="1:29" x14ac:dyDescent="0.25">
      <c r="A2036" s="98" t="s">
        <v>4513</v>
      </c>
      <c r="B2036" s="46" t="s">
        <v>162</v>
      </c>
      <c r="C2036" s="46">
        <v>0.3512396694214876</v>
      </c>
      <c r="D2036" s="46">
        <v>0.18595041322314049</v>
      </c>
      <c r="E2036" s="46">
        <v>6.1983471074380167E-2</v>
      </c>
      <c r="F2036" s="46">
        <v>0.16115702479338842</v>
      </c>
      <c r="G2036" s="46">
        <v>0.15702479338842976</v>
      </c>
      <c r="H2036" s="46">
        <v>4.1322314049586778E-3</v>
      </c>
      <c r="I2036" s="46">
        <v>7.8512396694214878E-2</v>
      </c>
      <c r="J2036" s="46">
        <v>1</v>
      </c>
      <c r="K2036" s="98">
        <v>242</v>
      </c>
      <c r="L2036" s="98"/>
      <c r="M2036" s="98" t="s">
        <v>162</v>
      </c>
      <c r="N2036" s="98" t="s">
        <v>162</v>
      </c>
      <c r="O2036" s="46">
        <v>0.29399999999999998</v>
      </c>
      <c r="P2036" s="46">
        <v>0.41299999999999998</v>
      </c>
      <c r="Q2036" s="46">
        <v>0.14199999999999999</v>
      </c>
      <c r="R2036" s="46">
        <v>0.24</v>
      </c>
      <c r="S2036" s="46">
        <v>3.7999999999999999E-2</v>
      </c>
      <c r="T2036" s="46">
        <v>0.1</v>
      </c>
      <c r="U2036" s="46">
        <v>0.12</v>
      </c>
      <c r="V2036" s="46">
        <v>0.21299999999999999</v>
      </c>
      <c r="W2036" s="46">
        <v>0.11700000000000001</v>
      </c>
      <c r="X2036" s="46">
        <v>0.20799999999999999</v>
      </c>
      <c r="Y2036" s="46">
        <v>1E-3</v>
      </c>
      <c r="Z2036" s="46">
        <v>2.3E-2</v>
      </c>
      <c r="AA2036" s="46">
        <v>5.0999999999999997E-2</v>
      </c>
      <c r="AB2036" s="46">
        <v>0.11899999999999999</v>
      </c>
      <c r="AC2036" s="46"/>
    </row>
    <row r="2037" spans="1:29" x14ac:dyDescent="0.25">
      <c r="A2037" s="98" t="s">
        <v>4514</v>
      </c>
      <c r="B2037" s="46" t="s">
        <v>162</v>
      </c>
      <c r="C2037" s="46">
        <v>0.16887417218543047</v>
      </c>
      <c r="D2037" s="46">
        <v>0.2185430463576159</v>
      </c>
      <c r="E2037" s="46">
        <v>0.12582781456953643</v>
      </c>
      <c r="F2037" s="46">
        <v>5.6291390728476824E-2</v>
      </c>
      <c r="G2037" s="46">
        <v>0.38410596026490068</v>
      </c>
      <c r="H2037" s="46">
        <v>1.3245033112582781E-2</v>
      </c>
      <c r="I2037" s="46">
        <v>3.3112582781456956E-2</v>
      </c>
      <c r="J2037" s="46">
        <v>1</v>
      </c>
      <c r="K2037" s="98">
        <v>302</v>
      </c>
      <c r="L2037" s="98"/>
      <c r="M2037" s="98" t="s">
        <v>162</v>
      </c>
      <c r="N2037" s="98" t="s">
        <v>162</v>
      </c>
      <c r="O2037" s="46">
        <v>0.13100000000000001</v>
      </c>
      <c r="P2037" s="46">
        <v>0.215</v>
      </c>
      <c r="Q2037" s="46">
        <v>0.17599999999999999</v>
      </c>
      <c r="R2037" s="46">
        <v>0.26900000000000002</v>
      </c>
      <c r="S2037" s="46">
        <v>9.2999999999999999E-2</v>
      </c>
      <c r="T2037" s="46">
        <v>0.16800000000000001</v>
      </c>
      <c r="U2037" s="46">
        <v>3.5000000000000003E-2</v>
      </c>
      <c r="V2037" s="46">
        <v>8.7999999999999995E-2</v>
      </c>
      <c r="W2037" s="46">
        <v>0.33100000000000002</v>
      </c>
      <c r="X2037" s="46">
        <v>0.44</v>
      </c>
      <c r="Y2037" s="46">
        <v>5.0000000000000001E-3</v>
      </c>
      <c r="Z2037" s="46">
        <v>3.4000000000000002E-2</v>
      </c>
      <c r="AA2037" s="46">
        <v>1.7999999999999999E-2</v>
      </c>
      <c r="AB2037" s="46">
        <v>0.06</v>
      </c>
      <c r="AC2037" s="46"/>
    </row>
    <row r="2038" spans="1:29" x14ac:dyDescent="0.25">
      <c r="A2038" s="98" t="s">
        <v>4515</v>
      </c>
      <c r="B2038" s="46" t="s">
        <v>162</v>
      </c>
      <c r="C2038" s="46">
        <v>0.48347943358057993</v>
      </c>
      <c r="D2038" s="46">
        <v>0.32029669588671611</v>
      </c>
      <c r="E2038" s="46">
        <v>5.0573162508428859E-2</v>
      </c>
      <c r="F2038" s="46">
        <v>2.0903573836817263E-2</v>
      </c>
      <c r="G2038" s="46">
        <v>7.6871207012811874E-2</v>
      </c>
      <c r="H2038" s="46">
        <v>3.3715441672285905E-3</v>
      </c>
      <c r="I2038" s="46">
        <v>4.4504383007417395E-2</v>
      </c>
      <c r="J2038" s="46">
        <v>1.0000000000000002</v>
      </c>
      <c r="K2038" s="98">
        <v>1483</v>
      </c>
      <c r="L2038" s="98"/>
      <c r="M2038" s="98" t="s">
        <v>162</v>
      </c>
      <c r="N2038" s="98" t="s">
        <v>162</v>
      </c>
      <c r="O2038" s="46">
        <v>0.45800000000000002</v>
      </c>
      <c r="P2038" s="46">
        <v>0.50900000000000001</v>
      </c>
      <c r="Q2038" s="46">
        <v>0.29699999999999999</v>
      </c>
      <c r="R2038" s="46">
        <v>0.34399999999999997</v>
      </c>
      <c r="S2038" s="46">
        <v>4.1000000000000002E-2</v>
      </c>
      <c r="T2038" s="46">
        <v>6.3E-2</v>
      </c>
      <c r="U2038" s="46">
        <v>1.4999999999999999E-2</v>
      </c>
      <c r="V2038" s="46">
        <v>0.03</v>
      </c>
      <c r="W2038" s="46">
        <v>6.4000000000000001E-2</v>
      </c>
      <c r="X2038" s="46">
        <v>9.1999999999999998E-2</v>
      </c>
      <c r="Y2038" s="46">
        <v>1E-3</v>
      </c>
      <c r="Z2038" s="46">
        <v>8.0000000000000002E-3</v>
      </c>
      <c r="AA2038" s="46">
        <v>3.5000000000000003E-2</v>
      </c>
      <c r="AB2038" s="46">
        <v>5.6000000000000001E-2</v>
      </c>
      <c r="AC2038" s="46"/>
    </row>
    <row r="2039" spans="1:29" x14ac:dyDescent="0.25">
      <c r="A2039" s="98" t="s">
        <v>4516</v>
      </c>
      <c r="B2039" s="46" t="s">
        <v>162</v>
      </c>
      <c r="C2039" s="46">
        <v>0.42465753424657532</v>
      </c>
      <c r="D2039" s="46">
        <v>0.32876712328767121</v>
      </c>
      <c r="E2039" s="46">
        <v>7.7625570776255703E-2</v>
      </c>
      <c r="F2039" s="46">
        <v>4.5662100456621002E-3</v>
      </c>
      <c r="G2039" s="46">
        <v>0.1050228310502283</v>
      </c>
      <c r="H2039" s="46">
        <v>9.1324200913242004E-3</v>
      </c>
      <c r="I2039" s="46">
        <v>5.0228310502283102E-2</v>
      </c>
      <c r="J2039" s="46">
        <v>0.99999999999999978</v>
      </c>
      <c r="K2039" s="98">
        <v>219</v>
      </c>
      <c r="L2039" s="98"/>
      <c r="M2039" s="98" t="s">
        <v>162</v>
      </c>
      <c r="N2039" s="98" t="s">
        <v>162</v>
      </c>
      <c r="O2039" s="46">
        <v>0.36099999999999999</v>
      </c>
      <c r="P2039" s="46">
        <v>0.49099999999999999</v>
      </c>
      <c r="Q2039" s="46">
        <v>0.27</v>
      </c>
      <c r="R2039" s="46">
        <v>0.39300000000000002</v>
      </c>
      <c r="S2039" s="46">
        <v>4.9000000000000002E-2</v>
      </c>
      <c r="T2039" s="46">
        <v>0.121</v>
      </c>
      <c r="U2039" s="46">
        <v>1E-3</v>
      </c>
      <c r="V2039" s="46">
        <v>2.5000000000000001E-2</v>
      </c>
      <c r="W2039" s="46">
        <v>7.0999999999999994E-2</v>
      </c>
      <c r="X2039" s="46">
        <v>0.153</v>
      </c>
      <c r="Y2039" s="46">
        <v>3.0000000000000001E-3</v>
      </c>
      <c r="Z2039" s="46">
        <v>3.3000000000000002E-2</v>
      </c>
      <c r="AA2039" s="46">
        <v>2.8000000000000001E-2</v>
      </c>
      <c r="AB2039" s="46">
        <v>8.7999999999999995E-2</v>
      </c>
      <c r="AC2039" s="46"/>
    </row>
    <row r="2040" spans="1:29" x14ac:dyDescent="0.25">
      <c r="A2040" s="98" t="s">
        <v>4517</v>
      </c>
      <c r="B2040" s="46">
        <v>6.9002225878254136E-2</v>
      </c>
      <c r="C2040" s="46">
        <v>0.31878447691861028</v>
      </c>
      <c r="D2040" s="46">
        <v>0.26768605438885124</v>
      </c>
      <c r="E2040" s="46">
        <v>7.5099196748282207E-2</v>
      </c>
      <c r="F2040" s="46">
        <v>3.8904480789702892E-2</v>
      </c>
      <c r="G2040" s="46">
        <v>0.18087680247749927</v>
      </c>
      <c r="H2040" s="46">
        <v>5.0324204006580858E-3</v>
      </c>
      <c r="I2040" s="46">
        <v>4.4614342398141875E-2</v>
      </c>
      <c r="J2040" s="46">
        <v>1</v>
      </c>
      <c r="K2040" s="98">
        <v>10333</v>
      </c>
      <c r="L2040" s="98"/>
      <c r="M2040" s="98">
        <v>6.4000000000000001E-2</v>
      </c>
      <c r="N2040" s="98">
        <v>7.3999999999999996E-2</v>
      </c>
      <c r="O2040" s="46">
        <v>0.31</v>
      </c>
      <c r="P2040" s="46">
        <v>0.32800000000000001</v>
      </c>
      <c r="Q2040" s="46">
        <v>0.25900000000000001</v>
      </c>
      <c r="R2040" s="46">
        <v>0.27600000000000002</v>
      </c>
      <c r="S2040" s="46">
        <v>7.0000000000000007E-2</v>
      </c>
      <c r="T2040" s="46">
        <v>0.08</v>
      </c>
      <c r="U2040" s="46">
        <v>3.5000000000000003E-2</v>
      </c>
      <c r="V2040" s="46">
        <v>4.2999999999999997E-2</v>
      </c>
      <c r="W2040" s="46">
        <v>0.17399999999999999</v>
      </c>
      <c r="X2040" s="46">
        <v>0.188</v>
      </c>
      <c r="Y2040" s="46">
        <v>4.0000000000000001E-3</v>
      </c>
      <c r="Z2040" s="46">
        <v>7.0000000000000001E-3</v>
      </c>
      <c r="AA2040" s="46">
        <v>4.1000000000000002E-2</v>
      </c>
      <c r="AB2040" s="46">
        <v>4.9000000000000002E-2</v>
      </c>
      <c r="AC2040" s="46"/>
    </row>
    <row r="2041" spans="1:29" x14ac:dyDescent="0.25">
      <c r="A2041" s="98" t="s">
        <v>4518</v>
      </c>
      <c r="B2041" s="46" t="s">
        <v>162</v>
      </c>
      <c r="C2041" s="46">
        <v>0.29530201342281881</v>
      </c>
      <c r="D2041" s="46">
        <v>0.30536912751677853</v>
      </c>
      <c r="E2041" s="46">
        <v>0.10738255033557047</v>
      </c>
      <c r="F2041" s="46">
        <v>5.3691275167785234E-2</v>
      </c>
      <c r="G2041" s="46">
        <v>0.17785234899328858</v>
      </c>
      <c r="H2041" s="46">
        <v>6.7114093959731542E-3</v>
      </c>
      <c r="I2041" s="46">
        <v>5.3691275167785234E-2</v>
      </c>
      <c r="J2041" s="46">
        <v>1</v>
      </c>
      <c r="K2041" s="98">
        <v>298</v>
      </c>
      <c r="L2041" s="98"/>
      <c r="M2041" s="98" t="s">
        <v>162</v>
      </c>
      <c r="N2041" s="98" t="s">
        <v>162</v>
      </c>
      <c r="O2041" s="46">
        <v>0.246</v>
      </c>
      <c r="P2041" s="46">
        <v>0.34899999999999998</v>
      </c>
      <c r="Q2041" s="46">
        <v>0.25600000000000001</v>
      </c>
      <c r="R2041" s="46">
        <v>0.36</v>
      </c>
      <c r="S2041" s="46">
        <v>7.6999999999999999E-2</v>
      </c>
      <c r="T2041" s="46">
        <v>0.14799999999999999</v>
      </c>
      <c r="U2041" s="46">
        <v>3.3000000000000002E-2</v>
      </c>
      <c r="V2041" s="46">
        <v>8.5000000000000006E-2</v>
      </c>
      <c r="W2041" s="46">
        <v>0.13900000000000001</v>
      </c>
      <c r="X2041" s="46">
        <v>0.22500000000000001</v>
      </c>
      <c r="Y2041" s="46">
        <v>2E-3</v>
      </c>
      <c r="Z2041" s="46">
        <v>2.4E-2</v>
      </c>
      <c r="AA2041" s="46">
        <v>3.3000000000000002E-2</v>
      </c>
      <c r="AB2041" s="46">
        <v>8.5000000000000006E-2</v>
      </c>
      <c r="AC2041" s="46"/>
    </row>
    <row r="2042" spans="1:29" x14ac:dyDescent="0.25">
      <c r="A2042" s="98" t="s">
        <v>4519</v>
      </c>
      <c r="B2042" s="46" t="s">
        <v>162</v>
      </c>
      <c r="C2042" s="46">
        <v>0.35791757049891543</v>
      </c>
      <c r="D2042" s="46">
        <v>0.21258134490238612</v>
      </c>
      <c r="E2042" s="46">
        <v>0.18004338394793926</v>
      </c>
      <c r="F2042" s="46">
        <v>3.6876355748373099E-2</v>
      </c>
      <c r="G2042" s="46">
        <v>0.17136659436008678</v>
      </c>
      <c r="H2042" s="46">
        <v>8.6767895878524948E-3</v>
      </c>
      <c r="I2042" s="46">
        <v>3.2537960954446853E-2</v>
      </c>
      <c r="J2042" s="46">
        <v>1</v>
      </c>
      <c r="K2042" s="98">
        <v>461</v>
      </c>
      <c r="L2042" s="98"/>
      <c r="M2042" s="98" t="s">
        <v>162</v>
      </c>
      <c r="N2042" s="98" t="s">
        <v>162</v>
      </c>
      <c r="O2042" s="46">
        <v>0.315</v>
      </c>
      <c r="P2042" s="46">
        <v>0.40300000000000002</v>
      </c>
      <c r="Q2042" s="46">
        <v>0.17799999999999999</v>
      </c>
      <c r="R2042" s="46">
        <v>0.252</v>
      </c>
      <c r="S2042" s="46">
        <v>0.14799999999999999</v>
      </c>
      <c r="T2042" s="46">
        <v>0.218</v>
      </c>
      <c r="U2042" s="46">
        <v>2.3E-2</v>
      </c>
      <c r="V2042" s="46">
        <v>5.8000000000000003E-2</v>
      </c>
      <c r="W2042" s="46">
        <v>0.14000000000000001</v>
      </c>
      <c r="X2042" s="46">
        <v>0.20799999999999999</v>
      </c>
      <c r="Y2042" s="46">
        <v>3.0000000000000001E-3</v>
      </c>
      <c r="Z2042" s="46">
        <v>2.1999999999999999E-2</v>
      </c>
      <c r="AA2042" s="46">
        <v>0.02</v>
      </c>
      <c r="AB2042" s="46">
        <v>5.2999999999999999E-2</v>
      </c>
      <c r="AC2042" s="46"/>
    </row>
    <row r="2043" spans="1:29" x14ac:dyDescent="0.25">
      <c r="A2043" s="98" t="s">
        <v>4520</v>
      </c>
      <c r="B2043" s="46" t="s">
        <v>162</v>
      </c>
      <c r="C2043" s="46">
        <v>0.11898016997167139</v>
      </c>
      <c r="D2043" s="46">
        <v>0.21813031161473087</v>
      </c>
      <c r="E2043" s="46">
        <v>8.2152974504249299E-2</v>
      </c>
      <c r="F2043" s="46">
        <v>1.9830028328611898E-2</v>
      </c>
      <c r="G2043" s="46">
        <v>0.47875354107648727</v>
      </c>
      <c r="H2043" s="46">
        <v>5.6657223796033995E-2</v>
      </c>
      <c r="I2043" s="46">
        <v>2.5495750708215296E-2</v>
      </c>
      <c r="J2043" s="46">
        <v>1</v>
      </c>
      <c r="K2043" s="98">
        <v>353</v>
      </c>
      <c r="L2043" s="98"/>
      <c r="M2043" s="98" t="s">
        <v>162</v>
      </c>
      <c r="N2043" s="98" t="s">
        <v>162</v>
      </c>
      <c r="O2043" s="46">
        <v>8.8999999999999996E-2</v>
      </c>
      <c r="P2043" s="46">
        <v>0.157</v>
      </c>
      <c r="Q2043" s="46">
        <v>0.17799999999999999</v>
      </c>
      <c r="R2043" s="46">
        <v>0.26400000000000001</v>
      </c>
      <c r="S2043" s="46">
        <v>5.8000000000000003E-2</v>
      </c>
      <c r="T2043" s="46">
        <v>0.115</v>
      </c>
      <c r="U2043" s="46">
        <v>0.01</v>
      </c>
      <c r="V2043" s="46">
        <v>0.04</v>
      </c>
      <c r="W2043" s="46">
        <v>0.42699999999999999</v>
      </c>
      <c r="X2043" s="46">
        <v>0.53100000000000003</v>
      </c>
      <c r="Y2043" s="46">
        <v>3.6999999999999998E-2</v>
      </c>
      <c r="Z2043" s="46">
        <v>8.5999999999999993E-2</v>
      </c>
      <c r="AA2043" s="46">
        <v>1.2999999999999999E-2</v>
      </c>
      <c r="AB2043" s="46">
        <v>4.8000000000000001E-2</v>
      </c>
      <c r="AC2043" s="46"/>
    </row>
    <row r="2044" spans="1:29" x14ac:dyDescent="0.25">
      <c r="A2044" s="98" t="s">
        <v>4521</v>
      </c>
      <c r="B2044" s="46">
        <v>0.41117764471057883</v>
      </c>
      <c r="C2044" s="46">
        <v>6.6533599467731206E-4</v>
      </c>
      <c r="D2044" s="46">
        <v>0.37990685296074517</v>
      </c>
      <c r="E2044" s="46">
        <v>0.19095143047238855</v>
      </c>
      <c r="F2044" s="46">
        <v>1.3306719893546241E-3</v>
      </c>
      <c r="G2044" s="46">
        <v>4.6573519627411842E-3</v>
      </c>
      <c r="H2044" s="46" t="s">
        <v>162</v>
      </c>
      <c r="I2044" s="46">
        <v>1.1310711909514305E-2</v>
      </c>
      <c r="J2044" s="46">
        <v>1</v>
      </c>
      <c r="K2044" s="98">
        <v>1503</v>
      </c>
      <c r="L2044" s="98"/>
      <c r="M2044" s="98">
        <v>0.38700000000000001</v>
      </c>
      <c r="N2044" s="98">
        <v>0.436</v>
      </c>
      <c r="O2044" s="46">
        <v>0</v>
      </c>
      <c r="P2044" s="46">
        <v>4.0000000000000001E-3</v>
      </c>
      <c r="Q2044" s="46">
        <v>0.35599999999999998</v>
      </c>
      <c r="R2044" s="46">
        <v>0.40500000000000003</v>
      </c>
      <c r="S2044" s="46">
        <v>0.17199999999999999</v>
      </c>
      <c r="T2044" s="46">
        <v>0.21199999999999999</v>
      </c>
      <c r="U2044" s="46">
        <v>0</v>
      </c>
      <c r="V2044" s="46">
        <v>5.0000000000000001E-3</v>
      </c>
      <c r="W2044" s="46">
        <v>2E-3</v>
      </c>
      <c r="X2044" s="46">
        <v>0.01</v>
      </c>
      <c r="Y2044" s="46" t="s">
        <v>162</v>
      </c>
      <c r="Z2044" s="46" t="s">
        <v>162</v>
      </c>
      <c r="AA2044" s="46">
        <v>7.0000000000000001E-3</v>
      </c>
      <c r="AB2044" s="46">
        <v>1.7999999999999999E-2</v>
      </c>
      <c r="AC2044" s="46"/>
    </row>
    <row r="2045" spans="1:29" x14ac:dyDescent="0.25">
      <c r="A2045" s="98" t="s">
        <v>4522</v>
      </c>
      <c r="B2045" s="46">
        <v>0.12919633774160733</v>
      </c>
      <c r="C2045" s="46">
        <v>0.26449643947100709</v>
      </c>
      <c r="D2045" s="46">
        <v>0.22533062054933875</v>
      </c>
      <c r="E2045" s="46">
        <v>9.3082400813835203E-2</v>
      </c>
      <c r="F2045" s="46">
        <v>5.595116988809766E-2</v>
      </c>
      <c r="G2045" s="46">
        <v>0.20244150559511698</v>
      </c>
      <c r="H2045" s="46">
        <v>1.1698880976602238E-2</v>
      </c>
      <c r="I2045" s="46">
        <v>1.7802644964394709E-2</v>
      </c>
      <c r="J2045" s="46">
        <v>1</v>
      </c>
      <c r="K2045" s="98">
        <v>1966</v>
      </c>
      <c r="L2045" s="98"/>
      <c r="M2045" s="98">
        <v>0.115</v>
      </c>
      <c r="N2045" s="98">
        <v>0.14499999999999999</v>
      </c>
      <c r="O2045" s="46">
        <v>0.245</v>
      </c>
      <c r="P2045" s="46">
        <v>0.28399999999999997</v>
      </c>
      <c r="Q2045" s="46">
        <v>0.20699999999999999</v>
      </c>
      <c r="R2045" s="46">
        <v>0.24399999999999999</v>
      </c>
      <c r="S2045" s="46">
        <v>8.1000000000000003E-2</v>
      </c>
      <c r="T2045" s="46">
        <v>0.107</v>
      </c>
      <c r="U2045" s="46">
        <v>4.7E-2</v>
      </c>
      <c r="V2045" s="46">
        <v>6.7000000000000004E-2</v>
      </c>
      <c r="W2045" s="46">
        <v>0.185</v>
      </c>
      <c r="X2045" s="46">
        <v>0.221</v>
      </c>
      <c r="Y2045" s="46">
        <v>8.0000000000000002E-3</v>
      </c>
      <c r="Z2045" s="46">
        <v>1.7000000000000001E-2</v>
      </c>
      <c r="AA2045" s="46">
        <v>1.2999999999999999E-2</v>
      </c>
      <c r="AB2045" s="46">
        <v>2.5000000000000001E-2</v>
      </c>
      <c r="AC2045" s="46"/>
    </row>
    <row r="2046" spans="1:29" x14ac:dyDescent="0.25">
      <c r="A2046" s="98" t="s">
        <v>4523</v>
      </c>
      <c r="B2046" s="46">
        <v>0.29171668667466988</v>
      </c>
      <c r="C2046" s="46">
        <v>0.49019607843137253</v>
      </c>
      <c r="D2046" s="46">
        <v>9.4437775110044017E-2</v>
      </c>
      <c r="E2046" s="46">
        <v>4.0016006402561026E-2</v>
      </c>
      <c r="F2046" s="46">
        <v>4.401760704281713E-3</v>
      </c>
      <c r="G2046" s="46">
        <v>3.5214085634253704E-2</v>
      </c>
      <c r="H2046" s="46">
        <v>6.0024009603841539E-3</v>
      </c>
      <c r="I2046" s="46">
        <v>3.8015206082432973E-2</v>
      </c>
      <c r="J2046" s="46">
        <v>1</v>
      </c>
      <c r="K2046" s="98">
        <v>2499</v>
      </c>
      <c r="L2046" s="98"/>
      <c r="M2046" s="98">
        <v>0.27400000000000002</v>
      </c>
      <c r="N2046" s="98">
        <v>0.31</v>
      </c>
      <c r="O2046" s="46">
        <v>0.47099999999999997</v>
      </c>
      <c r="P2046" s="46">
        <v>0.51</v>
      </c>
      <c r="Q2046" s="46">
        <v>8.4000000000000005E-2</v>
      </c>
      <c r="R2046" s="46">
        <v>0.107</v>
      </c>
      <c r="S2046" s="46">
        <v>3.3000000000000002E-2</v>
      </c>
      <c r="T2046" s="46">
        <v>4.8000000000000001E-2</v>
      </c>
      <c r="U2046" s="46">
        <v>2E-3</v>
      </c>
      <c r="V2046" s="46">
        <v>8.0000000000000002E-3</v>
      </c>
      <c r="W2046" s="46">
        <v>2.9000000000000001E-2</v>
      </c>
      <c r="X2046" s="46">
        <v>4.2999999999999997E-2</v>
      </c>
      <c r="Y2046" s="46">
        <v>4.0000000000000001E-3</v>
      </c>
      <c r="Z2046" s="46">
        <v>0.01</v>
      </c>
      <c r="AA2046" s="46">
        <v>3.1E-2</v>
      </c>
      <c r="AB2046" s="46">
        <v>4.5999999999999999E-2</v>
      </c>
      <c r="AC2046" s="46"/>
    </row>
    <row r="2047" spans="1:29" x14ac:dyDescent="0.25">
      <c r="A2047" s="98" t="s">
        <v>4524</v>
      </c>
      <c r="B2047" s="46" t="s">
        <v>162</v>
      </c>
      <c r="C2047" s="46">
        <v>0.22291904218928163</v>
      </c>
      <c r="D2047" s="46">
        <v>0.21550741163055873</v>
      </c>
      <c r="E2047" s="46">
        <v>0.16362599771949829</v>
      </c>
      <c r="F2047" s="46">
        <v>3.2497149372862029E-2</v>
      </c>
      <c r="G2047" s="46">
        <v>0.33124287343215508</v>
      </c>
      <c r="H2047" s="46">
        <v>8.5518814139110607E-3</v>
      </c>
      <c r="I2047" s="46">
        <v>2.565564424173318E-2</v>
      </c>
      <c r="J2047" s="46">
        <v>1</v>
      </c>
      <c r="K2047" s="98">
        <v>1754</v>
      </c>
      <c r="L2047" s="98"/>
      <c r="M2047" s="98" t="s">
        <v>162</v>
      </c>
      <c r="N2047" s="98" t="s">
        <v>162</v>
      </c>
      <c r="O2047" s="46">
        <v>0.20399999999999999</v>
      </c>
      <c r="P2047" s="46">
        <v>0.24299999999999999</v>
      </c>
      <c r="Q2047" s="46">
        <v>0.19700000000000001</v>
      </c>
      <c r="R2047" s="46">
        <v>0.23499999999999999</v>
      </c>
      <c r="S2047" s="46">
        <v>0.14699999999999999</v>
      </c>
      <c r="T2047" s="46">
        <v>0.182</v>
      </c>
      <c r="U2047" s="46">
        <v>2.5000000000000001E-2</v>
      </c>
      <c r="V2047" s="46">
        <v>4.2000000000000003E-2</v>
      </c>
      <c r="W2047" s="46">
        <v>0.31</v>
      </c>
      <c r="X2047" s="46">
        <v>0.35399999999999998</v>
      </c>
      <c r="Y2047" s="46">
        <v>5.0000000000000001E-3</v>
      </c>
      <c r="Z2047" s="46">
        <v>1.4E-2</v>
      </c>
      <c r="AA2047" s="46">
        <v>1.9E-2</v>
      </c>
      <c r="AB2047" s="46">
        <v>3.4000000000000002E-2</v>
      </c>
      <c r="AC2047" s="46"/>
    </row>
    <row r="2048" spans="1:29" x14ac:dyDescent="0.25">
      <c r="A2048" s="98" t="s">
        <v>4525</v>
      </c>
      <c r="B2048" s="46" t="s">
        <v>162</v>
      </c>
      <c r="C2048" s="46">
        <v>0.55172413793103448</v>
      </c>
      <c r="D2048" s="46">
        <v>0.33405172413793105</v>
      </c>
      <c r="E2048" s="46">
        <v>3.017241379310345E-2</v>
      </c>
      <c r="F2048" s="46">
        <v>1.1853448275862068E-2</v>
      </c>
      <c r="G2048" s="46">
        <v>1.4008620689655173E-2</v>
      </c>
      <c r="H2048" s="46">
        <v>1.0775862068965517E-3</v>
      </c>
      <c r="I2048" s="46">
        <v>5.7112068965517244E-2</v>
      </c>
      <c r="J2048" s="46">
        <v>1</v>
      </c>
      <c r="K2048" s="98">
        <v>928</v>
      </c>
      <c r="L2048" s="98"/>
      <c r="M2048" s="98" t="s">
        <v>162</v>
      </c>
      <c r="N2048" s="98" t="s">
        <v>162</v>
      </c>
      <c r="O2048" s="46">
        <v>0.52</v>
      </c>
      <c r="P2048" s="46">
        <v>0.58299999999999996</v>
      </c>
      <c r="Q2048" s="46">
        <v>0.30399999999999999</v>
      </c>
      <c r="R2048" s="46">
        <v>0.36499999999999999</v>
      </c>
      <c r="S2048" s="46">
        <v>2.1000000000000001E-2</v>
      </c>
      <c r="T2048" s="46">
        <v>4.2999999999999997E-2</v>
      </c>
      <c r="U2048" s="46">
        <v>7.0000000000000001E-3</v>
      </c>
      <c r="V2048" s="46">
        <v>2.1000000000000001E-2</v>
      </c>
      <c r="W2048" s="46">
        <v>8.0000000000000002E-3</v>
      </c>
      <c r="X2048" s="46">
        <v>2.4E-2</v>
      </c>
      <c r="Y2048" s="46">
        <v>0</v>
      </c>
      <c r="Z2048" s="46">
        <v>6.0000000000000001E-3</v>
      </c>
      <c r="AA2048" s="46">
        <v>4.3999999999999997E-2</v>
      </c>
      <c r="AB2048" s="46">
        <v>7.3999999999999996E-2</v>
      </c>
      <c r="AC2048" s="46"/>
    </row>
    <row r="2049" spans="1:29" x14ac:dyDescent="0.25">
      <c r="A2049" s="98" t="s">
        <v>4526</v>
      </c>
      <c r="B2049" s="46" t="s">
        <v>162</v>
      </c>
      <c r="C2049" s="46">
        <v>0.25418569254185691</v>
      </c>
      <c r="D2049" s="46">
        <v>0.30441400304414001</v>
      </c>
      <c r="E2049" s="46">
        <v>0.11567732115677321</v>
      </c>
      <c r="F2049" s="46">
        <v>2.8919330289193301E-2</v>
      </c>
      <c r="G2049" s="46">
        <v>0.25114155251141551</v>
      </c>
      <c r="H2049" s="46">
        <v>1.5220700152207001E-3</v>
      </c>
      <c r="I2049" s="46">
        <v>4.4140030441400302E-2</v>
      </c>
      <c r="J2049" s="46">
        <v>1</v>
      </c>
      <c r="K2049" s="98">
        <v>657</v>
      </c>
      <c r="L2049" s="98"/>
      <c r="M2049" s="98" t="s">
        <v>162</v>
      </c>
      <c r="N2049" s="98" t="s">
        <v>162</v>
      </c>
      <c r="O2049" s="46">
        <v>0.222</v>
      </c>
      <c r="P2049" s="46">
        <v>0.28899999999999998</v>
      </c>
      <c r="Q2049" s="46">
        <v>0.27</v>
      </c>
      <c r="R2049" s="46">
        <v>0.34100000000000003</v>
      </c>
      <c r="S2049" s="46">
        <v>9.2999999999999999E-2</v>
      </c>
      <c r="T2049" s="46">
        <v>0.14199999999999999</v>
      </c>
      <c r="U2049" s="46">
        <v>1.9E-2</v>
      </c>
      <c r="V2049" s="46">
        <v>4.4999999999999998E-2</v>
      </c>
      <c r="W2049" s="46">
        <v>0.219</v>
      </c>
      <c r="X2049" s="46">
        <v>0.28599999999999998</v>
      </c>
      <c r="Y2049" s="46">
        <v>0</v>
      </c>
      <c r="Z2049" s="46">
        <v>8.9999999999999993E-3</v>
      </c>
      <c r="AA2049" s="46">
        <v>3.1E-2</v>
      </c>
      <c r="AB2049" s="46">
        <v>6.3E-2</v>
      </c>
      <c r="AC2049" s="46"/>
    </row>
    <row r="2050" spans="1:29" x14ac:dyDescent="0.25">
      <c r="A2050" s="98" t="s">
        <v>4527</v>
      </c>
      <c r="B2050" s="46" t="s">
        <v>162</v>
      </c>
      <c r="C2050" s="46">
        <v>0.34158415841584161</v>
      </c>
      <c r="D2050" s="46">
        <v>0.20792079207920791</v>
      </c>
      <c r="E2050" s="46">
        <v>9.405940594059406E-2</v>
      </c>
      <c r="F2050" s="46">
        <v>0.14108910891089108</v>
      </c>
      <c r="G2050" s="46">
        <v>0.18811881188118812</v>
      </c>
      <c r="H2050" s="46">
        <v>2.4752475247524753E-3</v>
      </c>
      <c r="I2050" s="46">
        <v>2.4752475247524754E-2</v>
      </c>
      <c r="J2050" s="46">
        <v>1</v>
      </c>
      <c r="K2050" s="98">
        <v>404</v>
      </c>
      <c r="L2050" s="98"/>
      <c r="M2050" s="98" t="s">
        <v>162</v>
      </c>
      <c r="N2050" s="98" t="s">
        <v>162</v>
      </c>
      <c r="O2050" s="46">
        <v>0.29699999999999999</v>
      </c>
      <c r="P2050" s="46">
        <v>0.38900000000000001</v>
      </c>
      <c r="Q2050" s="46">
        <v>0.17100000000000001</v>
      </c>
      <c r="R2050" s="46">
        <v>0.25</v>
      </c>
      <c r="S2050" s="46">
        <v>6.9000000000000006E-2</v>
      </c>
      <c r="T2050" s="46">
        <v>0.126</v>
      </c>
      <c r="U2050" s="46">
        <v>0.111</v>
      </c>
      <c r="V2050" s="46">
        <v>0.17799999999999999</v>
      </c>
      <c r="W2050" s="46">
        <v>0.153</v>
      </c>
      <c r="X2050" s="46">
        <v>0.22900000000000001</v>
      </c>
      <c r="Y2050" s="46">
        <v>0</v>
      </c>
      <c r="Z2050" s="46">
        <v>1.4E-2</v>
      </c>
      <c r="AA2050" s="46">
        <v>1.2999999999999999E-2</v>
      </c>
      <c r="AB2050" s="46">
        <v>4.4999999999999998E-2</v>
      </c>
      <c r="AC2050" s="46"/>
    </row>
    <row r="2051" spans="1:29" x14ac:dyDescent="0.25">
      <c r="A2051" s="98" t="s">
        <v>4528</v>
      </c>
      <c r="B2051" s="46" t="s">
        <v>162</v>
      </c>
      <c r="C2051" s="46">
        <v>0.17897091722595079</v>
      </c>
      <c r="D2051" s="46">
        <v>0.19686800894854586</v>
      </c>
      <c r="E2051" s="46">
        <v>0.13422818791946309</v>
      </c>
      <c r="F2051" s="46">
        <v>2.0134228187919462E-2</v>
      </c>
      <c r="G2051" s="46">
        <v>0.44295302013422821</v>
      </c>
      <c r="H2051" s="46">
        <v>2.2371364653243847E-3</v>
      </c>
      <c r="I2051" s="46">
        <v>2.4608501118568233E-2</v>
      </c>
      <c r="J2051" s="46">
        <v>1</v>
      </c>
      <c r="K2051" s="98">
        <v>447</v>
      </c>
      <c r="L2051" s="98"/>
      <c r="M2051" s="98" t="s">
        <v>162</v>
      </c>
      <c r="N2051" s="98" t="s">
        <v>162</v>
      </c>
      <c r="O2051" s="46">
        <v>0.14599999999999999</v>
      </c>
      <c r="P2051" s="46">
        <v>0.217</v>
      </c>
      <c r="Q2051" s="46">
        <v>0.16300000000000001</v>
      </c>
      <c r="R2051" s="46">
        <v>0.23599999999999999</v>
      </c>
      <c r="S2051" s="46">
        <v>0.106</v>
      </c>
      <c r="T2051" s="46">
        <v>0.16900000000000001</v>
      </c>
      <c r="U2051" s="46">
        <v>1.0999999999999999E-2</v>
      </c>
      <c r="V2051" s="46">
        <v>3.7999999999999999E-2</v>
      </c>
      <c r="W2051" s="46">
        <v>0.39800000000000002</v>
      </c>
      <c r="X2051" s="46">
        <v>0.48899999999999999</v>
      </c>
      <c r="Y2051" s="46">
        <v>0</v>
      </c>
      <c r="Z2051" s="46">
        <v>1.2999999999999999E-2</v>
      </c>
      <c r="AA2051" s="46">
        <v>1.4E-2</v>
      </c>
      <c r="AB2051" s="46">
        <v>4.3999999999999997E-2</v>
      </c>
      <c r="AC2051" s="46"/>
    </row>
    <row r="2052" spans="1:29" x14ac:dyDescent="0.25">
      <c r="A2052" s="98" t="s">
        <v>4529</v>
      </c>
      <c r="B2052" s="46" t="s">
        <v>162</v>
      </c>
      <c r="C2052" s="46">
        <v>0.4059328649492584</v>
      </c>
      <c r="D2052" s="46">
        <v>0.39656518345042935</v>
      </c>
      <c r="E2052" s="46">
        <v>9.0554254488680722E-2</v>
      </c>
      <c r="F2052" s="46">
        <v>1.444184231069477E-2</v>
      </c>
      <c r="G2052" s="46">
        <v>6.323185011709602E-2</v>
      </c>
      <c r="H2052" s="46">
        <v>2.7322404371584699E-3</v>
      </c>
      <c r="I2052" s="46">
        <v>2.6541764246682281E-2</v>
      </c>
      <c r="J2052" s="46">
        <v>1</v>
      </c>
      <c r="K2052" s="98">
        <v>2562</v>
      </c>
      <c r="L2052" s="98"/>
      <c r="M2052" s="98" t="s">
        <v>162</v>
      </c>
      <c r="N2052" s="98" t="s">
        <v>162</v>
      </c>
      <c r="O2052" s="46">
        <v>0.38700000000000001</v>
      </c>
      <c r="P2052" s="46">
        <v>0.42499999999999999</v>
      </c>
      <c r="Q2052" s="46">
        <v>0.378</v>
      </c>
      <c r="R2052" s="46">
        <v>0.41599999999999998</v>
      </c>
      <c r="S2052" s="46">
        <v>0.08</v>
      </c>
      <c r="T2052" s="46">
        <v>0.10199999999999999</v>
      </c>
      <c r="U2052" s="46">
        <v>0.01</v>
      </c>
      <c r="V2052" s="46">
        <v>0.02</v>
      </c>
      <c r="W2052" s="46">
        <v>5.3999999999999999E-2</v>
      </c>
      <c r="X2052" s="46">
        <v>7.2999999999999995E-2</v>
      </c>
      <c r="Y2052" s="46">
        <v>1E-3</v>
      </c>
      <c r="Z2052" s="46">
        <v>6.0000000000000001E-3</v>
      </c>
      <c r="AA2052" s="46">
        <v>2.1000000000000001E-2</v>
      </c>
      <c r="AB2052" s="46">
        <v>3.4000000000000002E-2</v>
      </c>
      <c r="AC2052" s="46"/>
    </row>
    <row r="2053" spans="1:29" x14ac:dyDescent="0.25">
      <c r="A2053" s="98" t="s">
        <v>4530</v>
      </c>
      <c r="B2053" s="46" t="s">
        <v>162</v>
      </c>
      <c r="C2053" s="46">
        <v>0.43087557603686638</v>
      </c>
      <c r="D2053" s="46">
        <v>0.37096774193548387</v>
      </c>
      <c r="E2053" s="46">
        <v>7.8341013824884786E-2</v>
      </c>
      <c r="F2053" s="46">
        <v>2.7649769585253458E-2</v>
      </c>
      <c r="G2053" s="46">
        <v>6.2211981566820278E-2</v>
      </c>
      <c r="H2053" s="46">
        <v>4.608294930875576E-3</v>
      </c>
      <c r="I2053" s="46">
        <v>2.5345622119815669E-2</v>
      </c>
      <c r="J2053" s="46">
        <v>1</v>
      </c>
      <c r="K2053" s="98">
        <v>434</v>
      </c>
      <c r="L2053" s="98"/>
      <c r="M2053" s="98" t="s">
        <v>162</v>
      </c>
      <c r="N2053" s="98" t="s">
        <v>162</v>
      </c>
      <c r="O2053" s="46">
        <v>0.38500000000000001</v>
      </c>
      <c r="P2053" s="46">
        <v>0.47799999999999998</v>
      </c>
      <c r="Q2053" s="46">
        <v>0.32700000000000001</v>
      </c>
      <c r="R2053" s="46">
        <v>0.41699999999999998</v>
      </c>
      <c r="S2053" s="46">
        <v>5.7000000000000002E-2</v>
      </c>
      <c r="T2053" s="46">
        <v>0.107</v>
      </c>
      <c r="U2053" s="46">
        <v>1.6E-2</v>
      </c>
      <c r="V2053" s="46">
        <v>4.8000000000000001E-2</v>
      </c>
      <c r="W2053" s="46">
        <v>4.2999999999999997E-2</v>
      </c>
      <c r="X2053" s="46">
        <v>8.8999999999999996E-2</v>
      </c>
      <c r="Y2053" s="46">
        <v>1E-3</v>
      </c>
      <c r="Z2053" s="46">
        <v>1.7000000000000001E-2</v>
      </c>
      <c r="AA2053" s="46">
        <v>1.4E-2</v>
      </c>
      <c r="AB2053" s="46">
        <v>4.4999999999999998E-2</v>
      </c>
      <c r="AC2053" s="46"/>
    </row>
    <row r="2054" spans="1:29" x14ac:dyDescent="0.25">
      <c r="A2054" s="98" t="s">
        <v>4531</v>
      </c>
      <c r="B2054" s="46">
        <v>6.1234358943359726E-2</v>
      </c>
      <c r="C2054" s="46">
        <v>0.32527352958955452</v>
      </c>
      <c r="D2054" s="46">
        <v>0.25914283987184911</v>
      </c>
      <c r="E2054" s="46">
        <v>0.10596626972133229</v>
      </c>
      <c r="F2054" s="46">
        <v>3.179592576920752E-2</v>
      </c>
      <c r="G2054" s="46">
        <v>0.17808136371879343</v>
      </c>
      <c r="H2054" s="46">
        <v>7.7374115940276851E-3</v>
      </c>
      <c r="I2054" s="46">
        <v>3.0768300791875716E-2</v>
      </c>
      <c r="J2054" s="46">
        <v>1</v>
      </c>
      <c r="K2054" s="98">
        <v>16543</v>
      </c>
      <c r="L2054" s="98"/>
      <c r="M2054" s="98">
        <v>5.8000000000000003E-2</v>
      </c>
      <c r="N2054" s="98">
        <v>6.5000000000000002E-2</v>
      </c>
      <c r="O2054" s="46">
        <v>0.318</v>
      </c>
      <c r="P2054" s="46">
        <v>0.33200000000000002</v>
      </c>
      <c r="Q2054" s="46">
        <v>0.253</v>
      </c>
      <c r="R2054" s="46">
        <v>0.26600000000000001</v>
      </c>
      <c r="S2054" s="46">
        <v>0.10100000000000001</v>
      </c>
      <c r="T2054" s="46">
        <v>0.111</v>
      </c>
      <c r="U2054" s="46">
        <v>2.9000000000000001E-2</v>
      </c>
      <c r="V2054" s="46">
        <v>3.5000000000000003E-2</v>
      </c>
      <c r="W2054" s="46">
        <v>0.17199999999999999</v>
      </c>
      <c r="X2054" s="46">
        <v>0.184</v>
      </c>
      <c r="Y2054" s="46">
        <v>7.0000000000000001E-3</v>
      </c>
      <c r="Z2054" s="46">
        <v>8.9999999999999993E-3</v>
      </c>
      <c r="AA2054" s="46">
        <v>2.8000000000000001E-2</v>
      </c>
      <c r="AB2054" s="46">
        <v>3.4000000000000002E-2</v>
      </c>
      <c r="AC2054" s="46"/>
    </row>
    <row r="2055" spans="1:29" x14ac:dyDescent="0.25">
      <c r="A2055" s="98" t="s">
        <v>4532</v>
      </c>
      <c r="B2055" s="46" t="s">
        <v>162</v>
      </c>
      <c r="C2055" s="46">
        <v>0.22289156626506024</v>
      </c>
      <c r="D2055" s="46">
        <v>0.28714859437751006</v>
      </c>
      <c r="E2055" s="46">
        <v>0.19477911646586346</v>
      </c>
      <c r="F2055" s="46">
        <v>6.0240963855421686E-2</v>
      </c>
      <c r="G2055" s="46">
        <v>0.20281124497991967</v>
      </c>
      <c r="H2055" s="46">
        <v>1.0040160642570281E-2</v>
      </c>
      <c r="I2055" s="46">
        <v>2.2088353413654619E-2</v>
      </c>
      <c r="J2055" s="46">
        <v>1</v>
      </c>
      <c r="K2055" s="98">
        <v>498</v>
      </c>
      <c r="L2055" s="98"/>
      <c r="M2055" s="98" t="s">
        <v>162</v>
      </c>
      <c r="N2055" s="98" t="s">
        <v>162</v>
      </c>
      <c r="O2055" s="46">
        <v>0.189</v>
      </c>
      <c r="P2055" s="46">
        <v>0.26100000000000001</v>
      </c>
      <c r="Q2055" s="46">
        <v>0.249</v>
      </c>
      <c r="R2055" s="46">
        <v>0.32800000000000001</v>
      </c>
      <c r="S2055" s="46">
        <v>0.16200000000000001</v>
      </c>
      <c r="T2055" s="46">
        <v>0.23200000000000001</v>
      </c>
      <c r="U2055" s="46">
        <v>4.2999999999999997E-2</v>
      </c>
      <c r="V2055" s="46">
        <v>8.5000000000000006E-2</v>
      </c>
      <c r="W2055" s="46">
        <v>0.17</v>
      </c>
      <c r="X2055" s="46">
        <v>0.24</v>
      </c>
      <c r="Y2055" s="46">
        <v>4.0000000000000001E-3</v>
      </c>
      <c r="Z2055" s="46">
        <v>2.3E-2</v>
      </c>
      <c r="AA2055" s="46">
        <v>1.2E-2</v>
      </c>
      <c r="AB2055" s="46">
        <v>3.9E-2</v>
      </c>
      <c r="AC2055" s="46"/>
    </row>
    <row r="2056" spans="1:29" x14ac:dyDescent="0.25">
      <c r="A2056" s="98" t="s">
        <v>4533</v>
      </c>
      <c r="B2056" s="46" t="s">
        <v>162</v>
      </c>
      <c r="C2056" s="46">
        <v>0.43336623889437315</v>
      </c>
      <c r="D2056" s="46">
        <v>0.28035538005923</v>
      </c>
      <c r="E2056" s="46">
        <v>9.2793682132280356E-2</v>
      </c>
      <c r="F2056" s="46">
        <v>5.9230009871668312E-3</v>
      </c>
      <c r="G2056" s="46">
        <v>0.17275419545903259</v>
      </c>
      <c r="H2056" s="46">
        <v>2.9615004935834156E-3</v>
      </c>
      <c r="I2056" s="46">
        <v>1.1846001974333662E-2</v>
      </c>
      <c r="J2056" s="46">
        <v>0.99999999999999989</v>
      </c>
      <c r="K2056" s="98">
        <v>1013</v>
      </c>
      <c r="L2056" s="98"/>
      <c r="M2056" s="98" t="s">
        <v>162</v>
      </c>
      <c r="N2056" s="98" t="s">
        <v>162</v>
      </c>
      <c r="O2056" s="46">
        <v>0.40300000000000002</v>
      </c>
      <c r="P2056" s="46">
        <v>0.46400000000000002</v>
      </c>
      <c r="Q2056" s="46">
        <v>0.254</v>
      </c>
      <c r="R2056" s="46">
        <v>0.309</v>
      </c>
      <c r="S2056" s="46">
        <v>7.5999999999999998E-2</v>
      </c>
      <c r="T2056" s="46">
        <v>0.112</v>
      </c>
      <c r="U2056" s="46">
        <v>3.0000000000000001E-3</v>
      </c>
      <c r="V2056" s="46">
        <v>1.2999999999999999E-2</v>
      </c>
      <c r="W2056" s="46">
        <v>0.151</v>
      </c>
      <c r="X2056" s="46">
        <v>0.19700000000000001</v>
      </c>
      <c r="Y2056" s="46">
        <v>1E-3</v>
      </c>
      <c r="Z2056" s="46">
        <v>8.9999999999999993E-3</v>
      </c>
      <c r="AA2056" s="46">
        <v>7.0000000000000001E-3</v>
      </c>
      <c r="AB2056" s="46">
        <v>2.1000000000000001E-2</v>
      </c>
      <c r="AC2056" s="46"/>
    </row>
    <row r="2057" spans="1:29" x14ac:dyDescent="0.25">
      <c r="A2057" s="98" t="s">
        <v>4534</v>
      </c>
      <c r="B2057" s="46" t="s">
        <v>162</v>
      </c>
      <c r="C2057" s="46">
        <v>8.3246618106139439E-2</v>
      </c>
      <c r="D2057" s="46">
        <v>0.20707596253902186</v>
      </c>
      <c r="E2057" s="46">
        <v>7.4921956295525491E-2</v>
      </c>
      <c r="F2057" s="46">
        <v>1.2486992715920915E-2</v>
      </c>
      <c r="G2057" s="46">
        <v>0.57440166493236211</v>
      </c>
      <c r="H2057" s="46">
        <v>2.497398543184183E-2</v>
      </c>
      <c r="I2057" s="46">
        <v>2.2892819979188347E-2</v>
      </c>
      <c r="J2057" s="46">
        <v>1</v>
      </c>
      <c r="K2057" s="98">
        <v>961</v>
      </c>
      <c r="L2057" s="98"/>
      <c r="M2057" s="98" t="s">
        <v>162</v>
      </c>
      <c r="N2057" s="98" t="s">
        <v>162</v>
      </c>
      <c r="O2057" s="46">
        <v>6.7000000000000004E-2</v>
      </c>
      <c r="P2057" s="46">
        <v>0.10199999999999999</v>
      </c>
      <c r="Q2057" s="46">
        <v>0.183</v>
      </c>
      <c r="R2057" s="46">
        <v>0.23400000000000001</v>
      </c>
      <c r="S2057" s="46">
        <v>0.06</v>
      </c>
      <c r="T2057" s="46">
        <v>9.2999999999999999E-2</v>
      </c>
      <c r="U2057" s="46">
        <v>7.0000000000000001E-3</v>
      </c>
      <c r="V2057" s="46">
        <v>2.1999999999999999E-2</v>
      </c>
      <c r="W2057" s="46">
        <v>0.54300000000000004</v>
      </c>
      <c r="X2057" s="46">
        <v>0.60499999999999998</v>
      </c>
      <c r="Y2057" s="46">
        <v>1.7000000000000001E-2</v>
      </c>
      <c r="Z2057" s="46">
        <v>3.6999999999999998E-2</v>
      </c>
      <c r="AA2057" s="46">
        <v>1.4999999999999999E-2</v>
      </c>
      <c r="AB2057" s="46">
        <v>3.4000000000000002E-2</v>
      </c>
      <c r="AC2057" s="46"/>
    </row>
    <row r="2058" spans="1:29" x14ac:dyDescent="0.25">
      <c r="A2058" s="98" t="s">
        <v>4535</v>
      </c>
      <c r="B2058" s="46">
        <v>0.30056980056980059</v>
      </c>
      <c r="C2058" s="46">
        <v>5.6980056980056976E-4</v>
      </c>
      <c r="D2058" s="46">
        <v>0.57435897435897432</v>
      </c>
      <c r="E2058" s="46">
        <v>2.7635327635327635E-2</v>
      </c>
      <c r="F2058" s="46">
        <v>6.7806267806267806E-2</v>
      </c>
      <c r="G2058" s="46">
        <v>5.1282051282051282E-3</v>
      </c>
      <c r="H2058" s="46" t="s">
        <v>162</v>
      </c>
      <c r="I2058" s="46">
        <v>2.3931623931623933E-2</v>
      </c>
      <c r="J2058" s="46">
        <v>0.99999999999999989</v>
      </c>
      <c r="K2058" s="98">
        <v>3510</v>
      </c>
      <c r="L2058" s="98"/>
      <c r="M2058" s="98">
        <v>0.28599999999999998</v>
      </c>
      <c r="N2058" s="98">
        <v>0.316</v>
      </c>
      <c r="O2058" s="46">
        <v>0</v>
      </c>
      <c r="P2058" s="46">
        <v>2E-3</v>
      </c>
      <c r="Q2058" s="46">
        <v>0.55800000000000005</v>
      </c>
      <c r="R2058" s="46">
        <v>0.59099999999999997</v>
      </c>
      <c r="S2058" s="46">
        <v>2.3E-2</v>
      </c>
      <c r="T2058" s="46">
        <v>3.4000000000000002E-2</v>
      </c>
      <c r="U2058" s="46">
        <v>0.06</v>
      </c>
      <c r="V2058" s="46">
        <v>7.6999999999999999E-2</v>
      </c>
      <c r="W2058" s="46">
        <v>3.0000000000000001E-3</v>
      </c>
      <c r="X2058" s="46">
        <v>8.0000000000000002E-3</v>
      </c>
      <c r="Y2058" s="46" t="s">
        <v>162</v>
      </c>
      <c r="Z2058" s="46" t="s">
        <v>162</v>
      </c>
      <c r="AA2058" s="46">
        <v>1.9E-2</v>
      </c>
      <c r="AB2058" s="46">
        <v>0.03</v>
      </c>
      <c r="AC2058" s="46"/>
    </row>
    <row r="2059" spans="1:29" x14ac:dyDescent="0.25">
      <c r="A2059" s="98" t="s">
        <v>4536</v>
      </c>
      <c r="B2059" s="46">
        <v>8.7333875779766743E-2</v>
      </c>
      <c r="C2059" s="46">
        <v>0.31353403851369677</v>
      </c>
      <c r="D2059" s="46">
        <v>0.23569297531868727</v>
      </c>
      <c r="E2059" s="46">
        <v>6.4822348793056692E-2</v>
      </c>
      <c r="F2059" s="46">
        <v>2.4952535937076213E-2</v>
      </c>
      <c r="G2059" s="46">
        <v>0.25305126118795768</v>
      </c>
      <c r="H2059" s="46">
        <v>3.2546786004882017E-3</v>
      </c>
      <c r="I2059" s="46">
        <v>1.735828586927041E-2</v>
      </c>
      <c r="J2059" s="46">
        <v>1</v>
      </c>
      <c r="K2059" s="98">
        <v>3687</v>
      </c>
      <c r="L2059" s="98"/>
      <c r="M2059" s="98">
        <v>7.9000000000000001E-2</v>
      </c>
      <c r="N2059" s="98">
        <v>9.7000000000000003E-2</v>
      </c>
      <c r="O2059" s="46">
        <v>0.29899999999999999</v>
      </c>
      <c r="P2059" s="46">
        <v>0.32900000000000001</v>
      </c>
      <c r="Q2059" s="46">
        <v>0.222</v>
      </c>
      <c r="R2059" s="46">
        <v>0.25</v>
      </c>
      <c r="S2059" s="46">
        <v>5.7000000000000002E-2</v>
      </c>
      <c r="T2059" s="46">
        <v>7.2999999999999995E-2</v>
      </c>
      <c r="U2059" s="46">
        <v>0.02</v>
      </c>
      <c r="V2059" s="46">
        <v>3.1E-2</v>
      </c>
      <c r="W2059" s="46">
        <v>0.23899999999999999</v>
      </c>
      <c r="X2059" s="46">
        <v>0.26700000000000002</v>
      </c>
      <c r="Y2059" s="46">
        <v>2E-3</v>
      </c>
      <c r="Z2059" s="46">
        <v>6.0000000000000001E-3</v>
      </c>
      <c r="AA2059" s="46">
        <v>1.4E-2</v>
      </c>
      <c r="AB2059" s="46">
        <v>2.1999999999999999E-2</v>
      </c>
      <c r="AC2059" s="46"/>
    </row>
    <row r="2060" spans="1:29" x14ac:dyDescent="0.25">
      <c r="A2060" s="98" t="s">
        <v>4537</v>
      </c>
      <c r="B2060" s="46">
        <v>0.30607028753993609</v>
      </c>
      <c r="C2060" s="46">
        <v>0.54100106496272626</v>
      </c>
      <c r="D2060" s="46">
        <v>7.9020234291799787E-2</v>
      </c>
      <c r="E2060" s="46">
        <v>1.9808306709265176E-2</v>
      </c>
      <c r="F2060" s="46">
        <v>6.3897763578274762E-4</v>
      </c>
      <c r="G2060" s="46">
        <v>3.4078807241746542E-2</v>
      </c>
      <c r="H2060" s="46">
        <v>3.1948881789137379E-3</v>
      </c>
      <c r="I2060" s="46">
        <v>1.6187433439829604E-2</v>
      </c>
      <c r="J2060" s="46">
        <v>1</v>
      </c>
      <c r="K2060" s="98">
        <v>4695</v>
      </c>
      <c r="L2060" s="98"/>
      <c r="M2060" s="98">
        <v>0.29299999999999998</v>
      </c>
      <c r="N2060" s="98">
        <v>0.31900000000000001</v>
      </c>
      <c r="O2060" s="46">
        <v>0.52700000000000002</v>
      </c>
      <c r="P2060" s="46">
        <v>0.55500000000000005</v>
      </c>
      <c r="Q2060" s="46">
        <v>7.1999999999999995E-2</v>
      </c>
      <c r="R2060" s="46">
        <v>8.6999999999999994E-2</v>
      </c>
      <c r="S2060" s="46">
        <v>1.6E-2</v>
      </c>
      <c r="T2060" s="46">
        <v>2.4E-2</v>
      </c>
      <c r="U2060" s="46">
        <v>0</v>
      </c>
      <c r="V2060" s="46">
        <v>2E-3</v>
      </c>
      <c r="W2060" s="46">
        <v>2.9000000000000001E-2</v>
      </c>
      <c r="X2060" s="46">
        <v>0.04</v>
      </c>
      <c r="Y2060" s="46">
        <v>2E-3</v>
      </c>
      <c r="Z2060" s="46">
        <v>5.0000000000000001E-3</v>
      </c>
      <c r="AA2060" s="46">
        <v>1.2999999999999999E-2</v>
      </c>
      <c r="AB2060" s="46">
        <v>0.02</v>
      </c>
      <c r="AC2060" s="46"/>
    </row>
    <row r="2061" spans="1:29" x14ac:dyDescent="0.25">
      <c r="A2061" s="98" t="s">
        <v>4538</v>
      </c>
      <c r="B2061" s="46" t="s">
        <v>162</v>
      </c>
      <c r="C2061" s="46">
        <v>0.24601487778958556</v>
      </c>
      <c r="D2061" s="46">
        <v>0.24415515409139213</v>
      </c>
      <c r="E2061" s="46">
        <v>0.13044633368756642</v>
      </c>
      <c r="F2061" s="46">
        <v>1.5674814027630182E-2</v>
      </c>
      <c r="G2061" s="46">
        <v>0.34165781083953239</v>
      </c>
      <c r="H2061" s="46">
        <v>5.8448459086078638E-3</v>
      </c>
      <c r="I2061" s="46">
        <v>1.6206163655685443E-2</v>
      </c>
      <c r="J2061" s="46">
        <v>1</v>
      </c>
      <c r="K2061" s="98">
        <v>3764</v>
      </c>
      <c r="L2061" s="98"/>
      <c r="M2061" s="98" t="s">
        <v>162</v>
      </c>
      <c r="N2061" s="98" t="s">
        <v>162</v>
      </c>
      <c r="O2061" s="46">
        <v>0.23300000000000001</v>
      </c>
      <c r="P2061" s="46">
        <v>0.26</v>
      </c>
      <c r="Q2061" s="46">
        <v>0.23100000000000001</v>
      </c>
      <c r="R2061" s="46">
        <v>0.25800000000000001</v>
      </c>
      <c r="S2061" s="46">
        <v>0.12</v>
      </c>
      <c r="T2061" s="46">
        <v>0.14199999999999999</v>
      </c>
      <c r="U2061" s="46">
        <v>1.2E-2</v>
      </c>
      <c r="V2061" s="46">
        <v>0.02</v>
      </c>
      <c r="W2061" s="46">
        <v>0.32700000000000001</v>
      </c>
      <c r="X2061" s="46">
        <v>0.35699999999999998</v>
      </c>
      <c r="Y2061" s="46">
        <v>4.0000000000000001E-3</v>
      </c>
      <c r="Z2061" s="46">
        <v>8.9999999999999993E-3</v>
      </c>
      <c r="AA2061" s="46">
        <v>1.2999999999999999E-2</v>
      </c>
      <c r="AB2061" s="46">
        <v>2.1000000000000001E-2</v>
      </c>
      <c r="AC2061" s="46"/>
    </row>
    <row r="2062" spans="1:29" x14ac:dyDescent="0.25">
      <c r="A2062" s="98" t="s">
        <v>4539</v>
      </c>
      <c r="B2062" s="46" t="s">
        <v>162</v>
      </c>
      <c r="C2062" s="46">
        <v>0.63172043010752688</v>
      </c>
      <c r="D2062" s="46">
        <v>0.25179211469534052</v>
      </c>
      <c r="E2062" s="46">
        <v>3.6738351254480286E-2</v>
      </c>
      <c r="F2062" s="46">
        <v>2.6881720430107529E-3</v>
      </c>
      <c r="G2062" s="46">
        <v>1.0752688172043012E-2</v>
      </c>
      <c r="H2062" s="46" t="s">
        <v>162</v>
      </c>
      <c r="I2062" s="46">
        <v>6.6308243727598568E-2</v>
      </c>
      <c r="J2062" s="46">
        <v>1</v>
      </c>
      <c r="K2062" s="98">
        <v>1116</v>
      </c>
      <c r="L2062" s="98"/>
      <c r="M2062" s="98" t="s">
        <v>162</v>
      </c>
      <c r="N2062" s="98" t="s">
        <v>162</v>
      </c>
      <c r="O2062" s="46">
        <v>0.60299999999999998</v>
      </c>
      <c r="P2062" s="46">
        <v>0.66</v>
      </c>
      <c r="Q2062" s="46">
        <v>0.22700000000000001</v>
      </c>
      <c r="R2062" s="46">
        <v>0.27800000000000002</v>
      </c>
      <c r="S2062" s="46">
        <v>2.7E-2</v>
      </c>
      <c r="T2062" s="46">
        <v>4.9000000000000002E-2</v>
      </c>
      <c r="U2062" s="46">
        <v>1E-3</v>
      </c>
      <c r="V2062" s="46">
        <v>8.0000000000000002E-3</v>
      </c>
      <c r="W2062" s="46">
        <v>6.0000000000000001E-3</v>
      </c>
      <c r="X2062" s="46">
        <v>1.9E-2</v>
      </c>
      <c r="Y2062" s="46" t="s">
        <v>162</v>
      </c>
      <c r="Z2062" s="46" t="s">
        <v>162</v>
      </c>
      <c r="AA2062" s="46">
        <v>5.2999999999999999E-2</v>
      </c>
      <c r="AB2062" s="46">
        <v>8.2000000000000003E-2</v>
      </c>
      <c r="AC2062" s="46"/>
    </row>
    <row r="2063" spans="1:29" x14ac:dyDescent="0.25">
      <c r="A2063" s="98" t="s">
        <v>4540</v>
      </c>
      <c r="B2063" s="46" t="s">
        <v>162</v>
      </c>
      <c r="C2063" s="46">
        <v>0.22382671480144403</v>
      </c>
      <c r="D2063" s="46">
        <v>0.3492779783393502</v>
      </c>
      <c r="E2063" s="46">
        <v>0.12815884476534295</v>
      </c>
      <c r="F2063" s="46">
        <v>1.5342960288808664E-2</v>
      </c>
      <c r="G2063" s="46">
        <v>0.24909747292418771</v>
      </c>
      <c r="H2063" s="46">
        <v>9.025270758122744E-4</v>
      </c>
      <c r="I2063" s="46">
        <v>3.3393501805054154E-2</v>
      </c>
      <c r="J2063" s="46">
        <v>1</v>
      </c>
      <c r="K2063" s="98">
        <v>1108</v>
      </c>
      <c r="L2063" s="98"/>
      <c r="M2063" s="98" t="s">
        <v>162</v>
      </c>
      <c r="N2063" s="98" t="s">
        <v>162</v>
      </c>
      <c r="O2063" s="46">
        <v>0.2</v>
      </c>
      <c r="P2063" s="46">
        <v>0.249</v>
      </c>
      <c r="Q2063" s="46">
        <v>0.32200000000000001</v>
      </c>
      <c r="R2063" s="46">
        <v>0.378</v>
      </c>
      <c r="S2063" s="46">
        <v>0.11</v>
      </c>
      <c r="T2063" s="46">
        <v>0.14899999999999999</v>
      </c>
      <c r="U2063" s="46">
        <v>0.01</v>
      </c>
      <c r="V2063" s="46">
        <v>2.4E-2</v>
      </c>
      <c r="W2063" s="46">
        <v>0.22500000000000001</v>
      </c>
      <c r="X2063" s="46">
        <v>0.27500000000000002</v>
      </c>
      <c r="Y2063" s="46">
        <v>0</v>
      </c>
      <c r="Z2063" s="46">
        <v>5.0000000000000001E-3</v>
      </c>
      <c r="AA2063" s="46">
        <v>2.4E-2</v>
      </c>
      <c r="AB2063" s="46">
        <v>4.5999999999999999E-2</v>
      </c>
      <c r="AC2063" s="46"/>
    </row>
    <row r="2064" spans="1:29" x14ac:dyDescent="0.25">
      <c r="A2064" s="98" t="s">
        <v>4541</v>
      </c>
      <c r="B2064" s="46" t="s">
        <v>162</v>
      </c>
      <c r="C2064" s="46">
        <v>0.47738095238095241</v>
      </c>
      <c r="D2064" s="46">
        <v>0.20476190476190476</v>
      </c>
      <c r="E2064" s="46">
        <v>6.1904761904761907E-2</v>
      </c>
      <c r="F2064" s="46">
        <v>5.8333333333333334E-2</v>
      </c>
      <c r="G2064" s="46">
        <v>0.17857142857142858</v>
      </c>
      <c r="H2064" s="46">
        <v>5.9523809523809521E-3</v>
      </c>
      <c r="I2064" s="46">
        <v>1.3095238095238096E-2</v>
      </c>
      <c r="J2064" s="46">
        <v>1</v>
      </c>
      <c r="K2064" s="98">
        <v>840</v>
      </c>
      <c r="L2064" s="98"/>
      <c r="M2064" s="98" t="s">
        <v>162</v>
      </c>
      <c r="N2064" s="98" t="s">
        <v>162</v>
      </c>
      <c r="O2064" s="46">
        <v>0.44400000000000001</v>
      </c>
      <c r="P2064" s="46">
        <v>0.51100000000000001</v>
      </c>
      <c r="Q2064" s="46">
        <v>0.17899999999999999</v>
      </c>
      <c r="R2064" s="46">
        <v>0.23300000000000001</v>
      </c>
      <c r="S2064" s="46">
        <v>4.8000000000000001E-2</v>
      </c>
      <c r="T2064" s="46">
        <v>0.08</v>
      </c>
      <c r="U2064" s="46">
        <v>4.3999999999999997E-2</v>
      </c>
      <c r="V2064" s="46">
        <v>7.5999999999999998E-2</v>
      </c>
      <c r="W2064" s="46">
        <v>0.154</v>
      </c>
      <c r="X2064" s="46">
        <v>0.20599999999999999</v>
      </c>
      <c r="Y2064" s="46">
        <v>3.0000000000000001E-3</v>
      </c>
      <c r="Z2064" s="46">
        <v>1.4E-2</v>
      </c>
      <c r="AA2064" s="46">
        <v>7.0000000000000001E-3</v>
      </c>
      <c r="AB2064" s="46">
        <v>2.3E-2</v>
      </c>
      <c r="AC2064" s="46"/>
    </row>
    <row r="2065" spans="1:29" x14ac:dyDescent="0.25">
      <c r="A2065" s="98" t="s">
        <v>4542</v>
      </c>
      <c r="B2065" s="46" t="s">
        <v>162</v>
      </c>
      <c r="C2065" s="46">
        <v>0.16997518610421836</v>
      </c>
      <c r="D2065" s="46">
        <v>0.26054590570719605</v>
      </c>
      <c r="E2065" s="46">
        <v>0.10049627791563276</v>
      </c>
      <c r="F2065" s="46">
        <v>2.3573200992555832E-2</v>
      </c>
      <c r="G2065" s="46">
        <v>0.42679900744416871</v>
      </c>
      <c r="H2065" s="46">
        <v>3.7220843672456576E-3</v>
      </c>
      <c r="I2065" s="46">
        <v>1.488833746898263E-2</v>
      </c>
      <c r="J2065" s="46">
        <v>1</v>
      </c>
      <c r="K2065" s="98">
        <v>806</v>
      </c>
      <c r="L2065" s="98"/>
      <c r="M2065" s="98" t="s">
        <v>162</v>
      </c>
      <c r="N2065" s="98" t="s">
        <v>162</v>
      </c>
      <c r="O2065" s="46">
        <v>0.14599999999999999</v>
      </c>
      <c r="P2065" s="46">
        <v>0.19700000000000001</v>
      </c>
      <c r="Q2065" s="46">
        <v>0.23100000000000001</v>
      </c>
      <c r="R2065" s="46">
        <v>0.29199999999999998</v>
      </c>
      <c r="S2065" s="46">
        <v>8.2000000000000003E-2</v>
      </c>
      <c r="T2065" s="46">
        <v>0.123</v>
      </c>
      <c r="U2065" s="46">
        <v>1.4999999999999999E-2</v>
      </c>
      <c r="V2065" s="46">
        <v>3.6999999999999998E-2</v>
      </c>
      <c r="W2065" s="46">
        <v>0.39300000000000002</v>
      </c>
      <c r="X2065" s="46">
        <v>0.46100000000000002</v>
      </c>
      <c r="Y2065" s="46">
        <v>1E-3</v>
      </c>
      <c r="Z2065" s="46">
        <v>1.0999999999999999E-2</v>
      </c>
      <c r="AA2065" s="46">
        <v>8.9999999999999993E-3</v>
      </c>
      <c r="AB2065" s="46">
        <v>2.5999999999999999E-2</v>
      </c>
      <c r="AC2065" s="46"/>
    </row>
    <row r="2066" spans="1:29" x14ac:dyDescent="0.25">
      <c r="A2066" s="98" t="s">
        <v>4543</v>
      </c>
      <c r="B2066" s="46" t="s">
        <v>162</v>
      </c>
      <c r="C2066" s="46">
        <v>0.42280661981410111</v>
      </c>
      <c r="D2066" s="46">
        <v>0.42076626615279983</v>
      </c>
      <c r="E2066" s="46">
        <v>6.0983903876671956E-2</v>
      </c>
      <c r="F2066" s="46">
        <v>1.1108592155973701E-2</v>
      </c>
      <c r="G2066" s="46">
        <v>5.9623668102471092E-2</v>
      </c>
      <c r="H2066" s="46">
        <v>1.813647698934482E-3</v>
      </c>
      <c r="I2066" s="46">
        <v>2.2897302199047835E-2</v>
      </c>
      <c r="J2066" s="46">
        <v>1</v>
      </c>
      <c r="K2066" s="98">
        <v>4411</v>
      </c>
      <c r="L2066" s="98"/>
      <c r="M2066" s="98" t="s">
        <v>162</v>
      </c>
      <c r="N2066" s="98" t="s">
        <v>162</v>
      </c>
      <c r="O2066" s="46">
        <v>0.40799999999999997</v>
      </c>
      <c r="P2066" s="46">
        <v>0.437</v>
      </c>
      <c r="Q2066" s="46">
        <v>0.40600000000000003</v>
      </c>
      <c r="R2066" s="46">
        <v>0.435</v>
      </c>
      <c r="S2066" s="46">
        <v>5.3999999999999999E-2</v>
      </c>
      <c r="T2066" s="46">
        <v>6.8000000000000005E-2</v>
      </c>
      <c r="U2066" s="46">
        <v>8.0000000000000002E-3</v>
      </c>
      <c r="V2066" s="46">
        <v>1.4999999999999999E-2</v>
      </c>
      <c r="W2066" s="46">
        <v>5.2999999999999999E-2</v>
      </c>
      <c r="X2066" s="46">
        <v>6.7000000000000004E-2</v>
      </c>
      <c r="Y2066" s="46">
        <v>1E-3</v>
      </c>
      <c r="Z2066" s="46">
        <v>4.0000000000000001E-3</v>
      </c>
      <c r="AA2066" s="46">
        <v>1.9E-2</v>
      </c>
      <c r="AB2066" s="46">
        <v>2.8000000000000001E-2</v>
      </c>
      <c r="AC2066" s="46"/>
    </row>
    <row r="2067" spans="1:29" x14ac:dyDescent="0.25">
      <c r="A2067" s="98" t="s">
        <v>4544</v>
      </c>
      <c r="B2067" s="46" t="s">
        <v>162</v>
      </c>
      <c r="C2067" s="46">
        <v>0.48092485549132946</v>
      </c>
      <c r="D2067" s="46">
        <v>0.34104046242774566</v>
      </c>
      <c r="E2067" s="46">
        <v>7.6300578034682084E-2</v>
      </c>
      <c r="F2067" s="46">
        <v>2.3121387283236996E-3</v>
      </c>
      <c r="G2067" s="46">
        <v>7.3988439306358386E-2</v>
      </c>
      <c r="H2067" s="46">
        <v>2.3121387283236996E-3</v>
      </c>
      <c r="I2067" s="46">
        <v>2.3121387283236993E-2</v>
      </c>
      <c r="J2067" s="46">
        <v>0.99999999999999989</v>
      </c>
      <c r="K2067" s="98">
        <v>865</v>
      </c>
      <c r="L2067" s="98"/>
      <c r="M2067" s="98" t="s">
        <v>162</v>
      </c>
      <c r="N2067" s="98" t="s">
        <v>162</v>
      </c>
      <c r="O2067" s="46">
        <v>0.44800000000000001</v>
      </c>
      <c r="P2067" s="46">
        <v>0.51400000000000001</v>
      </c>
      <c r="Q2067" s="46">
        <v>0.31</v>
      </c>
      <c r="R2067" s="46">
        <v>0.373</v>
      </c>
      <c r="S2067" s="46">
        <v>0.06</v>
      </c>
      <c r="T2067" s="46">
        <v>9.6000000000000002E-2</v>
      </c>
      <c r="U2067" s="46">
        <v>1E-3</v>
      </c>
      <c r="V2067" s="46">
        <v>8.0000000000000002E-3</v>
      </c>
      <c r="W2067" s="46">
        <v>5.8000000000000003E-2</v>
      </c>
      <c r="X2067" s="46">
        <v>9.2999999999999999E-2</v>
      </c>
      <c r="Y2067" s="46">
        <v>1E-3</v>
      </c>
      <c r="Z2067" s="46">
        <v>8.0000000000000002E-3</v>
      </c>
      <c r="AA2067" s="46">
        <v>1.4999999999999999E-2</v>
      </c>
      <c r="AB2067" s="46">
        <v>3.5000000000000003E-2</v>
      </c>
      <c r="AC2067" s="46"/>
    </row>
    <row r="2068" spans="1:29" x14ac:dyDescent="0.25">
      <c r="A2068" s="98" t="s">
        <v>4545</v>
      </c>
      <c r="B2068" s="46">
        <v>5.7800314515870213E-2</v>
      </c>
      <c r="C2068" s="46">
        <v>0.34144227991912451</v>
      </c>
      <c r="D2068" s="46">
        <v>0.27298693796334927</v>
      </c>
      <c r="E2068" s="46">
        <v>8.4084855098045502E-2</v>
      </c>
      <c r="F2068" s="46">
        <v>1.4666709457941525E-2</v>
      </c>
      <c r="G2068" s="46">
        <v>0.20279854937578229</v>
      </c>
      <c r="H2068" s="46">
        <v>4.4288969479123206E-3</v>
      </c>
      <c r="I2068" s="46">
        <v>2.1791456721974391E-2</v>
      </c>
      <c r="J2068" s="46">
        <v>1.0000000000000002</v>
      </c>
      <c r="K2068" s="98">
        <v>31159</v>
      </c>
      <c r="L2068" s="98"/>
      <c r="M2068" s="98">
        <v>5.5E-2</v>
      </c>
      <c r="N2068" s="98">
        <v>0.06</v>
      </c>
      <c r="O2068" s="46">
        <v>0.33600000000000002</v>
      </c>
      <c r="P2068" s="46">
        <v>0.34699999999999998</v>
      </c>
      <c r="Q2068" s="46">
        <v>0.26800000000000002</v>
      </c>
      <c r="R2068" s="46">
        <v>0.27800000000000002</v>
      </c>
      <c r="S2068" s="46">
        <v>8.1000000000000003E-2</v>
      </c>
      <c r="T2068" s="46">
        <v>8.6999999999999994E-2</v>
      </c>
      <c r="U2068" s="46">
        <v>1.2999999999999999E-2</v>
      </c>
      <c r="V2068" s="46">
        <v>1.6E-2</v>
      </c>
      <c r="W2068" s="46">
        <v>0.19800000000000001</v>
      </c>
      <c r="X2068" s="46">
        <v>0.20699999999999999</v>
      </c>
      <c r="Y2068" s="46">
        <v>4.0000000000000001E-3</v>
      </c>
      <c r="Z2068" s="46">
        <v>5.0000000000000001E-3</v>
      </c>
      <c r="AA2068" s="46">
        <v>0.02</v>
      </c>
      <c r="AB2068" s="46">
        <v>2.3E-2</v>
      </c>
      <c r="AC2068" s="46"/>
    </row>
    <row r="2069" spans="1:29" x14ac:dyDescent="0.25">
      <c r="A2069" s="98" t="s">
        <v>4546</v>
      </c>
      <c r="B2069" s="46" t="s">
        <v>162</v>
      </c>
      <c r="C2069" s="46">
        <v>0.22979214780600463</v>
      </c>
      <c r="D2069" s="46">
        <v>0.3510392609699769</v>
      </c>
      <c r="E2069" s="46">
        <v>0.15935334872979215</v>
      </c>
      <c r="F2069" s="46">
        <v>9.2378752886836026E-3</v>
      </c>
      <c r="G2069" s="46">
        <v>0.22170900692840648</v>
      </c>
      <c r="H2069" s="46">
        <v>4.6189376443418013E-3</v>
      </c>
      <c r="I2069" s="46">
        <v>2.4249422632794459E-2</v>
      </c>
      <c r="J2069" s="46">
        <v>1</v>
      </c>
      <c r="K2069" s="98">
        <v>866</v>
      </c>
      <c r="L2069" s="98"/>
      <c r="M2069" s="98" t="s">
        <v>162</v>
      </c>
      <c r="N2069" s="98" t="s">
        <v>162</v>
      </c>
      <c r="O2069" s="46">
        <v>0.20300000000000001</v>
      </c>
      <c r="P2069" s="46">
        <v>0.25900000000000001</v>
      </c>
      <c r="Q2069" s="46">
        <v>0.32</v>
      </c>
      <c r="R2069" s="46">
        <v>0.38300000000000001</v>
      </c>
      <c r="S2069" s="46">
        <v>0.13600000000000001</v>
      </c>
      <c r="T2069" s="46">
        <v>0.185</v>
      </c>
      <c r="U2069" s="46">
        <v>5.0000000000000001E-3</v>
      </c>
      <c r="V2069" s="46">
        <v>1.7999999999999999E-2</v>
      </c>
      <c r="W2069" s="46">
        <v>0.19500000000000001</v>
      </c>
      <c r="X2069" s="46">
        <v>0.251</v>
      </c>
      <c r="Y2069" s="46">
        <v>2E-3</v>
      </c>
      <c r="Z2069" s="46">
        <v>1.2E-2</v>
      </c>
      <c r="AA2069" s="46">
        <v>1.6E-2</v>
      </c>
      <c r="AB2069" s="46">
        <v>3.6999999999999998E-2</v>
      </c>
      <c r="AC2069" s="46"/>
    </row>
    <row r="2070" spans="1:29" x14ac:dyDescent="0.25">
      <c r="A2070" s="98" t="s">
        <v>4547</v>
      </c>
      <c r="B2070" s="46" t="s">
        <v>162</v>
      </c>
      <c r="C2070" s="46">
        <v>0.39591836734693875</v>
      </c>
      <c r="D2070" s="46">
        <v>0.2826530612244898</v>
      </c>
      <c r="E2070" s="46">
        <v>9.6938775510204078E-2</v>
      </c>
      <c r="F2070" s="46">
        <v>1.4285714285714285E-2</v>
      </c>
      <c r="G2070" s="46">
        <v>0.18979591836734694</v>
      </c>
      <c r="H2070" s="46">
        <v>5.1020408163265302E-3</v>
      </c>
      <c r="I2070" s="46">
        <v>1.5306122448979591E-2</v>
      </c>
      <c r="J2070" s="46">
        <v>0.99999999999999989</v>
      </c>
      <c r="K2070" s="98">
        <v>980</v>
      </c>
      <c r="L2070" s="98"/>
      <c r="M2070" s="98" t="s">
        <v>162</v>
      </c>
      <c r="N2070" s="98" t="s">
        <v>162</v>
      </c>
      <c r="O2070" s="46">
        <v>0.36599999999999999</v>
      </c>
      <c r="P2070" s="46">
        <v>0.42699999999999999</v>
      </c>
      <c r="Q2070" s="46">
        <v>0.255</v>
      </c>
      <c r="R2070" s="46">
        <v>0.312</v>
      </c>
      <c r="S2070" s="46">
        <v>0.08</v>
      </c>
      <c r="T2070" s="46">
        <v>0.11700000000000001</v>
      </c>
      <c r="U2070" s="46">
        <v>8.9999999999999993E-3</v>
      </c>
      <c r="V2070" s="46">
        <v>2.4E-2</v>
      </c>
      <c r="W2070" s="46">
        <v>0.16600000000000001</v>
      </c>
      <c r="X2070" s="46">
        <v>0.216</v>
      </c>
      <c r="Y2070" s="46">
        <v>2E-3</v>
      </c>
      <c r="Z2070" s="46">
        <v>1.2E-2</v>
      </c>
      <c r="AA2070" s="46">
        <v>8.9999999999999993E-3</v>
      </c>
      <c r="AB2070" s="46">
        <v>2.5000000000000001E-2</v>
      </c>
      <c r="AC2070" s="46"/>
    </row>
    <row r="2071" spans="1:29" x14ac:dyDescent="0.25">
      <c r="A2071" s="98" t="s">
        <v>4548</v>
      </c>
      <c r="B2071" s="46" t="s">
        <v>162</v>
      </c>
      <c r="C2071" s="46">
        <v>0.12997658079625293</v>
      </c>
      <c r="D2071" s="46">
        <v>0.1721311475409836</v>
      </c>
      <c r="E2071" s="46">
        <v>5.737704918032787E-2</v>
      </c>
      <c r="F2071" s="46">
        <v>7.0257611241217799E-3</v>
      </c>
      <c r="G2071" s="46">
        <v>0.58430913348946134</v>
      </c>
      <c r="H2071" s="46">
        <v>2.8103044496487119E-2</v>
      </c>
      <c r="I2071" s="46">
        <v>2.1077283372365339E-2</v>
      </c>
      <c r="J2071" s="46">
        <v>1</v>
      </c>
      <c r="K2071" s="98">
        <v>854</v>
      </c>
      <c r="L2071" s="98"/>
      <c r="M2071" s="98" t="s">
        <v>162</v>
      </c>
      <c r="N2071" s="98" t="s">
        <v>162</v>
      </c>
      <c r="O2071" s="46">
        <v>0.109</v>
      </c>
      <c r="P2071" s="46">
        <v>0.154</v>
      </c>
      <c r="Q2071" s="46">
        <v>0.14799999999999999</v>
      </c>
      <c r="R2071" s="46">
        <v>0.19900000000000001</v>
      </c>
      <c r="S2071" s="46">
        <v>4.3999999999999997E-2</v>
      </c>
      <c r="T2071" s="46">
        <v>7.4999999999999997E-2</v>
      </c>
      <c r="U2071" s="46">
        <v>3.0000000000000001E-3</v>
      </c>
      <c r="V2071" s="46">
        <v>1.4999999999999999E-2</v>
      </c>
      <c r="W2071" s="46">
        <v>0.55100000000000005</v>
      </c>
      <c r="X2071" s="46">
        <v>0.61699999999999999</v>
      </c>
      <c r="Y2071" s="46">
        <v>1.9E-2</v>
      </c>
      <c r="Z2071" s="46">
        <v>4.1000000000000002E-2</v>
      </c>
      <c r="AA2071" s="46">
        <v>1.2999999999999999E-2</v>
      </c>
      <c r="AB2071" s="46">
        <v>3.3000000000000002E-2</v>
      </c>
      <c r="AC2071" s="46"/>
    </row>
    <row r="2072" spans="1:29" x14ac:dyDescent="0.25">
      <c r="A2072" s="98" t="s">
        <v>4549</v>
      </c>
      <c r="B2072" s="46">
        <v>0.22242703533026115</v>
      </c>
      <c r="C2072" s="46">
        <v>3.0721966205837174E-4</v>
      </c>
      <c r="D2072" s="46">
        <v>0.58156682027649764</v>
      </c>
      <c r="E2072" s="46">
        <v>0.15883256528417819</v>
      </c>
      <c r="F2072" s="46">
        <v>6.4516129032258064E-3</v>
      </c>
      <c r="G2072" s="46">
        <v>1.0138248847926268E-2</v>
      </c>
      <c r="H2072" s="46" t="s">
        <v>162</v>
      </c>
      <c r="I2072" s="46">
        <v>2.0276497695852536E-2</v>
      </c>
      <c r="J2072" s="46">
        <v>0.99999999999999989</v>
      </c>
      <c r="K2072" s="98">
        <v>3255</v>
      </c>
      <c r="L2072" s="98"/>
      <c r="M2072" s="98">
        <v>0.20799999999999999</v>
      </c>
      <c r="N2072" s="98">
        <v>0.23699999999999999</v>
      </c>
      <c r="O2072" s="46">
        <v>0</v>
      </c>
      <c r="P2072" s="46">
        <v>2E-3</v>
      </c>
      <c r="Q2072" s="46">
        <v>0.56499999999999995</v>
      </c>
      <c r="R2072" s="46">
        <v>0.59799999999999998</v>
      </c>
      <c r="S2072" s="46">
        <v>0.14699999999999999</v>
      </c>
      <c r="T2072" s="46">
        <v>0.17199999999999999</v>
      </c>
      <c r="U2072" s="46">
        <v>4.0000000000000001E-3</v>
      </c>
      <c r="V2072" s="46">
        <v>0.01</v>
      </c>
      <c r="W2072" s="46">
        <v>7.0000000000000001E-3</v>
      </c>
      <c r="X2072" s="46">
        <v>1.4E-2</v>
      </c>
      <c r="Y2072" s="46" t="s">
        <v>162</v>
      </c>
      <c r="Z2072" s="46" t="s">
        <v>162</v>
      </c>
      <c r="AA2072" s="46">
        <v>1.6E-2</v>
      </c>
      <c r="AB2072" s="46">
        <v>2.5999999999999999E-2</v>
      </c>
      <c r="AC2072" s="46"/>
    </row>
    <row r="2073" spans="1:29" x14ac:dyDescent="0.25">
      <c r="A2073" s="98" t="s">
        <v>4550</v>
      </c>
      <c r="B2073" s="46">
        <v>0.10081667136018023</v>
      </c>
      <c r="C2073" s="46">
        <v>0.33314559279076317</v>
      </c>
      <c r="D2073" s="46">
        <v>0.21740354829625458</v>
      </c>
      <c r="E2073" s="46">
        <v>5.5758941143339902E-2</v>
      </c>
      <c r="F2073" s="46">
        <v>2.7316248943959447E-2</v>
      </c>
      <c r="G2073" s="46">
        <v>0.24387496479864826</v>
      </c>
      <c r="H2073" s="46">
        <v>5.0689946493945367E-3</v>
      </c>
      <c r="I2073" s="46">
        <v>1.6615038017459869E-2</v>
      </c>
      <c r="J2073" s="46">
        <v>1</v>
      </c>
      <c r="K2073" s="98">
        <v>3551</v>
      </c>
      <c r="L2073" s="98"/>
      <c r="M2073" s="98">
        <v>9.0999999999999998E-2</v>
      </c>
      <c r="N2073" s="98">
        <v>0.111</v>
      </c>
      <c r="O2073" s="46">
        <v>0.318</v>
      </c>
      <c r="P2073" s="46">
        <v>0.34899999999999998</v>
      </c>
      <c r="Q2073" s="46">
        <v>0.20399999999999999</v>
      </c>
      <c r="R2073" s="46">
        <v>0.23100000000000001</v>
      </c>
      <c r="S2073" s="46">
        <v>4.9000000000000002E-2</v>
      </c>
      <c r="T2073" s="46">
        <v>6.4000000000000001E-2</v>
      </c>
      <c r="U2073" s="46">
        <v>2.1999999999999999E-2</v>
      </c>
      <c r="V2073" s="46">
        <v>3.3000000000000002E-2</v>
      </c>
      <c r="W2073" s="46">
        <v>0.23</v>
      </c>
      <c r="X2073" s="46">
        <v>0.25800000000000001</v>
      </c>
      <c r="Y2073" s="46">
        <v>3.0000000000000001E-3</v>
      </c>
      <c r="Z2073" s="46">
        <v>8.0000000000000002E-3</v>
      </c>
      <c r="AA2073" s="46">
        <v>1.2999999999999999E-2</v>
      </c>
      <c r="AB2073" s="46">
        <v>2.1000000000000001E-2</v>
      </c>
      <c r="AC2073" s="46"/>
    </row>
    <row r="2074" spans="1:29" x14ac:dyDescent="0.25">
      <c r="A2074" s="98" t="s">
        <v>4551</v>
      </c>
      <c r="B2074" s="46">
        <v>0.31792777300085984</v>
      </c>
      <c r="C2074" s="46">
        <v>0.53503869303525364</v>
      </c>
      <c r="D2074" s="46">
        <v>5.7394668959587274E-2</v>
      </c>
      <c r="E2074" s="46">
        <v>1.7626827171109201E-2</v>
      </c>
      <c r="F2074" s="46">
        <v>8.598452278589854E-4</v>
      </c>
      <c r="G2074" s="46">
        <v>5.0300945829750643E-2</v>
      </c>
      <c r="H2074" s="46">
        <v>3.869303525365434E-3</v>
      </c>
      <c r="I2074" s="46">
        <v>1.6981943250214963E-2</v>
      </c>
      <c r="J2074" s="46">
        <v>0.99999999999999989</v>
      </c>
      <c r="K2074" s="98">
        <v>4652</v>
      </c>
      <c r="L2074" s="98"/>
      <c r="M2074" s="98">
        <v>0.30499999999999999</v>
      </c>
      <c r="N2074" s="98">
        <v>0.33100000000000002</v>
      </c>
      <c r="O2074" s="46">
        <v>0.52100000000000002</v>
      </c>
      <c r="P2074" s="46">
        <v>0.54900000000000004</v>
      </c>
      <c r="Q2074" s="46">
        <v>5.0999999999999997E-2</v>
      </c>
      <c r="R2074" s="46">
        <v>6.4000000000000001E-2</v>
      </c>
      <c r="S2074" s="46">
        <v>1.4E-2</v>
      </c>
      <c r="T2074" s="46">
        <v>2.1999999999999999E-2</v>
      </c>
      <c r="U2074" s="46">
        <v>0</v>
      </c>
      <c r="V2074" s="46">
        <v>2E-3</v>
      </c>
      <c r="W2074" s="46">
        <v>4.3999999999999997E-2</v>
      </c>
      <c r="X2074" s="46">
        <v>5.7000000000000002E-2</v>
      </c>
      <c r="Y2074" s="46">
        <v>2E-3</v>
      </c>
      <c r="Z2074" s="46">
        <v>6.0000000000000001E-3</v>
      </c>
      <c r="AA2074" s="46">
        <v>1.4E-2</v>
      </c>
      <c r="AB2074" s="46">
        <v>2.1000000000000001E-2</v>
      </c>
      <c r="AC2074" s="46"/>
    </row>
    <row r="2075" spans="1:29" x14ac:dyDescent="0.25">
      <c r="A2075" s="98" t="s">
        <v>4552</v>
      </c>
      <c r="B2075" s="46" t="s">
        <v>162</v>
      </c>
      <c r="C2075" s="46">
        <v>0.29303017424564387</v>
      </c>
      <c r="D2075" s="46">
        <v>0.20441988950276244</v>
      </c>
      <c r="E2075" s="46">
        <v>9.4560135996600084E-2</v>
      </c>
      <c r="F2075" s="46">
        <v>1.6574585635359115E-2</v>
      </c>
      <c r="G2075" s="46">
        <v>0.37271568210794731</v>
      </c>
      <c r="H2075" s="46">
        <v>4.0373990650233744E-3</v>
      </c>
      <c r="I2075" s="46">
        <v>1.4662133446663833E-2</v>
      </c>
      <c r="J2075" s="46">
        <v>1</v>
      </c>
      <c r="K2075" s="98">
        <v>4706</v>
      </c>
      <c r="L2075" s="98"/>
      <c r="M2075" s="98" t="s">
        <v>162</v>
      </c>
      <c r="N2075" s="98" t="s">
        <v>162</v>
      </c>
      <c r="O2075" s="46">
        <v>0.28000000000000003</v>
      </c>
      <c r="P2075" s="46">
        <v>0.30599999999999999</v>
      </c>
      <c r="Q2075" s="46">
        <v>0.193</v>
      </c>
      <c r="R2075" s="46">
        <v>0.216</v>
      </c>
      <c r="S2075" s="46">
        <v>8.6999999999999994E-2</v>
      </c>
      <c r="T2075" s="46">
        <v>0.10299999999999999</v>
      </c>
      <c r="U2075" s="46">
        <v>1.2999999999999999E-2</v>
      </c>
      <c r="V2075" s="46">
        <v>2.1000000000000001E-2</v>
      </c>
      <c r="W2075" s="46">
        <v>0.35899999999999999</v>
      </c>
      <c r="X2075" s="46">
        <v>0.38700000000000001</v>
      </c>
      <c r="Y2075" s="46">
        <v>3.0000000000000001E-3</v>
      </c>
      <c r="Z2075" s="46">
        <v>6.0000000000000001E-3</v>
      </c>
      <c r="AA2075" s="46">
        <v>1.2E-2</v>
      </c>
      <c r="AB2075" s="46">
        <v>1.9E-2</v>
      </c>
      <c r="AC2075" s="46"/>
    </row>
    <row r="2076" spans="1:29" x14ac:dyDescent="0.25">
      <c r="A2076" s="98" t="s">
        <v>4553</v>
      </c>
      <c r="B2076" s="46" t="s">
        <v>162</v>
      </c>
      <c r="C2076" s="46">
        <v>0.57426597582037997</v>
      </c>
      <c r="D2076" s="46">
        <v>0.27633851468048359</v>
      </c>
      <c r="E2076" s="46">
        <v>5.4404145077720206E-2</v>
      </c>
      <c r="F2076" s="46">
        <v>6.044905008635579E-3</v>
      </c>
      <c r="G2076" s="46">
        <v>2.5906735751295335E-2</v>
      </c>
      <c r="H2076" s="46" t="s">
        <v>162</v>
      </c>
      <c r="I2076" s="46">
        <v>6.3039723661485317E-2</v>
      </c>
      <c r="J2076" s="46">
        <v>1</v>
      </c>
      <c r="K2076" s="98">
        <v>1158</v>
      </c>
      <c r="L2076" s="98"/>
      <c r="M2076" s="98" t="s">
        <v>162</v>
      </c>
      <c r="N2076" s="98" t="s">
        <v>162</v>
      </c>
      <c r="O2076" s="46">
        <v>0.54600000000000004</v>
      </c>
      <c r="P2076" s="46">
        <v>0.60199999999999998</v>
      </c>
      <c r="Q2076" s="46">
        <v>0.251</v>
      </c>
      <c r="R2076" s="46">
        <v>0.30299999999999999</v>
      </c>
      <c r="S2076" s="46">
        <v>4.2999999999999997E-2</v>
      </c>
      <c r="T2076" s="46">
        <v>6.9000000000000006E-2</v>
      </c>
      <c r="U2076" s="46">
        <v>3.0000000000000001E-3</v>
      </c>
      <c r="V2076" s="46">
        <v>1.2E-2</v>
      </c>
      <c r="W2076" s="46">
        <v>1.7999999999999999E-2</v>
      </c>
      <c r="X2076" s="46">
        <v>3.6999999999999998E-2</v>
      </c>
      <c r="Y2076" s="46" t="s">
        <v>162</v>
      </c>
      <c r="Z2076" s="46" t="s">
        <v>162</v>
      </c>
      <c r="AA2076" s="46">
        <v>0.05</v>
      </c>
      <c r="AB2076" s="46">
        <v>7.9000000000000001E-2</v>
      </c>
      <c r="AC2076" s="46"/>
    </row>
    <row r="2077" spans="1:29" x14ac:dyDescent="0.25">
      <c r="A2077" s="98" t="s">
        <v>4554</v>
      </c>
      <c r="B2077" s="46" t="s">
        <v>162</v>
      </c>
      <c r="C2077" s="46">
        <v>0.28883071553228623</v>
      </c>
      <c r="D2077" s="46">
        <v>0.28883071553228623</v>
      </c>
      <c r="E2077" s="46">
        <v>9.2495636998254804E-2</v>
      </c>
      <c r="F2077" s="46">
        <v>1.2216404886561954E-2</v>
      </c>
      <c r="G2077" s="46">
        <v>0.28621291448516578</v>
      </c>
      <c r="H2077" s="46">
        <v>1.7452006980802793E-3</v>
      </c>
      <c r="I2077" s="46">
        <v>2.9668411867364748E-2</v>
      </c>
      <c r="J2077" s="46">
        <v>1</v>
      </c>
      <c r="K2077" s="98">
        <v>1146</v>
      </c>
      <c r="L2077" s="98"/>
      <c r="M2077" s="98" t="s">
        <v>162</v>
      </c>
      <c r="N2077" s="98" t="s">
        <v>162</v>
      </c>
      <c r="O2077" s="46">
        <v>0.26300000000000001</v>
      </c>
      <c r="P2077" s="46">
        <v>0.316</v>
      </c>
      <c r="Q2077" s="46">
        <v>0.26300000000000001</v>
      </c>
      <c r="R2077" s="46">
        <v>0.316</v>
      </c>
      <c r="S2077" s="46">
        <v>7.6999999999999999E-2</v>
      </c>
      <c r="T2077" s="46">
        <v>0.111</v>
      </c>
      <c r="U2077" s="46">
        <v>7.0000000000000001E-3</v>
      </c>
      <c r="V2077" s="46">
        <v>0.02</v>
      </c>
      <c r="W2077" s="46">
        <v>0.26100000000000001</v>
      </c>
      <c r="X2077" s="46">
        <v>0.313</v>
      </c>
      <c r="Y2077" s="46">
        <v>0</v>
      </c>
      <c r="Z2077" s="46">
        <v>6.0000000000000001E-3</v>
      </c>
      <c r="AA2077" s="46">
        <v>2.1000000000000001E-2</v>
      </c>
      <c r="AB2077" s="46">
        <v>4.1000000000000002E-2</v>
      </c>
      <c r="AC2077" s="46"/>
    </row>
    <row r="2078" spans="1:29" x14ac:dyDescent="0.25">
      <c r="A2078" s="98" t="s">
        <v>4555</v>
      </c>
      <c r="B2078" s="46" t="s">
        <v>162</v>
      </c>
      <c r="C2078" s="46">
        <v>0.43680981595092022</v>
      </c>
      <c r="D2078" s="46">
        <v>0.17177914110429449</v>
      </c>
      <c r="E2078" s="46">
        <v>5.7668711656441718E-2</v>
      </c>
      <c r="F2078" s="46">
        <v>0.10061349693251534</v>
      </c>
      <c r="G2078" s="46">
        <v>0.21226993865030674</v>
      </c>
      <c r="H2078" s="46">
        <v>1.2269938650306749E-3</v>
      </c>
      <c r="I2078" s="46">
        <v>1.9631901840490799E-2</v>
      </c>
      <c r="J2078" s="46">
        <v>1</v>
      </c>
      <c r="K2078" s="98">
        <v>815</v>
      </c>
      <c r="L2078" s="98"/>
      <c r="M2078" s="98" t="s">
        <v>162</v>
      </c>
      <c r="N2078" s="98" t="s">
        <v>162</v>
      </c>
      <c r="O2078" s="46">
        <v>0.40300000000000002</v>
      </c>
      <c r="P2078" s="46">
        <v>0.47099999999999997</v>
      </c>
      <c r="Q2078" s="46">
        <v>0.14699999999999999</v>
      </c>
      <c r="R2078" s="46">
        <v>0.19900000000000001</v>
      </c>
      <c r="S2078" s="46">
        <v>4.3999999999999997E-2</v>
      </c>
      <c r="T2078" s="46">
        <v>7.5999999999999998E-2</v>
      </c>
      <c r="U2078" s="46">
        <v>8.2000000000000003E-2</v>
      </c>
      <c r="V2078" s="46">
        <v>0.123</v>
      </c>
      <c r="W2078" s="46">
        <v>0.186</v>
      </c>
      <c r="X2078" s="46">
        <v>0.24199999999999999</v>
      </c>
      <c r="Y2078" s="46">
        <v>0</v>
      </c>
      <c r="Z2078" s="46">
        <v>7.0000000000000001E-3</v>
      </c>
      <c r="AA2078" s="46">
        <v>1.2E-2</v>
      </c>
      <c r="AB2078" s="46">
        <v>3.2000000000000001E-2</v>
      </c>
      <c r="AC2078" s="46"/>
    </row>
    <row r="2079" spans="1:29" x14ac:dyDescent="0.25">
      <c r="A2079" s="98" t="s">
        <v>4556</v>
      </c>
      <c r="B2079" s="46" t="s">
        <v>162</v>
      </c>
      <c r="C2079" s="46">
        <v>0.16265750286368844</v>
      </c>
      <c r="D2079" s="46">
        <v>0.18785796105383734</v>
      </c>
      <c r="E2079" s="46">
        <v>7.4455899198167239E-2</v>
      </c>
      <c r="F2079" s="46">
        <v>2.9782359679266894E-2</v>
      </c>
      <c r="G2079" s="46">
        <v>0.51546391752577314</v>
      </c>
      <c r="H2079" s="46">
        <v>6.8728522336769758E-3</v>
      </c>
      <c r="I2079" s="46">
        <v>2.2909507445589918E-2</v>
      </c>
      <c r="J2079" s="46">
        <v>0.99999999999999989</v>
      </c>
      <c r="K2079" s="98">
        <v>873</v>
      </c>
      <c r="L2079" s="98"/>
      <c r="M2079" s="98" t="s">
        <v>162</v>
      </c>
      <c r="N2079" s="98" t="s">
        <v>162</v>
      </c>
      <c r="O2079" s="46">
        <v>0.14000000000000001</v>
      </c>
      <c r="P2079" s="46">
        <v>0.189</v>
      </c>
      <c r="Q2079" s="46">
        <v>0.16300000000000001</v>
      </c>
      <c r="R2079" s="46">
        <v>0.215</v>
      </c>
      <c r="S2079" s="46">
        <v>5.8999999999999997E-2</v>
      </c>
      <c r="T2079" s="46">
        <v>9.4E-2</v>
      </c>
      <c r="U2079" s="46">
        <v>0.02</v>
      </c>
      <c r="V2079" s="46">
        <v>4.2999999999999997E-2</v>
      </c>
      <c r="W2079" s="46">
        <v>0.48199999999999998</v>
      </c>
      <c r="X2079" s="46">
        <v>0.54800000000000004</v>
      </c>
      <c r="Y2079" s="46">
        <v>3.0000000000000001E-3</v>
      </c>
      <c r="Z2079" s="46">
        <v>1.4999999999999999E-2</v>
      </c>
      <c r="AA2079" s="46">
        <v>1.4999999999999999E-2</v>
      </c>
      <c r="AB2079" s="46">
        <v>3.5000000000000003E-2</v>
      </c>
      <c r="AC2079" s="46"/>
    </row>
    <row r="2080" spans="1:29" x14ac:dyDescent="0.25">
      <c r="A2080" s="98" t="s">
        <v>4557</v>
      </c>
      <c r="B2080" s="46" t="s">
        <v>162</v>
      </c>
      <c r="C2080" s="46">
        <v>0.45319148936170212</v>
      </c>
      <c r="D2080" s="46">
        <v>0.35910165484633572</v>
      </c>
      <c r="E2080" s="46">
        <v>6.2411347517730496E-2</v>
      </c>
      <c r="F2080" s="46">
        <v>1.6312056737588652E-2</v>
      </c>
      <c r="G2080" s="46">
        <v>9.0543735224586294E-2</v>
      </c>
      <c r="H2080" s="46">
        <v>1.1820330969267139E-3</v>
      </c>
      <c r="I2080" s="46">
        <v>1.7257683215130024E-2</v>
      </c>
      <c r="J2080" s="46">
        <v>0.99999999999999989</v>
      </c>
      <c r="K2080" s="98">
        <v>4230</v>
      </c>
      <c r="L2080" s="98"/>
      <c r="M2080" s="98" t="s">
        <v>162</v>
      </c>
      <c r="N2080" s="98" t="s">
        <v>162</v>
      </c>
      <c r="O2080" s="46">
        <v>0.438</v>
      </c>
      <c r="P2080" s="46">
        <v>0.46800000000000003</v>
      </c>
      <c r="Q2080" s="46">
        <v>0.34499999999999997</v>
      </c>
      <c r="R2080" s="46">
        <v>0.374</v>
      </c>
      <c r="S2080" s="46">
        <v>5.6000000000000001E-2</v>
      </c>
      <c r="T2080" s="46">
        <v>7.0000000000000007E-2</v>
      </c>
      <c r="U2080" s="46">
        <v>1.2999999999999999E-2</v>
      </c>
      <c r="V2080" s="46">
        <v>2.1000000000000001E-2</v>
      </c>
      <c r="W2080" s="46">
        <v>8.2000000000000003E-2</v>
      </c>
      <c r="X2080" s="46">
        <v>0.1</v>
      </c>
      <c r="Y2080" s="46">
        <v>1E-3</v>
      </c>
      <c r="Z2080" s="46">
        <v>3.0000000000000001E-3</v>
      </c>
      <c r="AA2080" s="46">
        <v>1.4E-2</v>
      </c>
      <c r="AB2080" s="46">
        <v>2.1999999999999999E-2</v>
      </c>
      <c r="AC2080" s="46"/>
    </row>
    <row r="2081" spans="1:29" x14ac:dyDescent="0.25">
      <c r="A2081" s="98" t="s">
        <v>4558</v>
      </c>
      <c r="B2081" s="46" t="s">
        <v>162</v>
      </c>
      <c r="C2081" s="46">
        <v>0.54679144385026734</v>
      </c>
      <c r="D2081" s="46">
        <v>0.2967914438502674</v>
      </c>
      <c r="E2081" s="46">
        <v>6.0160427807486629E-2</v>
      </c>
      <c r="F2081" s="46">
        <v>5.3475935828877002E-3</v>
      </c>
      <c r="G2081" s="46">
        <v>6.9518716577540107E-2</v>
      </c>
      <c r="H2081" s="46">
        <v>1.3368983957219251E-3</v>
      </c>
      <c r="I2081" s="46">
        <v>2.0053475935828877E-2</v>
      </c>
      <c r="J2081" s="46">
        <v>0.99999999999999989</v>
      </c>
      <c r="K2081" s="98">
        <v>748</v>
      </c>
      <c r="L2081" s="98"/>
      <c r="M2081" s="98" t="s">
        <v>162</v>
      </c>
      <c r="N2081" s="98" t="s">
        <v>162</v>
      </c>
      <c r="O2081" s="46">
        <v>0.51100000000000001</v>
      </c>
      <c r="P2081" s="46">
        <v>0.58199999999999996</v>
      </c>
      <c r="Q2081" s="46">
        <v>0.26500000000000001</v>
      </c>
      <c r="R2081" s="46">
        <v>0.33100000000000002</v>
      </c>
      <c r="S2081" s="46">
        <v>4.4999999999999998E-2</v>
      </c>
      <c r="T2081" s="46">
        <v>0.08</v>
      </c>
      <c r="U2081" s="46">
        <v>2E-3</v>
      </c>
      <c r="V2081" s="46">
        <v>1.4E-2</v>
      </c>
      <c r="W2081" s="46">
        <v>5.2999999999999999E-2</v>
      </c>
      <c r="X2081" s="46">
        <v>0.09</v>
      </c>
      <c r="Y2081" s="46">
        <v>0</v>
      </c>
      <c r="Z2081" s="46">
        <v>8.0000000000000002E-3</v>
      </c>
      <c r="AA2081" s="46">
        <v>1.2E-2</v>
      </c>
      <c r="AB2081" s="46">
        <v>3.3000000000000002E-2</v>
      </c>
      <c r="AC2081" s="46"/>
    </row>
    <row r="2082" spans="1:29" x14ac:dyDescent="0.25">
      <c r="A2082" s="98" t="s">
        <v>4559</v>
      </c>
      <c r="B2082" s="46">
        <v>5.8624015931792013E-2</v>
      </c>
      <c r="C2082" s="46">
        <v>0.361421414568877</v>
      </c>
      <c r="D2082" s="46">
        <v>0.23692317266701932</v>
      </c>
      <c r="E2082" s="46">
        <v>7.4151289790584066E-2</v>
      </c>
      <c r="F2082" s="46">
        <v>1.7176463266639699E-2</v>
      </c>
      <c r="G2082" s="46">
        <v>0.2268102187509724</v>
      </c>
      <c r="H2082" s="46">
        <v>4.2629990353797807E-3</v>
      </c>
      <c r="I2082" s="46">
        <v>2.0630425988735726E-2</v>
      </c>
      <c r="J2082" s="46">
        <v>1</v>
      </c>
      <c r="K2082" s="98">
        <v>32137</v>
      </c>
      <c r="L2082" s="98"/>
      <c r="M2082" s="98">
        <v>5.6000000000000001E-2</v>
      </c>
      <c r="N2082" s="98">
        <v>6.0999999999999999E-2</v>
      </c>
      <c r="O2082" s="46">
        <v>0.35599999999999998</v>
      </c>
      <c r="P2082" s="46">
        <v>0.36699999999999999</v>
      </c>
      <c r="Q2082" s="46">
        <v>0.23200000000000001</v>
      </c>
      <c r="R2082" s="46">
        <v>0.24199999999999999</v>
      </c>
      <c r="S2082" s="46">
        <v>7.0999999999999994E-2</v>
      </c>
      <c r="T2082" s="46">
        <v>7.6999999999999999E-2</v>
      </c>
      <c r="U2082" s="46">
        <v>1.6E-2</v>
      </c>
      <c r="V2082" s="46">
        <v>1.9E-2</v>
      </c>
      <c r="W2082" s="46">
        <v>0.222</v>
      </c>
      <c r="X2082" s="46">
        <v>0.23100000000000001</v>
      </c>
      <c r="Y2082" s="46">
        <v>4.0000000000000001E-3</v>
      </c>
      <c r="Z2082" s="46">
        <v>5.0000000000000001E-3</v>
      </c>
      <c r="AA2082" s="46">
        <v>1.9E-2</v>
      </c>
      <c r="AB2082" s="46">
        <v>2.1999999999999999E-2</v>
      </c>
      <c r="AC2082" s="46"/>
    </row>
    <row r="2083" spans="1:29" x14ac:dyDescent="0.25">
      <c r="A2083" s="98" t="s">
        <v>4560</v>
      </c>
      <c r="B2083" s="46" t="s">
        <v>162</v>
      </c>
      <c r="C2083" s="46">
        <v>0.32264529058116231</v>
      </c>
      <c r="D2083" s="46">
        <v>0.30761523046092182</v>
      </c>
      <c r="E2083" s="46">
        <v>0.12024048096192384</v>
      </c>
      <c r="F2083" s="46">
        <v>1.1022044088176353E-2</v>
      </c>
      <c r="G2083" s="46">
        <v>0.22645290581162325</v>
      </c>
      <c r="H2083" s="46">
        <v>3.0060120240480962E-3</v>
      </c>
      <c r="I2083" s="46">
        <v>9.0180360721442889E-3</v>
      </c>
      <c r="J2083" s="46">
        <v>0.99999999999999989</v>
      </c>
      <c r="K2083" s="98">
        <v>998</v>
      </c>
      <c r="L2083" s="98"/>
      <c r="M2083" s="98" t="s">
        <v>162</v>
      </c>
      <c r="N2083" s="98" t="s">
        <v>162</v>
      </c>
      <c r="O2083" s="46">
        <v>0.29399999999999998</v>
      </c>
      <c r="P2083" s="46">
        <v>0.35199999999999998</v>
      </c>
      <c r="Q2083" s="46">
        <v>0.28000000000000003</v>
      </c>
      <c r="R2083" s="46">
        <v>0.33700000000000002</v>
      </c>
      <c r="S2083" s="46">
        <v>0.10199999999999999</v>
      </c>
      <c r="T2083" s="46">
        <v>0.14199999999999999</v>
      </c>
      <c r="U2083" s="46">
        <v>6.0000000000000001E-3</v>
      </c>
      <c r="V2083" s="46">
        <v>0.02</v>
      </c>
      <c r="W2083" s="46">
        <v>0.20200000000000001</v>
      </c>
      <c r="X2083" s="46">
        <v>0.253</v>
      </c>
      <c r="Y2083" s="46">
        <v>1E-3</v>
      </c>
      <c r="Z2083" s="46">
        <v>8.9999999999999993E-3</v>
      </c>
      <c r="AA2083" s="46">
        <v>5.0000000000000001E-3</v>
      </c>
      <c r="AB2083" s="46">
        <v>1.7000000000000001E-2</v>
      </c>
      <c r="AC2083" s="46"/>
    </row>
    <row r="2084" spans="1:29" x14ac:dyDescent="0.25">
      <c r="A2084" s="98"/>
      <c r="B2084" s="46"/>
      <c r="C2084" s="46"/>
      <c r="D2084" s="46"/>
      <c r="E2084" s="46"/>
      <c r="F2084" s="46"/>
      <c r="G2084" s="46"/>
      <c r="H2084" s="46"/>
      <c r="I2084" s="46"/>
      <c r="J2084" s="46"/>
      <c r="K2084" s="98"/>
      <c r="L2084" s="98"/>
      <c r="M2084" s="98"/>
      <c r="N2084" s="98"/>
      <c r="O2084" s="46"/>
      <c r="P2084" s="46"/>
      <c r="Q2084" s="46"/>
      <c r="R2084" s="46"/>
      <c r="S2084" s="46"/>
      <c r="T2084" s="46"/>
      <c r="U2084" s="46"/>
      <c r="V2084" s="46"/>
      <c r="W2084" s="46"/>
      <c r="X2084" s="46"/>
      <c r="Y2084" s="46"/>
      <c r="Z2084" s="46"/>
      <c r="AA2084" s="46"/>
      <c r="AB2084" s="46"/>
    </row>
    <row r="2085" spans="1:29" x14ac:dyDescent="0.25">
      <c r="A2085" s="98" t="s">
        <v>4561</v>
      </c>
      <c r="B2085" s="189">
        <v>4.3447873733985114E-2</v>
      </c>
      <c r="C2085" s="189">
        <v>0.24559490718553309</v>
      </c>
      <c r="D2085" s="189">
        <v>0.27494488641809645</v>
      </c>
      <c r="E2085" s="189">
        <v>0.10242340010862967</v>
      </c>
      <c r="F2085" s="189">
        <v>3.5688041151474489E-2</v>
      </c>
      <c r="G2085" s="189">
        <v>0.24062669733857311</v>
      </c>
      <c r="H2085" s="189">
        <v>3.8499632576120641E-3</v>
      </c>
      <c r="I2085" s="189">
        <v>5.342423080609604E-2</v>
      </c>
      <c r="J2085" s="189">
        <v>1</v>
      </c>
      <c r="K2085" s="98">
        <v>250392</v>
      </c>
      <c r="L2085" s="98"/>
      <c r="M2085" s="189">
        <v>4.2999999999999997E-2</v>
      </c>
      <c r="N2085" s="189">
        <v>4.3999999999999997E-2</v>
      </c>
      <c r="O2085" s="189">
        <v>0.24399999999999999</v>
      </c>
      <c r="P2085" s="189">
        <v>0.247</v>
      </c>
      <c r="Q2085" s="189">
        <v>0.27300000000000002</v>
      </c>
      <c r="R2085" s="189">
        <v>0.27700000000000002</v>
      </c>
      <c r="S2085" s="189">
        <v>0.10100000000000001</v>
      </c>
      <c r="T2085" s="189">
        <v>0.104</v>
      </c>
      <c r="U2085" s="189">
        <v>3.5000000000000003E-2</v>
      </c>
      <c r="V2085" s="189">
        <v>3.5999999999999997E-2</v>
      </c>
      <c r="W2085" s="189">
        <v>0.23899999999999999</v>
      </c>
      <c r="X2085" s="189">
        <v>0.24199999999999999</v>
      </c>
      <c r="Y2085" s="189">
        <v>4.0000000000000001E-3</v>
      </c>
      <c r="Z2085" s="189">
        <v>4.0000000000000001E-3</v>
      </c>
      <c r="AA2085" s="189">
        <v>5.2999999999999999E-2</v>
      </c>
      <c r="AB2085" s="189">
        <v>5.3999999999999999E-2</v>
      </c>
      <c r="AC2085" s="189"/>
    </row>
    <row r="2086" spans="1:29" x14ac:dyDescent="0.25">
      <c r="A2086" s="98" t="s">
        <v>4562</v>
      </c>
      <c r="B2086" s="189" t="s">
        <v>162</v>
      </c>
      <c r="C2086" s="189">
        <v>0.27021301635871486</v>
      </c>
      <c r="D2086" s="189">
        <v>0.29598681887725081</v>
      </c>
      <c r="E2086" s="189">
        <v>0.12051312227845122</v>
      </c>
      <c r="F2086" s="189">
        <v>6.8024008473578909E-2</v>
      </c>
      <c r="G2086" s="189">
        <v>0.20301282805696128</v>
      </c>
      <c r="H2086" s="189">
        <v>2.5891491114511003E-3</v>
      </c>
      <c r="I2086" s="189">
        <v>3.9661056843591856E-2</v>
      </c>
      <c r="J2086" s="189">
        <v>1</v>
      </c>
      <c r="K2086" s="98">
        <v>8497</v>
      </c>
      <c r="L2086" s="98"/>
      <c r="M2086" s="189" t="s">
        <v>162</v>
      </c>
      <c r="N2086" s="189" t="s">
        <v>162</v>
      </c>
      <c r="O2086" s="189">
        <v>0.26100000000000001</v>
      </c>
      <c r="P2086" s="189">
        <v>0.28000000000000003</v>
      </c>
      <c r="Q2086" s="189">
        <v>0.28599999999999998</v>
      </c>
      <c r="R2086" s="189">
        <v>0.30599999999999999</v>
      </c>
      <c r="S2086" s="189">
        <v>0.114</v>
      </c>
      <c r="T2086" s="189">
        <v>0.128</v>
      </c>
      <c r="U2086" s="189">
        <v>6.3E-2</v>
      </c>
      <c r="V2086" s="189">
        <v>7.3999999999999996E-2</v>
      </c>
      <c r="W2086" s="189">
        <v>0.19500000000000001</v>
      </c>
      <c r="X2086" s="189">
        <v>0.21199999999999999</v>
      </c>
      <c r="Y2086" s="189">
        <v>2E-3</v>
      </c>
      <c r="Z2086" s="189">
        <v>4.0000000000000001E-3</v>
      </c>
      <c r="AA2086" s="189">
        <v>3.5999999999999997E-2</v>
      </c>
      <c r="AB2086" s="189">
        <v>4.3999999999999997E-2</v>
      </c>
      <c r="AC2086" s="189"/>
    </row>
    <row r="2087" spans="1:29" x14ac:dyDescent="0.25">
      <c r="A2087" s="98" t="s">
        <v>4563</v>
      </c>
      <c r="B2087" s="189" t="s">
        <v>162</v>
      </c>
      <c r="C2087" s="189">
        <v>7.1292775665399238E-2</v>
      </c>
      <c r="D2087" s="189">
        <v>0.18113645965356992</v>
      </c>
      <c r="E2087" s="189">
        <v>6.7279256442754537E-2</v>
      </c>
      <c r="F2087" s="189">
        <v>1.7955217574989437E-2</v>
      </c>
      <c r="G2087" s="189">
        <v>0.59442332065906212</v>
      </c>
      <c r="H2087" s="189">
        <v>1.3413603717786228E-2</v>
      </c>
      <c r="I2087" s="189">
        <v>5.4499366286438533E-2</v>
      </c>
      <c r="J2087" s="189">
        <v>1</v>
      </c>
      <c r="K2087" s="98">
        <v>9468</v>
      </c>
      <c r="L2087" s="98"/>
      <c r="M2087" s="189" t="s">
        <v>162</v>
      </c>
      <c r="N2087" s="189" t="s">
        <v>162</v>
      </c>
      <c r="O2087" s="189">
        <v>6.6000000000000003E-2</v>
      </c>
      <c r="P2087" s="189">
        <v>7.6999999999999999E-2</v>
      </c>
      <c r="Q2087" s="189">
        <v>0.17399999999999999</v>
      </c>
      <c r="R2087" s="189">
        <v>0.189</v>
      </c>
      <c r="S2087" s="189">
        <v>6.2E-2</v>
      </c>
      <c r="T2087" s="189">
        <v>7.2999999999999995E-2</v>
      </c>
      <c r="U2087" s="189">
        <v>1.4999999999999999E-2</v>
      </c>
      <c r="V2087" s="189">
        <v>2.1000000000000001E-2</v>
      </c>
      <c r="W2087" s="189">
        <v>0.58399999999999996</v>
      </c>
      <c r="X2087" s="189">
        <v>0.60399999999999998</v>
      </c>
      <c r="Y2087" s="189">
        <v>1.0999999999999999E-2</v>
      </c>
      <c r="Z2087" s="189">
        <v>1.6E-2</v>
      </c>
      <c r="AA2087" s="189">
        <v>0.05</v>
      </c>
      <c r="AB2087" s="189">
        <v>5.8999999999999997E-2</v>
      </c>
      <c r="AC2087" s="189"/>
    </row>
    <row r="2088" spans="1:29" x14ac:dyDescent="0.25">
      <c r="A2088" s="98" t="s">
        <v>4564</v>
      </c>
      <c r="B2088" s="189">
        <v>5.6072943585742845E-3</v>
      </c>
      <c r="C2088" s="189">
        <v>1.0239407089570433E-3</v>
      </c>
      <c r="D2088" s="189">
        <v>0.66916963284411723</v>
      </c>
      <c r="E2088" s="189">
        <v>0.17621532010336927</v>
      </c>
      <c r="F2088" s="189">
        <v>7.6649275927641522E-2</v>
      </c>
      <c r="G2088" s="189">
        <v>1.0434443415086059E-2</v>
      </c>
      <c r="H2088" s="189" t="s">
        <v>162</v>
      </c>
      <c r="I2088" s="189">
        <v>6.090009264225462E-2</v>
      </c>
      <c r="J2088" s="189">
        <v>1</v>
      </c>
      <c r="K2088" s="98">
        <v>20509</v>
      </c>
      <c r="L2088" s="98"/>
      <c r="M2088" s="189">
        <v>5.0000000000000001E-3</v>
      </c>
      <c r="N2088" s="189">
        <v>7.0000000000000001E-3</v>
      </c>
      <c r="O2088" s="189">
        <v>1E-3</v>
      </c>
      <c r="P2088" s="189">
        <v>2E-3</v>
      </c>
      <c r="Q2088" s="189">
        <v>0.66300000000000003</v>
      </c>
      <c r="R2088" s="189">
        <v>0.67600000000000005</v>
      </c>
      <c r="S2088" s="189">
        <v>0.17100000000000001</v>
      </c>
      <c r="T2088" s="189">
        <v>0.18099999999999999</v>
      </c>
      <c r="U2088" s="189">
        <v>7.2999999999999995E-2</v>
      </c>
      <c r="V2088" s="189">
        <v>0.08</v>
      </c>
      <c r="W2088" s="189">
        <v>8.9999999999999993E-3</v>
      </c>
      <c r="X2088" s="189">
        <v>1.2E-2</v>
      </c>
      <c r="Y2088" s="189" t="s">
        <v>162</v>
      </c>
      <c r="Z2088" s="189" t="s">
        <v>162</v>
      </c>
      <c r="AA2088" s="189">
        <v>5.8000000000000003E-2</v>
      </c>
      <c r="AB2088" s="189">
        <v>6.4000000000000001E-2</v>
      </c>
      <c r="AC2088" s="189"/>
    </row>
    <row r="2089" spans="1:29" x14ac:dyDescent="0.25">
      <c r="A2089" s="98" t="s">
        <v>4565</v>
      </c>
      <c r="B2089" s="189">
        <v>1.1725238576034914E-3</v>
      </c>
      <c r="C2089" s="189">
        <v>0.26290590496042732</v>
      </c>
      <c r="D2089" s="189">
        <v>0.2577923981369899</v>
      </c>
      <c r="E2089" s="189">
        <v>9.5853825359085432E-2</v>
      </c>
      <c r="F2089" s="189">
        <v>5.8593622773018925E-2</v>
      </c>
      <c r="G2089" s="189">
        <v>0.2726769371071231</v>
      </c>
      <c r="H2089" s="189">
        <v>3.8758427515226527E-3</v>
      </c>
      <c r="I2089" s="189">
        <v>4.7128945054229231E-2</v>
      </c>
      <c r="J2089" s="189">
        <v>1</v>
      </c>
      <c r="K2089" s="98">
        <v>30703</v>
      </c>
      <c r="L2089" s="98"/>
      <c r="M2089" s="189">
        <v>1E-3</v>
      </c>
      <c r="N2089" s="189">
        <v>2E-3</v>
      </c>
      <c r="O2089" s="189">
        <v>0.25800000000000001</v>
      </c>
      <c r="P2089" s="189">
        <v>0.26800000000000002</v>
      </c>
      <c r="Q2089" s="189">
        <v>0.253</v>
      </c>
      <c r="R2089" s="189">
        <v>0.26300000000000001</v>
      </c>
      <c r="S2089" s="189">
        <v>9.2999999999999999E-2</v>
      </c>
      <c r="T2089" s="189">
        <v>9.9000000000000005E-2</v>
      </c>
      <c r="U2089" s="189">
        <v>5.6000000000000001E-2</v>
      </c>
      <c r="V2089" s="189">
        <v>6.0999999999999999E-2</v>
      </c>
      <c r="W2089" s="189">
        <v>0.26800000000000002</v>
      </c>
      <c r="X2089" s="189">
        <v>0.27800000000000002</v>
      </c>
      <c r="Y2089" s="189">
        <v>3.0000000000000001E-3</v>
      </c>
      <c r="Z2089" s="189">
        <v>5.0000000000000001E-3</v>
      </c>
      <c r="AA2089" s="189">
        <v>4.4999999999999998E-2</v>
      </c>
      <c r="AB2089" s="189">
        <v>0.05</v>
      </c>
      <c r="AC2089" s="189"/>
    </row>
    <row r="2090" spans="1:29" x14ac:dyDescent="0.25">
      <c r="A2090" s="98" t="s">
        <v>4566</v>
      </c>
      <c r="B2090" s="189">
        <v>0.26968035584979827</v>
      </c>
      <c r="C2090" s="189">
        <v>0.41339091755456708</v>
      </c>
      <c r="D2090" s="189">
        <v>0.16535636702182682</v>
      </c>
      <c r="E2090" s="189">
        <v>4.230888590048619E-2</v>
      </c>
      <c r="F2090" s="189">
        <v>3.7498706941139961E-3</v>
      </c>
      <c r="G2090" s="189">
        <v>4.7688010758249716E-2</v>
      </c>
      <c r="H2090" s="189">
        <v>2.7930071376849074E-3</v>
      </c>
      <c r="I2090" s="189">
        <v>5.5032585083272988E-2</v>
      </c>
      <c r="J2090" s="189">
        <v>1</v>
      </c>
      <c r="K2090" s="98">
        <v>38668</v>
      </c>
      <c r="L2090" s="98"/>
      <c r="M2090" s="189">
        <v>0.26500000000000001</v>
      </c>
      <c r="N2090" s="189">
        <v>0.27400000000000002</v>
      </c>
      <c r="O2090" s="189">
        <v>0.40799999999999997</v>
      </c>
      <c r="P2090" s="189">
        <v>0.41799999999999998</v>
      </c>
      <c r="Q2090" s="189">
        <v>0.16200000000000001</v>
      </c>
      <c r="R2090" s="189">
        <v>0.16900000000000001</v>
      </c>
      <c r="S2090" s="189">
        <v>0.04</v>
      </c>
      <c r="T2090" s="189">
        <v>4.3999999999999997E-2</v>
      </c>
      <c r="U2090" s="189">
        <v>3.0000000000000001E-3</v>
      </c>
      <c r="V2090" s="189">
        <v>4.0000000000000001E-3</v>
      </c>
      <c r="W2090" s="189">
        <v>4.5999999999999999E-2</v>
      </c>
      <c r="X2090" s="189">
        <v>0.05</v>
      </c>
      <c r="Y2090" s="189">
        <v>2E-3</v>
      </c>
      <c r="Z2090" s="189">
        <v>3.0000000000000001E-3</v>
      </c>
      <c r="AA2090" s="189">
        <v>5.2999999999999999E-2</v>
      </c>
      <c r="AB2090" s="189">
        <v>5.7000000000000002E-2</v>
      </c>
      <c r="AC2090" s="189"/>
    </row>
    <row r="2091" spans="1:29" x14ac:dyDescent="0.25">
      <c r="A2091" s="98" t="s">
        <v>4567</v>
      </c>
      <c r="B2091" s="189" t="s">
        <v>162</v>
      </c>
      <c r="C2091" s="189">
        <v>0.17261396619429742</v>
      </c>
      <c r="D2091" s="189">
        <v>0.28700700017073588</v>
      </c>
      <c r="E2091" s="189">
        <v>0.17176028683626429</v>
      </c>
      <c r="F2091" s="189">
        <v>3.722042001024415E-2</v>
      </c>
      <c r="G2091" s="189">
        <v>0.28068977292129077</v>
      </c>
      <c r="H2091" s="189">
        <v>4.4391326617722387E-3</v>
      </c>
      <c r="I2091" s="189">
        <v>4.6269421205395254E-2</v>
      </c>
      <c r="J2091" s="189">
        <v>1</v>
      </c>
      <c r="K2091" s="98">
        <v>5857</v>
      </c>
      <c r="L2091" s="98"/>
      <c r="M2091" s="189" t="s">
        <v>162</v>
      </c>
      <c r="N2091" s="189" t="s">
        <v>162</v>
      </c>
      <c r="O2091" s="189">
        <v>0.16300000000000001</v>
      </c>
      <c r="P2091" s="189">
        <v>0.183</v>
      </c>
      <c r="Q2091" s="189">
        <v>0.27600000000000002</v>
      </c>
      <c r="R2091" s="189">
        <v>0.29899999999999999</v>
      </c>
      <c r="S2091" s="189">
        <v>0.16200000000000001</v>
      </c>
      <c r="T2091" s="189">
        <v>0.182</v>
      </c>
      <c r="U2091" s="189">
        <v>3.3000000000000002E-2</v>
      </c>
      <c r="V2091" s="189">
        <v>4.2000000000000003E-2</v>
      </c>
      <c r="W2091" s="189">
        <v>0.26900000000000002</v>
      </c>
      <c r="X2091" s="189">
        <v>0.29199999999999998</v>
      </c>
      <c r="Y2091" s="189">
        <v>3.0000000000000001E-3</v>
      </c>
      <c r="Z2091" s="189">
        <v>6.0000000000000001E-3</v>
      </c>
      <c r="AA2091" s="189">
        <v>4.1000000000000002E-2</v>
      </c>
      <c r="AB2091" s="189">
        <v>5.1999999999999998E-2</v>
      </c>
      <c r="AC2091" s="189"/>
    </row>
    <row r="2092" spans="1:29" x14ac:dyDescent="0.25">
      <c r="A2092" s="98" t="s">
        <v>4568</v>
      </c>
      <c r="B2092" s="189" t="s">
        <v>162</v>
      </c>
      <c r="C2092" s="189">
        <v>0.22227319997553069</v>
      </c>
      <c r="D2092" s="189">
        <v>0.22273199975530678</v>
      </c>
      <c r="E2092" s="189">
        <v>0.1028629106258029</v>
      </c>
      <c r="F2092" s="189">
        <v>2.0462470178014315E-2</v>
      </c>
      <c r="G2092" s="189">
        <v>0.38958218633388392</v>
      </c>
      <c r="H2092" s="189">
        <v>5.0162109255520891E-3</v>
      </c>
      <c r="I2092" s="189">
        <v>3.707102220590934E-2</v>
      </c>
      <c r="J2092" s="189">
        <v>0.99999999999999989</v>
      </c>
      <c r="K2092" s="98">
        <v>32694</v>
      </c>
      <c r="L2092" s="98"/>
      <c r="M2092" s="189" t="s">
        <v>162</v>
      </c>
      <c r="N2092" s="189" t="s">
        <v>162</v>
      </c>
      <c r="O2092" s="189">
        <v>0.218</v>
      </c>
      <c r="P2092" s="189">
        <v>0.22700000000000001</v>
      </c>
      <c r="Q2092" s="189">
        <v>0.218</v>
      </c>
      <c r="R2092" s="189">
        <v>0.22700000000000001</v>
      </c>
      <c r="S2092" s="189">
        <v>0.1</v>
      </c>
      <c r="T2092" s="189">
        <v>0.106</v>
      </c>
      <c r="U2092" s="189">
        <v>1.9E-2</v>
      </c>
      <c r="V2092" s="189">
        <v>2.1999999999999999E-2</v>
      </c>
      <c r="W2092" s="189">
        <v>0.38400000000000001</v>
      </c>
      <c r="X2092" s="189">
        <v>0.39500000000000002</v>
      </c>
      <c r="Y2092" s="189">
        <v>4.0000000000000001E-3</v>
      </c>
      <c r="Z2092" s="189">
        <v>6.0000000000000001E-3</v>
      </c>
      <c r="AA2092" s="189">
        <v>3.5000000000000003E-2</v>
      </c>
      <c r="AB2092" s="189">
        <v>3.9E-2</v>
      </c>
      <c r="AC2092" s="189"/>
    </row>
    <row r="2093" spans="1:29" x14ac:dyDescent="0.25">
      <c r="A2093" s="98" t="s">
        <v>4569</v>
      </c>
      <c r="B2093" s="189" t="s">
        <v>162</v>
      </c>
      <c r="C2093" s="189">
        <v>0.37368066472041322</v>
      </c>
      <c r="D2093" s="189">
        <v>0.37514035481697733</v>
      </c>
      <c r="E2093" s="189">
        <v>7.5117898046260942E-2</v>
      </c>
      <c r="F2093" s="189">
        <v>1.1677520772512913E-2</v>
      </c>
      <c r="G2093" s="189">
        <v>2.7397260273972601E-2</v>
      </c>
      <c r="H2093" s="189">
        <v>1.1228385358185494E-3</v>
      </c>
      <c r="I2093" s="189">
        <v>0.13586346283404446</v>
      </c>
      <c r="J2093" s="189">
        <v>1</v>
      </c>
      <c r="K2093" s="98">
        <v>8906</v>
      </c>
      <c r="L2093" s="98"/>
      <c r="M2093" s="189" t="s">
        <v>162</v>
      </c>
      <c r="N2093" s="189" t="s">
        <v>162</v>
      </c>
      <c r="O2093" s="189">
        <v>0.36399999999999999</v>
      </c>
      <c r="P2093" s="189">
        <v>0.38400000000000001</v>
      </c>
      <c r="Q2093" s="189">
        <v>0.36499999999999999</v>
      </c>
      <c r="R2093" s="189">
        <v>0.38500000000000001</v>
      </c>
      <c r="S2093" s="189">
        <v>7.0000000000000007E-2</v>
      </c>
      <c r="T2093" s="189">
        <v>8.1000000000000003E-2</v>
      </c>
      <c r="U2093" s="189">
        <v>0.01</v>
      </c>
      <c r="V2093" s="189">
        <v>1.4E-2</v>
      </c>
      <c r="W2093" s="189">
        <v>2.4E-2</v>
      </c>
      <c r="X2093" s="189">
        <v>3.1E-2</v>
      </c>
      <c r="Y2093" s="189">
        <v>1E-3</v>
      </c>
      <c r="Z2093" s="189">
        <v>2E-3</v>
      </c>
      <c r="AA2093" s="189">
        <v>0.129</v>
      </c>
      <c r="AB2093" s="189">
        <v>0.14299999999999999</v>
      </c>
      <c r="AC2093" s="189"/>
    </row>
    <row r="2094" spans="1:29" x14ac:dyDescent="0.25">
      <c r="A2094" s="98" t="s">
        <v>4570</v>
      </c>
      <c r="B2094" s="189" t="s">
        <v>162</v>
      </c>
      <c r="C2094" s="189">
        <v>0.15988372093023256</v>
      </c>
      <c r="D2094" s="189">
        <v>0.35034883720930232</v>
      </c>
      <c r="E2094" s="189">
        <v>0.13255813953488371</v>
      </c>
      <c r="F2094" s="189">
        <v>3.1860465116279067E-2</v>
      </c>
      <c r="G2094" s="189">
        <v>0.276046511627907</v>
      </c>
      <c r="H2094" s="189">
        <v>2.5581395348837207E-3</v>
      </c>
      <c r="I2094" s="189">
        <v>4.6744186046511628E-2</v>
      </c>
      <c r="J2094" s="189">
        <v>1</v>
      </c>
      <c r="K2094" s="98">
        <v>8600</v>
      </c>
      <c r="L2094" s="98"/>
      <c r="M2094" s="189" t="s">
        <v>162</v>
      </c>
      <c r="N2094" s="189" t="s">
        <v>162</v>
      </c>
      <c r="O2094" s="189">
        <v>0.152</v>
      </c>
      <c r="P2094" s="189">
        <v>0.16800000000000001</v>
      </c>
      <c r="Q2094" s="189">
        <v>0.34</v>
      </c>
      <c r="R2094" s="189">
        <v>0.36</v>
      </c>
      <c r="S2094" s="189">
        <v>0.126</v>
      </c>
      <c r="T2094" s="189">
        <v>0.14000000000000001</v>
      </c>
      <c r="U2094" s="189">
        <v>2.8000000000000001E-2</v>
      </c>
      <c r="V2094" s="189">
        <v>3.5999999999999997E-2</v>
      </c>
      <c r="W2094" s="189">
        <v>0.26700000000000002</v>
      </c>
      <c r="X2094" s="189">
        <v>0.28599999999999998</v>
      </c>
      <c r="Y2094" s="189">
        <v>2E-3</v>
      </c>
      <c r="Z2094" s="189">
        <v>4.0000000000000001E-3</v>
      </c>
      <c r="AA2094" s="189">
        <v>4.2000000000000003E-2</v>
      </c>
      <c r="AB2094" s="189">
        <v>5.0999999999999997E-2</v>
      </c>
      <c r="AC2094" s="189"/>
    </row>
    <row r="2095" spans="1:29" x14ac:dyDescent="0.25">
      <c r="A2095" s="98" t="s">
        <v>4571</v>
      </c>
      <c r="B2095" s="189" t="s">
        <v>162</v>
      </c>
      <c r="C2095" s="189">
        <v>0.32413579290032551</v>
      </c>
      <c r="D2095" s="189">
        <v>0.19779879088513408</v>
      </c>
      <c r="E2095" s="189">
        <v>9.3163850565803757E-2</v>
      </c>
      <c r="F2095" s="189">
        <v>0.1097504262904976</v>
      </c>
      <c r="G2095" s="189">
        <v>0.23081692760812278</v>
      </c>
      <c r="H2095" s="189">
        <v>2.6352503487831343E-3</v>
      </c>
      <c r="I2095" s="189">
        <v>4.1698961401333126E-2</v>
      </c>
      <c r="J2095" s="189">
        <v>1</v>
      </c>
      <c r="K2095" s="98">
        <v>6451</v>
      </c>
      <c r="L2095" s="98"/>
      <c r="M2095" s="189" t="s">
        <v>162</v>
      </c>
      <c r="N2095" s="189" t="s">
        <v>162</v>
      </c>
      <c r="O2095" s="189">
        <v>0.313</v>
      </c>
      <c r="P2095" s="189">
        <v>0.33600000000000002</v>
      </c>
      <c r="Q2095" s="189">
        <v>0.188</v>
      </c>
      <c r="R2095" s="189">
        <v>0.20799999999999999</v>
      </c>
      <c r="S2095" s="189">
        <v>8.5999999999999993E-2</v>
      </c>
      <c r="T2095" s="189">
        <v>0.10100000000000001</v>
      </c>
      <c r="U2095" s="189">
        <v>0.10199999999999999</v>
      </c>
      <c r="V2095" s="189">
        <v>0.11799999999999999</v>
      </c>
      <c r="W2095" s="189">
        <v>0.221</v>
      </c>
      <c r="X2095" s="189">
        <v>0.24099999999999999</v>
      </c>
      <c r="Y2095" s="189">
        <v>2E-3</v>
      </c>
      <c r="Z2095" s="189">
        <v>4.0000000000000001E-3</v>
      </c>
      <c r="AA2095" s="189">
        <v>3.6999999999999998E-2</v>
      </c>
      <c r="AB2095" s="189">
        <v>4.7E-2</v>
      </c>
      <c r="AC2095" s="189"/>
    </row>
    <row r="2096" spans="1:29" x14ac:dyDescent="0.25">
      <c r="A2096" s="98" t="s">
        <v>4572</v>
      </c>
      <c r="B2096" s="189" t="s">
        <v>162</v>
      </c>
      <c r="C2096" s="189">
        <v>9.9657890822549458E-2</v>
      </c>
      <c r="D2096" s="189">
        <v>0.19648966235311616</v>
      </c>
      <c r="E2096" s="189">
        <v>0.10159155139074817</v>
      </c>
      <c r="F2096" s="189">
        <v>4.1201844414695821E-2</v>
      </c>
      <c r="G2096" s="189">
        <v>0.50409043581734347</v>
      </c>
      <c r="H2096" s="189">
        <v>6.2472110664881751E-3</v>
      </c>
      <c r="I2096" s="189">
        <v>5.0721404135058754E-2</v>
      </c>
      <c r="J2096" s="189">
        <v>1</v>
      </c>
      <c r="K2096" s="98">
        <v>6723</v>
      </c>
      <c r="L2096" s="98"/>
      <c r="M2096" s="189" t="s">
        <v>162</v>
      </c>
      <c r="N2096" s="189" t="s">
        <v>162</v>
      </c>
      <c r="O2096" s="189">
        <v>9.2999999999999999E-2</v>
      </c>
      <c r="P2096" s="189">
        <v>0.107</v>
      </c>
      <c r="Q2096" s="189">
        <v>0.187</v>
      </c>
      <c r="R2096" s="189">
        <v>0.20599999999999999</v>
      </c>
      <c r="S2096" s="189">
        <v>9.5000000000000001E-2</v>
      </c>
      <c r="T2096" s="189">
        <v>0.109</v>
      </c>
      <c r="U2096" s="189">
        <v>3.6999999999999998E-2</v>
      </c>
      <c r="V2096" s="189">
        <v>4.5999999999999999E-2</v>
      </c>
      <c r="W2096" s="189">
        <v>0.49199999999999999</v>
      </c>
      <c r="X2096" s="189">
        <v>0.51600000000000001</v>
      </c>
      <c r="Y2096" s="189">
        <v>5.0000000000000001E-3</v>
      </c>
      <c r="Z2096" s="189">
        <v>8.0000000000000002E-3</v>
      </c>
      <c r="AA2096" s="189">
        <v>4.5999999999999999E-2</v>
      </c>
      <c r="AB2096" s="189">
        <v>5.6000000000000001E-2</v>
      </c>
      <c r="AC2096" s="189"/>
    </row>
    <row r="2097" spans="1:29" x14ac:dyDescent="0.25">
      <c r="A2097" s="98" t="s">
        <v>4573</v>
      </c>
      <c r="B2097" s="189" t="s">
        <v>162</v>
      </c>
      <c r="C2097" s="189">
        <v>0.23456169035341468</v>
      </c>
      <c r="D2097" s="189">
        <v>0.42960005030813736</v>
      </c>
      <c r="E2097" s="189">
        <v>0.12394667337441831</v>
      </c>
      <c r="F2097" s="189">
        <v>4.1755753993208404E-2</v>
      </c>
      <c r="G2097" s="189">
        <v>0.10517544962897749</v>
      </c>
      <c r="H2097" s="189">
        <v>2.6097346245755253E-3</v>
      </c>
      <c r="I2097" s="189">
        <v>6.2350647717268268E-2</v>
      </c>
      <c r="J2097" s="189">
        <v>1</v>
      </c>
      <c r="K2097" s="98">
        <v>31804</v>
      </c>
      <c r="L2097" s="98"/>
      <c r="M2097" s="189" t="s">
        <v>162</v>
      </c>
      <c r="N2097" s="189" t="s">
        <v>162</v>
      </c>
      <c r="O2097" s="189">
        <v>0.23</v>
      </c>
      <c r="P2097" s="189">
        <v>0.23899999999999999</v>
      </c>
      <c r="Q2097" s="189">
        <v>0.42399999999999999</v>
      </c>
      <c r="R2097" s="189">
        <v>0.435</v>
      </c>
      <c r="S2097" s="189">
        <v>0.12</v>
      </c>
      <c r="T2097" s="189">
        <v>0.128</v>
      </c>
      <c r="U2097" s="189">
        <v>0.04</v>
      </c>
      <c r="V2097" s="189">
        <v>4.3999999999999997E-2</v>
      </c>
      <c r="W2097" s="189">
        <v>0.10199999999999999</v>
      </c>
      <c r="X2097" s="189">
        <v>0.109</v>
      </c>
      <c r="Y2097" s="189">
        <v>2E-3</v>
      </c>
      <c r="Z2097" s="189">
        <v>3.0000000000000001E-3</v>
      </c>
      <c r="AA2097" s="189">
        <v>0.06</v>
      </c>
      <c r="AB2097" s="189">
        <v>6.5000000000000002E-2</v>
      </c>
      <c r="AC2097" s="189"/>
    </row>
    <row r="2098" spans="1:29" x14ac:dyDescent="0.25">
      <c r="A2098" s="98" t="s">
        <v>4574</v>
      </c>
      <c r="B2098" s="189" t="s">
        <v>162</v>
      </c>
      <c r="C2098" s="189">
        <v>0.35208471211118464</v>
      </c>
      <c r="D2098" s="189">
        <v>0.38534083388484447</v>
      </c>
      <c r="E2098" s="189">
        <v>9.6955658504301781E-2</v>
      </c>
      <c r="F2098" s="189">
        <v>2.7299801455989411E-2</v>
      </c>
      <c r="G2098" s="189">
        <v>8.8848444738583721E-2</v>
      </c>
      <c r="H2098" s="189">
        <v>1.6545334215751159E-3</v>
      </c>
      <c r="I2098" s="189">
        <v>4.781601588352085E-2</v>
      </c>
      <c r="J2098" s="189">
        <v>0.99999999999999989</v>
      </c>
      <c r="K2098" s="98">
        <v>6044</v>
      </c>
      <c r="L2098" s="98"/>
      <c r="M2098" s="189" t="s">
        <v>162</v>
      </c>
      <c r="N2098" s="189" t="s">
        <v>162</v>
      </c>
      <c r="O2098" s="189">
        <v>0.34</v>
      </c>
      <c r="P2098" s="189">
        <v>0.36399999999999999</v>
      </c>
      <c r="Q2098" s="189">
        <v>0.373</v>
      </c>
      <c r="R2098" s="189">
        <v>0.39800000000000002</v>
      </c>
      <c r="S2098" s="189">
        <v>0.09</v>
      </c>
      <c r="T2098" s="189">
        <v>0.105</v>
      </c>
      <c r="U2098" s="189">
        <v>2.3E-2</v>
      </c>
      <c r="V2098" s="189">
        <v>3.2000000000000001E-2</v>
      </c>
      <c r="W2098" s="189">
        <v>8.2000000000000003E-2</v>
      </c>
      <c r="X2098" s="189">
        <v>9.6000000000000002E-2</v>
      </c>
      <c r="Y2098" s="189">
        <v>1E-3</v>
      </c>
      <c r="Z2098" s="189">
        <v>3.0000000000000001E-3</v>
      </c>
      <c r="AA2098" s="189">
        <v>4.2999999999999997E-2</v>
      </c>
      <c r="AB2098" s="189">
        <v>5.2999999999999999E-2</v>
      </c>
      <c r="AC2098" s="189"/>
    </row>
    <row r="2099" spans="1:29" x14ac:dyDescent="0.25">
      <c r="A2099" s="98" t="s">
        <v>4575</v>
      </c>
      <c r="B2099" s="189">
        <v>4.7292920675545441E-2</v>
      </c>
      <c r="C2099" s="189">
        <v>0.26545886850877609</v>
      </c>
      <c r="D2099" s="189">
        <v>0.26597627059734269</v>
      </c>
      <c r="E2099" s="189">
        <v>0.10289587184226741</v>
      </c>
      <c r="F2099" s="189">
        <v>3.226456230153088E-2</v>
      </c>
      <c r="G2099" s="189">
        <v>0.22941055658246046</v>
      </c>
      <c r="H2099" s="189">
        <v>4.5578779405027097E-3</v>
      </c>
      <c r="I2099" s="189">
        <v>5.2143071551574327E-2</v>
      </c>
      <c r="J2099" s="189">
        <v>1</v>
      </c>
      <c r="K2099" s="98">
        <v>253188</v>
      </c>
      <c r="L2099" s="98"/>
      <c r="M2099" s="189">
        <v>4.5999999999999999E-2</v>
      </c>
      <c r="N2099" s="189">
        <v>4.8000000000000001E-2</v>
      </c>
      <c r="O2099" s="189">
        <v>0.26400000000000001</v>
      </c>
      <c r="P2099" s="189">
        <v>0.26700000000000002</v>
      </c>
      <c r="Q2099" s="189">
        <v>0.26400000000000001</v>
      </c>
      <c r="R2099" s="189">
        <v>0.26800000000000002</v>
      </c>
      <c r="S2099" s="189">
        <v>0.10199999999999999</v>
      </c>
      <c r="T2099" s="189">
        <v>0.104</v>
      </c>
      <c r="U2099" s="189">
        <v>3.2000000000000001E-2</v>
      </c>
      <c r="V2099" s="189">
        <v>3.3000000000000002E-2</v>
      </c>
      <c r="W2099" s="189">
        <v>0.22800000000000001</v>
      </c>
      <c r="X2099" s="189">
        <v>0.23100000000000001</v>
      </c>
      <c r="Y2099" s="189">
        <v>4.0000000000000001E-3</v>
      </c>
      <c r="Z2099" s="189">
        <v>5.0000000000000001E-3</v>
      </c>
      <c r="AA2099" s="189">
        <v>5.0999999999999997E-2</v>
      </c>
      <c r="AB2099" s="189">
        <v>5.2999999999999999E-2</v>
      </c>
      <c r="AC2099" s="189"/>
    </row>
    <row r="2100" spans="1:29" x14ac:dyDescent="0.25">
      <c r="A2100" s="98" t="s">
        <v>4576</v>
      </c>
      <c r="B2100" s="189" t="s">
        <v>162</v>
      </c>
      <c r="C2100" s="189">
        <v>0.30440739894953184</v>
      </c>
      <c r="D2100" s="189">
        <v>0.28762274491893125</v>
      </c>
      <c r="E2100" s="189">
        <v>0.13507650148435715</v>
      </c>
      <c r="F2100" s="189">
        <v>4.692852249372003E-2</v>
      </c>
      <c r="G2100" s="189">
        <v>0.1841744690568623</v>
      </c>
      <c r="H2100" s="189">
        <v>4.110527517698105E-3</v>
      </c>
      <c r="I2100" s="189">
        <v>3.7679835578899291E-2</v>
      </c>
      <c r="J2100" s="189">
        <v>1</v>
      </c>
      <c r="K2100" s="98">
        <v>8758</v>
      </c>
      <c r="L2100" s="98"/>
      <c r="M2100" s="189" t="s">
        <v>162</v>
      </c>
      <c r="N2100" s="189" t="s">
        <v>162</v>
      </c>
      <c r="O2100" s="189">
        <v>0.29499999999999998</v>
      </c>
      <c r="P2100" s="189">
        <v>0.314</v>
      </c>
      <c r="Q2100" s="189">
        <v>0.27800000000000002</v>
      </c>
      <c r="R2100" s="189">
        <v>0.29699999999999999</v>
      </c>
      <c r="S2100" s="189">
        <v>0.128</v>
      </c>
      <c r="T2100" s="189">
        <v>0.14199999999999999</v>
      </c>
      <c r="U2100" s="189">
        <v>4.2999999999999997E-2</v>
      </c>
      <c r="V2100" s="189">
        <v>5.1999999999999998E-2</v>
      </c>
      <c r="W2100" s="189">
        <v>0.17599999999999999</v>
      </c>
      <c r="X2100" s="189">
        <v>0.192</v>
      </c>
      <c r="Y2100" s="189">
        <v>3.0000000000000001E-3</v>
      </c>
      <c r="Z2100" s="189">
        <v>6.0000000000000001E-3</v>
      </c>
      <c r="AA2100" s="189">
        <v>3.4000000000000002E-2</v>
      </c>
      <c r="AB2100" s="189">
        <v>4.2000000000000003E-2</v>
      </c>
      <c r="AC2100" s="189"/>
    </row>
    <row r="2101" spans="1:29" x14ac:dyDescent="0.25">
      <c r="A2101" s="98" t="s">
        <v>4577</v>
      </c>
      <c r="B2101" s="189" t="s">
        <v>162</v>
      </c>
      <c r="C2101" s="189">
        <v>7.973348139922265E-2</v>
      </c>
      <c r="D2101" s="189">
        <v>0.18578567462520823</v>
      </c>
      <c r="E2101" s="189">
        <v>6.518600777345919E-2</v>
      </c>
      <c r="F2101" s="189">
        <v>1.8101054969461409E-2</v>
      </c>
      <c r="G2101" s="189">
        <v>0.57667962243198223</v>
      </c>
      <c r="H2101" s="189">
        <v>2.0322043309272626E-2</v>
      </c>
      <c r="I2101" s="189">
        <v>5.4192115491393668E-2</v>
      </c>
      <c r="J2101" s="189">
        <v>1</v>
      </c>
      <c r="K2101" s="98">
        <v>9005</v>
      </c>
      <c r="L2101" s="98"/>
      <c r="M2101" s="189" t="s">
        <v>162</v>
      </c>
      <c r="N2101" s="189" t="s">
        <v>162</v>
      </c>
      <c r="O2101" s="189">
        <v>7.3999999999999996E-2</v>
      </c>
      <c r="P2101" s="189">
        <v>8.5999999999999993E-2</v>
      </c>
      <c r="Q2101" s="189">
        <v>0.17799999999999999</v>
      </c>
      <c r="R2101" s="189">
        <v>0.19400000000000001</v>
      </c>
      <c r="S2101" s="189">
        <v>0.06</v>
      </c>
      <c r="T2101" s="189">
        <v>7.0000000000000007E-2</v>
      </c>
      <c r="U2101" s="189">
        <v>1.6E-2</v>
      </c>
      <c r="V2101" s="189">
        <v>2.1000000000000001E-2</v>
      </c>
      <c r="W2101" s="189">
        <v>0.56599999999999995</v>
      </c>
      <c r="X2101" s="189">
        <v>0.58699999999999997</v>
      </c>
      <c r="Y2101" s="189">
        <v>1.7999999999999999E-2</v>
      </c>
      <c r="Z2101" s="189">
        <v>2.3E-2</v>
      </c>
      <c r="AA2101" s="189">
        <v>0.05</v>
      </c>
      <c r="AB2101" s="189">
        <v>5.8999999999999997E-2</v>
      </c>
      <c r="AC2101" s="189"/>
    </row>
    <row r="2102" spans="1:29" x14ac:dyDescent="0.25">
      <c r="A2102" s="98" t="s">
        <v>4578</v>
      </c>
      <c r="B2102" s="189">
        <v>7.7806764611652705E-4</v>
      </c>
      <c r="C2102" s="189">
        <v>7.7806764611652705E-4</v>
      </c>
      <c r="D2102" s="189">
        <v>0.66918394434527895</v>
      </c>
      <c r="E2102" s="189">
        <v>0.21392283399697926</v>
      </c>
      <c r="F2102" s="189">
        <v>4.920133644560392E-2</v>
      </c>
      <c r="G2102" s="189">
        <v>1.2128701542404688E-2</v>
      </c>
      <c r="H2102" s="189">
        <v>4.5768685065678061E-5</v>
      </c>
      <c r="I2102" s="189">
        <v>5.3961279692434437E-2</v>
      </c>
      <c r="J2102" s="189">
        <v>0.99999999999999989</v>
      </c>
      <c r="K2102" s="98">
        <v>21849</v>
      </c>
      <c r="L2102" s="98"/>
      <c r="M2102" s="189">
        <v>0</v>
      </c>
      <c r="N2102" s="189">
        <v>1E-3</v>
      </c>
      <c r="O2102" s="189">
        <v>0</v>
      </c>
      <c r="P2102" s="189">
        <v>1E-3</v>
      </c>
      <c r="Q2102" s="189">
        <v>0.66300000000000003</v>
      </c>
      <c r="R2102" s="189">
        <v>0.67500000000000004</v>
      </c>
      <c r="S2102" s="189">
        <v>0.20899999999999999</v>
      </c>
      <c r="T2102" s="189">
        <v>0.219</v>
      </c>
      <c r="U2102" s="189">
        <v>4.5999999999999999E-2</v>
      </c>
      <c r="V2102" s="189">
        <v>5.1999999999999998E-2</v>
      </c>
      <c r="W2102" s="189">
        <v>1.0999999999999999E-2</v>
      </c>
      <c r="X2102" s="189">
        <v>1.4E-2</v>
      </c>
      <c r="Y2102" s="189">
        <v>0</v>
      </c>
      <c r="Z2102" s="189">
        <v>0</v>
      </c>
      <c r="AA2102" s="189">
        <v>5.0999999999999997E-2</v>
      </c>
      <c r="AB2102" s="189">
        <v>5.7000000000000002E-2</v>
      </c>
      <c r="AC2102" s="189"/>
    </row>
    <row r="2103" spans="1:29" x14ac:dyDescent="0.25">
      <c r="A2103" s="98" t="s">
        <v>4579</v>
      </c>
      <c r="B2103" s="189">
        <v>1.7072782290173595E-2</v>
      </c>
      <c r="C2103" s="189">
        <v>0.27791049530179968</v>
      </c>
      <c r="D2103" s="189">
        <v>0.25325688803949675</v>
      </c>
      <c r="E2103" s="189">
        <v>9.3295110686415036E-2</v>
      </c>
      <c r="F2103" s="189">
        <v>5.4530976270106703E-2</v>
      </c>
      <c r="G2103" s="189">
        <v>0.25625099538143015</v>
      </c>
      <c r="H2103" s="189">
        <v>5.096352922439879E-3</v>
      </c>
      <c r="I2103" s="189">
        <v>4.2586399108138238E-2</v>
      </c>
      <c r="J2103" s="189">
        <v>1.0000000000000002</v>
      </c>
      <c r="K2103" s="98">
        <v>31395</v>
      </c>
      <c r="L2103" s="98"/>
      <c r="M2103" s="189">
        <v>1.6E-2</v>
      </c>
      <c r="N2103" s="189">
        <v>1.9E-2</v>
      </c>
      <c r="O2103" s="189">
        <v>0.27300000000000002</v>
      </c>
      <c r="P2103" s="189">
        <v>0.28299999999999997</v>
      </c>
      <c r="Q2103" s="189">
        <v>0.248</v>
      </c>
      <c r="R2103" s="189">
        <v>0.25800000000000001</v>
      </c>
      <c r="S2103" s="189">
        <v>0.09</v>
      </c>
      <c r="T2103" s="189">
        <v>9.7000000000000003E-2</v>
      </c>
      <c r="U2103" s="189">
        <v>5.1999999999999998E-2</v>
      </c>
      <c r="V2103" s="189">
        <v>5.7000000000000002E-2</v>
      </c>
      <c r="W2103" s="189">
        <v>0.251</v>
      </c>
      <c r="X2103" s="189">
        <v>0.26100000000000001</v>
      </c>
      <c r="Y2103" s="189">
        <v>4.0000000000000001E-3</v>
      </c>
      <c r="Z2103" s="189">
        <v>6.0000000000000001E-3</v>
      </c>
      <c r="AA2103" s="189">
        <v>0.04</v>
      </c>
      <c r="AB2103" s="189">
        <v>4.4999999999999998E-2</v>
      </c>
      <c r="AC2103" s="189"/>
    </row>
    <row r="2104" spans="1:29" x14ac:dyDescent="0.25">
      <c r="A2104" s="98" t="s">
        <v>4580</v>
      </c>
      <c r="B2104" s="189">
        <v>0.28236084899563091</v>
      </c>
      <c r="C2104" s="189">
        <v>0.42299837129339984</v>
      </c>
      <c r="D2104" s="189">
        <v>0.15108192652723559</v>
      </c>
      <c r="E2104" s="189">
        <v>3.8339236317571933E-2</v>
      </c>
      <c r="F2104" s="189">
        <v>2.9730358573976886E-3</v>
      </c>
      <c r="G2104" s="189">
        <v>4.5474522375326384E-2</v>
      </c>
      <c r="H2104" s="189">
        <v>3.2315607145627051E-3</v>
      </c>
      <c r="I2104" s="189">
        <v>5.3540497918874899E-2</v>
      </c>
      <c r="J2104" s="189">
        <v>1</v>
      </c>
      <c r="K2104" s="98">
        <v>38681</v>
      </c>
      <c r="L2104" s="98"/>
      <c r="M2104" s="189">
        <v>0.27800000000000002</v>
      </c>
      <c r="N2104" s="189">
        <v>0.28699999999999998</v>
      </c>
      <c r="O2104" s="189">
        <v>0.41799999999999998</v>
      </c>
      <c r="P2104" s="189">
        <v>0.42799999999999999</v>
      </c>
      <c r="Q2104" s="189">
        <v>0.14799999999999999</v>
      </c>
      <c r="R2104" s="189">
        <v>0.155</v>
      </c>
      <c r="S2104" s="189">
        <v>3.5999999999999997E-2</v>
      </c>
      <c r="T2104" s="189">
        <v>0.04</v>
      </c>
      <c r="U2104" s="189">
        <v>2E-3</v>
      </c>
      <c r="V2104" s="189">
        <v>4.0000000000000001E-3</v>
      </c>
      <c r="W2104" s="189">
        <v>4.2999999999999997E-2</v>
      </c>
      <c r="X2104" s="189">
        <v>4.8000000000000001E-2</v>
      </c>
      <c r="Y2104" s="189">
        <v>3.0000000000000001E-3</v>
      </c>
      <c r="Z2104" s="189">
        <v>4.0000000000000001E-3</v>
      </c>
      <c r="AA2104" s="189">
        <v>5.0999999999999997E-2</v>
      </c>
      <c r="AB2104" s="189">
        <v>5.6000000000000001E-2</v>
      </c>
      <c r="AC2104" s="189"/>
    </row>
    <row r="2105" spans="1:29" x14ac:dyDescent="0.25">
      <c r="A2105" s="98" t="s">
        <v>4581</v>
      </c>
      <c r="B2105" s="189" t="s">
        <v>162</v>
      </c>
      <c r="C2105" s="189">
        <v>0.20149861540967584</v>
      </c>
      <c r="D2105" s="189">
        <v>0.29451050659716566</v>
      </c>
      <c r="E2105" s="189">
        <v>0.1808112070369767</v>
      </c>
      <c r="F2105" s="189">
        <v>2.6225769669327253E-2</v>
      </c>
      <c r="G2105" s="189">
        <v>0.24433946896888745</v>
      </c>
      <c r="H2105" s="189">
        <v>5.7012542759407071E-3</v>
      </c>
      <c r="I2105" s="189">
        <v>4.6913178042026389E-2</v>
      </c>
      <c r="J2105" s="189">
        <v>1</v>
      </c>
      <c r="K2105" s="98">
        <v>6139</v>
      </c>
      <c r="L2105" s="98"/>
      <c r="M2105" s="189" t="s">
        <v>162</v>
      </c>
      <c r="N2105" s="189" t="s">
        <v>162</v>
      </c>
      <c r="O2105" s="189">
        <v>0.192</v>
      </c>
      <c r="P2105" s="189">
        <v>0.21199999999999999</v>
      </c>
      <c r="Q2105" s="189">
        <v>0.28299999999999997</v>
      </c>
      <c r="R2105" s="189">
        <v>0.30599999999999999</v>
      </c>
      <c r="S2105" s="189">
        <v>0.17100000000000001</v>
      </c>
      <c r="T2105" s="189">
        <v>0.191</v>
      </c>
      <c r="U2105" s="189">
        <v>2.3E-2</v>
      </c>
      <c r="V2105" s="189">
        <v>3.1E-2</v>
      </c>
      <c r="W2105" s="189">
        <v>0.23400000000000001</v>
      </c>
      <c r="X2105" s="189">
        <v>0.255</v>
      </c>
      <c r="Y2105" s="189">
        <v>4.0000000000000001E-3</v>
      </c>
      <c r="Z2105" s="189">
        <v>8.0000000000000002E-3</v>
      </c>
      <c r="AA2105" s="189">
        <v>4.2000000000000003E-2</v>
      </c>
      <c r="AB2105" s="189">
        <v>5.1999999999999998E-2</v>
      </c>
      <c r="AC2105" s="189"/>
    </row>
    <row r="2106" spans="1:29" x14ac:dyDescent="0.25">
      <c r="A2106" s="98" t="s">
        <v>4582</v>
      </c>
      <c r="B2106" s="189" t="s">
        <v>162</v>
      </c>
      <c r="C2106" s="189">
        <v>0.2414579280155642</v>
      </c>
      <c r="D2106" s="189">
        <v>0.21583171206225682</v>
      </c>
      <c r="E2106" s="189">
        <v>0.10165369649805447</v>
      </c>
      <c r="F2106" s="189">
        <v>2.2373540856031129E-2</v>
      </c>
      <c r="G2106" s="189">
        <v>0.37724951361867703</v>
      </c>
      <c r="H2106" s="189">
        <v>5.6845817120622566E-3</v>
      </c>
      <c r="I2106" s="189">
        <v>3.5749027237354083E-2</v>
      </c>
      <c r="J2106" s="189">
        <v>1</v>
      </c>
      <c r="K2106" s="98">
        <v>32896</v>
      </c>
      <c r="L2106" s="98"/>
      <c r="M2106" s="189" t="s">
        <v>162</v>
      </c>
      <c r="N2106" s="189" t="s">
        <v>162</v>
      </c>
      <c r="O2106" s="189">
        <v>0.23699999999999999</v>
      </c>
      <c r="P2106" s="189">
        <v>0.246</v>
      </c>
      <c r="Q2106" s="189">
        <v>0.21099999999999999</v>
      </c>
      <c r="R2106" s="189">
        <v>0.22</v>
      </c>
      <c r="S2106" s="189">
        <v>9.8000000000000004E-2</v>
      </c>
      <c r="T2106" s="189">
        <v>0.105</v>
      </c>
      <c r="U2106" s="189">
        <v>2.1000000000000001E-2</v>
      </c>
      <c r="V2106" s="189">
        <v>2.4E-2</v>
      </c>
      <c r="W2106" s="189">
        <v>0.372</v>
      </c>
      <c r="X2106" s="189">
        <v>0.38300000000000001</v>
      </c>
      <c r="Y2106" s="189">
        <v>5.0000000000000001E-3</v>
      </c>
      <c r="Z2106" s="189">
        <v>7.0000000000000001E-3</v>
      </c>
      <c r="AA2106" s="189">
        <v>3.4000000000000002E-2</v>
      </c>
      <c r="AB2106" s="189">
        <v>3.7999999999999999E-2</v>
      </c>
      <c r="AC2106" s="189"/>
    </row>
    <row r="2107" spans="1:29" x14ac:dyDescent="0.25">
      <c r="A2107" s="98" t="s">
        <v>4583</v>
      </c>
      <c r="B2107" s="189" t="s">
        <v>162</v>
      </c>
      <c r="C2107" s="189">
        <v>0.4131346578366446</v>
      </c>
      <c r="D2107" s="189">
        <v>0.34624724061810153</v>
      </c>
      <c r="E2107" s="189">
        <v>7.4503311258278151E-2</v>
      </c>
      <c r="F2107" s="189">
        <v>1.0154525386313467E-2</v>
      </c>
      <c r="G2107" s="189">
        <v>2.7041942604856511E-2</v>
      </c>
      <c r="H2107" s="189">
        <v>5.5187637969094923E-4</v>
      </c>
      <c r="I2107" s="189">
        <v>0.12836644591611479</v>
      </c>
      <c r="J2107" s="189">
        <v>0.99999999999999989</v>
      </c>
      <c r="K2107" s="98">
        <v>9060</v>
      </c>
      <c r="L2107" s="98"/>
      <c r="M2107" s="189" t="s">
        <v>162</v>
      </c>
      <c r="N2107" s="189" t="s">
        <v>162</v>
      </c>
      <c r="O2107" s="189">
        <v>0.40300000000000002</v>
      </c>
      <c r="P2107" s="189">
        <v>0.42299999999999999</v>
      </c>
      <c r="Q2107" s="189">
        <v>0.33700000000000002</v>
      </c>
      <c r="R2107" s="189">
        <v>0.35599999999999998</v>
      </c>
      <c r="S2107" s="189">
        <v>6.9000000000000006E-2</v>
      </c>
      <c r="T2107" s="189">
        <v>0.08</v>
      </c>
      <c r="U2107" s="189">
        <v>8.0000000000000002E-3</v>
      </c>
      <c r="V2107" s="189">
        <v>1.2E-2</v>
      </c>
      <c r="W2107" s="189">
        <v>2.4E-2</v>
      </c>
      <c r="X2107" s="189">
        <v>3.1E-2</v>
      </c>
      <c r="Y2107" s="189">
        <v>0</v>
      </c>
      <c r="Z2107" s="189">
        <v>1E-3</v>
      </c>
      <c r="AA2107" s="189">
        <v>0.122</v>
      </c>
      <c r="AB2107" s="189">
        <v>0.13500000000000001</v>
      </c>
      <c r="AC2107" s="189"/>
    </row>
    <row r="2108" spans="1:29" x14ac:dyDescent="0.25">
      <c r="A2108" s="98" t="s">
        <v>4584</v>
      </c>
      <c r="B2108" s="189" t="s">
        <v>162</v>
      </c>
      <c r="C2108" s="189">
        <v>0.18024032042723631</v>
      </c>
      <c r="D2108" s="189">
        <v>0.33511348464619495</v>
      </c>
      <c r="E2108" s="189">
        <v>0.12750333778371162</v>
      </c>
      <c r="F2108" s="189">
        <v>3.0151312861593234E-2</v>
      </c>
      <c r="G2108" s="189">
        <v>0.26680017801513128</v>
      </c>
      <c r="H2108" s="189">
        <v>1.8914107699154429E-3</v>
      </c>
      <c r="I2108" s="189">
        <v>5.8299955496217179E-2</v>
      </c>
      <c r="J2108" s="189">
        <v>0.99999999999999989</v>
      </c>
      <c r="K2108" s="98">
        <v>8988</v>
      </c>
      <c r="L2108" s="98"/>
      <c r="M2108" s="189" t="s">
        <v>162</v>
      </c>
      <c r="N2108" s="189" t="s">
        <v>162</v>
      </c>
      <c r="O2108" s="189">
        <v>0.17199999999999999</v>
      </c>
      <c r="P2108" s="189">
        <v>0.188</v>
      </c>
      <c r="Q2108" s="189">
        <v>0.32500000000000001</v>
      </c>
      <c r="R2108" s="189">
        <v>0.34499999999999997</v>
      </c>
      <c r="S2108" s="189">
        <v>0.121</v>
      </c>
      <c r="T2108" s="189">
        <v>0.13500000000000001</v>
      </c>
      <c r="U2108" s="189">
        <v>2.7E-2</v>
      </c>
      <c r="V2108" s="189">
        <v>3.4000000000000002E-2</v>
      </c>
      <c r="W2108" s="189">
        <v>0.25800000000000001</v>
      </c>
      <c r="X2108" s="189">
        <v>0.27600000000000002</v>
      </c>
      <c r="Y2108" s="189">
        <v>1E-3</v>
      </c>
      <c r="Z2108" s="189">
        <v>3.0000000000000001E-3</v>
      </c>
      <c r="AA2108" s="189">
        <v>5.3999999999999999E-2</v>
      </c>
      <c r="AB2108" s="189">
        <v>6.3E-2</v>
      </c>
      <c r="AC2108" s="189"/>
    </row>
    <row r="2109" spans="1:29" x14ac:dyDescent="0.25">
      <c r="A2109" s="98" t="s">
        <v>4585</v>
      </c>
      <c r="B2109" s="189" t="s">
        <v>162</v>
      </c>
      <c r="C2109" s="189">
        <v>0.35827250608272504</v>
      </c>
      <c r="D2109" s="189">
        <v>0.18978102189781021</v>
      </c>
      <c r="E2109" s="189">
        <v>7.9987834549878345E-2</v>
      </c>
      <c r="F2109" s="189">
        <v>0.11268248175182481</v>
      </c>
      <c r="G2109" s="189">
        <v>0.21593673965936741</v>
      </c>
      <c r="H2109" s="189">
        <v>3.8017031630170318E-3</v>
      </c>
      <c r="I2109" s="189">
        <v>3.9537712895377129E-2</v>
      </c>
      <c r="J2109" s="189">
        <v>0.99999999999999989</v>
      </c>
      <c r="K2109" s="98">
        <v>6576</v>
      </c>
      <c r="L2109" s="98"/>
      <c r="M2109" s="189" t="s">
        <v>162</v>
      </c>
      <c r="N2109" s="189" t="s">
        <v>162</v>
      </c>
      <c r="O2109" s="189">
        <v>0.34699999999999998</v>
      </c>
      <c r="P2109" s="189">
        <v>0.37</v>
      </c>
      <c r="Q2109" s="189">
        <v>0.18</v>
      </c>
      <c r="R2109" s="189">
        <v>0.19900000000000001</v>
      </c>
      <c r="S2109" s="189">
        <v>7.3999999999999996E-2</v>
      </c>
      <c r="T2109" s="189">
        <v>8.6999999999999994E-2</v>
      </c>
      <c r="U2109" s="189">
        <v>0.105</v>
      </c>
      <c r="V2109" s="189">
        <v>0.121</v>
      </c>
      <c r="W2109" s="189">
        <v>0.20599999999999999</v>
      </c>
      <c r="X2109" s="189">
        <v>0.22600000000000001</v>
      </c>
      <c r="Y2109" s="189">
        <v>3.0000000000000001E-3</v>
      </c>
      <c r="Z2109" s="189">
        <v>6.0000000000000001E-3</v>
      </c>
      <c r="AA2109" s="189">
        <v>3.5000000000000003E-2</v>
      </c>
      <c r="AB2109" s="189">
        <v>4.4999999999999998E-2</v>
      </c>
      <c r="AC2109" s="189"/>
    </row>
    <row r="2110" spans="1:29" x14ac:dyDescent="0.25">
      <c r="A2110" s="98" t="s">
        <v>4586</v>
      </c>
      <c r="B2110" s="189" t="s">
        <v>162</v>
      </c>
      <c r="C2110" s="189">
        <v>0.11865425052568339</v>
      </c>
      <c r="D2110" s="189">
        <v>0.1878942625413037</v>
      </c>
      <c r="E2110" s="189">
        <v>0.10438570141183538</v>
      </c>
      <c r="F2110" s="189">
        <v>4.0102132772604389E-2</v>
      </c>
      <c r="G2110" s="189">
        <v>0.49188945629318115</v>
      </c>
      <c r="H2110" s="189">
        <v>9.3121057374586959E-3</v>
      </c>
      <c r="I2110" s="189">
        <v>4.776209071793331E-2</v>
      </c>
      <c r="J2110" s="189">
        <v>1</v>
      </c>
      <c r="K2110" s="98">
        <v>6658</v>
      </c>
      <c r="L2110" s="98"/>
      <c r="M2110" s="189" t="s">
        <v>162</v>
      </c>
      <c r="N2110" s="189" t="s">
        <v>162</v>
      </c>
      <c r="O2110" s="189">
        <v>0.111</v>
      </c>
      <c r="P2110" s="189">
        <v>0.127</v>
      </c>
      <c r="Q2110" s="189">
        <v>0.17899999999999999</v>
      </c>
      <c r="R2110" s="189">
        <v>0.19700000000000001</v>
      </c>
      <c r="S2110" s="189">
        <v>9.7000000000000003E-2</v>
      </c>
      <c r="T2110" s="189">
        <v>0.112</v>
      </c>
      <c r="U2110" s="189">
        <v>3.5999999999999997E-2</v>
      </c>
      <c r="V2110" s="189">
        <v>4.4999999999999998E-2</v>
      </c>
      <c r="W2110" s="189">
        <v>0.48</v>
      </c>
      <c r="X2110" s="189">
        <v>0.504</v>
      </c>
      <c r="Y2110" s="189">
        <v>7.0000000000000001E-3</v>
      </c>
      <c r="Z2110" s="189">
        <v>1.2E-2</v>
      </c>
      <c r="AA2110" s="189">
        <v>4.2999999999999997E-2</v>
      </c>
      <c r="AB2110" s="189">
        <v>5.2999999999999999E-2</v>
      </c>
      <c r="AC2110" s="189"/>
    </row>
    <row r="2111" spans="1:29" x14ac:dyDescent="0.25">
      <c r="A2111" s="98" t="s">
        <v>4587</v>
      </c>
      <c r="B2111" s="189" t="s">
        <v>162</v>
      </c>
      <c r="C2111" s="189">
        <v>0.26773498266329304</v>
      </c>
      <c r="D2111" s="189">
        <v>0.40970855589916594</v>
      </c>
      <c r="E2111" s="189">
        <v>0.1243244931746478</v>
      </c>
      <c r="F2111" s="189">
        <v>3.6485177896479558E-2</v>
      </c>
      <c r="G2111" s="189">
        <v>9.583606659794458E-2</v>
      </c>
      <c r="H2111" s="189">
        <v>2.6864086464873644E-3</v>
      </c>
      <c r="I2111" s="189">
        <v>6.3224315121981692E-2</v>
      </c>
      <c r="J2111" s="189">
        <v>1</v>
      </c>
      <c r="K2111" s="98">
        <v>32013</v>
      </c>
      <c r="L2111" s="98"/>
      <c r="M2111" s="189" t="s">
        <v>162</v>
      </c>
      <c r="N2111" s="189" t="s">
        <v>162</v>
      </c>
      <c r="O2111" s="189">
        <v>0.26300000000000001</v>
      </c>
      <c r="P2111" s="189">
        <v>0.27300000000000002</v>
      </c>
      <c r="Q2111" s="189">
        <v>0.40400000000000003</v>
      </c>
      <c r="R2111" s="189">
        <v>0.41499999999999998</v>
      </c>
      <c r="S2111" s="189">
        <v>0.121</v>
      </c>
      <c r="T2111" s="189">
        <v>0.128</v>
      </c>
      <c r="U2111" s="189">
        <v>3.4000000000000002E-2</v>
      </c>
      <c r="V2111" s="189">
        <v>3.9E-2</v>
      </c>
      <c r="W2111" s="189">
        <v>9.2999999999999999E-2</v>
      </c>
      <c r="X2111" s="189">
        <v>9.9000000000000005E-2</v>
      </c>
      <c r="Y2111" s="189">
        <v>2E-3</v>
      </c>
      <c r="Z2111" s="189">
        <v>3.0000000000000001E-3</v>
      </c>
      <c r="AA2111" s="189">
        <v>6.0999999999999999E-2</v>
      </c>
      <c r="AB2111" s="189">
        <v>6.6000000000000003E-2</v>
      </c>
      <c r="AC2111" s="189"/>
    </row>
    <row r="2112" spans="1:29" x14ac:dyDescent="0.25">
      <c r="A2112" s="98" t="s">
        <v>4588</v>
      </c>
      <c r="B2112" s="189" t="s">
        <v>162</v>
      </c>
      <c r="C2112" s="189">
        <v>0.37080961416824793</v>
      </c>
      <c r="D2112" s="189">
        <v>0.37618595825426943</v>
      </c>
      <c r="E2112" s="189">
        <v>9.2346616065781151E-2</v>
      </c>
      <c r="F2112" s="189">
        <v>1.7868437697659709E-2</v>
      </c>
      <c r="G2112" s="189">
        <v>8.7444655281467429E-2</v>
      </c>
      <c r="H2112" s="189">
        <v>2.8462998102466793E-3</v>
      </c>
      <c r="I2112" s="189">
        <v>5.249841872232764E-2</v>
      </c>
      <c r="J2112" s="189">
        <v>0.99999999999999989</v>
      </c>
      <c r="K2112" s="98">
        <v>6324</v>
      </c>
      <c r="L2112" s="98"/>
      <c r="M2112" s="189" t="s">
        <v>162</v>
      </c>
      <c r="N2112" s="189" t="s">
        <v>162</v>
      </c>
      <c r="O2112" s="189">
        <v>0.35899999999999999</v>
      </c>
      <c r="P2112" s="189">
        <v>0.38300000000000001</v>
      </c>
      <c r="Q2112" s="189">
        <v>0.36399999999999999</v>
      </c>
      <c r="R2112" s="189">
        <v>0.38800000000000001</v>
      </c>
      <c r="S2112" s="189">
        <v>8.5000000000000006E-2</v>
      </c>
      <c r="T2112" s="189">
        <v>0.1</v>
      </c>
      <c r="U2112" s="189">
        <v>1.4999999999999999E-2</v>
      </c>
      <c r="V2112" s="189">
        <v>2.1000000000000001E-2</v>
      </c>
      <c r="W2112" s="189">
        <v>8.1000000000000003E-2</v>
      </c>
      <c r="X2112" s="189">
        <v>9.5000000000000001E-2</v>
      </c>
      <c r="Y2112" s="189">
        <v>2E-3</v>
      </c>
      <c r="Z2112" s="189">
        <v>4.0000000000000001E-3</v>
      </c>
      <c r="AA2112" s="189">
        <v>4.7E-2</v>
      </c>
      <c r="AB2112" s="189">
        <v>5.8000000000000003E-2</v>
      </c>
      <c r="AC2112" s="189"/>
    </row>
    <row r="2113" spans="1:29" x14ac:dyDescent="0.25">
      <c r="A2113" s="98" t="s">
        <v>4589</v>
      </c>
      <c r="B2113" s="189">
        <v>5.2020837489067225E-2</v>
      </c>
      <c r="C2113" s="189">
        <v>0.27107916097650797</v>
      </c>
      <c r="D2113" s="189">
        <v>0.27038483374507066</v>
      </c>
      <c r="E2113" s="189">
        <v>0.10249957803317426</v>
      </c>
      <c r="F2113" s="189">
        <v>2.8969940617759433E-2</v>
      </c>
      <c r="G2113" s="189">
        <v>0.22620874315262923</v>
      </c>
      <c r="H2113" s="189">
        <v>4.3769468014914614E-3</v>
      </c>
      <c r="I2113" s="189">
        <v>4.4459959184299763E-2</v>
      </c>
      <c r="J2113" s="189">
        <v>1</v>
      </c>
      <c r="K2113" s="98">
        <v>260684</v>
      </c>
      <c r="L2113" s="98"/>
      <c r="M2113" s="189">
        <v>5.0999999999999997E-2</v>
      </c>
      <c r="N2113" s="189">
        <v>5.2999999999999999E-2</v>
      </c>
      <c r="O2113" s="189">
        <v>0.26900000000000002</v>
      </c>
      <c r="P2113" s="189">
        <v>0.27300000000000002</v>
      </c>
      <c r="Q2113" s="189">
        <v>0.26900000000000002</v>
      </c>
      <c r="R2113" s="189">
        <v>0.27200000000000002</v>
      </c>
      <c r="S2113" s="189">
        <v>0.10100000000000001</v>
      </c>
      <c r="T2113" s="189">
        <v>0.104</v>
      </c>
      <c r="U2113" s="189">
        <v>2.8000000000000001E-2</v>
      </c>
      <c r="V2113" s="189">
        <v>0.03</v>
      </c>
      <c r="W2113" s="189">
        <v>0.22500000000000001</v>
      </c>
      <c r="X2113" s="189">
        <v>0.22800000000000001</v>
      </c>
      <c r="Y2113" s="189">
        <v>4.0000000000000001E-3</v>
      </c>
      <c r="Z2113" s="189">
        <v>5.0000000000000001E-3</v>
      </c>
      <c r="AA2113" s="189">
        <v>4.3999999999999997E-2</v>
      </c>
      <c r="AB2113" s="189">
        <v>4.4999999999999998E-2</v>
      </c>
      <c r="AC2113" s="189"/>
    </row>
    <row r="2114" spans="1:29" x14ac:dyDescent="0.25">
      <c r="A2114" s="98" t="s">
        <v>4590</v>
      </c>
      <c r="B2114" s="189" t="s">
        <v>162</v>
      </c>
      <c r="C2114" s="189">
        <v>0.31446755313103764</v>
      </c>
      <c r="D2114" s="189">
        <v>0.28582793499261278</v>
      </c>
      <c r="E2114" s="189">
        <v>0.13387884986930332</v>
      </c>
      <c r="F2114" s="189">
        <v>4.4777815660870551E-2</v>
      </c>
      <c r="G2114" s="189">
        <v>0.18388453233321969</v>
      </c>
      <c r="H2114" s="189">
        <v>3.1821797931583136E-3</v>
      </c>
      <c r="I2114" s="189">
        <v>3.3981134219797704E-2</v>
      </c>
      <c r="J2114" s="189">
        <v>1</v>
      </c>
      <c r="K2114" s="98">
        <v>8799</v>
      </c>
      <c r="L2114" s="98"/>
      <c r="M2114" s="189" t="s">
        <v>162</v>
      </c>
      <c r="N2114" s="189" t="s">
        <v>162</v>
      </c>
      <c r="O2114" s="189">
        <v>0.30499999999999999</v>
      </c>
      <c r="P2114" s="189">
        <v>0.32400000000000001</v>
      </c>
      <c r="Q2114" s="189">
        <v>0.27600000000000002</v>
      </c>
      <c r="R2114" s="189">
        <v>0.29499999999999998</v>
      </c>
      <c r="S2114" s="189">
        <v>0.127</v>
      </c>
      <c r="T2114" s="189">
        <v>0.14099999999999999</v>
      </c>
      <c r="U2114" s="189">
        <v>4.1000000000000002E-2</v>
      </c>
      <c r="V2114" s="189">
        <v>4.9000000000000002E-2</v>
      </c>
      <c r="W2114" s="189">
        <v>0.17599999999999999</v>
      </c>
      <c r="X2114" s="189">
        <v>0.192</v>
      </c>
      <c r="Y2114" s="189">
        <v>2E-3</v>
      </c>
      <c r="Z2114" s="189">
        <v>5.0000000000000001E-3</v>
      </c>
      <c r="AA2114" s="189">
        <v>0.03</v>
      </c>
      <c r="AB2114" s="189">
        <v>3.7999999999999999E-2</v>
      </c>
      <c r="AC2114" s="189"/>
    </row>
    <row r="2115" spans="1:29" x14ac:dyDescent="0.25">
      <c r="A2115" s="98" t="s">
        <v>4591</v>
      </c>
      <c r="B2115" s="189" t="s">
        <v>162</v>
      </c>
      <c r="C2115" s="189">
        <v>8.4337349397590355E-2</v>
      </c>
      <c r="D2115" s="189">
        <v>0.1822435372558194</v>
      </c>
      <c r="E2115" s="189">
        <v>7.2523102117206695E-2</v>
      </c>
      <c r="F2115" s="189">
        <v>1.6376184349046672E-2</v>
      </c>
      <c r="G2115" s="189">
        <v>0.57889811673879987</v>
      </c>
      <c r="H2115" s="189">
        <v>1.731196631184934E-2</v>
      </c>
      <c r="I2115" s="189">
        <v>4.8309743829687682E-2</v>
      </c>
      <c r="J2115" s="189">
        <v>1</v>
      </c>
      <c r="K2115" s="98">
        <v>8549</v>
      </c>
      <c r="L2115" s="98"/>
      <c r="M2115" s="189" t="s">
        <v>162</v>
      </c>
      <c r="N2115" s="189" t="s">
        <v>162</v>
      </c>
      <c r="O2115" s="189">
        <v>7.9000000000000001E-2</v>
      </c>
      <c r="P2115" s="189">
        <v>0.09</v>
      </c>
      <c r="Q2115" s="189">
        <v>0.17399999999999999</v>
      </c>
      <c r="R2115" s="189">
        <v>0.191</v>
      </c>
      <c r="S2115" s="189">
        <v>6.7000000000000004E-2</v>
      </c>
      <c r="T2115" s="189">
        <v>7.8E-2</v>
      </c>
      <c r="U2115" s="189">
        <v>1.4E-2</v>
      </c>
      <c r="V2115" s="189">
        <v>1.9E-2</v>
      </c>
      <c r="W2115" s="189">
        <v>0.56799999999999995</v>
      </c>
      <c r="X2115" s="189">
        <v>0.58899999999999997</v>
      </c>
      <c r="Y2115" s="189">
        <v>1.4999999999999999E-2</v>
      </c>
      <c r="Z2115" s="189">
        <v>0.02</v>
      </c>
      <c r="AA2115" s="189">
        <v>4.3999999999999997E-2</v>
      </c>
      <c r="AB2115" s="189">
        <v>5.2999999999999999E-2</v>
      </c>
      <c r="AC2115" s="189"/>
    </row>
    <row r="2116" spans="1:29" x14ac:dyDescent="0.25">
      <c r="A2116" s="98" t="s">
        <v>4592</v>
      </c>
      <c r="B2116" s="189">
        <v>2.6292086639502468E-2</v>
      </c>
      <c r="C2116" s="189">
        <v>8.1492601329616126E-4</v>
      </c>
      <c r="D2116" s="189">
        <v>0.67081278147115586</v>
      </c>
      <c r="E2116" s="189">
        <v>0.22037315033240404</v>
      </c>
      <c r="F2116" s="189">
        <v>3.3540639073557796E-2</v>
      </c>
      <c r="G2116" s="189">
        <v>7.8061333905211239E-3</v>
      </c>
      <c r="H2116" s="189">
        <v>4.2890842805061117E-5</v>
      </c>
      <c r="I2116" s="189">
        <v>4.0317392236757454E-2</v>
      </c>
      <c r="J2116" s="189">
        <v>0.99999999999999989</v>
      </c>
      <c r="K2116" s="98">
        <v>23315</v>
      </c>
      <c r="L2116" s="98"/>
      <c r="M2116" s="189">
        <v>2.4E-2</v>
      </c>
      <c r="N2116" s="189">
        <v>2.8000000000000001E-2</v>
      </c>
      <c r="O2116" s="189">
        <v>1E-3</v>
      </c>
      <c r="P2116" s="189">
        <v>1E-3</v>
      </c>
      <c r="Q2116" s="189">
        <v>0.66500000000000004</v>
      </c>
      <c r="R2116" s="189">
        <v>0.67700000000000005</v>
      </c>
      <c r="S2116" s="189">
        <v>0.215</v>
      </c>
      <c r="T2116" s="189">
        <v>0.22600000000000001</v>
      </c>
      <c r="U2116" s="189">
        <v>3.1E-2</v>
      </c>
      <c r="V2116" s="189">
        <v>3.5999999999999997E-2</v>
      </c>
      <c r="W2116" s="189">
        <v>7.0000000000000001E-3</v>
      </c>
      <c r="X2116" s="189">
        <v>8.9999999999999993E-3</v>
      </c>
      <c r="Y2116" s="189">
        <v>0</v>
      </c>
      <c r="Z2116" s="189">
        <v>0</v>
      </c>
      <c r="AA2116" s="189">
        <v>3.7999999999999999E-2</v>
      </c>
      <c r="AB2116" s="189">
        <v>4.2999999999999997E-2</v>
      </c>
      <c r="AC2116" s="189"/>
    </row>
    <row r="2117" spans="1:29" x14ac:dyDescent="0.25">
      <c r="A2117" s="98" t="s">
        <v>4593</v>
      </c>
      <c r="B2117" s="189">
        <v>4.9229254484477403E-2</v>
      </c>
      <c r="C2117" s="189">
        <v>0.27122242392541768</v>
      </c>
      <c r="D2117" s="189">
        <v>0.25029999076951476</v>
      </c>
      <c r="E2117" s="189">
        <v>8.8335743515584139E-2</v>
      </c>
      <c r="F2117" s="189">
        <v>5.0767668687117316E-2</v>
      </c>
      <c r="G2117" s="189">
        <v>0.24854619857850527</v>
      </c>
      <c r="H2117" s="189">
        <v>4.5537060398141592E-3</v>
      </c>
      <c r="I2117" s="189">
        <v>3.7045013999569242E-2</v>
      </c>
      <c r="J2117" s="189">
        <v>1</v>
      </c>
      <c r="K2117" s="98">
        <v>32501</v>
      </c>
      <c r="L2117" s="98"/>
      <c r="M2117" s="189">
        <v>4.7E-2</v>
      </c>
      <c r="N2117" s="189">
        <v>5.1999999999999998E-2</v>
      </c>
      <c r="O2117" s="189">
        <v>0.26600000000000001</v>
      </c>
      <c r="P2117" s="189">
        <v>0.27600000000000002</v>
      </c>
      <c r="Q2117" s="189">
        <v>0.246</v>
      </c>
      <c r="R2117" s="189">
        <v>0.255</v>
      </c>
      <c r="S2117" s="189">
        <v>8.5000000000000006E-2</v>
      </c>
      <c r="T2117" s="189">
        <v>9.0999999999999998E-2</v>
      </c>
      <c r="U2117" s="189">
        <v>4.8000000000000001E-2</v>
      </c>
      <c r="V2117" s="189">
        <v>5.2999999999999999E-2</v>
      </c>
      <c r="W2117" s="189">
        <v>0.24399999999999999</v>
      </c>
      <c r="X2117" s="189">
        <v>0.253</v>
      </c>
      <c r="Y2117" s="189">
        <v>4.0000000000000001E-3</v>
      </c>
      <c r="Z2117" s="189">
        <v>5.0000000000000001E-3</v>
      </c>
      <c r="AA2117" s="189">
        <v>3.5000000000000003E-2</v>
      </c>
      <c r="AB2117" s="189">
        <v>3.9E-2</v>
      </c>
      <c r="AC2117" s="189"/>
    </row>
    <row r="2118" spans="1:29" x14ac:dyDescent="0.25">
      <c r="A2118" s="98" t="s">
        <v>4594</v>
      </c>
      <c r="B2118" s="189">
        <v>0.28440344158750686</v>
      </c>
      <c r="C2118" s="189">
        <v>0.42587158700949918</v>
      </c>
      <c r="D2118" s="189">
        <v>0.15300641567613268</v>
      </c>
      <c r="E2118" s="189">
        <v>3.7698314019993039E-2</v>
      </c>
      <c r="F2118" s="189">
        <v>2.1385587108967027E-3</v>
      </c>
      <c r="G2118" s="189">
        <v>4.6003879246033719E-2</v>
      </c>
      <c r="H2118" s="189">
        <v>3.0337693340627644E-3</v>
      </c>
      <c r="I2118" s="189">
        <v>4.7844034415875071E-2</v>
      </c>
      <c r="J2118" s="189">
        <v>1</v>
      </c>
      <c r="K2118" s="98">
        <v>40214</v>
      </c>
      <c r="L2118" s="98"/>
      <c r="M2118" s="189">
        <v>0.28000000000000003</v>
      </c>
      <c r="N2118" s="189">
        <v>0.28899999999999998</v>
      </c>
      <c r="O2118" s="189">
        <v>0.42099999999999999</v>
      </c>
      <c r="P2118" s="189">
        <v>0.43099999999999999</v>
      </c>
      <c r="Q2118" s="189">
        <v>0.15</v>
      </c>
      <c r="R2118" s="189">
        <v>0.157</v>
      </c>
      <c r="S2118" s="189">
        <v>3.5999999999999997E-2</v>
      </c>
      <c r="T2118" s="189">
        <v>0.04</v>
      </c>
      <c r="U2118" s="189">
        <v>2E-3</v>
      </c>
      <c r="V2118" s="189">
        <v>3.0000000000000001E-3</v>
      </c>
      <c r="W2118" s="189">
        <v>4.3999999999999997E-2</v>
      </c>
      <c r="X2118" s="189">
        <v>4.8000000000000001E-2</v>
      </c>
      <c r="Y2118" s="189">
        <v>3.0000000000000001E-3</v>
      </c>
      <c r="Z2118" s="189">
        <v>4.0000000000000001E-3</v>
      </c>
      <c r="AA2118" s="189">
        <v>4.5999999999999999E-2</v>
      </c>
      <c r="AB2118" s="189">
        <v>0.05</v>
      </c>
      <c r="AC2118" s="189"/>
    </row>
    <row r="2119" spans="1:29" x14ac:dyDescent="0.25">
      <c r="A2119" s="98" t="s">
        <v>4595</v>
      </c>
      <c r="B2119" s="189" t="s">
        <v>162</v>
      </c>
      <c r="C2119" s="189">
        <v>0.21016059295861644</v>
      </c>
      <c r="D2119" s="189">
        <v>0.30234712785670165</v>
      </c>
      <c r="E2119" s="189">
        <v>0.16676961087090797</v>
      </c>
      <c r="F2119" s="189">
        <v>2.455219271155034E-2</v>
      </c>
      <c r="G2119" s="189">
        <v>0.25679431747992587</v>
      </c>
      <c r="H2119" s="189">
        <v>5.7134033353922172E-3</v>
      </c>
      <c r="I2119" s="189">
        <v>3.3662754786905495E-2</v>
      </c>
      <c r="J2119" s="189">
        <v>1</v>
      </c>
      <c r="K2119" s="98">
        <v>6476</v>
      </c>
      <c r="L2119" s="98"/>
      <c r="M2119" s="189" t="s">
        <v>162</v>
      </c>
      <c r="N2119" s="189" t="s">
        <v>162</v>
      </c>
      <c r="O2119" s="189">
        <v>0.2</v>
      </c>
      <c r="P2119" s="189">
        <v>0.22</v>
      </c>
      <c r="Q2119" s="189">
        <v>0.29099999999999998</v>
      </c>
      <c r="R2119" s="189">
        <v>0.314</v>
      </c>
      <c r="S2119" s="189">
        <v>0.158</v>
      </c>
      <c r="T2119" s="189">
        <v>0.17599999999999999</v>
      </c>
      <c r="U2119" s="189">
        <v>2.1000000000000001E-2</v>
      </c>
      <c r="V2119" s="189">
        <v>2.9000000000000001E-2</v>
      </c>
      <c r="W2119" s="189">
        <v>0.246</v>
      </c>
      <c r="X2119" s="189">
        <v>0.26800000000000002</v>
      </c>
      <c r="Y2119" s="189">
        <v>4.0000000000000001E-3</v>
      </c>
      <c r="Z2119" s="189">
        <v>8.0000000000000002E-3</v>
      </c>
      <c r="AA2119" s="189">
        <v>0.03</v>
      </c>
      <c r="AB2119" s="189">
        <v>3.7999999999999999E-2</v>
      </c>
      <c r="AC2119" s="189"/>
    </row>
    <row r="2120" spans="1:29" x14ac:dyDescent="0.25">
      <c r="A2120" s="98" t="s">
        <v>4596</v>
      </c>
      <c r="B2120" s="189" t="s">
        <v>162</v>
      </c>
      <c r="C2120" s="189">
        <v>0.24737511460767206</v>
      </c>
      <c r="D2120" s="189">
        <v>0.21300760107657271</v>
      </c>
      <c r="E2120" s="189">
        <v>0.10597142941646209</v>
      </c>
      <c r="F2120" s="189">
        <v>1.9165360385673302E-2</v>
      </c>
      <c r="G2120" s="189">
        <v>0.37827925822957026</v>
      </c>
      <c r="H2120" s="189">
        <v>6.0631155541096089E-3</v>
      </c>
      <c r="I2120" s="189">
        <v>3.013812072993996E-2</v>
      </c>
      <c r="J2120" s="189">
        <v>1</v>
      </c>
      <c r="K2120" s="98">
        <v>33811</v>
      </c>
      <c r="L2120" s="98"/>
      <c r="M2120" s="189" t="s">
        <v>162</v>
      </c>
      <c r="N2120" s="189" t="s">
        <v>162</v>
      </c>
      <c r="O2120" s="189">
        <v>0.24299999999999999</v>
      </c>
      <c r="P2120" s="189">
        <v>0.252</v>
      </c>
      <c r="Q2120" s="189">
        <v>0.20899999999999999</v>
      </c>
      <c r="R2120" s="189">
        <v>0.217</v>
      </c>
      <c r="S2120" s="189">
        <v>0.10299999999999999</v>
      </c>
      <c r="T2120" s="189">
        <v>0.109</v>
      </c>
      <c r="U2120" s="189">
        <v>1.7999999999999999E-2</v>
      </c>
      <c r="V2120" s="189">
        <v>2.1000000000000001E-2</v>
      </c>
      <c r="W2120" s="189">
        <v>0.373</v>
      </c>
      <c r="X2120" s="189">
        <v>0.38300000000000001</v>
      </c>
      <c r="Y2120" s="189">
        <v>5.0000000000000001E-3</v>
      </c>
      <c r="Z2120" s="189">
        <v>7.0000000000000001E-3</v>
      </c>
      <c r="AA2120" s="189">
        <v>2.8000000000000001E-2</v>
      </c>
      <c r="AB2120" s="189">
        <v>3.2000000000000001E-2</v>
      </c>
      <c r="AC2120" s="189"/>
    </row>
    <row r="2121" spans="1:29" x14ac:dyDescent="0.25">
      <c r="A2121" s="98" t="s">
        <v>4597</v>
      </c>
      <c r="B2121" s="189" t="s">
        <v>162</v>
      </c>
      <c r="C2121" s="189">
        <v>0.43457613418207536</v>
      </c>
      <c r="D2121" s="189">
        <v>0.35434980297059715</v>
      </c>
      <c r="E2121" s="189">
        <v>7.315348085278367E-2</v>
      </c>
      <c r="F2121" s="189">
        <v>8.8915833080731536E-3</v>
      </c>
      <c r="G2121" s="189">
        <v>2.3845609780741638E-2</v>
      </c>
      <c r="H2121" s="189">
        <v>6.062443164595332E-4</v>
      </c>
      <c r="I2121" s="189">
        <v>0.10457714458926948</v>
      </c>
      <c r="J2121" s="189">
        <v>0.99999999999999989</v>
      </c>
      <c r="K2121" s="98">
        <v>9897</v>
      </c>
      <c r="L2121" s="98"/>
      <c r="M2121" s="189" t="s">
        <v>162</v>
      </c>
      <c r="N2121" s="189" t="s">
        <v>162</v>
      </c>
      <c r="O2121" s="189">
        <v>0.42499999999999999</v>
      </c>
      <c r="P2121" s="189">
        <v>0.44400000000000001</v>
      </c>
      <c r="Q2121" s="189">
        <v>0.34499999999999997</v>
      </c>
      <c r="R2121" s="189">
        <v>0.36399999999999999</v>
      </c>
      <c r="S2121" s="189">
        <v>6.8000000000000005E-2</v>
      </c>
      <c r="T2121" s="189">
        <v>7.8E-2</v>
      </c>
      <c r="U2121" s="189">
        <v>7.0000000000000001E-3</v>
      </c>
      <c r="V2121" s="189">
        <v>1.0999999999999999E-2</v>
      </c>
      <c r="W2121" s="189">
        <v>2.1000000000000001E-2</v>
      </c>
      <c r="X2121" s="189">
        <v>2.7E-2</v>
      </c>
      <c r="Y2121" s="189">
        <v>0</v>
      </c>
      <c r="Z2121" s="189">
        <v>1E-3</v>
      </c>
      <c r="AA2121" s="189">
        <v>9.9000000000000005E-2</v>
      </c>
      <c r="AB2121" s="189">
        <v>0.111</v>
      </c>
      <c r="AC2121" s="189"/>
    </row>
    <row r="2122" spans="1:29" x14ac:dyDescent="0.25">
      <c r="A2122" s="98" t="s">
        <v>4598</v>
      </c>
      <c r="B2122" s="189" t="s">
        <v>162</v>
      </c>
      <c r="C2122" s="189">
        <v>0.18591101694915255</v>
      </c>
      <c r="D2122" s="189">
        <v>0.34417372881355934</v>
      </c>
      <c r="E2122" s="189">
        <v>0.12870762711864406</v>
      </c>
      <c r="F2122" s="189">
        <v>2.5529661016949153E-2</v>
      </c>
      <c r="G2122" s="189">
        <v>0.25953389830508472</v>
      </c>
      <c r="H2122" s="189">
        <v>2.1186440677966102E-3</v>
      </c>
      <c r="I2122" s="189">
        <v>5.4025423728813561E-2</v>
      </c>
      <c r="J2122" s="189">
        <v>1</v>
      </c>
      <c r="K2122" s="98">
        <v>9440</v>
      </c>
      <c r="L2122" s="98"/>
      <c r="M2122" s="189" t="s">
        <v>162</v>
      </c>
      <c r="N2122" s="189" t="s">
        <v>162</v>
      </c>
      <c r="O2122" s="189">
        <v>0.17799999999999999</v>
      </c>
      <c r="P2122" s="189">
        <v>0.19400000000000001</v>
      </c>
      <c r="Q2122" s="189">
        <v>0.33500000000000002</v>
      </c>
      <c r="R2122" s="189">
        <v>0.35399999999999998</v>
      </c>
      <c r="S2122" s="189">
        <v>0.122</v>
      </c>
      <c r="T2122" s="189">
        <v>0.13600000000000001</v>
      </c>
      <c r="U2122" s="189">
        <v>2.3E-2</v>
      </c>
      <c r="V2122" s="189">
        <v>2.9000000000000001E-2</v>
      </c>
      <c r="W2122" s="189">
        <v>0.251</v>
      </c>
      <c r="X2122" s="189">
        <v>0.26800000000000002</v>
      </c>
      <c r="Y2122" s="189">
        <v>1E-3</v>
      </c>
      <c r="Z2122" s="189">
        <v>3.0000000000000001E-3</v>
      </c>
      <c r="AA2122" s="189">
        <v>0.05</v>
      </c>
      <c r="AB2122" s="189">
        <v>5.8999999999999997E-2</v>
      </c>
      <c r="AC2122" s="189"/>
    </row>
    <row r="2123" spans="1:29" x14ac:dyDescent="0.25">
      <c r="A2123" s="98" t="s">
        <v>4599</v>
      </c>
      <c r="B2123" s="189" t="s">
        <v>162</v>
      </c>
      <c r="C2123" s="189">
        <v>0.34952170713760117</v>
      </c>
      <c r="D2123" s="189">
        <v>0.2063281824871229</v>
      </c>
      <c r="E2123" s="189">
        <v>8.7564385577630605E-2</v>
      </c>
      <c r="F2123" s="189">
        <v>0.11390728476821192</v>
      </c>
      <c r="G2123" s="189">
        <v>0.20367917586460632</v>
      </c>
      <c r="H2123" s="189">
        <v>2.9433406916850625E-3</v>
      </c>
      <c r="I2123" s="189">
        <v>3.6055923473142015E-2</v>
      </c>
      <c r="J2123" s="189">
        <v>1</v>
      </c>
      <c r="K2123" s="98">
        <v>6795</v>
      </c>
      <c r="L2123" s="98"/>
      <c r="M2123" s="189" t="s">
        <v>162</v>
      </c>
      <c r="N2123" s="189" t="s">
        <v>162</v>
      </c>
      <c r="O2123" s="189">
        <v>0.33800000000000002</v>
      </c>
      <c r="P2123" s="189">
        <v>0.36099999999999999</v>
      </c>
      <c r="Q2123" s="189">
        <v>0.19700000000000001</v>
      </c>
      <c r="R2123" s="189">
        <v>0.216</v>
      </c>
      <c r="S2123" s="189">
        <v>8.1000000000000003E-2</v>
      </c>
      <c r="T2123" s="189">
        <v>9.5000000000000001E-2</v>
      </c>
      <c r="U2123" s="189">
        <v>0.107</v>
      </c>
      <c r="V2123" s="189">
        <v>0.122</v>
      </c>
      <c r="W2123" s="189">
        <v>0.19400000000000001</v>
      </c>
      <c r="X2123" s="189">
        <v>0.21299999999999999</v>
      </c>
      <c r="Y2123" s="189">
        <v>2E-3</v>
      </c>
      <c r="Z2123" s="189">
        <v>5.0000000000000001E-3</v>
      </c>
      <c r="AA2123" s="189">
        <v>3.2000000000000001E-2</v>
      </c>
      <c r="AB2123" s="189">
        <v>4.1000000000000002E-2</v>
      </c>
      <c r="AC2123" s="189"/>
    </row>
    <row r="2124" spans="1:29" x14ac:dyDescent="0.25">
      <c r="A2124" s="98" t="s">
        <v>4600</v>
      </c>
      <c r="B2124" s="189" t="s">
        <v>162</v>
      </c>
      <c r="C2124" s="189">
        <v>0.12294151050539466</v>
      </c>
      <c r="D2124" s="189">
        <v>0.19676320272572401</v>
      </c>
      <c r="E2124" s="189">
        <v>0.11101646791595685</v>
      </c>
      <c r="F2124" s="189">
        <v>3.2935831913685404E-2</v>
      </c>
      <c r="G2124" s="189">
        <v>0.48608745031232253</v>
      </c>
      <c r="H2124" s="189">
        <v>9.3696763202725727E-3</v>
      </c>
      <c r="I2124" s="189">
        <v>4.0885860306643949E-2</v>
      </c>
      <c r="J2124" s="189">
        <v>0.99999999999999989</v>
      </c>
      <c r="K2124" s="98">
        <v>7044</v>
      </c>
      <c r="L2124" s="98"/>
      <c r="M2124" s="189" t="s">
        <v>162</v>
      </c>
      <c r="N2124" s="189" t="s">
        <v>162</v>
      </c>
      <c r="O2124" s="189">
        <v>0.115</v>
      </c>
      <c r="P2124" s="189">
        <v>0.13100000000000001</v>
      </c>
      <c r="Q2124" s="189">
        <v>0.188</v>
      </c>
      <c r="R2124" s="189">
        <v>0.20599999999999999</v>
      </c>
      <c r="S2124" s="189">
        <v>0.104</v>
      </c>
      <c r="T2124" s="189">
        <v>0.11899999999999999</v>
      </c>
      <c r="U2124" s="189">
        <v>2.9000000000000001E-2</v>
      </c>
      <c r="V2124" s="189">
        <v>3.6999999999999998E-2</v>
      </c>
      <c r="W2124" s="189">
        <v>0.47399999999999998</v>
      </c>
      <c r="X2124" s="189">
        <v>0.498</v>
      </c>
      <c r="Y2124" s="189">
        <v>7.0000000000000001E-3</v>
      </c>
      <c r="Z2124" s="189">
        <v>1.2E-2</v>
      </c>
      <c r="AA2124" s="189">
        <v>3.6999999999999998E-2</v>
      </c>
      <c r="AB2124" s="189">
        <v>4.5999999999999999E-2</v>
      </c>
      <c r="AC2124" s="189"/>
    </row>
    <row r="2125" spans="1:29" x14ac:dyDescent="0.25">
      <c r="A2125" s="98" t="s">
        <v>4601</v>
      </c>
      <c r="B2125" s="189" t="s">
        <v>162</v>
      </c>
      <c r="C2125" s="189">
        <v>0.28298605719963976</v>
      </c>
      <c r="D2125" s="189">
        <v>0.42250721982424</v>
      </c>
      <c r="E2125" s="189">
        <v>0.11719405024376611</v>
      </c>
      <c r="F2125" s="189">
        <v>2.9717728161972486E-2</v>
      </c>
      <c r="G2125" s="189">
        <v>9.3717976586032356E-2</v>
      </c>
      <c r="H2125" s="189">
        <v>2.4842405987019842E-3</v>
      </c>
      <c r="I2125" s="189">
        <v>5.1392727385647298E-2</v>
      </c>
      <c r="J2125" s="189">
        <v>0.99999999999999989</v>
      </c>
      <c r="K2125" s="98">
        <v>32203</v>
      </c>
      <c r="L2125" s="98"/>
      <c r="M2125" s="189" t="s">
        <v>162</v>
      </c>
      <c r="N2125" s="189" t="s">
        <v>162</v>
      </c>
      <c r="O2125" s="189">
        <v>0.27800000000000002</v>
      </c>
      <c r="P2125" s="189">
        <v>0.28799999999999998</v>
      </c>
      <c r="Q2125" s="189">
        <v>0.41699999999999998</v>
      </c>
      <c r="R2125" s="189">
        <v>0.42799999999999999</v>
      </c>
      <c r="S2125" s="189">
        <v>0.114</v>
      </c>
      <c r="T2125" s="189">
        <v>0.121</v>
      </c>
      <c r="U2125" s="189">
        <v>2.8000000000000001E-2</v>
      </c>
      <c r="V2125" s="189">
        <v>3.2000000000000001E-2</v>
      </c>
      <c r="W2125" s="189">
        <v>9.0999999999999998E-2</v>
      </c>
      <c r="X2125" s="189">
        <v>9.7000000000000003E-2</v>
      </c>
      <c r="Y2125" s="189">
        <v>2E-3</v>
      </c>
      <c r="Z2125" s="189">
        <v>3.0000000000000001E-3</v>
      </c>
      <c r="AA2125" s="189">
        <v>4.9000000000000002E-2</v>
      </c>
      <c r="AB2125" s="189">
        <v>5.3999999999999999E-2</v>
      </c>
      <c r="AC2125" s="189"/>
    </row>
    <row r="2126" spans="1:29" x14ac:dyDescent="0.25">
      <c r="A2126" s="98" t="s">
        <v>4602</v>
      </c>
      <c r="B2126" s="189" t="s">
        <v>162</v>
      </c>
      <c r="C2126" s="189">
        <v>0.39996893445169307</v>
      </c>
      <c r="D2126" s="189">
        <v>0.37713575644610126</v>
      </c>
      <c r="E2126" s="189">
        <v>8.449829139484312E-2</v>
      </c>
      <c r="F2126" s="189">
        <v>1.3047530288909599E-2</v>
      </c>
      <c r="G2126" s="189">
        <v>7.8440509474992232E-2</v>
      </c>
      <c r="H2126" s="189">
        <v>3.727865796831314E-3</v>
      </c>
      <c r="I2126" s="189">
        <v>4.318111214662939E-2</v>
      </c>
      <c r="J2126" s="189">
        <v>0.99999999999999989</v>
      </c>
      <c r="K2126" s="98">
        <v>6438</v>
      </c>
      <c r="L2126" s="98"/>
      <c r="M2126" s="189" t="s">
        <v>162</v>
      </c>
      <c r="N2126" s="189" t="s">
        <v>162</v>
      </c>
      <c r="O2126" s="189">
        <v>0.38800000000000001</v>
      </c>
      <c r="P2126" s="189">
        <v>0.41199999999999998</v>
      </c>
      <c r="Q2126" s="189">
        <v>0.36499999999999999</v>
      </c>
      <c r="R2126" s="189">
        <v>0.38900000000000001</v>
      </c>
      <c r="S2126" s="189">
        <v>7.8E-2</v>
      </c>
      <c r="T2126" s="189">
        <v>9.1999999999999998E-2</v>
      </c>
      <c r="U2126" s="189">
        <v>1.0999999999999999E-2</v>
      </c>
      <c r="V2126" s="189">
        <v>1.6E-2</v>
      </c>
      <c r="W2126" s="189">
        <v>7.1999999999999995E-2</v>
      </c>
      <c r="X2126" s="189">
        <v>8.5000000000000006E-2</v>
      </c>
      <c r="Y2126" s="189">
        <v>3.0000000000000001E-3</v>
      </c>
      <c r="Z2126" s="189">
        <v>6.0000000000000001E-3</v>
      </c>
      <c r="AA2126" s="189">
        <v>3.7999999999999999E-2</v>
      </c>
      <c r="AB2126" s="189">
        <v>4.8000000000000001E-2</v>
      </c>
      <c r="AC2126" s="189"/>
    </row>
    <row r="2127" spans="1:29" x14ac:dyDescent="0.25">
      <c r="A2127" s="98" t="s">
        <v>4603</v>
      </c>
      <c r="B2127" s="189">
        <v>5.3791025939586977E-2</v>
      </c>
      <c r="C2127" s="189">
        <v>0.28350248277830781</v>
      </c>
      <c r="D2127" s="189">
        <v>0.27217034638701293</v>
      </c>
      <c r="E2127" s="189">
        <v>0.10343532381288641</v>
      </c>
      <c r="F2127" s="189">
        <v>2.43470030123876E-2</v>
      </c>
      <c r="G2127" s="189">
        <v>0.2212452203700504</v>
      </c>
      <c r="H2127" s="189">
        <v>3.0687290128233059E-3</v>
      </c>
      <c r="I2127" s="189">
        <v>3.8439868686944566E-2</v>
      </c>
      <c r="J2127" s="189">
        <v>0.99999999999999989</v>
      </c>
      <c r="K2127" s="98">
        <v>266234</v>
      </c>
      <c r="L2127" s="98"/>
      <c r="M2127" s="189">
        <v>5.2999999999999999E-2</v>
      </c>
      <c r="N2127" s="189">
        <v>5.5E-2</v>
      </c>
      <c r="O2127" s="189">
        <v>0.28199999999999997</v>
      </c>
      <c r="P2127" s="189">
        <v>0.28499999999999998</v>
      </c>
      <c r="Q2127" s="189">
        <v>0.27</v>
      </c>
      <c r="R2127" s="189">
        <v>0.27400000000000002</v>
      </c>
      <c r="S2127" s="189">
        <v>0.10199999999999999</v>
      </c>
      <c r="T2127" s="189">
        <v>0.105</v>
      </c>
      <c r="U2127" s="189">
        <v>2.4E-2</v>
      </c>
      <c r="V2127" s="189">
        <v>2.5000000000000001E-2</v>
      </c>
      <c r="W2127" s="189">
        <v>0.22</v>
      </c>
      <c r="X2127" s="189">
        <v>0.223</v>
      </c>
      <c r="Y2127" s="189">
        <v>3.0000000000000001E-3</v>
      </c>
      <c r="Z2127" s="189">
        <v>3.0000000000000001E-3</v>
      </c>
      <c r="AA2127" s="189">
        <v>3.7999999999999999E-2</v>
      </c>
      <c r="AB2127" s="189">
        <v>3.9E-2</v>
      </c>
      <c r="AC2127" s="189"/>
    </row>
    <row r="2128" spans="1:29" x14ac:dyDescent="0.25">
      <c r="A2128" s="98" t="s">
        <v>4604</v>
      </c>
      <c r="B2128" s="189" t="s">
        <v>162</v>
      </c>
      <c r="C2128" s="189">
        <v>0.3291833238149629</v>
      </c>
      <c r="D2128" s="189">
        <v>0.2887492861222159</v>
      </c>
      <c r="E2128" s="189">
        <v>0.13752141633352369</v>
      </c>
      <c r="F2128" s="189">
        <v>3.5636778983438033E-2</v>
      </c>
      <c r="G2128" s="189">
        <v>0.17921187892632781</v>
      </c>
      <c r="H2128" s="189">
        <v>3.3123929183323814E-3</v>
      </c>
      <c r="I2128" s="189">
        <v>2.6384922901199315E-2</v>
      </c>
      <c r="J2128" s="189">
        <v>1</v>
      </c>
      <c r="K2128" s="98">
        <v>8755</v>
      </c>
      <c r="L2128" s="98"/>
      <c r="M2128" s="189" t="s">
        <v>162</v>
      </c>
      <c r="N2128" s="189" t="s">
        <v>162</v>
      </c>
      <c r="O2128" s="189">
        <v>0.31900000000000001</v>
      </c>
      <c r="P2128" s="189">
        <v>0.33900000000000002</v>
      </c>
      <c r="Q2128" s="189">
        <v>0.27900000000000003</v>
      </c>
      <c r="R2128" s="189">
        <v>0.29799999999999999</v>
      </c>
      <c r="S2128" s="189">
        <v>0.13</v>
      </c>
      <c r="T2128" s="189">
        <v>0.14499999999999999</v>
      </c>
      <c r="U2128" s="189">
        <v>3.2000000000000001E-2</v>
      </c>
      <c r="V2128" s="189">
        <v>0.04</v>
      </c>
      <c r="W2128" s="189">
        <v>0.17100000000000001</v>
      </c>
      <c r="X2128" s="189">
        <v>0.187</v>
      </c>
      <c r="Y2128" s="189">
        <v>2E-3</v>
      </c>
      <c r="Z2128" s="189">
        <v>5.0000000000000001E-3</v>
      </c>
      <c r="AA2128" s="189">
        <v>2.3E-2</v>
      </c>
      <c r="AB2128" s="189">
        <v>0.03</v>
      </c>
      <c r="AC2128" s="189"/>
    </row>
    <row r="2129" spans="1:29" x14ac:dyDescent="0.25">
      <c r="A2129" s="98" t="s">
        <v>4605</v>
      </c>
      <c r="B2129" s="189" t="s">
        <v>162</v>
      </c>
      <c r="C2129" s="189">
        <v>9.4416762488820749E-2</v>
      </c>
      <c r="D2129" s="189">
        <v>0.20148204931646863</v>
      </c>
      <c r="E2129" s="189">
        <v>7.9596269324134411E-2</v>
      </c>
      <c r="F2129" s="189">
        <v>1.4437204548358246E-2</v>
      </c>
      <c r="G2129" s="189">
        <v>0.55168008176823813</v>
      </c>
      <c r="H2129" s="189">
        <v>1.4692730292576978E-2</v>
      </c>
      <c r="I2129" s="189">
        <v>4.3694902261402838E-2</v>
      </c>
      <c r="J2129" s="189">
        <v>1</v>
      </c>
      <c r="K2129" s="98">
        <v>7827</v>
      </c>
      <c r="L2129" s="98"/>
      <c r="M2129" s="189" t="s">
        <v>162</v>
      </c>
      <c r="N2129" s="189" t="s">
        <v>162</v>
      </c>
      <c r="O2129" s="189">
        <v>8.7999999999999995E-2</v>
      </c>
      <c r="P2129" s="189">
        <v>0.10100000000000001</v>
      </c>
      <c r="Q2129" s="189">
        <v>0.193</v>
      </c>
      <c r="R2129" s="189">
        <v>0.21099999999999999</v>
      </c>
      <c r="S2129" s="189">
        <v>7.3999999999999996E-2</v>
      </c>
      <c r="T2129" s="189">
        <v>8.5999999999999993E-2</v>
      </c>
      <c r="U2129" s="189">
        <v>1.2E-2</v>
      </c>
      <c r="V2129" s="189">
        <v>1.7000000000000001E-2</v>
      </c>
      <c r="W2129" s="189">
        <v>0.54100000000000004</v>
      </c>
      <c r="X2129" s="189">
        <v>0.56299999999999994</v>
      </c>
      <c r="Y2129" s="189">
        <v>1.2E-2</v>
      </c>
      <c r="Z2129" s="189">
        <v>1.7999999999999999E-2</v>
      </c>
      <c r="AA2129" s="189">
        <v>3.9E-2</v>
      </c>
      <c r="AB2129" s="189">
        <v>4.8000000000000001E-2</v>
      </c>
      <c r="AC2129" s="189"/>
    </row>
    <row r="2130" spans="1:29" x14ac:dyDescent="0.25">
      <c r="A2130" s="98" t="s">
        <v>4606</v>
      </c>
      <c r="B2130" s="189">
        <v>0.11578327035740285</v>
      </c>
      <c r="C2130" s="189">
        <v>1.2479633930738033E-3</v>
      </c>
      <c r="D2130" s="189">
        <v>0.58962803757756443</v>
      </c>
      <c r="E2130" s="189">
        <v>0.20563663465871668</v>
      </c>
      <c r="F2130" s="189">
        <v>3.827087738759663E-2</v>
      </c>
      <c r="G2130" s="189">
        <v>7.55711165805803E-3</v>
      </c>
      <c r="H2130" s="189" t="s">
        <v>162</v>
      </c>
      <c r="I2130" s="189">
        <v>4.1876104967587618E-2</v>
      </c>
      <c r="J2130" s="189">
        <v>1</v>
      </c>
      <c r="K2130" s="98">
        <v>28847</v>
      </c>
      <c r="L2130" s="98"/>
      <c r="M2130" s="189">
        <v>0.112</v>
      </c>
      <c r="N2130" s="189">
        <v>0.12</v>
      </c>
      <c r="O2130" s="189">
        <v>1E-3</v>
      </c>
      <c r="P2130" s="189">
        <v>2E-3</v>
      </c>
      <c r="Q2130" s="189">
        <v>0.58399999999999996</v>
      </c>
      <c r="R2130" s="189">
        <v>0.59499999999999997</v>
      </c>
      <c r="S2130" s="189">
        <v>0.20100000000000001</v>
      </c>
      <c r="T2130" s="189">
        <v>0.21</v>
      </c>
      <c r="U2130" s="189">
        <v>3.5999999999999997E-2</v>
      </c>
      <c r="V2130" s="189">
        <v>4.1000000000000002E-2</v>
      </c>
      <c r="W2130" s="189">
        <v>7.0000000000000001E-3</v>
      </c>
      <c r="X2130" s="189">
        <v>8.9999999999999993E-3</v>
      </c>
      <c r="Y2130" s="189" t="s">
        <v>162</v>
      </c>
      <c r="Z2130" s="189" t="s">
        <v>162</v>
      </c>
      <c r="AA2130" s="189">
        <v>0.04</v>
      </c>
      <c r="AB2130" s="189">
        <v>4.3999999999999997E-2</v>
      </c>
      <c r="AC2130" s="189"/>
    </row>
    <row r="2131" spans="1:29" x14ac:dyDescent="0.25">
      <c r="A2131" s="98" t="s">
        <v>4607</v>
      </c>
      <c r="B2131" s="189">
        <v>7.0580395007875926E-2</v>
      </c>
      <c r="C2131" s="189">
        <v>0.26563067975281718</v>
      </c>
      <c r="D2131" s="189">
        <v>0.2568157033805889</v>
      </c>
      <c r="E2131" s="189">
        <v>8.939173633830122E-2</v>
      </c>
      <c r="F2131" s="189">
        <v>4.2832909245122987E-2</v>
      </c>
      <c r="G2131" s="189">
        <v>0.24136677571792076</v>
      </c>
      <c r="H2131" s="189">
        <v>3.2109535926329821E-3</v>
      </c>
      <c r="I2131" s="189">
        <v>3.0170846964740095E-2</v>
      </c>
      <c r="J2131" s="189">
        <v>1</v>
      </c>
      <c r="K2131" s="98">
        <v>33012</v>
      </c>
      <c r="L2131" s="98"/>
      <c r="M2131" s="189">
        <v>6.8000000000000005E-2</v>
      </c>
      <c r="N2131" s="189">
        <v>7.2999999999999995E-2</v>
      </c>
      <c r="O2131" s="189">
        <v>0.26100000000000001</v>
      </c>
      <c r="P2131" s="189">
        <v>0.27</v>
      </c>
      <c r="Q2131" s="189">
        <v>0.252</v>
      </c>
      <c r="R2131" s="189">
        <v>0.26200000000000001</v>
      </c>
      <c r="S2131" s="189">
        <v>8.5999999999999993E-2</v>
      </c>
      <c r="T2131" s="189">
        <v>9.2999999999999999E-2</v>
      </c>
      <c r="U2131" s="189">
        <v>4.1000000000000002E-2</v>
      </c>
      <c r="V2131" s="189">
        <v>4.4999999999999998E-2</v>
      </c>
      <c r="W2131" s="189">
        <v>0.23699999999999999</v>
      </c>
      <c r="X2131" s="189">
        <v>0.246</v>
      </c>
      <c r="Y2131" s="189">
        <v>3.0000000000000001E-3</v>
      </c>
      <c r="Z2131" s="189">
        <v>4.0000000000000001E-3</v>
      </c>
      <c r="AA2131" s="189">
        <v>2.8000000000000001E-2</v>
      </c>
      <c r="AB2131" s="189">
        <v>3.2000000000000001E-2</v>
      </c>
      <c r="AC2131" s="189"/>
    </row>
    <row r="2132" spans="1:29" x14ac:dyDescent="0.25">
      <c r="A2132" s="98" t="s">
        <v>4608</v>
      </c>
      <c r="B2132" s="189">
        <v>0.27902985074626868</v>
      </c>
      <c r="C2132" s="189">
        <v>0.47233830845771146</v>
      </c>
      <c r="D2132" s="189">
        <v>0.12800995024875622</v>
      </c>
      <c r="E2132" s="189">
        <v>3.1616915422885569E-2</v>
      </c>
      <c r="F2132" s="189">
        <v>2.1393034825870649E-3</v>
      </c>
      <c r="G2132" s="189">
        <v>4.398009950248756E-2</v>
      </c>
      <c r="H2132" s="189">
        <v>2.0398009950248755E-3</v>
      </c>
      <c r="I2132" s="189">
        <v>4.0845771144278606E-2</v>
      </c>
      <c r="J2132" s="189">
        <v>1.0000000000000002</v>
      </c>
      <c r="K2132" s="98">
        <v>40200</v>
      </c>
      <c r="L2132" s="98"/>
      <c r="M2132" s="189">
        <v>0.27500000000000002</v>
      </c>
      <c r="N2132" s="189">
        <v>0.28299999999999997</v>
      </c>
      <c r="O2132" s="189">
        <v>0.46700000000000003</v>
      </c>
      <c r="P2132" s="189">
        <v>0.47699999999999998</v>
      </c>
      <c r="Q2132" s="189">
        <v>0.125</v>
      </c>
      <c r="R2132" s="189">
        <v>0.13100000000000001</v>
      </c>
      <c r="S2132" s="189">
        <v>0.03</v>
      </c>
      <c r="T2132" s="189">
        <v>3.3000000000000002E-2</v>
      </c>
      <c r="U2132" s="189">
        <v>2E-3</v>
      </c>
      <c r="V2132" s="189">
        <v>3.0000000000000001E-3</v>
      </c>
      <c r="W2132" s="189">
        <v>4.2000000000000003E-2</v>
      </c>
      <c r="X2132" s="189">
        <v>4.5999999999999999E-2</v>
      </c>
      <c r="Y2132" s="189">
        <v>2E-3</v>
      </c>
      <c r="Z2132" s="189">
        <v>3.0000000000000001E-3</v>
      </c>
      <c r="AA2132" s="189">
        <v>3.9E-2</v>
      </c>
      <c r="AB2132" s="189">
        <v>4.2999999999999997E-2</v>
      </c>
      <c r="AC2132" s="189"/>
    </row>
    <row r="2133" spans="1:29" x14ac:dyDescent="0.25">
      <c r="A2133" s="98" t="s">
        <v>4609</v>
      </c>
      <c r="B2133" s="189" t="s">
        <v>162</v>
      </c>
      <c r="C2133" s="189">
        <v>0.20898467142206709</v>
      </c>
      <c r="D2133" s="189">
        <v>0.29564425557747759</v>
      </c>
      <c r="E2133" s="189">
        <v>0.17893458794961298</v>
      </c>
      <c r="F2133" s="189">
        <v>2.1551069965093338E-2</v>
      </c>
      <c r="G2133" s="189">
        <v>0.26088936105630595</v>
      </c>
      <c r="H2133" s="189">
        <v>3.1871300652602822E-3</v>
      </c>
      <c r="I2133" s="189">
        <v>3.0808923964182729E-2</v>
      </c>
      <c r="J2133" s="189">
        <v>1</v>
      </c>
      <c r="K2133" s="98">
        <v>6589</v>
      </c>
      <c r="L2133" s="98"/>
      <c r="M2133" s="189" t="s">
        <v>162</v>
      </c>
      <c r="N2133" s="189" t="s">
        <v>162</v>
      </c>
      <c r="O2133" s="189">
        <v>0.19900000000000001</v>
      </c>
      <c r="P2133" s="189">
        <v>0.219</v>
      </c>
      <c r="Q2133" s="189">
        <v>0.28499999999999998</v>
      </c>
      <c r="R2133" s="189">
        <v>0.307</v>
      </c>
      <c r="S2133" s="189">
        <v>0.17</v>
      </c>
      <c r="T2133" s="189">
        <v>0.188</v>
      </c>
      <c r="U2133" s="189">
        <v>1.7999999999999999E-2</v>
      </c>
      <c r="V2133" s="189">
        <v>2.5000000000000001E-2</v>
      </c>
      <c r="W2133" s="189">
        <v>0.25</v>
      </c>
      <c r="X2133" s="189">
        <v>0.27200000000000002</v>
      </c>
      <c r="Y2133" s="189">
        <v>2E-3</v>
      </c>
      <c r="Z2133" s="189">
        <v>5.0000000000000001E-3</v>
      </c>
      <c r="AA2133" s="189">
        <v>2.7E-2</v>
      </c>
      <c r="AB2133" s="189">
        <v>3.5000000000000003E-2</v>
      </c>
      <c r="AC2133" s="189"/>
    </row>
    <row r="2134" spans="1:29" x14ac:dyDescent="0.25">
      <c r="A2134" s="98" t="s">
        <v>4610</v>
      </c>
      <c r="B2134" s="189" t="s">
        <v>162</v>
      </c>
      <c r="C2134" s="189">
        <v>0.24659046823241518</v>
      </c>
      <c r="D2134" s="189">
        <v>0.21444984929421945</v>
      </c>
      <c r="E2134" s="189">
        <v>0.11029872571547943</v>
      </c>
      <c r="F2134" s="189">
        <v>1.7159569070995851E-2</v>
      </c>
      <c r="G2134" s="189">
        <v>0.38085290518965054</v>
      </c>
      <c r="H2134" s="189">
        <v>3.8497120176668956E-3</v>
      </c>
      <c r="I2134" s="189">
        <v>2.6798770479572652E-2</v>
      </c>
      <c r="J2134" s="189">
        <v>1</v>
      </c>
      <c r="K2134" s="98">
        <v>33509</v>
      </c>
      <c r="L2134" s="98"/>
      <c r="M2134" s="189" t="s">
        <v>162</v>
      </c>
      <c r="N2134" s="189" t="s">
        <v>162</v>
      </c>
      <c r="O2134" s="189">
        <v>0.24199999999999999</v>
      </c>
      <c r="P2134" s="189">
        <v>0.251</v>
      </c>
      <c r="Q2134" s="189">
        <v>0.21</v>
      </c>
      <c r="R2134" s="189">
        <v>0.219</v>
      </c>
      <c r="S2134" s="189">
        <v>0.107</v>
      </c>
      <c r="T2134" s="189">
        <v>0.114</v>
      </c>
      <c r="U2134" s="189">
        <v>1.6E-2</v>
      </c>
      <c r="V2134" s="189">
        <v>1.9E-2</v>
      </c>
      <c r="W2134" s="189">
        <v>0.376</v>
      </c>
      <c r="X2134" s="189">
        <v>0.38600000000000001</v>
      </c>
      <c r="Y2134" s="189">
        <v>3.0000000000000001E-3</v>
      </c>
      <c r="Z2134" s="189">
        <v>5.0000000000000001E-3</v>
      </c>
      <c r="AA2134" s="189">
        <v>2.5000000000000001E-2</v>
      </c>
      <c r="AB2134" s="189">
        <v>2.9000000000000001E-2</v>
      </c>
      <c r="AC2134" s="189"/>
    </row>
    <row r="2135" spans="1:29" x14ac:dyDescent="0.25">
      <c r="A2135" s="98" t="s">
        <v>4611</v>
      </c>
      <c r="B2135" s="189" t="s">
        <v>162</v>
      </c>
      <c r="C2135" s="189">
        <v>0.44330410522120367</v>
      </c>
      <c r="D2135" s="189">
        <v>0.35880829015544041</v>
      </c>
      <c r="E2135" s="189">
        <v>7.3734555599840573E-2</v>
      </c>
      <c r="F2135" s="189">
        <v>6.3770426464726986E-3</v>
      </c>
      <c r="G2135" s="189">
        <v>2.3216420884814667E-2</v>
      </c>
      <c r="H2135" s="189">
        <v>4.9820645675567956E-4</v>
      </c>
      <c r="I2135" s="189">
        <v>9.4061379035472306E-2</v>
      </c>
      <c r="J2135" s="189">
        <v>0.99999999999999989</v>
      </c>
      <c r="K2135" s="98">
        <v>10036</v>
      </c>
      <c r="L2135" s="98"/>
      <c r="M2135" s="189" t="s">
        <v>162</v>
      </c>
      <c r="N2135" s="189" t="s">
        <v>162</v>
      </c>
      <c r="O2135" s="189">
        <v>0.434</v>
      </c>
      <c r="P2135" s="189">
        <v>0.45300000000000001</v>
      </c>
      <c r="Q2135" s="189">
        <v>0.34899999999999998</v>
      </c>
      <c r="R2135" s="189">
        <v>0.36799999999999999</v>
      </c>
      <c r="S2135" s="189">
        <v>6.9000000000000006E-2</v>
      </c>
      <c r="T2135" s="189">
        <v>7.9000000000000001E-2</v>
      </c>
      <c r="U2135" s="189">
        <v>5.0000000000000001E-3</v>
      </c>
      <c r="V2135" s="189">
        <v>8.0000000000000002E-3</v>
      </c>
      <c r="W2135" s="189">
        <v>0.02</v>
      </c>
      <c r="X2135" s="189">
        <v>2.5999999999999999E-2</v>
      </c>
      <c r="Y2135" s="189">
        <v>0</v>
      </c>
      <c r="Z2135" s="189">
        <v>1E-3</v>
      </c>
      <c r="AA2135" s="189">
        <v>8.8999999999999996E-2</v>
      </c>
      <c r="AB2135" s="189">
        <v>0.1</v>
      </c>
      <c r="AC2135" s="189"/>
    </row>
    <row r="2136" spans="1:29" x14ac:dyDescent="0.25">
      <c r="A2136" s="98" t="s">
        <v>4612</v>
      </c>
      <c r="B2136" s="189" t="s">
        <v>162</v>
      </c>
      <c r="C2136" s="189">
        <v>0.19344964799510253</v>
      </c>
      <c r="D2136" s="189">
        <v>0.34272013059891848</v>
      </c>
      <c r="E2136" s="189">
        <v>0.13508825630037752</v>
      </c>
      <c r="F2136" s="189">
        <v>1.979389858177737E-2</v>
      </c>
      <c r="G2136" s="189">
        <v>0.26027956330986635</v>
      </c>
      <c r="H2136" s="189">
        <v>1.9385776961534538E-3</v>
      </c>
      <c r="I2136" s="189">
        <v>4.6729925517804305E-2</v>
      </c>
      <c r="J2136" s="189">
        <v>1</v>
      </c>
      <c r="K2136" s="98">
        <v>9801</v>
      </c>
      <c r="L2136" s="98"/>
      <c r="M2136" s="189" t="s">
        <v>162</v>
      </c>
      <c r="N2136" s="189" t="s">
        <v>162</v>
      </c>
      <c r="O2136" s="189">
        <v>0.186</v>
      </c>
      <c r="P2136" s="189">
        <v>0.20100000000000001</v>
      </c>
      <c r="Q2136" s="189">
        <v>0.33300000000000002</v>
      </c>
      <c r="R2136" s="189">
        <v>0.35199999999999998</v>
      </c>
      <c r="S2136" s="189">
        <v>0.128</v>
      </c>
      <c r="T2136" s="189">
        <v>0.14199999999999999</v>
      </c>
      <c r="U2136" s="189">
        <v>1.7000000000000001E-2</v>
      </c>
      <c r="V2136" s="189">
        <v>2.3E-2</v>
      </c>
      <c r="W2136" s="189">
        <v>0.252</v>
      </c>
      <c r="X2136" s="189">
        <v>0.26900000000000002</v>
      </c>
      <c r="Y2136" s="189">
        <v>1E-3</v>
      </c>
      <c r="Z2136" s="189">
        <v>3.0000000000000001E-3</v>
      </c>
      <c r="AA2136" s="189">
        <v>4.2999999999999997E-2</v>
      </c>
      <c r="AB2136" s="189">
        <v>5.0999999999999997E-2</v>
      </c>
      <c r="AC2136" s="189"/>
    </row>
    <row r="2137" spans="1:29" x14ac:dyDescent="0.25">
      <c r="A2137" s="98" t="s">
        <v>4613</v>
      </c>
      <c r="B2137" s="189" t="s">
        <v>162</v>
      </c>
      <c r="C2137" s="189">
        <v>0.36594094840441393</v>
      </c>
      <c r="D2137" s="189">
        <v>0.1978824932895914</v>
      </c>
      <c r="E2137" s="189">
        <v>7.694601849090367E-2</v>
      </c>
      <c r="F2137" s="189">
        <v>0.11049806143751864</v>
      </c>
      <c r="G2137" s="189">
        <v>0.21503131524008351</v>
      </c>
      <c r="H2137" s="189">
        <v>4.1753653444676405E-3</v>
      </c>
      <c r="I2137" s="189">
        <v>2.9525797793021176E-2</v>
      </c>
      <c r="J2137" s="189">
        <v>1</v>
      </c>
      <c r="K2137" s="98">
        <v>6706</v>
      </c>
      <c r="L2137" s="98"/>
      <c r="M2137" s="189" t="s">
        <v>162</v>
      </c>
      <c r="N2137" s="189" t="s">
        <v>162</v>
      </c>
      <c r="O2137" s="189">
        <v>0.35399999999999998</v>
      </c>
      <c r="P2137" s="189">
        <v>0.378</v>
      </c>
      <c r="Q2137" s="189">
        <v>0.189</v>
      </c>
      <c r="R2137" s="189">
        <v>0.20799999999999999</v>
      </c>
      <c r="S2137" s="189">
        <v>7.0999999999999994E-2</v>
      </c>
      <c r="T2137" s="189">
        <v>8.4000000000000005E-2</v>
      </c>
      <c r="U2137" s="189">
        <v>0.10299999999999999</v>
      </c>
      <c r="V2137" s="189">
        <v>0.11799999999999999</v>
      </c>
      <c r="W2137" s="189">
        <v>0.20499999999999999</v>
      </c>
      <c r="X2137" s="189">
        <v>0.22500000000000001</v>
      </c>
      <c r="Y2137" s="189">
        <v>3.0000000000000001E-3</v>
      </c>
      <c r="Z2137" s="189">
        <v>6.0000000000000001E-3</v>
      </c>
      <c r="AA2137" s="189">
        <v>2.5999999999999999E-2</v>
      </c>
      <c r="AB2137" s="189">
        <v>3.4000000000000002E-2</v>
      </c>
      <c r="AC2137" s="189"/>
    </row>
    <row r="2138" spans="1:29" x14ac:dyDescent="0.25">
      <c r="A2138" s="98" t="s">
        <v>4614</v>
      </c>
      <c r="B2138" s="189" t="s">
        <v>162</v>
      </c>
      <c r="C2138" s="189">
        <v>0.13270608060665637</v>
      </c>
      <c r="D2138" s="189">
        <v>0.21050414267659037</v>
      </c>
      <c r="E2138" s="189">
        <v>0.10658615363010814</v>
      </c>
      <c r="F2138" s="189">
        <v>2.8647661845246454E-2</v>
      </c>
      <c r="G2138" s="189">
        <v>0.47858446847352898</v>
      </c>
      <c r="H2138" s="189">
        <v>5.7576183120348267E-3</v>
      </c>
      <c r="I2138" s="189">
        <v>3.7213874455834857E-2</v>
      </c>
      <c r="J2138" s="189">
        <v>1</v>
      </c>
      <c r="K2138" s="98">
        <v>7121</v>
      </c>
      <c r="L2138" s="98"/>
      <c r="M2138" s="189" t="s">
        <v>162</v>
      </c>
      <c r="N2138" s="189" t="s">
        <v>162</v>
      </c>
      <c r="O2138" s="189">
        <v>0.125</v>
      </c>
      <c r="P2138" s="189">
        <v>0.14099999999999999</v>
      </c>
      <c r="Q2138" s="189">
        <v>0.20100000000000001</v>
      </c>
      <c r="R2138" s="189">
        <v>0.22</v>
      </c>
      <c r="S2138" s="189">
        <v>0.1</v>
      </c>
      <c r="T2138" s="189">
        <v>0.114</v>
      </c>
      <c r="U2138" s="189">
        <v>2.5000000000000001E-2</v>
      </c>
      <c r="V2138" s="189">
        <v>3.3000000000000002E-2</v>
      </c>
      <c r="W2138" s="189">
        <v>0.46700000000000003</v>
      </c>
      <c r="X2138" s="189">
        <v>0.49</v>
      </c>
      <c r="Y2138" s="189">
        <v>4.0000000000000001E-3</v>
      </c>
      <c r="Z2138" s="189">
        <v>8.0000000000000002E-3</v>
      </c>
      <c r="AA2138" s="189">
        <v>3.3000000000000002E-2</v>
      </c>
      <c r="AB2138" s="189">
        <v>4.2000000000000003E-2</v>
      </c>
      <c r="AC2138" s="189"/>
    </row>
    <row r="2139" spans="1:29" x14ac:dyDescent="0.25">
      <c r="A2139" s="98" t="s">
        <v>4615</v>
      </c>
      <c r="B2139" s="189" t="s">
        <v>162</v>
      </c>
      <c r="C2139" s="189">
        <v>0.30034986738897351</v>
      </c>
      <c r="D2139" s="189">
        <v>0.43081654534168501</v>
      </c>
      <c r="E2139" s="189">
        <v>0.11362225608035664</v>
      </c>
      <c r="F2139" s="189">
        <v>2.1499915354663959E-2</v>
      </c>
      <c r="G2139" s="189">
        <v>9.0316573556797022E-2</v>
      </c>
      <c r="H2139" s="189">
        <v>1.297895152643756E-3</v>
      </c>
      <c r="I2139" s="189">
        <v>4.2096947124880088E-2</v>
      </c>
      <c r="J2139" s="189">
        <v>1</v>
      </c>
      <c r="K2139" s="98">
        <v>35442</v>
      </c>
      <c r="L2139" s="98"/>
      <c r="M2139" s="189" t="s">
        <v>162</v>
      </c>
      <c r="N2139" s="189" t="s">
        <v>162</v>
      </c>
      <c r="O2139" s="189">
        <v>0.29599999999999999</v>
      </c>
      <c r="P2139" s="189">
        <v>0.30499999999999999</v>
      </c>
      <c r="Q2139" s="189">
        <v>0.42599999999999999</v>
      </c>
      <c r="R2139" s="189">
        <v>0.436</v>
      </c>
      <c r="S2139" s="189">
        <v>0.11</v>
      </c>
      <c r="T2139" s="189">
        <v>0.11700000000000001</v>
      </c>
      <c r="U2139" s="189">
        <v>0.02</v>
      </c>
      <c r="V2139" s="189">
        <v>2.3E-2</v>
      </c>
      <c r="W2139" s="189">
        <v>8.6999999999999994E-2</v>
      </c>
      <c r="X2139" s="189">
        <v>9.2999999999999999E-2</v>
      </c>
      <c r="Y2139" s="189">
        <v>1E-3</v>
      </c>
      <c r="Z2139" s="189">
        <v>2E-3</v>
      </c>
      <c r="AA2139" s="189">
        <v>0.04</v>
      </c>
      <c r="AB2139" s="189">
        <v>4.3999999999999997E-2</v>
      </c>
      <c r="AC2139" s="189"/>
    </row>
    <row r="2140" spans="1:29" x14ac:dyDescent="0.25">
      <c r="A2140" s="98" t="s">
        <v>4616</v>
      </c>
      <c r="B2140" s="189" t="s">
        <v>162</v>
      </c>
      <c r="C2140" s="189">
        <v>0.42152948402948404</v>
      </c>
      <c r="D2140" s="189">
        <v>0.363482800982801</v>
      </c>
      <c r="E2140" s="189">
        <v>8.6916461916461921E-2</v>
      </c>
      <c r="F2140" s="189">
        <v>1.2285012285012284E-2</v>
      </c>
      <c r="G2140" s="189">
        <v>7.7856265356265358E-2</v>
      </c>
      <c r="H2140" s="189">
        <v>2.1498771498771499E-3</v>
      </c>
      <c r="I2140" s="189">
        <v>3.5780098280098281E-2</v>
      </c>
      <c r="J2140" s="189">
        <v>1</v>
      </c>
      <c r="K2140" s="98">
        <v>6512</v>
      </c>
      <c r="L2140" s="98"/>
      <c r="M2140" s="189" t="s">
        <v>162</v>
      </c>
      <c r="N2140" s="189" t="s">
        <v>162</v>
      </c>
      <c r="O2140" s="189">
        <v>0.41</v>
      </c>
      <c r="P2140" s="189">
        <v>0.434</v>
      </c>
      <c r="Q2140" s="189">
        <v>0.35199999999999998</v>
      </c>
      <c r="R2140" s="189">
        <v>0.375</v>
      </c>
      <c r="S2140" s="189">
        <v>0.08</v>
      </c>
      <c r="T2140" s="189">
        <v>9.4E-2</v>
      </c>
      <c r="U2140" s="189">
        <v>0.01</v>
      </c>
      <c r="V2140" s="189">
        <v>1.4999999999999999E-2</v>
      </c>
      <c r="W2140" s="189">
        <v>7.1999999999999995E-2</v>
      </c>
      <c r="X2140" s="189">
        <v>8.5000000000000006E-2</v>
      </c>
      <c r="Y2140" s="189">
        <v>1E-3</v>
      </c>
      <c r="Z2140" s="189">
        <v>4.0000000000000001E-3</v>
      </c>
      <c r="AA2140" s="189">
        <v>3.2000000000000001E-2</v>
      </c>
      <c r="AB2140" s="189">
        <v>4.1000000000000002E-2</v>
      </c>
      <c r="AC2140" s="189"/>
    </row>
    <row r="2141" spans="1:29" x14ac:dyDescent="0.25">
      <c r="A2141" s="98" t="s">
        <v>4617</v>
      </c>
      <c r="B2141" s="189">
        <v>5.7290040586949732E-2</v>
      </c>
      <c r="C2141" s="189">
        <v>0.31051246599170418</v>
      </c>
      <c r="D2141" s="189">
        <v>0.2608603541322867</v>
      </c>
      <c r="E2141" s="189">
        <v>9.9943505344691735E-2</v>
      </c>
      <c r="F2141" s="189">
        <v>2.0776652840343132E-2</v>
      </c>
      <c r="G2141" s="189">
        <v>0.21269122697471121</v>
      </c>
      <c r="H2141" s="189">
        <v>2.951102389129239E-3</v>
      </c>
      <c r="I2141" s="189">
        <v>3.4974651740184055E-2</v>
      </c>
      <c r="J2141" s="189">
        <v>1</v>
      </c>
      <c r="K2141" s="98">
        <v>269052</v>
      </c>
      <c r="L2141" s="98"/>
      <c r="M2141" s="189">
        <v>5.6000000000000001E-2</v>
      </c>
      <c r="N2141" s="189">
        <v>5.8000000000000003E-2</v>
      </c>
      <c r="O2141" s="189">
        <v>0.309</v>
      </c>
      <c r="P2141" s="189">
        <v>0.312</v>
      </c>
      <c r="Q2141" s="189">
        <v>0.25900000000000001</v>
      </c>
      <c r="R2141" s="189">
        <v>0.26300000000000001</v>
      </c>
      <c r="S2141" s="189">
        <v>9.9000000000000005E-2</v>
      </c>
      <c r="T2141" s="189">
        <v>0.10100000000000001</v>
      </c>
      <c r="U2141" s="189">
        <v>0.02</v>
      </c>
      <c r="V2141" s="189">
        <v>2.1000000000000001E-2</v>
      </c>
      <c r="W2141" s="189">
        <v>0.21099999999999999</v>
      </c>
      <c r="X2141" s="189">
        <v>0.214</v>
      </c>
      <c r="Y2141" s="189">
        <v>3.0000000000000001E-3</v>
      </c>
      <c r="Z2141" s="189">
        <v>3.0000000000000001E-3</v>
      </c>
      <c r="AA2141" s="189">
        <v>3.4000000000000002E-2</v>
      </c>
      <c r="AB2141" s="189">
        <v>3.5999999999999997E-2</v>
      </c>
      <c r="AC2141" s="189"/>
    </row>
    <row r="2142" spans="1:29" x14ac:dyDescent="0.25">
      <c r="A2142" s="98" t="s">
        <v>4618</v>
      </c>
      <c r="B2142" s="189" t="s">
        <v>162</v>
      </c>
      <c r="C2142" s="189">
        <v>0.35076353540027766</v>
      </c>
      <c r="D2142" s="189">
        <v>0.27950023137436369</v>
      </c>
      <c r="E2142" s="189">
        <v>0.13975011568718185</v>
      </c>
      <c r="F2142" s="189">
        <v>2.7880610828320222E-2</v>
      </c>
      <c r="G2142" s="189">
        <v>0.17422489588153633</v>
      </c>
      <c r="H2142" s="189">
        <v>1.9666820916242481E-3</v>
      </c>
      <c r="I2142" s="189">
        <v>2.5913928736695974E-2</v>
      </c>
      <c r="J2142" s="189">
        <v>1</v>
      </c>
      <c r="K2142" s="98">
        <v>8644</v>
      </c>
      <c r="L2142" s="98"/>
      <c r="M2142" s="189" t="s">
        <v>162</v>
      </c>
      <c r="N2142" s="189" t="s">
        <v>162</v>
      </c>
      <c r="O2142" s="189">
        <v>0.34100000000000003</v>
      </c>
      <c r="P2142" s="189">
        <v>0.36099999999999999</v>
      </c>
      <c r="Q2142" s="189">
        <v>0.27</v>
      </c>
      <c r="R2142" s="189">
        <v>0.28899999999999998</v>
      </c>
      <c r="S2142" s="189">
        <v>0.13300000000000001</v>
      </c>
      <c r="T2142" s="189">
        <v>0.14699999999999999</v>
      </c>
      <c r="U2142" s="189">
        <v>2.5000000000000001E-2</v>
      </c>
      <c r="V2142" s="189">
        <v>3.2000000000000001E-2</v>
      </c>
      <c r="W2142" s="189">
        <v>0.16600000000000001</v>
      </c>
      <c r="X2142" s="189">
        <v>0.182</v>
      </c>
      <c r="Y2142" s="189">
        <v>1E-3</v>
      </c>
      <c r="Z2142" s="189">
        <v>3.0000000000000001E-3</v>
      </c>
      <c r="AA2142" s="189">
        <v>2.3E-2</v>
      </c>
      <c r="AB2142" s="189">
        <v>2.9000000000000001E-2</v>
      </c>
      <c r="AC2142" s="189"/>
    </row>
    <row r="2143" spans="1:29" x14ac:dyDescent="0.25">
      <c r="A2143" s="98" t="s">
        <v>4619</v>
      </c>
      <c r="B2143" s="189" t="s">
        <v>162</v>
      </c>
      <c r="C2143" s="189">
        <v>9.4188928669787939E-2</v>
      </c>
      <c r="D2143" s="189">
        <v>0.19994491875516388</v>
      </c>
      <c r="E2143" s="189">
        <v>7.4635086752960614E-2</v>
      </c>
      <c r="F2143" s="189">
        <v>1.0327733406774993E-2</v>
      </c>
      <c r="G2143" s="189">
        <v>0.56595979069126967</v>
      </c>
      <c r="H2143" s="189">
        <v>1.3494904984852658E-2</v>
      </c>
      <c r="I2143" s="189">
        <v>4.1448636739190303E-2</v>
      </c>
      <c r="J2143" s="189">
        <v>1</v>
      </c>
      <c r="K2143" s="98">
        <v>7262</v>
      </c>
      <c r="L2143" s="98"/>
      <c r="M2143" s="189" t="s">
        <v>162</v>
      </c>
      <c r="N2143" s="189" t="s">
        <v>162</v>
      </c>
      <c r="O2143" s="189">
        <v>8.7999999999999995E-2</v>
      </c>
      <c r="P2143" s="189">
        <v>0.10100000000000001</v>
      </c>
      <c r="Q2143" s="189">
        <v>0.191</v>
      </c>
      <c r="R2143" s="189">
        <v>0.20899999999999999</v>
      </c>
      <c r="S2143" s="189">
        <v>6.9000000000000006E-2</v>
      </c>
      <c r="T2143" s="189">
        <v>8.1000000000000003E-2</v>
      </c>
      <c r="U2143" s="189">
        <v>8.0000000000000002E-3</v>
      </c>
      <c r="V2143" s="189">
        <v>1.2999999999999999E-2</v>
      </c>
      <c r="W2143" s="189">
        <v>0.55500000000000005</v>
      </c>
      <c r="X2143" s="189">
        <v>0.57699999999999996</v>
      </c>
      <c r="Y2143" s="189">
        <v>1.0999999999999999E-2</v>
      </c>
      <c r="Z2143" s="189">
        <v>1.6E-2</v>
      </c>
      <c r="AA2143" s="189">
        <v>3.6999999999999998E-2</v>
      </c>
      <c r="AB2143" s="189">
        <v>4.5999999999999999E-2</v>
      </c>
      <c r="AC2143" s="189"/>
    </row>
    <row r="2144" spans="1:29" x14ac:dyDescent="0.25">
      <c r="A2144" s="98" t="s">
        <v>4620</v>
      </c>
      <c r="B2144" s="189">
        <v>0.20060364813437731</v>
      </c>
      <c r="C2144" s="189">
        <v>1.0935654608284853E-3</v>
      </c>
      <c r="D2144" s="189">
        <v>0.51813131534053625</v>
      </c>
      <c r="E2144" s="189">
        <v>0.20279077905603429</v>
      </c>
      <c r="F2144" s="189">
        <v>3.2500765495822578E-2</v>
      </c>
      <c r="G2144" s="189">
        <v>9.1422072525261366E-3</v>
      </c>
      <c r="H2144" s="189" t="s">
        <v>162</v>
      </c>
      <c r="I2144" s="189">
        <v>3.5737719259874894E-2</v>
      </c>
      <c r="J2144" s="189">
        <v>0.99999999999999989</v>
      </c>
      <c r="K2144" s="98">
        <v>22861</v>
      </c>
      <c r="L2144" s="98"/>
      <c r="M2144" s="189">
        <v>0.19500000000000001</v>
      </c>
      <c r="N2144" s="189">
        <v>0.20599999999999999</v>
      </c>
      <c r="O2144" s="189">
        <v>1E-3</v>
      </c>
      <c r="P2144" s="189">
        <v>2E-3</v>
      </c>
      <c r="Q2144" s="189">
        <v>0.51200000000000001</v>
      </c>
      <c r="R2144" s="189">
        <v>0.52500000000000002</v>
      </c>
      <c r="S2144" s="189">
        <v>0.19800000000000001</v>
      </c>
      <c r="T2144" s="189">
        <v>0.20799999999999999</v>
      </c>
      <c r="U2144" s="189">
        <v>0.03</v>
      </c>
      <c r="V2144" s="189">
        <v>3.5000000000000003E-2</v>
      </c>
      <c r="W2144" s="189">
        <v>8.0000000000000002E-3</v>
      </c>
      <c r="X2144" s="189">
        <v>0.01</v>
      </c>
      <c r="Y2144" s="189" t="s">
        <v>162</v>
      </c>
      <c r="Z2144" s="189" t="s">
        <v>162</v>
      </c>
      <c r="AA2144" s="189">
        <v>3.3000000000000002E-2</v>
      </c>
      <c r="AB2144" s="189">
        <v>3.7999999999999999E-2</v>
      </c>
      <c r="AC2144" s="189"/>
    </row>
    <row r="2145" spans="1:29" x14ac:dyDescent="0.25">
      <c r="A2145" s="98" t="s">
        <v>4621</v>
      </c>
      <c r="B2145" s="189">
        <v>9.6964966527573471E-2</v>
      </c>
      <c r="C2145" s="189">
        <v>0.27309297229143525</v>
      </c>
      <c r="D2145" s="189">
        <v>0.24301281858845428</v>
      </c>
      <c r="E2145" s="189">
        <v>8.2315151151271346E-2</v>
      </c>
      <c r="F2145" s="189">
        <v>3.8395725135841011E-2</v>
      </c>
      <c r="G2145" s="189">
        <v>0.23328630182222088</v>
      </c>
      <c r="H2145" s="189">
        <v>3.032031461078923E-3</v>
      </c>
      <c r="I2145" s="189">
        <v>2.9900033022124822E-2</v>
      </c>
      <c r="J2145" s="189">
        <v>0.99999999999999989</v>
      </c>
      <c r="K2145" s="98">
        <v>33311</v>
      </c>
      <c r="L2145" s="98"/>
      <c r="M2145" s="189">
        <v>9.4E-2</v>
      </c>
      <c r="N2145" s="189">
        <v>0.1</v>
      </c>
      <c r="O2145" s="189">
        <v>0.26800000000000002</v>
      </c>
      <c r="P2145" s="189">
        <v>0.27800000000000002</v>
      </c>
      <c r="Q2145" s="189">
        <v>0.23799999999999999</v>
      </c>
      <c r="R2145" s="189">
        <v>0.248</v>
      </c>
      <c r="S2145" s="189">
        <v>7.9000000000000001E-2</v>
      </c>
      <c r="T2145" s="189">
        <v>8.5000000000000006E-2</v>
      </c>
      <c r="U2145" s="189">
        <v>3.5999999999999997E-2</v>
      </c>
      <c r="V2145" s="189">
        <v>4.1000000000000002E-2</v>
      </c>
      <c r="W2145" s="189">
        <v>0.22900000000000001</v>
      </c>
      <c r="X2145" s="189">
        <v>0.23799999999999999</v>
      </c>
      <c r="Y2145" s="189">
        <v>2E-3</v>
      </c>
      <c r="Z2145" s="189">
        <v>4.0000000000000001E-3</v>
      </c>
      <c r="AA2145" s="189">
        <v>2.8000000000000001E-2</v>
      </c>
      <c r="AB2145" s="189">
        <v>3.2000000000000001E-2</v>
      </c>
      <c r="AC2145" s="189"/>
    </row>
    <row r="2146" spans="1:29" x14ac:dyDescent="0.25">
      <c r="A2146" s="98" t="s">
        <v>4622</v>
      </c>
      <c r="B2146" s="189">
        <v>0.282134548274525</v>
      </c>
      <c r="C2146" s="189">
        <v>0.51761826289259405</v>
      </c>
      <c r="D2146" s="189">
        <v>9.6015897634742151E-2</v>
      </c>
      <c r="E2146" s="189">
        <v>2.7651221403644823E-2</v>
      </c>
      <c r="F2146" s="189">
        <v>1.0905389685924778E-3</v>
      </c>
      <c r="G2146" s="189">
        <v>3.9138231872818924E-2</v>
      </c>
      <c r="H2146" s="189">
        <v>2.9323381155486623E-3</v>
      </c>
      <c r="I2146" s="189">
        <v>3.3418960837533929E-2</v>
      </c>
      <c r="J2146" s="189">
        <v>1</v>
      </c>
      <c r="K2146" s="98">
        <v>41264</v>
      </c>
      <c r="L2146" s="98"/>
      <c r="M2146" s="189">
        <v>0.27800000000000002</v>
      </c>
      <c r="N2146" s="189">
        <v>0.28599999999999998</v>
      </c>
      <c r="O2146" s="189">
        <v>0.51300000000000001</v>
      </c>
      <c r="P2146" s="189">
        <v>0.52200000000000002</v>
      </c>
      <c r="Q2146" s="189">
        <v>9.2999999999999999E-2</v>
      </c>
      <c r="R2146" s="189">
        <v>9.9000000000000005E-2</v>
      </c>
      <c r="S2146" s="189">
        <v>2.5999999999999999E-2</v>
      </c>
      <c r="T2146" s="189">
        <v>2.9000000000000001E-2</v>
      </c>
      <c r="U2146" s="189">
        <v>1E-3</v>
      </c>
      <c r="V2146" s="189">
        <v>1E-3</v>
      </c>
      <c r="W2146" s="189">
        <v>3.6999999999999998E-2</v>
      </c>
      <c r="X2146" s="189">
        <v>4.1000000000000002E-2</v>
      </c>
      <c r="Y2146" s="189">
        <v>2E-3</v>
      </c>
      <c r="Z2146" s="189">
        <v>4.0000000000000001E-3</v>
      </c>
      <c r="AA2146" s="189">
        <v>3.2000000000000001E-2</v>
      </c>
      <c r="AB2146" s="189">
        <v>3.5000000000000003E-2</v>
      </c>
      <c r="AC2146" s="189"/>
    </row>
    <row r="2147" spans="1:29" x14ac:dyDescent="0.25">
      <c r="A2147" s="98" t="s">
        <v>4623</v>
      </c>
      <c r="B2147" s="189" t="s">
        <v>162</v>
      </c>
      <c r="C2147" s="189">
        <v>0.22288369391607377</v>
      </c>
      <c r="D2147" s="189">
        <v>0.29940467547553362</v>
      </c>
      <c r="E2147" s="189">
        <v>0.18295339044576739</v>
      </c>
      <c r="F2147" s="189">
        <v>1.6117322491650935E-2</v>
      </c>
      <c r="G2147" s="189">
        <v>0.24553506606650211</v>
      </c>
      <c r="H2147" s="189">
        <v>3.6300275882096703E-3</v>
      </c>
      <c r="I2147" s="189">
        <v>2.9475824016262524E-2</v>
      </c>
      <c r="J2147" s="189">
        <v>1</v>
      </c>
      <c r="K2147" s="98">
        <v>6887</v>
      </c>
      <c r="L2147" s="98"/>
      <c r="M2147" s="189" t="s">
        <v>162</v>
      </c>
      <c r="N2147" s="189" t="s">
        <v>162</v>
      </c>
      <c r="O2147" s="189">
        <v>0.21299999999999999</v>
      </c>
      <c r="P2147" s="189">
        <v>0.23300000000000001</v>
      </c>
      <c r="Q2147" s="189">
        <v>0.28899999999999998</v>
      </c>
      <c r="R2147" s="189">
        <v>0.31</v>
      </c>
      <c r="S2147" s="189">
        <v>0.17399999999999999</v>
      </c>
      <c r="T2147" s="189">
        <v>0.192</v>
      </c>
      <c r="U2147" s="189">
        <v>1.2999999999999999E-2</v>
      </c>
      <c r="V2147" s="189">
        <v>1.9E-2</v>
      </c>
      <c r="W2147" s="189">
        <v>0.23599999999999999</v>
      </c>
      <c r="X2147" s="189">
        <v>0.25600000000000001</v>
      </c>
      <c r="Y2147" s="189">
        <v>2E-3</v>
      </c>
      <c r="Z2147" s="189">
        <v>5.0000000000000001E-3</v>
      </c>
      <c r="AA2147" s="189">
        <v>2.5999999999999999E-2</v>
      </c>
      <c r="AB2147" s="189">
        <v>3.4000000000000002E-2</v>
      </c>
      <c r="AC2147" s="189"/>
    </row>
    <row r="2148" spans="1:29" x14ac:dyDescent="0.25">
      <c r="A2148" s="98" t="s">
        <v>4624</v>
      </c>
      <c r="B2148" s="189" t="s">
        <v>162</v>
      </c>
      <c r="C2148" s="189">
        <v>0.26319654554533972</v>
      </c>
      <c r="D2148" s="189">
        <v>0.21519842552066504</v>
      </c>
      <c r="E2148" s="189">
        <v>0.1090385688687836</v>
      </c>
      <c r="F2148" s="189">
        <v>1.6420409482125548E-2</v>
      </c>
      <c r="G2148" s="189">
        <v>0.37094263137796318</v>
      </c>
      <c r="H2148" s="189">
        <v>3.8186998795640809E-3</v>
      </c>
      <c r="I2148" s="189">
        <v>2.1384719325558851E-2</v>
      </c>
      <c r="J2148" s="189">
        <v>1</v>
      </c>
      <c r="K2148" s="98">
        <v>34043</v>
      </c>
      <c r="L2148" s="98"/>
      <c r="M2148" s="189" t="s">
        <v>162</v>
      </c>
      <c r="N2148" s="189" t="s">
        <v>162</v>
      </c>
      <c r="O2148" s="189">
        <v>0.25900000000000001</v>
      </c>
      <c r="P2148" s="189">
        <v>0.26800000000000002</v>
      </c>
      <c r="Q2148" s="189">
        <v>0.21099999999999999</v>
      </c>
      <c r="R2148" s="189">
        <v>0.22</v>
      </c>
      <c r="S2148" s="189">
        <v>0.106</v>
      </c>
      <c r="T2148" s="189">
        <v>0.112</v>
      </c>
      <c r="U2148" s="189">
        <v>1.4999999999999999E-2</v>
      </c>
      <c r="V2148" s="189">
        <v>1.7999999999999999E-2</v>
      </c>
      <c r="W2148" s="189">
        <v>0.36599999999999999</v>
      </c>
      <c r="X2148" s="189">
        <v>0.376</v>
      </c>
      <c r="Y2148" s="189">
        <v>3.0000000000000001E-3</v>
      </c>
      <c r="Z2148" s="189">
        <v>5.0000000000000001E-3</v>
      </c>
      <c r="AA2148" s="189">
        <v>0.02</v>
      </c>
      <c r="AB2148" s="189">
        <v>2.3E-2</v>
      </c>
      <c r="AC2148" s="189"/>
    </row>
    <row r="2149" spans="1:29" x14ac:dyDescent="0.25">
      <c r="A2149" s="98" t="s">
        <v>4625</v>
      </c>
      <c r="B2149" s="189" t="s">
        <v>162</v>
      </c>
      <c r="C2149" s="189">
        <v>0.48898431665421954</v>
      </c>
      <c r="D2149" s="189">
        <v>0.33448469006721432</v>
      </c>
      <c r="E2149" s="189">
        <v>6.600074682598954E-2</v>
      </c>
      <c r="F2149" s="189">
        <v>4.200896191187453E-3</v>
      </c>
      <c r="G2149" s="189">
        <v>2.3898431665421958E-2</v>
      </c>
      <c r="H2149" s="189" t="s">
        <v>162</v>
      </c>
      <c r="I2149" s="189">
        <v>8.2430918595967143E-2</v>
      </c>
      <c r="J2149" s="189">
        <v>1</v>
      </c>
      <c r="K2149" s="98">
        <v>10712</v>
      </c>
      <c r="L2149" s="98"/>
      <c r="M2149" s="189" t="s">
        <v>162</v>
      </c>
      <c r="N2149" s="189" t="s">
        <v>162</v>
      </c>
      <c r="O2149" s="189">
        <v>0.48</v>
      </c>
      <c r="P2149" s="189">
        <v>0.498</v>
      </c>
      <c r="Q2149" s="189">
        <v>0.32600000000000001</v>
      </c>
      <c r="R2149" s="189">
        <v>0.34300000000000003</v>
      </c>
      <c r="S2149" s="189">
        <v>6.0999999999999999E-2</v>
      </c>
      <c r="T2149" s="189">
        <v>7.0999999999999994E-2</v>
      </c>
      <c r="U2149" s="189">
        <v>3.0000000000000001E-3</v>
      </c>
      <c r="V2149" s="189">
        <v>6.0000000000000001E-3</v>
      </c>
      <c r="W2149" s="189">
        <v>2.1000000000000001E-2</v>
      </c>
      <c r="X2149" s="189">
        <v>2.7E-2</v>
      </c>
      <c r="Y2149" s="189" t="s">
        <v>162</v>
      </c>
      <c r="Z2149" s="189" t="s">
        <v>162</v>
      </c>
      <c r="AA2149" s="189">
        <v>7.6999999999999999E-2</v>
      </c>
      <c r="AB2149" s="189">
        <v>8.7999999999999995E-2</v>
      </c>
      <c r="AC2149" s="189"/>
    </row>
    <row r="2150" spans="1:29" x14ac:dyDescent="0.25">
      <c r="A2150" s="98" t="s">
        <v>4626</v>
      </c>
      <c r="B2150" s="189" t="s">
        <v>162</v>
      </c>
      <c r="C2150" s="189">
        <v>0.2225</v>
      </c>
      <c r="D2150" s="189">
        <v>0.33879999999999999</v>
      </c>
      <c r="E2150" s="189">
        <v>0.1241</v>
      </c>
      <c r="F2150" s="189">
        <v>1.9E-2</v>
      </c>
      <c r="G2150" s="189">
        <v>0.25459999999999999</v>
      </c>
      <c r="H2150" s="189">
        <v>1E-3</v>
      </c>
      <c r="I2150" s="189">
        <v>0.04</v>
      </c>
      <c r="J2150" s="189">
        <v>1</v>
      </c>
      <c r="K2150" s="98">
        <v>10000</v>
      </c>
      <c r="L2150" s="98"/>
      <c r="M2150" s="189" t="s">
        <v>162</v>
      </c>
      <c r="N2150" s="189" t="s">
        <v>162</v>
      </c>
      <c r="O2150" s="189">
        <v>0.214</v>
      </c>
      <c r="P2150" s="189">
        <v>0.23100000000000001</v>
      </c>
      <c r="Q2150" s="189">
        <v>0.33</v>
      </c>
      <c r="R2150" s="189">
        <v>0.34799999999999998</v>
      </c>
      <c r="S2150" s="189">
        <v>0.11799999999999999</v>
      </c>
      <c r="T2150" s="189">
        <v>0.13100000000000001</v>
      </c>
      <c r="U2150" s="189">
        <v>1.7000000000000001E-2</v>
      </c>
      <c r="V2150" s="189">
        <v>2.1999999999999999E-2</v>
      </c>
      <c r="W2150" s="189">
        <v>0.246</v>
      </c>
      <c r="X2150" s="189">
        <v>0.26300000000000001</v>
      </c>
      <c r="Y2150" s="189">
        <v>1E-3</v>
      </c>
      <c r="Z2150" s="189">
        <v>2E-3</v>
      </c>
      <c r="AA2150" s="189">
        <v>3.5999999999999997E-2</v>
      </c>
      <c r="AB2150" s="189">
        <v>4.3999999999999997E-2</v>
      </c>
      <c r="AC2150" s="189"/>
    </row>
    <row r="2151" spans="1:29" x14ac:dyDescent="0.25">
      <c r="A2151" s="98" t="s">
        <v>4627</v>
      </c>
      <c r="B2151" s="189" t="s">
        <v>162</v>
      </c>
      <c r="C2151" s="189">
        <v>0.39567723342939481</v>
      </c>
      <c r="D2151" s="189">
        <v>0.19783861671469741</v>
      </c>
      <c r="E2151" s="189">
        <v>7.1037463976945242E-2</v>
      </c>
      <c r="F2151" s="189">
        <v>9.62536023054755E-2</v>
      </c>
      <c r="G2151" s="189">
        <v>0.20706051873198847</v>
      </c>
      <c r="H2151" s="189">
        <v>1.7291066282420749E-3</v>
      </c>
      <c r="I2151" s="189">
        <v>3.0403458213256483E-2</v>
      </c>
      <c r="J2151" s="189">
        <v>1</v>
      </c>
      <c r="K2151" s="98">
        <v>6940</v>
      </c>
      <c r="L2151" s="98"/>
      <c r="M2151" s="189" t="s">
        <v>162</v>
      </c>
      <c r="N2151" s="189" t="s">
        <v>162</v>
      </c>
      <c r="O2151" s="189">
        <v>0.38400000000000001</v>
      </c>
      <c r="P2151" s="189">
        <v>0.40699999999999997</v>
      </c>
      <c r="Q2151" s="189">
        <v>0.189</v>
      </c>
      <c r="R2151" s="189">
        <v>0.20699999999999999</v>
      </c>
      <c r="S2151" s="189">
        <v>6.5000000000000002E-2</v>
      </c>
      <c r="T2151" s="189">
        <v>7.6999999999999999E-2</v>
      </c>
      <c r="U2151" s="189">
        <v>0.09</v>
      </c>
      <c r="V2151" s="189">
        <v>0.10299999999999999</v>
      </c>
      <c r="W2151" s="189">
        <v>0.19800000000000001</v>
      </c>
      <c r="X2151" s="189">
        <v>0.217</v>
      </c>
      <c r="Y2151" s="189">
        <v>1E-3</v>
      </c>
      <c r="Z2151" s="189">
        <v>3.0000000000000001E-3</v>
      </c>
      <c r="AA2151" s="189">
        <v>2.7E-2</v>
      </c>
      <c r="AB2151" s="189">
        <v>3.5000000000000003E-2</v>
      </c>
      <c r="AC2151" s="189"/>
    </row>
    <row r="2152" spans="1:29" x14ac:dyDescent="0.25">
      <c r="A2152" s="98" t="s">
        <v>4628</v>
      </c>
      <c r="B2152" s="189" t="s">
        <v>162</v>
      </c>
      <c r="C2152" s="189">
        <v>0.14275677954194183</v>
      </c>
      <c r="D2152" s="189">
        <v>0.21708585077982295</v>
      </c>
      <c r="E2152" s="189">
        <v>0.11114233525361809</v>
      </c>
      <c r="F2152" s="189">
        <v>2.8523254180132077E-2</v>
      </c>
      <c r="G2152" s="189">
        <v>0.45665308416467615</v>
      </c>
      <c r="H2152" s="189">
        <v>6.744414781509063E-3</v>
      </c>
      <c r="I2152" s="189">
        <v>3.7094281298299843E-2</v>
      </c>
      <c r="J2152" s="189">
        <v>1</v>
      </c>
      <c r="K2152" s="98">
        <v>7117</v>
      </c>
      <c r="L2152" s="98"/>
      <c r="M2152" s="189" t="s">
        <v>162</v>
      </c>
      <c r="N2152" s="189" t="s">
        <v>162</v>
      </c>
      <c r="O2152" s="189">
        <v>0.13500000000000001</v>
      </c>
      <c r="P2152" s="189">
        <v>0.151</v>
      </c>
      <c r="Q2152" s="189">
        <v>0.20799999999999999</v>
      </c>
      <c r="R2152" s="189">
        <v>0.22700000000000001</v>
      </c>
      <c r="S2152" s="189">
        <v>0.104</v>
      </c>
      <c r="T2152" s="189">
        <v>0.11899999999999999</v>
      </c>
      <c r="U2152" s="189">
        <v>2.5000000000000001E-2</v>
      </c>
      <c r="V2152" s="189">
        <v>3.3000000000000002E-2</v>
      </c>
      <c r="W2152" s="189">
        <v>0.44500000000000001</v>
      </c>
      <c r="X2152" s="189">
        <v>0.46800000000000003</v>
      </c>
      <c r="Y2152" s="189">
        <v>5.0000000000000001E-3</v>
      </c>
      <c r="Z2152" s="189">
        <v>8.9999999999999993E-3</v>
      </c>
      <c r="AA2152" s="189">
        <v>3.3000000000000002E-2</v>
      </c>
      <c r="AB2152" s="189">
        <v>4.2000000000000003E-2</v>
      </c>
      <c r="AC2152" s="189"/>
    </row>
    <row r="2153" spans="1:29" x14ac:dyDescent="0.25">
      <c r="A2153" s="98" t="s">
        <v>4629</v>
      </c>
      <c r="B2153" s="189" t="s">
        <v>162</v>
      </c>
      <c r="C2153" s="189">
        <v>0.33987813134732564</v>
      </c>
      <c r="D2153" s="189">
        <v>0.41466373279169488</v>
      </c>
      <c r="E2153" s="189">
        <v>0.1049424509140149</v>
      </c>
      <c r="F2153" s="189">
        <v>1.6023470999774317E-2</v>
      </c>
      <c r="G2153" s="189">
        <v>8.1866395847438503E-2</v>
      </c>
      <c r="H2153" s="189">
        <v>1.297675468291582E-3</v>
      </c>
      <c r="I2153" s="189">
        <v>4.1328142631460167E-2</v>
      </c>
      <c r="J2153" s="189">
        <v>0.99999999999999989</v>
      </c>
      <c r="K2153" s="98">
        <v>35448</v>
      </c>
      <c r="L2153" s="98"/>
      <c r="M2153" s="189" t="s">
        <v>162</v>
      </c>
      <c r="N2153" s="189" t="s">
        <v>162</v>
      </c>
      <c r="O2153" s="189">
        <v>0.33500000000000002</v>
      </c>
      <c r="P2153" s="189">
        <v>0.34499999999999997</v>
      </c>
      <c r="Q2153" s="189">
        <v>0.41</v>
      </c>
      <c r="R2153" s="189">
        <v>0.42</v>
      </c>
      <c r="S2153" s="189">
        <v>0.10199999999999999</v>
      </c>
      <c r="T2153" s="189">
        <v>0.108</v>
      </c>
      <c r="U2153" s="189">
        <v>1.4999999999999999E-2</v>
      </c>
      <c r="V2153" s="189">
        <v>1.7000000000000001E-2</v>
      </c>
      <c r="W2153" s="189">
        <v>7.9000000000000001E-2</v>
      </c>
      <c r="X2153" s="189">
        <v>8.5000000000000006E-2</v>
      </c>
      <c r="Y2153" s="189">
        <v>1E-3</v>
      </c>
      <c r="Z2153" s="189">
        <v>2E-3</v>
      </c>
      <c r="AA2153" s="189">
        <v>3.9E-2</v>
      </c>
      <c r="AB2153" s="189">
        <v>4.2999999999999997E-2</v>
      </c>
      <c r="AC2153" s="189"/>
    </row>
    <row r="2154" spans="1:29" x14ac:dyDescent="0.25">
      <c r="A2154" s="98" t="s">
        <v>4630</v>
      </c>
      <c r="B2154" s="189" t="s">
        <v>162</v>
      </c>
      <c r="C2154" s="189">
        <v>0.45098901098901101</v>
      </c>
      <c r="D2154" s="189">
        <v>0.34256410256410258</v>
      </c>
      <c r="E2154" s="189">
        <v>8.1904761904761911E-2</v>
      </c>
      <c r="F2154" s="189">
        <v>7.1794871794871795E-3</v>
      </c>
      <c r="G2154" s="189">
        <v>8.0879120879120886E-2</v>
      </c>
      <c r="H2154" s="189">
        <v>1.9047619047619048E-3</v>
      </c>
      <c r="I2154" s="189">
        <v>3.4578754578754582E-2</v>
      </c>
      <c r="J2154" s="189">
        <v>0.99999999999999989</v>
      </c>
      <c r="K2154" s="98">
        <v>6825</v>
      </c>
      <c r="L2154" s="98"/>
      <c r="M2154" s="189" t="s">
        <v>162</v>
      </c>
      <c r="N2154" s="189" t="s">
        <v>162</v>
      </c>
      <c r="O2154" s="189">
        <v>0.439</v>
      </c>
      <c r="P2154" s="189">
        <v>0.46300000000000002</v>
      </c>
      <c r="Q2154" s="189">
        <v>0.33100000000000002</v>
      </c>
      <c r="R2154" s="189">
        <v>0.35399999999999998</v>
      </c>
      <c r="S2154" s="189">
        <v>7.5999999999999998E-2</v>
      </c>
      <c r="T2154" s="189">
        <v>8.8999999999999996E-2</v>
      </c>
      <c r="U2154" s="189">
        <v>5.0000000000000001E-3</v>
      </c>
      <c r="V2154" s="189">
        <v>8.9999999999999993E-3</v>
      </c>
      <c r="W2154" s="189">
        <v>7.4999999999999997E-2</v>
      </c>
      <c r="X2154" s="189">
        <v>8.7999999999999995E-2</v>
      </c>
      <c r="Y2154" s="189">
        <v>1E-3</v>
      </c>
      <c r="Z2154" s="189">
        <v>3.0000000000000001E-3</v>
      </c>
      <c r="AA2154" s="189">
        <v>0.03</v>
      </c>
      <c r="AB2154" s="189">
        <v>3.9E-2</v>
      </c>
      <c r="AC2154" s="189"/>
    </row>
    <row r="2155" spans="1:29" x14ac:dyDescent="0.25">
      <c r="A2155" s="98" t="s">
        <v>4631</v>
      </c>
      <c r="B2155" s="189">
        <v>6.0034510943601856E-2</v>
      </c>
      <c r="C2155" s="189">
        <v>0.32265189356098445</v>
      </c>
      <c r="D2155" s="189">
        <v>0.25684860593951503</v>
      </c>
      <c r="E2155" s="189">
        <v>9.4018708564163112E-2</v>
      </c>
      <c r="F2155" s="189">
        <v>1.9231677413495595E-2</v>
      </c>
      <c r="G2155" s="189">
        <v>0.21263100535827809</v>
      </c>
      <c r="H2155" s="189">
        <v>3.9633094178548722E-3</v>
      </c>
      <c r="I2155" s="189">
        <v>3.0620288802106984E-2</v>
      </c>
      <c r="J2155" s="189">
        <v>0.99999999999999989</v>
      </c>
      <c r="K2155" s="98">
        <v>275275</v>
      </c>
      <c r="L2155" s="98"/>
      <c r="M2155" s="189">
        <v>5.8999999999999997E-2</v>
      </c>
      <c r="N2155" s="189">
        <v>6.0999999999999999E-2</v>
      </c>
      <c r="O2155" s="189">
        <v>0.32100000000000001</v>
      </c>
      <c r="P2155" s="189">
        <v>0.32400000000000001</v>
      </c>
      <c r="Q2155" s="189">
        <v>0.255</v>
      </c>
      <c r="R2155" s="189">
        <v>0.25800000000000001</v>
      </c>
      <c r="S2155" s="189">
        <v>9.2999999999999999E-2</v>
      </c>
      <c r="T2155" s="189">
        <v>9.5000000000000001E-2</v>
      </c>
      <c r="U2155" s="189">
        <v>1.9E-2</v>
      </c>
      <c r="V2155" s="189">
        <v>0.02</v>
      </c>
      <c r="W2155" s="189">
        <v>0.21099999999999999</v>
      </c>
      <c r="X2155" s="189">
        <v>0.214</v>
      </c>
      <c r="Y2155" s="189">
        <v>4.0000000000000001E-3</v>
      </c>
      <c r="Z2155" s="189">
        <v>4.0000000000000001E-3</v>
      </c>
      <c r="AA2155" s="189">
        <v>0.03</v>
      </c>
      <c r="AB2155" s="189">
        <v>3.1E-2</v>
      </c>
      <c r="AC2155" s="189"/>
    </row>
    <row r="2156" spans="1:29" x14ac:dyDescent="0.25">
      <c r="A2156" s="98" t="s">
        <v>4632</v>
      </c>
      <c r="B2156" s="189" t="s">
        <v>162</v>
      </c>
      <c r="C2156" s="189">
        <v>0.37728400631626435</v>
      </c>
      <c r="D2156" s="189">
        <v>0.26077148657793819</v>
      </c>
      <c r="E2156" s="189">
        <v>0.13297992330250394</v>
      </c>
      <c r="F2156" s="189">
        <v>2.2783667944958268E-2</v>
      </c>
      <c r="G2156" s="189">
        <v>0.17899842093390481</v>
      </c>
      <c r="H2156" s="189">
        <v>3.1581321903902549E-3</v>
      </c>
      <c r="I2156" s="189">
        <v>2.4024362734040152E-2</v>
      </c>
      <c r="J2156" s="189">
        <v>1</v>
      </c>
      <c r="K2156" s="98">
        <v>8866</v>
      </c>
      <c r="L2156" s="98"/>
      <c r="M2156" s="189" t="s">
        <v>162</v>
      </c>
      <c r="N2156" s="189" t="s">
        <v>162</v>
      </c>
      <c r="O2156" s="189">
        <v>0.36699999999999999</v>
      </c>
      <c r="P2156" s="189">
        <v>0.38700000000000001</v>
      </c>
      <c r="Q2156" s="189">
        <v>0.252</v>
      </c>
      <c r="R2156" s="189">
        <v>0.27</v>
      </c>
      <c r="S2156" s="189">
        <v>0.126</v>
      </c>
      <c r="T2156" s="189">
        <v>0.14000000000000001</v>
      </c>
      <c r="U2156" s="189">
        <v>0.02</v>
      </c>
      <c r="V2156" s="189">
        <v>2.5999999999999999E-2</v>
      </c>
      <c r="W2156" s="189">
        <v>0.17100000000000001</v>
      </c>
      <c r="X2156" s="189">
        <v>0.187</v>
      </c>
      <c r="Y2156" s="189">
        <v>2E-3</v>
      </c>
      <c r="Z2156" s="189">
        <v>5.0000000000000001E-3</v>
      </c>
      <c r="AA2156" s="189">
        <v>2.1000000000000001E-2</v>
      </c>
      <c r="AB2156" s="189">
        <v>2.7E-2</v>
      </c>
      <c r="AC2156" s="189"/>
    </row>
    <row r="2157" spans="1:29" x14ac:dyDescent="0.25">
      <c r="A2157" s="98" t="s">
        <v>4633</v>
      </c>
      <c r="B2157" s="189" t="s">
        <v>162</v>
      </c>
      <c r="C2157" s="189">
        <v>0.10073960724305024</v>
      </c>
      <c r="D2157" s="189">
        <v>0.19956643713338434</v>
      </c>
      <c r="E2157" s="189">
        <v>7.1282836011221623E-2</v>
      </c>
      <c r="F2157" s="189">
        <v>1.1731701096659015E-2</v>
      </c>
      <c r="G2157" s="189">
        <v>0.55929609793420043</v>
      </c>
      <c r="H2157" s="189">
        <v>1.9127773527161437E-2</v>
      </c>
      <c r="I2157" s="189">
        <v>3.8255547054322873E-2</v>
      </c>
      <c r="J2157" s="189">
        <v>1</v>
      </c>
      <c r="K2157" s="98">
        <v>7842</v>
      </c>
      <c r="L2157" s="98"/>
      <c r="M2157" s="189" t="s">
        <v>162</v>
      </c>
      <c r="N2157" s="189" t="s">
        <v>162</v>
      </c>
      <c r="O2157" s="189">
        <v>9.4E-2</v>
      </c>
      <c r="P2157" s="189">
        <v>0.108</v>
      </c>
      <c r="Q2157" s="189">
        <v>0.191</v>
      </c>
      <c r="R2157" s="189">
        <v>0.20899999999999999</v>
      </c>
      <c r="S2157" s="189">
        <v>6.6000000000000003E-2</v>
      </c>
      <c r="T2157" s="189">
        <v>7.6999999999999999E-2</v>
      </c>
      <c r="U2157" s="189">
        <v>0.01</v>
      </c>
      <c r="V2157" s="189">
        <v>1.4E-2</v>
      </c>
      <c r="W2157" s="189">
        <v>0.54800000000000004</v>
      </c>
      <c r="X2157" s="189">
        <v>0.56999999999999995</v>
      </c>
      <c r="Y2157" s="189">
        <v>1.6E-2</v>
      </c>
      <c r="Z2157" s="189">
        <v>2.1999999999999999E-2</v>
      </c>
      <c r="AA2157" s="189">
        <v>3.4000000000000002E-2</v>
      </c>
      <c r="AB2157" s="189">
        <v>4.2999999999999997E-2</v>
      </c>
      <c r="AC2157" s="189"/>
    </row>
    <row r="2158" spans="1:29" x14ac:dyDescent="0.25">
      <c r="A2158" s="98" t="s">
        <v>4634</v>
      </c>
      <c r="B2158" s="189">
        <v>0.26440735550176242</v>
      </c>
      <c r="C2158" s="189">
        <v>1.4863889242791013E-3</v>
      </c>
      <c r="D2158" s="189">
        <v>0.47912685267762345</v>
      </c>
      <c r="E2158" s="189">
        <v>0.17887628997324501</v>
      </c>
      <c r="F2158" s="189">
        <v>2.6712532382044421E-2</v>
      </c>
      <c r="G2158" s="189">
        <v>8.6635240157981915E-3</v>
      </c>
      <c r="H2158" s="189" t="s">
        <v>162</v>
      </c>
      <c r="I2158" s="189">
        <v>4.0727056525247378E-2</v>
      </c>
      <c r="J2158" s="189">
        <v>0.99999999999999989</v>
      </c>
      <c r="K2158" s="98">
        <v>23547</v>
      </c>
      <c r="L2158" s="98"/>
      <c r="M2158" s="189">
        <v>0.25900000000000001</v>
      </c>
      <c r="N2158" s="189">
        <v>0.27</v>
      </c>
      <c r="O2158" s="189">
        <v>1E-3</v>
      </c>
      <c r="P2158" s="189">
        <v>2E-3</v>
      </c>
      <c r="Q2158" s="189">
        <v>0.47299999999999998</v>
      </c>
      <c r="R2158" s="189">
        <v>0.48599999999999999</v>
      </c>
      <c r="S2158" s="189">
        <v>0.17399999999999999</v>
      </c>
      <c r="T2158" s="189">
        <v>0.184</v>
      </c>
      <c r="U2158" s="189">
        <v>2.5000000000000001E-2</v>
      </c>
      <c r="V2158" s="189">
        <v>2.9000000000000001E-2</v>
      </c>
      <c r="W2158" s="189">
        <v>8.0000000000000002E-3</v>
      </c>
      <c r="X2158" s="189">
        <v>0.01</v>
      </c>
      <c r="Y2158" s="189" t="s">
        <v>162</v>
      </c>
      <c r="Z2158" s="189" t="s">
        <v>162</v>
      </c>
      <c r="AA2158" s="189">
        <v>3.7999999999999999E-2</v>
      </c>
      <c r="AB2158" s="189">
        <v>4.2999999999999997E-2</v>
      </c>
      <c r="AC2158" s="189"/>
    </row>
    <row r="2159" spans="1:29" x14ac:dyDescent="0.25">
      <c r="A2159" s="98" t="s">
        <v>4635</v>
      </c>
      <c r="B2159" s="189">
        <v>0.10276391442664098</v>
      </c>
      <c r="C2159" s="189">
        <v>0.28643142748737704</v>
      </c>
      <c r="D2159" s="189">
        <v>0.23865394156962322</v>
      </c>
      <c r="E2159" s="189">
        <v>7.4015702069287564E-2</v>
      </c>
      <c r="F2159" s="189">
        <v>3.4585412836003852E-2</v>
      </c>
      <c r="G2159" s="189">
        <v>0.23523917928961272</v>
      </c>
      <c r="H2159" s="189">
        <v>3.7649943087295335E-3</v>
      </c>
      <c r="I2159" s="189">
        <v>2.4545428012725096E-2</v>
      </c>
      <c r="J2159" s="189">
        <v>1</v>
      </c>
      <c r="K2159" s="98">
        <v>34263</v>
      </c>
      <c r="L2159" s="98"/>
      <c r="M2159" s="189">
        <v>0.1</v>
      </c>
      <c r="N2159" s="189">
        <v>0.106</v>
      </c>
      <c r="O2159" s="189">
        <v>0.28199999999999997</v>
      </c>
      <c r="P2159" s="189">
        <v>0.29099999999999998</v>
      </c>
      <c r="Q2159" s="189">
        <v>0.23400000000000001</v>
      </c>
      <c r="R2159" s="189">
        <v>0.24299999999999999</v>
      </c>
      <c r="S2159" s="189">
        <v>7.0999999999999994E-2</v>
      </c>
      <c r="T2159" s="189">
        <v>7.6999999999999999E-2</v>
      </c>
      <c r="U2159" s="189">
        <v>3.3000000000000002E-2</v>
      </c>
      <c r="V2159" s="189">
        <v>3.6999999999999998E-2</v>
      </c>
      <c r="W2159" s="189">
        <v>0.23100000000000001</v>
      </c>
      <c r="X2159" s="189">
        <v>0.24</v>
      </c>
      <c r="Y2159" s="189">
        <v>3.0000000000000001E-3</v>
      </c>
      <c r="Z2159" s="189">
        <v>4.0000000000000001E-3</v>
      </c>
      <c r="AA2159" s="189">
        <v>2.3E-2</v>
      </c>
      <c r="AB2159" s="189">
        <v>2.5999999999999999E-2</v>
      </c>
      <c r="AC2159" s="189"/>
    </row>
    <row r="2160" spans="1:29" x14ac:dyDescent="0.25">
      <c r="A2160" s="98" t="s">
        <v>4636</v>
      </c>
      <c r="B2160" s="189">
        <v>0.29729925247166628</v>
      </c>
      <c r="C2160" s="189">
        <v>0.51352785145888591</v>
      </c>
      <c r="D2160" s="189">
        <v>8.8738847359537021E-2</v>
      </c>
      <c r="E2160" s="189">
        <v>2.5608873884735955E-2</v>
      </c>
      <c r="F2160" s="189">
        <v>9.6455268869061975E-4</v>
      </c>
      <c r="G2160" s="189">
        <v>4.2175066312997347E-2</v>
      </c>
      <c r="H2160" s="189">
        <v>2.5801784422474078E-3</v>
      </c>
      <c r="I2160" s="189">
        <v>2.9105377381239451E-2</v>
      </c>
      <c r="J2160" s="189">
        <v>1</v>
      </c>
      <c r="K2160" s="98">
        <v>41470</v>
      </c>
      <c r="L2160" s="98"/>
      <c r="M2160" s="189">
        <v>0.29299999999999998</v>
      </c>
      <c r="N2160" s="189">
        <v>0.30199999999999999</v>
      </c>
      <c r="O2160" s="189">
        <v>0.50900000000000001</v>
      </c>
      <c r="P2160" s="189">
        <v>0.51800000000000002</v>
      </c>
      <c r="Q2160" s="189">
        <v>8.5999999999999993E-2</v>
      </c>
      <c r="R2160" s="189">
        <v>9.1999999999999998E-2</v>
      </c>
      <c r="S2160" s="189">
        <v>2.4E-2</v>
      </c>
      <c r="T2160" s="189">
        <v>2.7E-2</v>
      </c>
      <c r="U2160" s="189">
        <v>1E-3</v>
      </c>
      <c r="V2160" s="189">
        <v>1E-3</v>
      </c>
      <c r="W2160" s="189">
        <v>0.04</v>
      </c>
      <c r="X2160" s="189">
        <v>4.3999999999999997E-2</v>
      </c>
      <c r="Y2160" s="189">
        <v>2E-3</v>
      </c>
      <c r="Z2160" s="189">
        <v>3.0000000000000001E-3</v>
      </c>
      <c r="AA2160" s="189">
        <v>2.8000000000000001E-2</v>
      </c>
      <c r="AB2160" s="189">
        <v>3.1E-2</v>
      </c>
      <c r="AC2160" s="189"/>
    </row>
    <row r="2161" spans="1:29" x14ac:dyDescent="0.25">
      <c r="A2161" s="98" t="s">
        <v>4637</v>
      </c>
      <c r="B2161" s="189" t="s">
        <v>162</v>
      </c>
      <c r="C2161" s="189">
        <v>0.23698060941828256</v>
      </c>
      <c r="D2161" s="189">
        <v>0.29570637119113574</v>
      </c>
      <c r="E2161" s="189">
        <v>0.18088642659279777</v>
      </c>
      <c r="F2161" s="189">
        <v>1.5096952908587258E-2</v>
      </c>
      <c r="G2161" s="189">
        <v>0.24072022160664819</v>
      </c>
      <c r="H2161" s="189">
        <v>3.739612188365651E-3</v>
      </c>
      <c r="I2161" s="189">
        <v>2.6869806094182824E-2</v>
      </c>
      <c r="J2161" s="189">
        <v>1</v>
      </c>
      <c r="K2161" s="98">
        <v>7220</v>
      </c>
      <c r="L2161" s="98"/>
      <c r="M2161" s="189" t="s">
        <v>162</v>
      </c>
      <c r="N2161" s="189" t="s">
        <v>162</v>
      </c>
      <c r="O2161" s="189">
        <v>0.22700000000000001</v>
      </c>
      <c r="P2161" s="189">
        <v>0.247</v>
      </c>
      <c r="Q2161" s="189">
        <v>0.28499999999999998</v>
      </c>
      <c r="R2161" s="189">
        <v>0.30599999999999999</v>
      </c>
      <c r="S2161" s="189">
        <v>0.17199999999999999</v>
      </c>
      <c r="T2161" s="189">
        <v>0.19</v>
      </c>
      <c r="U2161" s="189">
        <v>1.2999999999999999E-2</v>
      </c>
      <c r="V2161" s="189">
        <v>1.7999999999999999E-2</v>
      </c>
      <c r="W2161" s="189">
        <v>0.23100000000000001</v>
      </c>
      <c r="X2161" s="189">
        <v>0.251</v>
      </c>
      <c r="Y2161" s="189">
        <v>3.0000000000000001E-3</v>
      </c>
      <c r="Z2161" s="189">
        <v>5.0000000000000001E-3</v>
      </c>
      <c r="AA2161" s="189">
        <v>2.3E-2</v>
      </c>
      <c r="AB2161" s="189">
        <v>3.1E-2</v>
      </c>
      <c r="AC2161" s="189"/>
    </row>
    <row r="2162" spans="1:29" x14ac:dyDescent="0.25">
      <c r="A2162" s="98" t="s">
        <v>4638</v>
      </c>
      <c r="B2162" s="189" t="s">
        <v>162</v>
      </c>
      <c r="C2162" s="189">
        <v>0.27200659203273286</v>
      </c>
      <c r="D2162" s="189">
        <v>0.21012104335966358</v>
      </c>
      <c r="E2162" s="189">
        <v>0.11064385974882082</v>
      </c>
      <c r="F2162" s="189">
        <v>1.6593737568903789E-2</v>
      </c>
      <c r="G2162" s="189">
        <v>0.36492015684491674</v>
      </c>
      <c r="H2162" s="189">
        <v>5.3986474967323977E-3</v>
      </c>
      <c r="I2162" s="189">
        <v>2.0315962948229811E-2</v>
      </c>
      <c r="J2162" s="189">
        <v>1</v>
      </c>
      <c r="K2162" s="98">
        <v>35194</v>
      </c>
      <c r="L2162" s="98"/>
      <c r="M2162" s="189" t="s">
        <v>162</v>
      </c>
      <c r="N2162" s="189" t="s">
        <v>162</v>
      </c>
      <c r="O2162" s="189">
        <v>0.26700000000000002</v>
      </c>
      <c r="P2162" s="189">
        <v>0.27700000000000002</v>
      </c>
      <c r="Q2162" s="189">
        <v>0.20599999999999999</v>
      </c>
      <c r="R2162" s="189">
        <v>0.214</v>
      </c>
      <c r="S2162" s="189">
        <v>0.107</v>
      </c>
      <c r="T2162" s="189">
        <v>0.114</v>
      </c>
      <c r="U2162" s="189">
        <v>1.4999999999999999E-2</v>
      </c>
      <c r="V2162" s="189">
        <v>1.7999999999999999E-2</v>
      </c>
      <c r="W2162" s="189">
        <v>0.36</v>
      </c>
      <c r="X2162" s="189">
        <v>0.37</v>
      </c>
      <c r="Y2162" s="189">
        <v>5.0000000000000001E-3</v>
      </c>
      <c r="Z2162" s="189">
        <v>6.0000000000000001E-3</v>
      </c>
      <c r="AA2162" s="189">
        <v>1.9E-2</v>
      </c>
      <c r="AB2162" s="189">
        <v>2.1999999999999999E-2</v>
      </c>
      <c r="AC2162" s="189"/>
    </row>
    <row r="2163" spans="1:29" x14ac:dyDescent="0.25">
      <c r="A2163" s="98" t="s">
        <v>4639</v>
      </c>
      <c r="B2163" s="189" t="s">
        <v>162</v>
      </c>
      <c r="C2163" s="189">
        <v>0.5159391414598804</v>
      </c>
      <c r="D2163" s="189">
        <v>0.32050353196884623</v>
      </c>
      <c r="E2163" s="189">
        <v>5.8413330918311898E-2</v>
      </c>
      <c r="F2163" s="189">
        <v>4.2564752762180762E-3</v>
      </c>
      <c r="G2163" s="189">
        <v>2.3003079152327476E-2</v>
      </c>
      <c r="H2163" s="189">
        <v>3.622532149972831E-4</v>
      </c>
      <c r="I2163" s="189">
        <v>7.7522188009418583E-2</v>
      </c>
      <c r="J2163" s="189">
        <v>1</v>
      </c>
      <c r="K2163" s="98">
        <v>11042</v>
      </c>
      <c r="L2163" s="98"/>
      <c r="M2163" s="189" t="s">
        <v>162</v>
      </c>
      <c r="N2163" s="189" t="s">
        <v>162</v>
      </c>
      <c r="O2163" s="189">
        <v>0.50700000000000001</v>
      </c>
      <c r="P2163" s="189">
        <v>0.52500000000000002</v>
      </c>
      <c r="Q2163" s="189">
        <v>0.312</v>
      </c>
      <c r="R2163" s="189">
        <v>0.32900000000000001</v>
      </c>
      <c r="S2163" s="189">
        <v>5.3999999999999999E-2</v>
      </c>
      <c r="T2163" s="189">
        <v>6.3E-2</v>
      </c>
      <c r="U2163" s="189">
        <v>3.0000000000000001E-3</v>
      </c>
      <c r="V2163" s="189">
        <v>6.0000000000000001E-3</v>
      </c>
      <c r="W2163" s="189">
        <v>0.02</v>
      </c>
      <c r="X2163" s="189">
        <v>2.5999999999999999E-2</v>
      </c>
      <c r="Y2163" s="189">
        <v>0</v>
      </c>
      <c r="Z2163" s="189">
        <v>1E-3</v>
      </c>
      <c r="AA2163" s="189">
        <v>7.2999999999999995E-2</v>
      </c>
      <c r="AB2163" s="189">
        <v>8.3000000000000004E-2</v>
      </c>
      <c r="AC2163" s="189"/>
    </row>
    <row r="2164" spans="1:29" x14ac:dyDescent="0.25">
      <c r="A2164" s="98" t="s">
        <v>4640</v>
      </c>
      <c r="B2164" s="189" t="s">
        <v>162</v>
      </c>
      <c r="C2164" s="189">
        <v>0.22629290406143029</v>
      </c>
      <c r="D2164" s="189">
        <v>0.34212230548616895</v>
      </c>
      <c r="E2164" s="189">
        <v>0.11666204089184938</v>
      </c>
      <c r="F2164" s="189">
        <v>1.674530483856046E-2</v>
      </c>
      <c r="G2164" s="189">
        <v>0.25700804884818207</v>
      </c>
      <c r="H2164" s="189">
        <v>1.4802479415302063E-3</v>
      </c>
      <c r="I2164" s="189">
        <v>3.9689147932278658E-2</v>
      </c>
      <c r="J2164" s="189">
        <v>1</v>
      </c>
      <c r="K2164" s="98">
        <v>10809</v>
      </c>
      <c r="L2164" s="98"/>
      <c r="M2164" s="189" t="s">
        <v>162</v>
      </c>
      <c r="N2164" s="189" t="s">
        <v>162</v>
      </c>
      <c r="O2164" s="189">
        <v>0.219</v>
      </c>
      <c r="P2164" s="189">
        <v>0.23400000000000001</v>
      </c>
      <c r="Q2164" s="189">
        <v>0.33300000000000002</v>
      </c>
      <c r="R2164" s="189">
        <v>0.35099999999999998</v>
      </c>
      <c r="S2164" s="189">
        <v>0.111</v>
      </c>
      <c r="T2164" s="189">
        <v>0.123</v>
      </c>
      <c r="U2164" s="189">
        <v>1.4E-2</v>
      </c>
      <c r="V2164" s="189">
        <v>1.9E-2</v>
      </c>
      <c r="W2164" s="189">
        <v>0.249</v>
      </c>
      <c r="X2164" s="189">
        <v>0.26500000000000001</v>
      </c>
      <c r="Y2164" s="189">
        <v>1E-3</v>
      </c>
      <c r="Z2164" s="189">
        <v>2E-3</v>
      </c>
      <c r="AA2164" s="189">
        <v>3.5999999999999997E-2</v>
      </c>
      <c r="AB2164" s="189">
        <v>4.3999999999999997E-2</v>
      </c>
      <c r="AC2164" s="189"/>
    </row>
    <row r="2165" spans="1:29" x14ac:dyDescent="0.25">
      <c r="A2165" s="98" t="s">
        <v>4641</v>
      </c>
      <c r="B2165" s="189" t="s">
        <v>162</v>
      </c>
      <c r="C2165" s="189">
        <v>0.41168793503480278</v>
      </c>
      <c r="D2165" s="189">
        <v>0.19272041763341066</v>
      </c>
      <c r="E2165" s="189">
        <v>6.6850348027842232E-2</v>
      </c>
      <c r="F2165" s="189">
        <v>9.8752900232018562E-2</v>
      </c>
      <c r="G2165" s="189">
        <v>0.2021461716937355</v>
      </c>
      <c r="H2165" s="189">
        <v>3.9153132250580045E-3</v>
      </c>
      <c r="I2165" s="189">
        <v>2.392691415313225E-2</v>
      </c>
      <c r="J2165" s="189">
        <v>1</v>
      </c>
      <c r="K2165" s="98">
        <v>6896</v>
      </c>
      <c r="L2165" s="98"/>
      <c r="M2165" s="189" t="s">
        <v>162</v>
      </c>
      <c r="N2165" s="189" t="s">
        <v>162</v>
      </c>
      <c r="O2165" s="189">
        <v>0.4</v>
      </c>
      <c r="P2165" s="189">
        <v>0.42299999999999999</v>
      </c>
      <c r="Q2165" s="189">
        <v>0.184</v>
      </c>
      <c r="R2165" s="189">
        <v>0.20200000000000001</v>
      </c>
      <c r="S2165" s="189">
        <v>6.0999999999999999E-2</v>
      </c>
      <c r="T2165" s="189">
        <v>7.2999999999999995E-2</v>
      </c>
      <c r="U2165" s="189">
        <v>9.1999999999999998E-2</v>
      </c>
      <c r="V2165" s="189">
        <v>0.106</v>
      </c>
      <c r="W2165" s="189">
        <v>0.193</v>
      </c>
      <c r="X2165" s="189">
        <v>0.21199999999999999</v>
      </c>
      <c r="Y2165" s="189">
        <v>3.0000000000000001E-3</v>
      </c>
      <c r="Z2165" s="189">
        <v>6.0000000000000001E-3</v>
      </c>
      <c r="AA2165" s="189">
        <v>2.1000000000000001E-2</v>
      </c>
      <c r="AB2165" s="189">
        <v>2.8000000000000001E-2</v>
      </c>
      <c r="AC2165" s="189"/>
    </row>
    <row r="2166" spans="1:29" x14ac:dyDescent="0.25">
      <c r="A2166" s="98" t="s">
        <v>4642</v>
      </c>
      <c r="B2166" s="189" t="s">
        <v>162</v>
      </c>
      <c r="C2166" s="189">
        <v>0.15291559059399212</v>
      </c>
      <c r="D2166" s="189">
        <v>0.20837297811607994</v>
      </c>
      <c r="E2166" s="189">
        <v>9.9225227674323777E-2</v>
      </c>
      <c r="F2166" s="189">
        <v>2.9767568302297133E-2</v>
      </c>
      <c r="G2166" s="189">
        <v>0.47560146798966968</v>
      </c>
      <c r="H2166" s="189">
        <v>6.9321734402609759E-3</v>
      </c>
      <c r="I2166" s="189">
        <v>2.7184993883376377E-2</v>
      </c>
      <c r="J2166" s="189">
        <v>1</v>
      </c>
      <c r="K2166" s="98">
        <v>7357</v>
      </c>
      <c r="L2166" s="98"/>
      <c r="M2166" s="189" t="s">
        <v>162</v>
      </c>
      <c r="N2166" s="189" t="s">
        <v>162</v>
      </c>
      <c r="O2166" s="189">
        <v>0.14499999999999999</v>
      </c>
      <c r="P2166" s="189">
        <v>0.161</v>
      </c>
      <c r="Q2166" s="189">
        <v>0.19900000000000001</v>
      </c>
      <c r="R2166" s="189">
        <v>0.218</v>
      </c>
      <c r="S2166" s="189">
        <v>9.2999999999999999E-2</v>
      </c>
      <c r="T2166" s="189">
        <v>0.106</v>
      </c>
      <c r="U2166" s="189">
        <v>2.5999999999999999E-2</v>
      </c>
      <c r="V2166" s="189">
        <v>3.4000000000000002E-2</v>
      </c>
      <c r="W2166" s="189">
        <v>0.46400000000000002</v>
      </c>
      <c r="X2166" s="189">
        <v>0.48699999999999999</v>
      </c>
      <c r="Y2166" s="189">
        <v>5.0000000000000001E-3</v>
      </c>
      <c r="Z2166" s="189">
        <v>8.9999999999999993E-3</v>
      </c>
      <c r="AA2166" s="189">
        <v>2.4E-2</v>
      </c>
      <c r="AB2166" s="189">
        <v>3.1E-2</v>
      </c>
      <c r="AC2166" s="189"/>
    </row>
    <row r="2167" spans="1:29" x14ac:dyDescent="0.25">
      <c r="A2167" s="98" t="s">
        <v>4643</v>
      </c>
      <c r="B2167" s="189" t="s">
        <v>162</v>
      </c>
      <c r="C2167" s="189">
        <v>0.36196062002513618</v>
      </c>
      <c r="D2167" s="189">
        <v>0.40893729925987993</v>
      </c>
      <c r="E2167" s="189">
        <v>9.8086859377181965E-2</v>
      </c>
      <c r="F2167" s="189">
        <v>1.3685239491691105E-2</v>
      </c>
      <c r="G2167" s="189">
        <v>8.0854629241726012E-2</v>
      </c>
      <c r="H2167" s="189">
        <v>2.3460410557184751E-3</v>
      </c>
      <c r="I2167" s="189">
        <v>3.4129311548666386E-2</v>
      </c>
      <c r="J2167" s="189">
        <v>1</v>
      </c>
      <c r="K2167" s="98">
        <v>35805</v>
      </c>
      <c r="L2167" s="98"/>
      <c r="M2167" s="189" t="s">
        <v>162</v>
      </c>
      <c r="N2167" s="189" t="s">
        <v>162</v>
      </c>
      <c r="O2167" s="189">
        <v>0.35699999999999998</v>
      </c>
      <c r="P2167" s="189">
        <v>0.36699999999999999</v>
      </c>
      <c r="Q2167" s="189">
        <v>0.40400000000000003</v>
      </c>
      <c r="R2167" s="189">
        <v>0.41399999999999998</v>
      </c>
      <c r="S2167" s="189">
        <v>9.5000000000000001E-2</v>
      </c>
      <c r="T2167" s="189">
        <v>0.10100000000000001</v>
      </c>
      <c r="U2167" s="189">
        <v>1.2999999999999999E-2</v>
      </c>
      <c r="V2167" s="189">
        <v>1.4999999999999999E-2</v>
      </c>
      <c r="W2167" s="189">
        <v>7.8E-2</v>
      </c>
      <c r="X2167" s="189">
        <v>8.4000000000000005E-2</v>
      </c>
      <c r="Y2167" s="189">
        <v>2E-3</v>
      </c>
      <c r="Z2167" s="189">
        <v>3.0000000000000001E-3</v>
      </c>
      <c r="AA2167" s="189">
        <v>3.2000000000000001E-2</v>
      </c>
      <c r="AB2167" s="189">
        <v>3.5999999999999997E-2</v>
      </c>
      <c r="AC2167" s="189"/>
    </row>
    <row r="2168" spans="1:29" x14ac:dyDescent="0.25">
      <c r="A2168" s="98" t="s">
        <v>4644</v>
      </c>
      <c r="B2168" s="189" t="s">
        <v>162</v>
      </c>
      <c r="C2168" s="189">
        <v>0.49668313338038111</v>
      </c>
      <c r="D2168" s="189">
        <v>0.30374029640084688</v>
      </c>
      <c r="E2168" s="189">
        <v>7.6076217360621035E-2</v>
      </c>
      <c r="F2168" s="189">
        <v>7.4805928016937195E-3</v>
      </c>
      <c r="G2168" s="189">
        <v>8.0028228652081868E-2</v>
      </c>
      <c r="H2168" s="189">
        <v>3.3874382498235711E-3</v>
      </c>
      <c r="I2168" s="189">
        <v>3.2604093154551872E-2</v>
      </c>
      <c r="J2168" s="189">
        <v>1.0000000000000002</v>
      </c>
      <c r="K2168" s="98">
        <v>7085</v>
      </c>
      <c r="L2168" s="98"/>
      <c r="M2168" s="189" t="s">
        <v>162</v>
      </c>
      <c r="N2168" s="189" t="s">
        <v>162</v>
      </c>
      <c r="O2168" s="189">
        <v>0.48499999999999999</v>
      </c>
      <c r="P2168" s="189">
        <v>0.50800000000000001</v>
      </c>
      <c r="Q2168" s="189">
        <v>0.29299999999999998</v>
      </c>
      <c r="R2168" s="189">
        <v>0.315</v>
      </c>
      <c r="S2168" s="189">
        <v>7.0000000000000007E-2</v>
      </c>
      <c r="T2168" s="189">
        <v>8.2000000000000003E-2</v>
      </c>
      <c r="U2168" s="189">
        <v>6.0000000000000001E-3</v>
      </c>
      <c r="V2168" s="189">
        <v>0.01</v>
      </c>
      <c r="W2168" s="189">
        <v>7.3999999999999996E-2</v>
      </c>
      <c r="X2168" s="189">
        <v>8.6999999999999994E-2</v>
      </c>
      <c r="Y2168" s="189">
        <v>2E-3</v>
      </c>
      <c r="Z2168" s="189">
        <v>5.0000000000000001E-3</v>
      </c>
      <c r="AA2168" s="189">
        <v>2.9000000000000001E-2</v>
      </c>
      <c r="AB2168" s="189">
        <v>3.6999999999999998E-2</v>
      </c>
      <c r="AC2168" s="189"/>
    </row>
    <row r="2169" spans="1:29" x14ac:dyDescent="0.25">
      <c r="A2169" s="98" t="s">
        <v>4645</v>
      </c>
      <c r="B2169" s="189">
        <v>5.9943840800879014E-2</v>
      </c>
      <c r="C2169" s="189">
        <v>0.33173343565237107</v>
      </c>
      <c r="D2169" s="189">
        <v>0.25412560824598429</v>
      </c>
      <c r="E2169" s="189">
        <v>9.1982489491951092E-2</v>
      </c>
      <c r="F2169" s="189">
        <v>1.8082564487154892E-2</v>
      </c>
      <c r="G2169" s="189">
        <v>0.21120742278110122</v>
      </c>
      <c r="H2169" s="189">
        <v>3.9834661736749396E-3</v>
      </c>
      <c r="I2169" s="189">
        <v>2.8941172366883514E-2</v>
      </c>
      <c r="J2169" s="189">
        <v>0.99999999999999989</v>
      </c>
      <c r="K2169" s="98">
        <v>286685</v>
      </c>
      <c r="L2169" s="98"/>
      <c r="M2169" s="189">
        <v>5.8999999999999997E-2</v>
      </c>
      <c r="N2169" s="189">
        <v>6.0999999999999999E-2</v>
      </c>
      <c r="O2169" s="189">
        <v>0.33</v>
      </c>
      <c r="P2169" s="189">
        <v>0.33300000000000002</v>
      </c>
      <c r="Q2169" s="189">
        <v>0.253</v>
      </c>
      <c r="R2169" s="189">
        <v>0.25600000000000001</v>
      </c>
      <c r="S2169" s="189">
        <v>9.0999999999999998E-2</v>
      </c>
      <c r="T2169" s="189">
        <v>9.2999999999999999E-2</v>
      </c>
      <c r="U2169" s="189">
        <v>1.7999999999999999E-2</v>
      </c>
      <c r="V2169" s="189">
        <v>1.9E-2</v>
      </c>
      <c r="W2169" s="189">
        <v>0.21</v>
      </c>
      <c r="X2169" s="189">
        <v>0.21299999999999999</v>
      </c>
      <c r="Y2169" s="189">
        <v>4.0000000000000001E-3</v>
      </c>
      <c r="Z2169" s="189">
        <v>4.0000000000000001E-3</v>
      </c>
      <c r="AA2169" s="189">
        <v>2.8000000000000001E-2</v>
      </c>
      <c r="AB2169" s="189">
        <v>0.03</v>
      </c>
      <c r="AC2169" s="189"/>
    </row>
    <row r="2170" spans="1:29" x14ac:dyDescent="0.25">
      <c r="A2170" s="98" t="s">
        <v>4646</v>
      </c>
      <c r="B2170" s="189" t="s">
        <v>162</v>
      </c>
      <c r="C2170" s="189">
        <v>0.38247056209731173</v>
      </c>
      <c r="D2170" s="189">
        <v>0.27560542101755164</v>
      </c>
      <c r="E2170" s="189">
        <v>0.11786269717840479</v>
      </c>
      <c r="F2170" s="189">
        <v>1.5774272383914687E-2</v>
      </c>
      <c r="G2170" s="189">
        <v>0.18129304598978005</v>
      </c>
      <c r="H2170" s="189">
        <v>3.9991113085980894E-3</v>
      </c>
      <c r="I2170" s="189">
        <v>2.2994890024439014E-2</v>
      </c>
      <c r="J2170" s="189">
        <v>1</v>
      </c>
      <c r="K2170" s="98">
        <v>9002</v>
      </c>
      <c r="L2170" s="98"/>
      <c r="M2170" s="189" t="s">
        <v>162</v>
      </c>
      <c r="N2170" s="189" t="s">
        <v>162</v>
      </c>
      <c r="O2170" s="189">
        <v>0.372</v>
      </c>
      <c r="P2170" s="189">
        <v>0.39300000000000002</v>
      </c>
      <c r="Q2170" s="189">
        <v>0.26600000000000001</v>
      </c>
      <c r="R2170" s="189">
        <v>0.28499999999999998</v>
      </c>
      <c r="S2170" s="189">
        <v>0.111</v>
      </c>
      <c r="T2170" s="189">
        <v>0.125</v>
      </c>
      <c r="U2170" s="189">
        <v>1.2999999999999999E-2</v>
      </c>
      <c r="V2170" s="189">
        <v>1.9E-2</v>
      </c>
      <c r="W2170" s="189">
        <v>0.17299999999999999</v>
      </c>
      <c r="X2170" s="189">
        <v>0.189</v>
      </c>
      <c r="Y2170" s="189">
        <v>3.0000000000000001E-3</v>
      </c>
      <c r="Z2170" s="189">
        <v>6.0000000000000001E-3</v>
      </c>
      <c r="AA2170" s="189">
        <v>0.02</v>
      </c>
      <c r="AB2170" s="189">
        <v>2.5999999999999999E-2</v>
      </c>
      <c r="AC2170" s="189"/>
    </row>
    <row r="2171" spans="1:29" x14ac:dyDescent="0.25">
      <c r="A2171" s="98" t="s">
        <v>4647</v>
      </c>
      <c r="B2171" s="189" t="s">
        <v>162</v>
      </c>
      <c r="C2171" s="189">
        <v>0.10916030534351145</v>
      </c>
      <c r="D2171" s="189">
        <v>0.20076335877862594</v>
      </c>
      <c r="E2171" s="189">
        <v>7.8625954198473277E-2</v>
      </c>
      <c r="F2171" s="189">
        <v>1.183206106870229E-2</v>
      </c>
      <c r="G2171" s="189">
        <v>0.54745547073791345</v>
      </c>
      <c r="H2171" s="189">
        <v>2.0229007633587787E-2</v>
      </c>
      <c r="I2171" s="189">
        <v>3.1933842239185752E-2</v>
      </c>
      <c r="J2171" s="189">
        <v>1</v>
      </c>
      <c r="K2171" s="98">
        <v>7860</v>
      </c>
      <c r="L2171" s="98"/>
      <c r="M2171" s="189" t="s">
        <v>162</v>
      </c>
      <c r="N2171" s="189" t="s">
        <v>162</v>
      </c>
      <c r="O2171" s="189">
        <v>0.10199999999999999</v>
      </c>
      <c r="P2171" s="189">
        <v>0.11600000000000001</v>
      </c>
      <c r="Q2171" s="189">
        <v>0.192</v>
      </c>
      <c r="R2171" s="189">
        <v>0.21</v>
      </c>
      <c r="S2171" s="189">
        <v>7.2999999999999995E-2</v>
      </c>
      <c r="T2171" s="189">
        <v>8.5000000000000006E-2</v>
      </c>
      <c r="U2171" s="189">
        <v>0.01</v>
      </c>
      <c r="V2171" s="189">
        <v>1.4E-2</v>
      </c>
      <c r="W2171" s="189">
        <v>0.53600000000000003</v>
      </c>
      <c r="X2171" s="189">
        <v>0.55800000000000005</v>
      </c>
      <c r="Y2171" s="189">
        <v>1.7000000000000001E-2</v>
      </c>
      <c r="Z2171" s="189">
        <v>2.4E-2</v>
      </c>
      <c r="AA2171" s="189">
        <v>2.8000000000000001E-2</v>
      </c>
      <c r="AB2171" s="189">
        <v>3.5999999999999997E-2</v>
      </c>
      <c r="AC2171" s="189"/>
    </row>
    <row r="2172" spans="1:29" x14ac:dyDescent="0.25">
      <c r="A2172" s="98" t="s">
        <v>4648</v>
      </c>
      <c r="B2172" s="189">
        <v>0.2919725893294175</v>
      </c>
      <c r="C2172" s="189">
        <v>1.2644803393702072E-3</v>
      </c>
      <c r="D2172" s="189">
        <v>0.47528144884973078</v>
      </c>
      <c r="E2172" s="189">
        <v>0.16854299233153858</v>
      </c>
      <c r="F2172" s="189">
        <v>2.7084353075542501E-2</v>
      </c>
      <c r="G2172" s="189">
        <v>7.9947789198890513E-3</v>
      </c>
      <c r="H2172" s="189" t="s">
        <v>162</v>
      </c>
      <c r="I2172" s="189">
        <v>2.7859357154511339E-2</v>
      </c>
      <c r="J2172" s="189">
        <v>1</v>
      </c>
      <c r="K2172" s="98">
        <v>24516</v>
      </c>
      <c r="L2172" s="98"/>
      <c r="M2172" s="189">
        <v>0.28599999999999998</v>
      </c>
      <c r="N2172" s="189">
        <v>0.29799999999999999</v>
      </c>
      <c r="O2172" s="189">
        <v>1E-3</v>
      </c>
      <c r="P2172" s="189">
        <v>2E-3</v>
      </c>
      <c r="Q2172" s="189">
        <v>0.46899999999999997</v>
      </c>
      <c r="R2172" s="189">
        <v>0.48199999999999998</v>
      </c>
      <c r="S2172" s="189">
        <v>0.16400000000000001</v>
      </c>
      <c r="T2172" s="189">
        <v>0.17299999999999999</v>
      </c>
      <c r="U2172" s="189">
        <v>2.5000000000000001E-2</v>
      </c>
      <c r="V2172" s="189">
        <v>2.9000000000000001E-2</v>
      </c>
      <c r="W2172" s="189">
        <v>7.0000000000000001E-3</v>
      </c>
      <c r="X2172" s="189">
        <v>8.9999999999999993E-3</v>
      </c>
      <c r="Y2172" s="189" t="s">
        <v>162</v>
      </c>
      <c r="Z2172" s="189" t="s">
        <v>162</v>
      </c>
      <c r="AA2172" s="189">
        <v>2.5999999999999999E-2</v>
      </c>
      <c r="AB2172" s="189">
        <v>0.03</v>
      </c>
      <c r="AC2172" s="189"/>
    </row>
    <row r="2173" spans="1:29" x14ac:dyDescent="0.25">
      <c r="A2173" s="98" t="s">
        <v>4649</v>
      </c>
      <c r="B2173" s="189">
        <v>9.7371650352444286E-2</v>
      </c>
      <c r="C2173" s="189">
        <v>0.29579635284381156</v>
      </c>
      <c r="D2173" s="189">
        <v>0.24063240204332068</v>
      </c>
      <c r="E2173" s="189">
        <v>6.8434120030821041E-2</v>
      </c>
      <c r="F2173" s="189">
        <v>3.2790160098170713E-2</v>
      </c>
      <c r="G2173" s="189">
        <v>0.23677977226677321</v>
      </c>
      <c r="H2173" s="189">
        <v>3.567249793099512E-3</v>
      </c>
      <c r="I2173" s="189">
        <v>2.4628292571559032E-2</v>
      </c>
      <c r="J2173" s="189">
        <v>1</v>
      </c>
      <c r="K2173" s="98">
        <v>35041</v>
      </c>
      <c r="L2173" s="98"/>
      <c r="M2173" s="189">
        <v>9.4E-2</v>
      </c>
      <c r="N2173" s="189">
        <v>0.10100000000000001</v>
      </c>
      <c r="O2173" s="189">
        <v>0.29099999999999998</v>
      </c>
      <c r="P2173" s="189">
        <v>0.30099999999999999</v>
      </c>
      <c r="Q2173" s="189">
        <v>0.23599999999999999</v>
      </c>
      <c r="R2173" s="189">
        <v>0.245</v>
      </c>
      <c r="S2173" s="189">
        <v>6.6000000000000003E-2</v>
      </c>
      <c r="T2173" s="189">
        <v>7.0999999999999994E-2</v>
      </c>
      <c r="U2173" s="189">
        <v>3.1E-2</v>
      </c>
      <c r="V2173" s="189">
        <v>3.5000000000000003E-2</v>
      </c>
      <c r="W2173" s="189">
        <v>0.23200000000000001</v>
      </c>
      <c r="X2173" s="189">
        <v>0.24099999999999999</v>
      </c>
      <c r="Y2173" s="189">
        <v>3.0000000000000001E-3</v>
      </c>
      <c r="Z2173" s="189">
        <v>4.0000000000000001E-3</v>
      </c>
      <c r="AA2173" s="189">
        <v>2.3E-2</v>
      </c>
      <c r="AB2173" s="189">
        <v>2.5999999999999999E-2</v>
      </c>
      <c r="AC2173" s="189"/>
    </row>
    <row r="2174" spans="1:29" x14ac:dyDescent="0.25">
      <c r="A2174" s="98" t="s">
        <v>4650</v>
      </c>
      <c r="B2174" s="189">
        <v>0.30259446607147023</v>
      </c>
      <c r="C2174" s="189">
        <v>0.51155038578987855</v>
      </c>
      <c r="D2174" s="189">
        <v>8.6645376349099051E-2</v>
      </c>
      <c r="E2174" s="189">
        <v>2.2284901745961445E-2</v>
      </c>
      <c r="F2174" s="189">
        <v>9.5573323387491548E-4</v>
      </c>
      <c r="G2174" s="189">
        <v>4.589850579267582E-2</v>
      </c>
      <c r="H2174" s="189">
        <v>2.8671997016247465E-3</v>
      </c>
      <c r="I2174" s="189">
        <v>2.7203431315415277E-2</v>
      </c>
      <c r="J2174" s="189">
        <v>1</v>
      </c>
      <c r="K2174" s="98">
        <v>42899</v>
      </c>
      <c r="L2174" s="98"/>
      <c r="M2174" s="189">
        <v>0.29799999999999999</v>
      </c>
      <c r="N2174" s="189">
        <v>0.307</v>
      </c>
      <c r="O2174" s="189">
        <v>0.50700000000000001</v>
      </c>
      <c r="P2174" s="189">
        <v>0.51600000000000001</v>
      </c>
      <c r="Q2174" s="189">
        <v>8.4000000000000005E-2</v>
      </c>
      <c r="R2174" s="189">
        <v>8.8999999999999996E-2</v>
      </c>
      <c r="S2174" s="189">
        <v>2.1000000000000001E-2</v>
      </c>
      <c r="T2174" s="189">
        <v>2.4E-2</v>
      </c>
      <c r="U2174" s="189">
        <v>1E-3</v>
      </c>
      <c r="V2174" s="189">
        <v>1E-3</v>
      </c>
      <c r="W2174" s="189">
        <v>4.3999999999999997E-2</v>
      </c>
      <c r="X2174" s="189">
        <v>4.8000000000000001E-2</v>
      </c>
      <c r="Y2174" s="189">
        <v>2E-3</v>
      </c>
      <c r="Z2174" s="189">
        <v>3.0000000000000001E-3</v>
      </c>
      <c r="AA2174" s="189">
        <v>2.5999999999999999E-2</v>
      </c>
      <c r="AB2174" s="189">
        <v>2.9000000000000001E-2</v>
      </c>
      <c r="AC2174" s="189"/>
    </row>
    <row r="2175" spans="1:29" x14ac:dyDescent="0.25">
      <c r="A2175" s="98" t="s">
        <v>4651</v>
      </c>
      <c r="B2175" s="189" t="s">
        <v>162</v>
      </c>
      <c r="C2175" s="189">
        <v>0.24677524429967426</v>
      </c>
      <c r="D2175" s="189">
        <v>0.30110749185667751</v>
      </c>
      <c r="E2175" s="189">
        <v>0.17381107491856679</v>
      </c>
      <c r="F2175" s="189">
        <v>1.250814332247557E-2</v>
      </c>
      <c r="G2175" s="189">
        <v>0.23895765472312702</v>
      </c>
      <c r="H2175" s="189">
        <v>5.2117263843648211E-3</v>
      </c>
      <c r="I2175" s="189">
        <v>2.1628664495114008E-2</v>
      </c>
      <c r="J2175" s="189">
        <v>0.99999999999999989</v>
      </c>
      <c r="K2175" s="98">
        <v>7675</v>
      </c>
      <c r="L2175" s="98"/>
      <c r="M2175" s="189" t="s">
        <v>162</v>
      </c>
      <c r="N2175" s="189" t="s">
        <v>162</v>
      </c>
      <c r="O2175" s="189">
        <v>0.23699999999999999</v>
      </c>
      <c r="P2175" s="189">
        <v>0.25700000000000001</v>
      </c>
      <c r="Q2175" s="189">
        <v>0.29099999999999998</v>
      </c>
      <c r="R2175" s="189">
        <v>0.311</v>
      </c>
      <c r="S2175" s="189">
        <v>0.16500000000000001</v>
      </c>
      <c r="T2175" s="189">
        <v>0.182</v>
      </c>
      <c r="U2175" s="189">
        <v>0.01</v>
      </c>
      <c r="V2175" s="189">
        <v>1.4999999999999999E-2</v>
      </c>
      <c r="W2175" s="189">
        <v>0.23</v>
      </c>
      <c r="X2175" s="189">
        <v>0.249</v>
      </c>
      <c r="Y2175" s="189">
        <v>4.0000000000000001E-3</v>
      </c>
      <c r="Z2175" s="189">
        <v>7.0000000000000001E-3</v>
      </c>
      <c r="AA2175" s="189">
        <v>1.9E-2</v>
      </c>
      <c r="AB2175" s="189">
        <v>2.5000000000000001E-2</v>
      </c>
      <c r="AC2175" s="189"/>
    </row>
    <row r="2176" spans="1:29" x14ac:dyDescent="0.25">
      <c r="A2176" s="98" t="s">
        <v>4652</v>
      </c>
      <c r="B2176" s="189" t="s">
        <v>162</v>
      </c>
      <c r="C2176" s="189">
        <v>0.2806266261925412</v>
      </c>
      <c r="D2176" s="189">
        <v>0.21210971379011276</v>
      </c>
      <c r="E2176" s="189">
        <v>0.11429423243712056</v>
      </c>
      <c r="F2176" s="189">
        <v>1.4717042497831742E-2</v>
      </c>
      <c r="G2176" s="189">
        <v>0.35399501300954034</v>
      </c>
      <c r="H2176" s="189">
        <v>4.7159583694709453E-3</v>
      </c>
      <c r="I2176" s="189">
        <v>1.9541413703382481E-2</v>
      </c>
      <c r="J2176" s="189">
        <v>1</v>
      </c>
      <c r="K2176" s="98">
        <v>36896</v>
      </c>
      <c r="L2176" s="98"/>
      <c r="M2176" s="189" t="s">
        <v>162</v>
      </c>
      <c r="N2176" s="189" t="s">
        <v>162</v>
      </c>
      <c r="O2176" s="189">
        <v>0.27600000000000002</v>
      </c>
      <c r="P2176" s="189">
        <v>0.28499999999999998</v>
      </c>
      <c r="Q2176" s="189">
        <v>0.20799999999999999</v>
      </c>
      <c r="R2176" s="189">
        <v>0.216</v>
      </c>
      <c r="S2176" s="189">
        <v>0.111</v>
      </c>
      <c r="T2176" s="189">
        <v>0.11799999999999999</v>
      </c>
      <c r="U2176" s="189">
        <v>1.4E-2</v>
      </c>
      <c r="V2176" s="189">
        <v>1.6E-2</v>
      </c>
      <c r="W2176" s="189">
        <v>0.34899999999999998</v>
      </c>
      <c r="X2176" s="189">
        <v>0.35899999999999999</v>
      </c>
      <c r="Y2176" s="189">
        <v>4.0000000000000001E-3</v>
      </c>
      <c r="Z2176" s="189">
        <v>5.0000000000000001E-3</v>
      </c>
      <c r="AA2176" s="189">
        <v>1.7999999999999999E-2</v>
      </c>
      <c r="AB2176" s="189">
        <v>2.1000000000000001E-2</v>
      </c>
      <c r="AC2176" s="189"/>
    </row>
    <row r="2177" spans="1:29" x14ac:dyDescent="0.25">
      <c r="A2177" s="98" t="s">
        <v>4653</v>
      </c>
      <c r="B2177" s="189" t="s">
        <v>162</v>
      </c>
      <c r="C2177" s="189">
        <v>0.53832069055715404</v>
      </c>
      <c r="D2177" s="189">
        <v>0.3045601185805214</v>
      </c>
      <c r="E2177" s="189">
        <v>5.6674513907053796E-2</v>
      </c>
      <c r="F2177" s="189">
        <v>4.2723864329932866E-3</v>
      </c>
      <c r="G2177" s="189">
        <v>2.3018571802249543E-2</v>
      </c>
      <c r="H2177" s="189">
        <v>6.1034091899904094E-4</v>
      </c>
      <c r="I2177" s="189">
        <v>7.254337780102886E-2</v>
      </c>
      <c r="J2177" s="189">
        <v>0.99999999999999989</v>
      </c>
      <c r="K2177" s="98">
        <v>11469</v>
      </c>
      <c r="L2177" s="98"/>
      <c r="M2177" s="189" t="s">
        <v>162</v>
      </c>
      <c r="N2177" s="189" t="s">
        <v>162</v>
      </c>
      <c r="O2177" s="189">
        <v>0.52900000000000003</v>
      </c>
      <c r="P2177" s="189">
        <v>0.54700000000000004</v>
      </c>
      <c r="Q2177" s="189">
        <v>0.29599999999999999</v>
      </c>
      <c r="R2177" s="189">
        <v>0.313</v>
      </c>
      <c r="S2177" s="189">
        <v>5.2999999999999999E-2</v>
      </c>
      <c r="T2177" s="189">
        <v>6.0999999999999999E-2</v>
      </c>
      <c r="U2177" s="189">
        <v>3.0000000000000001E-3</v>
      </c>
      <c r="V2177" s="189">
        <v>6.0000000000000001E-3</v>
      </c>
      <c r="W2177" s="189">
        <v>0.02</v>
      </c>
      <c r="X2177" s="189">
        <v>2.5999999999999999E-2</v>
      </c>
      <c r="Y2177" s="189">
        <v>0</v>
      </c>
      <c r="Z2177" s="189">
        <v>1E-3</v>
      </c>
      <c r="AA2177" s="189">
        <v>6.8000000000000005E-2</v>
      </c>
      <c r="AB2177" s="189">
        <v>7.6999999999999999E-2</v>
      </c>
      <c r="AC2177" s="189"/>
    </row>
    <row r="2178" spans="1:29" x14ac:dyDescent="0.25">
      <c r="A2178" s="98" t="s">
        <v>4654</v>
      </c>
      <c r="B2178" s="189" t="s">
        <v>162</v>
      </c>
      <c r="C2178" s="189">
        <v>0.2389570826986829</v>
      </c>
      <c r="D2178" s="189">
        <v>0.33428904220051969</v>
      </c>
      <c r="E2178" s="189">
        <v>0.11414747782456769</v>
      </c>
      <c r="F2178" s="189">
        <v>1.8277932084938626E-2</v>
      </c>
      <c r="G2178" s="189">
        <v>0.25535346295134842</v>
      </c>
      <c r="H2178" s="189">
        <v>1.4335633007794999E-3</v>
      </c>
      <c r="I2178" s="189">
        <v>3.754143893916316E-2</v>
      </c>
      <c r="J2178" s="189">
        <v>1</v>
      </c>
      <c r="K2178" s="98">
        <v>11161</v>
      </c>
      <c r="L2178" s="98"/>
      <c r="M2178" s="189" t="s">
        <v>162</v>
      </c>
      <c r="N2178" s="189" t="s">
        <v>162</v>
      </c>
      <c r="O2178" s="189">
        <v>0.23100000000000001</v>
      </c>
      <c r="P2178" s="189">
        <v>0.247</v>
      </c>
      <c r="Q2178" s="189">
        <v>0.32600000000000001</v>
      </c>
      <c r="R2178" s="189">
        <v>0.34300000000000003</v>
      </c>
      <c r="S2178" s="189">
        <v>0.108</v>
      </c>
      <c r="T2178" s="189">
        <v>0.12</v>
      </c>
      <c r="U2178" s="189">
        <v>1.6E-2</v>
      </c>
      <c r="V2178" s="189">
        <v>2.1000000000000001E-2</v>
      </c>
      <c r="W2178" s="189">
        <v>0.247</v>
      </c>
      <c r="X2178" s="189">
        <v>0.26400000000000001</v>
      </c>
      <c r="Y2178" s="189">
        <v>1E-3</v>
      </c>
      <c r="Z2178" s="189">
        <v>2E-3</v>
      </c>
      <c r="AA2178" s="189">
        <v>3.4000000000000002E-2</v>
      </c>
      <c r="AB2178" s="189">
        <v>4.1000000000000002E-2</v>
      </c>
      <c r="AC2178" s="189"/>
    </row>
    <row r="2179" spans="1:29" x14ac:dyDescent="0.25">
      <c r="A2179" s="98" t="s">
        <v>4655</v>
      </c>
      <c r="B2179" s="189" t="s">
        <v>162</v>
      </c>
      <c r="C2179" s="189">
        <v>0.40848517813434865</v>
      </c>
      <c r="D2179" s="189">
        <v>0.19377209681805821</v>
      </c>
      <c r="E2179" s="189">
        <v>6.5678542289910255E-2</v>
      </c>
      <c r="F2179" s="189">
        <v>9.7497960293717711E-2</v>
      </c>
      <c r="G2179" s="189">
        <v>0.20805004079412565</v>
      </c>
      <c r="H2179" s="189">
        <v>5.0312754963285286E-3</v>
      </c>
      <c r="I2179" s="189">
        <v>2.1484906173511016E-2</v>
      </c>
      <c r="J2179" s="189">
        <v>1</v>
      </c>
      <c r="K2179" s="98">
        <v>7354</v>
      </c>
      <c r="L2179" s="98"/>
      <c r="M2179" s="189" t="s">
        <v>162</v>
      </c>
      <c r="N2179" s="189" t="s">
        <v>162</v>
      </c>
      <c r="O2179" s="189">
        <v>0.39700000000000002</v>
      </c>
      <c r="P2179" s="189">
        <v>0.42</v>
      </c>
      <c r="Q2179" s="189">
        <v>0.185</v>
      </c>
      <c r="R2179" s="189">
        <v>0.20300000000000001</v>
      </c>
      <c r="S2179" s="189">
        <v>0.06</v>
      </c>
      <c r="T2179" s="189">
        <v>7.1999999999999995E-2</v>
      </c>
      <c r="U2179" s="189">
        <v>9.0999999999999998E-2</v>
      </c>
      <c r="V2179" s="189">
        <v>0.104</v>
      </c>
      <c r="W2179" s="189">
        <v>0.19900000000000001</v>
      </c>
      <c r="X2179" s="189">
        <v>0.217</v>
      </c>
      <c r="Y2179" s="189">
        <v>4.0000000000000001E-3</v>
      </c>
      <c r="Z2179" s="189">
        <v>7.0000000000000001E-3</v>
      </c>
      <c r="AA2179" s="189">
        <v>1.7999999999999999E-2</v>
      </c>
      <c r="AB2179" s="189">
        <v>2.5000000000000001E-2</v>
      </c>
      <c r="AC2179" s="189"/>
    </row>
    <row r="2180" spans="1:29" x14ac:dyDescent="0.25">
      <c r="A2180" s="98" t="s">
        <v>4656</v>
      </c>
      <c r="B2180" s="189" t="s">
        <v>162</v>
      </c>
      <c r="C2180" s="189">
        <v>0.15834411384217334</v>
      </c>
      <c r="D2180" s="189">
        <v>0.21461836998706338</v>
      </c>
      <c r="E2180" s="189">
        <v>0.10103492884864165</v>
      </c>
      <c r="F2180" s="189">
        <v>2.4579560155239329E-2</v>
      </c>
      <c r="G2180" s="189">
        <v>0.4664941785252264</v>
      </c>
      <c r="H2180" s="189">
        <v>7.5032341526520049E-3</v>
      </c>
      <c r="I2180" s="189">
        <v>2.742561448900388E-2</v>
      </c>
      <c r="J2180" s="189">
        <v>1</v>
      </c>
      <c r="K2180" s="98">
        <v>7730</v>
      </c>
      <c r="L2180" s="98"/>
      <c r="M2180" s="189" t="s">
        <v>162</v>
      </c>
      <c r="N2180" s="189" t="s">
        <v>162</v>
      </c>
      <c r="O2180" s="189">
        <v>0.15</v>
      </c>
      <c r="P2180" s="189">
        <v>0.16700000000000001</v>
      </c>
      <c r="Q2180" s="189">
        <v>0.20599999999999999</v>
      </c>
      <c r="R2180" s="189">
        <v>0.224</v>
      </c>
      <c r="S2180" s="189">
        <v>9.5000000000000001E-2</v>
      </c>
      <c r="T2180" s="189">
        <v>0.108</v>
      </c>
      <c r="U2180" s="189">
        <v>2.1000000000000001E-2</v>
      </c>
      <c r="V2180" s="189">
        <v>2.8000000000000001E-2</v>
      </c>
      <c r="W2180" s="189">
        <v>0.45500000000000002</v>
      </c>
      <c r="X2180" s="189">
        <v>0.47799999999999998</v>
      </c>
      <c r="Y2180" s="189">
        <v>6.0000000000000001E-3</v>
      </c>
      <c r="Z2180" s="189">
        <v>0.01</v>
      </c>
      <c r="AA2180" s="189">
        <v>2.4E-2</v>
      </c>
      <c r="AB2180" s="189">
        <v>3.1E-2</v>
      </c>
      <c r="AC2180" s="189"/>
    </row>
    <row r="2181" spans="1:29" x14ac:dyDescent="0.25">
      <c r="A2181" s="98" t="s">
        <v>4657</v>
      </c>
      <c r="B2181" s="189" t="s">
        <v>162</v>
      </c>
      <c r="C2181" s="189">
        <v>0.38970254768574097</v>
      </c>
      <c r="D2181" s="189">
        <v>0.39221021742030143</v>
      </c>
      <c r="E2181" s="189">
        <v>9.0596238495398163E-2</v>
      </c>
      <c r="F2181" s="189">
        <v>1.2164865946378551E-2</v>
      </c>
      <c r="G2181" s="189">
        <v>8.1579298386021071E-2</v>
      </c>
      <c r="H2181" s="189">
        <v>2.3476057089502466E-3</v>
      </c>
      <c r="I2181" s="189">
        <v>3.1399226357209549E-2</v>
      </c>
      <c r="J2181" s="189">
        <v>1</v>
      </c>
      <c r="K2181" s="98">
        <v>37485</v>
      </c>
      <c r="L2181" s="98"/>
      <c r="M2181" s="189" t="s">
        <v>162</v>
      </c>
      <c r="N2181" s="189" t="s">
        <v>162</v>
      </c>
      <c r="O2181" s="189">
        <v>0.38500000000000001</v>
      </c>
      <c r="P2181" s="189">
        <v>0.39500000000000002</v>
      </c>
      <c r="Q2181" s="189">
        <v>0.38700000000000001</v>
      </c>
      <c r="R2181" s="189">
        <v>0.39700000000000002</v>
      </c>
      <c r="S2181" s="189">
        <v>8.7999999999999995E-2</v>
      </c>
      <c r="T2181" s="189">
        <v>9.4E-2</v>
      </c>
      <c r="U2181" s="189">
        <v>1.0999999999999999E-2</v>
      </c>
      <c r="V2181" s="189">
        <v>1.2999999999999999E-2</v>
      </c>
      <c r="W2181" s="189">
        <v>7.9000000000000001E-2</v>
      </c>
      <c r="X2181" s="189">
        <v>8.4000000000000005E-2</v>
      </c>
      <c r="Y2181" s="189">
        <v>2E-3</v>
      </c>
      <c r="Z2181" s="189">
        <v>3.0000000000000001E-3</v>
      </c>
      <c r="AA2181" s="189">
        <v>0.03</v>
      </c>
      <c r="AB2181" s="189">
        <v>3.3000000000000002E-2</v>
      </c>
      <c r="AC2181" s="189"/>
    </row>
    <row r="2182" spans="1:29" x14ac:dyDescent="0.25">
      <c r="A2182" s="98" t="s">
        <v>4658</v>
      </c>
      <c r="B2182" s="189" t="s">
        <v>162</v>
      </c>
      <c r="C2182" s="189">
        <v>0.51309834041969549</v>
      </c>
      <c r="D2182" s="189">
        <v>0.30037031957207516</v>
      </c>
      <c r="E2182" s="189">
        <v>6.6246056782334389E-2</v>
      </c>
      <c r="F2182" s="189">
        <v>6.4463036620491018E-3</v>
      </c>
      <c r="G2182" s="189">
        <v>7.7767110135783843E-2</v>
      </c>
      <c r="H2182" s="189">
        <v>3.5660403236867371E-3</v>
      </c>
      <c r="I2182" s="189">
        <v>3.2505829104375258E-2</v>
      </c>
      <c r="J2182" s="189">
        <v>1</v>
      </c>
      <c r="K2182" s="98">
        <v>7291</v>
      </c>
      <c r="L2182" s="98"/>
      <c r="M2182" s="189" t="s">
        <v>162</v>
      </c>
      <c r="N2182" s="189" t="s">
        <v>162</v>
      </c>
      <c r="O2182" s="189">
        <v>0.502</v>
      </c>
      <c r="P2182" s="189">
        <v>0.52500000000000002</v>
      </c>
      <c r="Q2182" s="189">
        <v>0.28999999999999998</v>
      </c>
      <c r="R2182" s="189">
        <v>0.311</v>
      </c>
      <c r="S2182" s="189">
        <v>6.0999999999999999E-2</v>
      </c>
      <c r="T2182" s="189">
        <v>7.1999999999999995E-2</v>
      </c>
      <c r="U2182" s="189">
        <v>5.0000000000000001E-3</v>
      </c>
      <c r="V2182" s="189">
        <v>8.9999999999999993E-3</v>
      </c>
      <c r="W2182" s="189">
        <v>7.1999999999999995E-2</v>
      </c>
      <c r="X2182" s="189">
        <v>8.4000000000000005E-2</v>
      </c>
      <c r="Y2182" s="189">
        <v>2E-3</v>
      </c>
      <c r="Z2182" s="189">
        <v>5.0000000000000001E-3</v>
      </c>
      <c r="AA2182" s="189">
        <v>2.9000000000000001E-2</v>
      </c>
      <c r="AB2182" s="189">
        <v>3.6999999999999998E-2</v>
      </c>
      <c r="AC2182" s="189"/>
    </row>
    <row r="2183" spans="1:29" x14ac:dyDescent="0.25">
      <c r="A2183" s="98" t="s">
        <v>4659</v>
      </c>
      <c r="B2183" s="189">
        <v>5.9846494617009222E-2</v>
      </c>
      <c r="C2183" s="189">
        <v>0.34484108587029311</v>
      </c>
      <c r="D2183" s="189">
        <v>0.25101392537646594</v>
      </c>
      <c r="E2183" s="189">
        <v>9.129621044317382E-2</v>
      </c>
      <c r="F2183" s="189">
        <v>1.810814059307337E-2</v>
      </c>
      <c r="G2183" s="189">
        <v>0.20296708391284191</v>
      </c>
      <c r="H2183" s="189">
        <v>4.6120297395216264E-3</v>
      </c>
      <c r="I2183" s="189">
        <v>2.7315029447621011E-2</v>
      </c>
      <c r="J2183" s="189">
        <v>1</v>
      </c>
      <c r="K2183" s="98">
        <v>291195</v>
      </c>
      <c r="L2183" s="98"/>
      <c r="M2183" s="189">
        <v>5.8999999999999997E-2</v>
      </c>
      <c r="N2183" s="189">
        <v>6.0999999999999999E-2</v>
      </c>
      <c r="O2183" s="189">
        <v>0.34300000000000003</v>
      </c>
      <c r="P2183" s="189">
        <v>0.34699999999999998</v>
      </c>
      <c r="Q2183" s="189">
        <v>0.249</v>
      </c>
      <c r="R2183" s="189">
        <v>0.253</v>
      </c>
      <c r="S2183" s="189">
        <v>0.09</v>
      </c>
      <c r="T2183" s="189">
        <v>9.1999999999999998E-2</v>
      </c>
      <c r="U2183" s="189">
        <v>1.7999999999999999E-2</v>
      </c>
      <c r="V2183" s="189">
        <v>1.9E-2</v>
      </c>
      <c r="W2183" s="189">
        <v>0.20200000000000001</v>
      </c>
      <c r="X2183" s="189">
        <v>0.20399999999999999</v>
      </c>
      <c r="Y2183" s="189">
        <v>4.0000000000000001E-3</v>
      </c>
      <c r="Z2183" s="189">
        <v>5.0000000000000001E-3</v>
      </c>
      <c r="AA2183" s="189">
        <v>2.7E-2</v>
      </c>
      <c r="AB2183" s="189">
        <v>2.8000000000000001E-2</v>
      </c>
      <c r="AC2183" s="189"/>
    </row>
    <row r="2184" spans="1:29" x14ac:dyDescent="0.25">
      <c r="A2184" s="98" t="s">
        <v>4660</v>
      </c>
      <c r="B2184" s="189" t="s">
        <v>162</v>
      </c>
      <c r="C2184" s="189">
        <v>0.40002293052052279</v>
      </c>
      <c r="D2184" s="189">
        <v>0.26702591148819077</v>
      </c>
      <c r="E2184" s="189">
        <v>0.12095849575785371</v>
      </c>
      <c r="F2184" s="189">
        <v>1.2497133684934648E-2</v>
      </c>
      <c r="G2184" s="189">
        <v>0.17645035542306811</v>
      </c>
      <c r="H2184" s="189">
        <v>4.2421462967209356E-3</v>
      </c>
      <c r="I2184" s="189">
        <v>1.8803026828709012E-2</v>
      </c>
      <c r="J2184" s="189">
        <v>0.99999999999999989</v>
      </c>
      <c r="K2184" s="98">
        <v>8722</v>
      </c>
      <c r="L2184" s="98"/>
      <c r="M2184" s="189" t="s">
        <v>162</v>
      </c>
      <c r="N2184" s="189" t="s">
        <v>162</v>
      </c>
      <c r="O2184" s="189">
        <v>0.39</v>
      </c>
      <c r="P2184" s="189">
        <v>0.41</v>
      </c>
      <c r="Q2184" s="189">
        <v>0.25800000000000001</v>
      </c>
      <c r="R2184" s="189">
        <v>0.27600000000000002</v>
      </c>
      <c r="S2184" s="189">
        <v>0.114</v>
      </c>
      <c r="T2184" s="189">
        <v>0.128</v>
      </c>
      <c r="U2184" s="189">
        <v>0.01</v>
      </c>
      <c r="V2184" s="189">
        <v>1.4999999999999999E-2</v>
      </c>
      <c r="W2184" s="189">
        <v>0.16900000000000001</v>
      </c>
      <c r="X2184" s="189">
        <v>0.185</v>
      </c>
      <c r="Y2184" s="189">
        <v>3.0000000000000001E-3</v>
      </c>
      <c r="Z2184" s="189">
        <v>6.0000000000000001E-3</v>
      </c>
      <c r="AA2184" s="189">
        <v>1.6E-2</v>
      </c>
      <c r="AB2184" s="189">
        <v>2.1999999999999999E-2</v>
      </c>
      <c r="AC2184" s="189"/>
    </row>
    <row r="2185" spans="1:29" x14ac:dyDescent="0.25">
      <c r="A2185" s="98" t="s">
        <v>4661</v>
      </c>
      <c r="B2185" s="189" t="s">
        <v>162</v>
      </c>
      <c r="C2185" s="189">
        <v>0.11458740711771608</v>
      </c>
      <c r="D2185" s="189">
        <v>0.20310259418589494</v>
      </c>
      <c r="E2185" s="189">
        <v>7.4696910441924128E-2</v>
      </c>
      <c r="F2185" s="189">
        <v>1.0168165819319515E-2</v>
      </c>
      <c r="G2185" s="189">
        <v>0.54438795463433709</v>
      </c>
      <c r="H2185" s="189">
        <v>2.4898970147308044E-2</v>
      </c>
      <c r="I2185" s="189">
        <v>2.8157997653500196E-2</v>
      </c>
      <c r="J2185" s="189">
        <v>1</v>
      </c>
      <c r="K2185" s="98">
        <v>7671</v>
      </c>
      <c r="L2185" s="98"/>
      <c r="M2185" s="189" t="s">
        <v>162</v>
      </c>
      <c r="N2185" s="189" t="s">
        <v>162</v>
      </c>
      <c r="O2185" s="189">
        <v>0.108</v>
      </c>
      <c r="P2185" s="189">
        <v>0.122</v>
      </c>
      <c r="Q2185" s="189">
        <v>0.19400000000000001</v>
      </c>
      <c r="R2185" s="189">
        <v>0.21199999999999999</v>
      </c>
      <c r="S2185" s="189">
        <v>6.9000000000000006E-2</v>
      </c>
      <c r="T2185" s="189">
        <v>8.1000000000000003E-2</v>
      </c>
      <c r="U2185" s="189">
        <v>8.0000000000000002E-3</v>
      </c>
      <c r="V2185" s="189">
        <v>1.2999999999999999E-2</v>
      </c>
      <c r="W2185" s="189">
        <v>0.53300000000000003</v>
      </c>
      <c r="X2185" s="189">
        <v>0.55600000000000005</v>
      </c>
      <c r="Y2185" s="189">
        <v>2.1999999999999999E-2</v>
      </c>
      <c r="Z2185" s="189">
        <v>2.9000000000000001E-2</v>
      </c>
      <c r="AA2185" s="189">
        <v>2.5000000000000001E-2</v>
      </c>
      <c r="AB2185" s="189">
        <v>3.2000000000000001E-2</v>
      </c>
      <c r="AC2185" s="189"/>
    </row>
    <row r="2186" spans="1:29" x14ac:dyDescent="0.25">
      <c r="A2186" s="98" t="s">
        <v>4662</v>
      </c>
      <c r="B2186" s="189">
        <v>0.31299474880476524</v>
      </c>
      <c r="C2186" s="189">
        <v>1.1364527000548633E-3</v>
      </c>
      <c r="D2186" s="189">
        <v>0.47017791362959482</v>
      </c>
      <c r="E2186" s="189">
        <v>0.15016850850380123</v>
      </c>
      <c r="F2186" s="189">
        <v>2.5433027666745042E-2</v>
      </c>
      <c r="G2186" s="189">
        <v>8.6997413590406778E-3</v>
      </c>
      <c r="H2186" s="189" t="s">
        <v>162</v>
      </c>
      <c r="I2186" s="189">
        <v>3.1389607335998118E-2</v>
      </c>
      <c r="J2186" s="189">
        <v>1</v>
      </c>
      <c r="K2186" s="98">
        <v>25518</v>
      </c>
      <c r="L2186" s="98"/>
      <c r="M2186" s="189">
        <v>0.307</v>
      </c>
      <c r="N2186" s="189">
        <v>0.31900000000000001</v>
      </c>
      <c r="O2186" s="189">
        <v>1E-3</v>
      </c>
      <c r="P2186" s="189">
        <v>2E-3</v>
      </c>
      <c r="Q2186" s="189">
        <v>0.46400000000000002</v>
      </c>
      <c r="R2186" s="189">
        <v>0.47599999999999998</v>
      </c>
      <c r="S2186" s="189">
        <v>0.14599999999999999</v>
      </c>
      <c r="T2186" s="189">
        <v>0.155</v>
      </c>
      <c r="U2186" s="189">
        <v>2.4E-2</v>
      </c>
      <c r="V2186" s="189">
        <v>2.7E-2</v>
      </c>
      <c r="W2186" s="189">
        <v>8.0000000000000002E-3</v>
      </c>
      <c r="X2186" s="189">
        <v>0.01</v>
      </c>
      <c r="Y2186" s="189" t="s">
        <v>162</v>
      </c>
      <c r="Z2186" s="189" t="s">
        <v>162</v>
      </c>
      <c r="AA2186" s="189">
        <v>2.9000000000000001E-2</v>
      </c>
      <c r="AB2186" s="189">
        <v>3.4000000000000002E-2</v>
      </c>
      <c r="AC2186" s="189"/>
    </row>
    <row r="2187" spans="1:29" x14ac:dyDescent="0.25">
      <c r="A2187" s="98" t="s">
        <v>4663</v>
      </c>
      <c r="B2187" s="189">
        <v>9.4758423961490465E-2</v>
      </c>
      <c r="C2187" s="189">
        <v>0.29898377607416654</v>
      </c>
      <c r="D2187" s="189">
        <v>0.23105722945266535</v>
      </c>
      <c r="E2187" s="189">
        <v>7.2502525702739642E-2</v>
      </c>
      <c r="F2187" s="189">
        <v>3.3933559160872408E-2</v>
      </c>
      <c r="G2187" s="189">
        <v>0.24285374695429965</v>
      </c>
      <c r="H2187" s="189">
        <v>4.397694181969454E-3</v>
      </c>
      <c r="I2187" s="189">
        <v>2.1513044511796517E-2</v>
      </c>
      <c r="J2187" s="189">
        <v>0.99999999999999989</v>
      </c>
      <c r="K2187" s="98">
        <v>33654</v>
      </c>
      <c r="L2187" s="98"/>
      <c r="M2187" s="189">
        <v>9.1999999999999998E-2</v>
      </c>
      <c r="N2187" s="189">
        <v>9.8000000000000004E-2</v>
      </c>
      <c r="O2187" s="189">
        <v>0.29399999999999998</v>
      </c>
      <c r="P2187" s="189">
        <v>0.30399999999999999</v>
      </c>
      <c r="Q2187" s="189">
        <v>0.22700000000000001</v>
      </c>
      <c r="R2187" s="189">
        <v>0.23599999999999999</v>
      </c>
      <c r="S2187" s="189">
        <v>7.0000000000000007E-2</v>
      </c>
      <c r="T2187" s="189">
        <v>7.4999999999999997E-2</v>
      </c>
      <c r="U2187" s="189">
        <v>3.2000000000000001E-2</v>
      </c>
      <c r="V2187" s="189">
        <v>3.5999999999999997E-2</v>
      </c>
      <c r="W2187" s="189">
        <v>0.23799999999999999</v>
      </c>
      <c r="X2187" s="189">
        <v>0.247</v>
      </c>
      <c r="Y2187" s="189">
        <v>4.0000000000000001E-3</v>
      </c>
      <c r="Z2187" s="189">
        <v>5.0000000000000001E-3</v>
      </c>
      <c r="AA2187" s="189">
        <v>0.02</v>
      </c>
      <c r="AB2187" s="189">
        <v>2.3E-2</v>
      </c>
      <c r="AC2187" s="189"/>
    </row>
    <row r="2188" spans="1:29" x14ac:dyDescent="0.25">
      <c r="A2188" s="98" t="s">
        <v>4664</v>
      </c>
      <c r="B2188" s="189">
        <v>0.30952541534587802</v>
      </c>
      <c r="C2188" s="189">
        <v>0.5129381084058362</v>
      </c>
      <c r="D2188" s="189">
        <v>8.6846069108158536E-2</v>
      </c>
      <c r="E2188" s="189">
        <v>2.2503990467840202E-2</v>
      </c>
      <c r="F2188" s="189">
        <v>1.0341494121085407E-3</v>
      </c>
      <c r="G2188" s="189">
        <v>3.8758121445111399E-2</v>
      </c>
      <c r="H2188" s="189">
        <v>3.1474112542433847E-3</v>
      </c>
      <c r="I2188" s="189">
        <v>2.5246734560823724E-2</v>
      </c>
      <c r="J2188" s="189">
        <v>0.99999999999999989</v>
      </c>
      <c r="K2188" s="98">
        <v>44481</v>
      </c>
      <c r="L2188" s="98"/>
      <c r="M2188" s="189">
        <v>0.30499999999999999</v>
      </c>
      <c r="N2188" s="189">
        <v>0.314</v>
      </c>
      <c r="O2188" s="189">
        <v>0.50800000000000001</v>
      </c>
      <c r="P2188" s="189">
        <v>0.51800000000000002</v>
      </c>
      <c r="Q2188" s="189">
        <v>8.4000000000000005E-2</v>
      </c>
      <c r="R2188" s="189">
        <v>8.8999999999999996E-2</v>
      </c>
      <c r="S2188" s="189">
        <v>2.1000000000000001E-2</v>
      </c>
      <c r="T2188" s="189">
        <v>2.4E-2</v>
      </c>
      <c r="U2188" s="189">
        <v>1E-3</v>
      </c>
      <c r="V2188" s="189">
        <v>1E-3</v>
      </c>
      <c r="W2188" s="189">
        <v>3.6999999999999998E-2</v>
      </c>
      <c r="X2188" s="189">
        <v>4.1000000000000002E-2</v>
      </c>
      <c r="Y2188" s="189">
        <v>3.0000000000000001E-3</v>
      </c>
      <c r="Z2188" s="189">
        <v>4.0000000000000001E-3</v>
      </c>
      <c r="AA2188" s="189">
        <v>2.4E-2</v>
      </c>
      <c r="AB2188" s="189">
        <v>2.7E-2</v>
      </c>
      <c r="AC2188" s="189"/>
    </row>
    <row r="2189" spans="1:29" x14ac:dyDescent="0.25">
      <c r="A2189" s="98" t="s">
        <v>4665</v>
      </c>
      <c r="B2189" s="189" t="s">
        <v>162</v>
      </c>
      <c r="C2189" s="189">
        <v>0.261003677779096</v>
      </c>
      <c r="D2189" s="189">
        <v>0.30917072013287461</v>
      </c>
      <c r="E2189" s="189">
        <v>0.17166923715743268</v>
      </c>
      <c r="F2189" s="189">
        <v>1.6134772808162296E-2</v>
      </c>
      <c r="G2189" s="189">
        <v>0.21497212006169178</v>
      </c>
      <c r="H2189" s="189">
        <v>5.101435520227785E-3</v>
      </c>
      <c r="I2189" s="189">
        <v>2.194803654051489E-2</v>
      </c>
      <c r="J2189" s="189">
        <v>1</v>
      </c>
      <c r="K2189" s="98">
        <v>8429</v>
      </c>
      <c r="L2189" s="98"/>
      <c r="M2189" s="189" t="s">
        <v>162</v>
      </c>
      <c r="N2189" s="189" t="s">
        <v>162</v>
      </c>
      <c r="O2189" s="189">
        <v>0.252</v>
      </c>
      <c r="P2189" s="189">
        <v>0.27</v>
      </c>
      <c r="Q2189" s="189">
        <v>0.29899999999999999</v>
      </c>
      <c r="R2189" s="189">
        <v>0.31900000000000001</v>
      </c>
      <c r="S2189" s="189">
        <v>0.16400000000000001</v>
      </c>
      <c r="T2189" s="189">
        <v>0.18</v>
      </c>
      <c r="U2189" s="189">
        <v>1.4E-2</v>
      </c>
      <c r="V2189" s="189">
        <v>1.9E-2</v>
      </c>
      <c r="W2189" s="189">
        <v>0.20599999999999999</v>
      </c>
      <c r="X2189" s="189">
        <v>0.224</v>
      </c>
      <c r="Y2189" s="189">
        <v>4.0000000000000001E-3</v>
      </c>
      <c r="Z2189" s="189">
        <v>7.0000000000000001E-3</v>
      </c>
      <c r="AA2189" s="189">
        <v>1.9E-2</v>
      </c>
      <c r="AB2189" s="189">
        <v>2.5000000000000001E-2</v>
      </c>
      <c r="AC2189" s="189"/>
    </row>
    <row r="2190" spans="1:29" x14ac:dyDescent="0.25">
      <c r="A2190" s="98" t="s">
        <v>4666</v>
      </c>
      <c r="B2190" s="189" t="s">
        <v>162</v>
      </c>
      <c r="C2190" s="189">
        <v>0.27793403926759319</v>
      </c>
      <c r="D2190" s="189">
        <v>0.21263512022942863</v>
      </c>
      <c r="E2190" s="189">
        <v>0.11777520405912199</v>
      </c>
      <c r="F2190" s="189">
        <v>1.6710787557908668E-2</v>
      </c>
      <c r="G2190" s="189">
        <v>0.34896867416721816</v>
      </c>
      <c r="H2190" s="189">
        <v>6.2045003309066839E-3</v>
      </c>
      <c r="I2190" s="189">
        <v>1.9771674387822635E-2</v>
      </c>
      <c r="J2190" s="189">
        <v>1</v>
      </c>
      <c r="K2190" s="98">
        <v>36264</v>
      </c>
      <c r="L2190" s="98"/>
      <c r="M2190" s="189" t="s">
        <v>162</v>
      </c>
      <c r="N2190" s="189" t="s">
        <v>162</v>
      </c>
      <c r="O2190" s="189">
        <v>0.27300000000000002</v>
      </c>
      <c r="P2190" s="189">
        <v>0.28299999999999997</v>
      </c>
      <c r="Q2190" s="189">
        <v>0.20799999999999999</v>
      </c>
      <c r="R2190" s="189">
        <v>0.217</v>
      </c>
      <c r="S2190" s="189">
        <v>0.114</v>
      </c>
      <c r="T2190" s="189">
        <v>0.121</v>
      </c>
      <c r="U2190" s="189">
        <v>1.4999999999999999E-2</v>
      </c>
      <c r="V2190" s="189">
        <v>1.7999999999999999E-2</v>
      </c>
      <c r="W2190" s="189">
        <v>0.34399999999999997</v>
      </c>
      <c r="X2190" s="189">
        <v>0.35399999999999998</v>
      </c>
      <c r="Y2190" s="189">
        <v>5.0000000000000001E-3</v>
      </c>
      <c r="Z2190" s="189">
        <v>7.0000000000000001E-3</v>
      </c>
      <c r="AA2190" s="189">
        <v>1.7999999999999999E-2</v>
      </c>
      <c r="AB2190" s="189">
        <v>2.1000000000000001E-2</v>
      </c>
      <c r="AC2190" s="189"/>
    </row>
    <row r="2191" spans="1:29" x14ac:dyDescent="0.25">
      <c r="A2191" s="98" t="s">
        <v>4667</v>
      </c>
      <c r="B2191" s="189" t="s">
        <v>162</v>
      </c>
      <c r="C2191" s="189">
        <v>0.56408169908047845</v>
      </c>
      <c r="D2191" s="189">
        <v>0.29400276670192854</v>
      </c>
      <c r="E2191" s="189">
        <v>4.9882008300105786E-2</v>
      </c>
      <c r="F2191" s="189">
        <v>6.0216453739116282E-3</v>
      </c>
      <c r="G2191" s="189">
        <v>1.944828708601188E-2</v>
      </c>
      <c r="H2191" s="189">
        <v>5.696151029375865E-4</v>
      </c>
      <c r="I2191" s="189">
        <v>6.5993978354626087E-2</v>
      </c>
      <c r="J2191" s="189">
        <v>0.99999999999999989</v>
      </c>
      <c r="K2191" s="98">
        <v>12289</v>
      </c>
      <c r="L2191" s="98"/>
      <c r="M2191" s="189" t="s">
        <v>162</v>
      </c>
      <c r="N2191" s="189" t="s">
        <v>162</v>
      </c>
      <c r="O2191" s="189">
        <v>0.55500000000000005</v>
      </c>
      <c r="P2191" s="189">
        <v>0.57299999999999995</v>
      </c>
      <c r="Q2191" s="189">
        <v>0.28599999999999998</v>
      </c>
      <c r="R2191" s="189">
        <v>0.30199999999999999</v>
      </c>
      <c r="S2191" s="189">
        <v>4.5999999999999999E-2</v>
      </c>
      <c r="T2191" s="189">
        <v>5.3999999999999999E-2</v>
      </c>
      <c r="U2191" s="189">
        <v>5.0000000000000001E-3</v>
      </c>
      <c r="V2191" s="189">
        <v>8.0000000000000002E-3</v>
      </c>
      <c r="W2191" s="189">
        <v>1.7000000000000001E-2</v>
      </c>
      <c r="X2191" s="189">
        <v>2.1999999999999999E-2</v>
      </c>
      <c r="Y2191" s="189">
        <v>0</v>
      </c>
      <c r="Z2191" s="189">
        <v>1E-3</v>
      </c>
      <c r="AA2191" s="189">
        <v>6.2E-2</v>
      </c>
      <c r="AB2191" s="189">
        <v>7.0999999999999994E-2</v>
      </c>
      <c r="AC2191" s="189"/>
    </row>
    <row r="2192" spans="1:29" x14ac:dyDescent="0.25">
      <c r="A2192" s="98" t="s">
        <v>4668</v>
      </c>
      <c r="B2192" s="189" t="s">
        <v>162</v>
      </c>
      <c r="C2192" s="189">
        <v>0.24631671812968681</v>
      </c>
      <c r="D2192" s="189">
        <v>0.32898103220114688</v>
      </c>
      <c r="E2192" s="189">
        <v>0.11363034847816497</v>
      </c>
      <c r="F2192" s="189">
        <v>1.5703573003970003E-2</v>
      </c>
      <c r="G2192" s="189">
        <v>0.25840317600352891</v>
      </c>
      <c r="H2192" s="189">
        <v>1.41155712395236E-3</v>
      </c>
      <c r="I2192" s="189">
        <v>3.5553595059550067E-2</v>
      </c>
      <c r="J2192" s="189">
        <v>0.99999999999999989</v>
      </c>
      <c r="K2192" s="98">
        <v>11335</v>
      </c>
      <c r="L2192" s="98"/>
      <c r="M2192" s="189" t="s">
        <v>162</v>
      </c>
      <c r="N2192" s="189" t="s">
        <v>162</v>
      </c>
      <c r="O2192" s="189">
        <v>0.23799999999999999</v>
      </c>
      <c r="P2192" s="189">
        <v>0.254</v>
      </c>
      <c r="Q2192" s="189">
        <v>0.32</v>
      </c>
      <c r="R2192" s="189">
        <v>0.33800000000000002</v>
      </c>
      <c r="S2192" s="189">
        <v>0.108</v>
      </c>
      <c r="T2192" s="189">
        <v>0.12</v>
      </c>
      <c r="U2192" s="189">
        <v>1.4E-2</v>
      </c>
      <c r="V2192" s="189">
        <v>1.7999999999999999E-2</v>
      </c>
      <c r="W2192" s="189">
        <v>0.25</v>
      </c>
      <c r="X2192" s="189">
        <v>0.26700000000000002</v>
      </c>
      <c r="Y2192" s="189">
        <v>1E-3</v>
      </c>
      <c r="Z2192" s="189">
        <v>2E-3</v>
      </c>
      <c r="AA2192" s="189">
        <v>3.2000000000000001E-2</v>
      </c>
      <c r="AB2192" s="189">
        <v>3.9E-2</v>
      </c>
      <c r="AC2192" s="189"/>
    </row>
    <row r="2193" spans="1:29" x14ac:dyDescent="0.25">
      <c r="A2193" s="98" t="s">
        <v>4669</v>
      </c>
      <c r="B2193" s="189" t="s">
        <v>162</v>
      </c>
      <c r="C2193" s="189">
        <v>0.42502771618625279</v>
      </c>
      <c r="D2193" s="189">
        <v>0.19526053215077604</v>
      </c>
      <c r="E2193" s="189">
        <v>6.6796008869179607E-2</v>
      </c>
      <c r="F2193" s="189">
        <v>8.9800443458980042E-2</v>
      </c>
      <c r="G2193" s="189">
        <v>0.19858647450110864</v>
      </c>
      <c r="H2193" s="189">
        <v>2.6330376940133038E-3</v>
      </c>
      <c r="I2193" s="189">
        <v>2.1895787139689579E-2</v>
      </c>
      <c r="J2193" s="189">
        <v>1.0000000000000002</v>
      </c>
      <c r="K2193" s="98">
        <v>7216</v>
      </c>
      <c r="L2193" s="98"/>
      <c r="M2193" s="189" t="s">
        <v>162</v>
      </c>
      <c r="N2193" s="189" t="s">
        <v>162</v>
      </c>
      <c r="O2193" s="189">
        <v>0.41399999999999998</v>
      </c>
      <c r="P2193" s="189">
        <v>0.436</v>
      </c>
      <c r="Q2193" s="189">
        <v>0.186</v>
      </c>
      <c r="R2193" s="189">
        <v>0.20499999999999999</v>
      </c>
      <c r="S2193" s="189">
        <v>6.0999999999999999E-2</v>
      </c>
      <c r="T2193" s="189">
        <v>7.2999999999999995E-2</v>
      </c>
      <c r="U2193" s="189">
        <v>8.3000000000000004E-2</v>
      </c>
      <c r="V2193" s="189">
        <v>9.7000000000000003E-2</v>
      </c>
      <c r="W2193" s="189">
        <v>0.19</v>
      </c>
      <c r="X2193" s="189">
        <v>0.20799999999999999</v>
      </c>
      <c r="Y2193" s="189">
        <v>2E-3</v>
      </c>
      <c r="Z2193" s="189">
        <v>4.0000000000000001E-3</v>
      </c>
      <c r="AA2193" s="189">
        <v>1.9E-2</v>
      </c>
      <c r="AB2193" s="189">
        <v>2.5999999999999999E-2</v>
      </c>
      <c r="AC2193" s="189"/>
    </row>
    <row r="2194" spans="1:29" x14ac:dyDescent="0.25">
      <c r="A2194" s="98" t="s">
        <v>4670</v>
      </c>
      <c r="B2194" s="189" t="s">
        <v>162</v>
      </c>
      <c r="C2194" s="189">
        <v>0.17323439099283522</v>
      </c>
      <c r="D2194" s="189">
        <v>0.21699078812691913</v>
      </c>
      <c r="E2194" s="189">
        <v>0.1056806550665302</v>
      </c>
      <c r="F2194" s="189">
        <v>2.6100307062436028E-2</v>
      </c>
      <c r="G2194" s="189">
        <v>0.44588024564994883</v>
      </c>
      <c r="H2194" s="189">
        <v>8.5721596724667344E-3</v>
      </c>
      <c r="I2194" s="189">
        <v>2.3541453428863868E-2</v>
      </c>
      <c r="J2194" s="189">
        <v>0.99999999999999989</v>
      </c>
      <c r="K2194" s="98">
        <v>7816</v>
      </c>
      <c r="L2194" s="98"/>
      <c r="M2194" s="189" t="s">
        <v>162</v>
      </c>
      <c r="N2194" s="189" t="s">
        <v>162</v>
      </c>
      <c r="O2194" s="189">
        <v>0.16500000000000001</v>
      </c>
      <c r="P2194" s="189">
        <v>0.182</v>
      </c>
      <c r="Q2194" s="189">
        <v>0.20799999999999999</v>
      </c>
      <c r="R2194" s="189">
        <v>0.22600000000000001</v>
      </c>
      <c r="S2194" s="189">
        <v>9.9000000000000005E-2</v>
      </c>
      <c r="T2194" s="189">
        <v>0.113</v>
      </c>
      <c r="U2194" s="189">
        <v>2.3E-2</v>
      </c>
      <c r="V2194" s="189">
        <v>0.03</v>
      </c>
      <c r="W2194" s="189">
        <v>0.435</v>
      </c>
      <c r="X2194" s="189">
        <v>0.45700000000000002</v>
      </c>
      <c r="Y2194" s="189">
        <v>7.0000000000000001E-3</v>
      </c>
      <c r="Z2194" s="189">
        <v>1.0999999999999999E-2</v>
      </c>
      <c r="AA2194" s="189">
        <v>0.02</v>
      </c>
      <c r="AB2194" s="189">
        <v>2.7E-2</v>
      </c>
      <c r="AC2194" s="189"/>
    </row>
    <row r="2195" spans="1:29" x14ac:dyDescent="0.25">
      <c r="A2195" s="98" t="s">
        <v>4671</v>
      </c>
      <c r="B2195" s="189" t="s">
        <v>162</v>
      </c>
      <c r="C2195" s="189">
        <v>0.42516252771066332</v>
      </c>
      <c r="D2195" s="189">
        <v>0.37203277953520814</v>
      </c>
      <c r="E2195" s="189">
        <v>8.2073380327297177E-2</v>
      </c>
      <c r="F2195" s="189">
        <v>1.1457892245995966E-2</v>
      </c>
      <c r="G2195" s="189">
        <v>7.8088026502602936E-2</v>
      </c>
      <c r="H2195" s="189">
        <v>2.4410292176252272E-3</v>
      </c>
      <c r="I2195" s="189">
        <v>2.8744364460607269E-2</v>
      </c>
      <c r="J2195" s="189">
        <v>1</v>
      </c>
      <c r="K2195" s="98">
        <v>40147</v>
      </c>
      <c r="L2195" s="98"/>
      <c r="M2195" s="189" t="s">
        <v>162</v>
      </c>
      <c r="N2195" s="189" t="s">
        <v>162</v>
      </c>
      <c r="O2195" s="189">
        <v>0.42</v>
      </c>
      <c r="P2195" s="189">
        <v>0.43</v>
      </c>
      <c r="Q2195" s="189">
        <v>0.36699999999999999</v>
      </c>
      <c r="R2195" s="189">
        <v>0.377</v>
      </c>
      <c r="S2195" s="189">
        <v>7.9000000000000001E-2</v>
      </c>
      <c r="T2195" s="189">
        <v>8.5000000000000006E-2</v>
      </c>
      <c r="U2195" s="189">
        <v>0.01</v>
      </c>
      <c r="V2195" s="189">
        <v>1.2999999999999999E-2</v>
      </c>
      <c r="W2195" s="189">
        <v>7.5999999999999998E-2</v>
      </c>
      <c r="X2195" s="189">
        <v>8.1000000000000003E-2</v>
      </c>
      <c r="Y2195" s="189">
        <v>2E-3</v>
      </c>
      <c r="Z2195" s="189">
        <v>3.0000000000000001E-3</v>
      </c>
      <c r="AA2195" s="189">
        <v>2.7E-2</v>
      </c>
      <c r="AB2195" s="189">
        <v>0.03</v>
      </c>
      <c r="AC2195" s="189"/>
    </row>
    <row r="2196" spans="1:29" x14ac:dyDescent="0.25">
      <c r="A2196" s="98" t="s">
        <v>4672</v>
      </c>
      <c r="B2196" s="189" t="s">
        <v>162</v>
      </c>
      <c r="C2196" s="189">
        <v>0.54217192131500946</v>
      </c>
      <c r="D2196" s="189">
        <v>0.2880625168418216</v>
      </c>
      <c r="E2196" s="189">
        <v>6.1843168957154408E-2</v>
      </c>
      <c r="F2196" s="189">
        <v>5.1199137698733493E-3</v>
      </c>
      <c r="G2196" s="189">
        <v>7.2621934788466722E-2</v>
      </c>
      <c r="H2196" s="189">
        <v>3.5030988951765024E-3</v>
      </c>
      <c r="I2196" s="189">
        <v>2.6677445432497979E-2</v>
      </c>
      <c r="J2196" s="189">
        <v>0.99999999999999989</v>
      </c>
      <c r="K2196" s="98">
        <v>7422</v>
      </c>
      <c r="L2196" s="98"/>
      <c r="M2196" s="189" t="s">
        <v>162</v>
      </c>
      <c r="N2196" s="189" t="s">
        <v>162</v>
      </c>
      <c r="O2196" s="189">
        <v>0.53100000000000003</v>
      </c>
      <c r="P2196" s="189">
        <v>0.55300000000000005</v>
      </c>
      <c r="Q2196" s="189">
        <v>0.27800000000000002</v>
      </c>
      <c r="R2196" s="189">
        <v>0.29799999999999999</v>
      </c>
      <c r="S2196" s="189">
        <v>5.7000000000000002E-2</v>
      </c>
      <c r="T2196" s="189">
        <v>6.8000000000000005E-2</v>
      </c>
      <c r="U2196" s="189">
        <v>4.0000000000000001E-3</v>
      </c>
      <c r="V2196" s="189">
        <v>7.0000000000000001E-3</v>
      </c>
      <c r="W2196" s="189">
        <v>6.7000000000000004E-2</v>
      </c>
      <c r="X2196" s="189">
        <v>7.9000000000000001E-2</v>
      </c>
      <c r="Y2196" s="189">
        <v>2E-3</v>
      </c>
      <c r="Z2196" s="189">
        <v>5.0000000000000001E-3</v>
      </c>
      <c r="AA2196" s="189">
        <v>2.3E-2</v>
      </c>
      <c r="AB2196" s="189">
        <v>3.1E-2</v>
      </c>
      <c r="AC2196" s="189"/>
    </row>
    <row r="2197" spans="1:29" x14ac:dyDescent="0.25">
      <c r="A2197" s="98"/>
      <c r="B2197" s="189"/>
      <c r="C2197" s="189"/>
      <c r="D2197" s="189"/>
      <c r="E2197" s="189"/>
      <c r="F2197" s="189"/>
      <c r="G2197" s="189"/>
      <c r="H2197" s="189"/>
      <c r="I2197" s="189"/>
      <c r="J2197" s="189"/>
      <c r="K2197" s="98"/>
      <c r="L2197" s="98"/>
      <c r="M2197" s="189"/>
      <c r="N2197" s="189"/>
      <c r="O2197" s="189"/>
      <c r="P2197" s="189"/>
      <c r="Q2197" s="189"/>
      <c r="R2197" s="189"/>
      <c r="S2197" s="189"/>
      <c r="T2197" s="189"/>
      <c r="U2197" s="189"/>
      <c r="V2197" s="189"/>
      <c r="W2197" s="189"/>
      <c r="X2197" s="189"/>
      <c r="Y2197" s="189"/>
      <c r="Z2197" s="189"/>
      <c r="AA2197" s="189"/>
      <c r="AB2197" s="189"/>
    </row>
    <row r="2198" spans="1:29" x14ac:dyDescent="0.25">
      <c r="A2198" s="98"/>
      <c r="B2198" s="189"/>
      <c r="C2198" s="189"/>
      <c r="D2198" s="189"/>
      <c r="E2198" s="189"/>
      <c r="F2198" s="189"/>
      <c r="G2198" s="189"/>
      <c r="H2198" s="189"/>
      <c r="I2198" s="189"/>
      <c r="J2198" s="189"/>
      <c r="K2198" s="98"/>
      <c r="L2198" s="98"/>
      <c r="M2198" s="189"/>
      <c r="N2198" s="189"/>
      <c r="O2198" s="189"/>
      <c r="P2198" s="189"/>
      <c r="Q2198" s="189"/>
      <c r="R2198" s="189"/>
      <c r="S2198" s="189"/>
      <c r="T2198" s="189"/>
      <c r="U2198" s="189"/>
      <c r="V2198" s="189"/>
      <c r="W2198" s="189"/>
      <c r="X2198" s="189"/>
      <c r="Y2198" s="189"/>
      <c r="Z2198" s="189"/>
      <c r="AA2198" s="189"/>
      <c r="AB2198" s="189"/>
    </row>
    <row r="2199" spans="1:29" x14ac:dyDescent="0.25">
      <c r="A2199" s="98"/>
      <c r="B2199" s="189"/>
      <c r="C2199" s="189"/>
      <c r="D2199" s="189"/>
      <c r="E2199" s="189"/>
      <c r="F2199" s="189"/>
      <c r="G2199" s="189"/>
      <c r="H2199" s="189"/>
      <c r="I2199" s="189"/>
      <c r="J2199" s="189"/>
      <c r="K2199" s="98"/>
      <c r="L2199" s="98"/>
      <c r="M2199" s="189"/>
      <c r="N2199" s="189"/>
      <c r="O2199" s="189"/>
      <c r="P2199" s="189"/>
      <c r="Q2199" s="189"/>
      <c r="R2199" s="189"/>
      <c r="S2199" s="189"/>
      <c r="T2199" s="189"/>
      <c r="U2199" s="189"/>
      <c r="V2199" s="189"/>
      <c r="W2199" s="189"/>
      <c r="X2199" s="189"/>
      <c r="Y2199" s="189"/>
      <c r="Z2199" s="189"/>
      <c r="AA2199" s="189"/>
      <c r="AB2199" s="189"/>
    </row>
    <row r="2200" spans="1:29" x14ac:dyDescent="0.25">
      <c r="A2200" s="98"/>
      <c r="B2200" s="189"/>
      <c r="C2200" s="189"/>
      <c r="D2200" s="189"/>
      <c r="E2200" s="189"/>
      <c r="F2200" s="189"/>
      <c r="G2200" s="189"/>
      <c r="H2200" s="189"/>
      <c r="I2200" s="189"/>
      <c r="J2200" s="189"/>
      <c r="K2200" s="98"/>
      <c r="L2200" s="98"/>
      <c r="M2200" s="189"/>
      <c r="N2200" s="189"/>
      <c r="O2200" s="189"/>
      <c r="P2200" s="189"/>
      <c r="Q2200" s="189"/>
      <c r="R2200" s="189"/>
      <c r="S2200" s="189"/>
      <c r="T2200" s="189"/>
      <c r="U2200" s="189"/>
      <c r="V2200" s="189"/>
      <c r="W2200" s="189"/>
      <c r="X2200" s="189"/>
      <c r="Y2200" s="189"/>
      <c r="Z2200" s="189"/>
      <c r="AA2200" s="189"/>
      <c r="AB2200" s="189"/>
    </row>
    <row r="2201" spans="1:29" x14ac:dyDescent="0.25">
      <c r="A2201" s="98"/>
      <c r="B2201" s="189"/>
      <c r="C2201" s="189"/>
      <c r="D2201" s="189"/>
      <c r="E2201" s="189"/>
      <c r="F2201" s="189"/>
      <c r="G2201" s="189"/>
      <c r="H2201" s="189"/>
      <c r="I2201" s="189"/>
      <c r="J2201" s="189"/>
      <c r="K2201" s="98"/>
      <c r="L2201" s="98"/>
      <c r="M2201" s="189"/>
      <c r="N2201" s="189"/>
      <c r="O2201" s="189"/>
      <c r="P2201" s="189"/>
      <c r="Q2201" s="189"/>
      <c r="R2201" s="189"/>
      <c r="S2201" s="189"/>
      <c r="T2201" s="189"/>
      <c r="U2201" s="189"/>
      <c r="V2201" s="189"/>
      <c r="W2201" s="189"/>
      <c r="X2201" s="189"/>
      <c r="Y2201" s="189"/>
      <c r="Z2201" s="189"/>
      <c r="AA2201" s="189"/>
      <c r="AB2201" s="189"/>
    </row>
    <row r="2202" spans="1:29" x14ac:dyDescent="0.25">
      <c r="A2202" s="98"/>
      <c r="B2202" s="189"/>
      <c r="C2202" s="189"/>
      <c r="D2202" s="189"/>
      <c r="E2202" s="189"/>
      <c r="F2202" s="189"/>
      <c r="G2202" s="189"/>
      <c r="H2202" s="189"/>
      <c r="I2202" s="189"/>
      <c r="J2202" s="189"/>
      <c r="K2202" s="98"/>
      <c r="L2202" s="98"/>
      <c r="M2202" s="189"/>
      <c r="N2202" s="189"/>
      <c r="O2202" s="189"/>
      <c r="P2202" s="189"/>
      <c r="Q2202" s="189"/>
      <c r="R2202" s="189"/>
      <c r="S2202" s="189"/>
      <c r="T2202" s="189"/>
      <c r="U2202" s="189"/>
      <c r="V2202" s="189"/>
      <c r="W2202" s="189"/>
      <c r="X2202" s="189"/>
      <c r="Y2202" s="189"/>
      <c r="Z2202" s="189"/>
      <c r="AA2202" s="189"/>
      <c r="AB2202" s="189"/>
    </row>
    <row r="2203" spans="1:29" x14ac:dyDescent="0.25">
      <c r="A2203" s="98"/>
      <c r="B2203" s="189"/>
      <c r="C2203" s="189"/>
      <c r="D2203" s="189"/>
      <c r="E2203" s="189"/>
      <c r="F2203" s="189"/>
      <c r="G2203" s="189"/>
      <c r="H2203" s="189"/>
      <c r="I2203" s="189"/>
      <c r="J2203" s="189"/>
      <c r="K2203" s="98"/>
      <c r="L2203" s="98"/>
      <c r="M2203" s="189"/>
      <c r="N2203" s="189"/>
      <c r="O2203" s="189"/>
      <c r="P2203" s="189"/>
      <c r="Q2203" s="189"/>
      <c r="R2203" s="189"/>
      <c r="S2203" s="189"/>
      <c r="T2203" s="189"/>
      <c r="U2203" s="189"/>
      <c r="V2203" s="189"/>
      <c r="W2203" s="189"/>
      <c r="X2203" s="189"/>
      <c r="Y2203" s="189"/>
      <c r="Z2203" s="189"/>
      <c r="AA2203" s="189"/>
      <c r="AB2203" s="189"/>
    </row>
    <row r="2204" spans="1:29" x14ac:dyDescent="0.25">
      <c r="A2204" s="98"/>
      <c r="B2204" s="189"/>
      <c r="C2204" s="189"/>
      <c r="D2204" s="189"/>
      <c r="E2204" s="189"/>
      <c r="F2204" s="189"/>
      <c r="G2204" s="189"/>
      <c r="H2204" s="189"/>
      <c r="I2204" s="189"/>
      <c r="J2204" s="189"/>
      <c r="K2204" s="98"/>
      <c r="L2204" s="98"/>
      <c r="M2204" s="189"/>
      <c r="N2204" s="189"/>
      <c r="O2204" s="189"/>
      <c r="P2204" s="189"/>
      <c r="Q2204" s="189"/>
      <c r="R2204" s="189"/>
      <c r="S2204" s="189"/>
      <c r="T2204" s="189"/>
      <c r="U2204" s="189"/>
      <c r="V2204" s="189"/>
      <c r="W2204" s="189"/>
      <c r="X2204" s="189"/>
      <c r="Y2204" s="189"/>
      <c r="Z2204" s="189"/>
      <c r="AA2204" s="189"/>
      <c r="AB2204" s="189"/>
    </row>
    <row r="2205" spans="1:29" x14ac:dyDescent="0.25">
      <c r="A2205" s="98"/>
      <c r="B2205" s="189"/>
      <c r="C2205" s="189"/>
      <c r="D2205" s="189"/>
      <c r="E2205" s="189"/>
      <c r="F2205" s="189"/>
      <c r="G2205" s="189"/>
      <c r="H2205" s="189"/>
      <c r="I2205" s="189"/>
      <c r="J2205" s="189"/>
      <c r="K2205" s="98"/>
      <c r="L2205" s="98"/>
      <c r="M2205" s="189"/>
      <c r="N2205" s="189"/>
      <c r="O2205" s="189"/>
      <c r="P2205" s="189"/>
      <c r="Q2205" s="189"/>
      <c r="R2205" s="189"/>
      <c r="S2205" s="189"/>
      <c r="T2205" s="189"/>
      <c r="U2205" s="189"/>
      <c r="V2205" s="189"/>
      <c r="W2205" s="189"/>
      <c r="X2205" s="189"/>
      <c r="Y2205" s="189"/>
      <c r="Z2205" s="189"/>
      <c r="AA2205" s="189"/>
      <c r="AB2205" s="189"/>
    </row>
    <row r="2206" spans="1:29" x14ac:dyDescent="0.25">
      <c r="A2206" s="98"/>
      <c r="B2206" s="189"/>
      <c r="C2206" s="189"/>
      <c r="D2206" s="189"/>
      <c r="E2206" s="189"/>
      <c r="F2206" s="189"/>
      <c r="G2206" s="189"/>
      <c r="H2206" s="189"/>
      <c r="I2206" s="189"/>
      <c r="J2206" s="189"/>
      <c r="K2206" s="98"/>
      <c r="L2206" s="98"/>
      <c r="M2206" s="189"/>
      <c r="N2206" s="189"/>
      <c r="O2206" s="189"/>
      <c r="P2206" s="189"/>
      <c r="Q2206" s="189"/>
      <c r="R2206" s="189"/>
      <c r="S2206" s="189"/>
      <c r="T2206" s="189"/>
      <c r="U2206" s="189"/>
      <c r="V2206" s="189"/>
      <c r="W2206" s="189"/>
      <c r="X2206" s="189"/>
      <c r="Y2206" s="189"/>
      <c r="Z2206" s="189"/>
      <c r="AA2206" s="189"/>
      <c r="AB2206" s="189"/>
    </row>
    <row r="2207" spans="1:29" x14ac:dyDescent="0.25">
      <c r="A2207" s="98"/>
      <c r="B2207" s="189"/>
      <c r="C2207" s="189"/>
      <c r="D2207" s="189"/>
      <c r="E2207" s="189"/>
      <c r="F2207" s="189"/>
      <c r="G2207" s="189"/>
      <c r="H2207" s="189"/>
      <c r="I2207" s="189"/>
      <c r="J2207" s="189"/>
      <c r="K2207" s="98"/>
      <c r="L2207" s="98"/>
      <c r="M2207" s="189"/>
      <c r="N2207" s="189"/>
      <c r="O2207" s="189"/>
      <c r="P2207" s="189"/>
      <c r="Q2207" s="189"/>
      <c r="R2207" s="189"/>
      <c r="S2207" s="189"/>
      <c r="T2207" s="189"/>
      <c r="U2207" s="189"/>
      <c r="V2207" s="189"/>
      <c r="W2207" s="189"/>
      <c r="X2207" s="189"/>
      <c r="Y2207" s="189"/>
      <c r="Z2207" s="189"/>
      <c r="AA2207" s="189"/>
      <c r="AB2207" s="189"/>
    </row>
    <row r="2208" spans="1:29" x14ac:dyDescent="0.25">
      <c r="A2208" s="98"/>
      <c r="B2208" s="189"/>
      <c r="C2208" s="189"/>
      <c r="D2208" s="189"/>
      <c r="E2208" s="189"/>
      <c r="F2208" s="189"/>
      <c r="G2208" s="189"/>
      <c r="H2208" s="189"/>
      <c r="I2208" s="189"/>
      <c r="J2208" s="189"/>
      <c r="K2208" s="98"/>
      <c r="L2208" s="98"/>
      <c r="M2208" s="189"/>
      <c r="N2208" s="189"/>
      <c r="O2208" s="189"/>
      <c r="P2208" s="189"/>
      <c r="Q2208" s="189"/>
      <c r="R2208" s="189"/>
      <c r="S2208" s="189"/>
      <c r="T2208" s="189"/>
      <c r="U2208" s="189"/>
      <c r="V2208" s="189"/>
      <c r="W2208" s="189"/>
      <c r="X2208" s="189"/>
      <c r="Y2208" s="189"/>
      <c r="Z2208" s="189"/>
      <c r="AA2208" s="189"/>
      <c r="AB2208" s="189"/>
    </row>
    <row r="2209" spans="1:28" x14ac:dyDescent="0.25">
      <c r="A2209" s="98"/>
      <c r="B2209" s="189"/>
      <c r="C2209" s="189"/>
      <c r="D2209" s="189"/>
      <c r="E2209" s="189"/>
      <c r="F2209" s="189"/>
      <c r="G2209" s="189"/>
      <c r="H2209" s="189"/>
      <c r="I2209" s="189"/>
      <c r="J2209" s="189"/>
      <c r="K2209" s="98"/>
      <c r="L2209" s="98"/>
      <c r="M2209" s="189"/>
      <c r="N2209" s="189"/>
      <c r="O2209" s="189"/>
      <c r="P2209" s="189"/>
      <c r="Q2209" s="189"/>
      <c r="R2209" s="189"/>
      <c r="S2209" s="189"/>
      <c r="T2209" s="189"/>
      <c r="U2209" s="189"/>
      <c r="V2209" s="189"/>
      <c r="W2209" s="189"/>
      <c r="X2209" s="189"/>
      <c r="Y2209" s="189"/>
      <c r="Z2209" s="189"/>
      <c r="AA2209" s="189"/>
      <c r="AB2209" s="189"/>
    </row>
    <row r="2210" spans="1:28" x14ac:dyDescent="0.25">
      <c r="A2210" s="98"/>
      <c r="B2210" s="189"/>
      <c r="C2210" s="189"/>
      <c r="D2210" s="189"/>
      <c r="E2210" s="189"/>
      <c r="F2210" s="189"/>
      <c r="G2210" s="189"/>
      <c r="H2210" s="189"/>
      <c r="I2210" s="189"/>
      <c r="J2210" s="189"/>
      <c r="K2210" s="98"/>
      <c r="L2210" s="98"/>
      <c r="M2210" s="189"/>
      <c r="N2210" s="189"/>
      <c r="O2210" s="189"/>
      <c r="P2210" s="189"/>
      <c r="Q2210" s="189"/>
      <c r="R2210" s="189"/>
      <c r="S2210" s="189"/>
      <c r="T2210" s="189"/>
      <c r="U2210" s="189"/>
      <c r="V2210" s="189"/>
      <c r="W2210" s="189"/>
      <c r="X2210" s="189"/>
      <c r="Y2210" s="189"/>
      <c r="Z2210" s="189"/>
      <c r="AA2210" s="189"/>
      <c r="AB2210" s="189"/>
    </row>
    <row r="2211" spans="1:28" x14ac:dyDescent="0.25">
      <c r="A2211" s="98"/>
      <c r="B2211" s="189"/>
      <c r="C2211" s="189"/>
      <c r="D2211" s="189"/>
      <c r="E2211" s="189"/>
      <c r="F2211" s="189"/>
      <c r="G2211" s="189"/>
      <c r="H2211" s="189"/>
      <c r="I2211" s="189"/>
      <c r="J2211" s="189"/>
      <c r="K2211" s="98"/>
      <c r="L2211" s="98"/>
      <c r="M2211" s="189"/>
      <c r="N2211" s="189"/>
      <c r="O2211" s="189"/>
      <c r="P2211" s="189"/>
      <c r="Q2211" s="189"/>
      <c r="R2211" s="189"/>
      <c r="S2211" s="189"/>
      <c r="T2211" s="189"/>
      <c r="U2211" s="189"/>
      <c r="V2211" s="189"/>
      <c r="W2211" s="189"/>
      <c r="X2211" s="189"/>
      <c r="Y2211" s="189"/>
      <c r="Z2211" s="189"/>
      <c r="AA2211" s="189"/>
      <c r="AB2211" s="189"/>
    </row>
    <row r="2212" spans="1:28" x14ac:dyDescent="0.25">
      <c r="A2212" s="98"/>
      <c r="B2212" s="189"/>
      <c r="C2212" s="189"/>
      <c r="D2212" s="189"/>
      <c r="E2212" s="189"/>
      <c r="F2212" s="189"/>
      <c r="G2212" s="189"/>
      <c r="H2212" s="189"/>
      <c r="I2212" s="189"/>
      <c r="J2212" s="189"/>
      <c r="K2212" s="98"/>
      <c r="L2212" s="98"/>
      <c r="M2212" s="189"/>
      <c r="N2212" s="189"/>
      <c r="O2212" s="189"/>
      <c r="P2212" s="189"/>
      <c r="Q2212" s="189"/>
      <c r="R2212" s="189"/>
      <c r="S2212" s="189"/>
      <c r="T2212" s="189"/>
      <c r="U2212" s="189"/>
      <c r="V2212" s="189"/>
      <c r="W2212" s="189"/>
      <c r="X2212" s="189"/>
      <c r="Y2212" s="189"/>
      <c r="Z2212" s="189"/>
      <c r="AA2212" s="189"/>
      <c r="AB2212" s="189"/>
    </row>
    <row r="2213" spans="1:28" x14ac:dyDescent="0.25">
      <c r="A2213" s="98"/>
      <c r="B2213" s="189"/>
      <c r="C2213" s="189"/>
      <c r="D2213" s="189"/>
      <c r="E2213" s="189"/>
      <c r="F2213" s="189"/>
      <c r="G2213" s="189"/>
      <c r="H2213" s="189"/>
      <c r="I2213" s="189"/>
      <c r="J2213" s="189"/>
      <c r="K2213" s="98"/>
      <c r="L2213" s="98"/>
      <c r="M2213" s="189"/>
      <c r="N2213" s="189"/>
      <c r="O2213" s="189"/>
      <c r="P2213" s="189"/>
      <c r="Q2213" s="189"/>
      <c r="R2213" s="189"/>
      <c r="S2213" s="189"/>
      <c r="T2213" s="189"/>
      <c r="U2213" s="189"/>
      <c r="V2213" s="189"/>
      <c r="W2213" s="189"/>
      <c r="X2213" s="189"/>
      <c r="Y2213" s="189"/>
      <c r="Z2213" s="189"/>
      <c r="AA2213" s="189"/>
      <c r="AB2213" s="189"/>
    </row>
    <row r="2214" spans="1:28" x14ac:dyDescent="0.25">
      <c r="A2214" s="98"/>
      <c r="B2214" s="189"/>
      <c r="C2214" s="189"/>
      <c r="D2214" s="189"/>
      <c r="E2214" s="189"/>
      <c r="F2214" s="189"/>
      <c r="G2214" s="189"/>
      <c r="H2214" s="189"/>
      <c r="I2214" s="189"/>
      <c r="J2214" s="189"/>
      <c r="K2214" s="98"/>
      <c r="L2214" s="98"/>
      <c r="M2214" s="189"/>
      <c r="N2214" s="189"/>
      <c r="O2214" s="189"/>
      <c r="P2214" s="189"/>
      <c r="Q2214" s="189"/>
      <c r="R2214" s="189"/>
      <c r="S2214" s="189"/>
      <c r="T2214" s="189"/>
      <c r="U2214" s="189"/>
      <c r="V2214" s="189"/>
      <c r="W2214" s="189"/>
      <c r="X2214" s="189"/>
      <c r="Y2214" s="189"/>
      <c r="Z2214" s="189"/>
      <c r="AA2214" s="189"/>
      <c r="AB2214" s="189"/>
    </row>
    <row r="2215" spans="1:28" x14ac:dyDescent="0.25">
      <c r="A2215" s="98"/>
      <c r="B2215" s="189"/>
      <c r="C2215" s="189"/>
      <c r="D2215" s="189"/>
      <c r="E2215" s="189"/>
      <c r="F2215" s="189"/>
      <c r="G2215" s="189"/>
      <c r="H2215" s="189"/>
      <c r="I2215" s="189"/>
      <c r="J2215" s="189"/>
      <c r="K2215" s="98"/>
      <c r="L2215" s="98"/>
      <c r="M2215" s="189"/>
      <c r="N2215" s="189"/>
      <c r="O2215" s="189"/>
      <c r="P2215" s="189"/>
      <c r="Q2215" s="189"/>
      <c r="R2215" s="189"/>
      <c r="S2215" s="189"/>
      <c r="T2215" s="189"/>
      <c r="U2215" s="189"/>
      <c r="V2215" s="189"/>
      <c r="W2215" s="189"/>
      <c r="X2215" s="189"/>
      <c r="Y2215" s="189"/>
      <c r="Z2215" s="189"/>
      <c r="AA2215" s="189"/>
      <c r="AB2215" s="189"/>
    </row>
    <row r="2216" spans="1:28" x14ac:dyDescent="0.25">
      <c r="A2216" s="98"/>
      <c r="B2216" s="189"/>
      <c r="C2216" s="189"/>
      <c r="D2216" s="189"/>
      <c r="E2216" s="189"/>
      <c r="F2216" s="189"/>
      <c r="G2216" s="189"/>
      <c r="H2216" s="189"/>
      <c r="I2216" s="189"/>
      <c r="J2216" s="189"/>
      <c r="K2216" s="98"/>
      <c r="L2216" s="98"/>
      <c r="M2216" s="189"/>
      <c r="N2216" s="189"/>
      <c r="O2216" s="189"/>
      <c r="P2216" s="189"/>
      <c r="Q2216" s="189"/>
      <c r="R2216" s="189"/>
      <c r="S2216" s="189"/>
      <c r="T2216" s="189"/>
      <c r="U2216" s="189"/>
      <c r="V2216" s="189"/>
      <c r="W2216" s="189"/>
      <c r="X2216" s="189"/>
      <c r="Y2216" s="189"/>
      <c r="Z2216" s="189"/>
      <c r="AA2216" s="189"/>
      <c r="AB2216" s="189"/>
    </row>
    <row r="2217" spans="1:28" x14ac:dyDescent="0.25">
      <c r="A2217" s="98"/>
      <c r="B2217" s="189"/>
      <c r="C2217" s="189"/>
      <c r="D2217" s="189"/>
      <c r="E2217" s="189"/>
      <c r="F2217" s="189"/>
      <c r="G2217" s="189"/>
      <c r="H2217" s="189"/>
      <c r="I2217" s="189"/>
      <c r="J2217" s="189"/>
      <c r="K2217" s="98"/>
      <c r="L2217" s="98"/>
      <c r="M2217" s="189"/>
      <c r="N2217" s="189"/>
      <c r="O2217" s="189"/>
      <c r="P2217" s="189"/>
      <c r="Q2217" s="189"/>
      <c r="R2217" s="189"/>
      <c r="S2217" s="189"/>
      <c r="T2217" s="189"/>
      <c r="U2217" s="189"/>
      <c r="V2217" s="189"/>
      <c r="W2217" s="189"/>
      <c r="X2217" s="189"/>
      <c r="Y2217" s="189"/>
      <c r="Z2217" s="189"/>
      <c r="AA2217" s="189"/>
      <c r="AB2217" s="189"/>
    </row>
    <row r="2218" spans="1:28" x14ac:dyDescent="0.25">
      <c r="A2218" s="98"/>
      <c r="B2218" s="189"/>
      <c r="C2218" s="189"/>
      <c r="D2218" s="189"/>
      <c r="E2218" s="189"/>
      <c r="F2218" s="189"/>
      <c r="G2218" s="189"/>
      <c r="H2218" s="189"/>
      <c r="I2218" s="189"/>
      <c r="J2218" s="189"/>
      <c r="K2218" s="98"/>
      <c r="L2218" s="98"/>
      <c r="M2218" s="189"/>
      <c r="N2218" s="189"/>
      <c r="O2218" s="189"/>
      <c r="P2218" s="189"/>
      <c r="Q2218" s="189"/>
      <c r="R2218" s="189"/>
      <c r="S2218" s="189"/>
      <c r="T2218" s="189"/>
      <c r="U2218" s="189"/>
      <c r="V2218" s="189"/>
      <c r="W2218" s="189"/>
      <c r="X2218" s="189"/>
      <c r="Y2218" s="189"/>
      <c r="Z2218" s="189"/>
      <c r="AA2218" s="189"/>
      <c r="AB2218" s="189"/>
    </row>
    <row r="2219" spans="1:28" x14ac:dyDescent="0.25">
      <c r="A2219" s="98"/>
      <c r="B2219" s="189"/>
      <c r="C2219" s="189"/>
      <c r="D2219" s="189"/>
      <c r="E2219" s="189"/>
      <c r="F2219" s="189"/>
      <c r="G2219" s="189"/>
      <c r="H2219" s="189"/>
      <c r="I2219" s="189"/>
      <c r="J2219" s="189"/>
      <c r="K2219" s="98"/>
      <c r="L2219" s="98"/>
      <c r="M2219" s="189"/>
      <c r="N2219" s="189"/>
      <c r="O2219" s="189"/>
      <c r="P2219" s="189"/>
      <c r="Q2219" s="189"/>
      <c r="R2219" s="189"/>
      <c r="S2219" s="189"/>
      <c r="T2219" s="189"/>
      <c r="U2219" s="189"/>
      <c r="V2219" s="189"/>
      <c r="W2219" s="189"/>
      <c r="X2219" s="189"/>
      <c r="Y2219" s="189"/>
      <c r="Z2219" s="189"/>
      <c r="AA2219" s="189"/>
      <c r="AB2219" s="189"/>
    </row>
    <row r="2220" spans="1:28" x14ac:dyDescent="0.25">
      <c r="A2220" s="98"/>
      <c r="B2220" s="189"/>
      <c r="C2220" s="189"/>
      <c r="D2220" s="189"/>
      <c r="E2220" s="189"/>
      <c r="F2220" s="189"/>
      <c r="G2220" s="189"/>
      <c r="H2220" s="189"/>
      <c r="I2220" s="189"/>
      <c r="J2220" s="189"/>
      <c r="K2220" s="98"/>
      <c r="L2220" s="98"/>
      <c r="M2220" s="189"/>
      <c r="N2220" s="189"/>
      <c r="O2220" s="189"/>
      <c r="P2220" s="189"/>
      <c r="Q2220" s="189"/>
      <c r="R2220" s="189"/>
      <c r="S2220" s="189"/>
      <c r="T2220" s="189"/>
      <c r="U2220" s="189"/>
      <c r="V2220" s="189"/>
      <c r="W2220" s="189"/>
      <c r="X2220" s="189"/>
      <c r="Y2220" s="189"/>
      <c r="Z2220" s="189"/>
      <c r="AA2220" s="189"/>
      <c r="AB2220" s="189"/>
    </row>
    <row r="2221" spans="1:28" x14ac:dyDescent="0.25">
      <c r="A2221" s="98"/>
      <c r="B2221" s="189"/>
      <c r="C2221" s="189"/>
      <c r="D2221" s="189"/>
      <c r="E2221" s="189"/>
      <c r="F2221" s="189"/>
      <c r="G2221" s="189"/>
      <c r="H2221" s="189"/>
      <c r="I2221" s="189"/>
      <c r="J2221" s="189"/>
      <c r="K2221" s="98"/>
      <c r="L2221" s="98"/>
      <c r="M2221" s="189"/>
      <c r="N2221" s="189"/>
      <c r="O2221" s="189"/>
      <c r="P2221" s="189"/>
      <c r="Q2221" s="189"/>
      <c r="R2221" s="189"/>
      <c r="S2221" s="189"/>
      <c r="T2221" s="189"/>
      <c r="U2221" s="189"/>
      <c r="V2221" s="189"/>
      <c r="W2221" s="189"/>
      <c r="X2221" s="189"/>
      <c r="Y2221" s="189"/>
      <c r="Z2221" s="189"/>
      <c r="AA2221" s="189"/>
      <c r="AB2221" s="189"/>
    </row>
    <row r="2222" spans="1:28" x14ac:dyDescent="0.25">
      <c r="A2222" s="98"/>
      <c r="B2222" s="189"/>
      <c r="C2222" s="189"/>
      <c r="D2222" s="189"/>
      <c r="E2222" s="189"/>
      <c r="F2222" s="189"/>
      <c r="G2222" s="189"/>
      <c r="H2222" s="189"/>
      <c r="I2222" s="189"/>
      <c r="J2222" s="189"/>
      <c r="K2222" s="98"/>
      <c r="L2222" s="98"/>
      <c r="M2222" s="189"/>
      <c r="N2222" s="189"/>
      <c r="O2222" s="189"/>
      <c r="P2222" s="189"/>
      <c r="Q2222" s="189"/>
      <c r="R2222" s="189"/>
      <c r="S2222" s="189"/>
      <c r="T2222" s="189"/>
      <c r="U2222" s="189"/>
      <c r="V2222" s="189"/>
      <c r="W2222" s="189"/>
      <c r="X2222" s="189"/>
      <c r="Y2222" s="189"/>
      <c r="Z2222" s="189"/>
      <c r="AA2222" s="189"/>
      <c r="AB2222" s="189"/>
    </row>
    <row r="2223" spans="1:28" x14ac:dyDescent="0.25">
      <c r="A2223" s="98"/>
      <c r="B2223" s="189"/>
      <c r="C2223" s="189"/>
      <c r="D2223" s="189"/>
      <c r="E2223" s="189"/>
      <c r="F2223" s="189"/>
      <c r="G2223" s="189"/>
      <c r="H2223" s="189"/>
      <c r="I2223" s="189"/>
      <c r="J2223" s="189"/>
      <c r="K2223" s="98"/>
      <c r="L2223" s="98"/>
      <c r="M2223" s="189"/>
      <c r="N2223" s="189"/>
      <c r="O2223" s="189"/>
      <c r="P2223" s="189"/>
      <c r="Q2223" s="189"/>
      <c r="R2223" s="189"/>
      <c r="S2223" s="189"/>
      <c r="T2223" s="189"/>
      <c r="U2223" s="189"/>
      <c r="V2223" s="189"/>
      <c r="W2223" s="189"/>
      <c r="X2223" s="189"/>
      <c r="Y2223" s="189"/>
      <c r="Z2223" s="189"/>
      <c r="AA2223" s="189"/>
      <c r="AB2223" s="189"/>
    </row>
    <row r="2224" spans="1:28" x14ac:dyDescent="0.25">
      <c r="A2224" s="98"/>
      <c r="B2224" s="189"/>
      <c r="C2224" s="189"/>
      <c r="D2224" s="189"/>
      <c r="E2224" s="189"/>
      <c r="F2224" s="189"/>
      <c r="G2224" s="189"/>
      <c r="H2224" s="189"/>
      <c r="I2224" s="189"/>
      <c r="J2224" s="189"/>
      <c r="K2224" s="98"/>
      <c r="L2224" s="98"/>
      <c r="M2224" s="189"/>
      <c r="N2224" s="189"/>
      <c r="O2224" s="189"/>
      <c r="P2224" s="189"/>
      <c r="Q2224" s="189"/>
      <c r="R2224" s="189"/>
      <c r="S2224" s="189"/>
      <c r="T2224" s="189"/>
      <c r="U2224" s="189"/>
      <c r="V2224" s="189"/>
      <c r="W2224" s="189"/>
      <c r="X2224" s="189"/>
      <c r="Y2224" s="189"/>
      <c r="Z2224" s="189"/>
      <c r="AA2224" s="189"/>
      <c r="AB2224" s="189"/>
    </row>
    <row r="2225" spans="1:28" x14ac:dyDescent="0.25">
      <c r="A2225" s="98"/>
      <c r="B2225" s="189"/>
      <c r="C2225" s="189"/>
      <c r="D2225" s="189"/>
      <c r="E2225" s="189"/>
      <c r="F2225" s="189"/>
      <c r="G2225" s="189"/>
      <c r="H2225" s="189"/>
      <c r="I2225" s="189"/>
      <c r="J2225" s="189"/>
      <c r="K2225" s="98"/>
      <c r="L2225" s="98"/>
      <c r="M2225" s="189"/>
      <c r="N2225" s="189"/>
      <c r="O2225" s="189"/>
      <c r="P2225" s="189"/>
      <c r="Q2225" s="189"/>
      <c r="R2225" s="189"/>
      <c r="S2225" s="189"/>
      <c r="T2225" s="189"/>
      <c r="U2225" s="189"/>
      <c r="V2225" s="189"/>
      <c r="W2225" s="189"/>
      <c r="X2225" s="189"/>
      <c r="Y2225" s="189"/>
      <c r="Z2225" s="189"/>
      <c r="AA2225" s="189"/>
      <c r="AB2225" s="189"/>
    </row>
    <row r="2226" spans="1:28" x14ac:dyDescent="0.25">
      <c r="A2226" s="98"/>
      <c r="B2226" s="189"/>
      <c r="C2226" s="189"/>
      <c r="D2226" s="189"/>
      <c r="E2226" s="189"/>
      <c r="F2226" s="189"/>
      <c r="G2226" s="189"/>
      <c r="H2226" s="189"/>
      <c r="I2226" s="189"/>
      <c r="J2226" s="189"/>
      <c r="K2226" s="98"/>
      <c r="L2226" s="98"/>
      <c r="M2226" s="189"/>
      <c r="N2226" s="189"/>
      <c r="O2226" s="189"/>
      <c r="P2226" s="189"/>
      <c r="Q2226" s="189"/>
      <c r="R2226" s="189"/>
      <c r="S2226" s="189"/>
      <c r="T2226" s="189"/>
      <c r="U2226" s="189"/>
      <c r="V2226" s="189"/>
      <c r="W2226" s="189"/>
      <c r="X2226" s="189"/>
      <c r="Y2226" s="189"/>
      <c r="Z2226" s="189"/>
      <c r="AA2226" s="189"/>
      <c r="AB2226" s="189"/>
    </row>
    <row r="2227" spans="1:28" x14ac:dyDescent="0.25">
      <c r="A2227" s="98"/>
      <c r="B2227" s="189"/>
      <c r="C2227" s="189"/>
      <c r="D2227" s="189"/>
      <c r="E2227" s="189"/>
      <c r="F2227" s="189"/>
      <c r="G2227" s="189"/>
      <c r="H2227" s="189"/>
      <c r="I2227" s="189"/>
      <c r="J2227" s="189"/>
      <c r="K2227" s="98"/>
      <c r="L2227" s="98"/>
      <c r="M2227" s="189"/>
      <c r="N2227" s="189"/>
      <c r="O2227" s="189"/>
      <c r="P2227" s="189"/>
      <c r="Q2227" s="189"/>
      <c r="R2227" s="189"/>
      <c r="S2227" s="189"/>
      <c r="T2227" s="189"/>
      <c r="U2227" s="189"/>
      <c r="V2227" s="189"/>
      <c r="W2227" s="189"/>
      <c r="X2227" s="189"/>
      <c r="Y2227" s="189"/>
      <c r="Z2227" s="189"/>
      <c r="AA2227" s="189"/>
      <c r="AB2227" s="189"/>
    </row>
    <row r="2228" spans="1:28" x14ac:dyDescent="0.25">
      <c r="A2228" s="98"/>
      <c r="B2228" s="189"/>
      <c r="C2228" s="189"/>
      <c r="D2228" s="189"/>
      <c r="E2228" s="189"/>
      <c r="F2228" s="189"/>
      <c r="G2228" s="189"/>
      <c r="H2228" s="189"/>
      <c r="I2228" s="189"/>
      <c r="J2228" s="189"/>
      <c r="K2228" s="98"/>
      <c r="L2228" s="98"/>
      <c r="M2228" s="189"/>
      <c r="N2228" s="189"/>
      <c r="O2228" s="189"/>
      <c r="P2228" s="189"/>
      <c r="Q2228" s="189"/>
      <c r="R2228" s="189"/>
      <c r="S2228" s="189"/>
      <c r="T2228" s="189"/>
      <c r="U2228" s="189"/>
      <c r="V2228" s="189"/>
      <c r="W2228" s="189"/>
      <c r="X2228" s="189"/>
      <c r="Y2228" s="189"/>
      <c r="Z2228" s="189"/>
      <c r="AA2228" s="189"/>
      <c r="AB2228" s="189"/>
    </row>
    <row r="2229" spans="1:28" x14ac:dyDescent="0.25">
      <c r="A2229" s="98"/>
      <c r="B2229" s="189"/>
      <c r="C2229" s="189"/>
      <c r="D2229" s="189"/>
      <c r="E2229" s="189"/>
      <c r="F2229" s="189"/>
      <c r="G2229" s="189"/>
      <c r="H2229" s="189"/>
      <c r="I2229" s="189"/>
      <c r="J2229" s="189"/>
      <c r="K2229" s="98"/>
      <c r="L2229" s="98"/>
      <c r="M2229" s="189"/>
      <c r="N2229" s="189"/>
      <c r="O2229" s="189"/>
      <c r="P2229" s="189"/>
      <c r="Q2229" s="189"/>
      <c r="R2229" s="189"/>
      <c r="S2229" s="189"/>
      <c r="T2229" s="189"/>
      <c r="U2229" s="189"/>
      <c r="V2229" s="189"/>
      <c r="W2229" s="189"/>
      <c r="X2229" s="189"/>
      <c r="Y2229" s="189"/>
      <c r="Z2229" s="189"/>
      <c r="AA2229" s="189"/>
      <c r="AB2229" s="189"/>
    </row>
    <row r="2230" spans="1:28" x14ac:dyDescent="0.25">
      <c r="A2230" s="98"/>
      <c r="B2230" s="189"/>
      <c r="C2230" s="189"/>
      <c r="D2230" s="189"/>
      <c r="E2230" s="189"/>
      <c r="F2230" s="189"/>
      <c r="G2230" s="189"/>
      <c r="H2230" s="189"/>
      <c r="I2230" s="189"/>
      <c r="J2230" s="189"/>
      <c r="K2230" s="98"/>
      <c r="L2230" s="98"/>
      <c r="M2230" s="189"/>
      <c r="N2230" s="189"/>
      <c r="O2230" s="189"/>
      <c r="P2230" s="189"/>
      <c r="Q2230" s="189"/>
      <c r="R2230" s="189"/>
      <c r="S2230" s="189"/>
      <c r="T2230" s="189"/>
      <c r="U2230" s="189"/>
      <c r="V2230" s="189"/>
      <c r="W2230" s="189"/>
      <c r="X2230" s="189"/>
      <c r="Y2230" s="189"/>
      <c r="Z2230" s="189"/>
      <c r="AA2230" s="189"/>
      <c r="AB2230" s="189"/>
    </row>
    <row r="2231" spans="1:28" x14ac:dyDescent="0.25">
      <c r="A2231" s="98"/>
      <c r="B2231" s="189"/>
      <c r="C2231" s="189"/>
      <c r="D2231" s="189"/>
      <c r="E2231" s="189"/>
      <c r="F2231" s="189"/>
      <c r="G2231" s="189"/>
      <c r="H2231" s="189"/>
      <c r="I2231" s="189"/>
      <c r="J2231" s="189"/>
      <c r="K2231" s="98"/>
      <c r="L2231" s="98"/>
      <c r="M2231" s="189"/>
      <c r="N2231" s="189"/>
      <c r="O2231" s="189"/>
      <c r="P2231" s="189"/>
      <c r="Q2231" s="189"/>
      <c r="R2231" s="189"/>
      <c r="S2231" s="189"/>
      <c r="T2231" s="189"/>
      <c r="U2231" s="189"/>
      <c r="V2231" s="189"/>
      <c r="W2231" s="189"/>
      <c r="X2231" s="189"/>
      <c r="Y2231" s="189"/>
      <c r="Z2231" s="189"/>
      <c r="AA2231" s="189"/>
      <c r="AB2231" s="189"/>
    </row>
    <row r="2232" spans="1:28" x14ac:dyDescent="0.25">
      <c r="A2232" s="98"/>
      <c r="B2232" s="189"/>
      <c r="C2232" s="189"/>
      <c r="D2232" s="189"/>
      <c r="E2232" s="189"/>
      <c r="F2232" s="189"/>
      <c r="G2232" s="189"/>
      <c r="H2232" s="189"/>
      <c r="I2232" s="189"/>
      <c r="J2232" s="189"/>
      <c r="K2232" s="98"/>
      <c r="L2232" s="98"/>
      <c r="M2232" s="189"/>
      <c r="N2232" s="189"/>
      <c r="O2232" s="189"/>
      <c r="P2232" s="189"/>
      <c r="Q2232" s="189"/>
      <c r="R2232" s="189"/>
      <c r="S2232" s="189"/>
      <c r="T2232" s="189"/>
      <c r="U2232" s="189"/>
      <c r="V2232" s="189"/>
      <c r="W2232" s="189"/>
      <c r="X2232" s="189"/>
      <c r="Y2232" s="189"/>
      <c r="Z2232" s="189"/>
      <c r="AA2232" s="189"/>
      <c r="AB2232" s="189"/>
    </row>
    <row r="2233" spans="1:28" x14ac:dyDescent="0.25">
      <c r="A2233" s="98"/>
      <c r="B2233" s="189"/>
      <c r="C2233" s="189"/>
      <c r="D2233" s="189"/>
      <c r="E2233" s="189"/>
      <c r="F2233" s="189"/>
      <c r="G2233" s="189"/>
      <c r="H2233" s="189"/>
      <c r="I2233" s="189"/>
      <c r="J2233" s="189"/>
      <c r="K2233" s="98"/>
      <c r="L2233" s="98"/>
      <c r="M2233" s="189"/>
      <c r="N2233" s="189"/>
      <c r="O2233" s="189"/>
      <c r="P2233" s="189"/>
      <c r="Q2233" s="189"/>
      <c r="R2233" s="189"/>
      <c r="S2233" s="189"/>
      <c r="T2233" s="189"/>
      <c r="U2233" s="189"/>
      <c r="V2233" s="189"/>
      <c r="W2233" s="189"/>
      <c r="X2233" s="189"/>
      <c r="Y2233" s="189"/>
      <c r="Z2233" s="189"/>
      <c r="AA2233" s="189"/>
      <c r="AB2233" s="189"/>
    </row>
    <row r="2234" spans="1:28" x14ac:dyDescent="0.25">
      <c r="A2234" s="98"/>
      <c r="B2234" s="189"/>
      <c r="C2234" s="189"/>
      <c r="D2234" s="189"/>
      <c r="E2234" s="189"/>
      <c r="F2234" s="189"/>
      <c r="G2234" s="189"/>
      <c r="H2234" s="189"/>
      <c r="I2234" s="189"/>
      <c r="J2234" s="189"/>
      <c r="K2234" s="98"/>
      <c r="L2234" s="98"/>
      <c r="M2234" s="189"/>
      <c r="N2234" s="189"/>
      <c r="O2234" s="189"/>
      <c r="P2234" s="189"/>
      <c r="Q2234" s="189"/>
      <c r="R2234" s="189"/>
      <c r="S2234" s="189"/>
      <c r="T2234" s="189"/>
      <c r="U2234" s="189"/>
      <c r="V2234" s="189"/>
      <c r="W2234" s="189"/>
      <c r="X2234" s="189"/>
      <c r="Y2234" s="189"/>
      <c r="Z2234" s="189"/>
      <c r="AA2234" s="189"/>
      <c r="AB2234" s="189"/>
    </row>
    <row r="2235" spans="1:28" x14ac:dyDescent="0.25">
      <c r="A2235" s="98"/>
      <c r="B2235" s="189"/>
      <c r="C2235" s="189"/>
      <c r="D2235" s="189"/>
      <c r="E2235" s="189"/>
      <c r="F2235" s="189"/>
      <c r="G2235" s="189"/>
      <c r="H2235" s="189"/>
      <c r="I2235" s="189"/>
      <c r="J2235" s="189"/>
      <c r="K2235" s="98"/>
      <c r="L2235" s="98"/>
      <c r="M2235" s="189"/>
      <c r="N2235" s="189"/>
      <c r="O2235" s="189"/>
      <c r="P2235" s="189"/>
      <c r="Q2235" s="189"/>
      <c r="R2235" s="189"/>
      <c r="S2235" s="189"/>
      <c r="T2235" s="189"/>
      <c r="U2235" s="189"/>
      <c r="V2235" s="189"/>
      <c r="W2235" s="189"/>
      <c r="X2235" s="189"/>
      <c r="Y2235" s="189"/>
      <c r="Z2235" s="189"/>
      <c r="AA2235" s="189"/>
      <c r="AB2235" s="189"/>
    </row>
    <row r="2236" spans="1:28" x14ac:dyDescent="0.25">
      <c r="A2236" s="98"/>
      <c r="B2236" s="189"/>
      <c r="C2236" s="189"/>
      <c r="D2236" s="189"/>
      <c r="E2236" s="189"/>
      <c r="F2236" s="189"/>
      <c r="G2236" s="189"/>
      <c r="H2236" s="189"/>
      <c r="I2236" s="189"/>
      <c r="J2236" s="189"/>
      <c r="K2236" s="98"/>
      <c r="L2236" s="98"/>
      <c r="M2236" s="189"/>
      <c r="N2236" s="189"/>
      <c r="O2236" s="189"/>
      <c r="P2236" s="189"/>
      <c r="Q2236" s="189"/>
      <c r="R2236" s="189"/>
      <c r="S2236" s="189"/>
      <c r="T2236" s="189"/>
      <c r="U2236" s="189"/>
      <c r="V2236" s="189"/>
      <c r="W2236" s="189"/>
      <c r="X2236" s="189"/>
      <c r="Y2236" s="189"/>
      <c r="Z2236" s="189"/>
      <c r="AA2236" s="189"/>
      <c r="AB2236" s="189"/>
    </row>
    <row r="2237" spans="1:28" x14ac:dyDescent="0.25">
      <c r="A2237" s="98"/>
      <c r="B2237" s="189"/>
      <c r="C2237" s="189"/>
      <c r="D2237" s="189"/>
      <c r="E2237" s="189"/>
      <c r="F2237" s="189"/>
      <c r="G2237" s="189"/>
      <c r="H2237" s="189"/>
      <c r="I2237" s="189"/>
      <c r="J2237" s="189"/>
      <c r="K2237" s="98"/>
      <c r="L2237" s="98"/>
      <c r="M2237" s="189"/>
      <c r="N2237" s="189"/>
      <c r="O2237" s="189"/>
      <c r="P2237" s="189"/>
      <c r="Q2237" s="189"/>
      <c r="R2237" s="189"/>
      <c r="S2237" s="189"/>
      <c r="T2237" s="189"/>
      <c r="U2237" s="189"/>
      <c r="V2237" s="189"/>
      <c r="W2237" s="189"/>
      <c r="X2237" s="189"/>
      <c r="Y2237" s="189"/>
      <c r="Z2237" s="189"/>
      <c r="AA2237" s="189"/>
      <c r="AB2237" s="189"/>
    </row>
    <row r="2238" spans="1:28" x14ac:dyDescent="0.25">
      <c r="A2238" s="98"/>
      <c r="B2238" s="189"/>
      <c r="C2238" s="189"/>
      <c r="D2238" s="189"/>
      <c r="E2238" s="189"/>
      <c r="F2238" s="189"/>
      <c r="G2238" s="189"/>
      <c r="H2238" s="189"/>
      <c r="I2238" s="189"/>
      <c r="J2238" s="189"/>
      <c r="K2238" s="98"/>
      <c r="L2238" s="98"/>
      <c r="M2238" s="189"/>
      <c r="N2238" s="189"/>
      <c r="O2238" s="189"/>
      <c r="P2238" s="189"/>
      <c r="Q2238" s="189"/>
      <c r="R2238" s="189"/>
      <c r="S2238" s="189"/>
      <c r="T2238" s="189"/>
      <c r="U2238" s="189"/>
      <c r="V2238" s="189"/>
      <c r="W2238" s="189"/>
      <c r="X2238" s="189"/>
      <c r="Y2238" s="189"/>
      <c r="Z2238" s="189"/>
      <c r="AA2238" s="189"/>
      <c r="AB2238" s="189"/>
    </row>
    <row r="2239" spans="1:28" x14ac:dyDescent="0.25">
      <c r="A2239" s="98"/>
      <c r="B2239" s="189"/>
      <c r="C2239" s="189"/>
      <c r="D2239" s="189"/>
      <c r="E2239" s="189"/>
      <c r="F2239" s="189"/>
      <c r="G2239" s="189"/>
      <c r="H2239" s="189"/>
      <c r="I2239" s="189"/>
      <c r="J2239" s="189"/>
      <c r="K2239" s="98"/>
      <c r="L2239" s="98"/>
      <c r="M2239" s="189"/>
      <c r="N2239" s="189"/>
      <c r="O2239" s="189"/>
      <c r="P2239" s="189"/>
      <c r="Q2239" s="189"/>
      <c r="R2239" s="189"/>
      <c r="S2239" s="189"/>
      <c r="T2239" s="189"/>
      <c r="U2239" s="189"/>
      <c r="V2239" s="189"/>
      <c r="W2239" s="189"/>
      <c r="X2239" s="189"/>
      <c r="Y2239" s="189"/>
      <c r="Z2239" s="189"/>
      <c r="AA2239" s="189"/>
      <c r="AB2239" s="189"/>
    </row>
    <row r="2240" spans="1:28" x14ac:dyDescent="0.25">
      <c r="A2240" s="98"/>
      <c r="B2240" s="189"/>
      <c r="C2240" s="189"/>
      <c r="D2240" s="189"/>
      <c r="E2240" s="189"/>
      <c r="F2240" s="189"/>
      <c r="G2240" s="189"/>
      <c r="H2240" s="189"/>
      <c r="I2240" s="189"/>
      <c r="J2240" s="189"/>
      <c r="K2240" s="98"/>
      <c r="L2240" s="98"/>
      <c r="M2240" s="189"/>
      <c r="N2240" s="189"/>
      <c r="O2240" s="189"/>
      <c r="P2240" s="189"/>
      <c r="Q2240" s="189"/>
      <c r="R2240" s="189"/>
      <c r="S2240" s="189"/>
      <c r="T2240" s="189"/>
      <c r="U2240" s="189"/>
      <c r="V2240" s="189"/>
      <c r="W2240" s="189"/>
      <c r="X2240" s="189"/>
      <c r="Y2240" s="189"/>
      <c r="Z2240" s="189"/>
      <c r="AA2240" s="189"/>
      <c r="AB2240" s="189"/>
    </row>
    <row r="2241" spans="1:28" x14ac:dyDescent="0.25">
      <c r="A2241" s="98"/>
      <c r="B2241" s="189"/>
      <c r="C2241" s="189"/>
      <c r="D2241" s="189"/>
      <c r="E2241" s="189"/>
      <c r="F2241" s="189"/>
      <c r="G2241" s="189"/>
      <c r="H2241" s="189"/>
      <c r="I2241" s="189"/>
      <c r="J2241" s="189"/>
      <c r="K2241" s="98"/>
      <c r="L2241" s="98"/>
      <c r="M2241" s="189"/>
      <c r="N2241" s="189"/>
      <c r="O2241" s="189"/>
      <c r="P2241" s="189"/>
      <c r="Q2241" s="189"/>
      <c r="R2241" s="189"/>
      <c r="S2241" s="189"/>
      <c r="T2241" s="189"/>
      <c r="U2241" s="189"/>
      <c r="V2241" s="189"/>
      <c r="W2241" s="189"/>
      <c r="X2241" s="189"/>
      <c r="Y2241" s="189"/>
      <c r="Z2241" s="189"/>
      <c r="AA2241" s="189"/>
      <c r="AB2241" s="189"/>
    </row>
    <row r="2242" spans="1:28" x14ac:dyDescent="0.25">
      <c r="A2242" s="98"/>
      <c r="B2242" s="189"/>
      <c r="C2242" s="189"/>
      <c r="D2242" s="189"/>
      <c r="E2242" s="189"/>
      <c r="F2242" s="189"/>
      <c r="G2242" s="189"/>
      <c r="H2242" s="189"/>
      <c r="I2242" s="189"/>
      <c r="J2242" s="189"/>
      <c r="K2242" s="98"/>
      <c r="L2242" s="98"/>
      <c r="M2242" s="189"/>
      <c r="N2242" s="189"/>
      <c r="O2242" s="189"/>
      <c r="P2242" s="189"/>
      <c r="Q2242" s="189"/>
      <c r="R2242" s="189"/>
      <c r="S2242" s="189"/>
      <c r="T2242" s="189"/>
      <c r="U2242" s="189"/>
      <c r="V2242" s="189"/>
      <c r="W2242" s="189"/>
      <c r="X2242" s="189"/>
      <c r="Y2242" s="189"/>
      <c r="Z2242" s="189"/>
      <c r="AA2242" s="189"/>
      <c r="AB2242" s="189"/>
    </row>
    <row r="2243" spans="1:28" x14ac:dyDescent="0.25">
      <c r="A2243" s="98"/>
      <c r="B2243" s="189"/>
      <c r="C2243" s="189"/>
      <c r="D2243" s="189"/>
      <c r="E2243" s="189"/>
      <c r="F2243" s="189"/>
      <c r="G2243" s="189"/>
      <c r="H2243" s="189"/>
      <c r="I2243" s="189"/>
      <c r="J2243" s="189"/>
      <c r="K2243" s="98"/>
      <c r="L2243" s="98"/>
      <c r="M2243" s="189"/>
      <c r="N2243" s="189"/>
      <c r="O2243" s="189"/>
      <c r="P2243" s="189"/>
      <c r="Q2243" s="189"/>
      <c r="R2243" s="189"/>
      <c r="S2243" s="189"/>
      <c r="T2243" s="189"/>
      <c r="U2243" s="189"/>
      <c r="V2243" s="189"/>
      <c r="W2243" s="189"/>
      <c r="X2243" s="189"/>
      <c r="Y2243" s="189"/>
      <c r="Z2243" s="189"/>
      <c r="AA2243" s="189"/>
      <c r="AB2243" s="189"/>
    </row>
    <row r="2244" spans="1:28" x14ac:dyDescent="0.25">
      <c r="A2244" s="98"/>
      <c r="B2244" s="189"/>
      <c r="C2244" s="189"/>
      <c r="D2244" s="189"/>
      <c r="E2244" s="189"/>
      <c r="F2244" s="189"/>
      <c r="G2244" s="189"/>
      <c r="H2244" s="189"/>
      <c r="I2244" s="189"/>
      <c r="J2244" s="189"/>
      <c r="K2244" s="98"/>
      <c r="L2244" s="98"/>
      <c r="M2244" s="189"/>
      <c r="N2244" s="189"/>
      <c r="O2244" s="189"/>
      <c r="P2244" s="189"/>
      <c r="Q2244" s="189"/>
      <c r="R2244" s="189"/>
      <c r="S2244" s="189"/>
      <c r="T2244" s="189"/>
      <c r="U2244" s="189"/>
      <c r="V2244" s="189"/>
      <c r="W2244" s="189"/>
      <c r="X2244" s="189"/>
      <c r="Y2244" s="189"/>
      <c r="Z2244" s="189"/>
      <c r="AA2244" s="189"/>
      <c r="AB2244" s="189"/>
    </row>
    <row r="2245" spans="1:28" x14ac:dyDescent="0.25">
      <c r="A2245" s="98"/>
      <c r="B2245" s="189"/>
      <c r="C2245" s="189"/>
      <c r="D2245" s="189"/>
      <c r="E2245" s="189"/>
      <c r="F2245" s="189"/>
      <c r="G2245" s="189"/>
      <c r="H2245" s="189"/>
      <c r="I2245" s="189"/>
      <c r="J2245" s="189"/>
      <c r="K2245" s="98"/>
      <c r="L2245" s="98"/>
      <c r="M2245" s="189"/>
      <c r="N2245" s="189"/>
      <c r="O2245" s="189"/>
      <c r="P2245" s="189"/>
      <c r="Q2245" s="189"/>
      <c r="R2245" s="189"/>
      <c r="S2245" s="189"/>
      <c r="T2245" s="189"/>
      <c r="U2245" s="189"/>
      <c r="V2245" s="189"/>
      <c r="W2245" s="189"/>
      <c r="X2245" s="189"/>
      <c r="Y2245" s="189"/>
      <c r="Z2245" s="189"/>
      <c r="AA2245" s="189"/>
      <c r="AB2245" s="189"/>
    </row>
    <row r="2246" spans="1:28" x14ac:dyDescent="0.25">
      <c r="A2246" s="98"/>
      <c r="B2246" s="189"/>
      <c r="C2246" s="189"/>
      <c r="D2246" s="189"/>
      <c r="E2246" s="189"/>
      <c r="F2246" s="189"/>
      <c r="G2246" s="189"/>
      <c r="H2246" s="189"/>
      <c r="I2246" s="189"/>
      <c r="J2246" s="189"/>
      <c r="K2246" s="98"/>
      <c r="L2246" s="98"/>
      <c r="M2246" s="189"/>
      <c r="N2246" s="189"/>
      <c r="O2246" s="189"/>
      <c r="P2246" s="189"/>
      <c r="Q2246" s="189"/>
      <c r="R2246" s="189"/>
      <c r="S2246" s="189"/>
      <c r="T2246" s="189"/>
      <c r="U2246" s="189"/>
      <c r="V2246" s="189"/>
      <c r="W2246" s="189"/>
      <c r="X2246" s="189"/>
      <c r="Y2246" s="189"/>
      <c r="Z2246" s="189"/>
      <c r="AA2246" s="189"/>
      <c r="AB2246" s="189"/>
    </row>
    <row r="2247" spans="1:28" x14ac:dyDescent="0.25">
      <c r="A2247" s="98"/>
      <c r="B2247" s="189"/>
      <c r="C2247" s="189"/>
      <c r="D2247" s="189"/>
      <c r="E2247" s="189"/>
      <c r="F2247" s="189"/>
      <c r="G2247" s="189"/>
      <c r="H2247" s="189"/>
      <c r="I2247" s="189"/>
      <c r="J2247" s="189"/>
      <c r="K2247" s="98"/>
      <c r="L2247" s="98"/>
      <c r="M2247" s="189"/>
      <c r="N2247" s="189"/>
      <c r="O2247" s="189"/>
      <c r="P2247" s="189"/>
      <c r="Q2247" s="189"/>
      <c r="R2247" s="189"/>
      <c r="S2247" s="189"/>
      <c r="T2247" s="189"/>
      <c r="U2247" s="189"/>
      <c r="V2247" s="189"/>
      <c r="W2247" s="189"/>
      <c r="X2247" s="189"/>
      <c r="Y2247" s="189"/>
      <c r="Z2247" s="189"/>
      <c r="AA2247" s="189"/>
      <c r="AB2247" s="189"/>
    </row>
    <row r="2248" spans="1:28" x14ac:dyDescent="0.25">
      <c r="A2248" s="98"/>
      <c r="B2248" s="189"/>
      <c r="C2248" s="189"/>
      <c r="D2248" s="189"/>
      <c r="E2248" s="189"/>
      <c r="F2248" s="189"/>
      <c r="G2248" s="189"/>
      <c r="H2248" s="189"/>
      <c r="I2248" s="189"/>
      <c r="J2248" s="189"/>
      <c r="K2248" s="98"/>
      <c r="L2248" s="98"/>
      <c r="M2248" s="189"/>
      <c r="N2248" s="189"/>
      <c r="O2248" s="189"/>
      <c r="P2248" s="189"/>
      <c r="Q2248" s="189"/>
      <c r="R2248" s="189"/>
      <c r="S2248" s="189"/>
      <c r="T2248" s="189"/>
      <c r="U2248" s="189"/>
      <c r="V2248" s="189"/>
      <c r="W2248" s="189"/>
      <c r="X2248" s="189"/>
      <c r="Y2248" s="189"/>
      <c r="Z2248" s="189"/>
      <c r="AA2248" s="189"/>
      <c r="AB2248" s="189"/>
    </row>
    <row r="2249" spans="1:28" x14ac:dyDescent="0.25">
      <c r="A2249" s="98"/>
      <c r="B2249" s="189"/>
      <c r="C2249" s="189"/>
      <c r="D2249" s="189"/>
      <c r="E2249" s="189"/>
      <c r="F2249" s="189"/>
      <c r="G2249" s="189"/>
      <c r="H2249" s="189"/>
      <c r="I2249" s="189"/>
      <c r="J2249" s="189"/>
      <c r="K2249" s="98"/>
      <c r="L2249" s="98"/>
      <c r="M2249" s="189"/>
      <c r="N2249" s="189"/>
      <c r="O2249" s="189"/>
      <c r="P2249" s="189"/>
      <c r="Q2249" s="189"/>
      <c r="R2249" s="189"/>
      <c r="S2249" s="189"/>
      <c r="T2249" s="189"/>
      <c r="U2249" s="189"/>
      <c r="V2249" s="189"/>
      <c r="W2249" s="189"/>
      <c r="X2249" s="189"/>
      <c r="Y2249" s="189"/>
      <c r="Z2249" s="189"/>
      <c r="AA2249" s="189"/>
      <c r="AB2249" s="189"/>
    </row>
    <row r="2250" spans="1:28" x14ac:dyDescent="0.25">
      <c r="A2250" s="98"/>
      <c r="B2250" s="189"/>
      <c r="C2250" s="189"/>
      <c r="D2250" s="189"/>
      <c r="E2250" s="189"/>
      <c r="F2250" s="189"/>
      <c r="G2250" s="189"/>
      <c r="H2250" s="189"/>
      <c r="I2250" s="189"/>
      <c r="J2250" s="189"/>
      <c r="K2250" s="98"/>
      <c r="L2250" s="98"/>
      <c r="M2250" s="189"/>
      <c r="N2250" s="189"/>
      <c r="O2250" s="189"/>
      <c r="P2250" s="189"/>
      <c r="Q2250" s="189"/>
      <c r="R2250" s="189"/>
      <c r="S2250" s="189"/>
      <c r="T2250" s="189"/>
      <c r="U2250" s="189"/>
      <c r="V2250" s="189"/>
      <c r="W2250" s="189"/>
      <c r="X2250" s="189"/>
      <c r="Y2250" s="189"/>
      <c r="Z2250" s="189"/>
      <c r="AA2250" s="189"/>
      <c r="AB2250" s="189"/>
    </row>
    <row r="2251" spans="1:28" x14ac:dyDescent="0.25">
      <c r="A2251" s="98"/>
      <c r="B2251" s="189"/>
      <c r="C2251" s="189"/>
      <c r="D2251" s="189"/>
      <c r="E2251" s="189"/>
      <c r="F2251" s="189"/>
      <c r="G2251" s="189"/>
      <c r="H2251" s="189"/>
      <c r="I2251" s="189"/>
      <c r="J2251" s="189"/>
      <c r="K2251" s="98"/>
      <c r="L2251" s="98"/>
      <c r="M2251" s="189"/>
      <c r="N2251" s="189"/>
      <c r="O2251" s="189"/>
      <c r="P2251" s="189"/>
      <c r="Q2251" s="189"/>
      <c r="R2251" s="189"/>
      <c r="S2251" s="189"/>
      <c r="T2251" s="189"/>
      <c r="U2251" s="189"/>
      <c r="V2251" s="189"/>
      <c r="W2251" s="189"/>
      <c r="X2251" s="189"/>
      <c r="Y2251" s="189"/>
      <c r="Z2251" s="189"/>
      <c r="AA2251" s="189"/>
      <c r="AB2251" s="189"/>
    </row>
    <row r="2252" spans="1:28" x14ac:dyDescent="0.25">
      <c r="A2252" s="98"/>
      <c r="B2252" s="189"/>
      <c r="C2252" s="189"/>
      <c r="D2252" s="189"/>
      <c r="E2252" s="189"/>
      <c r="F2252" s="189"/>
      <c r="G2252" s="189"/>
      <c r="H2252" s="189"/>
      <c r="I2252" s="189"/>
      <c r="J2252" s="189"/>
      <c r="K2252" s="98"/>
      <c r="L2252" s="98"/>
      <c r="M2252" s="189"/>
      <c r="N2252" s="189"/>
      <c r="O2252" s="189"/>
      <c r="P2252" s="189"/>
      <c r="Q2252" s="189"/>
      <c r="R2252" s="189"/>
      <c r="S2252" s="189"/>
      <c r="T2252" s="189"/>
      <c r="U2252" s="189"/>
      <c r="V2252" s="189"/>
      <c r="W2252" s="189"/>
      <c r="X2252" s="189"/>
      <c r="Y2252" s="189"/>
      <c r="Z2252" s="189"/>
      <c r="AA2252" s="189"/>
      <c r="AB2252" s="189"/>
    </row>
    <row r="2253" spans="1:28" x14ac:dyDescent="0.25">
      <c r="A2253" s="98"/>
      <c r="B2253" s="189"/>
      <c r="C2253" s="189"/>
      <c r="D2253" s="189"/>
      <c r="E2253" s="189"/>
      <c r="F2253" s="189"/>
      <c r="G2253" s="189"/>
      <c r="H2253" s="189"/>
      <c r="I2253" s="189"/>
      <c r="J2253" s="189"/>
      <c r="K2253" s="98"/>
      <c r="L2253" s="98"/>
      <c r="M2253" s="189"/>
      <c r="N2253" s="189"/>
      <c r="O2253" s="189"/>
      <c r="P2253" s="189"/>
      <c r="Q2253" s="189"/>
      <c r="R2253" s="189"/>
      <c r="S2253" s="189"/>
      <c r="T2253" s="189"/>
      <c r="U2253" s="189"/>
      <c r="V2253" s="189"/>
      <c r="W2253" s="189"/>
      <c r="X2253" s="189"/>
      <c r="Y2253" s="189"/>
      <c r="Z2253" s="189"/>
      <c r="AA2253" s="189"/>
      <c r="AB2253" s="189"/>
    </row>
    <row r="2254" spans="1:28" x14ac:dyDescent="0.25">
      <c r="A2254" s="98"/>
      <c r="B2254" s="189"/>
      <c r="C2254" s="189"/>
      <c r="D2254" s="189"/>
      <c r="E2254" s="189"/>
      <c r="F2254" s="189"/>
      <c r="G2254" s="189"/>
      <c r="H2254" s="189"/>
      <c r="I2254" s="189"/>
      <c r="J2254" s="189"/>
      <c r="K2254" s="98"/>
      <c r="L2254" s="98"/>
      <c r="M2254" s="189"/>
      <c r="N2254" s="189"/>
      <c r="O2254" s="189"/>
      <c r="P2254" s="189"/>
      <c r="Q2254" s="189"/>
      <c r="R2254" s="189"/>
      <c r="S2254" s="189"/>
      <c r="T2254" s="189"/>
      <c r="U2254" s="189"/>
      <c r="V2254" s="189"/>
      <c r="W2254" s="189"/>
      <c r="X2254" s="189"/>
      <c r="Y2254" s="189"/>
      <c r="Z2254" s="189"/>
      <c r="AA2254" s="189"/>
      <c r="AB2254" s="189"/>
    </row>
    <row r="2255" spans="1:28" x14ac:dyDescent="0.25">
      <c r="A2255" s="98"/>
      <c r="B2255" s="189"/>
      <c r="C2255" s="189"/>
      <c r="D2255" s="189"/>
      <c r="E2255" s="189"/>
      <c r="F2255" s="189"/>
      <c r="G2255" s="189"/>
      <c r="H2255" s="189"/>
      <c r="I2255" s="189"/>
      <c r="J2255" s="189"/>
      <c r="K2255" s="98"/>
      <c r="L2255" s="98"/>
      <c r="M2255" s="189"/>
      <c r="N2255" s="189"/>
      <c r="O2255" s="189"/>
      <c r="P2255" s="189"/>
      <c r="Q2255" s="189"/>
      <c r="R2255" s="189"/>
      <c r="S2255" s="189"/>
      <c r="T2255" s="189"/>
      <c r="U2255" s="189"/>
      <c r="V2255" s="189"/>
      <c r="W2255" s="189"/>
      <c r="X2255" s="189"/>
      <c r="Y2255" s="189"/>
      <c r="Z2255" s="189"/>
      <c r="AA2255" s="189"/>
      <c r="AB2255" s="189"/>
    </row>
    <row r="2256" spans="1:28" x14ac:dyDescent="0.25">
      <c r="A2256" s="98"/>
      <c r="B2256" s="189"/>
      <c r="C2256" s="189"/>
      <c r="D2256" s="189"/>
      <c r="E2256" s="189"/>
      <c r="F2256" s="189"/>
      <c r="G2256" s="189"/>
      <c r="H2256" s="189"/>
      <c r="I2256" s="189"/>
      <c r="J2256" s="189"/>
      <c r="K2256" s="98"/>
      <c r="L2256" s="98"/>
      <c r="M2256" s="189"/>
      <c r="N2256" s="189"/>
      <c r="O2256" s="189"/>
      <c r="P2256" s="189"/>
      <c r="Q2256" s="189"/>
      <c r="R2256" s="189"/>
      <c r="S2256" s="189"/>
      <c r="T2256" s="189"/>
      <c r="U2256" s="189"/>
      <c r="V2256" s="189"/>
      <c r="W2256" s="189"/>
      <c r="X2256" s="189"/>
      <c r="Y2256" s="189"/>
      <c r="Z2256" s="189"/>
      <c r="AA2256" s="189"/>
      <c r="AB2256" s="189"/>
    </row>
    <row r="2257" spans="1:28" x14ac:dyDescent="0.25">
      <c r="A2257" s="98"/>
      <c r="B2257" s="189"/>
      <c r="C2257" s="189"/>
      <c r="D2257" s="189"/>
      <c r="E2257" s="189"/>
      <c r="F2257" s="189"/>
      <c r="G2257" s="189"/>
      <c r="H2257" s="189"/>
      <c r="I2257" s="189"/>
      <c r="J2257" s="189"/>
      <c r="K2257" s="98"/>
      <c r="L2257" s="98"/>
      <c r="M2257" s="189"/>
      <c r="N2257" s="189"/>
      <c r="O2257" s="189"/>
      <c r="P2257" s="189"/>
      <c r="Q2257" s="189"/>
      <c r="R2257" s="189"/>
      <c r="S2257" s="189"/>
      <c r="T2257" s="189"/>
      <c r="U2257" s="189"/>
      <c r="V2257" s="189"/>
      <c r="W2257" s="189"/>
      <c r="X2257" s="189"/>
      <c r="Y2257" s="189"/>
      <c r="Z2257" s="189"/>
      <c r="AA2257" s="189"/>
      <c r="AB2257" s="189"/>
    </row>
    <row r="2258" spans="1:28" x14ac:dyDescent="0.25">
      <c r="A2258" s="98"/>
      <c r="B2258" s="189"/>
      <c r="C2258" s="189"/>
      <c r="D2258" s="189"/>
      <c r="E2258" s="189"/>
      <c r="F2258" s="189"/>
      <c r="G2258" s="189"/>
      <c r="H2258" s="189"/>
      <c r="I2258" s="189"/>
      <c r="J2258" s="189"/>
      <c r="K2258" s="98"/>
      <c r="L2258" s="98"/>
      <c r="M2258" s="189"/>
      <c r="N2258" s="189"/>
      <c r="O2258" s="189"/>
      <c r="P2258" s="189"/>
      <c r="Q2258" s="189"/>
      <c r="R2258" s="189"/>
      <c r="S2258" s="189"/>
      <c r="T2258" s="189"/>
      <c r="U2258" s="189"/>
      <c r="V2258" s="189"/>
      <c r="W2258" s="189"/>
      <c r="X2258" s="189"/>
      <c r="Y2258" s="189"/>
      <c r="Z2258" s="189"/>
      <c r="AA2258" s="189"/>
      <c r="AB2258" s="189"/>
    </row>
    <row r="2259" spans="1:28" x14ac:dyDescent="0.25">
      <c r="A2259" s="98"/>
      <c r="B2259" s="189"/>
      <c r="C2259" s="189"/>
      <c r="D2259" s="189"/>
      <c r="E2259" s="189"/>
      <c r="F2259" s="189"/>
      <c r="G2259" s="189"/>
      <c r="H2259" s="189"/>
      <c r="I2259" s="189"/>
      <c r="J2259" s="189"/>
      <c r="K2259" s="98"/>
      <c r="L2259" s="98"/>
      <c r="M2259" s="189"/>
      <c r="N2259" s="189"/>
      <c r="O2259" s="189"/>
      <c r="P2259" s="189"/>
      <c r="Q2259" s="189"/>
      <c r="R2259" s="189"/>
      <c r="S2259" s="189"/>
      <c r="T2259" s="189"/>
      <c r="U2259" s="189"/>
      <c r="V2259" s="189"/>
      <c r="W2259" s="189"/>
      <c r="X2259" s="189"/>
      <c r="Y2259" s="189"/>
      <c r="Z2259" s="189"/>
      <c r="AA2259" s="189"/>
      <c r="AB2259" s="189"/>
    </row>
    <row r="2260" spans="1:28" x14ac:dyDescent="0.25">
      <c r="A2260" s="98"/>
      <c r="B2260" s="189"/>
      <c r="C2260" s="189"/>
      <c r="D2260" s="189"/>
      <c r="E2260" s="189"/>
      <c r="F2260" s="189"/>
      <c r="G2260" s="189"/>
      <c r="H2260" s="189"/>
      <c r="I2260" s="189"/>
      <c r="J2260" s="189"/>
      <c r="K2260" s="98"/>
      <c r="L2260" s="98"/>
      <c r="M2260" s="189"/>
      <c r="N2260" s="189"/>
      <c r="O2260" s="189"/>
      <c r="P2260" s="189"/>
      <c r="Q2260" s="189"/>
      <c r="R2260" s="189"/>
      <c r="S2260" s="189"/>
      <c r="T2260" s="189"/>
      <c r="U2260" s="189"/>
      <c r="V2260" s="189"/>
      <c r="W2260" s="189"/>
      <c r="X2260" s="189"/>
      <c r="Y2260" s="189"/>
      <c r="Z2260" s="189"/>
      <c r="AA2260" s="189"/>
      <c r="AB2260" s="189"/>
    </row>
    <row r="2261" spans="1:28" x14ac:dyDescent="0.25">
      <c r="A2261" s="98"/>
      <c r="B2261" s="189"/>
      <c r="C2261" s="189"/>
      <c r="D2261" s="189"/>
      <c r="E2261" s="189"/>
      <c r="F2261" s="189"/>
      <c r="G2261" s="189"/>
      <c r="H2261" s="189"/>
      <c r="I2261" s="189"/>
      <c r="J2261" s="189"/>
      <c r="K2261" s="98"/>
      <c r="L2261" s="98"/>
      <c r="M2261" s="189"/>
      <c r="N2261" s="189"/>
      <c r="O2261" s="189"/>
      <c r="P2261" s="189"/>
      <c r="Q2261" s="189"/>
      <c r="R2261" s="189"/>
      <c r="S2261" s="189"/>
      <c r="T2261" s="189"/>
      <c r="U2261" s="189"/>
      <c r="V2261" s="189"/>
      <c r="W2261" s="189"/>
      <c r="X2261" s="189"/>
      <c r="Y2261" s="189"/>
      <c r="Z2261" s="189"/>
      <c r="AA2261" s="189"/>
      <c r="AB2261" s="189"/>
    </row>
    <row r="2262" spans="1:28" x14ac:dyDescent="0.25">
      <c r="A2262" s="98"/>
      <c r="B2262" s="189"/>
      <c r="C2262" s="189"/>
      <c r="D2262" s="189"/>
      <c r="E2262" s="189"/>
      <c r="F2262" s="189"/>
      <c r="G2262" s="189"/>
      <c r="H2262" s="189"/>
      <c r="I2262" s="189"/>
      <c r="J2262" s="189"/>
      <c r="K2262" s="98"/>
      <c r="L2262" s="98"/>
      <c r="M2262" s="189"/>
      <c r="N2262" s="189"/>
      <c r="O2262" s="189"/>
      <c r="P2262" s="189"/>
      <c r="Q2262" s="189"/>
      <c r="R2262" s="189"/>
      <c r="S2262" s="189"/>
      <c r="T2262" s="189"/>
      <c r="U2262" s="189"/>
      <c r="V2262" s="189"/>
      <c r="W2262" s="189"/>
      <c r="X2262" s="189"/>
      <c r="Y2262" s="189"/>
      <c r="Z2262" s="189"/>
      <c r="AA2262" s="189"/>
      <c r="AB2262" s="189"/>
    </row>
    <row r="2263" spans="1:28" x14ac:dyDescent="0.25">
      <c r="A2263" s="98"/>
      <c r="B2263" s="189"/>
      <c r="C2263" s="189"/>
      <c r="D2263" s="189"/>
      <c r="E2263" s="189"/>
      <c r="F2263" s="189"/>
      <c r="G2263" s="189"/>
      <c r="H2263" s="189"/>
      <c r="I2263" s="189"/>
      <c r="J2263" s="189"/>
      <c r="K2263" s="98"/>
      <c r="L2263" s="98"/>
      <c r="M2263" s="189"/>
      <c r="N2263" s="189"/>
      <c r="O2263" s="189"/>
      <c r="P2263" s="189"/>
      <c r="Q2263" s="189"/>
      <c r="R2263" s="189"/>
      <c r="S2263" s="189"/>
      <c r="T2263" s="189"/>
      <c r="U2263" s="189"/>
      <c r="V2263" s="189"/>
      <c r="W2263" s="189"/>
      <c r="X2263" s="189"/>
      <c r="Y2263" s="189"/>
      <c r="Z2263" s="189"/>
      <c r="AA2263" s="189"/>
      <c r="AB2263" s="189"/>
    </row>
    <row r="2264" spans="1:28" x14ac:dyDescent="0.25">
      <c r="A2264" s="98"/>
      <c r="B2264" s="189"/>
      <c r="C2264" s="189"/>
      <c r="D2264" s="189"/>
      <c r="E2264" s="189"/>
      <c r="F2264" s="189"/>
      <c r="G2264" s="189"/>
      <c r="H2264" s="189"/>
      <c r="I2264" s="189"/>
      <c r="J2264" s="189"/>
      <c r="K2264" s="98"/>
      <c r="L2264" s="98"/>
      <c r="M2264" s="189"/>
      <c r="N2264" s="189"/>
      <c r="O2264" s="189"/>
      <c r="P2264" s="189"/>
      <c r="Q2264" s="189"/>
      <c r="R2264" s="189"/>
      <c r="S2264" s="189"/>
      <c r="T2264" s="189"/>
      <c r="U2264" s="189"/>
      <c r="V2264" s="189"/>
      <c r="W2264" s="189"/>
      <c r="X2264" s="189"/>
      <c r="Y2264" s="189"/>
      <c r="Z2264" s="189"/>
      <c r="AA2264" s="189"/>
      <c r="AB2264" s="189"/>
    </row>
    <row r="2265" spans="1:28" x14ac:dyDescent="0.25">
      <c r="A2265" s="98"/>
      <c r="B2265" s="189"/>
      <c r="C2265" s="189"/>
      <c r="D2265" s="189"/>
      <c r="E2265" s="189"/>
      <c r="F2265" s="189"/>
      <c r="G2265" s="189"/>
      <c r="H2265" s="189"/>
      <c r="I2265" s="189"/>
      <c r="J2265" s="189"/>
      <c r="K2265" s="98"/>
      <c r="L2265" s="98"/>
      <c r="M2265" s="189"/>
      <c r="N2265" s="189"/>
      <c r="O2265" s="189"/>
      <c r="P2265" s="189"/>
      <c r="Q2265" s="189"/>
      <c r="R2265" s="189"/>
      <c r="S2265" s="189"/>
      <c r="T2265" s="189"/>
      <c r="U2265" s="189"/>
      <c r="V2265" s="189"/>
      <c r="W2265" s="189"/>
      <c r="X2265" s="189"/>
      <c r="Y2265" s="189"/>
      <c r="Z2265" s="189"/>
      <c r="AA2265" s="189"/>
      <c r="AB2265" s="189"/>
    </row>
    <row r="2266" spans="1:28" x14ac:dyDescent="0.25">
      <c r="A2266" s="98"/>
      <c r="B2266" s="189"/>
      <c r="C2266" s="189"/>
      <c r="D2266" s="189"/>
      <c r="E2266" s="189"/>
      <c r="F2266" s="189"/>
      <c r="G2266" s="189"/>
      <c r="H2266" s="189"/>
      <c r="I2266" s="189"/>
      <c r="J2266" s="189"/>
      <c r="K2266" s="98"/>
      <c r="L2266" s="98"/>
      <c r="M2266" s="189"/>
      <c r="N2266" s="189"/>
      <c r="O2266" s="189"/>
      <c r="P2266" s="189"/>
      <c r="Q2266" s="189"/>
      <c r="R2266" s="189"/>
      <c r="S2266" s="189"/>
      <c r="T2266" s="189"/>
      <c r="U2266" s="189"/>
      <c r="V2266" s="189"/>
      <c r="W2266" s="189"/>
      <c r="X2266" s="189"/>
      <c r="Y2266" s="189"/>
      <c r="Z2266" s="189"/>
      <c r="AA2266" s="189"/>
      <c r="AB2266" s="189"/>
    </row>
    <row r="2267" spans="1:28" x14ac:dyDescent="0.25">
      <c r="A2267" s="98"/>
      <c r="B2267" s="189"/>
      <c r="C2267" s="189"/>
      <c r="D2267" s="189"/>
      <c r="E2267" s="189"/>
      <c r="F2267" s="189"/>
      <c r="G2267" s="189"/>
      <c r="H2267" s="189"/>
      <c r="I2267" s="189"/>
      <c r="J2267" s="189"/>
      <c r="K2267" s="98"/>
      <c r="L2267" s="98"/>
      <c r="M2267" s="189"/>
      <c r="N2267" s="189"/>
      <c r="O2267" s="189"/>
      <c r="P2267" s="189"/>
      <c r="Q2267" s="189"/>
      <c r="R2267" s="189"/>
      <c r="S2267" s="189"/>
      <c r="T2267" s="189"/>
      <c r="U2267" s="189"/>
      <c r="V2267" s="189"/>
      <c r="W2267" s="189"/>
      <c r="X2267" s="189"/>
      <c r="Y2267" s="189"/>
      <c r="Z2267" s="189"/>
      <c r="AA2267" s="189"/>
      <c r="AB2267" s="189"/>
    </row>
    <row r="2268" spans="1:28" x14ac:dyDescent="0.25">
      <c r="A2268" s="98"/>
      <c r="B2268" s="189"/>
      <c r="C2268" s="189"/>
      <c r="D2268" s="189"/>
      <c r="E2268" s="189"/>
      <c r="F2268" s="189"/>
      <c r="G2268" s="189"/>
      <c r="H2268" s="189"/>
      <c r="I2268" s="189"/>
      <c r="J2268" s="189"/>
      <c r="K2268" s="98"/>
      <c r="L2268" s="98"/>
      <c r="M2268" s="189"/>
      <c r="N2268" s="189"/>
      <c r="O2268" s="189"/>
      <c r="P2268" s="189"/>
      <c r="Q2268" s="189"/>
      <c r="R2268" s="189"/>
      <c r="S2268" s="189"/>
      <c r="T2268" s="189"/>
      <c r="U2268" s="189"/>
      <c r="V2268" s="189"/>
      <c r="W2268" s="189"/>
      <c r="X2268" s="189"/>
      <c r="Y2268" s="189"/>
      <c r="Z2268" s="189"/>
      <c r="AA2268" s="189"/>
      <c r="AB2268" s="189"/>
    </row>
    <row r="2269" spans="1:28" x14ac:dyDescent="0.25">
      <c r="A2269" s="98"/>
      <c r="B2269" s="189"/>
      <c r="C2269" s="189"/>
      <c r="D2269" s="189"/>
      <c r="E2269" s="189"/>
      <c r="F2269" s="189"/>
      <c r="G2269" s="189"/>
      <c r="H2269" s="189"/>
      <c r="I2269" s="189"/>
      <c r="J2269" s="189"/>
      <c r="K2269" s="98"/>
      <c r="L2269" s="98"/>
      <c r="M2269" s="189"/>
      <c r="N2269" s="189"/>
      <c r="O2269" s="189"/>
      <c r="P2269" s="189"/>
      <c r="Q2269" s="189"/>
      <c r="R2269" s="189"/>
      <c r="S2269" s="189"/>
      <c r="T2269" s="189"/>
      <c r="U2269" s="189"/>
      <c r="V2269" s="189"/>
      <c r="W2269" s="189"/>
      <c r="X2269" s="189"/>
      <c r="Y2269" s="189"/>
      <c r="Z2269" s="189"/>
      <c r="AA2269" s="189"/>
      <c r="AB2269" s="189"/>
    </row>
    <row r="2270" spans="1:28" x14ac:dyDescent="0.25">
      <c r="A2270" s="98"/>
      <c r="B2270" s="189"/>
      <c r="C2270" s="189"/>
      <c r="D2270" s="189"/>
      <c r="E2270" s="189"/>
      <c r="F2270" s="189"/>
      <c r="G2270" s="189"/>
      <c r="H2270" s="189"/>
      <c r="I2270" s="189"/>
      <c r="J2270" s="189"/>
      <c r="K2270" s="98"/>
      <c r="L2270" s="98"/>
      <c r="M2270" s="189"/>
      <c r="N2270" s="189"/>
      <c r="O2270" s="189"/>
      <c r="P2270" s="189"/>
      <c r="Q2270" s="189"/>
      <c r="R2270" s="189"/>
      <c r="S2270" s="189"/>
      <c r="T2270" s="189"/>
      <c r="U2270" s="189"/>
      <c r="V2270" s="189"/>
      <c r="W2270" s="189"/>
      <c r="X2270" s="189"/>
      <c r="Y2270" s="189"/>
      <c r="Z2270" s="189"/>
      <c r="AA2270" s="189"/>
      <c r="AB2270" s="189"/>
    </row>
    <row r="2271" spans="1:28" x14ac:dyDescent="0.25">
      <c r="A2271" s="98"/>
      <c r="B2271" s="189"/>
      <c r="C2271" s="189"/>
      <c r="D2271" s="189"/>
      <c r="E2271" s="189"/>
      <c r="F2271" s="189"/>
      <c r="G2271" s="189"/>
      <c r="H2271" s="189"/>
      <c r="I2271" s="189"/>
      <c r="J2271" s="189"/>
      <c r="K2271" s="98"/>
      <c r="L2271" s="98"/>
      <c r="M2271" s="189"/>
      <c r="N2271" s="189"/>
      <c r="O2271" s="189"/>
      <c r="P2271" s="189"/>
      <c r="Q2271" s="189"/>
      <c r="R2271" s="189"/>
      <c r="S2271" s="189"/>
      <c r="T2271" s="189"/>
      <c r="U2271" s="189"/>
      <c r="V2271" s="189"/>
      <c r="W2271" s="189"/>
      <c r="X2271" s="189"/>
      <c r="Y2271" s="189"/>
      <c r="Z2271" s="189"/>
      <c r="AA2271" s="189"/>
      <c r="AB2271" s="189"/>
    </row>
    <row r="2272" spans="1:28" x14ac:dyDescent="0.25">
      <c r="A2272" s="98"/>
      <c r="B2272" s="189"/>
      <c r="C2272" s="189"/>
      <c r="D2272" s="189"/>
      <c r="E2272" s="189"/>
      <c r="F2272" s="189"/>
      <c r="G2272" s="189"/>
      <c r="H2272" s="189"/>
      <c r="I2272" s="189"/>
      <c r="J2272" s="189"/>
      <c r="K2272" s="98"/>
      <c r="L2272" s="98"/>
      <c r="M2272" s="189"/>
      <c r="N2272" s="189"/>
      <c r="O2272" s="189"/>
      <c r="P2272" s="189"/>
      <c r="Q2272" s="189"/>
      <c r="R2272" s="189"/>
      <c r="S2272" s="189"/>
      <c r="T2272" s="189"/>
      <c r="U2272" s="189"/>
      <c r="V2272" s="189"/>
      <c r="W2272" s="189"/>
      <c r="X2272" s="189"/>
      <c r="Y2272" s="189"/>
      <c r="Z2272" s="189"/>
      <c r="AA2272" s="189"/>
      <c r="AB2272" s="189"/>
    </row>
    <row r="2273" spans="1:28" x14ac:dyDescent="0.25">
      <c r="A2273" s="98"/>
      <c r="B2273" s="189"/>
      <c r="C2273" s="189"/>
      <c r="D2273" s="189"/>
      <c r="E2273" s="189"/>
      <c r="F2273" s="189"/>
      <c r="G2273" s="189"/>
      <c r="H2273" s="189"/>
      <c r="I2273" s="189"/>
      <c r="J2273" s="189"/>
      <c r="K2273" s="98"/>
      <c r="L2273" s="98"/>
      <c r="M2273" s="189"/>
      <c r="N2273" s="189"/>
      <c r="O2273" s="189"/>
      <c r="P2273" s="189"/>
      <c r="Q2273" s="189"/>
      <c r="R2273" s="189"/>
      <c r="S2273" s="189"/>
      <c r="T2273" s="189"/>
      <c r="U2273" s="189"/>
      <c r="V2273" s="189"/>
      <c r="W2273" s="189"/>
      <c r="X2273" s="189"/>
      <c r="Y2273" s="189"/>
      <c r="Z2273" s="189"/>
      <c r="AA2273" s="189"/>
      <c r="AB2273" s="189"/>
    </row>
    <row r="2274" spans="1:28" x14ac:dyDescent="0.25">
      <c r="A2274" s="98"/>
      <c r="B2274" s="189"/>
      <c r="C2274" s="189"/>
      <c r="D2274" s="189"/>
      <c r="E2274" s="189"/>
      <c r="F2274" s="189"/>
      <c r="G2274" s="189"/>
      <c r="H2274" s="189"/>
      <c r="I2274" s="189"/>
      <c r="J2274" s="189"/>
      <c r="K2274" s="98"/>
      <c r="L2274" s="98"/>
      <c r="M2274" s="189"/>
      <c r="N2274" s="189"/>
      <c r="O2274" s="189"/>
      <c r="P2274" s="189"/>
      <c r="Q2274" s="189"/>
      <c r="R2274" s="189"/>
      <c r="S2274" s="189"/>
      <c r="T2274" s="189"/>
      <c r="U2274" s="189"/>
      <c r="V2274" s="189"/>
      <c r="W2274" s="189"/>
      <c r="X2274" s="189"/>
      <c r="Y2274" s="189"/>
      <c r="Z2274" s="189"/>
      <c r="AA2274" s="189"/>
      <c r="AB2274" s="189"/>
    </row>
    <row r="2275" spans="1:28" x14ac:dyDescent="0.25">
      <c r="A2275" s="98"/>
      <c r="B2275" s="189"/>
      <c r="C2275" s="189"/>
      <c r="D2275" s="189"/>
      <c r="E2275" s="189"/>
      <c r="F2275" s="189"/>
      <c r="G2275" s="189"/>
      <c r="H2275" s="189"/>
      <c r="I2275" s="189"/>
      <c r="J2275" s="189"/>
      <c r="K2275" s="98"/>
      <c r="L2275" s="98"/>
      <c r="M2275" s="189"/>
      <c r="N2275" s="189"/>
      <c r="O2275" s="189"/>
      <c r="P2275" s="189"/>
      <c r="Q2275" s="189"/>
      <c r="R2275" s="189"/>
      <c r="S2275" s="189"/>
      <c r="T2275" s="189"/>
      <c r="U2275" s="189"/>
      <c r="V2275" s="189"/>
      <c r="W2275" s="189"/>
      <c r="X2275" s="189"/>
      <c r="Y2275" s="189"/>
      <c r="Z2275" s="189"/>
      <c r="AA2275" s="189"/>
      <c r="AB2275" s="189"/>
    </row>
    <row r="2276" spans="1:28" x14ac:dyDescent="0.25">
      <c r="A2276" s="98"/>
      <c r="B2276" s="189"/>
      <c r="C2276" s="189"/>
      <c r="D2276" s="189"/>
      <c r="E2276" s="189"/>
      <c r="F2276" s="189"/>
      <c r="G2276" s="189"/>
      <c r="H2276" s="189"/>
      <c r="I2276" s="189"/>
      <c r="J2276" s="189"/>
      <c r="K2276" s="98"/>
      <c r="L2276" s="98"/>
      <c r="M2276" s="189"/>
      <c r="N2276" s="189"/>
      <c r="O2276" s="189"/>
      <c r="P2276" s="189"/>
      <c r="Q2276" s="189"/>
      <c r="R2276" s="189"/>
      <c r="S2276" s="189"/>
      <c r="T2276" s="189"/>
      <c r="U2276" s="189"/>
      <c r="V2276" s="189"/>
      <c r="W2276" s="189"/>
      <c r="X2276" s="189"/>
      <c r="Y2276" s="189"/>
      <c r="Z2276" s="189"/>
      <c r="AA2276" s="189"/>
      <c r="AB2276" s="189"/>
    </row>
    <row r="2277" spans="1:28" x14ac:dyDescent="0.25">
      <c r="A2277" s="98"/>
      <c r="B2277" s="189"/>
      <c r="C2277" s="189"/>
      <c r="D2277" s="189"/>
      <c r="E2277" s="189"/>
      <c r="F2277" s="189"/>
      <c r="G2277" s="189"/>
      <c r="H2277" s="189"/>
      <c r="I2277" s="189"/>
      <c r="J2277" s="189"/>
      <c r="K2277" s="98"/>
      <c r="L2277" s="98"/>
      <c r="M2277" s="189"/>
      <c r="N2277" s="189"/>
      <c r="O2277" s="189"/>
      <c r="P2277" s="189"/>
      <c r="Q2277" s="189"/>
      <c r="R2277" s="189"/>
      <c r="S2277" s="189"/>
      <c r="T2277" s="189"/>
      <c r="U2277" s="189"/>
      <c r="V2277" s="189"/>
      <c r="W2277" s="189"/>
      <c r="X2277" s="189"/>
      <c r="Y2277" s="189"/>
      <c r="Z2277" s="189"/>
      <c r="AA2277" s="189"/>
      <c r="AB2277" s="189"/>
    </row>
    <row r="2278" spans="1:28" x14ac:dyDescent="0.25">
      <c r="A2278" s="98"/>
      <c r="B2278" s="189"/>
      <c r="C2278" s="189"/>
      <c r="D2278" s="189"/>
      <c r="E2278" s="189"/>
      <c r="F2278" s="189"/>
      <c r="G2278" s="189"/>
      <c r="H2278" s="189"/>
      <c r="I2278" s="189"/>
      <c r="J2278" s="189"/>
      <c r="K2278" s="98"/>
      <c r="L2278" s="98"/>
      <c r="M2278" s="189"/>
      <c r="N2278" s="189"/>
      <c r="O2278" s="189"/>
      <c r="P2278" s="189"/>
      <c r="Q2278" s="189"/>
      <c r="R2278" s="189"/>
      <c r="S2278" s="189"/>
      <c r="T2278" s="189"/>
      <c r="U2278" s="189"/>
      <c r="V2278" s="189"/>
      <c r="W2278" s="189"/>
      <c r="X2278" s="189"/>
      <c r="Y2278" s="189"/>
      <c r="Z2278" s="189"/>
      <c r="AA2278" s="189"/>
      <c r="AB2278" s="189"/>
    </row>
    <row r="2279" spans="1:28" x14ac:dyDescent="0.25">
      <c r="A2279" s="98"/>
      <c r="B2279" s="189"/>
      <c r="C2279" s="189"/>
      <c r="D2279" s="189"/>
      <c r="E2279" s="189"/>
      <c r="F2279" s="189"/>
      <c r="G2279" s="189"/>
      <c r="H2279" s="189"/>
      <c r="I2279" s="189"/>
      <c r="J2279" s="189"/>
      <c r="K2279" s="98"/>
      <c r="L2279" s="98"/>
      <c r="M2279" s="189"/>
      <c r="N2279" s="189"/>
      <c r="O2279" s="189"/>
      <c r="P2279" s="189"/>
      <c r="Q2279" s="189"/>
      <c r="R2279" s="189"/>
      <c r="S2279" s="189"/>
      <c r="T2279" s="189"/>
      <c r="U2279" s="189"/>
      <c r="V2279" s="189"/>
      <c r="W2279" s="189"/>
      <c r="X2279" s="189"/>
      <c r="Y2279" s="189"/>
      <c r="Z2279" s="189"/>
      <c r="AA2279" s="189"/>
      <c r="AB2279" s="189"/>
    </row>
    <row r="2280" spans="1:28" x14ac:dyDescent="0.25">
      <c r="A2280" s="98"/>
      <c r="B2280" s="189"/>
      <c r="C2280" s="189"/>
      <c r="D2280" s="189"/>
      <c r="E2280" s="189"/>
      <c r="F2280" s="189"/>
      <c r="G2280" s="189"/>
      <c r="H2280" s="189"/>
      <c r="I2280" s="189"/>
      <c r="J2280" s="189"/>
      <c r="K2280" s="98"/>
      <c r="L2280" s="98"/>
      <c r="M2280" s="189"/>
      <c r="N2280" s="189"/>
      <c r="O2280" s="189"/>
      <c r="P2280" s="189"/>
      <c r="Q2280" s="189"/>
      <c r="R2280" s="189"/>
      <c r="S2280" s="189"/>
      <c r="T2280" s="189"/>
      <c r="U2280" s="189"/>
      <c r="V2280" s="189"/>
      <c r="W2280" s="189"/>
      <c r="X2280" s="189"/>
      <c r="Y2280" s="189"/>
      <c r="Z2280" s="189"/>
      <c r="AA2280" s="189"/>
      <c r="AB2280" s="189"/>
    </row>
    <row r="2281" spans="1:28" x14ac:dyDescent="0.25">
      <c r="A2281" s="98"/>
      <c r="B2281" s="189"/>
      <c r="C2281" s="189"/>
      <c r="D2281" s="189"/>
      <c r="E2281" s="189"/>
      <c r="F2281" s="189"/>
      <c r="G2281" s="189"/>
      <c r="H2281" s="189"/>
      <c r="I2281" s="189"/>
      <c r="J2281" s="189"/>
      <c r="K2281" s="98"/>
      <c r="L2281" s="98"/>
      <c r="M2281" s="189"/>
      <c r="N2281" s="189"/>
      <c r="O2281" s="189"/>
      <c r="P2281" s="189"/>
      <c r="Q2281" s="189"/>
      <c r="R2281" s="189"/>
      <c r="S2281" s="189"/>
      <c r="T2281" s="189"/>
      <c r="U2281" s="189"/>
      <c r="V2281" s="189"/>
      <c r="W2281" s="189"/>
      <c r="X2281" s="189"/>
      <c r="Y2281" s="189"/>
      <c r="Z2281" s="189"/>
      <c r="AA2281" s="189"/>
      <c r="AB2281" s="189"/>
    </row>
    <row r="2282" spans="1:28" x14ac:dyDescent="0.25">
      <c r="A2282" s="98"/>
      <c r="B2282" s="189"/>
      <c r="C2282" s="189"/>
      <c r="D2282" s="189"/>
      <c r="E2282" s="189"/>
      <c r="F2282" s="189"/>
      <c r="G2282" s="189"/>
      <c r="H2282" s="189"/>
      <c r="I2282" s="189"/>
      <c r="J2282" s="189"/>
      <c r="K2282" s="98"/>
      <c r="L2282" s="98"/>
      <c r="M2282" s="189"/>
      <c r="N2282" s="189"/>
      <c r="O2282" s="189"/>
      <c r="P2282" s="189"/>
      <c r="Q2282" s="189"/>
      <c r="R2282" s="189"/>
      <c r="S2282" s="189"/>
      <c r="T2282" s="189"/>
      <c r="U2282" s="189"/>
      <c r="V2282" s="189"/>
      <c r="W2282" s="189"/>
      <c r="X2282" s="189"/>
      <c r="Y2282" s="189"/>
      <c r="Z2282" s="189"/>
      <c r="AA2282" s="189"/>
      <c r="AB2282" s="189"/>
    </row>
    <row r="2283" spans="1:28" x14ac:dyDescent="0.25">
      <c r="A2283" s="98"/>
      <c r="B2283" s="189"/>
      <c r="C2283" s="189"/>
      <c r="D2283" s="189"/>
      <c r="E2283" s="189"/>
      <c r="F2283" s="189"/>
      <c r="G2283" s="189"/>
      <c r="H2283" s="189"/>
      <c r="I2283" s="189"/>
      <c r="J2283" s="189"/>
      <c r="K2283" s="98"/>
      <c r="L2283" s="98"/>
      <c r="M2283" s="189"/>
      <c r="N2283" s="189"/>
      <c r="O2283" s="189"/>
      <c r="P2283" s="189"/>
      <c r="Q2283" s="189"/>
      <c r="R2283" s="189"/>
      <c r="S2283" s="189"/>
      <c r="T2283" s="189"/>
      <c r="U2283" s="189"/>
      <c r="V2283" s="189"/>
      <c r="W2283" s="189"/>
      <c r="X2283" s="189"/>
      <c r="Y2283" s="189"/>
      <c r="Z2283" s="189"/>
      <c r="AA2283" s="189"/>
      <c r="AB2283" s="189"/>
    </row>
    <row r="2284" spans="1:28" x14ac:dyDescent="0.25">
      <c r="A2284" s="98"/>
      <c r="B2284" s="189"/>
      <c r="C2284" s="189"/>
      <c r="D2284" s="189"/>
      <c r="E2284" s="189"/>
      <c r="F2284" s="189"/>
      <c r="G2284" s="189"/>
      <c r="H2284" s="189"/>
      <c r="I2284" s="189"/>
      <c r="J2284" s="189"/>
      <c r="K2284" s="98"/>
      <c r="L2284" s="98"/>
      <c r="M2284" s="189"/>
      <c r="N2284" s="189"/>
      <c r="O2284" s="189"/>
      <c r="P2284" s="189"/>
      <c r="Q2284" s="189"/>
      <c r="R2284" s="189"/>
      <c r="S2284" s="189"/>
      <c r="T2284" s="189"/>
      <c r="U2284" s="189"/>
      <c r="V2284" s="189"/>
      <c r="W2284" s="189"/>
      <c r="X2284" s="189"/>
      <c r="Y2284" s="189"/>
      <c r="Z2284" s="189"/>
      <c r="AA2284" s="189"/>
      <c r="AB2284" s="189"/>
    </row>
    <row r="2285" spans="1:28" x14ac:dyDescent="0.25">
      <c r="A2285" s="98"/>
      <c r="B2285" s="189"/>
      <c r="C2285" s="189"/>
      <c r="D2285" s="189"/>
      <c r="E2285" s="189"/>
      <c r="F2285" s="189"/>
      <c r="G2285" s="189"/>
      <c r="H2285" s="189"/>
      <c r="I2285" s="189"/>
      <c r="J2285" s="189"/>
      <c r="K2285" s="98"/>
      <c r="L2285" s="98"/>
      <c r="M2285" s="189"/>
      <c r="N2285" s="189"/>
      <c r="O2285" s="189"/>
      <c r="P2285" s="189"/>
      <c r="Q2285" s="189"/>
      <c r="R2285" s="189"/>
      <c r="S2285" s="189"/>
      <c r="T2285" s="189"/>
      <c r="U2285" s="189"/>
      <c r="V2285" s="189"/>
      <c r="W2285" s="189"/>
      <c r="X2285" s="189"/>
      <c r="Y2285" s="189"/>
      <c r="Z2285" s="189"/>
      <c r="AA2285" s="189"/>
      <c r="AB2285" s="189"/>
    </row>
    <row r="2286" spans="1:28" x14ac:dyDescent="0.25">
      <c r="A2286" s="98"/>
      <c r="B2286" s="189"/>
      <c r="C2286" s="189"/>
      <c r="D2286" s="189"/>
      <c r="E2286" s="189"/>
      <c r="F2286" s="189"/>
      <c r="G2286" s="189"/>
      <c r="H2286" s="189"/>
      <c r="I2286" s="189"/>
      <c r="J2286" s="189"/>
      <c r="K2286" s="98"/>
      <c r="L2286" s="98"/>
      <c r="M2286" s="189"/>
      <c r="N2286" s="189"/>
      <c r="O2286" s="189"/>
      <c r="P2286" s="189"/>
      <c r="Q2286" s="189"/>
      <c r="R2286" s="189"/>
      <c r="S2286" s="189"/>
      <c r="T2286" s="189"/>
      <c r="U2286" s="189"/>
      <c r="V2286" s="189"/>
      <c r="W2286" s="189"/>
      <c r="X2286" s="189"/>
      <c r="Y2286" s="189"/>
      <c r="Z2286" s="189"/>
      <c r="AA2286" s="189"/>
      <c r="AB2286" s="189"/>
    </row>
    <row r="2287" spans="1:28" x14ac:dyDescent="0.25">
      <c r="A2287" s="98"/>
      <c r="B2287" s="189"/>
      <c r="C2287" s="189"/>
      <c r="D2287" s="189"/>
      <c r="E2287" s="189"/>
      <c r="F2287" s="189"/>
      <c r="G2287" s="189"/>
      <c r="H2287" s="189"/>
      <c r="I2287" s="189"/>
      <c r="J2287" s="189"/>
      <c r="K2287" s="98"/>
      <c r="L2287" s="98"/>
      <c r="M2287" s="189"/>
      <c r="N2287" s="189"/>
      <c r="O2287" s="189"/>
      <c r="P2287" s="189"/>
      <c r="Q2287" s="189"/>
      <c r="R2287" s="189"/>
      <c r="S2287" s="189"/>
      <c r="T2287" s="189"/>
      <c r="U2287" s="189"/>
      <c r="V2287" s="189"/>
      <c r="W2287" s="189"/>
      <c r="X2287" s="189"/>
      <c r="Y2287" s="189"/>
      <c r="Z2287" s="189"/>
      <c r="AA2287" s="189"/>
      <c r="AB2287" s="189"/>
    </row>
    <row r="2288" spans="1:28" x14ac:dyDescent="0.25">
      <c r="A2288" s="98"/>
      <c r="B2288" s="189"/>
      <c r="C2288" s="189"/>
      <c r="D2288" s="189"/>
      <c r="E2288" s="189"/>
      <c r="F2288" s="189"/>
      <c r="G2288" s="189"/>
      <c r="H2288" s="189"/>
      <c r="I2288" s="189"/>
      <c r="J2288" s="189"/>
      <c r="K2288" s="98"/>
      <c r="L2288" s="98"/>
      <c r="M2288" s="189"/>
      <c r="N2288" s="189"/>
      <c r="O2288" s="189"/>
      <c r="P2288" s="189"/>
      <c r="Q2288" s="189"/>
      <c r="R2288" s="189"/>
      <c r="S2288" s="189"/>
      <c r="T2288" s="189"/>
      <c r="U2288" s="189"/>
      <c r="V2288" s="189"/>
      <c r="W2288" s="189"/>
      <c r="X2288" s="189"/>
      <c r="Y2288" s="189"/>
      <c r="Z2288" s="189"/>
      <c r="AA2288" s="189"/>
      <c r="AB2288" s="189"/>
    </row>
    <row r="2289" spans="1:28" x14ac:dyDescent="0.25">
      <c r="A2289" s="98"/>
      <c r="B2289" s="189"/>
      <c r="C2289" s="189"/>
      <c r="D2289" s="189"/>
      <c r="E2289" s="189"/>
      <c r="F2289" s="189"/>
      <c r="G2289" s="189"/>
      <c r="H2289" s="189"/>
      <c r="I2289" s="189"/>
      <c r="J2289" s="189"/>
      <c r="K2289" s="98"/>
      <c r="L2289" s="98"/>
      <c r="M2289" s="189"/>
      <c r="N2289" s="189"/>
      <c r="O2289" s="189"/>
      <c r="P2289" s="189"/>
      <c r="Q2289" s="189"/>
      <c r="R2289" s="189"/>
      <c r="S2289" s="189"/>
      <c r="T2289" s="189"/>
      <c r="U2289" s="189"/>
      <c r="V2289" s="189"/>
      <c r="W2289" s="189"/>
      <c r="X2289" s="189"/>
      <c r="Y2289" s="189"/>
      <c r="Z2289" s="189"/>
      <c r="AA2289" s="189"/>
      <c r="AB2289" s="189"/>
    </row>
    <row r="2290" spans="1:28" x14ac:dyDescent="0.25">
      <c r="A2290" s="98"/>
      <c r="B2290" s="189"/>
      <c r="C2290" s="189"/>
      <c r="D2290" s="189"/>
      <c r="E2290" s="189"/>
      <c r="F2290" s="189"/>
      <c r="G2290" s="189"/>
      <c r="H2290" s="189"/>
      <c r="I2290" s="189"/>
      <c r="J2290" s="189"/>
      <c r="K2290" s="98"/>
      <c r="L2290" s="98"/>
      <c r="M2290" s="189"/>
      <c r="N2290" s="189"/>
      <c r="O2290" s="189"/>
      <c r="P2290" s="189"/>
      <c r="Q2290" s="189"/>
      <c r="R2290" s="189"/>
      <c r="S2290" s="189"/>
      <c r="T2290" s="189"/>
      <c r="U2290" s="189"/>
      <c r="V2290" s="189"/>
      <c r="W2290" s="189"/>
      <c r="X2290" s="189"/>
      <c r="Y2290" s="189"/>
      <c r="Z2290" s="189"/>
      <c r="AA2290" s="189"/>
      <c r="AB2290" s="189"/>
    </row>
    <row r="2291" spans="1:28" x14ac:dyDescent="0.25">
      <c r="A2291" s="98"/>
      <c r="B2291" s="189"/>
      <c r="C2291" s="189"/>
      <c r="D2291" s="189"/>
      <c r="E2291" s="189"/>
      <c r="F2291" s="189"/>
      <c r="G2291" s="189"/>
      <c r="H2291" s="189"/>
      <c r="I2291" s="189"/>
      <c r="J2291" s="189"/>
      <c r="K2291" s="98"/>
      <c r="L2291" s="98"/>
      <c r="M2291" s="189"/>
      <c r="N2291" s="189"/>
      <c r="O2291" s="189"/>
      <c r="P2291" s="189"/>
      <c r="Q2291" s="189"/>
      <c r="R2291" s="189"/>
      <c r="S2291" s="189"/>
      <c r="T2291" s="189"/>
      <c r="U2291" s="189"/>
      <c r="V2291" s="189"/>
      <c r="W2291" s="189"/>
      <c r="X2291" s="189"/>
      <c r="Y2291" s="189"/>
      <c r="Z2291" s="189"/>
      <c r="AA2291" s="189"/>
      <c r="AB2291" s="189"/>
    </row>
    <row r="2292" spans="1:28" x14ac:dyDescent="0.25">
      <c r="A2292" s="98"/>
      <c r="B2292" s="189"/>
      <c r="C2292" s="189"/>
      <c r="D2292" s="189"/>
      <c r="E2292" s="189"/>
      <c r="F2292" s="189"/>
      <c r="G2292" s="189"/>
      <c r="H2292" s="189"/>
      <c r="I2292" s="189"/>
      <c r="J2292" s="189"/>
      <c r="K2292" s="98"/>
      <c r="L2292" s="98"/>
      <c r="M2292" s="189"/>
      <c r="N2292" s="189"/>
      <c r="O2292" s="189"/>
      <c r="P2292" s="189"/>
      <c r="Q2292" s="189"/>
      <c r="R2292" s="189"/>
      <c r="S2292" s="189"/>
      <c r="T2292" s="189"/>
      <c r="U2292" s="189"/>
      <c r="V2292" s="189"/>
      <c r="W2292" s="189"/>
      <c r="X2292" s="189"/>
      <c r="Y2292" s="189"/>
      <c r="Z2292" s="189"/>
      <c r="AA2292" s="189"/>
      <c r="AB2292" s="189"/>
    </row>
    <row r="2293" spans="1:28" x14ac:dyDescent="0.25">
      <c r="A2293" s="98"/>
      <c r="B2293" s="189"/>
      <c r="C2293" s="189"/>
      <c r="D2293" s="189"/>
      <c r="E2293" s="189"/>
      <c r="F2293" s="189"/>
      <c r="G2293" s="189"/>
      <c r="H2293" s="189"/>
      <c r="I2293" s="189"/>
      <c r="J2293" s="189"/>
      <c r="K2293" s="98"/>
      <c r="L2293" s="98"/>
      <c r="M2293" s="189"/>
      <c r="N2293" s="189"/>
      <c r="O2293" s="189"/>
      <c r="P2293" s="189"/>
      <c r="Q2293" s="189"/>
      <c r="R2293" s="189"/>
      <c r="S2293" s="189"/>
      <c r="T2293" s="189"/>
      <c r="U2293" s="189"/>
      <c r="V2293" s="189"/>
      <c r="W2293" s="189"/>
      <c r="X2293" s="189"/>
      <c r="Y2293" s="189"/>
      <c r="Z2293" s="189"/>
      <c r="AA2293" s="189"/>
      <c r="AB2293" s="189"/>
    </row>
    <row r="2294" spans="1:28" x14ac:dyDescent="0.25">
      <c r="A2294" s="98"/>
      <c r="B2294" s="189"/>
      <c r="C2294" s="189"/>
      <c r="D2294" s="189"/>
      <c r="E2294" s="189"/>
      <c r="F2294" s="189"/>
      <c r="G2294" s="189"/>
      <c r="H2294" s="189"/>
      <c r="I2294" s="189"/>
      <c r="J2294" s="189"/>
      <c r="K2294" s="98"/>
      <c r="L2294" s="98"/>
      <c r="M2294" s="189"/>
      <c r="N2294" s="189"/>
      <c r="O2294" s="189"/>
      <c r="P2294" s="189"/>
      <c r="Q2294" s="189"/>
      <c r="R2294" s="189"/>
      <c r="S2294" s="189"/>
      <c r="T2294" s="189"/>
      <c r="U2294" s="189"/>
      <c r="V2294" s="189"/>
      <c r="W2294" s="189"/>
      <c r="X2294" s="189"/>
      <c r="Y2294" s="189"/>
      <c r="Z2294" s="189"/>
      <c r="AA2294" s="189"/>
      <c r="AB2294" s="189"/>
    </row>
    <row r="2295" spans="1:28" x14ac:dyDescent="0.25">
      <c r="A2295" s="98"/>
      <c r="B2295" s="189"/>
      <c r="C2295" s="189"/>
      <c r="D2295" s="189"/>
      <c r="E2295" s="189"/>
      <c r="F2295" s="189"/>
      <c r="G2295" s="189"/>
      <c r="H2295" s="189"/>
      <c r="I2295" s="189"/>
      <c r="J2295" s="189"/>
      <c r="K2295" s="98"/>
      <c r="L2295" s="98"/>
      <c r="M2295" s="189"/>
      <c r="N2295" s="189"/>
      <c r="O2295" s="189"/>
      <c r="P2295" s="189"/>
      <c r="Q2295" s="189"/>
      <c r="R2295" s="189"/>
      <c r="S2295" s="189"/>
      <c r="T2295" s="189"/>
      <c r="U2295" s="189"/>
      <c r="V2295" s="189"/>
      <c r="W2295" s="189"/>
      <c r="X2295" s="189"/>
      <c r="Y2295" s="189"/>
      <c r="Z2295" s="189"/>
      <c r="AA2295" s="189"/>
      <c r="AB2295" s="189"/>
    </row>
    <row r="2296" spans="1:28" x14ac:dyDescent="0.25">
      <c r="A2296" s="98"/>
      <c r="B2296" s="189"/>
      <c r="C2296" s="189"/>
      <c r="D2296" s="189"/>
      <c r="E2296" s="189"/>
      <c r="F2296" s="189"/>
      <c r="G2296" s="189"/>
      <c r="H2296" s="189"/>
      <c r="I2296" s="189"/>
      <c r="J2296" s="189"/>
      <c r="K2296" s="98"/>
      <c r="L2296" s="98"/>
      <c r="M2296" s="189"/>
      <c r="N2296" s="189"/>
      <c r="O2296" s="189"/>
      <c r="P2296" s="189"/>
      <c r="Q2296" s="189"/>
      <c r="R2296" s="189"/>
      <c r="S2296" s="189"/>
      <c r="T2296" s="189"/>
      <c r="U2296" s="189"/>
      <c r="V2296" s="189"/>
      <c r="W2296" s="189"/>
      <c r="X2296" s="189"/>
      <c r="Y2296" s="189"/>
      <c r="Z2296" s="189"/>
      <c r="AA2296" s="189"/>
      <c r="AB2296" s="189"/>
    </row>
    <row r="2297" spans="1:28" x14ac:dyDescent="0.25">
      <c r="A2297" s="98"/>
      <c r="B2297" s="189"/>
      <c r="C2297" s="189"/>
      <c r="D2297" s="189"/>
      <c r="E2297" s="189"/>
      <c r="F2297" s="189"/>
      <c r="G2297" s="189"/>
      <c r="H2297" s="189"/>
      <c r="I2297" s="189"/>
      <c r="J2297" s="189"/>
      <c r="K2297" s="98"/>
      <c r="L2297" s="98"/>
      <c r="M2297" s="189"/>
      <c r="N2297" s="189"/>
      <c r="O2297" s="189"/>
      <c r="P2297" s="189"/>
      <c r="Q2297" s="189"/>
      <c r="R2297" s="189"/>
      <c r="S2297" s="189"/>
      <c r="T2297" s="189"/>
      <c r="U2297" s="189"/>
      <c r="V2297" s="189"/>
      <c r="W2297" s="189"/>
      <c r="X2297" s="189"/>
      <c r="Y2297" s="189"/>
      <c r="Z2297" s="189"/>
      <c r="AA2297" s="189"/>
      <c r="AB2297" s="189"/>
    </row>
    <row r="2298" spans="1:28" x14ac:dyDescent="0.25">
      <c r="A2298" s="98"/>
      <c r="B2298" s="189"/>
      <c r="C2298" s="189"/>
      <c r="D2298" s="189"/>
      <c r="E2298" s="189"/>
      <c r="F2298" s="189"/>
      <c r="G2298" s="189"/>
      <c r="H2298" s="189"/>
      <c r="I2298" s="189"/>
      <c r="J2298" s="189"/>
      <c r="K2298" s="98"/>
      <c r="L2298" s="98"/>
      <c r="M2298" s="189"/>
      <c r="N2298" s="189"/>
      <c r="O2298" s="189"/>
      <c r="P2298" s="189"/>
      <c r="Q2298" s="189"/>
      <c r="R2298" s="189"/>
      <c r="S2298" s="189"/>
      <c r="T2298" s="189"/>
      <c r="U2298" s="189"/>
      <c r="V2298" s="189"/>
      <c r="W2298" s="189"/>
      <c r="X2298" s="189"/>
      <c r="Y2298" s="189"/>
      <c r="Z2298" s="189"/>
      <c r="AA2298" s="189"/>
      <c r="AB2298" s="189"/>
    </row>
    <row r="2299" spans="1:28" x14ac:dyDescent="0.25">
      <c r="A2299" s="98"/>
      <c r="B2299" s="189"/>
      <c r="C2299" s="189"/>
      <c r="D2299" s="189"/>
      <c r="E2299" s="189"/>
      <c r="F2299" s="189"/>
      <c r="G2299" s="189"/>
      <c r="H2299" s="189"/>
      <c r="I2299" s="189"/>
      <c r="J2299" s="189"/>
      <c r="K2299" s="98"/>
      <c r="L2299" s="98"/>
      <c r="M2299" s="189"/>
      <c r="N2299" s="189"/>
      <c r="O2299" s="189"/>
      <c r="P2299" s="189"/>
      <c r="Q2299" s="189"/>
      <c r="R2299" s="189"/>
      <c r="S2299" s="189"/>
      <c r="T2299" s="189"/>
      <c r="U2299" s="189"/>
      <c r="V2299" s="189"/>
      <c r="W2299" s="189"/>
      <c r="X2299" s="189"/>
      <c r="Y2299" s="189"/>
      <c r="Z2299" s="189"/>
      <c r="AA2299" s="189"/>
      <c r="AB2299" s="189"/>
    </row>
    <row r="2300" spans="1:28" x14ac:dyDescent="0.25">
      <c r="A2300" s="98"/>
      <c r="B2300" s="189"/>
      <c r="C2300" s="189"/>
      <c r="D2300" s="189"/>
      <c r="E2300" s="189"/>
      <c r="F2300" s="189"/>
      <c r="G2300" s="189"/>
      <c r="H2300" s="189"/>
      <c r="I2300" s="189"/>
      <c r="J2300" s="189"/>
      <c r="K2300" s="98"/>
      <c r="L2300" s="98"/>
      <c r="M2300" s="189"/>
      <c r="N2300" s="189"/>
      <c r="O2300" s="189"/>
      <c r="P2300" s="189"/>
      <c r="Q2300" s="189"/>
      <c r="R2300" s="189"/>
      <c r="S2300" s="189"/>
      <c r="T2300" s="189"/>
      <c r="U2300" s="189"/>
      <c r="V2300" s="189"/>
      <c r="W2300" s="189"/>
      <c r="X2300" s="189"/>
      <c r="Y2300" s="189"/>
      <c r="Z2300" s="189"/>
      <c r="AA2300" s="189"/>
      <c r="AB2300" s="189"/>
    </row>
    <row r="2301" spans="1:28" x14ac:dyDescent="0.25">
      <c r="A2301" s="98"/>
      <c r="B2301" s="189"/>
      <c r="C2301" s="189"/>
      <c r="D2301" s="189"/>
      <c r="E2301" s="189"/>
      <c r="F2301" s="189"/>
      <c r="G2301" s="189"/>
      <c r="H2301" s="189"/>
      <c r="I2301" s="189"/>
      <c r="J2301" s="189"/>
      <c r="K2301" s="98"/>
      <c r="L2301" s="98"/>
      <c r="M2301" s="189"/>
      <c r="N2301" s="189"/>
      <c r="O2301" s="189"/>
      <c r="P2301" s="189"/>
      <c r="Q2301" s="189"/>
      <c r="R2301" s="189"/>
      <c r="S2301" s="189"/>
      <c r="T2301" s="189"/>
      <c r="U2301" s="189"/>
      <c r="V2301" s="189"/>
      <c r="W2301" s="189"/>
      <c r="X2301" s="189"/>
      <c r="Y2301" s="189"/>
      <c r="Z2301" s="189"/>
      <c r="AA2301" s="189"/>
      <c r="AB2301" s="189"/>
    </row>
    <row r="2302" spans="1:28" x14ac:dyDescent="0.25">
      <c r="A2302" s="98"/>
      <c r="B2302" s="189"/>
      <c r="C2302" s="189"/>
      <c r="D2302" s="189"/>
      <c r="E2302" s="189"/>
      <c r="F2302" s="189"/>
      <c r="G2302" s="189"/>
      <c r="H2302" s="189"/>
      <c r="I2302" s="189"/>
      <c r="J2302" s="189"/>
      <c r="K2302" s="98"/>
      <c r="L2302" s="98"/>
      <c r="M2302" s="189"/>
      <c r="N2302" s="189"/>
      <c r="O2302" s="189"/>
      <c r="P2302" s="189"/>
      <c r="Q2302" s="189"/>
      <c r="R2302" s="189"/>
      <c r="S2302" s="189"/>
      <c r="T2302" s="189"/>
      <c r="U2302" s="189"/>
      <c r="V2302" s="189"/>
      <c r="W2302" s="189"/>
      <c r="X2302" s="189"/>
      <c r="Y2302" s="189"/>
      <c r="Z2302" s="189"/>
      <c r="AA2302" s="189"/>
      <c r="AB2302" s="189"/>
    </row>
    <row r="2303" spans="1:28" x14ac:dyDescent="0.25">
      <c r="A2303" s="98"/>
      <c r="B2303" s="189"/>
      <c r="C2303" s="189"/>
      <c r="D2303" s="189"/>
      <c r="E2303" s="189"/>
      <c r="F2303" s="189"/>
      <c r="G2303" s="189"/>
      <c r="H2303" s="189"/>
      <c r="I2303" s="189"/>
      <c r="J2303" s="189"/>
      <c r="K2303" s="98"/>
      <c r="L2303" s="98"/>
      <c r="M2303" s="189"/>
      <c r="N2303" s="189"/>
      <c r="O2303" s="189"/>
      <c r="P2303" s="189"/>
      <c r="Q2303" s="189"/>
      <c r="R2303" s="189"/>
      <c r="S2303" s="189"/>
      <c r="T2303" s="189"/>
      <c r="U2303" s="189"/>
      <c r="V2303" s="189"/>
      <c r="W2303" s="189"/>
      <c r="X2303" s="189"/>
      <c r="Y2303" s="189"/>
      <c r="Z2303" s="189"/>
      <c r="AA2303" s="189"/>
      <c r="AB2303" s="189"/>
    </row>
    <row r="2304" spans="1:28" x14ac:dyDescent="0.25">
      <c r="A2304" s="98"/>
      <c r="B2304" s="189"/>
      <c r="C2304" s="189"/>
      <c r="D2304" s="189"/>
      <c r="E2304" s="189"/>
      <c r="F2304" s="189"/>
      <c r="G2304" s="189"/>
      <c r="H2304" s="189"/>
      <c r="I2304" s="189"/>
      <c r="J2304" s="189"/>
      <c r="K2304" s="98"/>
      <c r="L2304" s="98"/>
      <c r="M2304" s="189"/>
      <c r="N2304" s="189"/>
      <c r="O2304" s="189"/>
      <c r="P2304" s="189"/>
      <c r="Q2304" s="189"/>
      <c r="R2304" s="189"/>
      <c r="S2304" s="189"/>
      <c r="T2304" s="189"/>
      <c r="U2304" s="189"/>
      <c r="V2304" s="189"/>
      <c r="W2304" s="189"/>
      <c r="X2304" s="189"/>
      <c r="Y2304" s="189"/>
      <c r="Z2304" s="189"/>
      <c r="AA2304" s="189"/>
      <c r="AB2304" s="189"/>
    </row>
    <row r="2305" spans="1:28" x14ac:dyDescent="0.25">
      <c r="A2305" s="98"/>
      <c r="B2305" s="189"/>
      <c r="C2305" s="189"/>
      <c r="D2305" s="189"/>
      <c r="E2305" s="189"/>
      <c r="F2305" s="189"/>
      <c r="G2305" s="189"/>
      <c r="H2305" s="189"/>
      <c r="I2305" s="189"/>
      <c r="J2305" s="189"/>
      <c r="K2305" s="98"/>
      <c r="L2305" s="98"/>
      <c r="M2305" s="189"/>
      <c r="N2305" s="189"/>
      <c r="O2305" s="189"/>
      <c r="P2305" s="189"/>
      <c r="Q2305" s="189"/>
      <c r="R2305" s="189"/>
      <c r="S2305" s="189"/>
      <c r="T2305" s="189"/>
      <c r="U2305" s="189"/>
      <c r="V2305" s="189"/>
      <c r="W2305" s="189"/>
      <c r="X2305" s="189"/>
      <c r="Y2305" s="189"/>
      <c r="Z2305" s="189"/>
      <c r="AA2305" s="189"/>
      <c r="AB2305" s="189"/>
    </row>
    <row r="2306" spans="1:28" x14ac:dyDescent="0.25">
      <c r="A2306" s="98"/>
      <c r="B2306" s="189"/>
      <c r="C2306" s="189"/>
      <c r="D2306" s="189"/>
      <c r="E2306" s="189"/>
      <c r="F2306" s="189"/>
      <c r="G2306" s="189"/>
      <c r="H2306" s="189"/>
      <c r="I2306" s="189"/>
      <c r="J2306" s="189"/>
      <c r="K2306" s="98"/>
      <c r="L2306" s="98"/>
      <c r="M2306" s="189"/>
      <c r="N2306" s="189"/>
      <c r="O2306" s="189"/>
      <c r="P2306" s="189"/>
      <c r="Q2306" s="189"/>
      <c r="R2306" s="189"/>
      <c r="S2306" s="189"/>
      <c r="T2306" s="189"/>
      <c r="U2306" s="189"/>
      <c r="V2306" s="189"/>
      <c r="W2306" s="189"/>
      <c r="X2306" s="189"/>
      <c r="Y2306" s="189"/>
      <c r="Z2306" s="189"/>
      <c r="AA2306" s="189"/>
      <c r="AB2306" s="189"/>
    </row>
    <row r="2307" spans="1:28" x14ac:dyDescent="0.25">
      <c r="A2307" s="98"/>
      <c r="B2307" s="189"/>
      <c r="C2307" s="189"/>
      <c r="D2307" s="189"/>
      <c r="E2307" s="189"/>
      <c r="F2307" s="189"/>
      <c r="G2307" s="189"/>
      <c r="H2307" s="189"/>
      <c r="I2307" s="189"/>
      <c r="J2307" s="189"/>
      <c r="K2307" s="98"/>
      <c r="L2307" s="98"/>
      <c r="M2307" s="189"/>
      <c r="N2307" s="189"/>
      <c r="O2307" s="189"/>
      <c r="P2307" s="189"/>
      <c r="Q2307" s="189"/>
      <c r="R2307" s="189"/>
      <c r="S2307" s="189"/>
      <c r="T2307" s="189"/>
      <c r="U2307" s="189"/>
      <c r="V2307" s="189"/>
      <c r="W2307" s="189"/>
      <c r="X2307" s="189"/>
      <c r="Y2307" s="189"/>
      <c r="Z2307" s="189"/>
      <c r="AA2307" s="189"/>
      <c r="AB2307" s="189"/>
    </row>
    <row r="2308" spans="1:28" x14ac:dyDescent="0.25">
      <c r="A2308" s="98"/>
      <c r="B2308" s="189"/>
      <c r="C2308" s="189"/>
      <c r="D2308" s="189"/>
      <c r="E2308" s="189"/>
      <c r="F2308" s="189"/>
      <c r="G2308" s="189"/>
      <c r="H2308" s="189"/>
      <c r="I2308" s="189"/>
      <c r="J2308" s="189"/>
      <c r="K2308" s="98"/>
      <c r="L2308" s="98"/>
      <c r="M2308" s="189"/>
      <c r="N2308" s="189"/>
      <c r="O2308" s="189"/>
      <c r="P2308" s="189"/>
      <c r="Q2308" s="189"/>
      <c r="R2308" s="189"/>
      <c r="S2308" s="189"/>
      <c r="T2308" s="189"/>
      <c r="U2308" s="189"/>
      <c r="V2308" s="189"/>
      <c r="W2308" s="189"/>
      <c r="X2308" s="189"/>
      <c r="Y2308" s="189"/>
      <c r="Z2308" s="189"/>
      <c r="AA2308" s="189"/>
      <c r="AB2308" s="189"/>
    </row>
    <row r="2309" spans="1:28" x14ac:dyDescent="0.25">
      <c r="A2309" s="98"/>
      <c r="B2309" s="189"/>
      <c r="C2309" s="189"/>
      <c r="D2309" s="189"/>
      <c r="E2309" s="189"/>
      <c r="F2309" s="189"/>
      <c r="G2309" s="189"/>
      <c r="H2309" s="189"/>
      <c r="I2309" s="189"/>
      <c r="J2309" s="189"/>
      <c r="K2309" s="98"/>
      <c r="L2309" s="98"/>
      <c r="M2309" s="189"/>
      <c r="N2309" s="189"/>
      <c r="O2309" s="189"/>
      <c r="P2309" s="189"/>
      <c r="Q2309" s="189"/>
      <c r="R2309" s="189"/>
      <c r="S2309" s="189"/>
      <c r="T2309" s="189"/>
      <c r="U2309" s="189"/>
      <c r="V2309" s="189"/>
      <c r="W2309" s="189"/>
      <c r="X2309" s="189"/>
      <c r="Y2309" s="189"/>
      <c r="Z2309" s="189"/>
      <c r="AA2309" s="189"/>
      <c r="AB2309" s="189"/>
    </row>
    <row r="2310" spans="1:28" x14ac:dyDescent="0.25">
      <c r="A2310" s="98"/>
      <c r="B2310" s="189"/>
      <c r="C2310" s="189"/>
      <c r="D2310" s="189"/>
      <c r="E2310" s="189"/>
      <c r="F2310" s="189"/>
      <c r="G2310" s="189"/>
      <c r="H2310" s="189"/>
      <c r="I2310" s="189"/>
      <c r="J2310" s="189"/>
      <c r="K2310" s="98"/>
      <c r="L2310" s="98"/>
      <c r="M2310" s="189"/>
      <c r="N2310" s="189"/>
      <c r="O2310" s="189"/>
      <c r="P2310" s="189"/>
      <c r="Q2310" s="189"/>
      <c r="R2310" s="189"/>
      <c r="S2310" s="189"/>
      <c r="T2310" s="189"/>
      <c r="U2310" s="189"/>
      <c r="V2310" s="189"/>
      <c r="W2310" s="189"/>
      <c r="X2310" s="189"/>
      <c r="Y2310" s="189"/>
      <c r="Z2310" s="189"/>
      <c r="AA2310" s="189"/>
      <c r="AB2310" s="189"/>
    </row>
    <row r="2311" spans="1:28" x14ac:dyDescent="0.25">
      <c r="A2311" s="98"/>
      <c r="B2311" s="189"/>
      <c r="C2311" s="189"/>
      <c r="D2311" s="189"/>
      <c r="E2311" s="189"/>
      <c r="F2311" s="189"/>
      <c r="G2311" s="189"/>
      <c r="H2311" s="189"/>
      <c r="I2311" s="189"/>
      <c r="J2311" s="189"/>
      <c r="K2311" s="98"/>
      <c r="L2311" s="98"/>
      <c r="M2311" s="189"/>
      <c r="N2311" s="189"/>
      <c r="O2311" s="189"/>
      <c r="P2311" s="189"/>
      <c r="Q2311" s="189"/>
      <c r="R2311" s="189"/>
      <c r="S2311" s="189"/>
      <c r="T2311" s="189"/>
      <c r="U2311" s="189"/>
      <c r="V2311" s="189"/>
      <c r="W2311" s="189"/>
      <c r="X2311" s="189"/>
      <c r="Y2311" s="189"/>
      <c r="Z2311" s="189"/>
      <c r="AA2311" s="189"/>
      <c r="AB2311" s="189"/>
    </row>
    <row r="2312" spans="1:28" x14ac:dyDescent="0.25">
      <c r="A2312" s="98"/>
      <c r="B2312" s="189"/>
      <c r="C2312" s="189"/>
      <c r="D2312" s="189"/>
      <c r="E2312" s="189"/>
      <c r="F2312" s="189"/>
      <c r="G2312" s="189"/>
      <c r="H2312" s="189"/>
      <c r="I2312" s="189"/>
      <c r="J2312" s="189"/>
      <c r="K2312" s="98"/>
      <c r="L2312" s="98"/>
      <c r="M2312" s="189"/>
      <c r="N2312" s="189"/>
      <c r="O2312" s="189"/>
      <c r="P2312" s="189"/>
      <c r="Q2312" s="189"/>
      <c r="R2312" s="189"/>
      <c r="S2312" s="189"/>
      <c r="T2312" s="189"/>
      <c r="U2312" s="189"/>
      <c r="V2312" s="189"/>
      <c r="W2312" s="189"/>
      <c r="X2312" s="189"/>
      <c r="Y2312" s="189"/>
      <c r="Z2312" s="189"/>
      <c r="AA2312" s="189"/>
      <c r="AB2312" s="189"/>
    </row>
    <row r="2313" spans="1:28" x14ac:dyDescent="0.25">
      <c r="A2313" s="98"/>
      <c r="B2313" s="189"/>
      <c r="C2313" s="189"/>
      <c r="D2313" s="189"/>
      <c r="E2313" s="189"/>
      <c r="F2313" s="189"/>
      <c r="G2313" s="189"/>
      <c r="H2313" s="189"/>
      <c r="I2313" s="189"/>
      <c r="J2313" s="189"/>
      <c r="K2313" s="98"/>
      <c r="L2313" s="98"/>
      <c r="M2313" s="189"/>
      <c r="N2313" s="189"/>
      <c r="O2313" s="189"/>
      <c r="P2313" s="189"/>
      <c r="Q2313" s="189"/>
      <c r="R2313" s="189"/>
      <c r="S2313" s="189"/>
      <c r="T2313" s="189"/>
      <c r="U2313" s="189"/>
      <c r="V2313" s="189"/>
      <c r="W2313" s="189"/>
      <c r="X2313" s="189"/>
      <c r="Y2313" s="189"/>
      <c r="Z2313" s="189"/>
      <c r="AA2313" s="189"/>
      <c r="AB2313" s="189"/>
    </row>
    <row r="2314" spans="1:28" x14ac:dyDescent="0.25">
      <c r="A2314" s="98"/>
      <c r="B2314" s="189"/>
      <c r="C2314" s="189"/>
      <c r="D2314" s="189"/>
      <c r="E2314" s="189"/>
      <c r="F2314" s="189"/>
      <c r="G2314" s="189"/>
      <c r="H2314" s="189"/>
      <c r="I2314" s="189"/>
      <c r="J2314" s="189"/>
      <c r="K2314" s="98"/>
      <c r="L2314" s="98"/>
      <c r="M2314" s="189"/>
      <c r="N2314" s="189"/>
      <c r="O2314" s="189"/>
      <c r="P2314" s="189"/>
      <c r="Q2314" s="189"/>
      <c r="R2314" s="189"/>
      <c r="S2314" s="189"/>
      <c r="T2314" s="189"/>
      <c r="U2314" s="189"/>
      <c r="V2314" s="189"/>
      <c r="W2314" s="189"/>
      <c r="X2314" s="189"/>
      <c r="Y2314" s="189"/>
      <c r="Z2314" s="189"/>
      <c r="AA2314" s="189"/>
      <c r="AB2314" s="189"/>
    </row>
    <row r="2315" spans="1:28" x14ac:dyDescent="0.25">
      <c r="A2315" s="98"/>
      <c r="B2315" s="189"/>
      <c r="C2315" s="189"/>
      <c r="D2315" s="189"/>
      <c r="E2315" s="189"/>
      <c r="F2315" s="189"/>
      <c r="G2315" s="189"/>
      <c r="H2315" s="189"/>
      <c r="I2315" s="189"/>
      <c r="J2315" s="189"/>
      <c r="K2315" s="98"/>
      <c r="L2315" s="98"/>
      <c r="M2315" s="189"/>
      <c r="N2315" s="189"/>
      <c r="O2315" s="189"/>
      <c r="P2315" s="189"/>
      <c r="Q2315" s="189"/>
      <c r="R2315" s="189"/>
      <c r="S2315" s="189"/>
      <c r="T2315" s="189"/>
      <c r="U2315" s="189"/>
      <c r="V2315" s="189"/>
      <c r="W2315" s="189"/>
      <c r="X2315" s="189"/>
      <c r="Y2315" s="189"/>
      <c r="Z2315" s="189"/>
      <c r="AA2315" s="189"/>
      <c r="AB2315" s="189"/>
    </row>
    <row r="2316" spans="1:28" x14ac:dyDescent="0.25">
      <c r="A2316" s="98"/>
      <c r="B2316" s="189"/>
      <c r="C2316" s="189"/>
      <c r="D2316" s="189"/>
      <c r="E2316" s="189"/>
      <c r="F2316" s="189"/>
      <c r="G2316" s="189"/>
      <c r="H2316" s="189"/>
      <c r="I2316" s="189"/>
      <c r="J2316" s="189"/>
      <c r="K2316" s="98"/>
      <c r="L2316" s="98"/>
      <c r="M2316" s="189"/>
      <c r="N2316" s="189"/>
      <c r="O2316" s="189"/>
      <c r="P2316" s="189"/>
      <c r="Q2316" s="189"/>
      <c r="R2316" s="189"/>
      <c r="S2316" s="189"/>
      <c r="T2316" s="189"/>
      <c r="U2316" s="189"/>
      <c r="V2316" s="189"/>
      <c r="W2316" s="189"/>
      <c r="X2316" s="189"/>
      <c r="Y2316" s="189"/>
      <c r="Z2316" s="189"/>
      <c r="AA2316" s="189"/>
      <c r="AB2316" s="189"/>
    </row>
    <row r="2317" spans="1:28" x14ac:dyDescent="0.25">
      <c r="A2317" s="98"/>
      <c r="B2317" s="189"/>
      <c r="C2317" s="189"/>
      <c r="D2317" s="189"/>
      <c r="E2317" s="189"/>
      <c r="F2317" s="189"/>
      <c r="G2317" s="189"/>
      <c r="H2317" s="189"/>
      <c r="I2317" s="189"/>
      <c r="J2317" s="189"/>
      <c r="K2317" s="98"/>
      <c r="L2317" s="98"/>
      <c r="M2317" s="189"/>
      <c r="N2317" s="189"/>
      <c r="O2317" s="189"/>
      <c r="P2317" s="189"/>
      <c r="Q2317" s="189"/>
      <c r="R2317" s="189"/>
      <c r="S2317" s="189"/>
      <c r="T2317" s="189"/>
      <c r="U2317" s="189"/>
      <c r="V2317" s="189"/>
      <c r="W2317" s="189"/>
      <c r="X2317" s="189"/>
      <c r="Y2317" s="189"/>
      <c r="Z2317" s="189"/>
      <c r="AA2317" s="189"/>
      <c r="AB2317" s="189"/>
    </row>
    <row r="2318" spans="1:28" x14ac:dyDescent="0.25">
      <c r="A2318" s="98"/>
      <c r="B2318" s="189"/>
      <c r="C2318" s="189"/>
      <c r="D2318" s="189"/>
      <c r="E2318" s="189"/>
      <c r="F2318" s="189"/>
      <c r="G2318" s="189"/>
      <c r="H2318" s="189"/>
      <c r="I2318" s="189"/>
      <c r="J2318" s="189"/>
      <c r="K2318" s="98"/>
      <c r="L2318" s="98"/>
      <c r="M2318" s="189"/>
      <c r="N2318" s="189"/>
      <c r="O2318" s="189"/>
      <c r="P2318" s="189"/>
      <c r="Q2318" s="189"/>
      <c r="R2318" s="189"/>
      <c r="S2318" s="189"/>
      <c r="T2318" s="189"/>
      <c r="U2318" s="189"/>
      <c r="V2318" s="189"/>
      <c r="W2318" s="189"/>
      <c r="X2318" s="189"/>
      <c r="Y2318" s="189"/>
      <c r="Z2318" s="189"/>
      <c r="AA2318" s="189"/>
      <c r="AB2318" s="189"/>
    </row>
    <row r="2319" spans="1:28" x14ac:dyDescent="0.25">
      <c r="A2319" s="98"/>
      <c r="B2319" s="189"/>
      <c r="C2319" s="189"/>
      <c r="D2319" s="189"/>
      <c r="E2319" s="189"/>
      <c r="F2319" s="189"/>
      <c r="G2319" s="189"/>
      <c r="H2319" s="189"/>
      <c r="I2319" s="189"/>
      <c r="J2319" s="189"/>
      <c r="K2319" s="98"/>
      <c r="L2319" s="98"/>
      <c r="M2319" s="189"/>
      <c r="N2319" s="189"/>
      <c r="O2319" s="189"/>
      <c r="P2319" s="189"/>
      <c r="Q2319" s="189"/>
      <c r="R2319" s="189"/>
      <c r="S2319" s="189"/>
      <c r="T2319" s="189"/>
      <c r="U2319" s="189"/>
      <c r="V2319" s="189"/>
      <c r="W2319" s="189"/>
      <c r="X2319" s="189"/>
      <c r="Y2319" s="189"/>
      <c r="Z2319" s="189"/>
      <c r="AA2319" s="189"/>
      <c r="AB2319" s="189"/>
    </row>
    <row r="2320" spans="1:28" x14ac:dyDescent="0.25">
      <c r="A2320" s="98"/>
      <c r="B2320" s="189"/>
      <c r="C2320" s="189"/>
      <c r="D2320" s="189"/>
      <c r="E2320" s="189"/>
      <c r="F2320" s="189"/>
      <c r="G2320" s="189"/>
      <c r="H2320" s="189"/>
      <c r="I2320" s="189"/>
      <c r="J2320" s="189"/>
      <c r="K2320" s="98"/>
      <c r="L2320" s="98"/>
      <c r="M2320" s="189"/>
      <c r="N2320" s="189"/>
      <c r="O2320" s="189"/>
      <c r="P2320" s="189"/>
      <c r="Q2320" s="189"/>
      <c r="R2320" s="189"/>
      <c r="S2320" s="189"/>
      <c r="T2320" s="189"/>
      <c r="U2320" s="189"/>
      <c r="V2320" s="189"/>
      <c r="W2320" s="189"/>
      <c r="X2320" s="189"/>
      <c r="Y2320" s="189"/>
      <c r="Z2320" s="189"/>
      <c r="AA2320" s="189"/>
      <c r="AB2320" s="189"/>
    </row>
    <row r="2321" spans="1:28" x14ac:dyDescent="0.25">
      <c r="A2321" s="98"/>
      <c r="B2321" s="189"/>
      <c r="C2321" s="189"/>
      <c r="D2321" s="189"/>
      <c r="E2321" s="189"/>
      <c r="F2321" s="189"/>
      <c r="G2321" s="189"/>
      <c r="H2321" s="189"/>
      <c r="I2321" s="189"/>
      <c r="J2321" s="189"/>
      <c r="K2321" s="98"/>
      <c r="L2321" s="98"/>
      <c r="M2321" s="189"/>
      <c r="N2321" s="189"/>
      <c r="O2321" s="189"/>
      <c r="P2321" s="189"/>
      <c r="Q2321" s="189"/>
      <c r="R2321" s="189"/>
      <c r="S2321" s="189"/>
      <c r="T2321" s="189"/>
      <c r="U2321" s="189"/>
      <c r="V2321" s="189"/>
      <c r="W2321" s="189"/>
      <c r="X2321" s="189"/>
      <c r="Y2321" s="189"/>
      <c r="Z2321" s="189"/>
      <c r="AA2321" s="189"/>
      <c r="AB2321" s="189"/>
    </row>
    <row r="2322" spans="1:28" x14ac:dyDescent="0.25">
      <c r="A2322" s="98"/>
      <c r="B2322" s="189"/>
      <c r="C2322" s="189"/>
      <c r="D2322" s="189"/>
      <c r="E2322" s="189"/>
      <c r="F2322" s="189"/>
      <c r="G2322" s="189"/>
      <c r="H2322" s="189"/>
      <c r="I2322" s="189"/>
      <c r="J2322" s="189"/>
      <c r="K2322" s="98"/>
      <c r="L2322" s="98"/>
      <c r="M2322" s="189"/>
      <c r="N2322" s="189"/>
      <c r="O2322" s="189"/>
      <c r="P2322" s="189"/>
      <c r="Q2322" s="189"/>
      <c r="R2322" s="189"/>
      <c r="S2322" s="189"/>
      <c r="T2322" s="189"/>
      <c r="U2322" s="189"/>
      <c r="V2322" s="189"/>
      <c r="W2322" s="189"/>
      <c r="X2322" s="189"/>
      <c r="Y2322" s="189"/>
      <c r="Z2322" s="189"/>
      <c r="AA2322" s="189"/>
      <c r="AB2322" s="189"/>
    </row>
    <row r="2323" spans="1:28" x14ac:dyDescent="0.25">
      <c r="A2323" s="98"/>
      <c r="B2323" s="189"/>
      <c r="C2323" s="189"/>
      <c r="D2323" s="189"/>
      <c r="E2323" s="189"/>
      <c r="F2323" s="189"/>
      <c r="G2323" s="189"/>
      <c r="H2323" s="189"/>
      <c r="I2323" s="189"/>
      <c r="J2323" s="189"/>
      <c r="K2323" s="98"/>
      <c r="L2323" s="98"/>
      <c r="M2323" s="189"/>
      <c r="N2323" s="189"/>
      <c r="O2323" s="189"/>
      <c r="P2323" s="189"/>
      <c r="Q2323" s="189"/>
      <c r="R2323" s="189"/>
      <c r="S2323" s="189"/>
      <c r="T2323" s="189"/>
      <c r="U2323" s="189"/>
      <c r="V2323" s="189"/>
      <c r="W2323" s="189"/>
      <c r="X2323" s="189"/>
      <c r="Y2323" s="189"/>
      <c r="Z2323" s="189"/>
      <c r="AA2323" s="189"/>
      <c r="AB2323" s="189"/>
    </row>
    <row r="2324" spans="1:28" x14ac:dyDescent="0.25">
      <c r="A2324" s="98"/>
      <c r="B2324" s="189"/>
      <c r="C2324" s="189"/>
      <c r="D2324" s="189"/>
      <c r="E2324" s="189"/>
      <c r="F2324" s="189"/>
      <c r="G2324" s="189"/>
      <c r="H2324" s="189"/>
      <c r="I2324" s="189"/>
      <c r="J2324" s="189"/>
      <c r="K2324" s="98"/>
      <c r="L2324" s="98"/>
      <c r="M2324" s="189"/>
      <c r="N2324" s="189"/>
      <c r="O2324" s="189"/>
      <c r="P2324" s="189"/>
      <c r="Q2324" s="189"/>
      <c r="R2324" s="189"/>
      <c r="S2324" s="189"/>
      <c r="T2324" s="189"/>
      <c r="U2324" s="189"/>
      <c r="V2324" s="189"/>
      <c r="W2324" s="189"/>
      <c r="X2324" s="189"/>
      <c r="Y2324" s="189"/>
      <c r="Z2324" s="189"/>
      <c r="AA2324" s="189"/>
      <c r="AB2324" s="189"/>
    </row>
    <row r="2325" spans="1:28" x14ac:dyDescent="0.25">
      <c r="A2325" s="98"/>
      <c r="B2325" s="189"/>
      <c r="C2325" s="189"/>
      <c r="D2325" s="189"/>
      <c r="E2325" s="189"/>
      <c r="F2325" s="189"/>
      <c r="G2325" s="189"/>
      <c r="H2325" s="189"/>
      <c r="I2325" s="189"/>
      <c r="J2325" s="189"/>
      <c r="K2325" s="98"/>
      <c r="L2325" s="98"/>
      <c r="M2325" s="189"/>
      <c r="N2325" s="189"/>
      <c r="O2325" s="189"/>
      <c r="P2325" s="189"/>
      <c r="Q2325" s="189"/>
      <c r="R2325" s="189"/>
      <c r="S2325" s="189"/>
      <c r="T2325" s="189"/>
      <c r="U2325" s="189"/>
      <c r="V2325" s="189"/>
      <c r="W2325" s="189"/>
      <c r="X2325" s="189"/>
      <c r="Y2325" s="189"/>
      <c r="Z2325" s="189"/>
      <c r="AA2325" s="189"/>
      <c r="AB2325" s="189"/>
    </row>
    <row r="2326" spans="1:28" x14ac:dyDescent="0.25">
      <c r="A2326" s="98"/>
      <c r="B2326" s="189"/>
      <c r="C2326" s="189"/>
      <c r="D2326" s="189"/>
      <c r="E2326" s="189"/>
      <c r="F2326" s="189"/>
      <c r="G2326" s="189"/>
      <c r="H2326" s="189"/>
      <c r="I2326" s="189"/>
      <c r="J2326" s="189"/>
      <c r="K2326" s="98"/>
      <c r="L2326" s="98"/>
      <c r="M2326" s="189"/>
      <c r="N2326" s="189"/>
      <c r="O2326" s="189"/>
      <c r="P2326" s="189"/>
      <c r="Q2326" s="189"/>
      <c r="R2326" s="189"/>
      <c r="S2326" s="189"/>
      <c r="T2326" s="189"/>
      <c r="U2326" s="189"/>
      <c r="V2326" s="189"/>
      <c r="W2326" s="189"/>
      <c r="X2326" s="189"/>
      <c r="Y2326" s="189"/>
      <c r="Z2326" s="189"/>
      <c r="AA2326" s="189"/>
      <c r="AB2326" s="189"/>
    </row>
    <row r="2327" spans="1:28" x14ac:dyDescent="0.25">
      <c r="A2327" s="98"/>
      <c r="B2327" s="189"/>
      <c r="C2327" s="189"/>
      <c r="D2327" s="189"/>
      <c r="E2327" s="189"/>
      <c r="F2327" s="189"/>
      <c r="G2327" s="189"/>
      <c r="H2327" s="189"/>
      <c r="I2327" s="189"/>
      <c r="J2327" s="189"/>
      <c r="K2327" s="98"/>
      <c r="L2327" s="98"/>
      <c r="M2327" s="189"/>
      <c r="N2327" s="189"/>
      <c r="O2327" s="189"/>
      <c r="P2327" s="189"/>
      <c r="Q2327" s="189"/>
      <c r="R2327" s="189"/>
      <c r="S2327" s="189"/>
      <c r="T2327" s="189"/>
      <c r="U2327" s="189"/>
      <c r="V2327" s="189"/>
      <c r="W2327" s="189"/>
      <c r="X2327" s="189"/>
      <c r="Y2327" s="189"/>
      <c r="Z2327" s="189"/>
      <c r="AA2327" s="189"/>
      <c r="AB2327" s="189"/>
    </row>
    <row r="2328" spans="1:28" x14ac:dyDescent="0.25">
      <c r="A2328" s="98"/>
      <c r="B2328" s="189"/>
      <c r="C2328" s="189"/>
      <c r="D2328" s="189"/>
      <c r="E2328" s="189"/>
      <c r="F2328" s="189"/>
      <c r="G2328" s="189"/>
      <c r="H2328" s="189"/>
      <c r="I2328" s="189"/>
      <c r="J2328" s="189"/>
      <c r="K2328" s="98"/>
      <c r="L2328" s="98"/>
      <c r="M2328" s="189"/>
      <c r="N2328" s="189"/>
      <c r="O2328" s="189"/>
      <c r="P2328" s="189"/>
      <c r="Q2328" s="189"/>
      <c r="R2328" s="189"/>
      <c r="S2328" s="189"/>
      <c r="T2328" s="189"/>
      <c r="U2328" s="189"/>
      <c r="V2328" s="189"/>
      <c r="W2328" s="189"/>
      <c r="X2328" s="189"/>
      <c r="Y2328" s="189"/>
      <c r="Z2328" s="189"/>
      <c r="AA2328" s="189"/>
      <c r="AB2328" s="189"/>
    </row>
    <row r="2329" spans="1:28" x14ac:dyDescent="0.25">
      <c r="A2329" s="98"/>
      <c r="B2329" s="189"/>
      <c r="C2329" s="189"/>
      <c r="D2329" s="189"/>
      <c r="E2329" s="189"/>
      <c r="F2329" s="189"/>
      <c r="G2329" s="189"/>
      <c r="H2329" s="189"/>
      <c r="I2329" s="189"/>
      <c r="J2329" s="189"/>
      <c r="K2329" s="98"/>
      <c r="L2329" s="98"/>
      <c r="M2329" s="189"/>
      <c r="N2329" s="189"/>
      <c r="O2329" s="189"/>
      <c r="P2329" s="189"/>
      <c r="Q2329" s="189"/>
      <c r="R2329" s="189"/>
      <c r="S2329" s="189"/>
      <c r="T2329" s="189"/>
      <c r="U2329" s="189"/>
      <c r="V2329" s="189"/>
      <c r="W2329" s="189"/>
      <c r="X2329" s="189"/>
      <c r="Y2329" s="189"/>
      <c r="Z2329" s="189"/>
      <c r="AA2329" s="189"/>
      <c r="AB2329" s="189"/>
    </row>
    <row r="2330" spans="1:28" x14ac:dyDescent="0.25">
      <c r="A2330" s="98"/>
      <c r="B2330" s="189"/>
      <c r="C2330" s="189"/>
      <c r="D2330" s="189"/>
      <c r="E2330" s="189"/>
      <c r="F2330" s="189"/>
      <c r="G2330" s="189"/>
      <c r="H2330" s="189"/>
      <c r="I2330" s="189"/>
      <c r="J2330" s="189"/>
      <c r="K2330" s="98"/>
      <c r="L2330" s="98"/>
      <c r="M2330" s="189"/>
      <c r="N2330" s="189"/>
      <c r="O2330" s="189"/>
      <c r="P2330" s="189"/>
      <c r="Q2330" s="189"/>
      <c r="R2330" s="189"/>
      <c r="S2330" s="189"/>
      <c r="T2330" s="189"/>
      <c r="U2330" s="189"/>
      <c r="V2330" s="189"/>
      <c r="W2330" s="189"/>
      <c r="X2330" s="189"/>
      <c r="Y2330" s="189"/>
      <c r="Z2330" s="189"/>
      <c r="AA2330" s="189"/>
      <c r="AB2330" s="189"/>
    </row>
    <row r="2331" spans="1:28" x14ac:dyDescent="0.25">
      <c r="A2331" s="98"/>
      <c r="B2331" s="189"/>
      <c r="C2331" s="189"/>
      <c r="D2331" s="189"/>
      <c r="E2331" s="189"/>
      <c r="F2331" s="189"/>
      <c r="G2331" s="189"/>
      <c r="H2331" s="189"/>
      <c r="I2331" s="189"/>
      <c r="J2331" s="189"/>
      <c r="K2331" s="98"/>
      <c r="L2331" s="98"/>
      <c r="M2331" s="189"/>
      <c r="N2331" s="189"/>
      <c r="O2331" s="189"/>
      <c r="P2331" s="189"/>
      <c r="Q2331" s="189"/>
      <c r="R2331" s="189"/>
      <c r="S2331" s="189"/>
      <c r="T2331" s="189"/>
      <c r="U2331" s="189"/>
      <c r="V2331" s="189"/>
      <c r="W2331" s="189"/>
      <c r="X2331" s="189"/>
      <c r="Y2331" s="189"/>
      <c r="Z2331" s="189"/>
      <c r="AA2331" s="189"/>
      <c r="AB2331" s="189"/>
    </row>
    <row r="2332" spans="1:28" x14ac:dyDescent="0.25">
      <c r="A2332" s="98"/>
      <c r="B2332" s="189"/>
      <c r="C2332" s="189"/>
      <c r="D2332" s="189"/>
      <c r="E2332" s="189"/>
      <c r="F2332" s="189"/>
      <c r="G2332" s="189"/>
      <c r="H2332" s="189"/>
      <c r="I2332" s="189"/>
      <c r="J2332" s="189"/>
      <c r="K2332" s="98"/>
      <c r="L2332" s="98"/>
      <c r="M2332" s="189"/>
      <c r="N2332" s="189"/>
      <c r="O2332" s="189"/>
      <c r="P2332" s="189"/>
      <c r="Q2332" s="189"/>
      <c r="R2332" s="189"/>
      <c r="S2332" s="189"/>
      <c r="T2332" s="189"/>
      <c r="U2332" s="189"/>
      <c r="V2332" s="189"/>
      <c r="W2332" s="189"/>
      <c r="X2332" s="189"/>
      <c r="Y2332" s="189"/>
      <c r="Z2332" s="189"/>
      <c r="AA2332" s="189"/>
      <c r="AB2332" s="189"/>
    </row>
    <row r="2333" spans="1:28" x14ac:dyDescent="0.25">
      <c r="A2333" s="98"/>
      <c r="B2333" s="189"/>
      <c r="C2333" s="189"/>
      <c r="D2333" s="189"/>
      <c r="E2333" s="189"/>
      <c r="F2333" s="189"/>
      <c r="G2333" s="189"/>
      <c r="H2333" s="189"/>
      <c r="I2333" s="189"/>
      <c r="J2333" s="189"/>
      <c r="K2333" s="98"/>
      <c r="L2333" s="98"/>
      <c r="M2333" s="189"/>
      <c r="N2333" s="189"/>
      <c r="O2333" s="189"/>
      <c r="P2333" s="189"/>
      <c r="Q2333" s="189"/>
      <c r="R2333" s="189"/>
      <c r="S2333" s="189"/>
      <c r="T2333" s="189"/>
      <c r="U2333" s="189"/>
      <c r="V2333" s="189"/>
      <c r="W2333" s="189"/>
      <c r="X2333" s="189"/>
      <c r="Y2333" s="189"/>
      <c r="Z2333" s="189"/>
      <c r="AA2333" s="189"/>
      <c r="AB2333" s="189"/>
    </row>
    <row r="2334" spans="1:28" x14ac:dyDescent="0.25">
      <c r="A2334" s="98"/>
      <c r="B2334" s="189"/>
      <c r="C2334" s="189"/>
      <c r="D2334" s="189"/>
      <c r="E2334" s="189"/>
      <c r="F2334" s="189"/>
      <c r="G2334" s="189"/>
      <c r="H2334" s="189"/>
      <c r="I2334" s="189"/>
      <c r="J2334" s="189"/>
      <c r="K2334" s="98"/>
      <c r="L2334" s="98"/>
      <c r="M2334" s="189"/>
      <c r="N2334" s="189"/>
      <c r="O2334" s="189"/>
      <c r="P2334" s="189"/>
      <c r="Q2334" s="189"/>
      <c r="R2334" s="189"/>
      <c r="S2334" s="189"/>
      <c r="T2334" s="189"/>
      <c r="U2334" s="189"/>
      <c r="V2334" s="189"/>
      <c r="W2334" s="189"/>
      <c r="X2334" s="189"/>
      <c r="Y2334" s="189"/>
      <c r="Z2334" s="189"/>
      <c r="AA2334" s="189"/>
      <c r="AB2334" s="189"/>
    </row>
    <row r="2335" spans="1:28" x14ac:dyDescent="0.25">
      <c r="A2335" s="98"/>
      <c r="B2335" s="189"/>
      <c r="C2335" s="189"/>
      <c r="D2335" s="189"/>
      <c r="E2335" s="189"/>
      <c r="F2335" s="189"/>
      <c r="G2335" s="189"/>
      <c r="H2335" s="189"/>
      <c r="I2335" s="189"/>
      <c r="J2335" s="189"/>
      <c r="K2335" s="98"/>
      <c r="L2335" s="98"/>
      <c r="M2335" s="189"/>
      <c r="N2335" s="189"/>
      <c r="O2335" s="189"/>
      <c r="P2335" s="189"/>
      <c r="Q2335" s="189"/>
      <c r="R2335" s="189"/>
      <c r="S2335" s="189"/>
      <c r="T2335" s="189"/>
      <c r="U2335" s="189"/>
      <c r="V2335" s="189"/>
      <c r="W2335" s="189"/>
      <c r="X2335" s="189"/>
      <c r="Y2335" s="189"/>
      <c r="Z2335" s="189"/>
      <c r="AA2335" s="189"/>
      <c r="AB2335" s="189"/>
    </row>
    <row r="2336" spans="1:28" x14ac:dyDescent="0.25">
      <c r="A2336" s="98"/>
      <c r="B2336" s="189"/>
      <c r="C2336" s="189"/>
      <c r="D2336" s="189"/>
      <c r="E2336" s="189"/>
      <c r="F2336" s="189"/>
      <c r="G2336" s="189"/>
      <c r="H2336" s="189"/>
      <c r="I2336" s="189"/>
      <c r="J2336" s="189"/>
      <c r="K2336" s="98"/>
      <c r="L2336" s="98"/>
      <c r="M2336" s="189"/>
      <c r="N2336" s="189"/>
      <c r="O2336" s="189"/>
      <c r="P2336" s="189"/>
      <c r="Q2336" s="189"/>
      <c r="R2336" s="189"/>
      <c r="S2336" s="189"/>
      <c r="T2336" s="189"/>
      <c r="U2336" s="189"/>
      <c r="V2336" s="189"/>
      <c r="W2336" s="189"/>
      <c r="X2336" s="189"/>
      <c r="Y2336" s="189"/>
      <c r="Z2336" s="189"/>
      <c r="AA2336" s="189"/>
      <c r="AB2336" s="189"/>
    </row>
    <row r="2337" spans="1:28" x14ac:dyDescent="0.25">
      <c r="A2337" s="98"/>
      <c r="B2337" s="189"/>
      <c r="C2337" s="189"/>
      <c r="D2337" s="189"/>
      <c r="E2337" s="189"/>
      <c r="F2337" s="189"/>
      <c r="G2337" s="189"/>
      <c r="H2337" s="189"/>
      <c r="I2337" s="189"/>
      <c r="J2337" s="189"/>
      <c r="K2337" s="98"/>
      <c r="L2337" s="98"/>
      <c r="M2337" s="189"/>
      <c r="N2337" s="189"/>
      <c r="O2337" s="189"/>
      <c r="P2337" s="189"/>
      <c r="Q2337" s="189"/>
      <c r="R2337" s="189"/>
      <c r="S2337" s="189"/>
      <c r="T2337" s="189"/>
      <c r="U2337" s="189"/>
      <c r="V2337" s="189"/>
      <c r="W2337" s="189"/>
      <c r="X2337" s="189"/>
      <c r="Y2337" s="189"/>
      <c r="Z2337" s="189"/>
      <c r="AA2337" s="189"/>
      <c r="AB2337" s="189"/>
    </row>
    <row r="2338" spans="1:28" x14ac:dyDescent="0.25">
      <c r="A2338" s="98"/>
      <c r="B2338" s="189"/>
      <c r="C2338" s="189"/>
      <c r="D2338" s="189"/>
      <c r="E2338" s="189"/>
      <c r="F2338" s="189"/>
      <c r="G2338" s="189"/>
      <c r="H2338" s="189"/>
      <c r="I2338" s="189"/>
      <c r="J2338" s="189"/>
      <c r="K2338" s="98"/>
      <c r="L2338" s="98"/>
      <c r="M2338" s="189"/>
      <c r="N2338" s="189"/>
      <c r="O2338" s="189"/>
      <c r="P2338" s="189"/>
      <c r="Q2338" s="189"/>
      <c r="R2338" s="189"/>
      <c r="S2338" s="189"/>
      <c r="T2338" s="189"/>
      <c r="U2338" s="189"/>
      <c r="V2338" s="189"/>
      <c r="W2338" s="189"/>
      <c r="X2338" s="189"/>
      <c r="Y2338" s="189"/>
      <c r="Z2338" s="189"/>
      <c r="AA2338" s="189"/>
      <c r="AB2338" s="189"/>
    </row>
    <row r="2339" spans="1:28" x14ac:dyDescent="0.25">
      <c r="A2339" s="98"/>
      <c r="B2339" s="189"/>
      <c r="C2339" s="189"/>
      <c r="D2339" s="189"/>
      <c r="E2339" s="189"/>
      <c r="F2339" s="189"/>
      <c r="G2339" s="189"/>
      <c r="H2339" s="189"/>
      <c r="I2339" s="189"/>
      <c r="J2339" s="189"/>
      <c r="K2339" s="98"/>
      <c r="L2339" s="98"/>
      <c r="M2339" s="189"/>
      <c r="N2339" s="189"/>
      <c r="O2339" s="189"/>
      <c r="P2339" s="189"/>
      <c r="Q2339" s="189"/>
      <c r="R2339" s="189"/>
      <c r="S2339" s="189"/>
      <c r="T2339" s="189"/>
      <c r="U2339" s="189"/>
      <c r="V2339" s="189"/>
      <c r="W2339" s="189"/>
      <c r="X2339" s="189"/>
      <c r="Y2339" s="189"/>
      <c r="Z2339" s="189"/>
      <c r="AA2339" s="189"/>
      <c r="AB2339" s="189"/>
    </row>
    <row r="2340" spans="1:28" x14ac:dyDescent="0.25">
      <c r="A2340" s="98"/>
      <c r="B2340" s="189"/>
      <c r="C2340" s="189"/>
      <c r="D2340" s="189"/>
      <c r="E2340" s="189"/>
      <c r="F2340" s="189"/>
      <c r="G2340" s="189"/>
      <c r="H2340" s="189"/>
      <c r="I2340" s="189"/>
      <c r="J2340" s="189"/>
      <c r="K2340" s="98"/>
      <c r="L2340" s="98"/>
      <c r="M2340" s="189"/>
      <c r="N2340" s="189"/>
      <c r="O2340" s="189"/>
      <c r="P2340" s="189"/>
      <c r="Q2340" s="189"/>
      <c r="R2340" s="189"/>
      <c r="S2340" s="189"/>
      <c r="T2340" s="189"/>
      <c r="U2340" s="189"/>
      <c r="V2340" s="189"/>
      <c r="W2340" s="189"/>
      <c r="X2340" s="189"/>
      <c r="Y2340" s="189"/>
      <c r="Z2340" s="189"/>
      <c r="AA2340" s="189"/>
      <c r="AB2340" s="189"/>
    </row>
    <row r="2341" spans="1:28" x14ac:dyDescent="0.25">
      <c r="A2341" s="98"/>
      <c r="B2341" s="189"/>
      <c r="C2341" s="189"/>
      <c r="D2341" s="189"/>
      <c r="E2341" s="189"/>
      <c r="F2341" s="189"/>
      <c r="G2341" s="189"/>
      <c r="H2341" s="189"/>
      <c r="I2341" s="189"/>
      <c r="J2341" s="189"/>
      <c r="K2341" s="98"/>
      <c r="L2341" s="98"/>
      <c r="M2341" s="189"/>
      <c r="N2341" s="189"/>
      <c r="O2341" s="189"/>
      <c r="P2341" s="189"/>
      <c r="Q2341" s="189"/>
      <c r="R2341" s="189"/>
      <c r="S2341" s="189"/>
      <c r="T2341" s="189"/>
      <c r="U2341" s="189"/>
      <c r="V2341" s="189"/>
      <c r="W2341" s="189"/>
      <c r="X2341" s="189"/>
      <c r="Y2341" s="189"/>
      <c r="Z2341" s="189"/>
      <c r="AA2341" s="189"/>
      <c r="AB2341" s="189"/>
    </row>
    <row r="2342" spans="1:28" x14ac:dyDescent="0.25">
      <c r="A2342" s="98"/>
      <c r="B2342" s="189"/>
      <c r="C2342" s="189"/>
      <c r="D2342" s="189"/>
      <c r="E2342" s="189"/>
      <c r="F2342" s="189"/>
      <c r="G2342" s="189"/>
      <c r="H2342" s="189"/>
      <c r="I2342" s="189"/>
      <c r="J2342" s="189"/>
      <c r="K2342" s="98"/>
      <c r="L2342" s="98"/>
      <c r="M2342" s="189"/>
      <c r="N2342" s="189"/>
      <c r="O2342" s="189"/>
      <c r="P2342" s="189"/>
      <c r="Q2342" s="189"/>
      <c r="R2342" s="189"/>
      <c r="S2342" s="189"/>
      <c r="T2342" s="189"/>
      <c r="U2342" s="189"/>
      <c r="V2342" s="189"/>
      <c r="W2342" s="189"/>
      <c r="X2342" s="189"/>
      <c r="Y2342" s="189"/>
      <c r="Z2342" s="189"/>
      <c r="AA2342" s="189"/>
      <c r="AB2342" s="189"/>
    </row>
    <row r="2343" spans="1:28" x14ac:dyDescent="0.25">
      <c r="A2343" s="98"/>
      <c r="B2343" s="189"/>
      <c r="C2343" s="189"/>
      <c r="D2343" s="189"/>
      <c r="E2343" s="189"/>
      <c r="F2343" s="189"/>
      <c r="G2343" s="189"/>
      <c r="H2343" s="189"/>
      <c r="I2343" s="189"/>
      <c r="J2343" s="189"/>
      <c r="K2343" s="98"/>
      <c r="L2343" s="98"/>
      <c r="M2343" s="189"/>
      <c r="N2343" s="189"/>
      <c r="O2343" s="189"/>
      <c r="P2343" s="189"/>
      <c r="Q2343" s="189"/>
      <c r="R2343" s="189"/>
      <c r="S2343" s="189"/>
      <c r="T2343" s="189"/>
      <c r="U2343" s="189"/>
      <c r="V2343" s="189"/>
      <c r="W2343" s="189"/>
      <c r="X2343" s="189"/>
      <c r="Y2343" s="189"/>
      <c r="Z2343" s="189"/>
      <c r="AA2343" s="189"/>
      <c r="AB2343" s="189"/>
    </row>
    <row r="2344" spans="1:28" x14ac:dyDescent="0.25">
      <c r="A2344" s="98"/>
      <c r="B2344" s="189"/>
      <c r="C2344" s="189"/>
      <c r="D2344" s="189"/>
      <c r="E2344" s="189"/>
      <c r="F2344" s="189"/>
      <c r="G2344" s="189"/>
      <c r="H2344" s="189"/>
      <c r="I2344" s="189"/>
      <c r="J2344" s="189"/>
      <c r="K2344" s="98"/>
      <c r="L2344" s="98"/>
      <c r="M2344" s="189"/>
      <c r="N2344" s="189"/>
      <c r="O2344" s="189"/>
      <c r="P2344" s="189"/>
      <c r="Q2344" s="189"/>
      <c r="R2344" s="189"/>
      <c r="S2344" s="189"/>
      <c r="T2344" s="189"/>
      <c r="U2344" s="189"/>
      <c r="V2344" s="189"/>
      <c r="W2344" s="189"/>
      <c r="X2344" s="189"/>
      <c r="Y2344" s="189"/>
      <c r="Z2344" s="189"/>
      <c r="AA2344" s="189"/>
      <c r="AB2344" s="189"/>
    </row>
    <row r="2345" spans="1:28" x14ac:dyDescent="0.25">
      <c r="A2345" s="98"/>
      <c r="B2345" s="189"/>
      <c r="C2345" s="189"/>
      <c r="D2345" s="189"/>
      <c r="E2345" s="189"/>
      <c r="F2345" s="189"/>
      <c r="G2345" s="189"/>
      <c r="H2345" s="189"/>
      <c r="I2345" s="189"/>
      <c r="J2345" s="189"/>
      <c r="K2345" s="98"/>
      <c r="L2345" s="98"/>
      <c r="M2345" s="189"/>
      <c r="N2345" s="189"/>
      <c r="O2345" s="189"/>
      <c r="P2345" s="189"/>
      <c r="Q2345" s="189"/>
      <c r="R2345" s="189"/>
      <c r="S2345" s="189"/>
      <c r="T2345" s="189"/>
      <c r="U2345" s="189"/>
      <c r="V2345" s="189"/>
      <c r="W2345" s="189"/>
      <c r="X2345" s="189"/>
      <c r="Y2345" s="189"/>
      <c r="Z2345" s="189"/>
      <c r="AA2345" s="189"/>
      <c r="AB2345" s="189"/>
    </row>
    <row r="2346" spans="1:28" x14ac:dyDescent="0.25">
      <c r="A2346" s="98"/>
      <c r="B2346" s="189"/>
      <c r="C2346" s="189"/>
      <c r="D2346" s="189"/>
      <c r="E2346" s="189"/>
      <c r="F2346" s="189"/>
      <c r="G2346" s="189"/>
      <c r="H2346" s="189"/>
      <c r="I2346" s="189"/>
      <c r="J2346" s="189"/>
      <c r="K2346" s="98"/>
      <c r="L2346" s="98"/>
      <c r="M2346" s="189"/>
      <c r="N2346" s="189"/>
      <c r="O2346" s="189"/>
      <c r="P2346" s="189"/>
      <c r="Q2346" s="189"/>
      <c r="R2346" s="189"/>
      <c r="S2346" s="189"/>
      <c r="T2346" s="189"/>
      <c r="U2346" s="189"/>
      <c r="V2346" s="189"/>
      <c r="W2346" s="189"/>
      <c r="X2346" s="189"/>
      <c r="Y2346" s="189"/>
      <c r="Z2346" s="189"/>
      <c r="AA2346" s="189"/>
      <c r="AB2346" s="189"/>
    </row>
    <row r="2347" spans="1:28" x14ac:dyDescent="0.25">
      <c r="A2347" s="98"/>
      <c r="B2347" s="189"/>
      <c r="C2347" s="189"/>
      <c r="D2347" s="189"/>
      <c r="E2347" s="189"/>
      <c r="F2347" s="189"/>
      <c r="G2347" s="189"/>
      <c r="H2347" s="189"/>
      <c r="I2347" s="189"/>
      <c r="J2347" s="189"/>
      <c r="K2347" s="98"/>
      <c r="L2347" s="98"/>
      <c r="M2347" s="189"/>
      <c r="N2347" s="189"/>
      <c r="O2347" s="189"/>
      <c r="P2347" s="189"/>
      <c r="Q2347" s="189"/>
      <c r="R2347" s="189"/>
      <c r="S2347" s="189"/>
      <c r="T2347" s="189"/>
      <c r="U2347" s="189"/>
      <c r="V2347" s="189"/>
      <c r="W2347" s="189"/>
      <c r="X2347" s="189"/>
      <c r="Y2347" s="189"/>
      <c r="Z2347" s="189"/>
      <c r="AA2347" s="189"/>
      <c r="AB2347" s="189"/>
    </row>
    <row r="2348" spans="1:28" x14ac:dyDescent="0.25">
      <c r="A2348" s="98"/>
      <c r="B2348" s="189"/>
      <c r="C2348" s="189"/>
      <c r="D2348" s="189"/>
      <c r="E2348" s="189"/>
      <c r="F2348" s="189"/>
      <c r="G2348" s="189"/>
      <c r="H2348" s="189"/>
      <c r="I2348" s="189"/>
      <c r="J2348" s="189"/>
      <c r="K2348" s="98"/>
      <c r="L2348" s="98"/>
      <c r="M2348" s="189"/>
      <c r="N2348" s="189"/>
      <c r="O2348" s="189"/>
      <c r="P2348" s="189"/>
      <c r="Q2348" s="189"/>
      <c r="R2348" s="189"/>
      <c r="S2348" s="189"/>
      <c r="T2348" s="189"/>
      <c r="U2348" s="189"/>
      <c r="V2348" s="189"/>
      <c r="W2348" s="189"/>
      <c r="X2348" s="189"/>
      <c r="Y2348" s="189"/>
      <c r="Z2348" s="189"/>
      <c r="AA2348" s="189"/>
      <c r="AB2348" s="189"/>
    </row>
    <row r="2349" spans="1:28" x14ac:dyDescent="0.25">
      <c r="A2349" s="98"/>
      <c r="B2349" s="189"/>
      <c r="C2349" s="189"/>
      <c r="D2349" s="189"/>
      <c r="E2349" s="189"/>
      <c r="F2349" s="189"/>
      <c r="G2349" s="189"/>
      <c r="H2349" s="189"/>
      <c r="I2349" s="189"/>
      <c r="J2349" s="189"/>
      <c r="K2349" s="98"/>
      <c r="L2349" s="98"/>
      <c r="M2349" s="189"/>
      <c r="N2349" s="189"/>
      <c r="O2349" s="189"/>
      <c r="P2349" s="189"/>
      <c r="Q2349" s="189"/>
      <c r="R2349" s="189"/>
      <c r="S2349" s="189"/>
      <c r="T2349" s="189"/>
      <c r="U2349" s="189"/>
      <c r="V2349" s="189"/>
      <c r="W2349" s="189"/>
      <c r="X2349" s="189"/>
      <c r="Y2349" s="189"/>
      <c r="Z2349" s="189"/>
      <c r="AA2349" s="189"/>
      <c r="AB2349" s="189"/>
    </row>
    <row r="2350" spans="1:28" x14ac:dyDescent="0.25">
      <c r="A2350" s="98"/>
      <c r="B2350" s="189"/>
      <c r="C2350" s="189"/>
      <c r="D2350" s="189"/>
      <c r="E2350" s="189"/>
      <c r="F2350" s="189"/>
      <c r="G2350" s="189"/>
      <c r="H2350" s="189"/>
      <c r="I2350" s="189"/>
      <c r="J2350" s="189"/>
      <c r="K2350" s="98"/>
      <c r="L2350" s="98"/>
      <c r="M2350" s="189"/>
      <c r="N2350" s="189"/>
      <c r="O2350" s="189"/>
      <c r="P2350" s="189"/>
      <c r="Q2350" s="189"/>
      <c r="R2350" s="189"/>
      <c r="S2350" s="189"/>
      <c r="T2350" s="189"/>
      <c r="U2350" s="189"/>
      <c r="V2350" s="189"/>
      <c r="W2350" s="189"/>
      <c r="X2350" s="189"/>
      <c r="Y2350" s="189"/>
      <c r="Z2350" s="189"/>
      <c r="AA2350" s="189"/>
      <c r="AB2350" s="189"/>
    </row>
    <row r="2351" spans="1:28" x14ac:dyDescent="0.25">
      <c r="A2351" s="98"/>
      <c r="B2351" s="189"/>
      <c r="C2351" s="189"/>
      <c r="D2351" s="189"/>
      <c r="E2351" s="189"/>
      <c r="F2351" s="189"/>
      <c r="G2351" s="189"/>
      <c r="H2351" s="189"/>
      <c r="I2351" s="189"/>
      <c r="J2351" s="189"/>
      <c r="K2351" s="98"/>
      <c r="L2351" s="98"/>
      <c r="M2351" s="189"/>
      <c r="N2351" s="189"/>
      <c r="O2351" s="189"/>
      <c r="P2351" s="189"/>
      <c r="Q2351" s="189"/>
      <c r="R2351" s="189"/>
      <c r="S2351" s="189"/>
      <c r="T2351" s="189"/>
      <c r="U2351" s="189"/>
      <c r="V2351" s="189"/>
      <c r="W2351" s="189"/>
      <c r="X2351" s="189"/>
      <c r="Y2351" s="189"/>
      <c r="Z2351" s="189"/>
      <c r="AA2351" s="189"/>
      <c r="AB2351" s="189"/>
    </row>
    <row r="2352" spans="1:28" x14ac:dyDescent="0.25">
      <c r="A2352" s="98"/>
      <c r="B2352" s="189"/>
      <c r="C2352" s="189"/>
      <c r="D2352" s="189"/>
      <c r="E2352" s="189"/>
      <c r="F2352" s="189"/>
      <c r="G2352" s="189"/>
      <c r="H2352" s="189"/>
      <c r="I2352" s="189"/>
      <c r="J2352" s="189"/>
      <c r="K2352" s="98"/>
      <c r="L2352" s="98"/>
      <c r="M2352" s="189"/>
      <c r="N2352" s="189"/>
      <c r="O2352" s="189"/>
      <c r="P2352" s="189"/>
      <c r="Q2352" s="189"/>
      <c r="R2352" s="189"/>
      <c r="S2352" s="189"/>
      <c r="T2352" s="189"/>
      <c r="U2352" s="189"/>
      <c r="V2352" s="189"/>
      <c r="W2352" s="189"/>
      <c r="X2352" s="189"/>
      <c r="Y2352" s="189"/>
      <c r="Z2352" s="189"/>
      <c r="AA2352" s="189"/>
      <c r="AB2352" s="189"/>
    </row>
    <row r="2353" spans="1:28" x14ac:dyDescent="0.25">
      <c r="A2353" s="98"/>
      <c r="B2353" s="189"/>
      <c r="C2353" s="189"/>
      <c r="D2353" s="189"/>
      <c r="E2353" s="189"/>
      <c r="F2353" s="189"/>
      <c r="G2353" s="189"/>
      <c r="H2353" s="189"/>
      <c r="I2353" s="189"/>
      <c r="J2353" s="189"/>
      <c r="K2353" s="98"/>
      <c r="L2353" s="98"/>
      <c r="M2353" s="189"/>
      <c r="N2353" s="189"/>
      <c r="O2353" s="189"/>
      <c r="P2353" s="189"/>
      <c r="Q2353" s="189"/>
      <c r="R2353" s="189"/>
      <c r="S2353" s="189"/>
      <c r="T2353" s="189"/>
      <c r="U2353" s="189"/>
      <c r="V2353" s="189"/>
      <c r="W2353" s="189"/>
      <c r="X2353" s="189"/>
      <c r="Y2353" s="189"/>
      <c r="Z2353" s="189"/>
      <c r="AA2353" s="189"/>
      <c r="AB2353" s="189"/>
    </row>
    <row r="2354" spans="1:28" x14ac:dyDescent="0.25">
      <c r="A2354" s="98"/>
      <c r="B2354" s="189"/>
      <c r="C2354" s="189"/>
      <c r="D2354" s="189"/>
      <c r="E2354" s="189"/>
      <c r="F2354" s="189"/>
      <c r="G2354" s="189"/>
      <c r="H2354" s="189"/>
      <c r="I2354" s="189"/>
      <c r="J2354" s="189"/>
      <c r="K2354" s="98"/>
      <c r="L2354" s="98"/>
      <c r="M2354" s="189"/>
      <c r="N2354" s="189"/>
      <c r="O2354" s="189"/>
      <c r="P2354" s="189"/>
      <c r="Q2354" s="189"/>
      <c r="R2354" s="189"/>
      <c r="S2354" s="189"/>
      <c r="T2354" s="189"/>
      <c r="U2354" s="189"/>
      <c r="V2354" s="189"/>
      <c r="W2354" s="189"/>
      <c r="X2354" s="189"/>
      <c r="Y2354" s="189"/>
      <c r="Z2354" s="189"/>
      <c r="AA2354" s="189"/>
      <c r="AB2354" s="189"/>
    </row>
    <row r="2355" spans="1:28" x14ac:dyDescent="0.25">
      <c r="A2355" s="98"/>
      <c r="B2355" s="189"/>
      <c r="C2355" s="189"/>
      <c r="D2355" s="189"/>
      <c r="E2355" s="189"/>
      <c r="F2355" s="189"/>
      <c r="G2355" s="189"/>
      <c r="H2355" s="189"/>
      <c r="I2355" s="189"/>
      <c r="J2355" s="189"/>
      <c r="K2355" s="98"/>
      <c r="L2355" s="98"/>
      <c r="M2355" s="189"/>
      <c r="N2355" s="189"/>
      <c r="O2355" s="189"/>
      <c r="P2355" s="189"/>
      <c r="Q2355" s="189"/>
      <c r="R2355" s="189"/>
      <c r="S2355" s="189"/>
      <c r="T2355" s="189"/>
      <c r="U2355" s="189"/>
      <c r="V2355" s="189"/>
      <c r="W2355" s="189"/>
      <c r="X2355" s="189"/>
      <c r="Y2355" s="189"/>
      <c r="Z2355" s="189"/>
      <c r="AA2355" s="189"/>
      <c r="AB2355" s="189"/>
    </row>
    <row r="2356" spans="1:28" x14ac:dyDescent="0.25">
      <c r="A2356" s="98"/>
      <c r="B2356" s="189"/>
      <c r="C2356" s="189"/>
      <c r="D2356" s="189"/>
      <c r="E2356" s="189"/>
      <c r="F2356" s="189"/>
      <c r="G2356" s="189"/>
      <c r="H2356" s="189"/>
      <c r="I2356" s="189"/>
      <c r="J2356" s="189"/>
      <c r="K2356" s="98"/>
      <c r="L2356" s="98"/>
      <c r="M2356" s="189"/>
      <c r="N2356" s="189"/>
      <c r="O2356" s="189"/>
      <c r="P2356" s="189"/>
      <c r="Q2356" s="189"/>
      <c r="R2356" s="189"/>
      <c r="S2356" s="189"/>
      <c r="T2356" s="189"/>
      <c r="U2356" s="189"/>
      <c r="V2356" s="189"/>
      <c r="W2356" s="189"/>
      <c r="X2356" s="189"/>
      <c r="Y2356" s="189"/>
      <c r="Z2356" s="189"/>
      <c r="AA2356" s="189"/>
      <c r="AB2356" s="189"/>
    </row>
    <row r="2357" spans="1:28" x14ac:dyDescent="0.25">
      <c r="A2357" s="98"/>
      <c r="B2357" s="189"/>
      <c r="C2357" s="189"/>
      <c r="D2357" s="189"/>
      <c r="E2357" s="189"/>
      <c r="F2357" s="189"/>
      <c r="G2357" s="189"/>
      <c r="H2357" s="189"/>
      <c r="I2357" s="189"/>
      <c r="J2357" s="189"/>
      <c r="K2357" s="98"/>
      <c r="L2357" s="98"/>
      <c r="M2357" s="189"/>
      <c r="N2357" s="189"/>
      <c r="O2357" s="189"/>
      <c r="P2357" s="189"/>
      <c r="Q2357" s="189"/>
      <c r="R2357" s="189"/>
      <c r="S2357" s="189"/>
      <c r="T2357" s="189"/>
      <c r="U2357" s="189"/>
      <c r="V2357" s="189"/>
      <c r="W2357" s="189"/>
      <c r="X2357" s="189"/>
      <c r="Y2357" s="189"/>
      <c r="Z2357" s="189"/>
      <c r="AA2357" s="189"/>
      <c r="AB2357" s="189"/>
    </row>
    <row r="2358" spans="1:28" x14ac:dyDescent="0.25">
      <c r="A2358" s="98"/>
      <c r="B2358" s="189"/>
      <c r="C2358" s="189"/>
      <c r="D2358" s="189"/>
      <c r="E2358" s="189"/>
      <c r="F2358" s="189"/>
      <c r="G2358" s="189"/>
      <c r="H2358" s="189"/>
      <c r="I2358" s="189"/>
      <c r="J2358" s="189"/>
      <c r="K2358" s="98"/>
      <c r="L2358" s="98"/>
      <c r="M2358" s="189"/>
      <c r="N2358" s="189"/>
      <c r="O2358" s="189"/>
      <c r="P2358" s="189"/>
      <c r="Q2358" s="189"/>
      <c r="R2358" s="189"/>
      <c r="S2358" s="189"/>
      <c r="T2358" s="189"/>
      <c r="U2358" s="189"/>
      <c r="V2358" s="189"/>
      <c r="W2358" s="189"/>
      <c r="X2358" s="189"/>
      <c r="Y2358" s="189"/>
      <c r="Z2358" s="189"/>
      <c r="AA2358" s="189"/>
      <c r="AB2358" s="189"/>
    </row>
    <row r="2359" spans="1:28" x14ac:dyDescent="0.25">
      <c r="A2359" s="98"/>
      <c r="B2359" s="189"/>
      <c r="C2359" s="189"/>
      <c r="D2359" s="189"/>
      <c r="E2359" s="189"/>
      <c r="F2359" s="189"/>
      <c r="G2359" s="189"/>
      <c r="H2359" s="189"/>
      <c r="I2359" s="189"/>
      <c r="J2359" s="189"/>
      <c r="K2359" s="98"/>
      <c r="L2359" s="98"/>
      <c r="M2359" s="189"/>
      <c r="N2359" s="189"/>
      <c r="O2359" s="189"/>
      <c r="P2359" s="189"/>
      <c r="Q2359" s="189"/>
      <c r="R2359" s="189"/>
      <c r="S2359" s="189"/>
      <c r="T2359" s="189"/>
      <c r="U2359" s="189"/>
      <c r="V2359" s="189"/>
      <c r="W2359" s="189"/>
      <c r="X2359" s="189"/>
      <c r="Y2359" s="189"/>
      <c r="Z2359" s="189"/>
      <c r="AA2359" s="189"/>
      <c r="AB2359" s="189"/>
    </row>
    <row r="2360" spans="1:28" x14ac:dyDescent="0.25">
      <c r="A2360" s="98"/>
      <c r="B2360" s="189"/>
      <c r="C2360" s="189"/>
      <c r="D2360" s="189"/>
      <c r="E2360" s="189"/>
      <c r="F2360" s="189"/>
      <c r="G2360" s="189"/>
      <c r="H2360" s="189"/>
      <c r="I2360" s="189"/>
      <c r="J2360" s="189"/>
      <c r="K2360" s="98"/>
      <c r="L2360" s="98"/>
      <c r="M2360" s="189"/>
      <c r="N2360" s="189"/>
      <c r="O2360" s="189"/>
      <c r="P2360" s="189"/>
      <c r="Q2360" s="189"/>
      <c r="R2360" s="189"/>
      <c r="S2360" s="189"/>
      <c r="T2360" s="189"/>
      <c r="U2360" s="189"/>
      <c r="V2360" s="189"/>
      <c r="W2360" s="189"/>
      <c r="X2360" s="189"/>
      <c r="Y2360" s="189"/>
      <c r="Z2360" s="189"/>
      <c r="AA2360" s="189"/>
      <c r="AB2360" s="189"/>
    </row>
    <row r="2361" spans="1:28" x14ac:dyDescent="0.25">
      <c r="A2361" s="98"/>
      <c r="B2361" s="189"/>
      <c r="C2361" s="189"/>
      <c r="D2361" s="189"/>
      <c r="E2361" s="189"/>
      <c r="F2361" s="189"/>
      <c r="G2361" s="189"/>
      <c r="H2361" s="189"/>
      <c r="I2361" s="189"/>
      <c r="J2361" s="189"/>
      <c r="K2361" s="98"/>
      <c r="L2361" s="98"/>
      <c r="M2361" s="189"/>
      <c r="N2361" s="189"/>
      <c r="O2361" s="189"/>
      <c r="P2361" s="189"/>
      <c r="Q2361" s="189"/>
      <c r="R2361" s="189"/>
      <c r="S2361" s="189"/>
      <c r="T2361" s="189"/>
      <c r="U2361" s="189"/>
      <c r="V2361" s="189"/>
      <c r="W2361" s="189"/>
      <c r="X2361" s="189"/>
      <c r="Y2361" s="189"/>
      <c r="Z2361" s="189"/>
      <c r="AA2361" s="189"/>
      <c r="AB2361" s="189"/>
    </row>
    <row r="2362" spans="1:28" x14ac:dyDescent="0.25">
      <c r="A2362" s="98"/>
      <c r="B2362" s="189"/>
      <c r="C2362" s="189"/>
      <c r="D2362" s="189"/>
      <c r="E2362" s="189"/>
      <c r="F2362" s="189"/>
      <c r="G2362" s="189"/>
      <c r="H2362" s="189"/>
      <c r="I2362" s="189"/>
      <c r="J2362" s="189"/>
      <c r="K2362" s="98"/>
      <c r="L2362" s="98"/>
      <c r="M2362" s="189"/>
      <c r="N2362" s="189"/>
      <c r="O2362" s="189"/>
      <c r="P2362" s="189"/>
      <c r="Q2362" s="189"/>
      <c r="R2362" s="189"/>
      <c r="S2362" s="189"/>
      <c r="T2362" s="189"/>
      <c r="U2362" s="189"/>
      <c r="V2362" s="189"/>
      <c r="W2362" s="189"/>
      <c r="X2362" s="189"/>
      <c r="Y2362" s="189"/>
      <c r="Z2362" s="189"/>
      <c r="AA2362" s="189"/>
      <c r="AB2362" s="189"/>
    </row>
    <row r="2363" spans="1:28" x14ac:dyDescent="0.25">
      <c r="A2363" s="98"/>
      <c r="B2363" s="189"/>
      <c r="C2363" s="189"/>
      <c r="D2363" s="189"/>
      <c r="E2363" s="189"/>
      <c r="F2363" s="189"/>
      <c r="G2363" s="189"/>
      <c r="H2363" s="189"/>
      <c r="I2363" s="189"/>
      <c r="J2363" s="189"/>
      <c r="K2363" s="98"/>
      <c r="L2363" s="98"/>
      <c r="M2363" s="189"/>
      <c r="N2363" s="189"/>
      <c r="O2363" s="189"/>
      <c r="P2363" s="189"/>
      <c r="Q2363" s="189"/>
      <c r="R2363" s="189"/>
      <c r="S2363" s="189"/>
      <c r="T2363" s="189"/>
      <c r="U2363" s="189"/>
      <c r="V2363" s="189"/>
      <c r="W2363" s="189"/>
      <c r="X2363" s="189"/>
      <c r="Y2363" s="189"/>
      <c r="Z2363" s="189"/>
      <c r="AA2363" s="189"/>
      <c r="AB2363" s="189"/>
    </row>
    <row r="2364" spans="1:28" x14ac:dyDescent="0.25">
      <c r="A2364" s="98"/>
      <c r="B2364" s="189"/>
      <c r="C2364" s="189"/>
      <c r="D2364" s="189"/>
      <c r="E2364" s="189"/>
      <c r="F2364" s="189"/>
      <c r="G2364" s="189"/>
      <c r="H2364" s="189"/>
      <c r="I2364" s="189"/>
      <c r="J2364" s="189"/>
      <c r="K2364" s="98"/>
      <c r="L2364" s="98"/>
      <c r="M2364" s="189"/>
      <c r="N2364" s="189"/>
      <c r="O2364" s="189"/>
      <c r="P2364" s="189"/>
      <c r="Q2364" s="189"/>
      <c r="R2364" s="189"/>
      <c r="S2364" s="189"/>
      <c r="T2364" s="189"/>
      <c r="U2364" s="189"/>
      <c r="V2364" s="189"/>
      <c r="W2364" s="189"/>
      <c r="X2364" s="189"/>
      <c r="Y2364" s="189"/>
      <c r="Z2364" s="189"/>
      <c r="AA2364" s="189"/>
      <c r="AB2364" s="189"/>
    </row>
    <row r="2365" spans="1:28" x14ac:dyDescent="0.25">
      <c r="A2365" s="98"/>
      <c r="B2365" s="189"/>
      <c r="C2365" s="189"/>
      <c r="D2365" s="189"/>
      <c r="E2365" s="189"/>
      <c r="F2365" s="189"/>
      <c r="G2365" s="189"/>
      <c r="H2365" s="189"/>
      <c r="I2365" s="189"/>
      <c r="J2365" s="189"/>
      <c r="K2365" s="98"/>
      <c r="L2365" s="98"/>
      <c r="M2365" s="189"/>
      <c r="N2365" s="189"/>
      <c r="O2365" s="189"/>
      <c r="P2365" s="189"/>
      <c r="Q2365" s="189"/>
      <c r="R2365" s="189"/>
      <c r="S2365" s="189"/>
      <c r="T2365" s="189"/>
      <c r="U2365" s="189"/>
      <c r="V2365" s="189"/>
      <c r="W2365" s="189"/>
      <c r="X2365" s="189"/>
      <c r="Y2365" s="189"/>
      <c r="Z2365" s="189"/>
      <c r="AA2365" s="189"/>
      <c r="AB2365" s="189"/>
    </row>
    <row r="2366" spans="1:28" x14ac:dyDescent="0.25">
      <c r="A2366" s="98"/>
      <c r="B2366" s="189"/>
      <c r="C2366" s="189"/>
      <c r="D2366" s="189"/>
      <c r="E2366" s="189"/>
      <c r="F2366" s="189"/>
      <c r="G2366" s="189"/>
      <c r="H2366" s="189"/>
      <c r="I2366" s="189"/>
      <c r="J2366" s="189"/>
      <c r="K2366" s="98"/>
      <c r="L2366" s="98"/>
      <c r="M2366" s="189"/>
      <c r="N2366" s="189"/>
      <c r="O2366" s="189"/>
      <c r="P2366" s="189"/>
      <c r="Q2366" s="189"/>
      <c r="R2366" s="189"/>
      <c r="S2366" s="189"/>
      <c r="T2366" s="189"/>
      <c r="U2366" s="189"/>
      <c r="V2366" s="189"/>
      <c r="W2366" s="189"/>
      <c r="X2366" s="189"/>
      <c r="Y2366" s="189"/>
      <c r="Z2366" s="189"/>
      <c r="AA2366" s="189"/>
      <c r="AB2366" s="189"/>
    </row>
    <row r="2367" spans="1:28" x14ac:dyDescent="0.25">
      <c r="A2367" s="98"/>
      <c r="B2367" s="189"/>
      <c r="C2367" s="189"/>
      <c r="D2367" s="189"/>
      <c r="E2367" s="189"/>
      <c r="F2367" s="189"/>
      <c r="G2367" s="189"/>
      <c r="H2367" s="189"/>
      <c r="I2367" s="189"/>
      <c r="J2367" s="189"/>
      <c r="K2367" s="98"/>
      <c r="L2367" s="98"/>
      <c r="M2367" s="189"/>
      <c r="N2367" s="189"/>
      <c r="O2367" s="189"/>
      <c r="P2367" s="189"/>
      <c r="Q2367" s="189"/>
      <c r="R2367" s="189"/>
      <c r="S2367" s="189"/>
      <c r="T2367" s="189"/>
      <c r="U2367" s="189"/>
      <c r="V2367" s="189"/>
      <c r="W2367" s="189"/>
      <c r="X2367" s="189"/>
      <c r="Y2367" s="189"/>
      <c r="Z2367" s="189"/>
      <c r="AA2367" s="189"/>
      <c r="AB2367" s="189"/>
    </row>
    <row r="2368" spans="1:28" x14ac:dyDescent="0.25">
      <c r="A2368" s="98"/>
      <c r="B2368" s="189"/>
      <c r="C2368" s="189"/>
      <c r="D2368" s="189"/>
      <c r="E2368" s="189"/>
      <c r="F2368" s="189"/>
      <c r="G2368" s="189"/>
      <c r="H2368" s="189"/>
      <c r="I2368" s="189"/>
      <c r="J2368" s="189"/>
      <c r="K2368" s="98"/>
      <c r="L2368" s="98"/>
      <c r="M2368" s="189"/>
      <c r="N2368" s="189"/>
      <c r="O2368" s="189"/>
      <c r="P2368" s="189"/>
      <c r="Q2368" s="189"/>
      <c r="R2368" s="189"/>
      <c r="S2368" s="189"/>
      <c r="T2368" s="189"/>
      <c r="U2368" s="189"/>
      <c r="V2368" s="189"/>
      <c r="W2368" s="189"/>
      <c r="X2368" s="189"/>
      <c r="Y2368" s="189"/>
      <c r="Z2368" s="189"/>
      <c r="AA2368" s="189"/>
      <c r="AB2368" s="189"/>
    </row>
    <row r="2369" spans="1:28" x14ac:dyDescent="0.25">
      <c r="A2369" s="98"/>
      <c r="B2369" s="189"/>
      <c r="C2369" s="189"/>
      <c r="D2369" s="189"/>
      <c r="E2369" s="189"/>
      <c r="F2369" s="189"/>
      <c r="G2369" s="189"/>
      <c r="H2369" s="189"/>
      <c r="I2369" s="189"/>
      <c r="J2369" s="189"/>
      <c r="K2369" s="98"/>
      <c r="L2369" s="98"/>
      <c r="M2369" s="189"/>
      <c r="N2369" s="189"/>
      <c r="O2369" s="189"/>
      <c r="P2369" s="189"/>
      <c r="Q2369" s="189"/>
      <c r="R2369" s="189"/>
      <c r="S2369" s="189"/>
      <c r="T2369" s="189"/>
      <c r="U2369" s="189"/>
      <c r="V2369" s="189"/>
      <c r="W2369" s="189"/>
      <c r="X2369" s="189"/>
      <c r="Y2369" s="189"/>
      <c r="Z2369" s="189"/>
      <c r="AA2369" s="189"/>
      <c r="AB2369" s="189"/>
    </row>
    <row r="2370" spans="1:28" x14ac:dyDescent="0.25">
      <c r="A2370" s="98"/>
      <c r="B2370" s="189"/>
      <c r="C2370" s="189"/>
      <c r="D2370" s="189"/>
      <c r="E2370" s="189"/>
      <c r="F2370" s="189"/>
      <c r="G2370" s="189"/>
      <c r="H2370" s="189"/>
      <c r="I2370" s="189"/>
      <c r="J2370" s="189"/>
      <c r="K2370" s="98"/>
      <c r="L2370" s="98"/>
      <c r="M2370" s="189"/>
      <c r="N2370" s="189"/>
      <c r="O2370" s="189"/>
      <c r="P2370" s="189"/>
      <c r="Q2370" s="189"/>
      <c r="R2370" s="189"/>
      <c r="S2370" s="189"/>
      <c r="T2370" s="189"/>
      <c r="U2370" s="189"/>
      <c r="V2370" s="189"/>
      <c r="W2370" s="189"/>
      <c r="X2370" s="189"/>
      <c r="Y2370" s="189"/>
      <c r="Z2370" s="189"/>
      <c r="AA2370" s="189"/>
      <c r="AB2370" s="189"/>
    </row>
    <row r="2371" spans="1:28" x14ac:dyDescent="0.25">
      <c r="A2371" s="98"/>
      <c r="B2371" s="189"/>
      <c r="C2371" s="189"/>
      <c r="D2371" s="189"/>
      <c r="E2371" s="189"/>
      <c r="F2371" s="189"/>
      <c r="G2371" s="189"/>
      <c r="H2371" s="189"/>
      <c r="I2371" s="189"/>
      <c r="J2371" s="189"/>
      <c r="K2371" s="98"/>
      <c r="L2371" s="98"/>
      <c r="M2371" s="189"/>
      <c r="N2371" s="189"/>
      <c r="O2371" s="189"/>
      <c r="P2371" s="189"/>
      <c r="Q2371" s="189"/>
      <c r="R2371" s="189"/>
      <c r="S2371" s="189"/>
      <c r="T2371" s="189"/>
      <c r="U2371" s="189"/>
      <c r="V2371" s="189"/>
      <c r="W2371" s="189"/>
      <c r="X2371" s="189"/>
      <c r="Y2371" s="189"/>
      <c r="Z2371" s="189"/>
      <c r="AA2371" s="189"/>
      <c r="AB2371" s="189"/>
    </row>
    <row r="2372" spans="1:28" x14ac:dyDescent="0.25">
      <c r="A2372" s="98"/>
      <c r="B2372" s="189"/>
      <c r="C2372" s="189"/>
      <c r="D2372" s="189"/>
      <c r="E2372" s="189"/>
      <c r="F2372" s="189"/>
      <c r="G2372" s="189"/>
      <c r="H2372" s="189"/>
      <c r="I2372" s="189"/>
      <c r="J2372" s="189"/>
      <c r="K2372" s="98"/>
      <c r="L2372" s="98"/>
      <c r="M2372" s="189"/>
      <c r="N2372" s="189"/>
      <c r="O2372" s="189"/>
      <c r="P2372" s="189"/>
      <c r="Q2372" s="189"/>
      <c r="R2372" s="189"/>
      <c r="S2372" s="189"/>
      <c r="T2372" s="189"/>
      <c r="U2372" s="189"/>
      <c r="V2372" s="189"/>
      <c r="W2372" s="189"/>
      <c r="X2372" s="189"/>
      <c r="Y2372" s="189"/>
      <c r="Z2372" s="189"/>
      <c r="AA2372" s="189"/>
      <c r="AB2372" s="189"/>
    </row>
    <row r="2373" spans="1:28" x14ac:dyDescent="0.25">
      <c r="A2373" s="98"/>
      <c r="B2373" s="189"/>
      <c r="C2373" s="189"/>
      <c r="D2373" s="189"/>
      <c r="E2373" s="189"/>
      <c r="F2373" s="189"/>
      <c r="G2373" s="189"/>
      <c r="H2373" s="189"/>
      <c r="I2373" s="189"/>
      <c r="J2373" s="189"/>
      <c r="K2373" s="98"/>
      <c r="L2373" s="98"/>
      <c r="M2373" s="189"/>
      <c r="N2373" s="189"/>
      <c r="O2373" s="189"/>
      <c r="P2373" s="189"/>
      <c r="Q2373" s="189"/>
      <c r="R2373" s="189"/>
      <c r="S2373" s="189"/>
      <c r="T2373" s="189"/>
      <c r="U2373" s="189"/>
      <c r="V2373" s="189"/>
      <c r="W2373" s="189"/>
      <c r="X2373" s="189"/>
      <c r="Y2373" s="189"/>
      <c r="Z2373" s="189"/>
      <c r="AA2373" s="189"/>
      <c r="AB2373" s="189"/>
    </row>
    <row r="2374" spans="1:28" x14ac:dyDescent="0.25">
      <c r="A2374" s="98"/>
      <c r="B2374" s="189"/>
      <c r="C2374" s="189"/>
      <c r="D2374" s="189"/>
      <c r="E2374" s="189"/>
      <c r="F2374" s="189"/>
      <c r="G2374" s="189"/>
      <c r="H2374" s="189"/>
      <c r="I2374" s="189"/>
      <c r="J2374" s="189"/>
      <c r="K2374" s="98"/>
      <c r="L2374" s="98"/>
      <c r="M2374" s="189"/>
      <c r="N2374" s="189"/>
      <c r="O2374" s="189"/>
      <c r="P2374" s="189"/>
      <c r="Q2374" s="189"/>
      <c r="R2374" s="189"/>
      <c r="S2374" s="189"/>
      <c r="T2374" s="189"/>
      <c r="U2374" s="189"/>
      <c r="V2374" s="189"/>
      <c r="W2374" s="189"/>
      <c r="X2374" s="189"/>
      <c r="Y2374" s="189"/>
      <c r="Z2374" s="189"/>
      <c r="AA2374" s="189"/>
      <c r="AB2374" s="189"/>
    </row>
    <row r="2375" spans="1:28" x14ac:dyDescent="0.25">
      <c r="A2375" s="98"/>
      <c r="B2375" s="189"/>
      <c r="C2375" s="189"/>
      <c r="D2375" s="189"/>
      <c r="E2375" s="189"/>
      <c r="F2375" s="189"/>
      <c r="G2375" s="189"/>
      <c r="H2375" s="189"/>
      <c r="I2375" s="189"/>
      <c r="J2375" s="189"/>
      <c r="K2375" s="98"/>
      <c r="L2375" s="98"/>
      <c r="M2375" s="189"/>
      <c r="N2375" s="189"/>
      <c r="O2375" s="189"/>
      <c r="P2375" s="189"/>
      <c r="Q2375" s="189"/>
      <c r="R2375" s="189"/>
      <c r="S2375" s="189"/>
      <c r="T2375" s="189"/>
      <c r="U2375" s="189"/>
      <c r="V2375" s="189"/>
      <c r="W2375" s="189"/>
      <c r="X2375" s="189"/>
      <c r="Y2375" s="189"/>
      <c r="Z2375" s="189"/>
      <c r="AA2375" s="189"/>
      <c r="AB2375" s="189"/>
    </row>
    <row r="2376" spans="1:28" x14ac:dyDescent="0.25">
      <c r="A2376" s="98"/>
      <c r="B2376" s="189"/>
      <c r="C2376" s="189"/>
      <c r="D2376" s="189"/>
      <c r="E2376" s="189"/>
      <c r="F2376" s="189"/>
      <c r="G2376" s="189"/>
      <c r="H2376" s="189"/>
      <c r="I2376" s="189"/>
      <c r="J2376" s="189"/>
      <c r="K2376" s="98"/>
      <c r="L2376" s="98"/>
      <c r="M2376" s="189"/>
      <c r="N2376" s="189"/>
      <c r="O2376" s="189"/>
      <c r="P2376" s="189"/>
      <c r="Q2376" s="189"/>
      <c r="R2376" s="189"/>
      <c r="S2376" s="189"/>
      <c r="T2376" s="189"/>
      <c r="U2376" s="189"/>
      <c r="V2376" s="189"/>
      <c r="W2376" s="189"/>
      <c r="X2376" s="189"/>
      <c r="Y2376" s="189"/>
      <c r="Z2376" s="189"/>
      <c r="AA2376" s="189"/>
      <c r="AB2376" s="189"/>
    </row>
    <row r="2377" spans="1:28" x14ac:dyDescent="0.25">
      <c r="A2377" s="98"/>
      <c r="B2377" s="189"/>
      <c r="C2377" s="189"/>
      <c r="D2377" s="189"/>
      <c r="E2377" s="189"/>
      <c r="F2377" s="189"/>
      <c r="G2377" s="189"/>
      <c r="H2377" s="189"/>
      <c r="I2377" s="189"/>
      <c r="J2377" s="189"/>
      <c r="K2377" s="98"/>
      <c r="L2377" s="98"/>
      <c r="M2377" s="189"/>
      <c r="N2377" s="189"/>
      <c r="O2377" s="189"/>
      <c r="P2377" s="189"/>
      <c r="Q2377" s="189"/>
      <c r="R2377" s="189"/>
      <c r="S2377" s="189"/>
      <c r="T2377" s="189"/>
      <c r="U2377" s="189"/>
      <c r="V2377" s="189"/>
      <c r="W2377" s="189"/>
      <c r="X2377" s="189"/>
      <c r="Y2377" s="189"/>
      <c r="Z2377" s="189"/>
      <c r="AA2377" s="189"/>
      <c r="AB2377" s="189"/>
    </row>
    <row r="2378" spans="1:28" x14ac:dyDescent="0.25">
      <c r="A2378" s="98"/>
      <c r="B2378" s="189"/>
      <c r="C2378" s="189"/>
      <c r="D2378" s="189"/>
      <c r="E2378" s="189"/>
      <c r="F2378" s="189"/>
      <c r="G2378" s="189"/>
      <c r="H2378" s="189"/>
      <c r="I2378" s="189"/>
      <c r="J2378" s="189"/>
      <c r="K2378" s="98"/>
      <c r="L2378" s="98"/>
      <c r="M2378" s="189"/>
      <c r="N2378" s="189"/>
      <c r="O2378" s="189"/>
      <c r="P2378" s="189"/>
      <c r="Q2378" s="189"/>
      <c r="R2378" s="189"/>
      <c r="S2378" s="189"/>
      <c r="T2378" s="189"/>
      <c r="U2378" s="189"/>
      <c r="V2378" s="189"/>
      <c r="W2378" s="189"/>
      <c r="X2378" s="189"/>
      <c r="Y2378" s="189"/>
      <c r="Z2378" s="189"/>
      <c r="AA2378" s="189"/>
      <c r="AB2378" s="189"/>
    </row>
    <row r="2379" spans="1:28" x14ac:dyDescent="0.25">
      <c r="A2379" s="98"/>
      <c r="B2379" s="189"/>
      <c r="C2379" s="189"/>
      <c r="D2379" s="189"/>
      <c r="E2379" s="189"/>
      <c r="F2379" s="189"/>
      <c r="G2379" s="189"/>
      <c r="H2379" s="189"/>
      <c r="I2379" s="189"/>
      <c r="J2379" s="189"/>
      <c r="K2379" s="98"/>
      <c r="L2379" s="98"/>
      <c r="M2379" s="189"/>
      <c r="N2379" s="189"/>
      <c r="O2379" s="189"/>
      <c r="P2379" s="189"/>
      <c r="Q2379" s="189"/>
      <c r="R2379" s="189"/>
      <c r="S2379" s="189"/>
      <c r="T2379" s="189"/>
      <c r="U2379" s="189"/>
      <c r="V2379" s="189"/>
      <c r="W2379" s="189"/>
      <c r="X2379" s="189"/>
      <c r="Y2379" s="189"/>
      <c r="Z2379" s="189"/>
      <c r="AA2379" s="189"/>
      <c r="AB2379" s="189"/>
    </row>
    <row r="2380" spans="1:28" x14ac:dyDescent="0.25">
      <c r="A2380" s="98"/>
      <c r="B2380" s="189"/>
      <c r="C2380" s="189"/>
      <c r="D2380" s="189"/>
      <c r="E2380" s="189"/>
      <c r="F2380" s="189"/>
      <c r="G2380" s="189"/>
      <c r="H2380" s="189"/>
      <c r="I2380" s="189"/>
      <c r="J2380" s="189"/>
      <c r="K2380" s="98"/>
      <c r="L2380" s="98"/>
      <c r="M2380" s="189"/>
      <c r="N2380" s="189"/>
      <c r="O2380" s="189"/>
      <c r="P2380" s="189"/>
      <c r="Q2380" s="189"/>
      <c r="R2380" s="189"/>
      <c r="S2380" s="189"/>
      <c r="T2380" s="189"/>
      <c r="U2380" s="189"/>
      <c r="V2380" s="189"/>
      <c r="W2380" s="189"/>
      <c r="X2380" s="189"/>
      <c r="Y2380" s="189"/>
      <c r="Z2380" s="189"/>
      <c r="AA2380" s="189"/>
      <c r="AB2380" s="189"/>
    </row>
    <row r="2381" spans="1:28" x14ac:dyDescent="0.25">
      <c r="A2381" s="98"/>
      <c r="B2381" s="189"/>
      <c r="C2381" s="189"/>
      <c r="D2381" s="189"/>
      <c r="E2381" s="189"/>
      <c r="F2381" s="189"/>
      <c r="G2381" s="189"/>
      <c r="H2381" s="189"/>
      <c r="I2381" s="189"/>
      <c r="J2381" s="189"/>
      <c r="K2381" s="98"/>
      <c r="L2381" s="98"/>
      <c r="M2381" s="189"/>
      <c r="N2381" s="189"/>
      <c r="O2381" s="189"/>
      <c r="P2381" s="189"/>
      <c r="Q2381" s="189"/>
      <c r="R2381" s="189"/>
      <c r="S2381" s="189"/>
      <c r="T2381" s="189"/>
      <c r="U2381" s="189"/>
      <c r="V2381" s="189"/>
      <c r="W2381" s="189"/>
      <c r="X2381" s="189"/>
      <c r="Y2381" s="189"/>
      <c r="Z2381" s="189"/>
      <c r="AA2381" s="189"/>
      <c r="AB2381" s="189"/>
    </row>
    <row r="2382" spans="1:28" x14ac:dyDescent="0.25">
      <c r="A2382" s="98"/>
      <c r="B2382" s="189"/>
      <c r="C2382" s="189"/>
      <c r="D2382" s="189"/>
      <c r="E2382" s="189"/>
      <c r="F2382" s="189"/>
      <c r="G2382" s="189"/>
      <c r="H2382" s="189"/>
      <c r="I2382" s="189"/>
      <c r="J2382" s="189"/>
      <c r="K2382" s="98"/>
      <c r="L2382" s="98"/>
      <c r="M2382" s="189"/>
      <c r="N2382" s="189"/>
      <c r="O2382" s="189"/>
      <c r="P2382" s="189"/>
      <c r="Q2382" s="189"/>
      <c r="R2382" s="189"/>
      <c r="S2382" s="189"/>
      <c r="T2382" s="189"/>
      <c r="U2382" s="189"/>
      <c r="V2382" s="189"/>
      <c r="W2382" s="189"/>
      <c r="X2382" s="189"/>
      <c r="Y2382" s="189"/>
      <c r="Z2382" s="189"/>
      <c r="AA2382" s="189"/>
      <c r="AB2382" s="189"/>
    </row>
    <row r="2383" spans="1:28" x14ac:dyDescent="0.25">
      <c r="A2383" s="98"/>
      <c r="B2383" s="189"/>
      <c r="C2383" s="189"/>
      <c r="D2383" s="189"/>
      <c r="E2383" s="189"/>
      <c r="F2383" s="189"/>
      <c r="G2383" s="189"/>
      <c r="H2383" s="189"/>
      <c r="I2383" s="189"/>
      <c r="J2383" s="189"/>
      <c r="K2383" s="98"/>
      <c r="L2383" s="98"/>
      <c r="M2383" s="189"/>
      <c r="N2383" s="189"/>
      <c r="O2383" s="189"/>
      <c r="P2383" s="189"/>
      <c r="Q2383" s="189"/>
      <c r="R2383" s="189"/>
      <c r="S2383" s="189"/>
      <c r="T2383" s="189"/>
      <c r="U2383" s="189"/>
      <c r="V2383" s="189"/>
      <c r="W2383" s="189"/>
      <c r="X2383" s="189"/>
      <c r="Y2383" s="189"/>
      <c r="Z2383" s="189"/>
      <c r="AA2383" s="189"/>
      <c r="AB2383" s="189"/>
    </row>
    <row r="2384" spans="1:28" x14ac:dyDescent="0.25">
      <c r="A2384" s="98"/>
      <c r="B2384" s="189"/>
      <c r="C2384" s="189"/>
      <c r="D2384" s="189"/>
      <c r="E2384" s="189"/>
      <c r="F2384" s="189"/>
      <c r="G2384" s="189"/>
      <c r="H2384" s="189"/>
      <c r="I2384" s="189"/>
      <c r="J2384" s="189"/>
      <c r="K2384" s="98"/>
      <c r="L2384" s="98"/>
      <c r="M2384" s="189"/>
      <c r="N2384" s="189"/>
      <c r="O2384" s="189"/>
      <c r="P2384" s="189"/>
      <c r="Q2384" s="189"/>
      <c r="R2384" s="189"/>
      <c r="S2384" s="189"/>
      <c r="T2384" s="189"/>
      <c r="U2384" s="189"/>
      <c r="V2384" s="189"/>
      <c r="W2384" s="189"/>
      <c r="X2384" s="189"/>
      <c r="Y2384" s="189"/>
      <c r="Z2384" s="189"/>
      <c r="AA2384" s="189"/>
      <c r="AB2384" s="189"/>
    </row>
    <row r="2385" spans="1:28" x14ac:dyDescent="0.25">
      <c r="A2385" s="98"/>
      <c r="B2385" s="189"/>
      <c r="C2385" s="189"/>
      <c r="D2385" s="189"/>
      <c r="E2385" s="189"/>
      <c r="F2385" s="189"/>
      <c r="G2385" s="189"/>
      <c r="H2385" s="189"/>
      <c r="I2385" s="189"/>
      <c r="J2385" s="189"/>
      <c r="K2385" s="98"/>
      <c r="L2385" s="98"/>
      <c r="M2385" s="189"/>
      <c r="N2385" s="189"/>
      <c r="O2385" s="189"/>
      <c r="P2385" s="189"/>
      <c r="Q2385" s="189"/>
      <c r="R2385" s="189"/>
      <c r="S2385" s="189"/>
      <c r="T2385" s="189"/>
      <c r="U2385" s="189"/>
      <c r="V2385" s="189"/>
      <c r="W2385" s="189"/>
      <c r="X2385" s="189"/>
      <c r="Y2385" s="189"/>
      <c r="Z2385" s="189"/>
      <c r="AA2385" s="189"/>
      <c r="AB2385" s="189"/>
    </row>
    <row r="2386" spans="1:28" x14ac:dyDescent="0.25">
      <c r="A2386" s="98"/>
      <c r="B2386" s="189"/>
      <c r="C2386" s="189"/>
      <c r="D2386" s="189"/>
      <c r="E2386" s="189"/>
      <c r="F2386" s="189"/>
      <c r="G2386" s="189"/>
      <c r="H2386" s="189"/>
      <c r="I2386" s="189"/>
      <c r="J2386" s="189"/>
      <c r="K2386" s="98"/>
      <c r="L2386" s="98"/>
      <c r="M2386" s="189"/>
      <c r="N2386" s="189"/>
      <c r="O2386" s="189"/>
      <c r="P2386" s="189"/>
      <c r="Q2386" s="189"/>
      <c r="R2386" s="189"/>
      <c r="S2386" s="189"/>
      <c r="T2386" s="189"/>
      <c r="U2386" s="189"/>
      <c r="V2386" s="189"/>
      <c r="W2386" s="189"/>
      <c r="X2386" s="189"/>
      <c r="Y2386" s="189"/>
      <c r="Z2386" s="189"/>
      <c r="AA2386" s="189"/>
      <c r="AB2386" s="189"/>
    </row>
    <row r="2387" spans="1:28" x14ac:dyDescent="0.25">
      <c r="A2387" s="98"/>
      <c r="B2387" s="189"/>
      <c r="C2387" s="189"/>
      <c r="D2387" s="189"/>
      <c r="E2387" s="189"/>
      <c r="F2387" s="189"/>
      <c r="G2387" s="189"/>
      <c r="H2387" s="189"/>
      <c r="I2387" s="189"/>
      <c r="J2387" s="189"/>
      <c r="K2387" s="98"/>
      <c r="L2387" s="98"/>
      <c r="M2387" s="189"/>
      <c r="N2387" s="189"/>
      <c r="O2387" s="189"/>
      <c r="P2387" s="189"/>
      <c r="Q2387" s="189"/>
      <c r="R2387" s="189"/>
      <c r="S2387" s="189"/>
      <c r="T2387" s="189"/>
      <c r="U2387" s="189"/>
      <c r="V2387" s="189"/>
      <c r="W2387" s="189"/>
      <c r="X2387" s="189"/>
      <c r="Y2387" s="189"/>
      <c r="Z2387" s="189"/>
      <c r="AA2387" s="189"/>
      <c r="AB2387" s="189"/>
    </row>
    <row r="2388" spans="1:28" x14ac:dyDescent="0.25">
      <c r="A2388" s="98"/>
      <c r="B2388" s="189"/>
      <c r="C2388" s="189"/>
      <c r="D2388" s="189"/>
      <c r="E2388" s="189"/>
      <c r="F2388" s="189"/>
      <c r="G2388" s="189"/>
      <c r="H2388" s="189"/>
      <c r="I2388" s="189"/>
      <c r="J2388" s="189"/>
      <c r="K2388" s="98"/>
      <c r="L2388" s="98"/>
      <c r="M2388" s="189"/>
      <c r="N2388" s="189"/>
      <c r="O2388" s="189"/>
      <c r="P2388" s="189"/>
      <c r="Q2388" s="189"/>
      <c r="R2388" s="189"/>
      <c r="S2388" s="189"/>
      <c r="T2388" s="189"/>
      <c r="U2388" s="189"/>
      <c r="V2388" s="189"/>
      <c r="W2388" s="189"/>
      <c r="X2388" s="189"/>
      <c r="Y2388" s="189"/>
      <c r="Z2388" s="189"/>
      <c r="AA2388" s="189"/>
      <c r="AB2388" s="189"/>
    </row>
    <row r="2389" spans="1:28" x14ac:dyDescent="0.25">
      <c r="A2389" s="98"/>
      <c r="B2389" s="189"/>
      <c r="C2389" s="189"/>
      <c r="D2389" s="189"/>
      <c r="E2389" s="189"/>
      <c r="F2389" s="189"/>
      <c r="G2389" s="189"/>
      <c r="H2389" s="189"/>
      <c r="I2389" s="189"/>
      <c r="J2389" s="189"/>
      <c r="K2389" s="98"/>
      <c r="L2389" s="98"/>
      <c r="M2389" s="189"/>
      <c r="N2389" s="189"/>
      <c r="O2389" s="189"/>
      <c r="P2389" s="189"/>
      <c r="Q2389" s="189"/>
      <c r="R2389" s="189"/>
      <c r="S2389" s="189"/>
      <c r="T2389" s="189"/>
      <c r="U2389" s="189"/>
      <c r="V2389" s="189"/>
      <c r="W2389" s="189"/>
      <c r="X2389" s="189"/>
      <c r="Y2389" s="189"/>
      <c r="Z2389" s="189"/>
      <c r="AA2389" s="189"/>
      <c r="AB2389" s="189"/>
    </row>
    <row r="2390" spans="1:28" x14ac:dyDescent="0.25">
      <c r="A2390" s="98"/>
      <c r="B2390" s="189"/>
      <c r="C2390" s="189"/>
      <c r="D2390" s="189"/>
      <c r="E2390" s="189"/>
      <c r="F2390" s="189"/>
      <c r="G2390" s="189"/>
      <c r="H2390" s="189"/>
      <c r="I2390" s="189"/>
      <c r="J2390" s="189"/>
      <c r="K2390" s="98"/>
      <c r="L2390" s="98"/>
      <c r="M2390" s="189"/>
      <c r="N2390" s="189"/>
      <c r="O2390" s="189"/>
      <c r="P2390" s="189"/>
      <c r="Q2390" s="189"/>
      <c r="R2390" s="189"/>
      <c r="S2390" s="189"/>
      <c r="T2390" s="189"/>
      <c r="U2390" s="189"/>
      <c r="V2390" s="189"/>
      <c r="W2390" s="189"/>
      <c r="X2390" s="189"/>
      <c r="Y2390" s="189"/>
      <c r="Z2390" s="189"/>
      <c r="AA2390" s="189"/>
      <c r="AB2390" s="189"/>
    </row>
    <row r="2391" spans="1:28" x14ac:dyDescent="0.25">
      <c r="A2391" s="98"/>
      <c r="B2391" s="189"/>
      <c r="C2391" s="189"/>
      <c r="D2391" s="189"/>
      <c r="E2391" s="189"/>
      <c r="F2391" s="189"/>
      <c r="G2391" s="189"/>
      <c r="H2391" s="189"/>
      <c r="I2391" s="189"/>
      <c r="J2391" s="189"/>
      <c r="K2391" s="98"/>
      <c r="L2391" s="98"/>
      <c r="M2391" s="189"/>
      <c r="N2391" s="189"/>
      <c r="O2391" s="189"/>
      <c r="P2391" s="189"/>
      <c r="Q2391" s="189"/>
      <c r="R2391" s="189"/>
      <c r="S2391" s="189"/>
      <c r="T2391" s="189"/>
      <c r="U2391" s="189"/>
      <c r="V2391" s="189"/>
      <c r="W2391" s="189"/>
      <c r="X2391" s="189"/>
      <c r="Y2391" s="189"/>
      <c r="Z2391" s="189"/>
      <c r="AA2391" s="189"/>
      <c r="AB2391" s="189"/>
    </row>
    <row r="2392" spans="1:28" x14ac:dyDescent="0.25">
      <c r="A2392" s="98"/>
      <c r="B2392" s="189"/>
      <c r="C2392" s="189"/>
      <c r="D2392" s="189"/>
      <c r="E2392" s="189"/>
      <c r="F2392" s="189"/>
      <c r="G2392" s="189"/>
      <c r="H2392" s="189"/>
      <c r="I2392" s="189"/>
      <c r="J2392" s="189"/>
      <c r="K2392" s="98"/>
      <c r="L2392" s="98"/>
      <c r="M2392" s="189"/>
      <c r="N2392" s="189"/>
      <c r="O2392" s="189"/>
      <c r="P2392" s="189"/>
      <c r="Q2392" s="189"/>
      <c r="R2392" s="189"/>
      <c r="S2392" s="189"/>
      <c r="T2392" s="189"/>
      <c r="U2392" s="189"/>
      <c r="V2392" s="189"/>
      <c r="W2392" s="189"/>
      <c r="X2392" s="189"/>
      <c r="Y2392" s="189"/>
      <c r="Z2392" s="189"/>
      <c r="AA2392" s="189"/>
      <c r="AB2392" s="189"/>
    </row>
    <row r="2393" spans="1:28" x14ac:dyDescent="0.25">
      <c r="A2393" s="98"/>
      <c r="B2393" s="189"/>
      <c r="C2393" s="189"/>
      <c r="D2393" s="189"/>
      <c r="E2393" s="189"/>
      <c r="F2393" s="189"/>
      <c r="G2393" s="189"/>
      <c r="H2393" s="189"/>
      <c r="I2393" s="189"/>
      <c r="J2393" s="189"/>
      <c r="K2393" s="98"/>
      <c r="L2393" s="98"/>
      <c r="M2393" s="189"/>
      <c r="N2393" s="189"/>
      <c r="O2393" s="189"/>
      <c r="P2393" s="189"/>
      <c r="Q2393" s="189"/>
      <c r="R2393" s="189"/>
      <c r="S2393" s="189"/>
      <c r="T2393" s="189"/>
      <c r="U2393" s="189"/>
      <c r="V2393" s="189"/>
      <c r="W2393" s="189"/>
      <c r="X2393" s="189"/>
      <c r="Y2393" s="189"/>
      <c r="Z2393" s="189"/>
      <c r="AA2393" s="189"/>
      <c r="AB2393" s="189"/>
    </row>
    <row r="2394" spans="1:28" x14ac:dyDescent="0.25">
      <c r="A2394" s="98"/>
      <c r="B2394" s="189"/>
      <c r="C2394" s="189"/>
      <c r="D2394" s="189"/>
      <c r="E2394" s="189"/>
      <c r="F2394" s="189"/>
      <c r="G2394" s="189"/>
      <c r="H2394" s="189"/>
      <c r="I2394" s="189"/>
      <c r="J2394" s="189"/>
      <c r="K2394" s="98"/>
      <c r="L2394" s="98"/>
      <c r="M2394" s="189"/>
      <c r="N2394" s="189"/>
      <c r="O2394" s="189"/>
      <c r="P2394" s="189"/>
      <c r="Q2394" s="189"/>
      <c r="R2394" s="189"/>
      <c r="S2394" s="189"/>
      <c r="T2394" s="189"/>
      <c r="U2394" s="189"/>
      <c r="V2394" s="189"/>
      <c r="W2394" s="189"/>
      <c r="X2394" s="189"/>
      <c r="Y2394" s="189"/>
      <c r="Z2394" s="189"/>
      <c r="AA2394" s="189"/>
      <c r="AB2394" s="189"/>
    </row>
    <row r="2395" spans="1:28" x14ac:dyDescent="0.25">
      <c r="A2395" s="98"/>
      <c r="B2395" s="189"/>
      <c r="C2395" s="189"/>
      <c r="D2395" s="189"/>
      <c r="E2395" s="189"/>
      <c r="F2395" s="189"/>
      <c r="G2395" s="189"/>
      <c r="H2395" s="189"/>
      <c r="I2395" s="189"/>
      <c r="J2395" s="189"/>
      <c r="K2395" s="98"/>
      <c r="L2395" s="98"/>
      <c r="M2395" s="189"/>
      <c r="N2395" s="189"/>
      <c r="O2395" s="189"/>
      <c r="P2395" s="189"/>
      <c r="Q2395" s="189"/>
      <c r="R2395" s="189"/>
      <c r="S2395" s="189"/>
      <c r="T2395" s="189"/>
      <c r="U2395" s="189"/>
      <c r="V2395" s="189"/>
      <c r="W2395" s="189"/>
      <c r="X2395" s="189"/>
      <c r="Y2395" s="189"/>
      <c r="Z2395" s="189"/>
      <c r="AA2395" s="189"/>
      <c r="AB2395" s="189"/>
    </row>
    <row r="2396" spans="1:28" x14ac:dyDescent="0.25">
      <c r="A2396" s="98"/>
      <c r="B2396" s="189"/>
      <c r="C2396" s="189"/>
      <c r="D2396" s="189"/>
      <c r="E2396" s="189"/>
      <c r="F2396" s="189"/>
      <c r="G2396" s="189"/>
      <c r="H2396" s="189"/>
      <c r="I2396" s="189"/>
      <c r="J2396" s="189"/>
      <c r="K2396" s="98"/>
      <c r="L2396" s="98"/>
      <c r="M2396" s="189"/>
      <c r="N2396" s="189"/>
      <c r="O2396" s="189"/>
      <c r="P2396" s="189"/>
      <c r="Q2396" s="189"/>
      <c r="R2396" s="189"/>
      <c r="S2396" s="189"/>
      <c r="T2396" s="189"/>
      <c r="U2396" s="189"/>
      <c r="V2396" s="189"/>
      <c r="W2396" s="189"/>
      <c r="X2396" s="189"/>
      <c r="Y2396" s="189"/>
      <c r="Z2396" s="189"/>
      <c r="AA2396" s="189"/>
      <c r="AB2396" s="189"/>
    </row>
    <row r="2397" spans="1:28" x14ac:dyDescent="0.25">
      <c r="A2397" s="98"/>
      <c r="B2397" s="189"/>
      <c r="C2397" s="189"/>
      <c r="D2397" s="189"/>
      <c r="E2397" s="189"/>
      <c r="F2397" s="189"/>
      <c r="G2397" s="189"/>
      <c r="H2397" s="189"/>
      <c r="I2397" s="189"/>
      <c r="J2397" s="189"/>
      <c r="K2397" s="98"/>
      <c r="L2397" s="98"/>
      <c r="M2397" s="189"/>
      <c r="N2397" s="189"/>
      <c r="O2397" s="189"/>
      <c r="P2397" s="189"/>
      <c r="Q2397" s="189"/>
      <c r="R2397" s="189"/>
      <c r="S2397" s="189"/>
      <c r="T2397" s="189"/>
      <c r="U2397" s="189"/>
      <c r="V2397" s="189"/>
      <c r="W2397" s="189"/>
      <c r="X2397" s="189"/>
      <c r="Y2397" s="189"/>
      <c r="Z2397" s="189"/>
      <c r="AA2397" s="189"/>
      <c r="AB2397" s="189"/>
    </row>
    <row r="2398" spans="1:28" x14ac:dyDescent="0.25">
      <c r="A2398" s="98"/>
      <c r="B2398" s="189"/>
      <c r="C2398" s="189"/>
      <c r="D2398" s="189"/>
      <c r="E2398" s="189"/>
      <c r="F2398" s="189"/>
      <c r="G2398" s="189"/>
      <c r="H2398" s="189"/>
      <c r="I2398" s="189"/>
      <c r="J2398" s="189"/>
      <c r="K2398" s="98"/>
      <c r="L2398" s="98"/>
      <c r="M2398" s="189"/>
      <c r="N2398" s="189"/>
      <c r="O2398" s="189"/>
      <c r="P2398" s="189"/>
      <c r="Q2398" s="189"/>
      <c r="R2398" s="189"/>
      <c r="S2398" s="189"/>
      <c r="T2398" s="189"/>
      <c r="U2398" s="189"/>
      <c r="V2398" s="189"/>
      <c r="W2398" s="189"/>
      <c r="X2398" s="189"/>
      <c r="Y2398" s="189"/>
      <c r="Z2398" s="189"/>
      <c r="AA2398" s="189"/>
      <c r="AB2398" s="189"/>
    </row>
    <row r="2399" spans="1:28" x14ac:dyDescent="0.25">
      <c r="A2399" s="98"/>
      <c r="B2399" s="189"/>
      <c r="C2399" s="189"/>
      <c r="D2399" s="189"/>
      <c r="E2399" s="189"/>
      <c r="F2399" s="189"/>
      <c r="G2399" s="189"/>
      <c r="H2399" s="189"/>
      <c r="I2399" s="189"/>
      <c r="J2399" s="189"/>
      <c r="K2399" s="98"/>
      <c r="L2399" s="98"/>
      <c r="M2399" s="189"/>
      <c r="N2399" s="189"/>
      <c r="O2399" s="189"/>
      <c r="P2399" s="189"/>
      <c r="Q2399" s="189"/>
      <c r="R2399" s="189"/>
      <c r="S2399" s="189"/>
      <c r="T2399" s="189"/>
      <c r="U2399" s="189"/>
      <c r="V2399" s="189"/>
      <c r="W2399" s="189"/>
      <c r="X2399" s="189"/>
      <c r="Y2399" s="189"/>
      <c r="Z2399" s="189"/>
      <c r="AA2399" s="189"/>
      <c r="AB2399" s="189"/>
    </row>
    <row r="2400" spans="1:28" x14ac:dyDescent="0.25">
      <c r="A2400" s="98"/>
      <c r="B2400" s="189"/>
      <c r="C2400" s="189"/>
      <c r="D2400" s="189"/>
      <c r="E2400" s="189"/>
      <c r="F2400" s="189"/>
      <c r="G2400" s="189"/>
      <c r="H2400" s="189"/>
      <c r="I2400" s="189"/>
      <c r="J2400" s="189"/>
      <c r="K2400" s="98"/>
      <c r="L2400" s="98"/>
      <c r="M2400" s="189"/>
      <c r="N2400" s="189"/>
      <c r="O2400" s="189"/>
      <c r="P2400" s="189"/>
      <c r="Q2400" s="189"/>
      <c r="R2400" s="189"/>
      <c r="S2400" s="189"/>
      <c r="T2400" s="189"/>
      <c r="U2400" s="189"/>
      <c r="V2400" s="189"/>
      <c r="W2400" s="189"/>
      <c r="X2400" s="189"/>
      <c r="Y2400" s="189"/>
      <c r="Z2400" s="189"/>
      <c r="AA2400" s="189"/>
      <c r="AB2400" s="189"/>
    </row>
    <row r="2401" spans="1:28" x14ac:dyDescent="0.25">
      <c r="A2401" s="98"/>
      <c r="B2401" s="189"/>
      <c r="C2401" s="189"/>
      <c r="D2401" s="189"/>
      <c r="E2401" s="189"/>
      <c r="F2401" s="189"/>
      <c r="G2401" s="189"/>
      <c r="H2401" s="189"/>
      <c r="I2401" s="189"/>
      <c r="J2401" s="189"/>
      <c r="K2401" s="98"/>
      <c r="L2401" s="98"/>
      <c r="M2401" s="189"/>
      <c r="N2401" s="189"/>
      <c r="O2401" s="189"/>
      <c r="P2401" s="189"/>
      <c r="Q2401" s="189"/>
      <c r="R2401" s="189"/>
      <c r="S2401" s="189"/>
      <c r="T2401" s="189"/>
      <c r="U2401" s="189"/>
      <c r="V2401" s="189"/>
      <c r="W2401" s="189"/>
      <c r="X2401" s="189"/>
      <c r="Y2401" s="189"/>
      <c r="Z2401" s="189"/>
      <c r="AA2401" s="189"/>
      <c r="AB2401" s="189"/>
    </row>
    <row r="2402" spans="1:28" x14ac:dyDescent="0.25">
      <c r="A2402" s="98"/>
      <c r="B2402" s="189"/>
      <c r="C2402" s="189"/>
      <c r="D2402" s="189"/>
      <c r="E2402" s="189"/>
      <c r="F2402" s="189"/>
      <c r="G2402" s="189"/>
      <c r="H2402" s="189"/>
      <c r="I2402" s="189"/>
      <c r="J2402" s="189"/>
      <c r="K2402" s="98"/>
      <c r="L2402" s="98"/>
      <c r="M2402" s="189"/>
      <c r="N2402" s="189"/>
      <c r="O2402" s="189"/>
      <c r="P2402" s="189"/>
      <c r="Q2402" s="189"/>
      <c r="R2402" s="189"/>
      <c r="S2402" s="189"/>
      <c r="T2402" s="189"/>
      <c r="U2402" s="189"/>
      <c r="V2402" s="189"/>
      <c r="W2402" s="189"/>
      <c r="X2402" s="189"/>
      <c r="Y2402" s="189"/>
      <c r="Z2402" s="189"/>
      <c r="AA2402" s="189"/>
      <c r="AB2402" s="189"/>
    </row>
    <row r="2403" spans="1:28" x14ac:dyDescent="0.25">
      <c r="A2403" s="98"/>
      <c r="B2403" s="189"/>
      <c r="C2403" s="189"/>
      <c r="D2403" s="189"/>
      <c r="E2403" s="189"/>
      <c r="F2403" s="189"/>
      <c r="G2403" s="189"/>
      <c r="H2403" s="189"/>
      <c r="I2403" s="189"/>
      <c r="J2403" s="189"/>
      <c r="K2403" s="98"/>
      <c r="L2403" s="98"/>
      <c r="M2403" s="189"/>
      <c r="N2403" s="189"/>
      <c r="O2403" s="189"/>
      <c r="P2403" s="189"/>
      <c r="Q2403" s="189"/>
      <c r="R2403" s="189"/>
      <c r="S2403" s="189"/>
      <c r="T2403" s="189"/>
      <c r="U2403" s="189"/>
      <c r="V2403" s="189"/>
      <c r="W2403" s="189"/>
      <c r="X2403" s="189"/>
      <c r="Y2403" s="189"/>
      <c r="Z2403" s="189"/>
      <c r="AA2403" s="189"/>
      <c r="AB2403" s="189"/>
    </row>
    <row r="2404" spans="1:28" x14ac:dyDescent="0.25">
      <c r="A2404" s="98"/>
      <c r="B2404" s="189"/>
      <c r="C2404" s="189"/>
      <c r="D2404" s="189"/>
      <c r="E2404" s="189"/>
      <c r="F2404" s="189"/>
      <c r="G2404" s="189"/>
      <c r="H2404" s="189"/>
      <c r="I2404" s="189"/>
      <c r="J2404" s="189"/>
      <c r="K2404" s="98"/>
      <c r="L2404" s="98"/>
      <c r="M2404" s="189"/>
      <c r="N2404" s="189"/>
      <c r="O2404" s="189"/>
      <c r="P2404" s="189"/>
      <c r="Q2404" s="189"/>
      <c r="R2404" s="189"/>
      <c r="S2404" s="189"/>
      <c r="T2404" s="189"/>
      <c r="U2404" s="189"/>
      <c r="V2404" s="189"/>
      <c r="W2404" s="189"/>
      <c r="X2404" s="189"/>
      <c r="Y2404" s="189"/>
      <c r="Z2404" s="189"/>
      <c r="AA2404" s="189"/>
      <c r="AB2404" s="189"/>
    </row>
    <row r="2405" spans="1:28" x14ac:dyDescent="0.25">
      <c r="A2405" s="98"/>
      <c r="B2405" s="189"/>
      <c r="C2405" s="189"/>
      <c r="D2405" s="189"/>
      <c r="E2405" s="189"/>
      <c r="F2405" s="189"/>
      <c r="G2405" s="189"/>
      <c r="H2405" s="189"/>
      <c r="I2405" s="189"/>
      <c r="J2405" s="189"/>
      <c r="K2405" s="98"/>
      <c r="L2405" s="98"/>
      <c r="M2405" s="189"/>
      <c r="N2405" s="189"/>
      <c r="O2405" s="189"/>
      <c r="P2405" s="189"/>
      <c r="Q2405" s="189"/>
      <c r="R2405" s="189"/>
      <c r="S2405" s="189"/>
      <c r="T2405" s="189"/>
      <c r="U2405" s="189"/>
      <c r="V2405" s="189"/>
      <c r="W2405" s="189"/>
      <c r="X2405" s="189"/>
      <c r="Y2405" s="189"/>
      <c r="Z2405" s="189"/>
      <c r="AA2405" s="189"/>
      <c r="AB2405" s="189"/>
    </row>
    <row r="2406" spans="1:28" x14ac:dyDescent="0.25">
      <c r="A2406" s="98"/>
      <c r="B2406" s="189"/>
      <c r="C2406" s="189"/>
      <c r="D2406" s="189"/>
      <c r="E2406" s="189"/>
      <c r="F2406" s="189"/>
      <c r="G2406" s="189"/>
      <c r="H2406" s="189"/>
      <c r="I2406" s="189"/>
      <c r="J2406" s="189"/>
      <c r="K2406" s="98"/>
      <c r="L2406" s="98"/>
      <c r="M2406" s="189"/>
      <c r="N2406" s="189"/>
      <c r="O2406" s="189"/>
      <c r="P2406" s="189"/>
      <c r="Q2406" s="189"/>
      <c r="R2406" s="189"/>
      <c r="S2406" s="189"/>
      <c r="T2406" s="189"/>
      <c r="U2406" s="189"/>
      <c r="V2406" s="189"/>
      <c r="W2406" s="189"/>
      <c r="X2406" s="189"/>
      <c r="Y2406" s="189"/>
      <c r="Z2406" s="189"/>
      <c r="AA2406" s="189"/>
      <c r="AB2406" s="189"/>
    </row>
    <row r="2407" spans="1:28" x14ac:dyDescent="0.25">
      <c r="A2407" s="98"/>
      <c r="B2407" s="189"/>
      <c r="C2407" s="189"/>
      <c r="D2407" s="189"/>
      <c r="E2407" s="189"/>
      <c r="F2407" s="189"/>
      <c r="G2407" s="189"/>
      <c r="H2407" s="189"/>
      <c r="I2407" s="189"/>
      <c r="J2407" s="189"/>
      <c r="K2407" s="98"/>
      <c r="L2407" s="98"/>
      <c r="M2407" s="189"/>
      <c r="N2407" s="189"/>
      <c r="O2407" s="189"/>
      <c r="P2407" s="189"/>
      <c r="Q2407" s="189"/>
      <c r="R2407" s="189"/>
      <c r="S2407" s="189"/>
      <c r="T2407" s="189"/>
      <c r="U2407" s="189"/>
      <c r="V2407" s="189"/>
      <c r="W2407" s="189"/>
      <c r="X2407" s="189"/>
      <c r="Y2407" s="189"/>
      <c r="Z2407" s="189"/>
      <c r="AA2407" s="189"/>
      <c r="AB2407" s="189"/>
    </row>
    <row r="2408" spans="1:28" x14ac:dyDescent="0.25">
      <c r="A2408" s="98"/>
      <c r="B2408" s="189"/>
      <c r="C2408" s="189"/>
      <c r="D2408" s="189"/>
      <c r="E2408" s="189"/>
      <c r="F2408" s="189"/>
      <c r="G2408" s="189"/>
      <c r="H2408" s="189"/>
      <c r="I2408" s="189"/>
      <c r="J2408" s="189"/>
      <c r="K2408" s="98"/>
      <c r="L2408" s="98"/>
      <c r="M2408" s="189"/>
      <c r="N2408" s="189"/>
      <c r="O2408" s="189"/>
      <c r="P2408" s="189"/>
      <c r="Q2408" s="189"/>
      <c r="R2408" s="189"/>
      <c r="S2408" s="189"/>
      <c r="T2408" s="189"/>
      <c r="U2408" s="189"/>
      <c r="V2408" s="189"/>
      <c r="W2408" s="189"/>
      <c r="X2408" s="189"/>
      <c r="Y2408" s="189"/>
      <c r="Z2408" s="189"/>
      <c r="AA2408" s="189"/>
      <c r="AB2408" s="189"/>
    </row>
    <row r="2409" spans="1:28" x14ac:dyDescent="0.25">
      <c r="A2409" s="98"/>
      <c r="B2409" s="189"/>
      <c r="C2409" s="189"/>
      <c r="D2409" s="189"/>
      <c r="E2409" s="189"/>
      <c r="F2409" s="189"/>
      <c r="G2409" s="189"/>
      <c r="H2409" s="189"/>
      <c r="I2409" s="189"/>
      <c r="J2409" s="189"/>
      <c r="K2409" s="98"/>
      <c r="L2409" s="98"/>
      <c r="M2409" s="189"/>
      <c r="N2409" s="189"/>
      <c r="O2409" s="189"/>
      <c r="P2409" s="189"/>
      <c r="Q2409" s="189"/>
      <c r="R2409" s="189"/>
      <c r="S2409" s="189"/>
      <c r="T2409" s="189"/>
      <c r="U2409" s="189"/>
      <c r="V2409" s="189"/>
      <c r="W2409" s="189"/>
      <c r="X2409" s="189"/>
      <c r="Y2409" s="189"/>
      <c r="Z2409" s="189"/>
      <c r="AA2409" s="189"/>
      <c r="AB2409" s="189"/>
    </row>
    <row r="2410" spans="1:28" x14ac:dyDescent="0.25">
      <c r="A2410" s="98"/>
      <c r="B2410" s="189"/>
      <c r="C2410" s="189"/>
      <c r="D2410" s="189"/>
      <c r="E2410" s="189"/>
      <c r="F2410" s="189"/>
      <c r="G2410" s="189"/>
      <c r="H2410" s="189"/>
      <c r="I2410" s="189"/>
      <c r="J2410" s="189"/>
      <c r="K2410" s="98"/>
      <c r="L2410" s="98"/>
      <c r="M2410" s="189"/>
      <c r="N2410" s="189"/>
      <c r="O2410" s="189"/>
      <c r="P2410" s="189"/>
      <c r="Q2410" s="189"/>
      <c r="R2410" s="189"/>
      <c r="S2410" s="189"/>
      <c r="T2410" s="189"/>
      <c r="U2410" s="189"/>
      <c r="V2410" s="189"/>
      <c r="W2410" s="189"/>
      <c r="X2410" s="189"/>
      <c r="Y2410" s="189"/>
      <c r="Z2410" s="189"/>
      <c r="AA2410" s="189"/>
      <c r="AB2410" s="189"/>
    </row>
    <row r="2411" spans="1:28" x14ac:dyDescent="0.25">
      <c r="A2411" s="98"/>
      <c r="B2411" s="189"/>
      <c r="C2411" s="189"/>
      <c r="D2411" s="189"/>
      <c r="E2411" s="189"/>
      <c r="F2411" s="189"/>
      <c r="G2411" s="189"/>
      <c r="H2411" s="189"/>
      <c r="I2411" s="189"/>
      <c r="J2411" s="189"/>
      <c r="K2411" s="98"/>
      <c r="L2411" s="98"/>
      <c r="M2411" s="189"/>
      <c r="N2411" s="189"/>
      <c r="O2411" s="189"/>
      <c r="P2411" s="189"/>
      <c r="Q2411" s="189"/>
      <c r="R2411" s="189"/>
      <c r="S2411" s="189"/>
      <c r="T2411" s="189"/>
      <c r="U2411" s="189"/>
      <c r="V2411" s="189"/>
      <c r="W2411" s="189"/>
      <c r="X2411" s="189"/>
      <c r="Y2411" s="189"/>
      <c r="Z2411" s="189"/>
      <c r="AA2411" s="189"/>
      <c r="AB2411" s="189"/>
    </row>
    <row r="2412" spans="1:28" x14ac:dyDescent="0.25">
      <c r="A2412" s="98"/>
      <c r="B2412" s="189"/>
      <c r="C2412" s="189"/>
      <c r="D2412" s="189"/>
      <c r="E2412" s="189"/>
      <c r="F2412" s="189"/>
      <c r="G2412" s="189"/>
      <c r="H2412" s="189"/>
      <c r="I2412" s="189"/>
      <c r="J2412" s="189"/>
      <c r="K2412" s="98"/>
      <c r="L2412" s="98"/>
      <c r="M2412" s="189"/>
      <c r="N2412" s="189"/>
      <c r="O2412" s="189"/>
      <c r="P2412" s="189"/>
      <c r="Q2412" s="189"/>
      <c r="R2412" s="189"/>
      <c r="S2412" s="189"/>
      <c r="T2412" s="189"/>
      <c r="U2412" s="189"/>
      <c r="V2412" s="189"/>
      <c r="W2412" s="189"/>
      <c r="X2412" s="189"/>
      <c r="Y2412" s="189"/>
      <c r="Z2412" s="189"/>
      <c r="AA2412" s="189"/>
      <c r="AB2412" s="189"/>
    </row>
    <row r="2413" spans="1:28" x14ac:dyDescent="0.25">
      <c r="A2413" s="98"/>
      <c r="B2413" s="189"/>
      <c r="C2413" s="189"/>
      <c r="D2413" s="189"/>
      <c r="E2413" s="189"/>
      <c r="F2413" s="189"/>
      <c r="G2413" s="189"/>
      <c r="H2413" s="189"/>
      <c r="I2413" s="189"/>
      <c r="J2413" s="189"/>
      <c r="K2413" s="98"/>
      <c r="L2413" s="98"/>
      <c r="M2413" s="189"/>
      <c r="N2413" s="189"/>
      <c r="O2413" s="189"/>
      <c r="P2413" s="189"/>
      <c r="Q2413" s="189"/>
      <c r="R2413" s="189"/>
      <c r="S2413" s="189"/>
      <c r="T2413" s="189"/>
      <c r="U2413" s="189"/>
      <c r="V2413" s="189"/>
      <c r="W2413" s="189"/>
      <c r="X2413" s="189"/>
      <c r="Y2413" s="189"/>
      <c r="Z2413" s="189"/>
      <c r="AA2413" s="189"/>
      <c r="AB2413" s="189"/>
    </row>
    <row r="2414" spans="1:28" x14ac:dyDescent="0.25">
      <c r="A2414" s="98"/>
      <c r="B2414" s="189"/>
      <c r="C2414" s="189"/>
      <c r="D2414" s="189"/>
      <c r="E2414" s="189"/>
      <c r="F2414" s="189"/>
      <c r="G2414" s="189"/>
      <c r="H2414" s="189"/>
      <c r="I2414" s="189"/>
      <c r="J2414" s="189"/>
      <c r="K2414" s="98"/>
      <c r="L2414" s="98"/>
      <c r="M2414" s="189"/>
      <c r="N2414" s="189"/>
      <c r="O2414" s="189"/>
      <c r="P2414" s="189"/>
      <c r="Q2414" s="189"/>
      <c r="R2414" s="189"/>
      <c r="S2414" s="189"/>
      <c r="T2414" s="189"/>
      <c r="U2414" s="189"/>
      <c r="V2414" s="189"/>
      <c r="W2414" s="189"/>
      <c r="X2414" s="189"/>
      <c r="Y2414" s="189"/>
      <c r="Z2414" s="189"/>
      <c r="AA2414" s="189"/>
      <c r="AB2414" s="189"/>
    </row>
    <row r="2415" spans="1:28" x14ac:dyDescent="0.25">
      <c r="A2415" s="98"/>
      <c r="B2415" s="189"/>
      <c r="C2415" s="189"/>
      <c r="D2415" s="189"/>
      <c r="E2415" s="189"/>
      <c r="F2415" s="189"/>
      <c r="G2415" s="189"/>
      <c r="H2415" s="189"/>
      <c r="I2415" s="189"/>
      <c r="J2415" s="189"/>
      <c r="K2415" s="98"/>
      <c r="L2415" s="98"/>
      <c r="M2415" s="189"/>
      <c r="N2415" s="189"/>
      <c r="O2415" s="189"/>
      <c r="P2415" s="189"/>
      <c r="Q2415" s="189"/>
      <c r="R2415" s="189"/>
      <c r="S2415" s="189"/>
      <c r="T2415" s="189"/>
      <c r="U2415" s="189"/>
      <c r="V2415" s="189"/>
      <c r="W2415" s="189"/>
      <c r="X2415" s="189"/>
      <c r="Y2415" s="189"/>
      <c r="Z2415" s="189"/>
      <c r="AA2415" s="189"/>
      <c r="AB2415" s="189"/>
    </row>
    <row r="2416" spans="1:28" x14ac:dyDescent="0.25">
      <c r="A2416" s="98"/>
      <c r="B2416" s="189"/>
      <c r="C2416" s="189"/>
      <c r="D2416" s="189"/>
      <c r="E2416" s="189"/>
      <c r="F2416" s="189"/>
      <c r="G2416" s="189"/>
      <c r="H2416" s="189"/>
      <c r="I2416" s="189"/>
      <c r="J2416" s="189"/>
      <c r="K2416" s="98"/>
      <c r="L2416" s="98"/>
      <c r="M2416" s="189"/>
      <c r="N2416" s="189"/>
      <c r="O2416" s="189"/>
      <c r="P2416" s="189"/>
      <c r="Q2416" s="189"/>
      <c r="R2416" s="189"/>
      <c r="S2416" s="189"/>
      <c r="T2416" s="189"/>
      <c r="U2416" s="189"/>
      <c r="V2416" s="189"/>
      <c r="W2416" s="189"/>
      <c r="X2416" s="189"/>
      <c r="Y2416" s="189"/>
      <c r="Z2416" s="189"/>
      <c r="AA2416" s="189"/>
      <c r="AB2416" s="189"/>
    </row>
    <row r="2417" spans="1:28" x14ac:dyDescent="0.25">
      <c r="A2417" s="98"/>
      <c r="B2417" s="189"/>
      <c r="C2417" s="189"/>
      <c r="D2417" s="189"/>
      <c r="E2417" s="189"/>
      <c r="F2417" s="189"/>
      <c r="G2417" s="189"/>
      <c r="H2417" s="189"/>
      <c r="I2417" s="189"/>
      <c r="J2417" s="189"/>
      <c r="K2417" s="98"/>
      <c r="L2417" s="98"/>
      <c r="M2417" s="189"/>
      <c r="N2417" s="189"/>
      <c r="O2417" s="189"/>
      <c r="P2417" s="189"/>
      <c r="Q2417" s="189"/>
      <c r="R2417" s="189"/>
      <c r="S2417" s="189"/>
      <c r="T2417" s="189"/>
      <c r="U2417" s="189"/>
      <c r="V2417" s="189"/>
      <c r="W2417" s="189"/>
      <c r="X2417" s="189"/>
      <c r="Y2417" s="189"/>
      <c r="Z2417" s="189"/>
      <c r="AA2417" s="189"/>
      <c r="AB2417" s="189"/>
    </row>
    <row r="2418" spans="1:28" x14ac:dyDescent="0.25">
      <c r="A2418" s="98"/>
      <c r="B2418" s="189"/>
      <c r="C2418" s="189"/>
      <c r="D2418" s="189"/>
      <c r="E2418" s="189"/>
      <c r="F2418" s="189"/>
      <c r="G2418" s="189"/>
      <c r="H2418" s="189"/>
      <c r="I2418" s="189"/>
      <c r="J2418" s="189"/>
      <c r="K2418" s="98"/>
      <c r="L2418" s="98"/>
      <c r="M2418" s="189"/>
      <c r="N2418" s="189"/>
      <c r="O2418" s="189"/>
      <c r="P2418" s="189"/>
      <c r="Q2418" s="189"/>
      <c r="R2418" s="189"/>
      <c r="S2418" s="189"/>
      <c r="T2418" s="189"/>
      <c r="U2418" s="189"/>
      <c r="V2418" s="189"/>
      <c r="W2418" s="189"/>
      <c r="X2418" s="189"/>
      <c r="Y2418" s="189"/>
      <c r="Z2418" s="189"/>
      <c r="AA2418" s="189"/>
      <c r="AB2418" s="189"/>
    </row>
    <row r="2419" spans="1:28" x14ac:dyDescent="0.25">
      <c r="A2419" s="98"/>
      <c r="B2419" s="189"/>
      <c r="C2419" s="189"/>
      <c r="D2419" s="189"/>
      <c r="E2419" s="189"/>
      <c r="F2419" s="189"/>
      <c r="G2419" s="189"/>
      <c r="H2419" s="189"/>
      <c r="I2419" s="189"/>
      <c r="J2419" s="189"/>
      <c r="K2419" s="98"/>
      <c r="L2419" s="98"/>
      <c r="M2419" s="189"/>
      <c r="N2419" s="189"/>
      <c r="O2419" s="189"/>
      <c r="P2419" s="189"/>
      <c r="Q2419" s="189"/>
      <c r="R2419" s="189"/>
      <c r="S2419" s="189"/>
      <c r="T2419" s="189"/>
      <c r="U2419" s="189"/>
      <c r="V2419" s="189"/>
      <c r="W2419" s="189"/>
      <c r="X2419" s="189"/>
      <c r="Y2419" s="189"/>
      <c r="Z2419" s="189"/>
      <c r="AA2419" s="189"/>
      <c r="AB2419" s="189"/>
    </row>
    <row r="2420" spans="1:28" x14ac:dyDescent="0.25">
      <c r="A2420" s="98"/>
      <c r="B2420" s="189"/>
      <c r="C2420" s="189"/>
      <c r="D2420" s="189"/>
      <c r="E2420" s="189"/>
      <c r="F2420" s="189"/>
      <c r="G2420" s="189"/>
      <c r="H2420" s="189"/>
      <c r="I2420" s="189"/>
      <c r="J2420" s="189"/>
      <c r="K2420" s="98"/>
      <c r="L2420" s="98"/>
      <c r="M2420" s="189"/>
      <c r="N2420" s="189"/>
      <c r="O2420" s="189"/>
      <c r="P2420" s="189"/>
      <c r="Q2420" s="189"/>
      <c r="R2420" s="189"/>
      <c r="S2420" s="189"/>
      <c r="T2420" s="189"/>
      <c r="U2420" s="189"/>
      <c r="V2420" s="189"/>
      <c r="W2420" s="189"/>
      <c r="X2420" s="189"/>
      <c r="Y2420" s="189"/>
      <c r="Z2420" s="189"/>
      <c r="AA2420" s="189"/>
      <c r="AB2420" s="189"/>
    </row>
    <row r="2421" spans="1:28" x14ac:dyDescent="0.25">
      <c r="A2421" s="98"/>
      <c r="B2421" s="189"/>
      <c r="C2421" s="189"/>
      <c r="D2421" s="189"/>
      <c r="E2421" s="189"/>
      <c r="F2421" s="189"/>
      <c r="G2421" s="189"/>
      <c r="H2421" s="189"/>
      <c r="I2421" s="189"/>
      <c r="J2421" s="189"/>
      <c r="K2421" s="98"/>
      <c r="L2421" s="98"/>
      <c r="M2421" s="189"/>
      <c r="N2421" s="189"/>
      <c r="O2421" s="189"/>
      <c r="P2421" s="189"/>
      <c r="Q2421" s="189"/>
      <c r="R2421" s="189"/>
      <c r="S2421" s="189"/>
      <c r="T2421" s="189"/>
      <c r="U2421" s="189"/>
      <c r="V2421" s="189"/>
      <c r="W2421" s="189"/>
      <c r="X2421" s="189"/>
      <c r="Y2421" s="189"/>
      <c r="Z2421" s="189"/>
      <c r="AA2421" s="189"/>
      <c r="AB2421" s="189"/>
    </row>
    <row r="2422" spans="1:28" x14ac:dyDescent="0.25">
      <c r="A2422" s="98"/>
      <c r="B2422" s="189"/>
      <c r="C2422" s="189"/>
      <c r="D2422" s="189"/>
      <c r="E2422" s="189"/>
      <c r="F2422" s="189"/>
      <c r="G2422" s="189"/>
      <c r="H2422" s="189"/>
      <c r="I2422" s="189"/>
      <c r="J2422" s="189"/>
      <c r="K2422" s="98"/>
      <c r="L2422" s="98"/>
      <c r="M2422" s="189"/>
      <c r="N2422" s="189"/>
      <c r="O2422" s="189"/>
      <c r="P2422" s="189"/>
      <c r="Q2422" s="189"/>
      <c r="R2422" s="189"/>
      <c r="S2422" s="189"/>
      <c r="T2422" s="189"/>
      <c r="U2422" s="189"/>
      <c r="V2422" s="189"/>
      <c r="W2422" s="189"/>
      <c r="X2422" s="189"/>
      <c r="Y2422" s="189"/>
      <c r="Z2422" s="189"/>
      <c r="AA2422" s="189"/>
      <c r="AB2422" s="189"/>
    </row>
    <row r="2423" spans="1:28" x14ac:dyDescent="0.25">
      <c r="A2423" s="98"/>
      <c r="B2423" s="189"/>
      <c r="C2423" s="189"/>
      <c r="D2423" s="189"/>
      <c r="E2423" s="189"/>
      <c r="F2423" s="189"/>
      <c r="G2423" s="189"/>
      <c r="H2423" s="189"/>
      <c r="I2423" s="189"/>
      <c r="J2423" s="189"/>
      <c r="K2423" s="98"/>
      <c r="L2423" s="98"/>
      <c r="M2423" s="189"/>
      <c r="N2423" s="189"/>
      <c r="O2423" s="189"/>
      <c r="P2423" s="189"/>
      <c r="Q2423" s="189"/>
      <c r="R2423" s="189"/>
      <c r="S2423" s="189"/>
      <c r="T2423" s="189"/>
      <c r="U2423" s="189"/>
      <c r="V2423" s="189"/>
      <c r="W2423" s="189"/>
      <c r="X2423" s="189"/>
      <c r="Y2423" s="189"/>
      <c r="Z2423" s="189"/>
      <c r="AA2423" s="189"/>
      <c r="AB2423" s="189"/>
    </row>
    <row r="2424" spans="1:28" x14ac:dyDescent="0.25">
      <c r="A2424" s="98"/>
      <c r="B2424" s="189"/>
      <c r="C2424" s="189"/>
      <c r="D2424" s="189"/>
      <c r="E2424" s="189"/>
      <c r="F2424" s="189"/>
      <c r="G2424" s="189"/>
      <c r="H2424" s="189"/>
      <c r="I2424" s="189"/>
      <c r="J2424" s="189"/>
      <c r="K2424" s="98"/>
      <c r="L2424" s="98"/>
      <c r="M2424" s="189"/>
      <c r="N2424" s="189"/>
      <c r="O2424" s="189"/>
      <c r="P2424" s="189"/>
      <c r="Q2424" s="189"/>
      <c r="R2424" s="189"/>
      <c r="S2424" s="189"/>
      <c r="T2424" s="189"/>
      <c r="U2424" s="189"/>
      <c r="V2424" s="189"/>
      <c r="W2424" s="189"/>
      <c r="X2424" s="189"/>
      <c r="Y2424" s="189"/>
      <c r="Z2424" s="189"/>
      <c r="AA2424" s="189"/>
      <c r="AB2424" s="189"/>
    </row>
    <row r="2425" spans="1:28" x14ac:dyDescent="0.25">
      <c r="A2425" s="98"/>
      <c r="B2425" s="189"/>
      <c r="C2425" s="189"/>
      <c r="D2425" s="189"/>
      <c r="E2425" s="189"/>
      <c r="F2425" s="189"/>
      <c r="G2425" s="189"/>
      <c r="H2425" s="189"/>
      <c r="I2425" s="189"/>
      <c r="J2425" s="189"/>
      <c r="K2425" s="98"/>
      <c r="L2425" s="98"/>
      <c r="M2425" s="189"/>
      <c r="N2425" s="189"/>
      <c r="O2425" s="189"/>
      <c r="P2425" s="189"/>
      <c r="Q2425" s="189"/>
      <c r="R2425" s="189"/>
      <c r="S2425" s="189"/>
      <c r="T2425" s="189"/>
      <c r="U2425" s="189"/>
      <c r="V2425" s="189"/>
      <c r="W2425" s="189"/>
      <c r="X2425" s="189"/>
      <c r="Y2425" s="189"/>
      <c r="Z2425" s="189"/>
      <c r="AA2425" s="189"/>
      <c r="AB2425" s="189"/>
    </row>
    <row r="2426" spans="1:28" x14ac:dyDescent="0.25">
      <c r="A2426" s="98"/>
      <c r="B2426" s="189"/>
      <c r="C2426" s="189"/>
      <c r="D2426" s="189"/>
      <c r="E2426" s="189"/>
      <c r="F2426" s="189"/>
      <c r="G2426" s="189"/>
      <c r="H2426" s="189"/>
      <c r="I2426" s="189"/>
      <c r="J2426" s="189"/>
      <c r="K2426" s="98"/>
      <c r="L2426" s="98"/>
      <c r="M2426" s="189"/>
      <c r="N2426" s="189"/>
      <c r="O2426" s="189"/>
      <c r="P2426" s="189"/>
      <c r="Q2426" s="189"/>
      <c r="R2426" s="189"/>
      <c r="S2426" s="189"/>
      <c r="T2426" s="189"/>
      <c r="U2426" s="189"/>
      <c r="V2426" s="189"/>
      <c r="W2426" s="189"/>
      <c r="X2426" s="189"/>
      <c r="Y2426" s="189"/>
      <c r="Z2426" s="189"/>
      <c r="AA2426" s="189"/>
      <c r="AB2426" s="189"/>
    </row>
    <row r="2427" spans="1:28" x14ac:dyDescent="0.25">
      <c r="A2427" s="98"/>
      <c r="B2427" s="189"/>
      <c r="C2427" s="189"/>
      <c r="D2427" s="189"/>
      <c r="E2427" s="189"/>
      <c r="F2427" s="189"/>
      <c r="G2427" s="189"/>
      <c r="H2427" s="189"/>
      <c r="I2427" s="189"/>
      <c r="J2427" s="189"/>
      <c r="K2427" s="98"/>
      <c r="L2427" s="98"/>
      <c r="M2427" s="189"/>
      <c r="N2427" s="189"/>
      <c r="O2427" s="189"/>
      <c r="P2427" s="189"/>
      <c r="Q2427" s="189"/>
      <c r="R2427" s="189"/>
      <c r="S2427" s="189"/>
      <c r="T2427" s="189"/>
      <c r="U2427" s="189"/>
      <c r="V2427" s="189"/>
      <c r="W2427" s="189"/>
      <c r="X2427" s="189"/>
      <c r="Y2427" s="189"/>
      <c r="Z2427" s="189"/>
      <c r="AA2427" s="189"/>
      <c r="AB2427" s="189"/>
    </row>
    <row r="2428" spans="1:28" x14ac:dyDescent="0.25">
      <c r="A2428" s="98"/>
      <c r="B2428" s="189"/>
      <c r="C2428" s="189"/>
      <c r="D2428" s="189"/>
      <c r="E2428" s="189"/>
      <c r="F2428" s="189"/>
      <c r="G2428" s="189"/>
      <c r="H2428" s="189"/>
      <c r="I2428" s="189"/>
      <c r="J2428" s="189"/>
      <c r="K2428" s="98"/>
      <c r="L2428" s="98"/>
      <c r="M2428" s="189"/>
      <c r="N2428" s="189"/>
      <c r="O2428" s="189"/>
      <c r="P2428" s="189"/>
      <c r="Q2428" s="189"/>
      <c r="R2428" s="189"/>
      <c r="S2428" s="189"/>
      <c r="T2428" s="189"/>
      <c r="U2428" s="189"/>
      <c r="V2428" s="189"/>
      <c r="W2428" s="189"/>
      <c r="X2428" s="189"/>
      <c r="Y2428" s="189"/>
      <c r="Z2428" s="189"/>
      <c r="AA2428" s="189"/>
      <c r="AB2428" s="189"/>
    </row>
    <row r="2429" spans="1:28" x14ac:dyDescent="0.25">
      <c r="A2429" s="98"/>
      <c r="B2429" s="189"/>
      <c r="C2429" s="189"/>
      <c r="D2429" s="189"/>
      <c r="E2429" s="189"/>
      <c r="F2429" s="189"/>
      <c r="G2429" s="189"/>
      <c r="H2429" s="189"/>
      <c r="I2429" s="189"/>
      <c r="J2429" s="189"/>
      <c r="K2429" s="98"/>
      <c r="L2429" s="98"/>
      <c r="M2429" s="189"/>
      <c r="N2429" s="189"/>
      <c r="O2429" s="189"/>
      <c r="P2429" s="189"/>
      <c r="Q2429" s="189"/>
      <c r="R2429" s="189"/>
      <c r="S2429" s="189"/>
      <c r="T2429" s="189"/>
      <c r="U2429" s="189"/>
      <c r="V2429" s="189"/>
      <c r="W2429" s="189"/>
      <c r="X2429" s="189"/>
      <c r="Y2429" s="189"/>
      <c r="Z2429" s="189"/>
      <c r="AA2429" s="189"/>
      <c r="AB2429" s="189"/>
    </row>
    <row r="2430" spans="1:28" x14ac:dyDescent="0.25">
      <c r="A2430" s="98"/>
      <c r="B2430" s="189"/>
      <c r="C2430" s="189"/>
      <c r="D2430" s="189"/>
      <c r="E2430" s="189"/>
      <c r="F2430" s="189"/>
      <c r="G2430" s="189"/>
      <c r="H2430" s="189"/>
      <c r="I2430" s="189"/>
      <c r="J2430" s="189"/>
      <c r="K2430" s="98"/>
      <c r="L2430" s="98"/>
      <c r="M2430" s="189"/>
      <c r="N2430" s="189"/>
      <c r="O2430" s="189"/>
      <c r="P2430" s="189"/>
      <c r="Q2430" s="189"/>
      <c r="R2430" s="189"/>
      <c r="S2430" s="189"/>
      <c r="T2430" s="189"/>
      <c r="U2430" s="189"/>
      <c r="V2430" s="189"/>
      <c r="W2430" s="189"/>
      <c r="X2430" s="189"/>
      <c r="Y2430" s="189"/>
      <c r="Z2430" s="189"/>
      <c r="AA2430" s="189"/>
      <c r="AB2430" s="189"/>
    </row>
    <row r="2431" spans="1:28" x14ac:dyDescent="0.25">
      <c r="A2431" s="98"/>
      <c r="B2431" s="189"/>
      <c r="C2431" s="189"/>
      <c r="D2431" s="189"/>
      <c r="E2431" s="189"/>
      <c r="F2431" s="189"/>
      <c r="G2431" s="189"/>
      <c r="H2431" s="189"/>
      <c r="I2431" s="189"/>
      <c r="J2431" s="189"/>
      <c r="K2431" s="98"/>
      <c r="L2431" s="98"/>
      <c r="M2431" s="189"/>
      <c r="N2431" s="189"/>
      <c r="O2431" s="189"/>
      <c r="P2431" s="189"/>
      <c r="Q2431" s="189"/>
      <c r="R2431" s="189"/>
      <c r="S2431" s="189"/>
      <c r="T2431" s="189"/>
      <c r="U2431" s="189"/>
      <c r="V2431" s="189"/>
      <c r="W2431" s="189"/>
      <c r="X2431" s="189"/>
      <c r="Y2431" s="189"/>
      <c r="Z2431" s="189"/>
      <c r="AA2431" s="189"/>
      <c r="AB2431" s="189"/>
    </row>
    <row r="2432" spans="1:28" x14ac:dyDescent="0.25">
      <c r="A2432" s="98"/>
      <c r="B2432" s="189"/>
      <c r="C2432" s="189"/>
      <c r="D2432" s="189"/>
      <c r="E2432" s="189"/>
      <c r="F2432" s="189"/>
      <c r="G2432" s="189"/>
      <c r="H2432" s="189"/>
      <c r="I2432" s="189"/>
      <c r="J2432" s="189"/>
      <c r="K2432" s="98"/>
      <c r="L2432" s="98"/>
      <c r="M2432" s="189"/>
      <c r="N2432" s="189"/>
      <c r="O2432" s="189"/>
      <c r="P2432" s="189"/>
      <c r="Q2432" s="189"/>
      <c r="R2432" s="189"/>
      <c r="S2432" s="189"/>
      <c r="T2432" s="189"/>
      <c r="U2432" s="189"/>
      <c r="V2432" s="189"/>
      <c r="W2432" s="189"/>
      <c r="X2432" s="189"/>
      <c r="Y2432" s="189"/>
      <c r="Z2432" s="189"/>
      <c r="AA2432" s="189"/>
      <c r="AB2432" s="189"/>
    </row>
    <row r="2433" spans="1:28" x14ac:dyDescent="0.25">
      <c r="A2433" s="98"/>
      <c r="B2433" s="189"/>
      <c r="C2433" s="189"/>
      <c r="D2433" s="189"/>
      <c r="E2433" s="189"/>
      <c r="F2433" s="189"/>
      <c r="G2433" s="189"/>
      <c r="H2433" s="189"/>
      <c r="I2433" s="189"/>
      <c r="J2433" s="189"/>
      <c r="K2433" s="98"/>
      <c r="L2433" s="98"/>
      <c r="M2433" s="189"/>
      <c r="N2433" s="189"/>
      <c r="O2433" s="189"/>
      <c r="P2433" s="189"/>
      <c r="Q2433" s="189"/>
      <c r="R2433" s="189"/>
      <c r="S2433" s="189"/>
      <c r="T2433" s="189"/>
      <c r="U2433" s="189"/>
      <c r="V2433" s="189"/>
      <c r="W2433" s="189"/>
      <c r="X2433" s="189"/>
      <c r="Y2433" s="189"/>
      <c r="Z2433" s="189"/>
      <c r="AA2433" s="189"/>
      <c r="AB2433" s="189"/>
    </row>
    <row r="2434" spans="1:28" x14ac:dyDescent="0.25">
      <c r="A2434" s="98"/>
      <c r="B2434" s="189"/>
      <c r="C2434" s="189"/>
      <c r="D2434" s="189"/>
      <c r="E2434" s="189"/>
      <c r="F2434" s="189"/>
      <c r="G2434" s="189"/>
      <c r="H2434" s="189"/>
      <c r="I2434" s="189"/>
      <c r="J2434" s="189"/>
      <c r="K2434" s="98"/>
      <c r="L2434" s="98"/>
      <c r="M2434" s="189"/>
      <c r="N2434" s="189"/>
      <c r="O2434" s="189"/>
      <c r="P2434" s="189"/>
      <c r="Q2434" s="189"/>
      <c r="R2434" s="189"/>
      <c r="S2434" s="189"/>
      <c r="T2434" s="189"/>
      <c r="U2434" s="189"/>
      <c r="V2434" s="189"/>
      <c r="W2434" s="189"/>
      <c r="X2434" s="189"/>
      <c r="Y2434" s="189"/>
      <c r="Z2434" s="189"/>
      <c r="AA2434" s="189"/>
      <c r="AB2434" s="189"/>
    </row>
    <row r="2435" spans="1:28" x14ac:dyDescent="0.25">
      <c r="A2435" s="98"/>
      <c r="B2435" s="189"/>
      <c r="C2435" s="189"/>
      <c r="D2435" s="189"/>
      <c r="E2435" s="189"/>
      <c r="F2435" s="189"/>
      <c r="G2435" s="189"/>
      <c r="H2435" s="189"/>
      <c r="I2435" s="189"/>
      <c r="J2435" s="189"/>
      <c r="K2435" s="98"/>
      <c r="L2435" s="98"/>
      <c r="M2435" s="189"/>
      <c r="N2435" s="189"/>
      <c r="O2435" s="189"/>
      <c r="P2435" s="189"/>
      <c r="Q2435" s="189"/>
      <c r="R2435" s="189"/>
      <c r="S2435" s="189"/>
      <c r="T2435" s="189"/>
      <c r="U2435" s="189"/>
      <c r="V2435" s="189"/>
      <c r="W2435" s="189"/>
      <c r="X2435" s="189"/>
      <c r="Y2435" s="189"/>
      <c r="Z2435" s="189"/>
      <c r="AA2435" s="189"/>
      <c r="AB2435" s="189"/>
    </row>
    <row r="2436" spans="1:28" x14ac:dyDescent="0.25">
      <c r="A2436" s="98"/>
      <c r="B2436" s="189"/>
      <c r="C2436" s="189"/>
      <c r="D2436" s="189"/>
      <c r="E2436" s="189"/>
      <c r="F2436" s="189"/>
      <c r="G2436" s="189"/>
      <c r="H2436" s="189"/>
      <c r="I2436" s="189"/>
      <c r="J2436" s="189"/>
      <c r="K2436" s="98"/>
      <c r="L2436" s="98"/>
      <c r="M2436" s="189"/>
      <c r="N2436" s="189"/>
      <c r="O2436" s="189"/>
      <c r="P2436" s="189"/>
      <c r="Q2436" s="189"/>
      <c r="R2436" s="189"/>
      <c r="S2436" s="189"/>
      <c r="T2436" s="189"/>
      <c r="U2436" s="189"/>
      <c r="V2436" s="189"/>
      <c r="W2436" s="189"/>
      <c r="X2436" s="189"/>
      <c r="Y2436" s="189"/>
      <c r="Z2436" s="189"/>
      <c r="AA2436" s="189"/>
      <c r="AB2436" s="189"/>
    </row>
    <row r="2437" spans="1:28" x14ac:dyDescent="0.25">
      <c r="A2437" s="98"/>
      <c r="B2437" s="189"/>
      <c r="C2437" s="189"/>
      <c r="D2437" s="189"/>
      <c r="E2437" s="189"/>
      <c r="F2437" s="189"/>
      <c r="G2437" s="189"/>
      <c r="H2437" s="189"/>
      <c r="I2437" s="189"/>
      <c r="J2437" s="189"/>
      <c r="K2437" s="98"/>
      <c r="L2437" s="98"/>
      <c r="M2437" s="189"/>
      <c r="N2437" s="189"/>
      <c r="O2437" s="189"/>
      <c r="P2437" s="189"/>
      <c r="Q2437" s="189"/>
      <c r="R2437" s="189"/>
      <c r="S2437" s="189"/>
      <c r="T2437" s="189"/>
      <c r="U2437" s="189"/>
      <c r="V2437" s="189"/>
      <c r="W2437" s="189"/>
      <c r="X2437" s="189"/>
      <c r="Y2437" s="189"/>
      <c r="Z2437" s="189"/>
      <c r="AA2437" s="189"/>
      <c r="AB2437" s="189"/>
    </row>
    <row r="2438" spans="1:28" x14ac:dyDescent="0.25">
      <c r="A2438" s="98"/>
      <c r="B2438" s="189"/>
      <c r="C2438" s="189"/>
      <c r="D2438" s="189"/>
      <c r="E2438" s="189"/>
      <c r="F2438" s="189"/>
      <c r="G2438" s="189"/>
      <c r="H2438" s="189"/>
      <c r="I2438" s="189"/>
      <c r="J2438" s="189"/>
      <c r="K2438" s="98"/>
      <c r="L2438" s="98"/>
      <c r="M2438" s="189"/>
      <c r="N2438" s="189"/>
      <c r="O2438" s="189"/>
      <c r="P2438" s="189"/>
      <c r="Q2438" s="189"/>
      <c r="R2438" s="189"/>
      <c r="S2438" s="189"/>
      <c r="T2438" s="189"/>
      <c r="U2438" s="189"/>
      <c r="V2438" s="189"/>
      <c r="W2438" s="189"/>
      <c r="X2438" s="189"/>
      <c r="Y2438" s="189"/>
      <c r="Z2438" s="189"/>
      <c r="AA2438" s="189"/>
      <c r="AB2438" s="189"/>
    </row>
    <row r="2439" spans="1:28" x14ac:dyDescent="0.25">
      <c r="A2439" s="98"/>
      <c r="B2439" s="189"/>
      <c r="C2439" s="189"/>
      <c r="D2439" s="189"/>
      <c r="E2439" s="189"/>
      <c r="F2439" s="189"/>
      <c r="G2439" s="189"/>
      <c r="H2439" s="189"/>
      <c r="I2439" s="189"/>
      <c r="J2439" s="189"/>
      <c r="K2439" s="98"/>
      <c r="L2439" s="98"/>
      <c r="M2439" s="189"/>
      <c r="N2439" s="189"/>
      <c r="O2439" s="189"/>
      <c r="P2439" s="189"/>
      <c r="Q2439" s="189"/>
      <c r="R2439" s="189"/>
      <c r="S2439" s="189"/>
      <c r="T2439" s="189"/>
      <c r="U2439" s="189"/>
      <c r="V2439" s="189"/>
      <c r="W2439" s="189"/>
      <c r="X2439" s="189"/>
      <c r="Y2439" s="189"/>
      <c r="Z2439" s="189"/>
      <c r="AA2439" s="189"/>
      <c r="AB2439" s="189"/>
    </row>
    <row r="2440" spans="1:28" x14ac:dyDescent="0.25">
      <c r="A2440" s="98"/>
      <c r="B2440" s="189"/>
      <c r="C2440" s="189"/>
      <c r="D2440" s="189"/>
      <c r="E2440" s="189"/>
      <c r="F2440" s="189"/>
      <c r="G2440" s="189"/>
      <c r="H2440" s="189"/>
      <c r="I2440" s="189"/>
      <c r="J2440" s="189"/>
      <c r="K2440" s="98"/>
      <c r="L2440" s="98"/>
      <c r="M2440" s="189"/>
      <c r="N2440" s="189"/>
      <c r="O2440" s="189"/>
      <c r="P2440" s="189"/>
      <c r="Q2440" s="189"/>
      <c r="R2440" s="189"/>
      <c r="S2440" s="189"/>
      <c r="T2440" s="189"/>
      <c r="U2440" s="189"/>
      <c r="V2440" s="189"/>
      <c r="W2440" s="189"/>
      <c r="X2440" s="189"/>
      <c r="Y2440" s="189"/>
      <c r="Z2440" s="189"/>
      <c r="AA2440" s="189"/>
      <c r="AB2440" s="189"/>
    </row>
    <row r="2441" spans="1:28" x14ac:dyDescent="0.25">
      <c r="A2441" s="98"/>
      <c r="B2441" s="189"/>
      <c r="C2441" s="189"/>
      <c r="D2441" s="189"/>
      <c r="E2441" s="189"/>
      <c r="F2441" s="189"/>
      <c r="G2441" s="189"/>
      <c r="H2441" s="189"/>
      <c r="I2441" s="189"/>
      <c r="J2441" s="189"/>
      <c r="K2441" s="98"/>
      <c r="L2441" s="98"/>
      <c r="M2441" s="189"/>
      <c r="N2441" s="189"/>
      <c r="O2441" s="189"/>
      <c r="P2441" s="189"/>
      <c r="Q2441" s="189"/>
      <c r="R2441" s="189"/>
      <c r="S2441" s="189"/>
      <c r="T2441" s="189"/>
      <c r="U2441" s="189"/>
      <c r="V2441" s="189"/>
      <c r="W2441" s="189"/>
      <c r="X2441" s="189"/>
      <c r="Y2441" s="189"/>
      <c r="Z2441" s="189"/>
      <c r="AA2441" s="189"/>
      <c r="AB2441" s="189"/>
    </row>
    <row r="2442" spans="1:28" x14ac:dyDescent="0.25">
      <c r="A2442" s="98"/>
      <c r="B2442" s="189"/>
      <c r="C2442" s="189"/>
      <c r="D2442" s="189"/>
      <c r="E2442" s="189"/>
      <c r="F2442" s="189"/>
      <c r="G2442" s="189"/>
      <c r="H2442" s="189"/>
      <c r="I2442" s="189"/>
      <c r="J2442" s="189"/>
      <c r="K2442" s="98"/>
      <c r="L2442" s="98"/>
      <c r="M2442" s="189"/>
      <c r="N2442" s="189"/>
      <c r="O2442" s="189"/>
      <c r="P2442" s="189"/>
      <c r="Q2442" s="189"/>
      <c r="R2442" s="189"/>
      <c r="S2442" s="189"/>
      <c r="T2442" s="189"/>
      <c r="U2442" s="189"/>
      <c r="V2442" s="189"/>
      <c r="W2442" s="189"/>
      <c r="X2442" s="189"/>
      <c r="Y2442" s="189"/>
      <c r="Z2442" s="189"/>
      <c r="AA2442" s="189"/>
      <c r="AB2442" s="189"/>
    </row>
    <row r="2443" spans="1:28" x14ac:dyDescent="0.25">
      <c r="A2443" s="98"/>
      <c r="B2443" s="189"/>
      <c r="C2443" s="189"/>
      <c r="D2443" s="189"/>
      <c r="E2443" s="189"/>
      <c r="F2443" s="189"/>
      <c r="G2443" s="189"/>
      <c r="H2443" s="189"/>
      <c r="I2443" s="189"/>
      <c r="J2443" s="189"/>
      <c r="K2443" s="98"/>
      <c r="L2443" s="98"/>
      <c r="M2443" s="189"/>
      <c r="N2443" s="189"/>
      <c r="O2443" s="189"/>
      <c r="P2443" s="189"/>
      <c r="Q2443" s="189"/>
      <c r="R2443" s="189"/>
      <c r="S2443" s="189"/>
      <c r="T2443" s="189"/>
      <c r="U2443" s="189"/>
      <c r="V2443" s="189"/>
      <c r="W2443" s="189"/>
      <c r="X2443" s="189"/>
      <c r="Y2443" s="189"/>
      <c r="Z2443" s="189"/>
      <c r="AA2443" s="189"/>
      <c r="AB2443" s="189"/>
    </row>
    <row r="2444" spans="1:28" x14ac:dyDescent="0.25">
      <c r="A2444" s="98"/>
      <c r="B2444" s="189"/>
      <c r="C2444" s="189"/>
      <c r="D2444" s="189"/>
      <c r="E2444" s="189"/>
      <c r="F2444" s="189"/>
      <c r="G2444" s="189"/>
      <c r="H2444" s="189"/>
      <c r="I2444" s="189"/>
      <c r="J2444" s="189"/>
      <c r="K2444" s="98"/>
      <c r="L2444" s="98"/>
      <c r="M2444" s="189"/>
      <c r="N2444" s="189"/>
      <c r="O2444" s="189"/>
      <c r="P2444" s="189"/>
      <c r="Q2444" s="189"/>
      <c r="R2444" s="189"/>
      <c r="S2444" s="189"/>
      <c r="T2444" s="189"/>
      <c r="U2444" s="189"/>
      <c r="V2444" s="189"/>
      <c r="W2444" s="189"/>
      <c r="X2444" s="189"/>
      <c r="Y2444" s="189"/>
      <c r="Z2444" s="189"/>
      <c r="AA2444" s="189"/>
      <c r="AB2444" s="189"/>
    </row>
    <row r="2445" spans="1:28" x14ac:dyDescent="0.25">
      <c r="A2445" s="98"/>
      <c r="B2445" s="189"/>
      <c r="C2445" s="189"/>
      <c r="D2445" s="189"/>
      <c r="E2445" s="189"/>
      <c r="F2445" s="189"/>
      <c r="G2445" s="189"/>
      <c r="H2445" s="189"/>
      <c r="I2445" s="189"/>
      <c r="J2445" s="189"/>
      <c r="K2445" s="98"/>
      <c r="L2445" s="98"/>
      <c r="M2445" s="189"/>
      <c r="N2445" s="189"/>
      <c r="O2445" s="189"/>
      <c r="P2445" s="189"/>
      <c r="Q2445" s="189"/>
      <c r="R2445" s="189"/>
      <c r="S2445" s="189"/>
      <c r="T2445" s="189"/>
      <c r="U2445" s="189"/>
      <c r="V2445" s="189"/>
      <c r="W2445" s="189"/>
      <c r="X2445" s="189"/>
      <c r="Y2445" s="189"/>
      <c r="Z2445" s="189"/>
      <c r="AA2445" s="189"/>
      <c r="AB2445" s="189"/>
    </row>
    <row r="2446" spans="1:28" x14ac:dyDescent="0.25">
      <c r="A2446" s="98"/>
      <c r="B2446" s="189"/>
      <c r="C2446" s="189"/>
      <c r="D2446" s="189"/>
      <c r="E2446" s="189"/>
      <c r="F2446" s="189"/>
      <c r="G2446" s="189"/>
      <c r="H2446" s="189"/>
      <c r="I2446" s="189"/>
      <c r="J2446" s="189"/>
      <c r="K2446" s="98"/>
      <c r="L2446" s="98"/>
      <c r="M2446" s="189"/>
      <c r="N2446" s="189"/>
      <c r="O2446" s="189"/>
      <c r="P2446" s="189"/>
      <c r="Q2446" s="189"/>
      <c r="R2446" s="189"/>
      <c r="S2446" s="189"/>
      <c r="T2446" s="189"/>
      <c r="U2446" s="189"/>
      <c r="V2446" s="189"/>
      <c r="W2446" s="189"/>
      <c r="X2446" s="189"/>
      <c r="Y2446" s="189"/>
      <c r="Z2446" s="189"/>
      <c r="AA2446" s="189"/>
      <c r="AB2446" s="189"/>
    </row>
    <row r="2447" spans="1:28" x14ac:dyDescent="0.25">
      <c r="A2447" s="98"/>
      <c r="B2447" s="189"/>
      <c r="C2447" s="189"/>
      <c r="D2447" s="189"/>
      <c r="E2447" s="189"/>
      <c r="F2447" s="189"/>
      <c r="G2447" s="189"/>
      <c r="H2447" s="189"/>
      <c r="I2447" s="189"/>
      <c r="J2447" s="189"/>
      <c r="K2447" s="98"/>
      <c r="L2447" s="98"/>
      <c r="M2447" s="189"/>
      <c r="N2447" s="189"/>
      <c r="O2447" s="189"/>
      <c r="P2447" s="189"/>
      <c r="Q2447" s="189"/>
      <c r="R2447" s="189"/>
      <c r="S2447" s="189"/>
      <c r="T2447" s="189"/>
      <c r="U2447" s="189"/>
      <c r="V2447" s="189"/>
      <c r="W2447" s="189"/>
      <c r="X2447" s="189"/>
      <c r="Y2447" s="189"/>
      <c r="Z2447" s="189"/>
      <c r="AA2447" s="189"/>
      <c r="AB2447" s="189"/>
    </row>
    <row r="2448" spans="1:28" x14ac:dyDescent="0.25">
      <c r="A2448" s="98"/>
      <c r="B2448" s="189"/>
      <c r="C2448" s="189"/>
      <c r="D2448" s="189"/>
      <c r="E2448" s="189"/>
      <c r="F2448" s="189"/>
      <c r="G2448" s="189"/>
      <c r="H2448" s="189"/>
      <c r="I2448" s="189"/>
      <c r="J2448" s="189"/>
      <c r="K2448" s="98"/>
      <c r="L2448" s="98"/>
      <c r="M2448" s="189"/>
      <c r="N2448" s="189"/>
      <c r="O2448" s="189"/>
      <c r="P2448" s="189"/>
      <c r="Q2448" s="189"/>
      <c r="R2448" s="189"/>
      <c r="S2448" s="189"/>
      <c r="T2448" s="189"/>
      <c r="U2448" s="189"/>
      <c r="V2448" s="189"/>
      <c r="W2448" s="189"/>
      <c r="X2448" s="189"/>
      <c r="Y2448" s="189"/>
      <c r="Z2448" s="189"/>
      <c r="AA2448" s="189"/>
      <c r="AB2448" s="189"/>
    </row>
    <row r="2449" spans="1:28" x14ac:dyDescent="0.25">
      <c r="A2449" s="98"/>
      <c r="B2449" s="189"/>
      <c r="C2449" s="189"/>
      <c r="D2449" s="189"/>
      <c r="E2449" s="189"/>
      <c r="F2449" s="189"/>
      <c r="G2449" s="189"/>
      <c r="H2449" s="189"/>
      <c r="I2449" s="189"/>
      <c r="J2449" s="189"/>
      <c r="K2449" s="98"/>
      <c r="L2449" s="98"/>
      <c r="M2449" s="189"/>
      <c r="N2449" s="189"/>
      <c r="O2449" s="189"/>
      <c r="P2449" s="189"/>
      <c r="Q2449" s="189"/>
      <c r="R2449" s="189"/>
      <c r="S2449" s="189"/>
      <c r="T2449" s="189"/>
      <c r="U2449" s="189"/>
      <c r="V2449" s="189"/>
      <c r="W2449" s="189"/>
      <c r="X2449" s="189"/>
      <c r="Y2449" s="189"/>
      <c r="Z2449" s="189"/>
      <c r="AA2449" s="189"/>
      <c r="AB2449" s="189"/>
    </row>
    <row r="2450" spans="1:28" x14ac:dyDescent="0.25">
      <c r="A2450" s="98"/>
      <c r="B2450" s="189"/>
      <c r="C2450" s="189"/>
      <c r="D2450" s="189"/>
      <c r="E2450" s="189"/>
      <c r="F2450" s="189"/>
      <c r="G2450" s="189"/>
      <c r="H2450" s="189"/>
      <c r="I2450" s="189"/>
      <c r="J2450" s="189"/>
      <c r="K2450" s="98"/>
      <c r="L2450" s="98"/>
      <c r="M2450" s="189"/>
      <c r="N2450" s="189"/>
      <c r="O2450" s="189"/>
      <c r="P2450" s="189"/>
      <c r="Q2450" s="189"/>
      <c r="R2450" s="189"/>
      <c r="S2450" s="189"/>
      <c r="T2450" s="189"/>
      <c r="U2450" s="189"/>
      <c r="V2450" s="189"/>
      <c r="W2450" s="189"/>
      <c r="X2450" s="189"/>
      <c r="Y2450" s="189"/>
      <c r="Z2450" s="189"/>
      <c r="AA2450" s="189"/>
      <c r="AB2450" s="189"/>
    </row>
    <row r="2451" spans="1:28" x14ac:dyDescent="0.25">
      <c r="A2451" s="98"/>
      <c r="B2451" s="189"/>
      <c r="C2451" s="189"/>
      <c r="D2451" s="189"/>
      <c r="E2451" s="189"/>
      <c r="F2451" s="189"/>
      <c r="G2451" s="189"/>
      <c r="H2451" s="189"/>
      <c r="I2451" s="189"/>
      <c r="J2451" s="189"/>
      <c r="K2451" s="98"/>
      <c r="L2451" s="98"/>
      <c r="M2451" s="189"/>
      <c r="N2451" s="189"/>
      <c r="O2451" s="189"/>
      <c r="P2451" s="189"/>
      <c r="Q2451" s="189"/>
      <c r="R2451" s="189"/>
      <c r="S2451" s="189"/>
      <c r="T2451" s="189"/>
      <c r="U2451" s="189"/>
      <c r="V2451" s="189"/>
      <c r="W2451" s="189"/>
      <c r="X2451" s="189"/>
      <c r="Y2451" s="189"/>
      <c r="Z2451" s="189"/>
      <c r="AA2451" s="189"/>
      <c r="AB2451" s="189"/>
    </row>
    <row r="2452" spans="1:28" x14ac:dyDescent="0.25">
      <c r="A2452" s="98"/>
      <c r="B2452" s="189"/>
      <c r="C2452" s="189"/>
      <c r="D2452" s="189"/>
      <c r="E2452" s="189"/>
      <c r="F2452" s="189"/>
      <c r="G2452" s="189"/>
      <c r="H2452" s="189"/>
      <c r="I2452" s="189"/>
      <c r="J2452" s="189"/>
      <c r="K2452" s="98"/>
      <c r="L2452" s="98"/>
      <c r="M2452" s="189"/>
      <c r="N2452" s="189"/>
      <c r="O2452" s="189"/>
      <c r="P2452" s="189"/>
      <c r="Q2452" s="189"/>
      <c r="R2452" s="189"/>
      <c r="S2452" s="189"/>
      <c r="T2452" s="189"/>
      <c r="U2452" s="189"/>
      <c r="V2452" s="189"/>
      <c r="W2452" s="189"/>
      <c r="X2452" s="189"/>
      <c r="Y2452" s="189"/>
      <c r="Z2452" s="189"/>
      <c r="AA2452" s="189"/>
      <c r="AB2452" s="189"/>
    </row>
    <row r="2453" spans="1:28" x14ac:dyDescent="0.25">
      <c r="A2453" s="98"/>
      <c r="B2453" s="189"/>
      <c r="C2453" s="189"/>
      <c r="D2453" s="189"/>
      <c r="E2453" s="189"/>
      <c r="F2453" s="189"/>
      <c r="G2453" s="189"/>
      <c r="H2453" s="189"/>
      <c r="I2453" s="189"/>
      <c r="J2453" s="189"/>
      <c r="K2453" s="98"/>
      <c r="L2453" s="98"/>
      <c r="M2453" s="189"/>
      <c r="N2453" s="189"/>
      <c r="O2453" s="189"/>
      <c r="P2453" s="189"/>
      <c r="Q2453" s="189"/>
      <c r="R2453" s="189"/>
      <c r="S2453" s="189"/>
      <c r="T2453" s="189"/>
      <c r="U2453" s="189"/>
      <c r="V2453" s="189"/>
      <c r="W2453" s="189"/>
      <c r="X2453" s="189"/>
      <c r="Y2453" s="189"/>
      <c r="Z2453" s="189"/>
      <c r="AA2453" s="189"/>
      <c r="AB2453" s="189"/>
    </row>
    <row r="2454" spans="1:28" x14ac:dyDescent="0.25">
      <c r="A2454" s="98"/>
      <c r="B2454" s="189"/>
      <c r="C2454" s="189"/>
      <c r="D2454" s="189"/>
      <c r="E2454" s="189"/>
      <c r="F2454" s="189"/>
      <c r="G2454" s="189"/>
      <c r="H2454" s="189"/>
      <c r="I2454" s="189"/>
      <c r="J2454" s="189"/>
      <c r="K2454" s="98"/>
      <c r="L2454" s="98"/>
      <c r="M2454" s="189"/>
      <c r="N2454" s="189"/>
      <c r="O2454" s="189"/>
      <c r="P2454" s="189"/>
      <c r="Q2454" s="189"/>
      <c r="R2454" s="189"/>
      <c r="S2454" s="189"/>
      <c r="T2454" s="189"/>
      <c r="U2454" s="189"/>
      <c r="V2454" s="189"/>
      <c r="W2454" s="189"/>
      <c r="X2454" s="189"/>
      <c r="Y2454" s="189"/>
      <c r="Z2454" s="189"/>
      <c r="AA2454" s="189"/>
      <c r="AB2454" s="189"/>
    </row>
    <row r="2455" spans="1:28" x14ac:dyDescent="0.25">
      <c r="A2455" s="98"/>
      <c r="B2455" s="189"/>
      <c r="C2455" s="189"/>
      <c r="D2455" s="189"/>
      <c r="E2455" s="189"/>
      <c r="F2455" s="189"/>
      <c r="G2455" s="189"/>
      <c r="H2455" s="189"/>
      <c r="I2455" s="189"/>
      <c r="J2455" s="189"/>
      <c r="K2455" s="98"/>
      <c r="L2455" s="98"/>
      <c r="M2455" s="189"/>
      <c r="N2455" s="189"/>
      <c r="O2455" s="189"/>
      <c r="P2455" s="189"/>
      <c r="Q2455" s="189"/>
      <c r="R2455" s="189"/>
      <c r="S2455" s="189"/>
      <c r="T2455" s="189"/>
      <c r="U2455" s="189"/>
      <c r="V2455" s="189"/>
      <c r="W2455" s="189"/>
      <c r="X2455" s="189"/>
      <c r="Y2455" s="189"/>
      <c r="Z2455" s="189"/>
      <c r="AA2455" s="189"/>
      <c r="AB2455" s="189"/>
    </row>
    <row r="2456" spans="1:28" x14ac:dyDescent="0.25">
      <c r="A2456" s="98"/>
      <c r="B2456" s="189"/>
      <c r="C2456" s="189"/>
      <c r="D2456" s="189"/>
      <c r="E2456" s="189"/>
      <c r="F2456" s="189"/>
      <c r="G2456" s="189"/>
      <c r="H2456" s="189"/>
      <c r="I2456" s="189"/>
      <c r="J2456" s="189"/>
      <c r="K2456" s="98"/>
      <c r="L2456" s="98"/>
      <c r="M2456" s="189"/>
      <c r="N2456" s="189"/>
      <c r="O2456" s="189"/>
      <c r="P2456" s="189"/>
      <c r="Q2456" s="189"/>
      <c r="R2456" s="189"/>
      <c r="S2456" s="189"/>
      <c r="T2456" s="189"/>
      <c r="U2456" s="189"/>
      <c r="V2456" s="189"/>
      <c r="W2456" s="189"/>
      <c r="X2456" s="189"/>
      <c r="Y2456" s="189"/>
      <c r="Z2456" s="189"/>
      <c r="AA2456" s="189"/>
      <c r="AB2456" s="189"/>
    </row>
    <row r="2457" spans="1:28" x14ac:dyDescent="0.25">
      <c r="A2457" s="98"/>
      <c r="B2457" s="189"/>
      <c r="C2457" s="189"/>
      <c r="D2457" s="189"/>
      <c r="E2457" s="189"/>
      <c r="F2457" s="189"/>
      <c r="G2457" s="189"/>
      <c r="H2457" s="189"/>
      <c r="I2457" s="189"/>
      <c r="J2457" s="189"/>
      <c r="K2457" s="98"/>
      <c r="L2457" s="98"/>
      <c r="M2457" s="189"/>
      <c r="N2457" s="189"/>
      <c r="O2457" s="189"/>
      <c r="P2457" s="189"/>
      <c r="Q2457" s="189"/>
      <c r="R2457" s="189"/>
      <c r="S2457" s="189"/>
      <c r="T2457" s="189"/>
      <c r="U2457" s="189"/>
      <c r="V2457" s="189"/>
      <c r="W2457" s="189"/>
      <c r="X2457" s="189"/>
      <c r="Y2457" s="189"/>
      <c r="Z2457" s="189"/>
      <c r="AA2457" s="189"/>
      <c r="AB2457" s="189"/>
    </row>
    <row r="2458" spans="1:28" x14ac:dyDescent="0.25">
      <c r="A2458" s="98"/>
      <c r="B2458" s="189"/>
      <c r="C2458" s="189"/>
      <c r="D2458" s="189"/>
      <c r="E2458" s="189"/>
      <c r="F2458" s="189"/>
      <c r="G2458" s="189"/>
      <c r="H2458" s="189"/>
      <c r="I2458" s="189"/>
      <c r="J2458" s="189"/>
      <c r="K2458" s="98"/>
      <c r="L2458" s="98"/>
      <c r="M2458" s="189"/>
      <c r="N2458" s="189"/>
      <c r="O2458" s="189"/>
      <c r="P2458" s="189"/>
      <c r="Q2458" s="189"/>
      <c r="R2458" s="189"/>
      <c r="S2458" s="189"/>
      <c r="T2458" s="189"/>
      <c r="U2458" s="189"/>
      <c r="V2458" s="189"/>
      <c r="W2458" s="189"/>
      <c r="X2458" s="189"/>
      <c r="Y2458" s="189"/>
      <c r="Z2458" s="189"/>
      <c r="AA2458" s="189"/>
      <c r="AB2458" s="189"/>
    </row>
    <row r="2459" spans="1:28" x14ac:dyDescent="0.25">
      <c r="A2459" s="98"/>
      <c r="B2459" s="189"/>
      <c r="C2459" s="189"/>
      <c r="D2459" s="189"/>
      <c r="E2459" s="189"/>
      <c r="F2459" s="189"/>
      <c r="G2459" s="189"/>
      <c r="H2459" s="189"/>
      <c r="I2459" s="189"/>
      <c r="J2459" s="189"/>
      <c r="K2459" s="98"/>
      <c r="L2459" s="98"/>
      <c r="M2459" s="189"/>
      <c r="N2459" s="189"/>
      <c r="O2459" s="189"/>
      <c r="P2459" s="189"/>
      <c r="Q2459" s="189"/>
      <c r="R2459" s="189"/>
      <c r="S2459" s="189"/>
      <c r="T2459" s="189"/>
      <c r="U2459" s="189"/>
      <c r="V2459" s="189"/>
      <c r="W2459" s="189"/>
      <c r="X2459" s="189"/>
      <c r="Y2459" s="189"/>
      <c r="Z2459" s="189"/>
      <c r="AA2459" s="189"/>
      <c r="AB2459" s="189"/>
    </row>
    <row r="2460" spans="1:28" x14ac:dyDescent="0.25">
      <c r="A2460" s="98"/>
      <c r="B2460" s="189"/>
      <c r="C2460" s="189"/>
      <c r="D2460" s="189"/>
      <c r="E2460" s="189"/>
      <c r="F2460" s="189"/>
      <c r="G2460" s="189"/>
      <c r="H2460" s="189"/>
      <c r="I2460" s="189"/>
      <c r="J2460" s="189"/>
      <c r="K2460" s="98"/>
      <c r="L2460" s="98"/>
      <c r="M2460" s="189"/>
      <c r="N2460" s="189"/>
      <c r="O2460" s="189"/>
      <c r="P2460" s="189"/>
      <c r="Q2460" s="189"/>
      <c r="R2460" s="189"/>
      <c r="S2460" s="189"/>
      <c r="T2460" s="189"/>
      <c r="U2460" s="189"/>
      <c r="V2460" s="189"/>
      <c r="W2460" s="189"/>
      <c r="X2460" s="189"/>
      <c r="Y2460" s="189"/>
      <c r="Z2460" s="189"/>
      <c r="AA2460" s="189"/>
      <c r="AB2460" s="189"/>
    </row>
    <row r="2461" spans="1:28" x14ac:dyDescent="0.25">
      <c r="A2461" s="98"/>
      <c r="B2461" s="189"/>
      <c r="C2461" s="189"/>
      <c r="D2461" s="189"/>
      <c r="E2461" s="189"/>
      <c r="F2461" s="189"/>
      <c r="G2461" s="189"/>
      <c r="H2461" s="189"/>
      <c r="I2461" s="189"/>
      <c r="J2461" s="189"/>
      <c r="K2461" s="98"/>
      <c r="L2461" s="98"/>
      <c r="M2461" s="189"/>
      <c r="N2461" s="189"/>
      <c r="O2461" s="189"/>
      <c r="P2461" s="189"/>
      <c r="Q2461" s="189"/>
      <c r="R2461" s="189"/>
      <c r="S2461" s="189"/>
      <c r="T2461" s="189"/>
      <c r="U2461" s="189"/>
      <c r="V2461" s="189"/>
      <c r="W2461" s="189"/>
      <c r="X2461" s="189"/>
      <c r="Y2461" s="189"/>
      <c r="Z2461" s="189"/>
      <c r="AA2461" s="189"/>
      <c r="AB2461" s="189"/>
    </row>
    <row r="2462" spans="1:28" x14ac:dyDescent="0.25">
      <c r="A2462" s="98"/>
      <c r="B2462" s="189"/>
      <c r="C2462" s="189"/>
      <c r="D2462" s="189"/>
      <c r="E2462" s="189"/>
      <c r="F2462" s="189"/>
      <c r="G2462" s="189"/>
      <c r="H2462" s="189"/>
      <c r="I2462" s="189"/>
      <c r="J2462" s="189"/>
      <c r="K2462" s="98"/>
      <c r="L2462" s="98"/>
      <c r="M2462" s="189"/>
      <c r="N2462" s="189"/>
      <c r="O2462" s="189"/>
      <c r="P2462" s="189"/>
      <c r="Q2462" s="189"/>
      <c r="R2462" s="189"/>
      <c r="S2462" s="189"/>
      <c r="T2462" s="189"/>
      <c r="U2462" s="189"/>
      <c r="V2462" s="189"/>
      <c r="W2462" s="189"/>
      <c r="X2462" s="189"/>
      <c r="Y2462" s="189"/>
      <c r="Z2462" s="189"/>
      <c r="AA2462" s="189"/>
      <c r="AB2462" s="189"/>
    </row>
    <row r="2463" spans="1:28" x14ac:dyDescent="0.25">
      <c r="A2463" s="98"/>
      <c r="B2463" s="189"/>
      <c r="C2463" s="189"/>
      <c r="D2463" s="189"/>
      <c r="E2463" s="189"/>
      <c r="F2463" s="189"/>
      <c r="G2463" s="189"/>
      <c r="H2463" s="189"/>
      <c r="I2463" s="189"/>
      <c r="J2463" s="189"/>
      <c r="K2463" s="98"/>
      <c r="L2463" s="98"/>
      <c r="M2463" s="189"/>
      <c r="N2463" s="189"/>
      <c r="O2463" s="189"/>
      <c r="P2463" s="189"/>
      <c r="Q2463" s="189"/>
      <c r="R2463" s="189"/>
      <c r="S2463" s="189"/>
      <c r="T2463" s="189"/>
      <c r="U2463" s="189"/>
      <c r="V2463" s="189"/>
      <c r="W2463" s="189"/>
      <c r="X2463" s="189"/>
      <c r="Y2463" s="189"/>
      <c r="Z2463" s="189"/>
      <c r="AA2463" s="189"/>
      <c r="AB2463" s="189"/>
    </row>
    <row r="2464" spans="1:28" x14ac:dyDescent="0.25">
      <c r="A2464" s="98"/>
      <c r="B2464" s="189"/>
      <c r="C2464" s="189"/>
      <c r="D2464" s="189"/>
      <c r="E2464" s="189"/>
      <c r="F2464" s="189"/>
      <c r="G2464" s="189"/>
      <c r="H2464" s="189"/>
      <c r="I2464" s="189"/>
      <c r="J2464" s="189"/>
      <c r="K2464" s="98"/>
      <c r="L2464" s="98"/>
      <c r="M2464" s="189"/>
      <c r="N2464" s="189"/>
      <c r="O2464" s="189"/>
      <c r="P2464" s="189"/>
      <c r="Q2464" s="189"/>
      <c r="R2464" s="189"/>
      <c r="S2464" s="189"/>
      <c r="T2464" s="189"/>
      <c r="U2464" s="189"/>
      <c r="V2464" s="189"/>
      <c r="W2464" s="189"/>
      <c r="X2464" s="189"/>
      <c r="Y2464" s="189"/>
      <c r="Z2464" s="189"/>
      <c r="AA2464" s="189"/>
      <c r="AB2464" s="189"/>
    </row>
    <row r="2465" spans="1:28" x14ac:dyDescent="0.25">
      <c r="A2465" s="98"/>
      <c r="B2465" s="189"/>
      <c r="C2465" s="189"/>
      <c r="D2465" s="189"/>
      <c r="E2465" s="189"/>
      <c r="F2465" s="189"/>
      <c r="G2465" s="189"/>
      <c r="H2465" s="189"/>
      <c r="I2465" s="189"/>
      <c r="J2465" s="189"/>
      <c r="K2465" s="98"/>
      <c r="L2465" s="98"/>
      <c r="M2465" s="189"/>
      <c r="N2465" s="189"/>
      <c r="O2465" s="189"/>
      <c r="P2465" s="189"/>
      <c r="Q2465" s="189"/>
      <c r="R2465" s="189"/>
      <c r="S2465" s="189"/>
      <c r="T2465" s="189"/>
      <c r="U2465" s="189"/>
      <c r="V2465" s="189"/>
      <c r="W2465" s="189"/>
      <c r="X2465" s="189"/>
      <c r="Y2465" s="189"/>
      <c r="Z2465" s="189"/>
      <c r="AA2465" s="189"/>
      <c r="AB2465" s="189"/>
    </row>
    <row r="2466" spans="1:28" x14ac:dyDescent="0.25">
      <c r="A2466" s="98"/>
      <c r="B2466" s="189"/>
      <c r="C2466" s="189"/>
      <c r="D2466" s="189"/>
      <c r="E2466" s="189"/>
      <c r="F2466" s="189"/>
      <c r="G2466" s="189"/>
      <c r="H2466" s="189"/>
      <c r="I2466" s="189"/>
      <c r="J2466" s="189"/>
      <c r="K2466" s="98"/>
      <c r="L2466" s="98"/>
      <c r="M2466" s="189"/>
      <c r="N2466" s="189"/>
      <c r="O2466" s="189"/>
      <c r="P2466" s="189"/>
      <c r="Q2466" s="189"/>
      <c r="R2466" s="189"/>
      <c r="S2466" s="189"/>
      <c r="T2466" s="189"/>
      <c r="U2466" s="189"/>
      <c r="V2466" s="189"/>
      <c r="W2466" s="189"/>
      <c r="X2466" s="189"/>
      <c r="Y2466" s="189"/>
      <c r="Z2466" s="189"/>
      <c r="AA2466" s="189"/>
      <c r="AB2466" s="189"/>
    </row>
    <row r="2467" spans="1:28" x14ac:dyDescent="0.25">
      <c r="A2467" s="98"/>
      <c r="B2467" s="189"/>
      <c r="C2467" s="189"/>
      <c r="D2467" s="189"/>
      <c r="E2467" s="189"/>
      <c r="F2467" s="189"/>
      <c r="G2467" s="189"/>
      <c r="H2467" s="189"/>
      <c r="I2467" s="189"/>
      <c r="J2467" s="189"/>
      <c r="K2467" s="98"/>
      <c r="L2467" s="98"/>
      <c r="M2467" s="189"/>
      <c r="N2467" s="189"/>
      <c r="O2467" s="189"/>
      <c r="P2467" s="189"/>
      <c r="Q2467" s="189"/>
      <c r="R2467" s="189"/>
      <c r="S2467" s="189"/>
      <c r="T2467" s="189"/>
      <c r="U2467" s="189"/>
      <c r="V2467" s="189"/>
      <c r="W2467" s="189"/>
      <c r="X2467" s="189"/>
      <c r="Y2467" s="189"/>
      <c r="Z2467" s="189"/>
      <c r="AA2467" s="189"/>
      <c r="AB2467" s="189"/>
    </row>
    <row r="2468" spans="1:28" x14ac:dyDescent="0.25">
      <c r="A2468" s="98"/>
      <c r="B2468" s="189"/>
      <c r="C2468" s="189"/>
      <c r="D2468" s="189"/>
      <c r="E2468" s="189"/>
      <c r="F2468" s="189"/>
      <c r="G2468" s="189"/>
      <c r="H2468" s="189"/>
      <c r="I2468" s="189"/>
      <c r="J2468" s="189"/>
      <c r="K2468" s="98"/>
      <c r="L2468" s="98"/>
      <c r="M2468" s="189"/>
      <c r="N2468" s="189"/>
      <c r="O2468" s="189"/>
      <c r="P2468" s="189"/>
      <c r="Q2468" s="189"/>
      <c r="R2468" s="189"/>
      <c r="S2468" s="189"/>
      <c r="T2468" s="189"/>
      <c r="U2468" s="189"/>
      <c r="V2468" s="189"/>
      <c r="W2468" s="189"/>
      <c r="X2468" s="189"/>
      <c r="Y2468" s="189"/>
      <c r="Z2468" s="189"/>
      <c r="AA2468" s="189"/>
      <c r="AB2468" s="189"/>
    </row>
    <row r="2469" spans="1:28" x14ac:dyDescent="0.25">
      <c r="A2469" s="98"/>
      <c r="B2469" s="189"/>
      <c r="C2469" s="189"/>
      <c r="D2469" s="189"/>
      <c r="E2469" s="189"/>
      <c r="F2469" s="189"/>
      <c r="G2469" s="189"/>
      <c r="H2469" s="189"/>
      <c r="I2469" s="189"/>
      <c r="J2469" s="189"/>
      <c r="K2469" s="98"/>
      <c r="L2469" s="98"/>
      <c r="M2469" s="189"/>
      <c r="N2469" s="189"/>
      <c r="O2469" s="189"/>
      <c r="P2469" s="189"/>
      <c r="Q2469" s="189"/>
      <c r="R2469" s="189"/>
      <c r="S2469" s="189"/>
      <c r="T2469" s="189"/>
      <c r="U2469" s="189"/>
      <c r="V2469" s="189"/>
      <c r="W2469" s="189"/>
      <c r="X2469" s="189"/>
      <c r="Y2469" s="189"/>
      <c r="Z2469" s="189"/>
      <c r="AA2469" s="189"/>
      <c r="AB2469" s="189"/>
    </row>
    <row r="2470" spans="1:28" x14ac:dyDescent="0.25">
      <c r="A2470" s="98"/>
      <c r="B2470" s="189"/>
      <c r="C2470" s="189"/>
      <c r="D2470" s="189"/>
      <c r="E2470" s="189"/>
      <c r="F2470" s="189"/>
      <c r="G2470" s="189"/>
      <c r="H2470" s="189"/>
      <c r="I2470" s="189"/>
      <c r="J2470" s="189"/>
      <c r="K2470" s="98"/>
      <c r="L2470" s="98"/>
      <c r="M2470" s="189"/>
      <c r="N2470" s="189"/>
      <c r="O2470" s="189"/>
      <c r="P2470" s="189"/>
      <c r="Q2470" s="189"/>
      <c r="R2470" s="189"/>
      <c r="S2470" s="189"/>
      <c r="T2470" s="189"/>
      <c r="U2470" s="189"/>
      <c r="V2470" s="189"/>
      <c r="W2470" s="189"/>
      <c r="X2470" s="189"/>
      <c r="Y2470" s="189"/>
      <c r="Z2470" s="189"/>
      <c r="AA2470" s="189"/>
      <c r="AB2470" s="189"/>
    </row>
    <row r="2471" spans="1:28" x14ac:dyDescent="0.25">
      <c r="A2471" s="98"/>
      <c r="B2471" s="189"/>
      <c r="C2471" s="189"/>
      <c r="D2471" s="189"/>
      <c r="E2471" s="189"/>
      <c r="F2471" s="189"/>
      <c r="G2471" s="189"/>
      <c r="H2471" s="189"/>
      <c r="I2471" s="189"/>
      <c r="J2471" s="189"/>
      <c r="K2471" s="98"/>
      <c r="L2471" s="98"/>
      <c r="M2471" s="189"/>
      <c r="N2471" s="189"/>
      <c r="O2471" s="189"/>
      <c r="P2471" s="189"/>
      <c r="Q2471" s="189"/>
      <c r="R2471" s="189"/>
      <c r="S2471" s="189"/>
      <c r="T2471" s="189"/>
      <c r="U2471" s="189"/>
      <c r="V2471" s="189"/>
      <c r="W2471" s="189"/>
      <c r="X2471" s="189"/>
      <c r="Y2471" s="189"/>
      <c r="Z2471" s="189"/>
      <c r="AA2471" s="189"/>
      <c r="AB2471" s="189"/>
    </row>
    <row r="2472" spans="1:28" x14ac:dyDescent="0.25">
      <c r="A2472" s="98"/>
      <c r="B2472" s="189"/>
      <c r="C2472" s="189"/>
      <c r="D2472" s="189"/>
      <c r="E2472" s="189"/>
      <c r="F2472" s="189"/>
      <c r="G2472" s="189"/>
      <c r="H2472" s="189"/>
      <c r="I2472" s="189"/>
      <c r="J2472" s="189"/>
      <c r="K2472" s="98"/>
      <c r="L2472" s="98"/>
      <c r="M2472" s="189"/>
      <c r="N2472" s="189"/>
      <c r="O2472" s="189"/>
      <c r="P2472" s="189"/>
      <c r="Q2472" s="189"/>
      <c r="R2472" s="189"/>
      <c r="S2472" s="189"/>
      <c r="T2472" s="189"/>
      <c r="U2472" s="189"/>
      <c r="V2472" s="189"/>
      <c r="W2472" s="189"/>
      <c r="X2472" s="189"/>
      <c r="Y2472" s="189"/>
      <c r="Z2472" s="189"/>
      <c r="AA2472" s="189"/>
      <c r="AB2472" s="189"/>
    </row>
    <row r="2473" spans="1:28" x14ac:dyDescent="0.25">
      <c r="A2473" s="98"/>
      <c r="B2473" s="189"/>
      <c r="C2473" s="189"/>
      <c r="D2473" s="189"/>
      <c r="E2473" s="189"/>
      <c r="F2473" s="189"/>
      <c r="G2473" s="189"/>
      <c r="H2473" s="189"/>
      <c r="I2473" s="189"/>
      <c r="J2473" s="189"/>
      <c r="K2473" s="98"/>
      <c r="L2473" s="98"/>
      <c r="M2473" s="189"/>
      <c r="N2473" s="189"/>
      <c r="O2473" s="189"/>
      <c r="P2473" s="189"/>
      <c r="Q2473" s="189"/>
      <c r="R2473" s="189"/>
      <c r="S2473" s="189"/>
      <c r="T2473" s="189"/>
      <c r="U2473" s="189"/>
      <c r="V2473" s="189"/>
      <c r="W2473" s="189"/>
      <c r="X2473" s="189"/>
      <c r="Y2473" s="189"/>
      <c r="Z2473" s="189"/>
      <c r="AA2473" s="189"/>
      <c r="AB2473" s="189"/>
    </row>
    <row r="2474" spans="1:28" x14ac:dyDescent="0.25">
      <c r="A2474" s="98"/>
      <c r="B2474" s="189"/>
      <c r="C2474" s="189"/>
      <c r="D2474" s="189"/>
      <c r="E2474" s="189"/>
      <c r="F2474" s="189"/>
      <c r="G2474" s="189"/>
      <c r="H2474" s="189"/>
      <c r="I2474" s="189"/>
      <c r="J2474" s="189"/>
      <c r="K2474" s="98"/>
      <c r="L2474" s="98"/>
      <c r="M2474" s="189"/>
      <c r="N2474" s="189"/>
      <c r="O2474" s="189"/>
      <c r="P2474" s="189"/>
      <c r="Q2474" s="189"/>
      <c r="R2474" s="189"/>
      <c r="S2474" s="189"/>
      <c r="T2474" s="189"/>
      <c r="U2474" s="189"/>
      <c r="V2474" s="189"/>
      <c r="W2474" s="189"/>
      <c r="X2474" s="189"/>
      <c r="Y2474" s="189"/>
      <c r="Z2474" s="189"/>
      <c r="AA2474" s="189"/>
      <c r="AB2474" s="189"/>
    </row>
    <row r="2475" spans="1:28" x14ac:dyDescent="0.25">
      <c r="A2475" s="98"/>
      <c r="B2475" s="189"/>
      <c r="C2475" s="189"/>
      <c r="D2475" s="189"/>
      <c r="E2475" s="189"/>
      <c r="F2475" s="189"/>
      <c r="G2475" s="189"/>
      <c r="H2475" s="189"/>
      <c r="I2475" s="189"/>
      <c r="J2475" s="189"/>
      <c r="K2475" s="98"/>
      <c r="L2475" s="98"/>
      <c r="M2475" s="189"/>
      <c r="N2475" s="189"/>
      <c r="O2475" s="189"/>
      <c r="P2475" s="189"/>
      <c r="Q2475" s="189"/>
      <c r="R2475" s="189"/>
      <c r="S2475" s="189"/>
      <c r="T2475" s="189"/>
      <c r="U2475" s="189"/>
      <c r="V2475" s="189"/>
      <c r="W2475" s="189"/>
      <c r="X2475" s="189"/>
      <c r="Y2475" s="189"/>
      <c r="Z2475" s="189"/>
      <c r="AA2475" s="189"/>
      <c r="AB2475" s="189"/>
    </row>
    <row r="2476" spans="1:28" x14ac:dyDescent="0.25">
      <c r="A2476" s="98"/>
      <c r="B2476" s="189"/>
      <c r="C2476" s="189"/>
      <c r="D2476" s="189"/>
      <c r="E2476" s="189"/>
      <c r="F2476" s="189"/>
      <c r="G2476" s="189"/>
      <c r="H2476" s="189"/>
      <c r="I2476" s="189"/>
      <c r="J2476" s="189"/>
      <c r="K2476" s="98"/>
      <c r="L2476" s="98"/>
      <c r="M2476" s="189"/>
      <c r="N2476" s="189"/>
      <c r="O2476" s="189"/>
      <c r="P2476" s="189"/>
      <c r="Q2476" s="189"/>
      <c r="R2476" s="189"/>
      <c r="S2476" s="189"/>
      <c r="T2476" s="189"/>
      <c r="U2476" s="189"/>
      <c r="V2476" s="189"/>
      <c r="W2476" s="189"/>
      <c r="X2476" s="189"/>
      <c r="Y2476" s="189"/>
      <c r="Z2476" s="189"/>
      <c r="AA2476" s="189"/>
      <c r="AB2476" s="189"/>
    </row>
    <row r="2477" spans="1:28" x14ac:dyDescent="0.25">
      <c r="A2477" s="98"/>
      <c r="B2477" s="189"/>
      <c r="C2477" s="189"/>
      <c r="D2477" s="189"/>
      <c r="E2477" s="189"/>
      <c r="F2477" s="189"/>
      <c r="G2477" s="189"/>
      <c r="H2477" s="189"/>
      <c r="I2477" s="189"/>
      <c r="J2477" s="189"/>
      <c r="K2477" s="98"/>
      <c r="L2477" s="98"/>
      <c r="M2477" s="189"/>
      <c r="N2477" s="189"/>
      <c r="O2477" s="189"/>
      <c r="P2477" s="189"/>
      <c r="Q2477" s="189"/>
      <c r="R2477" s="189"/>
      <c r="S2477" s="189"/>
      <c r="T2477" s="189"/>
      <c r="U2477" s="189"/>
      <c r="V2477" s="189"/>
      <c r="W2477" s="189"/>
      <c r="X2477" s="189"/>
      <c r="Y2477" s="189"/>
      <c r="Z2477" s="189"/>
      <c r="AA2477" s="189"/>
      <c r="AB2477" s="189"/>
    </row>
    <row r="2478" spans="1:28" x14ac:dyDescent="0.25">
      <c r="A2478" s="98"/>
      <c r="B2478" s="189"/>
      <c r="C2478" s="189"/>
      <c r="D2478" s="189"/>
      <c r="E2478" s="189"/>
      <c r="F2478" s="189"/>
      <c r="G2478" s="189"/>
      <c r="H2478" s="189"/>
      <c r="I2478" s="189"/>
      <c r="J2478" s="189"/>
      <c r="K2478" s="98"/>
      <c r="L2478" s="98"/>
      <c r="M2478" s="189"/>
      <c r="N2478" s="189"/>
      <c r="O2478" s="189"/>
      <c r="P2478" s="189"/>
      <c r="Q2478" s="189"/>
      <c r="R2478" s="189"/>
      <c r="S2478" s="189"/>
      <c r="T2478" s="189"/>
      <c r="U2478" s="189"/>
      <c r="V2478" s="189"/>
      <c r="W2478" s="189"/>
      <c r="X2478" s="189"/>
      <c r="Y2478" s="189"/>
      <c r="Z2478" s="189"/>
      <c r="AA2478" s="189"/>
      <c r="AB2478" s="189"/>
    </row>
    <row r="2479" spans="1:28" x14ac:dyDescent="0.25">
      <c r="A2479" s="98"/>
      <c r="B2479" s="189"/>
      <c r="C2479" s="189"/>
      <c r="D2479" s="189"/>
      <c r="E2479" s="189"/>
      <c r="F2479" s="189"/>
      <c r="G2479" s="189"/>
      <c r="H2479" s="189"/>
      <c r="I2479" s="189"/>
      <c r="J2479" s="189"/>
      <c r="K2479" s="98"/>
      <c r="L2479" s="98"/>
      <c r="M2479" s="189"/>
      <c r="N2479" s="189"/>
      <c r="O2479" s="189"/>
      <c r="P2479" s="189"/>
      <c r="Q2479" s="189"/>
      <c r="R2479" s="189"/>
      <c r="S2479" s="189"/>
      <c r="T2479" s="189"/>
      <c r="U2479" s="189"/>
      <c r="V2479" s="189"/>
      <c r="W2479" s="189"/>
      <c r="X2479" s="189"/>
      <c r="Y2479" s="189"/>
      <c r="Z2479" s="189"/>
      <c r="AA2479" s="189"/>
      <c r="AB2479" s="189"/>
    </row>
    <row r="2480" spans="1:28" x14ac:dyDescent="0.25">
      <c r="A2480" s="98"/>
      <c r="B2480" s="189"/>
      <c r="C2480" s="189"/>
      <c r="D2480" s="189"/>
      <c r="E2480" s="189"/>
      <c r="F2480" s="189"/>
      <c r="G2480" s="189"/>
      <c r="H2480" s="189"/>
      <c r="I2480" s="189"/>
      <c r="J2480" s="189"/>
      <c r="K2480" s="98"/>
      <c r="L2480" s="98"/>
      <c r="M2480" s="189"/>
      <c r="N2480" s="189"/>
      <c r="O2480" s="189"/>
      <c r="P2480" s="189"/>
      <c r="Q2480" s="189"/>
      <c r="R2480" s="189"/>
      <c r="S2480" s="189"/>
      <c r="T2480" s="189"/>
      <c r="U2480" s="189"/>
      <c r="V2480" s="189"/>
      <c r="W2480" s="189"/>
      <c r="X2480" s="189"/>
      <c r="Y2480" s="189"/>
      <c r="Z2480" s="189"/>
      <c r="AA2480" s="189"/>
      <c r="AB2480" s="189"/>
    </row>
    <row r="2481" spans="1:28" x14ac:dyDescent="0.25">
      <c r="A2481" s="98"/>
      <c r="B2481" s="189"/>
      <c r="C2481" s="189"/>
      <c r="D2481" s="189"/>
      <c r="E2481" s="189"/>
      <c r="F2481" s="189"/>
      <c r="G2481" s="189"/>
      <c r="H2481" s="189"/>
      <c r="I2481" s="189"/>
      <c r="J2481" s="189"/>
      <c r="K2481" s="98"/>
      <c r="L2481" s="98"/>
      <c r="M2481" s="189"/>
      <c r="N2481" s="189"/>
      <c r="O2481" s="189"/>
      <c r="P2481" s="189"/>
      <c r="Q2481" s="189"/>
      <c r="R2481" s="189"/>
      <c r="S2481" s="189"/>
      <c r="T2481" s="189"/>
      <c r="U2481" s="189"/>
      <c r="V2481" s="189"/>
      <c r="W2481" s="189"/>
      <c r="X2481" s="189"/>
      <c r="Y2481" s="189"/>
      <c r="Z2481" s="189"/>
      <c r="AA2481" s="189"/>
      <c r="AB2481" s="189"/>
    </row>
    <row r="2482" spans="1:28" x14ac:dyDescent="0.25">
      <c r="A2482" s="98"/>
      <c r="B2482" s="189"/>
      <c r="C2482" s="189"/>
      <c r="D2482" s="189"/>
      <c r="E2482" s="189"/>
      <c r="F2482" s="189"/>
      <c r="G2482" s="189"/>
      <c r="H2482" s="189"/>
      <c r="I2482" s="189"/>
      <c r="J2482" s="189"/>
      <c r="K2482" s="98"/>
      <c r="L2482" s="98"/>
      <c r="M2482" s="189"/>
      <c r="N2482" s="189"/>
      <c r="O2482" s="189"/>
      <c r="P2482" s="189"/>
      <c r="Q2482" s="189"/>
      <c r="R2482" s="189"/>
      <c r="S2482" s="189"/>
      <c r="T2482" s="189"/>
      <c r="U2482" s="189"/>
      <c r="V2482" s="189"/>
      <c r="W2482" s="189"/>
      <c r="X2482" s="189"/>
      <c r="Y2482" s="189"/>
      <c r="Z2482" s="189"/>
      <c r="AA2482" s="189"/>
      <c r="AB2482" s="189"/>
    </row>
    <row r="2483" spans="1:28" x14ac:dyDescent="0.25">
      <c r="A2483" s="98"/>
      <c r="B2483" s="189"/>
      <c r="C2483" s="189"/>
      <c r="D2483" s="189"/>
      <c r="E2483" s="189"/>
      <c r="F2483" s="189"/>
      <c r="G2483" s="189"/>
      <c r="H2483" s="189"/>
      <c r="I2483" s="189"/>
      <c r="J2483" s="189"/>
      <c r="K2483" s="98"/>
      <c r="L2483" s="98"/>
      <c r="M2483" s="189"/>
      <c r="N2483" s="189"/>
      <c r="O2483" s="189"/>
      <c r="P2483" s="189"/>
      <c r="Q2483" s="189"/>
      <c r="R2483" s="189"/>
      <c r="S2483" s="189"/>
      <c r="T2483" s="189"/>
      <c r="U2483" s="189"/>
      <c r="V2483" s="189"/>
      <c r="W2483" s="189"/>
      <c r="X2483" s="189"/>
      <c r="Y2483" s="189"/>
      <c r="Z2483" s="189"/>
      <c r="AA2483" s="189"/>
      <c r="AB2483" s="189"/>
    </row>
    <row r="2484" spans="1:28" x14ac:dyDescent="0.25">
      <c r="A2484" s="98"/>
      <c r="B2484" s="189"/>
      <c r="C2484" s="189"/>
      <c r="D2484" s="189"/>
      <c r="E2484" s="189"/>
      <c r="F2484" s="189"/>
      <c r="G2484" s="189"/>
      <c r="H2484" s="189"/>
      <c r="I2484" s="189"/>
      <c r="J2484" s="189"/>
      <c r="K2484" s="98"/>
      <c r="L2484" s="98"/>
      <c r="M2484" s="189"/>
      <c r="N2484" s="189"/>
      <c r="O2484" s="189"/>
      <c r="P2484" s="189"/>
      <c r="Q2484" s="189"/>
      <c r="R2484" s="189"/>
      <c r="S2484" s="189"/>
      <c r="T2484" s="189"/>
      <c r="U2484" s="189"/>
      <c r="V2484" s="189"/>
      <c r="W2484" s="189"/>
      <c r="X2484" s="189"/>
      <c r="Y2484" s="189"/>
      <c r="Z2484" s="189"/>
      <c r="AA2484" s="189"/>
      <c r="AB2484" s="189"/>
    </row>
    <row r="2485" spans="1:28" x14ac:dyDescent="0.25">
      <c r="A2485" s="98"/>
      <c r="B2485" s="189"/>
      <c r="C2485" s="189"/>
      <c r="D2485" s="189"/>
      <c r="E2485" s="189"/>
      <c r="F2485" s="189"/>
      <c r="G2485" s="189"/>
      <c r="H2485" s="189"/>
      <c r="I2485" s="189"/>
      <c r="J2485" s="189"/>
      <c r="K2485" s="98"/>
      <c r="L2485" s="98"/>
      <c r="M2485" s="189"/>
      <c r="N2485" s="189"/>
      <c r="O2485" s="189"/>
      <c r="P2485" s="189"/>
      <c r="Q2485" s="189"/>
      <c r="R2485" s="189"/>
      <c r="S2485" s="189"/>
      <c r="T2485" s="189"/>
      <c r="U2485" s="189"/>
      <c r="V2485" s="189"/>
      <c r="W2485" s="189"/>
      <c r="X2485" s="189"/>
      <c r="Y2485" s="189"/>
      <c r="Z2485" s="189"/>
      <c r="AA2485" s="189"/>
      <c r="AB2485" s="189"/>
    </row>
    <row r="2486" spans="1:28" x14ac:dyDescent="0.25">
      <c r="A2486" s="98"/>
      <c r="B2486" s="189"/>
      <c r="C2486" s="189"/>
      <c r="D2486" s="189"/>
      <c r="E2486" s="189"/>
      <c r="F2486" s="189"/>
      <c r="G2486" s="189"/>
      <c r="H2486" s="189"/>
      <c r="I2486" s="189"/>
      <c r="J2486" s="189"/>
      <c r="K2486" s="98"/>
      <c r="L2486" s="98"/>
      <c r="M2486" s="189"/>
      <c r="N2486" s="189"/>
      <c r="O2486" s="189"/>
      <c r="P2486" s="189"/>
      <c r="Q2486" s="189"/>
      <c r="R2486" s="189"/>
      <c r="S2486" s="189"/>
      <c r="T2486" s="189"/>
      <c r="U2486" s="189"/>
      <c r="V2486" s="189"/>
      <c r="W2486" s="189"/>
      <c r="X2486" s="189"/>
      <c r="Y2486" s="189"/>
      <c r="Z2486" s="189"/>
      <c r="AA2486" s="189"/>
      <c r="AB2486" s="189"/>
    </row>
    <row r="2487" spans="1:28" x14ac:dyDescent="0.25">
      <c r="A2487" s="98"/>
      <c r="B2487" s="189"/>
      <c r="C2487" s="189"/>
      <c r="D2487" s="189"/>
      <c r="E2487" s="189"/>
      <c r="F2487" s="189"/>
      <c r="G2487" s="189"/>
      <c r="H2487" s="189"/>
      <c r="I2487" s="189"/>
      <c r="J2487" s="189"/>
      <c r="K2487" s="98"/>
      <c r="L2487" s="98"/>
      <c r="M2487" s="189"/>
      <c r="N2487" s="189"/>
      <c r="O2487" s="189"/>
      <c r="P2487" s="189"/>
      <c r="Q2487" s="189"/>
      <c r="R2487" s="189"/>
      <c r="S2487" s="189"/>
      <c r="T2487" s="189"/>
      <c r="U2487" s="189"/>
      <c r="V2487" s="189"/>
      <c r="W2487" s="189"/>
      <c r="X2487" s="189"/>
      <c r="Y2487" s="189"/>
      <c r="Z2487" s="189"/>
      <c r="AA2487" s="189"/>
      <c r="AB2487" s="189"/>
    </row>
    <row r="2488" spans="1:28" x14ac:dyDescent="0.25">
      <c r="A2488" s="98"/>
      <c r="B2488" s="189"/>
      <c r="C2488" s="189"/>
      <c r="D2488" s="189"/>
      <c r="E2488" s="189"/>
      <c r="F2488" s="189"/>
      <c r="G2488" s="189"/>
      <c r="H2488" s="189"/>
      <c r="I2488" s="189"/>
      <c r="J2488" s="189"/>
      <c r="K2488" s="98"/>
      <c r="L2488" s="98"/>
      <c r="M2488" s="189"/>
      <c r="N2488" s="189"/>
      <c r="O2488" s="189"/>
      <c r="P2488" s="189"/>
      <c r="Q2488" s="189"/>
      <c r="R2488" s="189"/>
      <c r="S2488" s="189"/>
      <c r="T2488" s="189"/>
      <c r="U2488" s="189"/>
      <c r="V2488" s="189"/>
      <c r="W2488" s="189"/>
      <c r="X2488" s="189"/>
      <c r="Y2488" s="189"/>
      <c r="Z2488" s="189"/>
      <c r="AA2488" s="189"/>
      <c r="AB2488" s="189"/>
    </row>
    <row r="2489" spans="1:28" x14ac:dyDescent="0.25">
      <c r="A2489" s="98"/>
      <c r="B2489" s="189"/>
      <c r="C2489" s="189"/>
      <c r="D2489" s="189"/>
      <c r="E2489" s="189"/>
      <c r="F2489" s="189"/>
      <c r="G2489" s="189"/>
      <c r="H2489" s="189"/>
      <c r="I2489" s="189"/>
      <c r="J2489" s="189"/>
      <c r="K2489" s="98"/>
      <c r="L2489" s="98"/>
      <c r="M2489" s="189"/>
      <c r="N2489" s="189"/>
      <c r="O2489" s="189"/>
      <c r="P2489" s="189"/>
      <c r="Q2489" s="189"/>
      <c r="R2489" s="189"/>
      <c r="S2489" s="189"/>
      <c r="T2489" s="189"/>
      <c r="U2489" s="189"/>
      <c r="V2489" s="189"/>
      <c r="W2489" s="189"/>
      <c r="X2489" s="189"/>
      <c r="Y2489" s="189"/>
      <c r="Z2489" s="189"/>
      <c r="AA2489" s="189"/>
      <c r="AB2489" s="189"/>
    </row>
    <row r="2490" spans="1:28" x14ac:dyDescent="0.25">
      <c r="A2490" s="98"/>
      <c r="B2490" s="189"/>
      <c r="C2490" s="189"/>
      <c r="D2490" s="189"/>
      <c r="E2490" s="189"/>
      <c r="F2490" s="189"/>
      <c r="G2490" s="189"/>
      <c r="H2490" s="189"/>
      <c r="I2490" s="189"/>
      <c r="J2490" s="189"/>
      <c r="K2490" s="98"/>
      <c r="L2490" s="98"/>
      <c r="M2490" s="189"/>
      <c r="N2490" s="189"/>
      <c r="O2490" s="189"/>
      <c r="P2490" s="189"/>
      <c r="Q2490" s="189"/>
      <c r="R2490" s="189"/>
      <c r="S2490" s="189"/>
      <c r="T2490" s="189"/>
      <c r="U2490" s="189"/>
      <c r="V2490" s="189"/>
      <c r="W2490" s="189"/>
      <c r="X2490" s="189"/>
      <c r="Y2490" s="189"/>
      <c r="Z2490" s="189"/>
      <c r="AA2490" s="189"/>
      <c r="AB2490" s="189"/>
    </row>
    <row r="2491" spans="1:28" x14ac:dyDescent="0.25">
      <c r="A2491" s="98"/>
      <c r="B2491" s="189"/>
      <c r="C2491" s="189"/>
      <c r="D2491" s="189"/>
      <c r="E2491" s="189"/>
      <c r="F2491" s="189"/>
      <c r="G2491" s="189"/>
      <c r="H2491" s="189"/>
      <c r="I2491" s="189"/>
      <c r="J2491" s="189"/>
      <c r="K2491" s="98"/>
      <c r="L2491" s="98"/>
      <c r="M2491" s="189"/>
      <c r="N2491" s="189"/>
      <c r="O2491" s="189"/>
      <c r="P2491" s="189"/>
      <c r="Q2491" s="189"/>
      <c r="R2491" s="189"/>
      <c r="S2491" s="189"/>
      <c r="T2491" s="189"/>
      <c r="U2491" s="189"/>
      <c r="V2491" s="189"/>
      <c r="W2491" s="189"/>
      <c r="X2491" s="189"/>
      <c r="Y2491" s="189"/>
      <c r="Z2491" s="189"/>
      <c r="AA2491" s="189"/>
      <c r="AB2491" s="189"/>
    </row>
    <row r="2492" spans="1:28" x14ac:dyDescent="0.25">
      <c r="A2492" s="98"/>
      <c r="B2492" s="189"/>
      <c r="C2492" s="189"/>
      <c r="D2492" s="189"/>
      <c r="E2492" s="189"/>
      <c r="F2492" s="189"/>
      <c r="G2492" s="189"/>
      <c r="H2492" s="189"/>
      <c r="I2492" s="189"/>
      <c r="J2492" s="189"/>
      <c r="K2492" s="98"/>
      <c r="L2492" s="98"/>
      <c r="M2492" s="189"/>
      <c r="N2492" s="189"/>
      <c r="O2492" s="189"/>
      <c r="P2492" s="189"/>
      <c r="Q2492" s="189"/>
      <c r="R2492" s="189"/>
      <c r="S2492" s="189"/>
      <c r="T2492" s="189"/>
      <c r="U2492" s="189"/>
      <c r="V2492" s="189"/>
      <c r="W2492" s="189"/>
      <c r="X2492" s="189"/>
      <c r="Y2492" s="189"/>
      <c r="Z2492" s="189"/>
      <c r="AA2492" s="189"/>
      <c r="AB2492" s="189"/>
    </row>
    <row r="2493" spans="1:28" x14ac:dyDescent="0.25">
      <c r="A2493" s="98"/>
      <c r="B2493" s="189"/>
      <c r="C2493" s="189"/>
      <c r="D2493" s="189"/>
      <c r="E2493" s="189"/>
      <c r="F2493" s="189"/>
      <c r="G2493" s="189"/>
      <c r="H2493" s="189"/>
      <c r="I2493" s="189"/>
      <c r="J2493" s="189"/>
      <c r="K2493" s="98"/>
      <c r="L2493" s="98"/>
      <c r="M2493" s="189"/>
      <c r="N2493" s="189"/>
      <c r="O2493" s="189"/>
      <c r="P2493" s="189"/>
      <c r="Q2493" s="189"/>
      <c r="R2493" s="189"/>
      <c r="S2493" s="189"/>
      <c r="T2493" s="189"/>
      <c r="U2493" s="189"/>
      <c r="V2493" s="189"/>
      <c r="W2493" s="189"/>
      <c r="X2493" s="189"/>
      <c r="Y2493" s="189"/>
      <c r="Z2493" s="189"/>
      <c r="AA2493" s="189"/>
      <c r="AB2493" s="189"/>
    </row>
    <row r="2494" spans="1:28" x14ac:dyDescent="0.25">
      <c r="A2494" s="98"/>
      <c r="B2494" s="189"/>
      <c r="C2494" s="189"/>
      <c r="D2494" s="189"/>
      <c r="E2494" s="189"/>
      <c r="F2494" s="189"/>
      <c r="G2494" s="189"/>
      <c r="H2494" s="189"/>
      <c r="I2494" s="189"/>
      <c r="J2494" s="189"/>
      <c r="K2494" s="98"/>
      <c r="L2494" s="98"/>
      <c r="M2494" s="189"/>
      <c r="N2494" s="189"/>
      <c r="O2494" s="189"/>
      <c r="P2494" s="189"/>
      <c r="Q2494" s="189"/>
      <c r="R2494" s="189"/>
      <c r="S2494" s="189"/>
      <c r="T2494" s="189"/>
      <c r="U2494" s="189"/>
      <c r="V2494" s="189"/>
      <c r="W2494" s="189"/>
      <c r="X2494" s="189"/>
      <c r="Y2494" s="189"/>
      <c r="Z2494" s="189"/>
      <c r="AA2494" s="189"/>
      <c r="AB2494" s="189"/>
    </row>
    <row r="2495" spans="1:28" x14ac:dyDescent="0.25">
      <c r="A2495" s="98"/>
      <c r="B2495" s="189"/>
      <c r="C2495" s="189"/>
      <c r="D2495" s="189"/>
      <c r="E2495" s="189"/>
      <c r="F2495" s="189"/>
      <c r="G2495" s="189"/>
      <c r="H2495" s="189"/>
      <c r="I2495" s="189"/>
      <c r="J2495" s="189"/>
      <c r="K2495" s="98"/>
      <c r="L2495" s="98"/>
      <c r="M2495" s="189"/>
      <c r="N2495" s="189"/>
      <c r="O2495" s="189"/>
      <c r="P2495" s="189"/>
      <c r="Q2495" s="189"/>
      <c r="R2495" s="189"/>
      <c r="S2495" s="189"/>
      <c r="T2495" s="189"/>
      <c r="U2495" s="189"/>
      <c r="V2495" s="189"/>
      <c r="W2495" s="189"/>
      <c r="X2495" s="189"/>
      <c r="Y2495" s="189"/>
      <c r="Z2495" s="189"/>
      <c r="AA2495" s="189"/>
      <c r="AB2495" s="189"/>
    </row>
    <row r="2496" spans="1:28" x14ac:dyDescent="0.25">
      <c r="A2496" s="98"/>
      <c r="B2496" s="189"/>
      <c r="C2496" s="189"/>
      <c r="D2496" s="189"/>
      <c r="E2496" s="189"/>
      <c r="F2496" s="189"/>
      <c r="G2496" s="189"/>
      <c r="H2496" s="189"/>
      <c r="I2496" s="189"/>
      <c r="J2496" s="189"/>
      <c r="K2496" s="98"/>
      <c r="L2496" s="98"/>
      <c r="M2496" s="189"/>
      <c r="N2496" s="189"/>
      <c r="O2496" s="189"/>
      <c r="P2496" s="189"/>
      <c r="Q2496" s="189"/>
      <c r="R2496" s="189"/>
      <c r="S2496" s="189"/>
      <c r="T2496" s="189"/>
      <c r="U2496" s="189"/>
      <c r="V2496" s="189"/>
      <c r="W2496" s="189"/>
      <c r="X2496" s="189"/>
      <c r="Y2496" s="189"/>
      <c r="Z2496" s="189"/>
      <c r="AA2496" s="189"/>
      <c r="AB2496" s="189"/>
    </row>
    <row r="2497" spans="1:28" x14ac:dyDescent="0.25">
      <c r="A2497" s="98"/>
      <c r="B2497" s="189"/>
      <c r="C2497" s="189"/>
      <c r="D2497" s="189"/>
      <c r="E2497" s="189"/>
      <c r="F2497" s="189"/>
      <c r="G2497" s="189"/>
      <c r="H2497" s="189"/>
      <c r="I2497" s="189"/>
      <c r="J2497" s="189"/>
      <c r="K2497" s="98"/>
      <c r="L2497" s="98"/>
      <c r="M2497" s="189"/>
      <c r="N2497" s="189"/>
      <c r="O2497" s="189"/>
      <c r="P2497" s="189"/>
      <c r="Q2497" s="189"/>
      <c r="R2497" s="189"/>
      <c r="S2497" s="189"/>
      <c r="T2497" s="189"/>
      <c r="U2497" s="189"/>
      <c r="V2497" s="189"/>
      <c r="W2497" s="189"/>
      <c r="X2497" s="189"/>
      <c r="Y2497" s="189"/>
      <c r="Z2497" s="189"/>
      <c r="AA2497" s="189"/>
      <c r="AB2497" s="189"/>
    </row>
    <row r="2498" spans="1:28" x14ac:dyDescent="0.25">
      <c r="A2498" s="98"/>
      <c r="B2498" s="189"/>
      <c r="C2498" s="189"/>
      <c r="D2498" s="189"/>
      <c r="E2498" s="189"/>
      <c r="F2498" s="189"/>
      <c r="G2498" s="189"/>
      <c r="H2498" s="189"/>
      <c r="I2498" s="189"/>
      <c r="J2498" s="189"/>
      <c r="K2498" s="98"/>
      <c r="L2498" s="98"/>
      <c r="M2498" s="189"/>
      <c r="N2498" s="189"/>
      <c r="O2498" s="189"/>
      <c r="P2498" s="189"/>
      <c r="Q2498" s="189"/>
      <c r="R2498" s="189"/>
      <c r="S2498" s="189"/>
      <c r="T2498" s="189"/>
      <c r="U2498" s="189"/>
      <c r="V2498" s="189"/>
      <c r="W2498" s="189"/>
      <c r="X2498" s="189"/>
      <c r="Y2498" s="189"/>
      <c r="Z2498" s="189"/>
      <c r="AA2498" s="189"/>
      <c r="AB2498" s="189"/>
    </row>
    <row r="2499" spans="1:28" x14ac:dyDescent="0.25">
      <c r="A2499" s="98"/>
      <c r="B2499" s="189"/>
      <c r="C2499" s="189"/>
      <c r="D2499" s="189"/>
      <c r="E2499" s="189"/>
      <c r="F2499" s="189"/>
      <c r="G2499" s="189"/>
      <c r="H2499" s="189"/>
      <c r="I2499" s="189"/>
      <c r="J2499" s="189"/>
      <c r="K2499" s="98"/>
      <c r="L2499" s="98"/>
      <c r="M2499" s="189"/>
      <c r="N2499" s="189"/>
      <c r="O2499" s="189"/>
      <c r="P2499" s="189"/>
      <c r="Q2499" s="189"/>
      <c r="R2499" s="189"/>
      <c r="S2499" s="189"/>
      <c r="T2499" s="189"/>
      <c r="U2499" s="189"/>
      <c r="V2499" s="189"/>
      <c r="W2499" s="189"/>
      <c r="X2499" s="189"/>
      <c r="Y2499" s="189"/>
      <c r="Z2499" s="189"/>
      <c r="AA2499" s="189"/>
      <c r="AB2499" s="189"/>
    </row>
    <row r="2500" spans="1:28" x14ac:dyDescent="0.25">
      <c r="A2500" s="98"/>
      <c r="B2500" s="189"/>
      <c r="C2500" s="189"/>
      <c r="D2500" s="189"/>
      <c r="E2500" s="189"/>
      <c r="F2500" s="189"/>
      <c r="G2500" s="189"/>
      <c r="H2500" s="189"/>
      <c r="I2500" s="189"/>
      <c r="J2500" s="189"/>
      <c r="K2500" s="98"/>
      <c r="L2500" s="98"/>
      <c r="M2500" s="189"/>
      <c r="N2500" s="189"/>
      <c r="O2500" s="189"/>
      <c r="P2500" s="189"/>
      <c r="Q2500" s="189"/>
      <c r="R2500" s="189"/>
      <c r="S2500" s="189"/>
      <c r="T2500" s="189"/>
      <c r="U2500" s="189"/>
      <c r="V2500" s="189"/>
      <c r="W2500" s="189"/>
      <c r="X2500" s="189"/>
      <c r="Y2500" s="189"/>
      <c r="Z2500" s="189"/>
      <c r="AA2500" s="189"/>
      <c r="AB2500" s="189"/>
    </row>
    <row r="2501" spans="1:28" x14ac:dyDescent="0.25">
      <c r="A2501" s="98"/>
      <c r="B2501" s="189"/>
      <c r="C2501" s="189"/>
      <c r="D2501" s="189"/>
      <c r="E2501" s="189"/>
      <c r="F2501" s="189"/>
      <c r="G2501" s="189"/>
      <c r="H2501" s="189"/>
      <c r="I2501" s="189"/>
      <c r="J2501" s="189"/>
      <c r="K2501" s="98"/>
      <c r="L2501" s="98"/>
      <c r="M2501" s="189"/>
      <c r="N2501" s="189"/>
      <c r="O2501" s="189"/>
      <c r="P2501" s="189"/>
      <c r="Q2501" s="189"/>
      <c r="R2501" s="189"/>
      <c r="S2501" s="189"/>
      <c r="T2501" s="189"/>
      <c r="U2501" s="189"/>
      <c r="V2501" s="189"/>
      <c r="W2501" s="189"/>
      <c r="X2501" s="189"/>
      <c r="Y2501" s="189"/>
      <c r="Z2501" s="189"/>
      <c r="AA2501" s="189"/>
      <c r="AB2501" s="189"/>
    </row>
    <row r="2502" spans="1:28" x14ac:dyDescent="0.25">
      <c r="A2502" s="98"/>
      <c r="B2502" s="189"/>
      <c r="C2502" s="189"/>
      <c r="D2502" s="189"/>
      <c r="E2502" s="189"/>
      <c r="F2502" s="189"/>
      <c r="G2502" s="189"/>
      <c r="H2502" s="189"/>
      <c r="I2502" s="189"/>
      <c r="J2502" s="189"/>
      <c r="K2502" s="98"/>
      <c r="L2502" s="98"/>
      <c r="M2502" s="189"/>
      <c r="N2502" s="189"/>
      <c r="O2502" s="189"/>
      <c r="P2502" s="189"/>
      <c r="Q2502" s="189"/>
      <c r="R2502" s="189"/>
      <c r="S2502" s="189"/>
      <c r="T2502" s="189"/>
      <c r="U2502" s="189"/>
      <c r="V2502" s="189"/>
      <c r="W2502" s="189"/>
      <c r="X2502" s="189"/>
      <c r="Y2502" s="189"/>
      <c r="Z2502" s="189"/>
      <c r="AA2502" s="189"/>
      <c r="AB2502" s="189"/>
    </row>
    <row r="2503" spans="1:28" x14ac:dyDescent="0.25">
      <c r="A2503" s="98"/>
      <c r="B2503" s="189"/>
      <c r="C2503" s="189"/>
      <c r="D2503" s="189"/>
      <c r="E2503" s="189"/>
      <c r="F2503" s="189"/>
      <c r="G2503" s="189"/>
      <c r="H2503" s="189"/>
      <c r="I2503" s="189"/>
      <c r="J2503" s="189"/>
      <c r="K2503" s="98"/>
      <c r="L2503" s="98"/>
      <c r="M2503" s="189"/>
      <c r="N2503" s="189"/>
      <c r="O2503" s="189"/>
      <c r="P2503" s="189"/>
      <c r="Q2503" s="189"/>
      <c r="R2503" s="189"/>
      <c r="S2503" s="189"/>
      <c r="T2503" s="189"/>
      <c r="U2503" s="189"/>
      <c r="V2503" s="189"/>
      <c r="W2503" s="189"/>
      <c r="X2503" s="189"/>
      <c r="Y2503" s="189"/>
      <c r="Z2503" s="189"/>
      <c r="AA2503" s="189"/>
      <c r="AB2503" s="189"/>
    </row>
    <row r="2504" spans="1:28" x14ac:dyDescent="0.25">
      <c r="A2504" s="98"/>
      <c r="B2504" s="189"/>
      <c r="C2504" s="189"/>
      <c r="D2504" s="189"/>
      <c r="E2504" s="189"/>
      <c r="F2504" s="189"/>
      <c r="G2504" s="189"/>
      <c r="H2504" s="189"/>
      <c r="I2504" s="189"/>
      <c r="J2504" s="189"/>
      <c r="K2504" s="98"/>
      <c r="L2504" s="98"/>
      <c r="M2504" s="189"/>
      <c r="N2504" s="189"/>
      <c r="O2504" s="189"/>
      <c r="P2504" s="189"/>
      <c r="Q2504" s="189"/>
      <c r="R2504" s="189"/>
      <c r="S2504" s="189"/>
      <c r="T2504" s="189"/>
      <c r="U2504" s="189"/>
      <c r="V2504" s="189"/>
      <c r="W2504" s="189"/>
      <c r="X2504" s="189"/>
      <c r="Y2504" s="189"/>
      <c r="Z2504" s="189"/>
      <c r="AA2504" s="189"/>
      <c r="AB2504" s="189"/>
    </row>
    <row r="2505" spans="1:28" x14ac:dyDescent="0.25">
      <c r="A2505" s="98"/>
      <c r="B2505" s="189"/>
      <c r="C2505" s="189"/>
      <c r="D2505" s="189"/>
      <c r="E2505" s="189"/>
      <c r="F2505" s="189"/>
      <c r="G2505" s="189"/>
      <c r="H2505" s="189"/>
      <c r="I2505" s="189"/>
      <c r="J2505" s="189"/>
      <c r="K2505" s="98"/>
      <c r="L2505" s="98"/>
      <c r="M2505" s="189"/>
      <c r="N2505" s="189"/>
      <c r="O2505" s="189"/>
      <c r="P2505" s="189"/>
      <c r="Q2505" s="189"/>
      <c r="R2505" s="189"/>
      <c r="S2505" s="189"/>
      <c r="T2505" s="189"/>
      <c r="U2505" s="189"/>
      <c r="V2505" s="189"/>
      <c r="W2505" s="189"/>
      <c r="X2505" s="189"/>
      <c r="Y2505" s="189"/>
      <c r="Z2505" s="189"/>
      <c r="AA2505" s="189"/>
      <c r="AB2505" s="189"/>
    </row>
    <row r="2506" spans="1:28" x14ac:dyDescent="0.25">
      <c r="A2506" s="98"/>
      <c r="B2506" s="189"/>
      <c r="C2506" s="189"/>
      <c r="D2506" s="189"/>
      <c r="E2506" s="189"/>
      <c r="F2506" s="189"/>
      <c r="G2506" s="189"/>
      <c r="H2506" s="189"/>
      <c r="I2506" s="189"/>
      <c r="J2506" s="189"/>
      <c r="K2506" s="98"/>
      <c r="L2506" s="98"/>
      <c r="M2506" s="189"/>
      <c r="N2506" s="189"/>
      <c r="O2506" s="189"/>
      <c r="P2506" s="189"/>
      <c r="Q2506" s="189"/>
      <c r="R2506" s="189"/>
      <c r="S2506" s="189"/>
      <c r="T2506" s="189"/>
      <c r="U2506" s="189"/>
      <c r="V2506" s="189"/>
      <c r="W2506" s="189"/>
      <c r="X2506" s="189"/>
      <c r="Y2506" s="189"/>
      <c r="Z2506" s="189"/>
      <c r="AA2506" s="189"/>
      <c r="AB2506" s="189"/>
    </row>
    <row r="2507" spans="1:28" x14ac:dyDescent="0.25">
      <c r="A2507" s="98"/>
      <c r="B2507" s="189"/>
      <c r="C2507" s="189"/>
      <c r="D2507" s="189"/>
      <c r="E2507" s="189"/>
      <c r="F2507" s="189"/>
      <c r="G2507" s="189"/>
      <c r="H2507" s="189"/>
      <c r="I2507" s="189"/>
      <c r="J2507" s="189"/>
      <c r="K2507" s="98"/>
      <c r="L2507" s="98"/>
      <c r="M2507" s="189"/>
      <c r="N2507" s="189"/>
      <c r="O2507" s="189"/>
      <c r="P2507" s="189"/>
      <c r="Q2507" s="189"/>
      <c r="R2507" s="189"/>
      <c r="S2507" s="189"/>
      <c r="T2507" s="189"/>
      <c r="U2507" s="189"/>
      <c r="V2507" s="189"/>
      <c r="W2507" s="189"/>
      <c r="X2507" s="189"/>
      <c r="Y2507" s="189"/>
      <c r="Z2507" s="189"/>
      <c r="AA2507" s="189"/>
      <c r="AB2507" s="189"/>
    </row>
    <row r="2508" spans="1:28" x14ac:dyDescent="0.25">
      <c r="A2508" s="98"/>
      <c r="B2508" s="189"/>
      <c r="C2508" s="189"/>
      <c r="D2508" s="189"/>
      <c r="E2508" s="189"/>
      <c r="F2508" s="189"/>
      <c r="G2508" s="189"/>
      <c r="H2508" s="189"/>
      <c r="I2508" s="189"/>
      <c r="J2508" s="189"/>
      <c r="K2508" s="98"/>
      <c r="L2508" s="98"/>
      <c r="M2508" s="189"/>
      <c r="N2508" s="189"/>
      <c r="O2508" s="189"/>
      <c r="P2508" s="189"/>
      <c r="Q2508" s="189"/>
      <c r="R2508" s="189"/>
      <c r="S2508" s="189"/>
      <c r="T2508" s="189"/>
      <c r="U2508" s="189"/>
      <c r="V2508" s="189"/>
      <c r="W2508" s="189"/>
      <c r="X2508" s="189"/>
      <c r="Y2508" s="189"/>
      <c r="Z2508" s="189"/>
      <c r="AA2508" s="189"/>
      <c r="AB2508" s="189"/>
    </row>
    <row r="2509" spans="1:28" x14ac:dyDescent="0.25">
      <c r="A2509" s="98"/>
      <c r="B2509" s="189"/>
      <c r="C2509" s="189"/>
      <c r="D2509" s="189"/>
      <c r="E2509" s="189"/>
      <c r="F2509" s="189"/>
      <c r="G2509" s="189"/>
      <c r="H2509" s="189"/>
      <c r="I2509" s="189"/>
      <c r="J2509" s="189"/>
      <c r="K2509" s="98"/>
      <c r="L2509" s="98"/>
      <c r="M2509" s="189"/>
      <c r="N2509" s="189"/>
      <c r="O2509" s="189"/>
      <c r="P2509" s="189"/>
      <c r="Q2509" s="189"/>
      <c r="R2509" s="189"/>
      <c r="S2509" s="189"/>
      <c r="T2509" s="189"/>
      <c r="U2509" s="189"/>
      <c r="V2509" s="189"/>
      <c r="W2509" s="189"/>
      <c r="X2509" s="189"/>
      <c r="Y2509" s="189"/>
      <c r="Z2509" s="189"/>
      <c r="AA2509" s="189"/>
      <c r="AB2509" s="189"/>
    </row>
    <row r="2510" spans="1:28" x14ac:dyDescent="0.25">
      <c r="A2510" s="98"/>
      <c r="B2510" s="189"/>
      <c r="C2510" s="189"/>
      <c r="D2510" s="189"/>
      <c r="E2510" s="189"/>
      <c r="F2510" s="189"/>
      <c r="G2510" s="189"/>
      <c r="H2510" s="189"/>
      <c r="I2510" s="189"/>
      <c r="J2510" s="189"/>
      <c r="K2510" s="98"/>
      <c r="L2510" s="98"/>
      <c r="M2510" s="189"/>
      <c r="N2510" s="189"/>
      <c r="O2510" s="189"/>
      <c r="P2510" s="189"/>
      <c r="Q2510" s="189"/>
      <c r="R2510" s="189"/>
      <c r="S2510" s="189"/>
      <c r="T2510" s="189"/>
      <c r="U2510" s="189"/>
      <c r="V2510" s="189"/>
      <c r="W2510" s="189"/>
      <c r="X2510" s="189"/>
      <c r="Y2510" s="189"/>
      <c r="Z2510" s="189"/>
      <c r="AA2510" s="189"/>
      <c r="AB2510" s="189"/>
    </row>
    <row r="2511" spans="1:28" x14ac:dyDescent="0.25">
      <c r="A2511" s="98"/>
      <c r="B2511" s="189"/>
      <c r="C2511" s="189"/>
      <c r="D2511" s="189"/>
      <c r="E2511" s="189"/>
      <c r="F2511" s="189"/>
      <c r="G2511" s="189"/>
      <c r="H2511" s="189"/>
      <c r="I2511" s="189"/>
      <c r="J2511" s="189"/>
      <c r="K2511" s="98"/>
      <c r="L2511" s="98"/>
      <c r="M2511" s="189"/>
      <c r="N2511" s="189"/>
      <c r="O2511" s="189"/>
      <c r="P2511" s="189"/>
      <c r="Q2511" s="189"/>
      <c r="R2511" s="189"/>
      <c r="S2511" s="189"/>
      <c r="T2511" s="189"/>
      <c r="U2511" s="189"/>
      <c r="V2511" s="189"/>
      <c r="W2511" s="189"/>
      <c r="X2511" s="189"/>
      <c r="Y2511" s="189"/>
      <c r="Z2511" s="189"/>
      <c r="AA2511" s="189"/>
      <c r="AB2511" s="189"/>
    </row>
    <row r="2512" spans="1:28" x14ac:dyDescent="0.25">
      <c r="A2512" s="98"/>
      <c r="B2512" s="189"/>
      <c r="C2512" s="189"/>
      <c r="D2512" s="189"/>
      <c r="E2512" s="189"/>
      <c r="F2512" s="189"/>
      <c r="G2512" s="189"/>
      <c r="H2512" s="189"/>
      <c r="I2512" s="189"/>
      <c r="J2512" s="189"/>
      <c r="K2512" s="98"/>
      <c r="L2512" s="98"/>
      <c r="M2512" s="189"/>
      <c r="N2512" s="189"/>
      <c r="O2512" s="189"/>
      <c r="P2512" s="189"/>
      <c r="Q2512" s="189"/>
      <c r="R2512" s="189"/>
      <c r="S2512" s="189"/>
      <c r="T2512" s="189"/>
      <c r="U2512" s="189"/>
      <c r="V2512" s="189"/>
      <c r="W2512" s="189"/>
      <c r="X2512" s="189"/>
      <c r="Y2512" s="189"/>
      <c r="Z2512" s="189"/>
      <c r="AA2512" s="189"/>
      <c r="AB2512" s="189"/>
    </row>
    <row r="2513" spans="1:28" x14ac:dyDescent="0.25">
      <c r="A2513" s="98"/>
      <c r="B2513" s="189"/>
      <c r="C2513" s="189"/>
      <c r="D2513" s="189"/>
      <c r="E2513" s="189"/>
      <c r="F2513" s="189"/>
      <c r="G2513" s="189"/>
      <c r="H2513" s="189"/>
      <c r="I2513" s="189"/>
      <c r="J2513" s="189"/>
      <c r="K2513" s="98"/>
      <c r="L2513" s="98"/>
      <c r="M2513" s="189"/>
      <c r="N2513" s="189"/>
      <c r="O2513" s="189"/>
      <c r="P2513" s="189"/>
      <c r="Q2513" s="189"/>
      <c r="R2513" s="189"/>
      <c r="S2513" s="189"/>
      <c r="T2513" s="189"/>
      <c r="U2513" s="189"/>
      <c r="V2513" s="189"/>
      <c r="W2513" s="189"/>
      <c r="X2513" s="189"/>
      <c r="Y2513" s="189"/>
      <c r="Z2513" s="189"/>
      <c r="AA2513" s="189"/>
      <c r="AB2513" s="189"/>
    </row>
    <row r="2514" spans="1:28" x14ac:dyDescent="0.25">
      <c r="A2514" s="98"/>
      <c r="B2514" s="189"/>
      <c r="C2514" s="189"/>
      <c r="D2514" s="189"/>
      <c r="E2514" s="189"/>
      <c r="F2514" s="189"/>
      <c r="G2514" s="189"/>
      <c r="H2514" s="189"/>
      <c r="I2514" s="189"/>
      <c r="J2514" s="189"/>
      <c r="K2514" s="98"/>
      <c r="L2514" s="98"/>
      <c r="M2514" s="189"/>
      <c r="N2514" s="189"/>
      <c r="O2514" s="189"/>
      <c r="P2514" s="189"/>
      <c r="Q2514" s="189"/>
      <c r="R2514" s="189"/>
      <c r="S2514" s="189"/>
      <c r="T2514" s="189"/>
      <c r="U2514" s="189"/>
      <c r="V2514" s="189"/>
      <c r="W2514" s="189"/>
      <c r="X2514" s="189"/>
      <c r="Y2514" s="189"/>
      <c r="Z2514" s="189"/>
      <c r="AA2514" s="189"/>
      <c r="AB2514" s="189"/>
    </row>
    <row r="2515" spans="1:28" x14ac:dyDescent="0.25">
      <c r="A2515" s="98"/>
      <c r="B2515" s="189"/>
      <c r="C2515" s="189"/>
      <c r="D2515" s="189"/>
      <c r="E2515" s="189"/>
      <c r="F2515" s="189"/>
      <c r="G2515" s="189"/>
      <c r="H2515" s="189"/>
      <c r="I2515" s="189"/>
      <c r="J2515" s="189"/>
      <c r="K2515" s="98"/>
      <c r="L2515" s="98"/>
      <c r="M2515" s="189"/>
      <c r="N2515" s="189"/>
      <c r="O2515" s="189"/>
      <c r="P2515" s="189"/>
      <c r="Q2515" s="189"/>
      <c r="R2515" s="189"/>
      <c r="S2515" s="189"/>
      <c r="T2515" s="189"/>
      <c r="U2515" s="189"/>
      <c r="V2515" s="189"/>
      <c r="W2515" s="189"/>
      <c r="X2515" s="189"/>
      <c r="Y2515" s="189"/>
      <c r="Z2515" s="189"/>
      <c r="AA2515" s="189"/>
      <c r="AB2515" s="189"/>
    </row>
    <row r="2516" spans="1:28" x14ac:dyDescent="0.25">
      <c r="A2516" s="98"/>
      <c r="B2516" s="189"/>
      <c r="C2516" s="189"/>
      <c r="D2516" s="189"/>
      <c r="E2516" s="189"/>
      <c r="F2516" s="189"/>
      <c r="G2516" s="189"/>
      <c r="H2516" s="189"/>
      <c r="I2516" s="189"/>
      <c r="J2516" s="189"/>
      <c r="K2516" s="98"/>
      <c r="L2516" s="98"/>
      <c r="M2516" s="189"/>
      <c r="N2516" s="189"/>
      <c r="O2516" s="189"/>
      <c r="P2516" s="189"/>
      <c r="Q2516" s="189"/>
      <c r="R2516" s="189"/>
      <c r="S2516" s="189"/>
      <c r="T2516" s="189"/>
      <c r="U2516" s="189"/>
      <c r="V2516" s="189"/>
      <c r="W2516" s="189"/>
      <c r="X2516" s="189"/>
      <c r="Y2516" s="189"/>
      <c r="Z2516" s="189"/>
      <c r="AA2516" s="189"/>
      <c r="AB2516" s="189"/>
    </row>
    <row r="2517" spans="1:28" x14ac:dyDescent="0.25">
      <c r="A2517" s="98"/>
      <c r="B2517" s="189"/>
      <c r="C2517" s="189"/>
      <c r="D2517" s="189"/>
      <c r="E2517" s="189"/>
      <c r="F2517" s="189"/>
      <c r="G2517" s="189"/>
      <c r="H2517" s="189"/>
      <c r="I2517" s="189"/>
      <c r="J2517" s="189"/>
      <c r="K2517" s="98"/>
      <c r="L2517" s="98"/>
      <c r="M2517" s="189"/>
      <c r="N2517" s="189"/>
      <c r="O2517" s="189"/>
      <c r="P2517" s="189"/>
      <c r="Q2517" s="189"/>
      <c r="R2517" s="189"/>
      <c r="S2517" s="189"/>
      <c r="T2517" s="189"/>
      <c r="U2517" s="189"/>
      <c r="V2517" s="189"/>
      <c r="W2517" s="189"/>
      <c r="X2517" s="189"/>
      <c r="Y2517" s="189"/>
      <c r="Z2517" s="189"/>
      <c r="AA2517" s="189"/>
      <c r="AB2517" s="189"/>
    </row>
    <row r="2518" spans="1:28" x14ac:dyDescent="0.25">
      <c r="A2518" s="98"/>
      <c r="B2518" s="189"/>
      <c r="C2518" s="189"/>
      <c r="D2518" s="189"/>
      <c r="E2518" s="189"/>
      <c r="F2518" s="189"/>
      <c r="G2518" s="189"/>
      <c r="H2518" s="189"/>
      <c r="I2518" s="189"/>
      <c r="J2518" s="189"/>
      <c r="K2518" s="98"/>
      <c r="L2518" s="98"/>
      <c r="M2518" s="189"/>
      <c r="N2518" s="189"/>
      <c r="O2518" s="189"/>
      <c r="P2518" s="189"/>
      <c r="Q2518" s="189"/>
      <c r="R2518" s="189"/>
      <c r="S2518" s="189"/>
      <c r="T2518" s="189"/>
      <c r="U2518" s="189"/>
      <c r="V2518" s="189"/>
      <c r="W2518" s="189"/>
      <c r="X2518" s="189"/>
      <c r="Y2518" s="189"/>
      <c r="Z2518" s="189"/>
      <c r="AA2518" s="189"/>
      <c r="AB2518" s="189"/>
    </row>
    <row r="2519" spans="1:28" x14ac:dyDescent="0.25">
      <c r="A2519" s="98"/>
      <c r="B2519" s="189"/>
      <c r="C2519" s="189"/>
      <c r="D2519" s="189"/>
      <c r="E2519" s="189"/>
      <c r="F2519" s="189"/>
      <c r="G2519" s="189"/>
      <c r="H2519" s="189"/>
      <c r="I2519" s="189"/>
      <c r="J2519" s="189"/>
      <c r="K2519" s="98"/>
      <c r="L2519" s="98"/>
      <c r="M2519" s="189"/>
      <c r="N2519" s="189"/>
      <c r="O2519" s="189"/>
      <c r="P2519" s="189"/>
      <c r="Q2519" s="189"/>
      <c r="R2519" s="189"/>
      <c r="S2519" s="189"/>
      <c r="T2519" s="189"/>
      <c r="U2519" s="189"/>
      <c r="V2519" s="189"/>
      <c r="W2519" s="189"/>
      <c r="X2519" s="189"/>
      <c r="Y2519" s="189"/>
      <c r="Z2519" s="189"/>
      <c r="AA2519" s="189"/>
      <c r="AB2519" s="189"/>
    </row>
    <row r="2520" spans="1:28" x14ac:dyDescent="0.25">
      <c r="A2520" s="98"/>
      <c r="B2520" s="189"/>
      <c r="C2520" s="189"/>
      <c r="D2520" s="189"/>
      <c r="E2520" s="189"/>
      <c r="F2520" s="189"/>
      <c r="G2520" s="189"/>
      <c r="H2520" s="189"/>
      <c r="I2520" s="189"/>
      <c r="J2520" s="189"/>
      <c r="K2520" s="98"/>
      <c r="L2520" s="98"/>
      <c r="M2520" s="189"/>
      <c r="N2520" s="189"/>
      <c r="O2520" s="189"/>
      <c r="P2520" s="189"/>
      <c r="Q2520" s="189"/>
      <c r="R2520" s="189"/>
      <c r="S2520" s="189"/>
      <c r="T2520" s="189"/>
      <c r="U2520" s="189"/>
      <c r="V2520" s="189"/>
      <c r="W2520" s="189"/>
      <c r="X2520" s="189"/>
      <c r="Y2520" s="189"/>
      <c r="Z2520" s="189"/>
      <c r="AA2520" s="189"/>
      <c r="AB2520" s="189"/>
    </row>
    <row r="2521" spans="1:28" x14ac:dyDescent="0.25">
      <c r="A2521" s="98"/>
      <c r="B2521" s="189"/>
      <c r="C2521" s="189"/>
      <c r="D2521" s="189"/>
      <c r="E2521" s="189"/>
      <c r="F2521" s="189"/>
      <c r="G2521" s="189"/>
      <c r="H2521" s="189"/>
      <c r="I2521" s="189"/>
      <c r="J2521" s="189"/>
      <c r="K2521" s="98"/>
      <c r="L2521" s="98"/>
      <c r="M2521" s="189"/>
      <c r="N2521" s="189"/>
      <c r="O2521" s="189"/>
      <c r="P2521" s="189"/>
      <c r="Q2521" s="189"/>
      <c r="R2521" s="189"/>
      <c r="S2521" s="189"/>
      <c r="T2521" s="189"/>
      <c r="U2521" s="189"/>
      <c r="V2521" s="189"/>
      <c r="W2521" s="189"/>
      <c r="X2521" s="189"/>
      <c r="Y2521" s="189"/>
      <c r="Z2521" s="189"/>
      <c r="AA2521" s="189"/>
      <c r="AB2521" s="189"/>
    </row>
    <row r="2522" spans="1:28" x14ac:dyDescent="0.25">
      <c r="A2522" s="98"/>
      <c r="B2522" s="189"/>
      <c r="C2522" s="189"/>
      <c r="D2522" s="189"/>
      <c r="E2522" s="189"/>
      <c r="F2522" s="189"/>
      <c r="G2522" s="189"/>
      <c r="H2522" s="189"/>
      <c r="I2522" s="189"/>
      <c r="J2522" s="189"/>
      <c r="K2522" s="98"/>
      <c r="L2522" s="98"/>
      <c r="M2522" s="189"/>
      <c r="N2522" s="189"/>
      <c r="O2522" s="189"/>
      <c r="P2522" s="189"/>
      <c r="Q2522" s="189"/>
      <c r="R2522" s="189"/>
      <c r="S2522" s="189"/>
      <c r="T2522" s="189"/>
      <c r="U2522" s="189"/>
      <c r="V2522" s="189"/>
      <c r="W2522" s="189"/>
      <c r="X2522" s="189"/>
      <c r="Y2522" s="189"/>
      <c r="Z2522" s="189"/>
      <c r="AA2522" s="189"/>
      <c r="AB2522" s="189"/>
    </row>
    <row r="2523" spans="1:28" x14ac:dyDescent="0.25">
      <c r="A2523" s="98"/>
      <c r="B2523" s="189"/>
      <c r="C2523" s="189"/>
      <c r="D2523" s="189"/>
      <c r="E2523" s="189"/>
      <c r="F2523" s="189"/>
      <c r="G2523" s="189"/>
      <c r="H2523" s="189"/>
      <c r="I2523" s="189"/>
      <c r="J2523" s="189"/>
      <c r="K2523" s="98"/>
      <c r="L2523" s="98"/>
      <c r="M2523" s="189"/>
      <c r="N2523" s="189"/>
      <c r="O2523" s="189"/>
      <c r="P2523" s="189"/>
      <c r="Q2523" s="189"/>
      <c r="R2523" s="189"/>
      <c r="S2523" s="189"/>
      <c r="T2523" s="189"/>
      <c r="U2523" s="189"/>
      <c r="V2523" s="189"/>
      <c r="W2523" s="189"/>
      <c r="X2523" s="189"/>
      <c r="Y2523" s="189"/>
      <c r="Z2523" s="189"/>
      <c r="AA2523" s="189"/>
      <c r="AB2523" s="189"/>
    </row>
    <row r="2524" spans="1:28" x14ac:dyDescent="0.25">
      <c r="A2524" s="98"/>
      <c r="B2524" s="189"/>
      <c r="C2524" s="189"/>
      <c r="D2524" s="189"/>
      <c r="E2524" s="189"/>
      <c r="F2524" s="189"/>
      <c r="G2524" s="189"/>
      <c r="H2524" s="189"/>
      <c r="I2524" s="189"/>
      <c r="J2524" s="189"/>
      <c r="K2524" s="98"/>
      <c r="L2524" s="98"/>
      <c r="M2524" s="189"/>
      <c r="N2524" s="189"/>
      <c r="O2524" s="189"/>
      <c r="P2524" s="189"/>
      <c r="Q2524" s="189"/>
      <c r="R2524" s="189"/>
      <c r="S2524" s="189"/>
      <c r="T2524" s="189"/>
      <c r="U2524" s="189"/>
      <c r="V2524" s="189"/>
      <c r="W2524" s="189"/>
      <c r="X2524" s="189"/>
      <c r="Y2524" s="189"/>
      <c r="Z2524" s="189"/>
      <c r="AA2524" s="189"/>
      <c r="AB2524" s="189"/>
    </row>
    <row r="2525" spans="1:28" x14ac:dyDescent="0.25">
      <c r="A2525" s="98"/>
      <c r="B2525" s="189"/>
      <c r="C2525" s="189"/>
      <c r="D2525" s="189"/>
      <c r="E2525" s="189"/>
      <c r="F2525" s="189"/>
      <c r="G2525" s="189"/>
      <c r="H2525" s="189"/>
      <c r="I2525" s="189"/>
      <c r="J2525" s="189"/>
      <c r="K2525" s="98"/>
      <c r="L2525" s="98"/>
      <c r="M2525" s="189"/>
      <c r="N2525" s="189"/>
      <c r="O2525" s="189"/>
      <c r="P2525" s="189"/>
      <c r="Q2525" s="189"/>
      <c r="R2525" s="189"/>
      <c r="S2525" s="189"/>
      <c r="T2525" s="189"/>
      <c r="U2525" s="189"/>
      <c r="V2525" s="189"/>
      <c r="W2525" s="189"/>
      <c r="X2525" s="189"/>
      <c r="Y2525" s="189"/>
      <c r="Z2525" s="189"/>
      <c r="AA2525" s="189"/>
      <c r="AB2525" s="189"/>
    </row>
    <row r="2526" spans="1:28" x14ac:dyDescent="0.25">
      <c r="A2526" s="98"/>
      <c r="B2526" s="189"/>
      <c r="C2526" s="189"/>
      <c r="D2526" s="189"/>
      <c r="E2526" s="189"/>
      <c r="F2526" s="189"/>
      <c r="G2526" s="189"/>
      <c r="H2526" s="189"/>
      <c r="I2526" s="189"/>
      <c r="J2526" s="189"/>
      <c r="K2526" s="98"/>
      <c r="L2526" s="98"/>
      <c r="M2526" s="189"/>
      <c r="N2526" s="189"/>
      <c r="O2526" s="189"/>
      <c r="P2526" s="189"/>
      <c r="Q2526" s="189"/>
      <c r="R2526" s="189"/>
      <c r="S2526" s="189"/>
      <c r="T2526" s="189"/>
      <c r="U2526" s="189"/>
      <c r="V2526" s="189"/>
      <c r="W2526" s="189"/>
      <c r="X2526" s="189"/>
      <c r="Y2526" s="189"/>
      <c r="Z2526" s="189"/>
      <c r="AA2526" s="189"/>
      <c r="AB2526" s="189"/>
    </row>
    <row r="2527" spans="1:28" x14ac:dyDescent="0.25">
      <c r="A2527" s="98"/>
      <c r="B2527" s="189"/>
      <c r="C2527" s="189"/>
      <c r="D2527" s="189"/>
      <c r="E2527" s="189"/>
      <c r="F2527" s="189"/>
      <c r="G2527" s="189"/>
      <c r="H2527" s="189"/>
      <c r="I2527" s="189"/>
      <c r="J2527" s="189"/>
      <c r="K2527" s="98"/>
      <c r="L2527" s="98"/>
      <c r="M2527" s="189"/>
      <c r="N2527" s="189"/>
      <c r="O2527" s="189"/>
      <c r="P2527" s="189"/>
      <c r="Q2527" s="189"/>
      <c r="R2527" s="189"/>
      <c r="S2527" s="189"/>
      <c r="T2527" s="189"/>
      <c r="U2527" s="189"/>
      <c r="V2527" s="189"/>
      <c r="W2527" s="189"/>
      <c r="X2527" s="189"/>
      <c r="Y2527" s="189"/>
      <c r="Z2527" s="189"/>
      <c r="AA2527" s="189"/>
      <c r="AB2527" s="189"/>
    </row>
    <row r="2528" spans="1:28" x14ac:dyDescent="0.25">
      <c r="A2528" s="98"/>
      <c r="B2528" s="189"/>
      <c r="C2528" s="189"/>
      <c r="D2528" s="189"/>
      <c r="E2528" s="189"/>
      <c r="F2528" s="189"/>
      <c r="G2528" s="189"/>
      <c r="H2528" s="189"/>
      <c r="I2528" s="189"/>
      <c r="J2528" s="189"/>
      <c r="K2528" s="98"/>
      <c r="L2528" s="98"/>
      <c r="M2528" s="189"/>
      <c r="N2528" s="189"/>
      <c r="O2528" s="189"/>
      <c r="P2528" s="189"/>
      <c r="Q2528" s="189"/>
      <c r="R2528" s="189"/>
      <c r="S2528" s="189"/>
      <c r="T2528" s="189"/>
      <c r="U2528" s="189"/>
      <c r="V2528" s="189"/>
      <c r="W2528" s="189"/>
      <c r="X2528" s="189"/>
      <c r="Y2528" s="189"/>
      <c r="Z2528" s="189"/>
      <c r="AA2528" s="189"/>
      <c r="AB2528" s="189"/>
    </row>
    <row r="2529" spans="1:28" x14ac:dyDescent="0.25">
      <c r="A2529" s="98"/>
      <c r="B2529" s="189"/>
      <c r="C2529" s="189"/>
      <c r="D2529" s="189"/>
      <c r="E2529" s="189"/>
      <c r="F2529" s="189"/>
      <c r="G2529" s="189"/>
      <c r="H2529" s="189"/>
      <c r="I2529" s="189"/>
      <c r="J2529" s="189"/>
      <c r="K2529" s="98"/>
      <c r="L2529" s="98"/>
      <c r="M2529" s="189"/>
      <c r="N2529" s="189"/>
      <c r="O2529" s="189"/>
      <c r="P2529" s="189"/>
      <c r="Q2529" s="189"/>
      <c r="R2529" s="189"/>
      <c r="S2529" s="189"/>
      <c r="T2529" s="189"/>
      <c r="U2529" s="189"/>
      <c r="V2529" s="189"/>
      <c r="W2529" s="189"/>
      <c r="X2529" s="189"/>
      <c r="Y2529" s="189"/>
      <c r="Z2529" s="189"/>
      <c r="AA2529" s="189"/>
      <c r="AB2529" s="189"/>
    </row>
    <row r="2530" spans="1:28" x14ac:dyDescent="0.25">
      <c r="A2530" s="98"/>
      <c r="B2530" s="189"/>
      <c r="C2530" s="189"/>
      <c r="D2530" s="189"/>
      <c r="E2530" s="189"/>
      <c r="F2530" s="189"/>
      <c r="G2530" s="189"/>
      <c r="H2530" s="189"/>
      <c r="I2530" s="189"/>
      <c r="J2530" s="189"/>
      <c r="K2530" s="98"/>
      <c r="L2530" s="98"/>
      <c r="M2530" s="189"/>
      <c r="N2530" s="189"/>
      <c r="O2530" s="189"/>
      <c r="P2530" s="189"/>
      <c r="Q2530" s="189"/>
      <c r="R2530" s="189"/>
      <c r="S2530" s="189"/>
      <c r="T2530" s="189"/>
      <c r="U2530" s="189"/>
      <c r="V2530" s="189"/>
      <c r="W2530" s="189"/>
      <c r="X2530" s="189"/>
      <c r="Y2530" s="189"/>
      <c r="Z2530" s="189"/>
      <c r="AA2530" s="189"/>
      <c r="AB2530" s="189"/>
    </row>
    <row r="2531" spans="1:28" x14ac:dyDescent="0.25">
      <c r="A2531" s="98"/>
      <c r="B2531" s="189"/>
      <c r="C2531" s="189"/>
      <c r="D2531" s="189"/>
      <c r="E2531" s="189"/>
      <c r="F2531" s="189"/>
      <c r="G2531" s="189"/>
      <c r="H2531" s="189"/>
      <c r="I2531" s="189"/>
      <c r="J2531" s="189"/>
      <c r="K2531" s="98"/>
      <c r="L2531" s="98"/>
      <c r="M2531" s="189"/>
      <c r="N2531" s="189"/>
      <c r="O2531" s="189"/>
      <c r="P2531" s="189"/>
      <c r="Q2531" s="189"/>
      <c r="R2531" s="189"/>
      <c r="S2531" s="189"/>
      <c r="T2531" s="189"/>
      <c r="U2531" s="189"/>
      <c r="V2531" s="189"/>
      <c r="W2531" s="189"/>
      <c r="X2531" s="189"/>
      <c r="Y2531" s="189"/>
      <c r="Z2531" s="189"/>
      <c r="AA2531" s="189"/>
      <c r="AB2531" s="189"/>
    </row>
    <row r="2532" spans="1:28" x14ac:dyDescent="0.25">
      <c r="A2532" s="98"/>
      <c r="B2532" s="189"/>
      <c r="C2532" s="189"/>
      <c r="D2532" s="189"/>
      <c r="E2532" s="189"/>
      <c r="F2532" s="189"/>
      <c r="G2532" s="189"/>
      <c r="H2532" s="189"/>
      <c r="I2532" s="189"/>
      <c r="J2532" s="189"/>
      <c r="K2532" s="98"/>
      <c r="L2532" s="98"/>
      <c r="M2532" s="189"/>
      <c r="N2532" s="189"/>
      <c r="O2532" s="189"/>
      <c r="P2532" s="189"/>
      <c r="Q2532" s="189"/>
      <c r="R2532" s="189"/>
      <c r="S2532" s="189"/>
      <c r="T2532" s="189"/>
      <c r="U2532" s="189"/>
      <c r="V2532" s="189"/>
      <c r="W2532" s="189"/>
      <c r="X2532" s="189"/>
      <c r="Y2532" s="189"/>
      <c r="Z2532" s="189"/>
      <c r="AA2532" s="189"/>
      <c r="AB2532" s="189"/>
    </row>
    <row r="2533" spans="1:28" x14ac:dyDescent="0.25">
      <c r="A2533" s="98"/>
      <c r="B2533" s="189"/>
      <c r="C2533" s="189"/>
      <c r="D2533" s="189"/>
      <c r="E2533" s="189"/>
      <c r="F2533" s="189"/>
      <c r="G2533" s="189"/>
      <c r="H2533" s="189"/>
      <c r="I2533" s="189"/>
      <c r="J2533" s="189"/>
      <c r="K2533" s="98"/>
      <c r="L2533" s="98"/>
      <c r="M2533" s="189"/>
      <c r="N2533" s="189"/>
      <c r="O2533" s="189"/>
      <c r="P2533" s="189"/>
      <c r="Q2533" s="189"/>
      <c r="R2533" s="189"/>
      <c r="S2533" s="189"/>
      <c r="T2533" s="189"/>
      <c r="U2533" s="189"/>
      <c r="V2533" s="189"/>
      <c r="W2533" s="189"/>
      <c r="X2533" s="189"/>
      <c r="Y2533" s="189"/>
      <c r="Z2533" s="189"/>
      <c r="AA2533" s="189"/>
      <c r="AB2533" s="189"/>
    </row>
    <row r="2534" spans="1:28" x14ac:dyDescent="0.25">
      <c r="A2534" s="98"/>
      <c r="B2534" s="189"/>
      <c r="C2534" s="189"/>
      <c r="D2534" s="189"/>
      <c r="E2534" s="189"/>
      <c r="F2534" s="189"/>
      <c r="G2534" s="189"/>
      <c r="H2534" s="189"/>
      <c r="I2534" s="189"/>
      <c r="J2534" s="189"/>
      <c r="K2534" s="98"/>
      <c r="L2534" s="98"/>
      <c r="M2534" s="189"/>
      <c r="N2534" s="189"/>
      <c r="O2534" s="189"/>
      <c r="P2534" s="189"/>
      <c r="Q2534" s="189"/>
      <c r="R2534" s="189"/>
      <c r="S2534" s="189"/>
      <c r="T2534" s="189"/>
      <c r="U2534" s="189"/>
      <c r="V2534" s="189"/>
      <c r="W2534" s="189"/>
      <c r="X2534" s="189"/>
      <c r="Y2534" s="189"/>
      <c r="Z2534" s="189"/>
      <c r="AA2534" s="189"/>
      <c r="AB2534" s="189"/>
    </row>
    <row r="2535" spans="1:28" x14ac:dyDescent="0.25">
      <c r="A2535" s="98"/>
      <c r="B2535" s="189"/>
      <c r="C2535" s="189"/>
      <c r="D2535" s="189"/>
      <c r="E2535" s="189"/>
      <c r="F2535" s="189"/>
      <c r="G2535" s="189"/>
      <c r="H2535" s="189"/>
      <c r="I2535" s="189"/>
      <c r="J2535" s="189"/>
      <c r="K2535" s="98"/>
      <c r="L2535" s="98"/>
      <c r="M2535" s="189"/>
      <c r="N2535" s="189"/>
      <c r="O2535" s="189"/>
      <c r="P2535" s="189"/>
      <c r="Q2535" s="189"/>
      <c r="R2535" s="189"/>
      <c r="S2535" s="189"/>
      <c r="T2535" s="189"/>
      <c r="U2535" s="189"/>
      <c r="V2535" s="189"/>
      <c r="W2535" s="189"/>
      <c r="X2535" s="189"/>
      <c r="Y2535" s="189"/>
      <c r="Z2535" s="189"/>
      <c r="AA2535" s="189"/>
      <c r="AB2535" s="189"/>
    </row>
    <row r="2536" spans="1:28" x14ac:dyDescent="0.25">
      <c r="A2536" s="98"/>
      <c r="B2536" s="189"/>
      <c r="C2536" s="189"/>
      <c r="D2536" s="189"/>
      <c r="E2536" s="189"/>
      <c r="F2536" s="189"/>
      <c r="G2536" s="189"/>
      <c r="H2536" s="189"/>
      <c r="I2536" s="189"/>
      <c r="J2536" s="189"/>
      <c r="K2536" s="98"/>
      <c r="L2536" s="98"/>
      <c r="M2536" s="189"/>
      <c r="N2536" s="189"/>
      <c r="O2536" s="189"/>
      <c r="P2536" s="189"/>
      <c r="Q2536" s="189"/>
      <c r="R2536" s="189"/>
      <c r="S2536" s="189"/>
      <c r="T2536" s="189"/>
      <c r="U2536" s="189"/>
      <c r="V2536" s="189"/>
      <c r="W2536" s="189"/>
      <c r="X2536" s="189"/>
      <c r="Y2536" s="189"/>
      <c r="Z2536" s="189"/>
      <c r="AA2536" s="189"/>
      <c r="AB2536" s="189"/>
    </row>
    <row r="2537" spans="1:28" x14ac:dyDescent="0.25">
      <c r="A2537" s="98"/>
      <c r="B2537" s="189"/>
      <c r="C2537" s="189"/>
      <c r="D2537" s="189"/>
      <c r="E2537" s="189"/>
      <c r="F2537" s="189"/>
      <c r="G2537" s="189"/>
      <c r="H2537" s="189"/>
      <c r="I2537" s="189"/>
      <c r="J2537" s="189"/>
      <c r="K2537" s="98"/>
      <c r="L2537" s="98"/>
      <c r="M2537" s="189"/>
      <c r="N2537" s="189"/>
      <c r="O2537" s="189"/>
      <c r="P2537" s="189"/>
      <c r="Q2537" s="189"/>
      <c r="R2537" s="189"/>
      <c r="S2537" s="189"/>
      <c r="T2537" s="189"/>
      <c r="U2537" s="189"/>
      <c r="V2537" s="189"/>
      <c r="W2537" s="189"/>
      <c r="X2537" s="189"/>
      <c r="Y2537" s="189"/>
      <c r="Z2537" s="189"/>
      <c r="AA2537" s="189"/>
      <c r="AB2537" s="189"/>
    </row>
    <row r="2538" spans="1:28" x14ac:dyDescent="0.25">
      <c r="A2538" s="98"/>
      <c r="B2538" s="189"/>
      <c r="C2538" s="189"/>
      <c r="D2538" s="189"/>
      <c r="E2538" s="189"/>
      <c r="F2538" s="189"/>
      <c r="G2538" s="189"/>
      <c r="H2538" s="189"/>
      <c r="I2538" s="189"/>
      <c r="J2538" s="189"/>
      <c r="K2538" s="98"/>
      <c r="L2538" s="98"/>
      <c r="M2538" s="189"/>
      <c r="N2538" s="189"/>
      <c r="O2538" s="189"/>
      <c r="P2538" s="189"/>
      <c r="Q2538" s="189"/>
      <c r="R2538" s="189"/>
      <c r="S2538" s="189"/>
      <c r="T2538" s="189"/>
      <c r="U2538" s="189"/>
      <c r="V2538" s="189"/>
      <c r="W2538" s="189"/>
      <c r="X2538" s="189"/>
      <c r="Y2538" s="189"/>
      <c r="Z2538" s="189"/>
      <c r="AA2538" s="189"/>
      <c r="AB2538" s="189"/>
    </row>
    <row r="2539" spans="1:28" x14ac:dyDescent="0.25">
      <c r="A2539" s="98"/>
      <c r="B2539" s="189"/>
      <c r="C2539" s="189"/>
      <c r="D2539" s="189"/>
      <c r="E2539" s="189"/>
      <c r="F2539" s="189"/>
      <c r="G2539" s="189"/>
      <c r="H2539" s="189"/>
      <c r="I2539" s="189"/>
      <c r="J2539" s="189"/>
      <c r="K2539" s="98"/>
      <c r="L2539" s="98"/>
      <c r="M2539" s="189"/>
      <c r="N2539" s="189"/>
      <c r="O2539" s="189"/>
      <c r="P2539" s="189"/>
      <c r="Q2539" s="189"/>
      <c r="R2539" s="189"/>
      <c r="S2539" s="189"/>
      <c r="T2539" s="189"/>
      <c r="U2539" s="189"/>
      <c r="V2539" s="189"/>
      <c r="W2539" s="189"/>
      <c r="X2539" s="189"/>
      <c r="Y2539" s="189"/>
      <c r="Z2539" s="189"/>
      <c r="AA2539" s="189"/>
      <c r="AB2539" s="189"/>
    </row>
    <row r="2540" spans="1:28" x14ac:dyDescent="0.25">
      <c r="A2540" s="98"/>
      <c r="B2540" s="189"/>
      <c r="C2540" s="189"/>
      <c r="D2540" s="189"/>
      <c r="E2540" s="189"/>
      <c r="F2540" s="189"/>
      <c r="G2540" s="189"/>
      <c r="H2540" s="189"/>
      <c r="I2540" s="189"/>
      <c r="J2540" s="189"/>
      <c r="K2540" s="98"/>
      <c r="L2540" s="98"/>
      <c r="M2540" s="189"/>
      <c r="N2540" s="189"/>
      <c r="O2540" s="189"/>
      <c r="P2540" s="189"/>
      <c r="Q2540" s="189"/>
      <c r="R2540" s="189"/>
      <c r="S2540" s="189"/>
      <c r="T2540" s="189"/>
      <c r="U2540" s="189"/>
      <c r="V2540" s="189"/>
      <c r="W2540" s="189"/>
      <c r="X2540" s="189"/>
      <c r="Y2540" s="189"/>
      <c r="Z2540" s="189"/>
      <c r="AA2540" s="189"/>
      <c r="AB2540" s="189"/>
    </row>
    <row r="2541" spans="1:28" x14ac:dyDescent="0.25">
      <c r="A2541" s="98"/>
      <c r="B2541" s="189"/>
      <c r="C2541" s="189"/>
      <c r="D2541" s="189"/>
      <c r="E2541" s="189"/>
      <c r="F2541" s="189"/>
      <c r="G2541" s="189"/>
      <c r="H2541" s="189"/>
      <c r="I2541" s="189"/>
      <c r="J2541" s="189"/>
      <c r="K2541" s="98"/>
      <c r="L2541" s="98"/>
      <c r="M2541" s="189"/>
      <c r="N2541" s="189"/>
      <c r="O2541" s="189"/>
      <c r="P2541" s="189"/>
      <c r="Q2541" s="189"/>
      <c r="R2541" s="189"/>
      <c r="S2541" s="189"/>
      <c r="T2541" s="189"/>
      <c r="U2541" s="189"/>
      <c r="V2541" s="189"/>
      <c r="W2541" s="189"/>
      <c r="X2541" s="189"/>
      <c r="Y2541" s="189"/>
      <c r="Z2541" s="189"/>
      <c r="AA2541" s="189"/>
      <c r="AB2541" s="189"/>
    </row>
    <row r="2542" spans="1:28" x14ac:dyDescent="0.25">
      <c r="A2542" s="98"/>
      <c r="B2542" s="189"/>
      <c r="C2542" s="189"/>
      <c r="D2542" s="189"/>
      <c r="E2542" s="189"/>
      <c r="F2542" s="189"/>
      <c r="G2542" s="189"/>
      <c r="H2542" s="189"/>
      <c r="I2542" s="189"/>
      <c r="J2542" s="189"/>
      <c r="K2542" s="98"/>
      <c r="L2542" s="98"/>
      <c r="M2542" s="189"/>
      <c r="N2542" s="189"/>
      <c r="O2542" s="189"/>
      <c r="P2542" s="189"/>
      <c r="Q2542" s="189"/>
      <c r="R2542" s="189"/>
      <c r="S2542" s="189"/>
      <c r="T2542" s="189"/>
      <c r="U2542" s="189"/>
      <c r="V2542" s="189"/>
      <c r="W2542" s="189"/>
      <c r="X2542" s="189"/>
      <c r="Y2542" s="189"/>
      <c r="Z2542" s="189"/>
      <c r="AA2542" s="189"/>
      <c r="AB2542" s="189"/>
    </row>
    <row r="2543" spans="1:28" x14ac:dyDescent="0.25">
      <c r="A2543" s="98"/>
      <c r="B2543" s="189"/>
      <c r="C2543" s="189"/>
      <c r="D2543" s="189"/>
      <c r="E2543" s="189"/>
      <c r="F2543" s="189"/>
      <c r="G2543" s="189"/>
      <c r="H2543" s="189"/>
      <c r="I2543" s="189"/>
      <c r="J2543" s="189"/>
      <c r="K2543" s="98"/>
      <c r="L2543" s="98"/>
      <c r="M2543" s="189"/>
      <c r="N2543" s="189"/>
      <c r="O2543" s="189"/>
      <c r="P2543" s="189"/>
      <c r="Q2543" s="189"/>
      <c r="R2543" s="189"/>
      <c r="S2543" s="189"/>
      <c r="T2543" s="189"/>
      <c r="U2543" s="189"/>
      <c r="V2543" s="189"/>
      <c r="W2543" s="189"/>
      <c r="X2543" s="189"/>
      <c r="Y2543" s="189"/>
      <c r="Z2543" s="189"/>
      <c r="AA2543" s="189"/>
      <c r="AB2543" s="189"/>
    </row>
    <row r="2544" spans="1:28" x14ac:dyDescent="0.25">
      <c r="A2544" s="98"/>
      <c r="B2544" s="189"/>
      <c r="C2544" s="189"/>
      <c r="D2544" s="189"/>
      <c r="E2544" s="189"/>
      <c r="F2544" s="189"/>
      <c r="G2544" s="189"/>
      <c r="H2544" s="189"/>
      <c r="I2544" s="189"/>
      <c r="J2544" s="189"/>
      <c r="K2544" s="98"/>
      <c r="L2544" s="98"/>
      <c r="M2544" s="189"/>
      <c r="N2544" s="189"/>
      <c r="O2544" s="189"/>
      <c r="P2544" s="189"/>
      <c r="Q2544" s="189"/>
      <c r="R2544" s="189"/>
      <c r="S2544" s="189"/>
      <c r="T2544" s="189"/>
      <c r="U2544" s="189"/>
      <c r="V2544" s="189"/>
      <c r="W2544" s="189"/>
      <c r="X2544" s="189"/>
      <c r="Y2544" s="189"/>
      <c r="Z2544" s="189"/>
      <c r="AA2544" s="189"/>
      <c r="AB2544" s="189"/>
    </row>
    <row r="2545" spans="1:28" x14ac:dyDescent="0.25">
      <c r="A2545" s="98"/>
      <c r="B2545" s="189"/>
      <c r="C2545" s="189"/>
      <c r="D2545" s="189"/>
      <c r="E2545" s="189"/>
      <c r="F2545" s="189"/>
      <c r="G2545" s="189"/>
      <c r="H2545" s="189"/>
      <c r="I2545" s="189"/>
      <c r="J2545" s="189"/>
      <c r="K2545" s="98"/>
      <c r="L2545" s="98"/>
      <c r="M2545" s="189"/>
      <c r="N2545" s="189"/>
      <c r="O2545" s="189"/>
      <c r="P2545" s="189"/>
      <c r="Q2545" s="189"/>
      <c r="R2545" s="189"/>
      <c r="S2545" s="189"/>
      <c r="T2545" s="189"/>
      <c r="U2545" s="189"/>
      <c r="V2545" s="189"/>
      <c r="W2545" s="189"/>
      <c r="X2545" s="189"/>
      <c r="Y2545" s="189"/>
      <c r="Z2545" s="189"/>
      <c r="AA2545" s="189"/>
      <c r="AB2545" s="189"/>
    </row>
    <row r="2546" spans="1:28" x14ac:dyDescent="0.25">
      <c r="A2546" s="98"/>
      <c r="B2546" s="189"/>
      <c r="C2546" s="189"/>
      <c r="D2546" s="189"/>
      <c r="E2546" s="189"/>
      <c r="F2546" s="189"/>
      <c r="G2546" s="189"/>
      <c r="H2546" s="189"/>
      <c r="I2546" s="189"/>
      <c r="J2546" s="189"/>
      <c r="K2546" s="98"/>
      <c r="L2546" s="98"/>
      <c r="M2546" s="189"/>
      <c r="N2546" s="189"/>
      <c r="O2546" s="189"/>
      <c r="P2546" s="189"/>
      <c r="Q2546" s="189"/>
      <c r="R2546" s="189"/>
      <c r="S2546" s="189"/>
      <c r="T2546" s="189"/>
      <c r="U2546" s="189"/>
      <c r="V2546" s="189"/>
      <c r="W2546" s="189"/>
      <c r="X2546" s="189"/>
      <c r="Y2546" s="189"/>
      <c r="Z2546" s="189"/>
      <c r="AA2546" s="189"/>
      <c r="AB2546" s="189"/>
    </row>
    <row r="2547" spans="1:28" x14ac:dyDescent="0.25">
      <c r="A2547" s="98"/>
      <c r="B2547" s="189"/>
      <c r="C2547" s="189"/>
      <c r="D2547" s="189"/>
      <c r="E2547" s="189"/>
      <c r="F2547" s="189"/>
      <c r="G2547" s="189"/>
      <c r="H2547" s="189"/>
      <c r="I2547" s="189"/>
      <c r="J2547" s="189"/>
      <c r="K2547" s="98"/>
      <c r="L2547" s="98"/>
      <c r="M2547" s="189"/>
      <c r="N2547" s="189"/>
      <c r="O2547" s="189"/>
      <c r="P2547" s="189"/>
      <c r="Q2547" s="189"/>
      <c r="R2547" s="189"/>
      <c r="S2547" s="189"/>
      <c r="T2547" s="189"/>
      <c r="U2547" s="189"/>
      <c r="V2547" s="189"/>
      <c r="W2547" s="189"/>
      <c r="X2547" s="189"/>
      <c r="Y2547" s="189"/>
      <c r="Z2547" s="189"/>
      <c r="AA2547" s="189"/>
      <c r="AB2547" s="189"/>
    </row>
    <row r="2548" spans="1:28" x14ac:dyDescent="0.25">
      <c r="A2548" s="98"/>
      <c r="B2548" s="189"/>
      <c r="C2548" s="189"/>
      <c r="D2548" s="189"/>
      <c r="E2548" s="189"/>
      <c r="F2548" s="189"/>
      <c r="G2548" s="189"/>
      <c r="H2548" s="189"/>
      <c r="I2548" s="189"/>
      <c r="J2548" s="189"/>
      <c r="K2548" s="98"/>
      <c r="L2548" s="98"/>
      <c r="M2548" s="189"/>
      <c r="N2548" s="189"/>
      <c r="O2548" s="189"/>
      <c r="P2548" s="189"/>
      <c r="Q2548" s="189"/>
      <c r="R2548" s="189"/>
      <c r="S2548" s="189"/>
      <c r="T2548" s="189"/>
      <c r="U2548" s="189"/>
      <c r="V2548" s="189"/>
      <c r="W2548" s="189"/>
      <c r="X2548" s="189"/>
      <c r="Y2548" s="189"/>
      <c r="Z2548" s="189"/>
      <c r="AA2548" s="189"/>
      <c r="AB2548" s="189"/>
    </row>
    <row r="2549" spans="1:28" x14ac:dyDescent="0.25">
      <c r="A2549" s="98"/>
      <c r="B2549" s="189"/>
      <c r="C2549" s="189"/>
      <c r="D2549" s="189"/>
      <c r="E2549" s="189"/>
      <c r="F2549" s="189"/>
      <c r="G2549" s="189"/>
      <c r="H2549" s="189"/>
      <c r="I2549" s="189"/>
      <c r="J2549" s="189"/>
      <c r="K2549" s="98"/>
      <c r="L2549" s="98"/>
      <c r="M2549" s="189"/>
      <c r="N2549" s="189"/>
      <c r="O2549" s="189"/>
      <c r="P2549" s="189"/>
      <c r="Q2549" s="189"/>
      <c r="R2549" s="189"/>
      <c r="S2549" s="189"/>
      <c r="T2549" s="189"/>
      <c r="U2549" s="189"/>
      <c r="V2549" s="189"/>
      <c r="W2549" s="189"/>
      <c r="X2549" s="189"/>
      <c r="Y2549" s="189"/>
      <c r="Z2549" s="189"/>
      <c r="AA2549" s="189"/>
      <c r="AB2549" s="189"/>
    </row>
    <row r="2550" spans="1:28" x14ac:dyDescent="0.25">
      <c r="A2550" s="98"/>
      <c r="B2550" s="189"/>
      <c r="C2550" s="189"/>
      <c r="D2550" s="189"/>
      <c r="E2550" s="189"/>
      <c r="F2550" s="189"/>
      <c r="G2550" s="189"/>
      <c r="H2550" s="189"/>
      <c r="I2550" s="189"/>
      <c r="J2550" s="189"/>
      <c r="K2550" s="98"/>
      <c r="L2550" s="98"/>
      <c r="M2550" s="189"/>
      <c r="N2550" s="189"/>
      <c r="O2550" s="189"/>
      <c r="P2550" s="189"/>
      <c r="Q2550" s="189"/>
      <c r="R2550" s="189"/>
      <c r="S2550" s="189"/>
      <c r="T2550" s="189"/>
      <c r="U2550" s="189"/>
      <c r="V2550" s="189"/>
      <c r="W2550" s="189"/>
      <c r="X2550" s="189"/>
      <c r="Y2550" s="189"/>
      <c r="Z2550" s="189"/>
      <c r="AA2550" s="189"/>
      <c r="AB2550" s="189"/>
    </row>
    <row r="2551" spans="1:28" x14ac:dyDescent="0.25">
      <c r="A2551" s="98"/>
      <c r="B2551" s="189"/>
      <c r="C2551" s="189"/>
      <c r="D2551" s="189"/>
      <c r="E2551" s="189"/>
      <c r="F2551" s="189"/>
      <c r="G2551" s="189"/>
      <c r="H2551" s="189"/>
      <c r="I2551" s="189"/>
      <c r="J2551" s="189"/>
      <c r="K2551" s="98"/>
      <c r="L2551" s="98"/>
      <c r="M2551" s="189"/>
      <c r="N2551" s="189"/>
      <c r="O2551" s="189"/>
      <c r="P2551" s="189"/>
      <c r="Q2551" s="189"/>
      <c r="R2551" s="189"/>
      <c r="S2551" s="189"/>
      <c r="T2551" s="189"/>
      <c r="U2551" s="189"/>
      <c r="V2551" s="189"/>
      <c r="W2551" s="189"/>
      <c r="X2551" s="189"/>
      <c r="Y2551" s="189"/>
      <c r="Z2551" s="189"/>
      <c r="AA2551" s="189"/>
      <c r="AB2551" s="189"/>
    </row>
    <row r="2552" spans="1:28" x14ac:dyDescent="0.25">
      <c r="A2552" s="98"/>
      <c r="B2552" s="189"/>
      <c r="C2552" s="189"/>
      <c r="D2552" s="189"/>
      <c r="E2552" s="189"/>
      <c r="F2552" s="189"/>
      <c r="G2552" s="189"/>
      <c r="H2552" s="189"/>
      <c r="I2552" s="189"/>
      <c r="J2552" s="189"/>
      <c r="K2552" s="98"/>
      <c r="L2552" s="98"/>
      <c r="M2552" s="189"/>
      <c r="N2552" s="189"/>
      <c r="O2552" s="189"/>
      <c r="P2552" s="189"/>
      <c r="Q2552" s="189"/>
      <c r="R2552" s="189"/>
      <c r="S2552" s="189"/>
      <c r="T2552" s="189"/>
      <c r="U2552" s="189"/>
      <c r="V2552" s="189"/>
      <c r="W2552" s="189"/>
      <c r="X2552" s="189"/>
      <c r="Y2552" s="189"/>
      <c r="Z2552" s="189"/>
      <c r="AA2552" s="189"/>
      <c r="AB2552" s="189"/>
    </row>
    <row r="2553" spans="1:28" x14ac:dyDescent="0.25">
      <c r="A2553" s="98"/>
      <c r="B2553" s="189"/>
      <c r="C2553" s="189"/>
      <c r="D2553" s="189"/>
      <c r="E2553" s="189"/>
      <c r="F2553" s="189"/>
      <c r="G2553" s="189"/>
      <c r="H2553" s="189"/>
      <c r="I2553" s="189"/>
      <c r="J2553" s="189"/>
      <c r="K2553" s="98"/>
      <c r="L2553" s="98"/>
      <c r="M2553" s="189"/>
      <c r="N2553" s="189"/>
      <c r="O2553" s="189"/>
      <c r="P2553" s="189"/>
      <c r="Q2553" s="189"/>
      <c r="R2553" s="189"/>
      <c r="S2553" s="189"/>
      <c r="T2553" s="189"/>
      <c r="U2553" s="189"/>
      <c r="V2553" s="189"/>
      <c r="W2553" s="189"/>
      <c r="X2553" s="189"/>
      <c r="Y2553" s="189"/>
      <c r="Z2553" s="189"/>
      <c r="AA2553" s="189"/>
      <c r="AB2553" s="189"/>
    </row>
    <row r="2554" spans="1:28" x14ac:dyDescent="0.25">
      <c r="A2554" s="98"/>
      <c r="B2554" s="189"/>
      <c r="C2554" s="189"/>
      <c r="D2554" s="189"/>
      <c r="E2554" s="189"/>
      <c r="F2554" s="189"/>
      <c r="G2554" s="189"/>
      <c r="H2554" s="189"/>
      <c r="I2554" s="189"/>
      <c r="J2554" s="189"/>
      <c r="K2554" s="98"/>
      <c r="L2554" s="98"/>
      <c r="M2554" s="189"/>
      <c r="N2554" s="189"/>
      <c r="O2554" s="189"/>
      <c r="P2554" s="189"/>
      <c r="Q2554" s="189"/>
      <c r="R2554" s="189"/>
      <c r="S2554" s="189"/>
      <c r="T2554" s="189"/>
      <c r="U2554" s="189"/>
      <c r="V2554" s="189"/>
      <c r="W2554" s="189"/>
      <c r="X2554" s="189"/>
      <c r="Y2554" s="189"/>
      <c r="Z2554" s="189"/>
      <c r="AA2554" s="189"/>
      <c r="AB2554" s="189"/>
    </row>
    <row r="2555" spans="1:28" x14ac:dyDescent="0.25">
      <c r="A2555" s="98"/>
      <c r="B2555" s="189"/>
      <c r="C2555" s="189"/>
      <c r="D2555" s="189"/>
      <c r="E2555" s="189"/>
      <c r="F2555" s="189"/>
      <c r="G2555" s="189"/>
      <c r="H2555" s="189"/>
      <c r="I2555" s="189"/>
      <c r="J2555" s="189"/>
      <c r="K2555" s="98"/>
      <c r="L2555" s="98"/>
      <c r="M2555" s="189"/>
      <c r="N2555" s="189"/>
      <c r="O2555" s="189"/>
      <c r="P2555" s="189"/>
      <c r="Q2555" s="189"/>
      <c r="R2555" s="189"/>
      <c r="S2555" s="189"/>
      <c r="T2555" s="189"/>
      <c r="U2555" s="189"/>
      <c r="V2555" s="189"/>
      <c r="W2555" s="189"/>
      <c r="X2555" s="189"/>
      <c r="Y2555" s="189"/>
      <c r="Z2555" s="189"/>
      <c r="AA2555" s="189"/>
      <c r="AB2555" s="189"/>
    </row>
    <row r="2556" spans="1:28" x14ac:dyDescent="0.25">
      <c r="A2556" s="98"/>
      <c r="B2556" s="189"/>
      <c r="C2556" s="189"/>
      <c r="D2556" s="189"/>
      <c r="E2556" s="189"/>
      <c r="F2556" s="189"/>
      <c r="G2556" s="189"/>
      <c r="H2556" s="189"/>
      <c r="I2556" s="189"/>
      <c r="J2556" s="189"/>
      <c r="K2556" s="98"/>
      <c r="L2556" s="98"/>
      <c r="M2556" s="189"/>
      <c r="N2556" s="189"/>
      <c r="O2556" s="189"/>
      <c r="P2556" s="189"/>
      <c r="Q2556" s="189"/>
      <c r="R2556" s="189"/>
      <c r="S2556" s="189"/>
      <c r="T2556" s="189"/>
      <c r="U2556" s="189"/>
      <c r="V2556" s="189"/>
      <c r="W2556" s="189"/>
      <c r="X2556" s="189"/>
      <c r="Y2556" s="189"/>
      <c r="Z2556" s="189"/>
      <c r="AA2556" s="189"/>
      <c r="AB2556" s="189"/>
    </row>
    <row r="2557" spans="1:28" x14ac:dyDescent="0.25">
      <c r="A2557" s="98"/>
      <c r="B2557" s="189"/>
      <c r="C2557" s="189"/>
      <c r="D2557" s="189"/>
      <c r="E2557" s="189"/>
      <c r="F2557" s="189"/>
      <c r="G2557" s="189"/>
      <c r="H2557" s="189"/>
      <c r="I2557" s="189"/>
      <c r="J2557" s="189"/>
      <c r="K2557" s="98"/>
      <c r="L2557" s="98"/>
      <c r="M2557" s="189"/>
      <c r="N2557" s="189"/>
      <c r="O2557" s="189"/>
      <c r="P2557" s="189"/>
      <c r="Q2557" s="189"/>
      <c r="R2557" s="189"/>
      <c r="S2557" s="189"/>
      <c r="T2557" s="189"/>
      <c r="U2557" s="189"/>
      <c r="V2557" s="189"/>
      <c r="W2557" s="189"/>
      <c r="X2557" s="189"/>
      <c r="Y2557" s="189"/>
      <c r="Z2557" s="189"/>
      <c r="AA2557" s="189"/>
      <c r="AB2557" s="189"/>
    </row>
    <row r="2558" spans="1:28" x14ac:dyDescent="0.25">
      <c r="A2558" s="98"/>
      <c r="B2558" s="189"/>
      <c r="C2558" s="189"/>
      <c r="D2558" s="189"/>
      <c r="E2558" s="189"/>
      <c r="F2558" s="189"/>
      <c r="G2558" s="189"/>
      <c r="H2558" s="189"/>
      <c r="I2558" s="189"/>
      <c r="J2558" s="189"/>
      <c r="K2558" s="98"/>
      <c r="L2558" s="98"/>
      <c r="M2558" s="189"/>
      <c r="N2558" s="189"/>
      <c r="O2558" s="189"/>
      <c r="P2558" s="189"/>
      <c r="Q2558" s="189"/>
      <c r="R2558" s="189"/>
      <c r="S2558" s="189"/>
      <c r="T2558" s="189"/>
      <c r="U2558" s="189"/>
      <c r="V2558" s="189"/>
      <c r="W2558" s="189"/>
      <c r="X2558" s="189"/>
      <c r="Y2558" s="189"/>
      <c r="Z2558" s="189"/>
      <c r="AA2558" s="189"/>
      <c r="AB2558" s="189"/>
    </row>
    <row r="2559" spans="1:28" x14ac:dyDescent="0.25">
      <c r="A2559" s="98"/>
      <c r="B2559" s="189"/>
      <c r="C2559" s="189"/>
      <c r="D2559" s="189"/>
      <c r="E2559" s="189"/>
      <c r="F2559" s="189"/>
      <c r="G2559" s="189"/>
      <c r="H2559" s="189"/>
      <c r="I2559" s="189"/>
      <c r="J2559" s="189"/>
      <c r="K2559" s="98"/>
      <c r="L2559" s="98"/>
      <c r="M2559" s="189"/>
      <c r="N2559" s="189"/>
      <c r="O2559" s="189"/>
      <c r="P2559" s="189"/>
      <c r="Q2559" s="189"/>
      <c r="R2559" s="189"/>
      <c r="S2559" s="189"/>
      <c r="T2559" s="189"/>
      <c r="U2559" s="189"/>
      <c r="V2559" s="189"/>
      <c r="W2559" s="189"/>
      <c r="X2559" s="189"/>
      <c r="Y2559" s="189"/>
      <c r="Z2559" s="189"/>
      <c r="AA2559" s="189"/>
      <c r="AB2559" s="189"/>
    </row>
    <row r="2560" spans="1:28" x14ac:dyDescent="0.25">
      <c r="A2560" s="98"/>
      <c r="B2560" s="189"/>
      <c r="C2560" s="189"/>
      <c r="D2560" s="189"/>
      <c r="E2560" s="189"/>
      <c r="F2560" s="189"/>
      <c r="G2560" s="189"/>
      <c r="H2560" s="189"/>
      <c r="I2560" s="189"/>
      <c r="J2560" s="189"/>
      <c r="K2560" s="98"/>
      <c r="L2560" s="98"/>
      <c r="M2560" s="189"/>
      <c r="N2560" s="189"/>
      <c r="O2560" s="189"/>
      <c r="P2560" s="189"/>
      <c r="Q2560" s="189"/>
      <c r="R2560" s="189"/>
      <c r="S2560" s="189"/>
      <c r="T2560" s="189"/>
      <c r="U2560" s="189"/>
      <c r="V2560" s="189"/>
      <c r="W2560" s="189"/>
      <c r="X2560" s="189"/>
      <c r="Y2560" s="189"/>
      <c r="Z2560" s="189"/>
      <c r="AA2560" s="189"/>
      <c r="AB2560" s="189"/>
    </row>
    <row r="2561" spans="1:28" x14ac:dyDescent="0.25">
      <c r="A2561" s="98"/>
      <c r="B2561" s="189"/>
      <c r="C2561" s="189"/>
      <c r="D2561" s="189"/>
      <c r="E2561" s="189"/>
      <c r="F2561" s="189"/>
      <c r="G2561" s="189"/>
      <c r="H2561" s="189"/>
      <c r="I2561" s="189"/>
      <c r="J2561" s="189"/>
      <c r="K2561" s="98"/>
      <c r="L2561" s="98"/>
      <c r="M2561" s="189"/>
      <c r="N2561" s="189"/>
      <c r="O2561" s="189"/>
      <c r="P2561" s="189"/>
      <c r="Q2561" s="189"/>
      <c r="R2561" s="189"/>
      <c r="S2561" s="189"/>
      <c r="T2561" s="189"/>
      <c r="U2561" s="189"/>
      <c r="V2561" s="189"/>
      <c r="W2561" s="189"/>
      <c r="X2561" s="189"/>
      <c r="Y2561" s="189"/>
      <c r="Z2561" s="189"/>
      <c r="AA2561" s="189"/>
      <c r="AB2561" s="189"/>
    </row>
    <row r="2562" spans="1:28" x14ac:dyDescent="0.25">
      <c r="A2562" s="98"/>
      <c r="B2562" s="189"/>
      <c r="C2562" s="189"/>
      <c r="D2562" s="189"/>
      <c r="E2562" s="189"/>
      <c r="F2562" s="189"/>
      <c r="G2562" s="189"/>
      <c r="H2562" s="189"/>
      <c r="I2562" s="189"/>
      <c r="J2562" s="189"/>
      <c r="K2562" s="98"/>
      <c r="L2562" s="98"/>
      <c r="M2562" s="189"/>
      <c r="N2562" s="189"/>
      <c r="O2562" s="189"/>
      <c r="P2562" s="189"/>
      <c r="Q2562" s="189"/>
      <c r="R2562" s="189"/>
      <c r="S2562" s="189"/>
      <c r="T2562" s="189"/>
      <c r="U2562" s="189"/>
      <c r="V2562" s="189"/>
      <c r="W2562" s="189"/>
      <c r="X2562" s="189"/>
      <c r="Y2562" s="189"/>
      <c r="Z2562" s="189"/>
      <c r="AA2562" s="189"/>
      <c r="AB2562" s="189"/>
    </row>
    <row r="2563" spans="1:28" x14ac:dyDescent="0.25">
      <c r="A2563" s="98"/>
      <c r="B2563" s="189"/>
      <c r="C2563" s="189"/>
      <c r="D2563" s="189"/>
      <c r="E2563" s="189"/>
      <c r="F2563" s="189"/>
      <c r="G2563" s="189"/>
      <c r="H2563" s="189"/>
      <c r="I2563" s="189"/>
      <c r="J2563" s="189"/>
      <c r="K2563" s="98"/>
      <c r="L2563" s="98"/>
      <c r="M2563" s="189"/>
      <c r="N2563" s="189"/>
      <c r="O2563" s="189"/>
      <c r="P2563" s="189"/>
      <c r="Q2563" s="189"/>
      <c r="R2563" s="189"/>
      <c r="S2563" s="189"/>
      <c r="T2563" s="189"/>
      <c r="U2563" s="189"/>
      <c r="V2563" s="189"/>
      <c r="W2563" s="189"/>
      <c r="X2563" s="189"/>
      <c r="Y2563" s="189"/>
      <c r="Z2563" s="189"/>
      <c r="AA2563" s="189"/>
      <c r="AB2563" s="189"/>
    </row>
    <row r="2564" spans="1:28" x14ac:dyDescent="0.25">
      <c r="A2564" s="98"/>
      <c r="B2564" s="189"/>
      <c r="C2564" s="189"/>
      <c r="D2564" s="189"/>
      <c r="E2564" s="189"/>
      <c r="F2564" s="189"/>
      <c r="G2564" s="189"/>
      <c r="H2564" s="189"/>
      <c r="I2564" s="189"/>
      <c r="J2564" s="189"/>
      <c r="K2564" s="98"/>
      <c r="L2564" s="98"/>
      <c r="M2564" s="189"/>
      <c r="N2564" s="189"/>
      <c r="O2564" s="189"/>
      <c r="P2564" s="189"/>
      <c r="Q2564" s="189"/>
      <c r="R2564" s="189"/>
      <c r="S2564" s="189"/>
      <c r="T2564" s="189"/>
      <c r="U2564" s="189"/>
      <c r="V2564" s="189"/>
      <c r="W2564" s="189"/>
      <c r="X2564" s="189"/>
      <c r="Y2564" s="189"/>
      <c r="Z2564" s="189"/>
      <c r="AA2564" s="189"/>
      <c r="AB2564" s="189"/>
    </row>
    <row r="2565" spans="1:28" x14ac:dyDescent="0.25">
      <c r="A2565" s="98"/>
      <c r="B2565" s="189"/>
      <c r="C2565" s="189"/>
      <c r="D2565" s="189"/>
      <c r="E2565" s="189"/>
      <c r="F2565" s="189"/>
      <c r="G2565" s="189"/>
      <c r="H2565" s="189"/>
      <c r="I2565" s="189"/>
      <c r="J2565" s="189"/>
      <c r="K2565" s="98"/>
      <c r="L2565" s="98"/>
      <c r="M2565" s="189"/>
      <c r="N2565" s="189"/>
      <c r="O2565" s="189"/>
      <c r="P2565" s="189"/>
      <c r="Q2565" s="189"/>
      <c r="R2565" s="189"/>
      <c r="S2565" s="189"/>
      <c r="T2565" s="189"/>
      <c r="U2565" s="189"/>
      <c r="V2565" s="189"/>
      <c r="W2565" s="189"/>
      <c r="X2565" s="189"/>
      <c r="Y2565" s="189"/>
      <c r="Z2565" s="189"/>
      <c r="AA2565" s="189"/>
      <c r="AB2565" s="189"/>
    </row>
    <row r="2566" spans="1:28" x14ac:dyDescent="0.25">
      <c r="A2566" s="98"/>
      <c r="B2566" s="189"/>
      <c r="C2566" s="189"/>
      <c r="D2566" s="189"/>
      <c r="E2566" s="189"/>
      <c r="F2566" s="189"/>
      <c r="G2566" s="189"/>
      <c r="H2566" s="189"/>
      <c r="I2566" s="189"/>
      <c r="J2566" s="189"/>
      <c r="K2566" s="98"/>
      <c r="L2566" s="98"/>
      <c r="M2566" s="189"/>
      <c r="N2566" s="189"/>
      <c r="O2566" s="189"/>
      <c r="P2566" s="189"/>
      <c r="Q2566" s="189"/>
      <c r="R2566" s="189"/>
      <c r="S2566" s="189"/>
      <c r="T2566" s="189"/>
      <c r="U2566" s="189"/>
      <c r="V2566" s="189"/>
      <c r="W2566" s="189"/>
      <c r="X2566" s="189"/>
      <c r="Y2566" s="189"/>
      <c r="Z2566" s="189"/>
      <c r="AA2566" s="189"/>
      <c r="AB2566" s="189"/>
    </row>
    <row r="2567" spans="1:28" x14ac:dyDescent="0.25">
      <c r="A2567" s="98"/>
      <c r="B2567" s="189"/>
      <c r="C2567" s="189"/>
      <c r="D2567" s="189"/>
      <c r="E2567" s="189"/>
      <c r="F2567" s="189"/>
      <c r="G2567" s="189"/>
      <c r="H2567" s="189"/>
      <c r="I2567" s="189"/>
      <c r="J2567" s="189"/>
      <c r="K2567" s="98"/>
      <c r="L2567" s="98"/>
      <c r="M2567" s="189"/>
      <c r="N2567" s="189"/>
      <c r="O2567" s="189"/>
      <c r="P2567" s="189"/>
      <c r="Q2567" s="189"/>
      <c r="R2567" s="189"/>
      <c r="S2567" s="189"/>
      <c r="T2567" s="189"/>
      <c r="U2567" s="189"/>
      <c r="V2567" s="189"/>
      <c r="W2567" s="189"/>
      <c r="X2567" s="189"/>
      <c r="Y2567" s="189"/>
      <c r="Z2567" s="189"/>
      <c r="AA2567" s="189"/>
      <c r="AB2567" s="189"/>
    </row>
    <row r="2568" spans="1:28" x14ac:dyDescent="0.25">
      <c r="A2568" s="98"/>
      <c r="B2568" s="189"/>
      <c r="C2568" s="189"/>
      <c r="D2568" s="189"/>
      <c r="E2568" s="189"/>
      <c r="F2568" s="189"/>
      <c r="G2568" s="189"/>
      <c r="H2568" s="189"/>
      <c r="I2568" s="189"/>
      <c r="J2568" s="189"/>
      <c r="K2568" s="98"/>
      <c r="L2568" s="98"/>
      <c r="M2568" s="189"/>
      <c r="N2568" s="189"/>
      <c r="O2568" s="189"/>
      <c r="P2568" s="189"/>
      <c r="Q2568" s="189"/>
      <c r="R2568" s="189"/>
      <c r="S2568" s="189"/>
      <c r="T2568" s="189"/>
      <c r="U2568" s="189"/>
      <c r="V2568" s="189"/>
      <c r="W2568" s="189"/>
      <c r="X2568" s="189"/>
      <c r="Y2568" s="189"/>
      <c r="Z2568" s="189"/>
      <c r="AA2568" s="189"/>
      <c r="AB2568" s="189"/>
    </row>
    <row r="2569" spans="1:28" x14ac:dyDescent="0.25">
      <c r="A2569" s="98"/>
      <c r="B2569" s="189"/>
      <c r="C2569" s="189"/>
      <c r="D2569" s="189"/>
      <c r="E2569" s="189"/>
      <c r="F2569" s="189"/>
      <c r="G2569" s="189"/>
      <c r="H2569" s="189"/>
      <c r="I2569" s="189"/>
      <c r="J2569" s="189"/>
      <c r="K2569" s="98"/>
      <c r="L2569" s="98"/>
      <c r="M2569" s="189"/>
      <c r="N2569" s="189"/>
      <c r="O2569" s="189"/>
      <c r="P2569" s="189"/>
      <c r="Q2569" s="189"/>
      <c r="R2569" s="189"/>
      <c r="S2569" s="189"/>
      <c r="T2569" s="189"/>
      <c r="U2569" s="189"/>
      <c r="V2569" s="189"/>
      <c r="W2569" s="189"/>
      <c r="X2569" s="189"/>
      <c r="Y2569" s="189"/>
      <c r="Z2569" s="189"/>
      <c r="AA2569" s="189"/>
      <c r="AB2569" s="189"/>
    </row>
    <row r="2570" spans="1:28" x14ac:dyDescent="0.25">
      <c r="A2570" s="98"/>
      <c r="B2570" s="189"/>
      <c r="C2570" s="189"/>
      <c r="D2570" s="189"/>
      <c r="E2570" s="189"/>
      <c r="F2570" s="189"/>
      <c r="G2570" s="189"/>
      <c r="H2570" s="189"/>
      <c r="I2570" s="189"/>
      <c r="J2570" s="189"/>
      <c r="K2570" s="98"/>
      <c r="L2570" s="98"/>
      <c r="M2570" s="189"/>
      <c r="N2570" s="189"/>
      <c r="O2570" s="189"/>
      <c r="P2570" s="189"/>
      <c r="Q2570" s="189"/>
      <c r="R2570" s="189"/>
      <c r="S2570" s="189"/>
      <c r="T2570" s="189"/>
      <c r="U2570" s="189"/>
      <c r="V2570" s="189"/>
      <c r="W2570" s="189"/>
      <c r="X2570" s="189"/>
      <c r="Y2570" s="189"/>
      <c r="Z2570" s="189"/>
      <c r="AA2570" s="189"/>
      <c r="AB2570" s="189"/>
    </row>
    <row r="2571" spans="1:28" x14ac:dyDescent="0.25">
      <c r="A2571" s="98"/>
      <c r="B2571" s="189"/>
      <c r="C2571" s="189"/>
      <c r="D2571" s="189"/>
      <c r="E2571" s="189"/>
      <c r="F2571" s="189"/>
      <c r="G2571" s="189"/>
      <c r="H2571" s="189"/>
      <c r="I2571" s="189"/>
      <c r="J2571" s="189"/>
      <c r="K2571" s="98"/>
      <c r="L2571" s="98"/>
      <c r="M2571" s="189"/>
      <c r="N2571" s="189"/>
      <c r="O2571" s="189"/>
      <c r="P2571" s="189"/>
      <c r="Q2571" s="189"/>
      <c r="R2571" s="189"/>
      <c r="S2571" s="189"/>
      <c r="T2571" s="189"/>
      <c r="U2571" s="189"/>
      <c r="V2571" s="189"/>
      <c r="W2571" s="189"/>
      <c r="X2571" s="189"/>
      <c r="Y2571" s="189"/>
      <c r="Z2571" s="189"/>
      <c r="AA2571" s="189"/>
      <c r="AB2571" s="189"/>
    </row>
    <row r="2572" spans="1:28" x14ac:dyDescent="0.25">
      <c r="A2572" s="98"/>
      <c r="B2572" s="189"/>
      <c r="C2572" s="189"/>
      <c r="D2572" s="189"/>
      <c r="E2572" s="189"/>
      <c r="F2572" s="189"/>
      <c r="G2572" s="189"/>
      <c r="H2572" s="189"/>
      <c r="I2572" s="189"/>
      <c r="J2572" s="189"/>
      <c r="K2572" s="98"/>
      <c r="L2572" s="98"/>
      <c r="M2572" s="189"/>
      <c r="N2572" s="189"/>
      <c r="O2572" s="189"/>
      <c r="P2572" s="189"/>
      <c r="Q2572" s="189"/>
      <c r="R2572" s="189"/>
      <c r="S2572" s="189"/>
      <c r="T2572" s="189"/>
      <c r="U2572" s="189"/>
      <c r="V2572" s="189"/>
      <c r="W2572" s="189"/>
      <c r="X2572" s="189"/>
      <c r="Y2572" s="189"/>
      <c r="Z2572" s="189"/>
      <c r="AA2572" s="189"/>
      <c r="AB2572" s="189"/>
    </row>
    <row r="2573" spans="1:28" x14ac:dyDescent="0.25">
      <c r="A2573" s="98"/>
      <c r="B2573" s="189"/>
      <c r="C2573" s="189"/>
      <c r="D2573" s="189"/>
      <c r="E2573" s="189"/>
      <c r="F2573" s="189"/>
      <c r="G2573" s="189"/>
      <c r="H2573" s="189"/>
      <c r="I2573" s="189"/>
      <c r="J2573" s="189"/>
      <c r="K2573" s="98"/>
      <c r="L2573" s="98"/>
      <c r="M2573" s="189"/>
      <c r="N2573" s="189"/>
      <c r="O2573" s="189"/>
      <c r="P2573" s="189"/>
      <c r="Q2573" s="189"/>
      <c r="R2573" s="189"/>
      <c r="S2573" s="189"/>
      <c r="T2573" s="189"/>
      <c r="U2573" s="189"/>
      <c r="V2573" s="189"/>
      <c r="W2573" s="189"/>
      <c r="X2573" s="189"/>
      <c r="Y2573" s="189"/>
      <c r="Z2573" s="189"/>
      <c r="AA2573" s="189"/>
      <c r="AB2573" s="189"/>
    </row>
    <row r="2574" spans="1:28" x14ac:dyDescent="0.25">
      <c r="A2574" s="98"/>
      <c r="B2574" s="189"/>
      <c r="C2574" s="189"/>
      <c r="D2574" s="189"/>
      <c r="E2574" s="189"/>
      <c r="F2574" s="189"/>
      <c r="G2574" s="189"/>
      <c r="H2574" s="189"/>
      <c r="I2574" s="189"/>
      <c r="J2574" s="189"/>
      <c r="K2574" s="98"/>
      <c r="L2574" s="98"/>
      <c r="M2574" s="189"/>
      <c r="N2574" s="189"/>
      <c r="O2574" s="189"/>
      <c r="P2574" s="189"/>
      <c r="Q2574" s="189"/>
      <c r="R2574" s="189"/>
      <c r="S2574" s="189"/>
      <c r="T2574" s="189"/>
      <c r="U2574" s="189"/>
      <c r="V2574" s="189"/>
      <c r="W2574" s="189"/>
      <c r="X2574" s="189"/>
      <c r="Y2574" s="189"/>
      <c r="Z2574" s="189"/>
      <c r="AA2574" s="189"/>
      <c r="AB2574" s="189"/>
    </row>
    <row r="2575" spans="1:28" x14ac:dyDescent="0.25">
      <c r="A2575" s="98"/>
      <c r="B2575" s="189"/>
      <c r="C2575" s="189"/>
      <c r="D2575" s="189"/>
      <c r="E2575" s="189"/>
      <c r="F2575" s="189"/>
      <c r="G2575" s="189"/>
      <c r="H2575" s="189"/>
      <c r="I2575" s="189"/>
      <c r="J2575" s="189"/>
      <c r="K2575" s="98"/>
      <c r="L2575" s="98"/>
      <c r="M2575" s="189"/>
      <c r="N2575" s="189"/>
      <c r="O2575" s="189"/>
      <c r="P2575" s="189"/>
      <c r="Q2575" s="189"/>
      <c r="R2575" s="189"/>
      <c r="S2575" s="189"/>
      <c r="T2575" s="189"/>
      <c r="U2575" s="189"/>
      <c r="V2575" s="189"/>
      <c r="W2575" s="189"/>
      <c r="X2575" s="189"/>
      <c r="Y2575" s="189"/>
      <c r="Z2575" s="189"/>
      <c r="AA2575" s="189"/>
      <c r="AB2575" s="189"/>
    </row>
    <row r="2576" spans="1:28" x14ac:dyDescent="0.25">
      <c r="A2576" s="98"/>
      <c r="B2576" s="189"/>
      <c r="C2576" s="189"/>
      <c r="D2576" s="189"/>
      <c r="E2576" s="189"/>
      <c r="F2576" s="189"/>
      <c r="G2576" s="189"/>
      <c r="H2576" s="189"/>
      <c r="I2576" s="189"/>
      <c r="J2576" s="189"/>
      <c r="K2576" s="98"/>
      <c r="L2576" s="98"/>
      <c r="M2576" s="189"/>
      <c r="N2576" s="189"/>
      <c r="O2576" s="189"/>
      <c r="P2576" s="189"/>
      <c r="Q2576" s="189"/>
      <c r="R2576" s="189"/>
      <c r="S2576" s="189"/>
      <c r="T2576" s="189"/>
      <c r="U2576" s="189"/>
      <c r="V2576" s="189"/>
      <c r="W2576" s="189"/>
      <c r="X2576" s="189"/>
      <c r="Y2576" s="189"/>
      <c r="Z2576" s="189"/>
      <c r="AA2576" s="189"/>
      <c r="AB2576" s="189"/>
    </row>
    <row r="2577" spans="1:28" x14ac:dyDescent="0.25">
      <c r="A2577" s="98"/>
      <c r="B2577" s="189"/>
      <c r="C2577" s="189"/>
      <c r="D2577" s="189"/>
      <c r="E2577" s="189"/>
      <c r="F2577" s="189"/>
      <c r="G2577" s="189"/>
      <c r="H2577" s="189"/>
      <c r="I2577" s="189"/>
      <c r="J2577" s="189"/>
      <c r="K2577" s="98"/>
      <c r="L2577" s="98"/>
      <c r="M2577" s="189"/>
      <c r="N2577" s="189"/>
      <c r="O2577" s="189"/>
      <c r="P2577" s="189"/>
      <c r="Q2577" s="189"/>
      <c r="R2577" s="189"/>
      <c r="S2577" s="189"/>
      <c r="T2577" s="189"/>
      <c r="U2577" s="189"/>
      <c r="V2577" s="189"/>
      <c r="W2577" s="189"/>
      <c r="X2577" s="189"/>
      <c r="Y2577" s="189"/>
      <c r="Z2577" s="189"/>
      <c r="AA2577" s="189"/>
      <c r="AB2577" s="189"/>
    </row>
    <row r="2578" spans="1:28" x14ac:dyDescent="0.25">
      <c r="A2578" s="98"/>
      <c r="B2578" s="189"/>
      <c r="C2578" s="189"/>
      <c r="D2578" s="189"/>
      <c r="E2578" s="189"/>
      <c r="F2578" s="189"/>
      <c r="G2578" s="189"/>
      <c r="H2578" s="189"/>
      <c r="I2578" s="189"/>
      <c r="J2578" s="189"/>
      <c r="K2578" s="98"/>
      <c r="L2578" s="98"/>
      <c r="M2578" s="189"/>
      <c r="N2578" s="189"/>
      <c r="O2578" s="189"/>
      <c r="P2578" s="189"/>
      <c r="Q2578" s="189"/>
      <c r="R2578" s="189"/>
      <c r="S2578" s="189"/>
      <c r="T2578" s="189"/>
      <c r="U2578" s="189"/>
      <c r="V2578" s="189"/>
      <c r="W2578" s="189"/>
      <c r="X2578" s="189"/>
      <c r="Y2578" s="189"/>
      <c r="Z2578" s="189"/>
      <c r="AA2578" s="189"/>
      <c r="AB2578" s="189"/>
    </row>
    <row r="2579" spans="1:28" x14ac:dyDescent="0.25">
      <c r="A2579" s="98"/>
      <c r="B2579" s="189"/>
      <c r="C2579" s="189"/>
      <c r="D2579" s="189"/>
      <c r="E2579" s="189"/>
      <c r="F2579" s="189"/>
      <c r="G2579" s="189"/>
      <c r="H2579" s="189"/>
      <c r="I2579" s="189"/>
      <c r="J2579" s="189"/>
      <c r="K2579" s="98"/>
      <c r="L2579" s="98"/>
      <c r="M2579" s="189"/>
      <c r="N2579" s="189"/>
      <c r="O2579" s="189"/>
      <c r="P2579" s="189"/>
      <c r="Q2579" s="189"/>
      <c r="R2579" s="189"/>
      <c r="S2579" s="189"/>
      <c r="T2579" s="189"/>
      <c r="U2579" s="189"/>
      <c r="V2579" s="189"/>
      <c r="W2579" s="189"/>
      <c r="X2579" s="189"/>
      <c r="Y2579" s="189"/>
      <c r="Z2579" s="189"/>
      <c r="AA2579" s="189"/>
      <c r="AB2579" s="189"/>
    </row>
    <row r="2580" spans="1:28" x14ac:dyDescent="0.25">
      <c r="A2580" s="98"/>
      <c r="B2580" s="189"/>
      <c r="C2580" s="189"/>
      <c r="D2580" s="189"/>
      <c r="E2580" s="189"/>
      <c r="F2580" s="189"/>
      <c r="G2580" s="189"/>
      <c r="H2580" s="189"/>
      <c r="I2580" s="189"/>
      <c r="J2580" s="189"/>
      <c r="K2580" s="98"/>
      <c r="L2580" s="98"/>
      <c r="M2580" s="189"/>
      <c r="N2580" s="189"/>
      <c r="O2580" s="189"/>
      <c r="P2580" s="189"/>
      <c r="Q2580" s="189"/>
      <c r="R2580" s="189"/>
      <c r="S2580" s="189"/>
      <c r="T2580" s="189"/>
      <c r="U2580" s="189"/>
      <c r="V2580" s="189"/>
      <c r="W2580" s="189"/>
      <c r="X2580" s="189"/>
      <c r="Y2580" s="189"/>
      <c r="Z2580" s="189"/>
      <c r="AA2580" s="189"/>
      <c r="AB2580" s="189"/>
    </row>
    <row r="2581" spans="1:28" x14ac:dyDescent="0.25">
      <c r="A2581" s="98"/>
      <c r="B2581" s="189"/>
      <c r="C2581" s="189"/>
      <c r="D2581" s="189"/>
      <c r="E2581" s="189"/>
      <c r="F2581" s="189"/>
      <c r="G2581" s="189"/>
      <c r="H2581" s="189"/>
      <c r="I2581" s="189"/>
      <c r="J2581" s="189"/>
      <c r="K2581" s="98"/>
      <c r="L2581" s="98"/>
      <c r="M2581" s="189"/>
      <c r="N2581" s="189"/>
      <c r="O2581" s="189"/>
      <c r="P2581" s="189"/>
      <c r="Q2581" s="189"/>
      <c r="R2581" s="189"/>
      <c r="S2581" s="189"/>
      <c r="T2581" s="189"/>
      <c r="U2581" s="189"/>
      <c r="V2581" s="189"/>
      <c r="W2581" s="189"/>
      <c r="X2581" s="189"/>
      <c r="Y2581" s="189"/>
      <c r="Z2581" s="189"/>
      <c r="AA2581" s="189"/>
      <c r="AB2581" s="189"/>
    </row>
    <row r="2582" spans="1:28" x14ac:dyDescent="0.25">
      <c r="A2582" s="98"/>
      <c r="B2582" s="189"/>
      <c r="C2582" s="189"/>
      <c r="D2582" s="189"/>
      <c r="E2582" s="189"/>
      <c r="F2582" s="189"/>
      <c r="G2582" s="189"/>
      <c r="H2582" s="189"/>
      <c r="I2582" s="189"/>
      <c r="J2582" s="189"/>
      <c r="K2582" s="98"/>
      <c r="L2582" s="98"/>
      <c r="M2582" s="189"/>
      <c r="N2582" s="189"/>
      <c r="O2582" s="189"/>
      <c r="P2582" s="189"/>
      <c r="Q2582" s="189"/>
      <c r="R2582" s="189"/>
      <c r="S2582" s="189"/>
      <c r="T2582" s="189"/>
      <c r="U2582" s="189"/>
      <c r="V2582" s="189"/>
      <c r="W2582" s="189"/>
      <c r="X2582" s="189"/>
      <c r="Y2582" s="189"/>
      <c r="Z2582" s="189"/>
      <c r="AA2582" s="189"/>
      <c r="AB2582" s="189"/>
    </row>
    <row r="2583" spans="1:28" x14ac:dyDescent="0.25">
      <c r="A2583" s="98"/>
      <c r="B2583" s="189"/>
      <c r="C2583" s="189"/>
      <c r="D2583" s="189"/>
      <c r="E2583" s="189"/>
      <c r="F2583" s="189"/>
      <c r="G2583" s="189"/>
      <c r="H2583" s="189"/>
      <c r="I2583" s="189"/>
      <c r="J2583" s="189"/>
      <c r="K2583" s="98"/>
      <c r="L2583" s="98"/>
      <c r="M2583" s="189"/>
      <c r="N2583" s="189"/>
      <c r="O2583" s="189"/>
      <c r="P2583" s="189"/>
      <c r="Q2583" s="189"/>
      <c r="R2583" s="189"/>
      <c r="S2583" s="189"/>
      <c r="T2583" s="189"/>
      <c r="U2583" s="189"/>
      <c r="V2583" s="189"/>
      <c r="W2583" s="189"/>
      <c r="X2583" s="189"/>
      <c r="Y2583" s="189"/>
      <c r="Z2583" s="189"/>
      <c r="AA2583" s="189"/>
      <c r="AB2583" s="189"/>
    </row>
    <row r="2584" spans="1:28" x14ac:dyDescent="0.25">
      <c r="A2584" s="98"/>
      <c r="B2584" s="189"/>
      <c r="C2584" s="189"/>
      <c r="D2584" s="189"/>
      <c r="E2584" s="189"/>
      <c r="F2584" s="189"/>
      <c r="G2584" s="189"/>
      <c r="H2584" s="189"/>
      <c r="I2584" s="189"/>
      <c r="J2584" s="189"/>
      <c r="K2584" s="98"/>
      <c r="L2584" s="98"/>
      <c r="M2584" s="189"/>
      <c r="N2584" s="189"/>
      <c r="O2584" s="189"/>
      <c r="P2584" s="189"/>
      <c r="Q2584" s="189"/>
      <c r="R2584" s="189"/>
      <c r="S2584" s="189"/>
      <c r="T2584" s="189"/>
      <c r="U2584" s="189"/>
      <c r="V2584" s="189"/>
      <c r="W2584" s="189"/>
      <c r="X2584" s="189"/>
      <c r="Y2584" s="189"/>
      <c r="Z2584" s="189"/>
      <c r="AA2584" s="189"/>
      <c r="AB2584" s="189"/>
    </row>
    <row r="2585" spans="1:28" x14ac:dyDescent="0.25">
      <c r="A2585" s="98"/>
      <c r="B2585" s="189"/>
      <c r="C2585" s="189"/>
      <c r="D2585" s="189"/>
      <c r="E2585" s="189"/>
      <c r="F2585" s="189"/>
      <c r="G2585" s="189"/>
      <c r="H2585" s="189"/>
      <c r="I2585" s="189"/>
      <c r="J2585" s="189"/>
      <c r="K2585" s="98"/>
      <c r="L2585" s="98"/>
      <c r="M2585" s="189"/>
      <c r="N2585" s="189"/>
      <c r="O2585" s="189"/>
      <c r="P2585" s="189"/>
      <c r="Q2585" s="189"/>
      <c r="R2585" s="189"/>
      <c r="S2585" s="189"/>
      <c r="T2585" s="189"/>
      <c r="U2585" s="189"/>
      <c r="V2585" s="189"/>
      <c r="W2585" s="189"/>
      <c r="X2585" s="189"/>
      <c r="Y2585" s="189"/>
      <c r="Z2585" s="189"/>
      <c r="AA2585" s="189"/>
      <c r="AB2585" s="189"/>
    </row>
    <row r="2586" spans="1:28" x14ac:dyDescent="0.25">
      <c r="A2586" s="98"/>
      <c r="B2586" s="189"/>
      <c r="C2586" s="189"/>
      <c r="D2586" s="189"/>
      <c r="E2586" s="189"/>
      <c r="F2586" s="189"/>
      <c r="G2586" s="189"/>
      <c r="H2586" s="189"/>
      <c r="I2586" s="189"/>
      <c r="J2586" s="189"/>
      <c r="K2586" s="98"/>
      <c r="L2586" s="98"/>
      <c r="M2586" s="189"/>
      <c r="N2586" s="189"/>
      <c r="O2586" s="189"/>
      <c r="P2586" s="189"/>
      <c r="Q2586" s="189"/>
      <c r="R2586" s="189"/>
      <c r="S2586" s="189"/>
      <c r="T2586" s="189"/>
      <c r="U2586" s="189"/>
      <c r="V2586" s="189"/>
      <c r="W2586" s="189"/>
      <c r="X2586" s="189"/>
      <c r="Y2586" s="189"/>
      <c r="Z2586" s="189"/>
      <c r="AA2586" s="189"/>
      <c r="AB2586" s="189"/>
    </row>
    <row r="2587" spans="1:28" x14ac:dyDescent="0.25">
      <c r="A2587" s="98"/>
      <c r="B2587" s="189"/>
      <c r="C2587" s="189"/>
      <c r="D2587" s="189"/>
      <c r="E2587" s="189"/>
      <c r="F2587" s="189"/>
      <c r="G2587" s="189"/>
      <c r="H2587" s="189"/>
      <c r="I2587" s="189"/>
      <c r="J2587" s="189"/>
      <c r="K2587" s="98"/>
      <c r="L2587" s="98"/>
      <c r="M2587" s="189"/>
      <c r="N2587" s="189"/>
      <c r="O2587" s="189"/>
      <c r="P2587" s="189"/>
      <c r="Q2587" s="189"/>
      <c r="R2587" s="189"/>
      <c r="S2587" s="189"/>
      <c r="T2587" s="189"/>
      <c r="U2587" s="189"/>
      <c r="V2587" s="189"/>
      <c r="W2587" s="189"/>
      <c r="X2587" s="189"/>
      <c r="Y2587" s="189"/>
      <c r="Z2587" s="189"/>
      <c r="AA2587" s="189"/>
      <c r="AB2587" s="189"/>
    </row>
    <row r="2588" spans="1:28" x14ac:dyDescent="0.25">
      <c r="A2588" s="98"/>
      <c r="B2588" s="189"/>
      <c r="C2588" s="189"/>
      <c r="D2588" s="189"/>
      <c r="E2588" s="189"/>
      <c r="F2588" s="189"/>
      <c r="G2588" s="189"/>
      <c r="H2588" s="189"/>
      <c r="I2588" s="189"/>
      <c r="J2588" s="189"/>
      <c r="K2588" s="98"/>
      <c r="L2588" s="98"/>
      <c r="M2588" s="189"/>
      <c r="N2588" s="189"/>
      <c r="O2588" s="189"/>
      <c r="P2588" s="189"/>
      <c r="Q2588" s="189"/>
      <c r="R2588" s="189"/>
      <c r="S2588" s="189"/>
      <c r="T2588" s="189"/>
      <c r="U2588" s="189"/>
      <c r="V2588" s="189"/>
      <c r="W2588" s="189"/>
      <c r="X2588" s="189"/>
      <c r="Y2588" s="189"/>
      <c r="Z2588" s="189"/>
      <c r="AA2588" s="189"/>
      <c r="AB2588" s="189"/>
    </row>
    <row r="2589" spans="1:28" x14ac:dyDescent="0.25">
      <c r="A2589" s="98"/>
      <c r="B2589" s="189"/>
      <c r="C2589" s="189"/>
      <c r="D2589" s="189"/>
      <c r="E2589" s="189"/>
      <c r="F2589" s="189"/>
      <c r="G2589" s="189"/>
      <c r="H2589" s="189"/>
      <c r="I2589" s="189"/>
      <c r="J2589" s="189"/>
      <c r="K2589" s="98"/>
      <c r="L2589" s="98"/>
      <c r="M2589" s="189"/>
      <c r="N2589" s="189"/>
      <c r="O2589" s="189"/>
      <c r="P2589" s="189"/>
      <c r="Q2589" s="189"/>
      <c r="R2589" s="189"/>
      <c r="S2589" s="189"/>
      <c r="T2589" s="189"/>
      <c r="U2589" s="189"/>
      <c r="V2589" s="189"/>
      <c r="W2589" s="189"/>
      <c r="X2589" s="189"/>
      <c r="Y2589" s="189"/>
      <c r="Z2589" s="189"/>
      <c r="AA2589" s="189"/>
      <c r="AB2589" s="189"/>
    </row>
    <row r="2590" spans="1:28" x14ac:dyDescent="0.25">
      <c r="A2590" s="98"/>
      <c r="B2590" s="189"/>
      <c r="C2590" s="189"/>
      <c r="D2590" s="189"/>
      <c r="E2590" s="189"/>
      <c r="F2590" s="189"/>
      <c r="G2590" s="189"/>
      <c r="H2590" s="189"/>
      <c r="I2590" s="189"/>
      <c r="J2590" s="189"/>
      <c r="K2590" s="98"/>
      <c r="L2590" s="98"/>
      <c r="M2590" s="189"/>
      <c r="N2590" s="189"/>
      <c r="O2590" s="189"/>
      <c r="P2590" s="189"/>
      <c r="Q2590" s="189"/>
      <c r="R2590" s="189"/>
      <c r="S2590" s="189"/>
      <c r="T2590" s="189"/>
      <c r="U2590" s="189"/>
      <c r="V2590" s="189"/>
      <c r="W2590" s="189"/>
      <c r="X2590" s="189"/>
      <c r="Y2590" s="189"/>
      <c r="Z2590" s="189"/>
      <c r="AA2590" s="189"/>
      <c r="AB2590" s="189"/>
    </row>
    <row r="2591" spans="1:28" x14ac:dyDescent="0.25">
      <c r="A2591" s="98"/>
      <c r="B2591" s="189"/>
      <c r="C2591" s="189"/>
      <c r="D2591" s="189"/>
      <c r="E2591" s="189"/>
      <c r="F2591" s="189"/>
      <c r="G2591" s="189"/>
      <c r="H2591" s="189"/>
      <c r="I2591" s="189"/>
      <c r="J2591" s="189"/>
      <c r="K2591" s="98"/>
      <c r="L2591" s="98"/>
      <c r="M2591" s="189"/>
      <c r="N2591" s="189"/>
      <c r="O2591" s="189"/>
      <c r="P2591" s="189"/>
      <c r="Q2591" s="189"/>
      <c r="R2591" s="189"/>
      <c r="S2591" s="189"/>
      <c r="T2591" s="189"/>
      <c r="U2591" s="189"/>
      <c r="V2591" s="189"/>
      <c r="W2591" s="189"/>
      <c r="X2591" s="189"/>
      <c r="Y2591" s="189"/>
      <c r="Z2591" s="189"/>
      <c r="AA2591" s="189"/>
      <c r="AB2591" s="189"/>
    </row>
    <row r="2592" spans="1:28" x14ac:dyDescent="0.25">
      <c r="A2592" s="98"/>
      <c r="B2592" s="189"/>
      <c r="C2592" s="189"/>
      <c r="D2592" s="189"/>
      <c r="E2592" s="189"/>
      <c r="F2592" s="189"/>
      <c r="G2592" s="189"/>
      <c r="H2592" s="189"/>
      <c r="I2592" s="189"/>
      <c r="J2592" s="189"/>
      <c r="K2592" s="98"/>
      <c r="L2592" s="98"/>
      <c r="M2592" s="189"/>
      <c r="N2592" s="189"/>
      <c r="O2592" s="189"/>
      <c r="P2592" s="189"/>
      <c r="Q2592" s="189"/>
      <c r="R2592" s="189"/>
      <c r="S2592" s="189"/>
      <c r="T2592" s="189"/>
      <c r="U2592" s="189"/>
      <c r="V2592" s="189"/>
      <c r="W2592" s="189"/>
      <c r="X2592" s="189"/>
      <c r="Y2592" s="189"/>
      <c r="Z2592" s="189"/>
      <c r="AA2592" s="189"/>
      <c r="AB2592" s="189"/>
    </row>
    <row r="2593" spans="1:28" x14ac:dyDescent="0.25">
      <c r="A2593" s="98"/>
      <c r="B2593" s="189"/>
      <c r="C2593" s="189"/>
      <c r="D2593" s="189"/>
      <c r="E2593" s="189"/>
      <c r="F2593" s="189"/>
      <c r="G2593" s="189"/>
      <c r="H2593" s="189"/>
      <c r="I2593" s="189"/>
      <c r="J2593" s="189"/>
      <c r="K2593" s="98"/>
      <c r="L2593" s="98"/>
      <c r="M2593" s="189"/>
      <c r="N2593" s="189"/>
      <c r="O2593" s="189"/>
      <c r="P2593" s="189"/>
      <c r="Q2593" s="189"/>
      <c r="R2593" s="189"/>
      <c r="S2593" s="189"/>
      <c r="T2593" s="189"/>
      <c r="U2593" s="189"/>
      <c r="V2593" s="189"/>
      <c r="W2593" s="189"/>
      <c r="X2593" s="189"/>
      <c r="Y2593" s="189"/>
      <c r="Z2593" s="189"/>
      <c r="AA2593" s="189"/>
      <c r="AB2593" s="189"/>
    </row>
    <row r="2594" spans="1:28" x14ac:dyDescent="0.25">
      <c r="A2594" s="98"/>
      <c r="B2594" s="189"/>
      <c r="C2594" s="189"/>
      <c r="D2594" s="189"/>
      <c r="E2594" s="189"/>
      <c r="F2594" s="189"/>
      <c r="G2594" s="189"/>
      <c r="H2594" s="189"/>
      <c r="I2594" s="189"/>
      <c r="J2594" s="189"/>
      <c r="K2594" s="98"/>
      <c r="L2594" s="98"/>
      <c r="M2594" s="189"/>
      <c r="N2594" s="189"/>
      <c r="O2594" s="189"/>
      <c r="P2594" s="189"/>
      <c r="Q2594" s="189"/>
      <c r="R2594" s="189"/>
      <c r="S2594" s="189"/>
      <c r="T2594" s="189"/>
      <c r="U2594" s="189"/>
      <c r="V2594" s="189"/>
      <c r="W2594" s="189"/>
      <c r="X2594" s="189"/>
      <c r="Y2594" s="189"/>
      <c r="Z2594" s="189"/>
      <c r="AA2594" s="189"/>
      <c r="AB2594" s="189"/>
    </row>
    <row r="2595" spans="1:28" x14ac:dyDescent="0.25">
      <c r="A2595" s="98"/>
      <c r="B2595" s="189"/>
      <c r="C2595" s="189"/>
      <c r="D2595" s="189"/>
      <c r="E2595" s="189"/>
      <c r="F2595" s="189"/>
      <c r="G2595" s="189"/>
      <c r="H2595" s="189"/>
      <c r="I2595" s="189"/>
      <c r="J2595" s="189"/>
      <c r="K2595" s="98"/>
      <c r="L2595" s="98"/>
      <c r="M2595" s="189"/>
      <c r="N2595" s="189"/>
      <c r="O2595" s="189"/>
      <c r="P2595" s="189"/>
      <c r="Q2595" s="189"/>
      <c r="R2595" s="189"/>
      <c r="S2595" s="189"/>
      <c r="T2595" s="189"/>
      <c r="U2595" s="189"/>
      <c r="V2595" s="189"/>
      <c r="W2595" s="189"/>
      <c r="X2595" s="189"/>
      <c r="Y2595" s="189"/>
      <c r="Z2595" s="189"/>
      <c r="AA2595" s="189"/>
      <c r="AB2595" s="189"/>
    </row>
    <row r="2596" spans="1:28" x14ac:dyDescent="0.25">
      <c r="A2596" s="98"/>
      <c r="B2596" s="189"/>
      <c r="C2596" s="189"/>
      <c r="D2596" s="189"/>
      <c r="E2596" s="189"/>
      <c r="F2596" s="189"/>
      <c r="G2596" s="189"/>
      <c r="H2596" s="189"/>
      <c r="I2596" s="189"/>
      <c r="J2596" s="189"/>
      <c r="K2596" s="98"/>
      <c r="L2596" s="98"/>
      <c r="M2596" s="189"/>
      <c r="N2596" s="189"/>
      <c r="O2596" s="189"/>
      <c r="P2596" s="189"/>
      <c r="Q2596" s="189"/>
      <c r="R2596" s="189"/>
      <c r="S2596" s="189"/>
      <c r="T2596" s="189"/>
      <c r="U2596" s="189"/>
      <c r="V2596" s="189"/>
      <c r="W2596" s="189"/>
      <c r="X2596" s="189"/>
      <c r="Y2596" s="189"/>
      <c r="Z2596" s="189"/>
      <c r="AA2596" s="189"/>
      <c r="AB2596" s="189"/>
    </row>
    <row r="2597" spans="1:28" x14ac:dyDescent="0.25">
      <c r="A2597" s="98"/>
      <c r="B2597" s="189"/>
      <c r="C2597" s="189"/>
      <c r="D2597" s="189"/>
      <c r="E2597" s="189"/>
      <c r="F2597" s="189"/>
      <c r="G2597" s="189"/>
      <c r="H2597" s="189"/>
      <c r="I2597" s="189"/>
      <c r="J2597" s="189"/>
      <c r="K2597" s="98"/>
      <c r="L2597" s="98"/>
      <c r="M2597" s="189"/>
      <c r="N2597" s="189"/>
      <c r="O2597" s="189"/>
      <c r="P2597" s="189"/>
      <c r="Q2597" s="189"/>
      <c r="R2597" s="189"/>
      <c r="S2597" s="189"/>
      <c r="T2597" s="189"/>
      <c r="U2597" s="189"/>
      <c r="V2597" s="189"/>
      <c r="W2597" s="189"/>
      <c r="X2597" s="189"/>
      <c r="Y2597" s="189"/>
      <c r="Z2597" s="189"/>
      <c r="AA2597" s="189"/>
      <c r="AB2597" s="189"/>
    </row>
    <row r="2598" spans="1:28" x14ac:dyDescent="0.25">
      <c r="A2598" s="98"/>
      <c r="B2598" s="189"/>
      <c r="C2598" s="189"/>
      <c r="D2598" s="189"/>
      <c r="E2598" s="189"/>
      <c r="F2598" s="189"/>
      <c r="G2598" s="189"/>
      <c r="H2598" s="189"/>
      <c r="I2598" s="189"/>
      <c r="J2598" s="189"/>
      <c r="K2598" s="98"/>
      <c r="L2598" s="98"/>
      <c r="M2598" s="189"/>
      <c r="N2598" s="189"/>
      <c r="O2598" s="189"/>
      <c r="P2598" s="189"/>
      <c r="Q2598" s="189"/>
      <c r="R2598" s="189"/>
      <c r="S2598" s="189"/>
      <c r="T2598" s="189"/>
      <c r="U2598" s="189"/>
      <c r="V2598" s="189"/>
      <c r="W2598" s="189"/>
      <c r="X2598" s="189"/>
      <c r="Y2598" s="189"/>
      <c r="Z2598" s="189"/>
      <c r="AA2598" s="189"/>
      <c r="AB2598" s="189"/>
    </row>
    <row r="2599" spans="1:28" x14ac:dyDescent="0.25">
      <c r="A2599" s="98"/>
      <c r="B2599" s="189"/>
      <c r="C2599" s="189"/>
      <c r="D2599" s="189"/>
      <c r="E2599" s="189"/>
      <c r="F2599" s="189"/>
      <c r="G2599" s="189"/>
      <c r="H2599" s="189"/>
      <c r="I2599" s="189"/>
      <c r="J2599" s="189"/>
      <c r="K2599" s="98"/>
      <c r="L2599" s="98"/>
      <c r="M2599" s="189"/>
      <c r="N2599" s="189"/>
      <c r="O2599" s="189"/>
      <c r="P2599" s="189"/>
      <c r="Q2599" s="189"/>
      <c r="R2599" s="189"/>
      <c r="S2599" s="189"/>
      <c r="T2599" s="189"/>
      <c r="U2599" s="189"/>
      <c r="V2599" s="189"/>
      <c r="W2599" s="189"/>
      <c r="X2599" s="189"/>
      <c r="Y2599" s="189"/>
      <c r="Z2599" s="189"/>
      <c r="AA2599" s="189"/>
      <c r="AB2599" s="189"/>
    </row>
    <row r="2600" spans="1:28" x14ac:dyDescent="0.25">
      <c r="A2600" s="98"/>
      <c r="B2600" s="189"/>
      <c r="C2600" s="189"/>
      <c r="D2600" s="189"/>
      <c r="E2600" s="189"/>
      <c r="F2600" s="189"/>
      <c r="G2600" s="189"/>
      <c r="H2600" s="189"/>
      <c r="I2600" s="189"/>
      <c r="J2600" s="189"/>
      <c r="K2600" s="98"/>
      <c r="L2600" s="98"/>
      <c r="M2600" s="189"/>
      <c r="N2600" s="189"/>
      <c r="O2600" s="189"/>
      <c r="P2600" s="189"/>
      <c r="Q2600" s="189"/>
      <c r="R2600" s="189"/>
      <c r="S2600" s="189"/>
      <c r="T2600" s="189"/>
      <c r="U2600" s="189"/>
      <c r="V2600" s="189"/>
      <c r="W2600" s="189"/>
      <c r="X2600" s="189"/>
      <c r="Y2600" s="189"/>
      <c r="Z2600" s="189"/>
      <c r="AA2600" s="189"/>
      <c r="AB2600" s="189"/>
    </row>
    <row r="2601" spans="1:28" x14ac:dyDescent="0.25">
      <c r="A2601" s="98"/>
      <c r="B2601" s="189"/>
      <c r="C2601" s="189"/>
      <c r="D2601" s="189"/>
      <c r="E2601" s="189"/>
      <c r="F2601" s="189"/>
      <c r="G2601" s="189"/>
      <c r="H2601" s="189"/>
      <c r="I2601" s="189"/>
      <c r="J2601" s="189"/>
      <c r="K2601" s="98"/>
      <c r="L2601" s="98"/>
      <c r="M2601" s="189"/>
      <c r="N2601" s="189"/>
      <c r="O2601" s="189"/>
      <c r="P2601" s="189"/>
      <c r="Q2601" s="189"/>
      <c r="R2601" s="189"/>
      <c r="S2601" s="189"/>
      <c r="T2601" s="189"/>
      <c r="U2601" s="189"/>
      <c r="V2601" s="189"/>
      <c r="W2601" s="189"/>
      <c r="X2601" s="189"/>
      <c r="Y2601" s="189"/>
      <c r="Z2601" s="189"/>
      <c r="AA2601" s="189"/>
      <c r="AB2601" s="189"/>
    </row>
    <row r="2602" spans="1:28" x14ac:dyDescent="0.25">
      <c r="A2602" s="98"/>
      <c r="B2602" s="189"/>
      <c r="C2602" s="189"/>
      <c r="D2602" s="189"/>
      <c r="E2602" s="189"/>
      <c r="F2602" s="189"/>
      <c r="G2602" s="189"/>
      <c r="H2602" s="189"/>
      <c r="I2602" s="189"/>
      <c r="J2602" s="189"/>
      <c r="K2602" s="98"/>
      <c r="L2602" s="98"/>
      <c r="M2602" s="189"/>
      <c r="N2602" s="189"/>
      <c r="O2602" s="189"/>
      <c r="P2602" s="189"/>
      <c r="Q2602" s="189"/>
      <c r="R2602" s="189"/>
      <c r="S2602" s="189"/>
      <c r="T2602" s="189"/>
      <c r="U2602" s="189"/>
      <c r="V2602" s="189"/>
      <c r="W2602" s="189"/>
      <c r="X2602" s="189"/>
      <c r="Y2602" s="189"/>
      <c r="Z2602" s="189"/>
      <c r="AA2602" s="189"/>
      <c r="AB2602" s="189"/>
    </row>
    <row r="2603" spans="1:28" x14ac:dyDescent="0.25">
      <c r="A2603" s="98"/>
      <c r="B2603" s="189"/>
      <c r="C2603" s="189"/>
      <c r="D2603" s="189"/>
      <c r="E2603" s="189"/>
      <c r="F2603" s="189"/>
      <c r="G2603" s="189"/>
      <c r="H2603" s="189"/>
      <c r="I2603" s="189"/>
      <c r="J2603" s="189"/>
      <c r="K2603" s="98"/>
      <c r="L2603" s="98"/>
      <c r="M2603" s="189"/>
      <c r="N2603" s="189"/>
      <c r="O2603" s="189"/>
      <c r="P2603" s="189"/>
      <c r="Q2603" s="189"/>
      <c r="R2603" s="189"/>
      <c r="S2603" s="189"/>
      <c r="T2603" s="189"/>
      <c r="U2603" s="189"/>
      <c r="V2603" s="189"/>
      <c r="W2603" s="189"/>
      <c r="X2603" s="189"/>
      <c r="Y2603" s="189"/>
      <c r="Z2603" s="189"/>
      <c r="AA2603" s="189"/>
      <c r="AB2603" s="189"/>
    </row>
    <row r="2604" spans="1:28" x14ac:dyDescent="0.25">
      <c r="A2604" s="98"/>
      <c r="B2604" s="189"/>
      <c r="C2604" s="189"/>
      <c r="D2604" s="189"/>
      <c r="E2604" s="189"/>
      <c r="F2604" s="189"/>
      <c r="G2604" s="189"/>
      <c r="H2604" s="189"/>
      <c r="I2604" s="189"/>
      <c r="J2604" s="189"/>
      <c r="K2604" s="98"/>
      <c r="L2604" s="98"/>
      <c r="M2604" s="189"/>
      <c r="N2604" s="189"/>
      <c r="O2604" s="189"/>
      <c r="P2604" s="189"/>
      <c r="Q2604" s="189"/>
      <c r="R2604" s="189"/>
      <c r="S2604" s="189"/>
      <c r="T2604" s="189"/>
      <c r="U2604" s="189"/>
      <c r="V2604" s="189"/>
      <c r="W2604" s="189"/>
      <c r="X2604" s="189"/>
      <c r="Y2604" s="189"/>
      <c r="Z2604" s="189"/>
      <c r="AA2604" s="189"/>
      <c r="AB2604" s="189"/>
    </row>
    <row r="2605" spans="1:28" x14ac:dyDescent="0.25">
      <c r="A2605" s="98"/>
      <c r="B2605" s="189"/>
      <c r="C2605" s="189"/>
      <c r="D2605" s="189"/>
      <c r="E2605" s="189"/>
      <c r="F2605" s="189"/>
      <c r="G2605" s="189"/>
      <c r="H2605" s="189"/>
      <c r="I2605" s="189"/>
      <c r="J2605" s="189"/>
      <c r="K2605" s="98"/>
      <c r="L2605" s="98"/>
      <c r="M2605" s="189"/>
      <c r="N2605" s="189"/>
      <c r="O2605" s="189"/>
      <c r="P2605" s="189"/>
      <c r="Q2605" s="189"/>
      <c r="R2605" s="189"/>
      <c r="S2605" s="189"/>
      <c r="T2605" s="189"/>
      <c r="U2605" s="189"/>
      <c r="V2605" s="189"/>
      <c r="W2605" s="189"/>
      <c r="X2605" s="189"/>
      <c r="Y2605" s="189"/>
      <c r="Z2605" s="189"/>
      <c r="AA2605" s="189"/>
      <c r="AB2605" s="189"/>
    </row>
    <row r="2606" spans="1:28" x14ac:dyDescent="0.25">
      <c r="A2606" s="98"/>
      <c r="B2606" s="189"/>
      <c r="C2606" s="189"/>
      <c r="D2606" s="189"/>
      <c r="E2606" s="189"/>
      <c r="F2606" s="189"/>
      <c r="G2606" s="189"/>
      <c r="H2606" s="189"/>
      <c r="I2606" s="189"/>
      <c r="J2606" s="189"/>
      <c r="K2606" s="98"/>
      <c r="L2606" s="98"/>
      <c r="M2606" s="189"/>
      <c r="N2606" s="189"/>
      <c r="O2606" s="189"/>
      <c r="P2606" s="189"/>
      <c r="Q2606" s="189"/>
      <c r="R2606" s="189"/>
      <c r="S2606" s="189"/>
      <c r="T2606" s="189"/>
      <c r="U2606" s="189"/>
      <c r="V2606" s="189"/>
      <c r="W2606" s="189"/>
      <c r="X2606" s="189"/>
      <c r="Y2606" s="189"/>
      <c r="Z2606" s="189"/>
      <c r="AA2606" s="189"/>
      <c r="AB2606" s="189"/>
    </row>
    <row r="2607" spans="1:28" x14ac:dyDescent="0.25">
      <c r="A2607" s="98"/>
      <c r="B2607" s="189"/>
      <c r="C2607" s="189"/>
      <c r="D2607" s="189"/>
      <c r="E2607" s="189"/>
      <c r="F2607" s="189"/>
      <c r="G2607" s="189"/>
      <c r="H2607" s="189"/>
      <c r="I2607" s="189"/>
      <c r="J2607" s="189"/>
      <c r="K2607" s="98"/>
      <c r="L2607" s="98"/>
      <c r="M2607" s="189"/>
      <c r="N2607" s="189"/>
      <c r="O2607" s="189"/>
      <c r="P2607" s="189"/>
      <c r="Q2607" s="189"/>
      <c r="R2607" s="189"/>
      <c r="S2607" s="189"/>
      <c r="T2607" s="189"/>
      <c r="U2607" s="189"/>
      <c r="V2607" s="189"/>
      <c r="W2607" s="189"/>
      <c r="X2607" s="189"/>
      <c r="Y2607" s="189"/>
      <c r="Z2607" s="189"/>
      <c r="AA2607" s="189"/>
      <c r="AB2607" s="189"/>
    </row>
    <row r="2608" spans="1:28" x14ac:dyDescent="0.25">
      <c r="A2608" s="98"/>
      <c r="B2608" s="189"/>
      <c r="C2608" s="189"/>
      <c r="D2608" s="189"/>
      <c r="E2608" s="189"/>
      <c r="F2608" s="189"/>
      <c r="G2608" s="189"/>
      <c r="H2608" s="189"/>
      <c r="I2608" s="189"/>
      <c r="J2608" s="189"/>
      <c r="K2608" s="98"/>
      <c r="L2608" s="98"/>
      <c r="M2608" s="189"/>
      <c r="N2608" s="189"/>
      <c r="O2608" s="189"/>
      <c r="P2608" s="189"/>
      <c r="Q2608" s="189"/>
      <c r="R2608" s="189"/>
      <c r="S2608" s="189"/>
      <c r="T2608" s="189"/>
      <c r="U2608" s="189"/>
      <c r="V2608" s="189"/>
      <c r="W2608" s="189"/>
      <c r="X2608" s="189"/>
      <c r="Y2608" s="189"/>
      <c r="Z2608" s="189"/>
      <c r="AA2608" s="189"/>
      <c r="AB2608" s="189"/>
    </row>
    <row r="2609" spans="1:28" x14ac:dyDescent="0.25">
      <c r="A2609" s="98"/>
      <c r="B2609" s="189"/>
      <c r="C2609" s="189"/>
      <c r="D2609" s="189"/>
      <c r="E2609" s="189"/>
      <c r="F2609" s="189"/>
      <c r="G2609" s="189"/>
      <c r="H2609" s="189"/>
      <c r="I2609" s="189"/>
      <c r="J2609" s="189"/>
      <c r="K2609" s="98"/>
      <c r="L2609" s="98"/>
      <c r="M2609" s="189"/>
      <c r="N2609" s="189"/>
      <c r="O2609" s="189"/>
      <c r="P2609" s="189"/>
      <c r="Q2609" s="189"/>
      <c r="R2609" s="189"/>
      <c r="S2609" s="189"/>
      <c r="T2609" s="189"/>
      <c r="U2609" s="189"/>
      <c r="V2609" s="189"/>
      <c r="W2609" s="189"/>
      <c r="X2609" s="189"/>
      <c r="Y2609" s="189"/>
      <c r="Z2609" s="189"/>
      <c r="AA2609" s="189"/>
      <c r="AB2609" s="189"/>
    </row>
    <row r="2610" spans="1:28" x14ac:dyDescent="0.25">
      <c r="A2610" s="98"/>
      <c r="B2610" s="189"/>
      <c r="C2610" s="189"/>
      <c r="D2610" s="189"/>
      <c r="E2610" s="189"/>
      <c r="F2610" s="189"/>
      <c r="G2610" s="189"/>
      <c r="H2610" s="189"/>
      <c r="I2610" s="189"/>
      <c r="J2610" s="189"/>
      <c r="K2610" s="98"/>
      <c r="L2610" s="98"/>
      <c r="M2610" s="189"/>
      <c r="N2610" s="189"/>
      <c r="O2610" s="189"/>
      <c r="P2610" s="189"/>
      <c r="Q2610" s="189"/>
      <c r="R2610" s="189"/>
      <c r="S2610" s="189"/>
      <c r="T2610" s="189"/>
      <c r="U2610" s="189"/>
      <c r="V2610" s="189"/>
      <c r="W2610" s="189"/>
      <c r="X2610" s="189"/>
      <c r="Y2610" s="189"/>
      <c r="Z2610" s="189"/>
      <c r="AA2610" s="189"/>
      <c r="AB2610" s="189"/>
    </row>
    <row r="2611" spans="1:28" x14ac:dyDescent="0.25">
      <c r="A2611" s="98"/>
      <c r="B2611" s="189"/>
      <c r="C2611" s="189"/>
      <c r="D2611" s="189"/>
      <c r="E2611" s="189"/>
      <c r="F2611" s="189"/>
      <c r="G2611" s="189"/>
      <c r="H2611" s="189"/>
      <c r="I2611" s="189"/>
      <c r="J2611" s="189"/>
      <c r="K2611" s="98"/>
      <c r="L2611" s="98"/>
      <c r="M2611" s="189"/>
      <c r="N2611" s="189"/>
      <c r="O2611" s="189"/>
      <c r="P2611" s="189"/>
      <c r="Q2611" s="189"/>
      <c r="R2611" s="189"/>
      <c r="S2611" s="189"/>
      <c r="T2611" s="189"/>
      <c r="U2611" s="189"/>
      <c r="V2611" s="189"/>
      <c r="W2611" s="189"/>
      <c r="X2611" s="189"/>
      <c r="Y2611" s="189"/>
      <c r="Z2611" s="189"/>
      <c r="AA2611" s="189"/>
      <c r="AB2611" s="189"/>
    </row>
    <row r="2612" spans="1:28" x14ac:dyDescent="0.25">
      <c r="A2612" s="98"/>
      <c r="B2612" s="189"/>
      <c r="C2612" s="189"/>
      <c r="D2612" s="189"/>
      <c r="E2612" s="189"/>
      <c r="F2612" s="189"/>
      <c r="G2612" s="189"/>
      <c r="H2612" s="189"/>
      <c r="I2612" s="189"/>
      <c r="J2612" s="189"/>
      <c r="K2612" s="98"/>
      <c r="L2612" s="98"/>
      <c r="M2612" s="189"/>
      <c r="N2612" s="189"/>
      <c r="O2612" s="189"/>
      <c r="P2612" s="189"/>
      <c r="Q2612" s="189"/>
      <c r="R2612" s="189"/>
      <c r="S2612" s="189"/>
      <c r="T2612" s="189"/>
      <c r="U2612" s="189"/>
      <c r="V2612" s="189"/>
      <c r="W2612" s="189"/>
      <c r="X2612" s="189"/>
      <c r="Y2612" s="189"/>
      <c r="Z2612" s="189"/>
      <c r="AA2612" s="189"/>
      <c r="AB2612" s="189"/>
    </row>
    <row r="2613" spans="1:28" x14ac:dyDescent="0.25">
      <c r="A2613" s="98"/>
      <c r="B2613" s="189"/>
      <c r="C2613" s="189"/>
      <c r="D2613" s="189"/>
      <c r="E2613" s="189"/>
      <c r="F2613" s="189"/>
      <c r="G2613" s="189"/>
      <c r="H2613" s="189"/>
      <c r="I2613" s="189"/>
      <c r="J2613" s="189"/>
      <c r="K2613" s="98"/>
      <c r="L2613" s="98"/>
      <c r="M2613" s="189"/>
      <c r="N2613" s="189"/>
      <c r="O2613" s="189"/>
      <c r="P2613" s="189"/>
      <c r="Q2613" s="189"/>
      <c r="R2613" s="189"/>
      <c r="S2613" s="189"/>
      <c r="T2613" s="189"/>
      <c r="U2613" s="189"/>
      <c r="V2613" s="189"/>
      <c r="W2613" s="189"/>
      <c r="X2613" s="189"/>
      <c r="Y2613" s="189"/>
      <c r="Z2613" s="189"/>
      <c r="AA2613" s="189"/>
      <c r="AB2613" s="189"/>
    </row>
    <row r="2614" spans="1:28" x14ac:dyDescent="0.25">
      <c r="A2614" s="98"/>
      <c r="B2614" s="189"/>
      <c r="C2614" s="189"/>
      <c r="D2614" s="189"/>
      <c r="E2614" s="189"/>
      <c r="F2614" s="189"/>
      <c r="G2614" s="189"/>
      <c r="H2614" s="189"/>
      <c r="I2614" s="189"/>
      <c r="J2614" s="189"/>
      <c r="K2614" s="98"/>
      <c r="L2614" s="98"/>
      <c r="M2614" s="189"/>
      <c r="N2614" s="189"/>
      <c r="O2614" s="189"/>
      <c r="P2614" s="189"/>
      <c r="Q2614" s="189"/>
      <c r="R2614" s="189"/>
      <c r="S2614" s="189"/>
      <c r="T2614" s="189"/>
      <c r="U2614" s="189"/>
      <c r="V2614" s="189"/>
      <c r="W2614" s="189"/>
      <c r="X2614" s="189"/>
      <c r="Y2614" s="189"/>
      <c r="Z2614" s="189"/>
      <c r="AA2614" s="189"/>
      <c r="AB2614" s="189"/>
    </row>
    <row r="2615" spans="1:28" x14ac:dyDescent="0.25">
      <c r="A2615" s="98"/>
      <c r="B2615" s="189"/>
      <c r="C2615" s="189"/>
      <c r="D2615" s="189"/>
      <c r="E2615" s="189"/>
      <c r="F2615" s="189"/>
      <c r="G2615" s="189"/>
      <c r="H2615" s="189"/>
      <c r="I2615" s="189"/>
      <c r="J2615" s="189"/>
      <c r="K2615" s="98"/>
      <c r="L2615" s="98"/>
      <c r="M2615" s="189"/>
      <c r="N2615" s="189"/>
      <c r="O2615" s="189"/>
      <c r="P2615" s="189"/>
      <c r="Q2615" s="189"/>
      <c r="R2615" s="189"/>
      <c r="S2615" s="189"/>
      <c r="T2615" s="189"/>
      <c r="U2615" s="189"/>
      <c r="V2615" s="189"/>
      <c r="W2615" s="189"/>
      <c r="X2615" s="189"/>
      <c r="Y2615" s="189"/>
      <c r="Z2615" s="189"/>
      <c r="AA2615" s="189"/>
      <c r="AB2615" s="189"/>
    </row>
    <row r="2616" spans="1:28" x14ac:dyDescent="0.25">
      <c r="A2616" s="98"/>
      <c r="B2616" s="189"/>
      <c r="C2616" s="189"/>
      <c r="D2616" s="189"/>
      <c r="E2616" s="189"/>
      <c r="F2616" s="189"/>
      <c r="G2616" s="189"/>
      <c r="H2616" s="189"/>
      <c r="I2616" s="189"/>
      <c r="J2616" s="189"/>
      <c r="K2616" s="98"/>
      <c r="L2616" s="98"/>
      <c r="M2616" s="189"/>
      <c r="N2616" s="189"/>
      <c r="O2616" s="189"/>
      <c r="P2616" s="189"/>
      <c r="Q2616" s="189"/>
      <c r="R2616" s="189"/>
      <c r="S2616" s="189"/>
      <c r="T2616" s="189"/>
      <c r="U2616" s="189"/>
      <c r="V2616" s="189"/>
      <c r="W2616" s="189"/>
      <c r="X2616" s="189"/>
      <c r="Y2616" s="189"/>
      <c r="Z2616" s="189"/>
      <c r="AA2616" s="189"/>
      <c r="AB2616" s="189"/>
    </row>
    <row r="2617" spans="1:28" x14ac:dyDescent="0.25">
      <c r="A2617" s="98"/>
      <c r="B2617" s="189"/>
      <c r="C2617" s="189"/>
      <c r="D2617" s="189"/>
      <c r="E2617" s="189"/>
      <c r="F2617" s="189"/>
      <c r="G2617" s="189"/>
      <c r="H2617" s="189"/>
      <c r="I2617" s="189"/>
      <c r="J2617" s="189"/>
      <c r="K2617" s="98"/>
      <c r="L2617" s="98"/>
      <c r="M2617" s="189"/>
      <c r="N2617" s="189"/>
      <c r="O2617" s="189"/>
      <c r="P2617" s="189"/>
      <c r="Q2617" s="189"/>
      <c r="R2617" s="189"/>
      <c r="S2617" s="189"/>
      <c r="T2617" s="189"/>
      <c r="U2617" s="189"/>
      <c r="V2617" s="189"/>
      <c r="W2617" s="189"/>
      <c r="X2617" s="189"/>
      <c r="Y2617" s="189"/>
      <c r="Z2617" s="189"/>
      <c r="AA2617" s="189"/>
      <c r="AB2617" s="189"/>
    </row>
    <row r="2618" spans="1:28" x14ac:dyDescent="0.25">
      <c r="A2618" s="98"/>
      <c r="B2618" s="189"/>
      <c r="C2618" s="189"/>
      <c r="D2618" s="189"/>
      <c r="E2618" s="189"/>
      <c r="F2618" s="189"/>
      <c r="G2618" s="189"/>
      <c r="H2618" s="189"/>
      <c r="I2618" s="189"/>
      <c r="J2618" s="189"/>
      <c r="K2618" s="98"/>
      <c r="L2618" s="98"/>
      <c r="M2618" s="189"/>
      <c r="N2618" s="189"/>
      <c r="O2618" s="189"/>
      <c r="P2618" s="189"/>
      <c r="Q2618" s="189"/>
      <c r="R2618" s="189"/>
      <c r="S2618" s="189"/>
      <c r="T2618" s="189"/>
      <c r="U2618" s="189"/>
      <c r="V2618" s="189"/>
      <c r="W2618" s="189"/>
      <c r="X2618" s="189"/>
      <c r="Y2618" s="189"/>
      <c r="Z2618" s="189"/>
      <c r="AA2618" s="189"/>
      <c r="AB2618" s="189"/>
    </row>
    <row r="2619" spans="1:28" x14ac:dyDescent="0.25">
      <c r="A2619" s="98"/>
      <c r="B2619" s="189"/>
      <c r="C2619" s="189"/>
      <c r="D2619" s="189"/>
      <c r="E2619" s="189"/>
      <c r="F2619" s="189"/>
      <c r="G2619" s="189"/>
      <c r="H2619" s="189"/>
      <c r="I2619" s="189"/>
      <c r="J2619" s="189"/>
      <c r="K2619" s="98"/>
      <c r="L2619" s="98"/>
      <c r="M2619" s="189"/>
      <c r="N2619" s="189"/>
      <c r="O2619" s="189"/>
      <c r="P2619" s="189"/>
      <c r="Q2619" s="189"/>
      <c r="R2619" s="189"/>
      <c r="S2619" s="189"/>
      <c r="T2619" s="189"/>
      <c r="U2619" s="189"/>
      <c r="V2619" s="189"/>
      <c r="W2619" s="189"/>
      <c r="X2619" s="189"/>
      <c r="Y2619" s="189"/>
      <c r="Z2619" s="189"/>
      <c r="AA2619" s="189"/>
      <c r="AB2619" s="189"/>
    </row>
    <row r="2620" spans="1:28" x14ac:dyDescent="0.25">
      <c r="A2620" s="98"/>
      <c r="B2620" s="189"/>
      <c r="C2620" s="189"/>
      <c r="D2620" s="189"/>
      <c r="E2620" s="189"/>
      <c r="F2620" s="189"/>
      <c r="G2620" s="189"/>
      <c r="H2620" s="189"/>
      <c r="I2620" s="189"/>
      <c r="J2620" s="189"/>
      <c r="K2620" s="98"/>
      <c r="L2620" s="98"/>
      <c r="M2620" s="189"/>
      <c r="N2620" s="189"/>
      <c r="O2620" s="189"/>
      <c r="P2620" s="189"/>
      <c r="Q2620" s="189"/>
      <c r="R2620" s="189"/>
      <c r="S2620" s="189"/>
      <c r="T2620" s="189"/>
      <c r="U2620" s="189"/>
      <c r="V2620" s="189"/>
      <c r="W2620" s="189"/>
      <c r="X2620" s="189"/>
      <c r="Y2620" s="189"/>
      <c r="Z2620" s="189"/>
      <c r="AA2620" s="189"/>
      <c r="AB2620" s="189"/>
    </row>
    <row r="2621" spans="1:28" x14ac:dyDescent="0.25">
      <c r="A2621" s="98"/>
      <c r="B2621" s="189"/>
      <c r="C2621" s="189"/>
      <c r="D2621" s="189"/>
      <c r="E2621" s="189"/>
      <c r="F2621" s="189"/>
      <c r="G2621" s="189"/>
      <c r="H2621" s="189"/>
      <c r="I2621" s="189"/>
      <c r="J2621" s="189"/>
      <c r="K2621" s="98"/>
      <c r="L2621" s="98"/>
      <c r="M2621" s="189"/>
      <c r="N2621" s="189"/>
      <c r="O2621" s="189"/>
      <c r="P2621" s="189"/>
      <c r="Q2621" s="189"/>
      <c r="R2621" s="189"/>
      <c r="S2621" s="189"/>
      <c r="T2621" s="189"/>
      <c r="U2621" s="189"/>
      <c r="V2621" s="189"/>
      <c r="W2621" s="189"/>
      <c r="X2621" s="189"/>
      <c r="Y2621" s="189"/>
      <c r="Z2621" s="189"/>
      <c r="AA2621" s="189"/>
      <c r="AB2621" s="189"/>
    </row>
    <row r="2622" spans="1:28" x14ac:dyDescent="0.25">
      <c r="A2622" s="98"/>
      <c r="B2622" s="189"/>
      <c r="C2622" s="189"/>
      <c r="D2622" s="189"/>
      <c r="E2622" s="189"/>
      <c r="F2622" s="189"/>
      <c r="G2622" s="189"/>
      <c r="H2622" s="189"/>
      <c r="I2622" s="189"/>
      <c r="J2622" s="189"/>
      <c r="K2622" s="98"/>
      <c r="L2622" s="98"/>
      <c r="M2622" s="189"/>
      <c r="N2622" s="189"/>
      <c r="O2622" s="189"/>
      <c r="P2622" s="189"/>
      <c r="Q2622" s="189"/>
      <c r="R2622" s="189"/>
      <c r="S2622" s="189"/>
      <c r="T2622" s="189"/>
      <c r="U2622" s="189"/>
      <c r="V2622" s="189"/>
      <c r="W2622" s="189"/>
      <c r="X2622" s="189"/>
      <c r="Y2622" s="189"/>
      <c r="Z2622" s="189"/>
      <c r="AA2622" s="189"/>
      <c r="AB2622" s="189"/>
    </row>
    <row r="2623" spans="1:28" x14ac:dyDescent="0.25">
      <c r="A2623" s="98"/>
      <c r="B2623" s="189"/>
      <c r="C2623" s="189"/>
      <c r="D2623" s="189"/>
      <c r="E2623" s="189"/>
      <c r="F2623" s="189"/>
      <c r="G2623" s="189"/>
      <c r="H2623" s="189"/>
      <c r="I2623" s="189"/>
      <c r="J2623" s="189"/>
      <c r="K2623" s="98"/>
      <c r="L2623" s="98"/>
      <c r="M2623" s="189"/>
      <c r="N2623" s="189"/>
      <c r="O2623" s="189"/>
      <c r="P2623" s="189"/>
      <c r="Q2623" s="189"/>
      <c r="R2623" s="189"/>
      <c r="S2623" s="189"/>
      <c r="T2623" s="189"/>
      <c r="U2623" s="189"/>
      <c r="V2623" s="189"/>
      <c r="W2623" s="189"/>
      <c r="X2623" s="189"/>
      <c r="Y2623" s="189"/>
      <c r="Z2623" s="189"/>
      <c r="AA2623" s="189"/>
      <c r="AB2623" s="189"/>
    </row>
    <row r="2624" spans="1:28" x14ac:dyDescent="0.25">
      <c r="A2624" s="98"/>
      <c r="B2624" s="189"/>
      <c r="C2624" s="189"/>
      <c r="D2624" s="189"/>
      <c r="E2624" s="189"/>
      <c r="F2624" s="189"/>
      <c r="G2624" s="189"/>
      <c r="H2624" s="189"/>
      <c r="I2624" s="189"/>
      <c r="J2624" s="189"/>
      <c r="K2624" s="98"/>
      <c r="L2624" s="98"/>
      <c r="M2624" s="189"/>
      <c r="N2624" s="189"/>
      <c r="O2624" s="189"/>
      <c r="P2624" s="189"/>
      <c r="Q2624" s="189"/>
      <c r="R2624" s="189"/>
      <c r="S2624" s="189"/>
      <c r="T2624" s="189"/>
      <c r="U2624" s="189"/>
      <c r="V2624" s="189"/>
      <c r="W2624" s="189"/>
      <c r="X2624" s="189"/>
      <c r="Y2624" s="189"/>
      <c r="Z2624" s="189"/>
      <c r="AA2624" s="189"/>
      <c r="AB2624" s="189"/>
    </row>
    <row r="2625" spans="1:28" x14ac:dyDescent="0.25">
      <c r="A2625" s="98"/>
      <c r="B2625" s="189"/>
      <c r="C2625" s="189"/>
      <c r="D2625" s="189"/>
      <c r="E2625" s="189"/>
      <c r="F2625" s="189"/>
      <c r="G2625" s="189"/>
      <c r="H2625" s="189"/>
      <c r="I2625" s="189"/>
      <c r="J2625" s="189"/>
      <c r="K2625" s="98"/>
      <c r="L2625" s="98"/>
      <c r="M2625" s="189"/>
      <c r="N2625" s="189"/>
      <c r="O2625" s="189"/>
      <c r="P2625" s="189"/>
      <c r="Q2625" s="189"/>
      <c r="R2625" s="189"/>
      <c r="S2625" s="189"/>
      <c r="T2625" s="189"/>
      <c r="U2625" s="189"/>
      <c r="V2625" s="189"/>
      <c r="W2625" s="189"/>
      <c r="X2625" s="189"/>
      <c r="Y2625" s="189"/>
      <c r="Z2625" s="189"/>
      <c r="AA2625" s="189"/>
      <c r="AB2625" s="189"/>
    </row>
    <row r="2626" spans="1:28" x14ac:dyDescent="0.25">
      <c r="A2626" s="98"/>
      <c r="B2626" s="189"/>
      <c r="C2626" s="189"/>
      <c r="D2626" s="189"/>
      <c r="E2626" s="189"/>
      <c r="F2626" s="189"/>
      <c r="G2626" s="189"/>
      <c r="H2626" s="189"/>
      <c r="I2626" s="189"/>
      <c r="J2626" s="189"/>
      <c r="K2626" s="98"/>
      <c r="L2626" s="98"/>
      <c r="M2626" s="189"/>
      <c r="N2626" s="189"/>
      <c r="O2626" s="189"/>
      <c r="P2626" s="189"/>
      <c r="Q2626" s="189"/>
      <c r="R2626" s="189"/>
      <c r="S2626" s="189"/>
      <c r="T2626" s="189"/>
      <c r="U2626" s="189"/>
      <c r="V2626" s="189"/>
      <c r="W2626" s="189"/>
      <c r="X2626" s="189"/>
      <c r="Y2626" s="189"/>
      <c r="Z2626" s="189"/>
      <c r="AA2626" s="189"/>
      <c r="AB2626" s="189"/>
    </row>
    <row r="2627" spans="1:28" x14ac:dyDescent="0.25">
      <c r="A2627" s="98"/>
      <c r="B2627" s="189"/>
      <c r="C2627" s="189"/>
      <c r="D2627" s="189"/>
      <c r="E2627" s="189"/>
      <c r="F2627" s="189"/>
      <c r="G2627" s="189"/>
      <c r="H2627" s="189"/>
      <c r="I2627" s="189"/>
      <c r="J2627" s="189"/>
      <c r="K2627" s="98"/>
      <c r="L2627" s="98"/>
      <c r="M2627" s="189"/>
      <c r="N2627" s="189"/>
      <c r="O2627" s="189"/>
      <c r="P2627" s="189"/>
      <c r="Q2627" s="189"/>
      <c r="R2627" s="189"/>
      <c r="S2627" s="189"/>
      <c r="T2627" s="189"/>
      <c r="U2627" s="189"/>
      <c r="V2627" s="189"/>
      <c r="W2627" s="189"/>
      <c r="X2627" s="189"/>
      <c r="Y2627" s="189"/>
      <c r="Z2627" s="189"/>
      <c r="AA2627" s="189"/>
      <c r="AB2627" s="189"/>
    </row>
    <row r="2628" spans="1:28" x14ac:dyDescent="0.25">
      <c r="A2628" s="98"/>
      <c r="B2628" s="189"/>
      <c r="C2628" s="189"/>
      <c r="D2628" s="189"/>
      <c r="E2628" s="189"/>
      <c r="F2628" s="189"/>
      <c r="G2628" s="189"/>
      <c r="H2628" s="189"/>
      <c r="I2628" s="189"/>
      <c r="J2628" s="189"/>
      <c r="K2628" s="98"/>
      <c r="L2628" s="98"/>
      <c r="M2628" s="189"/>
      <c r="N2628" s="189"/>
      <c r="O2628" s="189"/>
      <c r="P2628" s="189"/>
      <c r="Q2628" s="189"/>
      <c r="R2628" s="189"/>
      <c r="S2628" s="189"/>
      <c r="T2628" s="189"/>
      <c r="U2628" s="189"/>
      <c r="V2628" s="189"/>
      <c r="W2628" s="189"/>
      <c r="X2628" s="189"/>
      <c r="Y2628" s="189"/>
      <c r="Z2628" s="189"/>
      <c r="AA2628" s="189"/>
      <c r="AB2628" s="189"/>
    </row>
    <row r="2629" spans="1:28" x14ac:dyDescent="0.25">
      <c r="A2629" s="98"/>
      <c r="B2629" s="189"/>
      <c r="C2629" s="189"/>
      <c r="D2629" s="189"/>
      <c r="E2629" s="189"/>
      <c r="F2629" s="189"/>
      <c r="G2629" s="189"/>
      <c r="H2629" s="189"/>
      <c r="I2629" s="189"/>
      <c r="J2629" s="189"/>
      <c r="K2629" s="98"/>
      <c r="L2629" s="98"/>
      <c r="M2629" s="189"/>
      <c r="N2629" s="189"/>
      <c r="O2629" s="189"/>
      <c r="P2629" s="189"/>
      <c r="Q2629" s="189"/>
      <c r="R2629" s="189"/>
      <c r="S2629" s="189"/>
      <c r="T2629" s="189"/>
      <c r="U2629" s="189"/>
      <c r="V2629" s="189"/>
      <c r="W2629" s="189"/>
      <c r="X2629" s="189"/>
      <c r="Y2629" s="189"/>
      <c r="Z2629" s="189"/>
      <c r="AA2629" s="189"/>
      <c r="AB2629" s="189"/>
    </row>
    <row r="2630" spans="1:28" x14ac:dyDescent="0.25">
      <c r="A2630" s="98"/>
      <c r="B2630" s="189"/>
      <c r="C2630" s="189"/>
      <c r="D2630" s="189"/>
      <c r="E2630" s="189"/>
      <c r="F2630" s="189"/>
      <c r="G2630" s="189"/>
      <c r="H2630" s="189"/>
      <c r="I2630" s="189"/>
      <c r="J2630" s="189"/>
      <c r="K2630" s="98"/>
      <c r="L2630" s="98"/>
      <c r="M2630" s="189"/>
      <c r="N2630" s="189"/>
      <c r="O2630" s="189"/>
      <c r="P2630" s="189"/>
      <c r="Q2630" s="189"/>
      <c r="R2630" s="189"/>
      <c r="S2630" s="189"/>
      <c r="T2630" s="189"/>
      <c r="U2630" s="189"/>
      <c r="V2630" s="189"/>
      <c r="W2630" s="189"/>
      <c r="X2630" s="189"/>
      <c r="Y2630" s="189"/>
      <c r="Z2630" s="189"/>
      <c r="AA2630" s="189"/>
      <c r="AB2630" s="189"/>
    </row>
    <row r="2631" spans="1:28" x14ac:dyDescent="0.25">
      <c r="A2631" s="98"/>
      <c r="B2631" s="189"/>
      <c r="C2631" s="189"/>
      <c r="D2631" s="189"/>
      <c r="E2631" s="189"/>
      <c r="F2631" s="189"/>
      <c r="G2631" s="189"/>
      <c r="H2631" s="189"/>
      <c r="I2631" s="189"/>
      <c r="J2631" s="189"/>
      <c r="K2631" s="98"/>
      <c r="L2631" s="98"/>
      <c r="M2631" s="189"/>
      <c r="N2631" s="189"/>
      <c r="O2631" s="189"/>
      <c r="P2631" s="189"/>
      <c r="Q2631" s="189"/>
      <c r="R2631" s="189"/>
      <c r="S2631" s="189"/>
      <c r="T2631" s="189"/>
      <c r="U2631" s="189"/>
      <c r="V2631" s="189"/>
      <c r="W2631" s="189"/>
      <c r="X2631" s="189"/>
      <c r="Y2631" s="189"/>
      <c r="Z2631" s="189"/>
      <c r="AA2631" s="189"/>
      <c r="AB2631" s="189"/>
    </row>
    <row r="2632" spans="1:28" x14ac:dyDescent="0.25">
      <c r="A2632" s="98"/>
      <c r="B2632" s="189"/>
      <c r="C2632" s="189"/>
      <c r="D2632" s="189"/>
      <c r="E2632" s="189"/>
      <c r="F2632" s="189"/>
      <c r="G2632" s="189"/>
      <c r="H2632" s="189"/>
      <c r="I2632" s="189"/>
      <c r="J2632" s="189"/>
      <c r="K2632" s="98"/>
      <c r="L2632" s="98"/>
      <c r="M2632" s="189"/>
      <c r="N2632" s="189"/>
      <c r="O2632" s="189"/>
      <c r="P2632" s="189"/>
      <c r="Q2632" s="189"/>
      <c r="R2632" s="189"/>
      <c r="S2632" s="189"/>
      <c r="T2632" s="189"/>
      <c r="U2632" s="189"/>
      <c r="V2632" s="189"/>
      <c r="W2632" s="189"/>
      <c r="X2632" s="189"/>
      <c r="Y2632" s="189"/>
      <c r="Z2632" s="189"/>
      <c r="AA2632" s="189"/>
      <c r="AB2632" s="189"/>
    </row>
    <row r="2633" spans="1:28" x14ac:dyDescent="0.25">
      <c r="A2633" s="98"/>
      <c r="B2633" s="189"/>
      <c r="C2633" s="189"/>
      <c r="D2633" s="189"/>
      <c r="E2633" s="189"/>
      <c r="F2633" s="189"/>
      <c r="G2633" s="189"/>
      <c r="H2633" s="189"/>
      <c r="I2633" s="189"/>
      <c r="J2633" s="189"/>
      <c r="K2633" s="98"/>
      <c r="L2633" s="98"/>
      <c r="M2633" s="189"/>
      <c r="N2633" s="189"/>
      <c r="O2633" s="189"/>
      <c r="P2633" s="189"/>
      <c r="Q2633" s="189"/>
      <c r="R2633" s="189"/>
      <c r="S2633" s="189"/>
      <c r="T2633" s="189"/>
      <c r="U2633" s="189"/>
      <c r="V2633" s="189"/>
      <c r="W2633" s="189"/>
      <c r="X2633" s="189"/>
      <c r="Y2633" s="189"/>
      <c r="Z2633" s="189"/>
      <c r="AA2633" s="189"/>
      <c r="AB2633" s="189"/>
    </row>
    <row r="2634" spans="1:28" x14ac:dyDescent="0.25">
      <c r="A2634" s="98"/>
      <c r="B2634" s="189"/>
      <c r="C2634" s="189"/>
      <c r="D2634" s="189"/>
      <c r="E2634" s="189"/>
      <c r="F2634" s="189"/>
      <c r="G2634" s="189"/>
      <c r="H2634" s="189"/>
      <c r="I2634" s="189"/>
      <c r="J2634" s="189"/>
      <c r="K2634" s="98"/>
      <c r="L2634" s="98"/>
      <c r="M2634" s="189"/>
      <c r="N2634" s="189"/>
      <c r="O2634" s="189"/>
      <c r="P2634" s="189"/>
      <c r="Q2634" s="189"/>
      <c r="R2634" s="189"/>
      <c r="S2634" s="189"/>
      <c r="T2634" s="189"/>
      <c r="U2634" s="189"/>
      <c r="V2634" s="189"/>
      <c r="W2634" s="189"/>
      <c r="X2634" s="189"/>
      <c r="Y2634" s="189"/>
      <c r="Z2634" s="189"/>
      <c r="AA2634" s="189"/>
      <c r="AB2634" s="189"/>
    </row>
    <row r="2635" spans="1:28" x14ac:dyDescent="0.25">
      <c r="A2635" s="98"/>
      <c r="B2635" s="189"/>
      <c r="C2635" s="189"/>
      <c r="D2635" s="189"/>
      <c r="E2635" s="189"/>
      <c r="F2635" s="189"/>
      <c r="G2635" s="189"/>
      <c r="H2635" s="189"/>
      <c r="I2635" s="189"/>
      <c r="J2635" s="189"/>
      <c r="K2635" s="98"/>
      <c r="L2635" s="98"/>
      <c r="M2635" s="189"/>
      <c r="N2635" s="189"/>
      <c r="O2635" s="189"/>
      <c r="P2635" s="189"/>
      <c r="Q2635" s="189"/>
      <c r="R2635" s="189"/>
      <c r="S2635" s="189"/>
      <c r="T2635" s="189"/>
      <c r="U2635" s="189"/>
      <c r="V2635" s="189"/>
      <c r="W2635" s="189"/>
      <c r="X2635" s="189"/>
      <c r="Y2635" s="189"/>
      <c r="Z2635" s="189"/>
      <c r="AA2635" s="189"/>
      <c r="AB2635" s="189"/>
    </row>
    <row r="2636" spans="1:28" x14ac:dyDescent="0.25">
      <c r="A2636" s="98"/>
      <c r="B2636" s="189"/>
      <c r="C2636" s="189"/>
      <c r="D2636" s="189"/>
      <c r="E2636" s="189"/>
      <c r="F2636" s="189"/>
      <c r="G2636" s="189"/>
      <c r="H2636" s="189"/>
      <c r="I2636" s="189"/>
      <c r="J2636" s="189"/>
      <c r="K2636" s="98"/>
      <c r="L2636" s="98"/>
      <c r="M2636" s="189"/>
      <c r="N2636" s="189"/>
      <c r="O2636" s="189"/>
      <c r="P2636" s="189"/>
      <c r="Q2636" s="189"/>
      <c r="R2636" s="189"/>
      <c r="S2636" s="189"/>
      <c r="T2636" s="189"/>
      <c r="U2636" s="189"/>
      <c r="V2636" s="189"/>
      <c r="W2636" s="189"/>
      <c r="X2636" s="189"/>
      <c r="Y2636" s="189"/>
      <c r="Z2636" s="189"/>
      <c r="AA2636" s="189"/>
      <c r="AB2636" s="189"/>
    </row>
    <row r="2637" spans="1:28" x14ac:dyDescent="0.25">
      <c r="A2637" s="98"/>
      <c r="B2637" s="189"/>
      <c r="C2637" s="189"/>
      <c r="D2637" s="189"/>
      <c r="E2637" s="189"/>
      <c r="F2637" s="189"/>
      <c r="G2637" s="189"/>
      <c r="H2637" s="189"/>
      <c r="I2637" s="189"/>
      <c r="J2637" s="189"/>
      <c r="K2637" s="98"/>
      <c r="L2637" s="98"/>
      <c r="M2637" s="189"/>
      <c r="N2637" s="189"/>
      <c r="O2637" s="189"/>
      <c r="P2637" s="189"/>
      <c r="Q2637" s="189"/>
      <c r="R2637" s="189"/>
      <c r="S2637" s="189"/>
      <c r="T2637" s="189"/>
      <c r="U2637" s="189"/>
      <c r="V2637" s="189"/>
      <c r="W2637" s="189"/>
      <c r="X2637" s="189"/>
      <c r="Y2637" s="189"/>
      <c r="Z2637" s="189"/>
      <c r="AA2637" s="189"/>
      <c r="AB2637" s="189"/>
    </row>
    <row r="2638" spans="1:28" x14ac:dyDescent="0.25">
      <c r="A2638" s="98"/>
      <c r="B2638" s="189"/>
      <c r="C2638" s="189"/>
      <c r="D2638" s="189"/>
      <c r="E2638" s="189"/>
      <c r="F2638" s="189"/>
      <c r="G2638" s="189"/>
      <c r="H2638" s="189"/>
      <c r="I2638" s="189"/>
      <c r="J2638" s="189"/>
      <c r="K2638" s="98"/>
      <c r="L2638" s="98"/>
      <c r="M2638" s="189"/>
      <c r="N2638" s="189"/>
      <c r="O2638" s="189"/>
      <c r="P2638" s="189"/>
      <c r="Q2638" s="189"/>
      <c r="R2638" s="189"/>
      <c r="S2638" s="189"/>
      <c r="T2638" s="189"/>
      <c r="U2638" s="189"/>
      <c r="V2638" s="189"/>
      <c r="W2638" s="189"/>
      <c r="X2638" s="189"/>
      <c r="Y2638" s="189"/>
      <c r="Z2638" s="189"/>
      <c r="AA2638" s="189"/>
      <c r="AB2638" s="189"/>
    </row>
    <row r="2639" spans="1:28" x14ac:dyDescent="0.25">
      <c r="A2639" s="98"/>
      <c r="B2639" s="189"/>
      <c r="C2639" s="189"/>
      <c r="D2639" s="189"/>
      <c r="E2639" s="189"/>
      <c r="F2639" s="189"/>
      <c r="G2639" s="189"/>
      <c r="H2639" s="189"/>
      <c r="I2639" s="189"/>
      <c r="J2639" s="189"/>
      <c r="K2639" s="98"/>
      <c r="L2639" s="98"/>
      <c r="M2639" s="189"/>
      <c r="N2639" s="189"/>
      <c r="O2639" s="189"/>
      <c r="P2639" s="189"/>
      <c r="Q2639" s="189"/>
      <c r="R2639" s="189"/>
      <c r="S2639" s="189"/>
      <c r="T2639" s="189"/>
      <c r="U2639" s="189"/>
      <c r="V2639" s="189"/>
      <c r="W2639" s="189"/>
      <c r="X2639" s="189"/>
      <c r="Y2639" s="189"/>
      <c r="Z2639" s="189"/>
      <c r="AA2639" s="189"/>
      <c r="AB2639" s="189"/>
    </row>
    <row r="2640" spans="1:28" x14ac:dyDescent="0.25">
      <c r="A2640" s="98"/>
      <c r="B2640" s="189"/>
      <c r="C2640" s="189"/>
      <c r="D2640" s="189"/>
      <c r="E2640" s="189"/>
      <c r="F2640" s="189"/>
      <c r="G2640" s="189"/>
      <c r="H2640" s="189"/>
      <c r="I2640" s="189"/>
      <c r="J2640" s="189"/>
      <c r="K2640" s="98"/>
      <c r="L2640" s="98"/>
      <c r="M2640" s="189"/>
      <c r="N2640" s="189"/>
      <c r="O2640" s="189"/>
      <c r="P2640" s="189"/>
      <c r="Q2640" s="189"/>
      <c r="R2640" s="189"/>
      <c r="S2640" s="189"/>
      <c r="T2640" s="189"/>
      <c r="U2640" s="189"/>
      <c r="V2640" s="189"/>
      <c r="W2640" s="189"/>
      <c r="X2640" s="189"/>
      <c r="Y2640" s="189"/>
      <c r="Z2640" s="189"/>
      <c r="AA2640" s="189"/>
      <c r="AB2640" s="189"/>
    </row>
    <row r="2641" spans="1:28" x14ac:dyDescent="0.25">
      <c r="A2641" s="98"/>
      <c r="B2641" s="189"/>
      <c r="C2641" s="189"/>
      <c r="D2641" s="189"/>
      <c r="E2641" s="189"/>
      <c r="F2641" s="189"/>
      <c r="G2641" s="189"/>
      <c r="H2641" s="189"/>
      <c r="I2641" s="189"/>
      <c r="J2641" s="189"/>
      <c r="K2641" s="98"/>
      <c r="L2641" s="98"/>
      <c r="M2641" s="189"/>
      <c r="N2641" s="189"/>
      <c r="O2641" s="189"/>
      <c r="P2641" s="189"/>
      <c r="Q2641" s="189"/>
      <c r="R2641" s="189"/>
      <c r="S2641" s="189"/>
      <c r="T2641" s="189"/>
      <c r="U2641" s="189"/>
      <c r="V2641" s="189"/>
      <c r="W2641" s="189"/>
      <c r="X2641" s="189"/>
      <c r="Y2641" s="189"/>
      <c r="Z2641" s="189"/>
      <c r="AA2641" s="189"/>
      <c r="AB2641" s="189"/>
    </row>
    <row r="2642" spans="1:28" x14ac:dyDescent="0.25">
      <c r="A2642" s="98"/>
      <c r="B2642" s="189"/>
      <c r="C2642" s="189"/>
      <c r="D2642" s="189"/>
      <c r="E2642" s="189"/>
      <c r="F2642" s="189"/>
      <c r="G2642" s="189"/>
      <c r="H2642" s="189"/>
      <c r="I2642" s="189"/>
      <c r="J2642" s="189"/>
      <c r="K2642" s="98"/>
      <c r="L2642" s="98"/>
      <c r="M2642" s="189"/>
      <c r="N2642" s="189"/>
      <c r="O2642" s="189"/>
      <c r="P2642" s="189"/>
      <c r="Q2642" s="189"/>
      <c r="R2642" s="189"/>
      <c r="S2642" s="189"/>
      <c r="T2642" s="189"/>
      <c r="U2642" s="189"/>
      <c r="V2642" s="189"/>
      <c r="W2642" s="189"/>
      <c r="X2642" s="189"/>
      <c r="Y2642" s="189"/>
      <c r="Z2642" s="189"/>
      <c r="AA2642" s="189"/>
      <c r="AB2642" s="189"/>
    </row>
    <row r="2643" spans="1:28" x14ac:dyDescent="0.25">
      <c r="A2643" s="98"/>
      <c r="B2643" s="189"/>
      <c r="C2643" s="189"/>
      <c r="D2643" s="189"/>
      <c r="E2643" s="189"/>
      <c r="F2643" s="189"/>
      <c r="G2643" s="189"/>
      <c r="H2643" s="189"/>
      <c r="I2643" s="189"/>
      <c r="J2643" s="189"/>
      <c r="K2643" s="98"/>
      <c r="L2643" s="98"/>
      <c r="M2643" s="189"/>
      <c r="N2643" s="189"/>
      <c r="O2643" s="189"/>
      <c r="P2643" s="189"/>
      <c r="Q2643" s="189"/>
      <c r="R2643" s="189"/>
      <c r="S2643" s="189"/>
      <c r="T2643" s="189"/>
      <c r="U2643" s="189"/>
      <c r="V2643" s="189"/>
      <c r="W2643" s="189"/>
      <c r="X2643" s="189"/>
      <c r="Y2643" s="189"/>
      <c r="Z2643" s="189"/>
      <c r="AA2643" s="189"/>
      <c r="AB2643" s="189"/>
    </row>
    <row r="2644" spans="1:28" x14ac:dyDescent="0.25">
      <c r="A2644" s="98"/>
      <c r="B2644" s="189"/>
      <c r="C2644" s="189"/>
      <c r="D2644" s="189"/>
      <c r="E2644" s="189"/>
      <c r="F2644" s="189"/>
      <c r="G2644" s="189"/>
      <c r="H2644" s="189"/>
      <c r="I2644" s="189"/>
      <c r="J2644" s="189"/>
      <c r="K2644" s="98"/>
      <c r="L2644" s="98"/>
      <c r="M2644" s="189"/>
      <c r="N2644" s="189"/>
      <c r="O2644" s="189"/>
      <c r="P2644" s="189"/>
      <c r="Q2644" s="189"/>
      <c r="R2644" s="189"/>
      <c r="S2644" s="189"/>
      <c r="T2644" s="189"/>
      <c r="U2644" s="189"/>
      <c r="V2644" s="189"/>
      <c r="W2644" s="189"/>
      <c r="X2644" s="189"/>
      <c r="Y2644" s="189"/>
      <c r="Z2644" s="189"/>
      <c r="AA2644" s="189"/>
      <c r="AB2644" s="189"/>
    </row>
    <row r="2645" spans="1:28" x14ac:dyDescent="0.25">
      <c r="A2645" s="98"/>
      <c r="B2645" s="189"/>
      <c r="C2645" s="189"/>
      <c r="D2645" s="189"/>
      <c r="E2645" s="189"/>
      <c r="F2645" s="189"/>
      <c r="G2645" s="189"/>
      <c r="H2645" s="189"/>
      <c r="I2645" s="189"/>
      <c r="J2645" s="189"/>
      <c r="K2645" s="98"/>
      <c r="L2645" s="98"/>
      <c r="M2645" s="189"/>
      <c r="N2645" s="189"/>
      <c r="O2645" s="189"/>
      <c r="P2645" s="189"/>
      <c r="Q2645" s="189"/>
      <c r="R2645" s="189"/>
      <c r="S2645" s="189"/>
      <c r="T2645" s="189"/>
      <c r="U2645" s="189"/>
      <c r="V2645" s="189"/>
      <c r="W2645" s="189"/>
      <c r="X2645" s="189"/>
      <c r="Y2645" s="189"/>
      <c r="Z2645" s="189"/>
      <c r="AA2645" s="189"/>
      <c r="AB2645" s="189"/>
    </row>
    <row r="2646" spans="1:28" x14ac:dyDescent="0.25">
      <c r="A2646" s="98"/>
      <c r="B2646" s="189"/>
      <c r="C2646" s="189"/>
      <c r="D2646" s="189"/>
      <c r="E2646" s="189"/>
      <c r="F2646" s="189"/>
      <c r="G2646" s="189"/>
      <c r="H2646" s="189"/>
      <c r="I2646" s="189"/>
      <c r="J2646" s="189"/>
      <c r="K2646" s="98"/>
      <c r="L2646" s="98"/>
      <c r="M2646" s="189"/>
      <c r="N2646" s="189"/>
      <c r="O2646" s="189"/>
      <c r="P2646" s="189"/>
      <c r="Q2646" s="189"/>
      <c r="R2646" s="189"/>
      <c r="S2646" s="189"/>
      <c r="T2646" s="189"/>
      <c r="U2646" s="189"/>
      <c r="V2646" s="189"/>
      <c r="W2646" s="189"/>
      <c r="X2646" s="189"/>
      <c r="Y2646" s="189"/>
      <c r="Z2646" s="189"/>
      <c r="AA2646" s="189"/>
      <c r="AB2646" s="189"/>
    </row>
    <row r="2647" spans="1:28" x14ac:dyDescent="0.25">
      <c r="A2647" s="98"/>
      <c r="B2647" s="189"/>
      <c r="C2647" s="189"/>
      <c r="D2647" s="189"/>
      <c r="E2647" s="189"/>
      <c r="F2647" s="189"/>
      <c r="G2647" s="189"/>
      <c r="H2647" s="189"/>
      <c r="I2647" s="189"/>
      <c r="J2647" s="189"/>
      <c r="K2647" s="98"/>
      <c r="L2647" s="98"/>
      <c r="M2647" s="189"/>
      <c r="N2647" s="189"/>
      <c r="O2647" s="189"/>
      <c r="P2647" s="189"/>
      <c r="Q2647" s="189"/>
      <c r="R2647" s="189"/>
      <c r="S2647" s="189"/>
      <c r="T2647" s="189"/>
      <c r="U2647" s="189"/>
      <c r="V2647" s="189"/>
      <c r="W2647" s="189"/>
      <c r="X2647" s="189"/>
      <c r="Y2647" s="189"/>
      <c r="Z2647" s="189"/>
      <c r="AA2647" s="189"/>
      <c r="AB2647" s="189"/>
    </row>
    <row r="2648" spans="1:28" x14ac:dyDescent="0.25">
      <c r="A2648" s="98"/>
      <c r="B2648" s="189"/>
      <c r="C2648" s="189"/>
      <c r="D2648" s="189"/>
      <c r="E2648" s="189"/>
      <c r="F2648" s="189"/>
      <c r="G2648" s="189"/>
      <c r="H2648" s="189"/>
      <c r="I2648" s="189"/>
      <c r="J2648" s="189"/>
      <c r="K2648" s="98"/>
      <c r="L2648" s="98"/>
      <c r="M2648" s="189"/>
      <c r="N2648" s="189"/>
      <c r="O2648" s="189"/>
      <c r="P2648" s="189"/>
      <c r="Q2648" s="189"/>
      <c r="R2648" s="189"/>
      <c r="S2648" s="189"/>
      <c r="T2648" s="189"/>
      <c r="U2648" s="189"/>
      <c r="V2648" s="189"/>
      <c r="W2648" s="189"/>
      <c r="X2648" s="189"/>
      <c r="Y2648" s="189"/>
      <c r="Z2648" s="189"/>
      <c r="AA2648" s="189"/>
      <c r="AB2648" s="189"/>
    </row>
    <row r="2649" spans="1:28" x14ac:dyDescent="0.25">
      <c r="A2649" s="98"/>
      <c r="B2649" s="189"/>
      <c r="C2649" s="189"/>
      <c r="D2649" s="189"/>
      <c r="E2649" s="189"/>
      <c r="F2649" s="189"/>
      <c r="G2649" s="189"/>
      <c r="H2649" s="189"/>
      <c r="I2649" s="189"/>
      <c r="J2649" s="189"/>
      <c r="K2649" s="98"/>
      <c r="L2649" s="98"/>
      <c r="M2649" s="189"/>
      <c r="N2649" s="189"/>
      <c r="O2649" s="189"/>
      <c r="P2649" s="189"/>
      <c r="Q2649" s="189"/>
      <c r="R2649" s="189"/>
      <c r="S2649" s="189"/>
      <c r="T2649" s="189"/>
      <c r="U2649" s="189"/>
      <c r="V2649" s="189"/>
      <c r="W2649" s="189"/>
      <c r="X2649" s="189"/>
      <c r="Y2649" s="189"/>
      <c r="Z2649" s="189"/>
      <c r="AA2649" s="189"/>
      <c r="AB2649" s="189"/>
    </row>
    <row r="2650" spans="1:28" x14ac:dyDescent="0.25">
      <c r="A2650" s="98"/>
      <c r="B2650" s="189"/>
      <c r="C2650" s="189"/>
      <c r="D2650" s="189"/>
      <c r="E2650" s="189"/>
      <c r="F2650" s="189"/>
      <c r="G2650" s="189"/>
      <c r="H2650" s="189"/>
      <c r="I2650" s="189"/>
      <c r="J2650" s="189"/>
      <c r="K2650" s="98"/>
      <c r="L2650" s="98"/>
      <c r="M2650" s="189"/>
      <c r="N2650" s="189"/>
      <c r="O2650" s="189"/>
      <c r="P2650" s="189"/>
      <c r="Q2650" s="189"/>
      <c r="R2650" s="189"/>
      <c r="S2650" s="189"/>
      <c r="T2650" s="189"/>
      <c r="U2650" s="189"/>
      <c r="V2650" s="189"/>
      <c r="W2650" s="189"/>
      <c r="X2650" s="189"/>
      <c r="Y2650" s="189"/>
      <c r="Z2650" s="189"/>
      <c r="AA2650" s="189"/>
      <c r="AB2650" s="189"/>
    </row>
    <row r="2651" spans="1:28" x14ac:dyDescent="0.25">
      <c r="A2651" s="98"/>
      <c r="B2651" s="189"/>
      <c r="C2651" s="189"/>
      <c r="D2651" s="189"/>
      <c r="E2651" s="189"/>
      <c r="F2651" s="189"/>
      <c r="G2651" s="189"/>
      <c r="H2651" s="189"/>
      <c r="I2651" s="189"/>
      <c r="J2651" s="189"/>
      <c r="K2651" s="98"/>
      <c r="L2651" s="98"/>
      <c r="M2651" s="189"/>
      <c r="N2651" s="189"/>
      <c r="O2651" s="189"/>
      <c r="P2651" s="189"/>
      <c r="Q2651" s="189"/>
      <c r="R2651" s="189"/>
      <c r="S2651" s="189"/>
      <c r="T2651" s="189"/>
      <c r="U2651" s="189"/>
      <c r="V2651" s="189"/>
      <c r="W2651" s="189"/>
      <c r="X2651" s="189"/>
      <c r="Y2651" s="189"/>
      <c r="Z2651" s="189"/>
      <c r="AA2651" s="189"/>
      <c r="AB2651" s="189"/>
    </row>
    <row r="2652" spans="1:28" x14ac:dyDescent="0.25">
      <c r="A2652" s="98"/>
      <c r="B2652" s="189"/>
      <c r="C2652" s="189"/>
      <c r="D2652" s="189"/>
      <c r="E2652" s="189"/>
      <c r="F2652" s="189"/>
      <c r="G2652" s="189"/>
      <c r="H2652" s="189"/>
      <c r="I2652" s="189"/>
      <c r="J2652" s="189"/>
      <c r="K2652" s="98"/>
      <c r="L2652" s="98"/>
      <c r="M2652" s="189"/>
      <c r="N2652" s="189"/>
      <c r="O2652" s="189"/>
      <c r="P2652" s="189"/>
      <c r="Q2652" s="189"/>
      <c r="R2652" s="189"/>
      <c r="S2652" s="189"/>
      <c r="T2652" s="189"/>
      <c r="U2652" s="189"/>
      <c r="V2652" s="189"/>
      <c r="W2652" s="189"/>
      <c r="X2652" s="189"/>
      <c r="Y2652" s="189"/>
      <c r="Z2652" s="189"/>
      <c r="AA2652" s="189"/>
      <c r="AB2652" s="189"/>
    </row>
    <row r="2653" spans="1:28" x14ac:dyDescent="0.25">
      <c r="A2653" s="98"/>
      <c r="B2653" s="189"/>
      <c r="C2653" s="189"/>
      <c r="D2653" s="189"/>
      <c r="E2653" s="189"/>
      <c r="F2653" s="189"/>
      <c r="G2653" s="189"/>
      <c r="H2653" s="189"/>
      <c r="I2653" s="189"/>
      <c r="J2653" s="189"/>
      <c r="K2653" s="98"/>
      <c r="L2653" s="98"/>
      <c r="M2653" s="189"/>
      <c r="N2653" s="189"/>
      <c r="O2653" s="189"/>
      <c r="P2653" s="189"/>
      <c r="Q2653" s="189"/>
      <c r="R2653" s="189"/>
      <c r="S2653" s="189"/>
      <c r="T2653" s="189"/>
      <c r="U2653" s="189"/>
      <c r="V2653" s="189"/>
      <c r="W2653" s="189"/>
      <c r="X2653" s="189"/>
      <c r="Y2653" s="189"/>
      <c r="Z2653" s="189"/>
      <c r="AA2653" s="189"/>
      <c r="AB2653" s="189"/>
    </row>
    <row r="2654" spans="1:28" x14ac:dyDescent="0.25">
      <c r="A2654" s="98"/>
      <c r="B2654" s="189"/>
      <c r="C2654" s="189"/>
      <c r="D2654" s="189"/>
      <c r="E2654" s="189"/>
      <c r="F2654" s="189"/>
      <c r="G2654" s="189"/>
      <c r="H2654" s="189"/>
      <c r="I2654" s="189"/>
      <c r="J2654" s="189"/>
      <c r="K2654" s="98"/>
      <c r="L2654" s="98"/>
      <c r="M2654" s="189"/>
      <c r="N2654" s="189"/>
      <c r="O2654" s="189"/>
      <c r="P2654" s="189"/>
      <c r="Q2654" s="189"/>
      <c r="R2654" s="189"/>
      <c r="S2654" s="189"/>
      <c r="T2654" s="189"/>
      <c r="U2654" s="189"/>
      <c r="V2654" s="189"/>
      <c r="W2654" s="189"/>
      <c r="X2654" s="189"/>
      <c r="Y2654" s="189"/>
      <c r="Z2654" s="189"/>
      <c r="AA2654" s="189"/>
      <c r="AB2654" s="189"/>
    </row>
    <row r="2655" spans="1:28" x14ac:dyDescent="0.25">
      <c r="A2655" s="98"/>
      <c r="B2655" s="189"/>
      <c r="C2655" s="189"/>
      <c r="D2655" s="189"/>
      <c r="E2655" s="189"/>
      <c r="F2655" s="189"/>
      <c r="G2655" s="189"/>
      <c r="H2655" s="189"/>
      <c r="I2655" s="189"/>
      <c r="J2655" s="189"/>
      <c r="K2655" s="98"/>
      <c r="L2655" s="98"/>
      <c r="M2655" s="189"/>
      <c r="N2655" s="189"/>
      <c r="O2655" s="189"/>
      <c r="P2655" s="189"/>
      <c r="Q2655" s="189"/>
      <c r="R2655" s="189"/>
      <c r="S2655" s="189"/>
      <c r="T2655" s="189"/>
      <c r="U2655" s="189"/>
      <c r="V2655" s="189"/>
      <c r="W2655" s="189"/>
      <c r="X2655" s="189"/>
      <c r="Y2655" s="189"/>
      <c r="Z2655" s="189"/>
      <c r="AA2655" s="189"/>
      <c r="AB2655" s="189"/>
    </row>
    <row r="2656" spans="1:28" x14ac:dyDescent="0.25">
      <c r="A2656" s="98"/>
      <c r="B2656" s="189"/>
      <c r="C2656" s="189"/>
      <c r="D2656" s="189"/>
      <c r="E2656" s="189"/>
      <c r="F2656" s="189"/>
      <c r="G2656" s="189"/>
      <c r="H2656" s="189"/>
      <c r="I2656" s="189"/>
      <c r="J2656" s="189"/>
      <c r="K2656" s="98"/>
      <c r="L2656" s="98"/>
      <c r="M2656" s="189"/>
      <c r="N2656" s="189"/>
      <c r="O2656" s="189"/>
      <c r="P2656" s="189"/>
      <c r="Q2656" s="189"/>
      <c r="R2656" s="189"/>
      <c r="S2656" s="189"/>
      <c r="T2656" s="189"/>
      <c r="U2656" s="189"/>
      <c r="V2656" s="189"/>
      <c r="W2656" s="189"/>
      <c r="X2656" s="189"/>
      <c r="Y2656" s="189"/>
      <c r="Z2656" s="189"/>
      <c r="AA2656" s="189"/>
      <c r="AB2656" s="189"/>
    </row>
    <row r="2657" spans="1:28" x14ac:dyDescent="0.25">
      <c r="A2657" s="98"/>
      <c r="B2657" s="189"/>
      <c r="C2657" s="189"/>
      <c r="D2657" s="189"/>
      <c r="E2657" s="189"/>
      <c r="F2657" s="189"/>
      <c r="G2657" s="189"/>
      <c r="H2657" s="189"/>
      <c r="I2657" s="189"/>
      <c r="J2657" s="189"/>
      <c r="K2657" s="98"/>
      <c r="L2657" s="98"/>
      <c r="M2657" s="189"/>
      <c r="N2657" s="189"/>
      <c r="O2657" s="189"/>
      <c r="P2657" s="189"/>
      <c r="Q2657" s="189"/>
      <c r="R2657" s="189"/>
      <c r="S2657" s="189"/>
      <c r="T2657" s="189"/>
      <c r="U2657" s="189"/>
      <c r="V2657" s="189"/>
      <c r="W2657" s="189"/>
      <c r="X2657" s="189"/>
      <c r="Y2657" s="189"/>
      <c r="Z2657" s="189"/>
      <c r="AA2657" s="189"/>
      <c r="AB2657" s="189"/>
    </row>
    <row r="2658" spans="1:28" x14ac:dyDescent="0.25">
      <c r="A2658" s="98"/>
      <c r="B2658" s="189"/>
      <c r="C2658" s="189"/>
      <c r="D2658" s="189"/>
      <c r="E2658" s="189"/>
      <c r="F2658" s="189"/>
      <c r="G2658" s="189"/>
      <c r="H2658" s="189"/>
      <c r="I2658" s="189"/>
      <c r="J2658" s="189"/>
      <c r="K2658" s="98"/>
      <c r="L2658" s="98"/>
      <c r="M2658" s="189"/>
      <c r="N2658" s="189"/>
      <c r="O2658" s="189"/>
      <c r="P2658" s="189"/>
      <c r="Q2658" s="189"/>
      <c r="R2658" s="189"/>
      <c r="S2658" s="189"/>
      <c r="T2658" s="189"/>
      <c r="U2658" s="189"/>
      <c r="V2658" s="189"/>
      <c r="W2658" s="189"/>
      <c r="X2658" s="189"/>
      <c r="Y2658" s="189"/>
      <c r="Z2658" s="189"/>
      <c r="AA2658" s="189"/>
      <c r="AB2658" s="189"/>
    </row>
    <row r="2659" spans="1:28" x14ac:dyDescent="0.25">
      <c r="A2659" s="98"/>
      <c r="B2659" s="189"/>
      <c r="C2659" s="189"/>
      <c r="D2659" s="189"/>
      <c r="E2659" s="189"/>
      <c r="F2659" s="189"/>
      <c r="G2659" s="189"/>
      <c r="H2659" s="189"/>
      <c r="I2659" s="189"/>
      <c r="J2659" s="189"/>
      <c r="K2659" s="98"/>
      <c r="L2659" s="98"/>
      <c r="M2659" s="189"/>
      <c r="N2659" s="189"/>
      <c r="O2659" s="189"/>
      <c r="P2659" s="189"/>
      <c r="Q2659" s="189"/>
      <c r="R2659" s="189"/>
      <c r="S2659" s="189"/>
      <c r="T2659" s="189"/>
      <c r="U2659" s="189"/>
      <c r="V2659" s="189"/>
      <c r="W2659" s="189"/>
      <c r="X2659" s="189"/>
      <c r="Y2659" s="189"/>
      <c r="Z2659" s="189"/>
      <c r="AA2659" s="189"/>
      <c r="AB2659" s="189"/>
    </row>
    <row r="2660" spans="1:28" x14ac:dyDescent="0.25">
      <c r="A2660" s="98"/>
      <c r="B2660" s="189"/>
      <c r="C2660" s="189"/>
      <c r="D2660" s="189"/>
      <c r="E2660" s="189"/>
      <c r="F2660" s="189"/>
      <c r="G2660" s="189"/>
      <c r="H2660" s="189"/>
      <c r="I2660" s="189"/>
      <c r="J2660" s="189"/>
      <c r="K2660" s="98"/>
      <c r="L2660" s="98"/>
      <c r="M2660" s="189"/>
      <c r="N2660" s="189"/>
      <c r="O2660" s="189"/>
      <c r="P2660" s="189"/>
      <c r="Q2660" s="189"/>
      <c r="R2660" s="189"/>
      <c r="S2660" s="189"/>
      <c r="T2660" s="189"/>
      <c r="U2660" s="189"/>
      <c r="V2660" s="189"/>
      <c r="W2660" s="189"/>
      <c r="X2660" s="189"/>
      <c r="Y2660" s="189"/>
      <c r="Z2660" s="189"/>
      <c r="AA2660" s="189"/>
      <c r="AB2660" s="189"/>
    </row>
    <row r="2661" spans="1:28" x14ac:dyDescent="0.25">
      <c r="A2661" s="98"/>
      <c r="B2661" s="189"/>
      <c r="C2661" s="189"/>
      <c r="D2661" s="189"/>
      <c r="E2661" s="189"/>
      <c r="F2661" s="189"/>
      <c r="G2661" s="189"/>
      <c r="H2661" s="189"/>
      <c r="I2661" s="189"/>
      <c r="J2661" s="189"/>
      <c r="K2661" s="98"/>
      <c r="L2661" s="98"/>
      <c r="M2661" s="189"/>
      <c r="N2661" s="189"/>
      <c r="O2661" s="189"/>
      <c r="P2661" s="189"/>
      <c r="Q2661" s="189"/>
      <c r="R2661" s="189"/>
      <c r="S2661" s="189"/>
      <c r="T2661" s="189"/>
      <c r="U2661" s="189"/>
      <c r="V2661" s="189"/>
      <c r="W2661" s="189"/>
      <c r="X2661" s="189"/>
      <c r="Y2661" s="189"/>
      <c r="Z2661" s="189"/>
      <c r="AA2661" s="189"/>
      <c r="AB2661" s="189"/>
    </row>
    <row r="2662" spans="1:28" x14ac:dyDescent="0.25">
      <c r="A2662" s="98"/>
      <c r="B2662" s="189"/>
      <c r="C2662" s="189"/>
      <c r="D2662" s="189"/>
      <c r="E2662" s="189"/>
      <c r="F2662" s="189"/>
      <c r="G2662" s="189"/>
      <c r="H2662" s="189"/>
      <c r="I2662" s="189"/>
      <c r="J2662" s="189"/>
      <c r="K2662" s="98"/>
      <c r="L2662" s="98"/>
      <c r="M2662" s="189"/>
      <c r="N2662" s="189"/>
      <c r="O2662" s="189"/>
      <c r="P2662" s="189"/>
      <c r="Q2662" s="189"/>
      <c r="R2662" s="189"/>
      <c r="S2662" s="189"/>
      <c r="T2662" s="189"/>
      <c r="U2662" s="189"/>
      <c r="V2662" s="189"/>
      <c r="W2662" s="189"/>
      <c r="X2662" s="189"/>
      <c r="Y2662" s="189"/>
      <c r="Z2662" s="189"/>
      <c r="AA2662" s="189"/>
      <c r="AB2662" s="189"/>
    </row>
    <row r="2663" spans="1:28" x14ac:dyDescent="0.25">
      <c r="A2663" s="98"/>
      <c r="B2663" s="189"/>
      <c r="C2663" s="189"/>
      <c r="D2663" s="189"/>
      <c r="E2663" s="189"/>
      <c r="F2663" s="189"/>
      <c r="G2663" s="189"/>
      <c r="H2663" s="189"/>
      <c r="I2663" s="189"/>
      <c r="J2663" s="189"/>
      <c r="K2663" s="98"/>
      <c r="L2663" s="98"/>
      <c r="M2663" s="189"/>
      <c r="N2663" s="189"/>
      <c r="O2663" s="189"/>
      <c r="P2663" s="189"/>
      <c r="Q2663" s="189"/>
      <c r="R2663" s="189"/>
      <c r="S2663" s="189"/>
      <c r="T2663" s="189"/>
      <c r="U2663" s="189"/>
      <c r="V2663" s="189"/>
      <c r="W2663" s="189"/>
      <c r="X2663" s="189"/>
      <c r="Y2663" s="189"/>
      <c r="Z2663" s="189"/>
      <c r="AA2663" s="189"/>
      <c r="AB2663" s="189"/>
    </row>
    <row r="2664" spans="1:28" x14ac:dyDescent="0.25">
      <c r="A2664" s="98"/>
      <c r="B2664" s="189"/>
      <c r="C2664" s="189"/>
      <c r="D2664" s="189"/>
      <c r="E2664" s="189"/>
      <c r="F2664" s="189"/>
      <c r="G2664" s="189"/>
      <c r="H2664" s="189"/>
      <c r="I2664" s="189"/>
      <c r="J2664" s="189"/>
      <c r="K2664" s="98"/>
      <c r="L2664" s="98"/>
      <c r="M2664" s="189"/>
      <c r="N2664" s="189"/>
      <c r="O2664" s="189"/>
      <c r="P2664" s="189"/>
      <c r="Q2664" s="189"/>
      <c r="R2664" s="189"/>
      <c r="S2664" s="189"/>
      <c r="T2664" s="189"/>
      <c r="U2664" s="189"/>
      <c r="V2664" s="189"/>
      <c r="W2664" s="189"/>
      <c r="X2664" s="189"/>
      <c r="Y2664" s="189"/>
      <c r="Z2664" s="189"/>
      <c r="AA2664" s="189"/>
      <c r="AB2664" s="189"/>
    </row>
    <row r="2665" spans="1:28" x14ac:dyDescent="0.25">
      <c r="A2665" s="98"/>
      <c r="B2665" s="189"/>
      <c r="C2665" s="189"/>
      <c r="D2665" s="189"/>
      <c r="E2665" s="189"/>
      <c r="F2665" s="189"/>
      <c r="G2665" s="189"/>
      <c r="H2665" s="189"/>
      <c r="I2665" s="189"/>
      <c r="J2665" s="189"/>
      <c r="K2665" s="98"/>
      <c r="L2665" s="98"/>
      <c r="M2665" s="189"/>
      <c r="N2665" s="189"/>
      <c r="O2665" s="189"/>
      <c r="P2665" s="189"/>
      <c r="Q2665" s="189"/>
      <c r="R2665" s="189"/>
      <c r="S2665" s="189"/>
      <c r="T2665" s="189"/>
      <c r="U2665" s="189"/>
      <c r="V2665" s="189"/>
      <c r="W2665" s="189"/>
      <c r="X2665" s="189"/>
      <c r="Y2665" s="189"/>
      <c r="Z2665" s="189"/>
      <c r="AA2665" s="189"/>
      <c r="AB2665" s="189"/>
    </row>
    <row r="2666" spans="1:28" x14ac:dyDescent="0.25">
      <c r="A2666" s="98"/>
      <c r="B2666" s="189"/>
      <c r="C2666" s="189"/>
      <c r="D2666" s="189"/>
      <c r="E2666" s="189"/>
      <c r="F2666" s="189"/>
      <c r="G2666" s="189"/>
      <c r="H2666" s="189"/>
      <c r="I2666" s="189"/>
      <c r="J2666" s="189"/>
      <c r="K2666" s="98"/>
      <c r="L2666" s="98"/>
      <c r="M2666" s="189"/>
      <c r="N2666" s="189"/>
      <c r="O2666" s="189"/>
      <c r="P2666" s="189"/>
      <c r="Q2666" s="189"/>
      <c r="R2666" s="189"/>
      <c r="S2666" s="189"/>
      <c r="T2666" s="189"/>
      <c r="U2666" s="189"/>
      <c r="V2666" s="189"/>
      <c r="W2666" s="189"/>
      <c r="X2666" s="189"/>
      <c r="Y2666" s="189"/>
      <c r="Z2666" s="189"/>
      <c r="AA2666" s="189"/>
      <c r="AB2666" s="189"/>
    </row>
    <row r="2667" spans="1:28" x14ac:dyDescent="0.25">
      <c r="A2667" s="98"/>
      <c r="B2667" s="189"/>
      <c r="C2667" s="189"/>
      <c r="D2667" s="189"/>
      <c r="E2667" s="189"/>
      <c r="F2667" s="189"/>
      <c r="G2667" s="189"/>
      <c r="H2667" s="189"/>
      <c r="I2667" s="189"/>
      <c r="J2667" s="189"/>
      <c r="K2667" s="98"/>
      <c r="L2667" s="98"/>
      <c r="M2667" s="189"/>
      <c r="N2667" s="189"/>
      <c r="O2667" s="189"/>
      <c r="P2667" s="189"/>
      <c r="Q2667" s="189"/>
      <c r="R2667" s="189"/>
      <c r="S2667" s="189"/>
      <c r="T2667" s="189"/>
      <c r="U2667" s="189"/>
      <c r="V2667" s="189"/>
      <c r="W2667" s="189"/>
      <c r="X2667" s="189"/>
      <c r="Y2667" s="189"/>
      <c r="Z2667" s="189"/>
      <c r="AA2667" s="189"/>
      <c r="AB2667" s="189"/>
    </row>
    <row r="2668" spans="1:28" x14ac:dyDescent="0.25">
      <c r="A2668" s="98"/>
      <c r="B2668" s="189"/>
      <c r="C2668" s="189"/>
      <c r="D2668" s="189"/>
      <c r="E2668" s="189"/>
      <c r="F2668" s="189"/>
      <c r="G2668" s="189"/>
      <c r="H2668" s="189"/>
      <c r="I2668" s="189"/>
      <c r="J2668" s="189"/>
      <c r="K2668" s="98"/>
      <c r="L2668" s="98"/>
      <c r="M2668" s="189"/>
      <c r="N2668" s="189"/>
      <c r="O2668" s="189"/>
      <c r="P2668" s="189"/>
      <c r="Q2668" s="189"/>
      <c r="R2668" s="189"/>
      <c r="S2668" s="189"/>
      <c r="T2668" s="189"/>
      <c r="U2668" s="189"/>
      <c r="V2668" s="189"/>
      <c r="W2668" s="189"/>
      <c r="X2668" s="189"/>
      <c r="Y2668" s="189"/>
      <c r="Z2668" s="189"/>
      <c r="AA2668" s="189"/>
      <c r="AB2668" s="189"/>
    </row>
    <row r="2669" spans="1:28" x14ac:dyDescent="0.25">
      <c r="A2669" s="98"/>
      <c r="B2669" s="189"/>
      <c r="C2669" s="189"/>
      <c r="D2669" s="189"/>
      <c r="E2669" s="189"/>
      <c r="F2669" s="189"/>
      <c r="G2669" s="189"/>
      <c r="H2669" s="189"/>
      <c r="I2669" s="189"/>
      <c r="J2669" s="189"/>
      <c r="K2669" s="98"/>
      <c r="L2669" s="98"/>
      <c r="M2669" s="189"/>
      <c r="N2669" s="189"/>
      <c r="O2669" s="189"/>
      <c r="P2669" s="189"/>
      <c r="Q2669" s="189"/>
      <c r="R2669" s="189"/>
      <c r="S2669" s="189"/>
      <c r="T2669" s="189"/>
      <c r="U2669" s="189"/>
      <c r="V2669" s="189"/>
      <c r="W2669" s="189"/>
      <c r="X2669" s="189"/>
      <c r="Y2669" s="189"/>
      <c r="Z2669" s="189"/>
      <c r="AA2669" s="189"/>
      <c r="AB2669" s="189"/>
    </row>
    <row r="2670" spans="1:28" x14ac:dyDescent="0.25">
      <c r="A2670" s="98"/>
      <c r="B2670" s="189"/>
      <c r="C2670" s="189"/>
      <c r="D2670" s="189"/>
      <c r="E2670" s="189"/>
      <c r="F2670" s="189"/>
      <c r="G2670" s="189"/>
      <c r="H2670" s="189"/>
      <c r="I2670" s="189"/>
      <c r="J2670" s="189"/>
      <c r="K2670" s="98"/>
      <c r="L2670" s="98"/>
      <c r="M2670" s="189"/>
      <c r="N2670" s="189"/>
      <c r="O2670" s="189"/>
      <c r="P2670" s="189"/>
      <c r="Q2670" s="189"/>
      <c r="R2670" s="189"/>
      <c r="S2670" s="189"/>
      <c r="T2670" s="189"/>
      <c r="U2670" s="189"/>
      <c r="V2670" s="189"/>
      <c r="W2670" s="189"/>
      <c r="X2670" s="189"/>
      <c r="Y2670" s="189"/>
      <c r="Z2670" s="189"/>
      <c r="AA2670" s="189"/>
      <c r="AB2670" s="189"/>
    </row>
    <row r="2671" spans="1:28" x14ac:dyDescent="0.25">
      <c r="A2671" s="98"/>
      <c r="B2671" s="189"/>
      <c r="C2671" s="189"/>
      <c r="D2671" s="189"/>
      <c r="E2671" s="189"/>
      <c r="F2671" s="189"/>
      <c r="G2671" s="189"/>
      <c r="H2671" s="189"/>
      <c r="I2671" s="189"/>
      <c r="J2671" s="189"/>
      <c r="K2671" s="98"/>
      <c r="L2671" s="98"/>
      <c r="M2671" s="189"/>
      <c r="N2671" s="189"/>
      <c r="O2671" s="189"/>
      <c r="P2671" s="189"/>
      <c r="Q2671" s="189"/>
      <c r="R2671" s="189"/>
      <c r="S2671" s="189"/>
      <c r="T2671" s="189"/>
      <c r="U2671" s="189"/>
      <c r="V2671" s="189"/>
      <c r="W2671" s="189"/>
      <c r="X2671" s="189"/>
      <c r="Y2671" s="189"/>
      <c r="Z2671" s="189"/>
      <c r="AA2671" s="189"/>
      <c r="AB2671" s="189"/>
    </row>
    <row r="2672" spans="1:28" x14ac:dyDescent="0.25">
      <c r="A2672" s="98"/>
      <c r="B2672" s="189"/>
      <c r="C2672" s="189"/>
      <c r="D2672" s="189"/>
      <c r="E2672" s="189"/>
      <c r="F2672" s="189"/>
      <c r="G2672" s="189"/>
      <c r="H2672" s="189"/>
      <c r="I2672" s="189"/>
      <c r="J2672" s="189"/>
      <c r="K2672" s="98"/>
      <c r="L2672" s="98"/>
      <c r="M2672" s="189"/>
      <c r="N2672" s="189"/>
      <c r="O2672" s="189"/>
      <c r="P2672" s="189"/>
      <c r="Q2672" s="189"/>
      <c r="R2672" s="189"/>
      <c r="S2672" s="189"/>
      <c r="T2672" s="189"/>
      <c r="U2672" s="189"/>
      <c r="V2672" s="189"/>
      <c r="W2672" s="189"/>
      <c r="X2672" s="189"/>
      <c r="Y2672" s="189"/>
      <c r="Z2672" s="189"/>
      <c r="AA2672" s="189"/>
      <c r="AB2672" s="189"/>
    </row>
    <row r="2673" spans="1:28" x14ac:dyDescent="0.25">
      <c r="A2673" s="98"/>
      <c r="B2673" s="189"/>
      <c r="C2673" s="189"/>
      <c r="D2673" s="189"/>
      <c r="E2673" s="189"/>
      <c r="F2673" s="189"/>
      <c r="G2673" s="189"/>
      <c r="H2673" s="189"/>
      <c r="I2673" s="189"/>
      <c r="J2673" s="189"/>
      <c r="K2673" s="98"/>
      <c r="L2673" s="98"/>
      <c r="M2673" s="189"/>
      <c r="N2673" s="189"/>
      <c r="O2673" s="189"/>
      <c r="P2673" s="189"/>
      <c r="Q2673" s="189"/>
      <c r="R2673" s="189"/>
      <c r="S2673" s="189"/>
      <c r="T2673" s="189"/>
      <c r="U2673" s="189"/>
      <c r="V2673" s="189"/>
      <c r="W2673" s="189"/>
      <c r="X2673" s="189"/>
      <c r="Y2673" s="189"/>
      <c r="Z2673" s="189"/>
      <c r="AA2673" s="189"/>
      <c r="AB2673" s="189"/>
    </row>
    <row r="2674" spans="1:28" x14ac:dyDescent="0.25">
      <c r="A2674" s="98"/>
      <c r="B2674" s="189"/>
      <c r="C2674" s="189"/>
      <c r="D2674" s="189"/>
      <c r="E2674" s="189"/>
      <c r="F2674" s="189"/>
      <c r="G2674" s="189"/>
      <c r="H2674" s="189"/>
      <c r="I2674" s="189"/>
      <c r="J2674" s="189"/>
      <c r="K2674" s="98"/>
      <c r="L2674" s="98"/>
      <c r="M2674" s="189"/>
      <c r="N2674" s="189"/>
      <c r="O2674" s="189"/>
      <c r="P2674" s="189"/>
      <c r="Q2674" s="189"/>
      <c r="R2674" s="189"/>
      <c r="S2674" s="189"/>
      <c r="T2674" s="189"/>
      <c r="U2674" s="189"/>
      <c r="V2674" s="189"/>
      <c r="W2674" s="189"/>
      <c r="X2674" s="189"/>
      <c r="Y2674" s="189"/>
      <c r="Z2674" s="189"/>
      <c r="AA2674" s="189"/>
      <c r="AB2674" s="189"/>
    </row>
    <row r="2675" spans="1:28" x14ac:dyDescent="0.25">
      <c r="A2675" s="98"/>
      <c r="B2675" s="189"/>
      <c r="C2675" s="189"/>
      <c r="D2675" s="189"/>
      <c r="E2675" s="189"/>
      <c r="F2675" s="189"/>
      <c r="G2675" s="189"/>
      <c r="H2675" s="189"/>
      <c r="I2675" s="189"/>
      <c r="J2675" s="189"/>
      <c r="K2675" s="98"/>
      <c r="L2675" s="98"/>
      <c r="M2675" s="189"/>
      <c r="N2675" s="189"/>
      <c r="O2675" s="189"/>
      <c r="P2675" s="189"/>
      <c r="Q2675" s="189"/>
      <c r="R2675" s="189"/>
      <c r="S2675" s="189"/>
      <c r="T2675" s="189"/>
      <c r="U2675" s="189"/>
      <c r="V2675" s="189"/>
      <c r="W2675" s="189"/>
      <c r="X2675" s="189"/>
      <c r="Y2675" s="189"/>
      <c r="Z2675" s="189"/>
      <c r="AA2675" s="189"/>
      <c r="AB2675" s="189"/>
    </row>
    <row r="2676" spans="1:28" x14ac:dyDescent="0.25">
      <c r="A2676" s="98"/>
      <c r="B2676" s="189"/>
      <c r="C2676" s="189"/>
      <c r="D2676" s="189"/>
      <c r="E2676" s="189"/>
      <c r="F2676" s="189"/>
      <c r="G2676" s="189"/>
      <c r="H2676" s="189"/>
      <c r="I2676" s="189"/>
      <c r="J2676" s="189"/>
      <c r="K2676" s="98"/>
      <c r="L2676" s="98"/>
      <c r="M2676" s="189"/>
      <c r="N2676" s="189"/>
      <c r="O2676" s="189"/>
      <c r="P2676" s="189"/>
      <c r="Q2676" s="189"/>
      <c r="R2676" s="189"/>
      <c r="S2676" s="189"/>
      <c r="T2676" s="189"/>
      <c r="U2676" s="189"/>
      <c r="V2676" s="189"/>
      <c r="W2676" s="189"/>
      <c r="X2676" s="189"/>
      <c r="Y2676" s="189"/>
      <c r="Z2676" s="189"/>
      <c r="AA2676" s="189"/>
      <c r="AB2676" s="189"/>
    </row>
    <row r="2677" spans="1:28" x14ac:dyDescent="0.25">
      <c r="A2677" s="98"/>
      <c r="B2677" s="189"/>
      <c r="C2677" s="189"/>
      <c r="D2677" s="189"/>
      <c r="E2677" s="189"/>
      <c r="F2677" s="189"/>
      <c r="G2677" s="189"/>
      <c r="H2677" s="189"/>
      <c r="I2677" s="189"/>
      <c r="J2677" s="189"/>
      <c r="K2677" s="98"/>
      <c r="L2677" s="98"/>
      <c r="M2677" s="189"/>
      <c r="N2677" s="189"/>
      <c r="O2677" s="189"/>
      <c r="P2677" s="189"/>
      <c r="Q2677" s="189"/>
      <c r="R2677" s="189"/>
      <c r="S2677" s="189"/>
      <c r="T2677" s="189"/>
      <c r="U2677" s="189"/>
      <c r="V2677" s="189"/>
      <c r="W2677" s="189"/>
      <c r="X2677" s="189"/>
      <c r="Y2677" s="189"/>
      <c r="Z2677" s="189"/>
      <c r="AA2677" s="189"/>
      <c r="AB2677" s="189"/>
    </row>
    <row r="2678" spans="1:28" x14ac:dyDescent="0.25">
      <c r="A2678" s="98"/>
      <c r="B2678" s="189"/>
      <c r="C2678" s="189"/>
      <c r="D2678" s="189"/>
      <c r="E2678" s="189"/>
      <c r="F2678" s="189"/>
      <c r="G2678" s="189"/>
      <c r="H2678" s="189"/>
      <c r="I2678" s="189"/>
      <c r="J2678" s="189"/>
      <c r="K2678" s="98"/>
      <c r="L2678" s="98"/>
      <c r="M2678" s="189"/>
      <c r="N2678" s="189"/>
      <c r="O2678" s="189"/>
      <c r="P2678" s="189"/>
      <c r="Q2678" s="189"/>
      <c r="R2678" s="189"/>
      <c r="S2678" s="189"/>
      <c r="T2678" s="189"/>
      <c r="U2678" s="189"/>
      <c r="V2678" s="189"/>
      <c r="W2678" s="189"/>
      <c r="X2678" s="189"/>
      <c r="Y2678" s="189"/>
      <c r="Z2678" s="189"/>
      <c r="AA2678" s="189"/>
      <c r="AB2678" s="189"/>
    </row>
    <row r="2679" spans="1:28" x14ac:dyDescent="0.25">
      <c r="A2679" s="98"/>
      <c r="B2679" s="189"/>
      <c r="C2679" s="189"/>
      <c r="D2679" s="189"/>
      <c r="E2679" s="189"/>
      <c r="F2679" s="189"/>
      <c r="G2679" s="189"/>
      <c r="H2679" s="189"/>
      <c r="I2679" s="189"/>
      <c r="J2679" s="189"/>
      <c r="K2679" s="98"/>
      <c r="L2679" s="98"/>
      <c r="M2679" s="189"/>
      <c r="N2679" s="189"/>
      <c r="O2679" s="189"/>
      <c r="P2679" s="189"/>
      <c r="Q2679" s="189"/>
      <c r="R2679" s="189"/>
      <c r="S2679" s="189"/>
      <c r="T2679" s="189"/>
      <c r="U2679" s="189"/>
      <c r="V2679" s="189"/>
      <c r="W2679" s="189"/>
      <c r="X2679" s="189"/>
      <c r="Y2679" s="189"/>
      <c r="Z2679" s="189"/>
      <c r="AA2679" s="189"/>
      <c r="AB2679" s="189"/>
    </row>
    <row r="2680" spans="1:28" x14ac:dyDescent="0.25">
      <c r="A2680" s="98"/>
      <c r="B2680" s="189"/>
      <c r="C2680" s="189"/>
      <c r="D2680" s="189"/>
      <c r="E2680" s="189"/>
      <c r="F2680" s="189"/>
      <c r="G2680" s="189"/>
      <c r="H2680" s="189"/>
      <c r="I2680" s="189"/>
      <c r="J2680" s="189"/>
      <c r="K2680" s="98"/>
      <c r="L2680" s="98"/>
      <c r="M2680" s="189"/>
      <c r="N2680" s="189"/>
      <c r="O2680" s="189"/>
      <c r="P2680" s="189"/>
      <c r="Q2680" s="189"/>
      <c r="R2680" s="189"/>
      <c r="S2680" s="189"/>
      <c r="T2680" s="189"/>
      <c r="U2680" s="189"/>
      <c r="V2680" s="189"/>
      <c r="W2680" s="189"/>
      <c r="X2680" s="189"/>
      <c r="Y2680" s="189"/>
      <c r="Z2680" s="189"/>
      <c r="AA2680" s="189"/>
      <c r="AB2680" s="189"/>
    </row>
    <row r="2681" spans="1:28" x14ac:dyDescent="0.25">
      <c r="A2681" s="98"/>
      <c r="B2681" s="189"/>
      <c r="C2681" s="189"/>
      <c r="D2681" s="189"/>
      <c r="E2681" s="189"/>
      <c r="F2681" s="189"/>
      <c r="G2681" s="189"/>
      <c r="H2681" s="189"/>
      <c r="I2681" s="189"/>
      <c r="J2681" s="189"/>
      <c r="K2681" s="98"/>
      <c r="L2681" s="98"/>
      <c r="M2681" s="189"/>
      <c r="N2681" s="189"/>
      <c r="O2681" s="189"/>
      <c r="P2681" s="189"/>
      <c r="Q2681" s="189"/>
      <c r="R2681" s="189"/>
      <c r="S2681" s="189"/>
      <c r="T2681" s="189"/>
      <c r="U2681" s="189"/>
      <c r="V2681" s="189"/>
      <c r="W2681" s="189"/>
      <c r="X2681" s="189"/>
      <c r="Y2681" s="189"/>
      <c r="Z2681" s="189"/>
      <c r="AA2681" s="189"/>
      <c r="AB2681" s="189"/>
    </row>
    <row r="2682" spans="1:28" x14ac:dyDescent="0.25">
      <c r="A2682" s="98"/>
      <c r="B2682" s="189"/>
      <c r="C2682" s="189"/>
      <c r="D2682" s="189"/>
      <c r="E2682" s="189"/>
      <c r="F2682" s="189"/>
      <c r="G2682" s="189"/>
      <c r="H2682" s="189"/>
      <c r="I2682" s="189"/>
      <c r="J2682" s="189"/>
      <c r="K2682" s="98"/>
      <c r="L2682" s="98"/>
      <c r="M2682" s="189"/>
      <c r="N2682" s="189"/>
      <c r="O2682" s="189"/>
      <c r="P2682" s="189"/>
      <c r="Q2682" s="189"/>
      <c r="R2682" s="189"/>
      <c r="S2682" s="189"/>
      <c r="T2682" s="189"/>
      <c r="U2682" s="189"/>
      <c r="V2682" s="189"/>
      <c r="W2682" s="189"/>
      <c r="X2682" s="189"/>
      <c r="Y2682" s="189"/>
      <c r="Z2682" s="189"/>
      <c r="AA2682" s="189"/>
      <c r="AB2682" s="189"/>
    </row>
    <row r="2683" spans="1:28" x14ac:dyDescent="0.25">
      <c r="A2683" s="98"/>
      <c r="B2683" s="189"/>
      <c r="C2683" s="189"/>
      <c r="D2683" s="189"/>
      <c r="E2683" s="189"/>
      <c r="F2683" s="189"/>
      <c r="G2683" s="189"/>
      <c r="H2683" s="189"/>
      <c r="I2683" s="189"/>
      <c r="J2683" s="189"/>
      <c r="K2683" s="98"/>
      <c r="L2683" s="98"/>
      <c r="M2683" s="189"/>
      <c r="N2683" s="189"/>
      <c r="O2683" s="189"/>
      <c r="P2683" s="189"/>
      <c r="Q2683" s="189"/>
      <c r="R2683" s="189"/>
      <c r="S2683" s="189"/>
      <c r="T2683" s="189"/>
      <c r="U2683" s="189"/>
      <c r="V2683" s="189"/>
      <c r="W2683" s="189"/>
      <c r="X2683" s="189"/>
      <c r="Y2683" s="189"/>
      <c r="Z2683" s="189"/>
      <c r="AA2683" s="189"/>
      <c r="AB2683" s="189"/>
    </row>
    <row r="2684" spans="1:28" x14ac:dyDescent="0.25">
      <c r="A2684" s="98"/>
      <c r="B2684" s="189"/>
      <c r="C2684" s="189"/>
      <c r="D2684" s="189"/>
      <c r="E2684" s="189"/>
      <c r="F2684" s="189"/>
      <c r="G2684" s="189"/>
      <c r="H2684" s="189"/>
      <c r="I2684" s="189"/>
      <c r="J2684" s="189"/>
      <c r="K2684" s="98"/>
      <c r="L2684" s="98"/>
      <c r="M2684" s="189"/>
      <c r="N2684" s="189"/>
      <c r="O2684" s="189"/>
      <c r="P2684" s="189"/>
      <c r="Q2684" s="189"/>
      <c r="R2684" s="189"/>
      <c r="S2684" s="189"/>
      <c r="T2684" s="189"/>
      <c r="U2684" s="189"/>
      <c r="V2684" s="189"/>
      <c r="W2684" s="189"/>
      <c r="X2684" s="189"/>
      <c r="Y2684" s="189"/>
      <c r="Z2684" s="189"/>
      <c r="AA2684" s="189"/>
      <c r="AB2684" s="189"/>
    </row>
    <row r="2685" spans="1:28" x14ac:dyDescent="0.25">
      <c r="A2685" s="98"/>
      <c r="B2685" s="189"/>
      <c r="C2685" s="189"/>
      <c r="D2685" s="189"/>
      <c r="E2685" s="189"/>
      <c r="F2685" s="189"/>
      <c r="G2685" s="189"/>
      <c r="H2685" s="189"/>
      <c r="I2685" s="189"/>
      <c r="J2685" s="189"/>
      <c r="K2685" s="98"/>
      <c r="L2685" s="98"/>
      <c r="M2685" s="189"/>
      <c r="N2685" s="189"/>
      <c r="O2685" s="189"/>
      <c r="P2685" s="189"/>
      <c r="Q2685" s="189"/>
      <c r="R2685" s="189"/>
      <c r="S2685" s="189"/>
      <c r="T2685" s="189"/>
      <c r="U2685" s="189"/>
      <c r="V2685" s="189"/>
      <c r="W2685" s="189"/>
      <c r="X2685" s="189"/>
      <c r="Y2685" s="189"/>
      <c r="Z2685" s="189"/>
      <c r="AA2685" s="189"/>
      <c r="AB2685" s="189"/>
    </row>
    <row r="2686" spans="1:28" x14ac:dyDescent="0.25">
      <c r="A2686" s="98"/>
      <c r="B2686" s="189"/>
      <c r="C2686" s="189"/>
      <c r="D2686" s="189"/>
      <c r="E2686" s="189"/>
      <c r="F2686" s="189"/>
      <c r="G2686" s="189"/>
      <c r="H2686" s="189"/>
      <c r="I2686" s="189"/>
      <c r="J2686" s="189"/>
      <c r="K2686" s="98"/>
      <c r="L2686" s="98"/>
      <c r="M2686" s="189"/>
      <c r="N2686" s="189"/>
      <c r="O2686" s="189"/>
      <c r="P2686" s="189"/>
      <c r="Q2686" s="189"/>
      <c r="R2686" s="189"/>
      <c r="S2686" s="189"/>
      <c r="T2686" s="189"/>
      <c r="U2686" s="189"/>
      <c r="V2686" s="189"/>
      <c r="W2686" s="189"/>
      <c r="X2686" s="189"/>
      <c r="Y2686" s="189"/>
      <c r="Z2686" s="189"/>
      <c r="AA2686" s="189"/>
      <c r="AB2686" s="189"/>
    </row>
    <row r="2687" spans="1:28" x14ac:dyDescent="0.25">
      <c r="A2687" s="98"/>
      <c r="B2687" s="189"/>
      <c r="C2687" s="189"/>
      <c r="D2687" s="189"/>
      <c r="E2687" s="189"/>
      <c r="F2687" s="189"/>
      <c r="G2687" s="189"/>
      <c r="H2687" s="189"/>
      <c r="I2687" s="189"/>
      <c r="J2687" s="189"/>
      <c r="K2687" s="98"/>
      <c r="L2687" s="98"/>
      <c r="M2687" s="189"/>
      <c r="N2687" s="189"/>
      <c r="O2687" s="189"/>
      <c r="P2687" s="189"/>
      <c r="Q2687" s="189"/>
      <c r="R2687" s="189"/>
      <c r="S2687" s="189"/>
      <c r="T2687" s="189"/>
      <c r="U2687" s="189"/>
      <c r="V2687" s="189"/>
      <c r="W2687" s="189"/>
      <c r="X2687" s="189"/>
      <c r="Y2687" s="189"/>
      <c r="Z2687" s="189"/>
      <c r="AA2687" s="189"/>
      <c r="AB2687" s="189"/>
    </row>
    <row r="2688" spans="1:28" x14ac:dyDescent="0.25">
      <c r="A2688" s="98"/>
      <c r="B2688" s="189"/>
      <c r="C2688" s="189"/>
      <c r="D2688" s="189"/>
      <c r="E2688" s="189"/>
      <c r="F2688" s="189"/>
      <c r="G2688" s="189"/>
      <c r="H2688" s="189"/>
      <c r="I2688" s="189"/>
      <c r="J2688" s="189"/>
      <c r="K2688" s="98"/>
      <c r="L2688" s="98"/>
      <c r="M2688" s="189"/>
      <c r="N2688" s="189"/>
      <c r="O2688" s="189"/>
      <c r="P2688" s="189"/>
      <c r="Q2688" s="189"/>
      <c r="R2688" s="189"/>
      <c r="S2688" s="189"/>
      <c r="T2688" s="189"/>
      <c r="U2688" s="189"/>
      <c r="V2688" s="189"/>
      <c r="W2688" s="189"/>
      <c r="X2688" s="189"/>
      <c r="Y2688" s="189"/>
      <c r="Z2688" s="189"/>
      <c r="AA2688" s="189"/>
      <c r="AB2688" s="189"/>
    </row>
    <row r="2689" spans="1:28" x14ac:dyDescent="0.25">
      <c r="A2689" s="98"/>
      <c r="B2689" s="189"/>
      <c r="C2689" s="189"/>
      <c r="D2689" s="189"/>
      <c r="E2689" s="189"/>
      <c r="F2689" s="189"/>
      <c r="G2689" s="189"/>
      <c r="H2689" s="189"/>
      <c r="I2689" s="189"/>
      <c r="J2689" s="189"/>
      <c r="K2689" s="98"/>
      <c r="L2689" s="98"/>
      <c r="M2689" s="189"/>
      <c r="N2689" s="189"/>
      <c r="O2689" s="189"/>
      <c r="P2689" s="189"/>
      <c r="Q2689" s="189"/>
      <c r="R2689" s="189"/>
      <c r="S2689" s="189"/>
      <c r="T2689" s="189"/>
      <c r="U2689" s="189"/>
      <c r="V2689" s="189"/>
      <c r="W2689" s="189"/>
      <c r="X2689" s="189"/>
      <c r="Y2689" s="189"/>
      <c r="Z2689" s="189"/>
      <c r="AA2689" s="189"/>
      <c r="AB2689" s="189"/>
    </row>
    <row r="2690" spans="1:28" x14ac:dyDescent="0.25">
      <c r="A2690" s="98"/>
      <c r="B2690" s="189"/>
      <c r="C2690" s="189"/>
      <c r="D2690" s="189"/>
      <c r="E2690" s="189"/>
      <c r="F2690" s="189"/>
      <c r="G2690" s="189"/>
      <c r="H2690" s="189"/>
      <c r="I2690" s="189"/>
      <c r="J2690" s="189"/>
      <c r="K2690" s="98"/>
      <c r="L2690" s="98"/>
      <c r="M2690" s="189"/>
      <c r="N2690" s="189"/>
      <c r="O2690" s="189"/>
      <c r="P2690" s="189"/>
      <c r="Q2690" s="189"/>
      <c r="R2690" s="189"/>
      <c r="S2690" s="189"/>
      <c r="T2690" s="189"/>
      <c r="U2690" s="189"/>
      <c r="V2690" s="189"/>
      <c r="W2690" s="189"/>
      <c r="X2690" s="189"/>
      <c r="Y2690" s="189"/>
      <c r="Z2690" s="189"/>
      <c r="AA2690" s="189"/>
      <c r="AB2690" s="189"/>
    </row>
    <row r="2691" spans="1:28" x14ac:dyDescent="0.25">
      <c r="A2691" s="98"/>
      <c r="B2691" s="189"/>
      <c r="C2691" s="189"/>
      <c r="D2691" s="189"/>
      <c r="E2691" s="189"/>
      <c r="F2691" s="189"/>
      <c r="G2691" s="189"/>
      <c r="H2691" s="189"/>
      <c r="I2691" s="189"/>
      <c r="J2691" s="189"/>
      <c r="K2691" s="98"/>
      <c r="L2691" s="98"/>
      <c r="M2691" s="189"/>
      <c r="N2691" s="189"/>
      <c r="O2691" s="189"/>
      <c r="P2691" s="189"/>
      <c r="Q2691" s="189"/>
      <c r="R2691" s="189"/>
      <c r="S2691" s="189"/>
      <c r="T2691" s="189"/>
      <c r="U2691" s="189"/>
      <c r="V2691" s="189"/>
      <c r="W2691" s="189"/>
      <c r="X2691" s="189"/>
      <c r="Y2691" s="189"/>
      <c r="Z2691" s="189"/>
      <c r="AA2691" s="189"/>
      <c r="AB2691" s="189"/>
    </row>
    <row r="2692" spans="1:28" x14ac:dyDescent="0.25">
      <c r="A2692" s="98"/>
      <c r="B2692" s="189"/>
      <c r="C2692" s="189"/>
      <c r="D2692" s="189"/>
      <c r="E2692" s="189"/>
      <c r="F2692" s="189"/>
      <c r="G2692" s="189"/>
      <c r="H2692" s="189"/>
      <c r="I2692" s="189"/>
      <c r="J2692" s="189"/>
      <c r="K2692" s="98"/>
      <c r="L2692" s="98"/>
      <c r="M2692" s="189"/>
      <c r="N2692" s="189"/>
      <c r="O2692" s="189"/>
      <c r="P2692" s="189"/>
      <c r="Q2692" s="189"/>
      <c r="R2692" s="189"/>
      <c r="S2692" s="189"/>
      <c r="T2692" s="189"/>
      <c r="U2692" s="189"/>
      <c r="V2692" s="189"/>
      <c r="W2692" s="189"/>
      <c r="X2692" s="189"/>
      <c r="Y2692" s="189"/>
      <c r="Z2692" s="189"/>
      <c r="AA2692" s="189"/>
      <c r="AB2692" s="189"/>
    </row>
    <row r="2693" spans="1:28" x14ac:dyDescent="0.25">
      <c r="A2693" s="98"/>
      <c r="B2693" s="189"/>
      <c r="C2693" s="189"/>
      <c r="D2693" s="189"/>
      <c r="E2693" s="189"/>
      <c r="F2693" s="189"/>
      <c r="G2693" s="189"/>
      <c r="H2693" s="189"/>
      <c r="I2693" s="189"/>
      <c r="J2693" s="189"/>
      <c r="K2693" s="98"/>
      <c r="L2693" s="98"/>
      <c r="M2693" s="189"/>
      <c r="N2693" s="189"/>
      <c r="O2693" s="189"/>
      <c r="P2693" s="189"/>
      <c r="Q2693" s="189"/>
      <c r="R2693" s="189"/>
      <c r="S2693" s="189"/>
      <c r="T2693" s="189"/>
      <c r="U2693" s="189"/>
      <c r="V2693" s="189"/>
      <c r="W2693" s="189"/>
      <c r="X2693" s="189"/>
      <c r="Y2693" s="189"/>
      <c r="Z2693" s="189"/>
      <c r="AA2693" s="189"/>
      <c r="AB2693" s="189"/>
    </row>
    <row r="2694" spans="1:28" x14ac:dyDescent="0.25">
      <c r="A2694" s="98"/>
      <c r="B2694" s="189"/>
      <c r="C2694" s="189"/>
      <c r="D2694" s="189"/>
      <c r="E2694" s="189"/>
      <c r="F2694" s="189"/>
      <c r="G2694" s="189"/>
      <c r="H2694" s="189"/>
      <c r="I2694" s="189"/>
      <c r="J2694" s="189"/>
      <c r="K2694" s="98"/>
      <c r="L2694" s="98"/>
      <c r="M2694" s="189"/>
      <c r="N2694" s="189"/>
      <c r="O2694" s="189"/>
      <c r="P2694" s="189"/>
      <c r="Q2694" s="189"/>
      <c r="R2694" s="189"/>
      <c r="S2694" s="189"/>
      <c r="T2694" s="189"/>
      <c r="U2694" s="189"/>
      <c r="V2694" s="189"/>
      <c r="W2694" s="189"/>
      <c r="X2694" s="189"/>
      <c r="Y2694" s="189"/>
      <c r="Z2694" s="189"/>
      <c r="AA2694" s="189"/>
      <c r="AB2694" s="189"/>
    </row>
    <row r="2695" spans="1:28" x14ac:dyDescent="0.25">
      <c r="A2695" s="98"/>
      <c r="B2695" s="189"/>
      <c r="C2695" s="189"/>
      <c r="D2695" s="189"/>
      <c r="E2695" s="189"/>
      <c r="F2695" s="189"/>
      <c r="G2695" s="189"/>
      <c r="H2695" s="189"/>
      <c r="I2695" s="189"/>
      <c r="J2695" s="189"/>
      <c r="K2695" s="98"/>
      <c r="L2695" s="98"/>
      <c r="M2695" s="189"/>
      <c r="N2695" s="189"/>
      <c r="O2695" s="189"/>
      <c r="P2695" s="189"/>
      <c r="Q2695" s="189"/>
      <c r="R2695" s="189"/>
      <c r="S2695" s="189"/>
      <c r="T2695" s="189"/>
      <c r="U2695" s="189"/>
      <c r="V2695" s="189"/>
      <c r="W2695" s="189"/>
      <c r="X2695" s="189"/>
      <c r="Y2695" s="189"/>
      <c r="Z2695" s="189"/>
      <c r="AA2695" s="189"/>
      <c r="AB2695" s="189"/>
    </row>
    <row r="2696" spans="1:28" x14ac:dyDescent="0.25">
      <c r="A2696" s="98"/>
      <c r="B2696" s="189"/>
      <c r="C2696" s="189"/>
      <c r="D2696" s="189"/>
      <c r="E2696" s="189"/>
      <c r="F2696" s="189"/>
      <c r="G2696" s="189"/>
      <c r="H2696" s="189"/>
      <c r="I2696" s="189"/>
      <c r="J2696" s="189"/>
      <c r="K2696" s="98"/>
      <c r="L2696" s="98"/>
      <c r="M2696" s="189"/>
      <c r="N2696" s="189"/>
      <c r="O2696" s="189"/>
      <c r="P2696" s="189"/>
      <c r="Q2696" s="189"/>
      <c r="R2696" s="189"/>
      <c r="S2696" s="189"/>
      <c r="T2696" s="189"/>
      <c r="U2696" s="189"/>
      <c r="V2696" s="189"/>
      <c r="W2696" s="189"/>
      <c r="X2696" s="189"/>
      <c r="Y2696" s="189"/>
      <c r="Z2696" s="189"/>
      <c r="AA2696" s="189"/>
      <c r="AB2696" s="189"/>
    </row>
    <row r="2697" spans="1:28" x14ac:dyDescent="0.25">
      <c r="A2697" s="98"/>
      <c r="B2697" s="189"/>
      <c r="C2697" s="189"/>
      <c r="D2697" s="189"/>
      <c r="E2697" s="189"/>
      <c r="F2697" s="189"/>
      <c r="G2697" s="189"/>
      <c r="H2697" s="189"/>
      <c r="I2697" s="189"/>
      <c r="J2697" s="189"/>
      <c r="K2697" s="98"/>
      <c r="L2697" s="98"/>
      <c r="M2697" s="189"/>
      <c r="N2697" s="189"/>
      <c r="O2697" s="189"/>
      <c r="P2697" s="189"/>
      <c r="Q2697" s="189"/>
      <c r="R2697" s="189"/>
      <c r="S2697" s="189"/>
      <c r="T2697" s="189"/>
      <c r="U2697" s="189"/>
      <c r="V2697" s="189"/>
      <c r="W2697" s="189"/>
      <c r="X2697" s="189"/>
      <c r="Y2697" s="189"/>
      <c r="Z2697" s="189"/>
      <c r="AA2697" s="189"/>
      <c r="AB2697" s="189"/>
    </row>
    <row r="2698" spans="1:28" x14ac:dyDescent="0.25">
      <c r="A2698" s="98"/>
      <c r="B2698" s="189"/>
      <c r="C2698" s="189"/>
      <c r="D2698" s="189"/>
      <c r="E2698" s="189"/>
      <c r="F2698" s="189"/>
      <c r="G2698" s="189"/>
      <c r="H2698" s="189"/>
      <c r="I2698" s="189"/>
      <c r="J2698" s="189"/>
      <c r="K2698" s="98"/>
      <c r="L2698" s="98"/>
      <c r="M2698" s="189"/>
      <c r="N2698" s="189"/>
      <c r="O2698" s="189"/>
      <c r="P2698" s="189"/>
      <c r="Q2698" s="189"/>
      <c r="R2698" s="189"/>
      <c r="S2698" s="189"/>
      <c r="T2698" s="189"/>
      <c r="U2698" s="189"/>
      <c r="V2698" s="189"/>
      <c r="W2698" s="189"/>
      <c r="X2698" s="189"/>
      <c r="Y2698" s="189"/>
      <c r="Z2698" s="189"/>
      <c r="AA2698" s="189"/>
      <c r="AB2698" s="189"/>
    </row>
    <row r="2699" spans="1:28" x14ac:dyDescent="0.25">
      <c r="A2699" s="98"/>
      <c r="B2699" s="189"/>
      <c r="C2699" s="189"/>
      <c r="D2699" s="189"/>
      <c r="E2699" s="189"/>
      <c r="F2699" s="189"/>
      <c r="G2699" s="189"/>
      <c r="H2699" s="189"/>
      <c r="I2699" s="189"/>
      <c r="J2699" s="189"/>
      <c r="K2699" s="98"/>
      <c r="L2699" s="98"/>
      <c r="M2699" s="189"/>
      <c r="N2699" s="189"/>
      <c r="O2699" s="189"/>
      <c r="P2699" s="189"/>
      <c r="Q2699" s="189"/>
      <c r="R2699" s="189"/>
      <c r="S2699" s="189"/>
      <c r="T2699" s="189"/>
      <c r="U2699" s="189"/>
      <c r="V2699" s="189"/>
      <c r="W2699" s="189"/>
      <c r="X2699" s="189"/>
      <c r="Y2699" s="189"/>
      <c r="Z2699" s="189"/>
      <c r="AA2699" s="189"/>
      <c r="AB2699" s="189"/>
    </row>
    <row r="2700" spans="1:28" x14ac:dyDescent="0.25">
      <c r="A2700" s="98"/>
      <c r="B2700" s="189"/>
      <c r="C2700" s="189"/>
      <c r="D2700" s="189"/>
      <c r="E2700" s="189"/>
      <c r="F2700" s="189"/>
      <c r="G2700" s="189"/>
      <c r="H2700" s="189"/>
      <c r="I2700" s="189"/>
      <c r="J2700" s="189"/>
      <c r="K2700" s="98"/>
      <c r="L2700" s="98"/>
      <c r="M2700" s="189"/>
      <c r="N2700" s="189"/>
      <c r="O2700" s="189"/>
      <c r="P2700" s="189"/>
      <c r="Q2700" s="189"/>
      <c r="R2700" s="189"/>
      <c r="S2700" s="189"/>
      <c r="T2700" s="189"/>
      <c r="U2700" s="189"/>
      <c r="V2700" s="189"/>
      <c r="W2700" s="189"/>
      <c r="X2700" s="189"/>
      <c r="Y2700" s="189"/>
      <c r="Z2700" s="189"/>
      <c r="AA2700" s="189"/>
      <c r="AB2700" s="189"/>
    </row>
    <row r="2701" spans="1:28" x14ac:dyDescent="0.25">
      <c r="A2701" s="98"/>
      <c r="B2701" s="189"/>
      <c r="C2701" s="189"/>
      <c r="D2701" s="189"/>
      <c r="E2701" s="189"/>
      <c r="F2701" s="189"/>
      <c r="G2701" s="189"/>
      <c r="H2701" s="189"/>
      <c r="I2701" s="189"/>
      <c r="J2701" s="189"/>
      <c r="K2701" s="98"/>
      <c r="L2701" s="98"/>
      <c r="M2701" s="189"/>
      <c r="N2701" s="189"/>
      <c r="O2701" s="189"/>
      <c r="P2701" s="189"/>
      <c r="Q2701" s="189"/>
      <c r="R2701" s="189"/>
      <c r="S2701" s="189"/>
      <c r="T2701" s="189"/>
      <c r="U2701" s="189"/>
      <c r="V2701" s="189"/>
      <c r="W2701" s="189"/>
      <c r="X2701" s="189"/>
      <c r="Y2701" s="189"/>
      <c r="Z2701" s="189"/>
      <c r="AA2701" s="189"/>
      <c r="AB2701" s="189"/>
    </row>
    <row r="2702" spans="1:28" x14ac:dyDescent="0.25">
      <c r="A2702" s="98"/>
      <c r="B2702" s="189"/>
      <c r="C2702" s="189"/>
      <c r="D2702" s="189"/>
      <c r="E2702" s="189"/>
      <c r="F2702" s="189"/>
      <c r="G2702" s="189"/>
      <c r="H2702" s="189"/>
      <c r="I2702" s="189"/>
      <c r="J2702" s="189"/>
      <c r="K2702" s="98"/>
      <c r="L2702" s="98"/>
      <c r="M2702" s="189"/>
      <c r="N2702" s="189"/>
      <c r="O2702" s="189"/>
      <c r="P2702" s="189"/>
      <c r="Q2702" s="189"/>
      <c r="R2702" s="189"/>
      <c r="S2702" s="189"/>
      <c r="T2702" s="189"/>
      <c r="U2702" s="189"/>
      <c r="V2702" s="189"/>
      <c r="W2702" s="189"/>
      <c r="X2702" s="189"/>
      <c r="Y2702" s="189"/>
      <c r="Z2702" s="189"/>
      <c r="AA2702" s="189"/>
      <c r="AB2702" s="189"/>
    </row>
    <row r="2703" spans="1:28" x14ac:dyDescent="0.25">
      <c r="A2703" s="98"/>
      <c r="B2703" s="189"/>
      <c r="C2703" s="189"/>
      <c r="D2703" s="189"/>
      <c r="E2703" s="189"/>
      <c r="F2703" s="189"/>
      <c r="G2703" s="189"/>
      <c r="H2703" s="189"/>
      <c r="I2703" s="189"/>
      <c r="J2703" s="189"/>
      <c r="K2703" s="98"/>
      <c r="L2703" s="98"/>
      <c r="M2703" s="189"/>
      <c r="N2703" s="189"/>
      <c r="O2703" s="189"/>
      <c r="P2703" s="189"/>
      <c r="Q2703" s="189"/>
      <c r="R2703" s="189"/>
      <c r="S2703" s="189"/>
      <c r="T2703" s="189"/>
      <c r="U2703" s="189"/>
      <c r="V2703" s="189"/>
      <c r="W2703" s="189"/>
      <c r="X2703" s="189"/>
      <c r="Y2703" s="189"/>
      <c r="Z2703" s="189"/>
      <c r="AA2703" s="189"/>
      <c r="AB2703" s="189"/>
    </row>
    <row r="2704" spans="1:28" x14ac:dyDescent="0.25">
      <c r="A2704" s="98"/>
      <c r="B2704" s="189"/>
      <c r="C2704" s="189"/>
      <c r="D2704" s="189"/>
      <c r="E2704" s="189"/>
      <c r="F2704" s="189"/>
      <c r="G2704" s="189"/>
      <c r="H2704" s="189"/>
      <c r="I2704" s="189"/>
      <c r="J2704" s="189"/>
      <c r="K2704" s="98"/>
      <c r="L2704" s="98"/>
      <c r="M2704" s="189"/>
      <c r="N2704" s="189"/>
      <c r="O2704" s="189"/>
      <c r="P2704" s="189"/>
      <c r="Q2704" s="189"/>
      <c r="R2704" s="189"/>
      <c r="S2704" s="189"/>
      <c r="T2704" s="189"/>
      <c r="U2704" s="189"/>
      <c r="V2704" s="189"/>
      <c r="W2704" s="189"/>
      <c r="X2704" s="189"/>
      <c r="Y2704" s="189"/>
      <c r="Z2704" s="189"/>
      <c r="AA2704" s="189"/>
      <c r="AB2704" s="189"/>
    </row>
    <row r="2705" spans="1:28" x14ac:dyDescent="0.25">
      <c r="A2705" s="98"/>
      <c r="B2705" s="189"/>
      <c r="C2705" s="189"/>
      <c r="D2705" s="189"/>
      <c r="E2705" s="189"/>
      <c r="F2705" s="189"/>
      <c r="G2705" s="189"/>
      <c r="H2705" s="189"/>
      <c r="I2705" s="189"/>
      <c r="J2705" s="189"/>
      <c r="K2705" s="98"/>
      <c r="L2705" s="98"/>
      <c r="M2705" s="189"/>
      <c r="N2705" s="189"/>
      <c r="O2705" s="189"/>
      <c r="P2705" s="189"/>
      <c r="Q2705" s="189"/>
      <c r="R2705" s="189"/>
      <c r="S2705" s="189"/>
      <c r="T2705" s="189"/>
      <c r="U2705" s="189"/>
      <c r="V2705" s="189"/>
      <c r="W2705" s="189"/>
      <c r="X2705" s="189"/>
      <c r="Y2705" s="189"/>
      <c r="Z2705" s="189"/>
      <c r="AA2705" s="189"/>
      <c r="AB2705" s="189"/>
    </row>
    <row r="2706" spans="1:28" x14ac:dyDescent="0.25">
      <c r="A2706" s="98"/>
      <c r="B2706" s="189"/>
      <c r="C2706" s="189"/>
      <c r="D2706" s="189"/>
      <c r="E2706" s="189"/>
      <c r="F2706" s="189"/>
      <c r="G2706" s="189"/>
      <c r="H2706" s="189"/>
      <c r="I2706" s="189"/>
      <c r="J2706" s="189"/>
      <c r="K2706" s="98"/>
      <c r="L2706" s="98"/>
      <c r="M2706" s="189"/>
      <c r="N2706" s="189"/>
      <c r="O2706" s="189"/>
      <c r="P2706" s="189"/>
      <c r="Q2706" s="189"/>
      <c r="R2706" s="189"/>
      <c r="S2706" s="189"/>
      <c r="T2706" s="189"/>
      <c r="U2706" s="189"/>
      <c r="V2706" s="189"/>
      <c r="W2706" s="189"/>
      <c r="X2706" s="189"/>
      <c r="Y2706" s="189"/>
      <c r="Z2706" s="189"/>
      <c r="AA2706" s="189"/>
      <c r="AB2706" s="189"/>
    </row>
    <row r="2707" spans="1:28" x14ac:dyDescent="0.25">
      <c r="A2707" s="98"/>
      <c r="B2707" s="189"/>
      <c r="C2707" s="189"/>
      <c r="D2707" s="189"/>
      <c r="E2707" s="189"/>
      <c r="F2707" s="189"/>
      <c r="G2707" s="189"/>
      <c r="H2707" s="189"/>
      <c r="I2707" s="189"/>
      <c r="J2707" s="189"/>
      <c r="K2707" s="98"/>
      <c r="L2707" s="98"/>
      <c r="M2707" s="189"/>
      <c r="N2707" s="189"/>
      <c r="O2707" s="189"/>
      <c r="P2707" s="189"/>
      <c r="Q2707" s="189"/>
      <c r="R2707" s="189"/>
      <c r="S2707" s="189"/>
      <c r="T2707" s="189"/>
      <c r="U2707" s="189"/>
      <c r="V2707" s="189"/>
      <c r="W2707" s="189"/>
      <c r="X2707" s="189"/>
      <c r="Y2707" s="189"/>
      <c r="Z2707" s="189"/>
      <c r="AA2707" s="189"/>
      <c r="AB2707" s="189"/>
    </row>
    <row r="2708" spans="1:28" x14ac:dyDescent="0.25">
      <c r="A2708" s="98"/>
      <c r="B2708" s="189"/>
      <c r="C2708" s="189"/>
      <c r="D2708" s="189"/>
      <c r="E2708" s="189"/>
      <c r="F2708" s="189"/>
      <c r="G2708" s="189"/>
      <c r="H2708" s="189"/>
      <c r="I2708" s="189"/>
      <c r="J2708" s="189"/>
      <c r="K2708" s="98"/>
      <c r="L2708" s="98"/>
      <c r="M2708" s="189"/>
      <c r="N2708" s="189"/>
      <c r="O2708" s="189"/>
      <c r="P2708" s="189"/>
      <c r="Q2708" s="189"/>
      <c r="R2708" s="189"/>
      <c r="S2708" s="189"/>
      <c r="T2708" s="189"/>
      <c r="U2708" s="189"/>
      <c r="V2708" s="189"/>
      <c r="W2708" s="189"/>
      <c r="X2708" s="189"/>
      <c r="Y2708" s="189"/>
      <c r="Z2708" s="189"/>
      <c r="AA2708" s="189"/>
      <c r="AB2708" s="189"/>
    </row>
    <row r="2709" spans="1:28" x14ac:dyDescent="0.25">
      <c r="A2709" s="98"/>
      <c r="B2709" s="189"/>
      <c r="C2709" s="189"/>
      <c r="D2709" s="189"/>
      <c r="E2709" s="189"/>
      <c r="F2709" s="189"/>
      <c r="G2709" s="189"/>
      <c r="H2709" s="189"/>
      <c r="I2709" s="189"/>
      <c r="J2709" s="189"/>
      <c r="K2709" s="98"/>
      <c r="L2709" s="98"/>
      <c r="M2709" s="189"/>
      <c r="N2709" s="189"/>
      <c r="O2709" s="189"/>
      <c r="P2709" s="189"/>
      <c r="Q2709" s="189"/>
      <c r="R2709" s="189"/>
      <c r="S2709" s="189"/>
      <c r="T2709" s="189"/>
      <c r="U2709" s="189"/>
      <c r="V2709" s="189"/>
      <c r="W2709" s="189"/>
      <c r="X2709" s="189"/>
      <c r="Y2709" s="189"/>
      <c r="Z2709" s="189"/>
      <c r="AA2709" s="189"/>
      <c r="AB2709" s="189"/>
    </row>
    <row r="2710" spans="1:28" x14ac:dyDescent="0.25">
      <c r="A2710" s="98"/>
      <c r="B2710" s="189"/>
      <c r="C2710" s="189"/>
      <c r="D2710" s="189"/>
      <c r="E2710" s="189"/>
      <c r="F2710" s="189"/>
      <c r="G2710" s="189"/>
      <c r="H2710" s="189"/>
      <c r="I2710" s="189"/>
      <c r="J2710" s="189"/>
      <c r="K2710" s="98"/>
      <c r="L2710" s="98"/>
      <c r="M2710" s="189"/>
      <c r="N2710" s="189"/>
      <c r="O2710" s="189"/>
      <c r="P2710" s="189"/>
      <c r="Q2710" s="189"/>
      <c r="R2710" s="189"/>
      <c r="S2710" s="189"/>
      <c r="T2710" s="189"/>
      <c r="U2710" s="189"/>
      <c r="V2710" s="189"/>
      <c r="W2710" s="189"/>
      <c r="X2710" s="189"/>
      <c r="Y2710" s="189"/>
      <c r="Z2710" s="189"/>
      <c r="AA2710" s="189"/>
      <c r="AB2710" s="189"/>
    </row>
    <row r="2711" spans="1:28" x14ac:dyDescent="0.25">
      <c r="A2711" s="98"/>
      <c r="B2711" s="189"/>
      <c r="C2711" s="189"/>
      <c r="D2711" s="189"/>
      <c r="E2711" s="189"/>
      <c r="F2711" s="189"/>
      <c r="G2711" s="189"/>
      <c r="H2711" s="189"/>
      <c r="I2711" s="189"/>
      <c r="J2711" s="189"/>
      <c r="K2711" s="98"/>
      <c r="L2711" s="98"/>
      <c r="M2711" s="189"/>
      <c r="N2711" s="189"/>
      <c r="O2711" s="189"/>
      <c r="P2711" s="189"/>
      <c r="Q2711" s="189"/>
      <c r="R2711" s="189"/>
      <c r="S2711" s="189"/>
      <c r="T2711" s="189"/>
      <c r="U2711" s="189"/>
      <c r="V2711" s="189"/>
      <c r="W2711" s="189"/>
      <c r="X2711" s="189"/>
      <c r="Y2711" s="189"/>
      <c r="Z2711" s="189"/>
      <c r="AA2711" s="189"/>
      <c r="AB2711" s="189"/>
    </row>
    <row r="2712" spans="1:28" x14ac:dyDescent="0.25">
      <c r="A2712" s="98"/>
      <c r="B2712" s="189"/>
      <c r="C2712" s="189"/>
      <c r="D2712" s="189"/>
      <c r="E2712" s="189"/>
      <c r="F2712" s="189"/>
      <c r="G2712" s="189"/>
      <c r="H2712" s="189"/>
      <c r="I2712" s="189"/>
      <c r="J2712" s="189"/>
      <c r="K2712" s="98"/>
      <c r="L2712" s="98"/>
      <c r="M2712" s="189"/>
      <c r="N2712" s="189"/>
      <c r="O2712" s="189"/>
      <c r="P2712" s="189"/>
      <c r="Q2712" s="189"/>
      <c r="R2712" s="189"/>
      <c r="S2712" s="189"/>
      <c r="T2712" s="189"/>
      <c r="U2712" s="189"/>
      <c r="V2712" s="189"/>
      <c r="W2712" s="189"/>
      <c r="X2712" s="189"/>
      <c r="Y2712" s="189"/>
      <c r="Z2712" s="189"/>
      <c r="AA2712" s="189"/>
      <c r="AB2712" s="189"/>
    </row>
    <row r="2713" spans="1:28" x14ac:dyDescent="0.25">
      <c r="A2713" s="98"/>
      <c r="B2713" s="189"/>
      <c r="C2713" s="189"/>
      <c r="D2713" s="189"/>
      <c r="E2713" s="189"/>
      <c r="F2713" s="189"/>
      <c r="G2713" s="189"/>
      <c r="H2713" s="189"/>
      <c r="I2713" s="189"/>
      <c r="J2713" s="189"/>
      <c r="K2713" s="98"/>
      <c r="L2713" s="98"/>
      <c r="M2713" s="189"/>
      <c r="N2713" s="189"/>
      <c r="O2713" s="189"/>
      <c r="P2713" s="189"/>
      <c r="Q2713" s="189"/>
      <c r="R2713" s="189"/>
      <c r="S2713" s="189"/>
      <c r="T2713" s="189"/>
      <c r="U2713" s="189"/>
      <c r="V2713" s="189"/>
      <c r="W2713" s="189"/>
      <c r="X2713" s="189"/>
      <c r="Y2713" s="189"/>
      <c r="Z2713" s="189"/>
      <c r="AA2713" s="189"/>
      <c r="AB2713" s="189"/>
    </row>
    <row r="2714" spans="1:28" x14ac:dyDescent="0.25">
      <c r="A2714" s="98"/>
      <c r="B2714" s="189"/>
      <c r="C2714" s="189"/>
      <c r="D2714" s="189"/>
      <c r="E2714" s="189"/>
      <c r="F2714" s="189"/>
      <c r="G2714" s="189"/>
      <c r="H2714" s="189"/>
      <c r="I2714" s="189"/>
      <c r="J2714" s="189"/>
      <c r="K2714" s="98"/>
      <c r="L2714" s="98"/>
      <c r="M2714" s="189"/>
      <c r="N2714" s="189"/>
      <c r="O2714" s="189"/>
      <c r="P2714" s="189"/>
      <c r="Q2714" s="189"/>
      <c r="R2714" s="189"/>
      <c r="S2714" s="189"/>
      <c r="T2714" s="189"/>
      <c r="U2714" s="189"/>
      <c r="V2714" s="189"/>
      <c r="W2714" s="189"/>
      <c r="X2714" s="189"/>
      <c r="Y2714" s="189"/>
      <c r="Z2714" s="189"/>
      <c r="AA2714" s="189"/>
      <c r="AB2714" s="189"/>
    </row>
    <row r="2715" spans="1:28" x14ac:dyDescent="0.25">
      <c r="A2715" s="98"/>
      <c r="B2715" s="189"/>
      <c r="C2715" s="189"/>
      <c r="D2715" s="189"/>
      <c r="E2715" s="189"/>
      <c r="F2715" s="189"/>
      <c r="G2715" s="189"/>
      <c r="H2715" s="189"/>
      <c r="I2715" s="189"/>
      <c r="J2715" s="189"/>
      <c r="K2715" s="98"/>
      <c r="L2715" s="98"/>
      <c r="M2715" s="189"/>
      <c r="N2715" s="189"/>
      <c r="O2715" s="189"/>
      <c r="P2715" s="189"/>
      <c r="Q2715" s="189"/>
      <c r="R2715" s="189"/>
      <c r="S2715" s="189"/>
      <c r="T2715" s="189"/>
      <c r="U2715" s="189"/>
      <c r="V2715" s="189"/>
      <c r="W2715" s="189"/>
      <c r="X2715" s="189"/>
      <c r="Y2715" s="189"/>
      <c r="Z2715" s="189"/>
      <c r="AA2715" s="189"/>
      <c r="AB2715" s="189"/>
    </row>
    <row r="2716" spans="1:28" x14ac:dyDescent="0.25">
      <c r="A2716" s="98"/>
      <c r="B2716" s="189"/>
      <c r="C2716" s="189"/>
      <c r="D2716" s="189"/>
      <c r="E2716" s="189"/>
      <c r="F2716" s="189"/>
      <c r="G2716" s="189"/>
      <c r="H2716" s="189"/>
      <c r="I2716" s="189"/>
      <c r="J2716" s="189"/>
      <c r="K2716" s="98"/>
      <c r="L2716" s="98"/>
      <c r="M2716" s="189"/>
      <c r="N2716" s="189"/>
      <c r="O2716" s="189"/>
      <c r="P2716" s="189"/>
      <c r="Q2716" s="189"/>
      <c r="R2716" s="189"/>
      <c r="S2716" s="189"/>
      <c r="T2716" s="189"/>
      <c r="U2716" s="189"/>
      <c r="V2716" s="189"/>
      <c r="W2716" s="189"/>
      <c r="X2716" s="189"/>
      <c r="Y2716" s="189"/>
      <c r="Z2716" s="189"/>
      <c r="AA2716" s="189"/>
      <c r="AB2716" s="189"/>
    </row>
    <row r="2717" spans="1:28" x14ac:dyDescent="0.25">
      <c r="A2717" s="98"/>
      <c r="B2717" s="189"/>
      <c r="C2717" s="189"/>
      <c r="D2717" s="189"/>
      <c r="E2717" s="189"/>
      <c r="F2717" s="189"/>
      <c r="G2717" s="189"/>
      <c r="H2717" s="189"/>
      <c r="I2717" s="189"/>
      <c r="J2717" s="189"/>
      <c r="K2717" s="98"/>
      <c r="L2717" s="98"/>
      <c r="M2717" s="189"/>
      <c r="N2717" s="189"/>
      <c r="O2717" s="189"/>
      <c r="P2717" s="189"/>
      <c r="Q2717" s="189"/>
      <c r="R2717" s="189"/>
      <c r="S2717" s="189"/>
      <c r="T2717" s="189"/>
      <c r="U2717" s="189"/>
      <c r="V2717" s="189"/>
      <c r="W2717" s="189"/>
      <c r="X2717" s="189"/>
      <c r="Y2717" s="189"/>
      <c r="Z2717" s="189"/>
      <c r="AA2717" s="189"/>
      <c r="AB2717" s="189"/>
    </row>
    <row r="2718" spans="1:28" x14ac:dyDescent="0.25">
      <c r="A2718" s="98"/>
      <c r="B2718" s="189"/>
      <c r="C2718" s="189"/>
      <c r="D2718" s="189"/>
      <c r="E2718" s="189"/>
      <c r="F2718" s="189"/>
      <c r="G2718" s="189"/>
      <c r="H2718" s="189"/>
      <c r="I2718" s="189"/>
      <c r="J2718" s="189"/>
      <c r="K2718" s="98"/>
      <c r="L2718" s="98"/>
      <c r="M2718" s="189"/>
      <c r="N2718" s="189"/>
      <c r="O2718" s="189"/>
      <c r="P2718" s="189"/>
      <c r="Q2718" s="189"/>
      <c r="R2718" s="189"/>
      <c r="S2718" s="189"/>
      <c r="T2718" s="189"/>
      <c r="U2718" s="189"/>
      <c r="V2718" s="189"/>
      <c r="W2718" s="189"/>
      <c r="X2718" s="189"/>
      <c r="Y2718" s="189"/>
      <c r="Z2718" s="189"/>
      <c r="AA2718" s="189"/>
      <c r="AB2718" s="189"/>
    </row>
    <row r="2719" spans="1:28" x14ac:dyDescent="0.25">
      <c r="A2719" s="98"/>
      <c r="B2719" s="189"/>
      <c r="C2719" s="189"/>
      <c r="D2719" s="189"/>
      <c r="E2719" s="189"/>
      <c r="F2719" s="189"/>
      <c r="G2719" s="189"/>
      <c r="H2719" s="189"/>
      <c r="I2719" s="189"/>
      <c r="J2719" s="189"/>
      <c r="K2719" s="98"/>
      <c r="L2719" s="98"/>
      <c r="M2719" s="189"/>
      <c r="N2719" s="189"/>
      <c r="O2719" s="189"/>
      <c r="P2719" s="189"/>
      <c r="Q2719" s="189"/>
      <c r="R2719" s="189"/>
      <c r="S2719" s="189"/>
      <c r="T2719" s="189"/>
      <c r="U2719" s="189"/>
      <c r="V2719" s="189"/>
      <c r="W2719" s="189"/>
      <c r="X2719" s="189"/>
      <c r="Y2719" s="189"/>
      <c r="Z2719" s="189"/>
      <c r="AA2719" s="189"/>
      <c r="AB2719" s="189"/>
    </row>
    <row r="2720" spans="1:28" x14ac:dyDescent="0.25">
      <c r="A2720" s="98"/>
      <c r="B2720" s="189"/>
      <c r="C2720" s="189"/>
      <c r="D2720" s="189"/>
      <c r="E2720" s="189"/>
      <c r="F2720" s="189"/>
      <c r="G2720" s="189"/>
      <c r="H2720" s="189"/>
      <c r="I2720" s="189"/>
      <c r="J2720" s="189"/>
      <c r="K2720" s="98"/>
      <c r="L2720" s="98"/>
      <c r="M2720" s="189"/>
      <c r="N2720" s="189"/>
      <c r="O2720" s="189"/>
      <c r="P2720" s="189"/>
      <c r="Q2720" s="189"/>
      <c r="R2720" s="189"/>
      <c r="S2720" s="189"/>
      <c r="T2720" s="189"/>
      <c r="U2720" s="189"/>
      <c r="V2720" s="189"/>
      <c r="W2720" s="189"/>
      <c r="X2720" s="189"/>
      <c r="Y2720" s="189"/>
      <c r="Z2720" s="189"/>
      <c r="AA2720" s="189"/>
      <c r="AB2720" s="189"/>
    </row>
    <row r="2721" spans="1:28" x14ac:dyDescent="0.25">
      <c r="A2721" s="98"/>
      <c r="B2721" s="189"/>
      <c r="C2721" s="189"/>
      <c r="D2721" s="189"/>
      <c r="E2721" s="189"/>
      <c r="F2721" s="189"/>
      <c r="G2721" s="189"/>
      <c r="H2721" s="189"/>
      <c r="I2721" s="189"/>
      <c r="J2721" s="189"/>
      <c r="K2721" s="98"/>
      <c r="L2721" s="98"/>
      <c r="M2721" s="189"/>
      <c r="N2721" s="189"/>
      <c r="O2721" s="189"/>
      <c r="P2721" s="189"/>
      <c r="Q2721" s="189"/>
      <c r="R2721" s="189"/>
      <c r="S2721" s="189"/>
      <c r="T2721" s="189"/>
      <c r="U2721" s="189"/>
      <c r="V2721" s="189"/>
      <c r="W2721" s="189"/>
      <c r="X2721" s="189"/>
      <c r="Y2721" s="189"/>
      <c r="Z2721" s="189"/>
      <c r="AA2721" s="189"/>
      <c r="AB2721" s="189"/>
    </row>
    <row r="2722" spans="1:28" x14ac:dyDescent="0.25">
      <c r="A2722" s="98"/>
      <c r="B2722" s="189"/>
      <c r="C2722" s="189"/>
      <c r="D2722" s="189"/>
      <c r="E2722" s="189"/>
      <c r="F2722" s="189"/>
      <c r="G2722" s="189"/>
      <c r="H2722" s="189"/>
      <c r="I2722" s="189"/>
      <c r="J2722" s="189"/>
      <c r="K2722" s="98"/>
      <c r="L2722" s="98"/>
      <c r="M2722" s="189"/>
      <c r="N2722" s="189"/>
      <c r="O2722" s="189"/>
      <c r="P2722" s="189"/>
      <c r="Q2722" s="189"/>
      <c r="R2722" s="189"/>
      <c r="S2722" s="189"/>
      <c r="T2722" s="189"/>
      <c r="U2722" s="189"/>
      <c r="V2722" s="189"/>
      <c r="W2722" s="189"/>
      <c r="X2722" s="189"/>
      <c r="Y2722" s="189"/>
      <c r="Z2722" s="189"/>
      <c r="AA2722" s="189"/>
      <c r="AB2722" s="189"/>
    </row>
    <row r="2723" spans="1:28" x14ac:dyDescent="0.25">
      <c r="A2723" s="98"/>
      <c r="B2723" s="189"/>
      <c r="C2723" s="189"/>
      <c r="D2723" s="189"/>
      <c r="E2723" s="189"/>
      <c r="F2723" s="189"/>
      <c r="G2723" s="189"/>
      <c r="H2723" s="189"/>
      <c r="I2723" s="189"/>
      <c r="J2723" s="189"/>
      <c r="K2723" s="98"/>
      <c r="L2723" s="98"/>
      <c r="M2723" s="189"/>
      <c r="N2723" s="189"/>
      <c r="O2723" s="189"/>
      <c r="P2723" s="189"/>
      <c r="Q2723" s="189"/>
      <c r="R2723" s="189"/>
      <c r="S2723" s="189"/>
      <c r="T2723" s="189"/>
      <c r="U2723" s="189"/>
      <c r="V2723" s="189"/>
      <c r="W2723" s="189"/>
      <c r="X2723" s="189"/>
      <c r="Y2723" s="189"/>
      <c r="Z2723" s="189"/>
      <c r="AA2723" s="189"/>
      <c r="AB2723" s="189"/>
    </row>
    <row r="2724" spans="1:28" x14ac:dyDescent="0.25">
      <c r="A2724" s="98"/>
      <c r="B2724" s="189"/>
      <c r="C2724" s="189"/>
      <c r="D2724" s="189"/>
      <c r="E2724" s="189"/>
      <c r="F2724" s="189"/>
      <c r="G2724" s="189"/>
      <c r="H2724" s="189"/>
      <c r="I2724" s="189"/>
      <c r="J2724" s="189"/>
      <c r="K2724" s="98"/>
      <c r="L2724" s="98"/>
      <c r="M2724" s="189"/>
      <c r="N2724" s="189"/>
      <c r="O2724" s="189"/>
      <c r="P2724" s="189"/>
      <c r="Q2724" s="189"/>
      <c r="R2724" s="189"/>
      <c r="S2724" s="189"/>
      <c r="T2724" s="189"/>
      <c r="U2724" s="189"/>
      <c r="V2724" s="189"/>
      <c r="W2724" s="189"/>
      <c r="X2724" s="189"/>
      <c r="Y2724" s="189"/>
      <c r="Z2724" s="189"/>
      <c r="AA2724" s="189"/>
      <c r="AB2724" s="189"/>
    </row>
    <row r="2725" spans="1:28" x14ac:dyDescent="0.25">
      <c r="A2725" s="98"/>
      <c r="B2725" s="189"/>
      <c r="C2725" s="189"/>
      <c r="D2725" s="189"/>
      <c r="E2725" s="189"/>
      <c r="F2725" s="189"/>
      <c r="G2725" s="189"/>
      <c r="H2725" s="189"/>
      <c r="I2725" s="189"/>
      <c r="J2725" s="189"/>
      <c r="K2725" s="98"/>
      <c r="L2725" s="98"/>
      <c r="M2725" s="189"/>
      <c r="N2725" s="189"/>
      <c r="O2725" s="189"/>
      <c r="P2725" s="189"/>
      <c r="Q2725" s="189"/>
      <c r="R2725" s="189"/>
      <c r="S2725" s="189"/>
      <c r="T2725" s="189"/>
      <c r="U2725" s="189"/>
      <c r="V2725" s="189"/>
      <c r="W2725" s="189"/>
      <c r="X2725" s="189"/>
      <c r="Y2725" s="189"/>
      <c r="Z2725" s="189"/>
      <c r="AA2725" s="189"/>
      <c r="AB2725" s="189"/>
    </row>
    <row r="2726" spans="1:28" x14ac:dyDescent="0.25">
      <c r="A2726" s="98"/>
      <c r="B2726" s="189"/>
      <c r="C2726" s="189"/>
      <c r="D2726" s="189"/>
      <c r="E2726" s="189"/>
      <c r="F2726" s="189"/>
      <c r="G2726" s="189"/>
      <c r="H2726" s="189"/>
      <c r="I2726" s="189"/>
      <c r="J2726" s="189"/>
      <c r="K2726" s="98"/>
      <c r="L2726" s="98"/>
      <c r="M2726" s="189"/>
      <c r="N2726" s="189"/>
      <c r="O2726" s="189"/>
      <c r="P2726" s="189"/>
      <c r="Q2726" s="189"/>
      <c r="R2726" s="189"/>
      <c r="S2726" s="189"/>
      <c r="T2726" s="189"/>
      <c r="U2726" s="189"/>
      <c r="V2726" s="189"/>
      <c r="W2726" s="189"/>
      <c r="X2726" s="189"/>
      <c r="Y2726" s="189"/>
      <c r="Z2726" s="189"/>
      <c r="AA2726" s="189"/>
      <c r="AB2726" s="189"/>
    </row>
    <row r="2727" spans="1:28" x14ac:dyDescent="0.25">
      <c r="A2727" s="98"/>
      <c r="B2727" s="189"/>
      <c r="C2727" s="189"/>
      <c r="D2727" s="189"/>
      <c r="E2727" s="189"/>
      <c r="F2727" s="189"/>
      <c r="G2727" s="189"/>
      <c r="H2727" s="189"/>
      <c r="I2727" s="189"/>
      <c r="J2727" s="189"/>
      <c r="K2727" s="98"/>
      <c r="L2727" s="98"/>
      <c r="M2727" s="189"/>
      <c r="N2727" s="189"/>
      <c r="O2727" s="189"/>
      <c r="P2727" s="189"/>
      <c r="Q2727" s="189"/>
      <c r="R2727" s="189"/>
      <c r="S2727" s="189"/>
      <c r="T2727" s="189"/>
      <c r="U2727" s="189"/>
      <c r="V2727" s="189"/>
      <c r="W2727" s="189"/>
      <c r="X2727" s="189"/>
      <c r="Y2727" s="189"/>
      <c r="Z2727" s="189"/>
      <c r="AA2727" s="189"/>
      <c r="AB2727" s="189"/>
    </row>
    <row r="2728" spans="1:28" x14ac:dyDescent="0.25">
      <c r="A2728" s="98"/>
      <c r="B2728" s="189"/>
      <c r="C2728" s="189"/>
      <c r="D2728" s="189"/>
      <c r="E2728" s="189"/>
      <c r="F2728" s="189"/>
      <c r="G2728" s="189"/>
      <c r="H2728" s="189"/>
      <c r="I2728" s="189"/>
      <c r="J2728" s="189"/>
      <c r="K2728" s="98"/>
      <c r="L2728" s="98"/>
      <c r="M2728" s="189"/>
      <c r="N2728" s="189"/>
      <c r="O2728" s="189"/>
      <c r="P2728" s="189"/>
      <c r="Q2728" s="189"/>
      <c r="R2728" s="189"/>
      <c r="S2728" s="189"/>
      <c r="T2728" s="189"/>
      <c r="U2728" s="189"/>
      <c r="V2728" s="189"/>
      <c r="W2728" s="189"/>
      <c r="X2728" s="189"/>
      <c r="Y2728" s="189"/>
      <c r="Z2728" s="189"/>
      <c r="AA2728" s="189"/>
      <c r="AB2728" s="189"/>
    </row>
    <row r="2729" spans="1:28" x14ac:dyDescent="0.25">
      <c r="A2729" s="98"/>
      <c r="B2729" s="189"/>
      <c r="C2729" s="189"/>
      <c r="D2729" s="189"/>
      <c r="E2729" s="189"/>
      <c r="F2729" s="189"/>
      <c r="G2729" s="189"/>
      <c r="H2729" s="189"/>
      <c r="I2729" s="189"/>
      <c r="J2729" s="189"/>
      <c r="K2729" s="98"/>
      <c r="L2729" s="98"/>
      <c r="M2729" s="189"/>
      <c r="N2729" s="189"/>
      <c r="O2729" s="189"/>
      <c r="P2729" s="189"/>
      <c r="Q2729" s="189"/>
      <c r="R2729" s="189"/>
      <c r="S2729" s="189"/>
      <c r="T2729" s="189"/>
      <c r="U2729" s="189"/>
      <c r="V2729" s="189"/>
      <c r="W2729" s="189"/>
      <c r="X2729" s="189"/>
      <c r="Y2729" s="189"/>
      <c r="Z2729" s="189"/>
      <c r="AA2729" s="189"/>
      <c r="AB2729" s="189"/>
    </row>
    <row r="2730" spans="1:28" x14ac:dyDescent="0.25">
      <c r="A2730" s="98"/>
      <c r="B2730" s="189"/>
      <c r="C2730" s="189"/>
      <c r="D2730" s="189"/>
      <c r="E2730" s="189"/>
      <c r="F2730" s="189"/>
      <c r="G2730" s="189"/>
      <c r="H2730" s="189"/>
      <c r="I2730" s="189"/>
      <c r="J2730" s="189"/>
      <c r="K2730" s="98"/>
      <c r="L2730" s="98"/>
      <c r="M2730" s="189"/>
      <c r="N2730" s="189"/>
      <c r="O2730" s="189"/>
      <c r="P2730" s="189"/>
      <c r="Q2730" s="189"/>
      <c r="R2730" s="189"/>
      <c r="S2730" s="189"/>
      <c r="T2730" s="189"/>
      <c r="U2730" s="189"/>
      <c r="V2730" s="189"/>
      <c r="W2730" s="189"/>
      <c r="X2730" s="189"/>
      <c r="Y2730" s="189"/>
      <c r="Z2730" s="189"/>
      <c r="AA2730" s="189"/>
      <c r="AB2730" s="189"/>
    </row>
    <row r="2731" spans="1:28" x14ac:dyDescent="0.25">
      <c r="A2731" s="98"/>
      <c r="B2731" s="189"/>
      <c r="C2731" s="189"/>
      <c r="D2731" s="189"/>
      <c r="E2731" s="189"/>
      <c r="F2731" s="189"/>
      <c r="G2731" s="189"/>
      <c r="H2731" s="189"/>
      <c r="I2731" s="189"/>
      <c r="J2731" s="189"/>
      <c r="K2731" s="98"/>
      <c r="L2731" s="98"/>
      <c r="M2731" s="189"/>
      <c r="N2731" s="189"/>
      <c r="O2731" s="189"/>
      <c r="P2731" s="189"/>
      <c r="Q2731" s="189"/>
      <c r="R2731" s="189"/>
      <c r="S2731" s="189"/>
      <c r="T2731" s="189"/>
      <c r="U2731" s="189"/>
      <c r="V2731" s="189"/>
      <c r="W2731" s="189"/>
      <c r="X2731" s="189"/>
      <c r="Y2731" s="189"/>
      <c r="Z2731" s="189"/>
      <c r="AA2731" s="189"/>
      <c r="AB2731" s="189"/>
    </row>
    <row r="2732" spans="1:28" x14ac:dyDescent="0.25">
      <c r="A2732" s="98"/>
      <c r="B2732" s="189"/>
      <c r="C2732" s="189"/>
      <c r="D2732" s="189"/>
      <c r="E2732" s="189"/>
      <c r="F2732" s="189"/>
      <c r="G2732" s="189"/>
      <c r="H2732" s="189"/>
      <c r="I2732" s="189"/>
      <c r="J2732" s="189"/>
      <c r="K2732" s="98"/>
      <c r="L2732" s="98"/>
      <c r="M2732" s="189"/>
      <c r="N2732" s="189"/>
      <c r="O2732" s="189"/>
      <c r="P2732" s="189"/>
      <c r="Q2732" s="189"/>
      <c r="R2732" s="189"/>
      <c r="S2732" s="189"/>
      <c r="T2732" s="189"/>
      <c r="U2732" s="189"/>
      <c r="V2732" s="189"/>
      <c r="W2732" s="189"/>
      <c r="X2732" s="189"/>
      <c r="Y2732" s="189"/>
      <c r="Z2732" s="189"/>
      <c r="AA2732" s="189"/>
      <c r="AB2732" s="189"/>
    </row>
    <row r="2733" spans="1:28" x14ac:dyDescent="0.25">
      <c r="A2733" s="98"/>
      <c r="B2733" s="189"/>
      <c r="C2733" s="189"/>
      <c r="D2733" s="189"/>
      <c r="E2733" s="189"/>
      <c r="F2733" s="189"/>
      <c r="G2733" s="189"/>
      <c r="H2733" s="189"/>
      <c r="I2733" s="189"/>
      <c r="J2733" s="189"/>
      <c r="K2733" s="98"/>
      <c r="L2733" s="98"/>
      <c r="M2733" s="189"/>
      <c r="N2733" s="189"/>
      <c r="O2733" s="189"/>
      <c r="P2733" s="189"/>
      <c r="Q2733" s="189"/>
      <c r="R2733" s="189"/>
      <c r="S2733" s="189"/>
      <c r="T2733" s="189"/>
      <c r="U2733" s="189"/>
      <c r="V2733" s="189"/>
      <c r="W2733" s="189"/>
      <c r="X2733" s="189"/>
      <c r="Y2733" s="189"/>
      <c r="Z2733" s="189"/>
      <c r="AA2733" s="189"/>
      <c r="AB2733" s="189"/>
    </row>
    <row r="2734" spans="1:28" x14ac:dyDescent="0.25">
      <c r="A2734" s="98"/>
      <c r="B2734" s="189"/>
      <c r="C2734" s="189"/>
      <c r="D2734" s="189"/>
      <c r="E2734" s="189"/>
      <c r="F2734" s="189"/>
      <c r="G2734" s="189"/>
      <c r="H2734" s="189"/>
      <c r="I2734" s="189"/>
      <c r="J2734" s="189"/>
      <c r="K2734" s="98"/>
      <c r="L2734" s="98"/>
      <c r="M2734" s="189"/>
      <c r="N2734" s="189"/>
      <c r="O2734" s="189"/>
      <c r="P2734" s="189"/>
      <c r="Q2734" s="189"/>
      <c r="R2734" s="189"/>
      <c r="S2734" s="189"/>
      <c r="T2734" s="189"/>
      <c r="U2734" s="189"/>
      <c r="V2734" s="189"/>
      <c r="W2734" s="189"/>
      <c r="X2734" s="189"/>
      <c r="Y2734" s="189"/>
      <c r="Z2734" s="189"/>
      <c r="AA2734" s="189"/>
      <c r="AB2734" s="189"/>
    </row>
    <row r="2735" spans="1:28" x14ac:dyDescent="0.25">
      <c r="A2735" s="98"/>
      <c r="B2735" s="189"/>
      <c r="C2735" s="189"/>
      <c r="D2735" s="189"/>
      <c r="E2735" s="189"/>
      <c r="F2735" s="189"/>
      <c r="G2735" s="189"/>
      <c r="H2735" s="189"/>
      <c r="I2735" s="189"/>
      <c r="J2735" s="189"/>
      <c r="K2735" s="98"/>
      <c r="L2735" s="98"/>
      <c r="M2735" s="189"/>
      <c r="N2735" s="189"/>
      <c r="O2735" s="189"/>
      <c r="P2735" s="189"/>
      <c r="Q2735" s="189"/>
      <c r="R2735" s="189"/>
      <c r="S2735" s="189"/>
      <c r="T2735" s="189"/>
      <c r="U2735" s="189"/>
      <c r="V2735" s="189"/>
      <c r="W2735" s="189"/>
      <c r="X2735" s="189"/>
      <c r="Y2735" s="189"/>
      <c r="Z2735" s="189"/>
      <c r="AA2735" s="189"/>
      <c r="AB2735" s="189"/>
    </row>
    <row r="2736" spans="1:28" x14ac:dyDescent="0.25">
      <c r="A2736" s="98"/>
      <c r="B2736" s="189"/>
      <c r="C2736" s="189"/>
      <c r="D2736" s="189"/>
      <c r="E2736" s="189"/>
      <c r="F2736" s="189"/>
      <c r="G2736" s="189"/>
      <c r="H2736" s="189"/>
      <c r="I2736" s="189"/>
      <c r="J2736" s="189"/>
      <c r="K2736" s="98"/>
      <c r="L2736" s="98"/>
      <c r="M2736" s="189"/>
      <c r="N2736" s="189"/>
      <c r="O2736" s="189"/>
      <c r="P2736" s="189"/>
      <c r="Q2736" s="189"/>
      <c r="R2736" s="189"/>
      <c r="S2736" s="189"/>
      <c r="T2736" s="189"/>
      <c r="U2736" s="189"/>
      <c r="V2736" s="189"/>
      <c r="W2736" s="189"/>
      <c r="X2736" s="189"/>
      <c r="Y2736" s="189"/>
      <c r="Z2736" s="189"/>
      <c r="AA2736" s="189"/>
      <c r="AB2736" s="189"/>
    </row>
    <row r="2737" spans="1:28" x14ac:dyDescent="0.25">
      <c r="A2737" s="98"/>
      <c r="B2737" s="189"/>
      <c r="C2737" s="189"/>
      <c r="D2737" s="189"/>
      <c r="E2737" s="189"/>
      <c r="F2737" s="189"/>
      <c r="G2737" s="189"/>
      <c r="H2737" s="189"/>
      <c r="I2737" s="189"/>
      <c r="J2737" s="189"/>
      <c r="K2737" s="98"/>
      <c r="L2737" s="98"/>
      <c r="M2737" s="189"/>
      <c r="N2737" s="189"/>
      <c r="O2737" s="189"/>
      <c r="P2737" s="189"/>
      <c r="Q2737" s="189"/>
      <c r="R2737" s="189"/>
      <c r="S2737" s="189"/>
      <c r="T2737" s="189"/>
      <c r="U2737" s="189"/>
      <c r="V2737" s="189"/>
      <c r="W2737" s="189"/>
      <c r="X2737" s="189"/>
      <c r="Y2737" s="189"/>
      <c r="Z2737" s="189"/>
      <c r="AA2737" s="189"/>
      <c r="AB2737" s="189"/>
    </row>
    <row r="2738" spans="1:28" x14ac:dyDescent="0.25">
      <c r="A2738" s="98"/>
      <c r="B2738" s="189"/>
      <c r="C2738" s="189"/>
      <c r="D2738" s="189"/>
      <c r="E2738" s="189"/>
      <c r="F2738" s="189"/>
      <c r="G2738" s="189"/>
      <c r="H2738" s="189"/>
      <c r="I2738" s="189"/>
      <c r="J2738" s="189"/>
      <c r="K2738" s="98"/>
      <c r="L2738" s="98"/>
      <c r="M2738" s="189"/>
      <c r="N2738" s="189"/>
      <c r="O2738" s="189"/>
      <c r="P2738" s="189"/>
      <c r="Q2738" s="189"/>
      <c r="R2738" s="189"/>
      <c r="S2738" s="189"/>
      <c r="T2738" s="189"/>
      <c r="U2738" s="189"/>
      <c r="V2738" s="189"/>
      <c r="W2738" s="189"/>
      <c r="X2738" s="189"/>
      <c r="Y2738" s="189"/>
      <c r="Z2738" s="189"/>
      <c r="AA2738" s="189"/>
      <c r="AB2738" s="189"/>
    </row>
    <row r="2739" spans="1:28" x14ac:dyDescent="0.25">
      <c r="A2739" s="98"/>
      <c r="B2739" s="189"/>
      <c r="C2739" s="189"/>
      <c r="D2739" s="189"/>
      <c r="E2739" s="189"/>
      <c r="F2739" s="189"/>
      <c r="G2739" s="189"/>
      <c r="H2739" s="189"/>
      <c r="I2739" s="189"/>
      <c r="J2739" s="189"/>
      <c r="K2739" s="98"/>
      <c r="L2739" s="98"/>
      <c r="M2739" s="189"/>
      <c r="N2739" s="189"/>
      <c r="O2739" s="189"/>
      <c r="P2739" s="189"/>
      <c r="Q2739" s="189"/>
      <c r="R2739" s="189"/>
      <c r="S2739" s="189"/>
      <c r="T2739" s="189"/>
      <c r="U2739" s="189"/>
      <c r="V2739" s="189"/>
      <c r="W2739" s="189"/>
      <c r="X2739" s="189"/>
      <c r="Y2739" s="189"/>
      <c r="Z2739" s="189"/>
      <c r="AA2739" s="189"/>
      <c r="AB2739" s="189"/>
    </row>
    <row r="2740" spans="1:28" x14ac:dyDescent="0.25">
      <c r="A2740" s="98"/>
      <c r="B2740" s="189"/>
      <c r="C2740" s="189"/>
      <c r="D2740" s="189"/>
      <c r="E2740" s="189"/>
      <c r="F2740" s="189"/>
      <c r="G2740" s="189"/>
      <c r="H2740" s="189"/>
      <c r="I2740" s="189"/>
      <c r="J2740" s="189"/>
      <c r="K2740" s="98"/>
      <c r="L2740" s="98"/>
      <c r="M2740" s="189"/>
      <c r="N2740" s="189"/>
      <c r="O2740" s="189"/>
      <c r="P2740" s="189"/>
      <c r="Q2740" s="189"/>
      <c r="R2740" s="189"/>
      <c r="S2740" s="189"/>
      <c r="T2740" s="189"/>
      <c r="U2740" s="189"/>
      <c r="V2740" s="189"/>
      <c r="W2740" s="189"/>
      <c r="X2740" s="189"/>
      <c r="Y2740" s="189"/>
      <c r="Z2740" s="189"/>
      <c r="AA2740" s="189"/>
      <c r="AB2740" s="189"/>
    </row>
    <row r="2741" spans="1:28" x14ac:dyDescent="0.25">
      <c r="A2741" s="98"/>
      <c r="B2741" s="189"/>
      <c r="C2741" s="189"/>
      <c r="D2741" s="189"/>
      <c r="E2741" s="189"/>
      <c r="F2741" s="189"/>
      <c r="G2741" s="189"/>
      <c r="H2741" s="189"/>
      <c r="I2741" s="189"/>
      <c r="J2741" s="189"/>
      <c r="K2741" s="98"/>
      <c r="L2741" s="98"/>
      <c r="M2741" s="189"/>
      <c r="N2741" s="189"/>
      <c r="O2741" s="189"/>
      <c r="P2741" s="189"/>
      <c r="Q2741" s="189"/>
      <c r="R2741" s="189"/>
      <c r="S2741" s="189"/>
      <c r="T2741" s="189"/>
      <c r="U2741" s="189"/>
      <c r="V2741" s="189"/>
      <c r="W2741" s="189"/>
      <c r="X2741" s="189"/>
      <c r="Y2741" s="189"/>
      <c r="Z2741" s="189"/>
      <c r="AA2741" s="189"/>
      <c r="AB2741" s="189"/>
    </row>
    <row r="2742" spans="1:28" x14ac:dyDescent="0.25">
      <c r="A2742" s="98"/>
      <c r="B2742" s="189"/>
      <c r="C2742" s="189"/>
      <c r="D2742" s="189"/>
      <c r="E2742" s="189"/>
      <c r="F2742" s="189"/>
      <c r="G2742" s="189"/>
      <c r="H2742" s="189"/>
      <c r="I2742" s="189"/>
      <c r="J2742" s="189"/>
      <c r="K2742" s="98"/>
      <c r="L2742" s="98"/>
      <c r="M2742" s="189"/>
      <c r="N2742" s="189"/>
      <c r="O2742" s="189"/>
      <c r="P2742" s="189"/>
      <c r="Q2742" s="189"/>
      <c r="R2742" s="189"/>
      <c r="S2742" s="189"/>
      <c r="T2742" s="189"/>
      <c r="U2742" s="189"/>
      <c r="V2742" s="189"/>
      <c r="W2742" s="189"/>
      <c r="X2742" s="189"/>
      <c r="Y2742" s="189"/>
      <c r="Z2742" s="189"/>
      <c r="AA2742" s="189"/>
      <c r="AB2742" s="189"/>
    </row>
    <row r="2743" spans="1:28" x14ac:dyDescent="0.25">
      <c r="A2743" s="98"/>
      <c r="B2743" s="189"/>
      <c r="C2743" s="189"/>
      <c r="D2743" s="189"/>
      <c r="E2743" s="189"/>
      <c r="F2743" s="189"/>
      <c r="G2743" s="189"/>
      <c r="H2743" s="189"/>
      <c r="I2743" s="189"/>
      <c r="J2743" s="189"/>
      <c r="K2743" s="98"/>
      <c r="L2743" s="98"/>
      <c r="M2743" s="189"/>
      <c r="N2743" s="189"/>
      <c r="O2743" s="189"/>
      <c r="P2743" s="189"/>
      <c r="Q2743" s="189"/>
      <c r="R2743" s="189"/>
      <c r="S2743" s="189"/>
      <c r="T2743" s="189"/>
      <c r="U2743" s="189"/>
      <c r="V2743" s="189"/>
      <c r="W2743" s="189"/>
      <c r="X2743" s="189"/>
      <c r="Y2743" s="189"/>
      <c r="Z2743" s="189"/>
      <c r="AA2743" s="189"/>
      <c r="AB2743" s="189"/>
    </row>
    <row r="2744" spans="1:28" x14ac:dyDescent="0.25">
      <c r="A2744" s="98"/>
      <c r="B2744" s="189"/>
      <c r="C2744" s="189"/>
      <c r="D2744" s="189"/>
      <c r="E2744" s="189"/>
      <c r="F2744" s="189"/>
      <c r="G2744" s="189"/>
      <c r="H2744" s="189"/>
      <c r="I2744" s="189"/>
      <c r="J2744" s="189"/>
      <c r="K2744" s="98"/>
      <c r="L2744" s="98"/>
      <c r="M2744" s="189"/>
      <c r="N2744" s="189"/>
      <c r="O2744" s="189"/>
      <c r="P2744" s="189"/>
      <c r="Q2744" s="189"/>
      <c r="R2744" s="189"/>
      <c r="S2744" s="189"/>
      <c r="T2744" s="189"/>
      <c r="U2744" s="189"/>
      <c r="V2744" s="189"/>
      <c r="W2744" s="189"/>
      <c r="X2744" s="189"/>
      <c r="Y2744" s="189"/>
      <c r="Z2744" s="189"/>
      <c r="AA2744" s="189"/>
      <c r="AB2744" s="189"/>
    </row>
    <row r="2745" spans="1:28" x14ac:dyDescent="0.25">
      <c r="A2745" s="98"/>
      <c r="B2745" s="189"/>
      <c r="C2745" s="189"/>
      <c r="D2745" s="189"/>
      <c r="E2745" s="189"/>
      <c r="F2745" s="189"/>
      <c r="G2745" s="189"/>
      <c r="H2745" s="189"/>
      <c r="I2745" s="189"/>
      <c r="J2745" s="189"/>
      <c r="K2745" s="98"/>
      <c r="L2745" s="98"/>
      <c r="M2745" s="189"/>
      <c r="N2745" s="189"/>
      <c r="O2745" s="189"/>
      <c r="P2745" s="189"/>
      <c r="Q2745" s="189"/>
      <c r="R2745" s="189"/>
      <c r="S2745" s="189"/>
      <c r="T2745" s="189"/>
      <c r="U2745" s="189"/>
      <c r="V2745" s="189"/>
      <c r="W2745" s="189"/>
      <c r="X2745" s="189"/>
      <c r="Y2745" s="189"/>
      <c r="Z2745" s="189"/>
      <c r="AA2745" s="189"/>
      <c r="AB2745" s="189"/>
    </row>
    <row r="2746" spans="1:28" x14ac:dyDescent="0.25">
      <c r="A2746" s="98"/>
      <c r="B2746" s="189"/>
      <c r="C2746" s="189"/>
      <c r="D2746" s="189"/>
      <c r="E2746" s="189"/>
      <c r="F2746" s="189"/>
      <c r="G2746" s="189"/>
      <c r="H2746" s="189"/>
      <c r="I2746" s="189"/>
      <c r="J2746" s="189"/>
      <c r="K2746" s="98"/>
      <c r="L2746" s="98"/>
      <c r="M2746" s="189"/>
      <c r="N2746" s="189"/>
      <c r="O2746" s="189"/>
      <c r="P2746" s="189"/>
      <c r="Q2746" s="189"/>
      <c r="R2746" s="189"/>
      <c r="S2746" s="189"/>
      <c r="T2746" s="189"/>
      <c r="U2746" s="189"/>
      <c r="V2746" s="189"/>
      <c r="W2746" s="189"/>
      <c r="X2746" s="189"/>
      <c r="Y2746" s="189"/>
      <c r="Z2746" s="189"/>
      <c r="AA2746" s="189"/>
      <c r="AB2746" s="189"/>
    </row>
    <row r="2747" spans="1:28" x14ac:dyDescent="0.25">
      <c r="A2747" s="98"/>
      <c r="B2747" s="189"/>
      <c r="C2747" s="189"/>
      <c r="D2747" s="189"/>
      <c r="E2747" s="189"/>
      <c r="F2747" s="189"/>
      <c r="G2747" s="189"/>
      <c r="H2747" s="189"/>
      <c r="I2747" s="189"/>
      <c r="J2747" s="189"/>
      <c r="K2747" s="98"/>
      <c r="L2747" s="98"/>
      <c r="M2747" s="189"/>
      <c r="N2747" s="189"/>
      <c r="O2747" s="189"/>
      <c r="P2747" s="189"/>
      <c r="Q2747" s="189"/>
      <c r="R2747" s="189"/>
      <c r="S2747" s="189"/>
      <c r="T2747" s="189"/>
      <c r="U2747" s="189"/>
      <c r="V2747" s="189"/>
      <c r="W2747" s="189"/>
      <c r="X2747" s="189"/>
      <c r="Y2747" s="189"/>
      <c r="Z2747" s="189"/>
      <c r="AA2747" s="189"/>
      <c r="AB2747" s="189"/>
    </row>
    <row r="2748" spans="1:28" x14ac:dyDescent="0.25">
      <c r="A2748" s="98"/>
      <c r="B2748" s="189"/>
      <c r="C2748" s="189"/>
      <c r="D2748" s="189"/>
      <c r="E2748" s="189"/>
      <c r="F2748" s="189"/>
      <c r="G2748" s="189"/>
      <c r="H2748" s="189"/>
      <c r="I2748" s="189"/>
      <c r="J2748" s="189"/>
      <c r="K2748" s="98"/>
      <c r="L2748" s="98"/>
      <c r="M2748" s="189"/>
      <c r="N2748" s="189"/>
      <c r="O2748" s="189"/>
      <c r="P2748" s="189"/>
      <c r="Q2748" s="189"/>
      <c r="R2748" s="189"/>
      <c r="S2748" s="189"/>
      <c r="T2748" s="189"/>
      <c r="U2748" s="189"/>
      <c r="V2748" s="189"/>
      <c r="W2748" s="189"/>
      <c r="X2748" s="189"/>
      <c r="Y2748" s="189"/>
      <c r="Z2748" s="189"/>
      <c r="AA2748" s="189"/>
      <c r="AB2748" s="189"/>
    </row>
    <row r="2749" spans="1:28" x14ac:dyDescent="0.25">
      <c r="A2749" s="98"/>
      <c r="B2749" s="189"/>
      <c r="C2749" s="189"/>
      <c r="D2749" s="189"/>
      <c r="E2749" s="189"/>
      <c r="F2749" s="189"/>
      <c r="G2749" s="189"/>
      <c r="H2749" s="189"/>
      <c r="I2749" s="189"/>
      <c r="J2749" s="189"/>
      <c r="K2749" s="98"/>
      <c r="L2749" s="98"/>
      <c r="M2749" s="189"/>
      <c r="N2749" s="189"/>
      <c r="O2749" s="189"/>
      <c r="P2749" s="189"/>
      <c r="Q2749" s="189"/>
      <c r="R2749" s="189"/>
      <c r="S2749" s="189"/>
      <c r="T2749" s="189"/>
      <c r="U2749" s="189"/>
      <c r="V2749" s="189"/>
      <c r="W2749" s="189"/>
      <c r="X2749" s="189"/>
      <c r="Y2749" s="189"/>
      <c r="Z2749" s="189"/>
      <c r="AA2749" s="189"/>
      <c r="AB2749" s="189"/>
    </row>
    <row r="2750" spans="1:28" x14ac:dyDescent="0.25">
      <c r="A2750" s="98"/>
      <c r="B2750" s="189"/>
      <c r="C2750" s="189"/>
      <c r="D2750" s="189"/>
      <c r="E2750" s="189"/>
      <c r="F2750" s="189"/>
      <c r="G2750" s="189"/>
      <c r="H2750" s="189"/>
      <c r="I2750" s="189"/>
      <c r="J2750" s="189"/>
      <c r="K2750" s="98"/>
      <c r="L2750" s="98"/>
      <c r="M2750" s="189"/>
      <c r="N2750" s="189"/>
      <c r="O2750" s="189"/>
      <c r="P2750" s="189"/>
      <c r="Q2750" s="189"/>
      <c r="R2750" s="189"/>
      <c r="S2750" s="189"/>
      <c r="T2750" s="189"/>
      <c r="U2750" s="189"/>
      <c r="V2750" s="189"/>
      <c r="W2750" s="189"/>
      <c r="X2750" s="189"/>
      <c r="Y2750" s="189"/>
      <c r="Z2750" s="189"/>
      <c r="AA2750" s="189"/>
      <c r="AB2750" s="189"/>
    </row>
    <row r="2751" spans="1:28" x14ac:dyDescent="0.25">
      <c r="A2751" s="98"/>
      <c r="B2751" s="189"/>
      <c r="C2751" s="189"/>
      <c r="D2751" s="189"/>
      <c r="E2751" s="189"/>
      <c r="F2751" s="189"/>
      <c r="G2751" s="189"/>
      <c r="H2751" s="189"/>
      <c r="I2751" s="189"/>
      <c r="J2751" s="189"/>
      <c r="K2751" s="98"/>
      <c r="L2751" s="98"/>
      <c r="M2751" s="189"/>
      <c r="N2751" s="189"/>
      <c r="O2751" s="189"/>
      <c r="P2751" s="189"/>
      <c r="Q2751" s="189"/>
      <c r="R2751" s="189"/>
      <c r="S2751" s="189"/>
      <c r="T2751" s="189"/>
      <c r="U2751" s="189"/>
      <c r="V2751" s="189"/>
      <c r="W2751" s="189"/>
      <c r="X2751" s="189"/>
      <c r="Y2751" s="189"/>
      <c r="Z2751" s="189"/>
      <c r="AA2751" s="189"/>
      <c r="AB2751" s="189"/>
    </row>
    <row r="2752" spans="1:28" x14ac:dyDescent="0.25">
      <c r="A2752" s="98"/>
      <c r="B2752" s="189"/>
      <c r="C2752" s="189"/>
      <c r="D2752" s="189"/>
      <c r="E2752" s="189"/>
      <c r="F2752" s="189"/>
      <c r="G2752" s="189"/>
      <c r="H2752" s="189"/>
      <c r="I2752" s="189"/>
      <c r="J2752" s="189"/>
      <c r="K2752" s="98"/>
      <c r="L2752" s="98"/>
      <c r="M2752" s="189"/>
      <c r="N2752" s="189"/>
      <c r="O2752" s="189"/>
      <c r="P2752" s="189"/>
      <c r="Q2752" s="189"/>
      <c r="R2752" s="189"/>
      <c r="S2752" s="189"/>
      <c r="T2752" s="189"/>
      <c r="U2752" s="189"/>
      <c r="V2752" s="189"/>
      <c r="W2752" s="189"/>
      <c r="X2752" s="189"/>
      <c r="Y2752" s="189"/>
      <c r="Z2752" s="189"/>
      <c r="AA2752" s="189"/>
      <c r="AB2752" s="189"/>
    </row>
    <row r="2753" spans="1:28" x14ac:dyDescent="0.25">
      <c r="A2753" s="98"/>
      <c r="B2753" s="189"/>
      <c r="C2753" s="189"/>
      <c r="D2753" s="189"/>
      <c r="E2753" s="189"/>
      <c r="F2753" s="189"/>
      <c r="G2753" s="189"/>
      <c r="H2753" s="189"/>
      <c r="I2753" s="189"/>
      <c r="J2753" s="189"/>
      <c r="K2753" s="98"/>
      <c r="L2753" s="98"/>
      <c r="M2753" s="189"/>
      <c r="N2753" s="189"/>
      <c r="O2753" s="189"/>
      <c r="P2753" s="189"/>
      <c r="Q2753" s="189"/>
      <c r="R2753" s="189"/>
      <c r="S2753" s="189"/>
      <c r="T2753" s="189"/>
      <c r="U2753" s="189"/>
      <c r="V2753" s="189"/>
      <c r="W2753" s="189"/>
      <c r="X2753" s="189"/>
      <c r="Y2753" s="189"/>
      <c r="Z2753" s="189"/>
      <c r="AA2753" s="189"/>
      <c r="AB2753" s="189"/>
    </row>
    <row r="2754" spans="1:28" x14ac:dyDescent="0.25">
      <c r="A2754" s="98"/>
      <c r="B2754" s="189"/>
      <c r="C2754" s="189"/>
      <c r="D2754" s="189"/>
      <c r="E2754" s="189"/>
      <c r="F2754" s="189"/>
      <c r="G2754" s="189"/>
      <c r="H2754" s="189"/>
      <c r="I2754" s="189"/>
      <c r="J2754" s="189"/>
      <c r="K2754" s="98"/>
      <c r="L2754" s="98"/>
      <c r="M2754" s="189"/>
      <c r="N2754" s="189"/>
      <c r="O2754" s="189"/>
      <c r="P2754" s="189"/>
      <c r="Q2754" s="189"/>
      <c r="R2754" s="189"/>
      <c r="S2754" s="189"/>
      <c r="T2754" s="189"/>
      <c r="U2754" s="189"/>
      <c r="V2754" s="189"/>
      <c r="W2754" s="189"/>
      <c r="X2754" s="189"/>
      <c r="Y2754" s="189"/>
      <c r="Z2754" s="189"/>
      <c r="AA2754" s="189"/>
      <c r="AB2754" s="189"/>
    </row>
    <row r="2755" spans="1:28" x14ac:dyDescent="0.25">
      <c r="A2755" s="98"/>
      <c r="B2755" s="189"/>
      <c r="C2755" s="189"/>
      <c r="D2755" s="189"/>
      <c r="E2755" s="189"/>
      <c r="F2755" s="189"/>
      <c r="G2755" s="189"/>
      <c r="H2755" s="189"/>
      <c r="I2755" s="189"/>
      <c r="J2755" s="189"/>
      <c r="K2755" s="98"/>
      <c r="L2755" s="98"/>
      <c r="M2755" s="189"/>
      <c r="N2755" s="189"/>
      <c r="O2755" s="189"/>
      <c r="P2755" s="189"/>
      <c r="Q2755" s="189"/>
      <c r="R2755" s="189"/>
      <c r="S2755" s="189"/>
      <c r="T2755" s="189"/>
      <c r="U2755" s="189"/>
      <c r="V2755" s="189"/>
      <c r="W2755" s="189"/>
      <c r="X2755" s="189"/>
      <c r="Y2755" s="189"/>
      <c r="Z2755" s="189"/>
      <c r="AA2755" s="189"/>
      <c r="AB2755" s="189"/>
    </row>
    <row r="2756" spans="1:28" x14ac:dyDescent="0.25">
      <c r="A2756" s="98"/>
      <c r="B2756" s="189"/>
      <c r="C2756" s="189"/>
      <c r="D2756" s="189"/>
      <c r="E2756" s="189"/>
      <c r="F2756" s="189"/>
      <c r="G2756" s="189"/>
      <c r="H2756" s="189"/>
      <c r="I2756" s="189"/>
      <c r="J2756" s="189"/>
      <c r="K2756" s="98"/>
      <c r="L2756" s="98"/>
      <c r="M2756" s="189"/>
      <c r="N2756" s="189"/>
      <c r="O2756" s="189"/>
      <c r="P2756" s="189"/>
      <c r="Q2756" s="189"/>
      <c r="R2756" s="189"/>
      <c r="S2756" s="189"/>
      <c r="T2756" s="189"/>
      <c r="U2756" s="189"/>
      <c r="V2756" s="189"/>
      <c r="W2756" s="189"/>
      <c r="X2756" s="189"/>
      <c r="Y2756" s="189"/>
      <c r="Z2756" s="189"/>
      <c r="AA2756" s="189"/>
      <c r="AB2756" s="189"/>
    </row>
    <row r="2757" spans="1:28" x14ac:dyDescent="0.25">
      <c r="A2757" s="98"/>
      <c r="B2757" s="189"/>
      <c r="C2757" s="189"/>
      <c r="D2757" s="189"/>
      <c r="E2757" s="189"/>
      <c r="F2757" s="189"/>
      <c r="G2757" s="189"/>
      <c r="H2757" s="189"/>
      <c r="I2757" s="189"/>
      <c r="J2757" s="189"/>
      <c r="K2757" s="98"/>
      <c r="L2757" s="98"/>
      <c r="M2757" s="189"/>
      <c r="N2757" s="189"/>
      <c r="O2757" s="189"/>
      <c r="P2757" s="189"/>
      <c r="Q2757" s="189"/>
      <c r="R2757" s="189"/>
      <c r="S2757" s="189"/>
      <c r="T2757" s="189"/>
      <c r="U2757" s="189"/>
      <c r="V2757" s="189"/>
      <c r="W2757" s="189"/>
      <c r="X2757" s="189"/>
      <c r="Y2757" s="189"/>
      <c r="Z2757" s="189"/>
      <c r="AA2757" s="189"/>
      <c r="AB2757" s="189"/>
    </row>
    <row r="2758" spans="1:28" x14ac:dyDescent="0.25">
      <c r="A2758" s="98"/>
      <c r="B2758" s="189"/>
      <c r="C2758" s="189"/>
      <c r="D2758" s="189"/>
      <c r="E2758" s="189"/>
      <c r="F2758" s="189"/>
      <c r="G2758" s="189"/>
      <c r="H2758" s="189"/>
      <c r="I2758" s="189"/>
      <c r="J2758" s="189"/>
      <c r="K2758" s="98"/>
      <c r="L2758" s="98"/>
      <c r="M2758" s="189"/>
      <c r="N2758" s="189"/>
      <c r="O2758" s="189"/>
      <c r="P2758" s="189"/>
      <c r="Q2758" s="189"/>
      <c r="R2758" s="189"/>
      <c r="S2758" s="189"/>
      <c r="T2758" s="189"/>
      <c r="U2758" s="189"/>
      <c r="V2758" s="189"/>
      <c r="W2758" s="189"/>
      <c r="X2758" s="189"/>
      <c r="Y2758" s="189"/>
      <c r="Z2758" s="189"/>
      <c r="AA2758" s="189"/>
      <c r="AB2758" s="189"/>
    </row>
    <row r="2759" spans="1:28" x14ac:dyDescent="0.25">
      <c r="A2759" s="98"/>
      <c r="B2759" s="189"/>
      <c r="C2759" s="189"/>
      <c r="D2759" s="189"/>
      <c r="E2759" s="189"/>
      <c r="F2759" s="189"/>
      <c r="G2759" s="189"/>
      <c r="H2759" s="189"/>
      <c r="I2759" s="189"/>
      <c r="J2759" s="189"/>
      <c r="K2759" s="98"/>
      <c r="L2759" s="98"/>
      <c r="M2759" s="189"/>
      <c r="N2759" s="189"/>
      <c r="O2759" s="189"/>
      <c r="P2759" s="189"/>
      <c r="Q2759" s="189"/>
      <c r="R2759" s="189"/>
      <c r="S2759" s="189"/>
      <c r="T2759" s="189"/>
      <c r="U2759" s="189"/>
      <c r="V2759" s="189"/>
      <c r="W2759" s="189"/>
      <c r="X2759" s="189"/>
      <c r="Y2759" s="189"/>
      <c r="Z2759" s="189"/>
      <c r="AA2759" s="189"/>
      <c r="AB2759" s="189"/>
    </row>
    <row r="2760" spans="1:28" x14ac:dyDescent="0.25">
      <c r="A2760" s="98"/>
      <c r="B2760" s="189"/>
      <c r="C2760" s="189"/>
      <c r="D2760" s="189"/>
      <c r="E2760" s="189"/>
      <c r="F2760" s="189"/>
      <c r="G2760" s="189"/>
      <c r="H2760" s="189"/>
      <c r="I2760" s="189"/>
      <c r="J2760" s="189"/>
      <c r="K2760" s="98"/>
      <c r="L2760" s="98"/>
      <c r="M2760" s="189"/>
      <c r="N2760" s="189"/>
      <c r="O2760" s="189"/>
      <c r="P2760" s="189"/>
      <c r="Q2760" s="189"/>
      <c r="R2760" s="189"/>
      <c r="S2760" s="189"/>
      <c r="T2760" s="189"/>
      <c r="U2760" s="189"/>
      <c r="V2760" s="189"/>
      <c r="W2760" s="189"/>
      <c r="X2760" s="189"/>
      <c r="Y2760" s="189"/>
      <c r="Z2760" s="189"/>
      <c r="AA2760" s="189"/>
      <c r="AB2760" s="189"/>
    </row>
    <row r="2761" spans="1:28" x14ac:dyDescent="0.25">
      <c r="A2761" s="98"/>
      <c r="B2761" s="189"/>
      <c r="C2761" s="189"/>
      <c r="D2761" s="189"/>
      <c r="E2761" s="189"/>
      <c r="F2761" s="189"/>
      <c r="G2761" s="189"/>
      <c r="H2761" s="189"/>
      <c r="I2761" s="189"/>
      <c r="J2761" s="189"/>
      <c r="K2761" s="98"/>
      <c r="L2761" s="98"/>
      <c r="M2761" s="189"/>
      <c r="N2761" s="189"/>
      <c r="O2761" s="189"/>
      <c r="P2761" s="189"/>
      <c r="Q2761" s="189"/>
      <c r="R2761" s="189"/>
      <c r="S2761" s="189"/>
      <c r="T2761" s="189"/>
      <c r="U2761" s="189"/>
      <c r="V2761" s="189"/>
      <c r="W2761" s="189"/>
      <c r="X2761" s="189"/>
      <c r="Y2761" s="189"/>
      <c r="Z2761" s="189"/>
      <c r="AA2761" s="189"/>
      <c r="AB2761" s="189"/>
    </row>
    <row r="2762" spans="1:28" x14ac:dyDescent="0.25">
      <c r="A2762" s="98"/>
      <c r="B2762" s="189"/>
      <c r="C2762" s="189"/>
      <c r="D2762" s="189"/>
      <c r="E2762" s="189"/>
      <c r="F2762" s="189"/>
      <c r="G2762" s="189"/>
      <c r="H2762" s="189"/>
      <c r="I2762" s="189"/>
      <c r="J2762" s="189"/>
      <c r="K2762" s="98"/>
      <c r="L2762" s="98"/>
      <c r="M2762" s="189"/>
      <c r="N2762" s="189"/>
      <c r="O2762" s="189"/>
      <c r="P2762" s="189"/>
      <c r="Q2762" s="189"/>
      <c r="R2762" s="189"/>
      <c r="S2762" s="189"/>
      <c r="T2762" s="189"/>
      <c r="U2762" s="189"/>
      <c r="V2762" s="189"/>
      <c r="W2762" s="189"/>
      <c r="X2762" s="189"/>
      <c r="Y2762" s="189"/>
      <c r="Z2762" s="189"/>
      <c r="AA2762" s="189"/>
      <c r="AB2762" s="189"/>
    </row>
    <row r="2763" spans="1:28" x14ac:dyDescent="0.25">
      <c r="A2763" s="98"/>
      <c r="B2763" s="189"/>
      <c r="C2763" s="189"/>
      <c r="D2763" s="189"/>
      <c r="E2763" s="189"/>
      <c r="F2763" s="189"/>
      <c r="G2763" s="189"/>
      <c r="H2763" s="189"/>
      <c r="I2763" s="189"/>
      <c r="J2763" s="189"/>
      <c r="K2763" s="98"/>
      <c r="L2763" s="98"/>
      <c r="M2763" s="189"/>
      <c r="N2763" s="189"/>
      <c r="O2763" s="189"/>
      <c r="P2763" s="189"/>
      <c r="Q2763" s="189"/>
      <c r="R2763" s="189"/>
      <c r="S2763" s="189"/>
      <c r="T2763" s="189"/>
      <c r="U2763" s="189"/>
      <c r="V2763" s="189"/>
      <c r="W2763" s="189"/>
      <c r="X2763" s="189"/>
      <c r="Y2763" s="189"/>
      <c r="Z2763" s="189"/>
      <c r="AA2763" s="189"/>
      <c r="AB2763" s="189"/>
    </row>
    <row r="2764" spans="1:28" x14ac:dyDescent="0.25">
      <c r="A2764" s="98"/>
      <c r="B2764" s="189"/>
      <c r="C2764" s="189"/>
      <c r="D2764" s="189"/>
      <c r="E2764" s="189"/>
      <c r="F2764" s="189"/>
      <c r="G2764" s="189"/>
      <c r="H2764" s="189"/>
      <c r="I2764" s="189"/>
      <c r="J2764" s="189"/>
      <c r="K2764" s="98"/>
      <c r="L2764" s="98"/>
      <c r="M2764" s="189"/>
      <c r="N2764" s="189"/>
      <c r="O2764" s="189"/>
      <c r="P2764" s="189"/>
      <c r="Q2764" s="189"/>
      <c r="R2764" s="189"/>
      <c r="S2764" s="189"/>
      <c r="T2764" s="189"/>
      <c r="U2764" s="189"/>
      <c r="V2764" s="189"/>
      <c r="W2764" s="189"/>
      <c r="X2764" s="189"/>
      <c r="Y2764" s="189"/>
      <c r="Z2764" s="189"/>
      <c r="AA2764" s="189"/>
      <c r="AB2764" s="189"/>
    </row>
    <row r="2765" spans="1:28" x14ac:dyDescent="0.25">
      <c r="A2765" s="98"/>
      <c r="B2765" s="189"/>
      <c r="C2765" s="189"/>
      <c r="D2765" s="189"/>
      <c r="E2765" s="189"/>
      <c r="F2765" s="189"/>
      <c r="G2765" s="189"/>
      <c r="H2765" s="189"/>
      <c r="I2765" s="189"/>
      <c r="J2765" s="189"/>
      <c r="K2765" s="98"/>
      <c r="L2765" s="98"/>
      <c r="M2765" s="189"/>
      <c r="N2765" s="189"/>
      <c r="O2765" s="189"/>
      <c r="P2765" s="189"/>
      <c r="Q2765" s="189"/>
      <c r="R2765" s="189"/>
      <c r="S2765" s="189"/>
      <c r="T2765" s="189"/>
      <c r="U2765" s="189"/>
      <c r="V2765" s="189"/>
      <c r="W2765" s="189"/>
      <c r="X2765" s="189"/>
      <c r="Y2765" s="189"/>
      <c r="Z2765" s="189"/>
      <c r="AA2765" s="189"/>
      <c r="AB2765" s="189"/>
    </row>
    <row r="2766" spans="1:28" x14ac:dyDescent="0.25">
      <c r="A2766" s="98"/>
      <c r="B2766" s="189"/>
      <c r="C2766" s="189"/>
      <c r="D2766" s="189"/>
      <c r="E2766" s="189"/>
      <c r="F2766" s="189"/>
      <c r="G2766" s="189"/>
      <c r="H2766" s="189"/>
      <c r="I2766" s="189"/>
      <c r="J2766" s="189"/>
      <c r="K2766" s="98"/>
      <c r="L2766" s="98"/>
      <c r="M2766" s="189"/>
      <c r="N2766" s="189"/>
      <c r="O2766" s="189"/>
      <c r="P2766" s="189"/>
      <c r="Q2766" s="189"/>
      <c r="R2766" s="189"/>
      <c r="S2766" s="189"/>
      <c r="T2766" s="189"/>
      <c r="U2766" s="189"/>
      <c r="V2766" s="189"/>
      <c r="W2766" s="189"/>
      <c r="X2766" s="189"/>
      <c r="Y2766" s="189"/>
      <c r="Z2766" s="189"/>
      <c r="AA2766" s="189"/>
      <c r="AB2766" s="189"/>
    </row>
    <row r="2767" spans="1:28" x14ac:dyDescent="0.25">
      <c r="A2767" s="98"/>
      <c r="B2767" s="189"/>
      <c r="C2767" s="189"/>
      <c r="D2767" s="189"/>
      <c r="E2767" s="189"/>
      <c r="F2767" s="189"/>
      <c r="G2767" s="189"/>
      <c r="H2767" s="189"/>
      <c r="I2767" s="189"/>
      <c r="J2767" s="189"/>
      <c r="K2767" s="98"/>
      <c r="L2767" s="98"/>
      <c r="M2767" s="189"/>
      <c r="N2767" s="189"/>
      <c r="O2767" s="189"/>
      <c r="P2767" s="189"/>
      <c r="Q2767" s="189"/>
      <c r="R2767" s="189"/>
      <c r="S2767" s="189"/>
      <c r="T2767" s="189"/>
      <c r="U2767" s="189"/>
      <c r="V2767" s="189"/>
      <c r="W2767" s="189"/>
      <c r="X2767" s="189"/>
      <c r="Y2767" s="189"/>
      <c r="Z2767" s="189"/>
      <c r="AA2767" s="189"/>
      <c r="AB2767" s="189"/>
    </row>
    <row r="2768" spans="1:28" x14ac:dyDescent="0.25">
      <c r="A2768" s="98"/>
      <c r="B2768" s="189"/>
      <c r="C2768" s="189"/>
      <c r="D2768" s="189"/>
      <c r="E2768" s="189"/>
      <c r="F2768" s="189"/>
      <c r="G2768" s="189"/>
      <c r="H2768" s="189"/>
      <c r="I2768" s="189"/>
      <c r="J2768" s="189"/>
      <c r="K2768" s="98"/>
      <c r="L2768" s="98"/>
      <c r="M2768" s="189"/>
      <c r="N2768" s="189"/>
      <c r="O2768" s="189"/>
      <c r="P2768" s="189"/>
      <c r="Q2768" s="189"/>
      <c r="R2768" s="189"/>
      <c r="S2768" s="189"/>
      <c r="T2768" s="189"/>
      <c r="U2768" s="189"/>
      <c r="V2768" s="189"/>
      <c r="W2768" s="189"/>
      <c r="X2768" s="189"/>
      <c r="Y2768" s="189"/>
      <c r="Z2768" s="189"/>
      <c r="AA2768" s="189"/>
      <c r="AB2768" s="189"/>
    </row>
    <row r="2769" spans="1:28" x14ac:dyDescent="0.25">
      <c r="A2769" s="98"/>
      <c r="B2769" s="189"/>
      <c r="C2769" s="189"/>
      <c r="D2769" s="189"/>
      <c r="E2769" s="189"/>
      <c r="F2769" s="189"/>
      <c r="G2769" s="189"/>
      <c r="H2769" s="189"/>
      <c r="I2769" s="189"/>
      <c r="J2769" s="189"/>
      <c r="K2769" s="98"/>
      <c r="L2769" s="98"/>
      <c r="M2769" s="189"/>
      <c r="N2769" s="189"/>
      <c r="O2769" s="189"/>
      <c r="P2769" s="189"/>
      <c r="Q2769" s="189"/>
      <c r="R2769" s="189"/>
      <c r="S2769" s="189"/>
      <c r="T2769" s="189"/>
      <c r="U2769" s="189"/>
      <c r="V2769" s="189"/>
      <c r="W2769" s="189"/>
      <c r="X2769" s="189"/>
      <c r="Y2769" s="189"/>
      <c r="Z2769" s="189"/>
      <c r="AA2769" s="189"/>
      <c r="AB2769" s="189"/>
    </row>
    <row r="2770" spans="1:28" x14ac:dyDescent="0.25">
      <c r="A2770" s="98"/>
      <c r="B2770" s="189"/>
      <c r="C2770" s="189"/>
      <c r="D2770" s="189"/>
      <c r="E2770" s="189"/>
      <c r="F2770" s="189"/>
      <c r="G2770" s="189"/>
      <c r="H2770" s="189"/>
      <c r="I2770" s="189"/>
      <c r="J2770" s="189"/>
      <c r="K2770" s="98"/>
      <c r="L2770" s="98"/>
      <c r="M2770" s="189"/>
      <c r="N2770" s="189"/>
      <c r="O2770" s="189"/>
      <c r="P2770" s="189"/>
      <c r="Q2770" s="189"/>
      <c r="R2770" s="189"/>
      <c r="S2770" s="189"/>
      <c r="T2770" s="189"/>
      <c r="U2770" s="189"/>
      <c r="V2770" s="189"/>
      <c r="W2770" s="189"/>
      <c r="X2770" s="189"/>
      <c r="Y2770" s="189"/>
      <c r="Z2770" s="189"/>
      <c r="AA2770" s="189"/>
      <c r="AB2770" s="189"/>
    </row>
    <row r="2771" spans="1:28" x14ac:dyDescent="0.25">
      <c r="A2771" s="98"/>
      <c r="B2771" s="189"/>
      <c r="C2771" s="189"/>
      <c r="D2771" s="189"/>
      <c r="E2771" s="189"/>
      <c r="F2771" s="189"/>
      <c r="G2771" s="189"/>
      <c r="H2771" s="189"/>
      <c r="I2771" s="189"/>
      <c r="J2771" s="189"/>
      <c r="K2771" s="98"/>
      <c r="L2771" s="98"/>
      <c r="M2771" s="189"/>
      <c r="N2771" s="189"/>
      <c r="O2771" s="189"/>
      <c r="P2771" s="189"/>
      <c r="Q2771" s="189"/>
      <c r="R2771" s="189"/>
      <c r="S2771" s="189"/>
      <c r="T2771" s="189"/>
      <c r="U2771" s="189"/>
      <c r="V2771" s="189"/>
      <c r="W2771" s="189"/>
      <c r="X2771" s="189"/>
      <c r="Y2771" s="189"/>
      <c r="Z2771" s="189"/>
      <c r="AA2771" s="189"/>
      <c r="AB2771" s="189"/>
    </row>
    <row r="2772" spans="1:28" x14ac:dyDescent="0.25">
      <c r="A2772" s="98"/>
      <c r="B2772" s="189"/>
      <c r="C2772" s="189"/>
      <c r="D2772" s="189"/>
      <c r="E2772" s="189"/>
      <c r="F2772" s="189"/>
      <c r="G2772" s="189"/>
      <c r="H2772" s="189"/>
      <c r="I2772" s="189"/>
      <c r="J2772" s="189"/>
      <c r="K2772" s="98"/>
      <c r="L2772" s="98"/>
      <c r="M2772" s="189"/>
      <c r="N2772" s="189"/>
      <c r="O2772" s="189"/>
      <c r="P2772" s="189"/>
      <c r="Q2772" s="189"/>
      <c r="R2772" s="189"/>
      <c r="S2772" s="189"/>
      <c r="T2772" s="189"/>
      <c r="U2772" s="189"/>
      <c r="V2772" s="189"/>
      <c r="W2772" s="189"/>
      <c r="X2772" s="189"/>
      <c r="Y2772" s="189"/>
      <c r="Z2772" s="189"/>
      <c r="AA2772" s="189"/>
      <c r="AB2772" s="189"/>
    </row>
    <row r="2773" spans="1:28" x14ac:dyDescent="0.25">
      <c r="A2773" s="98"/>
      <c r="B2773" s="189"/>
      <c r="C2773" s="189"/>
      <c r="D2773" s="189"/>
      <c r="E2773" s="189"/>
      <c r="F2773" s="189"/>
      <c r="G2773" s="189"/>
      <c r="H2773" s="189"/>
      <c r="I2773" s="189"/>
      <c r="J2773" s="189"/>
      <c r="K2773" s="98"/>
      <c r="L2773" s="98"/>
      <c r="M2773" s="189"/>
      <c r="N2773" s="189"/>
      <c r="O2773" s="189"/>
      <c r="P2773" s="189"/>
      <c r="Q2773" s="189"/>
      <c r="R2773" s="189"/>
      <c r="S2773" s="189"/>
      <c r="T2773" s="189"/>
      <c r="U2773" s="189"/>
      <c r="V2773" s="189"/>
      <c r="W2773" s="189"/>
      <c r="X2773" s="189"/>
      <c r="Y2773" s="189"/>
      <c r="Z2773" s="189"/>
      <c r="AA2773" s="189"/>
      <c r="AB2773" s="189"/>
    </row>
    <row r="2774" spans="1:28" x14ac:dyDescent="0.25">
      <c r="A2774" s="98"/>
      <c r="B2774" s="189"/>
      <c r="C2774" s="189"/>
      <c r="D2774" s="189"/>
      <c r="E2774" s="189"/>
      <c r="F2774" s="189"/>
      <c r="G2774" s="189"/>
      <c r="H2774" s="189"/>
      <c r="I2774" s="189"/>
      <c r="J2774" s="189"/>
      <c r="K2774" s="98"/>
      <c r="L2774" s="98"/>
      <c r="M2774" s="189"/>
      <c r="N2774" s="189"/>
      <c r="O2774" s="189"/>
      <c r="P2774" s="189"/>
      <c r="Q2774" s="189"/>
      <c r="R2774" s="189"/>
      <c r="S2774" s="189"/>
      <c r="T2774" s="189"/>
      <c r="U2774" s="189"/>
      <c r="V2774" s="189"/>
      <c r="W2774" s="189"/>
      <c r="X2774" s="189"/>
      <c r="Y2774" s="189"/>
      <c r="Z2774" s="189"/>
      <c r="AA2774" s="189"/>
      <c r="AB2774" s="189"/>
    </row>
    <row r="2775" spans="1:28" x14ac:dyDescent="0.25">
      <c r="A2775" s="98"/>
      <c r="B2775" s="189"/>
      <c r="C2775" s="189"/>
      <c r="D2775" s="189"/>
      <c r="E2775" s="189"/>
      <c r="F2775" s="189"/>
      <c r="G2775" s="189"/>
      <c r="H2775" s="189"/>
      <c r="I2775" s="189"/>
      <c r="J2775" s="189"/>
      <c r="K2775" s="98"/>
      <c r="L2775" s="98"/>
      <c r="M2775" s="189"/>
      <c r="N2775" s="189"/>
      <c r="O2775" s="189"/>
      <c r="P2775" s="189"/>
      <c r="Q2775" s="189"/>
      <c r="R2775" s="189"/>
      <c r="S2775" s="189"/>
      <c r="T2775" s="189"/>
      <c r="U2775" s="189"/>
      <c r="V2775" s="189"/>
      <c r="W2775" s="189"/>
      <c r="X2775" s="189"/>
      <c r="Y2775" s="189"/>
      <c r="Z2775" s="189"/>
      <c r="AA2775" s="189"/>
      <c r="AB2775" s="189"/>
    </row>
    <row r="2776" spans="1:28" x14ac:dyDescent="0.25">
      <c r="A2776" s="98"/>
      <c r="B2776" s="189"/>
      <c r="C2776" s="189"/>
      <c r="D2776" s="189"/>
      <c r="E2776" s="189"/>
      <c r="F2776" s="189"/>
      <c r="G2776" s="189"/>
      <c r="H2776" s="189"/>
      <c r="I2776" s="189"/>
      <c r="J2776" s="189"/>
      <c r="K2776" s="98"/>
      <c r="L2776" s="98"/>
      <c r="M2776" s="189"/>
      <c r="N2776" s="189"/>
      <c r="O2776" s="189"/>
      <c r="P2776" s="189"/>
      <c r="Q2776" s="189"/>
      <c r="R2776" s="189"/>
      <c r="S2776" s="189"/>
      <c r="T2776" s="189"/>
      <c r="U2776" s="189"/>
      <c r="V2776" s="189"/>
      <c r="W2776" s="189"/>
      <c r="X2776" s="189"/>
      <c r="Y2776" s="189"/>
      <c r="Z2776" s="189"/>
      <c r="AA2776" s="189"/>
      <c r="AB2776" s="189"/>
    </row>
    <row r="2777" spans="1:28" x14ac:dyDescent="0.25">
      <c r="A2777" s="98"/>
      <c r="B2777" s="189"/>
      <c r="C2777" s="189"/>
      <c r="D2777" s="189"/>
      <c r="E2777" s="189"/>
      <c r="F2777" s="189"/>
      <c r="G2777" s="189"/>
      <c r="H2777" s="189"/>
      <c r="I2777" s="189"/>
      <c r="J2777" s="189"/>
      <c r="K2777" s="98"/>
      <c r="L2777" s="98"/>
      <c r="M2777" s="189"/>
      <c r="N2777" s="189"/>
      <c r="O2777" s="189"/>
      <c r="P2777" s="189"/>
      <c r="Q2777" s="189"/>
      <c r="R2777" s="189"/>
      <c r="S2777" s="189"/>
      <c r="T2777" s="189"/>
      <c r="U2777" s="189"/>
      <c r="V2777" s="189"/>
      <c r="W2777" s="189"/>
      <c r="X2777" s="189"/>
      <c r="Y2777" s="189"/>
      <c r="Z2777" s="189"/>
      <c r="AA2777" s="189"/>
      <c r="AB2777" s="189"/>
    </row>
    <row r="2778" spans="1:28" x14ac:dyDescent="0.25">
      <c r="A2778" s="98"/>
      <c r="B2778" s="189"/>
      <c r="C2778" s="189"/>
      <c r="D2778" s="189"/>
      <c r="E2778" s="189"/>
      <c r="F2778" s="189"/>
      <c r="G2778" s="189"/>
      <c r="H2778" s="189"/>
      <c r="I2778" s="189"/>
      <c r="J2778" s="189"/>
      <c r="K2778" s="98"/>
      <c r="L2778" s="98"/>
      <c r="M2778" s="189"/>
      <c r="N2778" s="189"/>
      <c r="O2778" s="189"/>
      <c r="P2778" s="189"/>
      <c r="Q2778" s="189"/>
      <c r="R2778" s="189"/>
      <c r="S2778" s="189"/>
      <c r="T2778" s="189"/>
      <c r="U2778" s="189"/>
      <c r="V2778" s="189"/>
      <c r="W2778" s="189"/>
      <c r="X2778" s="189"/>
      <c r="Y2778" s="189"/>
      <c r="Z2778" s="189"/>
      <c r="AA2778" s="189"/>
      <c r="AB2778" s="189"/>
    </row>
    <row r="2779" spans="1:28" x14ac:dyDescent="0.25">
      <c r="A2779" s="98"/>
      <c r="B2779" s="189"/>
      <c r="C2779" s="189"/>
      <c r="D2779" s="189"/>
      <c r="E2779" s="189"/>
      <c r="F2779" s="189"/>
      <c r="G2779" s="189"/>
      <c r="H2779" s="189"/>
      <c r="I2779" s="189"/>
      <c r="J2779" s="189"/>
      <c r="K2779" s="98"/>
      <c r="L2779" s="98"/>
      <c r="M2779" s="189"/>
      <c r="N2779" s="189"/>
      <c r="O2779" s="189"/>
      <c r="P2779" s="189"/>
      <c r="Q2779" s="189"/>
      <c r="R2779" s="189"/>
      <c r="S2779" s="189"/>
      <c r="T2779" s="189"/>
      <c r="U2779" s="189"/>
      <c r="V2779" s="189"/>
      <c r="W2779" s="189"/>
      <c r="X2779" s="189"/>
      <c r="Y2779" s="189"/>
      <c r="Z2779" s="189"/>
      <c r="AA2779" s="189"/>
      <c r="AB2779" s="189"/>
    </row>
    <row r="2780" spans="1:28" x14ac:dyDescent="0.25">
      <c r="A2780" s="98"/>
      <c r="B2780" s="189"/>
      <c r="C2780" s="189"/>
      <c r="D2780" s="189"/>
      <c r="E2780" s="189"/>
      <c r="F2780" s="189"/>
      <c r="G2780" s="189"/>
      <c r="H2780" s="189"/>
      <c r="I2780" s="189"/>
      <c r="J2780" s="189"/>
      <c r="K2780" s="98"/>
      <c r="L2780" s="98"/>
      <c r="M2780" s="189"/>
      <c r="N2780" s="189"/>
      <c r="O2780" s="189"/>
      <c r="P2780" s="189"/>
      <c r="Q2780" s="189"/>
      <c r="R2780" s="189"/>
      <c r="S2780" s="189"/>
      <c r="T2780" s="189"/>
      <c r="U2780" s="189"/>
      <c r="V2780" s="189"/>
      <c r="W2780" s="189"/>
      <c r="X2780" s="189"/>
      <c r="Y2780" s="189"/>
      <c r="Z2780" s="189"/>
      <c r="AA2780" s="189"/>
      <c r="AB2780" s="189"/>
    </row>
    <row r="2781" spans="1:28" x14ac:dyDescent="0.25">
      <c r="A2781" s="98"/>
      <c r="B2781" s="189"/>
      <c r="C2781" s="189"/>
      <c r="D2781" s="189"/>
      <c r="E2781" s="189"/>
      <c r="F2781" s="189"/>
      <c r="G2781" s="189"/>
      <c r="H2781" s="189"/>
      <c r="I2781" s="189"/>
      <c r="J2781" s="189"/>
      <c r="K2781" s="98"/>
      <c r="L2781" s="98"/>
      <c r="M2781" s="189"/>
      <c r="N2781" s="189"/>
      <c r="O2781" s="189"/>
      <c r="P2781" s="189"/>
      <c r="Q2781" s="189"/>
      <c r="R2781" s="189"/>
      <c r="S2781" s="189"/>
      <c r="T2781" s="189"/>
      <c r="U2781" s="189"/>
      <c r="V2781" s="189"/>
      <c r="W2781" s="189"/>
      <c r="X2781" s="189"/>
      <c r="Y2781" s="189"/>
      <c r="Z2781" s="189"/>
      <c r="AA2781" s="189"/>
      <c r="AB2781" s="189"/>
    </row>
    <row r="2782" spans="1:28" x14ac:dyDescent="0.25">
      <c r="A2782" s="98"/>
      <c r="B2782" s="189"/>
      <c r="C2782" s="189"/>
      <c r="D2782" s="189"/>
      <c r="E2782" s="189"/>
      <c r="F2782" s="189"/>
      <c r="G2782" s="189"/>
      <c r="H2782" s="189"/>
      <c r="I2782" s="189"/>
      <c r="J2782" s="189"/>
      <c r="K2782" s="98"/>
      <c r="L2782" s="98"/>
      <c r="M2782" s="189"/>
      <c r="N2782" s="189"/>
      <c r="O2782" s="189"/>
      <c r="P2782" s="189"/>
      <c r="Q2782" s="189"/>
      <c r="R2782" s="189"/>
      <c r="S2782" s="189"/>
      <c r="T2782" s="189"/>
      <c r="U2782" s="189"/>
      <c r="V2782" s="189"/>
      <c r="W2782" s="189"/>
      <c r="X2782" s="189"/>
      <c r="Y2782" s="189"/>
      <c r="Z2782" s="189"/>
      <c r="AA2782" s="189"/>
      <c r="AB2782" s="189"/>
    </row>
    <row r="2783" spans="1:28" x14ac:dyDescent="0.25">
      <c r="A2783" s="98"/>
      <c r="B2783" s="189"/>
      <c r="C2783" s="189"/>
      <c r="D2783" s="189"/>
      <c r="E2783" s="189"/>
      <c r="F2783" s="189"/>
      <c r="G2783" s="189"/>
      <c r="H2783" s="189"/>
      <c r="I2783" s="189"/>
      <c r="J2783" s="189"/>
      <c r="K2783" s="98"/>
      <c r="L2783" s="98"/>
      <c r="M2783" s="189"/>
      <c r="N2783" s="189"/>
      <c r="O2783" s="189"/>
      <c r="P2783" s="189"/>
      <c r="Q2783" s="189"/>
      <c r="R2783" s="189"/>
      <c r="S2783" s="189"/>
      <c r="T2783" s="189"/>
      <c r="U2783" s="189"/>
      <c r="V2783" s="189"/>
      <c r="W2783" s="189"/>
      <c r="X2783" s="189"/>
      <c r="Y2783" s="189"/>
      <c r="Z2783" s="189"/>
      <c r="AA2783" s="189"/>
      <c r="AB2783" s="189"/>
    </row>
    <row r="2784" spans="1:28" x14ac:dyDescent="0.25">
      <c r="A2784" s="98"/>
      <c r="B2784" s="189"/>
      <c r="C2784" s="189"/>
      <c r="D2784" s="189"/>
      <c r="E2784" s="189"/>
      <c r="F2784" s="189"/>
      <c r="G2784" s="189"/>
      <c r="H2784" s="189"/>
      <c r="I2784" s="189"/>
      <c r="J2784" s="189"/>
      <c r="K2784" s="98"/>
      <c r="L2784" s="98"/>
      <c r="M2784" s="189"/>
      <c r="N2784" s="189"/>
      <c r="O2784" s="189"/>
      <c r="P2784" s="189"/>
      <c r="Q2784" s="189"/>
      <c r="R2784" s="189"/>
      <c r="S2784" s="189"/>
      <c r="T2784" s="189"/>
      <c r="U2784" s="189"/>
      <c r="V2784" s="189"/>
      <c r="W2784" s="189"/>
      <c r="X2784" s="189"/>
      <c r="Y2784" s="189"/>
      <c r="Z2784" s="189"/>
      <c r="AA2784" s="189"/>
      <c r="AB2784" s="189"/>
    </row>
    <row r="2785" spans="1:28" x14ac:dyDescent="0.25">
      <c r="A2785" s="98"/>
      <c r="B2785" s="189"/>
      <c r="C2785" s="189"/>
      <c r="D2785" s="189"/>
      <c r="E2785" s="189"/>
      <c r="F2785" s="189"/>
      <c r="G2785" s="189"/>
      <c r="H2785" s="189"/>
      <c r="I2785" s="189"/>
      <c r="J2785" s="189"/>
      <c r="K2785" s="98"/>
      <c r="L2785" s="98"/>
      <c r="M2785" s="189"/>
      <c r="N2785" s="189"/>
      <c r="O2785" s="189"/>
      <c r="P2785" s="189"/>
      <c r="Q2785" s="189"/>
      <c r="R2785" s="189"/>
      <c r="S2785" s="189"/>
      <c r="T2785" s="189"/>
      <c r="U2785" s="189"/>
      <c r="V2785" s="189"/>
      <c r="W2785" s="189"/>
      <c r="X2785" s="189"/>
      <c r="Y2785" s="189"/>
      <c r="Z2785" s="189"/>
      <c r="AA2785" s="189"/>
      <c r="AB2785" s="189"/>
    </row>
    <row r="2786" spans="1:28" x14ac:dyDescent="0.25">
      <c r="A2786" s="98"/>
      <c r="B2786" s="189"/>
      <c r="C2786" s="189"/>
      <c r="D2786" s="189"/>
      <c r="E2786" s="189"/>
      <c r="F2786" s="189"/>
      <c r="G2786" s="189"/>
      <c r="H2786" s="189"/>
      <c r="I2786" s="189"/>
      <c r="J2786" s="189"/>
      <c r="K2786" s="98"/>
      <c r="L2786" s="98"/>
      <c r="M2786" s="189"/>
      <c r="N2786" s="189"/>
      <c r="O2786" s="189"/>
      <c r="P2786" s="189"/>
      <c r="Q2786" s="189"/>
      <c r="R2786" s="189"/>
      <c r="S2786" s="189"/>
      <c r="T2786" s="189"/>
      <c r="U2786" s="189"/>
      <c r="V2786" s="189"/>
      <c r="W2786" s="189"/>
      <c r="X2786" s="189"/>
      <c r="Y2786" s="189"/>
      <c r="Z2786" s="189"/>
      <c r="AA2786" s="189"/>
      <c r="AB2786" s="189"/>
    </row>
    <row r="2787" spans="1:28" x14ac:dyDescent="0.25">
      <c r="A2787" s="98"/>
      <c r="B2787" s="189"/>
      <c r="C2787" s="189"/>
      <c r="D2787" s="189"/>
      <c r="E2787" s="189"/>
      <c r="F2787" s="189"/>
      <c r="G2787" s="189"/>
      <c r="H2787" s="189"/>
      <c r="I2787" s="189"/>
      <c r="J2787" s="189"/>
      <c r="K2787" s="98"/>
      <c r="L2787" s="98"/>
      <c r="M2787" s="189"/>
      <c r="N2787" s="189"/>
      <c r="O2787" s="189"/>
      <c r="P2787" s="189"/>
      <c r="Q2787" s="189"/>
      <c r="R2787" s="189"/>
      <c r="S2787" s="189"/>
      <c r="T2787" s="189"/>
      <c r="U2787" s="189"/>
      <c r="V2787" s="189"/>
      <c r="W2787" s="189"/>
      <c r="X2787" s="189"/>
      <c r="Y2787" s="189"/>
      <c r="Z2787" s="189"/>
      <c r="AA2787" s="189"/>
      <c r="AB2787" s="189"/>
    </row>
    <row r="2788" spans="1:28" x14ac:dyDescent="0.25">
      <c r="A2788" s="98"/>
      <c r="B2788" s="189"/>
      <c r="C2788" s="189"/>
      <c r="D2788" s="189"/>
      <c r="E2788" s="189"/>
      <c r="F2788" s="189"/>
      <c r="G2788" s="189"/>
      <c r="H2788" s="189"/>
      <c r="I2788" s="189"/>
      <c r="J2788" s="189"/>
      <c r="K2788" s="98"/>
      <c r="L2788" s="98"/>
      <c r="M2788" s="189"/>
      <c r="N2788" s="189"/>
      <c r="O2788" s="189"/>
      <c r="P2788" s="189"/>
      <c r="Q2788" s="189"/>
      <c r="R2788" s="189"/>
      <c r="S2788" s="189"/>
      <c r="T2788" s="189"/>
      <c r="U2788" s="189"/>
      <c r="V2788" s="189"/>
      <c r="W2788" s="189"/>
      <c r="X2788" s="189"/>
      <c r="Y2788" s="189"/>
      <c r="Z2788" s="189"/>
      <c r="AA2788" s="189"/>
      <c r="AB2788" s="189"/>
    </row>
    <row r="2789" spans="1:28" x14ac:dyDescent="0.25">
      <c r="A2789" s="98"/>
      <c r="B2789" s="189"/>
      <c r="C2789" s="189"/>
      <c r="D2789" s="189"/>
      <c r="E2789" s="189"/>
      <c r="F2789" s="189"/>
      <c r="G2789" s="189"/>
      <c r="H2789" s="189"/>
      <c r="I2789" s="189"/>
      <c r="J2789" s="189"/>
      <c r="K2789" s="98"/>
      <c r="L2789" s="98"/>
      <c r="M2789" s="189"/>
      <c r="N2789" s="189"/>
      <c r="O2789" s="189"/>
      <c r="P2789" s="189"/>
      <c r="Q2789" s="189"/>
      <c r="R2789" s="189"/>
      <c r="S2789" s="189"/>
      <c r="T2789" s="189"/>
      <c r="U2789" s="189"/>
      <c r="V2789" s="189"/>
      <c r="W2789" s="189"/>
      <c r="X2789" s="189"/>
      <c r="Y2789" s="189"/>
      <c r="Z2789" s="189"/>
      <c r="AA2789" s="189"/>
      <c r="AB2789" s="189"/>
    </row>
    <row r="2790" spans="1:28" x14ac:dyDescent="0.25">
      <c r="A2790" s="98"/>
      <c r="B2790" s="189"/>
      <c r="C2790" s="189"/>
      <c r="D2790" s="189"/>
      <c r="E2790" s="189"/>
      <c r="F2790" s="189"/>
      <c r="G2790" s="189"/>
      <c r="H2790" s="189"/>
      <c r="I2790" s="189"/>
      <c r="J2790" s="189"/>
      <c r="K2790" s="98"/>
      <c r="L2790" s="98"/>
      <c r="M2790" s="189"/>
      <c r="N2790" s="189"/>
      <c r="O2790" s="189"/>
      <c r="P2790" s="189"/>
      <c r="Q2790" s="189"/>
      <c r="R2790" s="189"/>
      <c r="S2790" s="189"/>
      <c r="T2790" s="189"/>
      <c r="U2790" s="189"/>
      <c r="V2790" s="189"/>
      <c r="W2790" s="189"/>
      <c r="X2790" s="189"/>
      <c r="Y2790" s="189"/>
      <c r="Z2790" s="189"/>
      <c r="AA2790" s="189"/>
      <c r="AB2790" s="189"/>
    </row>
    <row r="2791" spans="1:28" x14ac:dyDescent="0.25">
      <c r="A2791" s="98"/>
      <c r="B2791" s="189"/>
      <c r="C2791" s="189"/>
      <c r="D2791" s="189"/>
      <c r="E2791" s="189"/>
      <c r="F2791" s="189"/>
      <c r="G2791" s="189"/>
      <c r="H2791" s="189"/>
      <c r="I2791" s="189"/>
      <c r="J2791" s="189"/>
      <c r="K2791" s="98"/>
      <c r="L2791" s="98"/>
      <c r="M2791" s="189"/>
      <c r="N2791" s="189"/>
      <c r="O2791" s="189"/>
      <c r="P2791" s="189"/>
      <c r="Q2791" s="189"/>
      <c r="R2791" s="189"/>
      <c r="S2791" s="189"/>
      <c r="T2791" s="189"/>
      <c r="U2791" s="189"/>
      <c r="V2791" s="189"/>
      <c r="W2791" s="189"/>
      <c r="X2791" s="189"/>
      <c r="Y2791" s="189"/>
      <c r="Z2791" s="189"/>
      <c r="AA2791" s="189"/>
      <c r="AB2791" s="189"/>
    </row>
    <row r="2792" spans="1:28" x14ac:dyDescent="0.25">
      <c r="A2792" s="98"/>
      <c r="B2792" s="189"/>
      <c r="C2792" s="189"/>
      <c r="D2792" s="189"/>
      <c r="E2792" s="189"/>
      <c r="F2792" s="189"/>
      <c r="G2792" s="189"/>
      <c r="H2792" s="189"/>
      <c r="I2792" s="189"/>
      <c r="J2792" s="189"/>
      <c r="K2792" s="98"/>
      <c r="L2792" s="98"/>
      <c r="M2792" s="189"/>
      <c r="N2792" s="189"/>
      <c r="O2792" s="189"/>
      <c r="P2792" s="189"/>
      <c r="Q2792" s="189"/>
      <c r="R2792" s="189"/>
      <c r="S2792" s="189"/>
      <c r="T2792" s="189"/>
      <c r="U2792" s="189"/>
      <c r="V2792" s="189"/>
      <c r="W2792" s="189"/>
      <c r="X2792" s="189"/>
      <c r="Y2792" s="189"/>
      <c r="Z2792" s="189"/>
      <c r="AA2792" s="189"/>
      <c r="AB2792" s="189"/>
    </row>
    <row r="2793" spans="1:28" x14ac:dyDescent="0.25">
      <c r="A2793" s="98"/>
      <c r="B2793" s="189"/>
      <c r="C2793" s="189"/>
      <c r="D2793" s="189"/>
      <c r="E2793" s="189"/>
      <c r="F2793" s="189"/>
      <c r="G2793" s="189"/>
      <c r="H2793" s="189"/>
      <c r="I2793" s="189"/>
      <c r="J2793" s="189"/>
      <c r="K2793" s="98"/>
      <c r="L2793" s="98"/>
      <c r="M2793" s="189"/>
      <c r="N2793" s="189"/>
      <c r="O2793" s="189"/>
      <c r="P2793" s="189"/>
      <c r="Q2793" s="189"/>
      <c r="R2793" s="189"/>
      <c r="S2793" s="189"/>
      <c r="T2793" s="189"/>
      <c r="U2793" s="189"/>
      <c r="V2793" s="189"/>
      <c r="W2793" s="189"/>
      <c r="X2793" s="189"/>
      <c r="Y2793" s="189"/>
      <c r="Z2793" s="189"/>
      <c r="AA2793" s="189"/>
      <c r="AB2793" s="189"/>
    </row>
    <row r="2794" spans="1:28" x14ac:dyDescent="0.25">
      <c r="A2794" s="98"/>
      <c r="B2794" s="189"/>
      <c r="C2794" s="189"/>
      <c r="D2794" s="189"/>
      <c r="E2794" s="189"/>
      <c r="F2794" s="189"/>
      <c r="G2794" s="189"/>
      <c r="H2794" s="189"/>
      <c r="I2794" s="189"/>
      <c r="J2794" s="189"/>
      <c r="K2794" s="98"/>
      <c r="L2794" s="98"/>
      <c r="M2794" s="189"/>
      <c r="N2794" s="189"/>
      <c r="O2794" s="189"/>
      <c r="P2794" s="189"/>
      <c r="Q2794" s="189"/>
      <c r="R2794" s="189"/>
      <c r="S2794" s="189"/>
      <c r="T2794" s="189"/>
      <c r="U2794" s="189"/>
      <c r="V2794" s="189"/>
      <c r="W2794" s="189"/>
      <c r="X2794" s="189"/>
      <c r="Y2794" s="189"/>
      <c r="Z2794" s="189"/>
      <c r="AA2794" s="189"/>
      <c r="AB2794" s="189"/>
    </row>
    <row r="2795" spans="1:28" x14ac:dyDescent="0.25">
      <c r="A2795" s="98"/>
      <c r="B2795" s="189"/>
      <c r="C2795" s="189"/>
      <c r="D2795" s="189"/>
      <c r="E2795" s="189"/>
      <c r="F2795" s="189"/>
      <c r="G2795" s="189"/>
      <c r="H2795" s="189"/>
      <c r="I2795" s="189"/>
      <c r="J2795" s="189"/>
      <c r="K2795" s="98"/>
      <c r="L2795" s="98"/>
      <c r="M2795" s="189"/>
      <c r="N2795" s="189"/>
      <c r="O2795" s="189"/>
      <c r="P2795" s="189"/>
      <c r="Q2795" s="189"/>
      <c r="R2795" s="189"/>
      <c r="S2795" s="189"/>
      <c r="T2795" s="189"/>
      <c r="U2795" s="189"/>
      <c r="V2795" s="189"/>
      <c r="W2795" s="189"/>
      <c r="X2795" s="189"/>
      <c r="Y2795" s="189"/>
      <c r="Z2795" s="189"/>
      <c r="AA2795" s="189"/>
      <c r="AB2795" s="189"/>
    </row>
    <row r="2796" spans="1:28" x14ac:dyDescent="0.25">
      <c r="A2796" s="98"/>
      <c r="B2796" s="189"/>
      <c r="C2796" s="189"/>
      <c r="D2796" s="189"/>
      <c r="E2796" s="189"/>
      <c r="F2796" s="189"/>
      <c r="G2796" s="189"/>
      <c r="H2796" s="189"/>
      <c r="I2796" s="189"/>
      <c r="J2796" s="189"/>
      <c r="K2796" s="98"/>
      <c r="L2796" s="98"/>
      <c r="M2796" s="189"/>
      <c r="N2796" s="189"/>
      <c r="O2796" s="189"/>
      <c r="P2796" s="189"/>
      <c r="Q2796" s="189"/>
      <c r="R2796" s="189"/>
      <c r="S2796" s="189"/>
      <c r="T2796" s="189"/>
      <c r="U2796" s="189"/>
      <c r="V2796" s="189"/>
      <c r="W2796" s="189"/>
      <c r="X2796" s="189"/>
      <c r="Y2796" s="189"/>
      <c r="Z2796" s="189"/>
      <c r="AA2796" s="189"/>
      <c r="AB2796" s="189"/>
    </row>
    <row r="2797" spans="1:28" x14ac:dyDescent="0.25">
      <c r="A2797" s="98"/>
      <c r="B2797" s="189"/>
      <c r="C2797" s="189"/>
      <c r="D2797" s="189"/>
      <c r="E2797" s="189"/>
      <c r="F2797" s="189"/>
      <c r="G2797" s="189"/>
      <c r="H2797" s="189"/>
      <c r="I2797" s="189"/>
      <c r="J2797" s="189"/>
      <c r="K2797" s="98"/>
      <c r="L2797" s="98"/>
      <c r="M2797" s="189"/>
      <c r="N2797" s="189"/>
      <c r="O2797" s="189"/>
      <c r="P2797" s="189"/>
      <c r="Q2797" s="189"/>
      <c r="R2797" s="189"/>
      <c r="S2797" s="189"/>
      <c r="T2797" s="189"/>
      <c r="U2797" s="189"/>
      <c r="V2797" s="189"/>
      <c r="W2797" s="189"/>
      <c r="X2797" s="189"/>
      <c r="Y2797" s="189"/>
      <c r="Z2797" s="189"/>
      <c r="AA2797" s="189"/>
      <c r="AB2797" s="189"/>
    </row>
    <row r="2798" spans="1:28" x14ac:dyDescent="0.25">
      <c r="A2798" s="98"/>
      <c r="B2798" s="189"/>
      <c r="C2798" s="189"/>
      <c r="D2798" s="189"/>
      <c r="E2798" s="189"/>
      <c r="F2798" s="189"/>
      <c r="G2798" s="189"/>
      <c r="H2798" s="189"/>
      <c r="I2798" s="189"/>
      <c r="J2798" s="189"/>
      <c r="K2798" s="98"/>
      <c r="L2798" s="98"/>
      <c r="M2798" s="189"/>
      <c r="N2798" s="189"/>
      <c r="O2798" s="189"/>
      <c r="P2798" s="189"/>
      <c r="Q2798" s="189"/>
      <c r="R2798" s="189"/>
      <c r="S2798" s="189"/>
      <c r="T2798" s="189"/>
      <c r="U2798" s="189"/>
      <c r="V2798" s="189"/>
      <c r="W2798" s="189"/>
      <c r="X2798" s="189"/>
      <c r="Y2798" s="189"/>
      <c r="Z2798" s="189"/>
      <c r="AA2798" s="189"/>
      <c r="AB2798" s="189"/>
    </row>
    <row r="2799" spans="1:28" x14ac:dyDescent="0.25">
      <c r="A2799" s="98"/>
      <c r="B2799" s="189"/>
      <c r="C2799" s="189"/>
      <c r="D2799" s="189"/>
      <c r="E2799" s="189"/>
      <c r="F2799" s="189"/>
      <c r="G2799" s="189"/>
      <c r="H2799" s="189"/>
      <c r="I2799" s="189"/>
      <c r="J2799" s="189"/>
      <c r="K2799" s="98"/>
      <c r="L2799" s="98"/>
      <c r="M2799" s="189"/>
      <c r="N2799" s="189"/>
      <c r="O2799" s="189"/>
      <c r="P2799" s="189"/>
      <c r="Q2799" s="189"/>
      <c r="R2799" s="189"/>
      <c r="S2799" s="189"/>
      <c r="T2799" s="189"/>
      <c r="U2799" s="189"/>
      <c r="V2799" s="189"/>
      <c r="W2799" s="189"/>
      <c r="X2799" s="189"/>
      <c r="Y2799" s="189"/>
      <c r="Z2799" s="189"/>
      <c r="AA2799" s="189"/>
      <c r="AB2799" s="189"/>
    </row>
    <row r="2800" spans="1:28" x14ac:dyDescent="0.25">
      <c r="A2800" s="98"/>
      <c r="B2800" s="189"/>
      <c r="C2800" s="189"/>
      <c r="D2800" s="189"/>
      <c r="E2800" s="189"/>
      <c r="F2800" s="189"/>
      <c r="G2800" s="189"/>
      <c r="H2800" s="189"/>
      <c r="I2800" s="189"/>
      <c r="J2800" s="189"/>
      <c r="K2800" s="98"/>
      <c r="L2800" s="98"/>
      <c r="M2800" s="189"/>
      <c r="N2800" s="189"/>
      <c r="O2800" s="189"/>
      <c r="P2800" s="189"/>
      <c r="Q2800" s="189"/>
      <c r="R2800" s="189"/>
      <c r="S2800" s="189"/>
      <c r="T2800" s="189"/>
      <c r="U2800" s="189"/>
      <c r="V2800" s="189"/>
      <c r="W2800" s="189"/>
      <c r="X2800" s="189"/>
      <c r="Y2800" s="189"/>
      <c r="Z2800" s="189"/>
      <c r="AA2800" s="189"/>
      <c r="AB2800" s="189"/>
    </row>
    <row r="2801" spans="1:28" x14ac:dyDescent="0.25">
      <c r="A2801" s="98"/>
      <c r="B2801" s="189"/>
      <c r="C2801" s="189"/>
      <c r="D2801" s="189"/>
      <c r="E2801" s="189"/>
      <c r="F2801" s="189"/>
      <c r="G2801" s="189"/>
      <c r="H2801" s="189"/>
      <c r="I2801" s="189"/>
      <c r="J2801" s="189"/>
      <c r="K2801" s="98"/>
      <c r="L2801" s="98"/>
      <c r="M2801" s="189"/>
      <c r="N2801" s="189"/>
      <c r="O2801" s="189"/>
      <c r="P2801" s="189"/>
      <c r="Q2801" s="189"/>
      <c r="R2801" s="189"/>
      <c r="S2801" s="189"/>
      <c r="T2801" s="189"/>
      <c r="U2801" s="189"/>
      <c r="V2801" s="189"/>
      <c r="W2801" s="189"/>
      <c r="X2801" s="189"/>
      <c r="Y2801" s="189"/>
      <c r="Z2801" s="189"/>
      <c r="AA2801" s="189"/>
      <c r="AB2801" s="189"/>
    </row>
    <row r="2802" spans="1:28" x14ac:dyDescent="0.25">
      <c r="A2802" s="98"/>
      <c r="B2802" s="189"/>
      <c r="C2802" s="189"/>
      <c r="D2802" s="189"/>
      <c r="E2802" s="189"/>
      <c r="F2802" s="189"/>
      <c r="G2802" s="189"/>
      <c r="H2802" s="189"/>
      <c r="I2802" s="189"/>
      <c r="J2802" s="189"/>
      <c r="K2802" s="98"/>
      <c r="L2802" s="98"/>
      <c r="M2802" s="189"/>
      <c r="N2802" s="189"/>
      <c r="O2802" s="189"/>
      <c r="P2802" s="189"/>
      <c r="Q2802" s="189"/>
      <c r="R2802" s="189"/>
      <c r="S2802" s="189"/>
      <c r="T2802" s="189"/>
      <c r="U2802" s="189"/>
      <c r="V2802" s="189"/>
      <c r="W2802" s="189"/>
      <c r="X2802" s="189"/>
      <c r="Y2802" s="189"/>
      <c r="Z2802" s="189"/>
      <c r="AA2802" s="189"/>
      <c r="AB2802" s="189"/>
    </row>
    <row r="2803" spans="1:28" x14ac:dyDescent="0.25">
      <c r="A2803" s="98"/>
      <c r="B2803" s="189"/>
      <c r="C2803" s="189"/>
      <c r="D2803" s="189"/>
      <c r="E2803" s="189"/>
      <c r="F2803" s="189"/>
      <c r="G2803" s="189"/>
      <c r="H2803" s="189"/>
      <c r="I2803" s="189"/>
      <c r="J2803" s="189"/>
      <c r="K2803" s="98"/>
      <c r="L2803" s="98"/>
      <c r="M2803" s="189"/>
      <c r="N2803" s="189"/>
      <c r="O2803" s="189"/>
      <c r="P2803" s="189"/>
      <c r="Q2803" s="189"/>
      <c r="R2803" s="189"/>
      <c r="S2803" s="189"/>
      <c r="T2803" s="189"/>
      <c r="U2803" s="189"/>
      <c r="V2803" s="189"/>
      <c r="W2803" s="189"/>
      <c r="X2803" s="189"/>
      <c r="Y2803" s="189"/>
      <c r="Z2803" s="189"/>
      <c r="AA2803" s="189"/>
      <c r="AB2803" s="189"/>
    </row>
    <row r="2804" spans="1:28" x14ac:dyDescent="0.25">
      <c r="A2804" s="98"/>
      <c r="B2804" s="189"/>
      <c r="C2804" s="189"/>
      <c r="D2804" s="189"/>
      <c r="E2804" s="189"/>
      <c r="F2804" s="189"/>
      <c r="G2804" s="189"/>
      <c r="H2804" s="189"/>
      <c r="I2804" s="189"/>
      <c r="J2804" s="189"/>
      <c r="K2804" s="98"/>
      <c r="L2804" s="98"/>
      <c r="M2804" s="189"/>
      <c r="N2804" s="189"/>
      <c r="O2804" s="189"/>
      <c r="P2804" s="189"/>
      <c r="Q2804" s="189"/>
      <c r="R2804" s="189"/>
      <c r="S2804" s="189"/>
      <c r="T2804" s="189"/>
      <c r="U2804" s="189"/>
      <c r="V2804" s="189"/>
      <c r="W2804" s="189"/>
      <c r="X2804" s="189"/>
      <c r="Y2804" s="189"/>
      <c r="Z2804" s="189"/>
      <c r="AA2804" s="189"/>
      <c r="AB2804" s="189"/>
    </row>
    <row r="2805" spans="1:28" x14ac:dyDescent="0.25">
      <c r="A2805" s="98"/>
      <c r="B2805" s="189"/>
      <c r="C2805" s="189"/>
      <c r="D2805" s="189"/>
      <c r="E2805" s="189"/>
      <c r="F2805" s="189"/>
      <c r="G2805" s="189"/>
      <c r="H2805" s="189"/>
      <c r="I2805" s="189"/>
      <c r="J2805" s="189"/>
      <c r="K2805" s="98"/>
      <c r="L2805" s="98"/>
      <c r="M2805" s="189"/>
      <c r="N2805" s="189"/>
      <c r="O2805" s="189"/>
      <c r="P2805" s="189"/>
      <c r="Q2805" s="189"/>
      <c r="R2805" s="189"/>
      <c r="S2805" s="189"/>
      <c r="T2805" s="189"/>
      <c r="U2805" s="189"/>
      <c r="V2805" s="189"/>
      <c r="W2805" s="189"/>
      <c r="X2805" s="189"/>
      <c r="Y2805" s="189"/>
      <c r="Z2805" s="189"/>
      <c r="AA2805" s="189"/>
      <c r="AB2805" s="189"/>
    </row>
    <row r="2806" spans="1:28" x14ac:dyDescent="0.25">
      <c r="A2806" s="98"/>
      <c r="B2806" s="189"/>
      <c r="C2806" s="189"/>
      <c r="D2806" s="189"/>
      <c r="E2806" s="189"/>
      <c r="F2806" s="189"/>
      <c r="G2806" s="189"/>
      <c r="H2806" s="189"/>
      <c r="I2806" s="189"/>
      <c r="J2806" s="189"/>
      <c r="K2806" s="98"/>
      <c r="L2806" s="98"/>
      <c r="M2806" s="189"/>
      <c r="N2806" s="189"/>
      <c r="O2806" s="189"/>
      <c r="P2806" s="189"/>
      <c r="Q2806" s="189"/>
      <c r="R2806" s="189"/>
      <c r="S2806" s="189"/>
      <c r="T2806" s="189"/>
      <c r="U2806" s="189"/>
      <c r="V2806" s="189"/>
      <c r="W2806" s="189"/>
      <c r="X2806" s="189"/>
      <c r="Y2806" s="189"/>
      <c r="Z2806" s="189"/>
      <c r="AA2806" s="189"/>
      <c r="AB2806" s="189"/>
    </row>
    <row r="2807" spans="1:28" x14ac:dyDescent="0.25">
      <c r="A2807" s="98"/>
      <c r="B2807" s="189"/>
      <c r="C2807" s="189"/>
      <c r="D2807" s="189"/>
      <c r="E2807" s="189"/>
      <c r="F2807" s="189"/>
      <c r="G2807" s="189"/>
      <c r="H2807" s="189"/>
      <c r="I2807" s="189"/>
      <c r="J2807" s="189"/>
      <c r="K2807" s="98"/>
      <c r="L2807" s="98"/>
      <c r="M2807" s="189"/>
      <c r="N2807" s="189"/>
      <c r="O2807" s="189"/>
      <c r="P2807" s="189"/>
      <c r="Q2807" s="189"/>
      <c r="R2807" s="189"/>
      <c r="S2807" s="189"/>
      <c r="T2807" s="189"/>
      <c r="U2807" s="189"/>
      <c r="V2807" s="189"/>
      <c r="W2807" s="189"/>
      <c r="X2807" s="189"/>
      <c r="Y2807" s="189"/>
      <c r="Z2807" s="189"/>
      <c r="AA2807" s="189"/>
      <c r="AB2807" s="189"/>
    </row>
    <row r="2808" spans="1:28" x14ac:dyDescent="0.25">
      <c r="A2808" s="98"/>
      <c r="B2808" s="189"/>
      <c r="C2808" s="189"/>
      <c r="D2808" s="189"/>
      <c r="E2808" s="189"/>
      <c r="F2808" s="189"/>
      <c r="G2808" s="189"/>
      <c r="H2808" s="189"/>
      <c r="I2808" s="189"/>
      <c r="J2808" s="189"/>
      <c r="K2808" s="98"/>
      <c r="L2808" s="98"/>
      <c r="M2808" s="189"/>
      <c r="N2808" s="189"/>
      <c r="O2808" s="189"/>
      <c r="P2808" s="189"/>
      <c r="Q2808" s="189"/>
      <c r="R2808" s="189"/>
      <c r="S2808" s="189"/>
      <c r="T2808" s="189"/>
      <c r="U2808" s="189"/>
      <c r="V2808" s="189"/>
      <c r="W2808" s="189"/>
      <c r="X2808" s="189"/>
      <c r="Y2808" s="189"/>
      <c r="Z2808" s="189"/>
      <c r="AA2808" s="189"/>
      <c r="AB2808" s="189"/>
    </row>
    <row r="2809" spans="1:28" x14ac:dyDescent="0.25">
      <c r="A2809" s="98"/>
      <c r="B2809" s="189"/>
      <c r="C2809" s="189"/>
      <c r="D2809" s="189"/>
      <c r="E2809" s="189"/>
      <c r="F2809" s="189"/>
      <c r="G2809" s="189"/>
      <c r="H2809" s="189"/>
      <c r="I2809" s="189"/>
      <c r="J2809" s="189"/>
      <c r="K2809" s="98"/>
      <c r="L2809" s="98"/>
      <c r="M2809" s="189"/>
      <c r="N2809" s="189"/>
      <c r="O2809" s="189"/>
      <c r="P2809" s="189"/>
      <c r="Q2809" s="189"/>
      <c r="R2809" s="189"/>
      <c r="S2809" s="189"/>
      <c r="T2809" s="189"/>
      <c r="U2809" s="189"/>
      <c r="V2809" s="189"/>
      <c r="W2809" s="189"/>
      <c r="X2809" s="189"/>
      <c r="Y2809" s="189"/>
      <c r="Z2809" s="189"/>
      <c r="AA2809" s="189"/>
      <c r="AB2809" s="189"/>
    </row>
    <row r="2810" spans="1:28" x14ac:dyDescent="0.25">
      <c r="A2810" s="98"/>
      <c r="B2810" s="189"/>
      <c r="C2810" s="189"/>
      <c r="D2810" s="189"/>
      <c r="E2810" s="189"/>
      <c r="F2810" s="189"/>
      <c r="G2810" s="189"/>
      <c r="H2810" s="189"/>
      <c r="I2810" s="189"/>
      <c r="J2810" s="189"/>
      <c r="K2810" s="98"/>
      <c r="L2810" s="98"/>
      <c r="M2810" s="189"/>
      <c r="N2810" s="189"/>
      <c r="O2810" s="189"/>
      <c r="P2810" s="189"/>
      <c r="Q2810" s="189"/>
      <c r="R2810" s="189"/>
      <c r="S2810" s="189"/>
      <c r="T2810" s="189"/>
      <c r="U2810" s="189"/>
      <c r="V2810" s="189"/>
      <c r="W2810" s="189"/>
      <c r="X2810" s="189"/>
      <c r="Y2810" s="189"/>
      <c r="Z2810" s="189"/>
      <c r="AA2810" s="189"/>
      <c r="AB2810" s="189"/>
    </row>
    <row r="2811" spans="1:28" x14ac:dyDescent="0.25">
      <c r="A2811" s="98"/>
      <c r="B2811" s="189"/>
      <c r="C2811" s="189"/>
      <c r="D2811" s="189"/>
      <c r="E2811" s="189"/>
      <c r="F2811" s="189"/>
      <c r="G2811" s="189"/>
      <c r="H2811" s="189"/>
      <c r="I2811" s="189"/>
      <c r="J2811" s="189"/>
      <c r="K2811" s="98"/>
      <c r="L2811" s="98"/>
      <c r="M2811" s="189"/>
      <c r="N2811" s="189"/>
      <c r="O2811" s="189"/>
      <c r="P2811" s="189"/>
      <c r="Q2811" s="189"/>
      <c r="R2811" s="189"/>
      <c r="S2811" s="189"/>
      <c r="T2811" s="189"/>
      <c r="U2811" s="189"/>
      <c r="V2811" s="189"/>
      <c r="W2811" s="189"/>
      <c r="X2811" s="189"/>
      <c r="Y2811" s="189"/>
      <c r="Z2811" s="189"/>
      <c r="AA2811" s="189"/>
      <c r="AB2811" s="189"/>
    </row>
    <row r="2812" spans="1:28" x14ac:dyDescent="0.25">
      <c r="A2812" s="98"/>
      <c r="B2812" s="189"/>
      <c r="C2812" s="189"/>
      <c r="D2812" s="189"/>
      <c r="E2812" s="189"/>
      <c r="F2812" s="189"/>
      <c r="G2812" s="189"/>
      <c r="H2812" s="189"/>
      <c r="I2812" s="189"/>
      <c r="J2812" s="189"/>
      <c r="K2812" s="98"/>
      <c r="L2812" s="98"/>
      <c r="M2812" s="189"/>
      <c r="N2812" s="189"/>
      <c r="O2812" s="189"/>
      <c r="P2812" s="189"/>
      <c r="Q2812" s="189"/>
      <c r="R2812" s="189"/>
      <c r="S2812" s="189"/>
      <c r="T2812" s="189"/>
      <c r="U2812" s="189"/>
      <c r="V2812" s="189"/>
      <c r="W2812" s="189"/>
      <c r="X2812" s="189"/>
      <c r="Y2812" s="189"/>
      <c r="Z2812" s="189"/>
      <c r="AA2812" s="189"/>
      <c r="AB2812" s="189"/>
    </row>
    <row r="2813" spans="1:28" x14ac:dyDescent="0.25">
      <c r="A2813" s="98"/>
      <c r="B2813" s="189"/>
      <c r="C2813" s="189"/>
      <c r="D2813" s="189"/>
      <c r="E2813" s="189"/>
      <c r="F2813" s="189"/>
      <c r="G2813" s="189"/>
      <c r="H2813" s="189"/>
      <c r="I2813" s="189"/>
      <c r="J2813" s="189"/>
      <c r="K2813" s="98"/>
      <c r="L2813" s="98"/>
      <c r="M2813" s="189"/>
      <c r="N2813" s="189"/>
      <c r="O2813" s="189"/>
      <c r="P2813" s="189"/>
      <c r="Q2813" s="189"/>
      <c r="R2813" s="189"/>
      <c r="S2813" s="189"/>
      <c r="T2813" s="189"/>
      <c r="U2813" s="189"/>
      <c r="V2813" s="189"/>
      <c r="W2813" s="189"/>
      <c r="X2813" s="189"/>
      <c r="Y2813" s="189"/>
      <c r="Z2813" s="189"/>
      <c r="AA2813" s="189"/>
      <c r="AB2813" s="189"/>
    </row>
    <row r="2814" spans="1:28" x14ac:dyDescent="0.25">
      <c r="A2814" s="98"/>
      <c r="B2814" s="189"/>
      <c r="C2814" s="189"/>
      <c r="D2814" s="189"/>
      <c r="E2814" s="189"/>
      <c r="F2814" s="189"/>
      <c r="G2814" s="189"/>
      <c r="H2814" s="189"/>
      <c r="I2814" s="189"/>
      <c r="J2814" s="189"/>
      <c r="K2814" s="98"/>
      <c r="L2814" s="98"/>
      <c r="M2814" s="189"/>
      <c r="N2814" s="189"/>
      <c r="O2814" s="189"/>
      <c r="P2814" s="189"/>
      <c r="Q2814" s="189"/>
      <c r="R2814" s="189"/>
      <c r="S2814" s="189"/>
      <c r="T2814" s="189"/>
      <c r="U2814" s="189"/>
      <c r="V2814" s="189"/>
      <c r="W2814" s="189"/>
      <c r="X2814" s="189"/>
      <c r="Y2814" s="189"/>
      <c r="Z2814" s="189"/>
      <c r="AA2814" s="189"/>
      <c r="AB2814" s="189"/>
    </row>
    <row r="2815" spans="1:28" x14ac:dyDescent="0.25">
      <c r="A2815" s="98"/>
      <c r="B2815" s="189"/>
      <c r="C2815" s="189"/>
      <c r="D2815" s="189"/>
      <c r="E2815" s="189"/>
      <c r="F2815" s="189"/>
      <c r="G2815" s="189"/>
      <c r="H2815" s="189"/>
      <c r="I2815" s="189"/>
      <c r="J2815" s="189"/>
      <c r="K2815" s="98"/>
      <c r="L2815" s="98"/>
      <c r="M2815" s="189"/>
      <c r="N2815" s="189"/>
      <c r="O2815" s="189"/>
      <c r="P2815" s="189"/>
      <c r="Q2815" s="189"/>
      <c r="R2815" s="189"/>
      <c r="S2815" s="189"/>
      <c r="T2815" s="189"/>
      <c r="U2815" s="189"/>
      <c r="V2815" s="189"/>
      <c r="W2815" s="189"/>
      <c r="X2815" s="189"/>
      <c r="Y2815" s="189"/>
      <c r="Z2815" s="189"/>
      <c r="AA2815" s="189"/>
      <c r="AB2815" s="189"/>
    </row>
    <row r="2816" spans="1:28" x14ac:dyDescent="0.25">
      <c r="A2816" s="98"/>
      <c r="B2816" s="189"/>
      <c r="C2816" s="189"/>
      <c r="D2816" s="189"/>
      <c r="E2816" s="189"/>
      <c r="F2816" s="189"/>
      <c r="G2816" s="189"/>
      <c r="H2816" s="189"/>
      <c r="I2816" s="189"/>
      <c r="J2816" s="189"/>
      <c r="K2816" s="98"/>
      <c r="L2816" s="98"/>
      <c r="M2816" s="189"/>
      <c r="N2816" s="189"/>
      <c r="O2816" s="189"/>
      <c r="P2816" s="189"/>
      <c r="Q2816" s="189"/>
      <c r="R2816" s="189"/>
      <c r="S2816" s="189"/>
      <c r="T2816" s="189"/>
      <c r="U2816" s="189"/>
      <c r="V2816" s="189"/>
      <c r="W2816" s="189"/>
      <c r="X2816" s="189"/>
      <c r="Y2816" s="189"/>
      <c r="Z2816" s="189"/>
      <c r="AA2816" s="189"/>
      <c r="AB2816" s="189"/>
    </row>
    <row r="2817" spans="1:28" x14ac:dyDescent="0.25">
      <c r="A2817" s="98"/>
      <c r="B2817" s="189"/>
      <c r="C2817" s="189"/>
      <c r="D2817" s="189"/>
      <c r="E2817" s="189"/>
      <c r="F2817" s="189"/>
      <c r="G2817" s="189"/>
      <c r="H2817" s="189"/>
      <c r="I2817" s="189"/>
      <c r="J2817" s="189"/>
      <c r="K2817" s="98"/>
      <c r="L2817" s="98"/>
      <c r="M2817" s="189"/>
      <c r="N2817" s="189"/>
      <c r="O2817" s="189"/>
      <c r="P2817" s="189"/>
      <c r="Q2817" s="189"/>
      <c r="R2817" s="189"/>
      <c r="S2817" s="189"/>
      <c r="T2817" s="189"/>
      <c r="U2817" s="189"/>
      <c r="V2817" s="189"/>
      <c r="W2817" s="189"/>
      <c r="X2817" s="189"/>
      <c r="Y2817" s="189"/>
      <c r="Z2817" s="189"/>
      <c r="AA2817" s="189"/>
      <c r="AB2817" s="189"/>
    </row>
    <row r="2818" spans="1:28" x14ac:dyDescent="0.25">
      <c r="A2818" s="98"/>
      <c r="B2818" s="189"/>
      <c r="C2818" s="189"/>
      <c r="D2818" s="189"/>
      <c r="E2818" s="189"/>
      <c r="F2818" s="189"/>
      <c r="G2818" s="189"/>
      <c r="H2818" s="189"/>
      <c r="I2818" s="189"/>
      <c r="J2818" s="189"/>
      <c r="K2818" s="98"/>
      <c r="L2818" s="98"/>
      <c r="M2818" s="189"/>
      <c r="N2818" s="189"/>
      <c r="O2818" s="189"/>
      <c r="P2818" s="189"/>
      <c r="Q2818" s="189"/>
      <c r="R2818" s="189"/>
      <c r="S2818" s="189"/>
      <c r="T2818" s="189"/>
      <c r="U2818" s="189"/>
      <c r="V2818" s="189"/>
      <c r="W2818" s="189"/>
      <c r="X2818" s="189"/>
      <c r="Y2818" s="189"/>
      <c r="Z2818" s="189"/>
      <c r="AA2818" s="189"/>
      <c r="AB2818" s="189"/>
    </row>
    <row r="2819" spans="1:28" x14ac:dyDescent="0.25">
      <c r="A2819" s="98"/>
      <c r="B2819" s="189"/>
      <c r="C2819" s="189"/>
      <c r="D2819" s="189"/>
      <c r="E2819" s="189"/>
      <c r="F2819" s="189"/>
      <c r="G2819" s="189"/>
      <c r="H2819" s="189"/>
      <c r="I2819" s="189"/>
      <c r="J2819" s="189"/>
      <c r="K2819" s="98"/>
      <c r="L2819" s="98"/>
      <c r="M2819" s="189"/>
      <c r="N2819" s="189"/>
      <c r="O2819" s="189"/>
      <c r="P2819" s="189"/>
      <c r="Q2819" s="189"/>
      <c r="R2819" s="189"/>
      <c r="S2819" s="189"/>
      <c r="T2819" s="189"/>
      <c r="U2819" s="189"/>
      <c r="V2819" s="189"/>
      <c r="W2819" s="189"/>
      <c r="X2819" s="189"/>
      <c r="Y2819" s="189"/>
      <c r="Z2819" s="189"/>
      <c r="AA2819" s="189"/>
      <c r="AB2819" s="189"/>
    </row>
    <row r="2820" spans="1:28" x14ac:dyDescent="0.25">
      <c r="A2820" s="98"/>
      <c r="B2820" s="189"/>
      <c r="C2820" s="189"/>
      <c r="D2820" s="189"/>
      <c r="E2820" s="189"/>
      <c r="F2820" s="189"/>
      <c r="G2820" s="189"/>
      <c r="H2820" s="189"/>
      <c r="I2820" s="189"/>
      <c r="J2820" s="189"/>
      <c r="K2820" s="98"/>
      <c r="L2820" s="98"/>
      <c r="M2820" s="189"/>
      <c r="N2820" s="189"/>
      <c r="O2820" s="189"/>
      <c r="P2820" s="189"/>
      <c r="Q2820" s="189"/>
      <c r="R2820" s="189"/>
      <c r="S2820" s="189"/>
      <c r="T2820" s="189"/>
      <c r="U2820" s="189"/>
      <c r="V2820" s="189"/>
      <c r="W2820" s="189"/>
      <c r="X2820" s="189"/>
      <c r="Y2820" s="189"/>
      <c r="Z2820" s="189"/>
      <c r="AA2820" s="189"/>
      <c r="AB2820" s="189"/>
    </row>
    <row r="2821" spans="1:28" x14ac:dyDescent="0.25">
      <c r="A2821" s="98"/>
      <c r="B2821" s="189"/>
      <c r="C2821" s="189"/>
      <c r="D2821" s="189"/>
      <c r="E2821" s="189"/>
      <c r="F2821" s="189"/>
      <c r="G2821" s="189"/>
      <c r="H2821" s="189"/>
      <c r="I2821" s="189"/>
      <c r="J2821" s="189"/>
      <c r="K2821" s="98"/>
      <c r="L2821" s="98"/>
      <c r="M2821" s="189"/>
      <c r="N2821" s="189"/>
      <c r="O2821" s="189"/>
      <c r="P2821" s="189"/>
      <c r="Q2821" s="189"/>
      <c r="R2821" s="189"/>
      <c r="S2821" s="189"/>
      <c r="T2821" s="189"/>
      <c r="U2821" s="189"/>
      <c r="V2821" s="189"/>
      <c r="W2821" s="189"/>
      <c r="X2821" s="189"/>
      <c r="Y2821" s="189"/>
      <c r="Z2821" s="189"/>
      <c r="AA2821" s="189"/>
      <c r="AB2821" s="189"/>
    </row>
    <row r="2822" spans="1:28" x14ac:dyDescent="0.25">
      <c r="A2822" s="98"/>
      <c r="B2822" s="189"/>
      <c r="C2822" s="189"/>
      <c r="D2822" s="189"/>
      <c r="E2822" s="189"/>
      <c r="F2822" s="189"/>
      <c r="G2822" s="189"/>
      <c r="H2822" s="189"/>
      <c r="I2822" s="189"/>
      <c r="J2822" s="189"/>
      <c r="K2822" s="98"/>
      <c r="L2822" s="98"/>
      <c r="M2822" s="189"/>
      <c r="N2822" s="189"/>
      <c r="O2822" s="189"/>
      <c r="P2822" s="189"/>
      <c r="Q2822" s="189"/>
      <c r="R2822" s="189"/>
      <c r="S2822" s="189"/>
      <c r="T2822" s="189"/>
      <c r="U2822" s="189"/>
      <c r="V2822" s="189"/>
      <c r="W2822" s="189"/>
      <c r="X2822" s="189"/>
      <c r="Y2822" s="189"/>
      <c r="Z2822" s="189"/>
      <c r="AA2822" s="189"/>
      <c r="AB2822" s="189"/>
    </row>
    <row r="2823" spans="1:28" x14ac:dyDescent="0.25">
      <c r="A2823" s="98"/>
      <c r="B2823" s="189"/>
      <c r="C2823" s="189"/>
      <c r="D2823" s="189"/>
      <c r="E2823" s="189"/>
      <c r="F2823" s="189"/>
      <c r="G2823" s="189"/>
      <c r="H2823" s="189"/>
      <c r="I2823" s="189"/>
      <c r="J2823" s="189"/>
      <c r="K2823" s="98"/>
      <c r="L2823" s="98"/>
      <c r="M2823" s="189"/>
      <c r="N2823" s="189"/>
      <c r="O2823" s="189"/>
      <c r="P2823" s="189"/>
      <c r="Q2823" s="189"/>
      <c r="R2823" s="189"/>
      <c r="S2823" s="189"/>
      <c r="T2823" s="189"/>
      <c r="U2823" s="189"/>
      <c r="V2823" s="189"/>
      <c r="W2823" s="189"/>
      <c r="X2823" s="189"/>
      <c r="Y2823" s="189"/>
      <c r="Z2823" s="189"/>
      <c r="AA2823" s="189"/>
      <c r="AB2823" s="189"/>
    </row>
    <row r="2824" spans="1:28" x14ac:dyDescent="0.25">
      <c r="A2824" s="98"/>
      <c r="B2824" s="189"/>
      <c r="C2824" s="189"/>
      <c r="D2824" s="189"/>
      <c r="E2824" s="189"/>
      <c r="F2824" s="189"/>
      <c r="G2824" s="189"/>
      <c r="H2824" s="189"/>
      <c r="I2824" s="189"/>
      <c r="J2824" s="189"/>
      <c r="K2824" s="98"/>
      <c r="L2824" s="98"/>
      <c r="M2824" s="189"/>
      <c r="N2824" s="189"/>
      <c r="O2824" s="189"/>
      <c r="P2824" s="189"/>
      <c r="Q2824" s="189"/>
      <c r="R2824" s="189"/>
      <c r="S2824" s="189"/>
      <c r="T2824" s="189"/>
      <c r="U2824" s="189"/>
      <c r="V2824" s="189"/>
      <c r="W2824" s="189"/>
      <c r="X2824" s="189"/>
      <c r="Y2824" s="189"/>
      <c r="Z2824" s="189"/>
      <c r="AA2824" s="189"/>
      <c r="AB2824" s="189"/>
    </row>
    <row r="2825" spans="1:28" x14ac:dyDescent="0.25">
      <c r="A2825" s="98"/>
      <c r="B2825" s="189"/>
      <c r="C2825" s="189"/>
      <c r="D2825" s="189"/>
      <c r="E2825" s="189"/>
      <c r="F2825" s="189"/>
      <c r="G2825" s="189"/>
      <c r="H2825" s="189"/>
      <c r="I2825" s="189"/>
      <c r="J2825" s="189"/>
      <c r="K2825" s="98"/>
      <c r="L2825" s="98"/>
      <c r="M2825" s="189"/>
      <c r="N2825" s="189"/>
      <c r="O2825" s="189"/>
      <c r="P2825" s="189"/>
      <c r="Q2825" s="189"/>
      <c r="R2825" s="189"/>
      <c r="S2825" s="189"/>
      <c r="T2825" s="189"/>
      <c r="U2825" s="189"/>
      <c r="V2825" s="189"/>
      <c r="W2825" s="189"/>
      <c r="X2825" s="189"/>
      <c r="Y2825" s="189"/>
      <c r="Z2825" s="189"/>
      <c r="AA2825" s="189"/>
      <c r="AB2825" s="189"/>
    </row>
    <row r="2826" spans="1:28" x14ac:dyDescent="0.25">
      <c r="A2826" s="98"/>
      <c r="B2826" s="189"/>
      <c r="C2826" s="189"/>
      <c r="D2826" s="189"/>
      <c r="E2826" s="189"/>
      <c r="F2826" s="189"/>
      <c r="G2826" s="189"/>
      <c r="H2826" s="189"/>
      <c r="I2826" s="189"/>
      <c r="J2826" s="189"/>
      <c r="K2826" s="98"/>
      <c r="L2826" s="98"/>
      <c r="M2826" s="189"/>
      <c r="N2826" s="189"/>
      <c r="O2826" s="189"/>
      <c r="P2826" s="189"/>
      <c r="Q2826" s="189"/>
      <c r="R2826" s="189"/>
      <c r="S2826" s="189"/>
      <c r="T2826" s="189"/>
      <c r="U2826" s="189"/>
      <c r="V2826" s="189"/>
      <c r="W2826" s="189"/>
      <c r="X2826" s="189"/>
      <c r="Y2826" s="189"/>
      <c r="Z2826" s="189"/>
      <c r="AA2826" s="189"/>
      <c r="AB2826" s="189"/>
    </row>
    <row r="2827" spans="1:28" x14ac:dyDescent="0.25">
      <c r="A2827" s="98"/>
      <c r="B2827" s="189"/>
      <c r="C2827" s="189"/>
      <c r="D2827" s="189"/>
      <c r="E2827" s="189"/>
      <c r="F2827" s="189"/>
      <c r="G2827" s="189"/>
      <c r="H2827" s="189"/>
      <c r="I2827" s="189"/>
      <c r="J2827" s="189"/>
      <c r="K2827" s="98"/>
      <c r="L2827" s="98"/>
      <c r="M2827" s="189"/>
      <c r="N2827" s="189"/>
      <c r="O2827" s="189"/>
      <c r="P2827" s="189"/>
      <c r="Q2827" s="189"/>
      <c r="R2827" s="189"/>
      <c r="S2827" s="189"/>
      <c r="T2827" s="189"/>
      <c r="U2827" s="189"/>
      <c r="V2827" s="189"/>
      <c r="W2827" s="189"/>
      <c r="X2827" s="189"/>
      <c r="Y2827" s="189"/>
      <c r="Z2827" s="189"/>
      <c r="AA2827" s="189"/>
      <c r="AB2827" s="189"/>
    </row>
    <row r="2828" spans="1:28" x14ac:dyDescent="0.25">
      <c r="A2828" s="98"/>
      <c r="B2828" s="189"/>
      <c r="C2828" s="189"/>
      <c r="D2828" s="189"/>
      <c r="E2828" s="189"/>
      <c r="F2828" s="189"/>
      <c r="G2828" s="189"/>
      <c r="H2828" s="189"/>
      <c r="I2828" s="189"/>
      <c r="J2828" s="189"/>
      <c r="K2828" s="98"/>
      <c r="L2828" s="98"/>
      <c r="M2828" s="189"/>
      <c r="N2828" s="189"/>
      <c r="O2828" s="189"/>
      <c r="P2828" s="189"/>
      <c r="Q2828" s="189"/>
      <c r="R2828" s="189"/>
      <c r="S2828" s="189"/>
      <c r="T2828" s="189"/>
      <c r="U2828" s="189"/>
      <c r="V2828" s="189"/>
      <c r="W2828" s="189"/>
      <c r="X2828" s="189"/>
      <c r="Y2828" s="189"/>
      <c r="Z2828" s="189"/>
      <c r="AA2828" s="189"/>
      <c r="AB2828" s="189"/>
    </row>
    <row r="2829" spans="1:28" x14ac:dyDescent="0.25">
      <c r="A2829" s="98"/>
      <c r="B2829" s="189"/>
      <c r="C2829" s="189"/>
      <c r="D2829" s="189"/>
      <c r="E2829" s="189"/>
      <c r="F2829" s="189"/>
      <c r="G2829" s="189"/>
      <c r="H2829" s="189"/>
      <c r="I2829" s="189"/>
      <c r="J2829" s="189"/>
      <c r="K2829" s="98"/>
      <c r="L2829" s="98"/>
      <c r="M2829" s="189"/>
      <c r="N2829" s="189"/>
      <c r="O2829" s="189"/>
      <c r="P2829" s="189"/>
      <c r="Q2829" s="189"/>
      <c r="R2829" s="189"/>
      <c r="S2829" s="189"/>
      <c r="T2829" s="189"/>
      <c r="U2829" s="189"/>
      <c r="V2829" s="189"/>
      <c r="W2829" s="189"/>
      <c r="X2829" s="189"/>
      <c r="Y2829" s="189"/>
      <c r="Z2829" s="189"/>
      <c r="AA2829" s="189"/>
      <c r="AB2829" s="189"/>
    </row>
    <row r="2830" spans="1:28" x14ac:dyDescent="0.25">
      <c r="A2830" s="98"/>
      <c r="B2830" s="189"/>
      <c r="C2830" s="189"/>
      <c r="D2830" s="189"/>
      <c r="E2830" s="189"/>
      <c r="F2830" s="189"/>
      <c r="G2830" s="189"/>
      <c r="H2830" s="189"/>
      <c r="I2830" s="189"/>
      <c r="J2830" s="189"/>
      <c r="K2830" s="98"/>
      <c r="L2830" s="98"/>
      <c r="M2830" s="189"/>
      <c r="N2830" s="189"/>
      <c r="O2830" s="189"/>
      <c r="P2830" s="189"/>
      <c r="Q2830" s="189"/>
      <c r="R2830" s="189"/>
      <c r="S2830" s="189"/>
      <c r="T2830" s="189"/>
      <c r="U2830" s="189"/>
      <c r="V2830" s="189"/>
      <c r="W2830" s="189"/>
      <c r="X2830" s="189"/>
      <c r="Y2830" s="189"/>
      <c r="Z2830" s="189"/>
      <c r="AA2830" s="189"/>
      <c r="AB2830" s="189"/>
    </row>
    <row r="2831" spans="1:28" x14ac:dyDescent="0.25">
      <c r="A2831" s="98"/>
      <c r="B2831" s="189"/>
      <c r="C2831" s="189"/>
      <c r="D2831" s="189"/>
      <c r="E2831" s="189"/>
      <c r="F2831" s="189"/>
      <c r="G2831" s="189"/>
      <c r="H2831" s="189"/>
      <c r="I2831" s="189"/>
      <c r="J2831" s="189"/>
      <c r="K2831" s="98"/>
      <c r="L2831" s="98"/>
      <c r="M2831" s="189"/>
      <c r="N2831" s="189"/>
      <c r="O2831" s="189"/>
      <c r="P2831" s="189"/>
      <c r="Q2831" s="189"/>
      <c r="R2831" s="189"/>
      <c r="S2831" s="189"/>
      <c r="T2831" s="189"/>
      <c r="U2831" s="189"/>
      <c r="V2831" s="189"/>
      <c r="W2831" s="189"/>
      <c r="X2831" s="189"/>
      <c r="Y2831" s="189"/>
      <c r="Z2831" s="189"/>
      <c r="AA2831" s="189"/>
      <c r="AB2831" s="189"/>
    </row>
    <row r="2832" spans="1:28" x14ac:dyDescent="0.25">
      <c r="A2832" s="98"/>
      <c r="B2832" s="189"/>
      <c r="C2832" s="189"/>
      <c r="D2832" s="189"/>
      <c r="E2832" s="189"/>
      <c r="F2832" s="189"/>
      <c r="G2832" s="189"/>
      <c r="H2832" s="189"/>
      <c r="I2832" s="189"/>
      <c r="J2832" s="189"/>
      <c r="K2832" s="98"/>
      <c r="L2832" s="98"/>
      <c r="M2832" s="189"/>
      <c r="N2832" s="189"/>
      <c r="O2832" s="189"/>
      <c r="P2832" s="189"/>
      <c r="Q2832" s="189"/>
      <c r="R2832" s="189"/>
      <c r="S2832" s="189"/>
      <c r="T2832" s="189"/>
      <c r="U2832" s="189"/>
      <c r="V2832" s="189"/>
      <c r="W2832" s="189"/>
      <c r="X2832" s="189"/>
      <c r="Y2832" s="189"/>
      <c r="Z2832" s="189"/>
      <c r="AA2832" s="189"/>
      <c r="AB2832" s="189"/>
    </row>
    <row r="2833" spans="1:28" x14ac:dyDescent="0.25">
      <c r="A2833" s="98"/>
      <c r="B2833" s="189"/>
      <c r="C2833" s="189"/>
      <c r="D2833" s="189"/>
      <c r="E2833" s="189"/>
      <c r="F2833" s="189"/>
      <c r="G2833" s="189"/>
      <c r="H2833" s="189"/>
      <c r="I2833" s="189"/>
      <c r="J2833" s="189"/>
      <c r="K2833" s="98"/>
      <c r="L2833" s="98"/>
      <c r="M2833" s="189"/>
      <c r="N2833" s="189"/>
      <c r="O2833" s="189"/>
      <c r="P2833" s="189"/>
      <c r="Q2833" s="189"/>
      <c r="R2833" s="189"/>
      <c r="S2833" s="189"/>
      <c r="T2833" s="189"/>
      <c r="U2833" s="189"/>
      <c r="V2833" s="189"/>
      <c r="W2833" s="189"/>
      <c r="X2833" s="189"/>
      <c r="Y2833" s="189"/>
      <c r="Z2833" s="189"/>
      <c r="AA2833" s="189"/>
      <c r="AB2833" s="189"/>
    </row>
    <row r="2834" spans="1:28" x14ac:dyDescent="0.25">
      <c r="A2834" s="98"/>
      <c r="B2834" s="189"/>
      <c r="C2834" s="189"/>
      <c r="D2834" s="189"/>
      <c r="E2834" s="189"/>
      <c r="F2834" s="189"/>
      <c r="G2834" s="189"/>
      <c r="H2834" s="189"/>
      <c r="I2834" s="189"/>
      <c r="J2834" s="189"/>
      <c r="K2834" s="98"/>
      <c r="L2834" s="98"/>
      <c r="M2834" s="189"/>
      <c r="N2834" s="189"/>
      <c r="O2834" s="189"/>
      <c r="P2834" s="189"/>
      <c r="Q2834" s="189"/>
      <c r="R2834" s="189"/>
      <c r="S2834" s="189"/>
      <c r="T2834" s="189"/>
      <c r="U2834" s="189"/>
      <c r="V2834" s="189"/>
      <c r="W2834" s="189"/>
      <c r="X2834" s="189"/>
      <c r="Y2834" s="189"/>
      <c r="Z2834" s="189"/>
      <c r="AA2834" s="189"/>
      <c r="AB2834" s="189"/>
    </row>
    <row r="2835" spans="1:28" x14ac:dyDescent="0.25">
      <c r="A2835" s="98"/>
      <c r="B2835" s="189"/>
      <c r="C2835" s="189"/>
      <c r="D2835" s="189"/>
      <c r="E2835" s="189"/>
      <c r="F2835" s="189"/>
      <c r="G2835" s="189"/>
      <c r="H2835" s="189"/>
      <c r="I2835" s="189"/>
      <c r="J2835" s="189"/>
      <c r="K2835" s="98"/>
      <c r="L2835" s="98"/>
      <c r="M2835" s="189"/>
      <c r="N2835" s="189"/>
      <c r="O2835" s="189"/>
      <c r="P2835" s="189"/>
      <c r="Q2835" s="189"/>
      <c r="R2835" s="189"/>
      <c r="S2835" s="189"/>
      <c r="T2835" s="189"/>
      <c r="U2835" s="189"/>
      <c r="V2835" s="189"/>
      <c r="W2835" s="189"/>
      <c r="X2835" s="189"/>
      <c r="Y2835" s="189"/>
      <c r="Z2835" s="189"/>
      <c r="AA2835" s="189"/>
      <c r="AB2835" s="189"/>
    </row>
    <row r="2836" spans="1:28" x14ac:dyDescent="0.25">
      <c r="A2836" s="98"/>
      <c r="B2836" s="189"/>
      <c r="C2836" s="189"/>
      <c r="D2836" s="189"/>
      <c r="E2836" s="189"/>
      <c r="F2836" s="189"/>
      <c r="G2836" s="189"/>
      <c r="H2836" s="189"/>
      <c r="I2836" s="189"/>
      <c r="J2836" s="189"/>
      <c r="K2836" s="98"/>
      <c r="L2836" s="98"/>
      <c r="M2836" s="189"/>
      <c r="N2836" s="189"/>
      <c r="O2836" s="189"/>
      <c r="P2836" s="189"/>
      <c r="Q2836" s="189"/>
      <c r="R2836" s="189"/>
      <c r="S2836" s="189"/>
      <c r="T2836" s="189"/>
      <c r="U2836" s="189"/>
      <c r="V2836" s="189"/>
      <c r="W2836" s="189"/>
      <c r="X2836" s="189"/>
      <c r="Y2836" s="189"/>
      <c r="Z2836" s="189"/>
      <c r="AA2836" s="189"/>
      <c r="AB2836" s="189"/>
    </row>
    <row r="2837" spans="1:28" x14ac:dyDescent="0.25">
      <c r="A2837" s="98"/>
      <c r="B2837" s="189"/>
      <c r="C2837" s="189"/>
      <c r="D2837" s="189"/>
      <c r="E2837" s="189"/>
      <c r="F2837" s="189"/>
      <c r="G2837" s="189"/>
      <c r="H2837" s="189"/>
      <c r="I2837" s="189"/>
      <c r="J2837" s="189"/>
      <c r="K2837" s="98"/>
      <c r="L2837" s="98"/>
      <c r="M2837" s="189"/>
      <c r="N2837" s="189"/>
      <c r="O2837" s="189"/>
      <c r="P2837" s="189"/>
      <c r="Q2837" s="189"/>
      <c r="R2837" s="189"/>
      <c r="S2837" s="189"/>
      <c r="T2837" s="189"/>
      <c r="U2837" s="189"/>
      <c r="V2837" s="189"/>
      <c r="W2837" s="189"/>
      <c r="X2837" s="189"/>
      <c r="Y2837" s="189"/>
      <c r="Z2837" s="189"/>
      <c r="AA2837" s="189"/>
      <c r="AB2837" s="189"/>
    </row>
    <row r="2838" spans="1:28" x14ac:dyDescent="0.25">
      <c r="A2838" s="98"/>
      <c r="B2838" s="189"/>
      <c r="C2838" s="189"/>
      <c r="D2838" s="189"/>
      <c r="E2838" s="189"/>
      <c r="F2838" s="189"/>
      <c r="G2838" s="189"/>
      <c r="H2838" s="189"/>
      <c r="I2838" s="189"/>
      <c r="J2838" s="189"/>
      <c r="K2838" s="98"/>
      <c r="L2838" s="98"/>
      <c r="M2838" s="189"/>
      <c r="N2838" s="189"/>
      <c r="O2838" s="189"/>
      <c r="P2838" s="189"/>
      <c r="Q2838" s="189"/>
      <c r="R2838" s="189"/>
      <c r="S2838" s="189"/>
      <c r="T2838" s="189"/>
      <c r="U2838" s="189"/>
      <c r="V2838" s="189"/>
      <c r="W2838" s="189"/>
      <c r="X2838" s="189"/>
      <c r="Y2838" s="189"/>
      <c r="Z2838" s="189"/>
      <c r="AA2838" s="189"/>
      <c r="AB2838" s="189"/>
    </row>
    <row r="2839" spans="1:28" x14ac:dyDescent="0.25">
      <c r="A2839" s="98"/>
      <c r="B2839" s="189"/>
      <c r="C2839" s="189"/>
      <c r="D2839" s="189"/>
      <c r="E2839" s="189"/>
      <c r="F2839" s="189"/>
      <c r="G2839" s="189"/>
      <c r="H2839" s="189"/>
      <c r="I2839" s="189"/>
      <c r="J2839" s="189"/>
      <c r="K2839" s="98"/>
      <c r="L2839" s="98"/>
      <c r="M2839" s="189"/>
      <c r="N2839" s="189"/>
      <c r="O2839" s="189"/>
      <c r="P2839" s="189"/>
      <c r="Q2839" s="189"/>
      <c r="R2839" s="189"/>
      <c r="S2839" s="189"/>
      <c r="T2839" s="189"/>
      <c r="U2839" s="189"/>
      <c r="V2839" s="189"/>
      <c r="W2839" s="189"/>
      <c r="X2839" s="189"/>
      <c r="Y2839" s="189"/>
      <c r="Z2839" s="189"/>
      <c r="AA2839" s="189"/>
      <c r="AB2839" s="189"/>
    </row>
    <row r="2840" spans="1:28" x14ac:dyDescent="0.25">
      <c r="A2840" s="98"/>
      <c r="B2840" s="189"/>
      <c r="C2840" s="189"/>
      <c r="D2840" s="189"/>
      <c r="E2840" s="189"/>
      <c r="F2840" s="189"/>
      <c r="G2840" s="189"/>
      <c r="H2840" s="189"/>
      <c r="I2840" s="189"/>
      <c r="J2840" s="189"/>
      <c r="K2840" s="98"/>
      <c r="L2840" s="98"/>
      <c r="M2840" s="189"/>
      <c r="N2840" s="189"/>
      <c r="O2840" s="189"/>
      <c r="P2840" s="189"/>
      <c r="Q2840" s="189"/>
      <c r="R2840" s="189"/>
      <c r="S2840" s="189"/>
      <c r="T2840" s="189"/>
      <c r="U2840" s="189"/>
      <c r="V2840" s="189"/>
      <c r="W2840" s="189"/>
      <c r="X2840" s="189"/>
      <c r="Y2840" s="189"/>
      <c r="Z2840" s="189"/>
      <c r="AA2840" s="189"/>
      <c r="AB2840" s="189"/>
    </row>
    <row r="2841" spans="1:28" x14ac:dyDescent="0.25">
      <c r="A2841" s="98"/>
      <c r="B2841" s="189"/>
      <c r="C2841" s="189"/>
      <c r="D2841" s="189"/>
      <c r="E2841" s="189"/>
      <c r="F2841" s="189"/>
      <c r="G2841" s="189"/>
      <c r="H2841" s="189"/>
      <c r="I2841" s="189"/>
      <c r="J2841" s="189"/>
      <c r="K2841" s="98"/>
      <c r="L2841" s="98"/>
      <c r="M2841" s="189"/>
      <c r="N2841" s="189"/>
      <c r="O2841" s="189"/>
      <c r="P2841" s="189"/>
      <c r="Q2841" s="189"/>
      <c r="R2841" s="189"/>
      <c r="S2841" s="189"/>
      <c r="T2841" s="189"/>
      <c r="U2841" s="189"/>
      <c r="V2841" s="189"/>
      <c r="W2841" s="189"/>
      <c r="X2841" s="189"/>
      <c r="Y2841" s="189"/>
      <c r="Z2841" s="189"/>
      <c r="AA2841" s="189"/>
      <c r="AB2841" s="189"/>
    </row>
    <row r="2842" spans="1:28" x14ac:dyDescent="0.25">
      <c r="A2842" s="98"/>
      <c r="B2842" s="189"/>
      <c r="C2842" s="189"/>
      <c r="D2842" s="189"/>
      <c r="E2842" s="189"/>
      <c r="F2842" s="189"/>
      <c r="G2842" s="189"/>
      <c r="H2842" s="189"/>
      <c r="I2842" s="189"/>
      <c r="J2842" s="189"/>
      <c r="K2842" s="98"/>
      <c r="L2842" s="98"/>
      <c r="M2842" s="189"/>
      <c r="N2842" s="189"/>
      <c r="O2842" s="189"/>
      <c r="P2842" s="189"/>
      <c r="Q2842" s="189"/>
      <c r="R2842" s="189"/>
      <c r="S2842" s="189"/>
      <c r="T2842" s="189"/>
      <c r="U2842" s="189"/>
      <c r="V2842" s="189"/>
      <c r="W2842" s="189"/>
      <c r="X2842" s="189"/>
      <c r="Y2842" s="189"/>
      <c r="Z2842" s="189"/>
      <c r="AA2842" s="189"/>
      <c r="AB2842" s="189"/>
    </row>
    <row r="2843" spans="1:28" x14ac:dyDescent="0.25">
      <c r="A2843" s="98"/>
      <c r="B2843" s="189"/>
      <c r="C2843" s="189"/>
      <c r="D2843" s="189"/>
      <c r="E2843" s="189"/>
      <c r="F2843" s="189"/>
      <c r="G2843" s="189"/>
      <c r="H2843" s="189"/>
      <c r="I2843" s="189"/>
      <c r="J2843" s="189"/>
      <c r="K2843" s="98"/>
      <c r="L2843" s="98"/>
      <c r="M2843" s="189"/>
      <c r="N2843" s="189"/>
      <c r="O2843" s="189"/>
      <c r="P2843" s="189"/>
      <c r="Q2843" s="189"/>
      <c r="R2843" s="189"/>
      <c r="S2843" s="189"/>
      <c r="T2843" s="189"/>
      <c r="U2843" s="189"/>
      <c r="V2843" s="189"/>
      <c r="W2843" s="189"/>
      <c r="X2843" s="189"/>
      <c r="Y2843" s="189"/>
      <c r="Z2843" s="189"/>
      <c r="AA2843" s="189"/>
      <c r="AB2843" s="189"/>
    </row>
    <row r="2844" spans="1:28" x14ac:dyDescent="0.25">
      <c r="A2844" s="98"/>
      <c r="B2844" s="189"/>
      <c r="C2844" s="189"/>
      <c r="D2844" s="189"/>
      <c r="E2844" s="189"/>
      <c r="F2844" s="189"/>
      <c r="G2844" s="189"/>
      <c r="H2844" s="189"/>
      <c r="I2844" s="189"/>
      <c r="J2844" s="189"/>
      <c r="K2844" s="98"/>
      <c r="L2844" s="98"/>
      <c r="M2844" s="189"/>
      <c r="N2844" s="189"/>
      <c r="O2844" s="189"/>
      <c r="P2844" s="189"/>
      <c r="Q2844" s="189"/>
      <c r="R2844" s="189"/>
      <c r="S2844" s="189"/>
      <c r="T2844" s="189"/>
      <c r="U2844" s="189"/>
      <c r="V2844" s="189"/>
      <c r="W2844" s="189"/>
      <c r="X2844" s="189"/>
      <c r="Y2844" s="189"/>
      <c r="Z2844" s="189"/>
      <c r="AA2844" s="189"/>
      <c r="AB2844" s="189"/>
    </row>
    <row r="2845" spans="1:28" x14ac:dyDescent="0.25">
      <c r="A2845" s="98"/>
      <c r="B2845" s="189"/>
      <c r="C2845" s="189"/>
      <c r="D2845" s="189"/>
      <c r="E2845" s="189"/>
      <c r="F2845" s="189"/>
      <c r="G2845" s="189"/>
      <c r="H2845" s="189"/>
      <c r="I2845" s="189"/>
      <c r="J2845" s="189"/>
      <c r="K2845" s="98"/>
      <c r="L2845" s="98"/>
      <c r="M2845" s="189"/>
      <c r="N2845" s="189"/>
      <c r="O2845" s="189"/>
      <c r="P2845" s="189"/>
      <c r="Q2845" s="189"/>
      <c r="R2845" s="189"/>
      <c r="S2845" s="189"/>
      <c r="T2845" s="189"/>
      <c r="U2845" s="189"/>
      <c r="V2845" s="189"/>
      <c r="W2845" s="189"/>
      <c r="X2845" s="189"/>
      <c r="Y2845" s="189"/>
      <c r="Z2845" s="189"/>
      <c r="AA2845" s="189"/>
      <c r="AB2845" s="189"/>
    </row>
    <row r="2846" spans="1:28" x14ac:dyDescent="0.25">
      <c r="A2846" s="98"/>
      <c r="B2846" s="189"/>
      <c r="C2846" s="189"/>
      <c r="D2846" s="189"/>
      <c r="E2846" s="189"/>
      <c r="F2846" s="189"/>
      <c r="G2846" s="189"/>
      <c r="H2846" s="189"/>
      <c r="I2846" s="189"/>
      <c r="J2846" s="189"/>
      <c r="K2846" s="98"/>
      <c r="L2846" s="98"/>
      <c r="M2846" s="189"/>
      <c r="N2846" s="189"/>
      <c r="O2846" s="189"/>
      <c r="P2846" s="189"/>
      <c r="Q2846" s="189"/>
      <c r="R2846" s="189"/>
      <c r="S2846" s="189"/>
      <c r="T2846" s="189"/>
      <c r="U2846" s="189"/>
      <c r="V2846" s="189"/>
      <c r="W2846" s="189"/>
      <c r="X2846" s="189"/>
      <c r="Y2846" s="189"/>
      <c r="Z2846" s="189"/>
      <c r="AA2846" s="189"/>
      <c r="AB2846" s="189"/>
    </row>
    <row r="2847" spans="1:28" x14ac:dyDescent="0.25">
      <c r="A2847" s="98"/>
      <c r="B2847" s="189"/>
      <c r="C2847" s="189"/>
      <c r="D2847" s="189"/>
      <c r="E2847" s="189"/>
      <c r="F2847" s="189"/>
      <c r="G2847" s="189"/>
      <c r="H2847" s="189"/>
      <c r="I2847" s="189"/>
      <c r="J2847" s="189"/>
      <c r="K2847" s="98"/>
      <c r="L2847" s="98"/>
      <c r="M2847" s="189"/>
      <c r="N2847" s="189"/>
      <c r="O2847" s="189"/>
      <c r="P2847" s="189"/>
      <c r="Q2847" s="189"/>
      <c r="R2847" s="189"/>
      <c r="S2847" s="189"/>
      <c r="T2847" s="189"/>
      <c r="U2847" s="189"/>
      <c r="V2847" s="189"/>
      <c r="W2847" s="189"/>
      <c r="X2847" s="189"/>
      <c r="Y2847" s="189"/>
      <c r="Z2847" s="189"/>
      <c r="AA2847" s="189"/>
      <c r="AB2847" s="189"/>
    </row>
    <row r="2848" spans="1:28" x14ac:dyDescent="0.25">
      <c r="A2848" s="98"/>
      <c r="B2848" s="189"/>
      <c r="C2848" s="189"/>
      <c r="D2848" s="189"/>
      <c r="E2848" s="189"/>
      <c r="F2848" s="189"/>
      <c r="G2848" s="189"/>
      <c r="H2848" s="189"/>
      <c r="I2848" s="189"/>
      <c r="J2848" s="189"/>
      <c r="K2848" s="98"/>
      <c r="L2848" s="98"/>
      <c r="M2848" s="189"/>
      <c r="N2848" s="189"/>
      <c r="O2848" s="189"/>
      <c r="P2848" s="189"/>
      <c r="Q2848" s="189"/>
      <c r="R2848" s="189"/>
      <c r="S2848" s="189"/>
      <c r="T2848" s="189"/>
      <c r="U2848" s="189"/>
      <c r="V2848" s="189"/>
      <c r="W2848" s="189"/>
      <c r="X2848" s="189"/>
      <c r="Y2848" s="189"/>
      <c r="Z2848" s="189"/>
      <c r="AA2848" s="189"/>
      <c r="AB2848" s="189"/>
    </row>
    <row r="2849" spans="1:28" x14ac:dyDescent="0.25">
      <c r="A2849" s="98"/>
      <c r="B2849" s="189"/>
      <c r="C2849" s="189"/>
      <c r="D2849" s="189"/>
      <c r="E2849" s="189"/>
      <c r="F2849" s="189"/>
      <c r="G2849" s="189"/>
      <c r="H2849" s="189"/>
      <c r="I2849" s="189"/>
      <c r="J2849" s="189"/>
      <c r="K2849" s="98"/>
      <c r="L2849" s="98"/>
      <c r="M2849" s="189"/>
      <c r="N2849" s="189"/>
      <c r="O2849" s="189"/>
      <c r="P2849" s="189"/>
      <c r="Q2849" s="189"/>
      <c r="R2849" s="189"/>
      <c r="S2849" s="189"/>
      <c r="T2849" s="189"/>
      <c r="U2849" s="189"/>
      <c r="V2849" s="189"/>
      <c r="W2849" s="189"/>
      <c r="X2849" s="189"/>
      <c r="Y2849" s="189"/>
      <c r="Z2849" s="189"/>
      <c r="AA2849" s="189"/>
      <c r="AB2849" s="189"/>
    </row>
    <row r="2850" spans="1:28" x14ac:dyDescent="0.25">
      <c r="A2850" s="98"/>
      <c r="B2850" s="189"/>
      <c r="C2850" s="189"/>
      <c r="D2850" s="189"/>
      <c r="E2850" s="189"/>
      <c r="F2850" s="189"/>
      <c r="G2850" s="189"/>
      <c r="H2850" s="189"/>
      <c r="I2850" s="189"/>
      <c r="J2850" s="189"/>
      <c r="K2850" s="98"/>
      <c r="L2850" s="98"/>
      <c r="M2850" s="189"/>
      <c r="N2850" s="189"/>
      <c r="O2850" s="189"/>
      <c r="P2850" s="189"/>
      <c r="Q2850" s="189"/>
      <c r="R2850" s="189"/>
      <c r="S2850" s="189"/>
      <c r="T2850" s="189"/>
      <c r="U2850" s="189"/>
      <c r="V2850" s="189"/>
      <c r="W2850" s="189"/>
      <c r="X2850" s="189"/>
      <c r="Y2850" s="189"/>
      <c r="Z2850" s="189"/>
      <c r="AA2850" s="189"/>
      <c r="AB2850" s="189"/>
    </row>
    <row r="2851" spans="1:28" x14ac:dyDescent="0.25">
      <c r="A2851" s="98"/>
      <c r="B2851" s="189"/>
      <c r="C2851" s="189"/>
      <c r="D2851" s="189"/>
      <c r="E2851" s="189"/>
      <c r="F2851" s="189"/>
      <c r="G2851" s="189"/>
      <c r="H2851" s="189"/>
      <c r="I2851" s="189"/>
      <c r="J2851" s="189"/>
      <c r="K2851" s="98"/>
      <c r="L2851" s="98"/>
      <c r="M2851" s="189"/>
      <c r="N2851" s="189"/>
      <c r="O2851" s="189"/>
      <c r="P2851" s="189"/>
      <c r="Q2851" s="189"/>
      <c r="R2851" s="189"/>
      <c r="S2851" s="189"/>
      <c r="T2851" s="189"/>
      <c r="U2851" s="189"/>
      <c r="V2851" s="189"/>
      <c r="W2851" s="189"/>
      <c r="X2851" s="189"/>
      <c r="Y2851" s="189"/>
      <c r="Z2851" s="189"/>
      <c r="AA2851" s="189"/>
      <c r="AB2851" s="189"/>
    </row>
    <row r="2852" spans="1:28" x14ac:dyDescent="0.25">
      <c r="A2852" s="98"/>
      <c r="B2852" s="189"/>
      <c r="C2852" s="189"/>
      <c r="D2852" s="189"/>
      <c r="E2852" s="189"/>
      <c r="F2852" s="189"/>
      <c r="G2852" s="189"/>
      <c r="H2852" s="189"/>
      <c r="I2852" s="189"/>
      <c r="J2852" s="189"/>
      <c r="K2852" s="98"/>
      <c r="L2852" s="98"/>
      <c r="M2852" s="189"/>
      <c r="N2852" s="189"/>
      <c r="O2852" s="189"/>
      <c r="P2852" s="189"/>
      <c r="Q2852" s="189"/>
      <c r="R2852" s="189"/>
      <c r="S2852" s="189"/>
      <c r="T2852" s="189"/>
      <c r="U2852" s="189"/>
      <c r="V2852" s="189"/>
      <c r="W2852" s="189"/>
      <c r="X2852" s="189"/>
      <c r="Y2852" s="189"/>
      <c r="Z2852" s="189"/>
      <c r="AA2852" s="189"/>
      <c r="AB2852" s="189"/>
    </row>
    <row r="2853" spans="1:28" x14ac:dyDescent="0.25">
      <c r="A2853" s="98"/>
      <c r="B2853" s="189"/>
      <c r="C2853" s="189"/>
      <c r="D2853" s="189"/>
      <c r="E2853" s="189"/>
      <c r="F2853" s="189"/>
      <c r="G2853" s="189"/>
      <c r="H2853" s="189"/>
      <c r="I2853" s="189"/>
      <c r="J2853" s="189"/>
      <c r="K2853" s="98"/>
      <c r="L2853" s="98"/>
      <c r="M2853" s="189"/>
      <c r="N2853" s="189"/>
      <c r="O2853" s="189"/>
      <c r="P2853" s="189"/>
      <c r="Q2853" s="189"/>
      <c r="R2853" s="189"/>
      <c r="S2853" s="189"/>
      <c r="T2853" s="189"/>
      <c r="U2853" s="189"/>
      <c r="V2853" s="189"/>
      <c r="W2853" s="189"/>
      <c r="X2853" s="189"/>
      <c r="Y2853" s="189"/>
      <c r="Z2853" s="189"/>
      <c r="AA2853" s="189"/>
      <c r="AB2853" s="189"/>
    </row>
    <row r="2854" spans="1:28" x14ac:dyDescent="0.25">
      <c r="A2854" s="98"/>
      <c r="B2854" s="189"/>
      <c r="C2854" s="189"/>
      <c r="D2854" s="189"/>
      <c r="E2854" s="189"/>
      <c r="F2854" s="189"/>
      <c r="G2854" s="189"/>
      <c r="H2854" s="189"/>
      <c r="I2854" s="189"/>
      <c r="J2854" s="189"/>
      <c r="K2854" s="98"/>
      <c r="L2854" s="98"/>
      <c r="M2854" s="189"/>
      <c r="N2854" s="189"/>
      <c r="O2854" s="189"/>
      <c r="P2854" s="189"/>
      <c r="Q2854" s="189"/>
      <c r="R2854" s="189"/>
      <c r="S2854" s="189"/>
      <c r="T2854" s="189"/>
      <c r="U2854" s="189"/>
      <c r="V2854" s="189"/>
      <c r="W2854" s="189"/>
      <c r="X2854" s="189"/>
      <c r="Y2854" s="189"/>
      <c r="Z2854" s="189"/>
      <c r="AA2854" s="189"/>
      <c r="AB2854" s="189"/>
    </row>
    <row r="2855" spans="1:28" x14ac:dyDescent="0.25">
      <c r="A2855" s="98"/>
      <c r="B2855" s="189"/>
      <c r="C2855" s="189"/>
      <c r="D2855" s="189"/>
      <c r="E2855" s="189"/>
      <c r="F2855" s="189"/>
      <c r="G2855" s="189"/>
      <c r="H2855" s="189"/>
      <c r="I2855" s="189"/>
      <c r="J2855" s="189"/>
      <c r="K2855" s="98"/>
      <c r="L2855" s="98"/>
      <c r="M2855" s="189"/>
      <c r="N2855" s="189"/>
      <c r="O2855" s="189"/>
      <c r="P2855" s="189"/>
      <c r="Q2855" s="189"/>
      <c r="R2855" s="189"/>
      <c r="S2855" s="189"/>
      <c r="T2855" s="189"/>
      <c r="U2855" s="189"/>
      <c r="V2855" s="189"/>
      <c r="W2855" s="189"/>
      <c r="X2855" s="189"/>
      <c r="Y2855" s="189"/>
      <c r="Z2855" s="189"/>
      <c r="AA2855" s="189"/>
      <c r="AB2855" s="189"/>
    </row>
    <row r="2856" spans="1:28" x14ac:dyDescent="0.25">
      <c r="A2856" s="98"/>
      <c r="B2856" s="189"/>
      <c r="C2856" s="189"/>
      <c r="D2856" s="189"/>
      <c r="E2856" s="189"/>
      <c r="F2856" s="189"/>
      <c r="G2856" s="189"/>
      <c r="H2856" s="189"/>
      <c r="I2856" s="189"/>
      <c r="J2856" s="189"/>
      <c r="K2856" s="98"/>
      <c r="L2856" s="98"/>
      <c r="M2856" s="189"/>
      <c r="N2856" s="189"/>
      <c r="O2856" s="189"/>
      <c r="P2856" s="189"/>
      <c r="Q2856" s="189"/>
      <c r="R2856" s="189"/>
      <c r="S2856" s="189"/>
      <c r="T2856" s="189"/>
      <c r="U2856" s="189"/>
      <c r="V2856" s="189"/>
      <c r="W2856" s="189"/>
      <c r="X2856" s="189"/>
      <c r="Y2856" s="189"/>
      <c r="Z2856" s="189"/>
      <c r="AA2856" s="189"/>
      <c r="AB2856" s="189"/>
    </row>
    <row r="2857" spans="1:28" x14ac:dyDescent="0.25">
      <c r="A2857" s="98"/>
      <c r="B2857" s="189"/>
      <c r="C2857" s="189"/>
      <c r="D2857" s="189"/>
      <c r="E2857" s="189"/>
      <c r="F2857" s="189"/>
      <c r="G2857" s="189"/>
      <c r="H2857" s="189"/>
      <c r="I2857" s="189"/>
      <c r="J2857" s="189"/>
      <c r="K2857" s="98"/>
      <c r="L2857" s="98"/>
      <c r="M2857" s="189"/>
      <c r="N2857" s="189"/>
      <c r="O2857" s="189"/>
      <c r="P2857" s="189"/>
      <c r="Q2857" s="189"/>
      <c r="R2857" s="189"/>
      <c r="S2857" s="189"/>
      <c r="T2857" s="189"/>
      <c r="U2857" s="189"/>
      <c r="V2857" s="189"/>
      <c r="W2857" s="189"/>
      <c r="X2857" s="189"/>
      <c r="Y2857" s="189"/>
      <c r="Z2857" s="189"/>
      <c r="AA2857" s="189"/>
      <c r="AB2857" s="189"/>
    </row>
    <row r="2858" spans="1:28" x14ac:dyDescent="0.25">
      <c r="A2858" s="98"/>
      <c r="B2858" s="189"/>
      <c r="C2858" s="189"/>
      <c r="D2858" s="189"/>
      <c r="E2858" s="189"/>
      <c r="F2858" s="189"/>
      <c r="G2858" s="189"/>
      <c r="H2858" s="189"/>
      <c r="I2858" s="189"/>
      <c r="J2858" s="189"/>
      <c r="K2858" s="98"/>
      <c r="L2858" s="98"/>
      <c r="M2858" s="189"/>
      <c r="N2858" s="189"/>
      <c r="O2858" s="189"/>
      <c r="P2858" s="189"/>
      <c r="Q2858" s="189"/>
      <c r="R2858" s="189"/>
      <c r="S2858" s="189"/>
      <c r="T2858" s="189"/>
      <c r="U2858" s="189"/>
      <c r="V2858" s="189"/>
      <c r="W2858" s="189"/>
      <c r="X2858" s="189"/>
      <c r="Y2858" s="189"/>
      <c r="Z2858" s="189"/>
      <c r="AA2858" s="189"/>
      <c r="AB2858" s="189"/>
    </row>
    <row r="2859" spans="1:28" x14ac:dyDescent="0.25">
      <c r="A2859" s="98"/>
      <c r="B2859" s="189"/>
      <c r="C2859" s="189"/>
      <c r="D2859" s="189"/>
      <c r="E2859" s="189"/>
      <c r="F2859" s="189"/>
      <c r="G2859" s="189"/>
      <c r="H2859" s="189"/>
      <c r="I2859" s="189"/>
      <c r="J2859" s="189"/>
      <c r="K2859" s="98"/>
      <c r="L2859" s="98"/>
      <c r="M2859" s="189"/>
      <c r="N2859" s="189"/>
      <c r="O2859" s="189"/>
      <c r="P2859" s="189"/>
      <c r="Q2859" s="189"/>
      <c r="R2859" s="189"/>
      <c r="S2859" s="189"/>
      <c r="T2859" s="189"/>
      <c r="U2859" s="189"/>
      <c r="V2859" s="189"/>
      <c r="W2859" s="189"/>
      <c r="X2859" s="189"/>
      <c r="Y2859" s="189"/>
      <c r="Z2859" s="189"/>
      <c r="AA2859" s="189"/>
      <c r="AB2859" s="189"/>
    </row>
    <row r="2860" spans="1:28" x14ac:dyDescent="0.25">
      <c r="A2860" s="98"/>
      <c r="B2860" s="189"/>
      <c r="C2860" s="189"/>
      <c r="D2860" s="189"/>
      <c r="E2860" s="189"/>
      <c r="F2860" s="189"/>
      <c r="G2860" s="189"/>
      <c r="H2860" s="189"/>
      <c r="I2860" s="189"/>
      <c r="J2860" s="189"/>
      <c r="K2860" s="98"/>
      <c r="L2860" s="98"/>
      <c r="M2860" s="189"/>
      <c r="N2860" s="189"/>
      <c r="O2860" s="189"/>
      <c r="P2860" s="189"/>
      <c r="Q2860" s="189"/>
      <c r="R2860" s="189"/>
      <c r="S2860" s="189"/>
      <c r="T2860" s="189"/>
      <c r="U2860" s="189"/>
      <c r="V2860" s="189"/>
      <c r="W2860" s="189"/>
      <c r="X2860" s="189"/>
      <c r="Y2860" s="189"/>
      <c r="Z2860" s="189"/>
      <c r="AA2860" s="189"/>
      <c r="AB2860" s="189"/>
    </row>
    <row r="2861" spans="1:28" x14ac:dyDescent="0.25">
      <c r="A2861" s="98"/>
      <c r="B2861" s="189"/>
      <c r="C2861" s="189"/>
      <c r="D2861" s="189"/>
      <c r="E2861" s="189"/>
      <c r="F2861" s="189"/>
      <c r="G2861" s="189"/>
      <c r="H2861" s="189"/>
      <c r="I2861" s="189"/>
      <c r="J2861" s="189"/>
      <c r="K2861" s="98"/>
      <c r="L2861" s="98"/>
      <c r="M2861" s="189"/>
      <c r="N2861" s="189"/>
      <c r="O2861" s="189"/>
      <c r="P2861" s="189"/>
      <c r="Q2861" s="189"/>
      <c r="R2861" s="189"/>
      <c r="S2861" s="189"/>
      <c r="T2861" s="189"/>
      <c r="U2861" s="189"/>
      <c r="V2861" s="189"/>
      <c r="W2861" s="189"/>
      <c r="X2861" s="189"/>
      <c r="Y2861" s="189"/>
      <c r="Z2861" s="189"/>
      <c r="AA2861" s="189"/>
      <c r="AB2861" s="189"/>
    </row>
    <row r="2862" spans="1:28" x14ac:dyDescent="0.25">
      <c r="A2862" s="98"/>
      <c r="B2862" s="189"/>
      <c r="C2862" s="189"/>
      <c r="D2862" s="189"/>
      <c r="E2862" s="189"/>
      <c r="F2862" s="189"/>
      <c r="G2862" s="189"/>
      <c r="H2862" s="189"/>
      <c r="I2862" s="189"/>
      <c r="J2862" s="189"/>
      <c r="K2862" s="98"/>
      <c r="L2862" s="98"/>
      <c r="M2862" s="189"/>
      <c r="N2862" s="189"/>
      <c r="O2862" s="189"/>
      <c r="P2862" s="189"/>
      <c r="Q2862" s="189"/>
      <c r="R2862" s="189"/>
      <c r="S2862" s="189"/>
      <c r="T2862" s="189"/>
      <c r="U2862" s="189"/>
      <c r="V2862" s="189"/>
      <c r="W2862" s="189"/>
      <c r="X2862" s="189"/>
      <c r="Y2862" s="189"/>
      <c r="Z2862" s="189"/>
      <c r="AA2862" s="189"/>
      <c r="AB2862" s="189"/>
    </row>
    <row r="2863" spans="1:28" x14ac:dyDescent="0.25">
      <c r="A2863" s="98"/>
      <c r="B2863" s="189"/>
      <c r="C2863" s="189"/>
      <c r="D2863" s="189"/>
      <c r="E2863" s="189"/>
      <c r="F2863" s="189"/>
      <c r="G2863" s="189"/>
      <c r="H2863" s="189"/>
      <c r="I2863" s="189"/>
      <c r="J2863" s="189"/>
      <c r="K2863" s="98"/>
      <c r="L2863" s="98"/>
      <c r="M2863" s="189"/>
      <c r="N2863" s="189"/>
      <c r="O2863" s="189"/>
      <c r="P2863" s="189"/>
      <c r="Q2863" s="189"/>
      <c r="R2863" s="189"/>
      <c r="S2863" s="189"/>
      <c r="T2863" s="189"/>
      <c r="U2863" s="189"/>
      <c r="V2863" s="189"/>
      <c r="W2863" s="189"/>
      <c r="X2863" s="189"/>
      <c r="Y2863" s="189"/>
      <c r="Z2863" s="189"/>
      <c r="AA2863" s="189"/>
      <c r="AB2863" s="189"/>
    </row>
    <row r="2864" spans="1:28" x14ac:dyDescent="0.25">
      <c r="A2864" s="98"/>
      <c r="B2864" s="189"/>
      <c r="C2864" s="189"/>
      <c r="D2864" s="189"/>
      <c r="E2864" s="189"/>
      <c r="F2864" s="189"/>
      <c r="G2864" s="189"/>
      <c r="H2864" s="189"/>
      <c r="I2864" s="189"/>
      <c r="J2864" s="189"/>
      <c r="K2864" s="98"/>
      <c r="L2864" s="98"/>
      <c r="M2864" s="189"/>
      <c r="N2864" s="189"/>
      <c r="O2864" s="189"/>
      <c r="P2864" s="189"/>
      <c r="Q2864" s="189"/>
      <c r="R2864" s="189"/>
      <c r="S2864" s="189"/>
      <c r="T2864" s="189"/>
      <c r="U2864" s="189"/>
      <c r="V2864" s="189"/>
      <c r="W2864" s="189"/>
      <c r="X2864" s="189"/>
      <c r="Y2864" s="189"/>
      <c r="Z2864" s="189"/>
      <c r="AA2864" s="189"/>
      <c r="AB2864" s="189"/>
    </row>
    <row r="2865" spans="1:28" x14ac:dyDescent="0.25">
      <c r="A2865" s="98"/>
      <c r="B2865" s="189"/>
      <c r="C2865" s="189"/>
      <c r="D2865" s="189"/>
      <c r="E2865" s="189"/>
      <c r="F2865" s="189"/>
      <c r="G2865" s="189"/>
      <c r="H2865" s="189"/>
      <c r="I2865" s="189"/>
      <c r="J2865" s="189"/>
      <c r="K2865" s="98"/>
      <c r="L2865" s="98"/>
      <c r="M2865" s="189"/>
      <c r="N2865" s="189"/>
      <c r="O2865" s="189"/>
      <c r="P2865" s="189"/>
      <c r="Q2865" s="189"/>
      <c r="R2865" s="189"/>
      <c r="S2865" s="189"/>
      <c r="T2865" s="189"/>
      <c r="U2865" s="189"/>
      <c r="V2865" s="189"/>
      <c r="W2865" s="189"/>
      <c r="X2865" s="189"/>
      <c r="Y2865" s="189"/>
      <c r="Z2865" s="189"/>
      <c r="AA2865" s="189"/>
      <c r="AB2865" s="189"/>
    </row>
    <row r="2866" spans="1:28" x14ac:dyDescent="0.25">
      <c r="A2866" s="98"/>
      <c r="B2866" s="189"/>
      <c r="C2866" s="189"/>
      <c r="D2866" s="189"/>
      <c r="E2866" s="189"/>
      <c r="F2866" s="189"/>
      <c r="G2866" s="189"/>
      <c r="H2866" s="189"/>
      <c r="I2866" s="189"/>
      <c r="J2866" s="189"/>
      <c r="K2866" s="98"/>
      <c r="L2866" s="98"/>
      <c r="M2866" s="189"/>
      <c r="N2866" s="189"/>
      <c r="O2866" s="189"/>
      <c r="P2866" s="189"/>
      <c r="Q2866" s="189"/>
      <c r="R2866" s="189"/>
      <c r="S2866" s="189"/>
      <c r="T2866" s="189"/>
      <c r="U2866" s="189"/>
      <c r="V2866" s="189"/>
      <c r="W2866" s="189"/>
      <c r="X2866" s="189"/>
      <c r="Y2866" s="189"/>
      <c r="Z2866" s="189"/>
      <c r="AA2866" s="189"/>
      <c r="AB2866" s="189"/>
    </row>
    <row r="2867" spans="1:28" x14ac:dyDescent="0.25">
      <c r="A2867" s="98"/>
      <c r="B2867" s="189"/>
      <c r="C2867" s="189"/>
      <c r="D2867" s="189"/>
      <c r="E2867" s="189"/>
      <c r="F2867" s="189"/>
      <c r="G2867" s="189"/>
      <c r="H2867" s="189"/>
      <c r="I2867" s="189"/>
      <c r="J2867" s="189"/>
      <c r="K2867" s="98"/>
      <c r="L2867" s="98"/>
      <c r="M2867" s="189"/>
      <c r="N2867" s="189"/>
      <c r="O2867" s="189"/>
      <c r="P2867" s="189"/>
      <c r="Q2867" s="189"/>
      <c r="R2867" s="189"/>
      <c r="S2867" s="189"/>
      <c r="T2867" s="189"/>
      <c r="U2867" s="189"/>
      <c r="V2867" s="189"/>
      <c r="W2867" s="189"/>
      <c r="X2867" s="189"/>
      <c r="Y2867" s="189"/>
      <c r="Z2867" s="189"/>
      <c r="AA2867" s="189"/>
      <c r="AB2867" s="189"/>
    </row>
    <row r="2868" spans="1:28" x14ac:dyDescent="0.25">
      <c r="A2868" s="98"/>
      <c r="B2868" s="189"/>
      <c r="C2868" s="189"/>
      <c r="D2868" s="189"/>
      <c r="E2868" s="189"/>
      <c r="F2868" s="189"/>
      <c r="G2868" s="189"/>
      <c r="H2868" s="189"/>
      <c r="I2868" s="189"/>
      <c r="J2868" s="189"/>
      <c r="K2868" s="98"/>
      <c r="L2868" s="98"/>
      <c r="M2868" s="189"/>
      <c r="N2868" s="189"/>
      <c r="O2868" s="189"/>
      <c r="P2868" s="189"/>
      <c r="Q2868" s="189"/>
      <c r="R2868" s="189"/>
      <c r="S2868" s="189"/>
      <c r="T2868" s="189"/>
      <c r="U2868" s="189"/>
      <c r="V2868" s="189"/>
      <c r="W2868" s="189"/>
      <c r="X2868" s="189"/>
      <c r="Y2868" s="189"/>
      <c r="Z2868" s="189"/>
      <c r="AA2868" s="189"/>
      <c r="AB2868" s="189"/>
    </row>
    <row r="2869" spans="1:28" x14ac:dyDescent="0.25">
      <c r="A2869" s="98"/>
      <c r="B2869" s="189"/>
      <c r="C2869" s="189"/>
      <c r="D2869" s="189"/>
      <c r="E2869" s="189"/>
      <c r="F2869" s="189"/>
      <c r="G2869" s="189"/>
      <c r="H2869" s="189"/>
      <c r="I2869" s="189"/>
      <c r="J2869" s="189"/>
      <c r="K2869" s="98"/>
      <c r="L2869" s="98"/>
      <c r="M2869" s="189"/>
      <c r="N2869" s="189"/>
      <c r="O2869" s="189"/>
      <c r="P2869" s="189"/>
      <c r="Q2869" s="189"/>
      <c r="R2869" s="189"/>
      <c r="S2869" s="189"/>
      <c r="T2869" s="189"/>
      <c r="U2869" s="189"/>
      <c r="V2869" s="189"/>
      <c r="W2869" s="189"/>
      <c r="X2869" s="189"/>
      <c r="Y2869" s="189"/>
      <c r="Z2869" s="189"/>
      <c r="AA2869" s="189"/>
      <c r="AB2869" s="189"/>
    </row>
    <row r="2870" spans="1:28" x14ac:dyDescent="0.25">
      <c r="A2870" s="98"/>
      <c r="B2870" s="189"/>
      <c r="C2870" s="189"/>
      <c r="D2870" s="189"/>
      <c r="E2870" s="189"/>
      <c r="F2870" s="189"/>
      <c r="G2870" s="189"/>
      <c r="H2870" s="189"/>
      <c r="I2870" s="189"/>
      <c r="J2870" s="189"/>
      <c r="K2870" s="98"/>
      <c r="L2870" s="98"/>
      <c r="M2870" s="189"/>
      <c r="N2870" s="189"/>
      <c r="O2870" s="189"/>
      <c r="P2870" s="189"/>
      <c r="Q2870" s="189"/>
      <c r="R2870" s="189"/>
      <c r="S2870" s="189"/>
      <c r="T2870" s="189"/>
      <c r="U2870" s="189"/>
      <c r="V2870" s="189"/>
      <c r="W2870" s="189"/>
      <c r="X2870" s="189"/>
      <c r="Y2870" s="189"/>
      <c r="Z2870" s="189"/>
      <c r="AA2870" s="189"/>
      <c r="AB2870" s="189"/>
    </row>
    <row r="2871" spans="1:28" x14ac:dyDescent="0.25">
      <c r="A2871" s="98"/>
      <c r="B2871" s="189"/>
      <c r="C2871" s="189"/>
      <c r="D2871" s="189"/>
      <c r="E2871" s="189"/>
      <c r="F2871" s="189"/>
      <c r="G2871" s="189"/>
      <c r="H2871" s="189"/>
      <c r="I2871" s="189"/>
      <c r="J2871" s="189"/>
      <c r="K2871" s="98"/>
      <c r="L2871" s="98"/>
      <c r="M2871" s="189"/>
      <c r="N2871" s="189"/>
      <c r="O2871" s="189"/>
      <c r="P2871" s="189"/>
      <c r="Q2871" s="189"/>
      <c r="R2871" s="189"/>
      <c r="S2871" s="189"/>
      <c r="T2871" s="189"/>
      <c r="U2871" s="189"/>
      <c r="V2871" s="189"/>
      <c r="W2871" s="189"/>
      <c r="X2871" s="189"/>
      <c r="Y2871" s="189"/>
      <c r="Z2871" s="189"/>
      <c r="AA2871" s="189"/>
      <c r="AB2871" s="189"/>
    </row>
    <row r="2872" spans="1:28" x14ac:dyDescent="0.25">
      <c r="A2872" s="98"/>
      <c r="B2872" s="189"/>
      <c r="C2872" s="189"/>
      <c r="D2872" s="189"/>
      <c r="E2872" s="189"/>
      <c r="F2872" s="189"/>
      <c r="G2872" s="189"/>
      <c r="H2872" s="189"/>
      <c r="I2872" s="189"/>
      <c r="J2872" s="189"/>
      <c r="K2872" s="98"/>
      <c r="L2872" s="98"/>
      <c r="M2872" s="189"/>
      <c r="N2872" s="189"/>
      <c r="O2872" s="189"/>
      <c r="P2872" s="189"/>
      <c r="Q2872" s="189"/>
      <c r="R2872" s="189"/>
      <c r="S2872" s="189"/>
      <c r="T2872" s="189"/>
      <c r="U2872" s="189"/>
      <c r="V2872" s="189"/>
      <c r="W2872" s="189"/>
      <c r="X2872" s="189"/>
      <c r="Y2872" s="189"/>
      <c r="Z2872" s="189"/>
      <c r="AA2872" s="189"/>
      <c r="AB2872" s="189"/>
    </row>
    <row r="2873" spans="1:28" x14ac:dyDescent="0.25">
      <c r="A2873" s="98"/>
      <c r="B2873" s="189"/>
      <c r="C2873" s="189"/>
      <c r="D2873" s="189"/>
      <c r="E2873" s="189"/>
      <c r="F2873" s="189"/>
      <c r="G2873" s="189"/>
      <c r="H2873" s="189"/>
      <c r="I2873" s="189"/>
      <c r="J2873" s="189"/>
      <c r="K2873" s="98"/>
      <c r="L2873" s="98"/>
      <c r="M2873" s="189"/>
      <c r="N2873" s="189"/>
      <c r="O2873" s="189"/>
      <c r="P2873" s="189"/>
      <c r="Q2873" s="189"/>
      <c r="R2873" s="189"/>
      <c r="S2873" s="189"/>
      <c r="T2873" s="189"/>
      <c r="U2873" s="189"/>
      <c r="V2873" s="189"/>
      <c r="W2873" s="189"/>
      <c r="X2873" s="189"/>
      <c r="Y2873" s="189"/>
      <c r="Z2873" s="189"/>
      <c r="AA2873" s="189"/>
      <c r="AB2873" s="189"/>
    </row>
    <row r="2874" spans="1:28" x14ac:dyDescent="0.25">
      <c r="A2874" s="98"/>
      <c r="B2874" s="189"/>
      <c r="C2874" s="189"/>
      <c r="D2874" s="189"/>
      <c r="E2874" s="189"/>
      <c r="F2874" s="189"/>
      <c r="G2874" s="189"/>
      <c r="H2874" s="189"/>
      <c r="I2874" s="189"/>
      <c r="J2874" s="189"/>
      <c r="K2874" s="98"/>
      <c r="L2874" s="98"/>
      <c r="M2874" s="189"/>
      <c r="N2874" s="189"/>
      <c r="O2874" s="189"/>
      <c r="P2874" s="189"/>
      <c r="Q2874" s="189"/>
      <c r="R2874" s="189"/>
      <c r="S2874" s="189"/>
      <c r="T2874" s="189"/>
      <c r="U2874" s="189"/>
      <c r="V2874" s="189"/>
      <c r="W2874" s="189"/>
      <c r="X2874" s="189"/>
      <c r="Y2874" s="189"/>
      <c r="Z2874" s="189"/>
      <c r="AA2874" s="189"/>
      <c r="AB2874" s="189"/>
    </row>
    <row r="2875" spans="1:28" x14ac:dyDescent="0.25">
      <c r="A2875" s="98"/>
      <c r="B2875" s="189"/>
      <c r="C2875" s="189"/>
      <c r="D2875" s="189"/>
      <c r="E2875" s="189"/>
      <c r="F2875" s="189"/>
      <c r="G2875" s="189"/>
      <c r="H2875" s="189"/>
      <c r="I2875" s="189"/>
      <c r="J2875" s="189"/>
      <c r="K2875" s="98"/>
      <c r="L2875" s="98"/>
      <c r="M2875" s="189"/>
      <c r="N2875" s="189"/>
      <c r="O2875" s="189"/>
      <c r="P2875" s="189"/>
      <c r="Q2875" s="189"/>
      <c r="R2875" s="189"/>
      <c r="S2875" s="189"/>
      <c r="T2875" s="189"/>
      <c r="U2875" s="189"/>
      <c r="V2875" s="189"/>
      <c r="W2875" s="189"/>
      <c r="X2875" s="189"/>
      <c r="Y2875" s="189"/>
      <c r="Z2875" s="189"/>
      <c r="AA2875" s="189"/>
      <c r="AB2875" s="189"/>
    </row>
    <row r="2876" spans="1:28" x14ac:dyDescent="0.25">
      <c r="A2876" s="98"/>
      <c r="B2876" s="189"/>
      <c r="C2876" s="189"/>
      <c r="D2876" s="189"/>
      <c r="E2876" s="189"/>
      <c r="F2876" s="189"/>
      <c r="G2876" s="189"/>
      <c r="H2876" s="189"/>
      <c r="I2876" s="189"/>
      <c r="J2876" s="189"/>
      <c r="K2876" s="98"/>
      <c r="L2876" s="98"/>
      <c r="M2876" s="189"/>
      <c r="N2876" s="189"/>
      <c r="O2876" s="189"/>
      <c r="P2876" s="189"/>
      <c r="Q2876" s="189"/>
      <c r="R2876" s="189"/>
      <c r="S2876" s="189"/>
      <c r="T2876" s="189"/>
      <c r="U2876" s="189"/>
      <c r="V2876" s="189"/>
      <c r="W2876" s="189"/>
      <c r="X2876" s="189"/>
      <c r="Y2876" s="189"/>
      <c r="Z2876" s="189"/>
      <c r="AA2876" s="189"/>
      <c r="AB2876" s="189"/>
    </row>
    <row r="2877" spans="1:28" x14ac:dyDescent="0.25">
      <c r="A2877" s="98"/>
      <c r="B2877" s="189"/>
      <c r="C2877" s="189"/>
      <c r="D2877" s="189"/>
      <c r="E2877" s="189"/>
      <c r="F2877" s="189"/>
      <c r="G2877" s="189"/>
      <c r="H2877" s="189"/>
      <c r="I2877" s="189"/>
      <c r="J2877" s="189"/>
      <c r="K2877" s="98"/>
      <c r="L2877" s="98"/>
      <c r="M2877" s="189"/>
      <c r="N2877" s="189"/>
      <c r="O2877" s="189"/>
      <c r="P2877" s="189"/>
      <c r="Q2877" s="189"/>
      <c r="R2877" s="189"/>
      <c r="S2877" s="189"/>
      <c r="T2877" s="189"/>
      <c r="U2877" s="189"/>
      <c r="V2877" s="189"/>
      <c r="W2877" s="189"/>
      <c r="X2877" s="189"/>
      <c r="Y2877" s="189"/>
      <c r="Z2877" s="189"/>
      <c r="AA2877" s="189"/>
      <c r="AB2877" s="189"/>
    </row>
    <row r="2878" spans="1:28" x14ac:dyDescent="0.25">
      <c r="A2878" s="98"/>
      <c r="B2878" s="189"/>
      <c r="C2878" s="189"/>
      <c r="D2878" s="189"/>
      <c r="E2878" s="189"/>
      <c r="F2878" s="189"/>
      <c r="G2878" s="189"/>
      <c r="H2878" s="189"/>
      <c r="I2878" s="189"/>
      <c r="J2878" s="189"/>
      <c r="K2878" s="98"/>
      <c r="L2878" s="98"/>
      <c r="M2878" s="189"/>
      <c r="N2878" s="189"/>
      <c r="O2878" s="189"/>
      <c r="P2878" s="189"/>
      <c r="Q2878" s="189"/>
      <c r="R2878" s="189"/>
      <c r="S2878" s="189"/>
      <c r="T2878" s="189"/>
      <c r="U2878" s="189"/>
      <c r="V2878" s="189"/>
      <c r="W2878" s="189"/>
      <c r="X2878" s="189"/>
      <c r="Y2878" s="189"/>
      <c r="Z2878" s="189"/>
      <c r="AA2878" s="189"/>
      <c r="AB2878" s="189"/>
    </row>
    <row r="2879" spans="1:28" x14ac:dyDescent="0.25">
      <c r="A2879" s="98"/>
      <c r="B2879" s="189"/>
      <c r="C2879" s="189"/>
      <c r="D2879" s="189"/>
      <c r="E2879" s="189"/>
      <c r="F2879" s="189"/>
      <c r="G2879" s="189"/>
      <c r="H2879" s="189"/>
      <c r="I2879" s="189"/>
      <c r="J2879" s="189"/>
      <c r="K2879" s="98"/>
      <c r="L2879" s="98"/>
      <c r="M2879" s="189"/>
      <c r="N2879" s="189"/>
      <c r="O2879" s="189"/>
      <c r="P2879" s="189"/>
      <c r="Q2879" s="189"/>
      <c r="R2879" s="189"/>
      <c r="S2879" s="189"/>
      <c r="T2879" s="189"/>
      <c r="U2879" s="189"/>
      <c r="V2879" s="189"/>
      <c r="W2879" s="189"/>
      <c r="X2879" s="189"/>
      <c r="Y2879" s="189"/>
      <c r="Z2879" s="189"/>
      <c r="AA2879" s="189"/>
      <c r="AB2879" s="189"/>
    </row>
    <row r="2880" spans="1:28" x14ac:dyDescent="0.25">
      <c r="A2880" s="98"/>
      <c r="B2880" s="189"/>
      <c r="C2880" s="189"/>
      <c r="D2880" s="189"/>
      <c r="E2880" s="189"/>
      <c r="F2880" s="189"/>
      <c r="G2880" s="189"/>
      <c r="H2880" s="189"/>
      <c r="I2880" s="189"/>
      <c r="J2880" s="189"/>
      <c r="K2880" s="98"/>
      <c r="L2880" s="98"/>
      <c r="M2880" s="189"/>
      <c r="N2880" s="189"/>
      <c r="O2880" s="189"/>
      <c r="P2880" s="189"/>
      <c r="Q2880" s="189"/>
      <c r="R2880" s="189"/>
      <c r="S2880" s="189"/>
      <c r="T2880" s="189"/>
      <c r="U2880" s="189"/>
      <c r="V2880" s="189"/>
      <c r="W2880" s="189"/>
      <c r="X2880" s="189"/>
      <c r="Y2880" s="189"/>
      <c r="Z2880" s="189"/>
      <c r="AA2880" s="189"/>
      <c r="AB2880" s="189"/>
    </row>
    <row r="2881" spans="1:28" x14ac:dyDescent="0.25">
      <c r="A2881" s="98"/>
      <c r="B2881" s="189"/>
      <c r="C2881" s="189"/>
      <c r="D2881" s="189"/>
      <c r="E2881" s="189"/>
      <c r="F2881" s="189"/>
      <c r="G2881" s="189"/>
      <c r="H2881" s="189"/>
      <c r="I2881" s="189"/>
      <c r="J2881" s="189"/>
      <c r="K2881" s="98"/>
      <c r="L2881" s="98"/>
      <c r="M2881" s="189"/>
      <c r="N2881" s="189"/>
      <c r="O2881" s="189"/>
      <c r="P2881" s="189"/>
      <c r="Q2881" s="189"/>
      <c r="R2881" s="189"/>
      <c r="S2881" s="189"/>
      <c r="T2881" s="189"/>
      <c r="U2881" s="189"/>
      <c r="V2881" s="189"/>
      <c r="W2881" s="189"/>
      <c r="X2881" s="189"/>
      <c r="Y2881" s="189"/>
      <c r="Z2881" s="189"/>
      <c r="AA2881" s="189"/>
      <c r="AB2881" s="189"/>
    </row>
    <row r="2882" spans="1:28" x14ac:dyDescent="0.25">
      <c r="A2882" s="98"/>
      <c r="B2882" s="189"/>
      <c r="C2882" s="189"/>
      <c r="D2882" s="189"/>
      <c r="E2882" s="189"/>
      <c r="F2882" s="189"/>
      <c r="G2882" s="189"/>
      <c r="H2882" s="189"/>
      <c r="I2882" s="189"/>
      <c r="J2882" s="189"/>
      <c r="K2882" s="98"/>
      <c r="L2882" s="98"/>
      <c r="M2882" s="189"/>
      <c r="N2882" s="189"/>
      <c r="O2882" s="189"/>
      <c r="P2882" s="189"/>
      <c r="Q2882" s="189"/>
      <c r="R2882" s="189"/>
      <c r="S2882" s="189"/>
      <c r="T2882" s="189"/>
      <c r="U2882" s="189"/>
      <c r="V2882" s="189"/>
      <c r="W2882" s="189"/>
      <c r="X2882" s="189"/>
      <c r="Y2882" s="189"/>
      <c r="Z2882" s="189"/>
      <c r="AA2882" s="189"/>
      <c r="AB2882" s="189"/>
    </row>
    <row r="2883" spans="1:28" x14ac:dyDescent="0.25">
      <c r="A2883" s="98"/>
      <c r="B2883" s="189"/>
      <c r="C2883" s="189"/>
      <c r="D2883" s="189"/>
      <c r="E2883" s="189"/>
      <c r="F2883" s="189"/>
      <c r="G2883" s="189"/>
      <c r="H2883" s="189"/>
      <c r="I2883" s="189"/>
      <c r="J2883" s="189"/>
      <c r="K2883" s="98"/>
      <c r="L2883" s="98"/>
      <c r="M2883" s="189"/>
      <c r="N2883" s="189"/>
      <c r="O2883" s="189"/>
      <c r="P2883" s="189"/>
      <c r="Q2883" s="189"/>
      <c r="R2883" s="189"/>
      <c r="S2883" s="189"/>
      <c r="T2883" s="189"/>
      <c r="U2883" s="189"/>
      <c r="V2883" s="189"/>
      <c r="W2883" s="189"/>
      <c r="X2883" s="189"/>
      <c r="Y2883" s="189"/>
      <c r="Z2883" s="189"/>
      <c r="AA2883" s="189"/>
      <c r="AB2883" s="189"/>
    </row>
    <row r="2884" spans="1:28" x14ac:dyDescent="0.25">
      <c r="A2884" s="98"/>
      <c r="B2884" s="189"/>
      <c r="C2884" s="189"/>
      <c r="D2884" s="189"/>
      <c r="E2884" s="189"/>
      <c r="F2884" s="189"/>
      <c r="G2884" s="189"/>
      <c r="H2884" s="189"/>
      <c r="I2884" s="189"/>
      <c r="J2884" s="189"/>
      <c r="K2884" s="98"/>
      <c r="L2884" s="98"/>
      <c r="M2884" s="189"/>
      <c r="N2884" s="189"/>
      <c r="O2884" s="189"/>
      <c r="P2884" s="189"/>
      <c r="Q2884" s="189"/>
      <c r="R2884" s="189"/>
      <c r="S2884" s="189"/>
      <c r="T2884" s="189"/>
      <c r="U2884" s="189"/>
      <c r="V2884" s="189"/>
      <c r="W2884" s="189"/>
      <c r="X2884" s="189"/>
      <c r="Y2884" s="189"/>
      <c r="Z2884" s="189"/>
      <c r="AA2884" s="189"/>
      <c r="AB2884" s="189"/>
    </row>
    <row r="2885" spans="1:28" x14ac:dyDescent="0.25">
      <c r="A2885" s="98"/>
      <c r="B2885" s="189"/>
      <c r="C2885" s="189"/>
      <c r="D2885" s="189"/>
      <c r="E2885" s="189"/>
      <c r="F2885" s="189"/>
      <c r="G2885" s="189"/>
      <c r="H2885" s="189"/>
      <c r="I2885" s="189"/>
      <c r="J2885" s="189"/>
      <c r="K2885" s="98"/>
      <c r="L2885" s="98"/>
      <c r="M2885" s="189"/>
      <c r="N2885" s="189"/>
      <c r="O2885" s="189"/>
      <c r="P2885" s="189"/>
      <c r="Q2885" s="189"/>
      <c r="R2885" s="189"/>
      <c r="S2885" s="189"/>
      <c r="T2885" s="189"/>
      <c r="U2885" s="189"/>
      <c r="V2885" s="189"/>
      <c r="W2885" s="189"/>
      <c r="X2885" s="189"/>
      <c r="Y2885" s="189"/>
      <c r="Z2885" s="189"/>
      <c r="AA2885" s="189"/>
      <c r="AB2885" s="189"/>
    </row>
    <row r="2886" spans="1:28" x14ac:dyDescent="0.25">
      <c r="A2886" s="98"/>
      <c r="B2886" s="189"/>
      <c r="C2886" s="189"/>
      <c r="D2886" s="189"/>
      <c r="E2886" s="189"/>
      <c r="F2886" s="189"/>
      <c r="G2886" s="189"/>
      <c r="H2886" s="189"/>
      <c r="I2886" s="189"/>
      <c r="J2886" s="189"/>
      <c r="K2886" s="98"/>
      <c r="L2886" s="98"/>
      <c r="M2886" s="189"/>
      <c r="N2886" s="189"/>
      <c r="O2886" s="189"/>
      <c r="P2886" s="189"/>
      <c r="Q2886" s="189"/>
      <c r="R2886" s="189"/>
      <c r="S2886" s="189"/>
      <c r="T2886" s="189"/>
      <c r="U2886" s="189"/>
      <c r="V2886" s="189"/>
      <c r="W2886" s="189"/>
      <c r="X2886" s="189"/>
      <c r="Y2886" s="189"/>
      <c r="Z2886" s="189"/>
      <c r="AA2886" s="189"/>
      <c r="AB2886" s="189"/>
    </row>
    <row r="2887" spans="1:28" x14ac:dyDescent="0.25">
      <c r="A2887" s="98"/>
      <c r="B2887" s="189"/>
      <c r="C2887" s="189"/>
      <c r="D2887" s="189"/>
      <c r="E2887" s="189"/>
      <c r="F2887" s="189"/>
      <c r="G2887" s="189"/>
      <c r="H2887" s="189"/>
      <c r="I2887" s="189"/>
      <c r="J2887" s="189"/>
      <c r="K2887" s="98"/>
      <c r="L2887" s="98"/>
      <c r="M2887" s="189"/>
      <c r="N2887" s="189"/>
      <c r="O2887" s="189"/>
      <c r="P2887" s="189"/>
      <c r="Q2887" s="189"/>
      <c r="R2887" s="189"/>
      <c r="S2887" s="189"/>
      <c r="T2887" s="189"/>
      <c r="U2887" s="189"/>
      <c r="V2887" s="189"/>
      <c r="W2887" s="189"/>
      <c r="X2887" s="189"/>
      <c r="Y2887" s="189"/>
      <c r="Z2887" s="189"/>
      <c r="AA2887" s="189"/>
      <c r="AB2887" s="189"/>
    </row>
    <row r="2888" spans="1:28" x14ac:dyDescent="0.25">
      <c r="A2888" s="98"/>
      <c r="B2888" s="189"/>
      <c r="C2888" s="189"/>
      <c r="D2888" s="189"/>
      <c r="E2888" s="189"/>
      <c r="F2888" s="189"/>
      <c r="G2888" s="189"/>
      <c r="H2888" s="189"/>
      <c r="I2888" s="189"/>
      <c r="J2888" s="189"/>
      <c r="K2888" s="98"/>
      <c r="L2888" s="98"/>
      <c r="M2888" s="189"/>
      <c r="N2888" s="189"/>
      <c r="O2888" s="189"/>
      <c r="P2888" s="189"/>
      <c r="Q2888" s="189"/>
      <c r="R2888" s="189"/>
      <c r="S2888" s="189"/>
      <c r="T2888" s="189"/>
      <c r="U2888" s="189"/>
      <c r="V2888" s="189"/>
      <c r="W2888" s="189"/>
      <c r="X2888" s="189"/>
      <c r="Y2888" s="189"/>
      <c r="Z2888" s="189"/>
      <c r="AA2888" s="189"/>
      <c r="AB2888" s="189"/>
    </row>
    <row r="2889" spans="1:28" x14ac:dyDescent="0.25">
      <c r="A2889" s="98"/>
      <c r="B2889" s="189"/>
      <c r="C2889" s="189"/>
      <c r="D2889" s="189"/>
      <c r="E2889" s="189"/>
      <c r="F2889" s="189"/>
      <c r="G2889" s="189"/>
      <c r="H2889" s="189"/>
      <c r="I2889" s="189"/>
      <c r="J2889" s="189"/>
      <c r="K2889" s="98"/>
      <c r="L2889" s="98"/>
      <c r="M2889" s="189"/>
      <c r="N2889" s="189"/>
      <c r="O2889" s="189"/>
      <c r="P2889" s="189"/>
      <c r="Q2889" s="189"/>
      <c r="R2889" s="189"/>
      <c r="S2889" s="189"/>
      <c r="T2889" s="189"/>
      <c r="U2889" s="189"/>
      <c r="V2889" s="189"/>
      <c r="W2889" s="189"/>
      <c r="X2889" s="189"/>
      <c r="Y2889" s="189"/>
      <c r="Z2889" s="189"/>
      <c r="AA2889" s="189"/>
      <c r="AB2889" s="189"/>
    </row>
    <row r="2890" spans="1:28" x14ac:dyDescent="0.25">
      <c r="A2890" s="98"/>
      <c r="B2890" s="189"/>
      <c r="C2890" s="189"/>
      <c r="D2890" s="189"/>
      <c r="E2890" s="189"/>
      <c r="F2890" s="189"/>
      <c r="G2890" s="189"/>
      <c r="H2890" s="189"/>
      <c r="I2890" s="189"/>
      <c r="J2890" s="189"/>
      <c r="K2890" s="98"/>
      <c r="L2890" s="98"/>
      <c r="M2890" s="189"/>
      <c r="N2890" s="189"/>
      <c r="O2890" s="189"/>
      <c r="P2890" s="189"/>
      <c r="Q2890" s="189"/>
      <c r="R2890" s="189"/>
      <c r="S2890" s="189"/>
      <c r="T2890" s="189"/>
      <c r="U2890" s="189"/>
      <c r="V2890" s="189"/>
      <c r="W2890" s="189"/>
      <c r="X2890" s="189"/>
      <c r="Y2890" s="189"/>
      <c r="Z2890" s="189"/>
      <c r="AA2890" s="189"/>
      <c r="AB2890" s="189"/>
    </row>
    <row r="2891" spans="1:28" x14ac:dyDescent="0.25">
      <c r="A2891" s="98"/>
      <c r="B2891" s="189"/>
      <c r="C2891" s="189"/>
      <c r="D2891" s="189"/>
      <c r="E2891" s="189"/>
      <c r="F2891" s="189"/>
      <c r="G2891" s="189"/>
      <c r="H2891" s="189"/>
      <c r="I2891" s="189"/>
      <c r="J2891" s="189"/>
      <c r="K2891" s="98"/>
      <c r="L2891" s="98"/>
      <c r="M2891" s="189"/>
      <c r="N2891" s="189"/>
      <c r="O2891" s="189"/>
      <c r="P2891" s="189"/>
      <c r="Q2891" s="189"/>
      <c r="R2891" s="189"/>
      <c r="S2891" s="189"/>
      <c r="T2891" s="189"/>
      <c r="U2891" s="189"/>
      <c r="V2891" s="189"/>
      <c r="W2891" s="189"/>
      <c r="X2891" s="189"/>
      <c r="Y2891" s="189"/>
      <c r="Z2891" s="189"/>
      <c r="AA2891" s="189"/>
      <c r="AB2891" s="189"/>
    </row>
    <row r="2892" spans="1:28" x14ac:dyDescent="0.25">
      <c r="A2892" s="98"/>
      <c r="B2892" s="189"/>
      <c r="C2892" s="189"/>
      <c r="D2892" s="189"/>
      <c r="E2892" s="189"/>
      <c r="F2892" s="189"/>
      <c r="G2892" s="189"/>
      <c r="H2892" s="189"/>
      <c r="I2892" s="189"/>
      <c r="J2892" s="189"/>
      <c r="K2892" s="98"/>
      <c r="L2892" s="98"/>
      <c r="M2892" s="189"/>
      <c r="N2892" s="189"/>
      <c r="O2892" s="189"/>
      <c r="P2892" s="189"/>
      <c r="Q2892" s="189"/>
      <c r="R2892" s="189"/>
      <c r="S2892" s="189"/>
      <c r="T2892" s="189"/>
      <c r="U2892" s="189"/>
      <c r="V2892" s="189"/>
      <c r="W2892" s="189"/>
      <c r="X2892" s="189"/>
      <c r="Y2892" s="189"/>
      <c r="Z2892" s="189"/>
      <c r="AA2892" s="189"/>
      <c r="AB2892" s="189"/>
    </row>
    <row r="2893" spans="1:28" x14ac:dyDescent="0.25">
      <c r="A2893" s="98"/>
      <c r="B2893" s="189"/>
      <c r="C2893" s="189"/>
      <c r="D2893" s="189"/>
      <c r="E2893" s="189"/>
      <c r="F2893" s="189"/>
      <c r="G2893" s="189"/>
      <c r="H2893" s="189"/>
      <c r="I2893" s="189"/>
      <c r="J2893" s="189"/>
      <c r="K2893" s="98"/>
      <c r="L2893" s="98"/>
      <c r="M2893" s="189"/>
      <c r="N2893" s="189"/>
      <c r="O2893" s="189"/>
      <c r="P2893" s="189"/>
      <c r="Q2893" s="189"/>
      <c r="R2893" s="189"/>
      <c r="S2893" s="189"/>
      <c r="T2893" s="189"/>
      <c r="U2893" s="189"/>
      <c r="V2893" s="189"/>
      <c r="W2893" s="189"/>
      <c r="X2893" s="189"/>
      <c r="Y2893" s="189"/>
      <c r="Z2893" s="189"/>
      <c r="AA2893" s="189"/>
      <c r="AB2893" s="189"/>
    </row>
    <row r="2894" spans="1:28" x14ac:dyDescent="0.25">
      <c r="A2894" s="98"/>
      <c r="B2894" s="189"/>
      <c r="C2894" s="189"/>
      <c r="D2894" s="189"/>
      <c r="E2894" s="189"/>
      <c r="F2894" s="189"/>
      <c r="G2894" s="189"/>
      <c r="H2894" s="189"/>
      <c r="I2894" s="189"/>
      <c r="J2894" s="189"/>
      <c r="K2894" s="98"/>
      <c r="L2894" s="98"/>
      <c r="M2894" s="189"/>
      <c r="N2894" s="189"/>
      <c r="O2894" s="189"/>
      <c r="P2894" s="189"/>
      <c r="Q2894" s="189"/>
      <c r="R2894" s="189"/>
      <c r="S2894" s="189"/>
      <c r="T2894" s="189"/>
      <c r="U2894" s="189"/>
      <c r="V2894" s="189"/>
      <c r="W2894" s="189"/>
      <c r="X2894" s="189"/>
      <c r="Y2894" s="189"/>
      <c r="Z2894" s="189"/>
      <c r="AA2894" s="189"/>
      <c r="AB2894" s="189"/>
    </row>
    <row r="2895" spans="1:28" x14ac:dyDescent="0.25">
      <c r="A2895" s="98"/>
      <c r="B2895" s="189"/>
      <c r="C2895" s="189"/>
      <c r="D2895" s="189"/>
      <c r="E2895" s="189"/>
      <c r="F2895" s="189"/>
      <c r="G2895" s="189"/>
      <c r="H2895" s="189"/>
      <c r="I2895" s="189"/>
      <c r="J2895" s="189"/>
      <c r="K2895" s="98"/>
      <c r="L2895" s="98"/>
      <c r="M2895" s="189"/>
      <c r="N2895" s="189"/>
      <c r="O2895" s="189"/>
      <c r="P2895" s="189"/>
      <c r="Q2895" s="189"/>
      <c r="R2895" s="189"/>
      <c r="S2895" s="189"/>
      <c r="T2895" s="189"/>
      <c r="U2895" s="189"/>
      <c r="V2895" s="189"/>
      <c r="W2895" s="189"/>
      <c r="X2895" s="189"/>
      <c r="Y2895" s="189"/>
      <c r="Z2895" s="189"/>
      <c r="AA2895" s="189"/>
      <c r="AB2895" s="189"/>
    </row>
    <row r="2896" spans="1:28" x14ac:dyDescent="0.25">
      <c r="A2896" s="98"/>
      <c r="B2896" s="189"/>
      <c r="C2896" s="189"/>
      <c r="D2896" s="189"/>
      <c r="E2896" s="189"/>
      <c r="F2896" s="189"/>
      <c r="G2896" s="189"/>
      <c r="H2896" s="189"/>
      <c r="I2896" s="189"/>
      <c r="J2896" s="189"/>
      <c r="K2896" s="98"/>
      <c r="L2896" s="98"/>
      <c r="M2896" s="189"/>
      <c r="N2896" s="189"/>
      <c r="O2896" s="189"/>
      <c r="P2896" s="189"/>
      <c r="Q2896" s="189"/>
      <c r="R2896" s="189"/>
      <c r="S2896" s="189"/>
      <c r="T2896" s="189"/>
      <c r="U2896" s="189"/>
      <c r="V2896" s="189"/>
      <c r="W2896" s="189"/>
      <c r="X2896" s="189"/>
      <c r="Y2896" s="189"/>
      <c r="Z2896" s="189"/>
      <c r="AA2896" s="189"/>
      <c r="AB2896" s="189"/>
    </row>
    <row r="2897" spans="1:28" x14ac:dyDescent="0.25">
      <c r="A2897" s="98"/>
      <c r="B2897" s="189"/>
      <c r="C2897" s="189"/>
      <c r="D2897" s="189"/>
      <c r="E2897" s="189"/>
      <c r="F2897" s="189"/>
      <c r="G2897" s="189"/>
      <c r="H2897" s="189"/>
      <c r="I2897" s="189"/>
      <c r="J2897" s="189"/>
      <c r="K2897" s="98"/>
      <c r="L2897" s="98"/>
      <c r="M2897" s="189"/>
      <c r="N2897" s="189"/>
      <c r="O2897" s="189"/>
      <c r="P2897" s="189"/>
      <c r="Q2897" s="189"/>
      <c r="R2897" s="189"/>
      <c r="S2897" s="189"/>
      <c r="T2897" s="189"/>
      <c r="U2897" s="189"/>
      <c r="V2897" s="189"/>
      <c r="W2897" s="189"/>
      <c r="X2897" s="189"/>
      <c r="Y2897" s="189"/>
      <c r="Z2897" s="189"/>
      <c r="AA2897" s="189"/>
      <c r="AB2897" s="189"/>
    </row>
    <row r="2898" spans="1:28" x14ac:dyDescent="0.25">
      <c r="A2898" s="98"/>
      <c r="B2898" s="189"/>
      <c r="C2898" s="189"/>
      <c r="D2898" s="189"/>
      <c r="E2898" s="189"/>
      <c r="F2898" s="189"/>
      <c r="G2898" s="189"/>
      <c r="H2898" s="189"/>
      <c r="I2898" s="189"/>
      <c r="J2898" s="189"/>
      <c r="K2898" s="98"/>
      <c r="L2898" s="98"/>
      <c r="M2898" s="189"/>
      <c r="N2898" s="189"/>
      <c r="O2898" s="189"/>
      <c r="P2898" s="189"/>
      <c r="Q2898" s="189"/>
      <c r="R2898" s="189"/>
      <c r="S2898" s="189"/>
      <c r="T2898" s="189"/>
      <c r="U2898" s="189"/>
      <c r="V2898" s="189"/>
      <c r="W2898" s="189"/>
      <c r="X2898" s="189"/>
      <c r="Y2898" s="189"/>
      <c r="Z2898" s="189"/>
      <c r="AA2898" s="189"/>
      <c r="AB2898" s="189"/>
    </row>
    <row r="2899" spans="1:28" x14ac:dyDescent="0.25">
      <c r="A2899" s="98"/>
      <c r="B2899" s="189"/>
      <c r="C2899" s="189"/>
      <c r="D2899" s="189"/>
      <c r="E2899" s="189"/>
      <c r="F2899" s="189"/>
      <c r="G2899" s="189"/>
      <c r="H2899" s="189"/>
      <c r="I2899" s="189"/>
      <c r="J2899" s="189"/>
      <c r="K2899" s="98"/>
      <c r="L2899" s="98"/>
      <c r="M2899" s="189"/>
      <c r="N2899" s="189"/>
      <c r="O2899" s="189"/>
      <c r="P2899" s="189"/>
      <c r="Q2899" s="189"/>
      <c r="R2899" s="189"/>
      <c r="S2899" s="189"/>
      <c r="T2899" s="189"/>
      <c r="U2899" s="189"/>
      <c r="V2899" s="189"/>
      <c r="W2899" s="189"/>
      <c r="X2899" s="189"/>
      <c r="Y2899" s="189"/>
      <c r="Z2899" s="189"/>
      <c r="AA2899" s="189"/>
      <c r="AB2899" s="189"/>
    </row>
    <row r="2900" spans="1:28" x14ac:dyDescent="0.25">
      <c r="A2900" s="98"/>
      <c r="B2900" s="189"/>
      <c r="C2900" s="189"/>
      <c r="D2900" s="189"/>
      <c r="E2900" s="189"/>
      <c r="F2900" s="189"/>
      <c r="G2900" s="189"/>
      <c r="H2900" s="189"/>
      <c r="I2900" s="189"/>
      <c r="J2900" s="189"/>
      <c r="K2900" s="98"/>
      <c r="L2900" s="98"/>
      <c r="M2900" s="189"/>
      <c r="N2900" s="189"/>
      <c r="O2900" s="189"/>
      <c r="P2900" s="189"/>
      <c r="Q2900" s="189"/>
      <c r="R2900" s="189"/>
      <c r="S2900" s="189"/>
      <c r="T2900" s="189"/>
      <c r="U2900" s="189"/>
      <c r="V2900" s="189"/>
      <c r="W2900" s="189"/>
      <c r="X2900" s="189"/>
      <c r="Y2900" s="189"/>
      <c r="Z2900" s="189"/>
      <c r="AA2900" s="189"/>
      <c r="AB2900" s="189"/>
    </row>
    <row r="2901" spans="1:28" x14ac:dyDescent="0.25">
      <c r="A2901" s="98"/>
      <c r="B2901" s="189"/>
      <c r="C2901" s="189"/>
      <c r="D2901" s="189"/>
      <c r="E2901" s="189"/>
      <c r="F2901" s="189"/>
      <c r="G2901" s="189"/>
      <c r="H2901" s="189"/>
      <c r="I2901" s="189"/>
      <c r="J2901" s="189"/>
      <c r="K2901" s="98"/>
      <c r="L2901" s="98"/>
      <c r="M2901" s="189"/>
      <c r="N2901" s="189"/>
      <c r="O2901" s="189"/>
      <c r="P2901" s="189"/>
      <c r="Q2901" s="189"/>
      <c r="R2901" s="189"/>
      <c r="S2901" s="189"/>
      <c r="T2901" s="189"/>
      <c r="U2901" s="189"/>
      <c r="V2901" s="189"/>
      <c r="W2901" s="189"/>
      <c r="X2901" s="189"/>
      <c r="Y2901" s="189"/>
      <c r="Z2901" s="189"/>
      <c r="AA2901" s="189"/>
      <c r="AB2901" s="189"/>
    </row>
    <row r="2902" spans="1:28" x14ac:dyDescent="0.25">
      <c r="A2902" s="98"/>
      <c r="B2902" s="189"/>
      <c r="C2902" s="189"/>
      <c r="D2902" s="189"/>
      <c r="E2902" s="189"/>
      <c r="F2902" s="189"/>
      <c r="G2902" s="189"/>
      <c r="H2902" s="189"/>
      <c r="I2902" s="189"/>
      <c r="J2902" s="189"/>
      <c r="K2902" s="98"/>
      <c r="L2902" s="98"/>
      <c r="M2902" s="189"/>
      <c r="N2902" s="189"/>
      <c r="O2902" s="189"/>
      <c r="P2902" s="189"/>
      <c r="Q2902" s="189"/>
      <c r="R2902" s="189"/>
      <c r="S2902" s="189"/>
      <c r="T2902" s="189"/>
      <c r="U2902" s="189"/>
      <c r="V2902" s="189"/>
      <c r="W2902" s="189"/>
      <c r="X2902" s="189"/>
      <c r="Y2902" s="189"/>
      <c r="Z2902" s="189"/>
      <c r="AA2902" s="189"/>
      <c r="AB2902" s="189"/>
    </row>
    <row r="2903" spans="1:28" x14ac:dyDescent="0.25">
      <c r="A2903" s="98"/>
      <c r="B2903" s="189"/>
      <c r="C2903" s="189"/>
      <c r="D2903" s="189"/>
      <c r="E2903" s="189"/>
      <c r="F2903" s="189"/>
      <c r="G2903" s="189"/>
      <c r="H2903" s="189"/>
      <c r="I2903" s="189"/>
      <c r="J2903" s="189"/>
      <c r="K2903" s="98"/>
      <c r="L2903" s="98"/>
      <c r="M2903" s="189"/>
      <c r="N2903" s="189"/>
      <c r="O2903" s="189"/>
      <c r="P2903" s="189"/>
      <c r="Q2903" s="189"/>
      <c r="R2903" s="189"/>
      <c r="S2903" s="189"/>
      <c r="T2903" s="189"/>
      <c r="U2903" s="189"/>
      <c r="V2903" s="189"/>
      <c r="W2903" s="189"/>
      <c r="X2903" s="189"/>
      <c r="Y2903" s="189"/>
      <c r="Z2903" s="189"/>
      <c r="AA2903" s="189"/>
      <c r="AB2903" s="189"/>
    </row>
    <row r="2904" spans="1:28" x14ac:dyDescent="0.25">
      <c r="A2904" s="98"/>
      <c r="B2904" s="189"/>
      <c r="C2904" s="189"/>
      <c r="D2904" s="189"/>
      <c r="E2904" s="189"/>
      <c r="F2904" s="189"/>
      <c r="G2904" s="189"/>
      <c r="H2904" s="189"/>
      <c r="I2904" s="189"/>
      <c r="J2904" s="189"/>
      <c r="K2904" s="98"/>
      <c r="L2904" s="98"/>
      <c r="M2904" s="189"/>
      <c r="N2904" s="189"/>
      <c r="O2904" s="189"/>
      <c r="P2904" s="189"/>
      <c r="Q2904" s="189"/>
      <c r="R2904" s="189"/>
      <c r="S2904" s="189"/>
      <c r="T2904" s="189"/>
      <c r="U2904" s="189"/>
      <c r="V2904" s="189"/>
      <c r="W2904" s="189"/>
      <c r="X2904" s="189"/>
      <c r="Y2904" s="189"/>
      <c r="Z2904" s="189"/>
      <c r="AA2904" s="189"/>
      <c r="AB2904" s="189"/>
    </row>
    <row r="2905" spans="1:28" x14ac:dyDescent="0.25">
      <c r="A2905" s="98"/>
      <c r="B2905" s="189"/>
      <c r="C2905" s="189"/>
      <c r="D2905" s="189"/>
      <c r="E2905" s="189"/>
      <c r="F2905" s="189"/>
      <c r="G2905" s="189"/>
      <c r="H2905" s="189"/>
      <c r="I2905" s="189"/>
      <c r="J2905" s="189"/>
      <c r="K2905" s="98"/>
      <c r="L2905" s="98"/>
      <c r="M2905" s="189"/>
      <c r="N2905" s="189"/>
      <c r="O2905" s="189"/>
      <c r="P2905" s="189"/>
      <c r="Q2905" s="189"/>
      <c r="R2905" s="189"/>
      <c r="S2905" s="189"/>
      <c r="T2905" s="189"/>
      <c r="U2905" s="189"/>
      <c r="V2905" s="189"/>
      <c r="W2905" s="189"/>
      <c r="X2905" s="189"/>
      <c r="Y2905" s="189"/>
      <c r="Z2905" s="189"/>
      <c r="AA2905" s="189"/>
      <c r="AB2905" s="189"/>
    </row>
    <row r="2906" spans="1:28" x14ac:dyDescent="0.25">
      <c r="A2906" s="98"/>
      <c r="B2906" s="189"/>
      <c r="C2906" s="189"/>
      <c r="D2906" s="189"/>
      <c r="E2906" s="189"/>
      <c r="F2906" s="189"/>
      <c r="G2906" s="189"/>
      <c r="H2906" s="189"/>
      <c r="I2906" s="189"/>
      <c r="J2906" s="189"/>
      <c r="K2906" s="98"/>
      <c r="L2906" s="98"/>
      <c r="M2906" s="189"/>
      <c r="N2906" s="189"/>
      <c r="O2906" s="189"/>
      <c r="P2906" s="189"/>
      <c r="Q2906" s="189"/>
      <c r="R2906" s="189"/>
      <c r="S2906" s="189"/>
      <c r="T2906" s="189"/>
      <c r="U2906" s="189"/>
      <c r="V2906" s="189"/>
      <c r="W2906" s="189"/>
      <c r="X2906" s="189"/>
      <c r="Y2906" s="189"/>
      <c r="Z2906" s="189"/>
      <c r="AA2906" s="189"/>
      <c r="AB2906" s="189"/>
    </row>
    <row r="2907" spans="1:28" x14ac:dyDescent="0.25">
      <c r="A2907" s="98"/>
      <c r="B2907" s="189"/>
      <c r="C2907" s="189"/>
      <c r="D2907" s="189"/>
      <c r="E2907" s="189"/>
      <c r="F2907" s="189"/>
      <c r="G2907" s="189"/>
      <c r="H2907" s="189"/>
      <c r="I2907" s="189"/>
      <c r="J2907" s="189"/>
      <c r="K2907" s="98"/>
      <c r="L2907" s="98"/>
      <c r="M2907" s="189"/>
      <c r="N2907" s="189"/>
      <c r="O2907" s="189"/>
      <c r="P2907" s="189"/>
      <c r="Q2907" s="189"/>
      <c r="R2907" s="189"/>
      <c r="S2907" s="189"/>
      <c r="T2907" s="189"/>
      <c r="U2907" s="189"/>
      <c r="V2907" s="189"/>
      <c r="W2907" s="189"/>
      <c r="X2907" s="189"/>
      <c r="Y2907" s="189"/>
      <c r="Z2907" s="189"/>
      <c r="AA2907" s="189"/>
      <c r="AB2907" s="189"/>
    </row>
    <row r="2908" spans="1:28" x14ac:dyDescent="0.25">
      <c r="A2908" s="98"/>
      <c r="B2908" s="189"/>
      <c r="C2908" s="189"/>
      <c r="D2908" s="189"/>
      <c r="E2908" s="189"/>
      <c r="F2908" s="189"/>
      <c r="G2908" s="189"/>
      <c r="H2908" s="189"/>
      <c r="I2908" s="189"/>
      <c r="J2908" s="189"/>
      <c r="K2908" s="98"/>
      <c r="L2908" s="98"/>
      <c r="M2908" s="189"/>
      <c r="N2908" s="189"/>
      <c r="O2908" s="189"/>
      <c r="P2908" s="189"/>
      <c r="Q2908" s="189"/>
      <c r="R2908" s="189"/>
      <c r="S2908" s="189"/>
      <c r="T2908" s="189"/>
      <c r="U2908" s="189"/>
      <c r="V2908" s="189"/>
      <c r="W2908" s="189"/>
      <c r="X2908" s="189"/>
      <c r="Y2908" s="189"/>
      <c r="Z2908" s="189"/>
      <c r="AA2908" s="189"/>
      <c r="AB2908" s="189"/>
    </row>
    <row r="2909" spans="1:28" x14ac:dyDescent="0.25">
      <c r="A2909" s="98"/>
      <c r="B2909" s="189"/>
      <c r="C2909" s="189"/>
      <c r="D2909" s="189"/>
      <c r="E2909" s="189"/>
      <c r="F2909" s="189"/>
      <c r="G2909" s="189"/>
      <c r="H2909" s="189"/>
      <c r="I2909" s="189"/>
      <c r="J2909" s="189"/>
      <c r="K2909" s="98"/>
      <c r="L2909" s="98"/>
      <c r="M2909" s="189"/>
      <c r="N2909" s="189"/>
      <c r="O2909" s="189"/>
      <c r="P2909" s="189"/>
      <c r="Q2909" s="189"/>
      <c r="R2909" s="189"/>
      <c r="S2909" s="189"/>
      <c r="T2909" s="189"/>
      <c r="U2909" s="189"/>
      <c r="V2909" s="189"/>
      <c r="W2909" s="189"/>
      <c r="X2909" s="189"/>
      <c r="Y2909" s="189"/>
      <c r="Z2909" s="189"/>
      <c r="AA2909" s="189"/>
      <c r="AB2909" s="189"/>
    </row>
    <row r="2910" spans="1:28" x14ac:dyDescent="0.25">
      <c r="A2910" s="98"/>
      <c r="B2910" s="189"/>
      <c r="C2910" s="189"/>
      <c r="D2910" s="189"/>
      <c r="E2910" s="189"/>
      <c r="F2910" s="189"/>
      <c r="G2910" s="189"/>
      <c r="H2910" s="189"/>
      <c r="I2910" s="189"/>
      <c r="J2910" s="189"/>
      <c r="K2910" s="98"/>
      <c r="L2910" s="98"/>
      <c r="M2910" s="189"/>
      <c r="N2910" s="189"/>
      <c r="O2910" s="189"/>
      <c r="P2910" s="189"/>
      <c r="Q2910" s="189"/>
      <c r="R2910" s="189"/>
      <c r="S2910" s="189"/>
      <c r="T2910" s="189"/>
      <c r="U2910" s="189"/>
      <c r="V2910" s="189"/>
      <c r="W2910" s="189"/>
      <c r="X2910" s="189"/>
      <c r="Y2910" s="189"/>
      <c r="Z2910" s="189"/>
      <c r="AA2910" s="189"/>
      <c r="AB2910" s="189"/>
    </row>
    <row r="2911" spans="1:28" x14ac:dyDescent="0.25">
      <c r="A2911" s="98"/>
      <c r="B2911" s="189"/>
      <c r="C2911" s="189"/>
      <c r="D2911" s="189"/>
      <c r="E2911" s="189"/>
      <c r="F2911" s="189"/>
      <c r="G2911" s="189"/>
      <c r="H2911" s="189"/>
      <c r="I2911" s="189"/>
      <c r="J2911" s="189"/>
      <c r="K2911" s="98"/>
      <c r="L2911" s="98"/>
      <c r="M2911" s="189"/>
      <c r="N2911" s="189"/>
      <c r="O2911" s="189"/>
      <c r="P2911" s="189"/>
      <c r="Q2911" s="189"/>
      <c r="R2911" s="189"/>
      <c r="S2911" s="189"/>
      <c r="T2911" s="189"/>
      <c r="U2911" s="189"/>
      <c r="V2911" s="189"/>
      <c r="W2911" s="189"/>
      <c r="X2911" s="189"/>
      <c r="Y2911" s="189"/>
      <c r="Z2911" s="189"/>
      <c r="AA2911" s="189"/>
      <c r="AB2911" s="189"/>
    </row>
    <row r="2912" spans="1:28" x14ac:dyDescent="0.25">
      <c r="A2912" s="98"/>
      <c r="B2912" s="189"/>
      <c r="C2912" s="189"/>
      <c r="D2912" s="189"/>
      <c r="E2912" s="189"/>
      <c r="F2912" s="189"/>
      <c r="G2912" s="189"/>
      <c r="H2912" s="189"/>
      <c r="I2912" s="189"/>
      <c r="J2912" s="189"/>
      <c r="K2912" s="98"/>
      <c r="L2912" s="98"/>
      <c r="M2912" s="189"/>
      <c r="N2912" s="189"/>
      <c r="O2912" s="189"/>
      <c r="P2912" s="189"/>
      <c r="Q2912" s="189"/>
      <c r="R2912" s="189"/>
      <c r="S2912" s="189"/>
      <c r="T2912" s="189"/>
      <c r="U2912" s="189"/>
      <c r="V2912" s="189"/>
      <c r="W2912" s="189"/>
      <c r="X2912" s="189"/>
      <c r="Y2912" s="189"/>
      <c r="Z2912" s="189"/>
      <c r="AA2912" s="189"/>
      <c r="AB2912" s="189"/>
    </row>
    <row r="2913" spans="1:28" x14ac:dyDescent="0.25">
      <c r="A2913" s="98"/>
      <c r="B2913" s="189"/>
      <c r="C2913" s="189"/>
      <c r="D2913" s="189"/>
      <c r="E2913" s="189"/>
      <c r="F2913" s="189"/>
      <c r="G2913" s="189"/>
      <c r="H2913" s="189"/>
      <c r="I2913" s="189"/>
      <c r="J2913" s="189"/>
      <c r="K2913" s="98"/>
      <c r="L2913" s="98"/>
      <c r="M2913" s="189"/>
      <c r="N2913" s="189"/>
      <c r="O2913" s="189"/>
      <c r="P2913" s="189"/>
      <c r="Q2913" s="189"/>
      <c r="R2913" s="189"/>
      <c r="S2913" s="189"/>
      <c r="T2913" s="189"/>
      <c r="U2913" s="189"/>
      <c r="V2913" s="189"/>
      <c r="W2913" s="189"/>
      <c r="X2913" s="189"/>
      <c r="Y2913" s="189"/>
      <c r="Z2913" s="189"/>
      <c r="AA2913" s="189"/>
      <c r="AB2913" s="189"/>
    </row>
    <row r="2914" spans="1:28" x14ac:dyDescent="0.25">
      <c r="A2914" s="98"/>
      <c r="B2914" s="189"/>
      <c r="C2914" s="189"/>
      <c r="D2914" s="189"/>
      <c r="E2914" s="189"/>
      <c r="F2914" s="189"/>
      <c r="G2914" s="189"/>
      <c r="H2914" s="189"/>
      <c r="I2914" s="189"/>
      <c r="J2914" s="189"/>
      <c r="K2914" s="98"/>
      <c r="L2914" s="98"/>
      <c r="M2914" s="189"/>
      <c r="N2914" s="189"/>
      <c r="O2914" s="189"/>
      <c r="P2914" s="189"/>
      <c r="Q2914" s="189"/>
      <c r="R2914" s="189"/>
      <c r="S2914" s="189"/>
      <c r="T2914" s="189"/>
      <c r="U2914" s="189"/>
      <c r="V2914" s="189"/>
      <c r="W2914" s="189"/>
      <c r="X2914" s="189"/>
      <c r="Y2914" s="189"/>
      <c r="Z2914" s="189"/>
      <c r="AA2914" s="189"/>
      <c r="AB2914" s="189"/>
    </row>
    <row r="2915" spans="1:28" x14ac:dyDescent="0.25">
      <c r="A2915" s="98"/>
      <c r="B2915" s="189"/>
      <c r="C2915" s="189"/>
      <c r="D2915" s="189"/>
      <c r="E2915" s="189"/>
      <c r="F2915" s="189"/>
      <c r="G2915" s="189"/>
      <c r="H2915" s="189"/>
      <c r="I2915" s="189"/>
      <c r="J2915" s="189"/>
      <c r="K2915" s="98"/>
      <c r="L2915" s="98"/>
      <c r="M2915" s="189"/>
      <c r="N2915" s="189"/>
      <c r="O2915" s="189"/>
      <c r="P2915" s="189"/>
      <c r="Q2915" s="189"/>
      <c r="R2915" s="189"/>
      <c r="S2915" s="189"/>
      <c r="T2915" s="189"/>
      <c r="U2915" s="189"/>
      <c r="V2915" s="189"/>
      <c r="W2915" s="189"/>
      <c r="X2915" s="189"/>
      <c r="Y2915" s="189"/>
      <c r="Z2915" s="189"/>
      <c r="AA2915" s="189"/>
      <c r="AB2915" s="189"/>
    </row>
    <row r="2916" spans="1:28" x14ac:dyDescent="0.25">
      <c r="A2916" s="98"/>
      <c r="B2916" s="189"/>
      <c r="C2916" s="189"/>
      <c r="D2916" s="189"/>
      <c r="E2916" s="189"/>
      <c r="F2916" s="189"/>
      <c r="G2916" s="189"/>
      <c r="H2916" s="189"/>
      <c r="I2916" s="189"/>
      <c r="J2916" s="189"/>
      <c r="K2916" s="98"/>
      <c r="L2916" s="98"/>
      <c r="M2916" s="189"/>
      <c r="N2916" s="189"/>
      <c r="O2916" s="189"/>
      <c r="P2916" s="189"/>
      <c r="Q2916" s="189"/>
      <c r="R2916" s="189"/>
      <c r="S2916" s="189"/>
      <c r="T2916" s="189"/>
      <c r="U2916" s="189"/>
      <c r="V2916" s="189"/>
      <c r="W2916" s="189"/>
      <c r="X2916" s="189"/>
      <c r="Y2916" s="189"/>
      <c r="Z2916" s="189"/>
      <c r="AA2916" s="189"/>
      <c r="AB2916" s="189"/>
    </row>
    <row r="2917" spans="1:28" x14ac:dyDescent="0.25">
      <c r="A2917" s="98"/>
      <c r="B2917" s="189"/>
      <c r="C2917" s="189"/>
      <c r="D2917" s="189"/>
      <c r="E2917" s="189"/>
      <c r="F2917" s="189"/>
      <c r="G2917" s="189"/>
      <c r="H2917" s="189"/>
      <c r="I2917" s="189"/>
      <c r="J2917" s="189"/>
      <c r="K2917" s="98"/>
      <c r="L2917" s="98"/>
      <c r="M2917" s="189"/>
      <c r="N2917" s="189"/>
      <c r="O2917" s="189"/>
      <c r="P2917" s="189"/>
      <c r="Q2917" s="189"/>
      <c r="R2917" s="189"/>
      <c r="S2917" s="189"/>
      <c r="T2917" s="189"/>
      <c r="U2917" s="189"/>
      <c r="V2917" s="189"/>
      <c r="W2917" s="189"/>
      <c r="X2917" s="189"/>
      <c r="Y2917" s="189"/>
      <c r="Z2917" s="189"/>
      <c r="AA2917" s="189"/>
      <c r="AB2917" s="189"/>
    </row>
    <row r="2918" spans="1:28" x14ac:dyDescent="0.25">
      <c r="A2918" s="98"/>
      <c r="B2918" s="189"/>
      <c r="C2918" s="189"/>
      <c r="D2918" s="189"/>
      <c r="E2918" s="189"/>
      <c r="F2918" s="189"/>
      <c r="G2918" s="189"/>
      <c r="H2918" s="189"/>
      <c r="I2918" s="189"/>
      <c r="J2918" s="189"/>
      <c r="K2918" s="98"/>
      <c r="L2918" s="98"/>
      <c r="M2918" s="189"/>
      <c r="N2918" s="189"/>
      <c r="O2918" s="189"/>
      <c r="P2918" s="189"/>
      <c r="Q2918" s="189"/>
      <c r="R2918" s="189"/>
      <c r="S2918" s="189"/>
      <c r="T2918" s="189"/>
      <c r="U2918" s="189"/>
      <c r="V2918" s="189"/>
      <c r="W2918" s="189"/>
      <c r="X2918" s="189"/>
      <c r="Y2918" s="189"/>
      <c r="Z2918" s="189"/>
      <c r="AA2918" s="189"/>
      <c r="AB2918" s="189"/>
    </row>
    <row r="2919" spans="1:28" x14ac:dyDescent="0.25">
      <c r="A2919" s="98"/>
      <c r="B2919" s="189"/>
      <c r="C2919" s="189"/>
      <c r="D2919" s="189"/>
      <c r="E2919" s="189"/>
      <c r="F2919" s="189"/>
      <c r="G2919" s="189"/>
      <c r="H2919" s="189"/>
      <c r="I2919" s="189"/>
      <c r="J2919" s="189"/>
      <c r="K2919" s="98"/>
      <c r="L2919" s="98"/>
      <c r="M2919" s="189"/>
      <c r="N2919" s="189"/>
      <c r="O2919" s="189"/>
      <c r="P2919" s="189"/>
      <c r="Q2919" s="189"/>
      <c r="R2919" s="189"/>
      <c r="S2919" s="189"/>
      <c r="T2919" s="189"/>
      <c r="U2919" s="189"/>
      <c r="V2919" s="189"/>
      <c r="W2919" s="189"/>
      <c r="X2919" s="189"/>
      <c r="Y2919" s="189"/>
      <c r="Z2919" s="189"/>
      <c r="AA2919" s="189"/>
      <c r="AB2919" s="189"/>
    </row>
    <row r="2920" spans="1:28" x14ac:dyDescent="0.25">
      <c r="A2920" s="98"/>
      <c r="B2920" s="189"/>
      <c r="C2920" s="189"/>
      <c r="D2920" s="189"/>
      <c r="E2920" s="189"/>
      <c r="F2920" s="189"/>
      <c r="G2920" s="189"/>
      <c r="H2920" s="189"/>
      <c r="I2920" s="189"/>
      <c r="J2920" s="189"/>
      <c r="K2920" s="98"/>
      <c r="L2920" s="98"/>
      <c r="M2920" s="189"/>
      <c r="N2920" s="189"/>
      <c r="O2920" s="189"/>
      <c r="P2920" s="189"/>
      <c r="Q2920" s="189"/>
      <c r="R2920" s="189"/>
      <c r="S2920" s="189"/>
      <c r="T2920" s="189"/>
      <c r="U2920" s="189"/>
      <c r="V2920" s="189"/>
      <c r="W2920" s="189"/>
      <c r="X2920" s="189"/>
      <c r="Y2920" s="189"/>
      <c r="Z2920" s="189"/>
      <c r="AA2920" s="189"/>
      <c r="AB2920" s="189"/>
    </row>
    <row r="2921" spans="1:28" x14ac:dyDescent="0.25">
      <c r="A2921" s="98"/>
      <c r="B2921" s="189"/>
      <c r="C2921" s="189"/>
      <c r="D2921" s="189"/>
      <c r="E2921" s="189"/>
      <c r="F2921" s="189"/>
      <c r="G2921" s="189"/>
      <c r="H2921" s="189"/>
      <c r="I2921" s="189"/>
      <c r="J2921" s="189"/>
      <c r="K2921" s="98"/>
      <c r="L2921" s="98"/>
      <c r="M2921" s="189"/>
      <c r="N2921" s="189"/>
      <c r="O2921" s="189"/>
      <c r="P2921" s="189"/>
      <c r="Q2921" s="189"/>
      <c r="R2921" s="189"/>
      <c r="S2921" s="189"/>
      <c r="T2921" s="189"/>
      <c r="U2921" s="189"/>
      <c r="V2921" s="189"/>
      <c r="W2921" s="189"/>
      <c r="X2921" s="189"/>
      <c r="Y2921" s="189"/>
      <c r="Z2921" s="189"/>
      <c r="AA2921" s="189"/>
      <c r="AB2921" s="189"/>
    </row>
    <row r="2922" spans="1:28" x14ac:dyDescent="0.25">
      <c r="A2922" s="98"/>
      <c r="B2922" s="189"/>
      <c r="C2922" s="189"/>
      <c r="D2922" s="189"/>
      <c r="E2922" s="189"/>
      <c r="F2922" s="189"/>
      <c r="G2922" s="189"/>
      <c r="H2922" s="189"/>
      <c r="I2922" s="189"/>
      <c r="J2922" s="189"/>
      <c r="K2922" s="98"/>
      <c r="L2922" s="98"/>
      <c r="M2922" s="189"/>
      <c r="N2922" s="189"/>
      <c r="O2922" s="189"/>
      <c r="P2922" s="189"/>
      <c r="Q2922" s="189"/>
      <c r="R2922" s="189"/>
      <c r="S2922" s="189"/>
      <c r="T2922" s="189"/>
      <c r="U2922" s="189"/>
      <c r="V2922" s="189"/>
      <c r="W2922" s="189"/>
      <c r="X2922" s="189"/>
      <c r="Y2922" s="189"/>
      <c r="Z2922" s="189"/>
      <c r="AA2922" s="189"/>
      <c r="AB2922" s="189"/>
    </row>
    <row r="2923" spans="1:28" x14ac:dyDescent="0.25">
      <c r="A2923" s="98"/>
      <c r="B2923" s="189"/>
      <c r="C2923" s="189"/>
      <c r="D2923" s="189"/>
      <c r="E2923" s="189"/>
      <c r="F2923" s="189"/>
      <c r="G2923" s="189"/>
      <c r="H2923" s="189"/>
      <c r="I2923" s="189"/>
      <c r="J2923" s="189"/>
      <c r="K2923" s="98"/>
      <c r="L2923" s="98"/>
      <c r="M2923" s="189"/>
      <c r="N2923" s="189"/>
      <c r="O2923" s="189"/>
      <c r="P2923" s="189"/>
      <c r="Q2923" s="189"/>
      <c r="R2923" s="189"/>
      <c r="S2923" s="189"/>
      <c r="T2923" s="189"/>
      <c r="U2923" s="189"/>
      <c r="V2923" s="189"/>
      <c r="W2923" s="189"/>
      <c r="X2923" s="189"/>
      <c r="Y2923" s="189"/>
      <c r="Z2923" s="189"/>
      <c r="AA2923" s="189"/>
      <c r="AB2923" s="189"/>
    </row>
    <row r="2924" spans="1:28" x14ac:dyDescent="0.25">
      <c r="A2924" s="98"/>
      <c r="B2924" s="189"/>
      <c r="C2924" s="189"/>
      <c r="D2924" s="189"/>
      <c r="E2924" s="189"/>
      <c r="F2924" s="189"/>
      <c r="G2924" s="189"/>
      <c r="H2924" s="189"/>
      <c r="I2924" s="189"/>
      <c r="J2924" s="189"/>
      <c r="K2924" s="98"/>
      <c r="L2924" s="98"/>
      <c r="M2924" s="189"/>
      <c r="N2924" s="189"/>
      <c r="O2924" s="189"/>
      <c r="P2924" s="189"/>
      <c r="Q2924" s="189"/>
      <c r="R2924" s="189"/>
      <c r="S2924" s="189"/>
      <c r="T2924" s="189"/>
      <c r="U2924" s="189"/>
      <c r="V2924" s="189"/>
      <c r="W2924" s="189"/>
      <c r="X2924" s="189"/>
      <c r="Y2924" s="189"/>
      <c r="Z2924" s="189"/>
      <c r="AA2924" s="189"/>
      <c r="AB2924" s="189"/>
    </row>
    <row r="2925" spans="1:28" x14ac:dyDescent="0.25">
      <c r="A2925" s="98"/>
      <c r="B2925" s="189"/>
      <c r="C2925" s="189"/>
      <c r="D2925" s="189"/>
      <c r="E2925" s="189"/>
      <c r="F2925" s="189"/>
      <c r="G2925" s="189"/>
      <c r="H2925" s="189"/>
      <c r="I2925" s="189"/>
      <c r="J2925" s="189"/>
      <c r="K2925" s="98"/>
      <c r="L2925" s="98"/>
      <c r="M2925" s="189"/>
      <c r="N2925" s="189"/>
      <c r="O2925" s="189"/>
      <c r="P2925" s="189"/>
      <c r="Q2925" s="189"/>
      <c r="R2925" s="189"/>
      <c r="S2925" s="189"/>
      <c r="T2925" s="189"/>
      <c r="U2925" s="189"/>
      <c r="V2925" s="189"/>
      <c r="W2925" s="189"/>
      <c r="X2925" s="189"/>
      <c r="Y2925" s="189"/>
      <c r="Z2925" s="189"/>
      <c r="AA2925" s="189"/>
      <c r="AB2925" s="189"/>
    </row>
    <row r="2926" spans="1:28" x14ac:dyDescent="0.25">
      <c r="A2926" s="98"/>
      <c r="B2926" s="189"/>
      <c r="C2926" s="189"/>
      <c r="D2926" s="189"/>
      <c r="E2926" s="189"/>
      <c r="F2926" s="189"/>
      <c r="G2926" s="189"/>
      <c r="H2926" s="189"/>
      <c r="I2926" s="189"/>
      <c r="J2926" s="189"/>
      <c r="K2926" s="98"/>
      <c r="L2926" s="98"/>
      <c r="M2926" s="189"/>
      <c r="N2926" s="189"/>
      <c r="O2926" s="189"/>
      <c r="P2926" s="189"/>
      <c r="Q2926" s="189"/>
      <c r="R2926" s="189"/>
      <c r="S2926" s="189"/>
      <c r="T2926" s="189"/>
      <c r="U2926" s="189"/>
      <c r="V2926" s="189"/>
      <c r="W2926" s="189"/>
      <c r="X2926" s="189"/>
      <c r="Y2926" s="189"/>
      <c r="Z2926" s="189"/>
      <c r="AA2926" s="189"/>
      <c r="AB2926" s="189"/>
    </row>
    <row r="2927" spans="1:28" x14ac:dyDescent="0.25">
      <c r="A2927" s="98"/>
      <c r="B2927" s="189"/>
      <c r="C2927" s="189"/>
      <c r="D2927" s="189"/>
      <c r="E2927" s="189"/>
      <c r="F2927" s="189"/>
      <c r="G2927" s="189"/>
      <c r="H2927" s="189"/>
      <c r="I2927" s="189"/>
      <c r="J2927" s="189"/>
      <c r="K2927" s="98"/>
      <c r="L2927" s="98"/>
      <c r="M2927" s="189"/>
      <c r="N2927" s="189"/>
      <c r="O2927" s="189"/>
      <c r="P2927" s="189"/>
      <c r="Q2927" s="189"/>
      <c r="R2927" s="189"/>
      <c r="S2927" s="189"/>
      <c r="T2927" s="189"/>
      <c r="U2927" s="189"/>
      <c r="V2927" s="189"/>
      <c r="W2927" s="189"/>
      <c r="X2927" s="189"/>
      <c r="Y2927" s="189"/>
      <c r="Z2927" s="189"/>
      <c r="AA2927" s="189"/>
      <c r="AB2927" s="189"/>
    </row>
    <row r="2928" spans="1:28" x14ac:dyDescent="0.25">
      <c r="A2928" s="98"/>
      <c r="B2928" s="189"/>
      <c r="C2928" s="189"/>
      <c r="D2928" s="189"/>
      <c r="E2928" s="189"/>
      <c r="F2928" s="189"/>
      <c r="G2928" s="189"/>
      <c r="H2928" s="189"/>
      <c r="I2928" s="189"/>
      <c r="J2928" s="189"/>
      <c r="K2928" s="98"/>
      <c r="L2928" s="98"/>
      <c r="M2928" s="189"/>
      <c r="N2928" s="189"/>
      <c r="O2928" s="189"/>
      <c r="P2928" s="189"/>
      <c r="Q2928" s="189"/>
      <c r="R2928" s="189"/>
      <c r="S2928" s="189"/>
      <c r="T2928" s="189"/>
      <c r="U2928" s="189"/>
      <c r="V2928" s="189"/>
      <c r="W2928" s="189"/>
      <c r="X2928" s="189"/>
      <c r="Y2928" s="189"/>
      <c r="Z2928" s="189"/>
      <c r="AA2928" s="189"/>
      <c r="AB2928" s="189"/>
    </row>
    <row r="2929" spans="1:28" x14ac:dyDescent="0.25">
      <c r="A2929" s="98"/>
      <c r="B2929" s="189"/>
      <c r="C2929" s="189"/>
      <c r="D2929" s="189"/>
      <c r="E2929" s="189"/>
      <c r="F2929" s="189"/>
      <c r="G2929" s="189"/>
      <c r="H2929" s="189"/>
      <c r="I2929" s="189"/>
      <c r="J2929" s="189"/>
      <c r="K2929" s="98"/>
      <c r="L2929" s="98"/>
      <c r="M2929" s="189"/>
      <c r="N2929" s="189"/>
      <c r="O2929" s="189"/>
      <c r="P2929" s="189"/>
      <c r="Q2929" s="189"/>
      <c r="R2929" s="189"/>
      <c r="S2929" s="189"/>
      <c r="T2929" s="189"/>
      <c r="U2929" s="189"/>
      <c r="V2929" s="189"/>
      <c r="W2929" s="189"/>
      <c r="X2929" s="189"/>
      <c r="Y2929" s="189"/>
      <c r="Z2929" s="189"/>
      <c r="AA2929" s="189"/>
      <c r="AB2929" s="189"/>
    </row>
    <row r="2930" spans="1:28" x14ac:dyDescent="0.25">
      <c r="A2930" s="98"/>
      <c r="B2930" s="189"/>
      <c r="C2930" s="189"/>
      <c r="D2930" s="189"/>
      <c r="E2930" s="189"/>
      <c r="F2930" s="189"/>
      <c r="G2930" s="189"/>
      <c r="H2930" s="189"/>
      <c r="I2930" s="189"/>
      <c r="J2930" s="189"/>
      <c r="K2930" s="98"/>
      <c r="L2930" s="98"/>
      <c r="M2930" s="189"/>
      <c r="N2930" s="189"/>
      <c r="O2930" s="189"/>
      <c r="P2930" s="189"/>
      <c r="Q2930" s="189"/>
      <c r="R2930" s="189"/>
      <c r="S2930" s="189"/>
      <c r="T2930" s="189"/>
      <c r="U2930" s="189"/>
      <c r="V2930" s="189"/>
      <c r="W2930" s="189"/>
      <c r="X2930" s="189"/>
      <c r="Y2930" s="189"/>
      <c r="Z2930" s="189"/>
      <c r="AA2930" s="189"/>
      <c r="AB2930" s="189"/>
    </row>
    <row r="2931" spans="1:28" x14ac:dyDescent="0.25">
      <c r="A2931" s="98"/>
      <c r="B2931" s="189"/>
      <c r="C2931" s="189"/>
      <c r="D2931" s="189"/>
      <c r="E2931" s="189"/>
      <c r="F2931" s="189"/>
      <c r="G2931" s="189"/>
      <c r="H2931" s="189"/>
      <c r="I2931" s="189"/>
      <c r="J2931" s="189"/>
      <c r="K2931" s="98"/>
      <c r="L2931" s="98"/>
      <c r="M2931" s="189"/>
      <c r="N2931" s="189"/>
      <c r="O2931" s="189"/>
      <c r="P2931" s="189"/>
      <c r="Q2931" s="189"/>
      <c r="R2931" s="189"/>
      <c r="S2931" s="189"/>
      <c r="T2931" s="189"/>
      <c r="U2931" s="189"/>
      <c r="V2931" s="189"/>
      <c r="W2931" s="189"/>
      <c r="X2931" s="189"/>
      <c r="Y2931" s="189"/>
      <c r="Z2931" s="189"/>
      <c r="AA2931" s="189"/>
      <c r="AB2931" s="189"/>
    </row>
    <row r="2932" spans="1:28" x14ac:dyDescent="0.25">
      <c r="A2932" s="98"/>
      <c r="B2932" s="189"/>
      <c r="C2932" s="189"/>
      <c r="D2932" s="189"/>
      <c r="E2932" s="189"/>
      <c r="F2932" s="189"/>
      <c r="G2932" s="189"/>
      <c r="H2932" s="189"/>
      <c r="I2932" s="189"/>
      <c r="J2932" s="189"/>
      <c r="K2932" s="98"/>
      <c r="L2932" s="98"/>
      <c r="M2932" s="189"/>
      <c r="N2932" s="189"/>
      <c r="O2932" s="189"/>
      <c r="P2932" s="189"/>
      <c r="Q2932" s="189"/>
      <c r="R2932" s="189"/>
      <c r="S2932" s="189"/>
      <c r="T2932" s="189"/>
      <c r="U2932" s="189"/>
      <c r="V2932" s="189"/>
      <c r="W2932" s="189"/>
      <c r="X2932" s="189"/>
      <c r="Y2932" s="189"/>
      <c r="Z2932" s="189"/>
      <c r="AA2932" s="189"/>
      <c r="AB2932" s="189"/>
    </row>
    <row r="2933" spans="1:28" x14ac:dyDescent="0.25">
      <c r="A2933" s="98"/>
      <c r="B2933" s="189"/>
      <c r="C2933" s="189"/>
      <c r="D2933" s="189"/>
      <c r="E2933" s="189"/>
      <c r="F2933" s="189"/>
      <c r="G2933" s="189"/>
      <c r="H2933" s="189"/>
      <c r="I2933" s="189"/>
      <c r="J2933" s="189"/>
      <c r="K2933" s="98"/>
      <c r="L2933" s="98"/>
      <c r="M2933" s="189"/>
      <c r="N2933" s="189"/>
      <c r="O2933" s="189"/>
      <c r="P2933" s="189"/>
      <c r="Q2933" s="189"/>
      <c r="R2933" s="189"/>
      <c r="S2933" s="189"/>
      <c r="T2933" s="189"/>
      <c r="U2933" s="189"/>
      <c r="V2933" s="189"/>
      <c r="W2933" s="189"/>
      <c r="X2933" s="189"/>
      <c r="Y2933" s="189"/>
      <c r="Z2933" s="189"/>
      <c r="AA2933" s="189"/>
      <c r="AB2933" s="189"/>
    </row>
    <row r="2934" spans="1:28" x14ac:dyDescent="0.25">
      <c r="A2934" s="98"/>
      <c r="B2934" s="189"/>
      <c r="C2934" s="189"/>
      <c r="D2934" s="189"/>
      <c r="E2934" s="189"/>
      <c r="F2934" s="189"/>
      <c r="G2934" s="189"/>
      <c r="H2934" s="189"/>
      <c r="I2934" s="189"/>
      <c r="J2934" s="189"/>
      <c r="K2934" s="98"/>
      <c r="L2934" s="98"/>
      <c r="M2934" s="189"/>
      <c r="N2934" s="189"/>
      <c r="O2934" s="189"/>
      <c r="P2934" s="189"/>
      <c r="Q2934" s="189"/>
      <c r="R2934" s="189"/>
      <c r="S2934" s="189"/>
      <c r="T2934" s="189"/>
      <c r="U2934" s="189"/>
      <c r="V2934" s="189"/>
      <c r="W2934" s="189"/>
      <c r="X2934" s="189"/>
      <c r="Y2934" s="189"/>
      <c r="Z2934" s="189"/>
      <c r="AA2934" s="189"/>
      <c r="AB2934" s="189"/>
    </row>
    <row r="2935" spans="1:28" x14ac:dyDescent="0.25">
      <c r="A2935" s="98"/>
      <c r="B2935" s="189"/>
      <c r="C2935" s="189"/>
      <c r="D2935" s="189"/>
      <c r="E2935" s="189"/>
      <c r="F2935" s="189"/>
      <c r="G2935" s="189"/>
      <c r="H2935" s="189"/>
      <c r="I2935" s="189"/>
      <c r="J2935" s="189"/>
      <c r="K2935" s="98"/>
      <c r="L2935" s="98"/>
      <c r="M2935" s="189"/>
      <c r="N2935" s="189"/>
      <c r="O2935" s="189"/>
      <c r="P2935" s="189"/>
      <c r="Q2935" s="189"/>
      <c r="R2935" s="189"/>
      <c r="S2935" s="189"/>
      <c r="T2935" s="189"/>
      <c r="U2935" s="189"/>
      <c r="V2935" s="189"/>
      <c r="W2935" s="189"/>
      <c r="X2935" s="189"/>
      <c r="Y2935" s="189"/>
      <c r="Z2935" s="189"/>
      <c r="AA2935" s="189"/>
      <c r="AB2935" s="189"/>
    </row>
    <row r="2936" spans="1:28" x14ac:dyDescent="0.25">
      <c r="A2936" s="98"/>
      <c r="B2936" s="189"/>
      <c r="C2936" s="189"/>
      <c r="D2936" s="189"/>
      <c r="E2936" s="189"/>
      <c r="F2936" s="189"/>
      <c r="G2936" s="189"/>
      <c r="H2936" s="189"/>
      <c r="I2936" s="189"/>
      <c r="J2936" s="189"/>
      <c r="K2936" s="98"/>
      <c r="L2936" s="98"/>
      <c r="M2936" s="189"/>
      <c r="N2936" s="189"/>
      <c r="O2936" s="189"/>
      <c r="P2936" s="189"/>
      <c r="Q2936" s="189"/>
      <c r="R2936" s="189"/>
      <c r="S2936" s="189"/>
      <c r="T2936" s="189"/>
      <c r="U2936" s="189"/>
      <c r="V2936" s="189"/>
      <c r="W2936" s="189"/>
      <c r="X2936" s="189"/>
      <c r="Y2936" s="189"/>
      <c r="Z2936" s="189"/>
      <c r="AA2936" s="189"/>
      <c r="AB2936" s="189"/>
    </row>
    <row r="2937" spans="1:28" x14ac:dyDescent="0.25">
      <c r="A2937" s="98"/>
      <c r="B2937" s="189"/>
      <c r="C2937" s="189"/>
      <c r="D2937" s="189"/>
      <c r="E2937" s="189"/>
      <c r="F2937" s="189"/>
      <c r="G2937" s="189"/>
      <c r="H2937" s="189"/>
      <c r="I2937" s="189"/>
      <c r="J2937" s="189"/>
      <c r="K2937" s="98"/>
      <c r="L2937" s="98"/>
      <c r="M2937" s="189"/>
      <c r="N2937" s="189"/>
      <c r="O2937" s="189"/>
      <c r="P2937" s="189"/>
      <c r="Q2937" s="189"/>
      <c r="R2937" s="189"/>
      <c r="S2937" s="189"/>
      <c r="T2937" s="189"/>
      <c r="U2937" s="189"/>
      <c r="V2937" s="189"/>
      <c r="W2937" s="189"/>
      <c r="X2937" s="189"/>
      <c r="Y2937" s="189"/>
      <c r="Z2937" s="189"/>
      <c r="AA2937" s="189"/>
      <c r="AB2937" s="189"/>
    </row>
    <row r="2938" spans="1:28" x14ac:dyDescent="0.25">
      <c r="A2938" s="98"/>
      <c r="B2938" s="189"/>
      <c r="C2938" s="189"/>
      <c r="D2938" s="189"/>
      <c r="E2938" s="189"/>
      <c r="F2938" s="189"/>
      <c r="G2938" s="189"/>
      <c r="H2938" s="189"/>
      <c r="I2938" s="189"/>
      <c r="J2938" s="189"/>
      <c r="K2938" s="98"/>
      <c r="L2938" s="98"/>
      <c r="M2938" s="189"/>
      <c r="N2938" s="189"/>
      <c r="O2938" s="189"/>
      <c r="P2938" s="189"/>
      <c r="Q2938" s="189"/>
      <c r="R2938" s="189"/>
      <c r="S2938" s="189"/>
      <c r="T2938" s="189"/>
      <c r="U2938" s="189"/>
      <c r="V2938" s="189"/>
      <c r="W2938" s="189"/>
      <c r="X2938" s="189"/>
      <c r="Y2938" s="189"/>
      <c r="Z2938" s="189"/>
      <c r="AA2938" s="189"/>
      <c r="AB2938" s="189"/>
    </row>
    <row r="2939" spans="1:28" x14ac:dyDescent="0.25">
      <c r="A2939" s="98"/>
      <c r="B2939" s="189"/>
      <c r="C2939" s="189"/>
      <c r="D2939" s="189"/>
      <c r="E2939" s="189"/>
      <c r="F2939" s="189"/>
      <c r="G2939" s="189"/>
      <c r="H2939" s="189"/>
      <c r="I2939" s="189"/>
      <c r="J2939" s="189"/>
      <c r="K2939" s="98"/>
      <c r="L2939" s="98"/>
      <c r="M2939" s="189"/>
      <c r="N2939" s="189"/>
      <c r="O2939" s="189"/>
      <c r="P2939" s="189"/>
      <c r="Q2939" s="189"/>
      <c r="R2939" s="189"/>
      <c r="S2939" s="189"/>
      <c r="T2939" s="189"/>
      <c r="U2939" s="189"/>
      <c r="V2939" s="189"/>
      <c r="W2939" s="189"/>
      <c r="X2939" s="189"/>
      <c r="Y2939" s="189"/>
      <c r="Z2939" s="189"/>
      <c r="AA2939" s="189"/>
      <c r="AB2939" s="189"/>
    </row>
    <row r="2940" spans="1:28" x14ac:dyDescent="0.25">
      <c r="A2940" s="98"/>
      <c r="B2940" s="189"/>
      <c r="C2940" s="189"/>
      <c r="D2940" s="189"/>
      <c r="E2940" s="189"/>
      <c r="F2940" s="189"/>
      <c r="G2940" s="189"/>
      <c r="H2940" s="189"/>
      <c r="I2940" s="189"/>
      <c r="J2940" s="189"/>
      <c r="K2940" s="98"/>
      <c r="L2940" s="98"/>
      <c r="M2940" s="189"/>
      <c r="N2940" s="189"/>
      <c r="O2940" s="189"/>
      <c r="P2940" s="189"/>
      <c r="Q2940" s="189"/>
      <c r="R2940" s="189"/>
      <c r="S2940" s="189"/>
      <c r="T2940" s="189"/>
      <c r="U2940" s="189"/>
      <c r="V2940" s="189"/>
      <c r="W2940" s="189"/>
      <c r="X2940" s="189"/>
      <c r="Y2940" s="189"/>
      <c r="Z2940" s="189"/>
      <c r="AA2940" s="189"/>
      <c r="AB2940" s="189"/>
    </row>
    <row r="2941" spans="1:28" x14ac:dyDescent="0.25">
      <c r="A2941" s="98"/>
      <c r="B2941" s="189"/>
      <c r="C2941" s="189"/>
      <c r="D2941" s="189"/>
      <c r="E2941" s="189"/>
      <c r="F2941" s="189"/>
      <c r="G2941" s="189"/>
      <c r="H2941" s="189"/>
      <c r="I2941" s="189"/>
      <c r="J2941" s="189"/>
      <c r="K2941" s="98"/>
      <c r="L2941" s="98"/>
      <c r="M2941" s="189"/>
      <c r="N2941" s="189"/>
      <c r="O2941" s="189"/>
      <c r="P2941" s="189"/>
      <c r="Q2941" s="189"/>
      <c r="R2941" s="189"/>
      <c r="S2941" s="189"/>
      <c r="T2941" s="189"/>
      <c r="U2941" s="189"/>
      <c r="V2941" s="189"/>
      <c r="W2941" s="189"/>
      <c r="X2941" s="189"/>
      <c r="Y2941" s="189"/>
      <c r="Z2941" s="189"/>
      <c r="AA2941" s="189"/>
      <c r="AB2941" s="189"/>
    </row>
    <row r="2942" spans="1:28" x14ac:dyDescent="0.25">
      <c r="A2942" s="98"/>
      <c r="B2942" s="189"/>
      <c r="C2942" s="189"/>
      <c r="D2942" s="189"/>
      <c r="E2942" s="189"/>
      <c r="F2942" s="189"/>
      <c r="G2942" s="189"/>
      <c r="H2942" s="189"/>
      <c r="I2942" s="189"/>
      <c r="J2942" s="189"/>
      <c r="K2942" s="98"/>
      <c r="L2942" s="98"/>
      <c r="M2942" s="189"/>
      <c r="N2942" s="189"/>
      <c r="O2942" s="189"/>
      <c r="P2942" s="189"/>
      <c r="Q2942" s="189"/>
      <c r="R2942" s="189"/>
      <c r="S2942" s="189"/>
      <c r="T2942" s="189"/>
      <c r="U2942" s="189"/>
      <c r="V2942" s="189"/>
      <c r="W2942" s="189"/>
      <c r="X2942" s="189"/>
      <c r="Y2942" s="189"/>
      <c r="Z2942" s="189"/>
      <c r="AA2942" s="189"/>
      <c r="AB2942" s="189"/>
    </row>
    <row r="2943" spans="1:28" x14ac:dyDescent="0.25">
      <c r="A2943" s="98"/>
      <c r="B2943" s="189"/>
      <c r="C2943" s="189"/>
      <c r="D2943" s="189"/>
      <c r="E2943" s="189"/>
      <c r="F2943" s="189"/>
      <c r="G2943" s="189"/>
      <c r="H2943" s="189"/>
      <c r="I2943" s="189"/>
      <c r="J2943" s="189"/>
      <c r="K2943" s="98"/>
      <c r="L2943" s="98"/>
      <c r="M2943" s="189"/>
      <c r="N2943" s="189"/>
      <c r="O2943" s="189"/>
      <c r="P2943" s="189"/>
      <c r="Q2943" s="189"/>
      <c r="R2943" s="189"/>
      <c r="S2943" s="189"/>
      <c r="T2943" s="189"/>
      <c r="U2943" s="189"/>
      <c r="V2943" s="189"/>
      <c r="W2943" s="189"/>
      <c r="X2943" s="189"/>
      <c r="Y2943" s="189"/>
      <c r="Z2943" s="189"/>
      <c r="AA2943" s="189"/>
      <c r="AB2943" s="189"/>
    </row>
    <row r="2944" spans="1:28" x14ac:dyDescent="0.25">
      <c r="A2944" s="98"/>
      <c r="B2944" s="189"/>
      <c r="C2944" s="189"/>
      <c r="D2944" s="189"/>
      <c r="E2944" s="189"/>
      <c r="F2944" s="189"/>
      <c r="G2944" s="189"/>
      <c r="H2944" s="189"/>
      <c r="I2944" s="189"/>
      <c r="J2944" s="189"/>
      <c r="K2944" s="98"/>
      <c r="L2944" s="98"/>
      <c r="M2944" s="189"/>
      <c r="N2944" s="189"/>
      <c r="O2944" s="189"/>
      <c r="P2944" s="189"/>
      <c r="Q2944" s="189"/>
      <c r="R2944" s="189"/>
      <c r="S2944" s="189"/>
      <c r="T2944" s="189"/>
      <c r="U2944" s="189"/>
      <c r="V2944" s="189"/>
      <c r="W2944" s="189"/>
      <c r="X2944" s="189"/>
      <c r="Y2944" s="189"/>
      <c r="Z2944" s="189"/>
      <c r="AA2944" s="189"/>
      <c r="AB2944" s="189"/>
    </row>
    <row r="2945" spans="1:28" x14ac:dyDescent="0.25">
      <c r="A2945" s="98"/>
      <c r="B2945" s="189"/>
      <c r="C2945" s="189"/>
      <c r="D2945" s="189"/>
      <c r="E2945" s="189"/>
      <c r="F2945" s="189"/>
      <c r="G2945" s="189"/>
      <c r="H2945" s="189"/>
      <c r="I2945" s="189"/>
      <c r="J2945" s="189"/>
      <c r="K2945" s="98"/>
      <c r="L2945" s="98"/>
      <c r="M2945" s="189"/>
      <c r="N2945" s="189"/>
      <c r="O2945" s="189"/>
      <c r="P2945" s="189"/>
      <c r="Q2945" s="189"/>
      <c r="R2945" s="189"/>
      <c r="S2945" s="189"/>
      <c r="T2945" s="189"/>
      <c r="U2945" s="189"/>
      <c r="V2945" s="189"/>
      <c r="W2945" s="189"/>
      <c r="X2945" s="189"/>
      <c r="Y2945" s="189"/>
      <c r="Z2945" s="189"/>
      <c r="AA2945" s="189"/>
      <c r="AB2945" s="189"/>
    </row>
    <row r="2946" spans="1:28" x14ac:dyDescent="0.25">
      <c r="A2946" s="98"/>
      <c r="B2946" s="189"/>
      <c r="C2946" s="189"/>
      <c r="D2946" s="189"/>
      <c r="E2946" s="189"/>
      <c r="F2946" s="189"/>
      <c r="G2946" s="189"/>
      <c r="H2946" s="189"/>
      <c r="I2946" s="189"/>
      <c r="J2946" s="189"/>
      <c r="K2946" s="98"/>
      <c r="L2946" s="98"/>
      <c r="M2946" s="189"/>
      <c r="N2946" s="189"/>
      <c r="O2946" s="189"/>
      <c r="P2946" s="189"/>
      <c r="Q2946" s="189"/>
      <c r="R2946" s="189"/>
      <c r="S2946" s="189"/>
      <c r="T2946" s="189"/>
      <c r="U2946" s="189"/>
      <c r="V2946" s="189"/>
      <c r="W2946" s="189"/>
      <c r="X2946" s="189"/>
      <c r="Y2946" s="189"/>
      <c r="Z2946" s="189"/>
      <c r="AA2946" s="189"/>
      <c r="AB2946" s="189"/>
    </row>
    <row r="2947" spans="1:28" x14ac:dyDescent="0.25">
      <c r="A2947" s="98"/>
      <c r="B2947" s="189"/>
      <c r="C2947" s="189"/>
      <c r="D2947" s="189"/>
      <c r="E2947" s="189"/>
      <c r="F2947" s="189"/>
      <c r="G2947" s="189"/>
      <c r="H2947" s="189"/>
      <c r="I2947" s="189"/>
      <c r="J2947" s="189"/>
      <c r="K2947" s="98"/>
      <c r="L2947" s="98"/>
      <c r="M2947" s="189"/>
      <c r="N2947" s="189"/>
      <c r="O2947" s="189"/>
      <c r="P2947" s="189"/>
      <c r="Q2947" s="189"/>
      <c r="R2947" s="189"/>
      <c r="S2947" s="189"/>
      <c r="T2947" s="189"/>
      <c r="U2947" s="189"/>
      <c r="V2947" s="189"/>
      <c r="W2947" s="189"/>
      <c r="X2947" s="189"/>
      <c r="Y2947" s="189"/>
      <c r="Z2947" s="189"/>
      <c r="AA2947" s="189"/>
      <c r="AB2947" s="189"/>
    </row>
    <row r="2948" spans="1:28" x14ac:dyDescent="0.25">
      <c r="A2948" s="98"/>
      <c r="B2948" s="189"/>
      <c r="C2948" s="189"/>
      <c r="D2948" s="189"/>
      <c r="E2948" s="189"/>
      <c r="F2948" s="189"/>
      <c r="G2948" s="189"/>
      <c r="H2948" s="189"/>
      <c r="I2948" s="189"/>
      <c r="J2948" s="189"/>
      <c r="K2948" s="98"/>
      <c r="L2948" s="98"/>
      <c r="M2948" s="189"/>
      <c r="N2948" s="189"/>
      <c r="O2948" s="189"/>
      <c r="P2948" s="189"/>
      <c r="Q2948" s="189"/>
      <c r="R2948" s="189"/>
      <c r="S2948" s="189"/>
      <c r="T2948" s="189"/>
      <c r="U2948" s="189"/>
      <c r="V2948" s="189"/>
      <c r="W2948" s="189"/>
      <c r="X2948" s="189"/>
      <c r="Y2948" s="189"/>
      <c r="Z2948" s="189"/>
      <c r="AA2948" s="189"/>
      <c r="AB2948" s="189"/>
    </row>
    <row r="2949" spans="1:28" x14ac:dyDescent="0.25">
      <c r="A2949" s="98"/>
      <c r="B2949" s="189"/>
      <c r="C2949" s="189"/>
      <c r="D2949" s="189"/>
      <c r="E2949" s="189"/>
      <c r="F2949" s="189"/>
      <c r="G2949" s="189"/>
      <c r="H2949" s="189"/>
      <c r="I2949" s="189"/>
      <c r="J2949" s="189"/>
      <c r="K2949" s="98"/>
      <c r="L2949" s="98"/>
      <c r="M2949" s="189"/>
      <c r="N2949" s="189"/>
      <c r="O2949" s="189"/>
      <c r="P2949" s="189"/>
      <c r="Q2949" s="189"/>
      <c r="R2949" s="189"/>
      <c r="S2949" s="189"/>
      <c r="T2949" s="189"/>
      <c r="U2949" s="189"/>
      <c r="V2949" s="189"/>
      <c r="W2949" s="189"/>
      <c r="X2949" s="189"/>
      <c r="Y2949" s="189"/>
      <c r="Z2949" s="189"/>
      <c r="AA2949" s="189"/>
      <c r="AB2949" s="189"/>
    </row>
    <row r="2950" spans="1:28" x14ac:dyDescent="0.25">
      <c r="A2950" s="98"/>
      <c r="B2950" s="189"/>
      <c r="C2950" s="189"/>
      <c r="D2950" s="189"/>
      <c r="E2950" s="189"/>
      <c r="F2950" s="189"/>
      <c r="G2950" s="189"/>
      <c r="H2950" s="189"/>
      <c r="I2950" s="189"/>
      <c r="J2950" s="189"/>
      <c r="K2950" s="98"/>
      <c r="L2950" s="98"/>
      <c r="M2950" s="189"/>
      <c r="N2950" s="189"/>
      <c r="O2950" s="189"/>
      <c r="P2950" s="189"/>
      <c r="Q2950" s="189"/>
      <c r="R2950" s="189"/>
      <c r="S2950" s="189"/>
      <c r="T2950" s="189"/>
      <c r="U2950" s="189"/>
      <c r="V2950" s="189"/>
      <c r="W2950" s="189"/>
      <c r="X2950" s="189"/>
      <c r="Y2950" s="189"/>
      <c r="Z2950" s="189"/>
      <c r="AA2950" s="189"/>
      <c r="AB2950" s="189"/>
    </row>
    <row r="2951" spans="1:28" x14ac:dyDescent="0.25">
      <c r="A2951" s="98"/>
      <c r="B2951" s="189"/>
      <c r="C2951" s="189"/>
      <c r="D2951" s="189"/>
      <c r="E2951" s="189"/>
      <c r="F2951" s="189"/>
      <c r="G2951" s="189"/>
      <c r="H2951" s="189"/>
      <c r="I2951" s="189"/>
      <c r="J2951" s="189"/>
      <c r="K2951" s="98"/>
      <c r="L2951" s="98"/>
      <c r="M2951" s="189"/>
      <c r="N2951" s="189"/>
      <c r="O2951" s="189"/>
      <c r="P2951" s="189"/>
      <c r="Q2951" s="189"/>
      <c r="R2951" s="189"/>
      <c r="S2951" s="189"/>
      <c r="T2951" s="189"/>
      <c r="U2951" s="189"/>
      <c r="V2951" s="189"/>
      <c r="W2951" s="189"/>
      <c r="X2951" s="189"/>
      <c r="Y2951" s="189"/>
      <c r="Z2951" s="189"/>
      <c r="AA2951" s="189"/>
      <c r="AB2951" s="189"/>
    </row>
    <row r="2952" spans="1:28" x14ac:dyDescent="0.25">
      <c r="A2952" s="98"/>
      <c r="B2952" s="189"/>
      <c r="C2952" s="189"/>
      <c r="D2952" s="189"/>
      <c r="E2952" s="189"/>
      <c r="F2952" s="189"/>
      <c r="G2952" s="189"/>
      <c r="H2952" s="189"/>
      <c r="I2952" s="189"/>
      <c r="J2952" s="189"/>
      <c r="K2952" s="98"/>
      <c r="L2952" s="98"/>
      <c r="M2952" s="189"/>
      <c r="N2952" s="189"/>
      <c r="O2952" s="189"/>
      <c r="P2952" s="189"/>
      <c r="Q2952" s="189"/>
      <c r="R2952" s="189"/>
      <c r="S2952" s="189"/>
      <c r="T2952" s="189"/>
      <c r="U2952" s="189"/>
      <c r="V2952" s="189"/>
      <c r="W2952" s="189"/>
      <c r="X2952" s="189"/>
      <c r="Y2952" s="189"/>
      <c r="Z2952" s="189"/>
      <c r="AA2952" s="189"/>
      <c r="AB2952" s="189"/>
    </row>
    <row r="2953" spans="1:28" x14ac:dyDescent="0.25">
      <c r="A2953" s="98"/>
      <c r="B2953" s="189"/>
      <c r="C2953" s="189"/>
      <c r="D2953" s="189"/>
      <c r="E2953" s="189"/>
      <c r="F2953" s="189"/>
      <c r="G2953" s="189"/>
      <c r="H2953" s="189"/>
      <c r="I2953" s="189"/>
      <c r="J2953" s="189"/>
      <c r="K2953" s="98"/>
      <c r="L2953" s="98"/>
      <c r="M2953" s="189"/>
      <c r="N2953" s="189"/>
      <c r="O2953" s="189"/>
      <c r="P2953" s="189"/>
      <c r="Q2953" s="189"/>
      <c r="R2953" s="189"/>
      <c r="S2953" s="189"/>
      <c r="T2953" s="189"/>
      <c r="U2953" s="189"/>
      <c r="V2953" s="189"/>
      <c r="W2953" s="189"/>
      <c r="X2953" s="189"/>
      <c r="Y2953" s="189"/>
      <c r="Z2953" s="189"/>
      <c r="AA2953" s="189"/>
      <c r="AB2953" s="189"/>
    </row>
    <row r="2954" spans="1:28" x14ac:dyDescent="0.25">
      <c r="A2954" s="98"/>
      <c r="B2954" s="189"/>
      <c r="C2954" s="189"/>
      <c r="D2954" s="189"/>
      <c r="E2954" s="189"/>
      <c r="F2954" s="189"/>
      <c r="G2954" s="189"/>
      <c r="H2954" s="189"/>
      <c r="I2954" s="189"/>
      <c r="J2954" s="189"/>
      <c r="K2954" s="98"/>
      <c r="L2954" s="98"/>
      <c r="M2954" s="189"/>
      <c r="N2954" s="189"/>
      <c r="O2954" s="189"/>
      <c r="P2954" s="189"/>
      <c r="Q2954" s="189"/>
      <c r="R2954" s="189"/>
      <c r="S2954" s="189"/>
      <c r="T2954" s="189"/>
      <c r="U2954" s="189"/>
      <c r="V2954" s="189"/>
      <c r="W2954" s="189"/>
      <c r="X2954" s="189"/>
      <c r="Y2954" s="189"/>
      <c r="Z2954" s="189"/>
      <c r="AA2954" s="189"/>
      <c r="AB2954" s="189"/>
    </row>
    <row r="2955" spans="1:28" x14ac:dyDescent="0.25">
      <c r="A2955" s="98"/>
      <c r="B2955" s="189"/>
      <c r="C2955" s="189"/>
      <c r="D2955" s="189"/>
      <c r="E2955" s="189"/>
      <c r="F2955" s="189"/>
      <c r="G2955" s="189"/>
      <c r="H2955" s="189"/>
      <c r="I2955" s="189"/>
      <c r="J2955" s="189"/>
      <c r="K2955" s="98"/>
      <c r="L2955" s="98"/>
      <c r="M2955" s="189"/>
      <c r="N2955" s="189"/>
      <c r="O2955" s="189"/>
      <c r="P2955" s="189"/>
      <c r="Q2955" s="189"/>
      <c r="R2955" s="189"/>
      <c r="S2955" s="189"/>
      <c r="T2955" s="189"/>
      <c r="U2955" s="189"/>
      <c r="V2955" s="189"/>
      <c r="W2955" s="189"/>
      <c r="X2955" s="189"/>
      <c r="Y2955" s="189"/>
      <c r="Z2955" s="189"/>
      <c r="AA2955" s="189"/>
      <c r="AB2955" s="189"/>
    </row>
    <row r="2956" spans="1:28" x14ac:dyDescent="0.25">
      <c r="A2956" s="98"/>
      <c r="B2956" s="189"/>
      <c r="C2956" s="189"/>
      <c r="D2956" s="189"/>
      <c r="E2956" s="189"/>
      <c r="F2956" s="189"/>
      <c r="G2956" s="189"/>
      <c r="H2956" s="189"/>
      <c r="I2956" s="189"/>
      <c r="J2956" s="189"/>
      <c r="K2956" s="98"/>
      <c r="L2956" s="98"/>
      <c r="M2956" s="189"/>
      <c r="N2956" s="189"/>
      <c r="O2956" s="189"/>
      <c r="P2956" s="189"/>
      <c r="Q2956" s="189"/>
      <c r="R2956" s="189"/>
      <c r="S2956" s="189"/>
      <c r="T2956" s="189"/>
      <c r="U2956" s="189"/>
      <c r="V2956" s="189"/>
      <c r="W2956" s="189"/>
      <c r="X2956" s="189"/>
      <c r="Y2956" s="189"/>
      <c r="Z2956" s="189"/>
      <c r="AA2956" s="189"/>
      <c r="AB2956" s="189"/>
    </row>
    <row r="2957" spans="1:28" x14ac:dyDescent="0.25">
      <c r="A2957" s="98"/>
      <c r="B2957" s="189"/>
      <c r="C2957" s="189"/>
      <c r="D2957" s="189"/>
      <c r="E2957" s="189"/>
      <c r="F2957" s="189"/>
      <c r="G2957" s="189"/>
      <c r="H2957" s="189"/>
      <c r="I2957" s="189"/>
      <c r="J2957" s="189"/>
      <c r="K2957" s="98"/>
      <c r="L2957" s="98"/>
      <c r="M2957" s="189"/>
      <c r="N2957" s="189"/>
      <c r="O2957" s="189"/>
      <c r="P2957" s="189"/>
      <c r="Q2957" s="189"/>
      <c r="R2957" s="189"/>
      <c r="S2957" s="189"/>
      <c r="T2957" s="189"/>
      <c r="U2957" s="189"/>
      <c r="V2957" s="189"/>
      <c r="W2957" s="189"/>
      <c r="X2957" s="189"/>
      <c r="Y2957" s="189"/>
      <c r="Z2957" s="189"/>
      <c r="AA2957" s="189"/>
      <c r="AB2957" s="189"/>
    </row>
    <row r="2958" spans="1:28" x14ac:dyDescent="0.25">
      <c r="A2958" s="98"/>
      <c r="B2958" s="189"/>
      <c r="C2958" s="189"/>
      <c r="D2958" s="189"/>
      <c r="E2958" s="189"/>
      <c r="F2958" s="189"/>
      <c r="G2958" s="189"/>
      <c r="H2958" s="189"/>
      <c r="I2958" s="189"/>
      <c r="J2958" s="189"/>
      <c r="K2958" s="98"/>
      <c r="L2958" s="98"/>
      <c r="M2958" s="189"/>
      <c r="N2958" s="189"/>
      <c r="O2958" s="189"/>
      <c r="P2958" s="189"/>
      <c r="Q2958" s="189"/>
      <c r="R2958" s="189"/>
      <c r="S2958" s="189"/>
      <c r="T2958" s="189"/>
      <c r="U2958" s="189"/>
      <c r="V2958" s="189"/>
      <c r="W2958" s="189"/>
      <c r="X2958" s="189"/>
      <c r="Y2958" s="189"/>
      <c r="Z2958" s="189"/>
      <c r="AA2958" s="189"/>
      <c r="AB2958" s="189"/>
    </row>
    <row r="2959" spans="1:28" x14ac:dyDescent="0.25">
      <c r="A2959" s="98"/>
      <c r="B2959" s="189"/>
      <c r="C2959" s="189"/>
      <c r="D2959" s="189"/>
      <c r="E2959" s="189"/>
      <c r="F2959" s="189"/>
      <c r="G2959" s="189"/>
      <c r="H2959" s="189"/>
      <c r="I2959" s="189"/>
      <c r="J2959" s="189"/>
      <c r="K2959" s="98"/>
      <c r="L2959" s="98"/>
      <c r="M2959" s="189"/>
      <c r="N2959" s="189"/>
      <c r="O2959" s="189"/>
      <c r="P2959" s="189"/>
      <c r="Q2959" s="189"/>
      <c r="R2959" s="189"/>
      <c r="S2959" s="189"/>
      <c r="T2959" s="189"/>
      <c r="U2959" s="189"/>
      <c r="V2959" s="189"/>
      <c r="W2959" s="189"/>
      <c r="X2959" s="189"/>
      <c r="Y2959" s="189"/>
      <c r="Z2959" s="189"/>
      <c r="AA2959" s="189"/>
      <c r="AB2959" s="189"/>
    </row>
    <row r="2960" spans="1:28" x14ac:dyDescent="0.25">
      <c r="A2960" s="98"/>
      <c r="B2960" s="189"/>
      <c r="C2960" s="189"/>
      <c r="D2960" s="189"/>
      <c r="E2960" s="189"/>
      <c r="F2960" s="189"/>
      <c r="G2960" s="189"/>
      <c r="H2960" s="189"/>
      <c r="I2960" s="189"/>
      <c r="J2960" s="189"/>
      <c r="K2960" s="98"/>
      <c r="L2960" s="98"/>
      <c r="M2960" s="189"/>
      <c r="N2960" s="189"/>
      <c r="O2960" s="189"/>
      <c r="P2960" s="189"/>
      <c r="Q2960" s="189"/>
      <c r="R2960" s="189"/>
      <c r="S2960" s="189"/>
      <c r="T2960" s="189"/>
      <c r="U2960" s="189"/>
      <c r="V2960" s="189"/>
      <c r="W2960" s="189"/>
      <c r="X2960" s="189"/>
      <c r="Y2960" s="189"/>
      <c r="Z2960" s="189"/>
      <c r="AA2960" s="189"/>
      <c r="AB2960" s="189"/>
    </row>
    <row r="2961" spans="1:28" x14ac:dyDescent="0.25">
      <c r="A2961" s="98"/>
      <c r="B2961" s="189"/>
      <c r="C2961" s="189"/>
      <c r="D2961" s="189"/>
      <c r="E2961" s="189"/>
      <c r="F2961" s="189"/>
      <c r="G2961" s="189"/>
      <c r="H2961" s="189"/>
      <c r="I2961" s="189"/>
      <c r="J2961" s="189"/>
      <c r="K2961" s="98"/>
      <c r="L2961" s="98"/>
      <c r="M2961" s="189"/>
      <c r="N2961" s="189"/>
      <c r="O2961" s="189"/>
      <c r="P2961" s="189"/>
      <c r="Q2961" s="189"/>
      <c r="R2961" s="189"/>
      <c r="S2961" s="189"/>
      <c r="T2961" s="189"/>
      <c r="U2961" s="189"/>
      <c r="V2961" s="189"/>
      <c r="W2961" s="189"/>
      <c r="X2961" s="189"/>
      <c r="Y2961" s="189"/>
      <c r="Z2961" s="189"/>
      <c r="AA2961" s="189"/>
      <c r="AB2961" s="189"/>
    </row>
    <row r="2962" spans="1:28" x14ac:dyDescent="0.25">
      <c r="A2962" s="98"/>
      <c r="B2962" s="189"/>
      <c r="C2962" s="189"/>
      <c r="D2962" s="189"/>
      <c r="E2962" s="189"/>
      <c r="F2962" s="189"/>
      <c r="G2962" s="189"/>
      <c r="H2962" s="189"/>
      <c r="I2962" s="189"/>
      <c r="J2962" s="189"/>
      <c r="K2962" s="98"/>
      <c r="L2962" s="98"/>
      <c r="M2962" s="189"/>
      <c r="N2962" s="189"/>
      <c r="O2962" s="189"/>
      <c r="P2962" s="189"/>
      <c r="Q2962" s="189"/>
      <c r="R2962" s="189"/>
      <c r="S2962" s="189"/>
      <c r="T2962" s="189"/>
      <c r="U2962" s="189"/>
      <c r="V2962" s="189"/>
      <c r="W2962" s="189"/>
      <c r="X2962" s="189"/>
      <c r="Y2962" s="189"/>
      <c r="Z2962" s="189"/>
      <c r="AA2962" s="189"/>
      <c r="AB2962" s="189"/>
    </row>
    <row r="2963" spans="1:28" x14ac:dyDescent="0.25">
      <c r="A2963" s="98"/>
      <c r="B2963" s="189"/>
      <c r="C2963" s="189"/>
      <c r="D2963" s="189"/>
      <c r="E2963" s="189"/>
      <c r="F2963" s="189"/>
      <c r="G2963" s="189"/>
      <c r="H2963" s="189"/>
      <c r="I2963" s="189"/>
      <c r="J2963" s="189"/>
      <c r="K2963" s="98"/>
      <c r="L2963" s="98"/>
      <c r="M2963" s="189"/>
      <c r="N2963" s="189"/>
      <c r="O2963" s="189"/>
      <c r="P2963" s="189"/>
      <c r="Q2963" s="189"/>
      <c r="R2963" s="189"/>
      <c r="S2963" s="189"/>
      <c r="T2963" s="189"/>
      <c r="U2963" s="189"/>
      <c r="V2963" s="189"/>
      <c r="W2963" s="189"/>
      <c r="X2963" s="189"/>
      <c r="Y2963" s="189"/>
      <c r="Z2963" s="189"/>
      <c r="AA2963" s="189"/>
      <c r="AB2963" s="189"/>
    </row>
    <row r="2964" spans="1:28" x14ac:dyDescent="0.25">
      <c r="A2964" s="98"/>
      <c r="B2964" s="189"/>
      <c r="C2964" s="189"/>
      <c r="D2964" s="189"/>
      <c r="E2964" s="189"/>
      <c r="F2964" s="189"/>
      <c r="G2964" s="189"/>
      <c r="H2964" s="189"/>
      <c r="I2964" s="189"/>
      <c r="J2964" s="189"/>
      <c r="K2964" s="98"/>
      <c r="L2964" s="98"/>
      <c r="M2964" s="189"/>
      <c r="N2964" s="189"/>
      <c r="O2964" s="189"/>
      <c r="P2964" s="189"/>
      <c r="Q2964" s="189"/>
      <c r="R2964" s="189"/>
      <c r="S2964" s="189"/>
      <c r="T2964" s="189"/>
      <c r="U2964" s="189"/>
      <c r="V2964" s="189"/>
      <c r="W2964" s="189"/>
      <c r="X2964" s="189"/>
      <c r="Y2964" s="189"/>
      <c r="Z2964" s="189"/>
      <c r="AA2964" s="189"/>
      <c r="AB2964" s="189"/>
    </row>
    <row r="2965" spans="1:28" x14ac:dyDescent="0.25">
      <c r="A2965" s="98"/>
      <c r="B2965" s="189"/>
      <c r="C2965" s="189"/>
      <c r="D2965" s="189"/>
      <c r="E2965" s="189"/>
      <c r="F2965" s="189"/>
      <c r="G2965" s="189"/>
      <c r="H2965" s="189"/>
      <c r="I2965" s="189"/>
      <c r="J2965" s="189"/>
      <c r="K2965" s="98"/>
      <c r="L2965" s="98"/>
      <c r="M2965" s="189"/>
      <c r="N2965" s="189"/>
      <c r="O2965" s="189"/>
      <c r="P2965" s="189"/>
      <c r="Q2965" s="189"/>
      <c r="R2965" s="189"/>
      <c r="S2965" s="189"/>
      <c r="T2965" s="189"/>
      <c r="U2965" s="189"/>
      <c r="V2965" s="189"/>
      <c r="W2965" s="189"/>
      <c r="X2965" s="189"/>
      <c r="Y2965" s="189"/>
      <c r="Z2965" s="189"/>
      <c r="AA2965" s="189"/>
      <c r="AB2965" s="189"/>
    </row>
    <row r="2966" spans="1:28" x14ac:dyDescent="0.25">
      <c r="A2966" s="98"/>
      <c r="B2966" s="189"/>
      <c r="C2966" s="189"/>
      <c r="D2966" s="189"/>
      <c r="E2966" s="189"/>
      <c r="F2966" s="189"/>
      <c r="G2966" s="189"/>
      <c r="H2966" s="189"/>
      <c r="I2966" s="189"/>
      <c r="J2966" s="189"/>
      <c r="K2966" s="98"/>
      <c r="L2966" s="98"/>
      <c r="M2966" s="189"/>
      <c r="N2966" s="189"/>
      <c r="O2966" s="189"/>
      <c r="P2966" s="189"/>
      <c r="Q2966" s="189"/>
      <c r="R2966" s="189"/>
      <c r="S2966" s="189"/>
      <c r="T2966" s="189"/>
      <c r="U2966" s="189"/>
      <c r="V2966" s="189"/>
      <c r="W2966" s="189"/>
      <c r="X2966" s="189"/>
      <c r="Y2966" s="189"/>
      <c r="Z2966" s="189"/>
      <c r="AA2966" s="189"/>
      <c r="AB2966" s="189"/>
    </row>
    <row r="2967" spans="1:28" x14ac:dyDescent="0.25">
      <c r="A2967" s="98"/>
      <c r="B2967" s="189"/>
      <c r="C2967" s="189"/>
      <c r="D2967" s="189"/>
      <c r="E2967" s="189"/>
      <c r="F2967" s="189"/>
      <c r="G2967" s="189"/>
      <c r="H2967" s="189"/>
      <c r="I2967" s="189"/>
      <c r="J2967" s="189"/>
      <c r="K2967" s="98"/>
      <c r="L2967" s="98"/>
      <c r="M2967" s="189"/>
      <c r="N2967" s="189"/>
      <c r="O2967" s="189"/>
      <c r="P2967" s="189"/>
      <c r="Q2967" s="189"/>
      <c r="R2967" s="189"/>
      <c r="S2967" s="189"/>
      <c r="T2967" s="189"/>
      <c r="U2967" s="189"/>
      <c r="V2967" s="189"/>
      <c r="W2967" s="189"/>
      <c r="X2967" s="189"/>
      <c r="Y2967" s="189"/>
      <c r="Z2967" s="189"/>
      <c r="AA2967" s="189"/>
      <c r="AB2967" s="189"/>
    </row>
    <row r="2968" spans="1:28" x14ac:dyDescent="0.25">
      <c r="A2968" s="98"/>
      <c r="B2968" s="189"/>
      <c r="C2968" s="189"/>
      <c r="D2968" s="189"/>
      <c r="E2968" s="189"/>
      <c r="F2968" s="189"/>
      <c r="G2968" s="189"/>
      <c r="H2968" s="189"/>
      <c r="I2968" s="189"/>
      <c r="J2968" s="189"/>
      <c r="K2968" s="98"/>
      <c r="L2968" s="98"/>
      <c r="M2968" s="189"/>
      <c r="N2968" s="189"/>
      <c r="O2968" s="189"/>
      <c r="P2968" s="189"/>
      <c r="Q2968" s="189"/>
      <c r="R2968" s="189"/>
      <c r="S2968" s="189"/>
      <c r="T2968" s="189"/>
      <c r="U2968" s="189"/>
      <c r="V2968" s="189"/>
      <c r="W2968" s="189"/>
      <c r="X2968" s="189"/>
      <c r="Y2968" s="189"/>
      <c r="Z2968" s="189"/>
      <c r="AA2968" s="189"/>
      <c r="AB2968" s="189"/>
    </row>
    <row r="2969" spans="1:28" x14ac:dyDescent="0.25">
      <c r="A2969" s="98"/>
      <c r="B2969" s="189"/>
      <c r="C2969" s="189"/>
      <c r="D2969" s="189"/>
      <c r="E2969" s="189"/>
      <c r="F2969" s="189"/>
      <c r="G2969" s="189"/>
      <c r="H2969" s="189"/>
      <c r="I2969" s="189"/>
      <c r="J2969" s="189"/>
      <c r="K2969" s="98"/>
      <c r="L2969" s="98"/>
      <c r="M2969" s="189"/>
      <c r="N2969" s="189"/>
      <c r="O2969" s="189"/>
      <c r="P2969" s="189"/>
      <c r="Q2969" s="189"/>
      <c r="R2969" s="189"/>
      <c r="S2969" s="189"/>
      <c r="T2969" s="189"/>
      <c r="U2969" s="189"/>
      <c r="V2969" s="189"/>
      <c r="W2969" s="189"/>
      <c r="X2969" s="189"/>
      <c r="Y2969" s="189"/>
      <c r="Z2969" s="189"/>
      <c r="AA2969" s="189"/>
      <c r="AB2969" s="189"/>
    </row>
    <row r="2970" spans="1:28" x14ac:dyDescent="0.25">
      <c r="A2970" s="98"/>
      <c r="B2970" s="189"/>
      <c r="C2970" s="189"/>
      <c r="D2970" s="189"/>
      <c r="E2970" s="189"/>
      <c r="F2970" s="189"/>
      <c r="G2970" s="189"/>
      <c r="H2970" s="189"/>
      <c r="I2970" s="189"/>
      <c r="J2970" s="189"/>
      <c r="K2970" s="98"/>
      <c r="L2970" s="98"/>
      <c r="M2970" s="189"/>
      <c r="N2970" s="189"/>
      <c r="O2970" s="189"/>
      <c r="P2970" s="189"/>
      <c r="Q2970" s="189"/>
      <c r="R2970" s="189"/>
      <c r="S2970" s="189"/>
      <c r="T2970" s="189"/>
      <c r="U2970" s="189"/>
      <c r="V2970" s="189"/>
      <c r="W2970" s="189"/>
      <c r="X2970" s="189"/>
      <c r="Y2970" s="189"/>
      <c r="Z2970" s="189"/>
      <c r="AA2970" s="189"/>
      <c r="AB2970" s="189"/>
    </row>
    <row r="2971" spans="1:28" x14ac:dyDescent="0.25">
      <c r="A2971" s="98"/>
      <c r="B2971" s="189"/>
      <c r="C2971" s="189"/>
      <c r="D2971" s="189"/>
      <c r="E2971" s="189"/>
      <c r="F2971" s="189"/>
      <c r="G2971" s="189"/>
      <c r="H2971" s="189"/>
      <c r="I2971" s="189"/>
      <c r="J2971" s="189"/>
      <c r="K2971" s="98"/>
      <c r="L2971" s="98"/>
      <c r="M2971" s="189"/>
      <c r="N2971" s="189"/>
      <c r="O2971" s="189"/>
      <c r="P2971" s="189"/>
      <c r="Q2971" s="189"/>
      <c r="R2971" s="189"/>
      <c r="S2971" s="189"/>
      <c r="T2971" s="189"/>
      <c r="U2971" s="189"/>
      <c r="V2971" s="189"/>
      <c r="W2971" s="189"/>
      <c r="X2971" s="189"/>
      <c r="Y2971" s="189"/>
      <c r="Z2971" s="189"/>
      <c r="AA2971" s="189"/>
      <c r="AB2971" s="189"/>
    </row>
    <row r="2972" spans="1:28" x14ac:dyDescent="0.25">
      <c r="A2972" s="98"/>
      <c r="B2972" s="189"/>
      <c r="C2972" s="189"/>
      <c r="D2972" s="189"/>
      <c r="E2972" s="189"/>
      <c r="F2972" s="189"/>
      <c r="G2972" s="189"/>
      <c r="H2972" s="189"/>
      <c r="I2972" s="189"/>
      <c r="J2972" s="189"/>
      <c r="K2972" s="98"/>
      <c r="L2972" s="98"/>
      <c r="M2972" s="189"/>
      <c r="N2972" s="189"/>
      <c r="O2972" s="189"/>
      <c r="P2972" s="189"/>
      <c r="Q2972" s="189"/>
      <c r="R2972" s="189"/>
      <c r="S2972" s="189"/>
      <c r="T2972" s="189"/>
      <c r="U2972" s="189"/>
      <c r="V2972" s="189"/>
      <c r="W2972" s="189"/>
      <c r="X2972" s="189"/>
      <c r="Y2972" s="189"/>
      <c r="Z2972" s="189"/>
      <c r="AA2972" s="189"/>
      <c r="AB2972" s="189"/>
    </row>
    <row r="2973" spans="1:28" x14ac:dyDescent="0.25">
      <c r="A2973" s="98"/>
      <c r="B2973" s="189"/>
      <c r="C2973" s="189"/>
      <c r="D2973" s="189"/>
      <c r="E2973" s="189"/>
      <c r="F2973" s="189"/>
      <c r="G2973" s="189"/>
      <c r="H2973" s="189"/>
      <c r="I2973" s="189"/>
      <c r="J2973" s="189"/>
      <c r="K2973" s="98"/>
      <c r="L2973" s="98"/>
      <c r="M2973" s="189"/>
      <c r="N2973" s="189"/>
      <c r="O2973" s="189"/>
      <c r="P2973" s="189"/>
      <c r="Q2973" s="189"/>
      <c r="R2973" s="189"/>
      <c r="S2973" s="189"/>
      <c r="T2973" s="189"/>
      <c r="U2973" s="189"/>
      <c r="V2973" s="189"/>
      <c r="W2973" s="189"/>
      <c r="X2973" s="189"/>
      <c r="Y2973" s="189"/>
      <c r="Z2973" s="189"/>
      <c r="AA2973" s="189"/>
      <c r="AB2973" s="189"/>
    </row>
    <row r="2974" spans="1:28" x14ac:dyDescent="0.25">
      <c r="A2974" s="98"/>
      <c r="B2974" s="189"/>
      <c r="C2974" s="189"/>
      <c r="D2974" s="189"/>
      <c r="E2974" s="189"/>
      <c r="F2974" s="189"/>
      <c r="G2974" s="189"/>
      <c r="H2974" s="189"/>
      <c r="I2974" s="189"/>
      <c r="J2974" s="189"/>
      <c r="K2974" s="98"/>
      <c r="L2974" s="98"/>
      <c r="M2974" s="189"/>
      <c r="N2974" s="189"/>
      <c r="O2974" s="189"/>
      <c r="P2974" s="189"/>
      <c r="Q2974" s="189"/>
      <c r="R2974" s="189"/>
      <c r="S2974" s="189"/>
      <c r="T2974" s="189"/>
      <c r="U2974" s="189"/>
      <c r="V2974" s="189"/>
      <c r="W2974" s="189"/>
      <c r="X2974" s="189"/>
      <c r="Y2974" s="189"/>
      <c r="Z2974" s="189"/>
      <c r="AA2974" s="189"/>
      <c r="AB2974" s="189"/>
    </row>
    <row r="2975" spans="1:28" x14ac:dyDescent="0.25">
      <c r="A2975" s="98"/>
      <c r="B2975" s="189"/>
      <c r="C2975" s="189"/>
      <c r="D2975" s="189"/>
      <c r="E2975" s="189"/>
      <c r="F2975" s="189"/>
      <c r="G2975" s="189"/>
      <c r="H2975" s="189"/>
      <c r="I2975" s="189"/>
      <c r="J2975" s="189"/>
      <c r="K2975" s="98"/>
      <c r="L2975" s="98"/>
      <c r="M2975" s="189"/>
      <c r="N2975" s="189"/>
      <c r="O2975" s="189"/>
      <c r="P2975" s="189"/>
      <c r="Q2975" s="189"/>
      <c r="R2975" s="189"/>
      <c r="S2975" s="189"/>
      <c r="T2975" s="189"/>
      <c r="U2975" s="189"/>
      <c r="V2975" s="189"/>
      <c r="W2975" s="189"/>
      <c r="X2975" s="189"/>
      <c r="Y2975" s="189"/>
      <c r="Z2975" s="189"/>
      <c r="AA2975" s="189"/>
      <c r="AB2975" s="189"/>
    </row>
    <row r="2976" spans="1:28" x14ac:dyDescent="0.25">
      <c r="A2976" s="98"/>
      <c r="B2976" s="189"/>
      <c r="C2976" s="189"/>
      <c r="D2976" s="189"/>
      <c r="E2976" s="189"/>
      <c r="F2976" s="189"/>
      <c r="G2976" s="189"/>
      <c r="H2976" s="189"/>
      <c r="I2976" s="189"/>
      <c r="J2976" s="189"/>
      <c r="K2976" s="98"/>
      <c r="L2976" s="98"/>
      <c r="M2976" s="189"/>
      <c r="N2976" s="189"/>
      <c r="O2976" s="189"/>
      <c r="P2976" s="189"/>
      <c r="Q2976" s="189"/>
      <c r="R2976" s="189"/>
      <c r="S2976" s="189"/>
      <c r="T2976" s="189"/>
      <c r="U2976" s="189"/>
      <c r="V2976" s="189"/>
      <c r="W2976" s="189"/>
      <c r="X2976" s="189"/>
      <c r="Y2976" s="189"/>
      <c r="Z2976" s="189"/>
      <c r="AA2976" s="189"/>
      <c r="AB2976" s="189"/>
    </row>
    <row r="2977" spans="1:28" x14ac:dyDescent="0.25">
      <c r="A2977" s="98"/>
      <c r="B2977" s="189"/>
      <c r="C2977" s="189"/>
      <c r="D2977" s="189"/>
      <c r="E2977" s="189"/>
      <c r="F2977" s="189"/>
      <c r="G2977" s="189"/>
      <c r="H2977" s="189"/>
      <c r="I2977" s="189"/>
      <c r="J2977" s="189"/>
      <c r="K2977" s="98"/>
      <c r="L2977" s="98"/>
      <c r="M2977" s="189"/>
      <c r="N2977" s="189"/>
      <c r="O2977" s="189"/>
      <c r="P2977" s="189"/>
      <c r="Q2977" s="189"/>
      <c r="R2977" s="189"/>
      <c r="S2977" s="189"/>
      <c r="T2977" s="189"/>
      <c r="U2977" s="189"/>
      <c r="V2977" s="189"/>
      <c r="W2977" s="189"/>
      <c r="X2977" s="189"/>
      <c r="Y2977" s="189"/>
      <c r="Z2977" s="189"/>
      <c r="AA2977" s="189"/>
      <c r="AB2977" s="189"/>
    </row>
    <row r="2978" spans="1:28" x14ac:dyDescent="0.25">
      <c r="A2978" s="98"/>
      <c r="B2978" s="189"/>
      <c r="C2978" s="189"/>
      <c r="D2978" s="189"/>
      <c r="E2978" s="189"/>
      <c r="F2978" s="189"/>
      <c r="G2978" s="189"/>
      <c r="H2978" s="189"/>
      <c r="I2978" s="189"/>
      <c r="J2978" s="189"/>
      <c r="K2978" s="98"/>
      <c r="L2978" s="98"/>
      <c r="M2978" s="189"/>
      <c r="N2978" s="189"/>
      <c r="O2978" s="189"/>
      <c r="P2978" s="189"/>
      <c r="Q2978" s="189"/>
      <c r="R2978" s="189"/>
      <c r="S2978" s="189"/>
      <c r="T2978" s="189"/>
      <c r="U2978" s="189"/>
      <c r="V2978" s="189"/>
      <c r="W2978" s="189"/>
      <c r="X2978" s="189"/>
      <c r="Y2978" s="189"/>
      <c r="Z2978" s="189"/>
      <c r="AA2978" s="189"/>
      <c r="AB2978" s="189"/>
    </row>
    <row r="2979" spans="1:28" x14ac:dyDescent="0.25">
      <c r="A2979" s="98"/>
      <c r="B2979" s="189"/>
      <c r="C2979" s="189"/>
      <c r="D2979" s="189"/>
      <c r="E2979" s="189"/>
      <c r="F2979" s="189"/>
      <c r="G2979" s="189"/>
      <c r="H2979" s="189"/>
      <c r="I2979" s="189"/>
      <c r="J2979" s="189"/>
      <c r="K2979" s="98"/>
      <c r="L2979" s="98"/>
      <c r="M2979" s="189"/>
      <c r="N2979" s="189"/>
      <c r="O2979" s="189"/>
      <c r="P2979" s="189"/>
      <c r="Q2979" s="189"/>
      <c r="R2979" s="189"/>
      <c r="S2979" s="189"/>
      <c r="T2979" s="189"/>
      <c r="U2979" s="189"/>
      <c r="V2979" s="189"/>
      <c r="W2979" s="189"/>
      <c r="X2979" s="189"/>
      <c r="Y2979" s="189"/>
      <c r="Z2979" s="189"/>
      <c r="AA2979" s="189"/>
      <c r="AB2979" s="189"/>
    </row>
    <row r="2980" spans="1:28" x14ac:dyDescent="0.25">
      <c r="A2980" s="98"/>
      <c r="B2980" s="189"/>
      <c r="C2980" s="189"/>
      <c r="D2980" s="189"/>
      <c r="E2980" s="189"/>
      <c r="F2980" s="189"/>
      <c r="G2980" s="189"/>
      <c r="H2980" s="189"/>
      <c r="I2980" s="189"/>
      <c r="J2980" s="189"/>
      <c r="K2980" s="98"/>
      <c r="L2980" s="98"/>
      <c r="M2980" s="189"/>
      <c r="N2980" s="189"/>
      <c r="O2980" s="189"/>
      <c r="P2980" s="189"/>
      <c r="Q2980" s="189"/>
      <c r="R2980" s="189"/>
      <c r="S2980" s="189"/>
      <c r="T2980" s="189"/>
      <c r="U2980" s="189"/>
      <c r="V2980" s="189"/>
      <c r="W2980" s="189"/>
      <c r="X2980" s="189"/>
      <c r="Y2980" s="189"/>
      <c r="Z2980" s="189"/>
      <c r="AA2980" s="189"/>
      <c r="AB2980" s="189"/>
    </row>
    <row r="2981" spans="1:28" x14ac:dyDescent="0.25">
      <c r="A2981" s="98"/>
      <c r="B2981" s="189"/>
      <c r="C2981" s="189"/>
      <c r="D2981" s="189"/>
      <c r="E2981" s="189"/>
      <c r="F2981" s="189"/>
      <c r="G2981" s="189"/>
      <c r="H2981" s="189"/>
      <c r="I2981" s="189"/>
      <c r="J2981" s="189"/>
      <c r="K2981" s="98"/>
      <c r="L2981" s="98"/>
      <c r="M2981" s="189"/>
      <c r="N2981" s="189"/>
      <c r="O2981" s="189"/>
      <c r="P2981" s="189"/>
      <c r="Q2981" s="189"/>
      <c r="R2981" s="189"/>
      <c r="S2981" s="189"/>
      <c r="T2981" s="189"/>
      <c r="U2981" s="189"/>
      <c r="V2981" s="189"/>
      <c r="W2981" s="189"/>
      <c r="X2981" s="189"/>
      <c r="Y2981" s="189"/>
      <c r="Z2981" s="189"/>
      <c r="AA2981" s="189"/>
      <c r="AB2981" s="189"/>
    </row>
    <row r="2982" spans="1:28" x14ac:dyDescent="0.25">
      <c r="A2982" s="98"/>
      <c r="B2982" s="189"/>
      <c r="C2982" s="189"/>
      <c r="D2982" s="189"/>
      <c r="E2982" s="189"/>
      <c r="F2982" s="189"/>
      <c r="G2982" s="189"/>
      <c r="H2982" s="189"/>
      <c r="I2982" s="189"/>
      <c r="J2982" s="189"/>
      <c r="K2982" s="98"/>
      <c r="L2982" s="98"/>
      <c r="M2982" s="189"/>
      <c r="N2982" s="189"/>
      <c r="O2982" s="189"/>
      <c r="P2982" s="189"/>
      <c r="Q2982" s="189"/>
      <c r="R2982" s="189"/>
      <c r="S2982" s="189"/>
      <c r="T2982" s="189"/>
      <c r="U2982" s="189"/>
      <c r="V2982" s="189"/>
      <c r="W2982" s="189"/>
      <c r="X2982" s="189"/>
      <c r="Y2982" s="189"/>
      <c r="Z2982" s="189"/>
      <c r="AA2982" s="189"/>
      <c r="AB2982" s="189"/>
    </row>
    <row r="2983" spans="1:28" x14ac:dyDescent="0.25">
      <c r="A2983" s="98"/>
      <c r="B2983" s="189"/>
      <c r="C2983" s="189"/>
      <c r="D2983" s="189"/>
      <c r="E2983" s="189"/>
      <c r="F2983" s="189"/>
      <c r="G2983" s="189"/>
      <c r="H2983" s="189"/>
      <c r="I2983" s="189"/>
      <c r="J2983" s="189"/>
      <c r="K2983" s="98"/>
      <c r="L2983" s="98"/>
      <c r="M2983" s="189"/>
      <c r="N2983" s="189"/>
      <c r="O2983" s="189"/>
      <c r="P2983" s="189"/>
      <c r="Q2983" s="189"/>
      <c r="R2983" s="189"/>
      <c r="S2983" s="189"/>
      <c r="T2983" s="189"/>
      <c r="U2983" s="189"/>
      <c r="V2983" s="189"/>
      <c r="W2983" s="189"/>
      <c r="X2983" s="189"/>
      <c r="Y2983" s="189"/>
      <c r="Z2983" s="189"/>
      <c r="AA2983" s="189"/>
      <c r="AB2983" s="189"/>
    </row>
    <row r="2984" spans="1:28" x14ac:dyDescent="0.25">
      <c r="A2984" s="98"/>
      <c r="B2984" s="189"/>
      <c r="C2984" s="189"/>
      <c r="D2984" s="189"/>
      <c r="E2984" s="189"/>
      <c r="F2984" s="189"/>
      <c r="G2984" s="189"/>
      <c r="H2984" s="189"/>
      <c r="I2984" s="189"/>
      <c r="J2984" s="189"/>
      <c r="K2984" s="98"/>
      <c r="L2984" s="98"/>
      <c r="M2984" s="189"/>
      <c r="N2984" s="189"/>
      <c r="O2984" s="189"/>
      <c r="P2984" s="189"/>
      <c r="Q2984" s="189"/>
      <c r="R2984" s="189"/>
      <c r="S2984" s="189"/>
      <c r="T2984" s="189"/>
      <c r="U2984" s="189"/>
      <c r="V2984" s="189"/>
      <c r="W2984" s="189"/>
      <c r="X2984" s="189"/>
      <c r="Y2984" s="189"/>
      <c r="Z2984" s="189"/>
      <c r="AA2984" s="189"/>
      <c r="AB2984" s="189"/>
    </row>
    <row r="2985" spans="1:28" x14ac:dyDescent="0.25">
      <c r="A2985" s="98"/>
      <c r="B2985" s="189"/>
      <c r="C2985" s="189"/>
      <c r="D2985" s="189"/>
      <c r="E2985" s="189"/>
      <c r="F2985" s="189"/>
      <c r="G2985" s="189"/>
      <c r="H2985" s="189"/>
      <c r="I2985" s="189"/>
      <c r="J2985" s="189"/>
      <c r="K2985" s="98"/>
      <c r="L2985" s="98"/>
      <c r="M2985" s="189"/>
      <c r="N2985" s="189"/>
      <c r="O2985" s="189"/>
      <c r="P2985" s="189"/>
      <c r="Q2985" s="189"/>
      <c r="R2985" s="189"/>
      <c r="S2985" s="189"/>
      <c r="T2985" s="189"/>
      <c r="U2985" s="189"/>
      <c r="V2985" s="189"/>
      <c r="W2985" s="189"/>
      <c r="X2985" s="189"/>
      <c r="Y2985" s="189"/>
      <c r="Z2985" s="189"/>
      <c r="AA2985" s="189"/>
      <c r="AB2985" s="189"/>
    </row>
    <row r="2986" spans="1:28" x14ac:dyDescent="0.25">
      <c r="A2986" s="98"/>
      <c r="B2986" s="189"/>
      <c r="C2986" s="189"/>
      <c r="D2986" s="189"/>
      <c r="E2986" s="189"/>
      <c r="F2986" s="189"/>
      <c r="G2986" s="189"/>
      <c r="H2986" s="189"/>
      <c r="I2986" s="189"/>
      <c r="J2986" s="189"/>
      <c r="K2986" s="98"/>
      <c r="L2986" s="98"/>
      <c r="M2986" s="189"/>
      <c r="N2986" s="189"/>
      <c r="O2986" s="189"/>
      <c r="P2986" s="189"/>
      <c r="Q2986" s="189"/>
      <c r="R2986" s="189"/>
      <c r="S2986" s="189"/>
      <c r="T2986" s="189"/>
      <c r="U2986" s="189"/>
      <c r="V2986" s="189"/>
      <c r="W2986" s="189"/>
      <c r="X2986" s="189"/>
      <c r="Y2986" s="189"/>
      <c r="Z2986" s="189"/>
      <c r="AA2986" s="189"/>
      <c r="AB2986" s="189"/>
    </row>
    <row r="2987" spans="1:28" x14ac:dyDescent="0.25">
      <c r="A2987" s="98"/>
      <c r="B2987" s="189"/>
      <c r="C2987" s="189"/>
      <c r="D2987" s="189"/>
      <c r="E2987" s="189"/>
      <c r="F2987" s="189"/>
      <c r="G2987" s="189"/>
      <c r="H2987" s="189"/>
      <c r="I2987" s="189"/>
      <c r="J2987" s="189"/>
      <c r="K2987" s="98"/>
      <c r="L2987" s="98"/>
      <c r="M2987" s="189"/>
      <c r="N2987" s="189"/>
      <c r="O2987" s="189"/>
      <c r="P2987" s="189"/>
      <c r="Q2987" s="189"/>
      <c r="R2987" s="189"/>
      <c r="S2987" s="189"/>
      <c r="T2987" s="189"/>
      <c r="U2987" s="189"/>
      <c r="V2987" s="189"/>
      <c r="W2987" s="189"/>
      <c r="X2987" s="189"/>
      <c r="Y2987" s="189"/>
      <c r="Z2987" s="189"/>
      <c r="AA2987" s="189"/>
      <c r="AB2987" s="189"/>
    </row>
    <row r="2988" spans="1:28" x14ac:dyDescent="0.25">
      <c r="A2988" s="98"/>
      <c r="B2988" s="189"/>
      <c r="C2988" s="189"/>
      <c r="D2988" s="189"/>
      <c r="E2988" s="189"/>
      <c r="F2988" s="189"/>
      <c r="G2988" s="189"/>
      <c r="H2988" s="189"/>
      <c r="I2988" s="189"/>
      <c r="J2988" s="189"/>
      <c r="K2988" s="98"/>
      <c r="L2988" s="98"/>
      <c r="M2988" s="189"/>
      <c r="N2988" s="189"/>
      <c r="O2988" s="189"/>
      <c r="P2988" s="189"/>
      <c r="Q2988" s="189"/>
      <c r="R2988" s="189"/>
      <c r="S2988" s="189"/>
      <c r="T2988" s="189"/>
      <c r="U2988" s="189"/>
      <c r="V2988" s="189"/>
      <c r="W2988" s="189"/>
      <c r="X2988" s="189"/>
      <c r="Y2988" s="189"/>
      <c r="Z2988" s="189"/>
      <c r="AA2988" s="189"/>
      <c r="AB2988" s="189"/>
    </row>
    <row r="2989" spans="1:28" x14ac:dyDescent="0.25">
      <c r="A2989" s="98"/>
      <c r="B2989" s="189"/>
      <c r="C2989" s="189"/>
      <c r="D2989" s="189"/>
      <c r="E2989" s="189"/>
      <c r="F2989" s="189"/>
      <c r="G2989" s="189"/>
      <c r="H2989" s="189"/>
      <c r="I2989" s="189"/>
      <c r="J2989" s="189"/>
      <c r="K2989" s="98"/>
      <c r="L2989" s="98"/>
      <c r="M2989" s="189"/>
      <c r="N2989" s="189"/>
      <c r="O2989" s="189"/>
      <c r="P2989" s="189"/>
      <c r="Q2989" s="189"/>
      <c r="R2989" s="189"/>
      <c r="S2989" s="189"/>
      <c r="T2989" s="189"/>
      <c r="U2989" s="189"/>
      <c r="V2989" s="189"/>
      <c r="W2989" s="189"/>
      <c r="X2989" s="189"/>
      <c r="Y2989" s="189"/>
      <c r="Z2989" s="189"/>
      <c r="AA2989" s="189"/>
      <c r="AB2989" s="189"/>
    </row>
    <row r="2990" spans="1:28" x14ac:dyDescent="0.25">
      <c r="A2990" s="98"/>
      <c r="B2990" s="189"/>
      <c r="C2990" s="189"/>
      <c r="D2990" s="189"/>
      <c r="E2990" s="189"/>
      <c r="F2990" s="189"/>
      <c r="G2990" s="189"/>
      <c r="H2990" s="189"/>
      <c r="I2990" s="189"/>
      <c r="J2990" s="189"/>
      <c r="K2990" s="98"/>
      <c r="L2990" s="98"/>
      <c r="M2990" s="189"/>
      <c r="N2990" s="189"/>
      <c r="O2990" s="189"/>
      <c r="P2990" s="189"/>
      <c r="Q2990" s="189"/>
      <c r="R2990" s="189"/>
      <c r="S2990" s="189"/>
      <c r="T2990" s="189"/>
      <c r="U2990" s="189"/>
      <c r="V2990" s="189"/>
      <c r="W2990" s="189"/>
      <c r="X2990" s="189"/>
      <c r="Y2990" s="189"/>
      <c r="Z2990" s="189"/>
      <c r="AA2990" s="189"/>
      <c r="AB2990" s="189"/>
    </row>
    <row r="2991" spans="1:28" x14ac:dyDescent="0.25">
      <c r="A2991" s="98"/>
      <c r="B2991" s="189"/>
      <c r="C2991" s="189"/>
      <c r="D2991" s="189"/>
      <c r="E2991" s="189"/>
      <c r="F2991" s="189"/>
      <c r="G2991" s="189"/>
      <c r="H2991" s="189"/>
      <c r="I2991" s="189"/>
      <c r="J2991" s="189"/>
      <c r="K2991" s="98"/>
      <c r="L2991" s="98"/>
      <c r="M2991" s="189"/>
      <c r="N2991" s="189"/>
      <c r="O2991" s="189"/>
      <c r="P2991" s="189"/>
      <c r="Q2991" s="189"/>
      <c r="R2991" s="189"/>
      <c r="S2991" s="189"/>
      <c r="T2991" s="189"/>
      <c r="U2991" s="189"/>
      <c r="V2991" s="189"/>
      <c r="W2991" s="189"/>
      <c r="X2991" s="189"/>
      <c r="Y2991" s="189"/>
      <c r="Z2991" s="189"/>
      <c r="AA2991" s="189"/>
      <c r="AB2991" s="189"/>
    </row>
    <row r="2992" spans="1:28" x14ac:dyDescent="0.25">
      <c r="A2992" s="98"/>
      <c r="B2992" s="189"/>
      <c r="C2992" s="189"/>
      <c r="D2992" s="189"/>
      <c r="E2992" s="189"/>
      <c r="F2992" s="189"/>
      <c r="G2992" s="189"/>
      <c r="H2992" s="189"/>
      <c r="I2992" s="189"/>
      <c r="J2992" s="189"/>
      <c r="K2992" s="98"/>
      <c r="L2992" s="98"/>
      <c r="M2992" s="189"/>
      <c r="N2992" s="189"/>
      <c r="O2992" s="189"/>
      <c r="P2992" s="189"/>
      <c r="Q2992" s="189"/>
      <c r="R2992" s="189"/>
      <c r="S2992" s="189"/>
      <c r="T2992" s="189"/>
      <c r="U2992" s="189"/>
      <c r="V2992" s="189"/>
      <c r="W2992" s="189"/>
      <c r="X2992" s="189"/>
      <c r="Y2992" s="189"/>
      <c r="Z2992" s="189"/>
      <c r="AA2992" s="189"/>
      <c r="AB2992" s="189"/>
    </row>
    <row r="2993" spans="1:28" x14ac:dyDescent="0.25">
      <c r="A2993" s="98"/>
      <c r="B2993" s="189"/>
      <c r="C2993" s="189"/>
      <c r="D2993" s="189"/>
      <c r="E2993" s="189"/>
      <c r="F2993" s="189"/>
      <c r="G2993" s="189"/>
      <c r="H2993" s="189"/>
      <c r="I2993" s="189"/>
      <c r="J2993" s="189"/>
      <c r="K2993" s="98"/>
      <c r="L2993" s="98"/>
      <c r="M2993" s="189"/>
      <c r="N2993" s="189"/>
      <c r="O2993" s="189"/>
      <c r="P2993" s="189"/>
      <c r="Q2993" s="189"/>
      <c r="R2993" s="189"/>
      <c r="S2993" s="189"/>
      <c r="T2993" s="189"/>
      <c r="U2993" s="189"/>
      <c r="V2993" s="189"/>
      <c r="W2993" s="189"/>
      <c r="X2993" s="189"/>
      <c r="Y2993" s="189"/>
      <c r="Z2993" s="189"/>
      <c r="AA2993" s="189"/>
      <c r="AB2993" s="189"/>
    </row>
    <row r="2994" spans="1:28" x14ac:dyDescent="0.25">
      <c r="A2994" s="98"/>
      <c r="B2994" s="189"/>
      <c r="C2994" s="189"/>
      <c r="D2994" s="189"/>
      <c r="E2994" s="189"/>
      <c r="F2994" s="189"/>
      <c r="G2994" s="189"/>
      <c r="H2994" s="189"/>
      <c r="I2994" s="189"/>
      <c r="J2994" s="189"/>
      <c r="K2994" s="98"/>
      <c r="L2994" s="98"/>
      <c r="M2994" s="189"/>
      <c r="N2994" s="189"/>
      <c r="O2994" s="189"/>
      <c r="P2994" s="189"/>
      <c r="Q2994" s="189"/>
      <c r="R2994" s="189"/>
      <c r="S2994" s="189"/>
      <c r="T2994" s="189"/>
      <c r="U2994" s="189"/>
      <c r="V2994" s="189"/>
      <c r="W2994" s="189"/>
      <c r="X2994" s="189"/>
      <c r="Y2994" s="189"/>
      <c r="Z2994" s="189"/>
      <c r="AA2994" s="189"/>
      <c r="AB2994" s="189"/>
    </row>
    <row r="2995" spans="1:28" x14ac:dyDescent="0.25">
      <c r="A2995" s="98"/>
      <c r="B2995" s="189"/>
      <c r="C2995" s="189"/>
      <c r="D2995" s="189"/>
      <c r="E2995" s="189"/>
      <c r="F2995" s="189"/>
      <c r="G2995" s="189"/>
      <c r="H2995" s="189"/>
      <c r="I2995" s="189"/>
      <c r="J2995" s="189"/>
      <c r="K2995" s="98"/>
      <c r="L2995" s="98"/>
      <c r="M2995" s="189"/>
      <c r="N2995" s="189"/>
      <c r="O2995" s="189"/>
      <c r="P2995" s="189"/>
      <c r="Q2995" s="189"/>
      <c r="R2995" s="189"/>
      <c r="S2995" s="189"/>
      <c r="T2995" s="189"/>
      <c r="U2995" s="189"/>
      <c r="V2995" s="189"/>
      <c r="W2995" s="189"/>
      <c r="X2995" s="189"/>
      <c r="Y2995" s="189"/>
      <c r="Z2995" s="189"/>
      <c r="AA2995" s="189"/>
      <c r="AB2995" s="189"/>
    </row>
    <row r="2996" spans="1:28" x14ac:dyDescent="0.25">
      <c r="A2996" s="98"/>
      <c r="B2996" s="189"/>
      <c r="C2996" s="189"/>
      <c r="D2996" s="189"/>
      <c r="E2996" s="189"/>
      <c r="F2996" s="189"/>
      <c r="G2996" s="189"/>
      <c r="H2996" s="189"/>
      <c r="I2996" s="189"/>
      <c r="J2996" s="189"/>
      <c r="K2996" s="98"/>
      <c r="L2996" s="98"/>
      <c r="M2996" s="189"/>
      <c r="N2996" s="189"/>
      <c r="O2996" s="189"/>
      <c r="P2996" s="189"/>
      <c r="Q2996" s="189"/>
      <c r="R2996" s="189"/>
      <c r="S2996" s="189"/>
      <c r="T2996" s="189"/>
      <c r="U2996" s="189"/>
      <c r="V2996" s="189"/>
      <c r="W2996" s="189"/>
      <c r="X2996" s="189"/>
      <c r="Y2996" s="189"/>
      <c r="Z2996" s="189"/>
      <c r="AA2996" s="189"/>
      <c r="AB2996" s="189"/>
    </row>
    <row r="2997" spans="1:28" x14ac:dyDescent="0.25">
      <c r="A2997" s="98"/>
      <c r="B2997" s="189"/>
      <c r="C2997" s="189"/>
      <c r="D2997" s="189"/>
      <c r="E2997" s="189"/>
      <c r="F2997" s="189"/>
      <c r="G2997" s="189"/>
      <c r="H2997" s="189"/>
      <c r="I2997" s="189"/>
      <c r="J2997" s="189"/>
      <c r="K2997" s="98"/>
      <c r="L2997" s="98"/>
      <c r="M2997" s="189"/>
      <c r="N2997" s="189"/>
      <c r="O2997" s="189"/>
      <c r="P2997" s="189"/>
      <c r="Q2997" s="189"/>
      <c r="R2997" s="189"/>
      <c r="S2997" s="189"/>
      <c r="T2997" s="189"/>
      <c r="U2997" s="189"/>
      <c r="V2997" s="189"/>
      <c r="W2997" s="189"/>
      <c r="X2997" s="189"/>
      <c r="Y2997" s="189"/>
      <c r="Z2997" s="189"/>
      <c r="AA2997" s="189"/>
      <c r="AB2997" s="189"/>
    </row>
    <row r="2998" spans="1:28" x14ac:dyDescent="0.25">
      <c r="A2998" s="98"/>
      <c r="B2998" s="189"/>
      <c r="C2998" s="189"/>
      <c r="D2998" s="189"/>
      <c r="E2998" s="189"/>
      <c r="F2998" s="189"/>
      <c r="G2998" s="189"/>
      <c r="H2998" s="189"/>
      <c r="I2998" s="189"/>
      <c r="J2998" s="189"/>
      <c r="K2998" s="98"/>
      <c r="L2998" s="98"/>
      <c r="M2998" s="189"/>
      <c r="N2998" s="189"/>
      <c r="O2998" s="189"/>
      <c r="P2998" s="189"/>
      <c r="Q2998" s="189"/>
      <c r="R2998" s="189"/>
      <c r="S2998" s="189"/>
      <c r="T2998" s="189"/>
      <c r="U2998" s="189"/>
      <c r="V2998" s="189"/>
      <c r="W2998" s="189"/>
      <c r="X2998" s="189"/>
      <c r="Y2998" s="189"/>
      <c r="Z2998" s="189"/>
      <c r="AA2998" s="189"/>
      <c r="AB2998" s="189"/>
    </row>
    <row r="2999" spans="1:28" x14ac:dyDescent="0.25">
      <c r="A2999" s="98"/>
      <c r="B2999" s="189"/>
      <c r="C2999" s="189"/>
      <c r="D2999" s="189"/>
      <c r="E2999" s="189"/>
      <c r="F2999" s="189"/>
      <c r="G2999" s="189"/>
      <c r="H2999" s="189"/>
      <c r="I2999" s="189"/>
      <c r="J2999" s="189"/>
      <c r="K2999" s="98"/>
      <c r="L2999" s="98"/>
      <c r="M2999" s="189"/>
      <c r="N2999" s="189"/>
      <c r="O2999" s="189"/>
      <c r="P2999" s="189"/>
      <c r="Q2999" s="189"/>
      <c r="R2999" s="189"/>
      <c r="S2999" s="189"/>
      <c r="T2999" s="189"/>
      <c r="U2999" s="189"/>
      <c r="V2999" s="189"/>
      <c r="W2999" s="189"/>
      <c r="X2999" s="189"/>
      <c r="Y2999" s="189"/>
      <c r="Z2999" s="189"/>
      <c r="AA2999" s="189"/>
      <c r="AB2999" s="189"/>
    </row>
    <row r="3000" spans="1:28" x14ac:dyDescent="0.25">
      <c r="A3000" s="98"/>
      <c r="B3000" s="189"/>
      <c r="C3000" s="189"/>
      <c r="D3000" s="189"/>
      <c r="E3000" s="189"/>
      <c r="F3000" s="189"/>
      <c r="G3000" s="189"/>
      <c r="H3000" s="189"/>
      <c r="I3000" s="189"/>
      <c r="J3000" s="189"/>
      <c r="K3000" s="98"/>
      <c r="L3000" s="98"/>
      <c r="M3000" s="189"/>
      <c r="N3000" s="189"/>
      <c r="O3000" s="189"/>
      <c r="P3000" s="189"/>
      <c r="Q3000" s="189"/>
      <c r="R3000" s="189"/>
      <c r="S3000" s="189"/>
      <c r="T3000" s="189"/>
      <c r="U3000" s="189"/>
      <c r="V3000" s="189"/>
      <c r="W3000" s="189"/>
      <c r="X3000" s="189"/>
      <c r="Y3000" s="189"/>
      <c r="Z3000" s="189"/>
      <c r="AA3000" s="189"/>
      <c r="AB3000" s="189"/>
    </row>
    <row r="3001" spans="1:28" x14ac:dyDescent="0.25">
      <c r="A3001" s="98"/>
      <c r="B3001" s="189"/>
      <c r="C3001" s="189"/>
      <c r="D3001" s="189"/>
      <c r="E3001" s="189"/>
      <c r="F3001" s="189"/>
      <c r="G3001" s="189"/>
      <c r="H3001" s="189"/>
      <c r="I3001" s="189"/>
      <c r="J3001" s="189"/>
      <c r="K3001" s="98"/>
      <c r="L3001" s="98"/>
      <c r="M3001" s="189"/>
      <c r="N3001" s="189"/>
      <c r="O3001" s="189"/>
      <c r="P3001" s="189"/>
      <c r="Q3001" s="189"/>
      <c r="R3001" s="189"/>
      <c r="S3001" s="189"/>
      <c r="T3001" s="189"/>
      <c r="U3001" s="189"/>
      <c r="V3001" s="189"/>
      <c r="W3001" s="189"/>
      <c r="X3001" s="189"/>
      <c r="Y3001" s="189"/>
      <c r="Z3001" s="189"/>
      <c r="AA3001" s="189"/>
      <c r="AB3001" s="189"/>
    </row>
    <row r="3002" spans="1:28" x14ac:dyDescent="0.25">
      <c r="A3002" s="98"/>
      <c r="B3002" s="189"/>
      <c r="C3002" s="189"/>
      <c r="D3002" s="189"/>
      <c r="E3002" s="189"/>
      <c r="F3002" s="189"/>
      <c r="G3002" s="189"/>
      <c r="H3002" s="189"/>
      <c r="I3002" s="189"/>
      <c r="J3002" s="189"/>
      <c r="K3002" s="98"/>
      <c r="L3002" s="98"/>
      <c r="M3002" s="189"/>
      <c r="N3002" s="189"/>
      <c r="O3002" s="189"/>
      <c r="P3002" s="189"/>
      <c r="Q3002" s="189"/>
      <c r="R3002" s="189"/>
      <c r="S3002" s="189"/>
      <c r="T3002" s="189"/>
      <c r="U3002" s="189"/>
      <c r="V3002" s="189"/>
      <c r="W3002" s="189"/>
      <c r="X3002" s="189"/>
      <c r="Y3002" s="189"/>
      <c r="Z3002" s="189"/>
      <c r="AA3002" s="189"/>
      <c r="AB3002" s="189"/>
    </row>
    <row r="3003" spans="1:28" x14ac:dyDescent="0.25">
      <c r="A3003" s="98"/>
      <c r="B3003" s="189"/>
      <c r="C3003" s="189"/>
      <c r="D3003" s="189"/>
      <c r="E3003" s="189"/>
      <c r="F3003" s="189"/>
      <c r="G3003" s="189"/>
      <c r="H3003" s="189"/>
      <c r="I3003" s="189"/>
      <c r="J3003" s="189"/>
      <c r="K3003" s="98"/>
      <c r="L3003" s="98"/>
      <c r="M3003" s="189"/>
      <c r="N3003" s="189"/>
      <c r="O3003" s="189"/>
      <c r="P3003" s="189"/>
      <c r="Q3003" s="189"/>
      <c r="R3003" s="189"/>
      <c r="S3003" s="189"/>
      <c r="T3003" s="189"/>
      <c r="U3003" s="189"/>
      <c r="V3003" s="189"/>
      <c r="W3003" s="189"/>
      <c r="X3003" s="189"/>
      <c r="Y3003" s="189"/>
      <c r="Z3003" s="189"/>
      <c r="AA3003" s="189"/>
      <c r="AB3003" s="189"/>
    </row>
    <row r="3004" spans="1:28" x14ac:dyDescent="0.25">
      <c r="A3004" s="98"/>
      <c r="B3004" s="189"/>
      <c r="C3004" s="189"/>
      <c r="D3004" s="189"/>
      <c r="E3004" s="189"/>
      <c r="F3004" s="189"/>
      <c r="G3004" s="189"/>
      <c r="H3004" s="189"/>
      <c r="I3004" s="189"/>
      <c r="J3004" s="189"/>
      <c r="K3004" s="98"/>
      <c r="L3004" s="98"/>
      <c r="M3004" s="189"/>
      <c r="N3004" s="189"/>
      <c r="O3004" s="189"/>
      <c r="P3004" s="189"/>
      <c r="Q3004" s="189"/>
      <c r="R3004" s="189"/>
      <c r="S3004" s="189"/>
      <c r="T3004" s="189"/>
      <c r="U3004" s="189"/>
      <c r="V3004" s="189"/>
      <c r="W3004" s="189"/>
      <c r="X3004" s="189"/>
      <c r="Y3004" s="189"/>
      <c r="Z3004" s="189"/>
      <c r="AA3004" s="189"/>
      <c r="AB3004" s="189"/>
    </row>
    <row r="3005" spans="1:28" x14ac:dyDescent="0.25">
      <c r="A3005" s="98"/>
      <c r="B3005" s="189"/>
      <c r="C3005" s="189"/>
      <c r="D3005" s="189"/>
      <c r="E3005" s="189"/>
      <c r="F3005" s="189"/>
      <c r="G3005" s="189"/>
      <c r="H3005" s="189"/>
      <c r="I3005" s="189"/>
      <c r="J3005" s="189"/>
      <c r="K3005" s="98"/>
      <c r="L3005" s="98"/>
      <c r="M3005" s="189"/>
      <c r="N3005" s="189"/>
      <c r="O3005" s="189"/>
      <c r="P3005" s="189"/>
      <c r="Q3005" s="189"/>
      <c r="R3005" s="189"/>
      <c r="S3005" s="189"/>
      <c r="T3005" s="189"/>
      <c r="U3005" s="189"/>
      <c r="V3005" s="189"/>
      <c r="W3005" s="189"/>
      <c r="X3005" s="189"/>
      <c r="Y3005" s="189"/>
      <c r="Z3005" s="189"/>
      <c r="AA3005" s="189"/>
      <c r="AB3005" s="189"/>
    </row>
    <row r="3006" spans="1:28" x14ac:dyDescent="0.25">
      <c r="A3006" s="98"/>
      <c r="B3006" s="189"/>
      <c r="C3006" s="189"/>
      <c r="D3006" s="189"/>
      <c r="E3006" s="189"/>
      <c r="F3006" s="189"/>
      <c r="G3006" s="189"/>
      <c r="H3006" s="189"/>
      <c r="I3006" s="189"/>
      <c r="J3006" s="189"/>
      <c r="K3006" s="98"/>
      <c r="L3006" s="98"/>
      <c r="M3006" s="189"/>
      <c r="N3006" s="189"/>
      <c r="O3006" s="189"/>
      <c r="P3006" s="189"/>
      <c r="Q3006" s="189"/>
      <c r="R3006" s="189"/>
      <c r="S3006" s="189"/>
      <c r="T3006" s="189"/>
      <c r="U3006" s="189"/>
      <c r="V3006" s="189"/>
      <c r="W3006" s="189"/>
      <c r="X3006" s="189"/>
      <c r="Y3006" s="189"/>
      <c r="Z3006" s="189"/>
      <c r="AA3006" s="189"/>
      <c r="AB3006" s="189"/>
    </row>
    <row r="3007" spans="1:28" x14ac:dyDescent="0.25">
      <c r="A3007" s="98"/>
      <c r="B3007" s="189"/>
      <c r="C3007" s="189"/>
      <c r="D3007" s="189"/>
      <c r="E3007" s="189"/>
      <c r="F3007" s="189"/>
      <c r="G3007" s="189"/>
      <c r="H3007" s="189"/>
      <c r="I3007" s="189"/>
      <c r="J3007" s="189"/>
      <c r="K3007" s="98"/>
      <c r="L3007" s="98"/>
      <c r="M3007" s="189"/>
      <c r="N3007" s="189"/>
      <c r="O3007" s="189"/>
      <c r="P3007" s="189"/>
      <c r="Q3007" s="189"/>
      <c r="R3007" s="189"/>
      <c r="S3007" s="189"/>
      <c r="T3007" s="189"/>
      <c r="U3007" s="189"/>
      <c r="V3007" s="189"/>
      <c r="W3007" s="189"/>
      <c r="X3007" s="189"/>
      <c r="Y3007" s="189"/>
      <c r="Z3007" s="189"/>
      <c r="AA3007" s="189"/>
      <c r="AB3007" s="189"/>
    </row>
    <row r="3008" spans="1:28" x14ac:dyDescent="0.25">
      <c r="A3008" s="98"/>
      <c r="B3008" s="189"/>
      <c r="C3008" s="189"/>
      <c r="D3008" s="189"/>
      <c r="E3008" s="189"/>
      <c r="F3008" s="189"/>
      <c r="G3008" s="189"/>
      <c r="H3008" s="189"/>
      <c r="I3008" s="189"/>
      <c r="J3008" s="189"/>
      <c r="K3008" s="98"/>
      <c r="L3008" s="98"/>
      <c r="M3008" s="189"/>
      <c r="N3008" s="189"/>
      <c r="O3008" s="189"/>
      <c r="P3008" s="189"/>
      <c r="Q3008" s="189"/>
      <c r="R3008" s="189"/>
      <c r="S3008" s="189"/>
      <c r="T3008" s="189"/>
      <c r="U3008" s="189"/>
      <c r="V3008" s="189"/>
      <c r="W3008" s="189"/>
      <c r="X3008" s="189"/>
      <c r="Y3008" s="189"/>
      <c r="Z3008" s="189"/>
      <c r="AA3008" s="189"/>
      <c r="AB3008" s="189"/>
    </row>
    <row r="3009" spans="1:28" x14ac:dyDescent="0.25">
      <c r="A3009" s="98"/>
      <c r="B3009" s="189"/>
      <c r="C3009" s="189"/>
      <c r="D3009" s="189"/>
      <c r="E3009" s="189"/>
      <c r="F3009" s="189"/>
      <c r="G3009" s="189"/>
      <c r="H3009" s="189"/>
      <c r="I3009" s="189"/>
      <c r="J3009" s="189"/>
      <c r="K3009" s="98"/>
      <c r="L3009" s="98"/>
      <c r="M3009" s="189"/>
      <c r="N3009" s="189"/>
      <c r="O3009" s="189"/>
      <c r="P3009" s="189"/>
      <c r="Q3009" s="189"/>
      <c r="R3009" s="189"/>
      <c r="S3009" s="189"/>
      <c r="T3009" s="189"/>
      <c r="U3009" s="189"/>
      <c r="V3009" s="189"/>
      <c r="W3009" s="189"/>
      <c r="X3009" s="189"/>
      <c r="Y3009" s="189"/>
      <c r="Z3009" s="189"/>
      <c r="AA3009" s="189"/>
      <c r="AB3009" s="189"/>
    </row>
    <row r="3010" spans="1:28" x14ac:dyDescent="0.25">
      <c r="A3010" s="98"/>
      <c r="B3010" s="189"/>
      <c r="C3010" s="189"/>
      <c r="D3010" s="189"/>
      <c r="E3010" s="189"/>
      <c r="F3010" s="189"/>
      <c r="G3010" s="189"/>
      <c r="H3010" s="189"/>
      <c r="I3010" s="189"/>
      <c r="J3010" s="189"/>
      <c r="K3010" s="98"/>
      <c r="L3010" s="98"/>
      <c r="M3010" s="189"/>
      <c r="N3010" s="189"/>
      <c r="O3010" s="189"/>
      <c r="P3010" s="189"/>
      <c r="Q3010" s="189"/>
      <c r="R3010" s="189"/>
      <c r="S3010" s="189"/>
      <c r="T3010" s="189"/>
      <c r="U3010" s="189"/>
      <c r="V3010" s="189"/>
      <c r="W3010" s="189"/>
      <c r="X3010" s="189"/>
      <c r="Y3010" s="189"/>
      <c r="Z3010" s="189"/>
      <c r="AA3010" s="189"/>
      <c r="AB3010" s="189"/>
    </row>
    <row r="3011" spans="1:28" x14ac:dyDescent="0.25">
      <c r="A3011" s="98"/>
      <c r="B3011" s="189"/>
      <c r="C3011" s="189"/>
      <c r="D3011" s="189"/>
      <c r="E3011" s="189"/>
      <c r="F3011" s="189"/>
      <c r="G3011" s="189"/>
      <c r="H3011" s="189"/>
      <c r="I3011" s="189"/>
      <c r="J3011" s="189"/>
      <c r="K3011" s="98"/>
      <c r="L3011" s="98"/>
      <c r="M3011" s="189"/>
      <c r="N3011" s="189"/>
      <c r="O3011" s="189"/>
      <c r="P3011" s="189"/>
      <c r="Q3011" s="189"/>
      <c r="R3011" s="189"/>
      <c r="S3011" s="189"/>
      <c r="T3011" s="189"/>
      <c r="U3011" s="189"/>
      <c r="V3011" s="189"/>
      <c r="W3011" s="189"/>
      <c r="X3011" s="189"/>
      <c r="Y3011" s="189"/>
      <c r="Z3011" s="189"/>
      <c r="AA3011" s="189"/>
      <c r="AB3011" s="189"/>
    </row>
    <row r="3012" spans="1:28" x14ac:dyDescent="0.25">
      <c r="A3012" s="98"/>
      <c r="B3012" s="189"/>
      <c r="C3012" s="189"/>
      <c r="D3012" s="189"/>
      <c r="E3012" s="189"/>
      <c r="F3012" s="189"/>
      <c r="G3012" s="189"/>
      <c r="H3012" s="189"/>
      <c r="I3012" s="189"/>
      <c r="J3012" s="189"/>
      <c r="K3012" s="98"/>
      <c r="L3012" s="98"/>
      <c r="M3012" s="189"/>
      <c r="N3012" s="189"/>
      <c r="O3012" s="189"/>
      <c r="P3012" s="189"/>
      <c r="Q3012" s="189"/>
      <c r="R3012" s="189"/>
      <c r="S3012" s="189"/>
      <c r="T3012" s="189"/>
      <c r="U3012" s="189"/>
      <c r="V3012" s="189"/>
      <c r="W3012" s="189"/>
      <c r="X3012" s="189"/>
      <c r="Y3012" s="189"/>
      <c r="Z3012" s="189"/>
      <c r="AA3012" s="189"/>
      <c r="AB3012" s="189"/>
    </row>
    <row r="3013" spans="1:28" x14ac:dyDescent="0.25">
      <c r="A3013" s="98"/>
      <c r="B3013" s="189"/>
      <c r="C3013" s="189"/>
      <c r="D3013" s="189"/>
      <c r="E3013" s="189"/>
      <c r="F3013" s="189"/>
      <c r="G3013" s="189"/>
      <c r="H3013" s="189"/>
      <c r="I3013" s="189"/>
      <c r="J3013" s="189"/>
      <c r="K3013" s="98"/>
      <c r="L3013" s="98"/>
      <c r="M3013" s="189"/>
      <c r="N3013" s="189"/>
      <c r="O3013" s="189"/>
      <c r="P3013" s="189"/>
      <c r="Q3013" s="189"/>
      <c r="R3013" s="189"/>
      <c r="S3013" s="189"/>
      <c r="T3013" s="189"/>
      <c r="U3013" s="189"/>
      <c r="V3013" s="189"/>
      <c r="W3013" s="189"/>
      <c r="X3013" s="189"/>
      <c r="Y3013" s="189"/>
      <c r="Z3013" s="189"/>
      <c r="AA3013" s="189"/>
      <c r="AB3013" s="189"/>
    </row>
    <row r="3014" spans="1:28" x14ac:dyDescent="0.25">
      <c r="A3014" s="98"/>
      <c r="B3014" s="189"/>
      <c r="C3014" s="189"/>
      <c r="D3014" s="189"/>
      <c r="E3014" s="189"/>
      <c r="F3014" s="189"/>
      <c r="G3014" s="189"/>
      <c r="H3014" s="189"/>
      <c r="I3014" s="189"/>
      <c r="J3014" s="189"/>
      <c r="K3014" s="98"/>
      <c r="L3014" s="98"/>
      <c r="M3014" s="189"/>
      <c r="N3014" s="189"/>
      <c r="O3014" s="189"/>
      <c r="P3014" s="189"/>
      <c r="Q3014" s="189"/>
      <c r="R3014" s="189"/>
      <c r="S3014" s="189"/>
      <c r="T3014" s="189"/>
      <c r="U3014" s="189"/>
      <c r="V3014" s="189"/>
      <c r="W3014" s="189"/>
      <c r="X3014" s="189"/>
      <c r="Y3014" s="189"/>
      <c r="Z3014" s="189"/>
      <c r="AA3014" s="189"/>
      <c r="AB3014" s="189"/>
    </row>
    <row r="3015" spans="1:28" x14ac:dyDescent="0.25">
      <c r="A3015" s="98"/>
      <c r="B3015" s="189"/>
      <c r="C3015" s="189"/>
      <c r="D3015" s="189"/>
      <c r="E3015" s="189"/>
      <c r="F3015" s="189"/>
      <c r="G3015" s="189"/>
      <c r="H3015" s="189"/>
      <c r="I3015" s="189"/>
      <c r="J3015" s="189"/>
      <c r="K3015" s="98"/>
      <c r="L3015" s="98"/>
      <c r="M3015" s="189"/>
      <c r="N3015" s="189"/>
      <c r="O3015" s="189"/>
      <c r="P3015" s="189"/>
      <c r="Q3015" s="189"/>
      <c r="R3015" s="189"/>
      <c r="S3015" s="189"/>
      <c r="T3015" s="189"/>
      <c r="U3015" s="189"/>
      <c r="V3015" s="189"/>
      <c r="W3015" s="189"/>
      <c r="X3015" s="189"/>
      <c r="Y3015" s="189"/>
      <c r="Z3015" s="189"/>
      <c r="AA3015" s="189"/>
      <c r="AB3015" s="189"/>
    </row>
    <row r="3016" spans="1:28" x14ac:dyDescent="0.25">
      <c r="A3016" s="98"/>
      <c r="B3016" s="189"/>
      <c r="C3016" s="189"/>
      <c r="D3016" s="189"/>
      <c r="E3016" s="189"/>
      <c r="F3016" s="189"/>
      <c r="G3016" s="189"/>
      <c r="H3016" s="189"/>
      <c r="I3016" s="189"/>
      <c r="J3016" s="189"/>
      <c r="K3016" s="98"/>
      <c r="L3016" s="98"/>
      <c r="M3016" s="189"/>
      <c r="N3016" s="189"/>
      <c r="O3016" s="189"/>
      <c r="P3016" s="189"/>
      <c r="Q3016" s="189"/>
      <c r="R3016" s="189"/>
      <c r="S3016" s="189"/>
      <c r="T3016" s="189"/>
      <c r="U3016" s="189"/>
      <c r="V3016" s="189"/>
      <c r="W3016" s="189"/>
      <c r="X3016" s="189"/>
      <c r="Y3016" s="189"/>
      <c r="Z3016" s="189"/>
      <c r="AA3016" s="189"/>
      <c r="AB3016" s="189"/>
    </row>
    <row r="3017" spans="1:28" x14ac:dyDescent="0.25">
      <c r="A3017" s="98"/>
      <c r="B3017" s="189"/>
      <c r="C3017" s="189"/>
      <c r="D3017" s="189"/>
      <c r="E3017" s="189"/>
      <c r="F3017" s="189"/>
      <c r="G3017" s="189"/>
      <c r="H3017" s="189"/>
      <c r="I3017" s="189"/>
      <c r="J3017" s="189"/>
      <c r="K3017" s="98"/>
      <c r="L3017" s="98"/>
      <c r="M3017" s="189"/>
      <c r="N3017" s="189"/>
      <c r="O3017" s="189"/>
      <c r="P3017" s="189"/>
      <c r="Q3017" s="189"/>
      <c r="R3017" s="189"/>
      <c r="S3017" s="189"/>
      <c r="T3017" s="189"/>
      <c r="U3017" s="189"/>
      <c r="V3017" s="189"/>
      <c r="W3017" s="189"/>
      <c r="X3017" s="189"/>
      <c r="Y3017" s="189"/>
      <c r="Z3017" s="189"/>
      <c r="AA3017" s="189"/>
      <c r="AB3017" s="189"/>
    </row>
    <row r="3018" spans="1:28" x14ac:dyDescent="0.25">
      <c r="A3018" s="98"/>
      <c r="B3018" s="189"/>
      <c r="C3018" s="189"/>
      <c r="D3018" s="189"/>
      <c r="E3018" s="189"/>
      <c r="F3018" s="189"/>
      <c r="G3018" s="189"/>
      <c r="H3018" s="189"/>
      <c r="I3018" s="189"/>
      <c r="J3018" s="189"/>
      <c r="K3018" s="98"/>
      <c r="L3018" s="98"/>
      <c r="M3018" s="189"/>
      <c r="N3018" s="189"/>
      <c r="O3018" s="189"/>
      <c r="P3018" s="189"/>
      <c r="Q3018" s="189"/>
      <c r="R3018" s="189"/>
      <c r="S3018" s="189"/>
      <c r="T3018" s="189"/>
      <c r="U3018" s="189"/>
      <c r="V3018" s="189"/>
      <c r="W3018" s="189"/>
      <c r="X3018" s="189"/>
      <c r="Y3018" s="189"/>
      <c r="Z3018" s="189"/>
      <c r="AA3018" s="189"/>
      <c r="AB3018" s="189"/>
    </row>
    <row r="3019" spans="1:28" x14ac:dyDescent="0.25">
      <c r="A3019" s="98"/>
      <c r="B3019" s="189"/>
      <c r="C3019" s="189"/>
      <c r="D3019" s="189"/>
      <c r="E3019" s="189"/>
      <c r="F3019" s="189"/>
      <c r="G3019" s="189"/>
      <c r="H3019" s="189"/>
      <c r="I3019" s="189"/>
      <c r="J3019" s="189"/>
      <c r="K3019" s="98"/>
      <c r="L3019" s="98"/>
      <c r="M3019" s="189"/>
      <c r="N3019" s="189"/>
      <c r="O3019" s="189"/>
      <c r="P3019" s="189"/>
      <c r="Q3019" s="189"/>
      <c r="R3019" s="189"/>
      <c r="S3019" s="189"/>
      <c r="T3019" s="189"/>
      <c r="U3019" s="189"/>
      <c r="V3019" s="189"/>
      <c r="W3019" s="189"/>
      <c r="X3019" s="189"/>
      <c r="Y3019" s="189"/>
      <c r="Z3019" s="189"/>
      <c r="AA3019" s="189"/>
      <c r="AB3019" s="189"/>
    </row>
    <row r="3020" spans="1:28" x14ac:dyDescent="0.25">
      <c r="A3020" s="98"/>
      <c r="B3020" s="189"/>
      <c r="C3020" s="189"/>
      <c r="D3020" s="189"/>
      <c r="E3020" s="189"/>
      <c r="F3020" s="189"/>
      <c r="G3020" s="189"/>
      <c r="H3020" s="189"/>
      <c r="I3020" s="189"/>
      <c r="J3020" s="189"/>
      <c r="K3020" s="98"/>
      <c r="L3020" s="98"/>
      <c r="M3020" s="189"/>
      <c r="N3020" s="189"/>
      <c r="O3020" s="189"/>
      <c r="P3020" s="189"/>
      <c r="Q3020" s="189"/>
      <c r="R3020" s="189"/>
      <c r="S3020" s="189"/>
      <c r="T3020" s="189"/>
      <c r="U3020" s="189"/>
      <c r="V3020" s="189"/>
      <c r="W3020" s="189"/>
      <c r="X3020" s="189"/>
      <c r="Y3020" s="189"/>
      <c r="Z3020" s="189"/>
      <c r="AA3020" s="189"/>
      <c r="AB3020" s="189"/>
    </row>
    <row r="3021" spans="1:28" x14ac:dyDescent="0.25">
      <c r="A3021" s="98"/>
      <c r="B3021" s="189"/>
      <c r="C3021" s="189"/>
      <c r="D3021" s="189"/>
      <c r="E3021" s="189"/>
      <c r="F3021" s="189"/>
      <c r="G3021" s="189"/>
      <c r="H3021" s="189"/>
      <c r="I3021" s="189"/>
      <c r="J3021" s="189"/>
      <c r="K3021" s="98"/>
      <c r="L3021" s="98"/>
      <c r="M3021" s="189"/>
      <c r="N3021" s="189"/>
      <c r="O3021" s="189"/>
      <c r="P3021" s="189"/>
      <c r="Q3021" s="189"/>
      <c r="R3021" s="189"/>
      <c r="S3021" s="189"/>
      <c r="T3021" s="189"/>
      <c r="U3021" s="189"/>
      <c r="V3021" s="189"/>
      <c r="W3021" s="189"/>
      <c r="X3021" s="189"/>
      <c r="Y3021" s="189"/>
      <c r="Z3021" s="189"/>
      <c r="AA3021" s="189"/>
      <c r="AB3021" s="189"/>
    </row>
    <row r="3022" spans="1:28" x14ac:dyDescent="0.25">
      <c r="A3022" s="98"/>
      <c r="B3022" s="189"/>
      <c r="C3022" s="189"/>
      <c r="D3022" s="189"/>
      <c r="E3022" s="189"/>
      <c r="F3022" s="189"/>
      <c r="G3022" s="189"/>
      <c r="H3022" s="189"/>
      <c r="I3022" s="189"/>
      <c r="J3022" s="189"/>
      <c r="K3022" s="98"/>
      <c r="L3022" s="98"/>
      <c r="M3022" s="189"/>
      <c r="N3022" s="189"/>
      <c r="O3022" s="189"/>
      <c r="P3022" s="189"/>
      <c r="Q3022" s="189"/>
      <c r="R3022" s="189"/>
      <c r="S3022" s="189"/>
      <c r="T3022" s="189"/>
      <c r="U3022" s="189"/>
      <c r="V3022" s="189"/>
      <c r="W3022" s="189"/>
      <c r="X3022" s="189"/>
      <c r="Y3022" s="189"/>
      <c r="Z3022" s="189"/>
      <c r="AA3022" s="189"/>
      <c r="AB3022" s="189"/>
    </row>
    <row r="3023" spans="1:28" x14ac:dyDescent="0.25">
      <c r="A3023" s="98"/>
      <c r="B3023" s="189"/>
      <c r="C3023" s="189"/>
      <c r="D3023" s="189"/>
      <c r="E3023" s="189"/>
      <c r="F3023" s="189"/>
      <c r="G3023" s="189"/>
      <c r="H3023" s="189"/>
      <c r="I3023" s="189"/>
      <c r="J3023" s="189"/>
      <c r="K3023" s="98"/>
      <c r="L3023" s="98"/>
      <c r="M3023" s="189"/>
      <c r="N3023" s="189"/>
      <c r="O3023" s="189"/>
      <c r="P3023" s="189"/>
      <c r="Q3023" s="189"/>
      <c r="R3023" s="189"/>
      <c r="S3023" s="189"/>
      <c r="T3023" s="189"/>
      <c r="U3023" s="189"/>
      <c r="V3023" s="189"/>
      <c r="W3023" s="189"/>
      <c r="X3023" s="189"/>
      <c r="Y3023" s="189"/>
      <c r="Z3023" s="189"/>
      <c r="AA3023" s="189"/>
      <c r="AB3023" s="189"/>
    </row>
    <row r="3024" spans="1:28" x14ac:dyDescent="0.25">
      <c r="A3024" s="98"/>
      <c r="B3024" s="189"/>
      <c r="C3024" s="189"/>
      <c r="D3024" s="189"/>
      <c r="E3024" s="189"/>
      <c r="F3024" s="189"/>
      <c r="G3024" s="189"/>
      <c r="H3024" s="189"/>
      <c r="I3024" s="189"/>
      <c r="J3024" s="189"/>
      <c r="K3024" s="98"/>
      <c r="L3024" s="98"/>
      <c r="M3024" s="189"/>
      <c r="N3024" s="189"/>
      <c r="O3024" s="189"/>
      <c r="P3024" s="189"/>
      <c r="Q3024" s="189"/>
      <c r="R3024" s="189"/>
      <c r="S3024" s="189"/>
      <c r="T3024" s="189"/>
      <c r="U3024" s="189"/>
      <c r="V3024" s="189"/>
      <c r="W3024" s="189"/>
      <c r="X3024" s="189"/>
      <c r="Y3024" s="189"/>
      <c r="Z3024" s="189"/>
      <c r="AA3024" s="189"/>
      <c r="AB3024" s="189"/>
    </row>
    <row r="3025" spans="1:28" x14ac:dyDescent="0.25">
      <c r="A3025" s="98"/>
      <c r="B3025" s="189"/>
      <c r="C3025" s="189"/>
      <c r="D3025" s="189"/>
      <c r="E3025" s="189"/>
      <c r="F3025" s="189"/>
      <c r="G3025" s="189"/>
      <c r="H3025" s="189"/>
      <c r="I3025" s="189"/>
      <c r="J3025" s="189"/>
      <c r="K3025" s="98"/>
      <c r="L3025" s="98"/>
      <c r="M3025" s="189"/>
      <c r="N3025" s="189"/>
      <c r="O3025" s="189"/>
      <c r="P3025" s="189"/>
      <c r="Q3025" s="189"/>
      <c r="R3025" s="189"/>
      <c r="S3025" s="189"/>
      <c r="T3025" s="189"/>
      <c r="U3025" s="189"/>
      <c r="V3025" s="189"/>
      <c r="W3025" s="189"/>
      <c r="X3025" s="189"/>
      <c r="Y3025" s="189"/>
      <c r="Z3025" s="189"/>
      <c r="AA3025" s="189"/>
      <c r="AB3025" s="189"/>
    </row>
    <row r="3026" spans="1:28" x14ac:dyDescent="0.25">
      <c r="A3026" s="98"/>
      <c r="B3026" s="189"/>
      <c r="C3026" s="189"/>
      <c r="D3026" s="189"/>
      <c r="E3026" s="189"/>
      <c r="F3026" s="189"/>
      <c r="G3026" s="189"/>
      <c r="H3026" s="189"/>
      <c r="I3026" s="189"/>
      <c r="J3026" s="189"/>
      <c r="K3026" s="98"/>
      <c r="L3026" s="98"/>
      <c r="M3026" s="189"/>
      <c r="N3026" s="189"/>
      <c r="O3026" s="189"/>
      <c r="P3026" s="189"/>
      <c r="Q3026" s="189"/>
      <c r="R3026" s="189"/>
      <c r="S3026" s="189"/>
      <c r="T3026" s="189"/>
      <c r="U3026" s="189"/>
      <c r="V3026" s="189"/>
      <c r="W3026" s="189"/>
      <c r="X3026" s="189"/>
      <c r="Y3026" s="189"/>
      <c r="Z3026" s="189"/>
      <c r="AA3026" s="189"/>
      <c r="AB3026" s="189"/>
    </row>
    <row r="3027" spans="1:28" x14ac:dyDescent="0.25">
      <c r="A3027" s="98"/>
      <c r="B3027" s="189"/>
      <c r="C3027" s="189"/>
      <c r="D3027" s="189"/>
      <c r="E3027" s="189"/>
      <c r="F3027" s="189"/>
      <c r="G3027" s="189"/>
      <c r="H3027" s="189"/>
      <c r="I3027" s="189"/>
      <c r="J3027" s="189"/>
      <c r="K3027" s="98"/>
      <c r="L3027" s="98"/>
      <c r="M3027" s="189"/>
      <c r="N3027" s="189"/>
      <c r="O3027" s="189"/>
      <c r="P3027" s="189"/>
      <c r="Q3027" s="189"/>
      <c r="R3027" s="189"/>
      <c r="S3027" s="189"/>
      <c r="T3027" s="189"/>
      <c r="U3027" s="189"/>
      <c r="V3027" s="189"/>
      <c r="W3027" s="189"/>
      <c r="X3027" s="189"/>
      <c r="Y3027" s="189"/>
      <c r="Z3027" s="189"/>
      <c r="AA3027" s="189"/>
      <c r="AB3027" s="189"/>
    </row>
    <row r="3028" spans="1:28" x14ac:dyDescent="0.25">
      <c r="A3028" s="98"/>
      <c r="B3028" s="189"/>
      <c r="C3028" s="189"/>
      <c r="D3028" s="189"/>
      <c r="E3028" s="189"/>
      <c r="F3028" s="189"/>
      <c r="G3028" s="189"/>
      <c r="H3028" s="189"/>
      <c r="I3028" s="189"/>
      <c r="J3028" s="189"/>
      <c r="K3028" s="98"/>
      <c r="L3028" s="98"/>
      <c r="M3028" s="189"/>
      <c r="N3028" s="189"/>
      <c r="O3028" s="189"/>
      <c r="P3028" s="189"/>
      <c r="Q3028" s="189"/>
      <c r="R3028" s="189"/>
      <c r="S3028" s="189"/>
      <c r="T3028" s="189"/>
      <c r="U3028" s="189"/>
      <c r="V3028" s="189"/>
      <c r="W3028" s="189"/>
      <c r="X3028" s="189"/>
      <c r="Y3028" s="189"/>
      <c r="Z3028" s="189"/>
      <c r="AA3028" s="189"/>
      <c r="AB3028" s="189"/>
    </row>
    <row r="3029" spans="1:28" x14ac:dyDescent="0.25">
      <c r="A3029" s="98"/>
      <c r="B3029" s="189"/>
      <c r="C3029" s="189"/>
      <c r="D3029" s="189"/>
      <c r="E3029" s="189"/>
      <c r="F3029" s="189"/>
      <c r="G3029" s="189"/>
      <c r="H3029" s="189"/>
      <c r="I3029" s="189"/>
      <c r="J3029" s="189"/>
      <c r="K3029" s="98"/>
      <c r="L3029" s="98"/>
      <c r="M3029" s="189"/>
      <c r="N3029" s="189"/>
      <c r="O3029" s="189"/>
      <c r="P3029" s="189"/>
      <c r="Q3029" s="189"/>
      <c r="R3029" s="189"/>
      <c r="S3029" s="189"/>
      <c r="T3029" s="189"/>
      <c r="U3029" s="189"/>
      <c r="V3029" s="189"/>
      <c r="W3029" s="189"/>
      <c r="X3029" s="189"/>
      <c r="Y3029" s="189"/>
      <c r="Z3029" s="189"/>
      <c r="AA3029" s="189"/>
      <c r="AB3029" s="189"/>
    </row>
    <row r="3030" spans="1:28" x14ac:dyDescent="0.25">
      <c r="A3030" s="98"/>
      <c r="B3030" s="189"/>
      <c r="C3030" s="189"/>
      <c r="D3030" s="189"/>
      <c r="E3030" s="189"/>
      <c r="F3030" s="189"/>
      <c r="G3030" s="189"/>
      <c r="H3030" s="189"/>
      <c r="I3030" s="189"/>
      <c r="J3030" s="189"/>
      <c r="K3030" s="98"/>
      <c r="L3030" s="98"/>
      <c r="M3030" s="189"/>
      <c r="N3030" s="189"/>
      <c r="O3030" s="189"/>
      <c r="P3030" s="189"/>
      <c r="Q3030" s="189"/>
      <c r="R3030" s="189"/>
      <c r="S3030" s="189"/>
      <c r="T3030" s="189"/>
      <c r="U3030" s="189"/>
      <c r="V3030" s="189"/>
      <c r="W3030" s="189"/>
      <c r="X3030" s="189"/>
      <c r="Y3030" s="189"/>
      <c r="Z3030" s="189"/>
      <c r="AA3030" s="189"/>
      <c r="AB3030" s="189"/>
    </row>
    <row r="3031" spans="1:28" x14ac:dyDescent="0.25">
      <c r="A3031" s="98"/>
      <c r="B3031" s="189"/>
      <c r="C3031" s="189"/>
      <c r="D3031" s="189"/>
      <c r="E3031" s="189"/>
      <c r="F3031" s="189"/>
      <c r="G3031" s="189"/>
      <c r="H3031" s="189"/>
      <c r="I3031" s="189"/>
      <c r="J3031" s="189"/>
      <c r="K3031" s="98"/>
      <c r="L3031" s="98"/>
      <c r="M3031" s="189"/>
      <c r="N3031" s="189"/>
      <c r="O3031" s="189"/>
      <c r="P3031" s="189"/>
      <c r="Q3031" s="189"/>
      <c r="R3031" s="189"/>
      <c r="S3031" s="189"/>
      <c r="T3031" s="189"/>
      <c r="U3031" s="189"/>
      <c r="V3031" s="189"/>
      <c r="W3031" s="189"/>
      <c r="X3031" s="189"/>
      <c r="Y3031" s="189"/>
      <c r="Z3031" s="189"/>
      <c r="AA3031" s="189"/>
      <c r="AB3031" s="189"/>
    </row>
    <row r="3032" spans="1:28" x14ac:dyDescent="0.25">
      <c r="A3032" s="98"/>
      <c r="B3032" s="189"/>
      <c r="C3032" s="189"/>
      <c r="D3032" s="189"/>
      <c r="E3032" s="189"/>
      <c r="F3032" s="189"/>
      <c r="G3032" s="189"/>
      <c r="H3032" s="189"/>
      <c r="I3032" s="189"/>
      <c r="J3032" s="189"/>
      <c r="K3032" s="98"/>
      <c r="L3032" s="98"/>
      <c r="M3032" s="189"/>
      <c r="N3032" s="189"/>
      <c r="O3032" s="189"/>
      <c r="P3032" s="189"/>
      <c r="Q3032" s="189"/>
      <c r="R3032" s="189"/>
      <c r="S3032" s="189"/>
      <c r="T3032" s="189"/>
      <c r="U3032" s="189"/>
      <c r="V3032" s="189"/>
      <c r="W3032" s="189"/>
      <c r="X3032" s="189"/>
      <c r="Y3032" s="189"/>
      <c r="Z3032" s="189"/>
      <c r="AA3032" s="189"/>
      <c r="AB3032" s="189"/>
    </row>
    <row r="3033" spans="1:28" x14ac:dyDescent="0.25">
      <c r="A3033" s="98"/>
      <c r="B3033" s="189"/>
      <c r="C3033" s="189"/>
      <c r="D3033" s="189"/>
      <c r="E3033" s="189"/>
      <c r="F3033" s="189"/>
      <c r="G3033" s="189"/>
      <c r="H3033" s="189"/>
      <c r="I3033" s="189"/>
      <c r="J3033" s="189"/>
      <c r="K3033" s="98"/>
      <c r="L3033" s="98"/>
      <c r="M3033" s="189"/>
      <c r="N3033" s="189"/>
      <c r="O3033" s="189"/>
      <c r="P3033" s="189"/>
      <c r="Q3033" s="189"/>
      <c r="R3033" s="189"/>
      <c r="S3033" s="189"/>
      <c r="T3033" s="189"/>
      <c r="U3033" s="189"/>
      <c r="V3033" s="189"/>
      <c r="W3033" s="189"/>
      <c r="X3033" s="189"/>
      <c r="Y3033" s="189"/>
      <c r="Z3033" s="189"/>
      <c r="AA3033" s="189"/>
      <c r="AB3033" s="189"/>
    </row>
    <row r="3034" spans="1:28" x14ac:dyDescent="0.25">
      <c r="A3034" s="98"/>
      <c r="B3034" s="189"/>
      <c r="C3034" s="189"/>
      <c r="D3034" s="189"/>
      <c r="E3034" s="189"/>
      <c r="F3034" s="189"/>
      <c r="G3034" s="189"/>
      <c r="H3034" s="189"/>
      <c r="I3034" s="189"/>
      <c r="J3034" s="189"/>
      <c r="K3034" s="98"/>
      <c r="L3034" s="98"/>
      <c r="M3034" s="189"/>
      <c r="N3034" s="189"/>
      <c r="O3034" s="189"/>
      <c r="P3034" s="189"/>
      <c r="Q3034" s="189"/>
      <c r="R3034" s="189"/>
      <c r="S3034" s="189"/>
      <c r="T3034" s="189"/>
      <c r="U3034" s="189"/>
      <c r="V3034" s="189"/>
      <c r="W3034" s="189"/>
      <c r="X3034" s="189"/>
      <c r="Y3034" s="189"/>
      <c r="Z3034" s="189"/>
      <c r="AA3034" s="189"/>
      <c r="AB3034" s="189"/>
    </row>
    <row r="3035" spans="1:28" x14ac:dyDescent="0.25">
      <c r="A3035" s="98"/>
      <c r="B3035" s="189"/>
      <c r="C3035" s="189"/>
      <c r="D3035" s="189"/>
      <c r="E3035" s="189"/>
      <c r="F3035" s="189"/>
      <c r="G3035" s="189"/>
      <c r="H3035" s="189"/>
      <c r="I3035" s="189"/>
      <c r="J3035" s="189"/>
      <c r="K3035" s="98"/>
      <c r="L3035" s="98"/>
      <c r="M3035" s="189"/>
      <c r="N3035" s="189"/>
      <c r="O3035" s="189"/>
      <c r="P3035" s="189"/>
      <c r="Q3035" s="189"/>
      <c r="R3035" s="189"/>
      <c r="S3035" s="189"/>
      <c r="T3035" s="189"/>
      <c r="U3035" s="189"/>
      <c r="V3035" s="189"/>
      <c r="W3035" s="189"/>
      <c r="X3035" s="189"/>
      <c r="Y3035" s="189"/>
      <c r="Z3035" s="189"/>
      <c r="AA3035" s="189"/>
      <c r="AB3035" s="189"/>
    </row>
    <row r="3036" spans="1:28" x14ac:dyDescent="0.25">
      <c r="A3036" s="98"/>
      <c r="B3036" s="189"/>
      <c r="C3036" s="189"/>
      <c r="D3036" s="189"/>
      <c r="E3036" s="189"/>
      <c r="F3036" s="189"/>
      <c r="G3036" s="189"/>
      <c r="H3036" s="189"/>
      <c r="I3036" s="189"/>
      <c r="J3036" s="189"/>
      <c r="K3036" s="98"/>
      <c r="L3036" s="98"/>
      <c r="M3036" s="189"/>
      <c r="N3036" s="189"/>
      <c r="O3036" s="189"/>
      <c r="P3036" s="189"/>
      <c r="Q3036" s="189"/>
      <c r="R3036" s="189"/>
      <c r="S3036" s="189"/>
      <c r="T3036" s="189"/>
      <c r="U3036" s="189"/>
      <c r="V3036" s="189"/>
      <c r="W3036" s="189"/>
      <c r="X3036" s="189"/>
      <c r="Y3036" s="189"/>
      <c r="Z3036" s="189"/>
      <c r="AA3036" s="189"/>
      <c r="AB3036" s="189"/>
    </row>
    <row r="3037" spans="1:28" x14ac:dyDescent="0.25">
      <c r="A3037" s="98"/>
      <c r="B3037" s="189"/>
      <c r="C3037" s="189"/>
      <c r="D3037" s="189"/>
      <c r="E3037" s="189"/>
      <c r="F3037" s="189"/>
      <c r="G3037" s="189"/>
      <c r="H3037" s="189"/>
      <c r="I3037" s="189"/>
      <c r="J3037" s="189"/>
      <c r="K3037" s="98"/>
      <c r="L3037" s="98"/>
      <c r="M3037" s="189"/>
      <c r="N3037" s="189"/>
      <c r="O3037" s="189"/>
      <c r="P3037" s="189"/>
      <c r="Q3037" s="189"/>
      <c r="R3037" s="189"/>
      <c r="S3037" s="189"/>
      <c r="T3037" s="189"/>
      <c r="U3037" s="189"/>
      <c r="V3037" s="189"/>
      <c r="W3037" s="189"/>
      <c r="X3037" s="189"/>
      <c r="Y3037" s="189"/>
      <c r="Z3037" s="189"/>
      <c r="AA3037" s="189"/>
      <c r="AB3037" s="189"/>
    </row>
    <row r="3038" spans="1:28" x14ac:dyDescent="0.25">
      <c r="A3038" s="98"/>
      <c r="B3038" s="189"/>
      <c r="C3038" s="189"/>
      <c r="D3038" s="189"/>
      <c r="E3038" s="189"/>
      <c r="F3038" s="189"/>
      <c r="G3038" s="189"/>
      <c r="H3038" s="189"/>
      <c r="I3038" s="189"/>
      <c r="J3038" s="189"/>
      <c r="K3038" s="98"/>
      <c r="L3038" s="98"/>
      <c r="M3038" s="189"/>
      <c r="N3038" s="189"/>
      <c r="O3038" s="189"/>
      <c r="P3038" s="189"/>
      <c r="Q3038" s="189"/>
      <c r="R3038" s="189"/>
      <c r="S3038" s="189"/>
      <c r="T3038" s="189"/>
      <c r="U3038" s="189"/>
      <c r="V3038" s="189"/>
      <c r="W3038" s="189"/>
      <c r="X3038" s="189"/>
      <c r="Y3038" s="189"/>
      <c r="Z3038" s="189"/>
      <c r="AA3038" s="189"/>
      <c r="AB3038" s="189"/>
    </row>
    <row r="3039" spans="1:28" x14ac:dyDescent="0.25">
      <c r="A3039" s="98"/>
      <c r="B3039" s="189"/>
      <c r="C3039" s="189"/>
      <c r="D3039" s="189"/>
      <c r="E3039" s="189"/>
      <c r="F3039" s="189"/>
      <c r="G3039" s="189"/>
      <c r="H3039" s="189"/>
      <c r="I3039" s="189"/>
      <c r="J3039" s="189"/>
      <c r="K3039" s="98"/>
      <c r="L3039" s="98"/>
      <c r="M3039" s="189"/>
      <c r="N3039" s="189"/>
      <c r="O3039" s="189"/>
      <c r="P3039" s="189"/>
      <c r="Q3039" s="189"/>
      <c r="R3039" s="189"/>
      <c r="S3039" s="189"/>
      <c r="T3039" s="189"/>
      <c r="U3039" s="189"/>
      <c r="V3039" s="189"/>
      <c r="W3039" s="189"/>
      <c r="X3039" s="189"/>
      <c r="Y3039" s="189"/>
      <c r="Z3039" s="189"/>
      <c r="AA3039" s="189"/>
      <c r="AB3039" s="189"/>
    </row>
    <row r="3040" spans="1:28" x14ac:dyDescent="0.25">
      <c r="A3040" s="98"/>
      <c r="B3040" s="189"/>
      <c r="C3040" s="189"/>
      <c r="D3040" s="189"/>
      <c r="E3040" s="189"/>
      <c r="F3040" s="189"/>
      <c r="G3040" s="189"/>
      <c r="H3040" s="189"/>
      <c r="I3040" s="189"/>
      <c r="J3040" s="189"/>
      <c r="K3040" s="98"/>
      <c r="L3040" s="98"/>
      <c r="M3040" s="189"/>
      <c r="N3040" s="189"/>
      <c r="O3040" s="189"/>
      <c r="P3040" s="189"/>
      <c r="Q3040" s="189"/>
      <c r="R3040" s="189"/>
      <c r="S3040" s="189"/>
      <c r="T3040" s="189"/>
      <c r="U3040" s="189"/>
      <c r="V3040" s="189"/>
      <c r="W3040" s="189"/>
      <c r="X3040" s="189"/>
      <c r="Y3040" s="189"/>
      <c r="Z3040" s="189"/>
      <c r="AA3040" s="189"/>
      <c r="AB3040" s="189"/>
    </row>
    <row r="3041" spans="1:28" x14ac:dyDescent="0.25">
      <c r="A3041" s="98"/>
      <c r="B3041" s="189"/>
      <c r="C3041" s="189"/>
      <c r="D3041" s="189"/>
      <c r="E3041" s="189"/>
      <c r="F3041" s="189"/>
      <c r="G3041" s="189"/>
      <c r="H3041" s="189"/>
      <c r="I3041" s="189"/>
      <c r="J3041" s="189"/>
      <c r="K3041" s="98"/>
      <c r="L3041" s="98"/>
      <c r="M3041" s="189"/>
      <c r="N3041" s="189"/>
      <c r="O3041" s="189"/>
      <c r="P3041" s="189"/>
      <c r="Q3041" s="189"/>
      <c r="R3041" s="189"/>
      <c r="S3041" s="189"/>
      <c r="T3041" s="189"/>
      <c r="U3041" s="189"/>
      <c r="V3041" s="189"/>
      <c r="W3041" s="189"/>
      <c r="X3041" s="189"/>
      <c r="Y3041" s="189"/>
      <c r="Z3041" s="189"/>
      <c r="AA3041" s="189"/>
      <c r="AB3041" s="189"/>
    </row>
    <row r="3042" spans="1:28" x14ac:dyDescent="0.25">
      <c r="A3042" s="98"/>
      <c r="B3042" s="189"/>
      <c r="C3042" s="189"/>
      <c r="D3042" s="189"/>
      <c r="E3042" s="189"/>
      <c r="F3042" s="189"/>
      <c r="G3042" s="189"/>
      <c r="H3042" s="189"/>
      <c r="I3042" s="189"/>
      <c r="J3042" s="189"/>
      <c r="K3042" s="98"/>
      <c r="L3042" s="98"/>
      <c r="M3042" s="189"/>
      <c r="N3042" s="189"/>
      <c r="O3042" s="189"/>
      <c r="P3042" s="189"/>
      <c r="Q3042" s="189"/>
      <c r="R3042" s="189"/>
      <c r="S3042" s="189"/>
      <c r="T3042" s="189"/>
      <c r="U3042" s="189"/>
      <c r="V3042" s="189"/>
      <c r="W3042" s="189"/>
      <c r="X3042" s="189"/>
      <c r="Y3042" s="189"/>
      <c r="Z3042" s="189"/>
      <c r="AA3042" s="189"/>
      <c r="AB3042" s="189"/>
    </row>
    <row r="3043" spans="1:28" x14ac:dyDescent="0.25">
      <c r="A3043" s="98"/>
      <c r="B3043" s="189"/>
      <c r="C3043" s="189"/>
      <c r="D3043" s="189"/>
      <c r="E3043" s="189"/>
      <c r="F3043" s="189"/>
      <c r="G3043" s="189"/>
      <c r="H3043" s="189"/>
      <c r="I3043" s="189"/>
      <c r="J3043" s="189"/>
      <c r="K3043" s="98"/>
      <c r="L3043" s="98"/>
      <c r="M3043" s="189"/>
      <c r="N3043" s="189"/>
      <c r="O3043" s="189"/>
      <c r="P3043" s="189"/>
      <c r="Q3043" s="189"/>
      <c r="R3043" s="189"/>
      <c r="S3043" s="189"/>
      <c r="T3043" s="189"/>
      <c r="U3043" s="189"/>
      <c r="V3043" s="189"/>
      <c r="W3043" s="189"/>
      <c r="X3043" s="189"/>
      <c r="Y3043" s="189"/>
      <c r="Z3043" s="189"/>
      <c r="AA3043" s="189"/>
      <c r="AB3043" s="189"/>
    </row>
    <row r="3044" spans="1:28" x14ac:dyDescent="0.25">
      <c r="A3044" s="98"/>
      <c r="B3044" s="189"/>
      <c r="C3044" s="189"/>
      <c r="D3044" s="189"/>
      <c r="E3044" s="189"/>
      <c r="F3044" s="189"/>
      <c r="G3044" s="189"/>
      <c r="H3044" s="189"/>
      <c r="I3044" s="189"/>
      <c r="J3044" s="189"/>
      <c r="K3044" s="98"/>
      <c r="L3044" s="98"/>
      <c r="M3044" s="189"/>
      <c r="N3044" s="189"/>
      <c r="O3044" s="189"/>
      <c r="P3044" s="189"/>
      <c r="Q3044" s="189"/>
      <c r="R3044" s="189"/>
      <c r="S3044" s="189"/>
      <c r="T3044" s="189"/>
      <c r="U3044" s="189"/>
      <c r="V3044" s="189"/>
      <c r="W3044" s="189"/>
      <c r="X3044" s="189"/>
      <c r="Y3044" s="189"/>
      <c r="Z3044" s="189"/>
      <c r="AA3044" s="189"/>
      <c r="AB3044" s="189"/>
    </row>
    <row r="3045" spans="1:28" x14ac:dyDescent="0.25">
      <c r="A3045" s="98"/>
      <c r="B3045" s="189"/>
      <c r="C3045" s="189"/>
      <c r="D3045" s="189"/>
      <c r="E3045" s="189"/>
      <c r="F3045" s="189"/>
      <c r="G3045" s="189"/>
      <c r="H3045" s="189"/>
      <c r="I3045" s="189"/>
      <c r="J3045" s="189"/>
      <c r="K3045" s="98"/>
      <c r="L3045" s="98"/>
      <c r="M3045" s="189"/>
      <c r="N3045" s="189"/>
      <c r="O3045" s="189"/>
      <c r="P3045" s="189"/>
      <c r="Q3045" s="189"/>
      <c r="R3045" s="189"/>
      <c r="S3045" s="189"/>
      <c r="T3045" s="189"/>
      <c r="U3045" s="189"/>
      <c r="V3045" s="189"/>
      <c r="W3045" s="189"/>
      <c r="X3045" s="189"/>
      <c r="Y3045" s="189"/>
      <c r="Z3045" s="189"/>
      <c r="AA3045" s="189"/>
      <c r="AB3045" s="189"/>
    </row>
    <row r="3046" spans="1:28" x14ac:dyDescent="0.25">
      <c r="A3046" s="98"/>
      <c r="B3046" s="189"/>
      <c r="C3046" s="189"/>
      <c r="D3046" s="189"/>
      <c r="E3046" s="189"/>
      <c r="F3046" s="189"/>
      <c r="G3046" s="189"/>
      <c r="H3046" s="189"/>
      <c r="I3046" s="189"/>
      <c r="J3046" s="189"/>
      <c r="K3046" s="98"/>
      <c r="L3046" s="98"/>
      <c r="M3046" s="189"/>
      <c r="N3046" s="189"/>
      <c r="O3046" s="189"/>
      <c r="P3046" s="189"/>
      <c r="Q3046" s="189"/>
      <c r="R3046" s="189"/>
      <c r="S3046" s="189"/>
      <c r="T3046" s="189"/>
      <c r="U3046" s="189"/>
      <c r="V3046" s="189"/>
      <c r="W3046" s="189"/>
      <c r="X3046" s="189"/>
      <c r="Y3046" s="189"/>
      <c r="Z3046" s="189"/>
      <c r="AA3046" s="189"/>
      <c r="AB3046" s="189"/>
    </row>
    <row r="3047" spans="1:28" x14ac:dyDescent="0.25">
      <c r="A3047" s="98"/>
      <c r="B3047" s="189"/>
      <c r="C3047" s="189"/>
      <c r="D3047" s="189"/>
      <c r="E3047" s="189"/>
      <c r="F3047" s="189"/>
      <c r="G3047" s="189"/>
      <c r="H3047" s="189"/>
      <c r="I3047" s="189"/>
      <c r="J3047" s="189"/>
      <c r="K3047" s="98"/>
      <c r="L3047" s="98"/>
      <c r="M3047" s="189"/>
      <c r="N3047" s="189"/>
      <c r="O3047" s="189"/>
      <c r="P3047" s="189"/>
      <c r="Q3047" s="189"/>
      <c r="R3047" s="189"/>
      <c r="S3047" s="189"/>
      <c r="T3047" s="189"/>
      <c r="U3047" s="189"/>
      <c r="V3047" s="189"/>
      <c r="W3047" s="189"/>
      <c r="X3047" s="189"/>
      <c r="Y3047" s="189"/>
      <c r="Z3047" s="189"/>
      <c r="AA3047" s="189"/>
      <c r="AB3047" s="189"/>
    </row>
    <row r="3048" spans="1:28" x14ac:dyDescent="0.25">
      <c r="A3048" s="98"/>
      <c r="B3048" s="189"/>
      <c r="C3048" s="189"/>
      <c r="D3048" s="189"/>
      <c r="E3048" s="189"/>
      <c r="F3048" s="189"/>
      <c r="G3048" s="189"/>
      <c r="H3048" s="189"/>
      <c r="I3048" s="189"/>
      <c r="J3048" s="189"/>
      <c r="K3048" s="98"/>
      <c r="L3048" s="98"/>
      <c r="M3048" s="189"/>
      <c r="N3048" s="189"/>
      <c r="O3048" s="189"/>
      <c r="P3048" s="189"/>
      <c r="Q3048" s="189"/>
      <c r="R3048" s="189"/>
      <c r="S3048" s="189"/>
      <c r="T3048" s="189"/>
      <c r="U3048" s="189"/>
      <c r="V3048" s="189"/>
      <c r="W3048" s="189"/>
      <c r="X3048" s="189"/>
      <c r="Y3048" s="189"/>
      <c r="Z3048" s="189"/>
      <c r="AA3048" s="189"/>
      <c r="AB3048" s="189"/>
    </row>
    <row r="3049" spans="1:28" x14ac:dyDescent="0.25">
      <c r="A3049" s="98"/>
      <c r="B3049" s="189"/>
      <c r="C3049" s="189"/>
      <c r="D3049" s="189"/>
      <c r="E3049" s="189"/>
      <c r="F3049" s="189"/>
      <c r="G3049" s="189"/>
      <c r="H3049" s="189"/>
      <c r="I3049" s="189"/>
      <c r="J3049" s="189"/>
      <c r="K3049" s="98"/>
      <c r="L3049" s="98"/>
      <c r="M3049" s="189"/>
      <c r="N3049" s="189"/>
      <c r="O3049" s="189"/>
      <c r="P3049" s="189"/>
      <c r="Q3049" s="189"/>
      <c r="R3049" s="189"/>
      <c r="S3049" s="189"/>
      <c r="T3049" s="189"/>
      <c r="U3049" s="189"/>
      <c r="V3049" s="189"/>
      <c r="W3049" s="189"/>
      <c r="X3049" s="189"/>
      <c r="Y3049" s="189"/>
      <c r="Z3049" s="189"/>
      <c r="AA3049" s="189"/>
      <c r="AB3049" s="189"/>
    </row>
    <row r="3050" spans="1:28" x14ac:dyDescent="0.25">
      <c r="A3050" s="98"/>
      <c r="B3050" s="189"/>
      <c r="C3050" s="189"/>
      <c r="D3050" s="189"/>
      <c r="E3050" s="189"/>
      <c r="F3050" s="189"/>
      <c r="G3050" s="189"/>
      <c r="H3050" s="189"/>
      <c r="I3050" s="189"/>
      <c r="J3050" s="189"/>
      <c r="K3050" s="98"/>
      <c r="L3050" s="98"/>
      <c r="M3050" s="189"/>
      <c r="N3050" s="189"/>
      <c r="O3050" s="189"/>
      <c r="P3050" s="189"/>
      <c r="Q3050" s="189"/>
      <c r="R3050" s="189"/>
      <c r="S3050" s="189"/>
      <c r="T3050" s="189"/>
      <c r="U3050" s="189"/>
      <c r="V3050" s="189"/>
      <c r="W3050" s="189"/>
      <c r="X3050" s="189"/>
      <c r="Y3050" s="189"/>
      <c r="Z3050" s="189"/>
      <c r="AA3050" s="189"/>
      <c r="AB3050" s="189"/>
    </row>
    <row r="3051" spans="1:28" x14ac:dyDescent="0.25">
      <c r="A3051" s="98"/>
      <c r="B3051" s="189"/>
      <c r="C3051" s="189"/>
      <c r="D3051" s="189"/>
      <c r="E3051" s="189"/>
      <c r="F3051" s="189"/>
      <c r="G3051" s="189"/>
      <c r="H3051" s="189"/>
      <c r="I3051" s="189"/>
      <c r="J3051" s="189"/>
      <c r="K3051" s="98"/>
      <c r="L3051" s="98"/>
      <c r="M3051" s="189"/>
      <c r="N3051" s="189"/>
      <c r="O3051" s="189"/>
      <c r="P3051" s="189"/>
      <c r="Q3051" s="189"/>
      <c r="R3051" s="189"/>
      <c r="S3051" s="189"/>
      <c r="T3051" s="189"/>
      <c r="U3051" s="189"/>
      <c r="V3051" s="189"/>
      <c r="W3051" s="189"/>
      <c r="X3051" s="189"/>
      <c r="Y3051" s="189"/>
      <c r="Z3051" s="189"/>
      <c r="AA3051" s="189"/>
      <c r="AB3051" s="189"/>
    </row>
    <row r="3052" spans="1:28" x14ac:dyDescent="0.25">
      <c r="A3052" s="98"/>
      <c r="B3052" s="189"/>
      <c r="C3052" s="189"/>
      <c r="D3052" s="189"/>
      <c r="E3052" s="189"/>
      <c r="F3052" s="189"/>
      <c r="G3052" s="189"/>
      <c r="H3052" s="189"/>
      <c r="I3052" s="189"/>
      <c r="J3052" s="189"/>
      <c r="K3052" s="98"/>
      <c r="L3052" s="98"/>
      <c r="M3052" s="189"/>
      <c r="N3052" s="189"/>
      <c r="O3052" s="189"/>
      <c r="P3052" s="189"/>
      <c r="Q3052" s="189"/>
      <c r="R3052" s="189"/>
      <c r="S3052" s="189"/>
      <c r="T3052" s="189"/>
      <c r="U3052" s="189"/>
      <c r="V3052" s="189"/>
      <c r="W3052" s="189"/>
      <c r="X3052" s="189"/>
      <c r="Y3052" s="189"/>
      <c r="Z3052" s="189"/>
      <c r="AA3052" s="189"/>
      <c r="AB3052" s="189"/>
    </row>
    <row r="3053" spans="1:28" x14ac:dyDescent="0.25">
      <c r="A3053" s="98"/>
      <c r="B3053" s="189"/>
      <c r="C3053" s="189"/>
      <c r="D3053" s="189"/>
      <c r="E3053" s="189"/>
      <c r="F3053" s="189"/>
      <c r="G3053" s="189"/>
      <c r="H3053" s="189"/>
      <c r="I3053" s="189"/>
      <c r="J3053" s="189"/>
      <c r="K3053" s="98"/>
      <c r="L3053" s="98"/>
      <c r="M3053" s="189"/>
      <c r="N3053" s="189"/>
      <c r="O3053" s="189"/>
      <c r="P3053" s="189"/>
      <c r="Q3053" s="189"/>
      <c r="R3053" s="189"/>
      <c r="S3053" s="189"/>
      <c r="T3053" s="189"/>
      <c r="U3053" s="189"/>
      <c r="V3053" s="189"/>
      <c r="W3053" s="189"/>
      <c r="X3053" s="189"/>
      <c r="Y3053" s="189"/>
      <c r="Z3053" s="189"/>
      <c r="AA3053" s="189"/>
      <c r="AB3053" s="189"/>
    </row>
    <row r="3054" spans="1:28" x14ac:dyDescent="0.25">
      <c r="A3054" s="98"/>
      <c r="B3054" s="189"/>
      <c r="C3054" s="189"/>
      <c r="D3054" s="189"/>
      <c r="E3054" s="189"/>
      <c r="F3054" s="189"/>
      <c r="G3054" s="189"/>
      <c r="H3054" s="189"/>
      <c r="I3054" s="189"/>
      <c r="J3054" s="189"/>
      <c r="K3054" s="98"/>
      <c r="L3054" s="98"/>
      <c r="M3054" s="189"/>
      <c r="N3054" s="189"/>
      <c r="O3054" s="189"/>
      <c r="P3054" s="189"/>
      <c r="Q3054" s="189"/>
      <c r="R3054" s="189"/>
      <c r="S3054" s="189"/>
      <c r="T3054" s="189"/>
      <c r="U3054" s="189"/>
      <c r="V3054" s="189"/>
      <c r="W3054" s="189"/>
      <c r="X3054" s="189"/>
      <c r="Y3054" s="189"/>
      <c r="Z3054" s="189"/>
      <c r="AA3054" s="189"/>
      <c r="AB3054" s="189"/>
    </row>
    <row r="3055" spans="1:28" x14ac:dyDescent="0.25">
      <c r="A3055" s="98"/>
      <c r="B3055" s="189"/>
      <c r="C3055" s="189"/>
      <c r="D3055" s="189"/>
      <c r="E3055" s="189"/>
      <c r="F3055" s="189"/>
      <c r="G3055" s="189"/>
      <c r="H3055" s="189"/>
      <c r="I3055" s="189"/>
      <c r="J3055" s="189"/>
      <c r="K3055" s="98"/>
      <c r="L3055" s="98"/>
      <c r="M3055" s="189"/>
      <c r="N3055" s="189"/>
      <c r="O3055" s="189"/>
      <c r="P3055" s="189"/>
      <c r="Q3055" s="189"/>
      <c r="R3055" s="189"/>
      <c r="S3055" s="189"/>
      <c r="T3055" s="189"/>
      <c r="U3055" s="189"/>
      <c r="V3055" s="189"/>
      <c r="W3055" s="189"/>
      <c r="X3055" s="189"/>
      <c r="Y3055" s="189"/>
      <c r="Z3055" s="189"/>
      <c r="AA3055" s="189"/>
      <c r="AB3055" s="189"/>
    </row>
    <row r="3056" spans="1:28" x14ac:dyDescent="0.25">
      <c r="A3056" s="98"/>
      <c r="B3056" s="189"/>
      <c r="C3056" s="189"/>
      <c r="D3056" s="189"/>
      <c r="E3056" s="189"/>
      <c r="F3056" s="189"/>
      <c r="G3056" s="189"/>
      <c r="H3056" s="189"/>
      <c r="I3056" s="189"/>
      <c r="J3056" s="189"/>
      <c r="K3056" s="98"/>
      <c r="L3056" s="98"/>
      <c r="M3056" s="189"/>
      <c r="N3056" s="189"/>
      <c r="O3056" s="189"/>
      <c r="P3056" s="189"/>
      <c r="Q3056" s="189"/>
      <c r="R3056" s="189"/>
      <c r="S3056" s="189"/>
      <c r="T3056" s="189"/>
      <c r="U3056" s="189"/>
      <c r="V3056" s="189"/>
      <c r="W3056" s="189"/>
      <c r="X3056" s="189"/>
      <c r="Y3056" s="189"/>
      <c r="Z3056" s="189"/>
      <c r="AA3056" s="189"/>
      <c r="AB3056" s="189"/>
    </row>
    <row r="3057" spans="1:28" x14ac:dyDescent="0.25">
      <c r="A3057" s="98"/>
      <c r="B3057" s="189"/>
      <c r="C3057" s="189"/>
      <c r="D3057" s="189"/>
      <c r="E3057" s="189"/>
      <c r="F3057" s="189"/>
      <c r="G3057" s="189"/>
      <c r="H3057" s="189"/>
      <c r="I3057" s="189"/>
      <c r="J3057" s="189"/>
      <c r="K3057" s="98"/>
      <c r="L3057" s="98"/>
      <c r="M3057" s="189"/>
      <c r="N3057" s="189"/>
      <c r="O3057" s="189"/>
      <c r="P3057" s="189"/>
      <c r="Q3057" s="189"/>
      <c r="R3057" s="189"/>
      <c r="S3057" s="189"/>
      <c r="T3057" s="189"/>
      <c r="U3057" s="189"/>
      <c r="V3057" s="189"/>
      <c r="W3057" s="189"/>
      <c r="X3057" s="189"/>
      <c r="Y3057" s="189"/>
      <c r="Z3057" s="189"/>
      <c r="AA3057" s="189"/>
      <c r="AB3057" s="189"/>
    </row>
    <row r="3058" spans="1:28" x14ac:dyDescent="0.25">
      <c r="A3058" s="98"/>
      <c r="B3058" s="189"/>
      <c r="C3058" s="189"/>
      <c r="D3058" s="189"/>
      <c r="E3058" s="189"/>
      <c r="F3058" s="189"/>
      <c r="G3058" s="189"/>
      <c r="H3058" s="189"/>
      <c r="I3058" s="189"/>
      <c r="J3058" s="189"/>
      <c r="K3058" s="98"/>
      <c r="L3058" s="98"/>
      <c r="M3058" s="189"/>
      <c r="N3058" s="189"/>
      <c r="O3058" s="189"/>
      <c r="P3058" s="189"/>
      <c r="Q3058" s="189"/>
      <c r="R3058" s="189"/>
      <c r="S3058" s="189"/>
      <c r="T3058" s="189"/>
      <c r="U3058" s="189"/>
      <c r="V3058" s="189"/>
      <c r="W3058" s="189"/>
      <c r="X3058" s="189"/>
      <c r="Y3058" s="189"/>
      <c r="Z3058" s="189"/>
      <c r="AA3058" s="189"/>
      <c r="AB3058" s="189"/>
    </row>
    <row r="3059" spans="1:28" x14ac:dyDescent="0.25">
      <c r="A3059" s="98"/>
      <c r="B3059" s="189"/>
      <c r="C3059" s="189"/>
      <c r="D3059" s="189"/>
      <c r="E3059" s="189"/>
      <c r="F3059" s="189"/>
      <c r="G3059" s="189"/>
      <c r="H3059" s="189"/>
      <c r="I3059" s="189"/>
      <c r="J3059" s="189"/>
      <c r="K3059" s="98"/>
      <c r="L3059" s="98"/>
      <c r="M3059" s="189"/>
      <c r="N3059" s="189"/>
      <c r="O3059" s="189"/>
      <c r="P3059" s="189"/>
      <c r="Q3059" s="189"/>
      <c r="R3059" s="189"/>
      <c r="S3059" s="189"/>
      <c r="T3059" s="189"/>
      <c r="U3059" s="189"/>
      <c r="V3059" s="189"/>
      <c r="W3059" s="189"/>
      <c r="X3059" s="189"/>
      <c r="Y3059" s="189"/>
      <c r="Z3059" s="189"/>
      <c r="AA3059" s="189"/>
      <c r="AB3059" s="189"/>
    </row>
    <row r="3060" spans="1:28" x14ac:dyDescent="0.25">
      <c r="A3060" s="98"/>
      <c r="B3060" s="189"/>
      <c r="C3060" s="189"/>
      <c r="D3060" s="189"/>
      <c r="E3060" s="189"/>
      <c r="F3060" s="189"/>
      <c r="G3060" s="189"/>
      <c r="H3060" s="189"/>
      <c r="I3060" s="189"/>
      <c r="J3060" s="189"/>
      <c r="K3060" s="98"/>
      <c r="L3060" s="98"/>
      <c r="M3060" s="189"/>
      <c r="N3060" s="189"/>
      <c r="O3060" s="189"/>
      <c r="P3060" s="189"/>
      <c r="Q3060" s="189"/>
      <c r="R3060" s="189"/>
      <c r="S3060" s="189"/>
      <c r="T3060" s="189"/>
      <c r="U3060" s="189"/>
      <c r="V3060" s="189"/>
      <c r="W3060" s="189"/>
      <c r="X3060" s="189"/>
      <c r="Y3060" s="189"/>
      <c r="Z3060" s="189"/>
      <c r="AA3060" s="189"/>
      <c r="AB3060" s="189"/>
    </row>
    <row r="3061" spans="1:28" x14ac:dyDescent="0.25">
      <c r="A3061" s="98"/>
      <c r="B3061" s="189"/>
      <c r="C3061" s="189"/>
      <c r="D3061" s="189"/>
      <c r="E3061" s="189"/>
      <c r="F3061" s="189"/>
      <c r="G3061" s="189"/>
      <c r="H3061" s="189"/>
      <c r="I3061" s="189"/>
      <c r="J3061" s="189"/>
      <c r="K3061" s="98"/>
      <c r="L3061" s="98"/>
      <c r="M3061" s="189"/>
      <c r="N3061" s="189"/>
      <c r="O3061" s="189"/>
      <c r="P3061" s="189"/>
      <c r="Q3061" s="189"/>
      <c r="R3061" s="189"/>
      <c r="S3061" s="189"/>
      <c r="T3061" s="189"/>
      <c r="U3061" s="189"/>
      <c r="V3061" s="189"/>
      <c r="W3061" s="189"/>
      <c r="X3061" s="189"/>
      <c r="Y3061" s="189"/>
      <c r="Z3061" s="189"/>
      <c r="AA3061" s="189"/>
      <c r="AB3061" s="189"/>
    </row>
    <row r="3062" spans="1:28" x14ac:dyDescent="0.25">
      <c r="A3062" s="98"/>
      <c r="B3062" s="189"/>
      <c r="C3062" s="189"/>
      <c r="D3062" s="189"/>
      <c r="E3062" s="189"/>
      <c r="F3062" s="189"/>
      <c r="G3062" s="189"/>
      <c r="H3062" s="189"/>
      <c r="I3062" s="189"/>
      <c r="J3062" s="189"/>
      <c r="K3062" s="98"/>
      <c r="L3062" s="98"/>
      <c r="M3062" s="189"/>
      <c r="N3062" s="189"/>
      <c r="O3062" s="189"/>
      <c r="P3062" s="189"/>
      <c r="Q3062" s="189"/>
      <c r="R3062" s="189"/>
      <c r="S3062" s="189"/>
      <c r="T3062" s="189"/>
      <c r="U3062" s="189"/>
      <c r="V3062" s="189"/>
      <c r="W3062" s="189"/>
      <c r="X3062" s="189"/>
      <c r="Y3062" s="189"/>
      <c r="Z3062" s="189"/>
      <c r="AA3062" s="189"/>
      <c r="AB3062" s="189"/>
    </row>
    <row r="3063" spans="1:28" x14ac:dyDescent="0.25">
      <c r="A3063" s="98"/>
      <c r="B3063" s="189"/>
      <c r="C3063" s="189"/>
      <c r="D3063" s="189"/>
      <c r="E3063" s="189"/>
      <c r="F3063" s="189"/>
      <c r="G3063" s="189"/>
      <c r="H3063" s="189"/>
      <c r="I3063" s="189"/>
      <c r="J3063" s="189"/>
      <c r="K3063" s="98"/>
      <c r="L3063" s="98"/>
      <c r="M3063" s="189"/>
      <c r="N3063" s="189"/>
      <c r="O3063" s="189"/>
      <c r="P3063" s="189"/>
      <c r="Q3063" s="189"/>
      <c r="R3063" s="189"/>
      <c r="S3063" s="189"/>
      <c r="T3063" s="189"/>
      <c r="U3063" s="189"/>
      <c r="V3063" s="189"/>
      <c r="W3063" s="189"/>
      <c r="X3063" s="189"/>
      <c r="Y3063" s="189"/>
      <c r="Z3063" s="189"/>
      <c r="AA3063" s="189"/>
      <c r="AB3063" s="189"/>
    </row>
    <row r="3064" spans="1:28" x14ac:dyDescent="0.25">
      <c r="A3064" s="98"/>
      <c r="B3064" s="189"/>
      <c r="C3064" s="189"/>
      <c r="D3064" s="189"/>
      <c r="E3064" s="189"/>
      <c r="F3064" s="189"/>
      <c r="G3064" s="189"/>
      <c r="H3064" s="189"/>
      <c r="I3064" s="189"/>
      <c r="J3064" s="189"/>
      <c r="K3064" s="98"/>
      <c r="L3064" s="98"/>
      <c r="M3064" s="189"/>
      <c r="N3064" s="189"/>
      <c r="O3064" s="189"/>
      <c r="P3064" s="189"/>
      <c r="Q3064" s="189"/>
      <c r="R3064" s="189"/>
      <c r="S3064" s="189"/>
      <c r="T3064" s="189"/>
      <c r="U3064" s="189"/>
      <c r="V3064" s="189"/>
      <c r="W3064" s="189"/>
      <c r="X3064" s="189"/>
      <c r="Y3064" s="189"/>
      <c r="Z3064" s="189"/>
      <c r="AA3064" s="189"/>
      <c r="AB3064" s="189"/>
    </row>
    <row r="3065" spans="1:28" x14ac:dyDescent="0.25">
      <c r="A3065" s="98"/>
      <c r="B3065" s="189"/>
      <c r="C3065" s="189"/>
      <c r="D3065" s="189"/>
      <c r="E3065" s="189"/>
      <c r="F3065" s="189"/>
      <c r="G3065" s="189"/>
      <c r="H3065" s="189"/>
      <c r="I3065" s="189"/>
      <c r="J3065" s="189"/>
      <c r="K3065" s="98"/>
      <c r="L3065" s="98"/>
      <c r="M3065" s="189"/>
      <c r="N3065" s="189"/>
      <c r="O3065" s="189"/>
      <c r="P3065" s="189"/>
      <c r="Q3065" s="189"/>
      <c r="R3065" s="189"/>
      <c r="S3065" s="189"/>
      <c r="T3065" s="189"/>
      <c r="U3065" s="189"/>
      <c r="V3065" s="189"/>
      <c r="W3065" s="189"/>
      <c r="X3065" s="189"/>
      <c r="Y3065" s="189"/>
      <c r="Z3065" s="189"/>
      <c r="AA3065" s="189"/>
      <c r="AB3065" s="189"/>
    </row>
    <row r="3066" spans="1:28" x14ac:dyDescent="0.25">
      <c r="A3066" s="98"/>
      <c r="B3066" s="189"/>
      <c r="C3066" s="189"/>
      <c r="D3066" s="189"/>
      <c r="E3066" s="189"/>
      <c r="F3066" s="189"/>
      <c r="G3066" s="189"/>
      <c r="H3066" s="189"/>
      <c r="I3066" s="189"/>
      <c r="J3066" s="189"/>
      <c r="K3066" s="98"/>
      <c r="L3066" s="98"/>
      <c r="M3066" s="189"/>
      <c r="N3066" s="189"/>
      <c r="O3066" s="189"/>
      <c r="P3066" s="189"/>
      <c r="Q3066" s="189"/>
      <c r="R3066" s="189"/>
      <c r="S3066" s="189"/>
      <c r="T3066" s="189"/>
      <c r="U3066" s="189"/>
      <c r="V3066" s="189"/>
      <c r="W3066" s="189"/>
      <c r="X3066" s="189"/>
      <c r="Y3066" s="189"/>
      <c r="Z3066" s="189"/>
      <c r="AA3066" s="189"/>
      <c r="AB3066" s="189"/>
    </row>
    <row r="3067" spans="1:28" x14ac:dyDescent="0.25">
      <c r="A3067" s="98"/>
      <c r="B3067" s="189"/>
      <c r="C3067" s="189"/>
      <c r="D3067" s="189"/>
      <c r="E3067" s="189"/>
      <c r="F3067" s="189"/>
      <c r="G3067" s="189"/>
      <c r="H3067" s="189"/>
      <c r="I3067" s="189"/>
      <c r="J3067" s="189"/>
      <c r="K3067" s="98"/>
      <c r="L3067" s="98"/>
      <c r="M3067" s="189"/>
      <c r="N3067" s="189"/>
      <c r="O3067" s="189"/>
      <c r="P3067" s="189"/>
      <c r="Q3067" s="189"/>
      <c r="R3067" s="189"/>
      <c r="S3067" s="189"/>
      <c r="T3067" s="189"/>
      <c r="U3067" s="189"/>
      <c r="V3067" s="189"/>
      <c r="W3067" s="189"/>
      <c r="X3067" s="189"/>
      <c r="Y3067" s="189"/>
      <c r="Z3067" s="189"/>
      <c r="AA3067" s="189"/>
      <c r="AB3067" s="189"/>
    </row>
    <row r="3068" spans="1:28" x14ac:dyDescent="0.25">
      <c r="A3068" s="98"/>
      <c r="B3068" s="189"/>
      <c r="C3068" s="189"/>
      <c r="D3068" s="189"/>
      <c r="E3068" s="189"/>
      <c r="F3068" s="189"/>
      <c r="G3068" s="189"/>
      <c r="H3068" s="189"/>
      <c r="I3068" s="189"/>
      <c r="J3068" s="189"/>
      <c r="K3068" s="98"/>
      <c r="L3068" s="98"/>
      <c r="M3068" s="189"/>
      <c r="N3068" s="189"/>
      <c r="O3068" s="189"/>
      <c r="P3068" s="189"/>
      <c r="Q3068" s="189"/>
      <c r="R3068" s="189"/>
      <c r="S3068" s="189"/>
      <c r="T3068" s="189"/>
      <c r="U3068" s="189"/>
      <c r="V3068" s="189"/>
      <c r="W3068" s="189"/>
      <c r="X3068" s="189"/>
      <c r="Y3068" s="189"/>
      <c r="Z3068" s="189"/>
      <c r="AA3068" s="189"/>
      <c r="AB3068" s="189"/>
    </row>
    <row r="3069" spans="1:28" x14ac:dyDescent="0.25">
      <c r="A3069" s="98"/>
      <c r="B3069" s="189"/>
      <c r="C3069" s="189"/>
      <c r="D3069" s="189"/>
      <c r="E3069" s="189"/>
      <c r="F3069" s="189"/>
      <c r="G3069" s="189"/>
      <c r="H3069" s="189"/>
      <c r="I3069" s="189"/>
      <c r="J3069" s="189"/>
      <c r="K3069" s="98"/>
      <c r="L3069" s="98"/>
      <c r="M3069" s="189"/>
      <c r="N3069" s="189"/>
      <c r="O3069" s="189"/>
      <c r="P3069" s="189"/>
      <c r="Q3069" s="189"/>
      <c r="R3069" s="189"/>
      <c r="S3069" s="189"/>
      <c r="T3069" s="189"/>
      <c r="U3069" s="189"/>
      <c r="V3069" s="189"/>
      <c r="W3069" s="189"/>
      <c r="X3069" s="189"/>
      <c r="Y3069" s="189"/>
      <c r="Z3069" s="189"/>
      <c r="AA3069" s="189"/>
      <c r="AB3069" s="189"/>
    </row>
    <row r="3070" spans="1:28" x14ac:dyDescent="0.25">
      <c r="A3070" s="98"/>
      <c r="B3070" s="189"/>
      <c r="C3070" s="189"/>
      <c r="D3070" s="189"/>
      <c r="E3070" s="189"/>
      <c r="F3070" s="189"/>
      <c r="G3070" s="189"/>
      <c r="H3070" s="189"/>
      <c r="I3070" s="189"/>
      <c r="J3070" s="189"/>
      <c r="K3070" s="98"/>
      <c r="L3070" s="98"/>
      <c r="M3070" s="189"/>
      <c r="N3070" s="189"/>
      <c r="O3070" s="189"/>
      <c r="P3070" s="189"/>
      <c r="Q3070" s="189"/>
      <c r="R3070" s="189"/>
      <c r="S3070" s="189"/>
      <c r="T3070" s="189"/>
      <c r="U3070" s="189"/>
      <c r="V3070" s="189"/>
      <c r="W3070" s="189"/>
      <c r="X3070" s="189"/>
      <c r="Y3070" s="189"/>
      <c r="Z3070" s="189"/>
      <c r="AA3070" s="189"/>
      <c r="AB3070" s="189"/>
    </row>
    <row r="3071" spans="1:28" x14ac:dyDescent="0.25">
      <c r="A3071" s="98"/>
      <c r="B3071" s="189"/>
      <c r="C3071" s="189"/>
      <c r="D3071" s="189"/>
      <c r="E3071" s="189"/>
      <c r="F3071" s="189"/>
      <c r="G3071" s="189"/>
      <c r="H3071" s="189"/>
      <c r="I3071" s="189"/>
      <c r="J3071" s="189"/>
      <c r="K3071" s="98"/>
      <c r="L3071" s="98"/>
      <c r="M3071" s="189"/>
      <c r="N3071" s="189"/>
      <c r="O3071" s="189"/>
      <c r="P3071" s="189"/>
      <c r="Q3071" s="189"/>
      <c r="R3071" s="189"/>
      <c r="S3071" s="189"/>
      <c r="T3071" s="189"/>
      <c r="U3071" s="189"/>
      <c r="V3071" s="189"/>
      <c r="W3071" s="189"/>
      <c r="X3071" s="189"/>
      <c r="Y3071" s="189"/>
      <c r="Z3071" s="189"/>
      <c r="AA3071" s="189"/>
      <c r="AB3071" s="189"/>
    </row>
    <row r="3072" spans="1:28" x14ac:dyDescent="0.25">
      <c r="A3072" s="98"/>
      <c r="B3072" s="189"/>
      <c r="C3072" s="189"/>
      <c r="D3072" s="189"/>
      <c r="E3072" s="189"/>
      <c r="F3072" s="189"/>
      <c r="G3072" s="189"/>
      <c r="H3072" s="189"/>
      <c r="I3072" s="189"/>
      <c r="J3072" s="189"/>
      <c r="K3072" s="98"/>
      <c r="L3072" s="98"/>
      <c r="M3072" s="189"/>
      <c r="N3072" s="189"/>
      <c r="O3072" s="189"/>
      <c r="P3072" s="189"/>
      <c r="Q3072" s="189"/>
      <c r="R3072" s="189"/>
      <c r="S3072" s="189"/>
      <c r="T3072" s="189"/>
      <c r="U3072" s="189"/>
      <c r="V3072" s="189"/>
      <c r="W3072" s="189"/>
      <c r="X3072" s="189"/>
      <c r="Y3072" s="189"/>
      <c r="Z3072" s="189"/>
      <c r="AA3072" s="189"/>
      <c r="AB3072" s="189"/>
    </row>
    <row r="3073" spans="1:28" x14ac:dyDescent="0.25">
      <c r="A3073" s="98"/>
      <c r="B3073" s="189"/>
      <c r="C3073" s="189"/>
      <c r="D3073" s="189"/>
      <c r="E3073" s="189"/>
      <c r="F3073" s="189"/>
      <c r="G3073" s="189"/>
      <c r="H3073" s="189"/>
      <c r="I3073" s="189"/>
      <c r="J3073" s="189"/>
      <c r="K3073" s="98"/>
      <c r="L3073" s="98"/>
      <c r="M3073" s="189"/>
      <c r="N3073" s="189"/>
      <c r="O3073" s="189"/>
      <c r="P3073" s="189"/>
      <c r="Q3073" s="189"/>
      <c r="R3073" s="189"/>
      <c r="S3073" s="189"/>
      <c r="T3073" s="189"/>
      <c r="U3073" s="189"/>
      <c r="V3073" s="189"/>
      <c r="W3073" s="189"/>
      <c r="X3073" s="189"/>
      <c r="Y3073" s="189"/>
      <c r="Z3073" s="189"/>
      <c r="AA3073" s="189"/>
      <c r="AB3073" s="189"/>
    </row>
    <row r="3074" spans="1:28" x14ac:dyDescent="0.25">
      <c r="A3074" s="98"/>
      <c r="B3074" s="189"/>
      <c r="C3074" s="189"/>
      <c r="D3074" s="189"/>
      <c r="E3074" s="189"/>
      <c r="F3074" s="189"/>
      <c r="G3074" s="189"/>
      <c r="H3074" s="189"/>
      <c r="I3074" s="189"/>
      <c r="J3074" s="189"/>
      <c r="K3074" s="98"/>
      <c r="L3074" s="98"/>
      <c r="M3074" s="189"/>
      <c r="N3074" s="189"/>
      <c r="O3074" s="189"/>
      <c r="P3074" s="189"/>
      <c r="Q3074" s="189"/>
      <c r="R3074" s="189"/>
      <c r="S3074" s="189"/>
      <c r="T3074" s="189"/>
      <c r="U3074" s="189"/>
      <c r="V3074" s="189"/>
      <c r="W3074" s="189"/>
      <c r="X3074" s="189"/>
      <c r="Y3074" s="189"/>
      <c r="Z3074" s="189"/>
      <c r="AA3074" s="189"/>
      <c r="AB3074" s="189"/>
    </row>
    <row r="3075" spans="1:28" x14ac:dyDescent="0.25">
      <c r="A3075" s="98"/>
      <c r="B3075" s="189"/>
      <c r="C3075" s="189"/>
      <c r="D3075" s="189"/>
      <c r="E3075" s="189"/>
      <c r="F3075" s="189"/>
      <c r="G3075" s="189"/>
      <c r="H3075" s="189"/>
      <c r="I3075" s="189"/>
      <c r="J3075" s="189"/>
      <c r="K3075" s="98"/>
      <c r="L3075" s="98"/>
      <c r="M3075" s="189"/>
      <c r="N3075" s="189"/>
      <c r="O3075" s="189"/>
      <c r="P3075" s="189"/>
      <c r="Q3075" s="189"/>
      <c r="R3075" s="189"/>
      <c r="S3075" s="189"/>
      <c r="T3075" s="189"/>
      <c r="U3075" s="189"/>
      <c r="V3075" s="189"/>
      <c r="W3075" s="189"/>
      <c r="X3075" s="189"/>
      <c r="Y3075" s="189"/>
      <c r="Z3075" s="189"/>
      <c r="AA3075" s="189"/>
      <c r="AB3075" s="189"/>
    </row>
    <row r="3076" spans="1:28" x14ac:dyDescent="0.25">
      <c r="A3076" s="98"/>
      <c r="B3076" s="189"/>
      <c r="C3076" s="189"/>
      <c r="D3076" s="189"/>
      <c r="E3076" s="189"/>
      <c r="F3076" s="189"/>
      <c r="G3076" s="189"/>
      <c r="H3076" s="189"/>
      <c r="I3076" s="189"/>
      <c r="J3076" s="189"/>
      <c r="K3076" s="98"/>
      <c r="L3076" s="98"/>
      <c r="M3076" s="189"/>
      <c r="N3076" s="189"/>
      <c r="O3076" s="189"/>
      <c r="P3076" s="189"/>
      <c r="Q3076" s="189"/>
      <c r="R3076" s="189"/>
      <c r="S3076" s="189"/>
      <c r="T3076" s="189"/>
      <c r="U3076" s="189"/>
      <c r="V3076" s="189"/>
      <c r="W3076" s="189"/>
      <c r="X3076" s="189"/>
      <c r="Y3076" s="189"/>
      <c r="Z3076" s="189"/>
      <c r="AA3076" s="189"/>
      <c r="AB3076" s="189"/>
    </row>
    <row r="3077" spans="1:28" x14ac:dyDescent="0.25">
      <c r="A3077" s="98"/>
      <c r="B3077" s="189"/>
      <c r="C3077" s="189"/>
      <c r="D3077" s="189"/>
      <c r="E3077" s="189"/>
      <c r="F3077" s="189"/>
      <c r="G3077" s="189"/>
      <c r="H3077" s="189"/>
      <c r="I3077" s="189"/>
      <c r="J3077" s="189"/>
      <c r="K3077" s="98"/>
      <c r="L3077" s="98"/>
      <c r="M3077" s="189"/>
      <c r="N3077" s="189"/>
      <c r="O3077" s="189"/>
      <c r="P3077" s="189"/>
      <c r="Q3077" s="189"/>
      <c r="R3077" s="189"/>
      <c r="S3077" s="189"/>
      <c r="T3077" s="189"/>
      <c r="U3077" s="189"/>
      <c r="V3077" s="189"/>
      <c r="W3077" s="189"/>
      <c r="X3077" s="189"/>
      <c r="Y3077" s="189"/>
      <c r="Z3077" s="189"/>
      <c r="AA3077" s="189"/>
      <c r="AB3077" s="189"/>
    </row>
    <row r="3078" spans="1:28" x14ac:dyDescent="0.25">
      <c r="A3078" s="98"/>
      <c r="B3078" s="189"/>
      <c r="C3078" s="189"/>
      <c r="D3078" s="189"/>
      <c r="E3078" s="189"/>
      <c r="F3078" s="189"/>
      <c r="G3078" s="189"/>
      <c r="H3078" s="189"/>
      <c r="I3078" s="189"/>
      <c r="J3078" s="189"/>
      <c r="K3078" s="98"/>
      <c r="L3078" s="98"/>
      <c r="M3078" s="189"/>
      <c r="N3078" s="189"/>
      <c r="O3078" s="189"/>
      <c r="P3078" s="189"/>
      <c r="Q3078" s="189"/>
      <c r="R3078" s="189"/>
      <c r="S3078" s="189"/>
      <c r="T3078" s="189"/>
      <c r="U3078" s="189"/>
      <c r="V3078" s="189"/>
      <c r="W3078" s="189"/>
      <c r="X3078" s="189"/>
      <c r="Y3078" s="189"/>
      <c r="Z3078" s="189"/>
      <c r="AA3078" s="189"/>
      <c r="AB3078" s="189"/>
    </row>
    <row r="3079" spans="1:28" x14ac:dyDescent="0.25">
      <c r="A3079" s="98"/>
      <c r="B3079" s="189"/>
      <c r="C3079" s="189"/>
      <c r="D3079" s="189"/>
      <c r="E3079" s="189"/>
      <c r="F3079" s="189"/>
      <c r="G3079" s="189"/>
      <c r="H3079" s="189"/>
      <c r="I3079" s="189"/>
      <c r="J3079" s="189"/>
      <c r="K3079" s="98"/>
      <c r="L3079" s="98"/>
      <c r="M3079" s="189"/>
      <c r="N3079" s="189"/>
      <c r="O3079" s="189"/>
      <c r="P3079" s="189"/>
      <c r="Q3079" s="189"/>
      <c r="R3079" s="189"/>
      <c r="S3079" s="189"/>
      <c r="T3079" s="189"/>
      <c r="U3079" s="189"/>
      <c r="V3079" s="189"/>
      <c r="W3079" s="189"/>
      <c r="X3079" s="189"/>
      <c r="Y3079" s="189"/>
      <c r="Z3079" s="189"/>
      <c r="AA3079" s="189"/>
      <c r="AB3079" s="189"/>
    </row>
    <row r="3080" spans="1:28" x14ac:dyDescent="0.25">
      <c r="A3080" s="98"/>
      <c r="B3080" s="189"/>
      <c r="C3080" s="189"/>
      <c r="D3080" s="189"/>
      <c r="E3080" s="189"/>
      <c r="F3080" s="189"/>
      <c r="G3080" s="189"/>
      <c r="H3080" s="189"/>
      <c r="I3080" s="189"/>
      <c r="J3080" s="189"/>
      <c r="K3080" s="98"/>
      <c r="L3080" s="98"/>
      <c r="M3080" s="189"/>
      <c r="N3080" s="189"/>
      <c r="O3080" s="189"/>
      <c r="P3080" s="189"/>
      <c r="Q3080" s="189"/>
      <c r="R3080" s="189"/>
      <c r="S3080" s="189"/>
      <c r="T3080" s="189"/>
      <c r="U3080" s="189"/>
      <c r="V3080" s="189"/>
      <c r="W3080" s="189"/>
      <c r="X3080" s="189"/>
      <c r="Y3080" s="189"/>
      <c r="Z3080" s="189"/>
      <c r="AA3080" s="189"/>
      <c r="AB3080" s="189"/>
    </row>
    <row r="3081" spans="1:28" x14ac:dyDescent="0.25">
      <c r="A3081" s="98"/>
      <c r="B3081" s="189"/>
      <c r="C3081" s="189"/>
      <c r="D3081" s="189"/>
      <c r="E3081" s="189"/>
      <c r="F3081" s="189"/>
      <c r="G3081" s="189"/>
      <c r="H3081" s="189"/>
      <c r="I3081" s="189"/>
      <c r="J3081" s="189"/>
      <c r="K3081" s="98"/>
      <c r="L3081" s="98"/>
      <c r="M3081" s="189"/>
      <c r="N3081" s="189"/>
      <c r="O3081" s="189"/>
      <c r="P3081" s="189"/>
      <c r="Q3081" s="189"/>
      <c r="R3081" s="189"/>
      <c r="S3081" s="189"/>
      <c r="T3081" s="189"/>
      <c r="U3081" s="189"/>
      <c r="V3081" s="189"/>
      <c r="W3081" s="189"/>
      <c r="X3081" s="189"/>
      <c r="Y3081" s="189"/>
      <c r="Z3081" s="189"/>
      <c r="AA3081" s="189"/>
      <c r="AB3081" s="189"/>
    </row>
    <row r="3082" spans="1:28" x14ac:dyDescent="0.25">
      <c r="A3082" s="98"/>
      <c r="B3082" s="189"/>
      <c r="C3082" s="189"/>
      <c r="D3082" s="189"/>
      <c r="E3082" s="189"/>
      <c r="F3082" s="189"/>
      <c r="G3082" s="189"/>
      <c r="H3082" s="189"/>
      <c r="I3082" s="189"/>
      <c r="J3082" s="189"/>
      <c r="K3082" s="98"/>
      <c r="L3082" s="98"/>
      <c r="M3082" s="189"/>
      <c r="N3082" s="189"/>
      <c r="O3082" s="189"/>
      <c r="P3082" s="189"/>
      <c r="Q3082" s="189"/>
      <c r="R3082" s="189"/>
      <c r="S3082" s="189"/>
      <c r="T3082" s="189"/>
      <c r="U3082" s="189"/>
      <c r="V3082" s="189"/>
      <c r="W3082" s="189"/>
      <c r="X3082" s="189"/>
      <c r="Y3082" s="189"/>
      <c r="Z3082" s="189"/>
      <c r="AA3082" s="189"/>
      <c r="AB3082" s="189"/>
    </row>
    <row r="3083" spans="1:28" x14ac:dyDescent="0.25">
      <c r="A3083" s="98"/>
      <c r="B3083" s="189"/>
      <c r="C3083" s="189"/>
      <c r="D3083" s="189"/>
      <c r="E3083" s="189"/>
      <c r="F3083" s="189"/>
      <c r="G3083" s="189"/>
      <c r="H3083" s="189"/>
      <c r="I3083" s="189"/>
      <c r="J3083" s="189"/>
      <c r="K3083" s="98"/>
      <c r="L3083" s="98"/>
      <c r="M3083" s="189"/>
      <c r="N3083" s="189"/>
      <c r="O3083" s="189"/>
      <c r="P3083" s="189"/>
      <c r="Q3083" s="189"/>
      <c r="R3083" s="189"/>
      <c r="S3083" s="189"/>
      <c r="T3083" s="189"/>
      <c r="U3083" s="189"/>
      <c r="V3083" s="189"/>
      <c r="W3083" s="189"/>
      <c r="X3083" s="189"/>
      <c r="Y3083" s="189"/>
      <c r="Z3083" s="189"/>
      <c r="AA3083" s="189"/>
      <c r="AB3083" s="189"/>
    </row>
    <row r="3084" spans="1:28" x14ac:dyDescent="0.25">
      <c r="A3084" s="98"/>
      <c r="B3084" s="189"/>
      <c r="C3084" s="189"/>
      <c r="D3084" s="189"/>
      <c r="E3084" s="189"/>
      <c r="F3084" s="189"/>
      <c r="G3084" s="189"/>
      <c r="H3084" s="189"/>
      <c r="I3084" s="189"/>
      <c r="J3084" s="189"/>
      <c r="K3084" s="98"/>
      <c r="L3084" s="98"/>
      <c r="M3084" s="189"/>
      <c r="N3084" s="189"/>
      <c r="O3084" s="189"/>
      <c r="P3084" s="189"/>
      <c r="Q3084" s="189"/>
      <c r="R3084" s="189"/>
      <c r="S3084" s="189"/>
      <c r="T3084" s="189"/>
      <c r="U3084" s="189"/>
      <c r="V3084" s="189"/>
      <c r="W3084" s="189"/>
      <c r="X3084" s="189"/>
      <c r="Y3084" s="189"/>
      <c r="Z3084" s="189"/>
      <c r="AA3084" s="189"/>
      <c r="AB3084" s="189"/>
    </row>
    <row r="3085" spans="1:28" x14ac:dyDescent="0.25">
      <c r="A3085" s="98"/>
      <c r="B3085" s="189"/>
      <c r="C3085" s="189"/>
      <c r="D3085" s="189"/>
      <c r="E3085" s="189"/>
      <c r="F3085" s="189"/>
      <c r="G3085" s="189"/>
      <c r="H3085" s="189"/>
      <c r="I3085" s="189"/>
      <c r="J3085" s="189"/>
      <c r="K3085" s="98"/>
      <c r="L3085" s="98"/>
      <c r="M3085" s="189"/>
      <c r="N3085" s="189"/>
      <c r="O3085" s="189"/>
      <c r="P3085" s="189"/>
      <c r="Q3085" s="189"/>
      <c r="R3085" s="189"/>
      <c r="S3085" s="189"/>
      <c r="T3085" s="189"/>
      <c r="U3085" s="189"/>
      <c r="V3085" s="189"/>
      <c r="W3085" s="189"/>
      <c r="X3085" s="189"/>
      <c r="Y3085" s="189"/>
      <c r="Z3085" s="189"/>
      <c r="AA3085" s="189"/>
      <c r="AB3085" s="189"/>
    </row>
    <row r="3086" spans="1:28" x14ac:dyDescent="0.25">
      <c r="A3086" s="98"/>
      <c r="B3086" s="189"/>
      <c r="C3086" s="189"/>
      <c r="D3086" s="189"/>
      <c r="E3086" s="189"/>
      <c r="F3086" s="189"/>
      <c r="G3086" s="189"/>
      <c r="H3086" s="189"/>
      <c r="I3086" s="189"/>
      <c r="J3086" s="189"/>
      <c r="K3086" s="98"/>
      <c r="L3086" s="98"/>
      <c r="M3086" s="189"/>
      <c r="N3086" s="189"/>
      <c r="O3086" s="189"/>
      <c r="P3086" s="189"/>
      <c r="Q3086" s="189"/>
      <c r="R3086" s="189"/>
      <c r="S3086" s="189"/>
      <c r="T3086" s="189"/>
      <c r="U3086" s="189"/>
      <c r="V3086" s="189"/>
      <c r="W3086" s="189"/>
      <c r="X3086" s="189"/>
      <c r="Y3086" s="189"/>
      <c r="Z3086" s="189"/>
      <c r="AA3086" s="189"/>
      <c r="AB3086" s="189"/>
    </row>
    <row r="3087" spans="1:28" x14ac:dyDescent="0.25">
      <c r="A3087" s="98"/>
      <c r="B3087" s="189"/>
      <c r="C3087" s="189"/>
      <c r="D3087" s="189"/>
      <c r="E3087" s="189"/>
      <c r="F3087" s="189"/>
      <c r="G3087" s="189"/>
      <c r="H3087" s="189"/>
      <c r="I3087" s="189"/>
      <c r="J3087" s="189"/>
      <c r="K3087" s="98"/>
      <c r="L3087" s="98"/>
      <c r="M3087" s="189"/>
      <c r="N3087" s="189"/>
      <c r="O3087" s="189"/>
      <c r="P3087" s="189"/>
      <c r="Q3087" s="189"/>
      <c r="R3087" s="189"/>
      <c r="S3087" s="189"/>
      <c r="T3087" s="189"/>
      <c r="U3087" s="189"/>
      <c r="V3087" s="189"/>
      <c r="W3087" s="189"/>
      <c r="X3087" s="189"/>
      <c r="Y3087" s="189"/>
      <c r="Z3087" s="189"/>
      <c r="AA3087" s="189"/>
      <c r="AB3087" s="189"/>
    </row>
    <row r="3088" spans="1:28" x14ac:dyDescent="0.25">
      <c r="A3088" s="98"/>
      <c r="B3088" s="189"/>
      <c r="C3088" s="189"/>
      <c r="D3088" s="189"/>
      <c r="E3088" s="189"/>
      <c r="F3088" s="189"/>
      <c r="G3088" s="189"/>
      <c r="H3088" s="189"/>
      <c r="I3088" s="189"/>
      <c r="J3088" s="189"/>
      <c r="K3088" s="98"/>
      <c r="L3088" s="98"/>
      <c r="M3088" s="189"/>
      <c r="N3088" s="189"/>
      <c r="O3088" s="189"/>
      <c r="P3088" s="189"/>
      <c r="Q3088" s="189"/>
      <c r="R3088" s="189"/>
      <c r="S3088" s="189"/>
      <c r="T3088" s="189"/>
      <c r="U3088" s="189"/>
      <c r="V3088" s="189"/>
      <c r="W3088" s="189"/>
      <c r="X3088" s="189"/>
      <c r="Y3088" s="189"/>
      <c r="Z3088" s="189"/>
      <c r="AA3088" s="189"/>
      <c r="AB3088" s="189"/>
    </row>
    <row r="3089" spans="1:28" x14ac:dyDescent="0.25">
      <c r="A3089" s="98"/>
      <c r="B3089" s="189"/>
      <c r="C3089" s="189"/>
      <c r="D3089" s="189"/>
      <c r="E3089" s="189"/>
      <c r="F3089" s="189"/>
      <c r="G3089" s="189"/>
      <c r="H3089" s="189"/>
      <c r="I3089" s="189"/>
      <c r="J3089" s="189"/>
      <c r="K3089" s="98"/>
      <c r="L3089" s="98"/>
      <c r="M3089" s="189"/>
      <c r="N3089" s="189"/>
      <c r="O3089" s="189"/>
      <c r="P3089" s="189"/>
      <c r="Q3089" s="189"/>
      <c r="R3089" s="189"/>
      <c r="S3089" s="189"/>
      <c r="T3089" s="189"/>
      <c r="U3089" s="189"/>
      <c r="V3089" s="189"/>
      <c r="W3089" s="189"/>
      <c r="X3089" s="189"/>
      <c r="Y3089" s="189"/>
      <c r="Z3089" s="189"/>
      <c r="AA3089" s="189"/>
      <c r="AB3089" s="189"/>
    </row>
    <row r="3090" spans="1:28" x14ac:dyDescent="0.25">
      <c r="A3090" s="98"/>
      <c r="B3090" s="189"/>
      <c r="C3090" s="189"/>
      <c r="D3090" s="189"/>
      <c r="E3090" s="189"/>
      <c r="F3090" s="189"/>
      <c r="G3090" s="189"/>
      <c r="H3090" s="189"/>
      <c r="I3090" s="189"/>
      <c r="J3090" s="189"/>
      <c r="K3090" s="98"/>
      <c r="L3090" s="98"/>
      <c r="M3090" s="189"/>
      <c r="N3090" s="189"/>
      <c r="O3090" s="189"/>
      <c r="P3090" s="189"/>
      <c r="Q3090" s="189"/>
      <c r="R3090" s="189"/>
      <c r="S3090" s="189"/>
      <c r="T3090" s="189"/>
      <c r="U3090" s="189"/>
      <c r="V3090" s="189"/>
      <c r="W3090" s="189"/>
      <c r="X3090" s="189"/>
      <c r="Y3090" s="189"/>
      <c r="Z3090" s="189"/>
      <c r="AA3090" s="189"/>
      <c r="AB3090" s="189"/>
    </row>
    <row r="3091" spans="1:28" x14ac:dyDescent="0.25">
      <c r="A3091" s="98"/>
      <c r="B3091" s="189"/>
      <c r="C3091" s="189"/>
      <c r="D3091" s="189"/>
      <c r="E3091" s="189"/>
      <c r="F3091" s="189"/>
      <c r="G3091" s="189"/>
      <c r="H3091" s="189"/>
      <c r="I3091" s="189"/>
      <c r="J3091" s="189"/>
      <c r="K3091" s="98"/>
      <c r="L3091" s="98"/>
      <c r="M3091" s="189"/>
      <c r="N3091" s="189"/>
      <c r="O3091" s="189"/>
      <c r="P3091" s="189"/>
      <c r="Q3091" s="189"/>
      <c r="R3091" s="189"/>
      <c r="S3091" s="189"/>
      <c r="T3091" s="189"/>
      <c r="U3091" s="189"/>
      <c r="V3091" s="189"/>
      <c r="W3091" s="189"/>
      <c r="X3091" s="189"/>
      <c r="Y3091" s="189"/>
      <c r="Z3091" s="189"/>
      <c r="AA3091" s="189"/>
      <c r="AB3091" s="189"/>
    </row>
    <row r="3092" spans="1:28" x14ac:dyDescent="0.25">
      <c r="A3092" s="98"/>
      <c r="B3092" s="189"/>
      <c r="C3092" s="189"/>
      <c r="D3092" s="189"/>
      <c r="E3092" s="189"/>
      <c r="F3092" s="189"/>
      <c r="G3092" s="189"/>
      <c r="H3092" s="189"/>
      <c r="I3092" s="189"/>
      <c r="J3092" s="189"/>
      <c r="K3092" s="98"/>
      <c r="L3092" s="98"/>
      <c r="M3092" s="189"/>
      <c r="N3092" s="189"/>
      <c r="O3092" s="189"/>
      <c r="P3092" s="189"/>
      <c r="Q3092" s="189"/>
      <c r="R3092" s="189"/>
      <c r="S3092" s="189"/>
      <c r="T3092" s="189"/>
      <c r="U3092" s="189"/>
      <c r="V3092" s="189"/>
      <c r="W3092" s="189"/>
      <c r="X3092" s="189"/>
      <c r="Y3092" s="189"/>
      <c r="Z3092" s="189"/>
      <c r="AA3092" s="189"/>
      <c r="AB3092" s="189"/>
    </row>
    <row r="3093" spans="1:28" x14ac:dyDescent="0.25">
      <c r="A3093" s="98"/>
      <c r="B3093" s="189"/>
      <c r="C3093" s="189"/>
      <c r="D3093" s="189"/>
      <c r="E3093" s="189"/>
      <c r="F3093" s="189"/>
      <c r="G3093" s="189"/>
      <c r="H3093" s="189"/>
      <c r="I3093" s="189"/>
      <c r="J3093" s="189"/>
      <c r="K3093" s="98"/>
      <c r="L3093" s="98"/>
      <c r="M3093" s="189"/>
      <c r="N3093" s="189"/>
      <c r="O3093" s="189"/>
      <c r="P3093" s="189"/>
      <c r="Q3093" s="189"/>
      <c r="R3093" s="189"/>
      <c r="S3093" s="189"/>
      <c r="T3093" s="189"/>
      <c r="U3093" s="189"/>
      <c r="V3093" s="189"/>
      <c r="W3093" s="189"/>
      <c r="X3093" s="189"/>
      <c r="Y3093" s="189"/>
      <c r="Z3093" s="189"/>
      <c r="AA3093" s="189"/>
      <c r="AB3093" s="189"/>
    </row>
    <row r="3094" spans="1:28" x14ac:dyDescent="0.25">
      <c r="A3094" s="98"/>
      <c r="B3094" s="189"/>
      <c r="C3094" s="189"/>
      <c r="D3094" s="189"/>
      <c r="E3094" s="189"/>
      <c r="F3094" s="189"/>
      <c r="G3094" s="189"/>
      <c r="H3094" s="189"/>
      <c r="I3094" s="189"/>
      <c r="J3094" s="189"/>
      <c r="K3094" s="98"/>
      <c r="L3094" s="98"/>
      <c r="M3094" s="189"/>
      <c r="N3094" s="189"/>
      <c r="O3094" s="189"/>
      <c r="P3094" s="189"/>
      <c r="Q3094" s="189"/>
      <c r="R3094" s="189"/>
      <c r="S3094" s="189"/>
      <c r="T3094" s="189"/>
      <c r="U3094" s="189"/>
      <c r="V3094" s="189"/>
      <c r="W3094" s="189"/>
      <c r="X3094" s="189"/>
      <c r="Y3094" s="189"/>
      <c r="Z3094" s="189"/>
      <c r="AA3094" s="189"/>
      <c r="AB3094" s="189"/>
    </row>
    <row r="3095" spans="1:28" x14ac:dyDescent="0.25">
      <c r="A3095" s="98"/>
      <c r="B3095" s="189"/>
      <c r="C3095" s="189"/>
      <c r="D3095" s="189"/>
      <c r="E3095" s="189"/>
      <c r="F3095" s="189"/>
      <c r="G3095" s="189"/>
      <c r="H3095" s="189"/>
      <c r="I3095" s="189"/>
      <c r="J3095" s="189"/>
      <c r="K3095" s="98"/>
      <c r="L3095" s="98"/>
      <c r="M3095" s="189"/>
      <c r="N3095" s="189"/>
      <c r="O3095" s="189"/>
      <c r="P3095" s="189"/>
      <c r="Q3095" s="189"/>
      <c r="R3095" s="189"/>
      <c r="S3095" s="189"/>
      <c r="T3095" s="189"/>
      <c r="U3095" s="189"/>
      <c r="V3095" s="189"/>
      <c r="W3095" s="189"/>
      <c r="X3095" s="189"/>
      <c r="Y3095" s="189"/>
      <c r="Z3095" s="189"/>
      <c r="AA3095" s="189"/>
      <c r="AB3095" s="189"/>
    </row>
    <row r="3096" spans="1:28" x14ac:dyDescent="0.25">
      <c r="A3096" s="98"/>
      <c r="B3096" s="189"/>
      <c r="C3096" s="189"/>
      <c r="D3096" s="189"/>
      <c r="E3096" s="189"/>
      <c r="F3096" s="189"/>
      <c r="G3096" s="189"/>
      <c r="H3096" s="189"/>
      <c r="I3096" s="189"/>
      <c r="J3096" s="189"/>
      <c r="K3096" s="98"/>
      <c r="L3096" s="98"/>
      <c r="M3096" s="189"/>
      <c r="N3096" s="189"/>
      <c r="O3096" s="189"/>
      <c r="P3096" s="189"/>
      <c r="Q3096" s="189"/>
      <c r="R3096" s="189"/>
      <c r="S3096" s="189"/>
      <c r="T3096" s="189"/>
      <c r="U3096" s="189"/>
      <c r="V3096" s="189"/>
      <c r="W3096" s="189"/>
      <c r="X3096" s="189"/>
      <c r="Y3096" s="189"/>
      <c r="Z3096" s="189"/>
      <c r="AA3096" s="189"/>
      <c r="AB3096" s="189"/>
    </row>
    <row r="3097" spans="1:28" x14ac:dyDescent="0.25">
      <c r="A3097" s="98"/>
      <c r="B3097" s="189"/>
      <c r="C3097" s="189"/>
      <c r="D3097" s="189"/>
      <c r="E3097" s="189"/>
      <c r="F3097" s="189"/>
      <c r="G3097" s="189"/>
      <c r="H3097" s="189"/>
      <c r="I3097" s="189"/>
      <c r="J3097" s="189"/>
      <c r="K3097" s="98"/>
      <c r="L3097" s="98"/>
      <c r="M3097" s="189"/>
      <c r="N3097" s="189"/>
      <c r="O3097" s="189"/>
      <c r="P3097" s="189"/>
      <c r="Q3097" s="189"/>
      <c r="R3097" s="189"/>
      <c r="S3097" s="189"/>
      <c r="T3097" s="189"/>
      <c r="U3097" s="189"/>
      <c r="V3097" s="189"/>
      <c r="W3097" s="189"/>
      <c r="X3097" s="189"/>
      <c r="Y3097" s="189"/>
      <c r="Z3097" s="189"/>
      <c r="AA3097" s="189"/>
      <c r="AB3097" s="189"/>
    </row>
    <row r="3098" spans="1:28" x14ac:dyDescent="0.25">
      <c r="A3098" s="98"/>
      <c r="B3098" s="189"/>
      <c r="C3098" s="189"/>
      <c r="D3098" s="189"/>
      <c r="E3098" s="189"/>
      <c r="F3098" s="189"/>
      <c r="G3098" s="189"/>
      <c r="H3098" s="189"/>
      <c r="I3098" s="189"/>
      <c r="J3098" s="189"/>
      <c r="K3098" s="98"/>
      <c r="L3098" s="98"/>
      <c r="M3098" s="189"/>
      <c r="N3098" s="189"/>
      <c r="O3098" s="189"/>
      <c r="P3098" s="189"/>
      <c r="Q3098" s="189"/>
      <c r="R3098" s="189"/>
      <c r="S3098" s="189"/>
      <c r="T3098" s="189"/>
      <c r="U3098" s="189"/>
      <c r="V3098" s="189"/>
      <c r="W3098" s="189"/>
      <c r="X3098" s="189"/>
      <c r="Y3098" s="189"/>
      <c r="Z3098" s="189"/>
      <c r="AA3098" s="189"/>
      <c r="AB3098" s="189"/>
    </row>
    <row r="3099" spans="1:28" x14ac:dyDescent="0.25">
      <c r="A3099" s="98"/>
      <c r="B3099" s="189"/>
      <c r="C3099" s="189"/>
      <c r="D3099" s="189"/>
      <c r="E3099" s="189"/>
      <c r="F3099" s="189"/>
      <c r="G3099" s="189"/>
      <c r="H3099" s="189"/>
      <c r="I3099" s="189"/>
      <c r="J3099" s="189"/>
      <c r="K3099" s="98"/>
      <c r="L3099" s="98"/>
      <c r="M3099" s="189"/>
      <c r="N3099" s="189"/>
      <c r="O3099" s="189"/>
      <c r="P3099" s="189"/>
      <c r="Q3099" s="189"/>
      <c r="R3099" s="189"/>
      <c r="S3099" s="189"/>
      <c r="T3099" s="189"/>
      <c r="U3099" s="189"/>
      <c r="V3099" s="189"/>
      <c r="W3099" s="189"/>
      <c r="X3099" s="189"/>
      <c r="Y3099" s="189"/>
      <c r="Z3099" s="189"/>
      <c r="AA3099" s="189"/>
      <c r="AB3099" s="189"/>
    </row>
    <row r="3100" spans="1:28" x14ac:dyDescent="0.25">
      <c r="A3100" s="98"/>
      <c r="B3100" s="189"/>
      <c r="C3100" s="189"/>
      <c r="D3100" s="189"/>
      <c r="E3100" s="189"/>
      <c r="F3100" s="189"/>
      <c r="G3100" s="189"/>
      <c r="H3100" s="189"/>
      <c r="I3100" s="189"/>
      <c r="J3100" s="189"/>
      <c r="K3100" s="98"/>
      <c r="L3100" s="98"/>
      <c r="M3100" s="189"/>
      <c r="N3100" s="189"/>
      <c r="O3100" s="189"/>
      <c r="P3100" s="189"/>
      <c r="Q3100" s="189"/>
      <c r="R3100" s="189"/>
      <c r="S3100" s="189"/>
      <c r="T3100" s="189"/>
      <c r="U3100" s="189"/>
      <c r="V3100" s="189"/>
      <c r="W3100" s="189"/>
      <c r="X3100" s="189"/>
      <c r="Y3100" s="189"/>
      <c r="Z3100" s="189"/>
      <c r="AA3100" s="189"/>
      <c r="AB3100" s="189"/>
    </row>
    <row r="3101" spans="1:28" x14ac:dyDescent="0.25">
      <c r="A3101" s="98"/>
      <c r="B3101" s="189"/>
      <c r="C3101" s="189"/>
      <c r="D3101" s="189"/>
      <c r="E3101" s="189"/>
      <c r="F3101" s="189"/>
      <c r="G3101" s="189"/>
      <c r="H3101" s="189"/>
      <c r="I3101" s="189"/>
      <c r="J3101" s="189"/>
      <c r="K3101" s="98"/>
      <c r="L3101" s="98"/>
      <c r="M3101" s="189"/>
      <c r="N3101" s="189"/>
      <c r="O3101" s="189"/>
      <c r="P3101" s="189"/>
      <c r="Q3101" s="189"/>
      <c r="R3101" s="189"/>
      <c r="S3101" s="189"/>
      <c r="T3101" s="189"/>
      <c r="U3101" s="189"/>
      <c r="V3101" s="189"/>
      <c r="W3101" s="189"/>
      <c r="X3101" s="189"/>
      <c r="Y3101" s="189"/>
      <c r="Z3101" s="189"/>
      <c r="AA3101" s="189"/>
      <c r="AB3101" s="189"/>
    </row>
    <row r="3102" spans="1:28" x14ac:dyDescent="0.25">
      <c r="A3102" s="98"/>
      <c r="B3102" s="189"/>
      <c r="C3102" s="189"/>
      <c r="D3102" s="189"/>
      <c r="E3102" s="189"/>
      <c r="F3102" s="189"/>
      <c r="G3102" s="189"/>
      <c r="H3102" s="189"/>
      <c r="I3102" s="189"/>
      <c r="J3102" s="189"/>
      <c r="K3102" s="98"/>
      <c r="L3102" s="98"/>
      <c r="M3102" s="189"/>
      <c r="N3102" s="189"/>
      <c r="O3102" s="189"/>
      <c r="P3102" s="189"/>
      <c r="Q3102" s="189"/>
      <c r="R3102" s="189"/>
      <c r="S3102" s="189"/>
      <c r="T3102" s="189"/>
      <c r="U3102" s="189"/>
      <c r="V3102" s="189"/>
      <c r="W3102" s="189"/>
      <c r="X3102" s="189"/>
      <c r="Y3102" s="189"/>
      <c r="Z3102" s="189"/>
      <c r="AA3102" s="189"/>
      <c r="AB3102" s="189"/>
    </row>
    <row r="3103" spans="1:28" x14ac:dyDescent="0.25">
      <c r="A3103" s="98"/>
      <c r="B3103" s="189"/>
      <c r="C3103" s="189"/>
      <c r="D3103" s="189"/>
      <c r="E3103" s="189"/>
      <c r="F3103" s="189"/>
      <c r="G3103" s="189"/>
      <c r="H3103" s="189"/>
      <c r="I3103" s="189"/>
      <c r="J3103" s="189"/>
      <c r="K3103" s="98"/>
      <c r="L3103" s="98"/>
      <c r="M3103" s="189"/>
      <c r="N3103" s="189"/>
      <c r="O3103" s="189"/>
      <c r="P3103" s="189"/>
      <c r="Q3103" s="189"/>
      <c r="R3103" s="189"/>
      <c r="S3103" s="189"/>
      <c r="T3103" s="189"/>
      <c r="U3103" s="189"/>
      <c r="V3103" s="189"/>
      <c r="W3103" s="189"/>
      <c r="X3103" s="189"/>
      <c r="Y3103" s="189"/>
      <c r="Z3103" s="189"/>
      <c r="AA3103" s="189"/>
      <c r="AB3103" s="189"/>
    </row>
    <row r="3104" spans="1:28" x14ac:dyDescent="0.25">
      <c r="A3104" s="98"/>
      <c r="B3104" s="189"/>
      <c r="C3104" s="189"/>
      <c r="D3104" s="189"/>
      <c r="E3104" s="189"/>
      <c r="F3104" s="189"/>
      <c r="G3104" s="189"/>
      <c r="H3104" s="189"/>
      <c r="I3104" s="189"/>
      <c r="J3104" s="189"/>
      <c r="K3104" s="98"/>
      <c r="L3104" s="98"/>
      <c r="M3104" s="189"/>
      <c r="N3104" s="189"/>
      <c r="O3104" s="189"/>
      <c r="P3104" s="189"/>
      <c r="Q3104" s="189"/>
      <c r="R3104" s="189"/>
      <c r="S3104" s="189"/>
      <c r="T3104" s="189"/>
      <c r="U3104" s="189"/>
      <c r="V3104" s="189"/>
      <c r="W3104" s="189"/>
      <c r="X3104" s="189"/>
      <c r="Y3104" s="189"/>
      <c r="Z3104" s="189"/>
      <c r="AA3104" s="189"/>
      <c r="AB3104" s="189"/>
    </row>
    <row r="3105" spans="1:28" x14ac:dyDescent="0.25">
      <c r="A3105" s="98"/>
      <c r="B3105" s="189"/>
      <c r="C3105" s="189"/>
      <c r="D3105" s="189"/>
      <c r="E3105" s="189"/>
      <c r="F3105" s="189"/>
      <c r="G3105" s="189"/>
      <c r="H3105" s="189"/>
      <c r="I3105" s="189"/>
      <c r="J3105" s="189"/>
      <c r="K3105" s="98"/>
      <c r="L3105" s="98"/>
      <c r="M3105" s="189"/>
      <c r="N3105" s="189"/>
      <c r="O3105" s="189"/>
      <c r="P3105" s="189"/>
      <c r="Q3105" s="189"/>
      <c r="R3105" s="189"/>
      <c r="S3105" s="189"/>
      <c r="T3105" s="189"/>
      <c r="U3105" s="189"/>
      <c r="V3105" s="189"/>
      <c r="W3105" s="189"/>
      <c r="X3105" s="189"/>
      <c r="Y3105" s="189"/>
      <c r="Z3105" s="189"/>
      <c r="AA3105" s="189"/>
      <c r="AB3105" s="189"/>
    </row>
    <row r="3106" spans="1:28" x14ac:dyDescent="0.25">
      <c r="A3106" s="98"/>
      <c r="B3106" s="189"/>
      <c r="C3106" s="189"/>
      <c r="D3106" s="189"/>
      <c r="E3106" s="189"/>
      <c r="F3106" s="189"/>
      <c r="G3106" s="189"/>
      <c r="H3106" s="189"/>
      <c r="I3106" s="189"/>
      <c r="J3106" s="189"/>
      <c r="K3106" s="98"/>
      <c r="L3106" s="98"/>
      <c r="M3106" s="189"/>
      <c r="N3106" s="189"/>
      <c r="O3106" s="189"/>
      <c r="P3106" s="189"/>
      <c r="Q3106" s="189"/>
      <c r="R3106" s="189"/>
      <c r="S3106" s="189"/>
      <c r="T3106" s="189"/>
      <c r="U3106" s="189"/>
      <c r="V3106" s="189"/>
      <c r="W3106" s="189"/>
      <c r="X3106" s="189"/>
      <c r="Y3106" s="189"/>
      <c r="Z3106" s="189"/>
      <c r="AA3106" s="189"/>
      <c r="AB3106" s="189"/>
    </row>
    <row r="3107" spans="1:28" x14ac:dyDescent="0.25">
      <c r="A3107" s="98"/>
      <c r="B3107" s="189"/>
      <c r="C3107" s="189"/>
      <c r="D3107" s="189"/>
      <c r="E3107" s="189"/>
      <c r="F3107" s="189"/>
      <c r="G3107" s="189"/>
      <c r="H3107" s="189"/>
      <c r="I3107" s="189"/>
      <c r="J3107" s="189"/>
      <c r="K3107" s="98"/>
      <c r="L3107" s="98"/>
      <c r="M3107" s="189"/>
      <c r="N3107" s="189"/>
      <c r="O3107" s="189"/>
      <c r="P3107" s="189"/>
      <c r="Q3107" s="189"/>
      <c r="R3107" s="189"/>
      <c r="S3107" s="189"/>
      <c r="T3107" s="189"/>
      <c r="U3107" s="189"/>
      <c r="V3107" s="189"/>
      <c r="W3107" s="189"/>
      <c r="X3107" s="189"/>
      <c r="Y3107" s="189"/>
      <c r="Z3107" s="189"/>
      <c r="AA3107" s="189"/>
      <c r="AB3107" s="189"/>
    </row>
    <row r="3108" spans="1:28" x14ac:dyDescent="0.25">
      <c r="A3108" s="98"/>
      <c r="B3108" s="189"/>
      <c r="C3108" s="189"/>
      <c r="D3108" s="189"/>
      <c r="E3108" s="189"/>
      <c r="F3108" s="189"/>
      <c r="G3108" s="189"/>
      <c r="H3108" s="189"/>
      <c r="I3108" s="189"/>
      <c r="J3108" s="189"/>
      <c r="K3108" s="98"/>
      <c r="L3108" s="98"/>
      <c r="M3108" s="189"/>
      <c r="N3108" s="189"/>
      <c r="O3108" s="189"/>
      <c r="P3108" s="189"/>
      <c r="Q3108" s="189"/>
      <c r="R3108" s="189"/>
      <c r="S3108" s="189"/>
      <c r="T3108" s="189"/>
      <c r="U3108" s="189"/>
      <c r="V3108" s="189"/>
      <c r="W3108" s="189"/>
      <c r="X3108" s="189"/>
      <c r="Y3108" s="189"/>
      <c r="Z3108" s="189"/>
      <c r="AA3108" s="189"/>
      <c r="AB3108" s="189"/>
    </row>
    <row r="3109" spans="1:28" x14ac:dyDescent="0.25">
      <c r="A3109" s="98"/>
      <c r="B3109" s="189"/>
      <c r="C3109" s="189"/>
      <c r="D3109" s="189"/>
      <c r="E3109" s="189"/>
      <c r="F3109" s="189"/>
      <c r="G3109" s="189"/>
      <c r="H3109" s="189"/>
      <c r="I3109" s="189"/>
      <c r="J3109" s="189"/>
      <c r="K3109" s="98"/>
      <c r="L3109" s="98"/>
      <c r="M3109" s="189"/>
      <c r="N3109" s="189"/>
      <c r="O3109" s="189"/>
      <c r="P3109" s="189"/>
      <c r="Q3109" s="189"/>
      <c r="R3109" s="189"/>
      <c r="S3109" s="189"/>
      <c r="T3109" s="189"/>
      <c r="U3109" s="189"/>
      <c r="V3109" s="189"/>
      <c r="W3109" s="189"/>
      <c r="X3109" s="189"/>
      <c r="Y3109" s="189"/>
      <c r="Z3109" s="189"/>
      <c r="AA3109" s="189"/>
      <c r="AB3109" s="189"/>
    </row>
    <row r="3110" spans="1:28" x14ac:dyDescent="0.25">
      <c r="A3110" s="98"/>
      <c r="B3110" s="189"/>
      <c r="C3110" s="189"/>
      <c r="D3110" s="189"/>
      <c r="E3110" s="189"/>
      <c r="F3110" s="189"/>
      <c r="G3110" s="189"/>
      <c r="H3110" s="189"/>
      <c r="I3110" s="189"/>
      <c r="J3110" s="189"/>
      <c r="K3110" s="98"/>
      <c r="L3110" s="98"/>
      <c r="M3110" s="189"/>
      <c r="N3110" s="189"/>
      <c r="O3110" s="189"/>
      <c r="P3110" s="189"/>
      <c r="Q3110" s="189"/>
      <c r="R3110" s="189"/>
      <c r="S3110" s="189"/>
      <c r="T3110" s="189"/>
      <c r="U3110" s="189"/>
      <c r="V3110" s="189"/>
      <c r="W3110" s="189"/>
      <c r="X3110" s="189"/>
      <c r="Y3110" s="189"/>
      <c r="Z3110" s="189"/>
      <c r="AA3110" s="189"/>
      <c r="AB3110" s="189"/>
    </row>
    <row r="3111" spans="1:28" x14ac:dyDescent="0.25">
      <c r="A3111" s="98"/>
      <c r="B3111" s="189"/>
      <c r="C3111" s="189"/>
      <c r="D3111" s="189"/>
      <c r="E3111" s="189"/>
      <c r="F3111" s="189"/>
      <c r="G3111" s="189"/>
      <c r="H3111" s="189"/>
      <c r="I3111" s="189"/>
      <c r="J3111" s="189"/>
      <c r="K3111" s="98"/>
      <c r="L3111" s="98"/>
      <c r="M3111" s="189"/>
      <c r="N3111" s="189"/>
      <c r="O3111" s="189"/>
      <c r="P3111" s="189"/>
      <c r="Q3111" s="189"/>
      <c r="R3111" s="189"/>
      <c r="S3111" s="189"/>
      <c r="T3111" s="189"/>
      <c r="U3111" s="189"/>
      <c r="V3111" s="189"/>
      <c r="W3111" s="189"/>
      <c r="X3111" s="189"/>
      <c r="Y3111" s="189"/>
      <c r="Z3111" s="189"/>
      <c r="AA3111" s="189"/>
      <c r="AB3111" s="189"/>
    </row>
    <row r="3112" spans="1:28" x14ac:dyDescent="0.25">
      <c r="A3112" s="98"/>
      <c r="B3112" s="189"/>
      <c r="C3112" s="189"/>
      <c r="D3112" s="189"/>
      <c r="E3112" s="189"/>
      <c r="F3112" s="189"/>
      <c r="G3112" s="189"/>
      <c r="H3112" s="189"/>
      <c r="I3112" s="189"/>
      <c r="J3112" s="189"/>
      <c r="K3112" s="98"/>
      <c r="L3112" s="98"/>
      <c r="M3112" s="189"/>
      <c r="N3112" s="189"/>
      <c r="O3112" s="189"/>
      <c r="P3112" s="189"/>
      <c r="Q3112" s="189"/>
      <c r="R3112" s="189"/>
      <c r="S3112" s="189"/>
      <c r="T3112" s="189"/>
      <c r="U3112" s="189"/>
      <c r="V3112" s="189"/>
      <c r="W3112" s="189"/>
      <c r="X3112" s="189"/>
      <c r="Y3112" s="189"/>
      <c r="Z3112" s="189"/>
      <c r="AA3112" s="189"/>
      <c r="AB3112" s="189"/>
    </row>
    <row r="3113" spans="1:28" x14ac:dyDescent="0.25">
      <c r="A3113" s="98"/>
      <c r="B3113" s="189"/>
      <c r="C3113" s="189"/>
      <c r="D3113" s="189"/>
      <c r="E3113" s="189"/>
      <c r="F3113" s="189"/>
      <c r="G3113" s="189"/>
      <c r="H3113" s="189"/>
      <c r="I3113" s="189"/>
      <c r="J3113" s="189"/>
      <c r="K3113" s="98"/>
      <c r="L3113" s="98"/>
      <c r="M3113" s="189"/>
      <c r="N3113" s="189"/>
      <c r="O3113" s="189"/>
      <c r="P3113" s="189"/>
      <c r="Q3113" s="189"/>
      <c r="R3113" s="189"/>
      <c r="S3113" s="189"/>
      <c r="T3113" s="189"/>
      <c r="U3113" s="189"/>
      <c r="V3113" s="189"/>
      <c r="W3113" s="189"/>
      <c r="X3113" s="189"/>
      <c r="Y3113" s="189"/>
      <c r="Z3113" s="189"/>
      <c r="AA3113" s="189"/>
      <c r="AB3113" s="189"/>
    </row>
    <row r="3114" spans="1:28" x14ac:dyDescent="0.25">
      <c r="A3114" s="98"/>
      <c r="B3114" s="189"/>
      <c r="C3114" s="189"/>
      <c r="D3114" s="189"/>
      <c r="E3114" s="189"/>
      <c r="F3114" s="189"/>
      <c r="G3114" s="189"/>
      <c r="H3114" s="189"/>
      <c r="I3114" s="189"/>
      <c r="J3114" s="189"/>
      <c r="K3114" s="98"/>
      <c r="L3114" s="98"/>
      <c r="M3114" s="189"/>
      <c r="N3114" s="189"/>
      <c r="O3114" s="189"/>
      <c r="P3114" s="189"/>
      <c r="Q3114" s="189"/>
      <c r="R3114" s="189"/>
      <c r="S3114" s="189"/>
      <c r="T3114" s="189"/>
      <c r="U3114" s="189"/>
      <c r="V3114" s="189"/>
      <c r="W3114" s="189"/>
      <c r="X3114" s="189"/>
      <c r="Y3114" s="189"/>
      <c r="Z3114" s="189"/>
      <c r="AA3114" s="189"/>
      <c r="AB3114" s="189"/>
    </row>
    <row r="3115" spans="1:28" x14ac:dyDescent="0.25">
      <c r="A3115" s="98"/>
      <c r="B3115" s="189"/>
      <c r="C3115" s="189"/>
      <c r="D3115" s="189"/>
      <c r="E3115" s="189"/>
      <c r="F3115" s="189"/>
      <c r="G3115" s="189"/>
      <c r="H3115" s="189"/>
      <c r="I3115" s="189"/>
      <c r="J3115" s="189"/>
      <c r="K3115" s="98"/>
      <c r="L3115" s="98"/>
      <c r="M3115" s="189"/>
      <c r="N3115" s="189"/>
      <c r="O3115" s="189"/>
      <c r="P3115" s="189"/>
      <c r="Q3115" s="189"/>
      <c r="R3115" s="189"/>
      <c r="S3115" s="189"/>
      <c r="T3115" s="189"/>
      <c r="U3115" s="189"/>
      <c r="V3115" s="189"/>
      <c r="W3115" s="189"/>
      <c r="X3115" s="189"/>
      <c r="Y3115" s="189"/>
      <c r="Z3115" s="189"/>
      <c r="AA3115" s="189"/>
      <c r="AB3115" s="189"/>
    </row>
    <row r="3116" spans="1:28" x14ac:dyDescent="0.25">
      <c r="A3116" s="98"/>
      <c r="B3116" s="189"/>
      <c r="C3116" s="189"/>
      <c r="D3116" s="189"/>
      <c r="E3116" s="189"/>
      <c r="F3116" s="189"/>
      <c r="G3116" s="189"/>
      <c r="H3116" s="189"/>
      <c r="I3116" s="189"/>
      <c r="J3116" s="189"/>
      <c r="K3116" s="98"/>
      <c r="L3116" s="98"/>
      <c r="M3116" s="189"/>
      <c r="N3116" s="189"/>
      <c r="O3116" s="189"/>
      <c r="P3116" s="189"/>
      <c r="Q3116" s="189"/>
      <c r="R3116" s="189"/>
      <c r="S3116" s="189"/>
      <c r="T3116" s="189"/>
      <c r="U3116" s="189"/>
      <c r="V3116" s="189"/>
      <c r="W3116" s="189"/>
      <c r="X3116" s="189"/>
      <c r="Y3116" s="189"/>
      <c r="Z3116" s="189"/>
      <c r="AA3116" s="189"/>
      <c r="AB3116" s="189"/>
    </row>
    <row r="3117" spans="1:28" x14ac:dyDescent="0.25">
      <c r="A3117" s="98"/>
      <c r="B3117" s="189"/>
      <c r="C3117" s="189"/>
      <c r="D3117" s="189"/>
      <c r="E3117" s="189"/>
      <c r="F3117" s="189"/>
      <c r="G3117" s="189"/>
      <c r="H3117" s="189"/>
      <c r="I3117" s="189"/>
      <c r="J3117" s="189"/>
      <c r="K3117" s="98"/>
      <c r="L3117" s="98"/>
      <c r="M3117" s="189"/>
      <c r="N3117" s="189"/>
      <c r="O3117" s="189"/>
      <c r="P3117" s="189"/>
      <c r="Q3117" s="189"/>
      <c r="R3117" s="189"/>
      <c r="S3117" s="189"/>
      <c r="T3117" s="189"/>
      <c r="U3117" s="189"/>
      <c r="V3117" s="189"/>
      <c r="W3117" s="189"/>
      <c r="X3117" s="189"/>
      <c r="Y3117" s="189"/>
      <c r="Z3117" s="189"/>
      <c r="AA3117" s="189"/>
      <c r="AB3117" s="189"/>
    </row>
    <row r="3118" spans="1:28" x14ac:dyDescent="0.25">
      <c r="A3118" s="98"/>
      <c r="B3118" s="189"/>
      <c r="C3118" s="189"/>
      <c r="D3118" s="189"/>
      <c r="E3118" s="189"/>
      <c r="F3118" s="189"/>
      <c r="G3118" s="189"/>
      <c r="H3118" s="189"/>
      <c r="I3118" s="189"/>
      <c r="J3118" s="189"/>
      <c r="K3118" s="98"/>
      <c r="L3118" s="98"/>
      <c r="M3118" s="189"/>
      <c r="N3118" s="189"/>
      <c r="O3118" s="189"/>
      <c r="P3118" s="189"/>
      <c r="Q3118" s="189"/>
      <c r="R3118" s="189"/>
      <c r="S3118" s="189"/>
      <c r="T3118" s="189"/>
      <c r="U3118" s="189"/>
      <c r="V3118" s="189"/>
      <c r="W3118" s="189"/>
      <c r="X3118" s="189"/>
      <c r="Y3118" s="189"/>
      <c r="Z3118" s="189"/>
      <c r="AA3118" s="189"/>
      <c r="AB3118" s="189"/>
    </row>
    <row r="3119" spans="1:28" x14ac:dyDescent="0.25">
      <c r="A3119" s="98"/>
      <c r="B3119" s="189"/>
      <c r="C3119" s="189"/>
      <c r="D3119" s="189"/>
      <c r="E3119" s="189"/>
      <c r="F3119" s="189"/>
      <c r="G3119" s="189"/>
      <c r="H3119" s="189"/>
      <c r="I3119" s="189"/>
      <c r="J3119" s="189"/>
      <c r="K3119" s="98"/>
      <c r="L3119" s="98"/>
      <c r="M3119" s="189"/>
      <c r="N3119" s="189"/>
      <c r="O3119" s="189"/>
      <c r="P3119" s="189"/>
      <c r="Q3119" s="189"/>
      <c r="R3119" s="189"/>
      <c r="S3119" s="189"/>
      <c r="T3119" s="189"/>
      <c r="U3119" s="189"/>
      <c r="V3119" s="189"/>
      <c r="W3119" s="189"/>
      <c r="X3119" s="189"/>
      <c r="Y3119" s="189"/>
      <c r="Z3119" s="189"/>
      <c r="AA3119" s="189"/>
      <c r="AB3119" s="189"/>
    </row>
    <row r="3120" spans="1:28" x14ac:dyDescent="0.25">
      <c r="A3120" s="98"/>
      <c r="B3120" s="189"/>
      <c r="C3120" s="189"/>
      <c r="D3120" s="189"/>
      <c r="E3120" s="189"/>
      <c r="F3120" s="189"/>
      <c r="G3120" s="189"/>
      <c r="H3120" s="189"/>
      <c r="I3120" s="189"/>
      <c r="J3120" s="189"/>
      <c r="K3120" s="98"/>
      <c r="L3120" s="98"/>
      <c r="M3120" s="189"/>
      <c r="N3120" s="189"/>
      <c r="O3120" s="189"/>
      <c r="P3120" s="189"/>
      <c r="Q3120" s="189"/>
      <c r="R3120" s="189"/>
      <c r="S3120" s="189"/>
      <c r="T3120" s="189"/>
      <c r="U3120" s="189"/>
      <c r="V3120" s="189"/>
      <c r="W3120" s="189"/>
      <c r="X3120" s="189"/>
      <c r="Y3120" s="189"/>
      <c r="Z3120" s="189"/>
      <c r="AA3120" s="189"/>
      <c r="AB3120" s="189"/>
    </row>
    <row r="3121" spans="1:28" x14ac:dyDescent="0.25">
      <c r="A3121" s="98"/>
      <c r="B3121" s="189"/>
      <c r="C3121" s="189"/>
      <c r="D3121" s="189"/>
      <c r="E3121" s="189"/>
      <c r="F3121" s="189"/>
      <c r="G3121" s="189"/>
      <c r="H3121" s="189"/>
      <c r="I3121" s="189"/>
      <c r="J3121" s="189"/>
      <c r="K3121" s="98"/>
      <c r="L3121" s="98"/>
      <c r="M3121" s="189"/>
      <c r="N3121" s="189"/>
      <c r="O3121" s="189"/>
      <c r="P3121" s="189"/>
      <c r="Q3121" s="189"/>
      <c r="R3121" s="189"/>
      <c r="S3121" s="189"/>
      <c r="T3121" s="189"/>
      <c r="U3121" s="189"/>
      <c r="V3121" s="189"/>
      <c r="W3121" s="189"/>
      <c r="X3121" s="189"/>
      <c r="Y3121" s="189"/>
      <c r="Z3121" s="189"/>
      <c r="AA3121" s="189"/>
      <c r="AB3121" s="189"/>
    </row>
    <row r="3122" spans="1:28" x14ac:dyDescent="0.25">
      <c r="A3122" s="98"/>
      <c r="B3122" s="189"/>
      <c r="C3122" s="189"/>
      <c r="D3122" s="189"/>
      <c r="E3122" s="189"/>
      <c r="F3122" s="189"/>
      <c r="G3122" s="189"/>
      <c r="H3122" s="189"/>
      <c r="I3122" s="189"/>
      <c r="J3122" s="189"/>
      <c r="K3122" s="98"/>
      <c r="L3122" s="98"/>
      <c r="M3122" s="189"/>
      <c r="N3122" s="189"/>
      <c r="O3122" s="189"/>
      <c r="P3122" s="189"/>
      <c r="Q3122" s="189"/>
      <c r="R3122" s="189"/>
      <c r="S3122" s="189"/>
      <c r="T3122" s="189"/>
      <c r="U3122" s="189"/>
      <c r="V3122" s="189"/>
      <c r="W3122" s="189"/>
      <c r="X3122" s="189"/>
      <c r="Y3122" s="189"/>
      <c r="Z3122" s="189"/>
      <c r="AA3122" s="189"/>
      <c r="AB3122" s="189"/>
    </row>
    <row r="3123" spans="1:28" x14ac:dyDescent="0.25">
      <c r="A3123" s="98"/>
      <c r="B3123" s="189"/>
      <c r="C3123" s="189"/>
      <c r="D3123" s="189"/>
      <c r="E3123" s="189"/>
      <c r="F3123" s="189"/>
      <c r="G3123" s="189"/>
      <c r="H3123" s="189"/>
      <c r="I3123" s="189"/>
      <c r="J3123" s="189"/>
      <c r="K3123" s="98"/>
      <c r="L3123" s="98"/>
      <c r="M3123" s="189"/>
      <c r="N3123" s="189"/>
      <c r="O3123" s="189"/>
      <c r="P3123" s="189"/>
      <c r="Q3123" s="189"/>
      <c r="R3123" s="189"/>
      <c r="S3123" s="189"/>
      <c r="T3123" s="189"/>
      <c r="U3123" s="189"/>
      <c r="V3123" s="189"/>
      <c r="W3123" s="189"/>
      <c r="X3123" s="189"/>
      <c r="Y3123" s="189"/>
      <c r="Z3123" s="189"/>
      <c r="AA3123" s="189"/>
      <c r="AB3123" s="189"/>
    </row>
    <row r="3124" spans="1:28" x14ac:dyDescent="0.25">
      <c r="A3124" s="98"/>
      <c r="B3124" s="189"/>
      <c r="C3124" s="189"/>
      <c r="D3124" s="189"/>
      <c r="E3124" s="189"/>
      <c r="F3124" s="189"/>
      <c r="G3124" s="189"/>
      <c r="H3124" s="189"/>
      <c r="I3124" s="189"/>
      <c r="J3124" s="189"/>
      <c r="K3124" s="98"/>
      <c r="L3124" s="98"/>
      <c r="M3124" s="189"/>
      <c r="N3124" s="189"/>
      <c r="O3124" s="189"/>
      <c r="P3124" s="189"/>
      <c r="Q3124" s="189"/>
      <c r="R3124" s="189"/>
      <c r="S3124" s="189"/>
      <c r="T3124" s="189"/>
      <c r="U3124" s="189"/>
      <c r="V3124" s="189"/>
      <c r="W3124" s="189"/>
      <c r="X3124" s="189"/>
      <c r="Y3124" s="189"/>
      <c r="Z3124" s="189"/>
      <c r="AA3124" s="189"/>
      <c r="AB3124" s="189"/>
    </row>
    <row r="3125" spans="1:28" x14ac:dyDescent="0.25">
      <c r="A3125" s="98"/>
      <c r="B3125" s="189"/>
      <c r="C3125" s="189"/>
      <c r="D3125" s="189"/>
      <c r="E3125" s="189"/>
      <c r="F3125" s="189"/>
      <c r="G3125" s="189"/>
      <c r="H3125" s="189"/>
      <c r="I3125" s="189"/>
      <c r="J3125" s="189"/>
      <c r="K3125" s="98"/>
      <c r="L3125" s="98"/>
      <c r="M3125" s="189"/>
      <c r="N3125" s="189"/>
      <c r="O3125" s="189"/>
      <c r="P3125" s="189"/>
      <c r="Q3125" s="189"/>
      <c r="R3125" s="189"/>
      <c r="S3125" s="189"/>
      <c r="T3125" s="189"/>
      <c r="U3125" s="189"/>
      <c r="V3125" s="189"/>
      <c r="W3125" s="189"/>
      <c r="X3125" s="189"/>
      <c r="Y3125" s="189"/>
      <c r="Z3125" s="189"/>
      <c r="AA3125" s="189"/>
      <c r="AB3125" s="189"/>
    </row>
    <row r="3126" spans="1:28" x14ac:dyDescent="0.25">
      <c r="A3126" s="98"/>
      <c r="B3126" s="189"/>
      <c r="C3126" s="189"/>
      <c r="D3126" s="189"/>
      <c r="E3126" s="189"/>
      <c r="F3126" s="189"/>
      <c r="G3126" s="189"/>
      <c r="H3126" s="189"/>
      <c r="I3126" s="189"/>
      <c r="J3126" s="189"/>
      <c r="K3126" s="98"/>
      <c r="L3126" s="98"/>
      <c r="M3126" s="189"/>
      <c r="N3126" s="189"/>
      <c r="O3126" s="189"/>
      <c r="P3126" s="189"/>
      <c r="Q3126" s="189"/>
      <c r="R3126" s="189"/>
      <c r="S3126" s="189"/>
      <c r="T3126" s="189"/>
      <c r="U3126" s="189"/>
      <c r="V3126" s="189"/>
      <c r="W3126" s="189"/>
      <c r="X3126" s="189"/>
      <c r="Y3126" s="189"/>
      <c r="Z3126" s="189"/>
      <c r="AA3126" s="189"/>
      <c r="AB3126" s="189"/>
    </row>
    <row r="3127" spans="1:28" x14ac:dyDescent="0.25">
      <c r="A3127" s="98"/>
      <c r="B3127" s="189"/>
      <c r="C3127" s="189"/>
      <c r="D3127" s="189"/>
      <c r="E3127" s="189"/>
      <c r="F3127" s="189"/>
      <c r="G3127" s="189"/>
      <c r="H3127" s="189"/>
      <c r="I3127" s="189"/>
      <c r="J3127" s="189"/>
      <c r="K3127" s="98"/>
      <c r="L3127" s="98"/>
      <c r="M3127" s="189"/>
      <c r="N3127" s="189"/>
      <c r="O3127" s="189"/>
      <c r="P3127" s="189"/>
      <c r="Q3127" s="189"/>
      <c r="R3127" s="189"/>
      <c r="S3127" s="189"/>
      <c r="T3127" s="189"/>
      <c r="U3127" s="189"/>
      <c r="V3127" s="189"/>
      <c r="W3127" s="189"/>
      <c r="X3127" s="189"/>
      <c r="Y3127" s="189"/>
      <c r="Z3127" s="189"/>
      <c r="AA3127" s="189"/>
      <c r="AB3127" s="189"/>
    </row>
    <row r="3128" spans="1:28" x14ac:dyDescent="0.25">
      <c r="A3128" s="98"/>
      <c r="B3128" s="189"/>
      <c r="C3128" s="189"/>
      <c r="D3128" s="189"/>
      <c r="E3128" s="189"/>
      <c r="F3128" s="189"/>
      <c r="G3128" s="189"/>
      <c r="H3128" s="189"/>
      <c r="I3128" s="189"/>
      <c r="J3128" s="189"/>
      <c r="K3128" s="98"/>
      <c r="L3128" s="98"/>
      <c r="M3128" s="189"/>
      <c r="N3128" s="189"/>
      <c r="O3128" s="189"/>
      <c r="P3128" s="189"/>
      <c r="Q3128" s="189"/>
      <c r="R3128" s="189"/>
      <c r="S3128" s="189"/>
      <c r="T3128" s="189"/>
      <c r="U3128" s="189"/>
      <c r="V3128" s="189"/>
      <c r="W3128" s="189"/>
      <c r="X3128" s="189"/>
      <c r="Y3128" s="189"/>
      <c r="Z3128" s="189"/>
      <c r="AA3128" s="189"/>
      <c r="AB3128" s="189"/>
    </row>
    <row r="3129" spans="1:28" x14ac:dyDescent="0.25">
      <c r="A3129" s="98"/>
      <c r="B3129" s="189"/>
      <c r="C3129" s="189"/>
      <c r="D3129" s="189"/>
      <c r="E3129" s="189"/>
      <c r="F3129" s="189"/>
      <c r="G3129" s="189"/>
      <c r="H3129" s="189"/>
      <c r="I3129" s="189"/>
      <c r="J3129" s="189"/>
      <c r="K3129" s="98"/>
      <c r="L3129" s="98"/>
      <c r="M3129" s="189"/>
      <c r="N3129" s="189"/>
      <c r="O3129" s="189"/>
      <c r="P3129" s="189"/>
      <c r="Q3129" s="189"/>
      <c r="R3129" s="189"/>
      <c r="S3129" s="189"/>
      <c r="T3129" s="189"/>
      <c r="U3129" s="189"/>
      <c r="V3129" s="189"/>
      <c r="W3129" s="189"/>
      <c r="X3129" s="189"/>
      <c r="Y3129" s="189"/>
      <c r="Z3129" s="189"/>
      <c r="AA3129" s="189"/>
      <c r="AB3129" s="189"/>
    </row>
    <row r="3130" spans="1:28" x14ac:dyDescent="0.25">
      <c r="A3130" s="98"/>
      <c r="B3130" s="189"/>
      <c r="C3130" s="189"/>
      <c r="D3130" s="189"/>
      <c r="E3130" s="189"/>
      <c r="F3130" s="189"/>
      <c r="G3130" s="189"/>
      <c r="H3130" s="189"/>
      <c r="I3130" s="189"/>
      <c r="J3130" s="189"/>
      <c r="K3130" s="98"/>
      <c r="L3130" s="98"/>
      <c r="M3130" s="189"/>
      <c r="N3130" s="189"/>
      <c r="O3130" s="189"/>
      <c r="P3130" s="189"/>
      <c r="Q3130" s="189"/>
      <c r="R3130" s="189"/>
      <c r="S3130" s="189"/>
      <c r="T3130" s="189"/>
      <c r="U3130" s="189"/>
      <c r="V3130" s="189"/>
      <c r="W3130" s="189"/>
      <c r="X3130" s="189"/>
      <c r="Y3130" s="189"/>
      <c r="Z3130" s="189"/>
      <c r="AA3130" s="189"/>
      <c r="AB3130" s="189"/>
    </row>
    <row r="3131" spans="1:28" x14ac:dyDescent="0.25">
      <c r="A3131" s="98"/>
      <c r="B3131" s="189"/>
      <c r="C3131" s="189"/>
      <c r="D3131" s="189"/>
      <c r="E3131" s="189"/>
      <c r="F3131" s="189"/>
      <c r="G3131" s="189"/>
      <c r="H3131" s="189"/>
      <c r="I3131" s="189"/>
      <c r="J3131" s="189"/>
      <c r="K3131" s="98"/>
      <c r="L3131" s="98"/>
      <c r="M3131" s="189"/>
      <c r="N3131" s="189"/>
      <c r="O3131" s="189"/>
      <c r="P3131" s="189"/>
      <c r="Q3131" s="189"/>
      <c r="R3131" s="189"/>
      <c r="S3131" s="189"/>
      <c r="T3131" s="189"/>
      <c r="U3131" s="189"/>
      <c r="V3131" s="189"/>
      <c r="W3131" s="189"/>
      <c r="X3131" s="189"/>
      <c r="Y3131" s="189"/>
      <c r="Z3131" s="189"/>
      <c r="AA3131" s="189"/>
      <c r="AB3131" s="189"/>
    </row>
    <row r="3132" spans="1:28" x14ac:dyDescent="0.25">
      <c r="A3132" s="98"/>
      <c r="B3132" s="46"/>
      <c r="C3132" s="46"/>
      <c r="D3132" s="46"/>
      <c r="E3132" s="46"/>
      <c r="F3132" s="46"/>
      <c r="G3132" s="46"/>
      <c r="H3132" s="46"/>
      <c r="I3132" s="46"/>
      <c r="J3132" s="46"/>
      <c r="K3132" s="98"/>
      <c r="L3132" s="98"/>
      <c r="M3132" s="98"/>
      <c r="N3132" s="98"/>
      <c r="O3132" s="46"/>
      <c r="P3132" s="46"/>
      <c r="Q3132" s="46"/>
      <c r="R3132" s="46"/>
      <c r="S3132" s="46"/>
      <c r="T3132" s="46"/>
      <c r="U3132" s="46"/>
      <c r="V3132" s="46"/>
      <c r="W3132" s="46"/>
      <c r="X3132" s="46"/>
      <c r="Y3132" s="46"/>
      <c r="Z3132" s="46"/>
      <c r="AA3132" s="46"/>
      <c r="AB3132" s="46"/>
    </row>
    <row r="3133" spans="1:28" x14ac:dyDescent="0.25">
      <c r="A3133" s="98"/>
      <c r="B3133" s="46"/>
      <c r="C3133" s="46"/>
      <c r="D3133" s="46"/>
      <c r="E3133" s="46"/>
      <c r="F3133" s="46"/>
      <c r="G3133" s="46"/>
      <c r="H3133" s="46"/>
      <c r="I3133" s="46"/>
      <c r="J3133" s="46"/>
      <c r="K3133" s="98"/>
      <c r="L3133" s="98"/>
      <c r="M3133" s="98"/>
      <c r="N3133" s="98"/>
      <c r="O3133" s="46"/>
      <c r="P3133" s="46"/>
      <c r="Q3133" s="46"/>
      <c r="R3133" s="46"/>
      <c r="S3133" s="46"/>
      <c r="T3133" s="46"/>
      <c r="U3133" s="46"/>
      <c r="V3133" s="46"/>
      <c r="W3133" s="46"/>
      <c r="X3133" s="46"/>
      <c r="Y3133" s="46"/>
      <c r="Z3133" s="46"/>
      <c r="AA3133" s="46"/>
      <c r="AB3133" s="46"/>
    </row>
    <row r="3134" spans="1:28" x14ac:dyDescent="0.25">
      <c r="A3134" s="98"/>
      <c r="B3134" s="46"/>
      <c r="C3134" s="46"/>
      <c r="D3134" s="46"/>
      <c r="E3134" s="46"/>
      <c r="F3134" s="46"/>
      <c r="G3134" s="46"/>
      <c r="H3134" s="46"/>
      <c r="I3134" s="46"/>
      <c r="J3134" s="46"/>
      <c r="K3134" s="98"/>
      <c r="L3134" s="98"/>
      <c r="M3134" s="98"/>
      <c r="N3134" s="98"/>
      <c r="O3134" s="46"/>
      <c r="P3134" s="46"/>
      <c r="Q3134" s="46"/>
      <c r="R3134" s="46"/>
      <c r="S3134" s="46"/>
      <c r="T3134" s="46"/>
      <c r="U3134" s="46"/>
      <c r="V3134" s="46"/>
      <c r="W3134" s="46"/>
      <c r="X3134" s="46"/>
      <c r="Y3134" s="46"/>
      <c r="Z3134" s="46"/>
      <c r="AA3134" s="46"/>
      <c r="AB3134" s="46"/>
    </row>
    <row r="3135" spans="1:28" x14ac:dyDescent="0.25">
      <c r="A3135" s="98"/>
      <c r="B3135" s="46"/>
      <c r="C3135" s="46"/>
      <c r="D3135" s="46"/>
      <c r="E3135" s="46"/>
      <c r="F3135" s="46"/>
      <c r="G3135" s="46"/>
      <c r="H3135" s="46"/>
      <c r="I3135" s="46"/>
      <c r="J3135" s="46"/>
      <c r="K3135" s="98"/>
      <c r="L3135" s="98"/>
      <c r="M3135" s="98"/>
      <c r="N3135" s="98"/>
      <c r="O3135" s="46"/>
      <c r="P3135" s="46"/>
      <c r="Q3135" s="46"/>
      <c r="R3135" s="46"/>
      <c r="S3135" s="46"/>
      <c r="T3135" s="46"/>
      <c r="U3135" s="46"/>
      <c r="V3135" s="46"/>
      <c r="W3135" s="46"/>
      <c r="X3135" s="46"/>
      <c r="Y3135" s="46"/>
      <c r="Z3135" s="46"/>
      <c r="AA3135" s="46"/>
      <c r="AB3135" s="46"/>
    </row>
    <row r="3136" spans="1:28" x14ac:dyDescent="0.25">
      <c r="A3136" s="98"/>
      <c r="B3136" s="46"/>
      <c r="C3136" s="46"/>
      <c r="D3136" s="46"/>
      <c r="E3136" s="46"/>
      <c r="F3136" s="46"/>
      <c r="G3136" s="46"/>
      <c r="H3136" s="46"/>
      <c r="I3136" s="46"/>
      <c r="J3136" s="46"/>
      <c r="K3136" s="98"/>
      <c r="L3136" s="98"/>
      <c r="M3136" s="98"/>
      <c r="N3136" s="98"/>
      <c r="O3136" s="46"/>
      <c r="P3136" s="46"/>
      <c r="Q3136" s="46"/>
      <c r="R3136" s="46"/>
      <c r="S3136" s="46"/>
      <c r="T3136" s="46"/>
      <c r="U3136" s="46"/>
      <c r="V3136" s="46"/>
      <c r="W3136" s="46"/>
      <c r="X3136" s="46"/>
      <c r="Y3136" s="46"/>
      <c r="Z3136" s="46"/>
      <c r="AA3136" s="46"/>
      <c r="AB3136" s="46"/>
    </row>
    <row r="3137" spans="1:28" x14ac:dyDescent="0.25">
      <c r="A3137" s="98"/>
      <c r="B3137" s="46"/>
      <c r="C3137" s="46"/>
      <c r="D3137" s="46"/>
      <c r="E3137" s="46"/>
      <c r="F3137" s="46"/>
      <c r="G3137" s="46"/>
      <c r="H3137" s="46"/>
      <c r="I3137" s="46"/>
      <c r="J3137" s="46"/>
      <c r="K3137" s="98"/>
      <c r="L3137" s="98"/>
      <c r="M3137" s="98"/>
      <c r="N3137" s="98"/>
      <c r="O3137" s="46"/>
      <c r="P3137" s="46"/>
      <c r="Q3137" s="46"/>
      <c r="R3137" s="46"/>
      <c r="S3137" s="46"/>
      <c r="T3137" s="46"/>
      <c r="U3137" s="46"/>
      <c r="V3137" s="46"/>
      <c r="W3137" s="46"/>
      <c r="X3137" s="46"/>
      <c r="Y3137" s="46"/>
      <c r="Z3137" s="46"/>
      <c r="AA3137" s="46"/>
      <c r="AB3137" s="46"/>
    </row>
    <row r="3138" spans="1:28" x14ac:dyDescent="0.25">
      <c r="A3138" s="98"/>
      <c r="B3138" s="46"/>
      <c r="C3138" s="46"/>
      <c r="D3138" s="46"/>
      <c r="E3138" s="46"/>
      <c r="F3138" s="46"/>
      <c r="G3138" s="46"/>
      <c r="H3138" s="46"/>
      <c r="I3138" s="46"/>
      <c r="J3138" s="46"/>
      <c r="K3138" s="98"/>
      <c r="L3138" s="98"/>
      <c r="M3138" s="98"/>
      <c r="N3138" s="98"/>
      <c r="O3138" s="46"/>
      <c r="P3138" s="46"/>
      <c r="Q3138" s="46"/>
      <c r="R3138" s="46"/>
      <c r="S3138" s="46"/>
      <c r="T3138" s="46"/>
      <c r="U3138" s="46"/>
      <c r="V3138" s="46"/>
      <c r="W3138" s="46"/>
      <c r="X3138" s="46"/>
      <c r="Y3138" s="46"/>
      <c r="Z3138" s="46"/>
      <c r="AA3138" s="46"/>
      <c r="AB3138" s="4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breast">
    <tabColor rgb="FF009E49"/>
    <pageSetUpPr fitToPage="1"/>
  </sheetPr>
  <dimension ref="B1:AG537"/>
  <sheetViews>
    <sheetView showGridLines="0" zoomScaleNormal="100" zoomScaleSheetLayoutView="100" workbookViewId="0"/>
  </sheetViews>
  <sheetFormatPr defaultRowHeight="15" x14ac:dyDescent="0.25"/>
  <cols>
    <col min="1" max="1" width="1.7109375" style="88" customWidth="1"/>
    <col min="2" max="2" width="22.5703125" style="31" customWidth="1"/>
    <col min="3" max="3" width="1.7109375" style="113" customWidth="1"/>
    <col min="4" max="4" width="5.85546875" style="88" customWidth="1"/>
    <col min="5" max="5" width="66.140625" style="88" customWidth="1"/>
    <col min="6" max="12" width="5" style="88" customWidth="1"/>
    <col min="13" max="13" width="6.7109375" style="88" customWidth="1"/>
    <col min="14" max="14" width="9.140625" style="88"/>
    <col min="15" max="15" width="2.42578125" style="88" customWidth="1"/>
    <col min="16" max="16" width="5" style="88" customWidth="1"/>
    <col min="17" max="23" width="5" style="112" customWidth="1"/>
    <col min="24" max="24" width="9.140625" style="112"/>
    <col min="25" max="25" width="3.28515625" style="82" bestFit="1" customWidth="1"/>
    <col min="26" max="28" width="0.140625" style="82" customWidth="1"/>
    <col min="29" max="16384" width="9.140625" style="88"/>
  </cols>
  <sheetData>
    <row r="1" spans="2:28" ht="15.75" thickBot="1" x14ac:dyDescent="0.3">
      <c r="B1" s="88"/>
    </row>
    <row r="2" spans="2:28" ht="15.75" customHeight="1" x14ac:dyDescent="0.25">
      <c r="B2" s="88"/>
      <c r="D2" s="321" t="s">
        <v>360</v>
      </c>
      <c r="E2" s="322"/>
      <c r="F2" s="322"/>
      <c r="G2" s="322"/>
      <c r="H2" s="322"/>
      <c r="I2" s="322"/>
      <c r="J2" s="322"/>
      <c r="K2" s="322"/>
      <c r="L2" s="322"/>
      <c r="M2" s="322"/>
      <c r="N2" s="323"/>
    </row>
    <row r="3" spans="2:28" ht="15.75" customHeight="1" x14ac:dyDescent="0.25">
      <c r="B3" s="48" t="s">
        <v>55</v>
      </c>
      <c r="D3" s="324"/>
      <c r="E3" s="325"/>
      <c r="F3" s="325"/>
      <c r="G3" s="325"/>
      <c r="H3" s="325"/>
      <c r="I3" s="325"/>
      <c r="J3" s="325"/>
      <c r="K3" s="325"/>
      <c r="L3" s="325"/>
      <c r="M3" s="325"/>
      <c r="N3" s="326"/>
    </row>
    <row r="4" spans="2:28" s="91" customFormat="1" ht="15.75" customHeight="1" thickBot="1" x14ac:dyDescent="0.3">
      <c r="B4" s="48"/>
      <c r="C4" s="113"/>
      <c r="D4" s="327"/>
      <c r="E4" s="328"/>
      <c r="F4" s="328"/>
      <c r="G4" s="328"/>
      <c r="H4" s="328"/>
      <c r="I4" s="328"/>
      <c r="J4" s="328"/>
      <c r="K4" s="328"/>
      <c r="L4" s="328"/>
      <c r="M4" s="328"/>
      <c r="N4" s="329"/>
      <c r="Q4" s="112"/>
      <c r="R4" s="112"/>
      <c r="S4" s="112"/>
      <c r="T4" s="112"/>
      <c r="U4" s="112"/>
      <c r="V4" s="112"/>
      <c r="W4" s="112"/>
      <c r="X4" s="112"/>
      <c r="Y4" s="82"/>
      <c r="Z4" s="82"/>
      <c r="AA4" s="82"/>
      <c r="AB4" s="82"/>
    </row>
    <row r="5" spans="2:28" ht="15.75" customHeight="1" thickBot="1" x14ac:dyDescent="0.3">
      <c r="B5" s="88"/>
      <c r="D5" s="91"/>
      <c r="E5" s="91"/>
      <c r="F5" s="91"/>
      <c r="G5" s="91"/>
      <c r="H5" s="91"/>
      <c r="I5" s="91"/>
      <c r="J5" s="91"/>
      <c r="K5" s="91"/>
      <c r="L5" s="91"/>
      <c r="M5" s="91"/>
      <c r="V5" s="113"/>
    </row>
    <row r="6" spans="2:28" ht="347.25" customHeight="1" x14ac:dyDescent="0.25">
      <c r="B6" s="91"/>
      <c r="D6" s="380" t="s">
        <v>527</v>
      </c>
      <c r="E6" s="381"/>
      <c r="F6" s="381"/>
      <c r="G6" s="381"/>
      <c r="H6" s="381"/>
      <c r="I6" s="381"/>
      <c r="J6" s="381"/>
      <c r="K6" s="381"/>
      <c r="L6" s="381"/>
      <c r="M6" s="381"/>
      <c r="N6" s="382"/>
    </row>
    <row r="7" spans="2:28" ht="27.75" customHeight="1" thickBot="1" x14ac:dyDescent="0.3">
      <c r="B7" s="91"/>
      <c r="D7" s="383" t="s">
        <v>332</v>
      </c>
      <c r="E7" s="384"/>
      <c r="F7" s="384"/>
      <c r="G7" s="384"/>
      <c r="H7" s="384"/>
      <c r="I7" s="384"/>
      <c r="J7" s="384"/>
      <c r="K7" s="384"/>
      <c r="L7" s="384"/>
      <c r="M7" s="384"/>
      <c r="N7" s="385"/>
    </row>
    <row r="8" spans="2:28" s="91" customFormat="1" x14ac:dyDescent="0.25">
      <c r="C8" s="113"/>
      <c r="Q8" s="112"/>
      <c r="R8" s="112"/>
      <c r="S8" s="112"/>
      <c r="T8" s="112"/>
      <c r="U8" s="112"/>
      <c r="V8" s="112"/>
      <c r="W8" s="112"/>
      <c r="X8" s="112"/>
      <c r="Y8" s="82"/>
      <c r="Z8" s="82"/>
      <c r="AA8" s="82"/>
      <c r="AB8" s="82"/>
    </row>
    <row r="9" spans="2:28" s="91" customFormat="1" ht="15" customHeight="1" x14ac:dyDescent="0.25">
      <c r="C9" s="113"/>
      <c r="D9" s="378" t="s">
        <v>333</v>
      </c>
      <c r="E9" s="378"/>
      <c r="F9" s="378"/>
      <c r="G9" s="378"/>
      <c r="H9" s="378"/>
      <c r="I9" s="378"/>
      <c r="J9" s="378"/>
      <c r="K9" s="378"/>
      <c r="L9" s="378"/>
      <c r="M9" s="378"/>
      <c r="N9" s="92"/>
      <c r="Q9" s="112"/>
      <c r="R9" s="112"/>
      <c r="S9" s="112"/>
      <c r="T9" s="112"/>
      <c r="U9" s="112"/>
      <c r="V9" s="112"/>
      <c r="W9" s="112"/>
      <c r="X9" s="112"/>
      <c r="Y9" s="82"/>
      <c r="Z9" s="82"/>
      <c r="AA9" s="82"/>
      <c r="AB9" s="82"/>
    </row>
    <row r="10" spans="2:28" s="91" customFormat="1" x14ac:dyDescent="0.25">
      <c r="C10" s="113"/>
      <c r="Q10" s="112"/>
      <c r="R10" s="112"/>
      <c r="S10" s="112"/>
      <c r="T10" s="112"/>
      <c r="U10" s="112"/>
      <c r="V10" s="112"/>
      <c r="W10" s="112"/>
      <c r="X10" s="112"/>
      <c r="Y10" s="82"/>
      <c r="Z10" s="82"/>
      <c r="AA10" s="82"/>
      <c r="AB10" s="82"/>
    </row>
    <row r="11" spans="2:28" s="91" customFormat="1" x14ac:dyDescent="0.25">
      <c r="C11" s="113"/>
      <c r="Q11" s="112"/>
      <c r="R11" s="112"/>
      <c r="S11" s="112"/>
      <c r="T11" s="112"/>
      <c r="U11" s="112"/>
      <c r="V11" s="112"/>
      <c r="W11" s="112"/>
      <c r="X11" s="112"/>
      <c r="Y11" s="82"/>
      <c r="Z11" s="82"/>
      <c r="AA11" s="82"/>
      <c r="AB11" s="82"/>
    </row>
    <row r="12" spans="2:28" s="91" customFormat="1" x14ac:dyDescent="0.25">
      <c r="C12" s="113"/>
      <c r="Q12" s="112"/>
      <c r="R12" s="112"/>
      <c r="S12" s="112"/>
      <c r="T12" s="112"/>
      <c r="U12" s="112"/>
      <c r="V12" s="112"/>
      <c r="W12" s="112"/>
      <c r="X12" s="112"/>
      <c r="Y12" s="82"/>
      <c r="Z12" s="82"/>
      <c r="AA12" s="82"/>
      <c r="AB12" s="82"/>
    </row>
    <row r="13" spans="2:28" s="91" customFormat="1" x14ac:dyDescent="0.25">
      <c r="C13" s="113"/>
      <c r="Q13" s="112"/>
      <c r="R13" s="112"/>
      <c r="S13" s="112"/>
      <c r="T13" s="112"/>
      <c r="U13" s="112"/>
      <c r="V13" s="112"/>
      <c r="W13" s="112"/>
      <c r="X13" s="112"/>
      <c r="Y13" s="82"/>
      <c r="Z13" s="82"/>
      <c r="AA13" s="82"/>
      <c r="AB13" s="82"/>
    </row>
    <row r="14" spans="2:28" s="91" customFormat="1" x14ac:dyDescent="0.25">
      <c r="C14" s="113"/>
      <c r="Q14" s="112"/>
      <c r="R14" s="112"/>
      <c r="S14" s="112"/>
      <c r="T14" s="112"/>
      <c r="U14" s="112"/>
      <c r="V14" s="112"/>
      <c r="W14" s="112"/>
      <c r="X14" s="112"/>
      <c r="Y14" s="82"/>
      <c r="Z14" s="82"/>
      <c r="AA14" s="82"/>
      <c r="AB14" s="82"/>
    </row>
    <row r="15" spans="2:28" s="91" customFormat="1" x14ac:dyDescent="0.25">
      <c r="C15" s="113"/>
      <c r="Q15" s="112"/>
      <c r="R15" s="112"/>
      <c r="S15" s="112"/>
      <c r="T15" s="112"/>
      <c r="U15" s="112"/>
      <c r="V15" s="112"/>
      <c r="W15" s="112"/>
      <c r="X15" s="112"/>
      <c r="Y15" s="82"/>
      <c r="Z15" s="82"/>
      <c r="AA15" s="82"/>
      <c r="AB15" s="82"/>
    </row>
    <row r="16" spans="2:28" s="91" customFormat="1" x14ac:dyDescent="0.25">
      <c r="C16" s="113"/>
      <c r="Q16" s="112"/>
      <c r="R16" s="112"/>
      <c r="S16" s="112"/>
      <c r="T16" s="112"/>
      <c r="U16" s="112"/>
      <c r="V16" s="112"/>
      <c r="W16" s="112"/>
      <c r="X16" s="112"/>
      <c r="Y16" s="82"/>
      <c r="Z16" s="82"/>
      <c r="AA16" s="82"/>
      <c r="AB16" s="82"/>
    </row>
    <row r="17" spans="3:28" s="91" customFormat="1" x14ac:dyDescent="0.25">
      <c r="C17" s="113"/>
      <c r="Q17" s="112"/>
      <c r="R17" s="112"/>
      <c r="S17" s="112"/>
      <c r="T17" s="112"/>
      <c r="U17" s="112"/>
      <c r="V17" s="112"/>
      <c r="W17" s="112"/>
      <c r="X17" s="112"/>
      <c r="Y17" s="82"/>
      <c r="Z17" s="82"/>
      <c r="AA17" s="82"/>
      <c r="AB17" s="82"/>
    </row>
    <row r="18" spans="3:28" s="91" customFormat="1" x14ac:dyDescent="0.25">
      <c r="C18" s="113"/>
      <c r="Q18" s="112"/>
      <c r="R18" s="112"/>
      <c r="S18" s="112"/>
      <c r="T18" s="112"/>
      <c r="U18" s="112"/>
      <c r="V18" s="112"/>
      <c r="W18" s="112"/>
      <c r="X18" s="112"/>
      <c r="Y18" s="82"/>
      <c r="Z18" s="82"/>
      <c r="AA18" s="82"/>
      <c r="AB18" s="82"/>
    </row>
    <row r="19" spans="3:28" s="91" customFormat="1" x14ac:dyDescent="0.25">
      <c r="C19" s="113"/>
      <c r="Q19" s="112"/>
      <c r="R19" s="112"/>
      <c r="S19" s="112"/>
      <c r="T19" s="112"/>
      <c r="U19" s="112"/>
      <c r="V19" s="112"/>
      <c r="W19" s="112"/>
      <c r="X19" s="112"/>
      <c r="Y19" s="82"/>
      <c r="Z19" s="82"/>
      <c r="AA19" s="82"/>
      <c r="AB19" s="82"/>
    </row>
    <row r="20" spans="3:28" s="91" customFormat="1" x14ac:dyDescent="0.25">
      <c r="C20" s="113"/>
      <c r="Q20" s="112"/>
      <c r="R20" s="112"/>
      <c r="S20" s="112"/>
      <c r="T20" s="112"/>
      <c r="U20" s="112"/>
      <c r="V20" s="112"/>
      <c r="W20" s="112"/>
      <c r="X20" s="112"/>
      <c r="Y20" s="82"/>
      <c r="Z20" s="82"/>
      <c r="AA20" s="82"/>
      <c r="AB20" s="82"/>
    </row>
    <row r="21" spans="3:28" s="91" customFormat="1" x14ac:dyDescent="0.25">
      <c r="C21" s="113"/>
      <c r="Q21" s="112"/>
      <c r="R21" s="112"/>
      <c r="S21" s="112"/>
      <c r="T21" s="112"/>
      <c r="U21" s="112"/>
      <c r="V21" s="112"/>
      <c r="W21" s="112"/>
      <c r="X21" s="112"/>
      <c r="Y21" s="82"/>
      <c r="Z21" s="82"/>
      <c r="AA21" s="82"/>
      <c r="AB21" s="82"/>
    </row>
    <row r="22" spans="3:28" s="91" customFormat="1" x14ac:dyDescent="0.25">
      <c r="C22" s="113"/>
      <c r="Q22" s="112"/>
      <c r="R22" s="112"/>
      <c r="S22" s="112"/>
      <c r="T22" s="112"/>
      <c r="U22" s="112"/>
      <c r="V22" s="112"/>
      <c r="W22" s="112"/>
      <c r="X22" s="112"/>
      <c r="Y22" s="82"/>
      <c r="Z22" s="82"/>
      <c r="AA22" s="82"/>
      <c r="AB22" s="82"/>
    </row>
    <row r="23" spans="3:28" s="91" customFormat="1" x14ac:dyDescent="0.25">
      <c r="C23" s="113"/>
      <c r="Q23" s="112"/>
      <c r="R23" s="112"/>
      <c r="S23" s="112"/>
      <c r="T23" s="112"/>
      <c r="U23" s="112"/>
      <c r="V23" s="112"/>
      <c r="W23" s="112"/>
      <c r="X23" s="112"/>
      <c r="Y23" s="82"/>
      <c r="Z23" s="82"/>
      <c r="AA23" s="82"/>
      <c r="AB23" s="82"/>
    </row>
    <row r="24" spans="3:28" s="91" customFormat="1" x14ac:dyDescent="0.25">
      <c r="C24" s="113"/>
      <c r="Q24" s="112"/>
      <c r="R24" s="112"/>
      <c r="S24" s="112"/>
      <c r="T24" s="112"/>
      <c r="U24" s="112"/>
      <c r="V24" s="112"/>
      <c r="W24" s="112"/>
      <c r="X24" s="112"/>
      <c r="Y24" s="82"/>
      <c r="Z24" s="82"/>
      <c r="AA24" s="82"/>
      <c r="AB24" s="82"/>
    </row>
    <row r="25" spans="3:28" s="91" customFormat="1" x14ac:dyDescent="0.25">
      <c r="C25" s="113"/>
      <c r="Q25" s="112"/>
      <c r="R25" s="112"/>
      <c r="S25" s="112"/>
      <c r="T25" s="112"/>
      <c r="U25" s="112"/>
      <c r="V25" s="112"/>
      <c r="W25" s="112"/>
      <c r="X25" s="112"/>
      <c r="Y25" s="82"/>
      <c r="Z25" s="82"/>
      <c r="AA25" s="82"/>
      <c r="AB25" s="82"/>
    </row>
    <row r="26" spans="3:28" s="91" customFormat="1" x14ac:dyDescent="0.25">
      <c r="C26" s="113"/>
      <c r="Q26" s="112"/>
      <c r="R26" s="112"/>
      <c r="S26" s="112"/>
      <c r="T26" s="112"/>
      <c r="U26" s="112"/>
      <c r="V26" s="112"/>
      <c r="W26" s="112"/>
      <c r="X26" s="112"/>
      <c r="Y26" s="82"/>
      <c r="Z26" s="82"/>
      <c r="AA26" s="82"/>
      <c r="AB26" s="82"/>
    </row>
    <row r="27" spans="3:28" s="91" customFormat="1" x14ac:dyDescent="0.25">
      <c r="C27" s="113"/>
      <c r="Q27" s="112"/>
      <c r="R27" s="112"/>
      <c r="S27" s="112"/>
      <c r="T27" s="112"/>
      <c r="U27" s="112"/>
      <c r="V27" s="112"/>
      <c r="W27" s="112"/>
      <c r="X27" s="112"/>
      <c r="Y27" s="82"/>
      <c r="Z27" s="82"/>
      <c r="AA27" s="82"/>
      <c r="AB27" s="82"/>
    </row>
    <row r="28" spans="3:28" s="91" customFormat="1" x14ac:dyDescent="0.25">
      <c r="C28" s="113"/>
      <c r="Q28" s="112"/>
      <c r="R28" s="112"/>
      <c r="S28" s="112"/>
      <c r="T28" s="112"/>
      <c r="U28" s="112"/>
      <c r="V28" s="112"/>
      <c r="W28" s="112"/>
      <c r="X28" s="112"/>
      <c r="Y28" s="82"/>
      <c r="Z28" s="82"/>
      <c r="AA28" s="82"/>
      <c r="AB28" s="82"/>
    </row>
    <row r="29" spans="3:28" s="91" customFormat="1" x14ac:dyDescent="0.25">
      <c r="C29" s="113"/>
      <c r="Q29" s="112"/>
      <c r="R29" s="112"/>
      <c r="S29" s="112"/>
      <c r="T29" s="112"/>
      <c r="U29" s="112"/>
      <c r="V29" s="112"/>
      <c r="W29" s="112"/>
      <c r="X29" s="112"/>
      <c r="Y29" s="82"/>
      <c r="Z29" s="82"/>
      <c r="AA29" s="82"/>
      <c r="AB29" s="82"/>
    </row>
    <row r="30" spans="3:28" s="91" customFormat="1" x14ac:dyDescent="0.25">
      <c r="C30" s="113"/>
      <c r="Q30" s="112"/>
      <c r="R30" s="112"/>
      <c r="S30" s="112"/>
      <c r="T30" s="112"/>
      <c r="U30" s="112"/>
      <c r="V30" s="112"/>
      <c r="W30" s="112"/>
      <c r="X30" s="112"/>
      <c r="Y30" s="82"/>
      <c r="Z30" s="82"/>
      <c r="AA30" s="82"/>
      <c r="AB30" s="82"/>
    </row>
    <row r="31" spans="3:28" s="91" customFormat="1" x14ac:dyDescent="0.25">
      <c r="C31" s="113"/>
      <c r="Q31" s="112"/>
      <c r="R31" s="112"/>
      <c r="S31" s="112"/>
      <c r="T31" s="112"/>
      <c r="U31" s="112"/>
      <c r="V31" s="112"/>
      <c r="W31" s="112"/>
      <c r="X31" s="112"/>
      <c r="Y31" s="82"/>
      <c r="Z31" s="82"/>
      <c r="AA31" s="82"/>
      <c r="AB31" s="82"/>
    </row>
    <row r="32" spans="3:28" s="91" customFormat="1" x14ac:dyDescent="0.25">
      <c r="C32" s="113"/>
      <c r="Q32" s="112"/>
      <c r="R32" s="112"/>
      <c r="S32" s="112"/>
      <c r="T32" s="112"/>
      <c r="U32" s="112"/>
      <c r="V32" s="112"/>
      <c r="W32" s="112"/>
      <c r="X32" s="112"/>
      <c r="Y32" s="82"/>
      <c r="Z32" s="82"/>
      <c r="AA32" s="82"/>
      <c r="AB32" s="82"/>
    </row>
    <row r="33" spans="3:28" s="91" customFormat="1" x14ac:dyDescent="0.25">
      <c r="C33" s="113"/>
      <c r="Q33" s="112"/>
      <c r="R33" s="112"/>
      <c r="S33" s="112"/>
      <c r="T33" s="112"/>
      <c r="U33" s="112"/>
      <c r="V33" s="112"/>
      <c r="W33" s="112"/>
      <c r="X33" s="112"/>
      <c r="Y33" s="82"/>
      <c r="Z33" s="82"/>
      <c r="AA33" s="82"/>
      <c r="AB33" s="82"/>
    </row>
    <row r="34" spans="3:28" s="91" customFormat="1" x14ac:dyDescent="0.25">
      <c r="C34" s="113"/>
      <c r="D34" s="378" t="s">
        <v>334</v>
      </c>
      <c r="E34" s="378"/>
      <c r="F34" s="378"/>
      <c r="G34" s="378"/>
      <c r="H34" s="378"/>
      <c r="I34" s="378"/>
      <c r="J34" s="378"/>
      <c r="K34" s="378"/>
      <c r="L34" s="378"/>
      <c r="M34" s="378"/>
      <c r="Q34" s="112"/>
      <c r="R34" s="112"/>
      <c r="S34" s="112"/>
      <c r="T34" s="112"/>
      <c r="U34" s="112"/>
      <c r="V34" s="112"/>
      <c r="W34" s="112"/>
      <c r="X34" s="112"/>
      <c r="Y34" s="82"/>
      <c r="Z34" s="82"/>
      <c r="AA34" s="82"/>
      <c r="AB34" s="82"/>
    </row>
    <row r="35" spans="3:28" s="91" customFormat="1" x14ac:dyDescent="0.25">
      <c r="C35" s="113"/>
      <c r="Q35" s="112"/>
      <c r="R35" s="112"/>
      <c r="S35" s="112"/>
      <c r="T35" s="112"/>
      <c r="U35" s="112"/>
      <c r="V35" s="112"/>
      <c r="W35" s="112"/>
      <c r="X35" s="112"/>
      <c r="Y35" s="82"/>
      <c r="Z35" s="82"/>
      <c r="AA35" s="82"/>
      <c r="AB35" s="82"/>
    </row>
    <row r="36" spans="3:28" s="91" customFormat="1" x14ac:dyDescent="0.25">
      <c r="C36" s="113"/>
      <c r="Q36" s="112"/>
      <c r="R36" s="112"/>
      <c r="S36" s="112"/>
      <c r="T36" s="112"/>
      <c r="U36" s="112"/>
      <c r="V36" s="112"/>
      <c r="W36" s="112"/>
      <c r="X36" s="112"/>
      <c r="Y36" s="82"/>
      <c r="Z36" s="82"/>
      <c r="AA36" s="82"/>
      <c r="AB36" s="82"/>
    </row>
    <row r="37" spans="3:28" s="91" customFormat="1" x14ac:dyDescent="0.25">
      <c r="C37" s="113"/>
      <c r="Q37" s="112"/>
      <c r="R37" s="112"/>
      <c r="S37" s="112"/>
      <c r="T37" s="112"/>
      <c r="U37" s="112"/>
      <c r="V37" s="112"/>
      <c r="W37" s="112"/>
      <c r="X37" s="112"/>
      <c r="Y37" s="82"/>
      <c r="Z37" s="82"/>
      <c r="AA37" s="82"/>
      <c r="AB37" s="82"/>
    </row>
    <row r="38" spans="3:28" s="91" customFormat="1" x14ac:dyDescent="0.25">
      <c r="C38" s="113"/>
      <c r="Q38" s="112"/>
      <c r="R38" s="112"/>
      <c r="S38" s="112"/>
      <c r="T38" s="112"/>
      <c r="U38" s="112"/>
      <c r="V38" s="112"/>
      <c r="W38" s="112"/>
      <c r="X38" s="112"/>
      <c r="Y38" s="82"/>
      <c r="Z38" s="82"/>
      <c r="AA38" s="82"/>
      <c r="AB38" s="82"/>
    </row>
    <row r="39" spans="3:28" s="91" customFormat="1" x14ac:dyDescent="0.25">
      <c r="C39" s="113"/>
      <c r="Q39" s="112"/>
      <c r="R39" s="112"/>
      <c r="S39" s="112"/>
      <c r="T39" s="112"/>
      <c r="U39" s="112"/>
      <c r="V39" s="112"/>
      <c r="W39" s="112"/>
      <c r="X39" s="112"/>
      <c r="Y39" s="82"/>
      <c r="Z39" s="82"/>
      <c r="AA39" s="82"/>
      <c r="AB39" s="82"/>
    </row>
    <row r="40" spans="3:28" s="91" customFormat="1" x14ac:dyDescent="0.25">
      <c r="C40" s="113"/>
      <c r="Q40" s="112"/>
      <c r="R40" s="112"/>
      <c r="S40" s="112"/>
      <c r="T40" s="112"/>
      <c r="U40" s="112"/>
      <c r="V40" s="112"/>
      <c r="W40" s="112"/>
      <c r="X40" s="112"/>
      <c r="Y40" s="82"/>
      <c r="Z40" s="82"/>
      <c r="AA40" s="82"/>
      <c r="AB40" s="82"/>
    </row>
    <row r="41" spans="3:28" s="91" customFormat="1" x14ac:dyDescent="0.25">
      <c r="C41" s="113"/>
      <c r="Q41" s="112"/>
      <c r="R41" s="112"/>
      <c r="S41" s="112"/>
      <c r="T41" s="112"/>
      <c r="U41" s="112"/>
      <c r="V41" s="112"/>
      <c r="W41" s="112"/>
      <c r="X41" s="112"/>
      <c r="Y41" s="82"/>
      <c r="Z41" s="82"/>
      <c r="AA41" s="82"/>
      <c r="AB41" s="82"/>
    </row>
    <row r="42" spans="3:28" s="91" customFormat="1" x14ac:dyDescent="0.25">
      <c r="C42" s="113"/>
      <c r="Q42" s="112"/>
      <c r="R42" s="112"/>
      <c r="S42" s="112"/>
      <c r="T42" s="112"/>
      <c r="U42" s="112"/>
      <c r="V42" s="112"/>
      <c r="W42" s="112"/>
      <c r="X42" s="112"/>
      <c r="Y42" s="82"/>
      <c r="Z42" s="82"/>
      <c r="AA42" s="82"/>
      <c r="AB42" s="82"/>
    </row>
    <row r="43" spans="3:28" s="91" customFormat="1" x14ac:dyDescent="0.25">
      <c r="C43" s="113"/>
      <c r="Q43" s="112"/>
      <c r="R43" s="112"/>
      <c r="S43" s="112"/>
      <c r="T43" s="112"/>
      <c r="U43" s="112"/>
      <c r="V43" s="112"/>
      <c r="W43" s="112"/>
      <c r="X43" s="112"/>
      <c r="Y43" s="82"/>
      <c r="Z43" s="82"/>
      <c r="AA43" s="82"/>
      <c r="AB43" s="82"/>
    </row>
    <row r="44" spans="3:28" s="91" customFormat="1" x14ac:dyDescent="0.25">
      <c r="C44" s="113"/>
      <c r="Q44" s="112"/>
      <c r="R44" s="112"/>
      <c r="S44" s="112"/>
      <c r="T44" s="112"/>
      <c r="U44" s="112"/>
      <c r="V44" s="112"/>
      <c r="W44" s="112"/>
      <c r="X44" s="112"/>
      <c r="Y44" s="82"/>
      <c r="Z44" s="82"/>
      <c r="AA44" s="82"/>
      <c r="AB44" s="82"/>
    </row>
    <row r="45" spans="3:28" s="91" customFormat="1" x14ac:dyDescent="0.25">
      <c r="C45" s="113"/>
      <c r="Q45" s="112"/>
      <c r="R45" s="112"/>
      <c r="S45" s="112"/>
      <c r="T45" s="112"/>
      <c r="U45" s="112"/>
      <c r="V45" s="112"/>
      <c r="W45" s="112"/>
      <c r="X45" s="112"/>
      <c r="Y45" s="82"/>
      <c r="Z45" s="82"/>
      <c r="AA45" s="82"/>
      <c r="AB45" s="82"/>
    </row>
    <row r="46" spans="3:28" s="91" customFormat="1" x14ac:dyDescent="0.25">
      <c r="C46" s="113"/>
      <c r="Q46" s="112"/>
      <c r="R46" s="112"/>
      <c r="S46" s="112"/>
      <c r="T46" s="112"/>
      <c r="U46" s="112"/>
      <c r="V46" s="112"/>
      <c r="W46" s="112"/>
      <c r="X46" s="112"/>
      <c r="Y46" s="82"/>
      <c r="Z46" s="82"/>
      <c r="AA46" s="82"/>
      <c r="AB46" s="82"/>
    </row>
    <row r="47" spans="3:28" s="91" customFormat="1" x14ac:dyDescent="0.25">
      <c r="C47" s="113"/>
      <c r="Q47" s="112"/>
      <c r="R47" s="112"/>
      <c r="S47" s="112"/>
      <c r="T47" s="112"/>
      <c r="U47" s="112"/>
      <c r="V47" s="112"/>
      <c r="W47" s="112"/>
      <c r="X47" s="112"/>
      <c r="Y47" s="82"/>
      <c r="Z47" s="82"/>
      <c r="AA47" s="82"/>
      <c r="AB47" s="82"/>
    </row>
    <row r="48" spans="3:28" s="91" customFormat="1" x14ac:dyDescent="0.25">
      <c r="C48" s="113"/>
      <c r="Q48" s="112"/>
      <c r="R48" s="112"/>
      <c r="S48" s="112"/>
      <c r="T48" s="112"/>
      <c r="U48" s="112"/>
      <c r="V48" s="112"/>
      <c r="W48" s="112"/>
      <c r="X48" s="112"/>
      <c r="Y48" s="82"/>
      <c r="Z48" s="82"/>
      <c r="AA48" s="82"/>
      <c r="AB48" s="82"/>
    </row>
    <row r="49" spans="3:28" s="91" customFormat="1" x14ac:dyDescent="0.25">
      <c r="C49" s="113"/>
      <c r="Q49" s="112"/>
      <c r="R49" s="112"/>
      <c r="S49" s="112"/>
      <c r="T49" s="112"/>
      <c r="U49" s="112"/>
      <c r="V49" s="112"/>
      <c r="W49" s="112"/>
      <c r="X49" s="112"/>
      <c r="Y49" s="82"/>
      <c r="Z49" s="82"/>
      <c r="AA49" s="82"/>
      <c r="AB49" s="82"/>
    </row>
    <row r="50" spans="3:28" s="91" customFormat="1" x14ac:dyDescent="0.25">
      <c r="C50" s="113"/>
      <c r="Q50" s="112"/>
      <c r="R50" s="112"/>
      <c r="S50" s="112"/>
      <c r="T50" s="112"/>
      <c r="U50" s="112"/>
      <c r="V50" s="112"/>
      <c r="W50" s="112"/>
      <c r="X50" s="112"/>
      <c r="Y50" s="82"/>
      <c r="Z50" s="82"/>
      <c r="AA50" s="82"/>
      <c r="AB50" s="82"/>
    </row>
    <row r="51" spans="3:28" s="91" customFormat="1" x14ac:dyDescent="0.25">
      <c r="C51" s="113"/>
      <c r="Q51" s="112"/>
      <c r="R51" s="112"/>
      <c r="S51" s="112"/>
      <c r="T51" s="112"/>
      <c r="U51" s="112"/>
      <c r="V51" s="112"/>
      <c r="W51" s="112"/>
      <c r="X51" s="112"/>
      <c r="Y51" s="82"/>
      <c r="Z51" s="82"/>
      <c r="AA51" s="82"/>
      <c r="AB51" s="82"/>
    </row>
    <row r="52" spans="3:28" s="91" customFormat="1" x14ac:dyDescent="0.25">
      <c r="C52" s="113"/>
      <c r="Q52" s="112"/>
      <c r="R52" s="112"/>
      <c r="S52" s="112"/>
      <c r="T52" s="112"/>
      <c r="U52" s="112"/>
      <c r="V52" s="112"/>
      <c r="W52" s="112"/>
      <c r="X52" s="112"/>
      <c r="Y52" s="82"/>
      <c r="Z52" s="82"/>
      <c r="AA52" s="82"/>
      <c r="AB52" s="82"/>
    </row>
    <row r="53" spans="3:28" s="91" customFormat="1" x14ac:dyDescent="0.25">
      <c r="C53" s="113"/>
      <c r="Q53" s="112"/>
      <c r="R53" s="112"/>
      <c r="S53" s="112"/>
      <c r="T53" s="112"/>
      <c r="U53" s="112"/>
      <c r="V53" s="112"/>
      <c r="W53" s="112"/>
      <c r="X53" s="112"/>
      <c r="Y53" s="82"/>
      <c r="Z53" s="82"/>
      <c r="AA53" s="82"/>
      <c r="AB53" s="82"/>
    </row>
    <row r="54" spans="3:28" s="91" customFormat="1" x14ac:dyDescent="0.25">
      <c r="C54" s="113"/>
      <c r="Q54" s="112"/>
      <c r="R54" s="112"/>
      <c r="S54" s="112"/>
      <c r="T54" s="112"/>
      <c r="U54" s="112"/>
      <c r="V54" s="112"/>
      <c r="W54" s="112"/>
      <c r="X54" s="112"/>
      <c r="Y54" s="82"/>
      <c r="Z54" s="82"/>
      <c r="AA54" s="82"/>
      <c r="AB54" s="82"/>
    </row>
    <row r="55" spans="3:28" s="91" customFormat="1" x14ac:dyDescent="0.25">
      <c r="C55" s="113"/>
      <c r="Q55" s="112"/>
      <c r="R55" s="112"/>
      <c r="S55" s="112"/>
      <c r="T55" s="112"/>
      <c r="U55" s="112"/>
      <c r="V55" s="112"/>
      <c r="W55" s="112"/>
      <c r="X55" s="112"/>
      <c r="Y55" s="82"/>
      <c r="Z55" s="82"/>
      <c r="AA55" s="82"/>
      <c r="AB55" s="82"/>
    </row>
    <row r="56" spans="3:28" s="91" customFormat="1" x14ac:dyDescent="0.25">
      <c r="C56" s="113"/>
      <c r="Q56" s="112"/>
      <c r="R56" s="112"/>
      <c r="S56" s="112"/>
      <c r="T56" s="112"/>
      <c r="U56" s="112"/>
      <c r="V56" s="112"/>
      <c r="W56" s="112"/>
      <c r="X56" s="112"/>
      <c r="Y56" s="82"/>
      <c r="Z56" s="82"/>
      <c r="AA56" s="82"/>
      <c r="AB56" s="82"/>
    </row>
    <row r="57" spans="3:28" s="91" customFormat="1" x14ac:dyDescent="0.25">
      <c r="C57" s="113"/>
      <c r="Q57" s="112"/>
      <c r="R57" s="112"/>
      <c r="S57" s="112"/>
      <c r="T57" s="112"/>
      <c r="U57" s="112"/>
      <c r="V57" s="112"/>
      <c r="W57" s="112"/>
      <c r="X57" s="112"/>
      <c r="Y57" s="82"/>
      <c r="Z57" s="82"/>
      <c r="AA57" s="82"/>
      <c r="AB57" s="82"/>
    </row>
    <row r="58" spans="3:28" s="91" customFormat="1" x14ac:dyDescent="0.25">
      <c r="C58" s="113"/>
      <c r="Q58" s="112"/>
      <c r="R58" s="112"/>
      <c r="S58" s="112"/>
      <c r="T58" s="112"/>
      <c r="U58" s="112"/>
      <c r="V58" s="112"/>
      <c r="W58" s="112"/>
      <c r="X58" s="112"/>
      <c r="Y58" s="82"/>
      <c r="Z58" s="82"/>
      <c r="AA58" s="82"/>
      <c r="AB58" s="82"/>
    </row>
    <row r="59" spans="3:28" s="91" customFormat="1" x14ac:dyDescent="0.25">
      <c r="C59" s="113"/>
      <c r="D59" s="378" t="s">
        <v>335</v>
      </c>
      <c r="E59" s="378"/>
      <c r="F59" s="378"/>
      <c r="G59" s="378"/>
      <c r="H59" s="378"/>
      <c r="I59" s="378"/>
      <c r="J59" s="378"/>
      <c r="K59" s="378"/>
      <c r="L59" s="378"/>
      <c r="M59" s="378"/>
      <c r="Q59" s="112"/>
      <c r="R59" s="112"/>
      <c r="S59" s="112"/>
      <c r="T59" s="112"/>
      <c r="U59" s="112"/>
      <c r="V59" s="112"/>
      <c r="W59" s="112"/>
      <c r="X59" s="112"/>
      <c r="Y59" s="82"/>
      <c r="Z59" s="82"/>
      <c r="AA59" s="82"/>
      <c r="AB59" s="82"/>
    </row>
    <row r="60" spans="3:28" s="91" customFormat="1" x14ac:dyDescent="0.25">
      <c r="C60" s="113"/>
      <c r="Q60" s="112"/>
      <c r="R60" s="112"/>
      <c r="S60" s="112"/>
      <c r="T60" s="112"/>
      <c r="U60" s="112"/>
      <c r="V60" s="112"/>
      <c r="W60" s="112"/>
      <c r="X60" s="112"/>
      <c r="Y60" s="82"/>
      <c r="Z60" s="82"/>
      <c r="AA60" s="82"/>
      <c r="AB60" s="82"/>
    </row>
    <row r="61" spans="3:28" s="91" customFormat="1" x14ac:dyDescent="0.25">
      <c r="C61" s="113"/>
      <c r="Q61" s="112"/>
      <c r="R61" s="112"/>
      <c r="S61" s="112"/>
      <c r="T61" s="112"/>
      <c r="U61" s="112"/>
      <c r="V61" s="112"/>
      <c r="W61" s="112"/>
      <c r="X61" s="112"/>
      <c r="Y61" s="82"/>
      <c r="Z61" s="82"/>
      <c r="AA61" s="82"/>
      <c r="AB61" s="82"/>
    </row>
    <row r="62" spans="3:28" s="91" customFormat="1" x14ac:dyDescent="0.25">
      <c r="C62" s="113"/>
      <c r="Q62" s="112"/>
      <c r="R62" s="112"/>
      <c r="S62" s="112"/>
      <c r="T62" s="112"/>
      <c r="U62" s="112"/>
      <c r="V62" s="112"/>
      <c r="W62" s="112"/>
      <c r="X62" s="112"/>
      <c r="Y62" s="82"/>
      <c r="Z62" s="82"/>
      <c r="AA62" s="82"/>
      <c r="AB62" s="82"/>
    </row>
    <row r="63" spans="3:28" s="91" customFormat="1" x14ac:dyDescent="0.25">
      <c r="C63" s="113"/>
      <c r="Q63" s="112"/>
      <c r="R63" s="112"/>
      <c r="S63" s="112"/>
      <c r="T63" s="112"/>
      <c r="U63" s="112"/>
      <c r="V63" s="112"/>
      <c r="W63" s="112"/>
      <c r="X63" s="112"/>
      <c r="Y63" s="82"/>
      <c r="Z63" s="82"/>
      <c r="AA63" s="82"/>
      <c r="AB63" s="82"/>
    </row>
    <row r="64" spans="3:28" s="91" customFormat="1" x14ac:dyDescent="0.25">
      <c r="C64" s="113"/>
      <c r="Q64" s="112"/>
      <c r="R64" s="112"/>
      <c r="S64" s="112"/>
      <c r="T64" s="112"/>
      <c r="U64" s="112"/>
      <c r="V64" s="112"/>
      <c r="W64" s="112"/>
      <c r="X64" s="112"/>
      <c r="Y64" s="82"/>
      <c r="Z64" s="82"/>
      <c r="AA64" s="82"/>
      <c r="AB64" s="82"/>
    </row>
    <row r="65" spans="3:28" s="91" customFormat="1" x14ac:dyDescent="0.25">
      <c r="C65" s="113"/>
      <c r="Q65" s="112"/>
      <c r="R65" s="112"/>
      <c r="S65" s="112"/>
      <c r="T65" s="112"/>
      <c r="U65" s="112"/>
      <c r="V65" s="112"/>
      <c r="W65" s="112"/>
      <c r="X65" s="112"/>
      <c r="Y65" s="82"/>
      <c r="Z65" s="82"/>
      <c r="AA65" s="82"/>
      <c r="AB65" s="82"/>
    </row>
    <row r="66" spans="3:28" s="91" customFormat="1" x14ac:dyDescent="0.25">
      <c r="C66" s="113"/>
      <c r="Q66" s="112"/>
      <c r="R66" s="112"/>
      <c r="S66" s="112"/>
      <c r="T66" s="112"/>
      <c r="U66" s="112"/>
      <c r="V66" s="112"/>
      <c r="W66" s="112"/>
      <c r="X66" s="112"/>
      <c r="Y66" s="82"/>
      <c r="Z66" s="82"/>
      <c r="AA66" s="82"/>
      <c r="AB66" s="82"/>
    </row>
    <row r="67" spans="3:28" s="91" customFormat="1" x14ac:dyDescent="0.25">
      <c r="C67" s="113"/>
      <c r="Q67" s="112"/>
      <c r="R67" s="112"/>
      <c r="S67" s="112"/>
      <c r="T67" s="112"/>
      <c r="U67" s="112"/>
      <c r="V67" s="112"/>
      <c r="W67" s="112"/>
      <c r="X67" s="112"/>
      <c r="Y67" s="82"/>
      <c r="Z67" s="82"/>
      <c r="AA67" s="82"/>
      <c r="AB67" s="82"/>
    </row>
    <row r="68" spans="3:28" s="91" customFormat="1" x14ac:dyDescent="0.25">
      <c r="C68" s="113"/>
      <c r="Q68" s="112"/>
      <c r="R68" s="112"/>
      <c r="S68" s="112"/>
      <c r="T68" s="112"/>
      <c r="U68" s="112"/>
      <c r="V68" s="112"/>
      <c r="W68" s="112"/>
      <c r="X68" s="112"/>
      <c r="Y68" s="82"/>
      <c r="Z68" s="82"/>
      <c r="AA68" s="82"/>
      <c r="AB68" s="82"/>
    </row>
    <row r="69" spans="3:28" s="91" customFormat="1" x14ac:dyDescent="0.25">
      <c r="C69" s="113"/>
      <c r="Q69" s="112"/>
      <c r="R69" s="112"/>
      <c r="S69" s="112"/>
      <c r="T69" s="112"/>
      <c r="U69" s="112"/>
      <c r="V69" s="112"/>
      <c r="W69" s="112"/>
      <c r="X69" s="112"/>
      <c r="Y69" s="82"/>
      <c r="Z69" s="82"/>
      <c r="AA69" s="82"/>
      <c r="AB69" s="82"/>
    </row>
    <row r="70" spans="3:28" s="91" customFormat="1" x14ac:dyDescent="0.25">
      <c r="C70" s="113"/>
      <c r="Q70" s="112"/>
      <c r="R70" s="112"/>
      <c r="S70" s="112"/>
      <c r="T70" s="112"/>
      <c r="U70" s="112"/>
      <c r="V70" s="112"/>
      <c r="W70" s="112"/>
      <c r="X70" s="112"/>
      <c r="Y70" s="82"/>
      <c r="Z70" s="82"/>
      <c r="AA70" s="82"/>
      <c r="AB70" s="82"/>
    </row>
    <row r="71" spans="3:28" s="91" customFormat="1" x14ac:dyDescent="0.25">
      <c r="C71" s="113"/>
      <c r="Q71" s="112"/>
      <c r="R71" s="112"/>
      <c r="S71" s="112"/>
      <c r="T71" s="112"/>
      <c r="U71" s="112"/>
      <c r="V71" s="112"/>
      <c r="W71" s="112"/>
      <c r="X71" s="112"/>
      <c r="Y71" s="82"/>
      <c r="Z71" s="82"/>
      <c r="AA71" s="82"/>
      <c r="AB71" s="82"/>
    </row>
    <row r="72" spans="3:28" s="91" customFormat="1" x14ac:dyDescent="0.25">
      <c r="C72" s="113"/>
      <c r="Q72" s="112"/>
      <c r="R72" s="112"/>
      <c r="S72" s="112"/>
      <c r="T72" s="112"/>
      <c r="U72" s="112"/>
      <c r="V72" s="112"/>
      <c r="W72" s="112"/>
      <c r="X72" s="112"/>
      <c r="Y72" s="82"/>
      <c r="Z72" s="82"/>
      <c r="AA72" s="82"/>
      <c r="AB72" s="82"/>
    </row>
    <row r="73" spans="3:28" s="91" customFormat="1" x14ac:dyDescent="0.25">
      <c r="C73" s="113"/>
      <c r="Q73" s="112"/>
      <c r="R73" s="112"/>
      <c r="S73" s="112"/>
      <c r="T73" s="112"/>
      <c r="U73" s="112"/>
      <c r="V73" s="112"/>
      <c r="W73" s="112"/>
      <c r="X73" s="112"/>
      <c r="Y73" s="82"/>
      <c r="Z73" s="82"/>
      <c r="AA73" s="82"/>
      <c r="AB73" s="82"/>
    </row>
    <row r="74" spans="3:28" s="91" customFormat="1" x14ac:dyDescent="0.25">
      <c r="C74" s="113"/>
      <c r="Q74" s="112"/>
      <c r="R74" s="112"/>
      <c r="S74" s="112"/>
      <c r="T74" s="112"/>
      <c r="U74" s="112"/>
      <c r="V74" s="112"/>
      <c r="W74" s="112"/>
      <c r="X74" s="112"/>
      <c r="Y74" s="82"/>
      <c r="Z74" s="82"/>
      <c r="AA74" s="82"/>
      <c r="AB74" s="82"/>
    </row>
    <row r="75" spans="3:28" s="91" customFormat="1" x14ac:dyDescent="0.25">
      <c r="C75" s="113"/>
      <c r="Q75" s="112"/>
      <c r="R75" s="112"/>
      <c r="S75" s="112"/>
      <c r="T75" s="112"/>
      <c r="U75" s="112"/>
      <c r="V75" s="112"/>
      <c r="W75" s="112"/>
      <c r="X75" s="112"/>
      <c r="Y75" s="82"/>
      <c r="Z75" s="82"/>
      <c r="AA75" s="82"/>
      <c r="AB75" s="82"/>
    </row>
    <row r="76" spans="3:28" s="91" customFormat="1" x14ac:dyDescent="0.25">
      <c r="C76" s="113"/>
      <c r="Q76" s="112"/>
      <c r="R76" s="112"/>
      <c r="S76" s="112"/>
      <c r="T76" s="112"/>
      <c r="U76" s="112"/>
      <c r="V76" s="112"/>
      <c r="W76" s="112"/>
      <c r="X76" s="112"/>
      <c r="Y76" s="82"/>
      <c r="Z76" s="82"/>
      <c r="AA76" s="82"/>
      <c r="AB76" s="82"/>
    </row>
    <row r="77" spans="3:28" s="91" customFormat="1" x14ac:dyDescent="0.25">
      <c r="C77" s="113"/>
      <c r="Q77" s="112"/>
      <c r="R77" s="112"/>
      <c r="S77" s="112"/>
      <c r="T77" s="112"/>
      <c r="U77" s="112"/>
      <c r="V77" s="112"/>
      <c r="W77" s="112"/>
      <c r="X77" s="112"/>
      <c r="Y77" s="82"/>
      <c r="Z77" s="82"/>
      <c r="AA77" s="82"/>
      <c r="AB77" s="82"/>
    </row>
    <row r="78" spans="3:28" s="91" customFormat="1" x14ac:dyDescent="0.25">
      <c r="C78" s="113"/>
      <c r="Q78" s="112"/>
      <c r="R78" s="112"/>
      <c r="S78" s="112"/>
      <c r="T78" s="112"/>
      <c r="U78" s="112"/>
      <c r="V78" s="112"/>
      <c r="W78" s="112"/>
      <c r="X78" s="112"/>
      <c r="Y78" s="82"/>
      <c r="Z78" s="82"/>
      <c r="AA78" s="82"/>
      <c r="AB78" s="82"/>
    </row>
    <row r="79" spans="3:28" s="91" customFormat="1" x14ac:dyDescent="0.25">
      <c r="C79" s="113"/>
      <c r="Q79" s="112"/>
      <c r="R79" s="112"/>
      <c r="S79" s="112"/>
      <c r="T79" s="112"/>
      <c r="U79" s="112"/>
      <c r="V79" s="112"/>
      <c r="W79" s="112"/>
      <c r="X79" s="112"/>
      <c r="Y79" s="82"/>
      <c r="Z79" s="82"/>
      <c r="AA79" s="82"/>
      <c r="AB79" s="82"/>
    </row>
    <row r="80" spans="3:28" s="91" customFormat="1" x14ac:dyDescent="0.25">
      <c r="C80" s="113"/>
      <c r="Q80" s="112"/>
      <c r="R80" s="112"/>
      <c r="S80" s="112"/>
      <c r="T80" s="112"/>
      <c r="U80" s="112"/>
      <c r="V80" s="112"/>
      <c r="W80" s="112"/>
      <c r="X80" s="112"/>
      <c r="Y80" s="82"/>
      <c r="Z80" s="82"/>
      <c r="AA80" s="82"/>
      <c r="AB80" s="82"/>
    </row>
    <row r="81" spans="3:28" s="91" customFormat="1" x14ac:dyDescent="0.25">
      <c r="C81" s="113"/>
      <c r="Q81" s="112"/>
      <c r="R81" s="112"/>
      <c r="S81" s="112"/>
      <c r="T81" s="112"/>
      <c r="U81" s="112"/>
      <c r="V81" s="112"/>
      <c r="W81" s="112"/>
      <c r="X81" s="112"/>
      <c r="Y81" s="82"/>
      <c r="Z81" s="82"/>
      <c r="AA81" s="82"/>
      <c r="AB81" s="82"/>
    </row>
    <row r="82" spans="3:28" s="91" customFormat="1" x14ac:dyDescent="0.25">
      <c r="C82" s="113"/>
      <c r="Q82" s="112"/>
      <c r="R82" s="112"/>
      <c r="S82" s="112"/>
      <c r="T82" s="112"/>
      <c r="U82" s="112"/>
      <c r="V82" s="112"/>
      <c r="W82" s="112"/>
      <c r="X82" s="112"/>
      <c r="Y82" s="82"/>
      <c r="Z82" s="82"/>
      <c r="AA82" s="82"/>
      <c r="AB82" s="82"/>
    </row>
    <row r="83" spans="3:28" s="91" customFormat="1" x14ac:dyDescent="0.25">
      <c r="C83" s="113"/>
      <c r="Q83" s="112"/>
      <c r="R83" s="112"/>
      <c r="S83" s="112"/>
      <c r="T83" s="112"/>
      <c r="U83" s="112"/>
      <c r="V83" s="112"/>
      <c r="W83" s="112"/>
      <c r="X83" s="112"/>
      <c r="Y83" s="82"/>
      <c r="Z83" s="82"/>
      <c r="AA83" s="82"/>
      <c r="AB83" s="82"/>
    </row>
    <row r="84" spans="3:28" s="91" customFormat="1" x14ac:dyDescent="0.25">
      <c r="C84" s="113"/>
      <c r="D84" s="378" t="s">
        <v>336</v>
      </c>
      <c r="E84" s="378"/>
      <c r="F84" s="378"/>
      <c r="G84" s="378"/>
      <c r="H84" s="378"/>
      <c r="I84" s="378"/>
      <c r="J84" s="378"/>
      <c r="K84" s="378"/>
      <c r="L84" s="378"/>
      <c r="M84" s="378"/>
      <c r="Q84" s="112"/>
      <c r="R84" s="112"/>
      <c r="S84" s="112"/>
      <c r="T84" s="112"/>
      <c r="U84" s="112"/>
      <c r="V84" s="112"/>
      <c r="W84" s="112"/>
      <c r="X84" s="112"/>
      <c r="Y84" s="82"/>
      <c r="Z84" s="82"/>
      <c r="AA84" s="82"/>
      <c r="AB84" s="82"/>
    </row>
    <row r="85" spans="3:28" s="91" customFormat="1" x14ac:dyDescent="0.25">
      <c r="C85" s="113"/>
      <c r="Q85" s="112"/>
      <c r="R85" s="112"/>
      <c r="S85" s="112"/>
      <c r="T85" s="112"/>
      <c r="U85" s="112"/>
      <c r="V85" s="112"/>
      <c r="W85" s="112"/>
      <c r="X85" s="112"/>
      <c r="Y85" s="82"/>
      <c r="Z85" s="82"/>
      <c r="AA85" s="82"/>
      <c r="AB85" s="82"/>
    </row>
    <row r="86" spans="3:28" s="91" customFormat="1" x14ac:dyDescent="0.25">
      <c r="C86" s="113"/>
      <c r="Q86" s="112"/>
      <c r="R86" s="112"/>
      <c r="S86" s="112"/>
      <c r="T86" s="112"/>
      <c r="U86" s="112"/>
      <c r="V86" s="112"/>
      <c r="W86" s="112"/>
      <c r="X86" s="112"/>
      <c r="Y86" s="82"/>
      <c r="Z86" s="82"/>
      <c r="AA86" s="82"/>
      <c r="AB86" s="82"/>
    </row>
    <row r="87" spans="3:28" s="91" customFormat="1" x14ac:dyDescent="0.25">
      <c r="C87" s="113"/>
      <c r="Q87" s="112"/>
      <c r="R87" s="112"/>
      <c r="S87" s="112"/>
      <c r="T87" s="112"/>
      <c r="U87" s="112"/>
      <c r="V87" s="112"/>
      <c r="W87" s="112"/>
      <c r="X87" s="112"/>
      <c r="Y87" s="82"/>
      <c r="Z87" s="82"/>
      <c r="AA87" s="82"/>
      <c r="AB87" s="82"/>
    </row>
    <row r="88" spans="3:28" s="91" customFormat="1" x14ac:dyDescent="0.25">
      <c r="C88" s="113"/>
      <c r="Q88" s="112"/>
      <c r="R88" s="112"/>
      <c r="S88" s="112"/>
      <c r="T88" s="112"/>
      <c r="U88" s="112"/>
      <c r="V88" s="112"/>
      <c r="W88" s="112"/>
      <c r="X88" s="112"/>
      <c r="Y88" s="82"/>
      <c r="Z88" s="82"/>
      <c r="AA88" s="82"/>
      <c r="AB88" s="82"/>
    </row>
    <row r="89" spans="3:28" s="91" customFormat="1" x14ac:dyDescent="0.25">
      <c r="C89" s="113"/>
      <c r="Q89" s="112"/>
      <c r="R89" s="112"/>
      <c r="S89" s="112"/>
      <c r="T89" s="112"/>
      <c r="U89" s="112"/>
      <c r="V89" s="112"/>
      <c r="W89" s="112"/>
      <c r="X89" s="112"/>
      <c r="Y89" s="82"/>
      <c r="Z89" s="82"/>
      <c r="AA89" s="82"/>
      <c r="AB89" s="82"/>
    </row>
    <row r="90" spans="3:28" s="91" customFormat="1" x14ac:dyDescent="0.25">
      <c r="C90" s="113"/>
      <c r="Q90" s="112"/>
      <c r="R90" s="112"/>
      <c r="S90" s="112"/>
      <c r="T90" s="112"/>
      <c r="U90" s="112"/>
      <c r="V90" s="112"/>
      <c r="W90" s="112"/>
      <c r="X90" s="112"/>
      <c r="Y90" s="82"/>
      <c r="Z90" s="82"/>
      <c r="AA90" s="82"/>
      <c r="AB90" s="82"/>
    </row>
    <row r="91" spans="3:28" s="91" customFormat="1" x14ac:dyDescent="0.25">
      <c r="C91" s="113"/>
      <c r="Q91" s="112"/>
      <c r="R91" s="112"/>
      <c r="S91" s="112"/>
      <c r="T91" s="112"/>
      <c r="U91" s="112"/>
      <c r="V91" s="112"/>
      <c r="W91" s="112"/>
      <c r="X91" s="112"/>
      <c r="Y91" s="82"/>
      <c r="Z91" s="82"/>
      <c r="AA91" s="82"/>
      <c r="AB91" s="82"/>
    </row>
    <row r="92" spans="3:28" s="91" customFormat="1" x14ac:dyDescent="0.25">
      <c r="C92" s="113"/>
      <c r="Q92" s="112"/>
      <c r="R92" s="112"/>
      <c r="S92" s="112"/>
      <c r="T92" s="112"/>
      <c r="U92" s="112"/>
      <c r="V92" s="112"/>
      <c r="W92" s="112"/>
      <c r="X92" s="112"/>
      <c r="Y92" s="82"/>
      <c r="Z92" s="82"/>
      <c r="AA92" s="82"/>
      <c r="AB92" s="82"/>
    </row>
    <row r="93" spans="3:28" s="91" customFormat="1" x14ac:dyDescent="0.25">
      <c r="C93" s="113"/>
      <c r="Q93" s="112"/>
      <c r="R93" s="112"/>
      <c r="S93" s="112"/>
      <c r="T93" s="112"/>
      <c r="U93" s="112"/>
      <c r="V93" s="112"/>
      <c r="W93" s="112"/>
      <c r="X93" s="112"/>
      <c r="Y93" s="82"/>
      <c r="Z93" s="82"/>
      <c r="AA93" s="82"/>
      <c r="AB93" s="82"/>
    </row>
    <row r="94" spans="3:28" s="91" customFormat="1" x14ac:dyDescent="0.25">
      <c r="C94" s="113"/>
      <c r="Q94" s="112"/>
      <c r="R94" s="112"/>
      <c r="S94" s="112"/>
      <c r="T94" s="112"/>
      <c r="U94" s="112"/>
      <c r="V94" s="112"/>
      <c r="W94" s="112"/>
      <c r="X94" s="112"/>
      <c r="Y94" s="82"/>
      <c r="Z94" s="82"/>
      <c r="AA94" s="82"/>
      <c r="AB94" s="82"/>
    </row>
    <row r="95" spans="3:28" s="91" customFormat="1" x14ac:dyDescent="0.25">
      <c r="C95" s="113"/>
      <c r="Q95" s="112"/>
      <c r="R95" s="112"/>
      <c r="S95" s="112"/>
      <c r="T95" s="112"/>
      <c r="U95" s="112"/>
      <c r="V95" s="112"/>
      <c r="W95" s="112"/>
      <c r="X95" s="112"/>
      <c r="Y95" s="82"/>
      <c r="Z95" s="82"/>
      <c r="AA95" s="82"/>
      <c r="AB95" s="82"/>
    </row>
    <row r="96" spans="3:28" s="91" customFormat="1" x14ac:dyDescent="0.25">
      <c r="C96" s="113"/>
      <c r="Q96" s="112"/>
      <c r="R96" s="112"/>
      <c r="S96" s="112"/>
      <c r="T96" s="112"/>
      <c r="U96" s="112"/>
      <c r="V96" s="112"/>
      <c r="W96" s="112"/>
      <c r="X96" s="112"/>
      <c r="Y96" s="82"/>
      <c r="Z96" s="82"/>
      <c r="AA96" s="82"/>
      <c r="AB96" s="82"/>
    </row>
    <row r="97" spans="2:33" s="91" customFormat="1" x14ac:dyDescent="0.25">
      <c r="C97" s="113"/>
      <c r="Q97" s="112"/>
      <c r="R97" s="112"/>
      <c r="S97" s="112"/>
      <c r="T97" s="112"/>
      <c r="U97" s="112"/>
      <c r="V97" s="112"/>
      <c r="W97" s="112"/>
      <c r="X97" s="112"/>
      <c r="Y97" s="82"/>
      <c r="Z97" s="82"/>
      <c r="AA97" s="82"/>
      <c r="AB97" s="82"/>
    </row>
    <row r="98" spans="2:33" s="91" customFormat="1" x14ac:dyDescent="0.25">
      <c r="C98" s="113"/>
      <c r="Q98" s="112"/>
      <c r="R98" s="112"/>
      <c r="S98" s="112"/>
      <c r="T98" s="112"/>
      <c r="U98" s="112"/>
      <c r="V98" s="112"/>
      <c r="W98" s="112"/>
      <c r="X98" s="112"/>
      <c r="Y98" s="82"/>
      <c r="Z98" s="82"/>
      <c r="AA98" s="82"/>
      <c r="AB98" s="82"/>
    </row>
    <row r="99" spans="2:33" s="91" customFormat="1" x14ac:dyDescent="0.25">
      <c r="C99" s="113"/>
      <c r="Q99" s="112"/>
      <c r="R99" s="112"/>
      <c r="S99" s="112"/>
      <c r="T99" s="112"/>
      <c r="U99" s="112"/>
      <c r="V99" s="112"/>
      <c r="W99" s="112"/>
      <c r="X99" s="112"/>
      <c r="Y99" s="82"/>
      <c r="Z99" s="82"/>
      <c r="AA99" s="82"/>
      <c r="AB99" s="82"/>
    </row>
    <row r="100" spans="2:33" s="91" customFormat="1" x14ac:dyDescent="0.25">
      <c r="C100" s="113"/>
      <c r="Q100" s="112"/>
      <c r="R100" s="112"/>
      <c r="S100" s="112"/>
      <c r="T100" s="112"/>
      <c r="U100" s="112"/>
      <c r="V100" s="112"/>
      <c r="W100" s="112"/>
      <c r="X100" s="112"/>
      <c r="Y100" s="82"/>
      <c r="Z100" s="82"/>
      <c r="AA100" s="82"/>
      <c r="AB100" s="82"/>
    </row>
    <row r="101" spans="2:33" s="91" customFormat="1" x14ac:dyDescent="0.25">
      <c r="C101" s="113"/>
      <c r="Q101" s="112"/>
      <c r="R101" s="112"/>
      <c r="S101" s="112"/>
      <c r="T101" s="112"/>
      <c r="U101" s="112"/>
      <c r="V101" s="112"/>
      <c r="W101" s="112"/>
      <c r="X101" s="112"/>
      <c r="Y101" s="82"/>
      <c r="Z101" s="82"/>
      <c r="AA101" s="82"/>
      <c r="AB101" s="82"/>
    </row>
    <row r="102" spans="2:33" s="91" customFormat="1" x14ac:dyDescent="0.25">
      <c r="C102" s="113"/>
      <c r="Q102" s="112"/>
      <c r="R102" s="112"/>
      <c r="S102" s="112"/>
      <c r="T102" s="112"/>
      <c r="U102" s="112"/>
      <c r="V102" s="112"/>
      <c r="W102" s="112"/>
      <c r="X102" s="112"/>
      <c r="Y102" s="82"/>
      <c r="Z102" s="82"/>
      <c r="AA102" s="82"/>
      <c r="AB102" s="82"/>
    </row>
    <row r="103" spans="2:33" s="91" customFormat="1" x14ac:dyDescent="0.25">
      <c r="C103" s="113"/>
      <c r="Q103" s="112"/>
      <c r="R103" s="112"/>
      <c r="S103" s="112"/>
      <c r="T103" s="112"/>
      <c r="U103" s="112"/>
      <c r="V103" s="112"/>
      <c r="W103" s="112"/>
      <c r="X103" s="112"/>
      <c r="Y103" s="82"/>
      <c r="Z103" s="82"/>
      <c r="AA103" s="82"/>
      <c r="AB103" s="82"/>
    </row>
    <row r="104" spans="2:33" s="91" customFormat="1" x14ac:dyDescent="0.25">
      <c r="C104" s="113"/>
      <c r="Q104" s="112"/>
      <c r="R104" s="112"/>
      <c r="S104" s="112"/>
      <c r="T104" s="112"/>
      <c r="U104" s="112"/>
      <c r="V104" s="112"/>
      <c r="W104" s="112"/>
      <c r="X104" s="112"/>
      <c r="Y104" s="82"/>
      <c r="Z104" s="82"/>
      <c r="AA104" s="82"/>
      <c r="AB104" s="82"/>
    </row>
    <row r="105" spans="2:33" s="91" customFormat="1" x14ac:dyDescent="0.25">
      <c r="C105" s="113"/>
      <c r="Q105" s="112"/>
      <c r="R105" s="112"/>
      <c r="S105" s="112"/>
      <c r="T105" s="112"/>
      <c r="U105" s="112"/>
      <c r="V105" s="112"/>
      <c r="W105" s="112"/>
      <c r="X105" s="112"/>
      <c r="Y105" s="82"/>
      <c r="Z105" s="82"/>
      <c r="AA105" s="82"/>
      <c r="AB105" s="82"/>
    </row>
    <row r="106" spans="2:33" s="91" customFormat="1" x14ac:dyDescent="0.25">
      <c r="C106" s="113"/>
      <c r="Q106" s="112"/>
      <c r="R106" s="112"/>
      <c r="S106" s="112"/>
      <c r="T106" s="112"/>
      <c r="U106" s="112"/>
      <c r="V106" s="112"/>
      <c r="W106" s="112"/>
      <c r="X106" s="112"/>
      <c r="Y106" s="82"/>
      <c r="Z106" s="82"/>
      <c r="AA106" s="82"/>
      <c r="AB106" s="82"/>
    </row>
    <row r="107" spans="2:33" s="91" customFormat="1" x14ac:dyDescent="0.25">
      <c r="C107" s="113"/>
      <c r="Q107" s="112"/>
      <c r="R107" s="112"/>
      <c r="S107" s="112"/>
      <c r="T107" s="112"/>
      <c r="U107" s="112"/>
      <c r="V107" s="112"/>
      <c r="W107" s="112"/>
      <c r="X107" s="112"/>
      <c r="Y107" s="82"/>
      <c r="Z107" s="82"/>
      <c r="AA107" s="82"/>
      <c r="AB107" s="82"/>
    </row>
    <row r="108" spans="2:33" s="91" customFormat="1" ht="15.75" thickBot="1" x14ac:dyDescent="0.3">
      <c r="C108" s="113"/>
      <c r="Q108" s="112"/>
      <c r="R108" s="112"/>
      <c r="S108" s="112"/>
      <c r="T108" s="112"/>
      <c r="U108" s="112"/>
      <c r="V108" s="112"/>
      <c r="W108" s="112"/>
      <c r="X108" s="112"/>
      <c r="Y108" s="82"/>
      <c r="Z108" s="82"/>
      <c r="AA108" s="82"/>
      <c r="AB108" s="82"/>
    </row>
    <row r="109" spans="2:33" s="43" customFormat="1" ht="36" customHeight="1" thickBot="1" x14ac:dyDescent="0.3">
      <c r="D109" s="367" t="s">
        <v>357</v>
      </c>
      <c r="E109" s="368"/>
      <c r="F109" s="368"/>
      <c r="G109" s="368"/>
      <c r="H109" s="368"/>
      <c r="I109" s="368"/>
      <c r="J109" s="368"/>
      <c r="K109" s="368"/>
      <c r="L109" s="368"/>
      <c r="M109" s="368"/>
      <c r="N109" s="369"/>
      <c r="P109" s="388" t="s">
        <v>356</v>
      </c>
      <c r="Q109" s="368"/>
      <c r="R109" s="368"/>
      <c r="S109" s="368"/>
      <c r="T109" s="368"/>
      <c r="U109" s="368"/>
      <c r="V109" s="368"/>
      <c r="W109" s="369"/>
      <c r="Y109" s="110"/>
      <c r="Z109" s="110"/>
      <c r="AA109" s="110"/>
      <c r="AB109" s="110"/>
    </row>
    <row r="110" spans="2:33" ht="114" thickBot="1" x14ac:dyDescent="0.3">
      <c r="D110" s="336" t="s">
        <v>331</v>
      </c>
      <c r="E110" s="337"/>
      <c r="F110" s="266" t="s">
        <v>20</v>
      </c>
      <c r="G110" s="267"/>
      <c r="H110" s="267" t="s">
        <v>171</v>
      </c>
      <c r="I110" s="267"/>
      <c r="J110" s="267" t="s">
        <v>9</v>
      </c>
      <c r="K110" s="267"/>
      <c r="L110" s="267" t="s">
        <v>172</v>
      </c>
      <c r="M110" s="365"/>
      <c r="N110" s="60" t="s">
        <v>100</v>
      </c>
      <c r="P110" s="266" t="s">
        <v>20</v>
      </c>
      <c r="Q110" s="267"/>
      <c r="R110" s="267" t="s">
        <v>171</v>
      </c>
      <c r="S110" s="267"/>
      <c r="T110" s="267" t="s">
        <v>9</v>
      </c>
      <c r="U110" s="267"/>
      <c r="V110" s="267" t="s">
        <v>172</v>
      </c>
      <c r="W110" s="365"/>
      <c r="X110" s="111"/>
      <c r="Y110" s="177" t="s">
        <v>20</v>
      </c>
      <c r="Z110" s="177" t="s">
        <v>171</v>
      </c>
      <c r="AA110" s="177" t="s">
        <v>9</v>
      </c>
      <c r="AB110" s="177" t="s">
        <v>172</v>
      </c>
      <c r="AC110" s="105"/>
      <c r="AD110" s="111"/>
      <c r="AE110" s="111"/>
      <c r="AF110" s="111"/>
      <c r="AG110" s="111"/>
    </row>
    <row r="111" spans="2:33" s="95" customFormat="1" ht="15.75" x14ac:dyDescent="0.25">
      <c r="B111" s="31"/>
      <c r="C111" s="113"/>
      <c r="D111" s="300" t="s">
        <v>408</v>
      </c>
      <c r="E111" s="106" t="s">
        <v>40</v>
      </c>
      <c r="F111" s="379">
        <f>IF(OR(ISERROR(VLOOKUP($E111&amp;$D$110&amp;$D$111,'CCG data'!$A:$AD,'CCG data'!R$3,FALSE)),ISBLANK(VLOOKUP($E111&amp;$D$110&amp;$D$111,'CCG data'!$A:$AD,'CCG data'!R$3,FALSE))),"",VLOOKUP($E111&amp;$D$110&amp;$D$111,'CCG data'!$A:$AD,'CCG data'!R$3,FALSE))</f>
        <v>49.4</v>
      </c>
      <c r="G111" s="370"/>
      <c r="H111" s="370">
        <f>IF(OR(ISERROR(VLOOKUP($E111&amp;$D$110&amp;$D$111,'CCG data'!$A:$AD,'CCG data'!S$3,FALSE)),ISBLANK(VLOOKUP($E111&amp;$D$110&amp;$D$111,'CCG data'!$A:$AD,'CCG data'!S$3,FALSE))),"",VLOOKUP($E111&amp;$D$110&amp;$D$111,'CCG data'!$A:$AD,'CCG data'!S$3,FALSE))</f>
        <v>95.1</v>
      </c>
      <c r="I111" s="370"/>
      <c r="J111" s="370">
        <f>IF(OR(ISERROR(VLOOKUP($E111&amp;$D$110&amp;$D$111,'CCG data'!$A:$AD,'CCG data'!T$3,FALSE)),ISBLANK(VLOOKUP($E111&amp;$D$110&amp;$D$111,'CCG data'!$A:$AD,'CCG data'!T$3,FALSE))),"",VLOOKUP($E111&amp;$D$110&amp;$D$111,'CCG data'!$A:$AD,'CCG data'!T$3,FALSE))</f>
        <v>6.7</v>
      </c>
      <c r="K111" s="370"/>
      <c r="L111" s="370">
        <f>IF(OR(ISERROR(VLOOKUP($E111&amp;$D$110&amp;$D$111,'CCG data'!$A:$AD,'CCG data'!U$3,FALSE)),ISBLANK(VLOOKUP($E111&amp;$D$110&amp;$D$111,'CCG data'!$A:$AD,'CCG data'!U$3,FALSE))),"",VLOOKUP($E111&amp;$D$110&amp;$D$111,'CCG data'!$A:$AD,'CCG data'!U$3,FALSE))</f>
        <v>11.9</v>
      </c>
      <c r="M111" s="371"/>
      <c r="N111" s="310">
        <f>IF(OR(ISERROR(VLOOKUP($E111&amp;$D$110&amp;$D$111,'CCG data'!$A:$AD,'CCG data'!G$3,FALSE)),ISBLANK(VLOOKUP($E111&amp;$D$110&amp;$D$111,'CCG data'!$A:$AD,'CCG data'!G$3,FALSE))),"",VLOOKUP($E111&amp;$D$110&amp;$D$111,'CCG data'!$A:$AD,'CCG data'!G$3,FALSE))</f>
        <v>327877</v>
      </c>
      <c r="P111" s="360">
        <f>IF(OR(ISERROR(VLOOKUP($E111&amp;$D$110&amp;$D$111,'CCG data'!$A:$AD,'CCG data'!B$3,FALSE)),ISBLANK(VLOOKUP($E111&amp;$D$110&amp;$D$111,'CCG data'!$A:$AD,'CCG data'!B$3,FALSE))),"",VLOOKUP($E111&amp;$D$110&amp;$D$111,'CCG data'!$A:$AD,'CCG data'!B$3,FALSE))</f>
        <v>0.28890102080963287</v>
      </c>
      <c r="Q111" s="272"/>
      <c r="R111" s="272">
        <f>IF(OR(ISERROR(VLOOKUP($E111&amp;$D$110&amp;$D$111,'CCG data'!$A:$AD,'CCG data'!C$3,FALSE)),ISBLANK(VLOOKUP($E111&amp;$D$110&amp;$D$111,'CCG data'!$A:$AD,'CCG data'!C$3,FALSE))),"",VLOOKUP($E111&amp;$D$110&amp;$D$111,'CCG data'!$A:$AD,'CCG data'!C$3,FALSE))</f>
        <v>0.59362504841754682</v>
      </c>
      <c r="S111" s="272"/>
      <c r="T111" s="272">
        <f>IF(OR(ISERROR(VLOOKUP($E111&amp;$D$110&amp;$D$111,'CCG data'!$A:$AD,'CCG data'!D$3,FALSE)),ISBLANK(VLOOKUP($E111&amp;$D$110&amp;$D$111,'CCG data'!$A:$AD,'CCG data'!D$3,FALSE))),"",VLOOKUP($E111&amp;$D$110&amp;$D$111,'CCG data'!$A:$AD,'CCG data'!D$3,FALSE))</f>
        <v>4.3546817861576138E-2</v>
      </c>
      <c r="U111" s="272"/>
      <c r="V111" s="272">
        <f>IF(OR(ISERROR(VLOOKUP($E111&amp;$D$110&amp;$D$111,'CCG data'!$A:$AD,'CCG data'!E$3,FALSE)),ISBLANK(VLOOKUP($E111&amp;$D$110&amp;$D$111,'CCG data'!$A:$AD,'CCG data'!E$3,FALSE))),"",VLOOKUP($E111&amp;$D$110&amp;$D$111,'CCG data'!$A:$AD,'CCG data'!E$3,FALSE))</f>
        <v>7.3927112911244153E-2</v>
      </c>
      <c r="W111" s="386"/>
      <c r="X111" s="112"/>
      <c r="Y111" s="178" t="str">
        <f>IFERROR(VLOOKUP($E111&amp;$D$111, Outliers!$A$4:$P$214,6,FALSE),"0")</f>
        <v>0</v>
      </c>
      <c r="Z111" s="178" t="str">
        <f>IFERROR(VLOOKUP($E111&amp;$D$111, Outliers!$A$4:$P$214,7,FALSE),"0")</f>
        <v>0</v>
      </c>
      <c r="AA111" s="178" t="str">
        <f>IFERROR(VLOOKUP($E111&amp;$D$111, Outliers!$A$4:$P$214,8,FALSE),"0")</f>
        <v>0</v>
      </c>
      <c r="AB111" s="178" t="str">
        <f>IFERROR(VLOOKUP($E111&amp;$D$111, Outliers!$A$4:$P$214,5,FALSE),"0")</f>
        <v>0</v>
      </c>
      <c r="AC111" s="43"/>
      <c r="AD111" s="82"/>
      <c r="AE111" s="161"/>
      <c r="AF111" s="82"/>
      <c r="AG111" s="82"/>
    </row>
    <row r="112" spans="2:33" s="95" customFormat="1" ht="16.5" thickBot="1" x14ac:dyDescent="0.3">
      <c r="B112" s="31"/>
      <c r="C112" s="113"/>
      <c r="D112" s="301"/>
      <c r="E112" s="107" t="s">
        <v>27</v>
      </c>
      <c r="F112" s="101">
        <f>IF(P111="","",VLOOKUP($E111&amp;$D$110&amp;$D$111,'CCG data'!$A:$AD,'CCG data'!W$3,FALSE))</f>
        <v>49.1</v>
      </c>
      <c r="G112" s="102">
        <f>IF(P111="","",VLOOKUP($E111&amp;$D$110&amp;$D$111,'CCG data'!$A:$AD,'CCG data'!X$3,FALSE))</f>
        <v>49.7</v>
      </c>
      <c r="H112" s="102">
        <f>IF(R111="","",VLOOKUP($E111&amp;$D$110&amp;$D$111,'CCG data'!$A:$AD,'CCG data'!Y$3,FALSE))</f>
        <v>94.7</v>
      </c>
      <c r="I112" s="102">
        <f>IF(R111="","",VLOOKUP($E111&amp;$D$110&amp;$D$111,'CCG data'!$A:$AD,'CCG data'!Z$3,FALSE))</f>
        <v>95.5</v>
      </c>
      <c r="J112" s="102">
        <f>IF(T111="","",VLOOKUP($E111&amp;$D$110&amp;$D$111,'CCG data'!$A:$AD,'CCG data'!AA$3,FALSE))</f>
        <v>6.6</v>
      </c>
      <c r="K112" s="102">
        <f>IF(T111="","",VLOOKUP($E111&amp;$D$110&amp;$D$111,'CCG data'!$A:$AD,'CCG data'!AB$3,FALSE))</f>
        <v>6.8</v>
      </c>
      <c r="L112" s="102">
        <f>IF(V111="","",VLOOKUP($E111&amp;$D$110&amp;$D$111,'CCG data'!$A:$AD,'CCG data'!AC$3,FALSE))</f>
        <v>11.7</v>
      </c>
      <c r="M112" s="103">
        <f>IF(V111="","",VLOOKUP($E111&amp;$D$110&amp;$D$111,'CCG data'!$A:$AD,'CCG data'!AD$3,FALSE))</f>
        <v>12</v>
      </c>
      <c r="N112" s="304"/>
      <c r="P112" s="156">
        <f>IF(P111="","",VLOOKUP($E111&amp;$D$110&amp;$D$111,'CCG data'!$A:$AD,'CCG data'!I$3,FALSE))</f>
        <v>0.28699999999999998</v>
      </c>
      <c r="Q112" s="3">
        <f>IF(P111="","",VLOOKUP($E111&amp;$D$110&amp;$D$111,'CCG data'!$A:$AD,'CCG data'!J$3,FALSE))</f>
        <v>0.28999999999999998</v>
      </c>
      <c r="R112" s="3">
        <f>IF(R111="","",VLOOKUP($E111&amp;$D$110&amp;$D$111,'CCG data'!$A:$AD,'CCG data'!K$3,FALSE))</f>
        <v>0.59199999999999997</v>
      </c>
      <c r="S112" s="3">
        <f>IF(R111="","",VLOOKUP($E111&amp;$D$110&amp;$D$111,'CCG data'!$A:$AD,'CCG data'!L$3,FALSE))</f>
        <v>0.59499999999999997</v>
      </c>
      <c r="T112" s="3">
        <f>IF(T111="","",VLOOKUP($E111&amp;$D$110&amp;$D$111,'CCG data'!$A:$AD,'CCG data'!M$3,FALSE))</f>
        <v>4.2999999999999997E-2</v>
      </c>
      <c r="U112" s="3">
        <f>IF(T111="","",VLOOKUP($E111&amp;$D$110&amp;$D$111,'CCG data'!$A:$AD,'CCG data'!N$3,FALSE))</f>
        <v>4.3999999999999997E-2</v>
      </c>
      <c r="V112" s="3">
        <f>IF(V111="","",VLOOKUP($E111&amp;$D$110&amp;$D$111,'CCG data'!$A:$AD,'CCG data'!O$3,FALSE))</f>
        <v>7.2999999999999995E-2</v>
      </c>
      <c r="W112" s="143">
        <f>IF(V111="","",VLOOKUP($E111&amp;$D$110&amp;$D$111,'CCG data'!$A:$AD,'CCG data'!P$3,FALSE))</f>
        <v>7.4999999999999997E-2</v>
      </c>
      <c r="X112" s="112"/>
      <c r="Y112" s="178" t="str">
        <f>IFERROR(VLOOKUP($E112&amp;$D$111, Outliers!$A$4:$P$214,2,FALSE),"0")</f>
        <v>0</v>
      </c>
      <c r="Z112" s="178" t="str">
        <f>IFERROR(VLOOKUP($E112&amp;$D$111, Outliers!$A$4:$P$214,3,FALSE),"0")</f>
        <v>0</v>
      </c>
      <c r="AA112" s="178" t="str">
        <f>IFERROR(VLOOKUP($E112&amp;$D$111, Outliers!$A$4:$P$214,4,FALSE),"0")</f>
        <v>0</v>
      </c>
      <c r="AB112" s="178" t="str">
        <f>IFERROR(VLOOKUP($E112&amp;$D$111, Outliers!$A$4:$P$214,5,FALSE),"0")</f>
        <v>0</v>
      </c>
      <c r="AC112" s="43"/>
      <c r="AD112" s="164"/>
      <c r="AE112" s="161"/>
      <c r="AF112" s="82"/>
      <c r="AG112" s="82"/>
    </row>
    <row r="113" spans="2:33" s="43" customFormat="1" ht="15.75" x14ac:dyDescent="0.25">
      <c r="B113" s="157"/>
      <c r="D113" s="301"/>
      <c r="E113" s="106" t="s">
        <v>438</v>
      </c>
      <c r="F113" s="372">
        <f>IF(OR(ISERROR(VLOOKUP($E113&amp;$D$110&amp;$D$111,'CCG data'!$A:$AD,'CCG data'!R$3,FALSE)),ISBLANK(VLOOKUP($E113&amp;$D$110&amp;$D$111,'CCG data'!$A:$AD,'CCG data'!R$3,FALSE))),"",VLOOKUP($E113&amp;$D$110&amp;$D$111,'CCG data'!$A:$AD,'CCG data'!R$3,FALSE))</f>
        <v>44.3</v>
      </c>
      <c r="G113" s="373"/>
      <c r="H113" s="373">
        <f>IF(OR(ISERROR(VLOOKUP($E113&amp;$D$110&amp;$D$111,'CCG data'!$A:$AD,'CCG data'!S$3,FALSE)),ISBLANK(VLOOKUP($E113&amp;$D$110&amp;$D$111,'CCG data'!$A:$AD,'CCG data'!S$3,FALSE))),"",VLOOKUP($E113&amp;$D$110&amp;$D$111,'CCG data'!$A:$AD,'CCG data'!S$3,FALSE))</f>
        <v>84.6</v>
      </c>
      <c r="I113" s="373"/>
      <c r="J113" s="373">
        <f>IF(OR(ISERROR(VLOOKUP($E113&amp;$D$110&amp;$D$111,'CCG data'!$A:$AD,'CCG data'!T$3,FALSE)),ISBLANK(VLOOKUP($E113&amp;$D$110&amp;$D$111,'CCG data'!$A:$AD,'CCG data'!T$3,FALSE))),"",VLOOKUP($E113&amp;$D$110&amp;$D$111,'CCG data'!$A:$AD,'CCG data'!T$3,FALSE))</f>
        <v>19.8</v>
      </c>
      <c r="K113" s="373"/>
      <c r="L113" s="373">
        <f>IF(OR(ISERROR(VLOOKUP($E113&amp;$D$110&amp;$D$111,'CCG data'!$A:$AD,'CCG data'!U$3,FALSE)),ISBLANK(VLOOKUP($E113&amp;$D$110&amp;$D$111,'CCG data'!$A:$AD,'CCG data'!U$3,FALSE))),"",VLOOKUP($E113&amp;$D$110&amp;$D$111,'CCG data'!$A:$AD,'CCG data'!U$3,FALSE))</f>
        <v>8.1999999999999993</v>
      </c>
      <c r="M113" s="374"/>
      <c r="N113" s="310">
        <f>IF(OR(ISERROR(VLOOKUP($E113&amp;$D$110&amp;$D$111,'CCG data'!$A:$AD,'CCG data'!G$3,FALSE)),ISBLANK(VLOOKUP($E113&amp;$D$110&amp;$D$111,'CCG data'!$A:$AD,'CCG data'!G$3,FALSE))),"",VLOOKUP($E113&amp;$D$110&amp;$D$111,'CCG data'!$A:$AD,'CCG data'!G$3,FALSE))</f>
        <v>1068</v>
      </c>
      <c r="P113" s="360">
        <f>IF(OR(ISERROR(VLOOKUP($E113&amp;$D$110&amp;$D$111,'CCG data'!$A:$AD,'CCG data'!B$3,FALSE)),ISBLANK(VLOOKUP($E113&amp;$D$110&amp;$D$111,'CCG data'!$A:$AD,'CCG data'!B$3,FALSE))),"",VLOOKUP($E113&amp;$D$110&amp;$D$111,'CCG data'!$A:$AD,'CCG data'!B$3,FALSE))</f>
        <v>0.26872659176029962</v>
      </c>
      <c r="Q113" s="272"/>
      <c r="R113" s="272">
        <f>IF(OR(ISERROR(VLOOKUP($E113&amp;$D$110&amp;$D$111,'CCG data'!$A:$AD,'CCG data'!C$3,FALSE)),ISBLANK(VLOOKUP($E113&amp;$D$110&amp;$D$111,'CCG data'!$A:$AD,'CCG data'!C$3,FALSE))),"",VLOOKUP($E113&amp;$D$110&amp;$D$111,'CCG data'!$A:$AD,'CCG data'!C$3,FALSE))</f>
        <v>0.54588014981273403</v>
      </c>
      <c r="S113" s="272"/>
      <c r="T113" s="272">
        <f>IF(OR(ISERROR(VLOOKUP($E113&amp;$D$110&amp;$D$111,'CCG data'!$A:$AD,'CCG data'!D$3,FALSE)),ISBLANK(VLOOKUP($E113&amp;$D$110&amp;$D$111,'CCG data'!$A:$AD,'CCG data'!D$3,FALSE))),"",VLOOKUP($E113&amp;$D$110&amp;$D$111,'CCG data'!$A:$AD,'CCG data'!D$3,FALSE))</f>
        <v>0.13295880149812733</v>
      </c>
      <c r="U113" s="272"/>
      <c r="V113" s="272">
        <f>IF(OR(ISERROR(VLOOKUP($E113&amp;$D$110&amp;$D$111,'CCG data'!$A:$AD,'CCG data'!E$3,FALSE)),ISBLANK(VLOOKUP($E113&amp;$D$110&amp;$D$111,'CCG data'!$A:$AD,'CCG data'!E$3,FALSE))),"",VLOOKUP($E113&amp;$D$110&amp;$D$111,'CCG data'!$A:$AD,'CCG data'!E$3,FALSE))</f>
        <v>5.2434456928838954E-2</v>
      </c>
      <c r="W113" s="386"/>
      <c r="X113" s="112"/>
      <c r="Y113" s="178">
        <f>IFERROR(VLOOKUP($E113&amp;$D$111, Outliers!$A$4:$P$214,2,FALSE),"0")</f>
        <v>0</v>
      </c>
      <c r="Z113" s="178">
        <f>IFERROR(VLOOKUP($E113&amp;$D$111, Outliers!$A$4:$P$214,3,FALSE),"0")</f>
        <v>0</v>
      </c>
      <c r="AA113" s="178">
        <f>IFERROR(VLOOKUP($E113&amp;$D$111, Outliers!$A$4:$P$214,4,FALSE),"0")</f>
        <v>1</v>
      </c>
      <c r="AB113" s="178">
        <f>IFERROR(VLOOKUP($E113&amp;$D$111, Outliers!$A$4:$P$214,5,FALSE),"0")</f>
        <v>0</v>
      </c>
      <c r="AD113" s="82"/>
      <c r="AE113" s="161"/>
      <c r="AF113" s="82"/>
      <c r="AG113" s="82"/>
    </row>
    <row r="114" spans="2:33" ht="15.75" x14ac:dyDescent="0.25">
      <c r="D114" s="301"/>
      <c r="E114" s="107" t="s">
        <v>27</v>
      </c>
      <c r="F114" s="99">
        <f>IF(P113="","",VLOOKUP($E113&amp;$D$110&amp;$D$111,'CCG data'!$A:$AD,'CCG data'!W$3,FALSE))</f>
        <v>39.200000000000003</v>
      </c>
      <c r="G114" s="100">
        <f>IF(P113="","",VLOOKUP($E113&amp;$D$110&amp;$D$111,'CCG data'!$A:$AD,'CCG data'!X$3,FALSE))</f>
        <v>49.5</v>
      </c>
      <c r="H114" s="100">
        <f>IF(R113="","",VLOOKUP($E113&amp;$D$110&amp;$D$111,'CCG data'!$A:$AD,'CCG data'!Y$3,FALSE))</f>
        <v>77.8</v>
      </c>
      <c r="I114" s="100">
        <f>IF(R113="","",VLOOKUP($E113&amp;$D$110&amp;$D$111,'CCG data'!$A:$AD,'CCG data'!Z$3,FALSE))</f>
        <v>91.5</v>
      </c>
      <c r="J114" s="100">
        <f>IF(T113="","",VLOOKUP($E113&amp;$D$110&amp;$D$111,'CCG data'!$A:$AD,'CCG data'!AA$3,FALSE))</f>
        <v>16.5</v>
      </c>
      <c r="K114" s="100">
        <f>IF(T113="","",VLOOKUP($E113&amp;$D$110&amp;$D$111,'CCG data'!$A:$AD,'CCG data'!AB$3,FALSE))</f>
        <v>23</v>
      </c>
      <c r="L114" s="100">
        <f>IF(V113="","",VLOOKUP($E113&amp;$D$110&amp;$D$111,'CCG data'!$A:$AD,'CCG data'!AC$3,FALSE))</f>
        <v>6.1</v>
      </c>
      <c r="M114" s="100">
        <f>IF(V113="","",VLOOKUP($E113&amp;$D$110&amp;$D$111,'CCG data'!$A:$AD,'CCG data'!AD$3,FALSE))</f>
        <v>10.4</v>
      </c>
      <c r="N114" s="304"/>
      <c r="P114" s="162">
        <f>IF(P113="","",VLOOKUP($E113&amp;$D$110&amp;$D$111,'CCG data'!$A:$AD,'CCG data'!I$3,FALSE))</f>
        <v>0.24299999999999999</v>
      </c>
      <c r="Q114" s="15">
        <f>IF(P113="","",VLOOKUP($E113&amp;$D$110&amp;$D$111,'CCG data'!$A:$AD,'CCG data'!J$3,FALSE))</f>
        <v>0.29599999999999999</v>
      </c>
      <c r="R114" s="15">
        <f>IF(R113="","",VLOOKUP($E113&amp;$D$110&amp;$D$111,'CCG data'!$A:$AD,'CCG data'!K$3,FALSE))</f>
        <v>0.51600000000000001</v>
      </c>
      <c r="S114" s="15">
        <f>IF(R113="","",VLOOKUP($E113&amp;$D$110&amp;$D$111,'CCG data'!$A:$AD,'CCG data'!L$3,FALSE))</f>
        <v>0.57599999999999996</v>
      </c>
      <c r="T114" s="15">
        <f>IF(T113="","",VLOOKUP($E113&amp;$D$110&amp;$D$111,'CCG data'!$A:$AD,'CCG data'!M$3,FALSE))</f>
        <v>0.114</v>
      </c>
      <c r="U114" s="15">
        <f>IF(T113="","",VLOOKUP($E113&amp;$D$110&amp;$D$111,'CCG data'!$A:$AD,'CCG data'!N$3,FALSE))</f>
        <v>0.155</v>
      </c>
      <c r="V114" s="15">
        <f>IF(V113="","",VLOOKUP($E113&amp;$D$110&amp;$D$111,'CCG data'!$A:$AD,'CCG data'!O$3,FALSE))</f>
        <v>4.1000000000000002E-2</v>
      </c>
      <c r="W114" s="142">
        <f>IF(V113="","",VLOOKUP($E113&amp;$D$110&amp;$D$111,'CCG data'!$A:$AD,'CCG data'!P$3,FALSE))</f>
        <v>6.7000000000000004E-2</v>
      </c>
      <c r="Y114" s="178" t="str">
        <f>IFERROR(VLOOKUP($E114&amp;$D$111, Outliers!$A$4:$P$214,2,FALSE),"0")</f>
        <v>0</v>
      </c>
      <c r="Z114" s="178" t="str">
        <f>IFERROR(VLOOKUP($E114&amp;$D$111, Outliers!$A$4:$P$214,3,FALSE),"0")</f>
        <v>0</v>
      </c>
      <c r="AA114" s="178" t="str">
        <f>IFERROR(VLOOKUP($E114&amp;$D$111, Outliers!$A$4:$P$214,4,FALSE),"0")</f>
        <v>0</v>
      </c>
      <c r="AB114" s="178" t="str">
        <f>IFERROR(VLOOKUP($E114&amp;$D$111, Outliers!$A$4:$P$214,5,FALSE),"0")</f>
        <v>0</v>
      </c>
      <c r="AD114" s="82"/>
      <c r="AE114" s="161"/>
      <c r="AF114" s="82"/>
      <c r="AG114" s="82"/>
    </row>
    <row r="115" spans="2:33" s="43" customFormat="1" ht="15.75" x14ac:dyDescent="0.25">
      <c r="B115" s="157"/>
      <c r="D115" s="301"/>
      <c r="E115" s="108" t="s">
        <v>173</v>
      </c>
      <c r="F115" s="372">
        <f>IF(OR(ISERROR(VLOOKUP($E115&amp;$D$110&amp;$D$111,'CCG data'!$A:$AD,'CCG data'!R$3,FALSE)),ISBLANK(VLOOKUP($E115&amp;$D$110&amp;$D$111,'CCG data'!$A:$AD,'CCG data'!R$3,FALSE))),"",VLOOKUP($E115&amp;$D$110&amp;$D$111,'CCG data'!$A:$AD,'CCG data'!R$3,FALSE))</f>
        <v>51.3</v>
      </c>
      <c r="G115" s="373"/>
      <c r="H115" s="373">
        <f>IF(OR(ISERROR(VLOOKUP($E115&amp;$D$110&amp;$D$111,'CCG data'!$A:$AD,'CCG data'!S$3,FALSE)),ISBLANK(VLOOKUP($E115&amp;$D$110&amp;$D$111,'CCG data'!$A:$AD,'CCG data'!S$3,FALSE))),"",VLOOKUP($E115&amp;$D$110&amp;$D$111,'CCG data'!$A:$AD,'CCG data'!S$3,FALSE))</f>
        <v>93.4</v>
      </c>
      <c r="I115" s="373"/>
      <c r="J115" s="373">
        <f>IF(OR(ISERROR(VLOOKUP($E115&amp;$D$110&amp;$D$111,'CCG data'!$A:$AD,'CCG data'!T$3,FALSE)),ISBLANK(VLOOKUP($E115&amp;$D$110&amp;$D$111,'CCG data'!$A:$AD,'CCG data'!T$3,FALSE))),"",VLOOKUP($E115&amp;$D$110&amp;$D$111,'CCG data'!$A:$AD,'CCG data'!T$3,FALSE))</f>
        <v>6.9</v>
      </c>
      <c r="K115" s="373"/>
      <c r="L115" s="373">
        <f>IF(OR(ISERROR(VLOOKUP($E115&amp;$D$110&amp;$D$111,'CCG data'!$A:$AD,'CCG data'!U$3,FALSE)),ISBLANK(VLOOKUP($E115&amp;$D$110&amp;$D$111,'CCG data'!$A:$AD,'CCG data'!U$3,FALSE))),"",VLOOKUP($E115&amp;$D$110&amp;$D$111,'CCG data'!$A:$AD,'CCG data'!U$3,FALSE))</f>
        <v>10.7</v>
      </c>
      <c r="M115" s="374"/>
      <c r="N115" s="303">
        <f>IF(OR(ISERROR(VLOOKUP($E115&amp;$D$110&amp;$D$111,'CCG data'!$A:$AD,'CCG data'!G$3,FALSE)),ISBLANK(VLOOKUP($E115&amp;$D$110&amp;$D$111,'CCG data'!$A:$AD,'CCG data'!G$3,FALSE))),"",VLOOKUP($E115&amp;$D$110&amp;$D$111,'CCG data'!$A:$AD,'CCG data'!G$3,FALSE))</f>
        <v>746</v>
      </c>
      <c r="P115" s="354">
        <f>IF(OR(ISERROR(VLOOKUP($E115&amp;$D$110&amp;$D$111,'CCG data'!$A:$AD,'CCG data'!B$3,FALSE)),ISBLANK(VLOOKUP($E115&amp;$D$110&amp;$D$111,'CCG data'!$A:$AD,'CCG data'!B$3,FALSE))),"",VLOOKUP($E115&amp;$D$110&amp;$D$111,'CCG data'!$A:$AD,'CCG data'!B$3,FALSE))</f>
        <v>0.306970509383378</v>
      </c>
      <c r="Q115" s="246"/>
      <c r="R115" s="246">
        <f>IF(OR(ISERROR(VLOOKUP($E115&amp;$D$110&amp;$D$111,'CCG data'!$A:$AD,'CCG data'!C$3,FALSE)),ISBLANK(VLOOKUP($E115&amp;$D$110&amp;$D$111,'CCG data'!$A:$AD,'CCG data'!C$3,FALSE))),"",VLOOKUP($E115&amp;$D$110&amp;$D$111,'CCG data'!$A:$AD,'CCG data'!C$3,FALSE))</f>
        <v>0.58310991957104563</v>
      </c>
      <c r="S115" s="246"/>
      <c r="T115" s="246">
        <f>IF(OR(ISERROR(VLOOKUP($E115&amp;$D$110&amp;$D$111,'CCG data'!$A:$AD,'CCG data'!D$3,FALSE)),ISBLANK(VLOOKUP($E115&amp;$D$110&amp;$D$111,'CCG data'!$A:$AD,'CCG data'!D$3,FALSE))),"",VLOOKUP($E115&amp;$D$110&amp;$D$111,'CCG data'!$A:$AD,'CCG data'!D$3,FALSE))</f>
        <v>4.2895442359249331E-2</v>
      </c>
      <c r="U115" s="246"/>
      <c r="V115" s="246">
        <f>IF(OR(ISERROR(VLOOKUP($E115&amp;$D$110&amp;$D$111,'CCG data'!$A:$AD,'CCG data'!E$3,FALSE)),ISBLANK(VLOOKUP($E115&amp;$D$110&amp;$D$111,'CCG data'!$A:$AD,'CCG data'!E$3,FALSE))),"",VLOOKUP($E115&amp;$D$110&amp;$D$111,'CCG data'!$A:$AD,'CCG data'!E$3,FALSE))</f>
        <v>6.7024128686327081E-2</v>
      </c>
      <c r="W115" s="387"/>
      <c r="X115" s="112"/>
      <c r="Y115" s="178">
        <f>IFERROR(VLOOKUP($E115&amp;$D$111, Outliers!$A$4:$P$214,2,FALSE),"0")</f>
        <v>0</v>
      </c>
      <c r="Z115" s="178">
        <f>IFERROR(VLOOKUP($E115&amp;$D$111, Outliers!$A$4:$P$214,3,FALSE),"0")</f>
        <v>0</v>
      </c>
      <c r="AA115" s="178">
        <f>IFERROR(VLOOKUP($E115&amp;$D$111, Outliers!$A$4:$P$214,4,FALSE),"0")</f>
        <v>0</v>
      </c>
      <c r="AB115" s="178">
        <f>IFERROR(VLOOKUP($E115&amp;$D$111, Outliers!$A$4:$P$214,5,FALSE),"0")</f>
        <v>0</v>
      </c>
      <c r="AD115" s="82"/>
      <c r="AE115" s="161"/>
      <c r="AF115" s="82"/>
      <c r="AG115" s="82"/>
    </row>
    <row r="116" spans="2:33" ht="15.75" x14ac:dyDescent="0.25">
      <c r="D116" s="301"/>
      <c r="E116" s="107" t="s">
        <v>27</v>
      </c>
      <c r="F116" s="99">
        <f>IF(P115="","",VLOOKUP($E115&amp;$D$110&amp;$D$111,'CCG data'!$A:$AD,'CCG data'!W$3,FALSE))</f>
        <v>44.7</v>
      </c>
      <c r="G116" s="100">
        <f>IF(P115="","",VLOOKUP($E115&amp;$D$110&amp;$D$111,'CCG data'!$A:$AD,'CCG data'!X$3,FALSE))</f>
        <v>58</v>
      </c>
      <c r="H116" s="100">
        <f>IF(R115="","",VLOOKUP($E115&amp;$D$110&amp;$D$111,'CCG data'!$A:$AD,'CCG data'!Y$3,FALSE))</f>
        <v>84.6</v>
      </c>
      <c r="I116" s="100">
        <f>IF(R115="","",VLOOKUP($E115&amp;$D$110&amp;$D$111,'CCG data'!$A:$AD,'CCG data'!Z$3,FALSE))</f>
        <v>102.2</v>
      </c>
      <c r="J116" s="100">
        <f>IF(T115="","",VLOOKUP($E115&amp;$D$110&amp;$D$111,'CCG data'!$A:$AD,'CCG data'!AA$3,FALSE))</f>
        <v>4.5</v>
      </c>
      <c r="K116" s="100">
        <f>IF(T115="","",VLOOKUP($E115&amp;$D$110&amp;$D$111,'CCG data'!$A:$AD,'CCG data'!AB$3,FALSE))</f>
        <v>9.3000000000000007</v>
      </c>
      <c r="L116" s="100">
        <f>IF(V115="","",VLOOKUP($E115&amp;$D$110&amp;$D$111,'CCG data'!$A:$AD,'CCG data'!AC$3,FALSE))</f>
        <v>7.7</v>
      </c>
      <c r="M116" s="100">
        <f>IF(V115="","",VLOOKUP($E115&amp;$D$110&amp;$D$111,'CCG data'!$A:$AD,'CCG data'!AD$3,FALSE))</f>
        <v>13.7</v>
      </c>
      <c r="N116" s="304"/>
      <c r="P116" s="162">
        <f>IF(P115="","",VLOOKUP($E115&amp;$D$110&amp;$D$111,'CCG data'!$A:$AD,'CCG data'!I$3,FALSE))</f>
        <v>0.27500000000000002</v>
      </c>
      <c r="Q116" s="15">
        <f>IF(P115="","",VLOOKUP($E115&amp;$D$110&amp;$D$111,'CCG data'!$A:$AD,'CCG data'!J$3,FALSE))</f>
        <v>0.34100000000000003</v>
      </c>
      <c r="R116" s="15">
        <f>IF(R115="","",VLOOKUP($E115&amp;$D$110&amp;$D$111,'CCG data'!$A:$AD,'CCG data'!K$3,FALSE))</f>
        <v>0.54700000000000004</v>
      </c>
      <c r="S116" s="15">
        <f>IF(R115="","",VLOOKUP($E115&amp;$D$110&amp;$D$111,'CCG data'!$A:$AD,'CCG data'!L$3,FALSE))</f>
        <v>0.61799999999999999</v>
      </c>
      <c r="T116" s="15">
        <f>IF(T115="","",VLOOKUP($E115&amp;$D$110&amp;$D$111,'CCG data'!$A:$AD,'CCG data'!M$3,FALSE))</f>
        <v>3.1E-2</v>
      </c>
      <c r="U116" s="15">
        <f>IF(T115="","",VLOOKUP($E115&amp;$D$110&amp;$D$111,'CCG data'!$A:$AD,'CCG data'!N$3,FALSE))</f>
        <v>0.06</v>
      </c>
      <c r="V116" s="15">
        <f>IF(V115="","",VLOOKUP($E115&amp;$D$110&amp;$D$111,'CCG data'!$A:$AD,'CCG data'!O$3,FALSE))</f>
        <v>5.0999999999999997E-2</v>
      </c>
      <c r="W116" s="142">
        <f>IF(V115="","",VLOOKUP($E115&amp;$D$110&amp;$D$111,'CCG data'!$A:$AD,'CCG data'!P$3,FALSE))</f>
        <v>8.6999999999999994E-2</v>
      </c>
      <c r="Y116" s="178" t="str">
        <f>IFERROR(VLOOKUP($E116&amp;$D$111, Outliers!$A$4:$P$214,2,FALSE),"0")</f>
        <v>0</v>
      </c>
      <c r="Z116" s="178" t="str">
        <f>IFERROR(VLOOKUP($E116&amp;$D$111, Outliers!$A$4:$P$214,3,FALSE),"0")</f>
        <v>0</v>
      </c>
      <c r="AA116" s="178" t="str">
        <f>IFERROR(VLOOKUP($E116&amp;$D$111, Outliers!$A$4:$P$214,4,FALSE),"0")</f>
        <v>0</v>
      </c>
      <c r="AB116" s="178" t="str">
        <f>IFERROR(VLOOKUP($E116&amp;$D$111, Outliers!$A$4:$P$214,5,FALSE),"0")</f>
        <v>0</v>
      </c>
      <c r="AD116" s="82"/>
      <c r="AE116" s="161"/>
      <c r="AF116" s="82"/>
      <c r="AG116" s="82"/>
    </row>
    <row r="117" spans="2:33" s="43" customFormat="1" ht="15.75" x14ac:dyDescent="0.25">
      <c r="B117" s="157"/>
      <c r="D117" s="301"/>
      <c r="E117" s="108" t="s">
        <v>174</v>
      </c>
      <c r="F117" s="372">
        <f>IF(OR(ISERROR(VLOOKUP($E117&amp;$D$110&amp;$D$111,'CCG data'!$A:$AD,'CCG data'!R$3,FALSE)),ISBLANK(VLOOKUP($E117&amp;$D$110&amp;$D$111,'CCG data'!$A:$AD,'CCG data'!R$3,FALSE))),"",VLOOKUP($E117&amp;$D$110&amp;$D$111,'CCG data'!$A:$AD,'CCG data'!R$3,FALSE))</f>
        <v>55</v>
      </c>
      <c r="G117" s="373"/>
      <c r="H117" s="373">
        <f>IF(OR(ISERROR(VLOOKUP($E117&amp;$D$110&amp;$D$111,'CCG data'!$A:$AD,'CCG data'!S$3,FALSE)),ISBLANK(VLOOKUP($E117&amp;$D$110&amp;$D$111,'CCG data'!$A:$AD,'CCG data'!S$3,FALSE))),"",VLOOKUP($E117&amp;$D$110&amp;$D$111,'CCG data'!$A:$AD,'CCG data'!S$3,FALSE))</f>
        <v>94.1</v>
      </c>
      <c r="I117" s="373"/>
      <c r="J117" s="373">
        <f>IF(OR(ISERROR(VLOOKUP($E117&amp;$D$110&amp;$D$111,'CCG data'!$A:$AD,'CCG data'!T$3,FALSE)),ISBLANK(VLOOKUP($E117&amp;$D$110&amp;$D$111,'CCG data'!$A:$AD,'CCG data'!T$3,FALSE))),"",VLOOKUP($E117&amp;$D$110&amp;$D$111,'CCG data'!$A:$AD,'CCG data'!T$3,FALSE))</f>
        <v>6.8</v>
      </c>
      <c r="K117" s="373"/>
      <c r="L117" s="373">
        <f>IF(OR(ISERROR(VLOOKUP($E117&amp;$D$110&amp;$D$111,'CCG data'!$A:$AD,'CCG data'!U$3,FALSE)),ISBLANK(VLOOKUP($E117&amp;$D$110&amp;$D$111,'CCG data'!$A:$AD,'CCG data'!U$3,FALSE))),"",VLOOKUP($E117&amp;$D$110&amp;$D$111,'CCG data'!$A:$AD,'CCG data'!U$3,FALSE))</f>
        <v>16.5</v>
      </c>
      <c r="M117" s="374"/>
      <c r="N117" s="303">
        <f>IF(OR(ISERROR(VLOOKUP($E117&amp;$D$110&amp;$D$111,'CCG data'!$A:$AD,'CCG data'!G$3,FALSE)),ISBLANK(VLOOKUP($E117&amp;$D$110&amp;$D$111,'CCG data'!$A:$AD,'CCG data'!G$3,FALSE))),"",VLOOKUP($E117&amp;$D$110&amp;$D$111,'CCG data'!$A:$AD,'CCG data'!G$3,FALSE))</f>
        <v>1283</v>
      </c>
      <c r="P117" s="354">
        <f>IF(OR(ISERROR(VLOOKUP($E117&amp;$D$110&amp;$D$111,'CCG data'!$A:$AD,'CCG data'!B$3,FALSE)),ISBLANK(VLOOKUP($E117&amp;$D$110&amp;$D$111,'CCG data'!$A:$AD,'CCG data'!B$3,FALSE))),"",VLOOKUP($E117&amp;$D$110&amp;$D$111,'CCG data'!$A:$AD,'CCG data'!B$3,FALSE))</f>
        <v>0.30865159781761498</v>
      </c>
      <c r="Q117" s="246"/>
      <c r="R117" s="246">
        <f>IF(OR(ISERROR(VLOOKUP($E117&amp;$D$110&amp;$D$111,'CCG data'!$A:$AD,'CCG data'!C$3,FALSE)),ISBLANK(VLOOKUP($E117&amp;$D$110&amp;$D$111,'CCG data'!$A:$AD,'CCG data'!C$3,FALSE))),"",VLOOKUP($E117&amp;$D$110&amp;$D$111,'CCG data'!$A:$AD,'CCG data'!C$3,FALSE))</f>
        <v>0.5518316445830086</v>
      </c>
      <c r="S117" s="246"/>
      <c r="T117" s="246">
        <f>IF(OR(ISERROR(VLOOKUP($E117&amp;$D$110&amp;$D$111,'CCG data'!$A:$AD,'CCG data'!D$3,FALSE)),ISBLANK(VLOOKUP($E117&amp;$D$110&amp;$D$111,'CCG data'!$A:$AD,'CCG data'!D$3,FALSE))),"",VLOOKUP($E117&amp;$D$110&amp;$D$111,'CCG data'!$A:$AD,'CCG data'!D$3,FALSE))</f>
        <v>3.9750584567420109E-2</v>
      </c>
      <c r="U117" s="246"/>
      <c r="V117" s="246">
        <f>IF(OR(ISERROR(VLOOKUP($E117&amp;$D$110&amp;$D$111,'CCG data'!$A:$AD,'CCG data'!E$3,FALSE)),ISBLANK(VLOOKUP($E117&amp;$D$110&amp;$D$111,'CCG data'!$A:$AD,'CCG data'!E$3,FALSE))),"",VLOOKUP($E117&amp;$D$110&amp;$D$111,'CCG data'!$A:$AD,'CCG data'!E$3,FALSE))</f>
        <v>9.9766173031956354E-2</v>
      </c>
      <c r="W117" s="387"/>
      <c r="X117" s="112"/>
      <c r="Y117" s="178">
        <f>IFERROR(VLOOKUP($E117&amp;$D$111, Outliers!$A$4:$P$214,2,FALSE),"0")</f>
        <v>0</v>
      </c>
      <c r="Z117" s="178">
        <f>IFERROR(VLOOKUP($E117&amp;$D$111, Outliers!$A$4:$P$214,3,FALSE),"0")</f>
        <v>0</v>
      </c>
      <c r="AA117" s="178">
        <f>IFERROR(VLOOKUP($E117&amp;$D$111, Outliers!$A$4:$P$214,4,FALSE),"0")</f>
        <v>0</v>
      </c>
      <c r="AB117" s="178">
        <f>IFERROR(VLOOKUP($E117&amp;$D$111, Outliers!$A$4:$P$214,5,FALSE),"0")</f>
        <v>1</v>
      </c>
      <c r="AD117" s="82"/>
      <c r="AE117" s="161"/>
      <c r="AF117" s="82"/>
      <c r="AG117" s="82"/>
    </row>
    <row r="118" spans="2:33" ht="15.75" x14ac:dyDescent="0.25">
      <c r="D118" s="301"/>
      <c r="E118" s="107" t="s">
        <v>27</v>
      </c>
      <c r="F118" s="99">
        <f>IF(P117="","",VLOOKUP($E117&amp;$D$110&amp;$D$111,'CCG data'!$A:$AD,'CCG data'!W$3,FALSE))</f>
        <v>49.6</v>
      </c>
      <c r="G118" s="100">
        <f>IF(P117="","",VLOOKUP($E117&amp;$D$110&amp;$D$111,'CCG data'!$A:$AD,'CCG data'!X$3,FALSE))</f>
        <v>60.5</v>
      </c>
      <c r="H118" s="100">
        <f>IF(R117="","",VLOOKUP($E117&amp;$D$110&amp;$D$111,'CCG data'!$A:$AD,'CCG data'!Y$3,FALSE))</f>
        <v>87.2</v>
      </c>
      <c r="I118" s="100">
        <f>IF(R117="","",VLOOKUP($E117&amp;$D$110&amp;$D$111,'CCG data'!$A:$AD,'CCG data'!Z$3,FALSE))</f>
        <v>101</v>
      </c>
      <c r="J118" s="100">
        <f>IF(T117="","",VLOOKUP($E117&amp;$D$110&amp;$D$111,'CCG data'!$A:$AD,'CCG data'!AA$3,FALSE))</f>
        <v>4.9000000000000004</v>
      </c>
      <c r="K118" s="100">
        <f>IF(T117="","",VLOOKUP($E117&amp;$D$110&amp;$D$111,'CCG data'!$A:$AD,'CCG data'!AB$3,FALSE))</f>
        <v>8.6</v>
      </c>
      <c r="L118" s="100">
        <f>IF(V117="","",VLOOKUP($E117&amp;$D$110&amp;$D$111,'CCG data'!$A:$AD,'CCG data'!AC$3,FALSE))</f>
        <v>13.6</v>
      </c>
      <c r="M118" s="100">
        <f>IF(V117="","",VLOOKUP($E117&amp;$D$110&amp;$D$111,'CCG data'!$A:$AD,'CCG data'!AD$3,FALSE))</f>
        <v>19.3</v>
      </c>
      <c r="N118" s="304"/>
      <c r="P118" s="162">
        <f>IF(P117="","",VLOOKUP($E117&amp;$D$110&amp;$D$111,'CCG data'!$A:$AD,'CCG data'!I$3,FALSE))</f>
        <v>0.28399999999999997</v>
      </c>
      <c r="Q118" s="15">
        <f>IF(P117="","",VLOOKUP($E117&amp;$D$110&amp;$D$111,'CCG data'!$A:$AD,'CCG data'!J$3,FALSE))</f>
        <v>0.33400000000000002</v>
      </c>
      <c r="R118" s="15">
        <f>IF(R117="","",VLOOKUP($E117&amp;$D$110&amp;$D$111,'CCG data'!$A:$AD,'CCG data'!K$3,FALSE))</f>
        <v>0.52500000000000002</v>
      </c>
      <c r="S118" s="15">
        <f>IF(R117="","",VLOOKUP($E117&amp;$D$110&amp;$D$111,'CCG data'!$A:$AD,'CCG data'!L$3,FALSE))</f>
        <v>0.57899999999999996</v>
      </c>
      <c r="T118" s="15">
        <f>IF(T117="","",VLOOKUP($E117&amp;$D$110&amp;$D$111,'CCG data'!$A:$AD,'CCG data'!M$3,FALSE))</f>
        <v>0.03</v>
      </c>
      <c r="U118" s="15">
        <f>IF(T117="","",VLOOKUP($E117&amp;$D$110&amp;$D$111,'CCG data'!$A:$AD,'CCG data'!N$3,FALSE))</f>
        <v>5.1999999999999998E-2</v>
      </c>
      <c r="V118" s="15">
        <f>IF(V117="","",VLOOKUP($E117&amp;$D$110&amp;$D$111,'CCG data'!$A:$AD,'CCG data'!O$3,FALSE))</f>
        <v>8.5000000000000006E-2</v>
      </c>
      <c r="W118" s="142">
        <f>IF(V117="","",VLOOKUP($E117&amp;$D$110&amp;$D$111,'CCG data'!$A:$AD,'CCG data'!P$3,FALSE))</f>
        <v>0.11700000000000001</v>
      </c>
      <c r="Y118" s="178" t="str">
        <f>IFERROR(VLOOKUP($E118&amp;$D$111, Outliers!$A$4:$P$214,2,FALSE),"0")</f>
        <v>0</v>
      </c>
      <c r="Z118" s="178" t="str">
        <f>IFERROR(VLOOKUP($E118&amp;$D$111, Outliers!$A$4:$P$214,3,FALSE),"0")</f>
        <v>0</v>
      </c>
      <c r="AA118" s="178" t="str">
        <f>IFERROR(VLOOKUP($E118&amp;$D$111, Outliers!$A$4:$P$214,4,FALSE),"0")</f>
        <v>0</v>
      </c>
      <c r="AB118" s="178" t="str">
        <f>IFERROR(VLOOKUP($E118&amp;$D$111, Outliers!$A$4:$P$214,5,FALSE),"0")</f>
        <v>0</v>
      </c>
      <c r="AD118" s="82"/>
      <c r="AE118" s="161"/>
      <c r="AF118" s="82"/>
      <c r="AG118" s="82"/>
    </row>
    <row r="119" spans="2:33" s="43" customFormat="1" ht="15.75" x14ac:dyDescent="0.25">
      <c r="B119" s="157"/>
      <c r="D119" s="301"/>
      <c r="E119" s="108" t="s">
        <v>439</v>
      </c>
      <c r="F119" s="372">
        <f>IF(OR(ISERROR(VLOOKUP($E119&amp;$D$110&amp;$D$111,'CCG data'!$A:$AD,'CCG data'!R$3,FALSE)),ISBLANK(VLOOKUP($E119&amp;$D$110&amp;$D$111,'CCG data'!$A:$AD,'CCG data'!R$3,FALSE))),"",VLOOKUP($E119&amp;$D$110&amp;$D$111,'CCG data'!$A:$AD,'CCG data'!R$3,FALSE))</f>
        <v>37</v>
      </c>
      <c r="G119" s="373"/>
      <c r="H119" s="373">
        <f>IF(OR(ISERROR(VLOOKUP($E119&amp;$D$110&amp;$D$111,'CCG data'!$A:$AD,'CCG data'!S$3,FALSE)),ISBLANK(VLOOKUP($E119&amp;$D$110&amp;$D$111,'CCG data'!$A:$AD,'CCG data'!S$3,FALSE))),"",VLOOKUP($E119&amp;$D$110&amp;$D$111,'CCG data'!$A:$AD,'CCG data'!S$3,FALSE))</f>
        <v>92</v>
      </c>
      <c r="I119" s="373"/>
      <c r="J119" s="373">
        <f>IF(OR(ISERROR(VLOOKUP($E119&amp;$D$110&amp;$D$111,'CCG data'!$A:$AD,'CCG data'!T$3,FALSE)),ISBLANK(VLOOKUP($E119&amp;$D$110&amp;$D$111,'CCG data'!$A:$AD,'CCG data'!T$3,FALSE))),"",VLOOKUP($E119&amp;$D$110&amp;$D$111,'CCG data'!$A:$AD,'CCG data'!T$3,FALSE))</f>
        <v>8.8000000000000007</v>
      </c>
      <c r="K119" s="373"/>
      <c r="L119" s="373">
        <f>IF(OR(ISERROR(VLOOKUP($E119&amp;$D$110&amp;$D$111,'CCG data'!$A:$AD,'CCG data'!U$3,FALSE)),ISBLANK(VLOOKUP($E119&amp;$D$110&amp;$D$111,'CCG data'!$A:$AD,'CCG data'!U$3,FALSE))),"",VLOOKUP($E119&amp;$D$110&amp;$D$111,'CCG data'!$A:$AD,'CCG data'!U$3,FALSE))</f>
        <v>9.5</v>
      </c>
      <c r="M119" s="374"/>
      <c r="N119" s="303">
        <f>IF(OR(ISERROR(VLOOKUP($E119&amp;$D$110&amp;$D$111,'CCG data'!$A:$AD,'CCG data'!G$3,FALSE)),ISBLANK(VLOOKUP($E119&amp;$D$110&amp;$D$111,'CCG data'!$A:$AD,'CCG data'!G$3,FALSE))),"",VLOOKUP($E119&amp;$D$110&amp;$D$111,'CCG data'!$A:$AD,'CCG data'!G$3,FALSE))</f>
        <v>790</v>
      </c>
      <c r="P119" s="354">
        <f>IF(OR(ISERROR(VLOOKUP($E119&amp;$D$110&amp;$D$111,'CCG data'!$A:$AD,'CCG data'!B$3,FALSE)),ISBLANK(VLOOKUP($E119&amp;$D$110&amp;$D$111,'CCG data'!$A:$AD,'CCG data'!B$3,FALSE))),"",VLOOKUP($E119&amp;$D$110&amp;$D$111,'CCG data'!$A:$AD,'CCG data'!B$3,FALSE))</f>
        <v>0.21139240506329113</v>
      </c>
      <c r="Q119" s="246"/>
      <c r="R119" s="246">
        <f>IF(OR(ISERROR(VLOOKUP($E119&amp;$D$110&amp;$D$111,'CCG data'!$A:$AD,'CCG data'!C$3,FALSE)),ISBLANK(VLOOKUP($E119&amp;$D$110&amp;$D$111,'CCG data'!$A:$AD,'CCG data'!C$3,FALSE))),"",VLOOKUP($E119&amp;$D$110&amp;$D$111,'CCG data'!$A:$AD,'CCG data'!C$3,FALSE))</f>
        <v>0.65949367088607591</v>
      </c>
      <c r="S119" s="246"/>
      <c r="T119" s="246">
        <f>IF(OR(ISERROR(VLOOKUP($E119&amp;$D$110&amp;$D$111,'CCG data'!$A:$AD,'CCG data'!D$3,FALSE)),ISBLANK(VLOOKUP($E119&amp;$D$110&amp;$D$111,'CCG data'!$A:$AD,'CCG data'!D$3,FALSE))),"",VLOOKUP($E119&amp;$D$110&amp;$D$111,'CCG data'!$A:$AD,'CCG data'!D$3,FALSE))</f>
        <v>6.20253164556962E-2</v>
      </c>
      <c r="U119" s="246"/>
      <c r="V119" s="246">
        <f>IF(OR(ISERROR(VLOOKUP($E119&amp;$D$110&amp;$D$111,'CCG data'!$A:$AD,'CCG data'!E$3,FALSE)),ISBLANK(VLOOKUP($E119&amp;$D$110&amp;$D$111,'CCG data'!$A:$AD,'CCG data'!E$3,FALSE))),"",VLOOKUP($E119&amp;$D$110&amp;$D$111,'CCG data'!$A:$AD,'CCG data'!E$3,FALSE))</f>
        <v>6.7088607594936706E-2</v>
      </c>
      <c r="W119" s="387"/>
      <c r="X119" s="112"/>
      <c r="Y119" s="178">
        <f>IFERROR(VLOOKUP($E119&amp;$D$111, Outliers!$A$4:$P$214,2,FALSE),"0")</f>
        <v>1</v>
      </c>
      <c r="Z119" s="178">
        <f>IFERROR(VLOOKUP($E119&amp;$D$111, Outliers!$A$4:$P$214,3,FALSE),"0")</f>
        <v>0</v>
      </c>
      <c r="AA119" s="178">
        <f>IFERROR(VLOOKUP($E119&amp;$D$111, Outliers!$A$4:$P$214,4,FALSE),"0")</f>
        <v>0</v>
      </c>
      <c r="AB119" s="178">
        <f>IFERROR(VLOOKUP($E119&amp;$D$111, Outliers!$A$4:$P$214,5,FALSE),"0")</f>
        <v>0</v>
      </c>
      <c r="AD119" s="82"/>
      <c r="AE119" s="161"/>
      <c r="AF119" s="82"/>
      <c r="AG119" s="82"/>
    </row>
    <row r="120" spans="2:33" ht="15.75" x14ac:dyDescent="0.25">
      <c r="D120" s="301"/>
      <c r="E120" s="107" t="s">
        <v>27</v>
      </c>
      <c r="F120" s="99">
        <f>IF(P119="","",VLOOKUP($E119&amp;$D$110&amp;$D$111,'CCG data'!$A:$AD,'CCG data'!W$3,FALSE))</f>
        <v>31.4</v>
      </c>
      <c r="G120" s="100">
        <f>IF(P119="","",VLOOKUP($E119&amp;$D$110&amp;$D$111,'CCG data'!$A:$AD,'CCG data'!X$3,FALSE))</f>
        <v>42.6</v>
      </c>
      <c r="H120" s="100">
        <f>IF(R119="","",VLOOKUP($E119&amp;$D$110&amp;$D$111,'CCG data'!$A:$AD,'CCG data'!Y$3,FALSE))</f>
        <v>84.1</v>
      </c>
      <c r="I120" s="100">
        <f>IF(R119="","",VLOOKUP($E119&amp;$D$110&amp;$D$111,'CCG data'!$A:$AD,'CCG data'!Z$3,FALSE))</f>
        <v>99.9</v>
      </c>
      <c r="J120" s="100">
        <f>IF(T119="","",VLOOKUP($E119&amp;$D$110&amp;$D$111,'CCG data'!$A:$AD,'CCG data'!AA$3,FALSE))</f>
        <v>6.3</v>
      </c>
      <c r="K120" s="100">
        <f>IF(T119="","",VLOOKUP($E119&amp;$D$110&amp;$D$111,'CCG data'!$A:$AD,'CCG data'!AB$3,FALSE))</f>
        <v>11.3</v>
      </c>
      <c r="L120" s="100">
        <f>IF(V119="","",VLOOKUP($E119&amp;$D$110&amp;$D$111,'CCG data'!$A:$AD,'CCG data'!AC$3,FALSE))</f>
        <v>7</v>
      </c>
      <c r="M120" s="100">
        <f>IF(V119="","",VLOOKUP($E119&amp;$D$110&amp;$D$111,'CCG data'!$A:$AD,'CCG data'!AD$3,FALSE))</f>
        <v>12.1</v>
      </c>
      <c r="N120" s="304"/>
      <c r="P120" s="162">
        <f>IF(P119="","",VLOOKUP($E119&amp;$D$110&amp;$D$111,'CCG data'!$A:$AD,'CCG data'!I$3,FALSE))</f>
        <v>0.184</v>
      </c>
      <c r="Q120" s="15">
        <f>IF(P119="","",VLOOKUP($E119&amp;$D$110&amp;$D$111,'CCG data'!$A:$AD,'CCG data'!J$3,FALSE))</f>
        <v>0.24099999999999999</v>
      </c>
      <c r="R120" s="15">
        <f>IF(R119="","",VLOOKUP($E119&amp;$D$110&amp;$D$111,'CCG data'!$A:$AD,'CCG data'!K$3,FALSE))</f>
        <v>0.626</v>
      </c>
      <c r="S120" s="15">
        <f>IF(R119="","",VLOOKUP($E119&amp;$D$110&amp;$D$111,'CCG data'!$A:$AD,'CCG data'!L$3,FALSE))</f>
        <v>0.69199999999999995</v>
      </c>
      <c r="T120" s="15">
        <f>IF(T119="","",VLOOKUP($E119&amp;$D$110&amp;$D$111,'CCG data'!$A:$AD,'CCG data'!M$3,FALSE))</f>
        <v>4.7E-2</v>
      </c>
      <c r="U120" s="15">
        <f>IF(T119="","",VLOOKUP($E119&amp;$D$110&amp;$D$111,'CCG data'!$A:$AD,'CCG data'!N$3,FALSE))</f>
        <v>8.1000000000000003E-2</v>
      </c>
      <c r="V120" s="15">
        <f>IF(V119="","",VLOOKUP($E119&amp;$D$110&amp;$D$111,'CCG data'!$A:$AD,'CCG data'!O$3,FALSE))</f>
        <v>5.1999999999999998E-2</v>
      </c>
      <c r="W120" s="142">
        <f>IF(V119="","",VLOOKUP($E119&amp;$D$110&amp;$D$111,'CCG data'!$A:$AD,'CCG data'!P$3,FALSE))</f>
        <v>8.6999999999999994E-2</v>
      </c>
      <c r="Y120" s="178" t="str">
        <f>IFERROR(VLOOKUP($E120&amp;$D$111, Outliers!$A$4:$P$214,2,FALSE),"0")</f>
        <v>0</v>
      </c>
      <c r="Z120" s="178" t="str">
        <f>IFERROR(VLOOKUP($E120&amp;$D$111, Outliers!$A$4:$P$214,3,FALSE),"0")</f>
        <v>0</v>
      </c>
      <c r="AA120" s="178" t="str">
        <f>IFERROR(VLOOKUP($E120&amp;$D$111, Outliers!$A$4:$P$214,4,FALSE),"0")</f>
        <v>0</v>
      </c>
      <c r="AB120" s="178" t="str">
        <f>IFERROR(VLOOKUP($E120&amp;$D$111, Outliers!$A$4:$P$214,5,FALSE),"0")</f>
        <v>0</v>
      </c>
      <c r="AD120" s="82"/>
      <c r="AE120" s="161"/>
      <c r="AF120" s="82"/>
      <c r="AG120" s="82"/>
    </row>
    <row r="121" spans="2:33" s="43" customFormat="1" ht="15.75" x14ac:dyDescent="0.25">
      <c r="B121" s="157"/>
      <c r="D121" s="301"/>
      <c r="E121" s="108" t="s">
        <v>175</v>
      </c>
      <c r="F121" s="372">
        <f>IF(OR(ISERROR(VLOOKUP($E121&amp;$D$110&amp;$D$111,'CCG data'!$A:$AD,'CCG data'!R$3,FALSE)),ISBLANK(VLOOKUP($E121&amp;$D$110&amp;$D$111,'CCG data'!$A:$AD,'CCG data'!R$3,FALSE))),"",VLOOKUP($E121&amp;$D$110&amp;$D$111,'CCG data'!$A:$AD,'CCG data'!R$3,FALSE))</f>
        <v>42.7</v>
      </c>
      <c r="G121" s="373"/>
      <c r="H121" s="373">
        <f>IF(OR(ISERROR(VLOOKUP($E121&amp;$D$110&amp;$D$111,'CCG data'!$A:$AD,'CCG data'!S$3,FALSE)),ISBLANK(VLOOKUP($E121&amp;$D$110&amp;$D$111,'CCG data'!$A:$AD,'CCG data'!S$3,FALSE))),"",VLOOKUP($E121&amp;$D$110&amp;$D$111,'CCG data'!$A:$AD,'CCG data'!S$3,FALSE))</f>
        <v>80.7</v>
      </c>
      <c r="I121" s="373"/>
      <c r="J121" s="373">
        <f>IF(OR(ISERROR(VLOOKUP($E121&amp;$D$110&amp;$D$111,'CCG data'!$A:$AD,'CCG data'!T$3,FALSE)),ISBLANK(VLOOKUP($E121&amp;$D$110&amp;$D$111,'CCG data'!$A:$AD,'CCG data'!T$3,FALSE))),"",VLOOKUP($E121&amp;$D$110&amp;$D$111,'CCG data'!$A:$AD,'CCG data'!T$3,FALSE))</f>
        <v>8.5</v>
      </c>
      <c r="K121" s="373"/>
      <c r="L121" s="373">
        <f>IF(OR(ISERROR(VLOOKUP($E121&amp;$D$110&amp;$D$111,'CCG data'!$A:$AD,'CCG data'!U$3,FALSE)),ISBLANK(VLOOKUP($E121&amp;$D$110&amp;$D$111,'CCG data'!$A:$AD,'CCG data'!U$3,FALSE))),"",VLOOKUP($E121&amp;$D$110&amp;$D$111,'CCG data'!$A:$AD,'CCG data'!U$3,FALSE))</f>
        <v>26.3</v>
      </c>
      <c r="M121" s="374"/>
      <c r="N121" s="303">
        <f>IF(OR(ISERROR(VLOOKUP($E121&amp;$D$110&amp;$D$111,'CCG data'!$A:$AD,'CCG data'!G$3,FALSE)),ISBLANK(VLOOKUP($E121&amp;$D$110&amp;$D$111,'CCG data'!$A:$AD,'CCG data'!G$3,FALSE))),"",VLOOKUP($E121&amp;$D$110&amp;$D$111,'CCG data'!$A:$AD,'CCG data'!G$3,FALSE))</f>
        <v>1885</v>
      </c>
      <c r="P121" s="354">
        <f>IF(OR(ISERROR(VLOOKUP($E121&amp;$D$110&amp;$D$111,'CCG data'!$A:$AD,'CCG data'!B$3,FALSE)),ISBLANK(VLOOKUP($E121&amp;$D$110&amp;$D$111,'CCG data'!$A:$AD,'CCG data'!B$3,FALSE))),"",VLOOKUP($E121&amp;$D$110&amp;$D$111,'CCG data'!$A:$AD,'CCG data'!B$3,FALSE))</f>
        <v>0.24615384615384617</v>
      </c>
      <c r="Q121" s="246"/>
      <c r="R121" s="246">
        <f>IF(OR(ISERROR(VLOOKUP($E121&amp;$D$110&amp;$D$111,'CCG data'!$A:$AD,'CCG data'!C$3,FALSE)),ISBLANK(VLOOKUP($E121&amp;$D$110&amp;$D$111,'CCG data'!$A:$AD,'CCG data'!C$3,FALSE))),"",VLOOKUP($E121&amp;$D$110&amp;$D$111,'CCG data'!$A:$AD,'CCG data'!C$3,FALSE))</f>
        <v>0.5283819628647215</v>
      </c>
      <c r="S121" s="246"/>
      <c r="T121" s="246">
        <f>IF(OR(ISERROR(VLOOKUP($E121&amp;$D$110&amp;$D$111,'CCG data'!$A:$AD,'CCG data'!D$3,FALSE)),ISBLANK(VLOOKUP($E121&amp;$D$110&amp;$D$111,'CCG data'!$A:$AD,'CCG data'!D$3,FALSE))),"",VLOOKUP($E121&amp;$D$110&amp;$D$111,'CCG data'!$A:$AD,'CCG data'!D$3,FALSE))</f>
        <v>5.7824933687002651E-2</v>
      </c>
      <c r="U121" s="246"/>
      <c r="V121" s="246">
        <f>IF(OR(ISERROR(VLOOKUP($E121&amp;$D$110&amp;$D$111,'CCG data'!$A:$AD,'CCG data'!E$3,FALSE)),ISBLANK(VLOOKUP($E121&amp;$D$110&amp;$D$111,'CCG data'!$A:$AD,'CCG data'!E$3,FALSE))),"",VLOOKUP($E121&amp;$D$110&amp;$D$111,'CCG data'!$A:$AD,'CCG data'!E$3,FALSE))</f>
        <v>0.16763925729442972</v>
      </c>
      <c r="W121" s="387"/>
      <c r="X121" s="112"/>
      <c r="Y121" s="178">
        <f>IFERROR(VLOOKUP($E121&amp;$D$111, Outliers!$A$4:$P$214,2,FALSE),"0")</f>
        <v>1</v>
      </c>
      <c r="Z121" s="178">
        <f>IFERROR(VLOOKUP($E121&amp;$D$111, Outliers!$A$4:$P$214,3,FALSE),"0")</f>
        <v>1</v>
      </c>
      <c r="AA121" s="178">
        <f>IFERROR(VLOOKUP($E121&amp;$D$111, Outliers!$A$4:$P$214,4,FALSE),"0")</f>
        <v>0</v>
      </c>
      <c r="AB121" s="178">
        <f>IFERROR(VLOOKUP($E121&amp;$D$111, Outliers!$A$4:$P$214,5,FALSE),"0")</f>
        <v>1</v>
      </c>
      <c r="AD121" s="82"/>
      <c r="AE121" s="161"/>
      <c r="AF121" s="82"/>
      <c r="AG121" s="82"/>
    </row>
    <row r="122" spans="2:33" ht="15.75" x14ac:dyDescent="0.25">
      <c r="D122" s="301"/>
      <c r="E122" s="107" t="s">
        <v>27</v>
      </c>
      <c r="F122" s="99">
        <f>IF(P121="","",VLOOKUP($E121&amp;$D$110&amp;$D$111,'CCG data'!$A:$AD,'CCG data'!W$3,FALSE))</f>
        <v>38.799999999999997</v>
      </c>
      <c r="G122" s="100">
        <f>IF(P121="","",VLOOKUP($E121&amp;$D$110&amp;$D$111,'CCG data'!$A:$AD,'CCG data'!X$3,FALSE))</f>
        <v>46.6</v>
      </c>
      <c r="H122" s="100">
        <f>IF(R121="","",VLOOKUP($E121&amp;$D$110&amp;$D$111,'CCG data'!$A:$AD,'CCG data'!Y$3,FALSE))</f>
        <v>75.7</v>
      </c>
      <c r="I122" s="100">
        <f>IF(R121="","",VLOOKUP($E121&amp;$D$110&amp;$D$111,'CCG data'!$A:$AD,'CCG data'!Z$3,FALSE))</f>
        <v>85.8</v>
      </c>
      <c r="J122" s="100">
        <f>IF(T121="","",VLOOKUP($E121&amp;$D$110&amp;$D$111,'CCG data'!$A:$AD,'CCG data'!AA$3,FALSE))</f>
        <v>6.9</v>
      </c>
      <c r="K122" s="100">
        <f>IF(T121="","",VLOOKUP($E121&amp;$D$110&amp;$D$111,'CCG data'!$A:$AD,'CCG data'!AB$3,FALSE))</f>
        <v>10.1</v>
      </c>
      <c r="L122" s="100">
        <f>IF(V121="","",VLOOKUP($E121&amp;$D$110&amp;$D$111,'CCG data'!$A:$AD,'CCG data'!AC$3,FALSE))</f>
        <v>23.4</v>
      </c>
      <c r="M122" s="100">
        <f>IF(V121="","",VLOOKUP($E121&amp;$D$110&amp;$D$111,'CCG data'!$A:$AD,'CCG data'!AD$3,FALSE))</f>
        <v>29.2</v>
      </c>
      <c r="N122" s="304"/>
      <c r="P122" s="162">
        <f>IF(P121="","",VLOOKUP($E121&amp;$D$110&amp;$D$111,'CCG data'!$A:$AD,'CCG data'!I$3,FALSE))</f>
        <v>0.22700000000000001</v>
      </c>
      <c r="Q122" s="15">
        <f>IF(P121="","",VLOOKUP($E121&amp;$D$110&amp;$D$111,'CCG data'!$A:$AD,'CCG data'!J$3,FALSE))</f>
        <v>0.26600000000000001</v>
      </c>
      <c r="R122" s="15">
        <f>IF(R121="","",VLOOKUP($E121&amp;$D$110&amp;$D$111,'CCG data'!$A:$AD,'CCG data'!K$3,FALSE))</f>
        <v>0.50600000000000001</v>
      </c>
      <c r="S122" s="15">
        <f>IF(R121="","",VLOOKUP($E121&amp;$D$110&amp;$D$111,'CCG data'!$A:$AD,'CCG data'!L$3,FALSE))</f>
        <v>0.55100000000000005</v>
      </c>
      <c r="T122" s="15">
        <f>IF(T121="","",VLOOKUP($E121&amp;$D$110&amp;$D$111,'CCG data'!$A:$AD,'CCG data'!M$3,FALSE))</f>
        <v>4.8000000000000001E-2</v>
      </c>
      <c r="U122" s="15">
        <f>IF(T121="","",VLOOKUP($E121&amp;$D$110&amp;$D$111,'CCG data'!$A:$AD,'CCG data'!N$3,FALSE))</f>
        <v>6.9000000000000006E-2</v>
      </c>
      <c r="V122" s="15">
        <f>IF(V121="","",VLOOKUP($E121&amp;$D$110&amp;$D$111,'CCG data'!$A:$AD,'CCG data'!O$3,FALSE))</f>
        <v>0.151</v>
      </c>
      <c r="W122" s="142">
        <f>IF(V121="","",VLOOKUP($E121&amp;$D$110&amp;$D$111,'CCG data'!$A:$AD,'CCG data'!P$3,FALSE))</f>
        <v>0.185</v>
      </c>
      <c r="Y122" s="178" t="str">
        <f>IFERROR(VLOOKUP($E122&amp;$D$111, Outliers!$A$4:$P$214,2,FALSE),"0")</f>
        <v>0</v>
      </c>
      <c r="Z122" s="178" t="str">
        <f>IFERROR(VLOOKUP($E122&amp;$D$111, Outliers!$A$4:$P$214,3,FALSE),"0")</f>
        <v>0</v>
      </c>
      <c r="AA122" s="178" t="str">
        <f>IFERROR(VLOOKUP($E122&amp;$D$111, Outliers!$A$4:$P$214,4,FALSE),"0")</f>
        <v>0</v>
      </c>
      <c r="AB122" s="178" t="str">
        <f>IFERROR(VLOOKUP($E122&amp;$D$111, Outliers!$A$4:$P$214,5,FALSE),"0")</f>
        <v>0</v>
      </c>
      <c r="AD122" s="82"/>
      <c r="AE122" s="161"/>
      <c r="AF122" s="82"/>
      <c r="AG122" s="82"/>
    </row>
    <row r="123" spans="2:33" s="43" customFormat="1" ht="15.75" x14ac:dyDescent="0.25">
      <c r="B123" s="157"/>
      <c r="D123" s="301"/>
      <c r="E123" s="108" t="s">
        <v>176</v>
      </c>
      <c r="F123" s="372">
        <f>IF(OR(ISERROR(VLOOKUP($E123&amp;$D$110&amp;$D$111,'CCG data'!$A:$AD,'CCG data'!R$3,FALSE)),ISBLANK(VLOOKUP($E123&amp;$D$110&amp;$D$111,'CCG data'!$A:$AD,'CCG data'!R$3,FALSE))),"",VLOOKUP($E123&amp;$D$110&amp;$D$111,'CCG data'!$A:$AD,'CCG data'!R$3,FALSE))</f>
        <v>45.8</v>
      </c>
      <c r="G123" s="373"/>
      <c r="H123" s="373">
        <f>IF(OR(ISERROR(VLOOKUP($E123&amp;$D$110&amp;$D$111,'CCG data'!$A:$AD,'CCG data'!S$3,FALSE)),ISBLANK(VLOOKUP($E123&amp;$D$110&amp;$D$111,'CCG data'!$A:$AD,'CCG data'!S$3,FALSE))),"",VLOOKUP($E123&amp;$D$110&amp;$D$111,'CCG data'!$A:$AD,'CCG data'!S$3,FALSE))</f>
        <v>84.7</v>
      </c>
      <c r="I123" s="373"/>
      <c r="J123" s="373">
        <f>IF(OR(ISERROR(VLOOKUP($E123&amp;$D$110&amp;$D$111,'CCG data'!$A:$AD,'CCG data'!T$3,FALSE)),ISBLANK(VLOOKUP($E123&amp;$D$110&amp;$D$111,'CCG data'!$A:$AD,'CCG data'!T$3,FALSE))),"",VLOOKUP($E123&amp;$D$110&amp;$D$111,'CCG data'!$A:$AD,'CCG data'!T$3,FALSE))</f>
        <v>7.3</v>
      </c>
      <c r="K123" s="373"/>
      <c r="L123" s="373">
        <f>IF(OR(ISERROR(VLOOKUP($E123&amp;$D$110&amp;$D$111,'CCG data'!$A:$AD,'CCG data'!U$3,FALSE)),ISBLANK(VLOOKUP($E123&amp;$D$110&amp;$D$111,'CCG data'!$A:$AD,'CCG data'!U$3,FALSE))),"",VLOOKUP($E123&amp;$D$110&amp;$D$111,'CCG data'!$A:$AD,'CCG data'!U$3,FALSE))</f>
        <v>16.600000000000001</v>
      </c>
      <c r="M123" s="374"/>
      <c r="N123" s="303">
        <f>IF(OR(ISERROR(VLOOKUP($E123&amp;$D$110&amp;$D$111,'CCG data'!$A:$AD,'CCG data'!G$3,FALSE)),ISBLANK(VLOOKUP($E123&amp;$D$110&amp;$D$111,'CCG data'!$A:$AD,'CCG data'!G$3,FALSE))),"",VLOOKUP($E123&amp;$D$110&amp;$D$111,'CCG data'!$A:$AD,'CCG data'!G$3,FALSE))</f>
        <v>1430</v>
      </c>
      <c r="P123" s="354">
        <f>IF(OR(ISERROR(VLOOKUP($E123&amp;$D$110&amp;$D$111,'CCG data'!$A:$AD,'CCG data'!B$3,FALSE)),ISBLANK(VLOOKUP($E123&amp;$D$110&amp;$D$111,'CCG data'!$A:$AD,'CCG data'!B$3,FALSE))),"",VLOOKUP($E123&amp;$D$110&amp;$D$111,'CCG data'!$A:$AD,'CCG data'!B$3,FALSE))</f>
        <v>0.28951048951048952</v>
      </c>
      <c r="Q123" s="246"/>
      <c r="R123" s="246">
        <f>IF(OR(ISERROR(VLOOKUP($E123&amp;$D$110&amp;$D$111,'CCG data'!$A:$AD,'CCG data'!C$3,FALSE)),ISBLANK(VLOOKUP($E123&amp;$D$110&amp;$D$111,'CCG data'!$A:$AD,'CCG data'!C$3,FALSE))),"",VLOOKUP($E123&amp;$D$110&amp;$D$111,'CCG data'!$A:$AD,'CCG data'!C$3,FALSE))</f>
        <v>0.55314685314685319</v>
      </c>
      <c r="S123" s="246"/>
      <c r="T123" s="246">
        <f>IF(OR(ISERROR(VLOOKUP($E123&amp;$D$110&amp;$D$111,'CCG data'!$A:$AD,'CCG data'!D$3,FALSE)),ISBLANK(VLOOKUP($E123&amp;$D$110&amp;$D$111,'CCG data'!$A:$AD,'CCG data'!D$3,FALSE))),"",VLOOKUP($E123&amp;$D$110&amp;$D$111,'CCG data'!$A:$AD,'CCG data'!D$3,FALSE))</f>
        <v>4.9650349650349652E-2</v>
      </c>
      <c r="U123" s="246"/>
      <c r="V123" s="246">
        <f>IF(OR(ISERROR(VLOOKUP($E123&amp;$D$110&amp;$D$111,'CCG data'!$A:$AD,'CCG data'!E$3,FALSE)),ISBLANK(VLOOKUP($E123&amp;$D$110&amp;$D$111,'CCG data'!$A:$AD,'CCG data'!E$3,FALSE))),"",VLOOKUP($E123&amp;$D$110&amp;$D$111,'CCG data'!$A:$AD,'CCG data'!E$3,FALSE))</f>
        <v>0.1076923076923077</v>
      </c>
      <c r="W123" s="387"/>
      <c r="X123" s="112"/>
      <c r="Y123" s="178">
        <f>IFERROR(VLOOKUP($E123&amp;$D$111, Outliers!$A$4:$P$214,2,FALSE),"0")</f>
        <v>0</v>
      </c>
      <c r="Z123" s="178">
        <f>IFERROR(VLOOKUP($E123&amp;$D$111, Outliers!$A$4:$P$214,3,FALSE),"0")</f>
        <v>1</v>
      </c>
      <c r="AA123" s="178">
        <f>IFERROR(VLOOKUP($E123&amp;$D$111, Outliers!$A$4:$P$214,4,FALSE),"0")</f>
        <v>0</v>
      </c>
      <c r="AB123" s="178">
        <f>IFERROR(VLOOKUP($E123&amp;$D$111, Outliers!$A$4:$P$214,5,FALSE),"0")</f>
        <v>1</v>
      </c>
      <c r="AD123" s="82"/>
      <c r="AE123" s="161"/>
      <c r="AF123" s="82"/>
      <c r="AG123" s="82"/>
    </row>
    <row r="124" spans="2:33" ht="15.75" x14ac:dyDescent="0.25">
      <c r="D124" s="301"/>
      <c r="E124" s="107" t="s">
        <v>27</v>
      </c>
      <c r="F124" s="99">
        <f>IF(P123="","",VLOOKUP($E123&amp;$D$110&amp;$D$111,'CCG data'!$A:$AD,'CCG data'!W$3,FALSE))</f>
        <v>41.4</v>
      </c>
      <c r="G124" s="100">
        <f>IF(P123="","",VLOOKUP($E123&amp;$D$110&amp;$D$111,'CCG data'!$A:$AD,'CCG data'!X$3,FALSE))</f>
        <v>50.3</v>
      </c>
      <c r="H124" s="100">
        <f>IF(R123="","",VLOOKUP($E123&amp;$D$110&amp;$D$111,'CCG data'!$A:$AD,'CCG data'!Y$3,FALSE))</f>
        <v>78.8</v>
      </c>
      <c r="I124" s="100">
        <f>IF(R123="","",VLOOKUP($E123&amp;$D$110&amp;$D$111,'CCG data'!$A:$AD,'CCG data'!Z$3,FALSE))</f>
        <v>90.6</v>
      </c>
      <c r="J124" s="100">
        <f>IF(T123="","",VLOOKUP($E123&amp;$D$110&amp;$D$111,'CCG data'!$A:$AD,'CCG data'!AA$3,FALSE))</f>
        <v>5.6</v>
      </c>
      <c r="K124" s="100">
        <f>IF(T123="","",VLOOKUP($E123&amp;$D$110&amp;$D$111,'CCG data'!$A:$AD,'CCG data'!AB$3,FALSE))</f>
        <v>9</v>
      </c>
      <c r="L124" s="100">
        <f>IF(V123="","",VLOOKUP($E123&amp;$D$110&amp;$D$111,'CCG data'!$A:$AD,'CCG data'!AC$3,FALSE))</f>
        <v>14</v>
      </c>
      <c r="M124" s="100">
        <f>IF(V123="","",VLOOKUP($E123&amp;$D$110&amp;$D$111,'CCG data'!$A:$AD,'CCG data'!AD$3,FALSE))</f>
        <v>19.2</v>
      </c>
      <c r="N124" s="304"/>
      <c r="P124" s="162">
        <f>IF(P123="","",VLOOKUP($E123&amp;$D$110&amp;$D$111,'CCG data'!$A:$AD,'CCG data'!I$3,FALSE))</f>
        <v>0.26700000000000002</v>
      </c>
      <c r="Q124" s="15">
        <f>IF(P123="","",VLOOKUP($E123&amp;$D$110&amp;$D$111,'CCG data'!$A:$AD,'CCG data'!J$3,FALSE))</f>
        <v>0.314</v>
      </c>
      <c r="R124" s="15">
        <f>IF(R123="","",VLOOKUP($E123&amp;$D$110&amp;$D$111,'CCG data'!$A:$AD,'CCG data'!K$3,FALSE))</f>
        <v>0.52700000000000002</v>
      </c>
      <c r="S124" s="15">
        <f>IF(R123="","",VLOOKUP($E123&amp;$D$110&amp;$D$111,'CCG data'!$A:$AD,'CCG data'!L$3,FALSE))</f>
        <v>0.57899999999999996</v>
      </c>
      <c r="T124" s="15">
        <f>IF(T123="","",VLOOKUP($E123&amp;$D$110&amp;$D$111,'CCG data'!$A:$AD,'CCG data'!M$3,FALSE))</f>
        <v>0.04</v>
      </c>
      <c r="U124" s="15">
        <f>IF(T123="","",VLOOKUP($E123&amp;$D$110&amp;$D$111,'CCG data'!$A:$AD,'CCG data'!N$3,FALSE))</f>
        <v>6.2E-2</v>
      </c>
      <c r="V124" s="15">
        <f>IF(V123="","",VLOOKUP($E123&amp;$D$110&amp;$D$111,'CCG data'!$A:$AD,'CCG data'!O$3,FALSE))</f>
        <v>9.2999999999999999E-2</v>
      </c>
      <c r="W124" s="142">
        <f>IF(V123="","",VLOOKUP($E123&amp;$D$110&amp;$D$111,'CCG data'!$A:$AD,'CCG data'!P$3,FALSE))</f>
        <v>0.125</v>
      </c>
      <c r="Y124" s="178" t="str">
        <f>IFERROR(VLOOKUP($E124&amp;$D$111, Outliers!$A$4:$P$214,2,FALSE),"0")</f>
        <v>0</v>
      </c>
      <c r="Z124" s="178" t="str">
        <f>IFERROR(VLOOKUP($E124&amp;$D$111, Outliers!$A$4:$P$214,3,FALSE),"0")</f>
        <v>0</v>
      </c>
      <c r="AA124" s="178" t="str">
        <f>IFERROR(VLOOKUP($E124&amp;$D$111, Outliers!$A$4:$P$214,4,FALSE),"0")</f>
        <v>0</v>
      </c>
      <c r="AB124" s="178" t="str">
        <f>IFERROR(VLOOKUP($E124&amp;$D$111, Outliers!$A$4:$P$214,5,FALSE),"0")</f>
        <v>0</v>
      </c>
      <c r="AD124" s="82"/>
      <c r="AE124" s="161"/>
      <c r="AF124" s="82"/>
      <c r="AG124" s="82"/>
    </row>
    <row r="125" spans="2:33" s="43" customFormat="1" ht="15.75" x14ac:dyDescent="0.25">
      <c r="B125" s="157"/>
      <c r="D125" s="301"/>
      <c r="E125" s="108" t="s">
        <v>440</v>
      </c>
      <c r="F125" s="372">
        <f>IF(OR(ISERROR(VLOOKUP($E125&amp;$D$110&amp;$D$111,'CCG data'!$A:$AD,'CCG data'!R$3,FALSE)),ISBLANK(VLOOKUP($E125&amp;$D$110&amp;$D$111,'CCG data'!$A:$AD,'CCG data'!R$3,FALSE))),"",VLOOKUP($E125&amp;$D$110&amp;$D$111,'CCG data'!$A:$AD,'CCG data'!R$3,FALSE))</f>
        <v>42.6</v>
      </c>
      <c r="G125" s="373"/>
      <c r="H125" s="373">
        <f>IF(OR(ISERROR(VLOOKUP($E125&amp;$D$110&amp;$D$111,'CCG data'!$A:$AD,'CCG data'!S$3,FALSE)),ISBLANK(VLOOKUP($E125&amp;$D$110&amp;$D$111,'CCG data'!$A:$AD,'CCG data'!S$3,FALSE))),"",VLOOKUP($E125&amp;$D$110&amp;$D$111,'CCG data'!$A:$AD,'CCG data'!S$3,FALSE))</f>
        <v>89.4</v>
      </c>
      <c r="I125" s="373"/>
      <c r="J125" s="373">
        <f>IF(OR(ISERROR(VLOOKUP($E125&amp;$D$110&amp;$D$111,'CCG data'!$A:$AD,'CCG data'!T$3,FALSE)),ISBLANK(VLOOKUP($E125&amp;$D$110&amp;$D$111,'CCG data'!$A:$AD,'CCG data'!T$3,FALSE))),"",VLOOKUP($E125&amp;$D$110&amp;$D$111,'CCG data'!$A:$AD,'CCG data'!T$3,FALSE))</f>
        <v>5.3</v>
      </c>
      <c r="K125" s="373"/>
      <c r="L125" s="373">
        <f>IF(OR(ISERROR(VLOOKUP($E125&amp;$D$110&amp;$D$111,'CCG data'!$A:$AD,'CCG data'!U$3,FALSE)),ISBLANK(VLOOKUP($E125&amp;$D$110&amp;$D$111,'CCG data'!$A:$AD,'CCG data'!U$3,FALSE))),"",VLOOKUP($E125&amp;$D$110&amp;$D$111,'CCG data'!$A:$AD,'CCG data'!U$3,FALSE))</f>
        <v>13.7</v>
      </c>
      <c r="M125" s="374"/>
      <c r="N125" s="303">
        <f>IF(OR(ISERROR(VLOOKUP($E125&amp;$D$110&amp;$D$111,'CCG data'!$A:$AD,'CCG data'!G$3,FALSE)),ISBLANK(VLOOKUP($E125&amp;$D$110&amp;$D$111,'CCG data'!$A:$AD,'CCG data'!G$3,FALSE))),"",VLOOKUP($E125&amp;$D$110&amp;$D$111,'CCG data'!$A:$AD,'CCG data'!G$3,FALSE))</f>
        <v>1481</v>
      </c>
      <c r="P125" s="354">
        <f>IF(OR(ISERROR(VLOOKUP($E125&amp;$D$110&amp;$D$111,'CCG data'!$A:$AD,'CCG data'!B$3,FALSE)),ISBLANK(VLOOKUP($E125&amp;$D$110&amp;$D$111,'CCG data'!$A:$AD,'CCG data'!B$3,FALSE))),"",VLOOKUP($E125&amp;$D$110&amp;$D$111,'CCG data'!$A:$AD,'CCG data'!B$3,FALSE))</f>
        <v>0.26671168129642131</v>
      </c>
      <c r="Q125" s="246"/>
      <c r="R125" s="246">
        <f>IF(OR(ISERROR(VLOOKUP($E125&amp;$D$110&amp;$D$111,'CCG data'!$A:$AD,'CCG data'!C$3,FALSE)),ISBLANK(VLOOKUP($E125&amp;$D$110&amp;$D$111,'CCG data'!$A:$AD,'CCG data'!C$3,FALSE))),"",VLOOKUP($E125&amp;$D$110&amp;$D$111,'CCG data'!$A:$AD,'CCG data'!C$3,FALSE))</f>
        <v>0.60432140445644833</v>
      </c>
      <c r="S125" s="246"/>
      <c r="T125" s="246">
        <f>IF(OR(ISERROR(VLOOKUP($E125&amp;$D$110&amp;$D$111,'CCG data'!$A:$AD,'CCG data'!D$3,FALSE)),ISBLANK(VLOOKUP($E125&amp;$D$110&amp;$D$111,'CCG data'!$A:$AD,'CCG data'!D$3,FALSE))),"",VLOOKUP($E125&amp;$D$110&amp;$D$111,'CCG data'!$A:$AD,'CCG data'!D$3,FALSE))</f>
        <v>3.7812288993923027E-2</v>
      </c>
      <c r="U125" s="246"/>
      <c r="V125" s="246">
        <f>IF(OR(ISERROR(VLOOKUP($E125&amp;$D$110&amp;$D$111,'CCG data'!$A:$AD,'CCG data'!E$3,FALSE)),ISBLANK(VLOOKUP($E125&amp;$D$110&amp;$D$111,'CCG data'!$A:$AD,'CCG data'!E$3,FALSE))),"",VLOOKUP($E125&amp;$D$110&amp;$D$111,'CCG data'!$A:$AD,'CCG data'!E$3,FALSE))</f>
        <v>9.1154625253207291E-2</v>
      </c>
      <c r="W125" s="387"/>
      <c r="X125" s="112"/>
      <c r="Y125" s="178">
        <f>IFERROR(VLOOKUP($E125&amp;$D$111, Outliers!$A$4:$P$214,2,FALSE),"0")</f>
        <v>0</v>
      </c>
      <c r="Z125" s="178">
        <f>IFERROR(VLOOKUP($E125&amp;$D$111, Outliers!$A$4:$P$214,3,FALSE),"0")</f>
        <v>0</v>
      </c>
      <c r="AA125" s="178">
        <f>IFERROR(VLOOKUP($E125&amp;$D$111, Outliers!$A$4:$P$214,4,FALSE),"0")</f>
        <v>0</v>
      </c>
      <c r="AB125" s="178">
        <f>IFERROR(VLOOKUP($E125&amp;$D$111, Outliers!$A$4:$P$214,5,FALSE),"0")</f>
        <v>0</v>
      </c>
      <c r="AD125" s="82"/>
      <c r="AE125" s="161"/>
      <c r="AF125" s="82"/>
      <c r="AG125" s="82"/>
    </row>
    <row r="126" spans="2:33" ht="15.75" x14ac:dyDescent="0.25">
      <c r="D126" s="301"/>
      <c r="E126" s="107" t="s">
        <v>27</v>
      </c>
      <c r="F126" s="99">
        <f>IF(P125="","",VLOOKUP($E125&amp;$D$110&amp;$D$111,'CCG data'!$A:$AD,'CCG data'!W$3,FALSE))</f>
        <v>38.4</v>
      </c>
      <c r="G126" s="100">
        <f>IF(P125="","",VLOOKUP($E125&amp;$D$110&amp;$D$111,'CCG data'!$A:$AD,'CCG data'!X$3,FALSE))</f>
        <v>46.8</v>
      </c>
      <c r="H126" s="100">
        <f>IF(R125="","",VLOOKUP($E125&amp;$D$110&amp;$D$111,'CCG data'!$A:$AD,'CCG data'!Y$3,FALSE))</f>
        <v>83.6</v>
      </c>
      <c r="I126" s="100">
        <f>IF(R125="","",VLOOKUP($E125&amp;$D$110&amp;$D$111,'CCG data'!$A:$AD,'CCG data'!Z$3,FALSE))</f>
        <v>95.3</v>
      </c>
      <c r="J126" s="100">
        <f>IF(T125="","",VLOOKUP($E125&amp;$D$110&amp;$D$111,'CCG data'!$A:$AD,'CCG data'!AA$3,FALSE))</f>
        <v>3.9</v>
      </c>
      <c r="K126" s="100">
        <f>IF(T125="","",VLOOKUP($E125&amp;$D$110&amp;$D$111,'CCG data'!$A:$AD,'CCG data'!AB$3,FALSE))</f>
        <v>6.7</v>
      </c>
      <c r="L126" s="100">
        <f>IF(V125="","",VLOOKUP($E125&amp;$D$110&amp;$D$111,'CCG data'!$A:$AD,'CCG data'!AC$3,FALSE))</f>
        <v>11.4</v>
      </c>
      <c r="M126" s="100">
        <f>IF(V125="","",VLOOKUP($E125&amp;$D$110&amp;$D$111,'CCG data'!$A:$AD,'CCG data'!AD$3,FALSE))</f>
        <v>16</v>
      </c>
      <c r="N126" s="304"/>
      <c r="P126" s="162">
        <f>IF(P125="","",VLOOKUP($E125&amp;$D$110&amp;$D$111,'CCG data'!$A:$AD,'CCG data'!I$3,FALSE))</f>
        <v>0.245</v>
      </c>
      <c r="Q126" s="15">
        <f>IF(P125="","",VLOOKUP($E125&amp;$D$110&amp;$D$111,'CCG data'!$A:$AD,'CCG data'!J$3,FALSE))</f>
        <v>0.28999999999999998</v>
      </c>
      <c r="R126" s="15">
        <f>IF(R125="","",VLOOKUP($E125&amp;$D$110&amp;$D$111,'CCG data'!$A:$AD,'CCG data'!K$3,FALSE))</f>
        <v>0.57899999999999996</v>
      </c>
      <c r="S126" s="15">
        <f>IF(R125="","",VLOOKUP($E125&amp;$D$110&amp;$D$111,'CCG data'!$A:$AD,'CCG data'!L$3,FALSE))</f>
        <v>0.629</v>
      </c>
      <c r="T126" s="15">
        <f>IF(T125="","",VLOOKUP($E125&amp;$D$110&amp;$D$111,'CCG data'!$A:$AD,'CCG data'!M$3,FALSE))</f>
        <v>2.9000000000000001E-2</v>
      </c>
      <c r="U126" s="15">
        <f>IF(T125="","",VLOOKUP($E125&amp;$D$110&amp;$D$111,'CCG data'!$A:$AD,'CCG data'!N$3,FALSE))</f>
        <v>4.9000000000000002E-2</v>
      </c>
      <c r="V126" s="15">
        <f>IF(V125="","",VLOOKUP($E125&amp;$D$110&amp;$D$111,'CCG data'!$A:$AD,'CCG data'!O$3,FALSE))</f>
        <v>7.8E-2</v>
      </c>
      <c r="W126" s="142">
        <f>IF(V125="","",VLOOKUP($E125&amp;$D$110&amp;$D$111,'CCG data'!$A:$AD,'CCG data'!P$3,FALSE))</f>
        <v>0.107</v>
      </c>
      <c r="Y126" s="178" t="str">
        <f>IFERROR(VLOOKUP($E126&amp;$D$111, Outliers!$A$4:$P$214,2,FALSE),"0")</f>
        <v>0</v>
      </c>
      <c r="Z126" s="178" t="str">
        <f>IFERROR(VLOOKUP($E126&amp;$D$111, Outliers!$A$4:$P$214,3,FALSE),"0")</f>
        <v>0</v>
      </c>
      <c r="AA126" s="178" t="str">
        <f>IFERROR(VLOOKUP($E126&amp;$D$111, Outliers!$A$4:$P$214,4,FALSE),"0")</f>
        <v>0</v>
      </c>
      <c r="AB126" s="178" t="str">
        <f>IFERROR(VLOOKUP($E126&amp;$D$111, Outliers!$A$4:$P$214,5,FALSE),"0")</f>
        <v>0</v>
      </c>
      <c r="AD126" s="82"/>
      <c r="AE126" s="161"/>
      <c r="AF126" s="82"/>
      <c r="AG126" s="82"/>
    </row>
    <row r="127" spans="2:33" s="43" customFormat="1" ht="15.75" x14ac:dyDescent="0.25">
      <c r="B127" s="157"/>
      <c r="D127" s="301"/>
      <c r="E127" s="108" t="s">
        <v>177</v>
      </c>
      <c r="F127" s="372">
        <f>IF(OR(ISERROR(VLOOKUP($E127&amp;$D$110&amp;$D$111,'CCG data'!$A:$AD,'CCG data'!R$3,FALSE)),ISBLANK(VLOOKUP($E127&amp;$D$110&amp;$D$111,'CCG data'!$A:$AD,'CCG data'!R$3,FALSE))),"",VLOOKUP($E127&amp;$D$110&amp;$D$111,'CCG data'!$A:$AD,'CCG data'!R$3,FALSE))</f>
        <v>49.2</v>
      </c>
      <c r="G127" s="373"/>
      <c r="H127" s="373">
        <f>IF(OR(ISERROR(VLOOKUP($E127&amp;$D$110&amp;$D$111,'CCG data'!$A:$AD,'CCG data'!S$3,FALSE)),ISBLANK(VLOOKUP($E127&amp;$D$110&amp;$D$111,'CCG data'!$A:$AD,'CCG data'!S$3,FALSE))),"",VLOOKUP($E127&amp;$D$110&amp;$D$111,'CCG data'!$A:$AD,'CCG data'!S$3,FALSE))</f>
        <v>106.1</v>
      </c>
      <c r="I127" s="373"/>
      <c r="J127" s="373">
        <f>IF(OR(ISERROR(VLOOKUP($E127&amp;$D$110&amp;$D$111,'CCG data'!$A:$AD,'CCG data'!T$3,FALSE)),ISBLANK(VLOOKUP($E127&amp;$D$110&amp;$D$111,'CCG data'!$A:$AD,'CCG data'!T$3,FALSE))),"",VLOOKUP($E127&amp;$D$110&amp;$D$111,'CCG data'!$A:$AD,'CCG data'!T$3,FALSE))</f>
        <v>5.6</v>
      </c>
      <c r="K127" s="373"/>
      <c r="L127" s="373">
        <f>IF(OR(ISERROR(VLOOKUP($E127&amp;$D$110&amp;$D$111,'CCG data'!$A:$AD,'CCG data'!U$3,FALSE)),ISBLANK(VLOOKUP($E127&amp;$D$110&amp;$D$111,'CCG data'!$A:$AD,'CCG data'!U$3,FALSE))),"",VLOOKUP($E127&amp;$D$110&amp;$D$111,'CCG data'!$A:$AD,'CCG data'!U$3,FALSE))</f>
        <v>7.4</v>
      </c>
      <c r="M127" s="374"/>
      <c r="N127" s="303">
        <f>IF(OR(ISERROR(VLOOKUP($E127&amp;$D$110&amp;$D$111,'CCG data'!$A:$AD,'CCG data'!G$3,FALSE)),ISBLANK(VLOOKUP($E127&amp;$D$110&amp;$D$111,'CCG data'!$A:$AD,'CCG data'!G$3,FALSE))),"",VLOOKUP($E127&amp;$D$110&amp;$D$111,'CCG data'!$A:$AD,'CCG data'!G$3,FALSE))</f>
        <v>797</v>
      </c>
      <c r="P127" s="354">
        <f>IF(OR(ISERROR(VLOOKUP($E127&amp;$D$110&amp;$D$111,'CCG data'!$A:$AD,'CCG data'!B$3,FALSE)),ISBLANK(VLOOKUP($E127&amp;$D$110&amp;$D$111,'CCG data'!$A:$AD,'CCG data'!B$3,FALSE))),"",VLOOKUP($E127&amp;$D$110&amp;$D$111,'CCG data'!$A:$AD,'CCG data'!B$3,FALSE))</f>
        <v>0.29109159347553326</v>
      </c>
      <c r="Q127" s="246"/>
      <c r="R127" s="246">
        <f>IF(OR(ISERROR(VLOOKUP($E127&amp;$D$110&amp;$D$111,'CCG data'!$A:$AD,'CCG data'!C$3,FALSE)),ISBLANK(VLOOKUP($E127&amp;$D$110&amp;$D$111,'CCG data'!$A:$AD,'CCG data'!C$3,FALSE))),"",VLOOKUP($E127&amp;$D$110&amp;$D$111,'CCG data'!$A:$AD,'CCG data'!C$3,FALSE))</f>
        <v>0.6286072772898369</v>
      </c>
      <c r="S127" s="246"/>
      <c r="T127" s="246">
        <f>IF(OR(ISERROR(VLOOKUP($E127&amp;$D$110&amp;$D$111,'CCG data'!$A:$AD,'CCG data'!D$3,FALSE)),ISBLANK(VLOOKUP($E127&amp;$D$110&amp;$D$111,'CCG data'!$A:$AD,'CCG data'!D$3,FALSE))),"",VLOOKUP($E127&amp;$D$110&amp;$D$111,'CCG data'!$A:$AD,'CCG data'!D$3,FALSE))</f>
        <v>3.5131744040150563E-2</v>
      </c>
      <c r="U127" s="246"/>
      <c r="V127" s="246">
        <f>IF(OR(ISERROR(VLOOKUP($E127&amp;$D$110&amp;$D$111,'CCG data'!$A:$AD,'CCG data'!E$3,FALSE)),ISBLANK(VLOOKUP($E127&amp;$D$110&amp;$D$111,'CCG data'!$A:$AD,'CCG data'!E$3,FALSE))),"",VLOOKUP($E127&amp;$D$110&amp;$D$111,'CCG data'!$A:$AD,'CCG data'!E$3,FALSE))</f>
        <v>4.51693851944793E-2</v>
      </c>
      <c r="W127" s="387"/>
      <c r="X127" s="112"/>
      <c r="Y127" s="178">
        <f>IFERROR(VLOOKUP($E127&amp;$D$111, Outliers!$A$4:$P$214,2,FALSE),"0")</f>
        <v>0</v>
      </c>
      <c r="Z127" s="178">
        <f>IFERROR(VLOOKUP($E127&amp;$D$111, Outliers!$A$4:$P$214,3,FALSE),"0")</f>
        <v>0</v>
      </c>
      <c r="AA127" s="178">
        <f>IFERROR(VLOOKUP($E127&amp;$D$111, Outliers!$A$4:$P$214,4,FALSE),"0")</f>
        <v>0</v>
      </c>
      <c r="AB127" s="178">
        <f>IFERROR(VLOOKUP($E127&amp;$D$111, Outliers!$A$4:$P$214,5,FALSE),"0")</f>
        <v>1</v>
      </c>
      <c r="AD127" s="82"/>
      <c r="AE127" s="161"/>
      <c r="AF127" s="82"/>
      <c r="AG127" s="82"/>
    </row>
    <row r="128" spans="2:33" ht="15.75" x14ac:dyDescent="0.25">
      <c r="D128" s="301"/>
      <c r="E128" s="107" t="s">
        <v>27</v>
      </c>
      <c r="F128" s="99">
        <f>IF(P127="","",VLOOKUP($E127&amp;$D$110&amp;$D$111,'CCG data'!$A:$AD,'CCG data'!W$3,FALSE))</f>
        <v>42.9</v>
      </c>
      <c r="G128" s="100">
        <f>IF(P127="","",VLOOKUP($E127&amp;$D$110&amp;$D$111,'CCG data'!$A:$AD,'CCG data'!X$3,FALSE))</f>
        <v>55.5</v>
      </c>
      <c r="H128" s="100">
        <f>IF(R127="","",VLOOKUP($E127&amp;$D$110&amp;$D$111,'CCG data'!$A:$AD,'CCG data'!Y$3,FALSE))</f>
        <v>96.8</v>
      </c>
      <c r="I128" s="100">
        <f>IF(R127="","",VLOOKUP($E127&amp;$D$110&amp;$D$111,'CCG data'!$A:$AD,'CCG data'!Z$3,FALSE))</f>
        <v>115.4</v>
      </c>
      <c r="J128" s="100">
        <f>IF(T127="","",VLOOKUP($E127&amp;$D$110&amp;$D$111,'CCG data'!$A:$AD,'CCG data'!AA$3,FALSE))</f>
        <v>3.5</v>
      </c>
      <c r="K128" s="100">
        <f>IF(T127="","",VLOOKUP($E127&amp;$D$110&amp;$D$111,'CCG data'!$A:$AD,'CCG data'!AB$3,FALSE))</f>
        <v>7.7</v>
      </c>
      <c r="L128" s="100">
        <f>IF(V127="","",VLOOKUP($E127&amp;$D$110&amp;$D$111,'CCG data'!$A:$AD,'CCG data'!AC$3,FALSE))</f>
        <v>5</v>
      </c>
      <c r="M128" s="100">
        <f>IF(V127="","",VLOOKUP($E127&amp;$D$110&amp;$D$111,'CCG data'!$A:$AD,'CCG data'!AD$3,FALSE))</f>
        <v>9.8000000000000007</v>
      </c>
      <c r="N128" s="304"/>
      <c r="P128" s="162">
        <f>IF(P127="","",VLOOKUP($E127&amp;$D$110&amp;$D$111,'CCG data'!$A:$AD,'CCG data'!I$3,FALSE))</f>
        <v>0.26100000000000001</v>
      </c>
      <c r="Q128" s="15">
        <f>IF(P127="","",VLOOKUP($E127&amp;$D$110&amp;$D$111,'CCG data'!$A:$AD,'CCG data'!J$3,FALSE))</f>
        <v>0.32400000000000001</v>
      </c>
      <c r="R128" s="15">
        <f>IF(R127="","",VLOOKUP($E127&amp;$D$110&amp;$D$111,'CCG data'!$A:$AD,'CCG data'!K$3,FALSE))</f>
        <v>0.59499999999999997</v>
      </c>
      <c r="S128" s="15">
        <f>IF(R127="","",VLOOKUP($E127&amp;$D$110&amp;$D$111,'CCG data'!$A:$AD,'CCG data'!L$3,FALSE))</f>
        <v>0.66100000000000003</v>
      </c>
      <c r="T128" s="15">
        <f>IF(T127="","",VLOOKUP($E127&amp;$D$110&amp;$D$111,'CCG data'!$A:$AD,'CCG data'!M$3,FALSE))</f>
        <v>2.4E-2</v>
      </c>
      <c r="U128" s="15">
        <f>IF(T127="","",VLOOKUP($E127&amp;$D$110&amp;$D$111,'CCG data'!$A:$AD,'CCG data'!N$3,FALSE))</f>
        <v>0.05</v>
      </c>
      <c r="V128" s="15">
        <f>IF(V127="","",VLOOKUP($E127&amp;$D$110&amp;$D$111,'CCG data'!$A:$AD,'CCG data'!O$3,FALSE))</f>
        <v>3.3000000000000002E-2</v>
      </c>
      <c r="W128" s="142">
        <f>IF(V127="","",VLOOKUP($E127&amp;$D$110&amp;$D$111,'CCG data'!$A:$AD,'CCG data'!P$3,FALSE))</f>
        <v>6.2E-2</v>
      </c>
      <c r="Y128" s="178" t="str">
        <f>IFERROR(VLOOKUP($E128&amp;$D$111, Outliers!$A$4:$P$214,2,FALSE),"0")</f>
        <v>0</v>
      </c>
      <c r="Z128" s="178" t="str">
        <f>IFERROR(VLOOKUP($E128&amp;$D$111, Outliers!$A$4:$P$214,3,FALSE),"0")</f>
        <v>0</v>
      </c>
      <c r="AA128" s="178" t="str">
        <f>IFERROR(VLOOKUP($E128&amp;$D$111, Outliers!$A$4:$P$214,4,FALSE),"0")</f>
        <v>0</v>
      </c>
      <c r="AB128" s="178" t="str">
        <f>IFERROR(VLOOKUP($E128&amp;$D$111, Outliers!$A$4:$P$214,5,FALSE),"0")</f>
        <v>0</v>
      </c>
      <c r="AD128" s="82"/>
      <c r="AE128" s="161"/>
      <c r="AF128" s="82"/>
      <c r="AG128" s="82"/>
    </row>
    <row r="129" spans="2:33" s="43" customFormat="1" ht="15.75" x14ac:dyDescent="0.25">
      <c r="B129" s="157"/>
      <c r="D129" s="301"/>
      <c r="E129" s="108" t="s">
        <v>441</v>
      </c>
      <c r="F129" s="372">
        <f>IF(OR(ISERROR(VLOOKUP($E129&amp;$D$110&amp;$D$111,'CCG data'!$A:$AD,'CCG data'!R$3,FALSE)),ISBLANK(VLOOKUP($E129&amp;$D$110&amp;$D$111,'CCG data'!$A:$AD,'CCG data'!R$3,FALSE))),"",VLOOKUP($E129&amp;$D$110&amp;$D$111,'CCG data'!$A:$AD,'CCG data'!R$3,FALSE))</f>
        <v>52.2</v>
      </c>
      <c r="G129" s="373"/>
      <c r="H129" s="373">
        <f>IF(OR(ISERROR(VLOOKUP($E129&amp;$D$110&amp;$D$111,'CCG data'!$A:$AD,'CCG data'!S$3,FALSE)),ISBLANK(VLOOKUP($E129&amp;$D$110&amp;$D$111,'CCG data'!$A:$AD,'CCG data'!S$3,FALSE))),"",VLOOKUP($E129&amp;$D$110&amp;$D$111,'CCG data'!$A:$AD,'CCG data'!S$3,FALSE))</f>
        <v>107.1</v>
      </c>
      <c r="I129" s="373"/>
      <c r="J129" s="373">
        <f>IF(OR(ISERROR(VLOOKUP($E129&amp;$D$110&amp;$D$111,'CCG data'!$A:$AD,'CCG data'!T$3,FALSE)),ISBLANK(VLOOKUP($E129&amp;$D$110&amp;$D$111,'CCG data'!$A:$AD,'CCG data'!T$3,FALSE))),"",VLOOKUP($E129&amp;$D$110&amp;$D$111,'CCG data'!$A:$AD,'CCG data'!T$3,FALSE))</f>
        <v>7.8</v>
      </c>
      <c r="K129" s="373"/>
      <c r="L129" s="373">
        <f>IF(OR(ISERROR(VLOOKUP($E129&amp;$D$110&amp;$D$111,'CCG data'!$A:$AD,'CCG data'!U$3,FALSE)),ISBLANK(VLOOKUP($E129&amp;$D$110&amp;$D$111,'CCG data'!$A:$AD,'CCG data'!U$3,FALSE))),"",VLOOKUP($E129&amp;$D$110&amp;$D$111,'CCG data'!$A:$AD,'CCG data'!U$3,FALSE))</f>
        <v>13.5</v>
      </c>
      <c r="M129" s="374"/>
      <c r="N129" s="303">
        <f>IF(OR(ISERROR(VLOOKUP($E129&amp;$D$110&amp;$D$111,'CCG data'!$A:$AD,'CCG data'!G$3,FALSE)),ISBLANK(VLOOKUP($E129&amp;$D$110&amp;$D$111,'CCG data'!$A:$AD,'CCG data'!G$3,FALSE))),"",VLOOKUP($E129&amp;$D$110&amp;$D$111,'CCG data'!$A:$AD,'CCG data'!G$3,FALSE))</f>
        <v>1274</v>
      </c>
      <c r="P129" s="354">
        <f>IF(OR(ISERROR(VLOOKUP($E129&amp;$D$110&amp;$D$111,'CCG data'!$A:$AD,'CCG data'!B$3,FALSE)),ISBLANK(VLOOKUP($E129&amp;$D$110&amp;$D$111,'CCG data'!$A:$AD,'CCG data'!B$3,FALSE))),"",VLOOKUP($E129&amp;$D$110&amp;$D$111,'CCG data'!$A:$AD,'CCG data'!B$3,FALSE))</f>
        <v>0.27080062794348508</v>
      </c>
      <c r="Q129" s="246"/>
      <c r="R129" s="246">
        <f>IF(OR(ISERROR(VLOOKUP($E129&amp;$D$110&amp;$D$111,'CCG data'!$A:$AD,'CCG data'!C$3,FALSE)),ISBLANK(VLOOKUP($E129&amp;$D$110&amp;$D$111,'CCG data'!$A:$AD,'CCG data'!C$3,FALSE))),"",VLOOKUP($E129&amp;$D$110&amp;$D$111,'CCG data'!$A:$AD,'CCG data'!C$3,FALSE))</f>
        <v>0.60047095761381475</v>
      </c>
      <c r="S129" s="246"/>
      <c r="T129" s="246">
        <f>IF(OR(ISERROR(VLOOKUP($E129&amp;$D$110&amp;$D$111,'CCG data'!$A:$AD,'CCG data'!D$3,FALSE)),ISBLANK(VLOOKUP($E129&amp;$D$110&amp;$D$111,'CCG data'!$A:$AD,'CCG data'!D$3,FALSE))),"",VLOOKUP($E129&amp;$D$110&amp;$D$111,'CCG data'!$A:$AD,'CCG data'!D$3,FALSE))</f>
        <v>5.1020408163265307E-2</v>
      </c>
      <c r="U129" s="246"/>
      <c r="V129" s="246">
        <f>IF(OR(ISERROR(VLOOKUP($E129&amp;$D$110&amp;$D$111,'CCG data'!$A:$AD,'CCG data'!E$3,FALSE)),ISBLANK(VLOOKUP($E129&amp;$D$110&amp;$D$111,'CCG data'!$A:$AD,'CCG data'!E$3,FALSE))),"",VLOOKUP($E129&amp;$D$110&amp;$D$111,'CCG data'!$A:$AD,'CCG data'!E$3,FALSE))</f>
        <v>7.7708006279434846E-2</v>
      </c>
      <c r="W129" s="387"/>
      <c r="X129" s="112"/>
      <c r="Y129" s="178">
        <f>IFERROR(VLOOKUP($E129&amp;$D$111, Outliers!$A$4:$P$214,2,FALSE),"0")</f>
        <v>0</v>
      </c>
      <c r="Z129" s="178">
        <f>IFERROR(VLOOKUP($E129&amp;$D$111, Outliers!$A$4:$P$214,3,FALSE),"0")</f>
        <v>0</v>
      </c>
      <c r="AA129" s="178">
        <f>IFERROR(VLOOKUP($E129&amp;$D$111, Outliers!$A$4:$P$214,4,FALSE),"0")</f>
        <v>0</v>
      </c>
      <c r="AB129" s="178">
        <f>IFERROR(VLOOKUP($E129&amp;$D$111, Outliers!$A$4:$P$214,5,FALSE),"0")</f>
        <v>0</v>
      </c>
      <c r="AD129" s="82"/>
      <c r="AE129" s="161"/>
      <c r="AF129" s="82"/>
      <c r="AG129" s="82"/>
    </row>
    <row r="130" spans="2:33" ht="15.75" x14ac:dyDescent="0.25">
      <c r="D130" s="301"/>
      <c r="E130" s="107" t="s">
        <v>27</v>
      </c>
      <c r="F130" s="99">
        <f>IF(P129="","",VLOOKUP($E129&amp;$D$110&amp;$D$111,'CCG data'!$A:$AD,'CCG data'!W$3,FALSE))</f>
        <v>46.7</v>
      </c>
      <c r="G130" s="100">
        <f>IF(P129="","",VLOOKUP($E129&amp;$D$110&amp;$D$111,'CCG data'!$A:$AD,'CCG data'!X$3,FALSE))</f>
        <v>57.7</v>
      </c>
      <c r="H130" s="100">
        <f>IF(R129="","",VLOOKUP($E129&amp;$D$110&amp;$D$111,'CCG data'!$A:$AD,'CCG data'!Y$3,FALSE))</f>
        <v>99.5</v>
      </c>
      <c r="I130" s="100">
        <f>IF(R129="","",VLOOKUP($E129&amp;$D$110&amp;$D$111,'CCG data'!$A:$AD,'CCG data'!Z$3,FALSE))</f>
        <v>114.7</v>
      </c>
      <c r="J130" s="100">
        <f>IF(T129="","",VLOOKUP($E129&amp;$D$110&amp;$D$111,'CCG data'!$A:$AD,'CCG data'!AA$3,FALSE))</f>
        <v>5.9</v>
      </c>
      <c r="K130" s="100">
        <f>IF(T129="","",VLOOKUP($E129&amp;$D$110&amp;$D$111,'CCG data'!$A:$AD,'CCG data'!AB$3,FALSE))</f>
        <v>9.6999999999999993</v>
      </c>
      <c r="L130" s="100">
        <f>IF(V129="","",VLOOKUP($E129&amp;$D$110&amp;$D$111,'CCG data'!$A:$AD,'CCG data'!AC$3,FALSE))</f>
        <v>10.9</v>
      </c>
      <c r="M130" s="100">
        <f>IF(V129="","",VLOOKUP($E129&amp;$D$110&amp;$D$111,'CCG data'!$A:$AD,'CCG data'!AD$3,FALSE))</f>
        <v>16.2</v>
      </c>
      <c r="N130" s="304"/>
      <c r="P130" s="162">
        <f>IF(P129="","",VLOOKUP($E129&amp;$D$110&amp;$D$111,'CCG data'!$A:$AD,'CCG data'!I$3,FALSE))</f>
        <v>0.247</v>
      </c>
      <c r="Q130" s="15">
        <f>IF(P129="","",VLOOKUP($E129&amp;$D$110&amp;$D$111,'CCG data'!$A:$AD,'CCG data'!J$3,FALSE))</f>
        <v>0.29599999999999999</v>
      </c>
      <c r="R130" s="15">
        <f>IF(R129="","",VLOOKUP($E129&amp;$D$110&amp;$D$111,'CCG data'!$A:$AD,'CCG data'!K$3,FALSE))</f>
        <v>0.57299999999999995</v>
      </c>
      <c r="S130" s="15">
        <f>IF(R129="","",VLOOKUP($E129&amp;$D$110&amp;$D$111,'CCG data'!$A:$AD,'CCG data'!L$3,FALSE))</f>
        <v>0.627</v>
      </c>
      <c r="T130" s="15">
        <f>IF(T129="","",VLOOKUP($E129&amp;$D$110&amp;$D$111,'CCG data'!$A:$AD,'CCG data'!M$3,FALSE))</f>
        <v>0.04</v>
      </c>
      <c r="U130" s="15">
        <f>IF(T129="","",VLOOKUP($E129&amp;$D$110&amp;$D$111,'CCG data'!$A:$AD,'CCG data'!N$3,FALSE))</f>
        <v>6.5000000000000002E-2</v>
      </c>
      <c r="V130" s="15">
        <f>IF(V129="","",VLOOKUP($E129&amp;$D$110&amp;$D$111,'CCG data'!$A:$AD,'CCG data'!O$3,FALSE))</f>
        <v>6.4000000000000001E-2</v>
      </c>
      <c r="W130" s="142">
        <f>IF(V129="","",VLOOKUP($E129&amp;$D$110&amp;$D$111,'CCG data'!$A:$AD,'CCG data'!P$3,FALSE))</f>
        <v>9.4E-2</v>
      </c>
      <c r="Y130" s="178" t="str">
        <f>IFERROR(VLOOKUP($E130&amp;$D$111, Outliers!$A$4:$P$214,2,FALSE),"0")</f>
        <v>0</v>
      </c>
      <c r="Z130" s="178" t="str">
        <f>IFERROR(VLOOKUP($E130&amp;$D$111, Outliers!$A$4:$P$214,3,FALSE),"0")</f>
        <v>0</v>
      </c>
      <c r="AA130" s="178" t="str">
        <f>IFERROR(VLOOKUP($E130&amp;$D$111, Outliers!$A$4:$P$214,4,FALSE),"0")</f>
        <v>0</v>
      </c>
      <c r="AB130" s="178" t="str">
        <f>IFERROR(VLOOKUP($E130&amp;$D$111, Outliers!$A$4:$P$214,5,FALSE),"0")</f>
        <v>0</v>
      </c>
      <c r="AD130" s="82"/>
      <c r="AE130" s="161"/>
      <c r="AF130" s="82"/>
      <c r="AG130" s="82"/>
    </row>
    <row r="131" spans="2:33" s="43" customFormat="1" ht="15.75" x14ac:dyDescent="0.25">
      <c r="B131" s="157"/>
      <c r="D131" s="301"/>
      <c r="E131" s="108" t="s">
        <v>178</v>
      </c>
      <c r="F131" s="372">
        <f>IF(OR(ISERROR(VLOOKUP($E131&amp;$D$110&amp;$D$111,'CCG data'!$A:$AD,'CCG data'!R$3,FALSE)),ISBLANK(VLOOKUP($E131&amp;$D$110&amp;$D$111,'CCG data'!$A:$AD,'CCG data'!R$3,FALSE))),"",VLOOKUP($E131&amp;$D$110&amp;$D$111,'CCG data'!$A:$AD,'CCG data'!R$3,FALSE))</f>
        <v>58</v>
      </c>
      <c r="G131" s="373"/>
      <c r="H131" s="373">
        <f>IF(OR(ISERROR(VLOOKUP($E131&amp;$D$110&amp;$D$111,'CCG data'!$A:$AD,'CCG data'!S$3,FALSE)),ISBLANK(VLOOKUP($E131&amp;$D$110&amp;$D$111,'CCG data'!$A:$AD,'CCG data'!S$3,FALSE))),"",VLOOKUP($E131&amp;$D$110&amp;$D$111,'CCG data'!$A:$AD,'CCG data'!S$3,FALSE))</f>
        <v>98.1</v>
      </c>
      <c r="I131" s="373"/>
      <c r="J131" s="373">
        <f>IF(OR(ISERROR(VLOOKUP($E131&amp;$D$110&amp;$D$111,'CCG data'!$A:$AD,'CCG data'!T$3,FALSE)),ISBLANK(VLOOKUP($E131&amp;$D$110&amp;$D$111,'CCG data'!$A:$AD,'CCG data'!T$3,FALSE))),"",VLOOKUP($E131&amp;$D$110&amp;$D$111,'CCG data'!$A:$AD,'CCG data'!T$3,FALSE))</f>
        <v>5.7</v>
      </c>
      <c r="K131" s="373"/>
      <c r="L131" s="373">
        <f>IF(OR(ISERROR(VLOOKUP($E131&amp;$D$110&amp;$D$111,'CCG data'!$A:$AD,'CCG data'!U$3,FALSE)),ISBLANK(VLOOKUP($E131&amp;$D$110&amp;$D$111,'CCG data'!$A:$AD,'CCG data'!U$3,FALSE))),"",VLOOKUP($E131&amp;$D$110&amp;$D$111,'CCG data'!$A:$AD,'CCG data'!U$3,FALSE))</f>
        <v>11.5</v>
      </c>
      <c r="M131" s="374"/>
      <c r="N131" s="303">
        <f>IF(OR(ISERROR(VLOOKUP($E131&amp;$D$110&amp;$D$111,'CCG data'!$A:$AD,'CCG data'!G$3,FALSE)),ISBLANK(VLOOKUP($E131&amp;$D$110&amp;$D$111,'CCG data'!$A:$AD,'CCG data'!G$3,FALSE))),"",VLOOKUP($E131&amp;$D$110&amp;$D$111,'CCG data'!$A:$AD,'CCG data'!G$3,FALSE))</f>
        <v>2700</v>
      </c>
      <c r="P131" s="354">
        <f>IF(OR(ISERROR(VLOOKUP($E131&amp;$D$110&amp;$D$111,'CCG data'!$A:$AD,'CCG data'!B$3,FALSE)),ISBLANK(VLOOKUP($E131&amp;$D$110&amp;$D$111,'CCG data'!$A:$AD,'CCG data'!B$3,FALSE))),"",VLOOKUP($E131&amp;$D$110&amp;$D$111,'CCG data'!$A:$AD,'CCG data'!B$3,FALSE))</f>
        <v>0.32444444444444442</v>
      </c>
      <c r="Q131" s="246"/>
      <c r="R131" s="246">
        <f>IF(OR(ISERROR(VLOOKUP($E131&amp;$D$110&amp;$D$111,'CCG data'!$A:$AD,'CCG data'!C$3,FALSE)),ISBLANK(VLOOKUP($E131&amp;$D$110&amp;$D$111,'CCG data'!$A:$AD,'CCG data'!C$3,FALSE))),"",VLOOKUP($E131&amp;$D$110&amp;$D$111,'CCG data'!$A:$AD,'CCG data'!C$3,FALSE))</f>
        <v>0.57370370370370372</v>
      </c>
      <c r="S131" s="246"/>
      <c r="T131" s="246">
        <f>IF(OR(ISERROR(VLOOKUP($E131&amp;$D$110&amp;$D$111,'CCG data'!$A:$AD,'CCG data'!D$3,FALSE)),ISBLANK(VLOOKUP($E131&amp;$D$110&amp;$D$111,'CCG data'!$A:$AD,'CCG data'!D$3,FALSE))),"",VLOOKUP($E131&amp;$D$110&amp;$D$111,'CCG data'!$A:$AD,'CCG data'!D$3,FALSE))</f>
        <v>3.3333333333333333E-2</v>
      </c>
      <c r="U131" s="246"/>
      <c r="V131" s="246">
        <f>IF(OR(ISERROR(VLOOKUP($E131&amp;$D$110&amp;$D$111,'CCG data'!$A:$AD,'CCG data'!E$3,FALSE)),ISBLANK(VLOOKUP($E131&amp;$D$110&amp;$D$111,'CCG data'!$A:$AD,'CCG data'!E$3,FALSE))),"",VLOOKUP($E131&amp;$D$110&amp;$D$111,'CCG data'!$A:$AD,'CCG data'!E$3,FALSE))</f>
        <v>6.851851851851852E-2</v>
      </c>
      <c r="W131" s="387"/>
      <c r="X131" s="112"/>
      <c r="Y131" s="178">
        <f>IFERROR(VLOOKUP($E131&amp;$D$111, Outliers!$A$4:$P$214,2,FALSE),"0")</f>
        <v>1</v>
      </c>
      <c r="Z131" s="178">
        <f>IFERROR(VLOOKUP($E131&amp;$D$111, Outliers!$A$4:$P$214,3,FALSE),"0")</f>
        <v>0</v>
      </c>
      <c r="AA131" s="178">
        <f>IFERROR(VLOOKUP($E131&amp;$D$111, Outliers!$A$4:$P$214,4,FALSE),"0")</f>
        <v>0</v>
      </c>
      <c r="AB131" s="178">
        <f>IFERROR(VLOOKUP($E131&amp;$D$111, Outliers!$A$4:$P$214,5,FALSE),"0")</f>
        <v>0</v>
      </c>
      <c r="AD131" s="82"/>
      <c r="AE131" s="161"/>
      <c r="AF131" s="82"/>
      <c r="AG131" s="82"/>
    </row>
    <row r="132" spans="2:33" ht="15.75" x14ac:dyDescent="0.25">
      <c r="D132" s="301"/>
      <c r="E132" s="107" t="s">
        <v>27</v>
      </c>
      <c r="F132" s="99">
        <f>IF(P131="","",VLOOKUP($E131&amp;$D$110&amp;$D$111,'CCG data'!$A:$AD,'CCG data'!W$3,FALSE))</f>
        <v>54.2</v>
      </c>
      <c r="G132" s="100">
        <f>IF(P131="","",VLOOKUP($E131&amp;$D$110&amp;$D$111,'CCG data'!$A:$AD,'CCG data'!X$3,FALSE))</f>
        <v>61.9</v>
      </c>
      <c r="H132" s="100">
        <f>IF(R131="","",VLOOKUP($E131&amp;$D$110&amp;$D$111,'CCG data'!$A:$AD,'CCG data'!Y$3,FALSE))</f>
        <v>93.2</v>
      </c>
      <c r="I132" s="100">
        <f>IF(R131="","",VLOOKUP($E131&amp;$D$110&amp;$D$111,'CCG data'!$A:$AD,'CCG data'!Z$3,FALSE))</f>
        <v>103</v>
      </c>
      <c r="J132" s="100">
        <f>IF(T131="","",VLOOKUP($E131&amp;$D$110&amp;$D$111,'CCG data'!$A:$AD,'CCG data'!AA$3,FALSE))</f>
        <v>4.5</v>
      </c>
      <c r="K132" s="100">
        <f>IF(T131="","",VLOOKUP($E131&amp;$D$110&amp;$D$111,'CCG data'!$A:$AD,'CCG data'!AB$3,FALSE))</f>
        <v>6.9</v>
      </c>
      <c r="L132" s="100">
        <f>IF(V131="","",VLOOKUP($E131&amp;$D$110&amp;$D$111,'CCG data'!$A:$AD,'CCG data'!AC$3,FALSE))</f>
        <v>9.8000000000000007</v>
      </c>
      <c r="M132" s="100">
        <f>IF(V131="","",VLOOKUP($E131&amp;$D$110&amp;$D$111,'CCG data'!$A:$AD,'CCG data'!AD$3,FALSE))</f>
        <v>13.1</v>
      </c>
      <c r="N132" s="304"/>
      <c r="P132" s="162">
        <f>IF(P131="","",VLOOKUP($E131&amp;$D$110&amp;$D$111,'CCG data'!$A:$AD,'CCG data'!I$3,FALSE))</f>
        <v>0.307</v>
      </c>
      <c r="Q132" s="15">
        <f>IF(P131="","",VLOOKUP($E131&amp;$D$110&amp;$D$111,'CCG data'!$A:$AD,'CCG data'!J$3,FALSE))</f>
        <v>0.34200000000000003</v>
      </c>
      <c r="R132" s="15">
        <f>IF(R131="","",VLOOKUP($E131&amp;$D$110&amp;$D$111,'CCG data'!$A:$AD,'CCG data'!K$3,FALSE))</f>
        <v>0.55500000000000005</v>
      </c>
      <c r="S132" s="15">
        <f>IF(R131="","",VLOOKUP($E131&amp;$D$110&amp;$D$111,'CCG data'!$A:$AD,'CCG data'!L$3,FALSE))</f>
        <v>0.59199999999999997</v>
      </c>
      <c r="T132" s="15">
        <f>IF(T131="","",VLOOKUP($E131&amp;$D$110&amp;$D$111,'CCG data'!$A:$AD,'CCG data'!M$3,FALSE))</f>
        <v>2.7E-2</v>
      </c>
      <c r="U132" s="15">
        <f>IF(T131="","",VLOOKUP($E131&amp;$D$110&amp;$D$111,'CCG data'!$A:$AD,'CCG data'!N$3,FALSE))</f>
        <v>4.1000000000000002E-2</v>
      </c>
      <c r="V132" s="15">
        <f>IF(V131="","",VLOOKUP($E131&amp;$D$110&amp;$D$111,'CCG data'!$A:$AD,'CCG data'!O$3,FALSE))</f>
        <v>0.06</v>
      </c>
      <c r="W132" s="142">
        <f>IF(V131="","",VLOOKUP($E131&amp;$D$110&amp;$D$111,'CCG data'!$A:$AD,'CCG data'!P$3,FALSE))</f>
        <v>7.9000000000000001E-2</v>
      </c>
      <c r="Y132" s="178" t="str">
        <f>IFERROR(VLOOKUP($E132&amp;$D$111, Outliers!$A$4:$P$214,2,FALSE),"0")</f>
        <v>0</v>
      </c>
      <c r="Z132" s="178" t="str">
        <f>IFERROR(VLOOKUP($E132&amp;$D$111, Outliers!$A$4:$P$214,3,FALSE),"0")</f>
        <v>0</v>
      </c>
      <c r="AA132" s="178" t="str">
        <f>IFERROR(VLOOKUP($E132&amp;$D$111, Outliers!$A$4:$P$214,4,FALSE),"0")</f>
        <v>0</v>
      </c>
      <c r="AB132" s="178" t="str">
        <f>IFERROR(VLOOKUP($E132&amp;$D$111, Outliers!$A$4:$P$214,5,FALSE),"0")</f>
        <v>0</v>
      </c>
      <c r="AD132" s="82"/>
      <c r="AE132" s="161"/>
      <c r="AF132" s="82"/>
      <c r="AG132" s="82"/>
    </row>
    <row r="133" spans="2:33" s="43" customFormat="1" ht="15.75" x14ac:dyDescent="0.25">
      <c r="B133" s="157"/>
      <c r="D133" s="301"/>
      <c r="E133" s="108" t="s">
        <v>179</v>
      </c>
      <c r="F133" s="372">
        <f>IF(OR(ISERROR(VLOOKUP($E133&amp;$D$110&amp;$D$111,'CCG data'!$A:$AD,'CCG data'!R$3,FALSE)),ISBLANK(VLOOKUP($E133&amp;$D$110&amp;$D$111,'CCG data'!$A:$AD,'CCG data'!R$3,FALSE))),"",VLOOKUP($E133&amp;$D$110&amp;$D$111,'CCG data'!$A:$AD,'CCG data'!R$3,FALSE))</f>
        <v>46.9</v>
      </c>
      <c r="G133" s="373"/>
      <c r="H133" s="373">
        <f>IF(OR(ISERROR(VLOOKUP($E133&amp;$D$110&amp;$D$111,'CCG data'!$A:$AD,'CCG data'!S$3,FALSE)),ISBLANK(VLOOKUP($E133&amp;$D$110&amp;$D$111,'CCG data'!$A:$AD,'CCG data'!S$3,FALSE))),"",VLOOKUP($E133&amp;$D$110&amp;$D$111,'CCG data'!$A:$AD,'CCG data'!S$3,FALSE))</f>
        <v>88.1</v>
      </c>
      <c r="I133" s="373"/>
      <c r="J133" s="373">
        <f>IF(OR(ISERROR(VLOOKUP($E133&amp;$D$110&amp;$D$111,'CCG data'!$A:$AD,'CCG data'!T$3,FALSE)),ISBLANK(VLOOKUP($E133&amp;$D$110&amp;$D$111,'CCG data'!$A:$AD,'CCG data'!T$3,FALSE))),"",VLOOKUP($E133&amp;$D$110&amp;$D$111,'CCG data'!$A:$AD,'CCG data'!T$3,FALSE))</f>
        <v>6.1</v>
      </c>
      <c r="K133" s="373"/>
      <c r="L133" s="373">
        <f>IF(OR(ISERROR(VLOOKUP($E133&amp;$D$110&amp;$D$111,'CCG data'!$A:$AD,'CCG data'!U$3,FALSE)),ISBLANK(VLOOKUP($E133&amp;$D$110&amp;$D$111,'CCG data'!$A:$AD,'CCG data'!U$3,FALSE))),"",VLOOKUP($E133&amp;$D$110&amp;$D$111,'CCG data'!$A:$AD,'CCG data'!U$3,FALSE))</f>
        <v>16.399999999999999</v>
      </c>
      <c r="M133" s="374"/>
      <c r="N133" s="303">
        <f>IF(OR(ISERROR(VLOOKUP($E133&amp;$D$110&amp;$D$111,'CCG data'!$A:$AD,'CCG data'!G$3,FALSE)),ISBLANK(VLOOKUP($E133&amp;$D$110&amp;$D$111,'CCG data'!$A:$AD,'CCG data'!G$3,FALSE))),"",VLOOKUP($E133&amp;$D$110&amp;$D$111,'CCG data'!$A:$AD,'CCG data'!G$3,FALSE))</f>
        <v>1390</v>
      </c>
      <c r="P133" s="354">
        <f>IF(OR(ISERROR(VLOOKUP($E133&amp;$D$110&amp;$D$111,'CCG data'!$A:$AD,'CCG data'!B$3,FALSE)),ISBLANK(VLOOKUP($E133&amp;$D$110&amp;$D$111,'CCG data'!$A:$AD,'CCG data'!B$3,FALSE))),"",VLOOKUP($E133&amp;$D$110&amp;$D$111,'CCG data'!$A:$AD,'CCG data'!B$3,FALSE))</f>
        <v>0.27553956834532373</v>
      </c>
      <c r="Q133" s="246"/>
      <c r="R133" s="246">
        <f>IF(OR(ISERROR(VLOOKUP($E133&amp;$D$110&amp;$D$111,'CCG data'!$A:$AD,'CCG data'!C$3,FALSE)),ISBLANK(VLOOKUP($E133&amp;$D$110&amp;$D$111,'CCG data'!$A:$AD,'CCG data'!C$3,FALSE))),"",VLOOKUP($E133&amp;$D$110&amp;$D$111,'CCG data'!$A:$AD,'CCG data'!C$3,FALSE))</f>
        <v>0.57625899280575543</v>
      </c>
      <c r="S133" s="246"/>
      <c r="T133" s="246">
        <f>IF(OR(ISERROR(VLOOKUP($E133&amp;$D$110&amp;$D$111,'CCG data'!$A:$AD,'CCG data'!D$3,FALSE)),ISBLANK(VLOOKUP($E133&amp;$D$110&amp;$D$111,'CCG data'!$A:$AD,'CCG data'!D$3,FALSE))),"",VLOOKUP($E133&amp;$D$110&amp;$D$111,'CCG data'!$A:$AD,'CCG data'!D$3,FALSE))</f>
        <v>4.1726618705035974E-2</v>
      </c>
      <c r="U133" s="246"/>
      <c r="V133" s="246">
        <f>IF(OR(ISERROR(VLOOKUP($E133&amp;$D$110&amp;$D$111,'CCG data'!$A:$AD,'CCG data'!E$3,FALSE)),ISBLANK(VLOOKUP($E133&amp;$D$110&amp;$D$111,'CCG data'!$A:$AD,'CCG data'!E$3,FALSE))),"",VLOOKUP($E133&amp;$D$110&amp;$D$111,'CCG data'!$A:$AD,'CCG data'!E$3,FALSE))</f>
        <v>0.10647482014388489</v>
      </c>
      <c r="W133" s="387"/>
      <c r="X133" s="112"/>
      <c r="Y133" s="178">
        <f>IFERROR(VLOOKUP($E133&amp;$D$111, Outliers!$A$4:$P$214,2,FALSE),"0")</f>
        <v>0</v>
      </c>
      <c r="Z133" s="178">
        <f>IFERROR(VLOOKUP($E133&amp;$D$111, Outliers!$A$4:$P$214,3,FALSE),"0")</f>
        <v>0</v>
      </c>
      <c r="AA133" s="178">
        <f>IFERROR(VLOOKUP($E133&amp;$D$111, Outliers!$A$4:$P$214,4,FALSE),"0")</f>
        <v>0</v>
      </c>
      <c r="AB133" s="178">
        <f>IFERROR(VLOOKUP($E133&amp;$D$111, Outliers!$A$4:$P$214,5,FALSE),"0")</f>
        <v>1</v>
      </c>
      <c r="AD133" s="82"/>
      <c r="AE133" s="161"/>
      <c r="AF133" s="82"/>
      <c r="AG133" s="82"/>
    </row>
    <row r="134" spans="2:33" ht="15.75" x14ac:dyDescent="0.25">
      <c r="D134" s="301"/>
      <c r="E134" s="107" t="s">
        <v>27</v>
      </c>
      <c r="F134" s="99">
        <f>IF(P133="","",VLOOKUP($E133&amp;$D$110&amp;$D$111,'CCG data'!$A:$AD,'CCG data'!W$3,FALSE))</f>
        <v>42.2</v>
      </c>
      <c r="G134" s="100">
        <f>IF(P133="","",VLOOKUP($E133&amp;$D$110&amp;$D$111,'CCG data'!$A:$AD,'CCG data'!X$3,FALSE))</f>
        <v>51.6</v>
      </c>
      <c r="H134" s="100">
        <f>IF(R133="","",VLOOKUP($E133&amp;$D$110&amp;$D$111,'CCG data'!$A:$AD,'CCG data'!Y$3,FALSE))</f>
        <v>82</v>
      </c>
      <c r="I134" s="100">
        <f>IF(R133="","",VLOOKUP($E133&amp;$D$110&amp;$D$111,'CCG data'!$A:$AD,'CCG data'!Z$3,FALSE))</f>
        <v>94.2</v>
      </c>
      <c r="J134" s="100">
        <f>IF(T133="","",VLOOKUP($E133&amp;$D$110&amp;$D$111,'CCG data'!$A:$AD,'CCG data'!AA$3,FALSE))</f>
        <v>4.5</v>
      </c>
      <c r="K134" s="100">
        <f>IF(T133="","",VLOOKUP($E133&amp;$D$110&amp;$D$111,'CCG data'!$A:$AD,'CCG data'!AB$3,FALSE))</f>
        <v>7.7</v>
      </c>
      <c r="L134" s="100">
        <f>IF(V133="","",VLOOKUP($E133&amp;$D$110&amp;$D$111,'CCG data'!$A:$AD,'CCG data'!AC$3,FALSE))</f>
        <v>13.7</v>
      </c>
      <c r="M134" s="100">
        <f>IF(V133="","",VLOOKUP($E133&amp;$D$110&amp;$D$111,'CCG data'!$A:$AD,'CCG data'!AD$3,FALSE))</f>
        <v>19</v>
      </c>
      <c r="N134" s="304"/>
      <c r="P134" s="162">
        <f>IF(P133="","",VLOOKUP($E133&amp;$D$110&amp;$D$111,'CCG data'!$A:$AD,'CCG data'!I$3,FALSE))</f>
        <v>0.253</v>
      </c>
      <c r="Q134" s="15">
        <f>IF(P133="","",VLOOKUP($E133&amp;$D$110&amp;$D$111,'CCG data'!$A:$AD,'CCG data'!J$3,FALSE))</f>
        <v>0.3</v>
      </c>
      <c r="R134" s="15">
        <f>IF(R133="","",VLOOKUP($E133&amp;$D$110&amp;$D$111,'CCG data'!$A:$AD,'CCG data'!K$3,FALSE))</f>
        <v>0.55000000000000004</v>
      </c>
      <c r="S134" s="15">
        <f>IF(R133="","",VLOOKUP($E133&amp;$D$110&amp;$D$111,'CCG data'!$A:$AD,'CCG data'!L$3,FALSE))</f>
        <v>0.60199999999999998</v>
      </c>
      <c r="T134" s="15">
        <f>IF(T133="","",VLOOKUP($E133&amp;$D$110&amp;$D$111,'CCG data'!$A:$AD,'CCG data'!M$3,FALSE))</f>
        <v>3.2000000000000001E-2</v>
      </c>
      <c r="U134" s="15">
        <f>IF(T133="","",VLOOKUP($E133&amp;$D$110&amp;$D$111,'CCG data'!$A:$AD,'CCG data'!N$3,FALSE))</f>
        <v>5.3999999999999999E-2</v>
      </c>
      <c r="V134" s="15">
        <f>IF(V133="","",VLOOKUP($E133&amp;$D$110&amp;$D$111,'CCG data'!$A:$AD,'CCG data'!O$3,FALSE))</f>
        <v>9.0999999999999998E-2</v>
      </c>
      <c r="W134" s="142">
        <f>IF(V133="","",VLOOKUP($E133&amp;$D$110&amp;$D$111,'CCG data'!$A:$AD,'CCG data'!P$3,FALSE))</f>
        <v>0.124</v>
      </c>
      <c r="Y134" s="178" t="str">
        <f>IFERROR(VLOOKUP($E134&amp;$D$111, Outliers!$A$4:$P$214,2,FALSE),"0")</f>
        <v>0</v>
      </c>
      <c r="Z134" s="178" t="str">
        <f>IFERROR(VLOOKUP($E134&amp;$D$111, Outliers!$A$4:$P$214,3,FALSE),"0")</f>
        <v>0</v>
      </c>
      <c r="AA134" s="178" t="str">
        <f>IFERROR(VLOOKUP($E134&amp;$D$111, Outliers!$A$4:$P$214,4,FALSE),"0")</f>
        <v>0</v>
      </c>
      <c r="AB134" s="178" t="str">
        <f>IFERROR(VLOOKUP($E134&amp;$D$111, Outliers!$A$4:$P$214,5,FALSE),"0")</f>
        <v>0</v>
      </c>
      <c r="AD134" s="82"/>
      <c r="AE134" s="161"/>
      <c r="AF134" s="82"/>
      <c r="AG134" s="82"/>
    </row>
    <row r="135" spans="2:33" s="43" customFormat="1" ht="15.75" x14ac:dyDescent="0.25">
      <c r="B135" s="157"/>
      <c r="D135" s="301"/>
      <c r="E135" s="108" t="s">
        <v>442</v>
      </c>
      <c r="F135" s="372">
        <f>IF(OR(ISERROR(VLOOKUP($E135&amp;$D$110&amp;$D$111,'CCG data'!$A:$AD,'CCG data'!R$3,FALSE)),ISBLANK(VLOOKUP($E135&amp;$D$110&amp;$D$111,'CCG data'!$A:$AD,'CCG data'!R$3,FALSE))),"",VLOOKUP($E135&amp;$D$110&amp;$D$111,'CCG data'!$A:$AD,'CCG data'!R$3,FALSE))</f>
        <v>46.8</v>
      </c>
      <c r="G135" s="373"/>
      <c r="H135" s="373">
        <f>IF(OR(ISERROR(VLOOKUP($E135&amp;$D$110&amp;$D$111,'CCG data'!$A:$AD,'CCG data'!S$3,FALSE)),ISBLANK(VLOOKUP($E135&amp;$D$110&amp;$D$111,'CCG data'!$A:$AD,'CCG data'!S$3,FALSE))),"",VLOOKUP($E135&amp;$D$110&amp;$D$111,'CCG data'!$A:$AD,'CCG data'!S$3,FALSE))</f>
        <v>97.1</v>
      </c>
      <c r="I135" s="373"/>
      <c r="J135" s="373">
        <f>IF(OR(ISERROR(VLOOKUP($E135&amp;$D$110&amp;$D$111,'CCG data'!$A:$AD,'CCG data'!T$3,FALSE)),ISBLANK(VLOOKUP($E135&amp;$D$110&amp;$D$111,'CCG data'!$A:$AD,'CCG data'!T$3,FALSE))),"",VLOOKUP($E135&amp;$D$110&amp;$D$111,'CCG data'!$A:$AD,'CCG data'!T$3,FALSE))</f>
        <v>6.2</v>
      </c>
      <c r="K135" s="373"/>
      <c r="L135" s="373">
        <f>IF(OR(ISERROR(VLOOKUP($E135&amp;$D$110&amp;$D$111,'CCG data'!$A:$AD,'CCG data'!U$3,FALSE)),ISBLANK(VLOOKUP($E135&amp;$D$110&amp;$D$111,'CCG data'!$A:$AD,'CCG data'!U$3,FALSE))),"",VLOOKUP($E135&amp;$D$110&amp;$D$111,'CCG data'!$A:$AD,'CCG data'!U$3,FALSE))</f>
        <v>7.9</v>
      </c>
      <c r="M135" s="374"/>
      <c r="N135" s="303">
        <f>IF(OR(ISERROR(VLOOKUP($E135&amp;$D$110&amp;$D$111,'CCG data'!$A:$AD,'CCG data'!G$3,FALSE)),ISBLANK(VLOOKUP($E135&amp;$D$110&amp;$D$111,'CCG data'!$A:$AD,'CCG data'!G$3,FALSE))),"",VLOOKUP($E135&amp;$D$110&amp;$D$111,'CCG data'!$A:$AD,'CCG data'!G$3,FALSE))</f>
        <v>3692</v>
      </c>
      <c r="P135" s="354">
        <f>IF(OR(ISERROR(VLOOKUP($E135&amp;$D$110&amp;$D$111,'CCG data'!$A:$AD,'CCG data'!B$3,FALSE)),ISBLANK(VLOOKUP($E135&amp;$D$110&amp;$D$111,'CCG data'!$A:$AD,'CCG data'!B$3,FALSE))),"",VLOOKUP($E135&amp;$D$110&amp;$D$111,'CCG data'!$A:$AD,'CCG data'!B$3,FALSE))</f>
        <v>0.26895991332611052</v>
      </c>
      <c r="Q135" s="246"/>
      <c r="R135" s="246">
        <f>IF(OR(ISERROR(VLOOKUP($E135&amp;$D$110&amp;$D$111,'CCG data'!$A:$AD,'CCG data'!C$3,FALSE)),ISBLANK(VLOOKUP($E135&amp;$D$110&amp;$D$111,'CCG data'!$A:$AD,'CCG data'!C$3,FALSE))),"",VLOOKUP($E135&amp;$D$110&amp;$D$111,'CCG data'!$A:$AD,'CCG data'!C$3,FALSE))</f>
        <v>0.63651137594799567</v>
      </c>
      <c r="S135" s="246"/>
      <c r="T135" s="246">
        <f>IF(OR(ISERROR(VLOOKUP($E135&amp;$D$110&amp;$D$111,'CCG data'!$A:$AD,'CCG data'!D$3,FALSE)),ISBLANK(VLOOKUP($E135&amp;$D$110&amp;$D$111,'CCG data'!$A:$AD,'CCG data'!D$3,FALSE))),"",VLOOKUP($E135&amp;$D$110&amp;$D$111,'CCG data'!$A:$AD,'CCG data'!D$3,FALSE))</f>
        <v>4.3066088840736726E-2</v>
      </c>
      <c r="U135" s="246"/>
      <c r="V135" s="246">
        <f>IF(OR(ISERROR(VLOOKUP($E135&amp;$D$110&amp;$D$111,'CCG data'!$A:$AD,'CCG data'!E$3,FALSE)),ISBLANK(VLOOKUP($E135&amp;$D$110&amp;$D$111,'CCG data'!$A:$AD,'CCG data'!E$3,FALSE))),"",VLOOKUP($E135&amp;$D$110&amp;$D$111,'CCG data'!$A:$AD,'CCG data'!E$3,FALSE))</f>
        <v>5.1462621885157094E-2</v>
      </c>
      <c r="W135" s="387"/>
      <c r="X135" s="112"/>
      <c r="Y135" s="178">
        <f>IFERROR(VLOOKUP($E135&amp;$D$111, Outliers!$A$4:$P$214,2,FALSE),"0")</f>
        <v>0</v>
      </c>
      <c r="Z135" s="178">
        <f>IFERROR(VLOOKUP($E135&amp;$D$111, Outliers!$A$4:$P$214,3,FALSE),"0")</f>
        <v>0</v>
      </c>
      <c r="AA135" s="178">
        <f>IFERROR(VLOOKUP($E135&amp;$D$111, Outliers!$A$4:$P$214,4,FALSE),"0")</f>
        <v>0</v>
      </c>
      <c r="AB135" s="178">
        <f>IFERROR(VLOOKUP($E135&amp;$D$111, Outliers!$A$4:$P$214,5,FALSE),"0")</f>
        <v>1</v>
      </c>
      <c r="AD135" s="82"/>
      <c r="AE135" s="161"/>
      <c r="AF135" s="82"/>
      <c r="AG135" s="82"/>
    </row>
    <row r="136" spans="2:33" ht="15.75" x14ac:dyDescent="0.25">
      <c r="D136" s="301"/>
      <c r="E136" s="107" t="s">
        <v>27</v>
      </c>
      <c r="F136" s="99">
        <f>IF(P135="","",VLOOKUP($E135&amp;$D$110&amp;$D$111,'CCG data'!$A:$AD,'CCG data'!W$3,FALSE))</f>
        <v>43.9</v>
      </c>
      <c r="G136" s="100">
        <f>IF(P135="","",VLOOKUP($E135&amp;$D$110&amp;$D$111,'CCG data'!$A:$AD,'CCG data'!X$3,FALSE))</f>
        <v>49.7</v>
      </c>
      <c r="H136" s="100">
        <f>IF(R135="","",VLOOKUP($E135&amp;$D$110&amp;$D$111,'CCG data'!$A:$AD,'CCG data'!Y$3,FALSE))</f>
        <v>93.2</v>
      </c>
      <c r="I136" s="100">
        <f>IF(R135="","",VLOOKUP($E135&amp;$D$110&amp;$D$111,'CCG data'!$A:$AD,'CCG data'!Z$3,FALSE))</f>
        <v>101</v>
      </c>
      <c r="J136" s="100">
        <f>IF(T135="","",VLOOKUP($E135&amp;$D$110&amp;$D$111,'CCG data'!$A:$AD,'CCG data'!AA$3,FALSE))</f>
        <v>5.2</v>
      </c>
      <c r="K136" s="100">
        <f>IF(T135="","",VLOOKUP($E135&amp;$D$110&amp;$D$111,'CCG data'!$A:$AD,'CCG data'!AB$3,FALSE))</f>
        <v>7.1</v>
      </c>
      <c r="L136" s="100">
        <f>IF(V135="","",VLOOKUP($E135&amp;$D$110&amp;$D$111,'CCG data'!$A:$AD,'CCG data'!AC$3,FALSE))</f>
        <v>6.8</v>
      </c>
      <c r="M136" s="100">
        <f>IF(V135="","",VLOOKUP($E135&amp;$D$110&amp;$D$111,'CCG data'!$A:$AD,'CCG data'!AD$3,FALSE))</f>
        <v>9</v>
      </c>
      <c r="N136" s="304"/>
      <c r="P136" s="162">
        <f>IF(P135="","",VLOOKUP($E135&amp;$D$110&amp;$D$111,'CCG data'!$A:$AD,'CCG data'!I$3,FALSE))</f>
        <v>0.255</v>
      </c>
      <c r="Q136" s="15">
        <f>IF(P135="","",VLOOKUP($E135&amp;$D$110&amp;$D$111,'CCG data'!$A:$AD,'CCG data'!J$3,FALSE))</f>
        <v>0.28299999999999997</v>
      </c>
      <c r="R136" s="15">
        <f>IF(R135="","",VLOOKUP($E135&amp;$D$110&amp;$D$111,'CCG data'!$A:$AD,'CCG data'!K$3,FALSE))</f>
        <v>0.621</v>
      </c>
      <c r="S136" s="15">
        <f>IF(R135="","",VLOOKUP($E135&amp;$D$110&amp;$D$111,'CCG data'!$A:$AD,'CCG data'!L$3,FALSE))</f>
        <v>0.65200000000000002</v>
      </c>
      <c r="T136" s="15">
        <f>IF(T135="","",VLOOKUP($E135&amp;$D$110&amp;$D$111,'CCG data'!$A:$AD,'CCG data'!M$3,FALSE))</f>
        <v>3.6999999999999998E-2</v>
      </c>
      <c r="U136" s="15">
        <f>IF(T135="","",VLOOKUP($E135&amp;$D$110&amp;$D$111,'CCG data'!$A:$AD,'CCG data'!N$3,FALSE))</f>
        <v>0.05</v>
      </c>
      <c r="V136" s="15">
        <f>IF(V135="","",VLOOKUP($E135&amp;$D$110&amp;$D$111,'CCG data'!$A:$AD,'CCG data'!O$3,FALSE))</f>
        <v>4.4999999999999998E-2</v>
      </c>
      <c r="W136" s="142">
        <f>IF(V135="","",VLOOKUP($E135&amp;$D$110&amp;$D$111,'CCG data'!$A:$AD,'CCG data'!P$3,FALSE))</f>
        <v>5.8999999999999997E-2</v>
      </c>
      <c r="Y136" s="178" t="str">
        <f>IFERROR(VLOOKUP($E136&amp;$D$111, Outliers!$A$4:$P$214,2,FALSE),"0")</f>
        <v>0</v>
      </c>
      <c r="Z136" s="178" t="str">
        <f>IFERROR(VLOOKUP($E136&amp;$D$111, Outliers!$A$4:$P$214,3,FALSE),"0")</f>
        <v>0</v>
      </c>
      <c r="AA136" s="178" t="str">
        <f>IFERROR(VLOOKUP($E136&amp;$D$111, Outliers!$A$4:$P$214,4,FALSE),"0")</f>
        <v>0</v>
      </c>
      <c r="AB136" s="178" t="str">
        <f>IFERROR(VLOOKUP($E136&amp;$D$111, Outliers!$A$4:$P$214,5,FALSE),"0")</f>
        <v>0</v>
      </c>
      <c r="AD136" s="82"/>
      <c r="AE136" s="161"/>
      <c r="AF136" s="82"/>
      <c r="AG136" s="82"/>
    </row>
    <row r="137" spans="2:33" s="43" customFormat="1" ht="15.75" x14ac:dyDescent="0.25">
      <c r="B137" s="157"/>
      <c r="D137" s="301"/>
      <c r="E137" s="108" t="s">
        <v>443</v>
      </c>
      <c r="F137" s="372">
        <f>IF(OR(ISERROR(VLOOKUP($E137&amp;$D$110&amp;$D$111,'CCG data'!$A:$AD,'CCG data'!R$3,FALSE)),ISBLANK(VLOOKUP($E137&amp;$D$110&amp;$D$111,'CCG data'!$A:$AD,'CCG data'!R$3,FALSE))),"",VLOOKUP($E137&amp;$D$110&amp;$D$111,'CCG data'!$A:$AD,'CCG data'!R$3,FALSE))</f>
        <v>43.2</v>
      </c>
      <c r="G137" s="373"/>
      <c r="H137" s="373">
        <f>IF(OR(ISERROR(VLOOKUP($E137&amp;$D$110&amp;$D$111,'CCG data'!$A:$AD,'CCG data'!S$3,FALSE)),ISBLANK(VLOOKUP($E137&amp;$D$110&amp;$D$111,'CCG data'!$A:$AD,'CCG data'!S$3,FALSE))),"",VLOOKUP($E137&amp;$D$110&amp;$D$111,'CCG data'!$A:$AD,'CCG data'!S$3,FALSE))</f>
        <v>94.6</v>
      </c>
      <c r="I137" s="373"/>
      <c r="J137" s="373">
        <f>IF(OR(ISERROR(VLOOKUP($E137&amp;$D$110&amp;$D$111,'CCG data'!$A:$AD,'CCG data'!T$3,FALSE)),ISBLANK(VLOOKUP($E137&amp;$D$110&amp;$D$111,'CCG data'!$A:$AD,'CCG data'!T$3,FALSE))),"",VLOOKUP($E137&amp;$D$110&amp;$D$111,'CCG data'!$A:$AD,'CCG data'!T$3,FALSE))</f>
        <v>5.4</v>
      </c>
      <c r="K137" s="373"/>
      <c r="L137" s="373">
        <f>IF(OR(ISERROR(VLOOKUP($E137&amp;$D$110&amp;$D$111,'CCG data'!$A:$AD,'CCG data'!U$3,FALSE)),ISBLANK(VLOOKUP($E137&amp;$D$110&amp;$D$111,'CCG data'!$A:$AD,'CCG data'!U$3,FALSE))),"",VLOOKUP($E137&amp;$D$110&amp;$D$111,'CCG data'!$A:$AD,'CCG data'!U$3,FALSE))</f>
        <v>7.2</v>
      </c>
      <c r="M137" s="374"/>
      <c r="N137" s="303">
        <f>IF(OR(ISERROR(VLOOKUP($E137&amp;$D$110&amp;$D$111,'CCG data'!$A:$AD,'CCG data'!G$3,FALSE)),ISBLANK(VLOOKUP($E137&amp;$D$110&amp;$D$111,'CCG data'!$A:$AD,'CCG data'!G$3,FALSE))),"",VLOOKUP($E137&amp;$D$110&amp;$D$111,'CCG data'!$A:$AD,'CCG data'!G$3,FALSE))</f>
        <v>913</v>
      </c>
      <c r="P137" s="354">
        <f>IF(OR(ISERROR(VLOOKUP($E137&amp;$D$110&amp;$D$111,'CCG data'!$A:$AD,'CCG data'!B$3,FALSE)),ISBLANK(VLOOKUP($E137&amp;$D$110&amp;$D$111,'CCG data'!$A:$AD,'CCG data'!B$3,FALSE))),"",VLOOKUP($E137&amp;$D$110&amp;$D$111,'CCG data'!$A:$AD,'CCG data'!B$3,FALSE))</f>
        <v>0.26615553121577218</v>
      </c>
      <c r="Q137" s="246"/>
      <c r="R137" s="246">
        <f>IF(OR(ISERROR(VLOOKUP($E137&amp;$D$110&amp;$D$111,'CCG data'!$A:$AD,'CCG data'!C$3,FALSE)),ISBLANK(VLOOKUP($E137&amp;$D$110&amp;$D$111,'CCG data'!$A:$AD,'CCG data'!C$3,FALSE))),"",VLOOKUP($E137&amp;$D$110&amp;$D$111,'CCG data'!$A:$AD,'CCG data'!C$3,FALSE))</f>
        <v>0.64731653888280394</v>
      </c>
      <c r="S137" s="246"/>
      <c r="T137" s="246">
        <f>IF(OR(ISERROR(VLOOKUP($E137&amp;$D$110&amp;$D$111,'CCG data'!$A:$AD,'CCG data'!D$3,FALSE)),ISBLANK(VLOOKUP($E137&amp;$D$110&amp;$D$111,'CCG data'!$A:$AD,'CCG data'!D$3,FALSE))),"",VLOOKUP($E137&amp;$D$110&amp;$D$111,'CCG data'!$A:$AD,'CCG data'!D$3,FALSE))</f>
        <v>3.8335158817086525E-2</v>
      </c>
      <c r="U137" s="246"/>
      <c r="V137" s="246">
        <f>IF(OR(ISERROR(VLOOKUP($E137&amp;$D$110&amp;$D$111,'CCG data'!$A:$AD,'CCG data'!E$3,FALSE)),ISBLANK(VLOOKUP($E137&amp;$D$110&amp;$D$111,'CCG data'!$A:$AD,'CCG data'!E$3,FALSE))),"",VLOOKUP($E137&amp;$D$110&amp;$D$111,'CCG data'!$A:$AD,'CCG data'!E$3,FALSE))</f>
        <v>4.8192771084337352E-2</v>
      </c>
      <c r="W137" s="387"/>
      <c r="X137" s="112"/>
      <c r="Y137" s="178">
        <f>IFERROR(VLOOKUP($E137&amp;$D$111, Outliers!$A$4:$P$214,2,FALSE),"0")</f>
        <v>0</v>
      </c>
      <c r="Z137" s="178">
        <f>IFERROR(VLOOKUP($E137&amp;$D$111, Outliers!$A$4:$P$214,3,FALSE),"0")</f>
        <v>0</v>
      </c>
      <c r="AA137" s="178">
        <f>IFERROR(VLOOKUP($E137&amp;$D$111, Outliers!$A$4:$P$214,4,FALSE),"0")</f>
        <v>0</v>
      </c>
      <c r="AB137" s="178">
        <f>IFERROR(VLOOKUP($E137&amp;$D$111, Outliers!$A$4:$P$214,5,FALSE),"0")</f>
        <v>1</v>
      </c>
      <c r="AD137" s="82"/>
      <c r="AE137" s="161"/>
      <c r="AF137" s="82"/>
      <c r="AG137" s="82"/>
    </row>
    <row r="138" spans="2:33" ht="15.75" x14ac:dyDescent="0.25">
      <c r="B138" s="158"/>
      <c r="D138" s="301"/>
      <c r="E138" s="107" t="s">
        <v>27</v>
      </c>
      <c r="F138" s="99">
        <f>IF(P137="","",VLOOKUP($E137&amp;$D$110&amp;$D$111,'CCG data'!$A:$AD,'CCG data'!W$3,FALSE))</f>
        <v>37.799999999999997</v>
      </c>
      <c r="G138" s="100">
        <f>IF(P137="","",VLOOKUP($E137&amp;$D$110&amp;$D$111,'CCG data'!$A:$AD,'CCG data'!X$3,FALSE))</f>
        <v>48.7</v>
      </c>
      <c r="H138" s="100">
        <f>IF(R137="","",VLOOKUP($E137&amp;$D$110&amp;$D$111,'CCG data'!$A:$AD,'CCG data'!Y$3,FALSE))</f>
        <v>87</v>
      </c>
      <c r="I138" s="100">
        <f>IF(R137="","",VLOOKUP($E137&amp;$D$110&amp;$D$111,'CCG data'!$A:$AD,'CCG data'!Z$3,FALSE))</f>
        <v>102.3</v>
      </c>
      <c r="J138" s="100">
        <f>IF(T137="","",VLOOKUP($E137&amp;$D$110&amp;$D$111,'CCG data'!$A:$AD,'CCG data'!AA$3,FALSE))</f>
        <v>3.6</v>
      </c>
      <c r="K138" s="100">
        <f>IF(T137="","",VLOOKUP($E137&amp;$D$110&amp;$D$111,'CCG data'!$A:$AD,'CCG data'!AB$3,FALSE))</f>
        <v>7.2</v>
      </c>
      <c r="L138" s="100">
        <f>IF(V137="","",VLOOKUP($E137&amp;$D$110&amp;$D$111,'CCG data'!$A:$AD,'CCG data'!AC$3,FALSE))</f>
        <v>5</v>
      </c>
      <c r="M138" s="100">
        <f>IF(V137="","",VLOOKUP($E137&amp;$D$110&amp;$D$111,'CCG data'!$A:$AD,'CCG data'!AD$3,FALSE))</f>
        <v>9.3000000000000007</v>
      </c>
      <c r="N138" s="304"/>
      <c r="P138" s="162">
        <f>IF(P137="","",VLOOKUP($E137&amp;$D$110&amp;$D$111,'CCG data'!$A:$AD,'CCG data'!I$3,FALSE))</f>
        <v>0.23899999999999999</v>
      </c>
      <c r="Q138" s="15">
        <f>IF(P137="","",VLOOKUP($E137&amp;$D$110&amp;$D$111,'CCG data'!$A:$AD,'CCG data'!J$3,FALSE))</f>
        <v>0.29599999999999999</v>
      </c>
      <c r="R138" s="15">
        <f>IF(R137="","",VLOOKUP($E137&amp;$D$110&amp;$D$111,'CCG data'!$A:$AD,'CCG data'!K$3,FALSE))</f>
        <v>0.61599999999999999</v>
      </c>
      <c r="S138" s="15">
        <f>IF(R137="","",VLOOKUP($E137&amp;$D$110&amp;$D$111,'CCG data'!$A:$AD,'CCG data'!L$3,FALSE))</f>
        <v>0.67800000000000005</v>
      </c>
      <c r="T138" s="15">
        <f>IF(T137="","",VLOOKUP($E137&amp;$D$110&amp;$D$111,'CCG data'!$A:$AD,'CCG data'!M$3,FALSE))</f>
        <v>2.8000000000000001E-2</v>
      </c>
      <c r="U138" s="15">
        <f>IF(T137="","",VLOOKUP($E137&amp;$D$110&amp;$D$111,'CCG data'!$A:$AD,'CCG data'!N$3,FALSE))</f>
        <v>5.2999999999999999E-2</v>
      </c>
      <c r="V138" s="15">
        <f>IF(V137="","",VLOOKUP($E137&amp;$D$110&amp;$D$111,'CCG data'!$A:$AD,'CCG data'!O$3,FALSE))</f>
        <v>3.5999999999999997E-2</v>
      </c>
      <c r="W138" s="142">
        <f>IF(V137="","",VLOOKUP($E137&amp;$D$110&amp;$D$111,'CCG data'!$A:$AD,'CCG data'!P$3,FALSE))</f>
        <v>6.4000000000000001E-2</v>
      </c>
      <c r="Y138" s="178" t="str">
        <f>IFERROR(VLOOKUP($E138&amp;$D$111, Outliers!$A$4:$P$214,2,FALSE),"0")</f>
        <v>0</v>
      </c>
      <c r="Z138" s="178" t="str">
        <f>IFERROR(VLOOKUP($E138&amp;$D$111, Outliers!$A$4:$P$214,3,FALSE),"0")</f>
        <v>0</v>
      </c>
      <c r="AA138" s="178" t="str">
        <f>IFERROR(VLOOKUP($E138&amp;$D$111, Outliers!$A$4:$P$214,4,FALSE),"0")</f>
        <v>0</v>
      </c>
      <c r="AB138" s="178" t="str">
        <f>IFERROR(VLOOKUP($E138&amp;$D$111, Outliers!$A$4:$P$214,5,FALSE),"0")</f>
        <v>0</v>
      </c>
      <c r="AD138" s="82"/>
      <c r="AE138" s="161"/>
      <c r="AF138" s="82"/>
      <c r="AG138" s="82"/>
    </row>
    <row r="139" spans="2:33" s="43" customFormat="1" ht="15.75" x14ac:dyDescent="0.25">
      <c r="B139" s="159"/>
      <c r="C139" s="89"/>
      <c r="D139" s="301"/>
      <c r="E139" s="108" t="s">
        <v>444</v>
      </c>
      <c r="F139" s="372">
        <f>IF(OR(ISERROR(VLOOKUP($E139&amp;$D$110&amp;$D$111,'CCG data'!$A:$AD,'CCG data'!R$3,FALSE)),ISBLANK(VLOOKUP($E139&amp;$D$110&amp;$D$111,'CCG data'!$A:$AD,'CCG data'!R$3,FALSE))),"",VLOOKUP($E139&amp;$D$110&amp;$D$111,'CCG data'!$A:$AD,'CCG data'!R$3,FALSE))</f>
        <v>40.799999999999997</v>
      </c>
      <c r="G139" s="373"/>
      <c r="H139" s="373">
        <f>IF(OR(ISERROR(VLOOKUP($E139&amp;$D$110&amp;$D$111,'CCG data'!$A:$AD,'CCG data'!S$3,FALSE)),ISBLANK(VLOOKUP($E139&amp;$D$110&amp;$D$111,'CCG data'!$A:$AD,'CCG data'!S$3,FALSE))),"",VLOOKUP($E139&amp;$D$110&amp;$D$111,'CCG data'!$A:$AD,'CCG data'!S$3,FALSE))</f>
        <v>91.5</v>
      </c>
      <c r="I139" s="373"/>
      <c r="J139" s="373">
        <f>IF(OR(ISERROR(VLOOKUP($E139&amp;$D$110&amp;$D$111,'CCG data'!$A:$AD,'CCG data'!T$3,FALSE)),ISBLANK(VLOOKUP($E139&amp;$D$110&amp;$D$111,'CCG data'!$A:$AD,'CCG data'!T$3,FALSE))),"",VLOOKUP($E139&amp;$D$110&amp;$D$111,'CCG data'!$A:$AD,'CCG data'!T$3,FALSE))</f>
        <v>11.2</v>
      </c>
      <c r="K139" s="373"/>
      <c r="L139" s="373">
        <f>IF(OR(ISERROR(VLOOKUP($E139&amp;$D$110&amp;$D$111,'CCG data'!$A:$AD,'CCG data'!U$3,FALSE)),ISBLANK(VLOOKUP($E139&amp;$D$110&amp;$D$111,'CCG data'!$A:$AD,'CCG data'!U$3,FALSE))),"",VLOOKUP($E139&amp;$D$110&amp;$D$111,'CCG data'!$A:$AD,'CCG data'!U$3,FALSE))</f>
        <v>10.3</v>
      </c>
      <c r="M139" s="374"/>
      <c r="N139" s="303">
        <f>IF(OR(ISERROR(VLOOKUP($E139&amp;$D$110&amp;$D$111,'CCG data'!$A:$AD,'CCG data'!G$3,FALSE)),ISBLANK(VLOOKUP($E139&amp;$D$110&amp;$D$111,'CCG data'!$A:$AD,'CCG data'!G$3,FALSE))),"",VLOOKUP($E139&amp;$D$110&amp;$D$111,'CCG data'!$A:$AD,'CCG data'!G$3,FALSE))</f>
        <v>744</v>
      </c>
      <c r="P139" s="354">
        <f>IF(OR(ISERROR(VLOOKUP($E139&amp;$D$110&amp;$D$111,'CCG data'!$A:$AD,'CCG data'!B$3,FALSE)),ISBLANK(VLOOKUP($E139&amp;$D$110&amp;$D$111,'CCG data'!$A:$AD,'CCG data'!B$3,FALSE))),"",VLOOKUP($E139&amp;$D$110&amp;$D$111,'CCG data'!$A:$AD,'CCG data'!B$3,FALSE))</f>
        <v>0.25672043010752688</v>
      </c>
      <c r="Q139" s="246"/>
      <c r="R139" s="246">
        <f>IF(OR(ISERROR(VLOOKUP($E139&amp;$D$110&amp;$D$111,'CCG data'!$A:$AD,'CCG data'!C$3,FALSE)),ISBLANK(VLOOKUP($E139&amp;$D$110&amp;$D$111,'CCG data'!$A:$AD,'CCG data'!C$3,FALSE))),"",VLOOKUP($E139&amp;$D$110&amp;$D$111,'CCG data'!$A:$AD,'CCG data'!C$3,FALSE))</f>
        <v>0.60080645161290325</v>
      </c>
      <c r="S139" s="246"/>
      <c r="T139" s="246">
        <f>IF(OR(ISERROR(VLOOKUP($E139&amp;$D$110&amp;$D$111,'CCG data'!$A:$AD,'CCG data'!D$3,FALSE)),ISBLANK(VLOOKUP($E139&amp;$D$110&amp;$D$111,'CCG data'!$A:$AD,'CCG data'!D$3,FALSE))),"",VLOOKUP($E139&amp;$D$110&amp;$D$111,'CCG data'!$A:$AD,'CCG data'!D$3,FALSE))</f>
        <v>7.3924731182795703E-2</v>
      </c>
      <c r="U139" s="246"/>
      <c r="V139" s="246">
        <f>IF(OR(ISERROR(VLOOKUP($E139&amp;$D$110&amp;$D$111,'CCG data'!$A:$AD,'CCG data'!E$3,FALSE)),ISBLANK(VLOOKUP($E139&amp;$D$110&amp;$D$111,'CCG data'!$A:$AD,'CCG data'!E$3,FALSE))),"",VLOOKUP($E139&amp;$D$110&amp;$D$111,'CCG data'!$A:$AD,'CCG data'!E$3,FALSE))</f>
        <v>6.8548387096774188E-2</v>
      </c>
      <c r="W139" s="387"/>
      <c r="X139" s="112"/>
      <c r="Y139" s="178">
        <f>IFERROR(VLOOKUP($E139&amp;$D$111, Outliers!$A$4:$P$214,2,FALSE),"0")</f>
        <v>0</v>
      </c>
      <c r="Z139" s="178">
        <f>IFERROR(VLOOKUP($E139&amp;$D$111, Outliers!$A$4:$P$214,3,FALSE),"0")</f>
        <v>0</v>
      </c>
      <c r="AA139" s="178">
        <f>IFERROR(VLOOKUP($E139&amp;$D$111, Outliers!$A$4:$P$214,4,FALSE),"0")</f>
        <v>1</v>
      </c>
      <c r="AB139" s="178">
        <f>IFERROR(VLOOKUP($E139&amp;$D$111, Outliers!$A$4:$P$214,5,FALSE),"0")</f>
        <v>0</v>
      </c>
      <c r="AD139" s="82"/>
      <c r="AE139" s="161"/>
      <c r="AF139" s="82"/>
      <c r="AG139" s="82"/>
    </row>
    <row r="140" spans="2:33" ht="15.75" x14ac:dyDescent="0.25">
      <c r="B140" s="160"/>
      <c r="D140" s="301"/>
      <c r="E140" s="107" t="s">
        <v>27</v>
      </c>
      <c r="F140" s="99">
        <f>IF(P139="","",VLOOKUP($E139&amp;$D$110&amp;$D$111,'CCG data'!$A:$AD,'CCG data'!W$3,FALSE))</f>
        <v>35</v>
      </c>
      <c r="G140" s="100">
        <f>IF(P139="","",VLOOKUP($E139&amp;$D$110&amp;$D$111,'CCG data'!$A:$AD,'CCG data'!X$3,FALSE))</f>
        <v>46.6</v>
      </c>
      <c r="H140" s="100">
        <f>IF(R139="","",VLOOKUP($E139&amp;$D$110&amp;$D$111,'CCG data'!$A:$AD,'CCG data'!Y$3,FALSE))</f>
        <v>83</v>
      </c>
      <c r="I140" s="100">
        <f>IF(R139="","",VLOOKUP($E139&amp;$D$110&amp;$D$111,'CCG data'!$A:$AD,'CCG data'!Z$3,FALSE))</f>
        <v>100</v>
      </c>
      <c r="J140" s="100">
        <f>IF(T139="","",VLOOKUP($E139&amp;$D$110&amp;$D$111,'CCG data'!$A:$AD,'CCG data'!AA$3,FALSE))</f>
        <v>8.3000000000000007</v>
      </c>
      <c r="K140" s="100">
        <f>IF(T139="","",VLOOKUP($E139&amp;$D$110&amp;$D$111,'CCG data'!$A:$AD,'CCG data'!AB$3,FALSE))</f>
        <v>14.2</v>
      </c>
      <c r="L140" s="100">
        <f>IF(V139="","",VLOOKUP($E139&amp;$D$110&amp;$D$111,'CCG data'!$A:$AD,'CCG data'!AC$3,FALSE))</f>
        <v>7.4</v>
      </c>
      <c r="M140" s="100">
        <f>IF(V139="","",VLOOKUP($E139&amp;$D$110&amp;$D$111,'CCG data'!$A:$AD,'CCG data'!AD$3,FALSE))</f>
        <v>13.1</v>
      </c>
      <c r="N140" s="304"/>
      <c r="P140" s="162">
        <f>IF(P139="","",VLOOKUP($E139&amp;$D$110&amp;$D$111,'CCG data'!$A:$AD,'CCG data'!I$3,FALSE))</f>
        <v>0.22700000000000001</v>
      </c>
      <c r="Q140" s="15">
        <f>IF(P139="","",VLOOKUP($E139&amp;$D$110&amp;$D$111,'CCG data'!$A:$AD,'CCG data'!J$3,FALSE))</f>
        <v>0.28899999999999998</v>
      </c>
      <c r="R140" s="15">
        <f>IF(R139="","",VLOOKUP($E139&amp;$D$110&amp;$D$111,'CCG data'!$A:$AD,'CCG data'!K$3,FALSE))</f>
        <v>0.56499999999999995</v>
      </c>
      <c r="S140" s="15">
        <f>IF(R139="","",VLOOKUP($E139&amp;$D$110&amp;$D$111,'CCG data'!$A:$AD,'CCG data'!L$3,FALSE))</f>
        <v>0.63500000000000001</v>
      </c>
      <c r="T140" s="15">
        <f>IF(T139="","",VLOOKUP($E139&amp;$D$110&amp;$D$111,'CCG data'!$A:$AD,'CCG data'!M$3,FALSE))</f>
        <v>5.7000000000000002E-2</v>
      </c>
      <c r="U140" s="15">
        <f>IF(T139="","",VLOOKUP($E139&amp;$D$110&amp;$D$111,'CCG data'!$A:$AD,'CCG data'!N$3,FALSE))</f>
        <v>9.5000000000000001E-2</v>
      </c>
      <c r="V140" s="15">
        <f>IF(V139="","",VLOOKUP($E139&amp;$D$110&amp;$D$111,'CCG data'!$A:$AD,'CCG data'!O$3,FALSE))</f>
        <v>5.2999999999999999E-2</v>
      </c>
      <c r="W140" s="142">
        <f>IF(V139="","",VLOOKUP($E139&amp;$D$110&amp;$D$111,'CCG data'!$A:$AD,'CCG data'!P$3,FALSE))</f>
        <v>8.8999999999999996E-2</v>
      </c>
      <c r="Y140" s="178" t="str">
        <f>IFERROR(VLOOKUP($E140&amp;$D$111, Outliers!$A$4:$P$214,2,FALSE),"0")</f>
        <v>0</v>
      </c>
      <c r="Z140" s="178" t="str">
        <f>IFERROR(VLOOKUP($E140&amp;$D$111, Outliers!$A$4:$P$214,3,FALSE),"0")</f>
        <v>0</v>
      </c>
      <c r="AA140" s="178" t="str">
        <f>IFERROR(VLOOKUP($E140&amp;$D$111, Outliers!$A$4:$P$214,4,FALSE),"0")</f>
        <v>0</v>
      </c>
      <c r="AB140" s="178" t="str">
        <f>IFERROR(VLOOKUP($E140&amp;$D$111, Outliers!$A$4:$P$214,5,FALSE),"0")</f>
        <v>0</v>
      </c>
      <c r="AD140" s="82"/>
      <c r="AE140" s="161"/>
      <c r="AF140" s="82"/>
      <c r="AG140" s="82"/>
    </row>
    <row r="141" spans="2:33" s="43" customFormat="1" ht="15.75" x14ac:dyDescent="0.25">
      <c r="B141" s="31"/>
      <c r="C141" s="113"/>
      <c r="D141" s="301"/>
      <c r="E141" s="108" t="s">
        <v>180</v>
      </c>
      <c r="F141" s="372">
        <f>IF(OR(ISERROR(VLOOKUP($E141&amp;$D$110&amp;$D$111,'CCG data'!$A:$AD,'CCG data'!R$3,FALSE)),ISBLANK(VLOOKUP($E141&amp;$D$110&amp;$D$111,'CCG data'!$A:$AD,'CCG data'!R$3,FALSE))),"",VLOOKUP($E141&amp;$D$110&amp;$D$111,'CCG data'!$A:$AD,'CCG data'!R$3,FALSE))</f>
        <v>54.5</v>
      </c>
      <c r="G141" s="373"/>
      <c r="H141" s="373">
        <f>IF(OR(ISERROR(VLOOKUP($E141&amp;$D$110&amp;$D$111,'CCG data'!$A:$AD,'CCG data'!S$3,FALSE)),ISBLANK(VLOOKUP($E141&amp;$D$110&amp;$D$111,'CCG data'!$A:$AD,'CCG data'!S$3,FALSE))),"",VLOOKUP($E141&amp;$D$110&amp;$D$111,'CCG data'!$A:$AD,'CCG data'!S$3,FALSE))</f>
        <v>101</v>
      </c>
      <c r="I141" s="373"/>
      <c r="J141" s="373">
        <f>IF(OR(ISERROR(VLOOKUP($E141&amp;$D$110&amp;$D$111,'CCG data'!$A:$AD,'CCG data'!T$3,FALSE)),ISBLANK(VLOOKUP($E141&amp;$D$110&amp;$D$111,'CCG data'!$A:$AD,'CCG data'!T$3,FALSE))),"",VLOOKUP($E141&amp;$D$110&amp;$D$111,'CCG data'!$A:$AD,'CCG data'!T$3,FALSE))</f>
        <v>10.6</v>
      </c>
      <c r="K141" s="373"/>
      <c r="L141" s="373">
        <f>IF(OR(ISERROR(VLOOKUP($E141&amp;$D$110&amp;$D$111,'CCG data'!$A:$AD,'CCG data'!U$3,FALSE)),ISBLANK(VLOOKUP($E141&amp;$D$110&amp;$D$111,'CCG data'!$A:$AD,'CCG data'!U$3,FALSE))),"",VLOOKUP($E141&amp;$D$110&amp;$D$111,'CCG data'!$A:$AD,'CCG data'!U$3,FALSE))</f>
        <v>4.7</v>
      </c>
      <c r="M141" s="374"/>
      <c r="N141" s="303">
        <f>IF(OR(ISERROR(VLOOKUP($E141&amp;$D$110&amp;$D$111,'CCG data'!$A:$AD,'CCG data'!G$3,FALSE)),ISBLANK(VLOOKUP($E141&amp;$D$110&amp;$D$111,'CCG data'!$A:$AD,'CCG data'!G$3,FALSE))),"",VLOOKUP($E141&amp;$D$110&amp;$D$111,'CCG data'!$A:$AD,'CCG data'!G$3,FALSE))</f>
        <v>1020</v>
      </c>
      <c r="P141" s="354">
        <f>IF(OR(ISERROR(VLOOKUP($E141&amp;$D$110&amp;$D$111,'CCG data'!$A:$AD,'CCG data'!B$3,FALSE)),ISBLANK(VLOOKUP($E141&amp;$D$110&amp;$D$111,'CCG data'!$A:$AD,'CCG data'!B$3,FALSE))),"",VLOOKUP($E141&amp;$D$110&amp;$D$111,'CCG data'!$A:$AD,'CCG data'!B$3,FALSE))</f>
        <v>0.30196078431372547</v>
      </c>
      <c r="Q141" s="246"/>
      <c r="R141" s="246">
        <f>IF(OR(ISERROR(VLOOKUP($E141&amp;$D$110&amp;$D$111,'CCG data'!$A:$AD,'CCG data'!C$3,FALSE)),ISBLANK(VLOOKUP($E141&amp;$D$110&amp;$D$111,'CCG data'!$A:$AD,'CCG data'!C$3,FALSE))),"",VLOOKUP($E141&amp;$D$110&amp;$D$111,'CCG data'!$A:$AD,'CCG data'!C$3,FALSE))</f>
        <v>0.59901960784313724</v>
      </c>
      <c r="S141" s="246"/>
      <c r="T141" s="246">
        <f>IF(OR(ISERROR(VLOOKUP($E141&amp;$D$110&amp;$D$111,'CCG data'!$A:$AD,'CCG data'!D$3,FALSE)),ISBLANK(VLOOKUP($E141&amp;$D$110&amp;$D$111,'CCG data'!$A:$AD,'CCG data'!D$3,FALSE))),"",VLOOKUP($E141&amp;$D$110&amp;$D$111,'CCG data'!$A:$AD,'CCG data'!D$3,FALSE))</f>
        <v>6.8627450980392163E-2</v>
      </c>
      <c r="U141" s="246"/>
      <c r="V141" s="246">
        <f>IF(OR(ISERROR(VLOOKUP($E141&amp;$D$110&amp;$D$111,'CCG data'!$A:$AD,'CCG data'!E$3,FALSE)),ISBLANK(VLOOKUP($E141&amp;$D$110&amp;$D$111,'CCG data'!$A:$AD,'CCG data'!E$3,FALSE))),"",VLOOKUP($E141&amp;$D$110&amp;$D$111,'CCG data'!$A:$AD,'CCG data'!E$3,FALSE))</f>
        <v>3.0392156862745098E-2</v>
      </c>
      <c r="W141" s="387"/>
      <c r="X141" s="112"/>
      <c r="Y141" s="178">
        <f>IFERROR(VLOOKUP($E141&amp;$D$111, Outliers!$A$4:$P$214,2,FALSE),"0")</f>
        <v>0</v>
      </c>
      <c r="Z141" s="178">
        <f>IFERROR(VLOOKUP($E141&amp;$D$111, Outliers!$A$4:$P$214,3,FALSE),"0")</f>
        <v>0</v>
      </c>
      <c r="AA141" s="178">
        <f>IFERROR(VLOOKUP($E141&amp;$D$111, Outliers!$A$4:$P$214,4,FALSE),"0")</f>
        <v>1</v>
      </c>
      <c r="AB141" s="178">
        <f>IFERROR(VLOOKUP($E141&amp;$D$111, Outliers!$A$4:$P$214,5,FALSE),"0")</f>
        <v>1</v>
      </c>
      <c r="AD141" s="82"/>
      <c r="AE141" s="161"/>
      <c r="AF141" s="82"/>
      <c r="AG141" s="82"/>
    </row>
    <row r="142" spans="2:33" ht="15.75" x14ac:dyDescent="0.25">
      <c r="D142" s="301"/>
      <c r="E142" s="107" t="s">
        <v>27</v>
      </c>
      <c r="F142" s="99">
        <f>IF(P141="","",VLOOKUP($E141&amp;$D$110&amp;$D$111,'CCG data'!$A:$AD,'CCG data'!W$3,FALSE))</f>
        <v>48.5</v>
      </c>
      <c r="G142" s="100">
        <f>IF(P141="","",VLOOKUP($E141&amp;$D$110&amp;$D$111,'CCG data'!$A:$AD,'CCG data'!X$3,FALSE))</f>
        <v>60.6</v>
      </c>
      <c r="H142" s="100">
        <f>IF(R141="","",VLOOKUP($E141&amp;$D$110&amp;$D$111,'CCG data'!$A:$AD,'CCG data'!Y$3,FALSE))</f>
        <v>93</v>
      </c>
      <c r="I142" s="100">
        <f>IF(R141="","",VLOOKUP($E141&amp;$D$110&amp;$D$111,'CCG data'!$A:$AD,'CCG data'!Z$3,FALSE))</f>
        <v>109</v>
      </c>
      <c r="J142" s="100">
        <f>IF(T141="","",VLOOKUP($E141&amp;$D$110&amp;$D$111,'CCG data'!$A:$AD,'CCG data'!AA$3,FALSE))</f>
        <v>8.1</v>
      </c>
      <c r="K142" s="100">
        <f>IF(T141="","",VLOOKUP($E141&amp;$D$110&amp;$D$111,'CCG data'!$A:$AD,'CCG data'!AB$3,FALSE))</f>
        <v>13</v>
      </c>
      <c r="L142" s="100">
        <f>IF(V141="","",VLOOKUP($E141&amp;$D$110&amp;$D$111,'CCG data'!$A:$AD,'CCG data'!AC$3,FALSE))</f>
        <v>3.1</v>
      </c>
      <c r="M142" s="100">
        <f>IF(V141="","",VLOOKUP($E141&amp;$D$110&amp;$D$111,'CCG data'!$A:$AD,'CCG data'!AD$3,FALSE))</f>
        <v>6.4</v>
      </c>
      <c r="N142" s="304"/>
      <c r="P142" s="162">
        <f>IF(P141="","",VLOOKUP($E141&amp;$D$110&amp;$D$111,'CCG data'!$A:$AD,'CCG data'!I$3,FALSE))</f>
        <v>0.27500000000000002</v>
      </c>
      <c r="Q142" s="15">
        <f>IF(P141="","",VLOOKUP($E141&amp;$D$110&amp;$D$111,'CCG data'!$A:$AD,'CCG data'!J$3,FALSE))</f>
        <v>0.33100000000000002</v>
      </c>
      <c r="R142" s="15">
        <f>IF(R141="","",VLOOKUP($E141&amp;$D$110&amp;$D$111,'CCG data'!$A:$AD,'CCG data'!K$3,FALSE))</f>
        <v>0.56899999999999995</v>
      </c>
      <c r="S142" s="15">
        <f>IF(R141="","",VLOOKUP($E141&amp;$D$110&amp;$D$111,'CCG data'!$A:$AD,'CCG data'!L$3,FALSE))</f>
        <v>0.629</v>
      </c>
      <c r="T142" s="15">
        <f>IF(T141="","",VLOOKUP($E141&amp;$D$110&amp;$D$111,'CCG data'!$A:$AD,'CCG data'!M$3,FALSE))</f>
        <v>5.5E-2</v>
      </c>
      <c r="U142" s="15">
        <f>IF(T141="","",VLOOKUP($E141&amp;$D$110&amp;$D$111,'CCG data'!$A:$AD,'CCG data'!N$3,FALSE))</f>
        <v>8.5999999999999993E-2</v>
      </c>
      <c r="V142" s="15">
        <f>IF(V141="","",VLOOKUP($E141&amp;$D$110&amp;$D$111,'CCG data'!$A:$AD,'CCG data'!O$3,FALSE))</f>
        <v>2.1000000000000001E-2</v>
      </c>
      <c r="W142" s="142">
        <f>IF(V141="","",VLOOKUP($E141&amp;$D$110&amp;$D$111,'CCG data'!$A:$AD,'CCG data'!P$3,FALSE))</f>
        <v>4.2999999999999997E-2</v>
      </c>
      <c r="Y142" s="178" t="str">
        <f>IFERROR(VLOOKUP($E142&amp;$D$111, Outliers!$A$4:$P$214,2,FALSE),"0")</f>
        <v>0</v>
      </c>
      <c r="Z142" s="178" t="str">
        <f>IFERROR(VLOOKUP($E142&amp;$D$111, Outliers!$A$4:$P$214,3,FALSE),"0")</f>
        <v>0</v>
      </c>
      <c r="AA142" s="178" t="str">
        <f>IFERROR(VLOOKUP($E142&amp;$D$111, Outliers!$A$4:$P$214,4,FALSE),"0")</f>
        <v>0</v>
      </c>
      <c r="AB142" s="178" t="str">
        <f>IFERROR(VLOOKUP($E142&amp;$D$111, Outliers!$A$4:$P$214,5,FALSE),"0")</f>
        <v>0</v>
      </c>
      <c r="AD142" s="82"/>
      <c r="AE142" s="161"/>
      <c r="AF142" s="82"/>
      <c r="AG142" s="82"/>
    </row>
    <row r="143" spans="2:33" s="43" customFormat="1" ht="15.75" x14ac:dyDescent="0.25">
      <c r="B143" s="157"/>
      <c r="D143" s="301"/>
      <c r="E143" s="108" t="s">
        <v>181</v>
      </c>
      <c r="F143" s="372">
        <f>IF(OR(ISERROR(VLOOKUP($E143&amp;$D$110&amp;$D$111,'CCG data'!$A:$AD,'CCG data'!R$3,FALSE)),ISBLANK(VLOOKUP($E143&amp;$D$110&amp;$D$111,'CCG data'!$A:$AD,'CCG data'!R$3,FALSE))),"",VLOOKUP($E143&amp;$D$110&amp;$D$111,'CCG data'!$A:$AD,'CCG data'!R$3,FALSE))</f>
        <v>50.2</v>
      </c>
      <c r="G143" s="373"/>
      <c r="H143" s="373">
        <f>IF(OR(ISERROR(VLOOKUP($E143&amp;$D$110&amp;$D$111,'CCG data'!$A:$AD,'CCG data'!S$3,FALSE)),ISBLANK(VLOOKUP($E143&amp;$D$110&amp;$D$111,'CCG data'!$A:$AD,'CCG data'!S$3,FALSE))),"",VLOOKUP($E143&amp;$D$110&amp;$D$111,'CCG data'!$A:$AD,'CCG data'!S$3,FALSE))</f>
        <v>89.6</v>
      </c>
      <c r="I143" s="373"/>
      <c r="J143" s="373">
        <f>IF(OR(ISERROR(VLOOKUP($E143&amp;$D$110&amp;$D$111,'CCG data'!$A:$AD,'CCG data'!T$3,FALSE)),ISBLANK(VLOOKUP($E143&amp;$D$110&amp;$D$111,'CCG data'!$A:$AD,'CCG data'!T$3,FALSE))),"",VLOOKUP($E143&amp;$D$110&amp;$D$111,'CCG data'!$A:$AD,'CCG data'!T$3,FALSE))</f>
        <v>5.8</v>
      </c>
      <c r="K143" s="373"/>
      <c r="L143" s="373">
        <f>IF(OR(ISERROR(VLOOKUP($E143&amp;$D$110&amp;$D$111,'CCG data'!$A:$AD,'CCG data'!U$3,FALSE)),ISBLANK(VLOOKUP($E143&amp;$D$110&amp;$D$111,'CCG data'!$A:$AD,'CCG data'!U$3,FALSE))),"",VLOOKUP($E143&amp;$D$110&amp;$D$111,'CCG data'!$A:$AD,'CCG data'!U$3,FALSE))</f>
        <v>9</v>
      </c>
      <c r="M143" s="374"/>
      <c r="N143" s="303">
        <f>IF(OR(ISERROR(VLOOKUP($E143&amp;$D$110&amp;$D$111,'CCG data'!$A:$AD,'CCG data'!G$3,FALSE)),ISBLANK(VLOOKUP($E143&amp;$D$110&amp;$D$111,'CCG data'!$A:$AD,'CCG data'!G$3,FALSE))),"",VLOOKUP($E143&amp;$D$110&amp;$D$111,'CCG data'!$A:$AD,'CCG data'!G$3,FALSE))</f>
        <v>1570</v>
      </c>
      <c r="P143" s="354">
        <f>IF(OR(ISERROR(VLOOKUP($E143&amp;$D$110&amp;$D$111,'CCG data'!$A:$AD,'CCG data'!B$3,FALSE)),ISBLANK(VLOOKUP($E143&amp;$D$110&amp;$D$111,'CCG data'!$A:$AD,'CCG data'!B$3,FALSE))),"",VLOOKUP($E143&amp;$D$110&amp;$D$111,'CCG data'!$A:$AD,'CCG data'!B$3,FALSE))</f>
        <v>0.31719745222929935</v>
      </c>
      <c r="Q143" s="246"/>
      <c r="R143" s="246">
        <f>IF(OR(ISERROR(VLOOKUP($E143&amp;$D$110&amp;$D$111,'CCG data'!$A:$AD,'CCG data'!C$3,FALSE)),ISBLANK(VLOOKUP($E143&amp;$D$110&amp;$D$111,'CCG data'!$A:$AD,'CCG data'!C$3,FALSE))),"",VLOOKUP($E143&amp;$D$110&amp;$D$111,'CCG data'!$A:$AD,'CCG data'!C$3,FALSE))</f>
        <v>0.58662420382165603</v>
      </c>
      <c r="S143" s="246"/>
      <c r="T143" s="246">
        <f>IF(OR(ISERROR(VLOOKUP($E143&amp;$D$110&amp;$D$111,'CCG data'!$A:$AD,'CCG data'!D$3,FALSE)),ISBLANK(VLOOKUP($E143&amp;$D$110&amp;$D$111,'CCG data'!$A:$AD,'CCG data'!D$3,FALSE))),"",VLOOKUP($E143&amp;$D$110&amp;$D$111,'CCG data'!$A:$AD,'CCG data'!D$3,FALSE))</f>
        <v>3.7579617834394903E-2</v>
      </c>
      <c r="U143" s="246"/>
      <c r="V143" s="246">
        <f>IF(OR(ISERROR(VLOOKUP($E143&amp;$D$110&amp;$D$111,'CCG data'!$A:$AD,'CCG data'!E$3,FALSE)),ISBLANK(VLOOKUP($E143&amp;$D$110&amp;$D$111,'CCG data'!$A:$AD,'CCG data'!E$3,FALSE))),"",VLOOKUP($E143&amp;$D$110&amp;$D$111,'CCG data'!$A:$AD,'CCG data'!E$3,FALSE))</f>
        <v>5.8598726114649682E-2</v>
      </c>
      <c r="W143" s="387"/>
      <c r="X143" s="112"/>
      <c r="Y143" s="178">
        <f>IFERROR(VLOOKUP($E143&amp;$D$111, Outliers!$A$4:$P$214,2,FALSE),"0")</f>
        <v>0</v>
      </c>
      <c r="Z143" s="178">
        <f>IFERROR(VLOOKUP($E143&amp;$D$111, Outliers!$A$4:$P$214,3,FALSE),"0")</f>
        <v>0</v>
      </c>
      <c r="AA143" s="178">
        <f>IFERROR(VLOOKUP($E143&amp;$D$111, Outliers!$A$4:$P$214,4,FALSE),"0")</f>
        <v>0</v>
      </c>
      <c r="AB143" s="178">
        <f>IFERROR(VLOOKUP($E143&amp;$D$111, Outliers!$A$4:$P$214,5,FALSE),"0")</f>
        <v>0</v>
      </c>
      <c r="AD143" s="82"/>
      <c r="AE143" s="161"/>
      <c r="AF143" s="82"/>
      <c r="AG143" s="82"/>
    </row>
    <row r="144" spans="2:33" ht="15.75" x14ac:dyDescent="0.25">
      <c r="D144" s="301"/>
      <c r="E144" s="107" t="s">
        <v>27</v>
      </c>
      <c r="F144" s="99">
        <f>IF(P143="","",VLOOKUP($E143&amp;$D$110&amp;$D$111,'CCG data'!$A:$AD,'CCG data'!W$3,FALSE))</f>
        <v>45.8</v>
      </c>
      <c r="G144" s="100">
        <f>IF(P143="","",VLOOKUP($E143&amp;$D$110&amp;$D$111,'CCG data'!$A:$AD,'CCG data'!X$3,FALSE))</f>
        <v>54.6</v>
      </c>
      <c r="H144" s="100">
        <f>IF(R143="","",VLOOKUP($E143&amp;$D$110&amp;$D$111,'CCG data'!$A:$AD,'CCG data'!Y$3,FALSE))</f>
        <v>83.8</v>
      </c>
      <c r="I144" s="100">
        <f>IF(R143="","",VLOOKUP($E143&amp;$D$110&amp;$D$111,'CCG data'!$A:$AD,'CCG data'!Z$3,FALSE))</f>
        <v>95.3</v>
      </c>
      <c r="J144" s="100">
        <f>IF(T143="","",VLOOKUP($E143&amp;$D$110&amp;$D$111,'CCG data'!$A:$AD,'CCG data'!AA$3,FALSE))</f>
        <v>4.3</v>
      </c>
      <c r="K144" s="100">
        <f>IF(T143="","",VLOOKUP($E143&amp;$D$110&amp;$D$111,'CCG data'!$A:$AD,'CCG data'!AB$3,FALSE))</f>
        <v>7.3</v>
      </c>
      <c r="L144" s="100">
        <f>IF(V143="","",VLOOKUP($E143&amp;$D$110&amp;$D$111,'CCG data'!$A:$AD,'CCG data'!AC$3,FALSE))</f>
        <v>7.1</v>
      </c>
      <c r="M144" s="100">
        <f>IF(V143="","",VLOOKUP($E143&amp;$D$110&amp;$D$111,'CCG data'!$A:$AD,'CCG data'!AD$3,FALSE))</f>
        <v>10.8</v>
      </c>
      <c r="N144" s="304"/>
      <c r="P144" s="162">
        <f>IF(P143="","",VLOOKUP($E143&amp;$D$110&amp;$D$111,'CCG data'!$A:$AD,'CCG data'!I$3,FALSE))</f>
        <v>0.29499999999999998</v>
      </c>
      <c r="Q144" s="15">
        <f>IF(P143="","",VLOOKUP($E143&amp;$D$110&amp;$D$111,'CCG data'!$A:$AD,'CCG data'!J$3,FALSE))</f>
        <v>0.34100000000000003</v>
      </c>
      <c r="R144" s="15">
        <f>IF(R143="","",VLOOKUP($E143&amp;$D$110&amp;$D$111,'CCG data'!$A:$AD,'CCG data'!K$3,FALSE))</f>
        <v>0.56200000000000006</v>
      </c>
      <c r="S144" s="15">
        <f>IF(R143="","",VLOOKUP($E143&amp;$D$110&amp;$D$111,'CCG data'!$A:$AD,'CCG data'!L$3,FALSE))</f>
        <v>0.61099999999999999</v>
      </c>
      <c r="T144" s="15">
        <f>IF(T143="","",VLOOKUP($E143&amp;$D$110&amp;$D$111,'CCG data'!$A:$AD,'CCG data'!M$3,FALSE))</f>
        <v>2.9000000000000001E-2</v>
      </c>
      <c r="U144" s="15">
        <f>IF(T143="","",VLOOKUP($E143&amp;$D$110&amp;$D$111,'CCG data'!$A:$AD,'CCG data'!N$3,FALSE))</f>
        <v>4.8000000000000001E-2</v>
      </c>
      <c r="V144" s="15">
        <f>IF(V143="","",VLOOKUP($E143&amp;$D$110&amp;$D$111,'CCG data'!$A:$AD,'CCG data'!O$3,FALSE))</f>
        <v>4.8000000000000001E-2</v>
      </c>
      <c r="W144" s="142">
        <f>IF(V143="","",VLOOKUP($E143&amp;$D$110&amp;$D$111,'CCG data'!$A:$AD,'CCG data'!P$3,FALSE))</f>
        <v>7.0999999999999994E-2</v>
      </c>
      <c r="Y144" s="178" t="str">
        <f>IFERROR(VLOOKUP($E144&amp;$D$111, Outliers!$A$4:$P$214,2,FALSE),"0")</f>
        <v>0</v>
      </c>
      <c r="Z144" s="178" t="str">
        <f>IFERROR(VLOOKUP($E144&amp;$D$111, Outliers!$A$4:$P$214,3,FALSE),"0")</f>
        <v>0</v>
      </c>
      <c r="AA144" s="178" t="str">
        <f>IFERROR(VLOOKUP($E144&amp;$D$111, Outliers!$A$4:$P$214,4,FALSE),"0")</f>
        <v>0</v>
      </c>
      <c r="AB144" s="178" t="str">
        <f>IFERROR(VLOOKUP($E144&amp;$D$111, Outliers!$A$4:$P$214,5,FALSE),"0")</f>
        <v>0</v>
      </c>
      <c r="AD144" s="82"/>
      <c r="AE144" s="161"/>
      <c r="AF144" s="82"/>
      <c r="AG144" s="82"/>
    </row>
    <row r="145" spans="2:33" s="43" customFormat="1" ht="15.75" x14ac:dyDescent="0.25">
      <c r="B145" s="157"/>
      <c r="D145" s="301"/>
      <c r="E145" s="108" t="s">
        <v>445</v>
      </c>
      <c r="F145" s="372">
        <f>IF(OR(ISERROR(VLOOKUP($E145&amp;$D$110&amp;$D$111,'CCG data'!$A:$AD,'CCG data'!R$3,FALSE)),ISBLANK(VLOOKUP($E145&amp;$D$110&amp;$D$111,'CCG data'!$A:$AD,'CCG data'!R$3,FALSE))),"",VLOOKUP($E145&amp;$D$110&amp;$D$111,'CCG data'!$A:$AD,'CCG data'!R$3,FALSE))</f>
        <v>48.9</v>
      </c>
      <c r="G145" s="373"/>
      <c r="H145" s="373">
        <f>IF(OR(ISERROR(VLOOKUP($E145&amp;$D$110&amp;$D$111,'CCG data'!$A:$AD,'CCG data'!S$3,FALSE)),ISBLANK(VLOOKUP($E145&amp;$D$110&amp;$D$111,'CCG data'!$A:$AD,'CCG data'!S$3,FALSE))),"",VLOOKUP($E145&amp;$D$110&amp;$D$111,'CCG data'!$A:$AD,'CCG data'!S$3,FALSE))</f>
        <v>94</v>
      </c>
      <c r="I145" s="373"/>
      <c r="J145" s="373">
        <f>IF(OR(ISERROR(VLOOKUP($E145&amp;$D$110&amp;$D$111,'CCG data'!$A:$AD,'CCG data'!T$3,FALSE)),ISBLANK(VLOOKUP($E145&amp;$D$110&amp;$D$111,'CCG data'!$A:$AD,'CCG data'!T$3,FALSE))),"",VLOOKUP($E145&amp;$D$110&amp;$D$111,'CCG data'!$A:$AD,'CCG data'!T$3,FALSE))</f>
        <v>6.4</v>
      </c>
      <c r="K145" s="373"/>
      <c r="L145" s="373">
        <f>IF(OR(ISERROR(VLOOKUP($E145&amp;$D$110&amp;$D$111,'CCG data'!$A:$AD,'CCG data'!U$3,FALSE)),ISBLANK(VLOOKUP($E145&amp;$D$110&amp;$D$111,'CCG data'!$A:$AD,'CCG data'!U$3,FALSE))),"",VLOOKUP($E145&amp;$D$110&amp;$D$111,'CCG data'!$A:$AD,'CCG data'!U$3,FALSE))</f>
        <v>20.7</v>
      </c>
      <c r="M145" s="374"/>
      <c r="N145" s="303">
        <f>IF(OR(ISERROR(VLOOKUP($E145&amp;$D$110&amp;$D$111,'CCG data'!$A:$AD,'CCG data'!G$3,FALSE)),ISBLANK(VLOOKUP($E145&amp;$D$110&amp;$D$111,'CCG data'!$A:$AD,'CCG data'!G$3,FALSE))),"",VLOOKUP($E145&amp;$D$110&amp;$D$111,'CCG data'!$A:$AD,'CCG data'!G$3,FALSE))</f>
        <v>778</v>
      </c>
      <c r="P145" s="354">
        <f>IF(OR(ISERROR(VLOOKUP($E145&amp;$D$110&amp;$D$111,'CCG data'!$A:$AD,'CCG data'!B$3,FALSE)),ISBLANK(VLOOKUP($E145&amp;$D$110&amp;$D$111,'CCG data'!$A:$AD,'CCG data'!B$3,FALSE))),"",VLOOKUP($E145&amp;$D$110&amp;$D$111,'CCG data'!$A:$AD,'CCG data'!B$3,FALSE))</f>
        <v>0.26992287917737789</v>
      </c>
      <c r="Q145" s="246"/>
      <c r="R145" s="246">
        <f>IF(OR(ISERROR(VLOOKUP($E145&amp;$D$110&amp;$D$111,'CCG data'!$A:$AD,'CCG data'!C$3,FALSE)),ISBLANK(VLOOKUP($E145&amp;$D$110&amp;$D$111,'CCG data'!$A:$AD,'CCG data'!C$3,FALSE))),"",VLOOKUP($E145&amp;$D$110&amp;$D$111,'CCG data'!$A:$AD,'CCG data'!C$3,FALSE))</f>
        <v>0.56041131105398456</v>
      </c>
      <c r="S145" s="246"/>
      <c r="T145" s="246">
        <f>IF(OR(ISERROR(VLOOKUP($E145&amp;$D$110&amp;$D$111,'CCG data'!$A:$AD,'CCG data'!D$3,FALSE)),ISBLANK(VLOOKUP($E145&amp;$D$110&amp;$D$111,'CCG data'!$A:$AD,'CCG data'!D$3,FALSE))),"",VLOOKUP($E145&amp;$D$110&amp;$D$111,'CCG data'!$A:$AD,'CCG data'!D$3,FALSE))</f>
        <v>3.7275064267352186E-2</v>
      </c>
      <c r="U145" s="246"/>
      <c r="V145" s="246">
        <f>IF(OR(ISERROR(VLOOKUP($E145&amp;$D$110&amp;$D$111,'CCG data'!$A:$AD,'CCG data'!E$3,FALSE)),ISBLANK(VLOOKUP($E145&amp;$D$110&amp;$D$111,'CCG data'!$A:$AD,'CCG data'!E$3,FALSE))),"",VLOOKUP($E145&amp;$D$110&amp;$D$111,'CCG data'!$A:$AD,'CCG data'!E$3,FALSE))</f>
        <v>0.13239074550128535</v>
      </c>
      <c r="W145" s="387"/>
      <c r="X145" s="112"/>
      <c r="Y145" s="178">
        <f>IFERROR(VLOOKUP($E145&amp;$D$111, Outliers!$A$4:$P$214,2,FALSE),"0")</f>
        <v>0</v>
      </c>
      <c r="Z145" s="178">
        <f>IFERROR(VLOOKUP($E145&amp;$D$111, Outliers!$A$4:$P$214,3,FALSE),"0")</f>
        <v>0</v>
      </c>
      <c r="AA145" s="178">
        <f>IFERROR(VLOOKUP($E145&amp;$D$111, Outliers!$A$4:$P$214,4,FALSE),"0")</f>
        <v>0</v>
      </c>
      <c r="AB145" s="178">
        <f>IFERROR(VLOOKUP($E145&amp;$D$111, Outliers!$A$4:$P$214,5,FALSE),"0")</f>
        <v>1</v>
      </c>
      <c r="AD145" s="82"/>
      <c r="AE145" s="161"/>
      <c r="AF145" s="82"/>
      <c r="AG145" s="82"/>
    </row>
    <row r="146" spans="2:33" ht="15.75" x14ac:dyDescent="0.25">
      <c r="D146" s="301"/>
      <c r="E146" s="107" t="s">
        <v>27</v>
      </c>
      <c r="F146" s="99">
        <f>IF(P145="","",VLOOKUP($E145&amp;$D$110&amp;$D$111,'CCG data'!$A:$AD,'CCG data'!W$3,FALSE))</f>
        <v>42.3</v>
      </c>
      <c r="G146" s="100">
        <f>IF(P145="","",VLOOKUP($E145&amp;$D$110&amp;$D$111,'CCG data'!$A:$AD,'CCG data'!X$3,FALSE))</f>
        <v>55.5</v>
      </c>
      <c r="H146" s="100">
        <f>IF(R145="","",VLOOKUP($E145&amp;$D$110&amp;$D$111,'CCG data'!$A:$AD,'CCG data'!Y$3,FALSE))</f>
        <v>85.2</v>
      </c>
      <c r="I146" s="100">
        <f>IF(R145="","",VLOOKUP($E145&amp;$D$110&amp;$D$111,'CCG data'!$A:$AD,'CCG data'!Z$3,FALSE))</f>
        <v>102.8</v>
      </c>
      <c r="J146" s="100">
        <f>IF(T145="","",VLOOKUP($E145&amp;$D$110&amp;$D$111,'CCG data'!$A:$AD,'CCG data'!AA$3,FALSE))</f>
        <v>4.0999999999999996</v>
      </c>
      <c r="K146" s="100">
        <f>IF(T145="","",VLOOKUP($E145&amp;$D$110&amp;$D$111,'CCG data'!$A:$AD,'CCG data'!AB$3,FALSE))</f>
        <v>8.6999999999999993</v>
      </c>
      <c r="L146" s="100">
        <f>IF(V145="","",VLOOKUP($E145&amp;$D$110&amp;$D$111,'CCG data'!$A:$AD,'CCG data'!AC$3,FALSE))</f>
        <v>16.7</v>
      </c>
      <c r="M146" s="100">
        <f>IF(V145="","",VLOOKUP($E145&amp;$D$110&amp;$D$111,'CCG data'!$A:$AD,'CCG data'!AD$3,FALSE))</f>
        <v>24.7</v>
      </c>
      <c r="N146" s="304"/>
      <c r="P146" s="162">
        <f>IF(P145="","",VLOOKUP($E145&amp;$D$110&amp;$D$111,'CCG data'!$A:$AD,'CCG data'!I$3,FALSE))</f>
        <v>0.24</v>
      </c>
      <c r="Q146" s="15">
        <f>IF(P145="","",VLOOKUP($E145&amp;$D$110&amp;$D$111,'CCG data'!$A:$AD,'CCG data'!J$3,FALSE))</f>
        <v>0.30199999999999999</v>
      </c>
      <c r="R146" s="15">
        <f>IF(R145="","",VLOOKUP($E145&amp;$D$110&amp;$D$111,'CCG data'!$A:$AD,'CCG data'!K$3,FALSE))</f>
        <v>0.52500000000000002</v>
      </c>
      <c r="S146" s="15">
        <f>IF(R145="","",VLOOKUP($E145&amp;$D$110&amp;$D$111,'CCG data'!$A:$AD,'CCG data'!L$3,FALSE))</f>
        <v>0.59499999999999997</v>
      </c>
      <c r="T146" s="15">
        <f>IF(T145="","",VLOOKUP($E145&amp;$D$110&amp;$D$111,'CCG data'!$A:$AD,'CCG data'!M$3,FALSE))</f>
        <v>2.5999999999999999E-2</v>
      </c>
      <c r="U146" s="15">
        <f>IF(T145="","",VLOOKUP($E145&amp;$D$110&amp;$D$111,'CCG data'!$A:$AD,'CCG data'!N$3,FALSE))</f>
        <v>5.2999999999999999E-2</v>
      </c>
      <c r="V146" s="15">
        <f>IF(V145="","",VLOOKUP($E145&amp;$D$110&amp;$D$111,'CCG data'!$A:$AD,'CCG data'!O$3,FALSE))</f>
        <v>0.11</v>
      </c>
      <c r="W146" s="142">
        <f>IF(V145="","",VLOOKUP($E145&amp;$D$110&amp;$D$111,'CCG data'!$A:$AD,'CCG data'!P$3,FALSE))</f>
        <v>0.158</v>
      </c>
      <c r="Y146" s="178" t="str">
        <f>IFERROR(VLOOKUP($E146&amp;$D$111, Outliers!$A$4:$P$214,2,FALSE),"0")</f>
        <v>0</v>
      </c>
      <c r="Z146" s="178" t="str">
        <f>IFERROR(VLOOKUP($E146&amp;$D$111, Outliers!$A$4:$P$214,3,FALSE),"0")</f>
        <v>0</v>
      </c>
      <c r="AA146" s="178" t="str">
        <f>IFERROR(VLOOKUP($E146&amp;$D$111, Outliers!$A$4:$P$214,4,FALSE),"0")</f>
        <v>0</v>
      </c>
      <c r="AB146" s="178" t="str">
        <f>IFERROR(VLOOKUP($E146&amp;$D$111, Outliers!$A$4:$P$214,5,FALSE),"0")</f>
        <v>0</v>
      </c>
      <c r="AD146" s="82"/>
      <c r="AE146" s="161"/>
      <c r="AF146" s="82"/>
      <c r="AG146" s="82"/>
    </row>
    <row r="147" spans="2:33" s="43" customFormat="1" ht="15.75" x14ac:dyDescent="0.25">
      <c r="B147" s="157"/>
      <c r="D147" s="301"/>
      <c r="E147" s="108" t="s">
        <v>182</v>
      </c>
      <c r="F147" s="372">
        <f>IF(OR(ISERROR(VLOOKUP($E147&amp;$D$110&amp;$D$111,'CCG data'!$A:$AD,'CCG data'!R$3,FALSE)),ISBLANK(VLOOKUP($E147&amp;$D$110&amp;$D$111,'CCG data'!$A:$AD,'CCG data'!R$3,FALSE))),"",VLOOKUP($E147&amp;$D$110&amp;$D$111,'CCG data'!$A:$AD,'CCG data'!R$3,FALSE))</f>
        <v>32.299999999999997</v>
      </c>
      <c r="G147" s="373"/>
      <c r="H147" s="373">
        <f>IF(OR(ISERROR(VLOOKUP($E147&amp;$D$110&amp;$D$111,'CCG data'!$A:$AD,'CCG data'!S$3,FALSE)),ISBLANK(VLOOKUP($E147&amp;$D$110&amp;$D$111,'CCG data'!$A:$AD,'CCG data'!S$3,FALSE))),"",VLOOKUP($E147&amp;$D$110&amp;$D$111,'CCG data'!$A:$AD,'CCG data'!S$3,FALSE))</f>
        <v>84.4</v>
      </c>
      <c r="I147" s="373"/>
      <c r="J147" s="373">
        <f>IF(OR(ISERROR(VLOOKUP($E147&amp;$D$110&amp;$D$111,'CCG data'!$A:$AD,'CCG data'!T$3,FALSE)),ISBLANK(VLOOKUP($E147&amp;$D$110&amp;$D$111,'CCG data'!$A:$AD,'CCG data'!T$3,FALSE))),"",VLOOKUP($E147&amp;$D$110&amp;$D$111,'CCG data'!$A:$AD,'CCG data'!T$3,FALSE))</f>
        <v>8.4</v>
      </c>
      <c r="K147" s="373"/>
      <c r="L147" s="373">
        <f>IF(OR(ISERROR(VLOOKUP($E147&amp;$D$110&amp;$D$111,'CCG data'!$A:$AD,'CCG data'!U$3,FALSE)),ISBLANK(VLOOKUP($E147&amp;$D$110&amp;$D$111,'CCG data'!$A:$AD,'CCG data'!U$3,FALSE))),"",VLOOKUP($E147&amp;$D$110&amp;$D$111,'CCG data'!$A:$AD,'CCG data'!U$3,FALSE))</f>
        <v>3</v>
      </c>
      <c r="M147" s="374"/>
      <c r="N147" s="303">
        <f>IF(OR(ISERROR(VLOOKUP($E147&amp;$D$110&amp;$D$111,'CCG data'!$A:$AD,'CCG data'!G$3,FALSE)),ISBLANK(VLOOKUP($E147&amp;$D$110&amp;$D$111,'CCG data'!$A:$AD,'CCG data'!G$3,FALSE))),"",VLOOKUP($E147&amp;$D$110&amp;$D$111,'CCG data'!$A:$AD,'CCG data'!G$3,FALSE))</f>
        <v>203</v>
      </c>
      <c r="P147" s="354">
        <f>IF(OR(ISERROR(VLOOKUP($E147&amp;$D$110&amp;$D$111,'CCG data'!$A:$AD,'CCG data'!B$3,FALSE)),ISBLANK(VLOOKUP($E147&amp;$D$110&amp;$D$111,'CCG data'!$A:$AD,'CCG data'!B$3,FALSE))),"",VLOOKUP($E147&amp;$D$110&amp;$D$111,'CCG data'!$A:$AD,'CCG data'!B$3,FALSE))</f>
        <v>0.22167487684729065</v>
      </c>
      <c r="Q147" s="246"/>
      <c r="R147" s="246">
        <f>IF(OR(ISERROR(VLOOKUP($E147&amp;$D$110&amp;$D$111,'CCG data'!$A:$AD,'CCG data'!C$3,FALSE)),ISBLANK(VLOOKUP($E147&amp;$D$110&amp;$D$111,'CCG data'!$A:$AD,'CCG data'!C$3,FALSE))),"",VLOOKUP($E147&amp;$D$110&amp;$D$111,'CCG data'!$A:$AD,'CCG data'!C$3,FALSE))</f>
        <v>0.68965517241379315</v>
      </c>
      <c r="S147" s="246"/>
      <c r="T147" s="246">
        <f>IF(OR(ISERROR(VLOOKUP($E147&amp;$D$110&amp;$D$111,'CCG data'!$A:$AD,'CCG data'!D$3,FALSE)),ISBLANK(VLOOKUP($E147&amp;$D$110&amp;$D$111,'CCG data'!$A:$AD,'CCG data'!D$3,FALSE))),"",VLOOKUP($E147&amp;$D$110&amp;$D$111,'CCG data'!$A:$AD,'CCG data'!D$3,FALSE))</f>
        <v>6.4039408866995079E-2</v>
      </c>
      <c r="U147" s="246"/>
      <c r="V147" s="246">
        <f>IF(OR(ISERROR(VLOOKUP($E147&amp;$D$110&amp;$D$111,'CCG data'!$A:$AD,'CCG data'!E$3,FALSE)),ISBLANK(VLOOKUP($E147&amp;$D$110&amp;$D$111,'CCG data'!$A:$AD,'CCG data'!E$3,FALSE))),"",VLOOKUP($E147&amp;$D$110&amp;$D$111,'CCG data'!$A:$AD,'CCG data'!E$3,FALSE))</f>
        <v>2.4630541871921183E-2</v>
      </c>
      <c r="W147" s="387"/>
      <c r="X147" s="112"/>
      <c r="Y147" s="178">
        <f>IFERROR(VLOOKUP($E147&amp;$D$111, Outliers!$A$4:$P$214,2,FALSE),"0")</f>
        <v>1</v>
      </c>
      <c r="Z147" s="178">
        <f>IFERROR(VLOOKUP($E147&amp;$D$111, Outliers!$A$4:$P$214,3,FALSE),"0")</f>
        <v>0</v>
      </c>
      <c r="AA147" s="178">
        <f>IFERROR(VLOOKUP($E147&amp;$D$111, Outliers!$A$4:$P$214,4,FALSE),"0")</f>
        <v>0</v>
      </c>
      <c r="AB147" s="178">
        <f>IFERROR(VLOOKUP($E147&amp;$D$111, Outliers!$A$4:$P$214,5,FALSE),"0")</f>
        <v>1</v>
      </c>
      <c r="AD147" s="82"/>
      <c r="AE147" s="161"/>
      <c r="AF147" s="82"/>
      <c r="AG147" s="82"/>
    </row>
    <row r="148" spans="2:33" ht="15.75" x14ac:dyDescent="0.25">
      <c r="D148" s="301"/>
      <c r="E148" s="107" t="s">
        <v>27</v>
      </c>
      <c r="F148" s="99">
        <f>IF(P147="","",VLOOKUP($E147&amp;$D$110&amp;$D$111,'CCG data'!$A:$AD,'CCG data'!W$3,FALSE))</f>
        <v>22.9</v>
      </c>
      <c r="G148" s="100">
        <f>IF(P147="","",VLOOKUP($E147&amp;$D$110&amp;$D$111,'CCG data'!$A:$AD,'CCG data'!X$3,FALSE))</f>
        <v>41.8</v>
      </c>
      <c r="H148" s="100">
        <f>IF(R147="","",VLOOKUP($E147&amp;$D$110&amp;$D$111,'CCG data'!$A:$AD,'CCG data'!Y$3,FALSE))</f>
        <v>70.400000000000006</v>
      </c>
      <c r="I148" s="100">
        <f>IF(R147="","",VLOOKUP($E147&amp;$D$110&amp;$D$111,'CCG data'!$A:$AD,'CCG data'!Z$3,FALSE))</f>
        <v>98.3</v>
      </c>
      <c r="J148" s="100">
        <f>IF(T147="","",VLOOKUP($E147&amp;$D$110&amp;$D$111,'CCG data'!$A:$AD,'CCG data'!AA$3,FALSE))</f>
        <v>3.8</v>
      </c>
      <c r="K148" s="100">
        <f>IF(T147="","",VLOOKUP($E147&amp;$D$110&amp;$D$111,'CCG data'!$A:$AD,'CCG data'!AB$3,FALSE))</f>
        <v>13</v>
      </c>
      <c r="L148" s="100">
        <f>IF(V147="","",VLOOKUP($E147&amp;$D$110&amp;$D$111,'CCG data'!$A:$AD,'CCG data'!AC$3,FALSE))</f>
        <v>0.4</v>
      </c>
      <c r="M148" s="100">
        <f>IF(V147="","",VLOOKUP($E147&amp;$D$110&amp;$D$111,'CCG data'!$A:$AD,'CCG data'!AD$3,FALSE))</f>
        <v>5.6</v>
      </c>
      <c r="N148" s="304"/>
      <c r="P148" s="162">
        <f>IF(P147="","",VLOOKUP($E147&amp;$D$110&amp;$D$111,'CCG data'!$A:$AD,'CCG data'!I$3,FALSE))</f>
        <v>0.17</v>
      </c>
      <c r="Q148" s="15">
        <f>IF(P147="","",VLOOKUP($E147&amp;$D$110&amp;$D$111,'CCG data'!$A:$AD,'CCG data'!J$3,FALSE))</f>
        <v>0.28399999999999997</v>
      </c>
      <c r="R148" s="15">
        <f>IF(R147="","",VLOOKUP($E147&amp;$D$110&amp;$D$111,'CCG data'!$A:$AD,'CCG data'!K$3,FALSE))</f>
        <v>0.623</v>
      </c>
      <c r="S148" s="15">
        <f>IF(R147="","",VLOOKUP($E147&amp;$D$110&amp;$D$111,'CCG data'!$A:$AD,'CCG data'!L$3,FALSE))</f>
        <v>0.749</v>
      </c>
      <c r="T148" s="15">
        <f>IF(T147="","",VLOOKUP($E147&amp;$D$110&amp;$D$111,'CCG data'!$A:$AD,'CCG data'!M$3,FALSE))</f>
        <v>3.7999999999999999E-2</v>
      </c>
      <c r="U148" s="15">
        <f>IF(T147="","",VLOOKUP($E147&amp;$D$110&amp;$D$111,'CCG data'!$A:$AD,'CCG data'!N$3,FALSE))</f>
        <v>0.106</v>
      </c>
      <c r="V148" s="15">
        <f>IF(V147="","",VLOOKUP($E147&amp;$D$110&amp;$D$111,'CCG data'!$A:$AD,'CCG data'!O$3,FALSE))</f>
        <v>1.0999999999999999E-2</v>
      </c>
      <c r="W148" s="142">
        <f>IF(V147="","",VLOOKUP($E147&amp;$D$110&amp;$D$111,'CCG data'!$A:$AD,'CCG data'!P$3,FALSE))</f>
        <v>5.6000000000000001E-2</v>
      </c>
      <c r="Y148" s="178" t="str">
        <f>IFERROR(VLOOKUP($E148&amp;$D$111, Outliers!$A$4:$P$214,2,FALSE),"0")</f>
        <v>0</v>
      </c>
      <c r="Z148" s="178" t="str">
        <f>IFERROR(VLOOKUP($E148&amp;$D$111, Outliers!$A$4:$P$214,3,FALSE),"0")</f>
        <v>0</v>
      </c>
      <c r="AA148" s="178" t="str">
        <f>IFERROR(VLOOKUP($E148&amp;$D$111, Outliers!$A$4:$P$214,4,FALSE),"0")</f>
        <v>0</v>
      </c>
      <c r="AB148" s="178" t="str">
        <f>IFERROR(VLOOKUP($E148&amp;$D$111, Outliers!$A$4:$P$214,5,FALSE),"0")</f>
        <v>0</v>
      </c>
      <c r="AD148" s="82"/>
      <c r="AE148" s="161"/>
      <c r="AF148" s="82"/>
      <c r="AG148" s="82"/>
    </row>
    <row r="149" spans="2:33" s="43" customFormat="1" ht="15.75" x14ac:dyDescent="0.25">
      <c r="B149" s="157"/>
      <c r="D149" s="301"/>
      <c r="E149" s="108" t="s">
        <v>183</v>
      </c>
      <c r="F149" s="372">
        <f>IF(OR(ISERROR(VLOOKUP($E149&amp;$D$110&amp;$D$111,'CCG data'!$A:$AD,'CCG data'!R$3,FALSE)),ISBLANK(VLOOKUP($E149&amp;$D$110&amp;$D$111,'CCG data'!$A:$AD,'CCG data'!R$3,FALSE))),"",VLOOKUP($E149&amp;$D$110&amp;$D$111,'CCG data'!$A:$AD,'CCG data'!R$3,FALSE))</f>
        <v>44.4</v>
      </c>
      <c r="G149" s="373"/>
      <c r="H149" s="373">
        <f>IF(OR(ISERROR(VLOOKUP($E149&amp;$D$110&amp;$D$111,'CCG data'!$A:$AD,'CCG data'!S$3,FALSE)),ISBLANK(VLOOKUP($E149&amp;$D$110&amp;$D$111,'CCG data'!$A:$AD,'CCG data'!S$3,FALSE))),"",VLOOKUP($E149&amp;$D$110&amp;$D$111,'CCG data'!$A:$AD,'CCG data'!S$3,FALSE))</f>
        <v>89.1</v>
      </c>
      <c r="I149" s="373"/>
      <c r="J149" s="373">
        <f>IF(OR(ISERROR(VLOOKUP($E149&amp;$D$110&amp;$D$111,'CCG data'!$A:$AD,'CCG data'!T$3,FALSE)),ISBLANK(VLOOKUP($E149&amp;$D$110&amp;$D$111,'CCG data'!$A:$AD,'CCG data'!T$3,FALSE))),"",VLOOKUP($E149&amp;$D$110&amp;$D$111,'CCG data'!$A:$AD,'CCG data'!T$3,FALSE))</f>
        <v>7.9</v>
      </c>
      <c r="K149" s="373"/>
      <c r="L149" s="373">
        <f>IF(OR(ISERROR(VLOOKUP($E149&amp;$D$110&amp;$D$111,'CCG data'!$A:$AD,'CCG data'!U$3,FALSE)),ISBLANK(VLOOKUP($E149&amp;$D$110&amp;$D$111,'CCG data'!$A:$AD,'CCG data'!U$3,FALSE))),"",VLOOKUP($E149&amp;$D$110&amp;$D$111,'CCG data'!$A:$AD,'CCG data'!U$3,FALSE))</f>
        <v>11</v>
      </c>
      <c r="M149" s="374"/>
      <c r="N149" s="303">
        <f>IF(OR(ISERROR(VLOOKUP($E149&amp;$D$110&amp;$D$111,'CCG data'!$A:$AD,'CCG data'!G$3,FALSE)),ISBLANK(VLOOKUP($E149&amp;$D$110&amp;$D$111,'CCG data'!$A:$AD,'CCG data'!G$3,FALSE))),"",VLOOKUP($E149&amp;$D$110&amp;$D$111,'CCG data'!$A:$AD,'CCG data'!G$3,FALSE))</f>
        <v>1730</v>
      </c>
      <c r="P149" s="354">
        <f>IF(OR(ISERROR(VLOOKUP($E149&amp;$D$110&amp;$D$111,'CCG data'!$A:$AD,'CCG data'!B$3,FALSE)),ISBLANK(VLOOKUP($E149&amp;$D$110&amp;$D$111,'CCG data'!$A:$AD,'CCG data'!B$3,FALSE))),"",VLOOKUP($E149&amp;$D$110&amp;$D$111,'CCG data'!$A:$AD,'CCG data'!B$3,FALSE))</f>
        <v>0.27341040462427746</v>
      </c>
      <c r="Q149" s="246"/>
      <c r="R149" s="246">
        <f>IF(OR(ISERROR(VLOOKUP($E149&amp;$D$110&amp;$D$111,'CCG data'!$A:$AD,'CCG data'!C$3,FALSE)),ISBLANK(VLOOKUP($E149&amp;$D$110&amp;$D$111,'CCG data'!$A:$AD,'CCG data'!C$3,FALSE))),"",VLOOKUP($E149&amp;$D$110&amp;$D$111,'CCG data'!$A:$AD,'CCG data'!C$3,FALSE))</f>
        <v>0.60173410404624272</v>
      </c>
      <c r="S149" s="246"/>
      <c r="T149" s="246">
        <f>IF(OR(ISERROR(VLOOKUP($E149&amp;$D$110&amp;$D$111,'CCG data'!$A:$AD,'CCG data'!D$3,FALSE)),ISBLANK(VLOOKUP($E149&amp;$D$110&amp;$D$111,'CCG data'!$A:$AD,'CCG data'!D$3,FALSE))),"",VLOOKUP($E149&amp;$D$110&amp;$D$111,'CCG data'!$A:$AD,'CCG data'!D$3,FALSE))</f>
        <v>5.2023121387283239E-2</v>
      </c>
      <c r="U149" s="246"/>
      <c r="V149" s="246">
        <f>IF(OR(ISERROR(VLOOKUP($E149&amp;$D$110&amp;$D$111,'CCG data'!$A:$AD,'CCG data'!E$3,FALSE)),ISBLANK(VLOOKUP($E149&amp;$D$110&amp;$D$111,'CCG data'!$A:$AD,'CCG data'!E$3,FALSE))),"",VLOOKUP($E149&amp;$D$110&amp;$D$111,'CCG data'!$A:$AD,'CCG data'!E$3,FALSE))</f>
        <v>7.2832369942196537E-2</v>
      </c>
      <c r="W149" s="387"/>
      <c r="X149" s="112"/>
      <c r="Y149" s="178">
        <f>IFERROR(VLOOKUP($E149&amp;$D$111, Outliers!$A$4:$P$214,2,FALSE),"0")</f>
        <v>0</v>
      </c>
      <c r="Z149" s="178">
        <f>IFERROR(VLOOKUP($E149&amp;$D$111, Outliers!$A$4:$P$214,3,FALSE),"0")</f>
        <v>0</v>
      </c>
      <c r="AA149" s="178">
        <f>IFERROR(VLOOKUP($E149&amp;$D$111, Outliers!$A$4:$P$214,4,FALSE),"0")</f>
        <v>0</v>
      </c>
      <c r="AB149" s="178">
        <f>IFERROR(VLOOKUP($E149&amp;$D$111, Outliers!$A$4:$P$214,5,FALSE),"0")</f>
        <v>0</v>
      </c>
      <c r="AD149" s="82"/>
      <c r="AE149" s="161"/>
      <c r="AF149" s="82"/>
      <c r="AG149" s="82"/>
    </row>
    <row r="150" spans="2:33" ht="15.75" x14ac:dyDescent="0.25">
      <c r="D150" s="301"/>
      <c r="E150" s="107" t="s">
        <v>27</v>
      </c>
      <c r="F150" s="99">
        <f>IF(P149="","",VLOOKUP($E149&amp;$D$110&amp;$D$111,'CCG data'!$A:$AD,'CCG data'!W$3,FALSE))</f>
        <v>40.4</v>
      </c>
      <c r="G150" s="100">
        <f>IF(P149="","",VLOOKUP($E149&amp;$D$110&amp;$D$111,'CCG data'!$A:$AD,'CCG data'!X$3,FALSE))</f>
        <v>48.4</v>
      </c>
      <c r="H150" s="100">
        <f>IF(R149="","",VLOOKUP($E149&amp;$D$110&amp;$D$111,'CCG data'!$A:$AD,'CCG data'!Y$3,FALSE))</f>
        <v>83.7</v>
      </c>
      <c r="I150" s="100">
        <f>IF(R149="","",VLOOKUP($E149&amp;$D$110&amp;$D$111,'CCG data'!$A:$AD,'CCG data'!Z$3,FALSE))</f>
        <v>94.6</v>
      </c>
      <c r="J150" s="100">
        <f>IF(T149="","",VLOOKUP($E149&amp;$D$110&amp;$D$111,'CCG data'!$A:$AD,'CCG data'!AA$3,FALSE))</f>
        <v>6.2</v>
      </c>
      <c r="K150" s="100">
        <f>IF(T149="","",VLOOKUP($E149&amp;$D$110&amp;$D$111,'CCG data'!$A:$AD,'CCG data'!AB$3,FALSE))</f>
        <v>9.5</v>
      </c>
      <c r="L150" s="100">
        <f>IF(V149="","",VLOOKUP($E149&amp;$D$110&amp;$D$111,'CCG data'!$A:$AD,'CCG data'!AC$3,FALSE))</f>
        <v>9.1</v>
      </c>
      <c r="M150" s="100">
        <f>IF(V149="","",VLOOKUP($E149&amp;$D$110&amp;$D$111,'CCG data'!$A:$AD,'CCG data'!AD$3,FALSE))</f>
        <v>12.9</v>
      </c>
      <c r="N150" s="304"/>
      <c r="P150" s="162">
        <f>IF(P149="","",VLOOKUP($E149&amp;$D$110&amp;$D$111,'CCG data'!$A:$AD,'CCG data'!I$3,FALSE))</f>
        <v>0.253</v>
      </c>
      <c r="Q150" s="15">
        <f>IF(P149="","",VLOOKUP($E149&amp;$D$110&amp;$D$111,'CCG data'!$A:$AD,'CCG data'!J$3,FALSE))</f>
        <v>0.29499999999999998</v>
      </c>
      <c r="R150" s="15">
        <f>IF(R149="","",VLOOKUP($E149&amp;$D$110&amp;$D$111,'CCG data'!$A:$AD,'CCG data'!K$3,FALSE))</f>
        <v>0.57799999999999996</v>
      </c>
      <c r="S150" s="15">
        <f>IF(R149="","",VLOOKUP($E149&amp;$D$110&amp;$D$111,'CCG data'!$A:$AD,'CCG data'!L$3,FALSE))</f>
        <v>0.625</v>
      </c>
      <c r="T150" s="15">
        <f>IF(T149="","",VLOOKUP($E149&amp;$D$110&amp;$D$111,'CCG data'!$A:$AD,'CCG data'!M$3,FALSE))</f>
        <v>4.2999999999999997E-2</v>
      </c>
      <c r="U150" s="15">
        <f>IF(T149="","",VLOOKUP($E149&amp;$D$110&amp;$D$111,'CCG data'!$A:$AD,'CCG data'!N$3,FALSE))</f>
        <v>6.4000000000000001E-2</v>
      </c>
      <c r="V150" s="15">
        <f>IF(V149="","",VLOOKUP($E149&amp;$D$110&amp;$D$111,'CCG data'!$A:$AD,'CCG data'!O$3,FALSE))</f>
        <v>6.2E-2</v>
      </c>
      <c r="W150" s="142">
        <f>IF(V149="","",VLOOKUP($E149&amp;$D$110&amp;$D$111,'CCG data'!$A:$AD,'CCG data'!P$3,FALSE))</f>
        <v>8.5999999999999993E-2</v>
      </c>
      <c r="Y150" s="178" t="str">
        <f>IFERROR(VLOOKUP($E150&amp;$D$111, Outliers!$A$4:$P$214,2,FALSE),"0")</f>
        <v>0</v>
      </c>
      <c r="Z150" s="178" t="str">
        <f>IFERROR(VLOOKUP($E150&amp;$D$111, Outliers!$A$4:$P$214,3,FALSE),"0")</f>
        <v>0</v>
      </c>
      <c r="AA150" s="178" t="str">
        <f>IFERROR(VLOOKUP($E150&amp;$D$111, Outliers!$A$4:$P$214,4,FALSE),"0")</f>
        <v>0</v>
      </c>
      <c r="AB150" s="178" t="str">
        <f>IFERROR(VLOOKUP($E150&amp;$D$111, Outliers!$A$4:$P$214,5,FALSE),"0")</f>
        <v>0</v>
      </c>
      <c r="AD150" s="82"/>
      <c r="AE150" s="161"/>
      <c r="AF150" s="82"/>
      <c r="AG150" s="82"/>
    </row>
    <row r="151" spans="2:33" s="43" customFormat="1" ht="15.75" x14ac:dyDescent="0.25">
      <c r="B151" s="157"/>
      <c r="D151" s="301"/>
      <c r="E151" s="108" t="s">
        <v>184</v>
      </c>
      <c r="F151" s="372">
        <f>IF(OR(ISERROR(VLOOKUP($E151&amp;$D$110&amp;$D$111,'CCG data'!$A:$AD,'CCG data'!R$3,FALSE)),ISBLANK(VLOOKUP($E151&amp;$D$110&amp;$D$111,'CCG data'!$A:$AD,'CCG data'!R$3,FALSE))),"",VLOOKUP($E151&amp;$D$110&amp;$D$111,'CCG data'!$A:$AD,'CCG data'!R$3,FALSE))</f>
        <v>35.700000000000003</v>
      </c>
      <c r="G151" s="373"/>
      <c r="H151" s="373">
        <f>IF(OR(ISERROR(VLOOKUP($E151&amp;$D$110&amp;$D$111,'CCG data'!$A:$AD,'CCG data'!S$3,FALSE)),ISBLANK(VLOOKUP($E151&amp;$D$110&amp;$D$111,'CCG data'!$A:$AD,'CCG data'!S$3,FALSE))),"",VLOOKUP($E151&amp;$D$110&amp;$D$111,'CCG data'!$A:$AD,'CCG data'!S$3,FALSE))</f>
        <v>73.099999999999994</v>
      </c>
      <c r="I151" s="373"/>
      <c r="J151" s="373">
        <f>IF(OR(ISERROR(VLOOKUP($E151&amp;$D$110&amp;$D$111,'CCG data'!$A:$AD,'CCG data'!T$3,FALSE)),ISBLANK(VLOOKUP($E151&amp;$D$110&amp;$D$111,'CCG data'!$A:$AD,'CCG data'!T$3,FALSE))),"",VLOOKUP($E151&amp;$D$110&amp;$D$111,'CCG data'!$A:$AD,'CCG data'!T$3,FALSE))</f>
        <v>7.4</v>
      </c>
      <c r="K151" s="373"/>
      <c r="L151" s="373">
        <f>IF(OR(ISERROR(VLOOKUP($E151&amp;$D$110&amp;$D$111,'CCG data'!$A:$AD,'CCG data'!U$3,FALSE)),ISBLANK(VLOOKUP($E151&amp;$D$110&amp;$D$111,'CCG data'!$A:$AD,'CCG data'!U$3,FALSE))),"",VLOOKUP($E151&amp;$D$110&amp;$D$111,'CCG data'!$A:$AD,'CCG data'!U$3,FALSE))</f>
        <v>13.8</v>
      </c>
      <c r="M151" s="374"/>
      <c r="N151" s="303">
        <f>IF(OR(ISERROR(VLOOKUP($E151&amp;$D$110&amp;$D$111,'CCG data'!$A:$AD,'CCG data'!G$3,FALSE)),ISBLANK(VLOOKUP($E151&amp;$D$110&amp;$D$111,'CCG data'!$A:$AD,'CCG data'!G$3,FALSE))),"",VLOOKUP($E151&amp;$D$110&amp;$D$111,'CCG data'!$A:$AD,'CCG data'!G$3,FALSE))</f>
        <v>1154</v>
      </c>
      <c r="P151" s="354">
        <f>IF(OR(ISERROR(VLOOKUP($E151&amp;$D$110&amp;$D$111,'CCG data'!$A:$AD,'CCG data'!B$3,FALSE)),ISBLANK(VLOOKUP($E151&amp;$D$110&amp;$D$111,'CCG data'!$A:$AD,'CCG data'!B$3,FALSE))),"",VLOOKUP($E151&amp;$D$110&amp;$D$111,'CCG data'!$A:$AD,'CCG data'!B$3,FALSE))</f>
        <v>0.25563258232235703</v>
      </c>
      <c r="Q151" s="246"/>
      <c r="R151" s="246">
        <f>IF(OR(ISERROR(VLOOKUP($E151&amp;$D$110&amp;$D$111,'CCG data'!$A:$AD,'CCG data'!C$3,FALSE)),ISBLANK(VLOOKUP($E151&amp;$D$110&amp;$D$111,'CCG data'!$A:$AD,'CCG data'!C$3,FALSE))),"",VLOOKUP($E151&amp;$D$110&amp;$D$111,'CCG data'!$A:$AD,'CCG data'!C$3,FALSE))</f>
        <v>0.57885615251299827</v>
      </c>
      <c r="S151" s="246"/>
      <c r="T151" s="246">
        <f>IF(OR(ISERROR(VLOOKUP($E151&amp;$D$110&amp;$D$111,'CCG data'!$A:$AD,'CCG data'!D$3,FALSE)),ISBLANK(VLOOKUP($E151&amp;$D$110&amp;$D$111,'CCG data'!$A:$AD,'CCG data'!D$3,FALSE))),"",VLOOKUP($E151&amp;$D$110&amp;$D$111,'CCG data'!$A:$AD,'CCG data'!D$3,FALSE))</f>
        <v>5.3726169844020795E-2</v>
      </c>
      <c r="U151" s="246"/>
      <c r="V151" s="246">
        <f>IF(OR(ISERROR(VLOOKUP($E151&amp;$D$110&amp;$D$111,'CCG data'!$A:$AD,'CCG data'!E$3,FALSE)),ISBLANK(VLOOKUP($E151&amp;$D$110&amp;$D$111,'CCG data'!$A:$AD,'CCG data'!E$3,FALSE))),"",VLOOKUP($E151&amp;$D$110&amp;$D$111,'CCG data'!$A:$AD,'CCG data'!E$3,FALSE))</f>
        <v>0.11178509532062392</v>
      </c>
      <c r="W151" s="387"/>
      <c r="X151" s="112"/>
      <c r="Y151" s="178">
        <f>IFERROR(VLOOKUP($E151&amp;$D$111, Outliers!$A$4:$P$214,2,FALSE),"0")</f>
        <v>1</v>
      </c>
      <c r="Z151" s="178">
        <f>IFERROR(VLOOKUP($E151&amp;$D$111, Outliers!$A$4:$P$214,3,FALSE),"0")</f>
        <v>1</v>
      </c>
      <c r="AA151" s="178">
        <f>IFERROR(VLOOKUP($E151&amp;$D$111, Outliers!$A$4:$P$214,4,FALSE),"0")</f>
        <v>0</v>
      </c>
      <c r="AB151" s="178">
        <f>IFERROR(VLOOKUP($E151&amp;$D$111, Outliers!$A$4:$P$214,5,FALSE),"0")</f>
        <v>0</v>
      </c>
      <c r="AD151" s="82"/>
      <c r="AE151" s="161"/>
      <c r="AF151" s="82"/>
      <c r="AG151" s="82"/>
    </row>
    <row r="152" spans="2:33" ht="15.75" x14ac:dyDescent="0.25">
      <c r="D152" s="301"/>
      <c r="E152" s="107" t="s">
        <v>27</v>
      </c>
      <c r="F152" s="99">
        <f>IF(P151="","",VLOOKUP($E151&amp;$D$110&amp;$D$111,'CCG data'!$A:$AD,'CCG data'!W$3,FALSE))</f>
        <v>31.7</v>
      </c>
      <c r="G152" s="100">
        <f>IF(P151="","",VLOOKUP($E151&amp;$D$110&amp;$D$111,'CCG data'!$A:$AD,'CCG data'!X$3,FALSE))</f>
        <v>39.799999999999997</v>
      </c>
      <c r="H152" s="100">
        <f>IF(R151="","",VLOOKUP($E151&amp;$D$110&amp;$D$111,'CCG data'!$A:$AD,'CCG data'!Y$3,FALSE))</f>
        <v>67.5</v>
      </c>
      <c r="I152" s="100">
        <f>IF(R151="","",VLOOKUP($E151&amp;$D$110&amp;$D$111,'CCG data'!$A:$AD,'CCG data'!Z$3,FALSE))</f>
        <v>78.599999999999994</v>
      </c>
      <c r="J152" s="100">
        <f>IF(T151="","",VLOOKUP($E151&amp;$D$110&amp;$D$111,'CCG data'!$A:$AD,'CCG data'!AA$3,FALSE))</f>
        <v>5.5</v>
      </c>
      <c r="K152" s="100">
        <f>IF(T151="","",VLOOKUP($E151&amp;$D$110&amp;$D$111,'CCG data'!$A:$AD,'CCG data'!AB$3,FALSE))</f>
        <v>9.1999999999999993</v>
      </c>
      <c r="L152" s="100">
        <f>IF(V151="","",VLOOKUP($E151&amp;$D$110&amp;$D$111,'CCG data'!$A:$AD,'CCG data'!AC$3,FALSE))</f>
        <v>11.4</v>
      </c>
      <c r="M152" s="100">
        <f>IF(V151="","",VLOOKUP($E151&amp;$D$110&amp;$D$111,'CCG data'!$A:$AD,'CCG data'!AD$3,FALSE))</f>
        <v>16.100000000000001</v>
      </c>
      <c r="N152" s="304"/>
      <c r="P152" s="162">
        <f>IF(P151="","",VLOOKUP($E151&amp;$D$110&amp;$D$111,'CCG data'!$A:$AD,'CCG data'!I$3,FALSE))</f>
        <v>0.23100000000000001</v>
      </c>
      <c r="Q152" s="15">
        <f>IF(P151="","",VLOOKUP($E151&amp;$D$110&amp;$D$111,'CCG data'!$A:$AD,'CCG data'!J$3,FALSE))</f>
        <v>0.28199999999999997</v>
      </c>
      <c r="R152" s="15">
        <f>IF(R151="","",VLOOKUP($E151&amp;$D$110&amp;$D$111,'CCG data'!$A:$AD,'CCG data'!K$3,FALSE))</f>
        <v>0.55000000000000004</v>
      </c>
      <c r="S152" s="15">
        <f>IF(R151="","",VLOOKUP($E151&amp;$D$110&amp;$D$111,'CCG data'!$A:$AD,'CCG data'!L$3,FALSE))</f>
        <v>0.60699999999999998</v>
      </c>
      <c r="T152" s="15">
        <f>IF(T151="","",VLOOKUP($E151&amp;$D$110&amp;$D$111,'CCG data'!$A:$AD,'CCG data'!M$3,FALSE))</f>
        <v>4.2000000000000003E-2</v>
      </c>
      <c r="U152" s="15">
        <f>IF(T151="","",VLOOKUP($E151&amp;$D$110&amp;$D$111,'CCG data'!$A:$AD,'CCG data'!N$3,FALSE))</f>
        <v>6.8000000000000005E-2</v>
      </c>
      <c r="V152" s="15">
        <f>IF(V151="","",VLOOKUP($E151&amp;$D$110&amp;$D$111,'CCG data'!$A:$AD,'CCG data'!O$3,FALSE))</f>
        <v>9.5000000000000001E-2</v>
      </c>
      <c r="W152" s="142">
        <f>IF(V151="","",VLOOKUP($E151&amp;$D$110&amp;$D$111,'CCG data'!$A:$AD,'CCG data'!P$3,FALSE))</f>
        <v>0.13100000000000001</v>
      </c>
      <c r="Y152" s="178" t="str">
        <f>IFERROR(VLOOKUP($E152&amp;$D$111, Outliers!$A$4:$P$214,2,FALSE),"0")</f>
        <v>0</v>
      </c>
      <c r="Z152" s="178" t="str">
        <f>IFERROR(VLOOKUP($E152&amp;$D$111, Outliers!$A$4:$P$214,3,FALSE),"0")</f>
        <v>0</v>
      </c>
      <c r="AA152" s="178" t="str">
        <f>IFERROR(VLOOKUP($E152&amp;$D$111, Outliers!$A$4:$P$214,4,FALSE),"0")</f>
        <v>0</v>
      </c>
      <c r="AB152" s="178" t="str">
        <f>IFERROR(VLOOKUP($E152&amp;$D$111, Outliers!$A$4:$P$214,5,FALSE),"0")</f>
        <v>0</v>
      </c>
      <c r="AD152" s="82"/>
      <c r="AE152" s="161"/>
      <c r="AF152" s="82"/>
      <c r="AG152" s="82"/>
    </row>
    <row r="153" spans="2:33" s="43" customFormat="1" ht="15.75" x14ac:dyDescent="0.25">
      <c r="B153" s="157"/>
      <c r="D153" s="301"/>
      <c r="E153" s="108" t="s">
        <v>446</v>
      </c>
      <c r="F153" s="372">
        <f>IF(OR(ISERROR(VLOOKUP($E153&amp;$D$110&amp;$D$111,'CCG data'!$A:$AD,'CCG data'!R$3,FALSE)),ISBLANK(VLOOKUP($E153&amp;$D$110&amp;$D$111,'CCG data'!$A:$AD,'CCG data'!R$3,FALSE))),"",VLOOKUP($E153&amp;$D$110&amp;$D$111,'CCG data'!$A:$AD,'CCG data'!R$3,FALSE))</f>
        <v>43.2</v>
      </c>
      <c r="G153" s="373"/>
      <c r="H153" s="373">
        <f>IF(OR(ISERROR(VLOOKUP($E153&amp;$D$110&amp;$D$111,'CCG data'!$A:$AD,'CCG data'!S$3,FALSE)),ISBLANK(VLOOKUP($E153&amp;$D$110&amp;$D$111,'CCG data'!$A:$AD,'CCG data'!S$3,FALSE))),"",VLOOKUP($E153&amp;$D$110&amp;$D$111,'CCG data'!$A:$AD,'CCG data'!S$3,FALSE))</f>
        <v>92.3</v>
      </c>
      <c r="I153" s="373"/>
      <c r="J153" s="373">
        <f>IF(OR(ISERROR(VLOOKUP($E153&amp;$D$110&amp;$D$111,'CCG data'!$A:$AD,'CCG data'!T$3,FALSE)),ISBLANK(VLOOKUP($E153&amp;$D$110&amp;$D$111,'CCG data'!$A:$AD,'CCG data'!T$3,FALSE))),"",VLOOKUP($E153&amp;$D$110&amp;$D$111,'CCG data'!$A:$AD,'CCG data'!T$3,FALSE))</f>
        <v>8.6</v>
      </c>
      <c r="K153" s="373"/>
      <c r="L153" s="373">
        <f>IF(OR(ISERROR(VLOOKUP($E153&amp;$D$110&amp;$D$111,'CCG data'!$A:$AD,'CCG data'!U$3,FALSE)),ISBLANK(VLOOKUP($E153&amp;$D$110&amp;$D$111,'CCG data'!$A:$AD,'CCG data'!U$3,FALSE))),"",VLOOKUP($E153&amp;$D$110&amp;$D$111,'CCG data'!$A:$AD,'CCG data'!U$3,FALSE))</f>
        <v>12.7</v>
      </c>
      <c r="M153" s="374"/>
      <c r="N153" s="303">
        <f>IF(OR(ISERROR(VLOOKUP($E153&amp;$D$110&amp;$D$111,'CCG data'!$A:$AD,'CCG data'!G$3,FALSE)),ISBLANK(VLOOKUP($E153&amp;$D$110&amp;$D$111,'CCG data'!$A:$AD,'CCG data'!G$3,FALSE))),"",VLOOKUP($E153&amp;$D$110&amp;$D$111,'CCG data'!$A:$AD,'CCG data'!G$3,FALSE))</f>
        <v>1399</v>
      </c>
      <c r="P153" s="354">
        <f>IF(OR(ISERROR(VLOOKUP($E153&amp;$D$110&amp;$D$111,'CCG data'!$A:$AD,'CCG data'!B$3,FALSE)),ISBLANK(VLOOKUP($E153&amp;$D$110&amp;$D$111,'CCG data'!$A:$AD,'CCG data'!B$3,FALSE))),"",VLOOKUP($E153&amp;$D$110&amp;$D$111,'CCG data'!$A:$AD,'CCG data'!B$3,FALSE))</f>
        <v>0.23874195854181557</v>
      </c>
      <c r="Q153" s="246"/>
      <c r="R153" s="246">
        <f>IF(OR(ISERROR(VLOOKUP($E153&amp;$D$110&amp;$D$111,'CCG data'!$A:$AD,'CCG data'!C$3,FALSE)),ISBLANK(VLOOKUP($E153&amp;$D$110&amp;$D$111,'CCG data'!$A:$AD,'CCG data'!C$3,FALSE))),"",VLOOKUP($E153&amp;$D$110&amp;$D$111,'CCG data'!$A:$AD,'CCG data'!C$3,FALSE))</f>
        <v>0.6190135811293781</v>
      </c>
      <c r="S153" s="246"/>
      <c r="T153" s="246">
        <f>IF(OR(ISERROR(VLOOKUP($E153&amp;$D$110&amp;$D$111,'CCG data'!$A:$AD,'CCG data'!D$3,FALSE)),ISBLANK(VLOOKUP($E153&amp;$D$110&amp;$D$111,'CCG data'!$A:$AD,'CCG data'!D$3,FALSE))),"",VLOOKUP($E153&amp;$D$110&amp;$D$111,'CCG data'!$A:$AD,'CCG data'!D$3,FALSE))</f>
        <v>6.0042887776983557E-2</v>
      </c>
      <c r="U153" s="246"/>
      <c r="V153" s="246">
        <f>IF(OR(ISERROR(VLOOKUP($E153&amp;$D$110&amp;$D$111,'CCG data'!$A:$AD,'CCG data'!E$3,FALSE)),ISBLANK(VLOOKUP($E153&amp;$D$110&amp;$D$111,'CCG data'!$A:$AD,'CCG data'!E$3,FALSE))),"",VLOOKUP($E153&amp;$D$110&amp;$D$111,'CCG data'!$A:$AD,'CCG data'!E$3,FALSE))</f>
        <v>8.2201572551822727E-2</v>
      </c>
      <c r="W153" s="387"/>
      <c r="X153" s="112"/>
      <c r="Y153" s="178">
        <f>IFERROR(VLOOKUP($E153&amp;$D$111, Outliers!$A$4:$P$214,2,FALSE),"0")</f>
        <v>0</v>
      </c>
      <c r="Z153" s="178">
        <f>IFERROR(VLOOKUP($E153&amp;$D$111, Outliers!$A$4:$P$214,3,FALSE),"0")</f>
        <v>0</v>
      </c>
      <c r="AA153" s="178">
        <f>IFERROR(VLOOKUP($E153&amp;$D$111, Outliers!$A$4:$P$214,4,FALSE),"0")</f>
        <v>0</v>
      </c>
      <c r="AB153" s="178">
        <f>IFERROR(VLOOKUP($E153&amp;$D$111, Outliers!$A$4:$P$214,5,FALSE),"0")</f>
        <v>0</v>
      </c>
      <c r="AD153" s="82"/>
      <c r="AE153" s="161"/>
      <c r="AF153" s="82"/>
      <c r="AG153" s="82"/>
    </row>
    <row r="154" spans="2:33" ht="15.75" x14ac:dyDescent="0.25">
      <c r="D154" s="301"/>
      <c r="E154" s="107" t="s">
        <v>27</v>
      </c>
      <c r="F154" s="99">
        <f>IF(P153="","",VLOOKUP($E153&amp;$D$110&amp;$D$111,'CCG data'!$A:$AD,'CCG data'!W$3,FALSE))</f>
        <v>38.5</v>
      </c>
      <c r="G154" s="100">
        <f>IF(P153="","",VLOOKUP($E153&amp;$D$110&amp;$D$111,'CCG data'!$A:$AD,'CCG data'!X$3,FALSE))</f>
        <v>47.8</v>
      </c>
      <c r="H154" s="100">
        <f>IF(R153="","",VLOOKUP($E153&amp;$D$110&amp;$D$111,'CCG data'!$A:$AD,'CCG data'!Y$3,FALSE))</f>
        <v>86.1</v>
      </c>
      <c r="I154" s="100">
        <f>IF(R153="","",VLOOKUP($E153&amp;$D$110&amp;$D$111,'CCG data'!$A:$AD,'CCG data'!Z$3,FALSE))</f>
        <v>98.4</v>
      </c>
      <c r="J154" s="100">
        <f>IF(T153="","",VLOOKUP($E153&amp;$D$110&amp;$D$111,'CCG data'!$A:$AD,'CCG data'!AA$3,FALSE))</f>
        <v>6.8</v>
      </c>
      <c r="K154" s="100">
        <f>IF(T153="","",VLOOKUP($E153&amp;$D$110&amp;$D$111,'CCG data'!$A:$AD,'CCG data'!AB$3,FALSE))</f>
        <v>10.5</v>
      </c>
      <c r="L154" s="100">
        <f>IF(V153="","",VLOOKUP($E153&amp;$D$110&amp;$D$111,'CCG data'!$A:$AD,'CCG data'!AC$3,FALSE))</f>
        <v>10.4</v>
      </c>
      <c r="M154" s="100">
        <f>IF(V153="","",VLOOKUP($E153&amp;$D$110&amp;$D$111,'CCG data'!$A:$AD,'CCG data'!AD$3,FALSE))</f>
        <v>15.1</v>
      </c>
      <c r="N154" s="304"/>
      <c r="P154" s="162">
        <f>IF(P153="","",VLOOKUP($E153&amp;$D$110&amp;$D$111,'CCG data'!$A:$AD,'CCG data'!I$3,FALSE))</f>
        <v>0.217</v>
      </c>
      <c r="Q154" s="15">
        <f>IF(P153="","",VLOOKUP($E153&amp;$D$110&amp;$D$111,'CCG data'!$A:$AD,'CCG data'!J$3,FALSE))</f>
        <v>0.26200000000000001</v>
      </c>
      <c r="R154" s="15">
        <f>IF(R153="","",VLOOKUP($E153&amp;$D$110&amp;$D$111,'CCG data'!$A:$AD,'CCG data'!K$3,FALSE))</f>
        <v>0.59299999999999997</v>
      </c>
      <c r="S154" s="15">
        <f>IF(R153="","",VLOOKUP($E153&amp;$D$110&amp;$D$111,'CCG data'!$A:$AD,'CCG data'!L$3,FALSE))</f>
        <v>0.64400000000000002</v>
      </c>
      <c r="T154" s="15">
        <f>IF(T153="","",VLOOKUP($E153&amp;$D$110&amp;$D$111,'CCG data'!$A:$AD,'CCG data'!M$3,FALSE))</f>
        <v>4.9000000000000002E-2</v>
      </c>
      <c r="U154" s="15">
        <f>IF(T153="","",VLOOKUP($E153&amp;$D$110&amp;$D$111,'CCG data'!$A:$AD,'CCG data'!N$3,FALSE))</f>
        <v>7.3999999999999996E-2</v>
      </c>
      <c r="V154" s="15">
        <f>IF(V153="","",VLOOKUP($E153&amp;$D$110&amp;$D$111,'CCG data'!$A:$AD,'CCG data'!O$3,FALSE))</f>
        <v>6.9000000000000006E-2</v>
      </c>
      <c r="W154" s="142">
        <f>IF(V153="","",VLOOKUP($E153&amp;$D$110&amp;$D$111,'CCG data'!$A:$AD,'CCG data'!P$3,FALSE))</f>
        <v>9.8000000000000004E-2</v>
      </c>
      <c r="Y154" s="178" t="str">
        <f>IFERROR(VLOOKUP($E154&amp;$D$111, Outliers!$A$4:$P$214,2,FALSE),"0")</f>
        <v>0</v>
      </c>
      <c r="Z154" s="178" t="str">
        <f>IFERROR(VLOOKUP($E154&amp;$D$111, Outliers!$A$4:$P$214,3,FALSE),"0")</f>
        <v>0</v>
      </c>
      <c r="AA154" s="178" t="str">
        <f>IFERROR(VLOOKUP($E154&amp;$D$111, Outliers!$A$4:$P$214,4,FALSE),"0")</f>
        <v>0</v>
      </c>
      <c r="AB154" s="178" t="str">
        <f>IFERROR(VLOOKUP($E154&amp;$D$111, Outliers!$A$4:$P$214,5,FALSE),"0")</f>
        <v>0</v>
      </c>
      <c r="AD154" s="82"/>
      <c r="AE154" s="161"/>
      <c r="AF154" s="82"/>
      <c r="AG154" s="82"/>
    </row>
    <row r="155" spans="2:33" s="43" customFormat="1" ht="15.75" x14ac:dyDescent="0.25">
      <c r="B155" s="157"/>
      <c r="D155" s="301"/>
      <c r="E155" s="108" t="s">
        <v>185</v>
      </c>
      <c r="F155" s="372">
        <f>IF(OR(ISERROR(VLOOKUP($E155&amp;$D$110&amp;$D$111,'CCG data'!$A:$AD,'CCG data'!R$3,FALSE)),ISBLANK(VLOOKUP($E155&amp;$D$110&amp;$D$111,'CCG data'!$A:$AD,'CCG data'!R$3,FALSE))),"",VLOOKUP($E155&amp;$D$110&amp;$D$111,'CCG data'!$A:$AD,'CCG data'!R$3,FALSE))</f>
        <v>51.4</v>
      </c>
      <c r="G155" s="373"/>
      <c r="H155" s="373">
        <f>IF(OR(ISERROR(VLOOKUP($E155&amp;$D$110&amp;$D$111,'CCG data'!$A:$AD,'CCG data'!S$3,FALSE)),ISBLANK(VLOOKUP($E155&amp;$D$110&amp;$D$111,'CCG data'!$A:$AD,'CCG data'!S$3,FALSE))),"",VLOOKUP($E155&amp;$D$110&amp;$D$111,'CCG data'!$A:$AD,'CCG data'!S$3,FALSE))</f>
        <v>104</v>
      </c>
      <c r="I155" s="373"/>
      <c r="J155" s="373">
        <f>IF(OR(ISERROR(VLOOKUP($E155&amp;$D$110&amp;$D$111,'CCG data'!$A:$AD,'CCG data'!T$3,FALSE)),ISBLANK(VLOOKUP($E155&amp;$D$110&amp;$D$111,'CCG data'!$A:$AD,'CCG data'!T$3,FALSE))),"",VLOOKUP($E155&amp;$D$110&amp;$D$111,'CCG data'!$A:$AD,'CCG data'!T$3,FALSE))</f>
        <v>8.6</v>
      </c>
      <c r="K155" s="373"/>
      <c r="L155" s="373">
        <f>IF(OR(ISERROR(VLOOKUP($E155&amp;$D$110&amp;$D$111,'CCG data'!$A:$AD,'CCG data'!U$3,FALSE)),ISBLANK(VLOOKUP($E155&amp;$D$110&amp;$D$111,'CCG data'!$A:$AD,'CCG data'!U$3,FALSE))),"",VLOOKUP($E155&amp;$D$110&amp;$D$111,'CCG data'!$A:$AD,'CCG data'!U$3,FALSE))</f>
        <v>12.2</v>
      </c>
      <c r="M155" s="374"/>
      <c r="N155" s="303">
        <f>IF(OR(ISERROR(VLOOKUP($E155&amp;$D$110&amp;$D$111,'CCG data'!$A:$AD,'CCG data'!G$3,FALSE)),ISBLANK(VLOOKUP($E155&amp;$D$110&amp;$D$111,'CCG data'!$A:$AD,'CCG data'!G$3,FALSE))),"",VLOOKUP($E155&amp;$D$110&amp;$D$111,'CCG data'!$A:$AD,'CCG data'!G$3,FALSE))</f>
        <v>2385</v>
      </c>
      <c r="P155" s="354">
        <f>IF(OR(ISERROR(VLOOKUP($E155&amp;$D$110&amp;$D$111,'CCG data'!$A:$AD,'CCG data'!B$3,FALSE)),ISBLANK(VLOOKUP($E155&amp;$D$110&amp;$D$111,'CCG data'!$A:$AD,'CCG data'!B$3,FALSE))),"",VLOOKUP($E155&amp;$D$110&amp;$D$111,'CCG data'!$A:$AD,'CCG data'!B$3,FALSE))</f>
        <v>0.26247379454926623</v>
      </c>
      <c r="Q155" s="246"/>
      <c r="R155" s="246">
        <f>IF(OR(ISERROR(VLOOKUP($E155&amp;$D$110&amp;$D$111,'CCG data'!$A:$AD,'CCG data'!C$3,FALSE)),ISBLANK(VLOOKUP($E155&amp;$D$110&amp;$D$111,'CCG data'!$A:$AD,'CCG data'!C$3,FALSE))),"",VLOOKUP($E155&amp;$D$110&amp;$D$111,'CCG data'!$A:$AD,'CCG data'!C$3,FALSE))</f>
        <v>0.61215932914046123</v>
      </c>
      <c r="S155" s="246"/>
      <c r="T155" s="246">
        <f>IF(OR(ISERROR(VLOOKUP($E155&amp;$D$110&amp;$D$111,'CCG data'!$A:$AD,'CCG data'!D$3,FALSE)),ISBLANK(VLOOKUP($E155&amp;$D$110&amp;$D$111,'CCG data'!$A:$AD,'CCG data'!D$3,FALSE))),"",VLOOKUP($E155&amp;$D$110&amp;$D$111,'CCG data'!$A:$AD,'CCG data'!D$3,FALSE))</f>
        <v>5.450733752620545E-2</v>
      </c>
      <c r="U155" s="246"/>
      <c r="V155" s="246">
        <f>IF(OR(ISERROR(VLOOKUP($E155&amp;$D$110&amp;$D$111,'CCG data'!$A:$AD,'CCG data'!E$3,FALSE)),ISBLANK(VLOOKUP($E155&amp;$D$110&amp;$D$111,'CCG data'!$A:$AD,'CCG data'!E$3,FALSE))),"",VLOOKUP($E155&amp;$D$110&amp;$D$111,'CCG data'!$A:$AD,'CCG data'!E$3,FALSE))</f>
        <v>7.0859538784067089E-2</v>
      </c>
      <c r="W155" s="387"/>
      <c r="X155" s="112"/>
      <c r="Y155" s="178">
        <f>IFERROR(VLOOKUP($E155&amp;$D$111, Outliers!$A$4:$P$214,2,FALSE),"0")</f>
        <v>0</v>
      </c>
      <c r="Z155" s="178">
        <f>IFERROR(VLOOKUP($E155&amp;$D$111, Outliers!$A$4:$P$214,3,FALSE),"0")</f>
        <v>1</v>
      </c>
      <c r="AA155" s="178">
        <f>IFERROR(VLOOKUP($E155&amp;$D$111, Outliers!$A$4:$P$214,4,FALSE),"0")</f>
        <v>0</v>
      </c>
      <c r="AB155" s="178">
        <f>IFERROR(VLOOKUP($E155&amp;$D$111, Outliers!$A$4:$P$214,5,FALSE),"0")</f>
        <v>0</v>
      </c>
      <c r="AD155" s="82"/>
      <c r="AE155" s="161"/>
      <c r="AF155" s="82"/>
      <c r="AG155" s="82"/>
    </row>
    <row r="156" spans="2:33" ht="15.75" x14ac:dyDescent="0.25">
      <c r="D156" s="301"/>
      <c r="E156" s="107" t="s">
        <v>27</v>
      </c>
      <c r="F156" s="99">
        <f>IF(P155="","",VLOOKUP($E155&amp;$D$110&amp;$D$111,'CCG data'!$A:$AD,'CCG data'!W$3,FALSE))</f>
        <v>47.4</v>
      </c>
      <c r="G156" s="100">
        <f>IF(P155="","",VLOOKUP($E155&amp;$D$110&amp;$D$111,'CCG data'!$A:$AD,'CCG data'!X$3,FALSE))</f>
        <v>55.5</v>
      </c>
      <c r="H156" s="100">
        <f>IF(R155="","",VLOOKUP($E155&amp;$D$110&amp;$D$111,'CCG data'!$A:$AD,'CCG data'!Y$3,FALSE))</f>
        <v>98.6</v>
      </c>
      <c r="I156" s="100">
        <f>IF(R155="","",VLOOKUP($E155&amp;$D$110&amp;$D$111,'CCG data'!$A:$AD,'CCG data'!Z$3,FALSE))</f>
        <v>109.3</v>
      </c>
      <c r="J156" s="100">
        <f>IF(T155="","",VLOOKUP($E155&amp;$D$110&amp;$D$111,'CCG data'!$A:$AD,'CCG data'!AA$3,FALSE))</f>
        <v>7.1</v>
      </c>
      <c r="K156" s="100">
        <f>IF(T155="","",VLOOKUP($E155&amp;$D$110&amp;$D$111,'CCG data'!$A:$AD,'CCG data'!AB$3,FALSE))</f>
        <v>10.1</v>
      </c>
      <c r="L156" s="100">
        <f>IF(V155="","",VLOOKUP($E155&amp;$D$110&amp;$D$111,'CCG data'!$A:$AD,'CCG data'!AC$3,FALSE))</f>
        <v>10.4</v>
      </c>
      <c r="M156" s="100">
        <f>IF(V155="","",VLOOKUP($E155&amp;$D$110&amp;$D$111,'CCG data'!$A:$AD,'CCG data'!AD$3,FALSE))</f>
        <v>14</v>
      </c>
      <c r="N156" s="304"/>
      <c r="P156" s="162">
        <f>IF(P155="","",VLOOKUP($E155&amp;$D$110&amp;$D$111,'CCG data'!$A:$AD,'CCG data'!I$3,FALSE))</f>
        <v>0.245</v>
      </c>
      <c r="Q156" s="15">
        <f>IF(P155="","",VLOOKUP($E155&amp;$D$110&amp;$D$111,'CCG data'!$A:$AD,'CCG data'!J$3,FALSE))</f>
        <v>0.28100000000000003</v>
      </c>
      <c r="R156" s="15">
        <f>IF(R155="","",VLOOKUP($E155&amp;$D$110&amp;$D$111,'CCG data'!$A:$AD,'CCG data'!K$3,FALSE))</f>
        <v>0.59199999999999997</v>
      </c>
      <c r="S156" s="15">
        <f>IF(R155="","",VLOOKUP($E155&amp;$D$110&amp;$D$111,'CCG data'!$A:$AD,'CCG data'!L$3,FALSE))</f>
        <v>0.63200000000000001</v>
      </c>
      <c r="T156" s="15">
        <f>IF(T155="","",VLOOKUP($E155&amp;$D$110&amp;$D$111,'CCG data'!$A:$AD,'CCG data'!M$3,FALSE))</f>
        <v>4.5999999999999999E-2</v>
      </c>
      <c r="U156" s="15">
        <f>IF(T155="","",VLOOKUP($E155&amp;$D$110&amp;$D$111,'CCG data'!$A:$AD,'CCG data'!N$3,FALSE))</f>
        <v>6.4000000000000001E-2</v>
      </c>
      <c r="V156" s="15">
        <f>IF(V155="","",VLOOKUP($E155&amp;$D$110&amp;$D$111,'CCG data'!$A:$AD,'CCG data'!O$3,FALSE))</f>
        <v>6.0999999999999999E-2</v>
      </c>
      <c r="W156" s="142">
        <f>IF(V155="","",VLOOKUP($E155&amp;$D$110&amp;$D$111,'CCG data'!$A:$AD,'CCG data'!P$3,FALSE))</f>
        <v>8.2000000000000003E-2</v>
      </c>
      <c r="Y156" s="178" t="str">
        <f>IFERROR(VLOOKUP($E156&amp;$D$111, Outliers!$A$4:$P$214,2,FALSE),"0")</f>
        <v>0</v>
      </c>
      <c r="Z156" s="178" t="str">
        <f>IFERROR(VLOOKUP($E156&amp;$D$111, Outliers!$A$4:$P$214,3,FALSE),"0")</f>
        <v>0</v>
      </c>
      <c r="AA156" s="178" t="str">
        <f>IFERROR(VLOOKUP($E156&amp;$D$111, Outliers!$A$4:$P$214,4,FALSE),"0")</f>
        <v>0</v>
      </c>
      <c r="AB156" s="178" t="str">
        <f>IFERROR(VLOOKUP($E156&amp;$D$111, Outliers!$A$4:$P$214,5,FALSE),"0")</f>
        <v>0</v>
      </c>
      <c r="AD156" s="82"/>
      <c r="AE156" s="161"/>
      <c r="AF156" s="82"/>
      <c r="AG156" s="82"/>
    </row>
    <row r="157" spans="2:33" s="43" customFormat="1" ht="15.75" x14ac:dyDescent="0.25">
      <c r="B157" s="157"/>
      <c r="D157" s="301"/>
      <c r="E157" s="108" t="s">
        <v>186</v>
      </c>
      <c r="F157" s="372">
        <f>IF(OR(ISERROR(VLOOKUP($E157&amp;$D$110&amp;$D$111,'CCG data'!$A:$AD,'CCG data'!R$3,FALSE)),ISBLANK(VLOOKUP($E157&amp;$D$110&amp;$D$111,'CCG data'!$A:$AD,'CCG data'!R$3,FALSE))),"",VLOOKUP($E157&amp;$D$110&amp;$D$111,'CCG data'!$A:$AD,'CCG data'!R$3,FALSE))</f>
        <v>52.6</v>
      </c>
      <c r="G157" s="373"/>
      <c r="H157" s="373">
        <f>IF(OR(ISERROR(VLOOKUP($E157&amp;$D$110&amp;$D$111,'CCG data'!$A:$AD,'CCG data'!S$3,FALSE)),ISBLANK(VLOOKUP($E157&amp;$D$110&amp;$D$111,'CCG data'!$A:$AD,'CCG data'!S$3,FALSE))),"",VLOOKUP($E157&amp;$D$110&amp;$D$111,'CCG data'!$A:$AD,'CCG data'!S$3,FALSE))</f>
        <v>86.6</v>
      </c>
      <c r="I157" s="373"/>
      <c r="J157" s="373">
        <f>IF(OR(ISERROR(VLOOKUP($E157&amp;$D$110&amp;$D$111,'CCG data'!$A:$AD,'CCG data'!T$3,FALSE)),ISBLANK(VLOOKUP($E157&amp;$D$110&amp;$D$111,'CCG data'!$A:$AD,'CCG data'!T$3,FALSE))),"",VLOOKUP($E157&amp;$D$110&amp;$D$111,'CCG data'!$A:$AD,'CCG data'!T$3,FALSE))</f>
        <v>5</v>
      </c>
      <c r="K157" s="373"/>
      <c r="L157" s="373">
        <f>IF(OR(ISERROR(VLOOKUP($E157&amp;$D$110&amp;$D$111,'CCG data'!$A:$AD,'CCG data'!U$3,FALSE)),ISBLANK(VLOOKUP($E157&amp;$D$110&amp;$D$111,'CCG data'!$A:$AD,'CCG data'!U$3,FALSE))),"",VLOOKUP($E157&amp;$D$110&amp;$D$111,'CCG data'!$A:$AD,'CCG data'!U$3,FALSE))</f>
        <v>14.6</v>
      </c>
      <c r="M157" s="374"/>
      <c r="N157" s="303">
        <f>IF(OR(ISERROR(VLOOKUP($E157&amp;$D$110&amp;$D$111,'CCG data'!$A:$AD,'CCG data'!G$3,FALSE)),ISBLANK(VLOOKUP($E157&amp;$D$110&amp;$D$111,'CCG data'!$A:$AD,'CCG data'!G$3,FALSE))),"",VLOOKUP($E157&amp;$D$110&amp;$D$111,'CCG data'!$A:$AD,'CCG data'!G$3,FALSE))</f>
        <v>1983</v>
      </c>
      <c r="P157" s="354">
        <f>IF(OR(ISERROR(VLOOKUP($E157&amp;$D$110&amp;$D$111,'CCG data'!$A:$AD,'CCG data'!B$3,FALSE)),ISBLANK(VLOOKUP($E157&amp;$D$110&amp;$D$111,'CCG data'!$A:$AD,'CCG data'!B$3,FALSE))),"",VLOOKUP($E157&amp;$D$110&amp;$D$111,'CCG data'!$A:$AD,'CCG data'!B$3,FALSE))</f>
        <v>0.30257186081694404</v>
      </c>
      <c r="Q157" s="246"/>
      <c r="R157" s="246">
        <f>IF(OR(ISERROR(VLOOKUP($E157&amp;$D$110&amp;$D$111,'CCG data'!$A:$AD,'CCG data'!C$3,FALSE)),ISBLANK(VLOOKUP($E157&amp;$D$110&amp;$D$111,'CCG data'!$A:$AD,'CCG data'!C$3,FALSE))),"",VLOOKUP($E157&amp;$D$110&amp;$D$111,'CCG data'!$A:$AD,'CCG data'!C$3,FALSE))</f>
        <v>0.5658093797276853</v>
      </c>
      <c r="S157" s="246"/>
      <c r="T157" s="246">
        <f>IF(OR(ISERROR(VLOOKUP($E157&amp;$D$110&amp;$D$111,'CCG data'!$A:$AD,'CCG data'!D$3,FALSE)),ISBLANK(VLOOKUP($E157&amp;$D$110&amp;$D$111,'CCG data'!$A:$AD,'CCG data'!D$3,FALSE))),"",VLOOKUP($E157&amp;$D$110&amp;$D$111,'CCG data'!$A:$AD,'CCG data'!D$3,FALSE))</f>
        <v>3.6812909732728188E-2</v>
      </c>
      <c r="U157" s="246"/>
      <c r="V157" s="246">
        <f>IF(OR(ISERROR(VLOOKUP($E157&amp;$D$110&amp;$D$111,'CCG data'!$A:$AD,'CCG data'!E$3,FALSE)),ISBLANK(VLOOKUP($E157&amp;$D$110&amp;$D$111,'CCG data'!$A:$AD,'CCG data'!E$3,FALSE))),"",VLOOKUP($E157&amp;$D$110&amp;$D$111,'CCG data'!$A:$AD,'CCG data'!E$3,FALSE))</f>
        <v>9.4805849722642457E-2</v>
      </c>
      <c r="W157" s="387"/>
      <c r="X157" s="112"/>
      <c r="Y157" s="178">
        <f>IFERROR(VLOOKUP($E157&amp;$D$111, Outliers!$A$4:$P$214,2,FALSE),"0")</f>
        <v>0</v>
      </c>
      <c r="Z157" s="178">
        <f>IFERROR(VLOOKUP($E157&amp;$D$111, Outliers!$A$4:$P$214,3,FALSE),"0")</f>
        <v>1</v>
      </c>
      <c r="AA157" s="178">
        <f>IFERROR(VLOOKUP($E157&amp;$D$111, Outliers!$A$4:$P$214,4,FALSE),"0")</f>
        <v>0</v>
      </c>
      <c r="AB157" s="178">
        <f>IFERROR(VLOOKUP($E157&amp;$D$111, Outliers!$A$4:$P$214,5,FALSE),"0")</f>
        <v>0</v>
      </c>
      <c r="AD157" s="82"/>
      <c r="AE157" s="161"/>
      <c r="AF157" s="82"/>
      <c r="AG157" s="82"/>
    </row>
    <row r="158" spans="2:33" ht="15.75" x14ac:dyDescent="0.25">
      <c r="D158" s="301"/>
      <c r="E158" s="107" t="s">
        <v>27</v>
      </c>
      <c r="F158" s="99">
        <f>IF(P157="","",VLOOKUP($E157&amp;$D$110&amp;$D$111,'CCG data'!$A:$AD,'CCG data'!W$3,FALSE))</f>
        <v>48.4</v>
      </c>
      <c r="G158" s="100">
        <f>IF(P157="","",VLOOKUP($E157&amp;$D$110&amp;$D$111,'CCG data'!$A:$AD,'CCG data'!X$3,FALSE))</f>
        <v>56.8</v>
      </c>
      <c r="H158" s="100">
        <f>IF(R157="","",VLOOKUP($E157&amp;$D$110&amp;$D$111,'CCG data'!$A:$AD,'CCG data'!Y$3,FALSE))</f>
        <v>81.5</v>
      </c>
      <c r="I158" s="100">
        <f>IF(R157="","",VLOOKUP($E157&amp;$D$110&amp;$D$111,'CCG data'!$A:$AD,'CCG data'!Z$3,FALSE))</f>
        <v>91.7</v>
      </c>
      <c r="J158" s="100">
        <f>IF(T157="","",VLOOKUP($E157&amp;$D$110&amp;$D$111,'CCG data'!$A:$AD,'CCG data'!AA$3,FALSE))</f>
        <v>3.9</v>
      </c>
      <c r="K158" s="100">
        <f>IF(T157="","",VLOOKUP($E157&amp;$D$110&amp;$D$111,'CCG data'!$A:$AD,'CCG data'!AB$3,FALSE))</f>
        <v>6.2</v>
      </c>
      <c r="L158" s="100">
        <f>IF(V157="","",VLOOKUP($E157&amp;$D$110&amp;$D$111,'CCG data'!$A:$AD,'CCG data'!AC$3,FALSE))</f>
        <v>12.5</v>
      </c>
      <c r="M158" s="100">
        <f>IF(V157="","",VLOOKUP($E157&amp;$D$110&amp;$D$111,'CCG data'!$A:$AD,'CCG data'!AD$3,FALSE))</f>
        <v>16.7</v>
      </c>
      <c r="N158" s="304"/>
      <c r="P158" s="162">
        <f>IF(P157="","",VLOOKUP($E157&amp;$D$110&amp;$D$111,'CCG data'!$A:$AD,'CCG data'!I$3,FALSE))</f>
        <v>0.28299999999999997</v>
      </c>
      <c r="Q158" s="15">
        <f>IF(P157="","",VLOOKUP($E157&amp;$D$110&amp;$D$111,'CCG data'!$A:$AD,'CCG data'!J$3,FALSE))</f>
        <v>0.32300000000000001</v>
      </c>
      <c r="R158" s="15">
        <f>IF(R157="","",VLOOKUP($E157&amp;$D$110&amp;$D$111,'CCG data'!$A:$AD,'CCG data'!K$3,FALSE))</f>
        <v>0.54400000000000004</v>
      </c>
      <c r="S158" s="15">
        <f>IF(R157="","",VLOOKUP($E157&amp;$D$110&amp;$D$111,'CCG data'!$A:$AD,'CCG data'!L$3,FALSE))</f>
        <v>0.58699999999999997</v>
      </c>
      <c r="T158" s="15">
        <f>IF(T157="","",VLOOKUP($E157&amp;$D$110&amp;$D$111,'CCG data'!$A:$AD,'CCG data'!M$3,FALSE))</f>
        <v>2.9000000000000001E-2</v>
      </c>
      <c r="U158" s="15">
        <f>IF(T157="","",VLOOKUP($E157&amp;$D$110&amp;$D$111,'CCG data'!$A:$AD,'CCG data'!N$3,FALSE))</f>
        <v>4.5999999999999999E-2</v>
      </c>
      <c r="V158" s="15">
        <f>IF(V157="","",VLOOKUP($E157&amp;$D$110&amp;$D$111,'CCG data'!$A:$AD,'CCG data'!O$3,FALSE))</f>
        <v>8.3000000000000004E-2</v>
      </c>
      <c r="W158" s="142">
        <f>IF(V157="","",VLOOKUP($E157&amp;$D$110&amp;$D$111,'CCG data'!$A:$AD,'CCG data'!P$3,FALSE))</f>
        <v>0.108</v>
      </c>
      <c r="Y158" s="178" t="str">
        <f>IFERROR(VLOOKUP($E158&amp;$D$111, Outliers!$A$4:$P$214,2,FALSE),"0")</f>
        <v>0</v>
      </c>
      <c r="Z158" s="178" t="str">
        <f>IFERROR(VLOOKUP($E158&amp;$D$111, Outliers!$A$4:$P$214,3,FALSE),"0")</f>
        <v>0</v>
      </c>
      <c r="AA158" s="178" t="str">
        <f>IFERROR(VLOOKUP($E158&amp;$D$111, Outliers!$A$4:$P$214,4,FALSE),"0")</f>
        <v>0</v>
      </c>
      <c r="AB158" s="178" t="str">
        <f>IFERROR(VLOOKUP($E158&amp;$D$111, Outliers!$A$4:$P$214,5,FALSE),"0")</f>
        <v>0</v>
      </c>
      <c r="AD158" s="82"/>
      <c r="AE158" s="161"/>
      <c r="AF158" s="82"/>
      <c r="AG158" s="82"/>
    </row>
    <row r="159" spans="2:33" s="43" customFormat="1" ht="15.75" x14ac:dyDescent="0.25">
      <c r="B159" s="157"/>
      <c r="D159" s="301"/>
      <c r="E159" s="108" t="s">
        <v>187</v>
      </c>
      <c r="F159" s="372">
        <f>IF(OR(ISERROR(VLOOKUP($E159&amp;$D$110&amp;$D$111,'CCG data'!$A:$AD,'CCG data'!R$3,FALSE)),ISBLANK(VLOOKUP($E159&amp;$D$110&amp;$D$111,'CCG data'!$A:$AD,'CCG data'!R$3,FALSE))),"",VLOOKUP($E159&amp;$D$110&amp;$D$111,'CCG data'!$A:$AD,'CCG data'!R$3,FALSE))</f>
        <v>49.6</v>
      </c>
      <c r="G159" s="373"/>
      <c r="H159" s="373">
        <f>IF(OR(ISERROR(VLOOKUP($E159&amp;$D$110&amp;$D$111,'CCG data'!$A:$AD,'CCG data'!S$3,FALSE)),ISBLANK(VLOOKUP($E159&amp;$D$110&amp;$D$111,'CCG data'!$A:$AD,'CCG data'!S$3,FALSE))),"",VLOOKUP($E159&amp;$D$110&amp;$D$111,'CCG data'!$A:$AD,'CCG data'!S$3,FALSE))</f>
        <v>88.9</v>
      </c>
      <c r="I159" s="373"/>
      <c r="J159" s="373">
        <f>IF(OR(ISERROR(VLOOKUP($E159&amp;$D$110&amp;$D$111,'CCG data'!$A:$AD,'CCG data'!T$3,FALSE)),ISBLANK(VLOOKUP($E159&amp;$D$110&amp;$D$111,'CCG data'!$A:$AD,'CCG data'!T$3,FALSE))),"",VLOOKUP($E159&amp;$D$110&amp;$D$111,'CCG data'!$A:$AD,'CCG data'!T$3,FALSE))</f>
        <v>9.4</v>
      </c>
      <c r="K159" s="373"/>
      <c r="L159" s="373">
        <f>IF(OR(ISERROR(VLOOKUP($E159&amp;$D$110&amp;$D$111,'CCG data'!$A:$AD,'CCG data'!U$3,FALSE)),ISBLANK(VLOOKUP($E159&amp;$D$110&amp;$D$111,'CCG data'!$A:$AD,'CCG data'!U$3,FALSE))),"",VLOOKUP($E159&amp;$D$110&amp;$D$111,'CCG data'!$A:$AD,'CCG data'!U$3,FALSE))</f>
        <v>10.6</v>
      </c>
      <c r="M159" s="374"/>
      <c r="N159" s="303">
        <f>IF(OR(ISERROR(VLOOKUP($E159&amp;$D$110&amp;$D$111,'CCG data'!$A:$AD,'CCG data'!G$3,FALSE)),ISBLANK(VLOOKUP($E159&amp;$D$110&amp;$D$111,'CCG data'!$A:$AD,'CCG data'!G$3,FALSE))),"",VLOOKUP($E159&amp;$D$110&amp;$D$111,'CCG data'!$A:$AD,'CCG data'!G$3,FALSE))</f>
        <v>1130</v>
      </c>
      <c r="P159" s="354">
        <f>IF(OR(ISERROR(VLOOKUP($E159&amp;$D$110&amp;$D$111,'CCG data'!$A:$AD,'CCG data'!B$3,FALSE)),ISBLANK(VLOOKUP($E159&amp;$D$110&amp;$D$111,'CCG data'!$A:$AD,'CCG data'!B$3,FALSE))),"",VLOOKUP($E159&amp;$D$110&amp;$D$111,'CCG data'!$A:$AD,'CCG data'!B$3,FALSE))</f>
        <v>0.30530973451327431</v>
      </c>
      <c r="Q159" s="246"/>
      <c r="R159" s="246">
        <f>IF(OR(ISERROR(VLOOKUP($E159&amp;$D$110&amp;$D$111,'CCG data'!$A:$AD,'CCG data'!C$3,FALSE)),ISBLANK(VLOOKUP($E159&amp;$D$110&amp;$D$111,'CCG data'!$A:$AD,'CCG data'!C$3,FALSE))),"",VLOOKUP($E159&amp;$D$110&amp;$D$111,'CCG data'!$A:$AD,'CCG data'!C$3,FALSE))</f>
        <v>0.56814159292035393</v>
      </c>
      <c r="S159" s="246"/>
      <c r="T159" s="246">
        <f>IF(OR(ISERROR(VLOOKUP($E159&amp;$D$110&amp;$D$111,'CCG data'!$A:$AD,'CCG data'!D$3,FALSE)),ISBLANK(VLOOKUP($E159&amp;$D$110&amp;$D$111,'CCG data'!$A:$AD,'CCG data'!D$3,FALSE))),"",VLOOKUP($E159&amp;$D$110&amp;$D$111,'CCG data'!$A:$AD,'CCG data'!D$3,FALSE))</f>
        <v>5.9292035398230088E-2</v>
      </c>
      <c r="U159" s="246"/>
      <c r="V159" s="246">
        <f>IF(OR(ISERROR(VLOOKUP($E159&amp;$D$110&amp;$D$111,'CCG data'!$A:$AD,'CCG data'!E$3,FALSE)),ISBLANK(VLOOKUP($E159&amp;$D$110&amp;$D$111,'CCG data'!$A:$AD,'CCG data'!E$3,FALSE))),"",VLOOKUP($E159&amp;$D$110&amp;$D$111,'CCG data'!$A:$AD,'CCG data'!E$3,FALSE))</f>
        <v>6.7256637168141592E-2</v>
      </c>
      <c r="W159" s="387"/>
      <c r="X159" s="112"/>
      <c r="Y159" s="178">
        <f>IFERROR(VLOOKUP($E159&amp;$D$111, Outliers!$A$4:$P$214,2,FALSE),"0")</f>
        <v>0</v>
      </c>
      <c r="Z159" s="178">
        <f>IFERROR(VLOOKUP($E159&amp;$D$111, Outliers!$A$4:$P$214,3,FALSE),"0")</f>
        <v>0</v>
      </c>
      <c r="AA159" s="178">
        <f>IFERROR(VLOOKUP($E159&amp;$D$111, Outliers!$A$4:$P$214,4,FALSE),"0")</f>
        <v>0</v>
      </c>
      <c r="AB159" s="178">
        <f>IFERROR(VLOOKUP($E159&amp;$D$111, Outliers!$A$4:$P$214,5,FALSE),"0")</f>
        <v>0</v>
      </c>
      <c r="AD159" s="82"/>
      <c r="AE159" s="161"/>
      <c r="AF159" s="82"/>
      <c r="AG159" s="82"/>
    </row>
    <row r="160" spans="2:33" ht="15.75" x14ac:dyDescent="0.25">
      <c r="D160" s="301"/>
      <c r="E160" s="107" t="s">
        <v>27</v>
      </c>
      <c r="F160" s="99">
        <f>IF(P159="","",VLOOKUP($E159&amp;$D$110&amp;$D$111,'CCG data'!$A:$AD,'CCG data'!W$3,FALSE))</f>
        <v>44.4</v>
      </c>
      <c r="G160" s="100">
        <f>IF(P159="","",VLOOKUP($E159&amp;$D$110&amp;$D$111,'CCG data'!$A:$AD,'CCG data'!X$3,FALSE))</f>
        <v>54.9</v>
      </c>
      <c r="H160" s="100">
        <f>IF(R159="","",VLOOKUP($E159&amp;$D$110&amp;$D$111,'CCG data'!$A:$AD,'CCG data'!Y$3,FALSE))</f>
        <v>82</v>
      </c>
      <c r="I160" s="100">
        <f>IF(R159="","",VLOOKUP($E159&amp;$D$110&amp;$D$111,'CCG data'!$A:$AD,'CCG data'!Z$3,FALSE))</f>
        <v>95.7</v>
      </c>
      <c r="J160" s="100">
        <f>IF(T159="","",VLOOKUP($E159&amp;$D$110&amp;$D$111,'CCG data'!$A:$AD,'CCG data'!AA$3,FALSE))</f>
        <v>7.1</v>
      </c>
      <c r="K160" s="100">
        <f>IF(T159="","",VLOOKUP($E159&amp;$D$110&amp;$D$111,'CCG data'!$A:$AD,'CCG data'!AB$3,FALSE))</f>
        <v>11.6</v>
      </c>
      <c r="L160" s="100">
        <f>IF(V159="","",VLOOKUP($E159&amp;$D$110&amp;$D$111,'CCG data'!$A:$AD,'CCG data'!AC$3,FALSE))</f>
        <v>8.1999999999999993</v>
      </c>
      <c r="M160" s="100">
        <f>IF(V159="","",VLOOKUP($E159&amp;$D$110&amp;$D$111,'CCG data'!$A:$AD,'CCG data'!AD$3,FALSE))</f>
        <v>13</v>
      </c>
      <c r="N160" s="304"/>
      <c r="P160" s="162">
        <f>IF(P159="","",VLOOKUP($E159&amp;$D$110&amp;$D$111,'CCG data'!$A:$AD,'CCG data'!I$3,FALSE))</f>
        <v>0.27900000000000003</v>
      </c>
      <c r="Q160" s="15">
        <f>IF(P159="","",VLOOKUP($E159&amp;$D$110&amp;$D$111,'CCG data'!$A:$AD,'CCG data'!J$3,FALSE))</f>
        <v>0.33300000000000002</v>
      </c>
      <c r="R160" s="15">
        <f>IF(R159="","",VLOOKUP($E159&amp;$D$110&amp;$D$111,'CCG data'!$A:$AD,'CCG data'!K$3,FALSE))</f>
        <v>0.53900000000000003</v>
      </c>
      <c r="S160" s="15">
        <f>IF(R159="","",VLOOKUP($E159&amp;$D$110&amp;$D$111,'CCG data'!$A:$AD,'CCG data'!L$3,FALSE))</f>
        <v>0.59699999999999998</v>
      </c>
      <c r="T160" s="15">
        <f>IF(T159="","",VLOOKUP($E159&amp;$D$110&amp;$D$111,'CCG data'!$A:$AD,'CCG data'!M$3,FALSE))</f>
        <v>4.7E-2</v>
      </c>
      <c r="U160" s="15">
        <f>IF(T159="","",VLOOKUP($E159&amp;$D$110&amp;$D$111,'CCG data'!$A:$AD,'CCG data'!N$3,FALSE))</f>
        <v>7.4999999999999997E-2</v>
      </c>
      <c r="V160" s="15">
        <f>IF(V159="","",VLOOKUP($E159&amp;$D$110&amp;$D$111,'CCG data'!$A:$AD,'CCG data'!O$3,FALSE))</f>
        <v>5.3999999999999999E-2</v>
      </c>
      <c r="W160" s="142">
        <f>IF(V159="","",VLOOKUP($E159&amp;$D$110&amp;$D$111,'CCG data'!$A:$AD,'CCG data'!P$3,FALSE))</f>
        <v>8.3000000000000004E-2</v>
      </c>
      <c r="Y160" s="178" t="str">
        <f>IFERROR(VLOOKUP($E160&amp;$D$111, Outliers!$A$4:$P$214,2,FALSE),"0")</f>
        <v>0</v>
      </c>
      <c r="Z160" s="178" t="str">
        <f>IFERROR(VLOOKUP($E160&amp;$D$111, Outliers!$A$4:$P$214,3,FALSE),"0")</f>
        <v>0</v>
      </c>
      <c r="AA160" s="178" t="str">
        <f>IFERROR(VLOOKUP($E160&amp;$D$111, Outliers!$A$4:$P$214,4,FALSE),"0")</f>
        <v>0</v>
      </c>
      <c r="AB160" s="178" t="str">
        <f>IFERROR(VLOOKUP($E160&amp;$D$111, Outliers!$A$4:$P$214,5,FALSE),"0")</f>
        <v>0</v>
      </c>
      <c r="AD160" s="82"/>
      <c r="AE160" s="161"/>
      <c r="AF160" s="82"/>
      <c r="AG160" s="82"/>
    </row>
    <row r="161" spans="2:33" s="43" customFormat="1" ht="15.75" x14ac:dyDescent="0.25">
      <c r="B161" s="157"/>
      <c r="D161" s="301"/>
      <c r="E161" s="108" t="s">
        <v>188</v>
      </c>
      <c r="F161" s="372">
        <f>IF(OR(ISERROR(VLOOKUP($E161&amp;$D$110&amp;$D$111,'CCG data'!$A:$AD,'CCG data'!R$3,FALSE)),ISBLANK(VLOOKUP($E161&amp;$D$110&amp;$D$111,'CCG data'!$A:$AD,'CCG data'!R$3,FALSE))),"",VLOOKUP($E161&amp;$D$110&amp;$D$111,'CCG data'!$A:$AD,'CCG data'!R$3,FALSE))</f>
        <v>45.5</v>
      </c>
      <c r="G161" s="373"/>
      <c r="H161" s="373">
        <f>IF(OR(ISERROR(VLOOKUP($E161&amp;$D$110&amp;$D$111,'CCG data'!$A:$AD,'CCG data'!S$3,FALSE)),ISBLANK(VLOOKUP($E161&amp;$D$110&amp;$D$111,'CCG data'!$A:$AD,'CCG data'!S$3,FALSE))),"",VLOOKUP($E161&amp;$D$110&amp;$D$111,'CCG data'!$A:$AD,'CCG data'!S$3,FALSE))</f>
        <v>88</v>
      </c>
      <c r="I161" s="373"/>
      <c r="J161" s="373">
        <f>IF(OR(ISERROR(VLOOKUP($E161&amp;$D$110&amp;$D$111,'CCG data'!$A:$AD,'CCG data'!T$3,FALSE)),ISBLANK(VLOOKUP($E161&amp;$D$110&amp;$D$111,'CCG data'!$A:$AD,'CCG data'!T$3,FALSE))),"",VLOOKUP($E161&amp;$D$110&amp;$D$111,'CCG data'!$A:$AD,'CCG data'!T$3,FALSE))</f>
        <v>7.8</v>
      </c>
      <c r="K161" s="373"/>
      <c r="L161" s="373">
        <f>IF(OR(ISERROR(VLOOKUP($E161&amp;$D$110&amp;$D$111,'CCG data'!$A:$AD,'CCG data'!U$3,FALSE)),ISBLANK(VLOOKUP($E161&amp;$D$110&amp;$D$111,'CCG data'!$A:$AD,'CCG data'!U$3,FALSE))),"",VLOOKUP($E161&amp;$D$110&amp;$D$111,'CCG data'!$A:$AD,'CCG data'!U$3,FALSE))</f>
        <v>7.2</v>
      </c>
      <c r="M161" s="374"/>
      <c r="N161" s="303">
        <f>IF(OR(ISERROR(VLOOKUP($E161&amp;$D$110&amp;$D$111,'CCG data'!$A:$AD,'CCG data'!G$3,FALSE)),ISBLANK(VLOOKUP($E161&amp;$D$110&amp;$D$111,'CCG data'!$A:$AD,'CCG data'!G$3,FALSE))),"",VLOOKUP($E161&amp;$D$110&amp;$D$111,'CCG data'!$A:$AD,'CCG data'!G$3,FALSE))</f>
        <v>1200</v>
      </c>
      <c r="P161" s="354">
        <f>IF(OR(ISERROR(VLOOKUP($E161&amp;$D$110&amp;$D$111,'CCG data'!$A:$AD,'CCG data'!B$3,FALSE)),ISBLANK(VLOOKUP($E161&amp;$D$110&amp;$D$111,'CCG data'!$A:$AD,'CCG data'!B$3,FALSE))),"",VLOOKUP($E161&amp;$D$110&amp;$D$111,'CCG data'!$A:$AD,'CCG data'!B$3,FALSE))</f>
        <v>0.29499999999999998</v>
      </c>
      <c r="Q161" s="246"/>
      <c r="R161" s="246">
        <f>IF(OR(ISERROR(VLOOKUP($E161&amp;$D$110&amp;$D$111,'CCG data'!$A:$AD,'CCG data'!C$3,FALSE)),ISBLANK(VLOOKUP($E161&amp;$D$110&amp;$D$111,'CCG data'!$A:$AD,'CCG data'!C$3,FALSE))),"",VLOOKUP($E161&amp;$D$110&amp;$D$111,'CCG data'!$A:$AD,'CCG data'!C$3,FALSE))</f>
        <v>0.60083333333333333</v>
      </c>
      <c r="S161" s="246"/>
      <c r="T161" s="246">
        <f>IF(OR(ISERROR(VLOOKUP($E161&amp;$D$110&amp;$D$111,'CCG data'!$A:$AD,'CCG data'!D$3,FALSE)),ISBLANK(VLOOKUP($E161&amp;$D$110&amp;$D$111,'CCG data'!$A:$AD,'CCG data'!D$3,FALSE))),"",VLOOKUP($E161&amp;$D$110&amp;$D$111,'CCG data'!$A:$AD,'CCG data'!D$3,FALSE))</f>
        <v>5.5833333333333332E-2</v>
      </c>
      <c r="U161" s="246"/>
      <c r="V161" s="246">
        <f>IF(OR(ISERROR(VLOOKUP($E161&amp;$D$110&amp;$D$111,'CCG data'!$A:$AD,'CCG data'!E$3,FALSE)),ISBLANK(VLOOKUP($E161&amp;$D$110&amp;$D$111,'CCG data'!$A:$AD,'CCG data'!E$3,FALSE))),"",VLOOKUP($E161&amp;$D$110&amp;$D$111,'CCG data'!$A:$AD,'CCG data'!E$3,FALSE))</f>
        <v>4.8333333333333332E-2</v>
      </c>
      <c r="W161" s="387"/>
      <c r="X161" s="112"/>
      <c r="Y161" s="178">
        <f>IFERROR(VLOOKUP($E161&amp;$D$111, Outliers!$A$4:$P$214,2,FALSE),"0")</f>
        <v>0</v>
      </c>
      <c r="Z161" s="178">
        <f>IFERROR(VLOOKUP($E161&amp;$D$111, Outliers!$A$4:$P$214,3,FALSE),"0")</f>
        <v>0</v>
      </c>
      <c r="AA161" s="178">
        <f>IFERROR(VLOOKUP($E161&amp;$D$111, Outliers!$A$4:$P$214,4,FALSE),"0")</f>
        <v>0</v>
      </c>
      <c r="AB161" s="178">
        <f>IFERROR(VLOOKUP($E161&amp;$D$111, Outliers!$A$4:$P$214,5,FALSE),"0")</f>
        <v>1</v>
      </c>
      <c r="AD161" s="82"/>
      <c r="AE161" s="161"/>
      <c r="AF161" s="82"/>
      <c r="AG161" s="82"/>
    </row>
    <row r="162" spans="2:33" ht="15.75" x14ac:dyDescent="0.25">
      <c r="D162" s="301"/>
      <c r="E162" s="107" t="s">
        <v>27</v>
      </c>
      <c r="F162" s="99">
        <f>IF(P161="","",VLOOKUP($E161&amp;$D$110&amp;$D$111,'CCG data'!$A:$AD,'CCG data'!W$3,FALSE))</f>
        <v>40.799999999999997</v>
      </c>
      <c r="G162" s="100">
        <f>IF(P161="","",VLOOKUP($E161&amp;$D$110&amp;$D$111,'CCG data'!$A:$AD,'CCG data'!X$3,FALSE))</f>
        <v>50.2</v>
      </c>
      <c r="H162" s="100">
        <f>IF(R161="","",VLOOKUP($E161&amp;$D$110&amp;$D$111,'CCG data'!$A:$AD,'CCG data'!Y$3,FALSE))</f>
        <v>81.599999999999994</v>
      </c>
      <c r="I162" s="100">
        <f>IF(R161="","",VLOOKUP($E161&amp;$D$110&amp;$D$111,'CCG data'!$A:$AD,'CCG data'!Z$3,FALSE))</f>
        <v>94.4</v>
      </c>
      <c r="J162" s="100">
        <f>IF(T161="","",VLOOKUP($E161&amp;$D$110&amp;$D$111,'CCG data'!$A:$AD,'CCG data'!AA$3,FALSE))</f>
        <v>5.9</v>
      </c>
      <c r="K162" s="100">
        <f>IF(T161="","",VLOOKUP($E161&amp;$D$110&amp;$D$111,'CCG data'!$A:$AD,'CCG data'!AB$3,FALSE))</f>
        <v>9.6999999999999993</v>
      </c>
      <c r="L162" s="100">
        <f>IF(V161="","",VLOOKUP($E161&amp;$D$110&amp;$D$111,'CCG data'!$A:$AD,'CCG data'!AC$3,FALSE))</f>
        <v>5.3</v>
      </c>
      <c r="M162" s="100">
        <f>IF(V161="","",VLOOKUP($E161&amp;$D$110&amp;$D$111,'CCG data'!$A:$AD,'CCG data'!AD$3,FALSE))</f>
        <v>9</v>
      </c>
      <c r="N162" s="304"/>
      <c r="P162" s="162">
        <f>IF(P161="","",VLOOKUP($E161&amp;$D$110&amp;$D$111,'CCG data'!$A:$AD,'CCG data'!I$3,FALSE))</f>
        <v>0.27</v>
      </c>
      <c r="Q162" s="15">
        <f>IF(P161="","",VLOOKUP($E161&amp;$D$110&amp;$D$111,'CCG data'!$A:$AD,'CCG data'!J$3,FALSE))</f>
        <v>0.32100000000000001</v>
      </c>
      <c r="R162" s="15">
        <f>IF(R161="","",VLOOKUP($E161&amp;$D$110&amp;$D$111,'CCG data'!$A:$AD,'CCG data'!K$3,FALSE))</f>
        <v>0.57299999999999995</v>
      </c>
      <c r="S162" s="15">
        <f>IF(R161="","",VLOOKUP($E161&amp;$D$110&amp;$D$111,'CCG data'!$A:$AD,'CCG data'!L$3,FALSE))</f>
        <v>0.628</v>
      </c>
      <c r="T162" s="15">
        <f>IF(T161="","",VLOOKUP($E161&amp;$D$110&amp;$D$111,'CCG data'!$A:$AD,'CCG data'!M$3,FALSE))</f>
        <v>4.3999999999999997E-2</v>
      </c>
      <c r="U162" s="15">
        <f>IF(T161="","",VLOOKUP($E161&amp;$D$110&amp;$D$111,'CCG data'!$A:$AD,'CCG data'!N$3,FALSE))</f>
        <v>7.0000000000000007E-2</v>
      </c>
      <c r="V162" s="15">
        <f>IF(V161="","",VLOOKUP($E161&amp;$D$110&amp;$D$111,'CCG data'!$A:$AD,'CCG data'!O$3,FALSE))</f>
        <v>3.7999999999999999E-2</v>
      </c>
      <c r="W162" s="142">
        <f>IF(V161="","",VLOOKUP($E161&amp;$D$110&amp;$D$111,'CCG data'!$A:$AD,'CCG data'!P$3,FALSE))</f>
        <v>6.2E-2</v>
      </c>
      <c r="Y162" s="178" t="str">
        <f>IFERROR(VLOOKUP($E162&amp;$D$111, Outliers!$A$4:$P$214,2,FALSE),"0")</f>
        <v>0</v>
      </c>
      <c r="Z162" s="178" t="str">
        <f>IFERROR(VLOOKUP($E162&amp;$D$111, Outliers!$A$4:$P$214,3,FALSE),"0")</f>
        <v>0</v>
      </c>
      <c r="AA162" s="178" t="str">
        <f>IFERROR(VLOOKUP($E162&amp;$D$111, Outliers!$A$4:$P$214,4,FALSE),"0")</f>
        <v>0</v>
      </c>
      <c r="AB162" s="178" t="str">
        <f>IFERROR(VLOOKUP($E162&amp;$D$111, Outliers!$A$4:$P$214,5,FALSE),"0")</f>
        <v>0</v>
      </c>
      <c r="AD162" s="82"/>
      <c r="AE162" s="161"/>
      <c r="AF162" s="82"/>
      <c r="AG162" s="82"/>
    </row>
    <row r="163" spans="2:33" s="43" customFormat="1" ht="15.75" x14ac:dyDescent="0.25">
      <c r="B163" s="157"/>
      <c r="D163" s="301"/>
      <c r="E163" s="108" t="s">
        <v>447</v>
      </c>
      <c r="F163" s="372">
        <f>IF(OR(ISERROR(VLOOKUP($E163&amp;$D$110&amp;$D$111,'CCG data'!$A:$AD,'CCG data'!R$3,FALSE)),ISBLANK(VLOOKUP($E163&amp;$D$110&amp;$D$111,'CCG data'!$A:$AD,'CCG data'!R$3,FALSE))),"",VLOOKUP($E163&amp;$D$110&amp;$D$111,'CCG data'!$A:$AD,'CCG data'!R$3,FALSE))</f>
        <v>51</v>
      </c>
      <c r="G163" s="373"/>
      <c r="H163" s="373">
        <f>IF(OR(ISERROR(VLOOKUP($E163&amp;$D$110&amp;$D$111,'CCG data'!$A:$AD,'CCG data'!S$3,FALSE)),ISBLANK(VLOOKUP($E163&amp;$D$110&amp;$D$111,'CCG data'!$A:$AD,'CCG data'!S$3,FALSE))),"",VLOOKUP($E163&amp;$D$110&amp;$D$111,'CCG data'!$A:$AD,'CCG data'!S$3,FALSE))</f>
        <v>99.3</v>
      </c>
      <c r="I163" s="373"/>
      <c r="J163" s="373">
        <f>IF(OR(ISERROR(VLOOKUP($E163&amp;$D$110&amp;$D$111,'CCG data'!$A:$AD,'CCG data'!T$3,FALSE)),ISBLANK(VLOOKUP($E163&amp;$D$110&amp;$D$111,'CCG data'!$A:$AD,'CCG data'!T$3,FALSE))),"",VLOOKUP($E163&amp;$D$110&amp;$D$111,'CCG data'!$A:$AD,'CCG data'!T$3,FALSE))</f>
        <v>5.6</v>
      </c>
      <c r="K163" s="373"/>
      <c r="L163" s="373">
        <f>IF(OR(ISERROR(VLOOKUP($E163&amp;$D$110&amp;$D$111,'CCG data'!$A:$AD,'CCG data'!U$3,FALSE)),ISBLANK(VLOOKUP($E163&amp;$D$110&amp;$D$111,'CCG data'!$A:$AD,'CCG data'!U$3,FALSE))),"",VLOOKUP($E163&amp;$D$110&amp;$D$111,'CCG data'!$A:$AD,'CCG data'!U$3,FALSE))</f>
        <v>9.1999999999999993</v>
      </c>
      <c r="M163" s="374"/>
      <c r="N163" s="303">
        <f>IF(OR(ISERROR(VLOOKUP($E163&amp;$D$110&amp;$D$111,'CCG data'!$A:$AD,'CCG data'!G$3,FALSE)),ISBLANK(VLOOKUP($E163&amp;$D$110&amp;$D$111,'CCG data'!$A:$AD,'CCG data'!G$3,FALSE))),"",VLOOKUP($E163&amp;$D$110&amp;$D$111,'CCG data'!$A:$AD,'CCG data'!G$3,FALSE))</f>
        <v>5075</v>
      </c>
      <c r="P163" s="354">
        <f>IF(OR(ISERROR(VLOOKUP($E163&amp;$D$110&amp;$D$111,'CCG data'!$A:$AD,'CCG data'!B$3,FALSE)),ISBLANK(VLOOKUP($E163&amp;$D$110&amp;$D$111,'CCG data'!$A:$AD,'CCG data'!B$3,FALSE))),"",VLOOKUP($E163&amp;$D$110&amp;$D$111,'CCG data'!$A:$AD,'CCG data'!B$3,FALSE))</f>
        <v>0.29655172413793102</v>
      </c>
      <c r="Q163" s="246"/>
      <c r="R163" s="246">
        <f>IF(OR(ISERROR(VLOOKUP($E163&amp;$D$110&amp;$D$111,'CCG data'!$A:$AD,'CCG data'!C$3,FALSE)),ISBLANK(VLOOKUP($E163&amp;$D$110&amp;$D$111,'CCG data'!$A:$AD,'CCG data'!C$3,FALSE))),"",VLOOKUP($E163&amp;$D$110&amp;$D$111,'CCG data'!$A:$AD,'CCG data'!C$3,FALSE))</f>
        <v>0.61064039408866999</v>
      </c>
      <c r="S163" s="246"/>
      <c r="T163" s="246">
        <f>IF(OR(ISERROR(VLOOKUP($E163&amp;$D$110&amp;$D$111,'CCG data'!$A:$AD,'CCG data'!D$3,FALSE)),ISBLANK(VLOOKUP($E163&amp;$D$110&amp;$D$111,'CCG data'!$A:$AD,'CCG data'!D$3,FALSE))),"",VLOOKUP($E163&amp;$D$110&amp;$D$111,'CCG data'!$A:$AD,'CCG data'!D$3,FALSE))</f>
        <v>3.5467980295566505E-2</v>
      </c>
      <c r="U163" s="246"/>
      <c r="V163" s="246">
        <f>IF(OR(ISERROR(VLOOKUP($E163&amp;$D$110&amp;$D$111,'CCG data'!$A:$AD,'CCG data'!E$3,FALSE)),ISBLANK(VLOOKUP($E163&amp;$D$110&amp;$D$111,'CCG data'!$A:$AD,'CCG data'!E$3,FALSE))),"",VLOOKUP($E163&amp;$D$110&amp;$D$111,'CCG data'!$A:$AD,'CCG data'!E$3,FALSE))</f>
        <v>5.7339901477832515E-2</v>
      </c>
      <c r="W163" s="387"/>
      <c r="X163" s="112"/>
      <c r="Y163" s="178">
        <f>IFERROR(VLOOKUP($E163&amp;$D$111, Outliers!$A$4:$P$214,2,FALSE),"0")</f>
        <v>0</v>
      </c>
      <c r="Z163" s="178">
        <f>IFERROR(VLOOKUP($E163&amp;$D$111, Outliers!$A$4:$P$214,3,FALSE),"0")</f>
        <v>0</v>
      </c>
      <c r="AA163" s="178">
        <f>IFERROR(VLOOKUP($E163&amp;$D$111, Outliers!$A$4:$P$214,4,FALSE),"0")</f>
        <v>0</v>
      </c>
      <c r="AB163" s="178">
        <f>IFERROR(VLOOKUP($E163&amp;$D$111, Outliers!$A$4:$P$214,5,FALSE),"0")</f>
        <v>1</v>
      </c>
      <c r="AD163" s="82"/>
      <c r="AE163" s="161"/>
      <c r="AF163" s="82"/>
      <c r="AG163" s="82"/>
    </row>
    <row r="164" spans="2:33" ht="15.75" x14ac:dyDescent="0.25">
      <c r="D164" s="301"/>
      <c r="E164" s="107" t="s">
        <v>27</v>
      </c>
      <c r="F164" s="99">
        <f>IF(P163="","",VLOOKUP($E163&amp;$D$110&amp;$D$111,'CCG data'!$A:$AD,'CCG data'!W$3,FALSE))</f>
        <v>48.5</v>
      </c>
      <c r="G164" s="100">
        <f>IF(P163="","",VLOOKUP($E163&amp;$D$110&amp;$D$111,'CCG data'!$A:$AD,'CCG data'!X$3,FALSE))</f>
        <v>53.6</v>
      </c>
      <c r="H164" s="100">
        <f>IF(R163="","",VLOOKUP($E163&amp;$D$110&amp;$D$111,'CCG data'!$A:$AD,'CCG data'!Y$3,FALSE))</f>
        <v>95.8</v>
      </c>
      <c r="I164" s="100">
        <f>IF(R163="","",VLOOKUP($E163&amp;$D$110&amp;$D$111,'CCG data'!$A:$AD,'CCG data'!Z$3,FALSE))</f>
        <v>102.8</v>
      </c>
      <c r="J164" s="100">
        <f>IF(T163="","",VLOOKUP($E163&amp;$D$110&amp;$D$111,'CCG data'!$A:$AD,'CCG data'!AA$3,FALSE))</f>
        <v>4.8</v>
      </c>
      <c r="K164" s="100">
        <f>IF(T163="","",VLOOKUP($E163&amp;$D$110&amp;$D$111,'CCG data'!$A:$AD,'CCG data'!AB$3,FALSE))</f>
        <v>6.4</v>
      </c>
      <c r="L164" s="100">
        <f>IF(V163="","",VLOOKUP($E163&amp;$D$110&amp;$D$111,'CCG data'!$A:$AD,'CCG data'!AC$3,FALSE))</f>
        <v>8.1999999999999993</v>
      </c>
      <c r="M164" s="100">
        <f>IF(V163="","",VLOOKUP($E163&amp;$D$110&amp;$D$111,'CCG data'!$A:$AD,'CCG data'!AD$3,FALSE))</f>
        <v>10.3</v>
      </c>
      <c r="N164" s="304"/>
      <c r="P164" s="162">
        <f>IF(P163="","",VLOOKUP($E163&amp;$D$110&amp;$D$111,'CCG data'!$A:$AD,'CCG data'!I$3,FALSE))</f>
        <v>0.28399999999999997</v>
      </c>
      <c r="Q164" s="15">
        <f>IF(P163="","",VLOOKUP($E163&amp;$D$110&amp;$D$111,'CCG data'!$A:$AD,'CCG data'!J$3,FALSE))</f>
        <v>0.309</v>
      </c>
      <c r="R164" s="15">
        <f>IF(R163="","",VLOOKUP($E163&amp;$D$110&amp;$D$111,'CCG data'!$A:$AD,'CCG data'!K$3,FALSE))</f>
        <v>0.59699999999999998</v>
      </c>
      <c r="S164" s="15">
        <f>IF(R163="","",VLOOKUP($E163&amp;$D$110&amp;$D$111,'CCG data'!$A:$AD,'CCG data'!L$3,FALSE))</f>
        <v>0.624</v>
      </c>
      <c r="T164" s="15">
        <f>IF(T163="","",VLOOKUP($E163&amp;$D$110&amp;$D$111,'CCG data'!$A:$AD,'CCG data'!M$3,FALSE))</f>
        <v>3.1E-2</v>
      </c>
      <c r="U164" s="15">
        <f>IF(T163="","",VLOOKUP($E163&amp;$D$110&amp;$D$111,'CCG data'!$A:$AD,'CCG data'!N$3,FALSE))</f>
        <v>4.1000000000000002E-2</v>
      </c>
      <c r="V164" s="15">
        <f>IF(V163="","",VLOOKUP($E163&amp;$D$110&amp;$D$111,'CCG data'!$A:$AD,'CCG data'!O$3,FALSE))</f>
        <v>5.0999999999999997E-2</v>
      </c>
      <c r="W164" s="142">
        <f>IF(V163="","",VLOOKUP($E163&amp;$D$110&amp;$D$111,'CCG data'!$A:$AD,'CCG data'!P$3,FALSE))</f>
        <v>6.4000000000000001E-2</v>
      </c>
      <c r="Y164" s="178" t="str">
        <f>IFERROR(VLOOKUP($E164&amp;$D$111, Outliers!$A$4:$P$214,2,FALSE),"0")</f>
        <v>0</v>
      </c>
      <c r="Z164" s="178" t="str">
        <f>IFERROR(VLOOKUP($E164&amp;$D$111, Outliers!$A$4:$P$214,3,FALSE),"0")</f>
        <v>0</v>
      </c>
      <c r="AA164" s="178" t="str">
        <f>IFERROR(VLOOKUP($E164&amp;$D$111, Outliers!$A$4:$P$214,4,FALSE),"0")</f>
        <v>0</v>
      </c>
      <c r="AB164" s="178" t="str">
        <f>IFERROR(VLOOKUP($E164&amp;$D$111, Outliers!$A$4:$P$214,5,FALSE),"0")</f>
        <v>0</v>
      </c>
      <c r="AD164" s="82"/>
      <c r="AE164" s="161"/>
      <c r="AF164" s="82"/>
      <c r="AG164" s="82"/>
    </row>
    <row r="165" spans="2:33" s="43" customFormat="1" ht="15.75" x14ac:dyDescent="0.25">
      <c r="B165" s="157"/>
      <c r="D165" s="301"/>
      <c r="E165" s="108" t="s">
        <v>189</v>
      </c>
      <c r="F165" s="372">
        <f>IF(OR(ISERROR(VLOOKUP($E165&amp;$D$110&amp;$D$111,'CCG data'!$A:$AD,'CCG data'!R$3,FALSE)),ISBLANK(VLOOKUP($E165&amp;$D$110&amp;$D$111,'CCG data'!$A:$AD,'CCG data'!R$3,FALSE))),"",VLOOKUP($E165&amp;$D$110&amp;$D$111,'CCG data'!$A:$AD,'CCG data'!R$3,FALSE))</f>
        <v>39.299999999999997</v>
      </c>
      <c r="G165" s="373"/>
      <c r="H165" s="373">
        <f>IF(OR(ISERROR(VLOOKUP($E165&amp;$D$110&amp;$D$111,'CCG data'!$A:$AD,'CCG data'!S$3,FALSE)),ISBLANK(VLOOKUP($E165&amp;$D$110&amp;$D$111,'CCG data'!$A:$AD,'CCG data'!S$3,FALSE))),"",VLOOKUP($E165&amp;$D$110&amp;$D$111,'CCG data'!$A:$AD,'CCG data'!S$3,FALSE))</f>
        <v>92.8</v>
      </c>
      <c r="I165" s="373"/>
      <c r="J165" s="373">
        <f>IF(OR(ISERROR(VLOOKUP($E165&amp;$D$110&amp;$D$111,'CCG data'!$A:$AD,'CCG data'!T$3,FALSE)),ISBLANK(VLOOKUP($E165&amp;$D$110&amp;$D$111,'CCG data'!$A:$AD,'CCG data'!T$3,FALSE))),"",VLOOKUP($E165&amp;$D$110&amp;$D$111,'CCG data'!$A:$AD,'CCG data'!T$3,FALSE))</f>
        <v>11.8</v>
      </c>
      <c r="K165" s="373"/>
      <c r="L165" s="373">
        <f>IF(OR(ISERROR(VLOOKUP($E165&amp;$D$110&amp;$D$111,'CCG data'!$A:$AD,'CCG data'!U$3,FALSE)),ISBLANK(VLOOKUP($E165&amp;$D$110&amp;$D$111,'CCG data'!$A:$AD,'CCG data'!U$3,FALSE))),"",VLOOKUP($E165&amp;$D$110&amp;$D$111,'CCG data'!$A:$AD,'CCG data'!U$3,FALSE))</f>
        <v>25.8</v>
      </c>
      <c r="M165" s="374"/>
      <c r="N165" s="303">
        <f>IF(OR(ISERROR(VLOOKUP($E165&amp;$D$110&amp;$D$111,'CCG data'!$A:$AD,'CCG data'!G$3,FALSE)),ISBLANK(VLOOKUP($E165&amp;$D$110&amp;$D$111,'CCG data'!$A:$AD,'CCG data'!G$3,FALSE))),"",VLOOKUP($E165&amp;$D$110&amp;$D$111,'CCG data'!$A:$AD,'CCG data'!G$3,FALSE))</f>
        <v>1049</v>
      </c>
      <c r="P165" s="354">
        <f>IF(OR(ISERROR(VLOOKUP($E165&amp;$D$110&amp;$D$111,'CCG data'!$A:$AD,'CCG data'!B$3,FALSE)),ISBLANK(VLOOKUP($E165&amp;$D$110&amp;$D$111,'CCG data'!$A:$AD,'CCG data'!B$3,FALSE))),"",VLOOKUP($E165&amp;$D$110&amp;$D$111,'CCG data'!$A:$AD,'CCG data'!B$3,FALSE))</f>
        <v>0.21639656816015251</v>
      </c>
      <c r="Q165" s="246"/>
      <c r="R165" s="246">
        <f>IF(OR(ISERROR(VLOOKUP($E165&amp;$D$110&amp;$D$111,'CCG data'!$A:$AD,'CCG data'!C$3,FALSE)),ISBLANK(VLOOKUP($E165&amp;$D$110&amp;$D$111,'CCG data'!$A:$AD,'CCG data'!C$3,FALSE))),"",VLOOKUP($E165&amp;$D$110&amp;$D$111,'CCG data'!$A:$AD,'CCG data'!C$3,FALSE))</f>
        <v>0.55576739752144899</v>
      </c>
      <c r="S165" s="246"/>
      <c r="T165" s="246">
        <f>IF(OR(ISERROR(VLOOKUP($E165&amp;$D$110&amp;$D$111,'CCG data'!$A:$AD,'CCG data'!D$3,FALSE)),ISBLANK(VLOOKUP($E165&amp;$D$110&amp;$D$111,'CCG data'!$A:$AD,'CCG data'!D$3,FALSE))),"",VLOOKUP($E165&amp;$D$110&amp;$D$111,'CCG data'!$A:$AD,'CCG data'!D$3,FALSE))</f>
        <v>6.67302192564347E-2</v>
      </c>
      <c r="U165" s="246"/>
      <c r="V165" s="246">
        <f>IF(OR(ISERROR(VLOOKUP($E165&amp;$D$110&amp;$D$111,'CCG data'!$A:$AD,'CCG data'!E$3,FALSE)),ISBLANK(VLOOKUP($E165&amp;$D$110&amp;$D$111,'CCG data'!$A:$AD,'CCG data'!E$3,FALSE))),"",VLOOKUP($E165&amp;$D$110&amp;$D$111,'CCG data'!$A:$AD,'CCG data'!E$3,FALSE))</f>
        <v>0.16110581506196378</v>
      </c>
      <c r="W165" s="387"/>
      <c r="X165" s="112"/>
      <c r="Y165" s="178">
        <f>IFERROR(VLOOKUP($E165&amp;$D$111, Outliers!$A$4:$P$214,2,FALSE),"0")</f>
        <v>1</v>
      </c>
      <c r="Z165" s="178">
        <f>IFERROR(VLOOKUP($E165&amp;$D$111, Outliers!$A$4:$P$214,3,FALSE),"0")</f>
        <v>0</v>
      </c>
      <c r="AA165" s="178">
        <f>IFERROR(VLOOKUP($E165&amp;$D$111, Outliers!$A$4:$P$214,4,FALSE),"0")</f>
        <v>1</v>
      </c>
      <c r="AB165" s="178">
        <f>IFERROR(VLOOKUP($E165&amp;$D$111, Outliers!$A$4:$P$214,5,FALSE),"0")</f>
        <v>1</v>
      </c>
      <c r="AD165" s="82"/>
      <c r="AE165" s="161"/>
      <c r="AF165" s="82"/>
      <c r="AG165" s="82"/>
    </row>
    <row r="166" spans="2:33" ht="15.75" x14ac:dyDescent="0.25">
      <c r="D166" s="301"/>
      <c r="E166" s="107" t="s">
        <v>27</v>
      </c>
      <c r="F166" s="99">
        <f>IF(P165="","",VLOOKUP($E165&amp;$D$110&amp;$D$111,'CCG data'!$A:$AD,'CCG data'!W$3,FALSE))</f>
        <v>34.200000000000003</v>
      </c>
      <c r="G166" s="100">
        <f>IF(P165="","",VLOOKUP($E165&amp;$D$110&amp;$D$111,'CCG data'!$A:$AD,'CCG data'!X$3,FALSE))</f>
        <v>44.4</v>
      </c>
      <c r="H166" s="100">
        <f>IF(R165="","",VLOOKUP($E165&amp;$D$110&amp;$D$111,'CCG data'!$A:$AD,'CCG data'!Y$3,FALSE))</f>
        <v>85.3</v>
      </c>
      <c r="I166" s="100">
        <f>IF(R165="","",VLOOKUP($E165&amp;$D$110&amp;$D$111,'CCG data'!$A:$AD,'CCG data'!Z$3,FALSE))</f>
        <v>100.4</v>
      </c>
      <c r="J166" s="100">
        <f>IF(T165="","",VLOOKUP($E165&amp;$D$110&amp;$D$111,'CCG data'!$A:$AD,'CCG data'!AA$3,FALSE))</f>
        <v>9</v>
      </c>
      <c r="K166" s="100">
        <f>IF(T165="","",VLOOKUP($E165&amp;$D$110&amp;$D$111,'CCG data'!$A:$AD,'CCG data'!AB$3,FALSE))</f>
        <v>14.6</v>
      </c>
      <c r="L166" s="100">
        <f>IF(V165="","",VLOOKUP($E165&amp;$D$110&amp;$D$111,'CCG data'!$A:$AD,'CCG data'!AC$3,FALSE))</f>
        <v>21.9</v>
      </c>
      <c r="M166" s="100">
        <f>IF(V165="","",VLOOKUP($E165&amp;$D$110&amp;$D$111,'CCG data'!$A:$AD,'CCG data'!AD$3,FALSE))</f>
        <v>29.7</v>
      </c>
      <c r="N166" s="304"/>
      <c r="P166" s="162">
        <f>IF(P165="","",VLOOKUP($E165&amp;$D$110&amp;$D$111,'CCG data'!$A:$AD,'CCG data'!I$3,FALSE))</f>
        <v>0.193</v>
      </c>
      <c r="Q166" s="15">
        <f>IF(P165="","",VLOOKUP($E165&amp;$D$110&amp;$D$111,'CCG data'!$A:$AD,'CCG data'!J$3,FALSE))</f>
        <v>0.24199999999999999</v>
      </c>
      <c r="R166" s="15">
        <f>IF(R165="","",VLOOKUP($E165&amp;$D$110&amp;$D$111,'CCG data'!$A:$AD,'CCG data'!K$3,FALSE))</f>
        <v>0.52600000000000002</v>
      </c>
      <c r="S166" s="15">
        <f>IF(R165="","",VLOOKUP($E165&amp;$D$110&amp;$D$111,'CCG data'!$A:$AD,'CCG data'!L$3,FALSE))</f>
        <v>0.58599999999999997</v>
      </c>
      <c r="T166" s="15">
        <f>IF(T165="","",VLOOKUP($E165&amp;$D$110&amp;$D$111,'CCG data'!$A:$AD,'CCG data'!M$3,FALSE))</f>
        <v>5.2999999999999999E-2</v>
      </c>
      <c r="U166" s="15">
        <f>IF(T165="","",VLOOKUP($E165&amp;$D$110&amp;$D$111,'CCG data'!$A:$AD,'CCG data'!N$3,FALSE))</f>
        <v>8.3000000000000004E-2</v>
      </c>
      <c r="V166" s="15">
        <f>IF(V165="","",VLOOKUP($E165&amp;$D$110&amp;$D$111,'CCG data'!$A:$AD,'CCG data'!O$3,FALSE))</f>
        <v>0.14000000000000001</v>
      </c>
      <c r="W166" s="142">
        <f>IF(V165="","",VLOOKUP($E165&amp;$D$110&amp;$D$111,'CCG data'!$A:$AD,'CCG data'!P$3,FALSE))</f>
        <v>0.185</v>
      </c>
      <c r="Y166" s="178" t="str">
        <f>IFERROR(VLOOKUP($E166&amp;$D$111, Outliers!$A$4:$P$214,2,FALSE),"0")</f>
        <v>0</v>
      </c>
      <c r="Z166" s="178" t="str">
        <f>IFERROR(VLOOKUP($E166&amp;$D$111, Outliers!$A$4:$P$214,3,FALSE),"0")</f>
        <v>0</v>
      </c>
      <c r="AA166" s="178" t="str">
        <f>IFERROR(VLOOKUP($E166&amp;$D$111, Outliers!$A$4:$P$214,4,FALSE),"0")</f>
        <v>0</v>
      </c>
      <c r="AB166" s="178" t="str">
        <f>IFERROR(VLOOKUP($E166&amp;$D$111, Outliers!$A$4:$P$214,5,FALSE),"0")</f>
        <v>0</v>
      </c>
      <c r="AD166" s="82"/>
      <c r="AE166" s="161"/>
      <c r="AF166" s="82"/>
      <c r="AG166" s="82"/>
    </row>
    <row r="167" spans="2:33" s="43" customFormat="1" ht="15.75" x14ac:dyDescent="0.25">
      <c r="B167" s="157"/>
      <c r="D167" s="301"/>
      <c r="E167" s="108" t="s">
        <v>190</v>
      </c>
      <c r="F167" s="372">
        <f>IF(OR(ISERROR(VLOOKUP($E167&amp;$D$110&amp;$D$111,'CCG data'!$A:$AD,'CCG data'!R$3,FALSE)),ISBLANK(VLOOKUP($E167&amp;$D$110&amp;$D$111,'CCG data'!$A:$AD,'CCG data'!R$3,FALSE))),"",VLOOKUP($E167&amp;$D$110&amp;$D$111,'CCG data'!$A:$AD,'CCG data'!R$3,FALSE))</f>
        <v>45.8</v>
      </c>
      <c r="G167" s="373"/>
      <c r="H167" s="373">
        <f>IF(OR(ISERROR(VLOOKUP($E167&amp;$D$110&amp;$D$111,'CCG data'!$A:$AD,'CCG data'!S$3,FALSE)),ISBLANK(VLOOKUP($E167&amp;$D$110&amp;$D$111,'CCG data'!$A:$AD,'CCG data'!S$3,FALSE))),"",VLOOKUP($E167&amp;$D$110&amp;$D$111,'CCG data'!$A:$AD,'CCG data'!S$3,FALSE))</f>
        <v>96.6</v>
      </c>
      <c r="I167" s="373"/>
      <c r="J167" s="373">
        <f>IF(OR(ISERROR(VLOOKUP($E167&amp;$D$110&amp;$D$111,'CCG data'!$A:$AD,'CCG data'!T$3,FALSE)),ISBLANK(VLOOKUP($E167&amp;$D$110&amp;$D$111,'CCG data'!$A:$AD,'CCG data'!T$3,FALSE))),"",VLOOKUP($E167&amp;$D$110&amp;$D$111,'CCG data'!$A:$AD,'CCG data'!T$3,FALSE))</f>
        <v>6</v>
      </c>
      <c r="K167" s="373"/>
      <c r="L167" s="373">
        <f>IF(OR(ISERROR(VLOOKUP($E167&amp;$D$110&amp;$D$111,'CCG data'!$A:$AD,'CCG data'!U$3,FALSE)),ISBLANK(VLOOKUP($E167&amp;$D$110&amp;$D$111,'CCG data'!$A:$AD,'CCG data'!U$3,FALSE))),"",VLOOKUP($E167&amp;$D$110&amp;$D$111,'CCG data'!$A:$AD,'CCG data'!U$3,FALSE))</f>
        <v>7.2</v>
      </c>
      <c r="M167" s="374"/>
      <c r="N167" s="303">
        <f>IF(OR(ISERROR(VLOOKUP($E167&amp;$D$110&amp;$D$111,'CCG data'!$A:$AD,'CCG data'!G$3,FALSE)),ISBLANK(VLOOKUP($E167&amp;$D$110&amp;$D$111,'CCG data'!$A:$AD,'CCG data'!G$3,FALSE))),"",VLOOKUP($E167&amp;$D$110&amp;$D$111,'CCG data'!$A:$AD,'CCG data'!G$3,FALSE))</f>
        <v>803</v>
      </c>
      <c r="P167" s="354">
        <f>IF(OR(ISERROR(VLOOKUP($E167&amp;$D$110&amp;$D$111,'CCG data'!$A:$AD,'CCG data'!B$3,FALSE)),ISBLANK(VLOOKUP($E167&amp;$D$110&amp;$D$111,'CCG data'!$A:$AD,'CCG data'!B$3,FALSE))),"",VLOOKUP($E167&amp;$D$110&amp;$D$111,'CCG data'!$A:$AD,'CCG data'!B$3,FALSE))</f>
        <v>0.29265255292652553</v>
      </c>
      <c r="Q167" s="246"/>
      <c r="R167" s="246">
        <f>IF(OR(ISERROR(VLOOKUP($E167&amp;$D$110&amp;$D$111,'CCG data'!$A:$AD,'CCG data'!C$3,FALSE)),ISBLANK(VLOOKUP($E167&amp;$D$110&amp;$D$111,'CCG data'!$A:$AD,'CCG data'!C$3,FALSE))),"",VLOOKUP($E167&amp;$D$110&amp;$D$111,'CCG data'!$A:$AD,'CCG data'!C$3,FALSE))</f>
        <v>0.62266500622665011</v>
      </c>
      <c r="S167" s="246"/>
      <c r="T167" s="246">
        <f>IF(OR(ISERROR(VLOOKUP($E167&amp;$D$110&amp;$D$111,'CCG data'!$A:$AD,'CCG data'!D$3,FALSE)),ISBLANK(VLOOKUP($E167&amp;$D$110&amp;$D$111,'CCG data'!$A:$AD,'CCG data'!D$3,FALSE))),"",VLOOKUP($E167&amp;$D$110&amp;$D$111,'CCG data'!$A:$AD,'CCG data'!D$3,FALSE))</f>
        <v>3.7359900373599E-2</v>
      </c>
      <c r="U167" s="246"/>
      <c r="V167" s="246">
        <f>IF(OR(ISERROR(VLOOKUP($E167&amp;$D$110&amp;$D$111,'CCG data'!$A:$AD,'CCG data'!E$3,FALSE)),ISBLANK(VLOOKUP($E167&amp;$D$110&amp;$D$111,'CCG data'!$A:$AD,'CCG data'!E$3,FALSE))),"",VLOOKUP($E167&amp;$D$110&amp;$D$111,'CCG data'!$A:$AD,'CCG data'!E$3,FALSE))</f>
        <v>4.7322540473225407E-2</v>
      </c>
      <c r="W167" s="387"/>
      <c r="X167" s="112"/>
      <c r="Y167" s="178">
        <f>IFERROR(VLOOKUP($E167&amp;$D$111, Outliers!$A$4:$P$214,2,FALSE),"0")</f>
        <v>0</v>
      </c>
      <c r="Z167" s="178">
        <f>IFERROR(VLOOKUP($E167&amp;$D$111, Outliers!$A$4:$P$214,3,FALSE),"0")</f>
        <v>0</v>
      </c>
      <c r="AA167" s="178">
        <f>IFERROR(VLOOKUP($E167&amp;$D$111, Outliers!$A$4:$P$214,4,FALSE),"0")</f>
        <v>0</v>
      </c>
      <c r="AB167" s="178">
        <f>IFERROR(VLOOKUP($E167&amp;$D$111, Outliers!$A$4:$P$214,5,FALSE),"0")</f>
        <v>1</v>
      </c>
      <c r="AD167" s="82"/>
      <c r="AE167" s="161"/>
      <c r="AF167" s="82"/>
      <c r="AG167" s="82"/>
    </row>
    <row r="168" spans="2:33" ht="15.75" x14ac:dyDescent="0.25">
      <c r="D168" s="301"/>
      <c r="E168" s="107" t="s">
        <v>27</v>
      </c>
      <c r="F168" s="99">
        <f>IF(P167="","",VLOOKUP($E167&amp;$D$110&amp;$D$111,'CCG data'!$A:$AD,'CCG data'!W$3,FALSE))</f>
        <v>39.9</v>
      </c>
      <c r="G168" s="100">
        <f>IF(P167="","",VLOOKUP($E167&amp;$D$110&amp;$D$111,'CCG data'!$A:$AD,'CCG data'!X$3,FALSE))</f>
        <v>51.6</v>
      </c>
      <c r="H168" s="100">
        <f>IF(R167="","",VLOOKUP($E167&amp;$D$110&amp;$D$111,'CCG data'!$A:$AD,'CCG data'!Y$3,FALSE))</f>
        <v>88.1</v>
      </c>
      <c r="I168" s="100">
        <f>IF(R167="","",VLOOKUP($E167&amp;$D$110&amp;$D$111,'CCG data'!$A:$AD,'CCG data'!Z$3,FALSE))</f>
        <v>105.1</v>
      </c>
      <c r="J168" s="100">
        <f>IF(T167="","",VLOOKUP($E167&amp;$D$110&amp;$D$111,'CCG data'!$A:$AD,'CCG data'!AA$3,FALSE))</f>
        <v>3.9</v>
      </c>
      <c r="K168" s="100">
        <f>IF(T167="","",VLOOKUP($E167&amp;$D$110&amp;$D$111,'CCG data'!$A:$AD,'CCG data'!AB$3,FALSE))</f>
        <v>8.1999999999999993</v>
      </c>
      <c r="L168" s="100">
        <f>IF(V167="","",VLOOKUP($E167&amp;$D$110&amp;$D$111,'CCG data'!$A:$AD,'CCG data'!AC$3,FALSE))</f>
        <v>4.9000000000000004</v>
      </c>
      <c r="M168" s="100">
        <f>IF(V167="","",VLOOKUP($E167&amp;$D$110&amp;$D$111,'CCG data'!$A:$AD,'CCG data'!AD$3,FALSE))</f>
        <v>9.5</v>
      </c>
      <c r="N168" s="304"/>
      <c r="P168" s="162">
        <f>IF(P167="","",VLOOKUP($E167&amp;$D$110&amp;$D$111,'CCG data'!$A:$AD,'CCG data'!I$3,FALSE))</f>
        <v>0.26200000000000001</v>
      </c>
      <c r="Q168" s="15">
        <f>IF(P167="","",VLOOKUP($E167&amp;$D$110&amp;$D$111,'CCG data'!$A:$AD,'CCG data'!J$3,FALSE))</f>
        <v>0.32500000000000001</v>
      </c>
      <c r="R168" s="15">
        <f>IF(R167="","",VLOOKUP($E167&amp;$D$110&amp;$D$111,'CCG data'!$A:$AD,'CCG data'!K$3,FALSE))</f>
        <v>0.58899999999999997</v>
      </c>
      <c r="S168" s="15">
        <f>IF(R167="","",VLOOKUP($E167&amp;$D$110&amp;$D$111,'CCG data'!$A:$AD,'CCG data'!L$3,FALSE))</f>
        <v>0.65600000000000003</v>
      </c>
      <c r="T168" s="15">
        <f>IF(T167="","",VLOOKUP($E167&amp;$D$110&amp;$D$111,'CCG data'!$A:$AD,'CCG data'!M$3,FALSE))</f>
        <v>2.5999999999999999E-2</v>
      </c>
      <c r="U168" s="15">
        <f>IF(T167="","",VLOOKUP($E167&amp;$D$110&amp;$D$111,'CCG data'!$A:$AD,'CCG data'!N$3,FALSE))</f>
        <v>5.2999999999999999E-2</v>
      </c>
      <c r="V168" s="15">
        <f>IF(V167="","",VLOOKUP($E167&amp;$D$110&amp;$D$111,'CCG data'!$A:$AD,'CCG data'!O$3,FALSE))</f>
        <v>3.5000000000000003E-2</v>
      </c>
      <c r="W168" s="142">
        <f>IF(V167="","",VLOOKUP($E167&amp;$D$110&amp;$D$111,'CCG data'!$A:$AD,'CCG data'!P$3,FALSE))</f>
        <v>6.4000000000000001E-2</v>
      </c>
      <c r="Y168" s="178" t="str">
        <f>IFERROR(VLOOKUP($E168&amp;$D$111, Outliers!$A$4:$P$214,2,FALSE),"0")</f>
        <v>0</v>
      </c>
      <c r="Z168" s="178" t="str">
        <f>IFERROR(VLOOKUP($E168&amp;$D$111, Outliers!$A$4:$P$214,3,FALSE),"0")</f>
        <v>0</v>
      </c>
      <c r="AA168" s="178" t="str">
        <f>IFERROR(VLOOKUP($E168&amp;$D$111, Outliers!$A$4:$P$214,4,FALSE),"0")</f>
        <v>0</v>
      </c>
      <c r="AB168" s="178" t="str">
        <f>IFERROR(VLOOKUP($E168&amp;$D$111, Outliers!$A$4:$P$214,5,FALSE),"0")</f>
        <v>0</v>
      </c>
      <c r="AD168" s="82"/>
      <c r="AE168" s="161"/>
      <c r="AF168" s="82"/>
      <c r="AG168" s="82"/>
    </row>
    <row r="169" spans="2:33" ht="15.75" x14ac:dyDescent="0.25">
      <c r="D169" s="301"/>
      <c r="E169" s="108" t="s">
        <v>448</v>
      </c>
      <c r="F169" s="372">
        <f>IF(OR(ISERROR(VLOOKUP($E169&amp;$D$110&amp;$D$111,'CCG data'!$A:$AD,'CCG data'!R$3,FALSE)),ISBLANK(VLOOKUP($E169&amp;$D$110&amp;$D$111,'CCG data'!$A:$AD,'CCG data'!R$3,FALSE))),"",VLOOKUP($E169&amp;$D$110&amp;$D$111,'CCG data'!$A:$AD,'CCG data'!R$3,FALSE))</f>
        <v>48.4</v>
      </c>
      <c r="G169" s="373"/>
      <c r="H169" s="373">
        <f>IF(OR(ISERROR(VLOOKUP($E169&amp;$D$110&amp;$D$111,'CCG data'!$A:$AD,'CCG data'!S$3,FALSE)),ISBLANK(VLOOKUP($E169&amp;$D$110&amp;$D$111,'CCG data'!$A:$AD,'CCG data'!S$3,FALSE))),"",VLOOKUP($E169&amp;$D$110&amp;$D$111,'CCG data'!$A:$AD,'CCG data'!S$3,FALSE))</f>
        <v>87.9</v>
      </c>
      <c r="I169" s="373"/>
      <c r="J169" s="373">
        <f>IF(OR(ISERROR(VLOOKUP($E169&amp;$D$110&amp;$D$111,'CCG data'!$A:$AD,'CCG data'!T$3,FALSE)),ISBLANK(VLOOKUP($E169&amp;$D$110&amp;$D$111,'CCG data'!$A:$AD,'CCG data'!T$3,FALSE))),"",VLOOKUP($E169&amp;$D$110&amp;$D$111,'CCG data'!$A:$AD,'CCG data'!T$3,FALSE))</f>
        <v>5.7</v>
      </c>
      <c r="K169" s="373"/>
      <c r="L169" s="373">
        <f>IF(OR(ISERROR(VLOOKUP($E169&amp;$D$110&amp;$D$111,'CCG data'!$A:$AD,'CCG data'!U$3,FALSE)),ISBLANK(VLOOKUP($E169&amp;$D$110&amp;$D$111,'CCG data'!$A:$AD,'CCG data'!U$3,FALSE))),"",VLOOKUP($E169&amp;$D$110&amp;$D$111,'CCG data'!$A:$AD,'CCG data'!U$3,FALSE))</f>
        <v>7.3</v>
      </c>
      <c r="M169" s="374"/>
      <c r="N169" s="303">
        <f>IF(OR(ISERROR(VLOOKUP($E169&amp;$D$110&amp;$D$111,'CCG data'!$A:$AD,'CCG data'!G$3,FALSE)),ISBLANK(VLOOKUP($E169&amp;$D$110&amp;$D$111,'CCG data'!$A:$AD,'CCG data'!G$3,FALSE))),"",VLOOKUP($E169&amp;$D$110&amp;$D$111,'CCG data'!$A:$AD,'CCG data'!G$3,FALSE))</f>
        <v>1215</v>
      </c>
      <c r="P169" s="354">
        <f>IF(OR(ISERROR(VLOOKUP($E169&amp;$D$110&amp;$D$111,'CCG data'!$A:$AD,'CCG data'!B$3,FALSE)),ISBLANK(VLOOKUP($E169&amp;$D$110&amp;$D$111,'CCG data'!$A:$AD,'CCG data'!B$3,FALSE))),"",VLOOKUP($E169&amp;$D$110&amp;$D$111,'CCG data'!$A:$AD,'CCG data'!B$3,FALSE))</f>
        <v>0.30864197530864196</v>
      </c>
      <c r="Q169" s="246"/>
      <c r="R169" s="246">
        <f>IF(OR(ISERROR(VLOOKUP($E169&amp;$D$110&amp;$D$111,'CCG data'!$A:$AD,'CCG data'!C$3,FALSE)),ISBLANK(VLOOKUP($E169&amp;$D$110&amp;$D$111,'CCG data'!$A:$AD,'CCG data'!C$3,FALSE))),"",VLOOKUP($E169&amp;$D$110&amp;$D$111,'CCG data'!$A:$AD,'CCG data'!C$3,FALSE))</f>
        <v>0.59835390946502054</v>
      </c>
      <c r="S169" s="246"/>
      <c r="T169" s="246">
        <f>IF(OR(ISERROR(VLOOKUP($E169&amp;$D$110&amp;$D$111,'CCG data'!$A:$AD,'CCG data'!D$3,FALSE)),ISBLANK(VLOOKUP($E169&amp;$D$110&amp;$D$111,'CCG data'!$A:$AD,'CCG data'!D$3,FALSE))),"",VLOOKUP($E169&amp;$D$110&amp;$D$111,'CCG data'!$A:$AD,'CCG data'!D$3,FALSE))</f>
        <v>4.3621399176954734E-2</v>
      </c>
      <c r="U169" s="246"/>
      <c r="V169" s="246">
        <f>IF(OR(ISERROR(VLOOKUP($E169&amp;$D$110&amp;$D$111,'CCG data'!$A:$AD,'CCG data'!E$3,FALSE)),ISBLANK(VLOOKUP($E169&amp;$D$110&amp;$D$111,'CCG data'!$A:$AD,'CCG data'!E$3,FALSE))),"",VLOOKUP($E169&amp;$D$110&amp;$D$111,'CCG data'!$A:$AD,'CCG data'!E$3,FALSE))</f>
        <v>4.9382716049382713E-2</v>
      </c>
      <c r="W169" s="387"/>
      <c r="Y169" s="178">
        <f>IFERROR(VLOOKUP($E169&amp;$D$111, Outliers!$A$4:$P$214,2,FALSE),"0")</f>
        <v>0</v>
      </c>
      <c r="Z169" s="178">
        <f>IFERROR(VLOOKUP($E169&amp;$D$111, Outliers!$A$4:$P$214,3,FALSE),"0")</f>
        <v>0</v>
      </c>
      <c r="AA169" s="178">
        <f>IFERROR(VLOOKUP($E169&amp;$D$111, Outliers!$A$4:$P$214,4,FALSE),"0")</f>
        <v>0</v>
      </c>
      <c r="AB169" s="178">
        <f>IFERROR(VLOOKUP($E169&amp;$D$111, Outliers!$A$4:$P$214,5,FALSE),"0")</f>
        <v>1</v>
      </c>
      <c r="AD169" s="82"/>
      <c r="AE169" s="161"/>
      <c r="AF169" s="82"/>
      <c r="AG169" s="82"/>
    </row>
    <row r="170" spans="2:33" ht="15.75" x14ac:dyDescent="0.25">
      <c r="D170" s="301"/>
      <c r="E170" s="107" t="s">
        <v>27</v>
      </c>
      <c r="F170" s="99">
        <f>IF(P169="","",VLOOKUP($E169&amp;$D$110&amp;$D$111,'CCG data'!$A:$AD,'CCG data'!W$3,FALSE))</f>
        <v>43.5</v>
      </c>
      <c r="G170" s="100">
        <f>IF(P169="","",VLOOKUP($E169&amp;$D$110&amp;$D$111,'CCG data'!$A:$AD,'CCG data'!X$3,FALSE))</f>
        <v>53.3</v>
      </c>
      <c r="H170" s="100">
        <f>IF(R169="","",VLOOKUP($E169&amp;$D$110&amp;$D$111,'CCG data'!$A:$AD,'CCG data'!Y$3,FALSE))</f>
        <v>81.5</v>
      </c>
      <c r="I170" s="100">
        <f>IF(R169="","",VLOOKUP($E169&amp;$D$110&amp;$D$111,'CCG data'!$A:$AD,'CCG data'!Z$3,FALSE))</f>
        <v>94.3</v>
      </c>
      <c r="J170" s="100">
        <f>IF(T169="","",VLOOKUP($E169&amp;$D$110&amp;$D$111,'CCG data'!$A:$AD,'CCG data'!AA$3,FALSE))</f>
        <v>4.2</v>
      </c>
      <c r="K170" s="100">
        <f>IF(T169="","",VLOOKUP($E169&amp;$D$110&amp;$D$111,'CCG data'!$A:$AD,'CCG data'!AB$3,FALSE))</f>
        <v>7.3</v>
      </c>
      <c r="L170" s="100">
        <f>IF(V169="","",VLOOKUP($E169&amp;$D$110&amp;$D$111,'CCG data'!$A:$AD,'CCG data'!AC$3,FALSE))</f>
        <v>5.4</v>
      </c>
      <c r="M170" s="100">
        <f>IF(V169="","",VLOOKUP($E169&amp;$D$110&amp;$D$111,'CCG data'!$A:$AD,'CCG data'!AD$3,FALSE))</f>
        <v>9.1</v>
      </c>
      <c r="N170" s="304"/>
      <c r="P170" s="162">
        <f>IF(P169="","",VLOOKUP($E169&amp;$D$110&amp;$D$111,'CCG data'!$A:$AD,'CCG data'!I$3,FALSE))</f>
        <v>0.28299999999999997</v>
      </c>
      <c r="Q170" s="15">
        <f>IF(P169="","",VLOOKUP($E169&amp;$D$110&amp;$D$111,'CCG data'!$A:$AD,'CCG data'!J$3,FALSE))</f>
        <v>0.33500000000000002</v>
      </c>
      <c r="R170" s="15">
        <f>IF(R169="","",VLOOKUP($E169&amp;$D$110&amp;$D$111,'CCG data'!$A:$AD,'CCG data'!K$3,FALSE))</f>
        <v>0.57099999999999995</v>
      </c>
      <c r="S170" s="15">
        <f>IF(R169="","",VLOOKUP($E169&amp;$D$110&amp;$D$111,'CCG data'!$A:$AD,'CCG data'!L$3,FALSE))</f>
        <v>0.626</v>
      </c>
      <c r="T170" s="15">
        <f>IF(T169="","",VLOOKUP($E169&amp;$D$110&amp;$D$111,'CCG data'!$A:$AD,'CCG data'!M$3,FALSE))</f>
        <v>3.4000000000000002E-2</v>
      </c>
      <c r="U170" s="15">
        <f>IF(T169="","",VLOOKUP($E169&amp;$D$110&amp;$D$111,'CCG data'!$A:$AD,'CCG data'!N$3,FALSE))</f>
        <v>5.7000000000000002E-2</v>
      </c>
      <c r="V170" s="15">
        <f>IF(V169="","",VLOOKUP($E169&amp;$D$110&amp;$D$111,'CCG data'!$A:$AD,'CCG data'!O$3,FALSE))</f>
        <v>3.9E-2</v>
      </c>
      <c r="W170" s="142">
        <f>IF(V169="","",VLOOKUP($E169&amp;$D$110&amp;$D$111,'CCG data'!$A:$AD,'CCG data'!P$3,FALSE))</f>
        <v>6.3E-2</v>
      </c>
      <c r="Y170" s="178" t="str">
        <f>IFERROR(VLOOKUP($E170&amp;$D$111, Outliers!$A$4:$P$214,2,FALSE),"0")</f>
        <v>0</v>
      </c>
      <c r="Z170" s="178" t="str">
        <f>IFERROR(VLOOKUP($E170&amp;$D$111, Outliers!$A$4:$P$214,3,FALSE),"0")</f>
        <v>0</v>
      </c>
      <c r="AA170" s="178" t="str">
        <f>IFERROR(VLOOKUP($E170&amp;$D$111, Outliers!$A$4:$P$214,4,FALSE),"0")</f>
        <v>0</v>
      </c>
      <c r="AB170" s="178" t="str">
        <f>IFERROR(VLOOKUP($E170&amp;$D$111, Outliers!$A$4:$P$214,5,FALSE),"0")</f>
        <v>0</v>
      </c>
      <c r="AD170" s="82"/>
      <c r="AE170" s="161"/>
      <c r="AF170" s="82"/>
      <c r="AG170" s="82"/>
    </row>
    <row r="171" spans="2:33" ht="15.75" x14ac:dyDescent="0.25">
      <c r="D171" s="301"/>
      <c r="E171" s="108" t="s">
        <v>449</v>
      </c>
      <c r="F171" s="372">
        <f>IF(OR(ISERROR(VLOOKUP($E171&amp;$D$110&amp;$D$111,'CCG data'!$A:$AD,'CCG data'!R$3,FALSE)),ISBLANK(VLOOKUP($E171&amp;$D$110&amp;$D$111,'CCG data'!$A:$AD,'CCG data'!R$3,FALSE))),"",VLOOKUP($E171&amp;$D$110&amp;$D$111,'CCG data'!$A:$AD,'CCG data'!R$3,FALSE))</f>
        <v>44.1</v>
      </c>
      <c r="G171" s="373"/>
      <c r="H171" s="373">
        <f>IF(OR(ISERROR(VLOOKUP($E171&amp;$D$110&amp;$D$111,'CCG data'!$A:$AD,'CCG data'!S$3,FALSE)),ISBLANK(VLOOKUP($E171&amp;$D$110&amp;$D$111,'CCG data'!$A:$AD,'CCG data'!S$3,FALSE))),"",VLOOKUP($E171&amp;$D$110&amp;$D$111,'CCG data'!$A:$AD,'CCG data'!S$3,FALSE))</f>
        <v>89.4</v>
      </c>
      <c r="I171" s="373"/>
      <c r="J171" s="373">
        <f>IF(OR(ISERROR(VLOOKUP($E171&amp;$D$110&amp;$D$111,'CCG data'!$A:$AD,'CCG data'!T$3,FALSE)),ISBLANK(VLOOKUP($E171&amp;$D$110&amp;$D$111,'CCG data'!$A:$AD,'CCG data'!T$3,FALSE))),"",VLOOKUP($E171&amp;$D$110&amp;$D$111,'CCG data'!$A:$AD,'CCG data'!T$3,FALSE))</f>
        <v>6.6</v>
      </c>
      <c r="K171" s="373"/>
      <c r="L171" s="373">
        <f>IF(OR(ISERROR(VLOOKUP($E171&amp;$D$110&amp;$D$111,'CCG data'!$A:$AD,'CCG data'!U$3,FALSE)),ISBLANK(VLOOKUP($E171&amp;$D$110&amp;$D$111,'CCG data'!$A:$AD,'CCG data'!U$3,FALSE))),"",VLOOKUP($E171&amp;$D$110&amp;$D$111,'CCG data'!$A:$AD,'CCG data'!U$3,FALSE))</f>
        <v>15.7</v>
      </c>
      <c r="M171" s="374"/>
      <c r="N171" s="303">
        <f>IF(OR(ISERROR(VLOOKUP($E171&amp;$D$110&amp;$D$111,'CCG data'!$A:$AD,'CCG data'!G$3,FALSE)),ISBLANK(VLOOKUP($E171&amp;$D$110&amp;$D$111,'CCG data'!$A:$AD,'CCG data'!G$3,FALSE))),"",VLOOKUP($E171&amp;$D$110&amp;$D$111,'CCG data'!$A:$AD,'CCG data'!G$3,FALSE))</f>
        <v>1192</v>
      </c>
      <c r="P171" s="354">
        <f>IF(OR(ISERROR(VLOOKUP($E171&amp;$D$110&amp;$D$111,'CCG data'!$A:$AD,'CCG data'!B$3,FALSE)),ISBLANK(VLOOKUP($E171&amp;$D$110&amp;$D$111,'CCG data'!$A:$AD,'CCG data'!B$3,FALSE))),"",VLOOKUP($E171&amp;$D$110&amp;$D$111,'CCG data'!$A:$AD,'CCG data'!B$3,FALSE))</f>
        <v>0.28523489932885904</v>
      </c>
      <c r="Q171" s="246"/>
      <c r="R171" s="246">
        <f>IF(OR(ISERROR(VLOOKUP($E171&amp;$D$110&amp;$D$111,'CCG data'!$A:$AD,'CCG data'!C$3,FALSE)),ISBLANK(VLOOKUP($E171&amp;$D$110&amp;$D$111,'CCG data'!$A:$AD,'CCG data'!C$3,FALSE))),"",VLOOKUP($E171&amp;$D$110&amp;$D$111,'CCG data'!$A:$AD,'CCG data'!C$3,FALSE))</f>
        <v>0.57130872483221473</v>
      </c>
      <c r="S171" s="246"/>
      <c r="T171" s="246">
        <f>IF(OR(ISERROR(VLOOKUP($E171&amp;$D$110&amp;$D$111,'CCG data'!$A:$AD,'CCG data'!D$3,FALSE)),ISBLANK(VLOOKUP($E171&amp;$D$110&amp;$D$111,'CCG data'!$A:$AD,'CCG data'!D$3,FALSE))),"",VLOOKUP($E171&amp;$D$110&amp;$D$111,'CCG data'!$A:$AD,'CCG data'!D$3,FALSE))</f>
        <v>4.5302013422818789E-2</v>
      </c>
      <c r="U171" s="246"/>
      <c r="V171" s="246">
        <f>IF(OR(ISERROR(VLOOKUP($E171&amp;$D$110&amp;$D$111,'CCG data'!$A:$AD,'CCG data'!E$3,FALSE)),ISBLANK(VLOOKUP($E171&amp;$D$110&amp;$D$111,'CCG data'!$A:$AD,'CCG data'!E$3,FALSE))),"",VLOOKUP($E171&amp;$D$110&amp;$D$111,'CCG data'!$A:$AD,'CCG data'!E$3,FALSE))</f>
        <v>9.815436241610738E-2</v>
      </c>
      <c r="W171" s="387"/>
      <c r="Y171" s="178">
        <f>IFERROR(VLOOKUP($E171&amp;$D$111, Outliers!$A$4:$P$214,2,FALSE),"0")</f>
        <v>0</v>
      </c>
      <c r="Z171" s="178">
        <f>IFERROR(VLOOKUP($E171&amp;$D$111, Outliers!$A$4:$P$214,3,FALSE),"0")</f>
        <v>0</v>
      </c>
      <c r="AA171" s="178">
        <f>IFERROR(VLOOKUP($E171&amp;$D$111, Outliers!$A$4:$P$214,4,FALSE),"0")</f>
        <v>0</v>
      </c>
      <c r="AB171" s="178">
        <f>IFERROR(VLOOKUP($E171&amp;$D$111, Outliers!$A$4:$P$214,5,FALSE),"0")</f>
        <v>0</v>
      </c>
      <c r="AD171" s="82"/>
      <c r="AE171" s="161"/>
      <c r="AF171" s="82"/>
      <c r="AG171" s="82"/>
    </row>
    <row r="172" spans="2:33" ht="15.75" x14ac:dyDescent="0.25">
      <c r="D172" s="301"/>
      <c r="E172" s="107" t="s">
        <v>27</v>
      </c>
      <c r="F172" s="99">
        <f>IF(P171="","",VLOOKUP($E171&amp;$D$110&amp;$D$111,'CCG data'!$A:$AD,'CCG data'!W$3,FALSE))</f>
        <v>39.4</v>
      </c>
      <c r="G172" s="100">
        <f>IF(P171="","",VLOOKUP($E171&amp;$D$110&amp;$D$111,'CCG data'!$A:$AD,'CCG data'!X$3,FALSE))</f>
        <v>48.8</v>
      </c>
      <c r="H172" s="100">
        <f>IF(R171="","",VLOOKUP($E171&amp;$D$110&amp;$D$111,'CCG data'!$A:$AD,'CCG data'!Y$3,FALSE))</f>
        <v>82.7</v>
      </c>
      <c r="I172" s="100">
        <f>IF(R171="","",VLOOKUP($E171&amp;$D$110&amp;$D$111,'CCG data'!$A:$AD,'CCG data'!Z$3,FALSE))</f>
        <v>96.2</v>
      </c>
      <c r="J172" s="100">
        <f>IF(T171="","",VLOOKUP($E171&amp;$D$110&amp;$D$111,'CCG data'!$A:$AD,'CCG data'!AA$3,FALSE))</f>
        <v>4.8</v>
      </c>
      <c r="K172" s="100">
        <f>IF(T171="","",VLOOKUP($E171&amp;$D$110&amp;$D$111,'CCG data'!$A:$AD,'CCG data'!AB$3,FALSE))</f>
        <v>8.4</v>
      </c>
      <c r="L172" s="100">
        <f>IF(V171="","",VLOOKUP($E171&amp;$D$110&amp;$D$111,'CCG data'!$A:$AD,'CCG data'!AC$3,FALSE))</f>
        <v>12.8</v>
      </c>
      <c r="M172" s="100">
        <f>IF(V171="","",VLOOKUP($E171&amp;$D$110&amp;$D$111,'CCG data'!$A:$AD,'CCG data'!AD$3,FALSE))</f>
        <v>18.5</v>
      </c>
      <c r="N172" s="304"/>
      <c r="P172" s="162">
        <f>IF(P171="","",VLOOKUP($E171&amp;$D$110&amp;$D$111,'CCG data'!$A:$AD,'CCG data'!I$3,FALSE))</f>
        <v>0.26</v>
      </c>
      <c r="Q172" s="15">
        <f>IF(P171="","",VLOOKUP($E171&amp;$D$110&amp;$D$111,'CCG data'!$A:$AD,'CCG data'!J$3,FALSE))</f>
        <v>0.312</v>
      </c>
      <c r="R172" s="15">
        <f>IF(R171="","",VLOOKUP($E171&amp;$D$110&amp;$D$111,'CCG data'!$A:$AD,'CCG data'!K$3,FALSE))</f>
        <v>0.54300000000000004</v>
      </c>
      <c r="S172" s="15">
        <f>IF(R171="","",VLOOKUP($E171&amp;$D$110&amp;$D$111,'CCG data'!$A:$AD,'CCG data'!L$3,FALSE))</f>
        <v>0.59899999999999998</v>
      </c>
      <c r="T172" s="15">
        <f>IF(T171="","",VLOOKUP($E171&amp;$D$110&amp;$D$111,'CCG data'!$A:$AD,'CCG data'!M$3,FALSE))</f>
        <v>3.5000000000000003E-2</v>
      </c>
      <c r="U172" s="15">
        <f>IF(T171="","",VLOOKUP($E171&amp;$D$110&amp;$D$111,'CCG data'!$A:$AD,'CCG data'!N$3,FALSE))</f>
        <v>5.8999999999999997E-2</v>
      </c>
      <c r="V172" s="15">
        <f>IF(V171="","",VLOOKUP($E171&amp;$D$110&amp;$D$111,'CCG data'!$A:$AD,'CCG data'!O$3,FALSE))</f>
        <v>8.3000000000000004E-2</v>
      </c>
      <c r="W172" s="142">
        <f>IF(V171="","",VLOOKUP($E171&amp;$D$110&amp;$D$111,'CCG data'!$A:$AD,'CCG data'!P$3,FALSE))</f>
        <v>0.11600000000000001</v>
      </c>
      <c r="Y172" s="178" t="str">
        <f>IFERROR(VLOOKUP($E172&amp;$D$111, Outliers!$A$4:$P$214,2,FALSE),"0")</f>
        <v>0</v>
      </c>
      <c r="Z172" s="178" t="str">
        <f>IFERROR(VLOOKUP($E172&amp;$D$111, Outliers!$A$4:$P$214,3,FALSE),"0")</f>
        <v>0</v>
      </c>
      <c r="AA172" s="178" t="str">
        <f>IFERROR(VLOOKUP($E172&amp;$D$111, Outliers!$A$4:$P$214,4,FALSE),"0")</f>
        <v>0</v>
      </c>
      <c r="AB172" s="178" t="str">
        <f>IFERROR(VLOOKUP($E172&amp;$D$111, Outliers!$A$4:$P$214,5,FALSE),"0")</f>
        <v>0</v>
      </c>
      <c r="AD172" s="82"/>
      <c r="AE172" s="161"/>
      <c r="AF172" s="82"/>
      <c r="AG172" s="82"/>
    </row>
    <row r="173" spans="2:33" ht="15.75" x14ac:dyDescent="0.25">
      <c r="D173" s="301"/>
      <c r="E173" s="108" t="s">
        <v>191</v>
      </c>
      <c r="F173" s="372">
        <f>IF(OR(ISERROR(VLOOKUP($E173&amp;$D$110&amp;$D$111,'CCG data'!$A:$AD,'CCG data'!R$3,FALSE)),ISBLANK(VLOOKUP($E173&amp;$D$110&amp;$D$111,'CCG data'!$A:$AD,'CCG data'!R$3,FALSE))),"",VLOOKUP($E173&amp;$D$110&amp;$D$111,'CCG data'!$A:$AD,'CCG data'!R$3,FALSE))</f>
        <v>30.5</v>
      </c>
      <c r="G173" s="373"/>
      <c r="H173" s="373">
        <f>IF(OR(ISERROR(VLOOKUP($E173&amp;$D$110&amp;$D$111,'CCG data'!$A:$AD,'CCG data'!S$3,FALSE)),ISBLANK(VLOOKUP($E173&amp;$D$110&amp;$D$111,'CCG data'!$A:$AD,'CCG data'!S$3,FALSE))),"",VLOOKUP($E173&amp;$D$110&amp;$D$111,'CCG data'!$A:$AD,'CCG data'!S$3,FALSE))</f>
        <v>69.400000000000006</v>
      </c>
      <c r="I173" s="373"/>
      <c r="J173" s="373">
        <f>IF(OR(ISERROR(VLOOKUP($E173&amp;$D$110&amp;$D$111,'CCG data'!$A:$AD,'CCG data'!T$3,FALSE)),ISBLANK(VLOOKUP($E173&amp;$D$110&amp;$D$111,'CCG data'!$A:$AD,'CCG data'!T$3,FALSE))),"",VLOOKUP($E173&amp;$D$110&amp;$D$111,'CCG data'!$A:$AD,'CCG data'!T$3,FALSE))</f>
        <v>6.8</v>
      </c>
      <c r="K173" s="373"/>
      <c r="L173" s="373">
        <f>IF(OR(ISERROR(VLOOKUP($E173&amp;$D$110&amp;$D$111,'CCG data'!$A:$AD,'CCG data'!U$3,FALSE)),ISBLANK(VLOOKUP($E173&amp;$D$110&amp;$D$111,'CCG data'!$A:$AD,'CCG data'!U$3,FALSE))),"",VLOOKUP($E173&amp;$D$110&amp;$D$111,'CCG data'!$A:$AD,'CCG data'!U$3,FALSE))</f>
        <v>53</v>
      </c>
      <c r="M173" s="374"/>
      <c r="N173" s="303">
        <f>IF(OR(ISERROR(VLOOKUP($E173&amp;$D$110&amp;$D$111,'CCG data'!$A:$AD,'CCG data'!G$3,FALSE)),ISBLANK(VLOOKUP($E173&amp;$D$110&amp;$D$111,'CCG data'!$A:$AD,'CCG data'!G$3,FALSE))),"",VLOOKUP($E173&amp;$D$110&amp;$D$111,'CCG data'!$A:$AD,'CCG data'!G$3,FALSE))</f>
        <v>783</v>
      </c>
      <c r="P173" s="354">
        <f>IF(OR(ISERROR(VLOOKUP($E173&amp;$D$110&amp;$D$111,'CCG data'!$A:$AD,'CCG data'!B$3,FALSE)),ISBLANK(VLOOKUP($E173&amp;$D$110&amp;$D$111,'CCG data'!$A:$AD,'CCG data'!B$3,FALSE))),"",VLOOKUP($E173&amp;$D$110&amp;$D$111,'CCG data'!$A:$AD,'CCG data'!B$3,FALSE))</f>
        <v>0.17879948914431673</v>
      </c>
      <c r="Q173" s="246"/>
      <c r="R173" s="246">
        <f>IF(OR(ISERROR(VLOOKUP($E173&amp;$D$110&amp;$D$111,'CCG data'!$A:$AD,'CCG data'!C$3,FALSE)),ISBLANK(VLOOKUP($E173&amp;$D$110&amp;$D$111,'CCG data'!$A:$AD,'CCG data'!C$3,FALSE))),"",VLOOKUP($E173&amp;$D$110&amp;$D$111,'CCG data'!$A:$AD,'CCG data'!C$3,FALSE))</f>
        <v>0.44189016602809705</v>
      </c>
      <c r="S173" s="246"/>
      <c r="T173" s="246">
        <f>IF(OR(ISERROR(VLOOKUP($E173&amp;$D$110&amp;$D$111,'CCG data'!$A:$AD,'CCG data'!D$3,FALSE)),ISBLANK(VLOOKUP($E173&amp;$D$110&amp;$D$111,'CCG data'!$A:$AD,'CCG data'!D$3,FALSE))),"",VLOOKUP($E173&amp;$D$110&amp;$D$111,'CCG data'!$A:$AD,'CCG data'!D$3,FALSE))</f>
        <v>4.0868454661558112E-2</v>
      </c>
      <c r="U173" s="246"/>
      <c r="V173" s="246">
        <f>IF(OR(ISERROR(VLOOKUP($E173&amp;$D$110&amp;$D$111,'CCG data'!$A:$AD,'CCG data'!E$3,FALSE)),ISBLANK(VLOOKUP($E173&amp;$D$110&amp;$D$111,'CCG data'!$A:$AD,'CCG data'!E$3,FALSE))),"",VLOOKUP($E173&amp;$D$110&amp;$D$111,'CCG data'!$A:$AD,'CCG data'!E$3,FALSE))</f>
        <v>0.3384418901660281</v>
      </c>
      <c r="W173" s="387"/>
      <c r="Y173" s="178">
        <f>IFERROR(VLOOKUP($E173&amp;$D$111, Outliers!$A$4:$P$214,2,FALSE),"0")</f>
        <v>1</v>
      </c>
      <c r="Z173" s="178">
        <f>IFERROR(VLOOKUP($E173&amp;$D$111, Outliers!$A$4:$P$214,3,FALSE),"0")</f>
        <v>1</v>
      </c>
      <c r="AA173" s="178">
        <f>IFERROR(VLOOKUP($E173&amp;$D$111, Outliers!$A$4:$P$214,4,FALSE),"0")</f>
        <v>0</v>
      </c>
      <c r="AB173" s="178">
        <f>IFERROR(VLOOKUP($E173&amp;$D$111, Outliers!$A$4:$P$214,5,FALSE),"0")</f>
        <v>1</v>
      </c>
      <c r="AD173" s="82"/>
      <c r="AE173" s="161"/>
      <c r="AF173" s="82"/>
      <c r="AG173" s="82"/>
    </row>
    <row r="174" spans="2:33" ht="15.75" x14ac:dyDescent="0.25">
      <c r="D174" s="301"/>
      <c r="E174" s="107" t="s">
        <v>27</v>
      </c>
      <c r="F174" s="99">
        <f>IF(P173="","",VLOOKUP($E173&amp;$D$110&amp;$D$111,'CCG data'!$A:$AD,'CCG data'!W$3,FALSE))</f>
        <v>25.5</v>
      </c>
      <c r="G174" s="100">
        <f>IF(P173="","",VLOOKUP($E173&amp;$D$110&amp;$D$111,'CCG data'!$A:$AD,'CCG data'!X$3,FALSE))</f>
        <v>35.6</v>
      </c>
      <c r="H174" s="100">
        <f>IF(R173="","",VLOOKUP($E173&amp;$D$110&amp;$D$111,'CCG data'!$A:$AD,'CCG data'!Y$3,FALSE))</f>
        <v>62.1</v>
      </c>
      <c r="I174" s="100">
        <f>IF(R173="","",VLOOKUP($E173&amp;$D$110&amp;$D$111,'CCG data'!$A:$AD,'CCG data'!Z$3,FALSE))</f>
        <v>76.7</v>
      </c>
      <c r="J174" s="100">
        <f>IF(T173="","",VLOOKUP($E173&amp;$D$110&amp;$D$111,'CCG data'!$A:$AD,'CCG data'!AA$3,FALSE))</f>
        <v>4.4000000000000004</v>
      </c>
      <c r="K174" s="100">
        <f>IF(T173="","",VLOOKUP($E173&amp;$D$110&amp;$D$111,'CCG data'!$A:$AD,'CCG data'!AB$3,FALSE))</f>
        <v>9.1999999999999993</v>
      </c>
      <c r="L174" s="100">
        <f>IF(V173="","",VLOOKUP($E173&amp;$D$110&amp;$D$111,'CCG data'!$A:$AD,'CCG data'!AC$3,FALSE))</f>
        <v>46.6</v>
      </c>
      <c r="M174" s="100">
        <f>IF(V173="","",VLOOKUP($E173&amp;$D$110&amp;$D$111,'CCG data'!$A:$AD,'CCG data'!AD$3,FALSE))</f>
        <v>59.4</v>
      </c>
      <c r="N174" s="304"/>
      <c r="P174" s="162">
        <f>IF(P173="","",VLOOKUP($E173&amp;$D$110&amp;$D$111,'CCG data'!$A:$AD,'CCG data'!I$3,FALSE))</f>
        <v>0.154</v>
      </c>
      <c r="Q174" s="15">
        <f>IF(P173="","",VLOOKUP($E173&amp;$D$110&amp;$D$111,'CCG data'!$A:$AD,'CCG data'!J$3,FALSE))</f>
        <v>0.20699999999999999</v>
      </c>
      <c r="R174" s="15">
        <f>IF(R173="","",VLOOKUP($E173&amp;$D$110&amp;$D$111,'CCG data'!$A:$AD,'CCG data'!K$3,FALSE))</f>
        <v>0.40699999999999997</v>
      </c>
      <c r="S174" s="15">
        <f>IF(R173="","",VLOOKUP($E173&amp;$D$110&amp;$D$111,'CCG data'!$A:$AD,'CCG data'!L$3,FALSE))</f>
        <v>0.47699999999999998</v>
      </c>
      <c r="T174" s="15">
        <f>IF(T173="","",VLOOKUP($E173&amp;$D$110&amp;$D$111,'CCG data'!$A:$AD,'CCG data'!M$3,FALSE))</f>
        <v>2.9000000000000001E-2</v>
      </c>
      <c r="U174" s="15">
        <f>IF(T173="","",VLOOKUP($E173&amp;$D$110&amp;$D$111,'CCG data'!$A:$AD,'CCG data'!N$3,FALSE))</f>
        <v>5.7000000000000002E-2</v>
      </c>
      <c r="V174" s="15">
        <f>IF(V173="","",VLOOKUP($E173&amp;$D$110&amp;$D$111,'CCG data'!$A:$AD,'CCG data'!O$3,FALSE))</f>
        <v>0.30599999999999999</v>
      </c>
      <c r="W174" s="142">
        <f>IF(V173="","",VLOOKUP($E173&amp;$D$110&amp;$D$111,'CCG data'!$A:$AD,'CCG data'!P$3,FALSE))</f>
        <v>0.372</v>
      </c>
      <c r="Y174" s="178" t="str">
        <f>IFERROR(VLOOKUP($E174&amp;$D$111, Outliers!$A$4:$P$214,2,FALSE),"0")</f>
        <v>0</v>
      </c>
      <c r="Z174" s="178" t="str">
        <f>IFERROR(VLOOKUP($E174&amp;$D$111, Outliers!$A$4:$P$214,3,FALSE),"0")</f>
        <v>0</v>
      </c>
      <c r="AA174" s="178" t="str">
        <f>IFERROR(VLOOKUP($E174&amp;$D$111, Outliers!$A$4:$P$214,4,FALSE),"0")</f>
        <v>0</v>
      </c>
      <c r="AB174" s="178" t="str">
        <f>IFERROR(VLOOKUP($E174&amp;$D$111, Outliers!$A$4:$P$214,5,FALSE),"0")</f>
        <v>0</v>
      </c>
      <c r="AD174" s="82"/>
      <c r="AE174" s="161"/>
      <c r="AF174" s="82"/>
      <c r="AG174" s="82"/>
    </row>
    <row r="175" spans="2:33" ht="15.75" x14ac:dyDescent="0.25">
      <c r="D175" s="301"/>
      <c r="E175" s="108" t="s">
        <v>192</v>
      </c>
      <c r="F175" s="372">
        <f>IF(OR(ISERROR(VLOOKUP($E175&amp;$D$110&amp;$D$111,'CCG data'!$A:$AD,'CCG data'!R$3,FALSE)),ISBLANK(VLOOKUP($E175&amp;$D$110&amp;$D$111,'CCG data'!$A:$AD,'CCG data'!R$3,FALSE))),"",VLOOKUP($E175&amp;$D$110&amp;$D$111,'CCG data'!$A:$AD,'CCG data'!R$3,FALSE))</f>
        <v>46.2</v>
      </c>
      <c r="G175" s="373"/>
      <c r="H175" s="373">
        <f>IF(OR(ISERROR(VLOOKUP($E175&amp;$D$110&amp;$D$111,'CCG data'!$A:$AD,'CCG data'!S$3,FALSE)),ISBLANK(VLOOKUP($E175&amp;$D$110&amp;$D$111,'CCG data'!$A:$AD,'CCG data'!S$3,FALSE))),"",VLOOKUP($E175&amp;$D$110&amp;$D$111,'CCG data'!$A:$AD,'CCG data'!S$3,FALSE))</f>
        <v>108.4</v>
      </c>
      <c r="I175" s="373"/>
      <c r="J175" s="373">
        <f>IF(OR(ISERROR(VLOOKUP($E175&amp;$D$110&amp;$D$111,'CCG data'!$A:$AD,'CCG data'!T$3,FALSE)),ISBLANK(VLOOKUP($E175&amp;$D$110&amp;$D$111,'CCG data'!$A:$AD,'CCG data'!T$3,FALSE))),"",VLOOKUP($E175&amp;$D$110&amp;$D$111,'CCG data'!$A:$AD,'CCG data'!T$3,FALSE))</f>
        <v>8.8000000000000007</v>
      </c>
      <c r="K175" s="373"/>
      <c r="L175" s="373">
        <f>IF(OR(ISERROR(VLOOKUP($E175&amp;$D$110&amp;$D$111,'CCG data'!$A:$AD,'CCG data'!U$3,FALSE)),ISBLANK(VLOOKUP($E175&amp;$D$110&amp;$D$111,'CCG data'!$A:$AD,'CCG data'!U$3,FALSE))),"",VLOOKUP($E175&amp;$D$110&amp;$D$111,'CCG data'!$A:$AD,'CCG data'!U$3,FALSE))</f>
        <v>7.1</v>
      </c>
      <c r="M175" s="374"/>
      <c r="N175" s="303">
        <f>IF(OR(ISERROR(VLOOKUP($E175&amp;$D$110&amp;$D$111,'CCG data'!$A:$AD,'CCG data'!G$3,FALSE)),ISBLANK(VLOOKUP($E175&amp;$D$110&amp;$D$111,'CCG data'!$A:$AD,'CCG data'!G$3,FALSE))),"",VLOOKUP($E175&amp;$D$110&amp;$D$111,'CCG data'!$A:$AD,'CCG data'!G$3,FALSE))</f>
        <v>646</v>
      </c>
      <c r="P175" s="354">
        <f>IF(OR(ISERROR(VLOOKUP($E175&amp;$D$110&amp;$D$111,'CCG data'!$A:$AD,'CCG data'!B$3,FALSE)),ISBLANK(VLOOKUP($E175&amp;$D$110&amp;$D$111,'CCG data'!$A:$AD,'CCG data'!B$3,FALSE))),"",VLOOKUP($E175&amp;$D$110&amp;$D$111,'CCG data'!$A:$AD,'CCG data'!B$3,FALSE))</f>
        <v>0.23839009287925697</v>
      </c>
      <c r="Q175" s="246"/>
      <c r="R175" s="246">
        <f>IF(OR(ISERROR(VLOOKUP($E175&amp;$D$110&amp;$D$111,'CCG data'!$A:$AD,'CCG data'!C$3,FALSE)),ISBLANK(VLOOKUP($E175&amp;$D$110&amp;$D$111,'CCG data'!$A:$AD,'CCG data'!C$3,FALSE))),"",VLOOKUP($E175&amp;$D$110&amp;$D$111,'CCG data'!$A:$AD,'CCG data'!C$3,FALSE))</f>
        <v>0.67182662538699689</v>
      </c>
      <c r="S175" s="246"/>
      <c r="T175" s="246">
        <f>IF(OR(ISERROR(VLOOKUP($E175&amp;$D$110&amp;$D$111,'CCG data'!$A:$AD,'CCG data'!D$3,FALSE)),ISBLANK(VLOOKUP($E175&amp;$D$110&amp;$D$111,'CCG data'!$A:$AD,'CCG data'!D$3,FALSE))),"",VLOOKUP($E175&amp;$D$110&amp;$D$111,'CCG data'!$A:$AD,'CCG data'!D$3,FALSE))</f>
        <v>4.6439628482972138E-2</v>
      </c>
      <c r="U175" s="246"/>
      <c r="V175" s="246">
        <f>IF(OR(ISERROR(VLOOKUP($E175&amp;$D$110&amp;$D$111,'CCG data'!$A:$AD,'CCG data'!E$3,FALSE)),ISBLANK(VLOOKUP($E175&amp;$D$110&amp;$D$111,'CCG data'!$A:$AD,'CCG data'!E$3,FALSE))),"",VLOOKUP($E175&amp;$D$110&amp;$D$111,'CCG data'!$A:$AD,'CCG data'!E$3,FALSE))</f>
        <v>4.3343653250773995E-2</v>
      </c>
      <c r="W175" s="387"/>
      <c r="Y175" s="178">
        <f>IFERROR(VLOOKUP($E175&amp;$D$111, Outliers!$A$4:$P$214,2,FALSE),"0")</f>
        <v>0</v>
      </c>
      <c r="Z175" s="178">
        <f>IFERROR(VLOOKUP($E175&amp;$D$111, Outliers!$A$4:$P$214,3,FALSE),"0")</f>
        <v>0</v>
      </c>
      <c r="AA175" s="178">
        <f>IFERROR(VLOOKUP($E175&amp;$D$111, Outliers!$A$4:$P$214,4,FALSE),"0")</f>
        <v>0</v>
      </c>
      <c r="AB175" s="178">
        <f>IFERROR(VLOOKUP($E175&amp;$D$111, Outliers!$A$4:$P$214,5,FALSE),"0")</f>
        <v>1</v>
      </c>
      <c r="AD175" s="82"/>
      <c r="AE175" s="161"/>
      <c r="AF175" s="82"/>
      <c r="AG175" s="82"/>
    </row>
    <row r="176" spans="2:33" ht="15.75" x14ac:dyDescent="0.25">
      <c r="D176" s="301"/>
      <c r="E176" s="107" t="s">
        <v>27</v>
      </c>
      <c r="F176" s="99">
        <f>IF(P175="","",VLOOKUP($E175&amp;$D$110&amp;$D$111,'CCG data'!$A:$AD,'CCG data'!W$3,FALSE))</f>
        <v>38.9</v>
      </c>
      <c r="G176" s="100">
        <f>IF(P175="","",VLOOKUP($E175&amp;$D$110&amp;$D$111,'CCG data'!$A:$AD,'CCG data'!X$3,FALSE))</f>
        <v>53.5</v>
      </c>
      <c r="H176" s="100">
        <f>IF(R175="","",VLOOKUP($E175&amp;$D$110&amp;$D$111,'CCG data'!$A:$AD,'CCG data'!Y$3,FALSE))</f>
        <v>98.2</v>
      </c>
      <c r="I176" s="100">
        <f>IF(R175="","",VLOOKUP($E175&amp;$D$110&amp;$D$111,'CCG data'!$A:$AD,'CCG data'!Z$3,FALSE))</f>
        <v>118.6</v>
      </c>
      <c r="J176" s="100">
        <f>IF(T175="","",VLOOKUP($E175&amp;$D$110&amp;$D$111,'CCG data'!$A:$AD,'CCG data'!AA$3,FALSE))</f>
        <v>5.7</v>
      </c>
      <c r="K176" s="100">
        <f>IF(T175="","",VLOOKUP($E175&amp;$D$110&amp;$D$111,'CCG data'!$A:$AD,'CCG data'!AB$3,FALSE))</f>
        <v>12</v>
      </c>
      <c r="L176" s="100">
        <f>IF(V175="","",VLOOKUP($E175&amp;$D$110&amp;$D$111,'CCG data'!$A:$AD,'CCG data'!AC$3,FALSE))</f>
        <v>4.5</v>
      </c>
      <c r="M176" s="100">
        <f>IF(V175="","",VLOOKUP($E175&amp;$D$110&amp;$D$111,'CCG data'!$A:$AD,'CCG data'!AD$3,FALSE))</f>
        <v>9.6999999999999993</v>
      </c>
      <c r="N176" s="304"/>
      <c r="P176" s="162">
        <f>IF(P175="","",VLOOKUP($E175&amp;$D$110&amp;$D$111,'CCG data'!$A:$AD,'CCG data'!I$3,FALSE))</f>
        <v>0.20699999999999999</v>
      </c>
      <c r="Q176" s="15">
        <f>IF(P175="","",VLOOKUP($E175&amp;$D$110&amp;$D$111,'CCG data'!$A:$AD,'CCG data'!J$3,FALSE))</f>
        <v>0.27300000000000002</v>
      </c>
      <c r="R176" s="15">
        <f>IF(R175="","",VLOOKUP($E175&amp;$D$110&amp;$D$111,'CCG data'!$A:$AD,'CCG data'!K$3,FALSE))</f>
        <v>0.63500000000000001</v>
      </c>
      <c r="S176" s="15">
        <f>IF(R175="","",VLOOKUP($E175&amp;$D$110&amp;$D$111,'CCG data'!$A:$AD,'CCG data'!L$3,FALSE))</f>
        <v>0.70699999999999996</v>
      </c>
      <c r="T176" s="15">
        <f>IF(T175="","",VLOOKUP($E175&amp;$D$110&amp;$D$111,'CCG data'!$A:$AD,'CCG data'!M$3,FALSE))</f>
        <v>3.3000000000000002E-2</v>
      </c>
      <c r="U176" s="15">
        <f>IF(T175="","",VLOOKUP($E175&amp;$D$110&amp;$D$111,'CCG data'!$A:$AD,'CCG data'!N$3,FALSE))</f>
        <v>6.6000000000000003E-2</v>
      </c>
      <c r="V176" s="15">
        <f>IF(V175="","",VLOOKUP($E175&amp;$D$110&amp;$D$111,'CCG data'!$A:$AD,'CCG data'!O$3,FALSE))</f>
        <v>0.03</v>
      </c>
      <c r="W176" s="142">
        <f>IF(V175="","",VLOOKUP($E175&amp;$D$110&amp;$D$111,'CCG data'!$A:$AD,'CCG data'!P$3,FALSE))</f>
        <v>6.2E-2</v>
      </c>
      <c r="Y176" s="178" t="str">
        <f>IFERROR(VLOOKUP($E176&amp;$D$111, Outliers!$A$4:$P$214,2,FALSE),"0")</f>
        <v>0</v>
      </c>
      <c r="Z176" s="178" t="str">
        <f>IFERROR(VLOOKUP($E176&amp;$D$111, Outliers!$A$4:$P$214,3,FALSE),"0")</f>
        <v>0</v>
      </c>
      <c r="AA176" s="178" t="str">
        <f>IFERROR(VLOOKUP($E176&amp;$D$111, Outliers!$A$4:$P$214,4,FALSE),"0")</f>
        <v>0</v>
      </c>
      <c r="AB176" s="178" t="str">
        <f>IFERROR(VLOOKUP($E176&amp;$D$111, Outliers!$A$4:$P$214,5,FALSE),"0")</f>
        <v>0</v>
      </c>
      <c r="AD176" s="82"/>
      <c r="AE176" s="161"/>
      <c r="AF176" s="82"/>
      <c r="AG176" s="82"/>
    </row>
    <row r="177" spans="4:33" ht="15.75" x14ac:dyDescent="0.25">
      <c r="D177" s="301"/>
      <c r="E177" s="108" t="s">
        <v>193</v>
      </c>
      <c r="F177" s="372">
        <f>IF(OR(ISERROR(VLOOKUP($E177&amp;$D$110&amp;$D$111,'CCG data'!$A:$AD,'CCG data'!R$3,FALSE)),ISBLANK(VLOOKUP($E177&amp;$D$110&amp;$D$111,'CCG data'!$A:$AD,'CCG data'!R$3,FALSE))),"",VLOOKUP($E177&amp;$D$110&amp;$D$111,'CCG data'!$A:$AD,'CCG data'!R$3,FALSE))</f>
        <v>53.4</v>
      </c>
      <c r="G177" s="373"/>
      <c r="H177" s="373">
        <f>IF(OR(ISERROR(VLOOKUP($E177&amp;$D$110&amp;$D$111,'CCG data'!$A:$AD,'CCG data'!S$3,FALSE)),ISBLANK(VLOOKUP($E177&amp;$D$110&amp;$D$111,'CCG data'!$A:$AD,'CCG data'!S$3,FALSE))),"",VLOOKUP($E177&amp;$D$110&amp;$D$111,'CCG data'!$A:$AD,'CCG data'!S$3,FALSE))</f>
        <v>92.8</v>
      </c>
      <c r="I177" s="373"/>
      <c r="J177" s="373">
        <f>IF(OR(ISERROR(VLOOKUP($E177&amp;$D$110&amp;$D$111,'CCG data'!$A:$AD,'CCG data'!T$3,FALSE)),ISBLANK(VLOOKUP($E177&amp;$D$110&amp;$D$111,'CCG data'!$A:$AD,'CCG data'!T$3,FALSE))),"",VLOOKUP($E177&amp;$D$110&amp;$D$111,'CCG data'!$A:$AD,'CCG data'!T$3,FALSE))</f>
        <v>3.2</v>
      </c>
      <c r="K177" s="373"/>
      <c r="L177" s="373">
        <f>IF(OR(ISERROR(VLOOKUP($E177&amp;$D$110&amp;$D$111,'CCG data'!$A:$AD,'CCG data'!U$3,FALSE)),ISBLANK(VLOOKUP($E177&amp;$D$110&amp;$D$111,'CCG data'!$A:$AD,'CCG data'!U$3,FALSE))),"",VLOOKUP($E177&amp;$D$110&amp;$D$111,'CCG data'!$A:$AD,'CCG data'!U$3,FALSE))</f>
        <v>24</v>
      </c>
      <c r="M177" s="374"/>
      <c r="N177" s="303">
        <f>IF(OR(ISERROR(VLOOKUP($E177&amp;$D$110&amp;$D$111,'CCG data'!$A:$AD,'CCG data'!G$3,FALSE)),ISBLANK(VLOOKUP($E177&amp;$D$110&amp;$D$111,'CCG data'!$A:$AD,'CCG data'!G$3,FALSE))),"",VLOOKUP($E177&amp;$D$110&amp;$D$111,'CCG data'!$A:$AD,'CCG data'!G$3,FALSE))</f>
        <v>2171</v>
      </c>
      <c r="P177" s="354">
        <f>IF(OR(ISERROR(VLOOKUP($E177&amp;$D$110&amp;$D$111,'CCG data'!$A:$AD,'CCG data'!B$3,FALSE)),ISBLANK(VLOOKUP($E177&amp;$D$110&amp;$D$111,'CCG data'!$A:$AD,'CCG data'!B$3,FALSE))),"",VLOOKUP($E177&amp;$D$110&amp;$D$111,'CCG data'!$A:$AD,'CCG data'!B$3,FALSE))</f>
        <v>0.29525564256103176</v>
      </c>
      <c r="Q177" s="246"/>
      <c r="R177" s="246">
        <f>IF(OR(ISERROR(VLOOKUP($E177&amp;$D$110&amp;$D$111,'CCG data'!$A:$AD,'CCG data'!C$3,FALSE)),ISBLANK(VLOOKUP($E177&amp;$D$110&amp;$D$111,'CCG data'!$A:$AD,'CCG data'!C$3,FALSE))),"",VLOOKUP($E177&amp;$D$110&amp;$D$111,'CCG data'!$A:$AD,'CCG data'!C$3,FALSE))</f>
        <v>0.54444956241363429</v>
      </c>
      <c r="S177" s="246"/>
      <c r="T177" s="246">
        <f>IF(OR(ISERROR(VLOOKUP($E177&amp;$D$110&amp;$D$111,'CCG data'!$A:$AD,'CCG data'!D$3,FALSE)),ISBLANK(VLOOKUP($E177&amp;$D$110&amp;$D$111,'CCG data'!$A:$AD,'CCG data'!D$3,FALSE))),"",VLOOKUP($E177&amp;$D$110&amp;$D$111,'CCG data'!$A:$AD,'CCG data'!D$3,FALSE))</f>
        <v>1.8885306310456013E-2</v>
      </c>
      <c r="U177" s="246"/>
      <c r="V177" s="246">
        <f>IF(OR(ISERROR(VLOOKUP($E177&amp;$D$110&amp;$D$111,'CCG data'!$A:$AD,'CCG data'!E$3,FALSE)),ISBLANK(VLOOKUP($E177&amp;$D$110&amp;$D$111,'CCG data'!$A:$AD,'CCG data'!E$3,FALSE))),"",VLOOKUP($E177&amp;$D$110&amp;$D$111,'CCG data'!$A:$AD,'CCG data'!E$3,FALSE))</f>
        <v>0.14140948871487793</v>
      </c>
      <c r="W177" s="387"/>
      <c r="Y177" s="178">
        <f>IFERROR(VLOOKUP($E177&amp;$D$111, Outliers!$A$4:$P$214,2,FALSE),"0")</f>
        <v>0</v>
      </c>
      <c r="Z177" s="178">
        <f>IFERROR(VLOOKUP($E177&amp;$D$111, Outliers!$A$4:$P$214,3,FALSE),"0")</f>
        <v>0</v>
      </c>
      <c r="AA177" s="178">
        <f>IFERROR(VLOOKUP($E177&amp;$D$111, Outliers!$A$4:$P$214,4,FALSE),"0")</f>
        <v>1</v>
      </c>
      <c r="AB177" s="178">
        <f>IFERROR(VLOOKUP($E177&amp;$D$111, Outliers!$A$4:$P$214,5,FALSE),"0")</f>
        <v>1</v>
      </c>
      <c r="AD177" s="82"/>
      <c r="AE177" s="161"/>
      <c r="AF177" s="82"/>
      <c r="AG177" s="82"/>
    </row>
    <row r="178" spans="4:33" ht="15.75" x14ac:dyDescent="0.25">
      <c r="D178" s="301"/>
      <c r="E178" s="107" t="s">
        <v>27</v>
      </c>
      <c r="F178" s="99">
        <f>IF(P177="","",VLOOKUP($E177&amp;$D$110&amp;$D$111,'CCG data'!$A:$AD,'CCG data'!W$3,FALSE))</f>
        <v>49.3</v>
      </c>
      <c r="G178" s="100">
        <f>IF(P177="","",VLOOKUP($E177&amp;$D$110&amp;$D$111,'CCG data'!$A:$AD,'CCG data'!X$3,FALSE))</f>
        <v>57.5</v>
      </c>
      <c r="H178" s="100">
        <f>IF(R177="","",VLOOKUP($E177&amp;$D$110&amp;$D$111,'CCG data'!$A:$AD,'CCG data'!Y$3,FALSE))</f>
        <v>87.5</v>
      </c>
      <c r="I178" s="100">
        <f>IF(R177="","",VLOOKUP($E177&amp;$D$110&amp;$D$111,'CCG data'!$A:$AD,'CCG data'!Z$3,FALSE))</f>
        <v>98.1</v>
      </c>
      <c r="J178" s="100">
        <f>IF(T177="","",VLOOKUP($E177&amp;$D$110&amp;$D$111,'CCG data'!$A:$AD,'CCG data'!AA$3,FALSE))</f>
        <v>2.2000000000000002</v>
      </c>
      <c r="K178" s="100">
        <f>IF(T177="","",VLOOKUP($E177&amp;$D$110&amp;$D$111,'CCG data'!$A:$AD,'CCG data'!AB$3,FALSE))</f>
        <v>4.2</v>
      </c>
      <c r="L178" s="100">
        <f>IF(V177="","",VLOOKUP($E177&amp;$D$110&amp;$D$111,'CCG data'!$A:$AD,'CCG data'!AC$3,FALSE))</f>
        <v>21.3</v>
      </c>
      <c r="M178" s="100">
        <f>IF(V177="","",VLOOKUP($E177&amp;$D$110&amp;$D$111,'CCG data'!$A:$AD,'CCG data'!AD$3,FALSE))</f>
        <v>26.7</v>
      </c>
      <c r="N178" s="304"/>
      <c r="P178" s="162">
        <f>IF(P177="","",VLOOKUP($E177&amp;$D$110&amp;$D$111,'CCG data'!$A:$AD,'CCG data'!I$3,FALSE))</f>
        <v>0.27600000000000002</v>
      </c>
      <c r="Q178" s="15">
        <f>IF(P177="","",VLOOKUP($E177&amp;$D$110&amp;$D$111,'CCG data'!$A:$AD,'CCG data'!J$3,FALSE))</f>
        <v>0.315</v>
      </c>
      <c r="R178" s="15">
        <f>IF(R177="","",VLOOKUP($E177&amp;$D$110&amp;$D$111,'CCG data'!$A:$AD,'CCG data'!K$3,FALSE))</f>
        <v>0.52300000000000002</v>
      </c>
      <c r="S178" s="15">
        <f>IF(R177="","",VLOOKUP($E177&amp;$D$110&amp;$D$111,'CCG data'!$A:$AD,'CCG data'!L$3,FALSE))</f>
        <v>0.56499999999999995</v>
      </c>
      <c r="T178" s="15">
        <f>IF(T177="","",VLOOKUP($E177&amp;$D$110&amp;$D$111,'CCG data'!$A:$AD,'CCG data'!M$3,FALSE))</f>
        <v>1.4E-2</v>
      </c>
      <c r="U178" s="15">
        <f>IF(T177="","",VLOOKUP($E177&amp;$D$110&amp;$D$111,'CCG data'!$A:$AD,'CCG data'!N$3,FALSE))</f>
        <v>2.5999999999999999E-2</v>
      </c>
      <c r="V178" s="15">
        <f>IF(V177="","",VLOOKUP($E177&amp;$D$110&amp;$D$111,'CCG data'!$A:$AD,'CCG data'!O$3,FALSE))</f>
        <v>0.127</v>
      </c>
      <c r="W178" s="142">
        <f>IF(V177="","",VLOOKUP($E177&amp;$D$110&amp;$D$111,'CCG data'!$A:$AD,'CCG data'!P$3,FALSE))</f>
        <v>0.157</v>
      </c>
      <c r="Y178" s="178" t="str">
        <f>IFERROR(VLOOKUP($E178&amp;$D$111, Outliers!$A$4:$P$214,2,FALSE),"0")</f>
        <v>0</v>
      </c>
      <c r="Z178" s="178" t="str">
        <f>IFERROR(VLOOKUP($E178&amp;$D$111, Outliers!$A$4:$P$214,3,FALSE),"0")</f>
        <v>0</v>
      </c>
      <c r="AA178" s="178" t="str">
        <f>IFERROR(VLOOKUP($E178&amp;$D$111, Outliers!$A$4:$P$214,4,FALSE),"0")</f>
        <v>0</v>
      </c>
      <c r="AB178" s="178" t="str">
        <f>IFERROR(VLOOKUP($E178&amp;$D$111, Outliers!$A$4:$P$214,5,FALSE),"0")</f>
        <v>0</v>
      </c>
      <c r="AD178" s="82"/>
      <c r="AE178" s="161"/>
      <c r="AF178" s="82"/>
      <c r="AG178" s="82"/>
    </row>
    <row r="179" spans="4:33" ht="15.75" x14ac:dyDescent="0.25">
      <c r="D179" s="301"/>
      <c r="E179" s="108" t="s">
        <v>450</v>
      </c>
      <c r="F179" s="372">
        <f>IF(OR(ISERROR(VLOOKUP($E179&amp;$D$110&amp;$D$111,'CCG data'!$A:$AD,'CCG data'!R$3,FALSE)),ISBLANK(VLOOKUP($E179&amp;$D$110&amp;$D$111,'CCG data'!$A:$AD,'CCG data'!R$3,FALSE))),"",VLOOKUP($E179&amp;$D$110&amp;$D$111,'CCG data'!$A:$AD,'CCG data'!R$3,FALSE))</f>
        <v>40.1</v>
      </c>
      <c r="G179" s="373"/>
      <c r="H179" s="373">
        <f>IF(OR(ISERROR(VLOOKUP($E179&amp;$D$110&amp;$D$111,'CCG data'!$A:$AD,'CCG data'!S$3,FALSE)),ISBLANK(VLOOKUP($E179&amp;$D$110&amp;$D$111,'CCG data'!$A:$AD,'CCG data'!S$3,FALSE))),"",VLOOKUP($E179&amp;$D$110&amp;$D$111,'CCG data'!$A:$AD,'CCG data'!S$3,FALSE))</f>
        <v>92.1</v>
      </c>
      <c r="I179" s="373"/>
      <c r="J179" s="373">
        <f>IF(OR(ISERROR(VLOOKUP($E179&amp;$D$110&amp;$D$111,'CCG data'!$A:$AD,'CCG data'!T$3,FALSE)),ISBLANK(VLOOKUP($E179&amp;$D$110&amp;$D$111,'CCG data'!$A:$AD,'CCG data'!T$3,FALSE))),"",VLOOKUP($E179&amp;$D$110&amp;$D$111,'CCG data'!$A:$AD,'CCG data'!T$3,FALSE))</f>
        <v>7.8</v>
      </c>
      <c r="K179" s="373"/>
      <c r="L179" s="373">
        <f>IF(OR(ISERROR(VLOOKUP($E179&amp;$D$110&amp;$D$111,'CCG data'!$A:$AD,'CCG data'!U$3,FALSE)),ISBLANK(VLOOKUP($E179&amp;$D$110&amp;$D$111,'CCG data'!$A:$AD,'CCG data'!U$3,FALSE))),"",VLOOKUP($E179&amp;$D$110&amp;$D$111,'CCG data'!$A:$AD,'CCG data'!U$3,FALSE))</f>
        <v>10.5</v>
      </c>
      <c r="M179" s="374"/>
      <c r="N179" s="303">
        <f>IF(OR(ISERROR(VLOOKUP($E179&amp;$D$110&amp;$D$111,'CCG data'!$A:$AD,'CCG data'!G$3,FALSE)),ISBLANK(VLOOKUP($E179&amp;$D$110&amp;$D$111,'CCG data'!$A:$AD,'CCG data'!G$3,FALSE))),"",VLOOKUP($E179&amp;$D$110&amp;$D$111,'CCG data'!$A:$AD,'CCG data'!G$3,FALSE))</f>
        <v>976</v>
      </c>
      <c r="P179" s="354">
        <f>IF(OR(ISERROR(VLOOKUP($E179&amp;$D$110&amp;$D$111,'CCG data'!$A:$AD,'CCG data'!B$3,FALSE)),ISBLANK(VLOOKUP($E179&amp;$D$110&amp;$D$111,'CCG data'!$A:$AD,'CCG data'!B$3,FALSE))),"",VLOOKUP($E179&amp;$D$110&amp;$D$111,'CCG data'!$A:$AD,'CCG data'!B$3,FALSE))</f>
        <v>0.26741803278688525</v>
      </c>
      <c r="Q179" s="246"/>
      <c r="R179" s="246">
        <f>IF(OR(ISERROR(VLOOKUP($E179&amp;$D$110&amp;$D$111,'CCG data'!$A:$AD,'CCG data'!C$3,FALSE)),ISBLANK(VLOOKUP($E179&amp;$D$110&amp;$D$111,'CCG data'!$A:$AD,'CCG data'!C$3,FALSE))),"",VLOOKUP($E179&amp;$D$110&amp;$D$111,'CCG data'!$A:$AD,'CCG data'!C$3,FALSE))</f>
        <v>0.61065573770491799</v>
      </c>
      <c r="S179" s="246"/>
      <c r="T179" s="246">
        <f>IF(OR(ISERROR(VLOOKUP($E179&amp;$D$110&amp;$D$111,'CCG data'!$A:$AD,'CCG data'!D$3,FALSE)),ISBLANK(VLOOKUP($E179&amp;$D$110&amp;$D$111,'CCG data'!$A:$AD,'CCG data'!D$3,FALSE))),"",VLOOKUP($E179&amp;$D$110&amp;$D$111,'CCG data'!$A:$AD,'CCG data'!D$3,FALSE))</f>
        <v>5.0204918032786885E-2</v>
      </c>
      <c r="U179" s="246"/>
      <c r="V179" s="246">
        <f>IF(OR(ISERROR(VLOOKUP($E179&amp;$D$110&amp;$D$111,'CCG data'!$A:$AD,'CCG data'!E$3,FALSE)),ISBLANK(VLOOKUP($E179&amp;$D$110&amp;$D$111,'CCG data'!$A:$AD,'CCG data'!E$3,FALSE))),"",VLOOKUP($E179&amp;$D$110&amp;$D$111,'CCG data'!$A:$AD,'CCG data'!E$3,FALSE))</f>
        <v>7.1721311475409832E-2</v>
      </c>
      <c r="W179" s="387"/>
      <c r="Y179" s="178">
        <f>IFERROR(VLOOKUP($E179&amp;$D$111, Outliers!$A$4:$P$214,2,FALSE),"0")</f>
        <v>1</v>
      </c>
      <c r="Z179" s="178">
        <f>IFERROR(VLOOKUP($E179&amp;$D$111, Outliers!$A$4:$P$214,3,FALSE),"0")</f>
        <v>0</v>
      </c>
      <c r="AA179" s="178">
        <f>IFERROR(VLOOKUP($E179&amp;$D$111, Outliers!$A$4:$P$214,4,FALSE),"0")</f>
        <v>0</v>
      </c>
      <c r="AB179" s="178">
        <f>IFERROR(VLOOKUP($E179&amp;$D$111, Outliers!$A$4:$P$214,5,FALSE),"0")</f>
        <v>0</v>
      </c>
      <c r="AD179" s="82"/>
      <c r="AE179" s="161"/>
      <c r="AF179" s="82"/>
      <c r="AG179" s="82"/>
    </row>
    <row r="180" spans="4:33" ht="15.75" x14ac:dyDescent="0.25">
      <c r="D180" s="301"/>
      <c r="E180" s="107" t="s">
        <v>27</v>
      </c>
      <c r="F180" s="99">
        <f>IF(P179="","",VLOOKUP($E179&amp;$D$110&amp;$D$111,'CCG data'!$A:$AD,'CCG data'!W$3,FALSE))</f>
        <v>35.200000000000003</v>
      </c>
      <c r="G180" s="100">
        <f>IF(P179="","",VLOOKUP($E179&amp;$D$110&amp;$D$111,'CCG data'!$A:$AD,'CCG data'!X$3,FALSE))</f>
        <v>44.9</v>
      </c>
      <c r="H180" s="100">
        <f>IF(R179="","",VLOOKUP($E179&amp;$D$110&amp;$D$111,'CCG data'!$A:$AD,'CCG data'!Y$3,FALSE))</f>
        <v>84.7</v>
      </c>
      <c r="I180" s="100">
        <f>IF(R179="","",VLOOKUP($E179&amp;$D$110&amp;$D$111,'CCG data'!$A:$AD,'CCG data'!Z$3,FALSE))</f>
        <v>99.5</v>
      </c>
      <c r="J180" s="100">
        <f>IF(T179="","",VLOOKUP($E179&amp;$D$110&amp;$D$111,'CCG data'!$A:$AD,'CCG data'!AA$3,FALSE))</f>
        <v>5.6</v>
      </c>
      <c r="K180" s="100">
        <f>IF(T179="","",VLOOKUP($E179&amp;$D$110&amp;$D$111,'CCG data'!$A:$AD,'CCG data'!AB$3,FALSE))</f>
        <v>9.9</v>
      </c>
      <c r="L180" s="100">
        <f>IF(V179="","",VLOOKUP($E179&amp;$D$110&amp;$D$111,'CCG data'!$A:$AD,'CCG data'!AC$3,FALSE))</f>
        <v>8</v>
      </c>
      <c r="M180" s="100">
        <f>IF(V179="","",VLOOKUP($E179&amp;$D$110&amp;$D$111,'CCG data'!$A:$AD,'CCG data'!AD$3,FALSE))</f>
        <v>12.9</v>
      </c>
      <c r="N180" s="304"/>
      <c r="P180" s="162">
        <f>IF(P179="","",VLOOKUP($E179&amp;$D$110&amp;$D$111,'CCG data'!$A:$AD,'CCG data'!I$3,FALSE))</f>
        <v>0.24099999999999999</v>
      </c>
      <c r="Q180" s="15">
        <f>IF(P179="","",VLOOKUP($E179&amp;$D$110&amp;$D$111,'CCG data'!$A:$AD,'CCG data'!J$3,FALSE))</f>
        <v>0.29599999999999999</v>
      </c>
      <c r="R180" s="15">
        <f>IF(R179="","",VLOOKUP($E179&amp;$D$110&amp;$D$111,'CCG data'!$A:$AD,'CCG data'!K$3,FALSE))</f>
        <v>0.57999999999999996</v>
      </c>
      <c r="S180" s="15">
        <f>IF(R179="","",VLOOKUP($E179&amp;$D$110&amp;$D$111,'CCG data'!$A:$AD,'CCG data'!L$3,FALSE))</f>
        <v>0.64100000000000001</v>
      </c>
      <c r="T180" s="15">
        <f>IF(T179="","",VLOOKUP($E179&amp;$D$110&amp;$D$111,'CCG data'!$A:$AD,'CCG data'!M$3,FALSE))</f>
        <v>3.7999999999999999E-2</v>
      </c>
      <c r="U180" s="15">
        <f>IF(T179="","",VLOOKUP($E179&amp;$D$110&amp;$D$111,'CCG data'!$A:$AD,'CCG data'!N$3,FALSE))</f>
        <v>6.6000000000000003E-2</v>
      </c>
      <c r="V180" s="15">
        <f>IF(V179="","",VLOOKUP($E179&amp;$D$110&amp;$D$111,'CCG data'!$A:$AD,'CCG data'!O$3,FALSE))</f>
        <v>5.7000000000000002E-2</v>
      </c>
      <c r="W180" s="142">
        <f>IF(V179="","",VLOOKUP($E179&amp;$D$110&amp;$D$111,'CCG data'!$A:$AD,'CCG data'!P$3,FALSE))</f>
        <v>0.09</v>
      </c>
      <c r="Y180" s="178" t="str">
        <f>IFERROR(VLOOKUP($E180&amp;$D$111, Outliers!$A$4:$P$214,2,FALSE),"0")</f>
        <v>0</v>
      </c>
      <c r="Z180" s="178" t="str">
        <f>IFERROR(VLOOKUP($E180&amp;$D$111, Outliers!$A$4:$P$214,3,FALSE),"0")</f>
        <v>0</v>
      </c>
      <c r="AA180" s="178" t="str">
        <f>IFERROR(VLOOKUP($E180&amp;$D$111, Outliers!$A$4:$P$214,4,FALSE),"0")</f>
        <v>0</v>
      </c>
      <c r="AB180" s="178" t="str">
        <f>IFERROR(VLOOKUP($E180&amp;$D$111, Outliers!$A$4:$P$214,5,FALSE),"0")</f>
        <v>0</v>
      </c>
      <c r="AD180" s="82"/>
      <c r="AE180" s="161"/>
      <c r="AF180" s="82"/>
      <c r="AG180" s="82"/>
    </row>
    <row r="181" spans="4:33" ht="15.75" x14ac:dyDescent="0.25">
      <c r="D181" s="301"/>
      <c r="E181" s="108" t="s">
        <v>451</v>
      </c>
      <c r="F181" s="372">
        <f>IF(OR(ISERROR(VLOOKUP($E181&amp;$D$110&amp;$D$111,'CCG data'!$A:$AD,'CCG data'!R$3,FALSE)),ISBLANK(VLOOKUP($E181&amp;$D$110&amp;$D$111,'CCG data'!$A:$AD,'CCG data'!R$3,FALSE))),"",VLOOKUP($E181&amp;$D$110&amp;$D$111,'CCG data'!$A:$AD,'CCG data'!R$3,FALSE))</f>
        <v>34.700000000000003</v>
      </c>
      <c r="G181" s="373"/>
      <c r="H181" s="373">
        <f>IF(OR(ISERROR(VLOOKUP($E181&amp;$D$110&amp;$D$111,'CCG data'!$A:$AD,'CCG data'!S$3,FALSE)),ISBLANK(VLOOKUP($E181&amp;$D$110&amp;$D$111,'CCG data'!$A:$AD,'CCG data'!S$3,FALSE))),"",VLOOKUP($E181&amp;$D$110&amp;$D$111,'CCG data'!$A:$AD,'CCG data'!S$3,FALSE))</f>
        <v>88.4</v>
      </c>
      <c r="I181" s="373"/>
      <c r="J181" s="373">
        <f>IF(OR(ISERROR(VLOOKUP($E181&amp;$D$110&amp;$D$111,'CCG data'!$A:$AD,'CCG data'!T$3,FALSE)),ISBLANK(VLOOKUP($E181&amp;$D$110&amp;$D$111,'CCG data'!$A:$AD,'CCG data'!T$3,FALSE))),"",VLOOKUP($E181&amp;$D$110&amp;$D$111,'CCG data'!$A:$AD,'CCG data'!T$3,FALSE))</f>
        <v>10.7</v>
      </c>
      <c r="K181" s="373"/>
      <c r="L181" s="373">
        <f>IF(OR(ISERROR(VLOOKUP($E181&amp;$D$110&amp;$D$111,'CCG data'!$A:$AD,'CCG data'!U$3,FALSE)),ISBLANK(VLOOKUP($E181&amp;$D$110&amp;$D$111,'CCG data'!$A:$AD,'CCG data'!U$3,FALSE))),"",VLOOKUP($E181&amp;$D$110&amp;$D$111,'CCG data'!$A:$AD,'CCG data'!U$3,FALSE))</f>
        <v>11</v>
      </c>
      <c r="M181" s="374"/>
      <c r="N181" s="303">
        <f>IF(OR(ISERROR(VLOOKUP($E181&amp;$D$110&amp;$D$111,'CCG data'!$A:$AD,'CCG data'!G$3,FALSE)),ISBLANK(VLOOKUP($E181&amp;$D$110&amp;$D$111,'CCG data'!$A:$AD,'CCG data'!G$3,FALSE))),"",VLOOKUP($E181&amp;$D$110&amp;$D$111,'CCG data'!$A:$AD,'CCG data'!G$3,FALSE))</f>
        <v>849</v>
      </c>
      <c r="P181" s="354">
        <f>IF(OR(ISERROR(VLOOKUP($E181&amp;$D$110&amp;$D$111,'CCG data'!$A:$AD,'CCG data'!B$3,FALSE)),ISBLANK(VLOOKUP($E181&amp;$D$110&amp;$D$111,'CCG data'!$A:$AD,'CCG data'!B$3,FALSE))),"",VLOOKUP($E181&amp;$D$110&amp;$D$111,'CCG data'!$A:$AD,'CCG data'!B$3,FALSE))</f>
        <v>0.21554770318021202</v>
      </c>
      <c r="Q181" s="246"/>
      <c r="R181" s="246">
        <f>IF(OR(ISERROR(VLOOKUP($E181&amp;$D$110&amp;$D$111,'CCG data'!$A:$AD,'CCG data'!C$3,FALSE)),ISBLANK(VLOOKUP($E181&amp;$D$110&amp;$D$111,'CCG data'!$A:$AD,'CCG data'!C$3,FALSE))),"",VLOOKUP($E181&amp;$D$110&amp;$D$111,'CCG data'!$A:$AD,'CCG data'!C$3,FALSE))</f>
        <v>0.64546525323910486</v>
      </c>
      <c r="S181" s="246"/>
      <c r="T181" s="246">
        <f>IF(OR(ISERROR(VLOOKUP($E181&amp;$D$110&amp;$D$111,'CCG data'!$A:$AD,'CCG data'!D$3,FALSE)),ISBLANK(VLOOKUP($E181&amp;$D$110&amp;$D$111,'CCG data'!$A:$AD,'CCG data'!D$3,FALSE))),"",VLOOKUP($E181&amp;$D$110&amp;$D$111,'CCG data'!$A:$AD,'CCG data'!D$3,FALSE))</f>
        <v>5.7714958775029447E-2</v>
      </c>
      <c r="U181" s="246"/>
      <c r="V181" s="246">
        <f>IF(OR(ISERROR(VLOOKUP($E181&amp;$D$110&amp;$D$111,'CCG data'!$A:$AD,'CCG data'!E$3,FALSE)),ISBLANK(VLOOKUP($E181&amp;$D$110&amp;$D$111,'CCG data'!$A:$AD,'CCG data'!E$3,FALSE))),"",VLOOKUP($E181&amp;$D$110&amp;$D$111,'CCG data'!$A:$AD,'CCG data'!E$3,FALSE))</f>
        <v>8.1272084805653705E-2</v>
      </c>
      <c r="W181" s="387"/>
      <c r="Y181" s="178">
        <f>IFERROR(VLOOKUP($E181&amp;$D$111, Outliers!$A$4:$P$214,2,FALSE),"0")</f>
        <v>1</v>
      </c>
      <c r="Z181" s="178">
        <f>IFERROR(VLOOKUP($E181&amp;$D$111, Outliers!$A$4:$P$214,3,FALSE),"0")</f>
        <v>0</v>
      </c>
      <c r="AA181" s="178">
        <f>IFERROR(VLOOKUP($E181&amp;$D$111, Outliers!$A$4:$P$214,4,FALSE),"0")</f>
        <v>0</v>
      </c>
      <c r="AB181" s="178">
        <f>IFERROR(VLOOKUP($E181&amp;$D$111, Outliers!$A$4:$P$214,5,FALSE),"0")</f>
        <v>0</v>
      </c>
      <c r="AD181" s="82"/>
      <c r="AE181" s="161"/>
      <c r="AF181" s="82"/>
      <c r="AG181" s="82"/>
    </row>
    <row r="182" spans="4:33" ht="15.75" x14ac:dyDescent="0.25">
      <c r="D182" s="301"/>
      <c r="E182" s="107" t="s">
        <v>27</v>
      </c>
      <c r="F182" s="99">
        <f>IF(P181="","",VLOOKUP($E181&amp;$D$110&amp;$D$111,'CCG data'!$A:$AD,'CCG data'!W$3,FALSE))</f>
        <v>29.6</v>
      </c>
      <c r="G182" s="100">
        <f>IF(P181="","",VLOOKUP($E181&amp;$D$110&amp;$D$111,'CCG data'!$A:$AD,'CCG data'!X$3,FALSE))</f>
        <v>39.700000000000003</v>
      </c>
      <c r="H182" s="100">
        <f>IF(R181="","",VLOOKUP($E181&amp;$D$110&amp;$D$111,'CCG data'!$A:$AD,'CCG data'!Y$3,FALSE))</f>
        <v>81</v>
      </c>
      <c r="I182" s="100">
        <f>IF(R181="","",VLOOKUP($E181&amp;$D$110&amp;$D$111,'CCG data'!$A:$AD,'CCG data'!Z$3,FALSE))</f>
        <v>95.8</v>
      </c>
      <c r="J182" s="100">
        <f>IF(T181="","",VLOOKUP($E181&amp;$D$110&amp;$D$111,'CCG data'!$A:$AD,'CCG data'!AA$3,FALSE))</f>
        <v>7.7</v>
      </c>
      <c r="K182" s="100">
        <f>IF(T181="","",VLOOKUP($E181&amp;$D$110&amp;$D$111,'CCG data'!$A:$AD,'CCG data'!AB$3,FALSE))</f>
        <v>13.7</v>
      </c>
      <c r="L182" s="100">
        <f>IF(V181="","",VLOOKUP($E181&amp;$D$110&amp;$D$111,'CCG data'!$A:$AD,'CCG data'!AC$3,FALSE))</f>
        <v>8.4</v>
      </c>
      <c r="M182" s="100">
        <f>IF(V181="","",VLOOKUP($E181&amp;$D$110&amp;$D$111,'CCG data'!$A:$AD,'CCG data'!AD$3,FALSE))</f>
        <v>13.6</v>
      </c>
      <c r="N182" s="304"/>
      <c r="P182" s="162">
        <f>IF(P181="","",VLOOKUP($E181&amp;$D$110&amp;$D$111,'CCG data'!$A:$AD,'CCG data'!I$3,FALSE))</f>
        <v>0.189</v>
      </c>
      <c r="Q182" s="15">
        <f>IF(P181="","",VLOOKUP($E181&amp;$D$110&amp;$D$111,'CCG data'!$A:$AD,'CCG data'!J$3,FALSE))</f>
        <v>0.24399999999999999</v>
      </c>
      <c r="R182" s="15">
        <f>IF(R181="","",VLOOKUP($E181&amp;$D$110&amp;$D$111,'CCG data'!$A:$AD,'CCG data'!K$3,FALSE))</f>
        <v>0.61299999999999999</v>
      </c>
      <c r="S182" s="15">
        <f>IF(R181="","",VLOOKUP($E181&amp;$D$110&amp;$D$111,'CCG data'!$A:$AD,'CCG data'!L$3,FALSE))</f>
        <v>0.67700000000000005</v>
      </c>
      <c r="T182" s="15">
        <f>IF(T181="","",VLOOKUP($E181&amp;$D$110&amp;$D$111,'CCG data'!$A:$AD,'CCG data'!M$3,FALSE))</f>
        <v>4.3999999999999997E-2</v>
      </c>
      <c r="U182" s="15">
        <f>IF(T181="","",VLOOKUP($E181&amp;$D$110&amp;$D$111,'CCG data'!$A:$AD,'CCG data'!N$3,FALSE))</f>
        <v>7.4999999999999997E-2</v>
      </c>
      <c r="V182" s="15">
        <f>IF(V181="","",VLOOKUP($E181&amp;$D$110&amp;$D$111,'CCG data'!$A:$AD,'CCG data'!O$3,FALSE))</f>
        <v>6.5000000000000002E-2</v>
      </c>
      <c r="W182" s="142">
        <f>IF(V181="","",VLOOKUP($E181&amp;$D$110&amp;$D$111,'CCG data'!$A:$AD,'CCG data'!P$3,FALSE))</f>
        <v>0.10199999999999999</v>
      </c>
      <c r="Y182" s="178" t="str">
        <f>IFERROR(VLOOKUP($E182&amp;$D$111, Outliers!$A$4:$P$214,2,FALSE),"0")</f>
        <v>0</v>
      </c>
      <c r="Z182" s="178" t="str">
        <f>IFERROR(VLOOKUP($E182&amp;$D$111, Outliers!$A$4:$P$214,3,FALSE),"0")</f>
        <v>0</v>
      </c>
      <c r="AA182" s="178" t="str">
        <f>IFERROR(VLOOKUP($E182&amp;$D$111, Outliers!$A$4:$P$214,4,FALSE),"0")</f>
        <v>0</v>
      </c>
      <c r="AB182" s="178" t="str">
        <f>IFERROR(VLOOKUP($E182&amp;$D$111, Outliers!$A$4:$P$214,5,FALSE),"0")</f>
        <v>0</v>
      </c>
      <c r="AD182" s="82"/>
      <c r="AE182" s="161"/>
      <c r="AF182" s="82"/>
      <c r="AG182" s="82"/>
    </row>
    <row r="183" spans="4:33" ht="15.75" x14ac:dyDescent="0.25">
      <c r="D183" s="301"/>
      <c r="E183" s="108" t="s">
        <v>194</v>
      </c>
      <c r="F183" s="372">
        <f>IF(OR(ISERROR(VLOOKUP($E183&amp;$D$110&amp;$D$111,'CCG data'!$A:$AD,'CCG data'!R$3,FALSE)),ISBLANK(VLOOKUP($E183&amp;$D$110&amp;$D$111,'CCG data'!$A:$AD,'CCG data'!R$3,FALSE))),"",VLOOKUP($E183&amp;$D$110&amp;$D$111,'CCG data'!$A:$AD,'CCG data'!R$3,FALSE))</f>
        <v>49</v>
      </c>
      <c r="G183" s="373"/>
      <c r="H183" s="373">
        <f>IF(OR(ISERROR(VLOOKUP($E183&amp;$D$110&amp;$D$111,'CCG data'!$A:$AD,'CCG data'!S$3,FALSE)),ISBLANK(VLOOKUP($E183&amp;$D$110&amp;$D$111,'CCG data'!$A:$AD,'CCG data'!S$3,FALSE))),"",VLOOKUP($E183&amp;$D$110&amp;$D$111,'CCG data'!$A:$AD,'CCG data'!S$3,FALSE))</f>
        <v>99.2</v>
      </c>
      <c r="I183" s="373"/>
      <c r="J183" s="373">
        <f>IF(OR(ISERROR(VLOOKUP($E183&amp;$D$110&amp;$D$111,'CCG data'!$A:$AD,'CCG data'!T$3,FALSE)),ISBLANK(VLOOKUP($E183&amp;$D$110&amp;$D$111,'CCG data'!$A:$AD,'CCG data'!T$3,FALSE))),"",VLOOKUP($E183&amp;$D$110&amp;$D$111,'CCG data'!$A:$AD,'CCG data'!T$3,FALSE))</f>
        <v>4.7</v>
      </c>
      <c r="K183" s="373"/>
      <c r="L183" s="373">
        <f>IF(OR(ISERROR(VLOOKUP($E183&amp;$D$110&amp;$D$111,'CCG data'!$A:$AD,'CCG data'!U$3,FALSE)),ISBLANK(VLOOKUP($E183&amp;$D$110&amp;$D$111,'CCG data'!$A:$AD,'CCG data'!U$3,FALSE))),"",VLOOKUP($E183&amp;$D$110&amp;$D$111,'CCG data'!$A:$AD,'CCG data'!U$3,FALSE))</f>
        <v>14.6</v>
      </c>
      <c r="M183" s="374"/>
      <c r="N183" s="303">
        <f>IF(OR(ISERROR(VLOOKUP($E183&amp;$D$110&amp;$D$111,'CCG data'!$A:$AD,'CCG data'!G$3,FALSE)),ISBLANK(VLOOKUP($E183&amp;$D$110&amp;$D$111,'CCG data'!$A:$AD,'CCG data'!G$3,FALSE))),"",VLOOKUP($E183&amp;$D$110&amp;$D$111,'CCG data'!$A:$AD,'CCG data'!G$3,FALSE))</f>
        <v>3832</v>
      </c>
      <c r="P183" s="354">
        <f>IF(OR(ISERROR(VLOOKUP($E183&amp;$D$110&amp;$D$111,'CCG data'!$A:$AD,'CCG data'!B$3,FALSE)),ISBLANK(VLOOKUP($E183&amp;$D$110&amp;$D$111,'CCG data'!$A:$AD,'CCG data'!B$3,FALSE))),"",VLOOKUP($E183&amp;$D$110&amp;$D$111,'CCG data'!$A:$AD,'CCG data'!B$3,FALSE))</f>
        <v>0.27192066805845511</v>
      </c>
      <c r="Q183" s="246"/>
      <c r="R183" s="246">
        <f>IF(OR(ISERROR(VLOOKUP($E183&amp;$D$110&amp;$D$111,'CCG data'!$A:$AD,'CCG data'!C$3,FALSE)),ISBLANK(VLOOKUP($E183&amp;$D$110&amp;$D$111,'CCG data'!$A:$AD,'CCG data'!C$3,FALSE))),"",VLOOKUP($E183&amp;$D$110&amp;$D$111,'CCG data'!$A:$AD,'CCG data'!C$3,FALSE))</f>
        <v>0.60542797494780798</v>
      </c>
      <c r="S183" s="246"/>
      <c r="T183" s="246">
        <f>IF(OR(ISERROR(VLOOKUP($E183&amp;$D$110&amp;$D$111,'CCG data'!$A:$AD,'CCG data'!D$3,FALSE)),ISBLANK(VLOOKUP($E183&amp;$D$110&amp;$D$111,'CCG data'!$A:$AD,'CCG data'!D$3,FALSE))),"",VLOOKUP($E183&amp;$D$110&amp;$D$111,'CCG data'!$A:$AD,'CCG data'!D$3,FALSE))</f>
        <v>3.4968684759916491E-2</v>
      </c>
      <c r="U183" s="246"/>
      <c r="V183" s="246">
        <f>IF(OR(ISERROR(VLOOKUP($E183&amp;$D$110&amp;$D$111,'CCG data'!$A:$AD,'CCG data'!E$3,FALSE)),ISBLANK(VLOOKUP($E183&amp;$D$110&amp;$D$111,'CCG data'!$A:$AD,'CCG data'!E$3,FALSE))),"",VLOOKUP($E183&amp;$D$110&amp;$D$111,'CCG data'!$A:$AD,'CCG data'!E$3,FALSE))</f>
        <v>8.7682672233820466E-2</v>
      </c>
      <c r="W183" s="387"/>
      <c r="Y183" s="178">
        <f>IFERROR(VLOOKUP($E183&amp;$D$111, Outliers!$A$4:$P$214,2,FALSE),"0")</f>
        <v>0</v>
      </c>
      <c r="Z183" s="178">
        <f>IFERROR(VLOOKUP($E183&amp;$D$111, Outliers!$A$4:$P$214,3,FALSE),"0")</f>
        <v>0</v>
      </c>
      <c r="AA183" s="178">
        <f>IFERROR(VLOOKUP($E183&amp;$D$111, Outliers!$A$4:$P$214,4,FALSE),"0")</f>
        <v>1</v>
      </c>
      <c r="AB183" s="178">
        <f>IFERROR(VLOOKUP($E183&amp;$D$111, Outliers!$A$4:$P$214,5,FALSE),"0")</f>
        <v>1</v>
      </c>
      <c r="AD183" s="82"/>
      <c r="AE183" s="161"/>
      <c r="AF183" s="82"/>
      <c r="AG183" s="82"/>
    </row>
    <row r="184" spans="4:33" ht="15.75" x14ac:dyDescent="0.25">
      <c r="D184" s="301"/>
      <c r="E184" s="107" t="s">
        <v>27</v>
      </c>
      <c r="F184" s="99">
        <f>IF(P183="","",VLOOKUP($E183&amp;$D$110&amp;$D$111,'CCG data'!$A:$AD,'CCG data'!W$3,FALSE))</f>
        <v>46</v>
      </c>
      <c r="G184" s="100">
        <f>IF(P183="","",VLOOKUP($E183&amp;$D$110&amp;$D$111,'CCG data'!$A:$AD,'CCG data'!X$3,FALSE))</f>
        <v>51.9</v>
      </c>
      <c r="H184" s="100">
        <f>IF(R183="","",VLOOKUP($E183&amp;$D$110&amp;$D$111,'CCG data'!$A:$AD,'CCG data'!Y$3,FALSE))</f>
        <v>95.2</v>
      </c>
      <c r="I184" s="100">
        <f>IF(R183="","",VLOOKUP($E183&amp;$D$110&amp;$D$111,'CCG data'!$A:$AD,'CCG data'!Z$3,FALSE))</f>
        <v>103.3</v>
      </c>
      <c r="J184" s="100">
        <f>IF(T183="","",VLOOKUP($E183&amp;$D$110&amp;$D$111,'CCG data'!$A:$AD,'CCG data'!AA$3,FALSE))</f>
        <v>3.9</v>
      </c>
      <c r="K184" s="100">
        <f>IF(T183="","",VLOOKUP($E183&amp;$D$110&amp;$D$111,'CCG data'!$A:$AD,'CCG data'!AB$3,FALSE))</f>
        <v>5.5</v>
      </c>
      <c r="L184" s="100">
        <f>IF(V183="","",VLOOKUP($E183&amp;$D$110&amp;$D$111,'CCG data'!$A:$AD,'CCG data'!AC$3,FALSE))</f>
        <v>13</v>
      </c>
      <c r="M184" s="100">
        <f>IF(V183="","",VLOOKUP($E183&amp;$D$110&amp;$D$111,'CCG data'!$A:$AD,'CCG data'!AD$3,FALSE))</f>
        <v>16.100000000000001</v>
      </c>
      <c r="N184" s="304"/>
      <c r="P184" s="162">
        <f>IF(P183="","",VLOOKUP($E183&amp;$D$110&amp;$D$111,'CCG data'!$A:$AD,'CCG data'!I$3,FALSE))</f>
        <v>0.25800000000000001</v>
      </c>
      <c r="Q184" s="15">
        <f>IF(P183="","",VLOOKUP($E183&amp;$D$110&amp;$D$111,'CCG data'!$A:$AD,'CCG data'!J$3,FALSE))</f>
        <v>0.28599999999999998</v>
      </c>
      <c r="R184" s="15">
        <f>IF(R183="","",VLOOKUP($E183&amp;$D$110&amp;$D$111,'CCG data'!$A:$AD,'CCG data'!K$3,FALSE))</f>
        <v>0.59</v>
      </c>
      <c r="S184" s="15">
        <f>IF(R183="","",VLOOKUP($E183&amp;$D$110&amp;$D$111,'CCG data'!$A:$AD,'CCG data'!L$3,FALSE))</f>
        <v>0.621</v>
      </c>
      <c r="T184" s="15">
        <f>IF(T183="","",VLOOKUP($E183&amp;$D$110&amp;$D$111,'CCG data'!$A:$AD,'CCG data'!M$3,FALSE))</f>
        <v>0.03</v>
      </c>
      <c r="U184" s="15">
        <f>IF(T183="","",VLOOKUP($E183&amp;$D$110&amp;$D$111,'CCG data'!$A:$AD,'CCG data'!N$3,FALSE))</f>
        <v>4.1000000000000002E-2</v>
      </c>
      <c r="V184" s="15">
        <f>IF(V183="","",VLOOKUP($E183&amp;$D$110&amp;$D$111,'CCG data'!$A:$AD,'CCG data'!O$3,FALSE))</f>
        <v>7.9000000000000001E-2</v>
      </c>
      <c r="W184" s="142">
        <f>IF(V183="","",VLOOKUP($E183&amp;$D$110&amp;$D$111,'CCG data'!$A:$AD,'CCG data'!P$3,FALSE))</f>
        <v>9.7000000000000003E-2</v>
      </c>
      <c r="Y184" s="178" t="str">
        <f>IFERROR(VLOOKUP($E184&amp;$D$111, Outliers!$A$4:$P$214,2,FALSE),"0")</f>
        <v>0</v>
      </c>
      <c r="Z184" s="178" t="str">
        <f>IFERROR(VLOOKUP($E184&amp;$D$111, Outliers!$A$4:$P$214,3,FALSE),"0")</f>
        <v>0</v>
      </c>
      <c r="AA184" s="178" t="str">
        <f>IFERROR(VLOOKUP($E184&amp;$D$111, Outliers!$A$4:$P$214,4,FALSE),"0")</f>
        <v>0</v>
      </c>
      <c r="AB184" s="178" t="str">
        <f>IFERROR(VLOOKUP($E184&amp;$D$111, Outliers!$A$4:$P$214,5,FALSE),"0")</f>
        <v>0</v>
      </c>
      <c r="AD184" s="82"/>
      <c r="AE184" s="161"/>
      <c r="AF184" s="82"/>
      <c r="AG184" s="82"/>
    </row>
    <row r="185" spans="4:33" ht="15.75" x14ac:dyDescent="0.25">
      <c r="D185" s="301"/>
      <c r="E185" s="108" t="s">
        <v>195</v>
      </c>
      <c r="F185" s="372">
        <f>IF(OR(ISERROR(VLOOKUP($E185&amp;$D$110&amp;$D$111,'CCG data'!$A:$AD,'CCG data'!R$3,FALSE)),ISBLANK(VLOOKUP($E185&amp;$D$110&amp;$D$111,'CCG data'!$A:$AD,'CCG data'!R$3,FALSE))),"",VLOOKUP($E185&amp;$D$110&amp;$D$111,'CCG data'!$A:$AD,'CCG data'!R$3,FALSE))</f>
        <v>46.9</v>
      </c>
      <c r="G185" s="373"/>
      <c r="H185" s="373">
        <f>IF(OR(ISERROR(VLOOKUP($E185&amp;$D$110&amp;$D$111,'CCG data'!$A:$AD,'CCG data'!S$3,FALSE)),ISBLANK(VLOOKUP($E185&amp;$D$110&amp;$D$111,'CCG data'!$A:$AD,'CCG data'!S$3,FALSE))),"",VLOOKUP($E185&amp;$D$110&amp;$D$111,'CCG data'!$A:$AD,'CCG data'!S$3,FALSE))</f>
        <v>91.5</v>
      </c>
      <c r="I185" s="373"/>
      <c r="J185" s="373">
        <f>IF(OR(ISERROR(VLOOKUP($E185&amp;$D$110&amp;$D$111,'CCG data'!$A:$AD,'CCG data'!T$3,FALSE)),ISBLANK(VLOOKUP($E185&amp;$D$110&amp;$D$111,'CCG data'!$A:$AD,'CCG data'!T$3,FALSE))),"",VLOOKUP($E185&amp;$D$110&amp;$D$111,'CCG data'!$A:$AD,'CCG data'!T$3,FALSE))</f>
        <v>4.3</v>
      </c>
      <c r="K185" s="373"/>
      <c r="L185" s="373">
        <f>IF(OR(ISERROR(VLOOKUP($E185&amp;$D$110&amp;$D$111,'CCG data'!$A:$AD,'CCG data'!U$3,FALSE)),ISBLANK(VLOOKUP($E185&amp;$D$110&amp;$D$111,'CCG data'!$A:$AD,'CCG data'!U$3,FALSE))),"",VLOOKUP($E185&amp;$D$110&amp;$D$111,'CCG data'!$A:$AD,'CCG data'!U$3,FALSE))</f>
        <v>7.4</v>
      </c>
      <c r="M185" s="374"/>
      <c r="N185" s="303">
        <f>IF(OR(ISERROR(VLOOKUP($E185&amp;$D$110&amp;$D$111,'CCG data'!$A:$AD,'CCG data'!G$3,FALSE)),ISBLANK(VLOOKUP($E185&amp;$D$110&amp;$D$111,'CCG data'!$A:$AD,'CCG data'!G$3,FALSE))),"",VLOOKUP($E185&amp;$D$110&amp;$D$111,'CCG data'!$A:$AD,'CCG data'!G$3,FALSE))</f>
        <v>318</v>
      </c>
      <c r="P185" s="354">
        <f>IF(OR(ISERROR(VLOOKUP($E185&amp;$D$110&amp;$D$111,'CCG data'!$A:$AD,'CCG data'!B$3,FALSE)),ISBLANK(VLOOKUP($E185&amp;$D$110&amp;$D$111,'CCG data'!$A:$AD,'CCG data'!B$3,FALSE))),"",VLOOKUP($E185&amp;$D$110&amp;$D$111,'CCG data'!$A:$AD,'CCG data'!B$3,FALSE))</f>
        <v>0.30188679245283018</v>
      </c>
      <c r="Q185" s="246"/>
      <c r="R185" s="246">
        <f>IF(OR(ISERROR(VLOOKUP($E185&amp;$D$110&amp;$D$111,'CCG data'!$A:$AD,'CCG data'!C$3,FALSE)),ISBLANK(VLOOKUP($E185&amp;$D$110&amp;$D$111,'CCG data'!$A:$AD,'CCG data'!C$3,FALSE))),"",VLOOKUP($E185&amp;$D$110&amp;$D$111,'CCG data'!$A:$AD,'CCG data'!C$3,FALSE))</f>
        <v>0.62264150943396224</v>
      </c>
      <c r="S185" s="246"/>
      <c r="T185" s="246">
        <f>IF(OR(ISERROR(VLOOKUP($E185&amp;$D$110&amp;$D$111,'CCG data'!$A:$AD,'CCG data'!D$3,FALSE)),ISBLANK(VLOOKUP($E185&amp;$D$110&amp;$D$111,'CCG data'!$A:$AD,'CCG data'!D$3,FALSE))),"",VLOOKUP($E185&amp;$D$110&amp;$D$111,'CCG data'!$A:$AD,'CCG data'!D$3,FALSE))</f>
        <v>2.5157232704402517E-2</v>
      </c>
      <c r="U185" s="246"/>
      <c r="V185" s="246">
        <f>IF(OR(ISERROR(VLOOKUP($E185&amp;$D$110&amp;$D$111,'CCG data'!$A:$AD,'CCG data'!E$3,FALSE)),ISBLANK(VLOOKUP($E185&amp;$D$110&amp;$D$111,'CCG data'!$A:$AD,'CCG data'!E$3,FALSE))),"",VLOOKUP($E185&amp;$D$110&amp;$D$111,'CCG data'!$A:$AD,'CCG data'!E$3,FALSE))</f>
        <v>5.0314465408805034E-2</v>
      </c>
      <c r="W185" s="387"/>
      <c r="Y185" s="178">
        <f>IFERROR(VLOOKUP($E185&amp;$D$111, Outliers!$A$4:$P$214,2,FALSE),"0")</f>
        <v>0</v>
      </c>
      <c r="Z185" s="178">
        <f>IFERROR(VLOOKUP($E185&amp;$D$111, Outliers!$A$4:$P$214,3,FALSE),"0")</f>
        <v>0</v>
      </c>
      <c r="AA185" s="178">
        <f>IFERROR(VLOOKUP($E185&amp;$D$111, Outliers!$A$4:$P$214,4,FALSE),"0")</f>
        <v>0</v>
      </c>
      <c r="AB185" s="178">
        <f>IFERROR(VLOOKUP($E185&amp;$D$111, Outliers!$A$4:$P$214,5,FALSE),"0")</f>
        <v>0</v>
      </c>
      <c r="AD185" s="82"/>
      <c r="AE185" s="161"/>
      <c r="AF185" s="82"/>
      <c r="AG185" s="82"/>
    </row>
    <row r="186" spans="4:33" ht="15.75" x14ac:dyDescent="0.25">
      <c r="D186" s="301"/>
      <c r="E186" s="107" t="s">
        <v>27</v>
      </c>
      <c r="F186" s="99">
        <f>IF(P185="","",VLOOKUP($E185&amp;$D$110&amp;$D$111,'CCG data'!$A:$AD,'CCG data'!W$3,FALSE))</f>
        <v>37.5</v>
      </c>
      <c r="G186" s="100">
        <f>IF(P185="","",VLOOKUP($E185&amp;$D$110&amp;$D$111,'CCG data'!$A:$AD,'CCG data'!X$3,FALSE))</f>
        <v>56.3</v>
      </c>
      <c r="H186" s="100">
        <f>IF(R185="","",VLOOKUP($E185&amp;$D$110&amp;$D$111,'CCG data'!$A:$AD,'CCG data'!Y$3,FALSE))</f>
        <v>78.7</v>
      </c>
      <c r="I186" s="100">
        <f>IF(R185="","",VLOOKUP($E185&amp;$D$110&amp;$D$111,'CCG data'!$A:$AD,'CCG data'!Z$3,FALSE))</f>
        <v>104.2</v>
      </c>
      <c r="J186" s="100">
        <f>IF(T185="","",VLOOKUP($E185&amp;$D$110&amp;$D$111,'CCG data'!$A:$AD,'CCG data'!AA$3,FALSE))</f>
        <v>1.3</v>
      </c>
      <c r="K186" s="100">
        <f>IF(T185="","",VLOOKUP($E185&amp;$D$110&amp;$D$111,'CCG data'!$A:$AD,'CCG data'!AB$3,FALSE))</f>
        <v>7.3</v>
      </c>
      <c r="L186" s="100">
        <f>IF(V185="","",VLOOKUP($E185&amp;$D$110&amp;$D$111,'CCG data'!$A:$AD,'CCG data'!AC$3,FALSE))</f>
        <v>3.8</v>
      </c>
      <c r="M186" s="100">
        <f>IF(V185="","",VLOOKUP($E185&amp;$D$110&amp;$D$111,'CCG data'!$A:$AD,'CCG data'!AD$3,FALSE))</f>
        <v>11.1</v>
      </c>
      <c r="N186" s="304"/>
      <c r="P186" s="162">
        <f>IF(P185="","",VLOOKUP($E185&amp;$D$110&amp;$D$111,'CCG data'!$A:$AD,'CCG data'!I$3,FALSE))</f>
        <v>0.254</v>
      </c>
      <c r="Q186" s="15">
        <f>IF(P185="","",VLOOKUP($E185&amp;$D$110&amp;$D$111,'CCG data'!$A:$AD,'CCG data'!J$3,FALSE))</f>
        <v>0.35399999999999998</v>
      </c>
      <c r="R186" s="15">
        <f>IF(R185="","",VLOOKUP($E185&amp;$D$110&amp;$D$111,'CCG data'!$A:$AD,'CCG data'!K$3,FALSE))</f>
        <v>0.56799999999999995</v>
      </c>
      <c r="S186" s="15">
        <f>IF(R185="","",VLOOKUP($E185&amp;$D$110&amp;$D$111,'CCG data'!$A:$AD,'CCG data'!L$3,FALSE))</f>
        <v>0.67400000000000004</v>
      </c>
      <c r="T186" s="15">
        <f>IF(T185="","",VLOOKUP($E185&amp;$D$110&amp;$D$111,'CCG data'!$A:$AD,'CCG data'!M$3,FALSE))</f>
        <v>1.2999999999999999E-2</v>
      </c>
      <c r="U186" s="15">
        <f>IF(T185="","",VLOOKUP($E185&amp;$D$110&amp;$D$111,'CCG data'!$A:$AD,'CCG data'!N$3,FALSE))</f>
        <v>4.9000000000000002E-2</v>
      </c>
      <c r="V186" s="15">
        <f>IF(V185="","",VLOOKUP($E185&amp;$D$110&amp;$D$111,'CCG data'!$A:$AD,'CCG data'!O$3,FALSE))</f>
        <v>3.1E-2</v>
      </c>
      <c r="W186" s="142">
        <f>IF(V185="","",VLOOKUP($E185&amp;$D$110&amp;$D$111,'CCG data'!$A:$AD,'CCG data'!P$3,FALSE))</f>
        <v>0.08</v>
      </c>
      <c r="Y186" s="178" t="str">
        <f>IFERROR(VLOOKUP($E186&amp;$D$111, Outliers!$A$4:$P$214,2,FALSE),"0")</f>
        <v>0</v>
      </c>
      <c r="Z186" s="178" t="str">
        <f>IFERROR(VLOOKUP($E186&amp;$D$111, Outliers!$A$4:$P$214,3,FALSE),"0")</f>
        <v>0</v>
      </c>
      <c r="AA186" s="178" t="str">
        <f>IFERROR(VLOOKUP($E186&amp;$D$111, Outliers!$A$4:$P$214,4,FALSE),"0")</f>
        <v>0</v>
      </c>
      <c r="AB186" s="178" t="str">
        <f>IFERROR(VLOOKUP($E186&amp;$D$111, Outliers!$A$4:$P$214,5,FALSE),"0")</f>
        <v>0</v>
      </c>
      <c r="AD186" s="82"/>
      <c r="AE186" s="161"/>
      <c r="AF186" s="82"/>
      <c r="AG186" s="82"/>
    </row>
    <row r="187" spans="4:33" ht="15.75" x14ac:dyDescent="0.25">
      <c r="D187" s="301"/>
      <c r="E187" s="108" t="s">
        <v>452</v>
      </c>
      <c r="F187" s="372">
        <f>IF(OR(ISERROR(VLOOKUP($E187&amp;$D$110&amp;$D$111,'CCG data'!$A:$AD,'CCG data'!R$3,FALSE)),ISBLANK(VLOOKUP($E187&amp;$D$110&amp;$D$111,'CCG data'!$A:$AD,'CCG data'!R$3,FALSE))),"",VLOOKUP($E187&amp;$D$110&amp;$D$111,'CCG data'!$A:$AD,'CCG data'!R$3,FALSE))</f>
        <v>47.9</v>
      </c>
      <c r="G187" s="373"/>
      <c r="H187" s="373">
        <f>IF(OR(ISERROR(VLOOKUP($E187&amp;$D$110&amp;$D$111,'CCG data'!$A:$AD,'CCG data'!S$3,FALSE)),ISBLANK(VLOOKUP($E187&amp;$D$110&amp;$D$111,'CCG data'!$A:$AD,'CCG data'!S$3,FALSE))),"",VLOOKUP($E187&amp;$D$110&amp;$D$111,'CCG data'!$A:$AD,'CCG data'!S$3,FALSE))</f>
        <v>101.1</v>
      </c>
      <c r="I187" s="373"/>
      <c r="J187" s="373">
        <f>IF(OR(ISERROR(VLOOKUP($E187&amp;$D$110&amp;$D$111,'CCG data'!$A:$AD,'CCG data'!T$3,FALSE)),ISBLANK(VLOOKUP($E187&amp;$D$110&amp;$D$111,'CCG data'!$A:$AD,'CCG data'!T$3,FALSE))),"",VLOOKUP($E187&amp;$D$110&amp;$D$111,'CCG data'!$A:$AD,'CCG data'!T$3,FALSE))</f>
        <v>5.8</v>
      </c>
      <c r="K187" s="373"/>
      <c r="L187" s="373">
        <f>IF(OR(ISERROR(VLOOKUP($E187&amp;$D$110&amp;$D$111,'CCG data'!$A:$AD,'CCG data'!U$3,FALSE)),ISBLANK(VLOOKUP($E187&amp;$D$110&amp;$D$111,'CCG data'!$A:$AD,'CCG data'!U$3,FALSE))),"",VLOOKUP($E187&amp;$D$110&amp;$D$111,'CCG data'!$A:$AD,'CCG data'!U$3,FALSE))</f>
        <v>11.3</v>
      </c>
      <c r="M187" s="374"/>
      <c r="N187" s="303">
        <f>IF(OR(ISERROR(VLOOKUP($E187&amp;$D$110&amp;$D$111,'CCG data'!$A:$AD,'CCG data'!G$3,FALSE)),ISBLANK(VLOOKUP($E187&amp;$D$110&amp;$D$111,'CCG data'!$A:$AD,'CCG data'!G$3,FALSE))),"",VLOOKUP($E187&amp;$D$110&amp;$D$111,'CCG data'!$A:$AD,'CCG data'!G$3,FALSE))</f>
        <v>2397</v>
      </c>
      <c r="P187" s="354">
        <f>IF(OR(ISERROR(VLOOKUP($E187&amp;$D$110&amp;$D$111,'CCG data'!$A:$AD,'CCG data'!B$3,FALSE)),ISBLANK(VLOOKUP($E187&amp;$D$110&amp;$D$111,'CCG data'!$A:$AD,'CCG data'!B$3,FALSE))),"",VLOOKUP($E187&amp;$D$110&amp;$D$111,'CCG data'!$A:$AD,'CCG data'!B$3,FALSE))</f>
        <v>0.27117229870671672</v>
      </c>
      <c r="Q187" s="246"/>
      <c r="R187" s="246">
        <f>IF(OR(ISERROR(VLOOKUP($E187&amp;$D$110&amp;$D$111,'CCG data'!$A:$AD,'CCG data'!C$3,FALSE)),ISBLANK(VLOOKUP($E187&amp;$D$110&amp;$D$111,'CCG data'!$A:$AD,'CCG data'!C$3,FALSE))),"",VLOOKUP($E187&amp;$D$110&amp;$D$111,'CCG data'!$A:$AD,'CCG data'!C$3,FALSE))</f>
        <v>0.62244472256987904</v>
      </c>
      <c r="S187" s="246"/>
      <c r="T187" s="246">
        <f>IF(OR(ISERROR(VLOOKUP($E187&amp;$D$110&amp;$D$111,'CCG data'!$A:$AD,'CCG data'!D$3,FALSE)),ISBLANK(VLOOKUP($E187&amp;$D$110&amp;$D$111,'CCG data'!$A:$AD,'CCG data'!D$3,FALSE))),"",VLOOKUP($E187&amp;$D$110&amp;$D$111,'CCG data'!$A:$AD,'CCG data'!D$3,FALSE))</f>
        <v>3.8381309970796827E-2</v>
      </c>
      <c r="U187" s="246"/>
      <c r="V187" s="246">
        <f>IF(OR(ISERROR(VLOOKUP($E187&amp;$D$110&amp;$D$111,'CCG data'!$A:$AD,'CCG data'!E$3,FALSE)),ISBLANK(VLOOKUP($E187&amp;$D$110&amp;$D$111,'CCG data'!$A:$AD,'CCG data'!E$3,FALSE))),"",VLOOKUP($E187&amp;$D$110&amp;$D$111,'CCG data'!$A:$AD,'CCG data'!E$3,FALSE))</f>
        <v>6.8001668752607422E-2</v>
      </c>
      <c r="W187" s="387"/>
      <c r="Y187" s="178">
        <f>IFERROR(VLOOKUP($E187&amp;$D$111, Outliers!$A$4:$P$214,2,FALSE),"0")</f>
        <v>0</v>
      </c>
      <c r="Z187" s="178">
        <f>IFERROR(VLOOKUP($E187&amp;$D$111, Outliers!$A$4:$P$214,3,FALSE),"0")</f>
        <v>0</v>
      </c>
      <c r="AA187" s="178">
        <f>IFERROR(VLOOKUP($E187&amp;$D$111, Outliers!$A$4:$P$214,4,FALSE),"0")</f>
        <v>0</v>
      </c>
      <c r="AB187" s="178">
        <f>IFERROR(VLOOKUP($E187&amp;$D$111, Outliers!$A$4:$P$214,5,FALSE),"0")</f>
        <v>0</v>
      </c>
      <c r="AD187" s="82"/>
      <c r="AE187" s="161"/>
      <c r="AF187" s="82"/>
      <c r="AG187" s="82"/>
    </row>
    <row r="188" spans="4:33" ht="15.75" x14ac:dyDescent="0.25">
      <c r="D188" s="301"/>
      <c r="E188" s="107" t="s">
        <v>27</v>
      </c>
      <c r="F188" s="99">
        <f>IF(P187="","",VLOOKUP($E187&amp;$D$110&amp;$D$111,'CCG data'!$A:$AD,'CCG data'!W$3,FALSE))</f>
        <v>44.2</v>
      </c>
      <c r="G188" s="100">
        <f>IF(P187="","",VLOOKUP($E187&amp;$D$110&amp;$D$111,'CCG data'!$A:$AD,'CCG data'!X$3,FALSE))</f>
        <v>51.6</v>
      </c>
      <c r="H188" s="100">
        <f>IF(R187="","",VLOOKUP($E187&amp;$D$110&amp;$D$111,'CCG data'!$A:$AD,'CCG data'!Y$3,FALSE))</f>
        <v>96</v>
      </c>
      <c r="I188" s="100">
        <f>IF(R187="","",VLOOKUP($E187&amp;$D$110&amp;$D$111,'CCG data'!$A:$AD,'CCG data'!Z$3,FALSE))</f>
        <v>106.3</v>
      </c>
      <c r="J188" s="100">
        <f>IF(T187="","",VLOOKUP($E187&amp;$D$110&amp;$D$111,'CCG data'!$A:$AD,'CCG data'!AA$3,FALSE))</f>
        <v>4.5999999999999996</v>
      </c>
      <c r="K188" s="100">
        <f>IF(T187="","",VLOOKUP($E187&amp;$D$110&amp;$D$111,'CCG data'!$A:$AD,'CCG data'!AB$3,FALSE))</f>
        <v>7</v>
      </c>
      <c r="L188" s="100">
        <f>IF(V187="","",VLOOKUP($E187&amp;$D$110&amp;$D$111,'CCG data'!$A:$AD,'CCG data'!AC$3,FALSE))</f>
        <v>9.6</v>
      </c>
      <c r="M188" s="100">
        <f>IF(V187="","",VLOOKUP($E187&amp;$D$110&amp;$D$111,'CCG data'!$A:$AD,'CCG data'!AD$3,FALSE))</f>
        <v>13</v>
      </c>
      <c r="N188" s="304"/>
      <c r="P188" s="162">
        <f>IF(P187="","",VLOOKUP($E187&amp;$D$110&amp;$D$111,'CCG data'!$A:$AD,'CCG data'!I$3,FALSE))</f>
        <v>0.254</v>
      </c>
      <c r="Q188" s="15">
        <f>IF(P187="","",VLOOKUP($E187&amp;$D$110&amp;$D$111,'CCG data'!$A:$AD,'CCG data'!J$3,FALSE))</f>
        <v>0.28899999999999998</v>
      </c>
      <c r="R188" s="15">
        <f>IF(R187="","",VLOOKUP($E187&amp;$D$110&amp;$D$111,'CCG data'!$A:$AD,'CCG data'!K$3,FALSE))</f>
        <v>0.60299999999999998</v>
      </c>
      <c r="S188" s="15">
        <f>IF(R187="","",VLOOKUP($E187&amp;$D$110&amp;$D$111,'CCG data'!$A:$AD,'CCG data'!L$3,FALSE))</f>
        <v>0.64200000000000002</v>
      </c>
      <c r="T188" s="15">
        <f>IF(T187="","",VLOOKUP($E187&amp;$D$110&amp;$D$111,'CCG data'!$A:$AD,'CCG data'!M$3,FALSE))</f>
        <v>3.1E-2</v>
      </c>
      <c r="U188" s="15">
        <f>IF(T187="","",VLOOKUP($E187&amp;$D$110&amp;$D$111,'CCG data'!$A:$AD,'CCG data'!N$3,FALSE))</f>
        <v>4.7E-2</v>
      </c>
      <c r="V188" s="15">
        <f>IF(V187="","",VLOOKUP($E187&amp;$D$110&amp;$D$111,'CCG data'!$A:$AD,'CCG data'!O$3,FALSE))</f>
        <v>5.8999999999999997E-2</v>
      </c>
      <c r="W188" s="142">
        <f>IF(V187="","",VLOOKUP($E187&amp;$D$110&amp;$D$111,'CCG data'!$A:$AD,'CCG data'!P$3,FALSE))</f>
        <v>7.9000000000000001E-2</v>
      </c>
      <c r="Y188" s="178" t="str">
        <f>IFERROR(VLOOKUP($E188&amp;$D$111, Outliers!$A$4:$P$214,2,FALSE),"0")</f>
        <v>0</v>
      </c>
      <c r="Z188" s="178" t="str">
        <f>IFERROR(VLOOKUP($E188&amp;$D$111, Outliers!$A$4:$P$214,3,FALSE),"0")</f>
        <v>0</v>
      </c>
      <c r="AA188" s="178" t="str">
        <f>IFERROR(VLOOKUP($E188&amp;$D$111, Outliers!$A$4:$P$214,4,FALSE),"0")</f>
        <v>0</v>
      </c>
      <c r="AB188" s="178" t="str">
        <f>IFERROR(VLOOKUP($E188&amp;$D$111, Outliers!$A$4:$P$214,5,FALSE),"0")</f>
        <v>0</v>
      </c>
      <c r="AD188" s="82"/>
      <c r="AE188" s="161"/>
      <c r="AF188" s="82"/>
      <c r="AG188" s="82"/>
    </row>
    <row r="189" spans="4:33" ht="15.75" x14ac:dyDescent="0.25">
      <c r="D189" s="301"/>
      <c r="E189" s="108" t="s">
        <v>196</v>
      </c>
      <c r="F189" s="372">
        <f>IF(OR(ISERROR(VLOOKUP($E189&amp;$D$110&amp;$D$111,'CCG data'!$A:$AD,'CCG data'!R$3,FALSE)),ISBLANK(VLOOKUP($E189&amp;$D$110&amp;$D$111,'CCG data'!$A:$AD,'CCG data'!R$3,FALSE))),"",VLOOKUP($E189&amp;$D$110&amp;$D$111,'CCG data'!$A:$AD,'CCG data'!R$3,FALSE))</f>
        <v>46.1</v>
      </c>
      <c r="G189" s="373"/>
      <c r="H189" s="373">
        <f>IF(OR(ISERROR(VLOOKUP($E189&amp;$D$110&amp;$D$111,'CCG data'!$A:$AD,'CCG data'!S$3,FALSE)),ISBLANK(VLOOKUP($E189&amp;$D$110&amp;$D$111,'CCG data'!$A:$AD,'CCG data'!S$3,FALSE))),"",VLOOKUP($E189&amp;$D$110&amp;$D$111,'CCG data'!$A:$AD,'CCG data'!S$3,FALSE))</f>
        <v>97.6</v>
      </c>
      <c r="I189" s="373"/>
      <c r="J189" s="373">
        <f>IF(OR(ISERROR(VLOOKUP($E189&amp;$D$110&amp;$D$111,'CCG data'!$A:$AD,'CCG data'!T$3,FALSE)),ISBLANK(VLOOKUP($E189&amp;$D$110&amp;$D$111,'CCG data'!$A:$AD,'CCG data'!T$3,FALSE))),"",VLOOKUP($E189&amp;$D$110&amp;$D$111,'CCG data'!$A:$AD,'CCG data'!T$3,FALSE))</f>
        <v>5.5</v>
      </c>
      <c r="K189" s="373"/>
      <c r="L189" s="373">
        <f>IF(OR(ISERROR(VLOOKUP($E189&amp;$D$110&amp;$D$111,'CCG data'!$A:$AD,'CCG data'!U$3,FALSE)),ISBLANK(VLOOKUP($E189&amp;$D$110&amp;$D$111,'CCG data'!$A:$AD,'CCG data'!U$3,FALSE))),"",VLOOKUP($E189&amp;$D$110&amp;$D$111,'CCG data'!$A:$AD,'CCG data'!U$3,FALSE))</f>
        <v>14.5</v>
      </c>
      <c r="M189" s="374"/>
      <c r="N189" s="303">
        <f>IF(OR(ISERROR(VLOOKUP($E189&amp;$D$110&amp;$D$111,'CCG data'!$A:$AD,'CCG data'!G$3,FALSE)),ISBLANK(VLOOKUP($E189&amp;$D$110&amp;$D$111,'CCG data'!$A:$AD,'CCG data'!G$3,FALSE))),"",VLOOKUP($E189&amp;$D$110&amp;$D$111,'CCG data'!$A:$AD,'CCG data'!G$3,FALSE))</f>
        <v>581</v>
      </c>
      <c r="P189" s="354">
        <f>IF(OR(ISERROR(VLOOKUP($E189&amp;$D$110&amp;$D$111,'CCG data'!$A:$AD,'CCG data'!B$3,FALSE)),ISBLANK(VLOOKUP($E189&amp;$D$110&amp;$D$111,'CCG data'!$A:$AD,'CCG data'!B$3,FALSE))),"",VLOOKUP($E189&amp;$D$110&amp;$D$111,'CCG data'!$A:$AD,'CCG data'!B$3,FALSE))</f>
        <v>0.25473321858864029</v>
      </c>
      <c r="Q189" s="246"/>
      <c r="R189" s="246">
        <f>IF(OR(ISERROR(VLOOKUP($E189&amp;$D$110&amp;$D$111,'CCG data'!$A:$AD,'CCG data'!C$3,FALSE)),ISBLANK(VLOOKUP($E189&amp;$D$110&amp;$D$111,'CCG data'!$A:$AD,'CCG data'!C$3,FALSE))),"",VLOOKUP($E189&amp;$D$110&amp;$D$111,'CCG data'!$A:$AD,'CCG data'!C$3,FALSE))</f>
        <v>0.61790017211703963</v>
      </c>
      <c r="S189" s="246"/>
      <c r="T189" s="246">
        <f>IF(OR(ISERROR(VLOOKUP($E189&amp;$D$110&amp;$D$111,'CCG data'!$A:$AD,'CCG data'!D$3,FALSE)),ISBLANK(VLOOKUP($E189&amp;$D$110&amp;$D$111,'CCG data'!$A:$AD,'CCG data'!D$3,FALSE))),"",VLOOKUP($E189&amp;$D$110&amp;$D$111,'CCG data'!$A:$AD,'CCG data'!D$3,FALSE))</f>
        <v>3.614457831325301E-2</v>
      </c>
      <c r="U189" s="246"/>
      <c r="V189" s="246">
        <f>IF(OR(ISERROR(VLOOKUP($E189&amp;$D$110&amp;$D$111,'CCG data'!$A:$AD,'CCG data'!E$3,FALSE)),ISBLANK(VLOOKUP($E189&amp;$D$110&amp;$D$111,'CCG data'!$A:$AD,'CCG data'!E$3,FALSE))),"",VLOOKUP($E189&amp;$D$110&amp;$D$111,'CCG data'!$A:$AD,'CCG data'!E$3,FALSE))</f>
        <v>9.1222030981067126E-2</v>
      </c>
      <c r="W189" s="387"/>
      <c r="Y189" s="178">
        <f>IFERROR(VLOOKUP($E189&amp;$D$111, Outliers!$A$4:$P$214,2,FALSE),"0")</f>
        <v>0</v>
      </c>
      <c r="Z189" s="178">
        <f>IFERROR(VLOOKUP($E189&amp;$D$111, Outliers!$A$4:$P$214,3,FALSE),"0")</f>
        <v>0</v>
      </c>
      <c r="AA189" s="178">
        <f>IFERROR(VLOOKUP($E189&amp;$D$111, Outliers!$A$4:$P$214,4,FALSE),"0")</f>
        <v>0</v>
      </c>
      <c r="AB189" s="178">
        <f>IFERROR(VLOOKUP($E189&amp;$D$111, Outliers!$A$4:$P$214,5,FALSE),"0")</f>
        <v>0</v>
      </c>
      <c r="AD189" s="82"/>
      <c r="AE189" s="161"/>
      <c r="AF189" s="82"/>
      <c r="AG189" s="82"/>
    </row>
    <row r="190" spans="4:33" ht="15.75" x14ac:dyDescent="0.25">
      <c r="D190" s="301"/>
      <c r="E190" s="107" t="s">
        <v>27</v>
      </c>
      <c r="F190" s="99">
        <f>IF(P189="","",VLOOKUP($E189&amp;$D$110&amp;$D$111,'CCG data'!$A:$AD,'CCG data'!W$3,FALSE))</f>
        <v>38.700000000000003</v>
      </c>
      <c r="G190" s="100">
        <f>IF(P189="","",VLOOKUP($E189&amp;$D$110&amp;$D$111,'CCG data'!$A:$AD,'CCG data'!X$3,FALSE))</f>
        <v>53.6</v>
      </c>
      <c r="H190" s="100">
        <f>IF(R189="","",VLOOKUP($E189&amp;$D$110&amp;$D$111,'CCG data'!$A:$AD,'CCG data'!Y$3,FALSE))</f>
        <v>87.5</v>
      </c>
      <c r="I190" s="100">
        <f>IF(R189="","",VLOOKUP($E189&amp;$D$110&amp;$D$111,'CCG data'!$A:$AD,'CCG data'!Z$3,FALSE))</f>
        <v>107.7</v>
      </c>
      <c r="J190" s="100">
        <f>IF(T189="","",VLOOKUP($E189&amp;$D$110&amp;$D$111,'CCG data'!$A:$AD,'CCG data'!AA$3,FALSE))</f>
        <v>3.1</v>
      </c>
      <c r="K190" s="100">
        <f>IF(T189="","",VLOOKUP($E189&amp;$D$110&amp;$D$111,'CCG data'!$A:$AD,'CCG data'!AB$3,FALSE))</f>
        <v>7.8</v>
      </c>
      <c r="L190" s="100">
        <f>IF(V189="","",VLOOKUP($E189&amp;$D$110&amp;$D$111,'CCG data'!$A:$AD,'CCG data'!AC$3,FALSE))</f>
        <v>10.6</v>
      </c>
      <c r="M190" s="100">
        <f>IF(V189="","",VLOOKUP($E189&amp;$D$110&amp;$D$111,'CCG data'!$A:$AD,'CCG data'!AD$3,FALSE))</f>
        <v>18.399999999999999</v>
      </c>
      <c r="N190" s="304"/>
      <c r="P190" s="162">
        <f>IF(P189="","",VLOOKUP($E189&amp;$D$110&amp;$D$111,'CCG data'!$A:$AD,'CCG data'!I$3,FALSE))</f>
        <v>0.221</v>
      </c>
      <c r="Q190" s="15">
        <f>IF(P189="","",VLOOKUP($E189&amp;$D$110&amp;$D$111,'CCG data'!$A:$AD,'CCG data'!J$3,FALSE))</f>
        <v>0.29199999999999998</v>
      </c>
      <c r="R190" s="15">
        <f>IF(R189="","",VLOOKUP($E189&amp;$D$110&amp;$D$111,'CCG data'!$A:$AD,'CCG data'!K$3,FALSE))</f>
        <v>0.57799999999999996</v>
      </c>
      <c r="S190" s="15">
        <f>IF(R189="","",VLOOKUP($E189&amp;$D$110&amp;$D$111,'CCG data'!$A:$AD,'CCG data'!L$3,FALSE))</f>
        <v>0.65700000000000003</v>
      </c>
      <c r="T190" s="15">
        <f>IF(T189="","",VLOOKUP($E189&amp;$D$110&amp;$D$111,'CCG data'!$A:$AD,'CCG data'!M$3,FALSE))</f>
        <v>2.4E-2</v>
      </c>
      <c r="U190" s="15">
        <f>IF(T189="","",VLOOKUP($E189&amp;$D$110&amp;$D$111,'CCG data'!$A:$AD,'CCG data'!N$3,FALSE))</f>
        <v>5.5E-2</v>
      </c>
      <c r="V190" s="15">
        <f>IF(V189="","",VLOOKUP($E189&amp;$D$110&amp;$D$111,'CCG data'!$A:$AD,'CCG data'!O$3,FALSE))</f>
        <v>7.0000000000000007E-2</v>
      </c>
      <c r="W190" s="142">
        <f>IF(V189="","",VLOOKUP($E189&amp;$D$110&amp;$D$111,'CCG data'!$A:$AD,'CCG data'!P$3,FALSE))</f>
        <v>0.11700000000000001</v>
      </c>
      <c r="Y190" s="178" t="str">
        <f>IFERROR(VLOOKUP($E190&amp;$D$111, Outliers!$A$4:$P$214,2,FALSE),"0")</f>
        <v>0</v>
      </c>
      <c r="Z190" s="178" t="str">
        <f>IFERROR(VLOOKUP($E190&amp;$D$111, Outliers!$A$4:$P$214,3,FALSE),"0")</f>
        <v>0</v>
      </c>
      <c r="AA190" s="178" t="str">
        <f>IFERROR(VLOOKUP($E190&amp;$D$111, Outliers!$A$4:$P$214,4,FALSE),"0")</f>
        <v>0</v>
      </c>
      <c r="AB190" s="178" t="str">
        <f>IFERROR(VLOOKUP($E190&amp;$D$111, Outliers!$A$4:$P$214,5,FALSE),"0")</f>
        <v>0</v>
      </c>
      <c r="AD190" s="82"/>
      <c r="AE190" s="161"/>
      <c r="AF190" s="82"/>
      <c r="AG190" s="82"/>
    </row>
    <row r="191" spans="4:33" ht="15.75" x14ac:dyDescent="0.25">
      <c r="D191" s="301"/>
      <c r="E191" s="108" t="s">
        <v>197</v>
      </c>
      <c r="F191" s="372">
        <f>IF(OR(ISERROR(VLOOKUP($E191&amp;$D$110&amp;$D$111,'CCG data'!$A:$AD,'CCG data'!R$3,FALSE)),ISBLANK(VLOOKUP($E191&amp;$D$110&amp;$D$111,'CCG data'!$A:$AD,'CCG data'!R$3,FALSE))),"",VLOOKUP($E191&amp;$D$110&amp;$D$111,'CCG data'!$A:$AD,'CCG data'!R$3,FALSE))</f>
        <v>46.1</v>
      </c>
      <c r="G191" s="373"/>
      <c r="H191" s="373">
        <f>IF(OR(ISERROR(VLOOKUP($E191&amp;$D$110&amp;$D$111,'CCG data'!$A:$AD,'CCG data'!S$3,FALSE)),ISBLANK(VLOOKUP($E191&amp;$D$110&amp;$D$111,'CCG data'!$A:$AD,'CCG data'!S$3,FALSE))),"",VLOOKUP($E191&amp;$D$110&amp;$D$111,'CCG data'!$A:$AD,'CCG data'!S$3,FALSE))</f>
        <v>90.5</v>
      </c>
      <c r="I191" s="373"/>
      <c r="J191" s="373">
        <f>IF(OR(ISERROR(VLOOKUP($E191&amp;$D$110&amp;$D$111,'CCG data'!$A:$AD,'CCG data'!T$3,FALSE)),ISBLANK(VLOOKUP($E191&amp;$D$110&amp;$D$111,'CCG data'!$A:$AD,'CCG data'!T$3,FALSE))),"",VLOOKUP($E191&amp;$D$110&amp;$D$111,'CCG data'!$A:$AD,'CCG data'!T$3,FALSE))</f>
        <v>8.1999999999999993</v>
      </c>
      <c r="K191" s="373"/>
      <c r="L191" s="373">
        <f>IF(OR(ISERROR(VLOOKUP($E191&amp;$D$110&amp;$D$111,'CCG data'!$A:$AD,'CCG data'!U$3,FALSE)),ISBLANK(VLOOKUP($E191&amp;$D$110&amp;$D$111,'CCG data'!$A:$AD,'CCG data'!U$3,FALSE))),"",VLOOKUP($E191&amp;$D$110&amp;$D$111,'CCG data'!$A:$AD,'CCG data'!U$3,FALSE))</f>
        <v>12.2</v>
      </c>
      <c r="M191" s="374"/>
      <c r="N191" s="303">
        <f>IF(OR(ISERROR(VLOOKUP($E191&amp;$D$110&amp;$D$111,'CCG data'!$A:$AD,'CCG data'!G$3,FALSE)),ISBLANK(VLOOKUP($E191&amp;$D$110&amp;$D$111,'CCG data'!$A:$AD,'CCG data'!G$3,FALSE))),"",VLOOKUP($E191&amp;$D$110&amp;$D$111,'CCG data'!$A:$AD,'CCG data'!G$3,FALSE))</f>
        <v>1877</v>
      </c>
      <c r="P191" s="354">
        <f>IF(OR(ISERROR(VLOOKUP($E191&amp;$D$110&amp;$D$111,'CCG data'!$A:$AD,'CCG data'!B$3,FALSE)),ISBLANK(VLOOKUP($E191&amp;$D$110&amp;$D$111,'CCG data'!$A:$AD,'CCG data'!B$3,FALSE))),"",VLOOKUP($E191&amp;$D$110&amp;$D$111,'CCG data'!$A:$AD,'CCG data'!B$3,FALSE))</f>
        <v>0.27597229621736813</v>
      </c>
      <c r="Q191" s="246"/>
      <c r="R191" s="246">
        <f>IF(OR(ISERROR(VLOOKUP($E191&amp;$D$110&amp;$D$111,'CCG data'!$A:$AD,'CCG data'!C$3,FALSE)),ISBLANK(VLOOKUP($E191&amp;$D$110&amp;$D$111,'CCG data'!$A:$AD,'CCG data'!C$3,FALSE))),"",VLOOKUP($E191&amp;$D$110&amp;$D$111,'CCG data'!$A:$AD,'CCG data'!C$3,FALSE))</f>
        <v>0.59190197123068722</v>
      </c>
      <c r="S191" s="246"/>
      <c r="T191" s="246">
        <f>IF(OR(ISERROR(VLOOKUP($E191&amp;$D$110&amp;$D$111,'CCG data'!$A:$AD,'CCG data'!D$3,FALSE)),ISBLANK(VLOOKUP($E191&amp;$D$110&amp;$D$111,'CCG data'!$A:$AD,'CCG data'!D$3,FALSE))),"",VLOOKUP($E191&amp;$D$110&amp;$D$111,'CCG data'!$A:$AD,'CCG data'!D$3,FALSE))</f>
        <v>5.1678209909429944E-2</v>
      </c>
      <c r="U191" s="246"/>
      <c r="V191" s="246">
        <f>IF(OR(ISERROR(VLOOKUP($E191&amp;$D$110&amp;$D$111,'CCG data'!$A:$AD,'CCG data'!E$3,FALSE)),ISBLANK(VLOOKUP($E191&amp;$D$110&amp;$D$111,'CCG data'!$A:$AD,'CCG data'!E$3,FALSE))),"",VLOOKUP($E191&amp;$D$110&amp;$D$111,'CCG data'!$A:$AD,'CCG data'!E$3,FALSE))</f>
        <v>8.0447522642514646E-2</v>
      </c>
      <c r="W191" s="387"/>
      <c r="Y191" s="178">
        <f>IFERROR(VLOOKUP($E191&amp;$D$111, Outliers!$A$4:$P$214,2,FALSE),"0")</f>
        <v>0</v>
      </c>
      <c r="Z191" s="178">
        <f>IFERROR(VLOOKUP($E191&amp;$D$111, Outliers!$A$4:$P$214,3,FALSE),"0")</f>
        <v>0</v>
      </c>
      <c r="AA191" s="178">
        <f>IFERROR(VLOOKUP($E191&amp;$D$111, Outliers!$A$4:$P$214,4,FALSE),"0")</f>
        <v>0</v>
      </c>
      <c r="AB191" s="178">
        <f>IFERROR(VLOOKUP($E191&amp;$D$111, Outliers!$A$4:$P$214,5,FALSE),"0")</f>
        <v>0</v>
      </c>
      <c r="AD191" s="82"/>
      <c r="AE191" s="161"/>
      <c r="AF191" s="82"/>
      <c r="AG191" s="82"/>
    </row>
    <row r="192" spans="4:33" ht="15.75" x14ac:dyDescent="0.25">
      <c r="D192" s="301"/>
      <c r="E192" s="107" t="s">
        <v>27</v>
      </c>
      <c r="F192" s="99">
        <f>IF(P191="","",VLOOKUP($E191&amp;$D$110&amp;$D$111,'CCG data'!$A:$AD,'CCG data'!W$3,FALSE))</f>
        <v>42.2</v>
      </c>
      <c r="G192" s="100">
        <f>IF(P191="","",VLOOKUP($E191&amp;$D$110&amp;$D$111,'CCG data'!$A:$AD,'CCG data'!X$3,FALSE))</f>
        <v>50.1</v>
      </c>
      <c r="H192" s="100">
        <f>IF(R191="","",VLOOKUP($E191&amp;$D$110&amp;$D$111,'CCG data'!$A:$AD,'CCG data'!Y$3,FALSE))</f>
        <v>85.2</v>
      </c>
      <c r="I192" s="100">
        <f>IF(R191="","",VLOOKUP($E191&amp;$D$110&amp;$D$111,'CCG data'!$A:$AD,'CCG data'!Z$3,FALSE))</f>
        <v>95.8</v>
      </c>
      <c r="J192" s="100">
        <f>IF(T191="","",VLOOKUP($E191&amp;$D$110&amp;$D$111,'CCG data'!$A:$AD,'CCG data'!AA$3,FALSE))</f>
        <v>6.6</v>
      </c>
      <c r="K192" s="100">
        <f>IF(T191="","",VLOOKUP($E191&amp;$D$110&amp;$D$111,'CCG data'!$A:$AD,'CCG data'!AB$3,FALSE))</f>
        <v>9.9</v>
      </c>
      <c r="L192" s="100">
        <f>IF(V191="","",VLOOKUP($E191&amp;$D$110&amp;$D$111,'CCG data'!$A:$AD,'CCG data'!AC$3,FALSE))</f>
        <v>10.199999999999999</v>
      </c>
      <c r="M192" s="100">
        <f>IF(V191="","",VLOOKUP($E191&amp;$D$110&amp;$D$111,'CCG data'!$A:$AD,'CCG data'!AD$3,FALSE))</f>
        <v>14.1</v>
      </c>
      <c r="N192" s="304"/>
      <c r="P192" s="162">
        <f>IF(P191="","",VLOOKUP($E191&amp;$D$110&amp;$D$111,'CCG data'!$A:$AD,'CCG data'!I$3,FALSE))</f>
        <v>0.25600000000000001</v>
      </c>
      <c r="Q192" s="15">
        <f>IF(P191="","",VLOOKUP($E191&amp;$D$110&amp;$D$111,'CCG data'!$A:$AD,'CCG data'!J$3,FALSE))</f>
        <v>0.29699999999999999</v>
      </c>
      <c r="R192" s="15">
        <f>IF(R191="","",VLOOKUP($E191&amp;$D$110&amp;$D$111,'CCG data'!$A:$AD,'CCG data'!K$3,FALSE))</f>
        <v>0.56999999999999995</v>
      </c>
      <c r="S192" s="15">
        <f>IF(R191="","",VLOOKUP($E191&amp;$D$110&amp;$D$111,'CCG data'!$A:$AD,'CCG data'!L$3,FALSE))</f>
        <v>0.61399999999999999</v>
      </c>
      <c r="T192" s="15">
        <f>IF(T191="","",VLOOKUP($E191&amp;$D$110&amp;$D$111,'CCG data'!$A:$AD,'CCG data'!M$3,FALSE))</f>
        <v>4.2999999999999997E-2</v>
      </c>
      <c r="U192" s="15">
        <f>IF(T191="","",VLOOKUP($E191&amp;$D$110&amp;$D$111,'CCG data'!$A:$AD,'CCG data'!N$3,FALSE))</f>
        <v>6.3E-2</v>
      </c>
      <c r="V192" s="15">
        <f>IF(V191="","",VLOOKUP($E191&amp;$D$110&amp;$D$111,'CCG data'!$A:$AD,'CCG data'!O$3,FALSE))</f>
        <v>6.9000000000000006E-2</v>
      </c>
      <c r="W192" s="142">
        <f>IF(V191="","",VLOOKUP($E191&amp;$D$110&amp;$D$111,'CCG data'!$A:$AD,'CCG data'!P$3,FALSE))</f>
        <v>9.4E-2</v>
      </c>
      <c r="Y192" s="178" t="str">
        <f>IFERROR(VLOOKUP($E192&amp;$D$111, Outliers!$A$4:$P$214,2,FALSE),"0")</f>
        <v>0</v>
      </c>
      <c r="Z192" s="178" t="str">
        <f>IFERROR(VLOOKUP($E192&amp;$D$111, Outliers!$A$4:$P$214,3,FALSE),"0")</f>
        <v>0</v>
      </c>
      <c r="AA192" s="178" t="str">
        <f>IFERROR(VLOOKUP($E192&amp;$D$111, Outliers!$A$4:$P$214,4,FALSE),"0")</f>
        <v>0</v>
      </c>
      <c r="AB192" s="178" t="str">
        <f>IFERROR(VLOOKUP($E192&amp;$D$111, Outliers!$A$4:$P$214,5,FALSE),"0")</f>
        <v>0</v>
      </c>
      <c r="AD192" s="82"/>
      <c r="AE192" s="161"/>
      <c r="AF192" s="82"/>
      <c r="AG192" s="82"/>
    </row>
    <row r="193" spans="4:33" ht="15.75" x14ac:dyDescent="0.25">
      <c r="D193" s="301"/>
      <c r="E193" s="108" t="s">
        <v>198</v>
      </c>
      <c r="F193" s="372">
        <f>IF(OR(ISERROR(VLOOKUP($E193&amp;$D$110&amp;$D$111,'CCG data'!$A:$AD,'CCG data'!R$3,FALSE)),ISBLANK(VLOOKUP($E193&amp;$D$110&amp;$D$111,'CCG data'!$A:$AD,'CCG data'!R$3,FALSE))),"",VLOOKUP($E193&amp;$D$110&amp;$D$111,'CCG data'!$A:$AD,'CCG data'!R$3,FALSE))</f>
        <v>51.2</v>
      </c>
      <c r="G193" s="373"/>
      <c r="H193" s="373">
        <f>IF(OR(ISERROR(VLOOKUP($E193&amp;$D$110&amp;$D$111,'CCG data'!$A:$AD,'CCG data'!S$3,FALSE)),ISBLANK(VLOOKUP($E193&amp;$D$110&amp;$D$111,'CCG data'!$A:$AD,'CCG data'!S$3,FALSE))),"",VLOOKUP($E193&amp;$D$110&amp;$D$111,'CCG data'!$A:$AD,'CCG data'!S$3,FALSE))</f>
        <v>100.3</v>
      </c>
      <c r="I193" s="373"/>
      <c r="J193" s="373">
        <f>IF(OR(ISERROR(VLOOKUP($E193&amp;$D$110&amp;$D$111,'CCG data'!$A:$AD,'CCG data'!T$3,FALSE)),ISBLANK(VLOOKUP($E193&amp;$D$110&amp;$D$111,'CCG data'!$A:$AD,'CCG data'!T$3,FALSE))),"",VLOOKUP($E193&amp;$D$110&amp;$D$111,'CCG data'!$A:$AD,'CCG data'!T$3,FALSE))</f>
        <v>5.4</v>
      </c>
      <c r="K193" s="373"/>
      <c r="L193" s="373">
        <f>IF(OR(ISERROR(VLOOKUP($E193&amp;$D$110&amp;$D$111,'CCG data'!$A:$AD,'CCG data'!U$3,FALSE)),ISBLANK(VLOOKUP($E193&amp;$D$110&amp;$D$111,'CCG data'!$A:$AD,'CCG data'!U$3,FALSE))),"",VLOOKUP($E193&amp;$D$110&amp;$D$111,'CCG data'!$A:$AD,'CCG data'!U$3,FALSE))</f>
        <v>8.1999999999999993</v>
      </c>
      <c r="M193" s="374"/>
      <c r="N193" s="303">
        <f>IF(OR(ISERROR(VLOOKUP($E193&amp;$D$110&amp;$D$111,'CCG data'!$A:$AD,'CCG data'!G$3,FALSE)),ISBLANK(VLOOKUP($E193&amp;$D$110&amp;$D$111,'CCG data'!$A:$AD,'CCG data'!G$3,FALSE))),"",VLOOKUP($E193&amp;$D$110&amp;$D$111,'CCG data'!$A:$AD,'CCG data'!G$3,FALSE))</f>
        <v>3729</v>
      </c>
      <c r="P193" s="354">
        <f>IF(OR(ISERROR(VLOOKUP($E193&amp;$D$110&amp;$D$111,'CCG data'!$A:$AD,'CCG data'!B$3,FALSE)),ISBLANK(VLOOKUP($E193&amp;$D$110&amp;$D$111,'CCG data'!$A:$AD,'CCG data'!B$3,FALSE))),"",VLOOKUP($E193&amp;$D$110&amp;$D$111,'CCG data'!$A:$AD,'CCG data'!B$3,FALSE))</f>
        <v>0.30517565030839366</v>
      </c>
      <c r="Q193" s="246"/>
      <c r="R193" s="246">
        <f>IF(OR(ISERROR(VLOOKUP($E193&amp;$D$110&amp;$D$111,'CCG data'!$A:$AD,'CCG data'!C$3,FALSE)),ISBLANK(VLOOKUP($E193&amp;$D$110&amp;$D$111,'CCG data'!$A:$AD,'CCG data'!C$3,FALSE))),"",VLOOKUP($E193&amp;$D$110&amp;$D$111,'CCG data'!$A:$AD,'CCG data'!C$3,FALSE))</f>
        <v>0.60901045856798064</v>
      </c>
      <c r="S193" s="246"/>
      <c r="T193" s="246">
        <f>IF(OR(ISERROR(VLOOKUP($E193&amp;$D$110&amp;$D$111,'CCG data'!$A:$AD,'CCG data'!D$3,FALSE)),ISBLANK(VLOOKUP($E193&amp;$D$110&amp;$D$111,'CCG data'!$A:$AD,'CCG data'!D$3,FALSE))),"",VLOOKUP($E193&amp;$D$110&amp;$D$111,'CCG data'!$A:$AD,'CCG data'!D$3,FALSE))</f>
        <v>3.5130061678734247E-2</v>
      </c>
      <c r="U193" s="246"/>
      <c r="V193" s="246">
        <f>IF(OR(ISERROR(VLOOKUP($E193&amp;$D$110&amp;$D$111,'CCG data'!$A:$AD,'CCG data'!E$3,FALSE)),ISBLANK(VLOOKUP($E193&amp;$D$110&amp;$D$111,'CCG data'!$A:$AD,'CCG data'!E$3,FALSE))),"",VLOOKUP($E193&amp;$D$110&amp;$D$111,'CCG data'!$A:$AD,'CCG data'!E$3,FALSE))</f>
        <v>5.0683829444891394E-2</v>
      </c>
      <c r="W193" s="387"/>
      <c r="Y193" s="178">
        <f>IFERROR(VLOOKUP($E193&amp;$D$111, Outliers!$A$4:$P$214,2,FALSE),"0")</f>
        <v>0</v>
      </c>
      <c r="Z193" s="178">
        <f>IFERROR(VLOOKUP($E193&amp;$D$111, Outliers!$A$4:$P$214,3,FALSE),"0")</f>
        <v>0</v>
      </c>
      <c r="AA193" s="178">
        <f>IFERROR(VLOOKUP($E193&amp;$D$111, Outliers!$A$4:$P$214,4,FALSE),"0")</f>
        <v>0</v>
      </c>
      <c r="AB193" s="178">
        <f>IFERROR(VLOOKUP($E193&amp;$D$111, Outliers!$A$4:$P$214,5,FALSE),"0")</f>
        <v>1</v>
      </c>
      <c r="AD193" s="82"/>
      <c r="AE193" s="161"/>
      <c r="AF193" s="82"/>
      <c r="AG193" s="82"/>
    </row>
    <row r="194" spans="4:33" ht="15.75" x14ac:dyDescent="0.25">
      <c r="D194" s="301"/>
      <c r="E194" s="107" t="s">
        <v>27</v>
      </c>
      <c r="F194" s="99">
        <f>IF(P193="","",VLOOKUP($E193&amp;$D$110&amp;$D$111,'CCG data'!$A:$AD,'CCG data'!W$3,FALSE))</f>
        <v>48.3</v>
      </c>
      <c r="G194" s="100">
        <f>IF(P193="","",VLOOKUP($E193&amp;$D$110&amp;$D$111,'CCG data'!$A:$AD,'CCG data'!X$3,FALSE))</f>
        <v>54.2</v>
      </c>
      <c r="H194" s="100">
        <f>IF(R193="","",VLOOKUP($E193&amp;$D$110&amp;$D$111,'CCG data'!$A:$AD,'CCG data'!Y$3,FALSE))</f>
        <v>96.2</v>
      </c>
      <c r="I194" s="100">
        <f>IF(R193="","",VLOOKUP($E193&amp;$D$110&amp;$D$111,'CCG data'!$A:$AD,'CCG data'!Z$3,FALSE))</f>
        <v>104.4</v>
      </c>
      <c r="J194" s="100">
        <f>IF(T193="","",VLOOKUP($E193&amp;$D$110&amp;$D$111,'CCG data'!$A:$AD,'CCG data'!AA$3,FALSE))</f>
        <v>4.4000000000000004</v>
      </c>
      <c r="K194" s="100">
        <f>IF(T193="","",VLOOKUP($E193&amp;$D$110&amp;$D$111,'CCG data'!$A:$AD,'CCG data'!AB$3,FALSE))</f>
        <v>6.3</v>
      </c>
      <c r="L194" s="100">
        <f>IF(V193="","",VLOOKUP($E193&amp;$D$110&amp;$D$111,'CCG data'!$A:$AD,'CCG data'!AC$3,FALSE))</f>
        <v>7</v>
      </c>
      <c r="M194" s="100">
        <f>IF(V193="","",VLOOKUP($E193&amp;$D$110&amp;$D$111,'CCG data'!$A:$AD,'CCG data'!AD$3,FALSE))</f>
        <v>9.4</v>
      </c>
      <c r="N194" s="304"/>
      <c r="P194" s="162">
        <f>IF(P193="","",VLOOKUP($E193&amp;$D$110&amp;$D$111,'CCG data'!$A:$AD,'CCG data'!I$3,FALSE))</f>
        <v>0.29099999999999998</v>
      </c>
      <c r="Q194" s="15">
        <f>IF(P193="","",VLOOKUP($E193&amp;$D$110&amp;$D$111,'CCG data'!$A:$AD,'CCG data'!J$3,FALSE))</f>
        <v>0.32</v>
      </c>
      <c r="R194" s="15">
        <f>IF(R193="","",VLOOKUP($E193&amp;$D$110&amp;$D$111,'CCG data'!$A:$AD,'CCG data'!K$3,FALSE))</f>
        <v>0.59299999999999997</v>
      </c>
      <c r="S194" s="15">
        <f>IF(R193="","",VLOOKUP($E193&amp;$D$110&amp;$D$111,'CCG data'!$A:$AD,'CCG data'!L$3,FALSE))</f>
        <v>0.625</v>
      </c>
      <c r="T194" s="15">
        <f>IF(T193="","",VLOOKUP($E193&amp;$D$110&amp;$D$111,'CCG data'!$A:$AD,'CCG data'!M$3,FALSE))</f>
        <v>0.03</v>
      </c>
      <c r="U194" s="15">
        <f>IF(T193="","",VLOOKUP($E193&amp;$D$110&amp;$D$111,'CCG data'!$A:$AD,'CCG data'!N$3,FALSE))</f>
        <v>4.2000000000000003E-2</v>
      </c>
      <c r="V194" s="15">
        <f>IF(V193="","",VLOOKUP($E193&amp;$D$110&amp;$D$111,'CCG data'!$A:$AD,'CCG data'!O$3,FALSE))</f>
        <v>4.3999999999999997E-2</v>
      </c>
      <c r="W194" s="142">
        <f>IF(V193="","",VLOOKUP($E193&amp;$D$110&amp;$D$111,'CCG data'!$A:$AD,'CCG data'!P$3,FALSE))</f>
        <v>5.8000000000000003E-2</v>
      </c>
      <c r="Y194" s="178" t="str">
        <f>IFERROR(VLOOKUP($E194&amp;$D$111, Outliers!$A$4:$P$214,2,FALSE),"0")</f>
        <v>0</v>
      </c>
      <c r="Z194" s="178" t="str">
        <f>IFERROR(VLOOKUP($E194&amp;$D$111, Outliers!$A$4:$P$214,3,FALSE),"0")</f>
        <v>0</v>
      </c>
      <c r="AA194" s="178" t="str">
        <f>IFERROR(VLOOKUP($E194&amp;$D$111, Outliers!$A$4:$P$214,4,FALSE),"0")</f>
        <v>0</v>
      </c>
      <c r="AB194" s="178" t="str">
        <f>IFERROR(VLOOKUP($E194&amp;$D$111, Outliers!$A$4:$P$214,5,FALSE),"0")</f>
        <v>0</v>
      </c>
      <c r="AD194" s="82"/>
      <c r="AE194" s="161"/>
      <c r="AF194" s="82"/>
      <c r="AG194" s="82"/>
    </row>
    <row r="195" spans="4:33" ht="15.75" x14ac:dyDescent="0.25">
      <c r="D195" s="301"/>
      <c r="E195" s="108" t="s">
        <v>199</v>
      </c>
      <c r="F195" s="372">
        <f>IF(OR(ISERROR(VLOOKUP($E195&amp;$D$110&amp;$D$111,'CCG data'!$A:$AD,'CCG data'!R$3,FALSE)),ISBLANK(VLOOKUP($E195&amp;$D$110&amp;$D$111,'CCG data'!$A:$AD,'CCG data'!R$3,FALSE))),"",VLOOKUP($E195&amp;$D$110&amp;$D$111,'CCG data'!$A:$AD,'CCG data'!R$3,FALSE))</f>
        <v>43.3</v>
      </c>
      <c r="G195" s="373"/>
      <c r="H195" s="373">
        <f>IF(OR(ISERROR(VLOOKUP($E195&amp;$D$110&amp;$D$111,'CCG data'!$A:$AD,'CCG data'!S$3,FALSE)),ISBLANK(VLOOKUP($E195&amp;$D$110&amp;$D$111,'CCG data'!$A:$AD,'CCG data'!S$3,FALSE))),"",VLOOKUP($E195&amp;$D$110&amp;$D$111,'CCG data'!$A:$AD,'CCG data'!S$3,FALSE))</f>
        <v>93.2</v>
      </c>
      <c r="I195" s="373"/>
      <c r="J195" s="373">
        <f>IF(OR(ISERROR(VLOOKUP($E195&amp;$D$110&amp;$D$111,'CCG data'!$A:$AD,'CCG data'!T$3,FALSE)),ISBLANK(VLOOKUP($E195&amp;$D$110&amp;$D$111,'CCG data'!$A:$AD,'CCG data'!T$3,FALSE))),"",VLOOKUP($E195&amp;$D$110&amp;$D$111,'CCG data'!$A:$AD,'CCG data'!T$3,FALSE))</f>
        <v>6.9</v>
      </c>
      <c r="K195" s="373"/>
      <c r="L195" s="373">
        <f>IF(OR(ISERROR(VLOOKUP($E195&amp;$D$110&amp;$D$111,'CCG data'!$A:$AD,'CCG data'!U$3,FALSE)),ISBLANK(VLOOKUP($E195&amp;$D$110&amp;$D$111,'CCG data'!$A:$AD,'CCG data'!U$3,FALSE))),"",VLOOKUP($E195&amp;$D$110&amp;$D$111,'CCG data'!$A:$AD,'CCG data'!U$3,FALSE))</f>
        <v>9.1999999999999993</v>
      </c>
      <c r="M195" s="374"/>
      <c r="N195" s="303">
        <f>IF(OR(ISERROR(VLOOKUP($E195&amp;$D$110&amp;$D$111,'CCG data'!$A:$AD,'CCG data'!G$3,FALSE)),ISBLANK(VLOOKUP($E195&amp;$D$110&amp;$D$111,'CCG data'!$A:$AD,'CCG data'!G$3,FALSE))),"",VLOOKUP($E195&amp;$D$110&amp;$D$111,'CCG data'!$A:$AD,'CCG data'!G$3,FALSE))</f>
        <v>644</v>
      </c>
      <c r="P195" s="354">
        <f>IF(OR(ISERROR(VLOOKUP($E195&amp;$D$110&amp;$D$111,'CCG data'!$A:$AD,'CCG data'!B$3,FALSE)),ISBLANK(VLOOKUP($E195&amp;$D$110&amp;$D$111,'CCG data'!$A:$AD,'CCG data'!B$3,FALSE))),"",VLOOKUP($E195&amp;$D$110&amp;$D$111,'CCG data'!$A:$AD,'CCG data'!B$3,FALSE))</f>
        <v>0.27173913043478259</v>
      </c>
      <c r="Q195" s="246"/>
      <c r="R195" s="246">
        <f>IF(OR(ISERROR(VLOOKUP($E195&amp;$D$110&amp;$D$111,'CCG data'!$A:$AD,'CCG data'!C$3,FALSE)),ISBLANK(VLOOKUP($E195&amp;$D$110&amp;$D$111,'CCG data'!$A:$AD,'CCG data'!C$3,FALSE))),"",VLOOKUP($E195&amp;$D$110&amp;$D$111,'CCG data'!$A:$AD,'CCG data'!C$3,FALSE))</f>
        <v>0.61956521739130432</v>
      </c>
      <c r="S195" s="246"/>
      <c r="T195" s="246">
        <f>IF(OR(ISERROR(VLOOKUP($E195&amp;$D$110&amp;$D$111,'CCG data'!$A:$AD,'CCG data'!D$3,FALSE)),ISBLANK(VLOOKUP($E195&amp;$D$110&amp;$D$111,'CCG data'!$A:$AD,'CCG data'!D$3,FALSE))),"",VLOOKUP($E195&amp;$D$110&amp;$D$111,'CCG data'!$A:$AD,'CCG data'!D$3,FALSE))</f>
        <v>4.813664596273292E-2</v>
      </c>
      <c r="U195" s="246"/>
      <c r="V195" s="246">
        <f>IF(OR(ISERROR(VLOOKUP($E195&amp;$D$110&amp;$D$111,'CCG data'!$A:$AD,'CCG data'!E$3,FALSE)),ISBLANK(VLOOKUP($E195&amp;$D$110&amp;$D$111,'CCG data'!$A:$AD,'CCG data'!E$3,FALSE))),"",VLOOKUP($E195&amp;$D$110&amp;$D$111,'CCG data'!$A:$AD,'CCG data'!E$3,FALSE))</f>
        <v>6.0559006211180127E-2</v>
      </c>
      <c r="W195" s="387"/>
      <c r="Y195" s="178">
        <f>IFERROR(VLOOKUP($E195&amp;$D$111, Outliers!$A$4:$P$214,2,FALSE),"0")</f>
        <v>0</v>
      </c>
      <c r="Z195" s="178">
        <f>IFERROR(VLOOKUP($E195&amp;$D$111, Outliers!$A$4:$P$214,3,FALSE),"0")</f>
        <v>0</v>
      </c>
      <c r="AA195" s="178">
        <f>IFERROR(VLOOKUP($E195&amp;$D$111, Outliers!$A$4:$P$214,4,FALSE),"0")</f>
        <v>0</v>
      </c>
      <c r="AB195" s="178">
        <f>IFERROR(VLOOKUP($E195&amp;$D$111, Outliers!$A$4:$P$214,5,FALSE),"0")</f>
        <v>0</v>
      </c>
      <c r="AD195" s="82"/>
      <c r="AE195" s="161"/>
      <c r="AF195" s="82"/>
      <c r="AG195" s="82"/>
    </row>
    <row r="196" spans="4:33" ht="15.75" x14ac:dyDescent="0.25">
      <c r="D196" s="301"/>
      <c r="E196" s="107" t="s">
        <v>27</v>
      </c>
      <c r="F196" s="99">
        <f>IF(P195="","",VLOOKUP($E195&amp;$D$110&amp;$D$111,'CCG data'!$A:$AD,'CCG data'!W$3,FALSE))</f>
        <v>36.9</v>
      </c>
      <c r="G196" s="100">
        <f>IF(P195="","",VLOOKUP($E195&amp;$D$110&amp;$D$111,'CCG data'!$A:$AD,'CCG data'!X$3,FALSE))</f>
        <v>49.8</v>
      </c>
      <c r="H196" s="100">
        <f>IF(R195="","",VLOOKUP($E195&amp;$D$110&amp;$D$111,'CCG data'!$A:$AD,'CCG data'!Y$3,FALSE))</f>
        <v>84.1</v>
      </c>
      <c r="I196" s="100">
        <f>IF(R195="","",VLOOKUP($E195&amp;$D$110&amp;$D$111,'CCG data'!$A:$AD,'CCG data'!Z$3,FALSE))</f>
        <v>102.4</v>
      </c>
      <c r="J196" s="100">
        <f>IF(T195="","",VLOOKUP($E195&amp;$D$110&amp;$D$111,'CCG data'!$A:$AD,'CCG data'!AA$3,FALSE))</f>
        <v>4.5</v>
      </c>
      <c r="K196" s="100">
        <f>IF(T195="","",VLOOKUP($E195&amp;$D$110&amp;$D$111,'CCG data'!$A:$AD,'CCG data'!AB$3,FALSE))</f>
        <v>9.3000000000000007</v>
      </c>
      <c r="L196" s="100">
        <f>IF(V195="","",VLOOKUP($E195&amp;$D$110&amp;$D$111,'CCG data'!$A:$AD,'CCG data'!AC$3,FALSE))</f>
        <v>6.3</v>
      </c>
      <c r="M196" s="100">
        <f>IF(V195="","",VLOOKUP($E195&amp;$D$110&amp;$D$111,'CCG data'!$A:$AD,'CCG data'!AD$3,FALSE))</f>
        <v>12.1</v>
      </c>
      <c r="N196" s="304"/>
      <c r="P196" s="162">
        <f>IF(P195="","",VLOOKUP($E195&amp;$D$110&amp;$D$111,'CCG data'!$A:$AD,'CCG data'!I$3,FALSE))</f>
        <v>0.23899999999999999</v>
      </c>
      <c r="Q196" s="15">
        <f>IF(P195="","",VLOOKUP($E195&amp;$D$110&amp;$D$111,'CCG data'!$A:$AD,'CCG data'!J$3,FALSE))</f>
        <v>0.307</v>
      </c>
      <c r="R196" s="15">
        <f>IF(R195="","",VLOOKUP($E195&amp;$D$110&amp;$D$111,'CCG data'!$A:$AD,'CCG data'!K$3,FALSE))</f>
        <v>0.58099999999999996</v>
      </c>
      <c r="S196" s="15">
        <f>IF(R195="","",VLOOKUP($E195&amp;$D$110&amp;$D$111,'CCG data'!$A:$AD,'CCG data'!L$3,FALSE))</f>
        <v>0.65600000000000003</v>
      </c>
      <c r="T196" s="15">
        <f>IF(T195="","",VLOOKUP($E195&amp;$D$110&amp;$D$111,'CCG data'!$A:$AD,'CCG data'!M$3,FALSE))</f>
        <v>3.4000000000000002E-2</v>
      </c>
      <c r="U196" s="15">
        <f>IF(T195="","",VLOOKUP($E195&amp;$D$110&amp;$D$111,'CCG data'!$A:$AD,'CCG data'!N$3,FALSE))</f>
        <v>6.8000000000000005E-2</v>
      </c>
      <c r="V196" s="15">
        <f>IF(V195="","",VLOOKUP($E195&amp;$D$110&amp;$D$111,'CCG data'!$A:$AD,'CCG data'!O$3,FALSE))</f>
        <v>4.4999999999999998E-2</v>
      </c>
      <c r="W196" s="142">
        <f>IF(V195="","",VLOOKUP($E195&amp;$D$110&amp;$D$111,'CCG data'!$A:$AD,'CCG data'!P$3,FALSE))</f>
        <v>8.2000000000000003E-2</v>
      </c>
      <c r="Y196" s="178" t="str">
        <f>IFERROR(VLOOKUP($E196&amp;$D$111, Outliers!$A$4:$P$214,2,FALSE),"0")</f>
        <v>0</v>
      </c>
      <c r="Z196" s="178" t="str">
        <f>IFERROR(VLOOKUP($E196&amp;$D$111, Outliers!$A$4:$P$214,3,FALSE),"0")</f>
        <v>0</v>
      </c>
      <c r="AA196" s="178" t="str">
        <f>IFERROR(VLOOKUP($E196&amp;$D$111, Outliers!$A$4:$P$214,4,FALSE),"0")</f>
        <v>0</v>
      </c>
      <c r="AB196" s="178" t="str">
        <f>IFERROR(VLOOKUP($E196&amp;$D$111, Outliers!$A$4:$P$214,5,FALSE),"0")</f>
        <v>0</v>
      </c>
      <c r="AD196" s="82"/>
      <c r="AE196" s="161"/>
      <c r="AF196" s="82"/>
      <c r="AG196" s="82"/>
    </row>
    <row r="197" spans="4:33" ht="15.75" x14ac:dyDescent="0.25">
      <c r="D197" s="301"/>
      <c r="E197" s="108" t="s">
        <v>453</v>
      </c>
      <c r="F197" s="372">
        <f>IF(OR(ISERROR(VLOOKUP($E197&amp;$D$110&amp;$D$111,'CCG data'!$A:$AD,'CCG data'!R$3,FALSE)),ISBLANK(VLOOKUP($E197&amp;$D$110&amp;$D$111,'CCG data'!$A:$AD,'CCG data'!R$3,FALSE))),"",VLOOKUP($E197&amp;$D$110&amp;$D$111,'CCG data'!$A:$AD,'CCG data'!R$3,FALSE))</f>
        <v>52.5</v>
      </c>
      <c r="G197" s="373"/>
      <c r="H197" s="373">
        <f>IF(OR(ISERROR(VLOOKUP($E197&amp;$D$110&amp;$D$111,'CCG data'!$A:$AD,'CCG data'!S$3,FALSE)),ISBLANK(VLOOKUP($E197&amp;$D$110&amp;$D$111,'CCG data'!$A:$AD,'CCG data'!S$3,FALSE))),"",VLOOKUP($E197&amp;$D$110&amp;$D$111,'CCG data'!$A:$AD,'CCG data'!S$3,FALSE))</f>
        <v>93.6</v>
      </c>
      <c r="I197" s="373"/>
      <c r="J197" s="373">
        <f>IF(OR(ISERROR(VLOOKUP($E197&amp;$D$110&amp;$D$111,'CCG data'!$A:$AD,'CCG data'!T$3,FALSE)),ISBLANK(VLOOKUP($E197&amp;$D$110&amp;$D$111,'CCG data'!$A:$AD,'CCG data'!T$3,FALSE))),"",VLOOKUP($E197&amp;$D$110&amp;$D$111,'CCG data'!$A:$AD,'CCG data'!T$3,FALSE))</f>
        <v>5.6</v>
      </c>
      <c r="K197" s="373"/>
      <c r="L197" s="373">
        <f>IF(OR(ISERROR(VLOOKUP($E197&amp;$D$110&amp;$D$111,'CCG data'!$A:$AD,'CCG data'!U$3,FALSE)),ISBLANK(VLOOKUP($E197&amp;$D$110&amp;$D$111,'CCG data'!$A:$AD,'CCG data'!U$3,FALSE))),"",VLOOKUP($E197&amp;$D$110&amp;$D$111,'CCG data'!$A:$AD,'CCG data'!U$3,FALSE))</f>
        <v>12.5</v>
      </c>
      <c r="M197" s="374"/>
      <c r="N197" s="303">
        <f>IF(OR(ISERROR(VLOOKUP($E197&amp;$D$110&amp;$D$111,'CCG data'!$A:$AD,'CCG data'!G$3,FALSE)),ISBLANK(VLOOKUP($E197&amp;$D$110&amp;$D$111,'CCG data'!$A:$AD,'CCG data'!G$3,FALSE))),"",VLOOKUP($E197&amp;$D$110&amp;$D$111,'CCG data'!$A:$AD,'CCG data'!G$3,FALSE))</f>
        <v>1523</v>
      </c>
      <c r="P197" s="354">
        <f>IF(OR(ISERROR(VLOOKUP($E197&amp;$D$110&amp;$D$111,'CCG data'!$A:$AD,'CCG data'!B$3,FALSE)),ISBLANK(VLOOKUP($E197&amp;$D$110&amp;$D$111,'CCG data'!$A:$AD,'CCG data'!B$3,FALSE))),"",VLOOKUP($E197&amp;$D$110&amp;$D$111,'CCG data'!$A:$AD,'CCG data'!B$3,FALSE))</f>
        <v>0.30925804333552198</v>
      </c>
      <c r="Q197" s="246"/>
      <c r="R197" s="246">
        <f>IF(OR(ISERROR(VLOOKUP($E197&amp;$D$110&amp;$D$111,'CCG data'!$A:$AD,'CCG data'!C$3,FALSE)),ISBLANK(VLOOKUP($E197&amp;$D$110&amp;$D$111,'CCG data'!$A:$AD,'CCG data'!C$3,FALSE))),"",VLOOKUP($E197&amp;$D$110&amp;$D$111,'CCG data'!$A:$AD,'CCG data'!C$3,FALSE))</f>
        <v>0.57780695994747211</v>
      </c>
      <c r="S197" s="246"/>
      <c r="T197" s="246">
        <f>IF(OR(ISERROR(VLOOKUP($E197&amp;$D$110&amp;$D$111,'CCG data'!$A:$AD,'CCG data'!D$3,FALSE)),ISBLANK(VLOOKUP($E197&amp;$D$110&amp;$D$111,'CCG data'!$A:$AD,'CCG data'!D$3,FALSE))),"",VLOOKUP($E197&amp;$D$110&amp;$D$111,'CCG data'!$A:$AD,'CCG data'!D$3,FALSE))</f>
        <v>3.545633617859488E-2</v>
      </c>
      <c r="U197" s="246"/>
      <c r="V197" s="246">
        <f>IF(OR(ISERROR(VLOOKUP($E197&amp;$D$110&amp;$D$111,'CCG data'!$A:$AD,'CCG data'!E$3,FALSE)),ISBLANK(VLOOKUP($E197&amp;$D$110&amp;$D$111,'CCG data'!$A:$AD,'CCG data'!E$3,FALSE))),"",VLOOKUP($E197&amp;$D$110&amp;$D$111,'CCG data'!$A:$AD,'CCG data'!E$3,FALSE))</f>
        <v>7.7478660538411029E-2</v>
      </c>
      <c r="W197" s="387"/>
      <c r="Y197" s="178">
        <f>IFERROR(VLOOKUP($E197&amp;$D$111, Outliers!$A$4:$P$214,2,FALSE),"0")</f>
        <v>0</v>
      </c>
      <c r="Z197" s="178">
        <f>IFERROR(VLOOKUP($E197&amp;$D$111, Outliers!$A$4:$P$214,3,FALSE),"0")</f>
        <v>0</v>
      </c>
      <c r="AA197" s="178">
        <f>IFERROR(VLOOKUP($E197&amp;$D$111, Outliers!$A$4:$P$214,4,FALSE),"0")</f>
        <v>0</v>
      </c>
      <c r="AB197" s="178">
        <f>IFERROR(VLOOKUP($E197&amp;$D$111, Outliers!$A$4:$P$214,5,FALSE),"0")</f>
        <v>0</v>
      </c>
      <c r="AD197" s="82"/>
      <c r="AE197" s="161"/>
      <c r="AF197" s="82"/>
      <c r="AG197" s="82"/>
    </row>
    <row r="198" spans="4:33" ht="15.75" x14ac:dyDescent="0.25">
      <c r="D198" s="301"/>
      <c r="E198" s="107" t="s">
        <v>27</v>
      </c>
      <c r="F198" s="99">
        <f>IF(P197="","",VLOOKUP($E197&amp;$D$110&amp;$D$111,'CCG data'!$A:$AD,'CCG data'!W$3,FALSE))</f>
        <v>47.8</v>
      </c>
      <c r="G198" s="100">
        <f>IF(P197="","",VLOOKUP($E197&amp;$D$110&amp;$D$111,'CCG data'!$A:$AD,'CCG data'!X$3,FALSE))</f>
        <v>57.3</v>
      </c>
      <c r="H198" s="100">
        <f>IF(R197="","",VLOOKUP($E197&amp;$D$110&amp;$D$111,'CCG data'!$A:$AD,'CCG data'!Y$3,FALSE))</f>
        <v>87.5</v>
      </c>
      <c r="I198" s="100">
        <f>IF(R197="","",VLOOKUP($E197&amp;$D$110&amp;$D$111,'CCG data'!$A:$AD,'CCG data'!Z$3,FALSE))</f>
        <v>99.8</v>
      </c>
      <c r="J198" s="100">
        <f>IF(T197="","",VLOOKUP($E197&amp;$D$110&amp;$D$111,'CCG data'!$A:$AD,'CCG data'!AA$3,FALSE))</f>
        <v>4.0999999999999996</v>
      </c>
      <c r="K198" s="100">
        <f>IF(T197="","",VLOOKUP($E197&amp;$D$110&amp;$D$111,'CCG data'!$A:$AD,'CCG data'!AB$3,FALSE))</f>
        <v>7.1</v>
      </c>
      <c r="L198" s="100">
        <f>IF(V197="","",VLOOKUP($E197&amp;$D$110&amp;$D$111,'CCG data'!$A:$AD,'CCG data'!AC$3,FALSE))</f>
        <v>10.199999999999999</v>
      </c>
      <c r="M198" s="100">
        <f>IF(V197="","",VLOOKUP($E197&amp;$D$110&amp;$D$111,'CCG data'!$A:$AD,'CCG data'!AD$3,FALSE))</f>
        <v>14.7</v>
      </c>
      <c r="N198" s="304"/>
      <c r="P198" s="162">
        <f>IF(P197="","",VLOOKUP($E197&amp;$D$110&amp;$D$111,'CCG data'!$A:$AD,'CCG data'!I$3,FALSE))</f>
        <v>0.28699999999999998</v>
      </c>
      <c r="Q198" s="15">
        <f>IF(P197="","",VLOOKUP($E197&amp;$D$110&amp;$D$111,'CCG data'!$A:$AD,'CCG data'!J$3,FALSE))</f>
        <v>0.33300000000000002</v>
      </c>
      <c r="R198" s="15">
        <f>IF(R197="","",VLOOKUP($E197&amp;$D$110&amp;$D$111,'CCG data'!$A:$AD,'CCG data'!K$3,FALSE))</f>
        <v>0.55300000000000005</v>
      </c>
      <c r="S198" s="15">
        <f>IF(R197="","",VLOOKUP($E197&amp;$D$110&amp;$D$111,'CCG data'!$A:$AD,'CCG data'!L$3,FALSE))</f>
        <v>0.60199999999999998</v>
      </c>
      <c r="T198" s="15">
        <f>IF(T197="","",VLOOKUP($E197&amp;$D$110&amp;$D$111,'CCG data'!$A:$AD,'CCG data'!M$3,FALSE))</f>
        <v>2.7E-2</v>
      </c>
      <c r="U198" s="15">
        <f>IF(T197="","",VLOOKUP($E197&amp;$D$110&amp;$D$111,'CCG data'!$A:$AD,'CCG data'!N$3,FALSE))</f>
        <v>4.5999999999999999E-2</v>
      </c>
      <c r="V198" s="15">
        <f>IF(V197="","",VLOOKUP($E197&amp;$D$110&amp;$D$111,'CCG data'!$A:$AD,'CCG data'!O$3,FALSE))</f>
        <v>6.5000000000000002E-2</v>
      </c>
      <c r="W198" s="142">
        <f>IF(V197="","",VLOOKUP($E197&amp;$D$110&amp;$D$111,'CCG data'!$A:$AD,'CCG data'!P$3,FALSE))</f>
        <v>9.1999999999999998E-2</v>
      </c>
      <c r="Y198" s="178" t="str">
        <f>IFERROR(VLOOKUP($E198&amp;$D$111, Outliers!$A$4:$P$214,2,FALSE),"0")</f>
        <v>0</v>
      </c>
      <c r="Z198" s="178" t="str">
        <f>IFERROR(VLOOKUP($E198&amp;$D$111, Outliers!$A$4:$P$214,3,FALSE),"0")</f>
        <v>0</v>
      </c>
      <c r="AA198" s="178" t="str">
        <f>IFERROR(VLOOKUP($E198&amp;$D$111, Outliers!$A$4:$P$214,4,FALSE),"0")</f>
        <v>0</v>
      </c>
      <c r="AB198" s="178" t="str">
        <f>IFERROR(VLOOKUP($E198&amp;$D$111, Outliers!$A$4:$P$214,5,FALSE),"0")</f>
        <v>0</v>
      </c>
      <c r="AD198" s="82"/>
      <c r="AE198" s="161"/>
      <c r="AF198" s="82"/>
      <c r="AG198" s="82"/>
    </row>
    <row r="199" spans="4:33" ht="15.75" x14ac:dyDescent="0.25">
      <c r="D199" s="301"/>
      <c r="E199" s="108" t="s">
        <v>200</v>
      </c>
      <c r="F199" s="372">
        <f>IF(OR(ISERROR(VLOOKUP($E199&amp;$D$110&amp;$D$111,'CCG data'!$A:$AD,'CCG data'!R$3,FALSE)),ISBLANK(VLOOKUP($E199&amp;$D$110&amp;$D$111,'CCG data'!$A:$AD,'CCG data'!R$3,FALSE))),"",VLOOKUP($E199&amp;$D$110&amp;$D$111,'CCG data'!$A:$AD,'CCG data'!R$3,FALSE))</f>
        <v>47.3</v>
      </c>
      <c r="G199" s="373"/>
      <c r="H199" s="373">
        <f>IF(OR(ISERROR(VLOOKUP($E199&amp;$D$110&amp;$D$111,'CCG data'!$A:$AD,'CCG data'!S$3,FALSE)),ISBLANK(VLOOKUP($E199&amp;$D$110&amp;$D$111,'CCG data'!$A:$AD,'CCG data'!S$3,FALSE))),"",VLOOKUP($E199&amp;$D$110&amp;$D$111,'CCG data'!$A:$AD,'CCG data'!S$3,FALSE))</f>
        <v>102.1</v>
      </c>
      <c r="I199" s="373"/>
      <c r="J199" s="373">
        <f>IF(OR(ISERROR(VLOOKUP($E199&amp;$D$110&amp;$D$111,'CCG data'!$A:$AD,'CCG data'!T$3,FALSE)),ISBLANK(VLOOKUP($E199&amp;$D$110&amp;$D$111,'CCG data'!$A:$AD,'CCG data'!T$3,FALSE))),"",VLOOKUP($E199&amp;$D$110&amp;$D$111,'CCG data'!$A:$AD,'CCG data'!T$3,FALSE))</f>
        <v>5.0999999999999996</v>
      </c>
      <c r="K199" s="373"/>
      <c r="L199" s="373">
        <f>IF(OR(ISERROR(VLOOKUP($E199&amp;$D$110&amp;$D$111,'CCG data'!$A:$AD,'CCG data'!U$3,FALSE)),ISBLANK(VLOOKUP($E199&amp;$D$110&amp;$D$111,'CCG data'!$A:$AD,'CCG data'!U$3,FALSE))),"",VLOOKUP($E199&amp;$D$110&amp;$D$111,'CCG data'!$A:$AD,'CCG data'!U$3,FALSE))</f>
        <v>8.3000000000000007</v>
      </c>
      <c r="M199" s="374"/>
      <c r="N199" s="303">
        <f>IF(OR(ISERROR(VLOOKUP($E199&amp;$D$110&amp;$D$111,'CCG data'!$A:$AD,'CCG data'!G$3,FALSE)),ISBLANK(VLOOKUP($E199&amp;$D$110&amp;$D$111,'CCG data'!$A:$AD,'CCG data'!G$3,FALSE))),"",VLOOKUP($E199&amp;$D$110&amp;$D$111,'CCG data'!$A:$AD,'CCG data'!G$3,FALSE))</f>
        <v>1929</v>
      </c>
      <c r="P199" s="354">
        <f>IF(OR(ISERROR(VLOOKUP($E199&amp;$D$110&amp;$D$111,'CCG data'!$A:$AD,'CCG data'!B$3,FALSE)),ISBLANK(VLOOKUP($E199&amp;$D$110&amp;$D$111,'CCG data'!$A:$AD,'CCG data'!B$3,FALSE))),"",VLOOKUP($E199&amp;$D$110&amp;$D$111,'CCG data'!$A:$AD,'CCG data'!B$3,FALSE))</f>
        <v>0.28304821150855364</v>
      </c>
      <c r="Q199" s="246"/>
      <c r="R199" s="246">
        <f>IF(OR(ISERROR(VLOOKUP($E199&amp;$D$110&amp;$D$111,'CCG data'!$A:$AD,'CCG data'!C$3,FALSE)),ISBLANK(VLOOKUP($E199&amp;$D$110&amp;$D$111,'CCG data'!$A:$AD,'CCG data'!C$3,FALSE))),"",VLOOKUP($E199&amp;$D$110&amp;$D$111,'CCG data'!$A:$AD,'CCG data'!C$3,FALSE))</f>
        <v>0.63193364437532396</v>
      </c>
      <c r="S199" s="246"/>
      <c r="T199" s="246">
        <f>IF(OR(ISERROR(VLOOKUP($E199&amp;$D$110&amp;$D$111,'CCG data'!$A:$AD,'CCG data'!D$3,FALSE)),ISBLANK(VLOOKUP($E199&amp;$D$110&amp;$D$111,'CCG data'!$A:$AD,'CCG data'!D$3,FALSE))),"",VLOOKUP($E199&amp;$D$110&amp;$D$111,'CCG data'!$A:$AD,'CCG data'!D$3,FALSE))</f>
        <v>3.3177812337998963E-2</v>
      </c>
      <c r="U199" s="246"/>
      <c r="V199" s="246">
        <f>IF(OR(ISERROR(VLOOKUP($E199&amp;$D$110&amp;$D$111,'CCG data'!$A:$AD,'CCG data'!E$3,FALSE)),ISBLANK(VLOOKUP($E199&amp;$D$110&amp;$D$111,'CCG data'!$A:$AD,'CCG data'!E$3,FALSE))),"",VLOOKUP($E199&amp;$D$110&amp;$D$111,'CCG data'!$A:$AD,'CCG data'!E$3,FALSE))</f>
        <v>5.1840331778123382E-2</v>
      </c>
      <c r="W199" s="387"/>
      <c r="Y199" s="178">
        <f>IFERROR(VLOOKUP($E199&amp;$D$111, Outliers!$A$4:$P$214,2,FALSE),"0")</f>
        <v>0</v>
      </c>
      <c r="Z199" s="178">
        <f>IFERROR(VLOOKUP($E199&amp;$D$111, Outliers!$A$4:$P$214,3,FALSE),"0")</f>
        <v>0</v>
      </c>
      <c r="AA199" s="178">
        <f>IFERROR(VLOOKUP($E199&amp;$D$111, Outliers!$A$4:$P$214,4,FALSE),"0")</f>
        <v>0</v>
      </c>
      <c r="AB199" s="178">
        <f>IFERROR(VLOOKUP($E199&amp;$D$111, Outliers!$A$4:$P$214,5,FALSE),"0")</f>
        <v>1</v>
      </c>
      <c r="AD199" s="82"/>
      <c r="AE199" s="161"/>
      <c r="AF199" s="82"/>
      <c r="AG199" s="82"/>
    </row>
    <row r="200" spans="4:33" ht="15.75" x14ac:dyDescent="0.25">
      <c r="D200" s="301"/>
      <c r="E200" s="107" t="s">
        <v>27</v>
      </c>
      <c r="F200" s="99">
        <f>IF(P199="","",VLOOKUP($E199&amp;$D$110&amp;$D$111,'CCG data'!$A:$AD,'CCG data'!W$3,FALSE))</f>
        <v>43.3</v>
      </c>
      <c r="G200" s="100">
        <f>IF(P199="","",VLOOKUP($E199&amp;$D$110&amp;$D$111,'CCG data'!$A:$AD,'CCG data'!X$3,FALSE))</f>
        <v>51.2</v>
      </c>
      <c r="H200" s="100">
        <f>IF(R199="","",VLOOKUP($E199&amp;$D$110&amp;$D$111,'CCG data'!$A:$AD,'CCG data'!Y$3,FALSE))</f>
        <v>96.4</v>
      </c>
      <c r="I200" s="100">
        <f>IF(R199="","",VLOOKUP($E199&amp;$D$110&amp;$D$111,'CCG data'!$A:$AD,'CCG data'!Z$3,FALSE))</f>
        <v>107.8</v>
      </c>
      <c r="J200" s="100">
        <f>IF(T199="","",VLOOKUP($E199&amp;$D$110&amp;$D$111,'CCG data'!$A:$AD,'CCG data'!AA$3,FALSE))</f>
        <v>3.8</v>
      </c>
      <c r="K200" s="100">
        <f>IF(T199="","",VLOOKUP($E199&amp;$D$110&amp;$D$111,'CCG data'!$A:$AD,'CCG data'!AB$3,FALSE))</f>
        <v>6.3</v>
      </c>
      <c r="L200" s="100">
        <f>IF(V199="","",VLOOKUP($E199&amp;$D$110&amp;$D$111,'CCG data'!$A:$AD,'CCG data'!AC$3,FALSE))</f>
        <v>6.6</v>
      </c>
      <c r="M200" s="100">
        <f>IF(V199="","",VLOOKUP($E199&amp;$D$110&amp;$D$111,'CCG data'!$A:$AD,'CCG data'!AD$3,FALSE))</f>
        <v>9.9</v>
      </c>
      <c r="N200" s="304"/>
      <c r="P200" s="162">
        <f>IF(P199="","",VLOOKUP($E199&amp;$D$110&amp;$D$111,'CCG data'!$A:$AD,'CCG data'!I$3,FALSE))</f>
        <v>0.26300000000000001</v>
      </c>
      <c r="Q200" s="15">
        <f>IF(P199="","",VLOOKUP($E199&amp;$D$110&amp;$D$111,'CCG data'!$A:$AD,'CCG data'!J$3,FALSE))</f>
        <v>0.30399999999999999</v>
      </c>
      <c r="R200" s="15">
        <f>IF(R199="","",VLOOKUP($E199&amp;$D$110&amp;$D$111,'CCG data'!$A:$AD,'CCG data'!K$3,FALSE))</f>
        <v>0.61</v>
      </c>
      <c r="S200" s="15">
        <f>IF(R199="","",VLOOKUP($E199&amp;$D$110&amp;$D$111,'CCG data'!$A:$AD,'CCG data'!L$3,FALSE))</f>
        <v>0.65300000000000002</v>
      </c>
      <c r="T200" s="15">
        <f>IF(T199="","",VLOOKUP($E199&amp;$D$110&amp;$D$111,'CCG data'!$A:$AD,'CCG data'!M$3,FALSE))</f>
        <v>2.5999999999999999E-2</v>
      </c>
      <c r="U200" s="15">
        <f>IF(T199="","",VLOOKUP($E199&amp;$D$110&amp;$D$111,'CCG data'!$A:$AD,'CCG data'!N$3,FALSE))</f>
        <v>4.2000000000000003E-2</v>
      </c>
      <c r="V200" s="15">
        <f>IF(V199="","",VLOOKUP($E199&amp;$D$110&amp;$D$111,'CCG data'!$A:$AD,'CCG data'!O$3,FALSE))</f>
        <v>4.2999999999999997E-2</v>
      </c>
      <c r="W200" s="142">
        <f>IF(V199="","",VLOOKUP($E199&amp;$D$110&amp;$D$111,'CCG data'!$A:$AD,'CCG data'!P$3,FALSE))</f>
        <v>6.3E-2</v>
      </c>
      <c r="Y200" s="178" t="str">
        <f>IFERROR(VLOOKUP($E200&amp;$D$111, Outliers!$A$4:$P$214,2,FALSE),"0")</f>
        <v>0</v>
      </c>
      <c r="Z200" s="178" t="str">
        <f>IFERROR(VLOOKUP($E200&amp;$D$111, Outliers!$A$4:$P$214,3,FALSE),"0")</f>
        <v>0</v>
      </c>
      <c r="AA200" s="178" t="str">
        <f>IFERROR(VLOOKUP($E200&amp;$D$111, Outliers!$A$4:$P$214,4,FALSE),"0")</f>
        <v>0</v>
      </c>
      <c r="AB200" s="178" t="str">
        <f>IFERROR(VLOOKUP($E200&amp;$D$111, Outliers!$A$4:$P$214,5,FALSE),"0")</f>
        <v>0</v>
      </c>
      <c r="AD200" s="82"/>
      <c r="AE200" s="161"/>
      <c r="AF200" s="82"/>
      <c r="AG200" s="82"/>
    </row>
    <row r="201" spans="4:33" ht="15.75" x14ac:dyDescent="0.25">
      <c r="D201" s="301"/>
      <c r="E201" s="108" t="s">
        <v>201</v>
      </c>
      <c r="F201" s="372">
        <f>IF(OR(ISERROR(VLOOKUP($E201&amp;$D$110&amp;$D$111,'CCG data'!$A:$AD,'CCG data'!R$3,FALSE)),ISBLANK(VLOOKUP($E201&amp;$D$110&amp;$D$111,'CCG data'!$A:$AD,'CCG data'!R$3,FALSE))),"",VLOOKUP($E201&amp;$D$110&amp;$D$111,'CCG data'!$A:$AD,'CCG data'!R$3,FALSE))</f>
        <v>55.3</v>
      </c>
      <c r="G201" s="373"/>
      <c r="H201" s="373">
        <f>IF(OR(ISERROR(VLOOKUP($E201&amp;$D$110&amp;$D$111,'CCG data'!$A:$AD,'CCG data'!S$3,FALSE)),ISBLANK(VLOOKUP($E201&amp;$D$110&amp;$D$111,'CCG data'!$A:$AD,'CCG data'!S$3,FALSE))),"",VLOOKUP($E201&amp;$D$110&amp;$D$111,'CCG data'!$A:$AD,'CCG data'!S$3,FALSE))</f>
        <v>102.8</v>
      </c>
      <c r="I201" s="373"/>
      <c r="J201" s="373">
        <f>IF(OR(ISERROR(VLOOKUP($E201&amp;$D$110&amp;$D$111,'CCG data'!$A:$AD,'CCG data'!T$3,FALSE)),ISBLANK(VLOOKUP($E201&amp;$D$110&amp;$D$111,'CCG data'!$A:$AD,'CCG data'!T$3,FALSE))),"",VLOOKUP($E201&amp;$D$110&amp;$D$111,'CCG data'!$A:$AD,'CCG data'!T$3,FALSE))</f>
        <v>6.9</v>
      </c>
      <c r="K201" s="373"/>
      <c r="L201" s="373">
        <f>IF(OR(ISERROR(VLOOKUP($E201&amp;$D$110&amp;$D$111,'CCG data'!$A:$AD,'CCG data'!U$3,FALSE)),ISBLANK(VLOOKUP($E201&amp;$D$110&amp;$D$111,'CCG data'!$A:$AD,'CCG data'!U$3,FALSE))),"",VLOOKUP($E201&amp;$D$110&amp;$D$111,'CCG data'!$A:$AD,'CCG data'!U$3,FALSE))</f>
        <v>10.9</v>
      </c>
      <c r="M201" s="374"/>
      <c r="N201" s="303">
        <f>IF(OR(ISERROR(VLOOKUP($E201&amp;$D$110&amp;$D$111,'CCG data'!$A:$AD,'CCG data'!G$3,FALSE)),ISBLANK(VLOOKUP($E201&amp;$D$110&amp;$D$111,'CCG data'!$A:$AD,'CCG data'!G$3,FALSE))),"",VLOOKUP($E201&amp;$D$110&amp;$D$111,'CCG data'!$A:$AD,'CCG data'!G$3,FALSE))</f>
        <v>5936</v>
      </c>
      <c r="P201" s="354">
        <f>IF(OR(ISERROR(VLOOKUP($E201&amp;$D$110&amp;$D$111,'CCG data'!$A:$AD,'CCG data'!B$3,FALSE)),ISBLANK(VLOOKUP($E201&amp;$D$110&amp;$D$111,'CCG data'!$A:$AD,'CCG data'!B$3,FALSE))),"",VLOOKUP($E201&amp;$D$110&amp;$D$111,'CCG data'!$A:$AD,'CCG data'!B$3,FALSE))</f>
        <v>0.29430592991913745</v>
      </c>
      <c r="Q201" s="246"/>
      <c r="R201" s="246">
        <f>IF(OR(ISERROR(VLOOKUP($E201&amp;$D$110&amp;$D$111,'CCG data'!$A:$AD,'CCG data'!C$3,FALSE)),ISBLANK(VLOOKUP($E201&amp;$D$110&amp;$D$111,'CCG data'!$A:$AD,'CCG data'!C$3,FALSE))),"",VLOOKUP($E201&amp;$D$110&amp;$D$111,'CCG data'!$A:$AD,'CCG data'!C$3,FALSE))</f>
        <v>0.59484501347708896</v>
      </c>
      <c r="S201" s="246"/>
      <c r="T201" s="246">
        <f>IF(OR(ISERROR(VLOOKUP($E201&amp;$D$110&amp;$D$111,'CCG data'!$A:$AD,'CCG data'!D$3,FALSE)),ISBLANK(VLOOKUP($E201&amp;$D$110&amp;$D$111,'CCG data'!$A:$AD,'CCG data'!D$3,FALSE))),"",VLOOKUP($E201&amp;$D$110&amp;$D$111,'CCG data'!$A:$AD,'CCG data'!D$3,FALSE))</f>
        <v>4.8685983827493264E-2</v>
      </c>
      <c r="U201" s="246"/>
      <c r="V201" s="246">
        <f>IF(OR(ISERROR(VLOOKUP($E201&amp;$D$110&amp;$D$111,'CCG data'!$A:$AD,'CCG data'!E$3,FALSE)),ISBLANK(VLOOKUP($E201&amp;$D$110&amp;$D$111,'CCG data'!$A:$AD,'CCG data'!E$3,FALSE))),"",VLOOKUP($E201&amp;$D$110&amp;$D$111,'CCG data'!$A:$AD,'CCG data'!E$3,FALSE))</f>
        <v>6.2163072776280325E-2</v>
      </c>
      <c r="W201" s="387"/>
      <c r="Y201" s="178">
        <f>IFERROR(VLOOKUP($E201&amp;$D$111, Outliers!$A$4:$P$214,2,FALSE),"0")</f>
        <v>1</v>
      </c>
      <c r="Z201" s="178">
        <f>IFERROR(VLOOKUP($E201&amp;$D$111, Outliers!$A$4:$P$214,3,FALSE),"0")</f>
        <v>1</v>
      </c>
      <c r="AA201" s="178">
        <f>IFERROR(VLOOKUP($E201&amp;$D$111, Outliers!$A$4:$P$214,4,FALSE),"0")</f>
        <v>0</v>
      </c>
      <c r="AB201" s="178">
        <f>IFERROR(VLOOKUP($E201&amp;$D$111, Outliers!$A$4:$P$214,5,FALSE),"0")</f>
        <v>0</v>
      </c>
      <c r="AD201" s="82"/>
      <c r="AE201" s="161"/>
      <c r="AF201" s="82"/>
      <c r="AG201" s="82"/>
    </row>
    <row r="202" spans="4:33" ht="15.75" x14ac:dyDescent="0.25">
      <c r="D202" s="301"/>
      <c r="E202" s="107" t="s">
        <v>27</v>
      </c>
      <c r="F202" s="99">
        <f>IF(P201="","",VLOOKUP($E201&amp;$D$110&amp;$D$111,'CCG data'!$A:$AD,'CCG data'!W$3,FALSE))</f>
        <v>52.7</v>
      </c>
      <c r="G202" s="100">
        <f>IF(P201="","",VLOOKUP($E201&amp;$D$110&amp;$D$111,'CCG data'!$A:$AD,'CCG data'!X$3,FALSE))</f>
        <v>57.9</v>
      </c>
      <c r="H202" s="100">
        <f>IF(R201="","",VLOOKUP($E201&amp;$D$110&amp;$D$111,'CCG data'!$A:$AD,'CCG data'!Y$3,FALSE))</f>
        <v>99.4</v>
      </c>
      <c r="I202" s="100">
        <f>IF(R201="","",VLOOKUP($E201&amp;$D$110&amp;$D$111,'CCG data'!$A:$AD,'CCG data'!Z$3,FALSE))</f>
        <v>106.1</v>
      </c>
      <c r="J202" s="100">
        <f>IF(T201="","",VLOOKUP($E201&amp;$D$110&amp;$D$111,'CCG data'!$A:$AD,'CCG data'!AA$3,FALSE))</f>
        <v>6.1</v>
      </c>
      <c r="K202" s="100">
        <f>IF(T201="","",VLOOKUP($E201&amp;$D$110&amp;$D$111,'CCG data'!$A:$AD,'CCG data'!AB$3,FALSE))</f>
        <v>7.7</v>
      </c>
      <c r="L202" s="100">
        <f>IF(V201="","",VLOOKUP($E201&amp;$D$110&amp;$D$111,'CCG data'!$A:$AD,'CCG data'!AC$3,FALSE))</f>
        <v>9.8000000000000007</v>
      </c>
      <c r="M202" s="100">
        <f>IF(V201="","",VLOOKUP($E201&amp;$D$110&amp;$D$111,'CCG data'!$A:$AD,'CCG data'!AD$3,FALSE))</f>
        <v>12</v>
      </c>
      <c r="N202" s="304"/>
      <c r="P202" s="162">
        <f>IF(P201="","",VLOOKUP($E201&amp;$D$110&amp;$D$111,'CCG data'!$A:$AD,'CCG data'!I$3,FALSE))</f>
        <v>0.28299999999999997</v>
      </c>
      <c r="Q202" s="15">
        <f>IF(P201="","",VLOOKUP($E201&amp;$D$110&amp;$D$111,'CCG data'!$A:$AD,'CCG data'!J$3,FALSE))</f>
        <v>0.30599999999999999</v>
      </c>
      <c r="R202" s="15">
        <f>IF(R201="","",VLOOKUP($E201&amp;$D$110&amp;$D$111,'CCG data'!$A:$AD,'CCG data'!K$3,FALSE))</f>
        <v>0.58199999999999996</v>
      </c>
      <c r="S202" s="15">
        <f>IF(R201="","",VLOOKUP($E201&amp;$D$110&amp;$D$111,'CCG data'!$A:$AD,'CCG data'!L$3,FALSE))</f>
        <v>0.60699999999999998</v>
      </c>
      <c r="T202" s="15">
        <f>IF(T201="","",VLOOKUP($E201&amp;$D$110&amp;$D$111,'CCG data'!$A:$AD,'CCG data'!M$3,FALSE))</f>
        <v>4.2999999999999997E-2</v>
      </c>
      <c r="U202" s="15">
        <f>IF(T201="","",VLOOKUP($E201&amp;$D$110&amp;$D$111,'CCG data'!$A:$AD,'CCG data'!N$3,FALSE))</f>
        <v>5.3999999999999999E-2</v>
      </c>
      <c r="V202" s="15">
        <f>IF(V201="","",VLOOKUP($E201&amp;$D$110&amp;$D$111,'CCG data'!$A:$AD,'CCG data'!O$3,FALSE))</f>
        <v>5.6000000000000001E-2</v>
      </c>
      <c r="W202" s="142">
        <f>IF(V201="","",VLOOKUP($E201&amp;$D$110&amp;$D$111,'CCG data'!$A:$AD,'CCG data'!P$3,FALSE))</f>
        <v>6.9000000000000006E-2</v>
      </c>
      <c r="Y202" s="178" t="str">
        <f>IFERROR(VLOOKUP($E202&amp;$D$111, Outliers!$A$4:$P$214,2,FALSE),"0")</f>
        <v>0</v>
      </c>
      <c r="Z202" s="178" t="str">
        <f>IFERROR(VLOOKUP($E202&amp;$D$111, Outliers!$A$4:$P$214,3,FALSE),"0")</f>
        <v>0</v>
      </c>
      <c r="AA202" s="178" t="str">
        <f>IFERROR(VLOOKUP($E202&amp;$D$111, Outliers!$A$4:$P$214,4,FALSE),"0")</f>
        <v>0</v>
      </c>
      <c r="AB202" s="178" t="str">
        <f>IFERROR(VLOOKUP($E202&amp;$D$111, Outliers!$A$4:$P$214,5,FALSE),"0")</f>
        <v>0</v>
      </c>
      <c r="AD202" s="82"/>
      <c r="AE202" s="161"/>
      <c r="AF202" s="82"/>
      <c r="AG202" s="82"/>
    </row>
    <row r="203" spans="4:33" ht="15.75" x14ac:dyDescent="0.25">
      <c r="D203" s="301"/>
      <c r="E203" s="108" t="s">
        <v>202</v>
      </c>
      <c r="F203" s="372">
        <f>IF(OR(ISERROR(VLOOKUP($E203&amp;$D$110&amp;$D$111,'CCG data'!$A:$AD,'CCG data'!R$3,FALSE)),ISBLANK(VLOOKUP($E203&amp;$D$110&amp;$D$111,'CCG data'!$A:$AD,'CCG data'!R$3,FALSE))),"",VLOOKUP($E203&amp;$D$110&amp;$D$111,'CCG data'!$A:$AD,'CCG data'!R$3,FALSE))</f>
        <v>49.7</v>
      </c>
      <c r="G203" s="373"/>
      <c r="H203" s="373">
        <f>IF(OR(ISERROR(VLOOKUP($E203&amp;$D$110&amp;$D$111,'CCG data'!$A:$AD,'CCG data'!S$3,FALSE)),ISBLANK(VLOOKUP($E203&amp;$D$110&amp;$D$111,'CCG data'!$A:$AD,'CCG data'!S$3,FALSE))),"",VLOOKUP($E203&amp;$D$110&amp;$D$111,'CCG data'!$A:$AD,'CCG data'!S$3,FALSE))</f>
        <v>108</v>
      </c>
      <c r="I203" s="373"/>
      <c r="J203" s="373">
        <f>IF(OR(ISERROR(VLOOKUP($E203&amp;$D$110&amp;$D$111,'CCG data'!$A:$AD,'CCG data'!T$3,FALSE)),ISBLANK(VLOOKUP($E203&amp;$D$110&amp;$D$111,'CCG data'!$A:$AD,'CCG data'!T$3,FALSE))),"",VLOOKUP($E203&amp;$D$110&amp;$D$111,'CCG data'!$A:$AD,'CCG data'!T$3,FALSE))</f>
        <v>6.5</v>
      </c>
      <c r="K203" s="373"/>
      <c r="L203" s="373">
        <f>IF(OR(ISERROR(VLOOKUP($E203&amp;$D$110&amp;$D$111,'CCG data'!$A:$AD,'CCG data'!U$3,FALSE)),ISBLANK(VLOOKUP($E203&amp;$D$110&amp;$D$111,'CCG data'!$A:$AD,'CCG data'!U$3,FALSE))),"",VLOOKUP($E203&amp;$D$110&amp;$D$111,'CCG data'!$A:$AD,'CCG data'!U$3,FALSE))</f>
        <v>8</v>
      </c>
      <c r="M203" s="374"/>
      <c r="N203" s="303">
        <f>IF(OR(ISERROR(VLOOKUP($E203&amp;$D$110&amp;$D$111,'CCG data'!$A:$AD,'CCG data'!G$3,FALSE)),ISBLANK(VLOOKUP($E203&amp;$D$110&amp;$D$111,'CCG data'!$A:$AD,'CCG data'!G$3,FALSE))),"",VLOOKUP($E203&amp;$D$110&amp;$D$111,'CCG data'!$A:$AD,'CCG data'!G$3,FALSE))</f>
        <v>2178</v>
      </c>
      <c r="P203" s="354">
        <f>IF(OR(ISERROR(VLOOKUP($E203&amp;$D$110&amp;$D$111,'CCG data'!$A:$AD,'CCG data'!B$3,FALSE)),ISBLANK(VLOOKUP($E203&amp;$D$110&amp;$D$111,'CCG data'!$A:$AD,'CCG data'!B$3,FALSE))),"",VLOOKUP($E203&amp;$D$110&amp;$D$111,'CCG data'!$A:$AD,'CCG data'!B$3,FALSE))</f>
        <v>0.27594123048668501</v>
      </c>
      <c r="Q203" s="246"/>
      <c r="R203" s="246">
        <f>IF(OR(ISERROR(VLOOKUP($E203&amp;$D$110&amp;$D$111,'CCG data'!$A:$AD,'CCG data'!C$3,FALSE)),ISBLANK(VLOOKUP($E203&amp;$D$110&amp;$D$111,'CCG data'!$A:$AD,'CCG data'!C$3,FALSE))),"",VLOOKUP($E203&amp;$D$110&amp;$D$111,'CCG data'!$A:$AD,'CCG data'!C$3,FALSE))</f>
        <v>0.63682277318640956</v>
      </c>
      <c r="S203" s="246"/>
      <c r="T203" s="246">
        <f>IF(OR(ISERROR(VLOOKUP($E203&amp;$D$110&amp;$D$111,'CCG data'!$A:$AD,'CCG data'!D$3,FALSE)),ISBLANK(VLOOKUP($E203&amp;$D$110&amp;$D$111,'CCG data'!$A:$AD,'CCG data'!D$3,FALSE))),"",VLOOKUP($E203&amp;$D$110&amp;$D$111,'CCG data'!$A:$AD,'CCG data'!D$3,FALSE))</f>
        <v>4.0404040404040407E-2</v>
      </c>
      <c r="U203" s="246"/>
      <c r="V203" s="246">
        <f>IF(OR(ISERROR(VLOOKUP($E203&amp;$D$110&amp;$D$111,'CCG data'!$A:$AD,'CCG data'!E$3,FALSE)),ISBLANK(VLOOKUP($E203&amp;$D$110&amp;$D$111,'CCG data'!$A:$AD,'CCG data'!E$3,FALSE))),"",VLOOKUP($E203&amp;$D$110&amp;$D$111,'CCG data'!$A:$AD,'CCG data'!E$3,FALSE))</f>
        <v>4.6831955922865015E-2</v>
      </c>
      <c r="W203" s="387"/>
      <c r="Y203" s="178">
        <f>IFERROR(VLOOKUP($E203&amp;$D$111, Outliers!$A$4:$P$214,2,FALSE),"0")</f>
        <v>0</v>
      </c>
      <c r="Z203" s="178">
        <f>IFERROR(VLOOKUP($E203&amp;$D$111, Outliers!$A$4:$P$214,3,FALSE),"0")</f>
        <v>1</v>
      </c>
      <c r="AA203" s="178">
        <f>IFERROR(VLOOKUP($E203&amp;$D$111, Outliers!$A$4:$P$214,4,FALSE),"0")</f>
        <v>0</v>
      </c>
      <c r="AB203" s="178">
        <f>IFERROR(VLOOKUP($E203&amp;$D$111, Outliers!$A$4:$P$214,5,FALSE),"0")</f>
        <v>1</v>
      </c>
      <c r="AD203" s="82"/>
      <c r="AE203" s="161"/>
      <c r="AF203" s="82"/>
      <c r="AG203" s="82"/>
    </row>
    <row r="204" spans="4:33" ht="15.75" x14ac:dyDescent="0.25">
      <c r="D204" s="301"/>
      <c r="E204" s="107" t="s">
        <v>27</v>
      </c>
      <c r="F204" s="99">
        <f>IF(P203="","",VLOOKUP($E203&amp;$D$110&amp;$D$111,'CCG data'!$A:$AD,'CCG data'!W$3,FALSE))</f>
        <v>45.7</v>
      </c>
      <c r="G204" s="100">
        <f>IF(P203="","",VLOOKUP($E203&amp;$D$110&amp;$D$111,'CCG data'!$A:$AD,'CCG data'!X$3,FALSE))</f>
        <v>53.6</v>
      </c>
      <c r="H204" s="100">
        <f>IF(R203="","",VLOOKUP($E203&amp;$D$110&amp;$D$111,'CCG data'!$A:$AD,'CCG data'!Y$3,FALSE))</f>
        <v>102.3</v>
      </c>
      <c r="I204" s="100">
        <f>IF(R203="","",VLOOKUP($E203&amp;$D$110&amp;$D$111,'CCG data'!$A:$AD,'CCG data'!Z$3,FALSE))</f>
        <v>113.7</v>
      </c>
      <c r="J204" s="100">
        <f>IF(T203="","",VLOOKUP($E203&amp;$D$110&amp;$D$111,'CCG data'!$A:$AD,'CCG data'!AA$3,FALSE))</f>
        <v>5.0999999999999996</v>
      </c>
      <c r="K204" s="100">
        <f>IF(T203="","",VLOOKUP($E203&amp;$D$110&amp;$D$111,'CCG data'!$A:$AD,'CCG data'!AB$3,FALSE))</f>
        <v>7.8</v>
      </c>
      <c r="L204" s="100">
        <f>IF(V203="","",VLOOKUP($E203&amp;$D$110&amp;$D$111,'CCG data'!$A:$AD,'CCG data'!AC$3,FALSE))</f>
        <v>6.5</v>
      </c>
      <c r="M204" s="100">
        <f>IF(V203="","",VLOOKUP($E203&amp;$D$110&amp;$D$111,'CCG data'!$A:$AD,'CCG data'!AD$3,FALSE))</f>
        <v>9.6</v>
      </c>
      <c r="N204" s="304"/>
      <c r="P204" s="162">
        <f>IF(P203="","",VLOOKUP($E203&amp;$D$110&amp;$D$111,'CCG data'!$A:$AD,'CCG data'!I$3,FALSE))</f>
        <v>0.25800000000000001</v>
      </c>
      <c r="Q204" s="15">
        <f>IF(P203="","",VLOOKUP($E203&amp;$D$110&amp;$D$111,'CCG data'!$A:$AD,'CCG data'!J$3,FALSE))</f>
        <v>0.29499999999999998</v>
      </c>
      <c r="R204" s="15">
        <f>IF(R203="","",VLOOKUP($E203&amp;$D$110&amp;$D$111,'CCG data'!$A:$AD,'CCG data'!K$3,FALSE))</f>
        <v>0.61599999999999999</v>
      </c>
      <c r="S204" s="15">
        <f>IF(R203="","",VLOOKUP($E203&amp;$D$110&amp;$D$111,'CCG data'!$A:$AD,'CCG data'!L$3,FALSE))</f>
        <v>0.65700000000000003</v>
      </c>
      <c r="T204" s="15">
        <f>IF(T203="","",VLOOKUP($E203&amp;$D$110&amp;$D$111,'CCG data'!$A:$AD,'CCG data'!M$3,FALSE))</f>
        <v>3.3000000000000002E-2</v>
      </c>
      <c r="U204" s="15">
        <f>IF(T203="","",VLOOKUP($E203&amp;$D$110&amp;$D$111,'CCG data'!$A:$AD,'CCG data'!N$3,FALSE))</f>
        <v>0.05</v>
      </c>
      <c r="V204" s="15">
        <f>IF(V203="","",VLOOKUP($E203&amp;$D$110&amp;$D$111,'CCG data'!$A:$AD,'CCG data'!O$3,FALSE))</f>
        <v>3.9E-2</v>
      </c>
      <c r="W204" s="142">
        <f>IF(V203="","",VLOOKUP($E203&amp;$D$110&amp;$D$111,'CCG data'!$A:$AD,'CCG data'!P$3,FALSE))</f>
        <v>5.7000000000000002E-2</v>
      </c>
      <c r="Y204" s="178" t="str">
        <f>IFERROR(VLOOKUP($E204&amp;$D$111, Outliers!$A$4:$P$214,2,FALSE),"0")</f>
        <v>0</v>
      </c>
      <c r="Z204" s="178" t="str">
        <f>IFERROR(VLOOKUP($E204&amp;$D$111, Outliers!$A$4:$P$214,3,FALSE),"0")</f>
        <v>0</v>
      </c>
      <c r="AA204" s="178" t="str">
        <f>IFERROR(VLOOKUP($E204&amp;$D$111, Outliers!$A$4:$P$214,4,FALSE),"0")</f>
        <v>0</v>
      </c>
      <c r="AB204" s="178" t="str">
        <f>IFERROR(VLOOKUP($E204&amp;$D$111, Outliers!$A$4:$P$214,5,FALSE),"0")</f>
        <v>0</v>
      </c>
      <c r="AD204" s="82"/>
      <c r="AE204" s="161"/>
      <c r="AF204" s="82"/>
      <c r="AG204" s="82"/>
    </row>
    <row r="205" spans="4:33" ht="15.75" x14ac:dyDescent="0.25">
      <c r="D205" s="301"/>
      <c r="E205" s="108" t="s">
        <v>454</v>
      </c>
      <c r="F205" s="372">
        <f>IF(OR(ISERROR(VLOOKUP($E205&amp;$D$110&amp;$D$111,'CCG data'!$A:$AD,'CCG data'!R$3,FALSE)),ISBLANK(VLOOKUP($E205&amp;$D$110&amp;$D$111,'CCG data'!$A:$AD,'CCG data'!R$3,FALSE))),"",VLOOKUP($E205&amp;$D$110&amp;$D$111,'CCG data'!$A:$AD,'CCG data'!R$3,FALSE))</f>
        <v>49.9</v>
      </c>
      <c r="G205" s="373"/>
      <c r="H205" s="373">
        <f>IF(OR(ISERROR(VLOOKUP($E205&amp;$D$110&amp;$D$111,'CCG data'!$A:$AD,'CCG data'!S$3,FALSE)),ISBLANK(VLOOKUP($E205&amp;$D$110&amp;$D$111,'CCG data'!$A:$AD,'CCG data'!S$3,FALSE))),"",VLOOKUP($E205&amp;$D$110&amp;$D$111,'CCG data'!$A:$AD,'CCG data'!S$3,FALSE))</f>
        <v>93.1</v>
      </c>
      <c r="I205" s="373"/>
      <c r="J205" s="373">
        <f>IF(OR(ISERROR(VLOOKUP($E205&amp;$D$110&amp;$D$111,'CCG data'!$A:$AD,'CCG data'!T$3,FALSE)),ISBLANK(VLOOKUP($E205&amp;$D$110&amp;$D$111,'CCG data'!$A:$AD,'CCG data'!T$3,FALSE))),"",VLOOKUP($E205&amp;$D$110&amp;$D$111,'CCG data'!$A:$AD,'CCG data'!T$3,FALSE))</f>
        <v>5.2</v>
      </c>
      <c r="K205" s="373"/>
      <c r="L205" s="373">
        <f>IF(OR(ISERROR(VLOOKUP($E205&amp;$D$110&amp;$D$111,'CCG data'!$A:$AD,'CCG data'!U$3,FALSE)),ISBLANK(VLOOKUP($E205&amp;$D$110&amp;$D$111,'CCG data'!$A:$AD,'CCG data'!U$3,FALSE))),"",VLOOKUP($E205&amp;$D$110&amp;$D$111,'CCG data'!$A:$AD,'CCG data'!U$3,FALSE))</f>
        <v>6.2</v>
      </c>
      <c r="M205" s="374"/>
      <c r="N205" s="303">
        <f>IF(OR(ISERROR(VLOOKUP($E205&amp;$D$110&amp;$D$111,'CCG data'!$A:$AD,'CCG data'!G$3,FALSE)),ISBLANK(VLOOKUP($E205&amp;$D$110&amp;$D$111,'CCG data'!$A:$AD,'CCG data'!G$3,FALSE))),"",VLOOKUP($E205&amp;$D$110&amp;$D$111,'CCG data'!$A:$AD,'CCG data'!G$3,FALSE))</f>
        <v>1782</v>
      </c>
      <c r="P205" s="354">
        <f>IF(OR(ISERROR(VLOOKUP($E205&amp;$D$110&amp;$D$111,'CCG data'!$A:$AD,'CCG data'!B$3,FALSE)),ISBLANK(VLOOKUP($E205&amp;$D$110&amp;$D$111,'CCG data'!$A:$AD,'CCG data'!B$3,FALSE))),"",VLOOKUP($E205&amp;$D$110&amp;$D$111,'CCG data'!$A:$AD,'CCG data'!B$3,FALSE))</f>
        <v>0.32042648709315374</v>
      </c>
      <c r="Q205" s="246"/>
      <c r="R205" s="246">
        <f>IF(OR(ISERROR(VLOOKUP($E205&amp;$D$110&amp;$D$111,'CCG data'!$A:$AD,'CCG data'!C$3,FALSE)),ISBLANK(VLOOKUP($E205&amp;$D$110&amp;$D$111,'CCG data'!$A:$AD,'CCG data'!C$3,FALSE))),"",VLOOKUP($E205&amp;$D$110&amp;$D$111,'CCG data'!$A:$AD,'CCG data'!C$3,FALSE))</f>
        <v>0.60493827160493829</v>
      </c>
      <c r="S205" s="246"/>
      <c r="T205" s="246">
        <f>IF(OR(ISERROR(VLOOKUP($E205&amp;$D$110&amp;$D$111,'CCG data'!$A:$AD,'CCG data'!D$3,FALSE)),ISBLANK(VLOOKUP($E205&amp;$D$110&amp;$D$111,'CCG data'!$A:$AD,'CCG data'!D$3,FALSE))),"",VLOOKUP($E205&amp;$D$110&amp;$D$111,'CCG data'!$A:$AD,'CCG data'!D$3,FALSE))</f>
        <v>3.479236812570146E-2</v>
      </c>
      <c r="U205" s="246"/>
      <c r="V205" s="246">
        <f>IF(OR(ISERROR(VLOOKUP($E205&amp;$D$110&amp;$D$111,'CCG data'!$A:$AD,'CCG data'!E$3,FALSE)),ISBLANK(VLOOKUP($E205&amp;$D$110&amp;$D$111,'CCG data'!$A:$AD,'CCG data'!E$3,FALSE))),"",VLOOKUP($E205&amp;$D$110&amp;$D$111,'CCG data'!$A:$AD,'CCG data'!E$3,FALSE))</f>
        <v>3.9842873176206509E-2</v>
      </c>
      <c r="W205" s="387"/>
      <c r="Y205" s="178">
        <f>IFERROR(VLOOKUP($E205&amp;$D$111, Outliers!$A$4:$P$214,2,FALSE),"0")</f>
        <v>0</v>
      </c>
      <c r="Z205" s="178">
        <f>IFERROR(VLOOKUP($E205&amp;$D$111, Outliers!$A$4:$P$214,3,FALSE),"0")</f>
        <v>0</v>
      </c>
      <c r="AA205" s="178">
        <f>IFERROR(VLOOKUP($E205&amp;$D$111, Outliers!$A$4:$P$214,4,FALSE),"0")</f>
        <v>0</v>
      </c>
      <c r="AB205" s="178">
        <f>IFERROR(VLOOKUP($E205&amp;$D$111, Outliers!$A$4:$P$214,5,FALSE),"0")</f>
        <v>1</v>
      </c>
      <c r="AD205" s="82"/>
      <c r="AE205" s="161"/>
      <c r="AF205" s="82"/>
      <c r="AG205" s="82"/>
    </row>
    <row r="206" spans="4:33" ht="15.75" x14ac:dyDescent="0.25">
      <c r="D206" s="301"/>
      <c r="E206" s="107" t="s">
        <v>27</v>
      </c>
      <c r="F206" s="99">
        <f>IF(P205="","",VLOOKUP($E205&amp;$D$110&amp;$D$111,'CCG data'!$A:$AD,'CCG data'!W$3,FALSE))</f>
        <v>45.8</v>
      </c>
      <c r="G206" s="100">
        <f>IF(P205="","",VLOOKUP($E205&amp;$D$110&amp;$D$111,'CCG data'!$A:$AD,'CCG data'!X$3,FALSE))</f>
        <v>54</v>
      </c>
      <c r="H206" s="100">
        <f>IF(R205="","",VLOOKUP($E205&amp;$D$110&amp;$D$111,'CCG data'!$A:$AD,'CCG data'!Y$3,FALSE))</f>
        <v>87.5</v>
      </c>
      <c r="I206" s="100">
        <f>IF(R205="","",VLOOKUP($E205&amp;$D$110&amp;$D$111,'CCG data'!$A:$AD,'CCG data'!Z$3,FALSE))</f>
        <v>98.6</v>
      </c>
      <c r="J206" s="100">
        <f>IF(T205="","",VLOOKUP($E205&amp;$D$110&amp;$D$111,'CCG data'!$A:$AD,'CCG data'!AA$3,FALSE))</f>
        <v>3.9</v>
      </c>
      <c r="K206" s="100">
        <f>IF(T205="","",VLOOKUP($E205&amp;$D$110&amp;$D$111,'CCG data'!$A:$AD,'CCG data'!AB$3,FALSE))</f>
        <v>6.5</v>
      </c>
      <c r="L206" s="100">
        <f>IF(V205="","",VLOOKUP($E205&amp;$D$110&amp;$D$111,'CCG data'!$A:$AD,'CCG data'!AC$3,FALSE))</f>
        <v>4.8</v>
      </c>
      <c r="M206" s="100">
        <f>IF(V205="","",VLOOKUP($E205&amp;$D$110&amp;$D$111,'CCG data'!$A:$AD,'CCG data'!AD$3,FALSE))</f>
        <v>7.7</v>
      </c>
      <c r="N206" s="304"/>
      <c r="P206" s="162">
        <f>IF(P205="","",VLOOKUP($E205&amp;$D$110&amp;$D$111,'CCG data'!$A:$AD,'CCG data'!I$3,FALSE))</f>
        <v>0.29899999999999999</v>
      </c>
      <c r="Q206" s="15">
        <f>IF(P205="","",VLOOKUP($E205&amp;$D$110&amp;$D$111,'CCG data'!$A:$AD,'CCG data'!J$3,FALSE))</f>
        <v>0.34200000000000003</v>
      </c>
      <c r="R206" s="15">
        <f>IF(R205="","",VLOOKUP($E205&amp;$D$110&amp;$D$111,'CCG data'!$A:$AD,'CCG data'!K$3,FALSE))</f>
        <v>0.58199999999999996</v>
      </c>
      <c r="S206" s="15">
        <f>IF(R205="","",VLOOKUP($E205&amp;$D$110&amp;$D$111,'CCG data'!$A:$AD,'CCG data'!L$3,FALSE))</f>
        <v>0.627</v>
      </c>
      <c r="T206" s="15">
        <f>IF(T205="","",VLOOKUP($E205&amp;$D$110&amp;$D$111,'CCG data'!$A:$AD,'CCG data'!M$3,FALSE))</f>
        <v>2.7E-2</v>
      </c>
      <c r="U206" s="15">
        <f>IF(T205="","",VLOOKUP($E205&amp;$D$110&amp;$D$111,'CCG data'!$A:$AD,'CCG data'!N$3,FALSE))</f>
        <v>4.3999999999999997E-2</v>
      </c>
      <c r="V206" s="15">
        <f>IF(V205="","",VLOOKUP($E205&amp;$D$110&amp;$D$111,'CCG data'!$A:$AD,'CCG data'!O$3,FALSE))</f>
        <v>3.2000000000000001E-2</v>
      </c>
      <c r="W206" s="142">
        <f>IF(V205="","",VLOOKUP($E205&amp;$D$110&amp;$D$111,'CCG data'!$A:$AD,'CCG data'!P$3,FALSE))</f>
        <v>0.05</v>
      </c>
      <c r="Y206" s="178" t="str">
        <f>IFERROR(VLOOKUP($E206&amp;$D$111, Outliers!$A$4:$P$214,2,FALSE),"0")</f>
        <v>0</v>
      </c>
      <c r="Z206" s="178" t="str">
        <f>IFERROR(VLOOKUP($E206&amp;$D$111, Outliers!$A$4:$P$214,3,FALSE),"0")</f>
        <v>0</v>
      </c>
      <c r="AA206" s="178" t="str">
        <f>IFERROR(VLOOKUP($E206&amp;$D$111, Outliers!$A$4:$P$214,4,FALSE),"0")</f>
        <v>0</v>
      </c>
      <c r="AB206" s="178" t="str">
        <f>IFERROR(VLOOKUP($E206&amp;$D$111, Outliers!$A$4:$P$214,5,FALSE),"0")</f>
        <v>0</v>
      </c>
      <c r="AD206" s="82"/>
      <c r="AE206" s="161"/>
      <c r="AF206" s="82"/>
      <c r="AG206" s="82"/>
    </row>
    <row r="207" spans="4:33" ht="15.75" x14ac:dyDescent="0.25">
      <c r="D207" s="301"/>
      <c r="E207" s="108" t="s">
        <v>203</v>
      </c>
      <c r="F207" s="372">
        <f>IF(OR(ISERROR(VLOOKUP($E207&amp;$D$110&amp;$D$111,'CCG data'!$A:$AD,'CCG data'!R$3,FALSE)),ISBLANK(VLOOKUP($E207&amp;$D$110&amp;$D$111,'CCG data'!$A:$AD,'CCG data'!R$3,FALSE))),"",VLOOKUP($E207&amp;$D$110&amp;$D$111,'CCG data'!$A:$AD,'CCG data'!R$3,FALSE))</f>
        <v>38.4</v>
      </c>
      <c r="G207" s="373"/>
      <c r="H207" s="373">
        <f>IF(OR(ISERROR(VLOOKUP($E207&amp;$D$110&amp;$D$111,'CCG data'!$A:$AD,'CCG data'!S$3,FALSE)),ISBLANK(VLOOKUP($E207&amp;$D$110&amp;$D$111,'CCG data'!$A:$AD,'CCG data'!S$3,FALSE))),"",VLOOKUP($E207&amp;$D$110&amp;$D$111,'CCG data'!$A:$AD,'CCG data'!S$3,FALSE))</f>
        <v>90.9</v>
      </c>
      <c r="I207" s="373"/>
      <c r="J207" s="373">
        <f>IF(OR(ISERROR(VLOOKUP($E207&amp;$D$110&amp;$D$111,'CCG data'!$A:$AD,'CCG data'!T$3,FALSE)),ISBLANK(VLOOKUP($E207&amp;$D$110&amp;$D$111,'CCG data'!$A:$AD,'CCG data'!T$3,FALSE))),"",VLOOKUP($E207&amp;$D$110&amp;$D$111,'CCG data'!$A:$AD,'CCG data'!T$3,FALSE))</f>
        <v>10.3</v>
      </c>
      <c r="K207" s="373"/>
      <c r="L207" s="373">
        <f>IF(OR(ISERROR(VLOOKUP($E207&amp;$D$110&amp;$D$111,'CCG data'!$A:$AD,'CCG data'!U$3,FALSE)),ISBLANK(VLOOKUP($E207&amp;$D$110&amp;$D$111,'CCG data'!$A:$AD,'CCG data'!U$3,FALSE))),"",VLOOKUP($E207&amp;$D$110&amp;$D$111,'CCG data'!$A:$AD,'CCG data'!U$3,FALSE))</f>
        <v>15.2</v>
      </c>
      <c r="M207" s="374"/>
      <c r="N207" s="303">
        <f>IF(OR(ISERROR(VLOOKUP($E207&amp;$D$110&amp;$D$111,'CCG data'!$A:$AD,'CCG data'!G$3,FALSE)),ISBLANK(VLOOKUP($E207&amp;$D$110&amp;$D$111,'CCG data'!$A:$AD,'CCG data'!G$3,FALSE))),"",VLOOKUP($E207&amp;$D$110&amp;$D$111,'CCG data'!$A:$AD,'CCG data'!G$3,FALSE))</f>
        <v>1511</v>
      </c>
      <c r="P207" s="354">
        <f>IF(OR(ISERROR(VLOOKUP($E207&amp;$D$110&amp;$D$111,'CCG data'!$A:$AD,'CCG data'!B$3,FALSE)),ISBLANK(VLOOKUP($E207&amp;$D$110&amp;$D$111,'CCG data'!$A:$AD,'CCG data'!B$3,FALSE))),"",VLOOKUP($E207&amp;$D$110&amp;$D$111,'CCG data'!$A:$AD,'CCG data'!B$3,FALSE))</f>
        <v>0.2342819324950364</v>
      </c>
      <c r="Q207" s="246"/>
      <c r="R207" s="246">
        <f>IF(OR(ISERROR(VLOOKUP($E207&amp;$D$110&amp;$D$111,'CCG data'!$A:$AD,'CCG data'!C$3,FALSE)),ISBLANK(VLOOKUP($E207&amp;$D$110&amp;$D$111,'CCG data'!$A:$AD,'CCG data'!C$3,FALSE))),"",VLOOKUP($E207&amp;$D$110&amp;$D$111,'CCG data'!$A:$AD,'CCG data'!C$3,FALSE))</f>
        <v>0.60026472534745201</v>
      </c>
      <c r="S207" s="246"/>
      <c r="T207" s="246">
        <f>IF(OR(ISERROR(VLOOKUP($E207&amp;$D$110&amp;$D$111,'CCG data'!$A:$AD,'CCG data'!D$3,FALSE)),ISBLANK(VLOOKUP($E207&amp;$D$110&amp;$D$111,'CCG data'!$A:$AD,'CCG data'!D$3,FALSE))),"",VLOOKUP($E207&amp;$D$110&amp;$D$111,'CCG data'!$A:$AD,'CCG data'!D$3,FALSE))</f>
        <v>6.2210456651224356E-2</v>
      </c>
      <c r="U207" s="246"/>
      <c r="V207" s="246">
        <f>IF(OR(ISERROR(VLOOKUP($E207&amp;$D$110&amp;$D$111,'CCG data'!$A:$AD,'CCG data'!E$3,FALSE)),ISBLANK(VLOOKUP($E207&amp;$D$110&amp;$D$111,'CCG data'!$A:$AD,'CCG data'!E$3,FALSE))),"",VLOOKUP($E207&amp;$D$110&amp;$D$111,'CCG data'!$A:$AD,'CCG data'!E$3,FALSE))</f>
        <v>0.10324288550628723</v>
      </c>
      <c r="W207" s="387"/>
      <c r="Y207" s="178">
        <f>IFERROR(VLOOKUP($E207&amp;$D$111, Outliers!$A$4:$P$214,2,FALSE),"0")</f>
        <v>1</v>
      </c>
      <c r="Z207" s="178">
        <f>IFERROR(VLOOKUP($E207&amp;$D$111, Outliers!$A$4:$P$214,3,FALSE),"0")</f>
        <v>0</v>
      </c>
      <c r="AA207" s="178">
        <f>IFERROR(VLOOKUP($E207&amp;$D$111, Outliers!$A$4:$P$214,4,FALSE),"0")</f>
        <v>1</v>
      </c>
      <c r="AB207" s="178">
        <f>IFERROR(VLOOKUP($E207&amp;$D$111, Outliers!$A$4:$P$214,5,FALSE),"0")</f>
        <v>0</v>
      </c>
      <c r="AD207" s="82"/>
      <c r="AE207" s="161"/>
      <c r="AF207" s="82"/>
      <c r="AG207" s="82"/>
    </row>
    <row r="208" spans="4:33" ht="15.75" x14ac:dyDescent="0.25">
      <c r="D208" s="301"/>
      <c r="E208" s="107" t="s">
        <v>27</v>
      </c>
      <c r="F208" s="99">
        <f>IF(P207="","",VLOOKUP($E207&amp;$D$110&amp;$D$111,'CCG data'!$A:$AD,'CCG data'!W$3,FALSE))</f>
        <v>34.4</v>
      </c>
      <c r="G208" s="100">
        <f>IF(P207="","",VLOOKUP($E207&amp;$D$110&amp;$D$111,'CCG data'!$A:$AD,'CCG data'!X$3,FALSE))</f>
        <v>42.4</v>
      </c>
      <c r="H208" s="100">
        <f>IF(R207="","",VLOOKUP($E207&amp;$D$110&amp;$D$111,'CCG data'!$A:$AD,'CCG data'!Y$3,FALSE))</f>
        <v>85</v>
      </c>
      <c r="I208" s="100">
        <f>IF(R207="","",VLOOKUP($E207&amp;$D$110&amp;$D$111,'CCG data'!$A:$AD,'CCG data'!Z$3,FALSE))</f>
        <v>96.8</v>
      </c>
      <c r="J208" s="100">
        <f>IF(T207="","",VLOOKUP($E207&amp;$D$110&amp;$D$111,'CCG data'!$A:$AD,'CCG data'!AA$3,FALSE))</f>
        <v>8.1999999999999993</v>
      </c>
      <c r="K208" s="100">
        <f>IF(T207="","",VLOOKUP($E207&amp;$D$110&amp;$D$111,'CCG data'!$A:$AD,'CCG data'!AB$3,FALSE))</f>
        <v>12.4</v>
      </c>
      <c r="L208" s="100">
        <f>IF(V207="","",VLOOKUP($E207&amp;$D$110&amp;$D$111,'CCG data'!$A:$AD,'CCG data'!AC$3,FALSE))</f>
        <v>12.8</v>
      </c>
      <c r="M208" s="100">
        <f>IF(V207="","",VLOOKUP($E207&amp;$D$110&amp;$D$111,'CCG data'!$A:$AD,'CCG data'!AD$3,FALSE))</f>
        <v>17.600000000000001</v>
      </c>
      <c r="N208" s="304"/>
      <c r="P208" s="162">
        <f>IF(P207="","",VLOOKUP($E207&amp;$D$110&amp;$D$111,'CCG data'!$A:$AD,'CCG data'!I$3,FALSE))</f>
        <v>0.214</v>
      </c>
      <c r="Q208" s="15">
        <f>IF(P207="","",VLOOKUP($E207&amp;$D$110&amp;$D$111,'CCG data'!$A:$AD,'CCG data'!J$3,FALSE))</f>
        <v>0.25600000000000001</v>
      </c>
      <c r="R208" s="15">
        <f>IF(R207="","",VLOOKUP($E207&amp;$D$110&amp;$D$111,'CCG data'!$A:$AD,'CCG data'!K$3,FALSE))</f>
        <v>0.57499999999999996</v>
      </c>
      <c r="S208" s="15">
        <f>IF(R207="","",VLOOKUP($E207&amp;$D$110&amp;$D$111,'CCG data'!$A:$AD,'CCG data'!L$3,FALSE))</f>
        <v>0.625</v>
      </c>
      <c r="T208" s="15">
        <f>IF(T207="","",VLOOKUP($E207&amp;$D$110&amp;$D$111,'CCG data'!$A:$AD,'CCG data'!M$3,FALSE))</f>
        <v>5.0999999999999997E-2</v>
      </c>
      <c r="U208" s="15">
        <f>IF(T207="","",VLOOKUP($E207&amp;$D$110&amp;$D$111,'CCG data'!$A:$AD,'CCG data'!N$3,FALSE))</f>
        <v>7.5999999999999998E-2</v>
      </c>
      <c r="V208" s="15">
        <f>IF(V207="","",VLOOKUP($E207&amp;$D$110&amp;$D$111,'CCG data'!$A:$AD,'CCG data'!O$3,FALSE))</f>
        <v>8.8999999999999996E-2</v>
      </c>
      <c r="W208" s="142">
        <f>IF(V207="","",VLOOKUP($E207&amp;$D$110&amp;$D$111,'CCG data'!$A:$AD,'CCG data'!P$3,FALSE))</f>
        <v>0.12</v>
      </c>
      <c r="Y208" s="178" t="str">
        <f>IFERROR(VLOOKUP($E208&amp;$D$111, Outliers!$A$4:$P$214,2,FALSE),"0")</f>
        <v>0</v>
      </c>
      <c r="Z208" s="178" t="str">
        <f>IFERROR(VLOOKUP($E208&amp;$D$111, Outliers!$A$4:$P$214,3,FALSE),"0")</f>
        <v>0</v>
      </c>
      <c r="AA208" s="178" t="str">
        <f>IFERROR(VLOOKUP($E208&amp;$D$111, Outliers!$A$4:$P$214,4,FALSE),"0")</f>
        <v>0</v>
      </c>
      <c r="AB208" s="178" t="str">
        <f>IFERROR(VLOOKUP($E208&amp;$D$111, Outliers!$A$4:$P$214,5,FALSE),"0")</f>
        <v>0</v>
      </c>
      <c r="AD208" s="82"/>
      <c r="AE208" s="161"/>
      <c r="AF208" s="82"/>
      <c r="AG208" s="82"/>
    </row>
    <row r="209" spans="4:33" ht="15.75" x14ac:dyDescent="0.25">
      <c r="D209" s="301"/>
      <c r="E209" s="108" t="s">
        <v>455</v>
      </c>
      <c r="F209" s="372">
        <f>IF(OR(ISERROR(VLOOKUP($E209&amp;$D$110&amp;$D$111,'CCG data'!$A:$AD,'CCG data'!R$3,FALSE)),ISBLANK(VLOOKUP($E209&amp;$D$110&amp;$D$111,'CCG data'!$A:$AD,'CCG data'!R$3,FALSE))),"",VLOOKUP($E209&amp;$D$110&amp;$D$111,'CCG data'!$A:$AD,'CCG data'!R$3,FALSE))</f>
        <v>48.1</v>
      </c>
      <c r="G209" s="373"/>
      <c r="H209" s="373">
        <f>IF(OR(ISERROR(VLOOKUP($E209&amp;$D$110&amp;$D$111,'CCG data'!$A:$AD,'CCG data'!S$3,FALSE)),ISBLANK(VLOOKUP($E209&amp;$D$110&amp;$D$111,'CCG data'!$A:$AD,'CCG data'!S$3,FALSE))),"",VLOOKUP($E209&amp;$D$110&amp;$D$111,'CCG data'!$A:$AD,'CCG data'!S$3,FALSE))</f>
        <v>96.7</v>
      </c>
      <c r="I209" s="373"/>
      <c r="J209" s="373">
        <f>IF(OR(ISERROR(VLOOKUP($E209&amp;$D$110&amp;$D$111,'CCG data'!$A:$AD,'CCG data'!T$3,FALSE)),ISBLANK(VLOOKUP($E209&amp;$D$110&amp;$D$111,'CCG data'!$A:$AD,'CCG data'!T$3,FALSE))),"",VLOOKUP($E209&amp;$D$110&amp;$D$111,'CCG data'!$A:$AD,'CCG data'!T$3,FALSE))</f>
        <v>4.9000000000000004</v>
      </c>
      <c r="K209" s="373"/>
      <c r="L209" s="373">
        <f>IF(OR(ISERROR(VLOOKUP($E209&amp;$D$110&amp;$D$111,'CCG data'!$A:$AD,'CCG data'!U$3,FALSE)),ISBLANK(VLOOKUP($E209&amp;$D$110&amp;$D$111,'CCG data'!$A:$AD,'CCG data'!U$3,FALSE))),"",VLOOKUP($E209&amp;$D$110&amp;$D$111,'CCG data'!$A:$AD,'CCG data'!U$3,FALSE))</f>
        <v>18.399999999999999</v>
      </c>
      <c r="M209" s="374"/>
      <c r="N209" s="303">
        <f>IF(OR(ISERROR(VLOOKUP($E209&amp;$D$110&amp;$D$111,'CCG data'!$A:$AD,'CCG data'!G$3,FALSE)),ISBLANK(VLOOKUP($E209&amp;$D$110&amp;$D$111,'CCG data'!$A:$AD,'CCG data'!G$3,FALSE))),"",VLOOKUP($E209&amp;$D$110&amp;$D$111,'CCG data'!$A:$AD,'CCG data'!G$3,FALSE))</f>
        <v>3351</v>
      </c>
      <c r="P209" s="354">
        <f>IF(OR(ISERROR(VLOOKUP($E209&amp;$D$110&amp;$D$111,'CCG data'!$A:$AD,'CCG data'!B$3,FALSE)),ISBLANK(VLOOKUP($E209&amp;$D$110&amp;$D$111,'CCG data'!$A:$AD,'CCG data'!B$3,FALSE))),"",VLOOKUP($E209&amp;$D$110&amp;$D$111,'CCG data'!$A:$AD,'CCG data'!B$3,FALSE))</f>
        <v>0.26678603401969564</v>
      </c>
      <c r="Q209" s="246"/>
      <c r="R209" s="246">
        <f>IF(OR(ISERROR(VLOOKUP($E209&amp;$D$110&amp;$D$111,'CCG data'!$A:$AD,'CCG data'!C$3,FALSE)),ISBLANK(VLOOKUP($E209&amp;$D$110&amp;$D$111,'CCG data'!$A:$AD,'CCG data'!C$3,FALSE))),"",VLOOKUP($E209&amp;$D$110&amp;$D$111,'CCG data'!$A:$AD,'CCG data'!C$3,FALSE))</f>
        <v>0.59176365264100272</v>
      </c>
      <c r="S209" s="246"/>
      <c r="T209" s="246">
        <f>IF(OR(ISERROR(VLOOKUP($E209&amp;$D$110&amp;$D$111,'CCG data'!$A:$AD,'CCG data'!D$3,FALSE)),ISBLANK(VLOOKUP($E209&amp;$D$110&amp;$D$111,'CCG data'!$A:$AD,'CCG data'!D$3,FALSE))),"",VLOOKUP($E209&amp;$D$110&amp;$D$111,'CCG data'!$A:$AD,'CCG data'!D$3,FALSE))</f>
        <v>3.0140256639809012E-2</v>
      </c>
      <c r="U209" s="246"/>
      <c r="V209" s="246">
        <f>IF(OR(ISERROR(VLOOKUP($E209&amp;$D$110&amp;$D$111,'CCG data'!$A:$AD,'CCG data'!E$3,FALSE)),ISBLANK(VLOOKUP($E209&amp;$D$110&amp;$D$111,'CCG data'!$A:$AD,'CCG data'!E$3,FALSE))),"",VLOOKUP($E209&amp;$D$110&amp;$D$111,'CCG data'!$A:$AD,'CCG data'!E$3,FALSE))</f>
        <v>0.11131005669949269</v>
      </c>
      <c r="W209" s="387"/>
      <c r="Y209" s="178">
        <f>IFERROR(VLOOKUP($E209&amp;$D$111, Outliers!$A$4:$P$214,2,FALSE),"0")</f>
        <v>0</v>
      </c>
      <c r="Z209" s="178">
        <f>IFERROR(VLOOKUP($E209&amp;$D$111, Outliers!$A$4:$P$214,3,FALSE),"0")</f>
        <v>0</v>
      </c>
      <c r="AA209" s="178">
        <f>IFERROR(VLOOKUP($E209&amp;$D$111, Outliers!$A$4:$P$214,4,FALSE),"0")</f>
        <v>1</v>
      </c>
      <c r="AB209" s="178">
        <f>IFERROR(VLOOKUP($E209&amp;$D$111, Outliers!$A$4:$P$214,5,FALSE),"0")</f>
        <v>1</v>
      </c>
      <c r="AD209" s="82"/>
      <c r="AE209" s="161"/>
      <c r="AF209" s="82"/>
      <c r="AG209" s="82"/>
    </row>
    <row r="210" spans="4:33" ht="15.75" x14ac:dyDescent="0.25">
      <c r="D210" s="301"/>
      <c r="E210" s="107" t="s">
        <v>27</v>
      </c>
      <c r="F210" s="99">
        <f>IF(P209="","",VLOOKUP($E209&amp;$D$110&amp;$D$111,'CCG data'!$A:$AD,'CCG data'!W$3,FALSE))</f>
        <v>45</v>
      </c>
      <c r="G210" s="100">
        <f>IF(P209="","",VLOOKUP($E209&amp;$D$110&amp;$D$111,'CCG data'!$A:$AD,'CCG data'!X$3,FALSE))</f>
        <v>51.3</v>
      </c>
      <c r="H210" s="100">
        <f>IF(R209="","",VLOOKUP($E209&amp;$D$110&amp;$D$111,'CCG data'!$A:$AD,'CCG data'!Y$3,FALSE))</f>
        <v>92.4</v>
      </c>
      <c r="I210" s="100">
        <f>IF(R209="","",VLOOKUP($E209&amp;$D$110&amp;$D$111,'CCG data'!$A:$AD,'CCG data'!Z$3,FALSE))</f>
        <v>100.9</v>
      </c>
      <c r="J210" s="100">
        <f>IF(T209="","",VLOOKUP($E209&amp;$D$110&amp;$D$111,'CCG data'!$A:$AD,'CCG data'!AA$3,FALSE))</f>
        <v>3.9</v>
      </c>
      <c r="K210" s="100">
        <f>IF(T209="","",VLOOKUP($E209&amp;$D$110&amp;$D$111,'CCG data'!$A:$AD,'CCG data'!AB$3,FALSE))</f>
        <v>5.8</v>
      </c>
      <c r="L210" s="100">
        <f>IF(V209="","",VLOOKUP($E209&amp;$D$110&amp;$D$111,'CCG data'!$A:$AD,'CCG data'!AC$3,FALSE))</f>
        <v>16.5</v>
      </c>
      <c r="M210" s="100">
        <f>IF(V209="","",VLOOKUP($E209&amp;$D$110&amp;$D$111,'CCG data'!$A:$AD,'CCG data'!AD$3,FALSE))</f>
        <v>20.2</v>
      </c>
      <c r="N210" s="304"/>
      <c r="P210" s="162">
        <f>IF(P209="","",VLOOKUP($E209&amp;$D$110&amp;$D$111,'CCG data'!$A:$AD,'CCG data'!I$3,FALSE))</f>
        <v>0.252</v>
      </c>
      <c r="Q210" s="15">
        <f>IF(P209="","",VLOOKUP($E209&amp;$D$110&amp;$D$111,'CCG data'!$A:$AD,'CCG data'!J$3,FALSE))</f>
        <v>0.28199999999999997</v>
      </c>
      <c r="R210" s="15">
        <f>IF(R209="","",VLOOKUP($E209&amp;$D$110&amp;$D$111,'CCG data'!$A:$AD,'CCG data'!K$3,FALSE))</f>
        <v>0.57499999999999996</v>
      </c>
      <c r="S210" s="15">
        <f>IF(R209="","",VLOOKUP($E209&amp;$D$110&amp;$D$111,'CCG data'!$A:$AD,'CCG data'!L$3,FALSE))</f>
        <v>0.60799999999999998</v>
      </c>
      <c r="T210" s="15">
        <f>IF(T209="","",VLOOKUP($E209&amp;$D$110&amp;$D$111,'CCG data'!$A:$AD,'CCG data'!M$3,FALSE))</f>
        <v>2.5000000000000001E-2</v>
      </c>
      <c r="U210" s="15">
        <f>IF(T209="","",VLOOKUP($E209&amp;$D$110&amp;$D$111,'CCG data'!$A:$AD,'CCG data'!N$3,FALSE))</f>
        <v>3.5999999999999997E-2</v>
      </c>
      <c r="V210" s="15">
        <f>IF(V209="","",VLOOKUP($E209&amp;$D$110&amp;$D$111,'CCG data'!$A:$AD,'CCG data'!O$3,FALSE))</f>
        <v>0.10100000000000001</v>
      </c>
      <c r="W210" s="142">
        <f>IF(V209="","",VLOOKUP($E209&amp;$D$110&amp;$D$111,'CCG data'!$A:$AD,'CCG data'!P$3,FALSE))</f>
        <v>0.122</v>
      </c>
      <c r="Y210" s="178" t="str">
        <f>IFERROR(VLOOKUP($E210&amp;$D$111, Outliers!$A$4:$P$214,2,FALSE),"0")</f>
        <v>0</v>
      </c>
      <c r="Z210" s="178" t="str">
        <f>IFERROR(VLOOKUP($E210&amp;$D$111, Outliers!$A$4:$P$214,3,FALSE),"0")</f>
        <v>0</v>
      </c>
      <c r="AA210" s="178" t="str">
        <f>IFERROR(VLOOKUP($E210&amp;$D$111, Outliers!$A$4:$P$214,4,FALSE),"0")</f>
        <v>0</v>
      </c>
      <c r="AB210" s="178" t="str">
        <f>IFERROR(VLOOKUP($E210&amp;$D$111, Outliers!$A$4:$P$214,5,FALSE),"0")</f>
        <v>0</v>
      </c>
      <c r="AD210" s="82"/>
      <c r="AE210" s="161"/>
      <c r="AF210" s="82"/>
      <c r="AG210" s="82"/>
    </row>
    <row r="211" spans="4:33" ht="15.75" x14ac:dyDescent="0.25">
      <c r="D211" s="301"/>
      <c r="E211" s="108" t="s">
        <v>204</v>
      </c>
      <c r="F211" s="372">
        <f>IF(OR(ISERROR(VLOOKUP($E211&amp;$D$110&amp;$D$111,'CCG data'!$A:$AD,'CCG data'!R$3,FALSE)),ISBLANK(VLOOKUP($E211&amp;$D$110&amp;$D$111,'CCG data'!$A:$AD,'CCG data'!R$3,FALSE))),"",VLOOKUP($E211&amp;$D$110&amp;$D$111,'CCG data'!$A:$AD,'CCG data'!R$3,FALSE))</f>
        <v>46.7</v>
      </c>
      <c r="G211" s="373"/>
      <c r="H211" s="373">
        <f>IF(OR(ISERROR(VLOOKUP($E211&amp;$D$110&amp;$D$111,'CCG data'!$A:$AD,'CCG data'!S$3,FALSE)),ISBLANK(VLOOKUP($E211&amp;$D$110&amp;$D$111,'CCG data'!$A:$AD,'CCG data'!S$3,FALSE))),"",VLOOKUP($E211&amp;$D$110&amp;$D$111,'CCG data'!$A:$AD,'CCG data'!S$3,FALSE))</f>
        <v>93</v>
      </c>
      <c r="I211" s="373"/>
      <c r="J211" s="373">
        <f>IF(OR(ISERROR(VLOOKUP($E211&amp;$D$110&amp;$D$111,'CCG data'!$A:$AD,'CCG data'!T$3,FALSE)),ISBLANK(VLOOKUP($E211&amp;$D$110&amp;$D$111,'CCG data'!$A:$AD,'CCG data'!T$3,FALSE))),"",VLOOKUP($E211&amp;$D$110&amp;$D$111,'CCG data'!$A:$AD,'CCG data'!T$3,FALSE))</f>
        <v>8</v>
      </c>
      <c r="K211" s="373"/>
      <c r="L211" s="373">
        <f>IF(OR(ISERROR(VLOOKUP($E211&amp;$D$110&amp;$D$111,'CCG data'!$A:$AD,'CCG data'!U$3,FALSE)),ISBLANK(VLOOKUP($E211&amp;$D$110&amp;$D$111,'CCG data'!$A:$AD,'CCG data'!U$3,FALSE))),"",VLOOKUP($E211&amp;$D$110&amp;$D$111,'CCG data'!$A:$AD,'CCG data'!U$3,FALSE))</f>
        <v>9.1</v>
      </c>
      <c r="M211" s="374"/>
      <c r="N211" s="303">
        <f>IF(OR(ISERROR(VLOOKUP($E211&amp;$D$110&amp;$D$111,'CCG data'!$A:$AD,'CCG data'!G$3,FALSE)),ISBLANK(VLOOKUP($E211&amp;$D$110&amp;$D$111,'CCG data'!$A:$AD,'CCG data'!G$3,FALSE))),"",VLOOKUP($E211&amp;$D$110&amp;$D$111,'CCG data'!$A:$AD,'CCG data'!G$3,FALSE))</f>
        <v>2275</v>
      </c>
      <c r="P211" s="354">
        <f>IF(OR(ISERROR(VLOOKUP($E211&amp;$D$110&amp;$D$111,'CCG data'!$A:$AD,'CCG data'!B$3,FALSE)),ISBLANK(VLOOKUP($E211&amp;$D$110&amp;$D$111,'CCG data'!$A:$AD,'CCG data'!B$3,FALSE))),"",VLOOKUP($E211&amp;$D$110&amp;$D$111,'CCG data'!$A:$AD,'CCG data'!B$3,FALSE))</f>
        <v>0.29318681318681317</v>
      </c>
      <c r="Q211" s="246"/>
      <c r="R211" s="246">
        <f>IF(OR(ISERROR(VLOOKUP($E211&amp;$D$110&amp;$D$111,'CCG data'!$A:$AD,'CCG data'!C$3,FALSE)),ISBLANK(VLOOKUP($E211&amp;$D$110&amp;$D$111,'CCG data'!$A:$AD,'CCG data'!C$3,FALSE))),"",VLOOKUP($E211&amp;$D$110&amp;$D$111,'CCG data'!$A:$AD,'CCG data'!C$3,FALSE))</f>
        <v>0.59604395604395599</v>
      </c>
      <c r="S211" s="246"/>
      <c r="T211" s="246">
        <f>IF(OR(ISERROR(VLOOKUP($E211&amp;$D$110&amp;$D$111,'CCG data'!$A:$AD,'CCG data'!D$3,FALSE)),ISBLANK(VLOOKUP($E211&amp;$D$110&amp;$D$111,'CCG data'!$A:$AD,'CCG data'!D$3,FALSE))),"",VLOOKUP($E211&amp;$D$110&amp;$D$111,'CCG data'!$A:$AD,'CCG data'!D$3,FALSE))</f>
        <v>5.2307692307692305E-2</v>
      </c>
      <c r="U211" s="246"/>
      <c r="V211" s="246">
        <f>IF(OR(ISERROR(VLOOKUP($E211&amp;$D$110&amp;$D$111,'CCG data'!$A:$AD,'CCG data'!E$3,FALSE)),ISBLANK(VLOOKUP($E211&amp;$D$110&amp;$D$111,'CCG data'!$A:$AD,'CCG data'!E$3,FALSE))),"",VLOOKUP($E211&amp;$D$110&amp;$D$111,'CCG data'!$A:$AD,'CCG data'!E$3,FALSE))</f>
        <v>5.8461538461538461E-2</v>
      </c>
      <c r="W211" s="387"/>
      <c r="Y211" s="178">
        <f>IFERROR(VLOOKUP($E211&amp;$D$111, Outliers!$A$4:$P$214,2,FALSE),"0")</f>
        <v>0</v>
      </c>
      <c r="Z211" s="178">
        <f>IFERROR(VLOOKUP($E211&amp;$D$111, Outliers!$A$4:$P$214,3,FALSE),"0")</f>
        <v>0</v>
      </c>
      <c r="AA211" s="178">
        <f>IFERROR(VLOOKUP($E211&amp;$D$111, Outliers!$A$4:$P$214,4,FALSE),"0")</f>
        <v>0</v>
      </c>
      <c r="AB211" s="178">
        <f>IFERROR(VLOOKUP($E211&amp;$D$111, Outliers!$A$4:$P$214,5,FALSE),"0")</f>
        <v>1</v>
      </c>
      <c r="AD211" s="82"/>
      <c r="AE211" s="161"/>
      <c r="AF211" s="82"/>
      <c r="AG211" s="82"/>
    </row>
    <row r="212" spans="4:33" ht="15.75" x14ac:dyDescent="0.25">
      <c r="D212" s="301"/>
      <c r="E212" s="107" t="s">
        <v>27</v>
      </c>
      <c r="F212" s="99">
        <f>IF(P211="","",VLOOKUP($E211&amp;$D$110&amp;$D$111,'CCG data'!$A:$AD,'CCG data'!W$3,FALSE))</f>
        <v>43.2</v>
      </c>
      <c r="G212" s="100">
        <f>IF(P211="","",VLOOKUP($E211&amp;$D$110&amp;$D$111,'CCG data'!$A:$AD,'CCG data'!X$3,FALSE))</f>
        <v>50.2</v>
      </c>
      <c r="H212" s="100">
        <f>IF(R211="","",VLOOKUP($E211&amp;$D$110&amp;$D$111,'CCG data'!$A:$AD,'CCG data'!Y$3,FALSE))</f>
        <v>88.1</v>
      </c>
      <c r="I212" s="100">
        <f>IF(R211="","",VLOOKUP($E211&amp;$D$110&amp;$D$111,'CCG data'!$A:$AD,'CCG data'!Z$3,FALSE))</f>
        <v>98</v>
      </c>
      <c r="J212" s="100">
        <f>IF(T211="","",VLOOKUP($E211&amp;$D$110&amp;$D$111,'CCG data'!$A:$AD,'CCG data'!AA$3,FALSE))</f>
        <v>6.6</v>
      </c>
      <c r="K212" s="100">
        <f>IF(T211="","",VLOOKUP($E211&amp;$D$110&amp;$D$111,'CCG data'!$A:$AD,'CCG data'!AB$3,FALSE))</f>
        <v>9.4</v>
      </c>
      <c r="L212" s="100">
        <f>IF(V211="","",VLOOKUP($E211&amp;$D$110&amp;$D$111,'CCG data'!$A:$AD,'CCG data'!AC$3,FALSE))</f>
        <v>7.6</v>
      </c>
      <c r="M212" s="100">
        <f>IF(V211="","",VLOOKUP($E211&amp;$D$110&amp;$D$111,'CCG data'!$A:$AD,'CCG data'!AD$3,FALSE))</f>
        <v>10.7</v>
      </c>
      <c r="N212" s="304"/>
      <c r="P212" s="162">
        <f>IF(P211="","",VLOOKUP($E211&amp;$D$110&amp;$D$111,'CCG data'!$A:$AD,'CCG data'!I$3,FALSE))</f>
        <v>0.27500000000000002</v>
      </c>
      <c r="Q212" s="15">
        <f>IF(P211="","",VLOOKUP($E211&amp;$D$110&amp;$D$111,'CCG data'!$A:$AD,'CCG data'!J$3,FALSE))</f>
        <v>0.312</v>
      </c>
      <c r="R212" s="15">
        <f>IF(R211="","",VLOOKUP($E211&amp;$D$110&amp;$D$111,'CCG data'!$A:$AD,'CCG data'!K$3,FALSE))</f>
        <v>0.57599999999999996</v>
      </c>
      <c r="S212" s="15">
        <f>IF(R211="","",VLOOKUP($E211&amp;$D$110&amp;$D$111,'CCG data'!$A:$AD,'CCG data'!L$3,FALSE))</f>
        <v>0.61599999999999999</v>
      </c>
      <c r="T212" s="15">
        <f>IF(T211="","",VLOOKUP($E211&amp;$D$110&amp;$D$111,'CCG data'!$A:$AD,'CCG data'!M$3,FALSE))</f>
        <v>4.3999999999999997E-2</v>
      </c>
      <c r="U212" s="15">
        <f>IF(T211="","",VLOOKUP($E211&amp;$D$110&amp;$D$111,'CCG data'!$A:$AD,'CCG data'!N$3,FALSE))</f>
        <v>6.2E-2</v>
      </c>
      <c r="V212" s="15">
        <f>IF(V211="","",VLOOKUP($E211&amp;$D$110&amp;$D$111,'CCG data'!$A:$AD,'CCG data'!O$3,FALSE))</f>
        <v>0.05</v>
      </c>
      <c r="W212" s="142">
        <f>IF(V211="","",VLOOKUP($E211&amp;$D$110&amp;$D$111,'CCG data'!$A:$AD,'CCG data'!P$3,FALSE))</f>
        <v>6.9000000000000006E-2</v>
      </c>
      <c r="Y212" s="178" t="str">
        <f>IFERROR(VLOOKUP($E212&amp;$D$111, Outliers!$A$4:$P$214,2,FALSE),"0")</f>
        <v>0</v>
      </c>
      <c r="Z212" s="178" t="str">
        <f>IFERROR(VLOOKUP($E212&amp;$D$111, Outliers!$A$4:$P$214,3,FALSE),"0")</f>
        <v>0</v>
      </c>
      <c r="AA212" s="178" t="str">
        <f>IFERROR(VLOOKUP($E212&amp;$D$111, Outliers!$A$4:$P$214,4,FALSE),"0")</f>
        <v>0</v>
      </c>
      <c r="AB212" s="178" t="str">
        <f>IFERROR(VLOOKUP($E212&amp;$D$111, Outliers!$A$4:$P$214,5,FALSE),"0")</f>
        <v>0</v>
      </c>
      <c r="AD212" s="82"/>
      <c r="AE212" s="161"/>
      <c r="AF212" s="82"/>
      <c r="AG212" s="82"/>
    </row>
    <row r="213" spans="4:33" ht="15.75" x14ac:dyDescent="0.25">
      <c r="D213" s="301"/>
      <c r="E213" s="108" t="s">
        <v>456</v>
      </c>
      <c r="F213" s="372">
        <f>IF(OR(ISERROR(VLOOKUP($E213&amp;$D$110&amp;$D$111,'CCG data'!$A:$AD,'CCG data'!R$3,FALSE)),ISBLANK(VLOOKUP($E213&amp;$D$110&amp;$D$111,'CCG data'!$A:$AD,'CCG data'!R$3,FALSE))),"",VLOOKUP($E213&amp;$D$110&amp;$D$111,'CCG data'!$A:$AD,'CCG data'!R$3,FALSE))</f>
        <v>56.6</v>
      </c>
      <c r="G213" s="373"/>
      <c r="H213" s="373">
        <f>IF(OR(ISERROR(VLOOKUP($E213&amp;$D$110&amp;$D$111,'CCG data'!$A:$AD,'CCG data'!S$3,FALSE)),ISBLANK(VLOOKUP($E213&amp;$D$110&amp;$D$111,'CCG data'!$A:$AD,'CCG data'!S$3,FALSE))),"",VLOOKUP($E213&amp;$D$110&amp;$D$111,'CCG data'!$A:$AD,'CCG data'!S$3,FALSE))</f>
        <v>102.3</v>
      </c>
      <c r="I213" s="373"/>
      <c r="J213" s="373">
        <f>IF(OR(ISERROR(VLOOKUP($E213&amp;$D$110&amp;$D$111,'CCG data'!$A:$AD,'CCG data'!T$3,FALSE)),ISBLANK(VLOOKUP($E213&amp;$D$110&amp;$D$111,'CCG data'!$A:$AD,'CCG data'!T$3,FALSE))),"",VLOOKUP($E213&amp;$D$110&amp;$D$111,'CCG data'!$A:$AD,'CCG data'!T$3,FALSE))</f>
        <v>4.3</v>
      </c>
      <c r="K213" s="373"/>
      <c r="L213" s="373">
        <f>IF(OR(ISERROR(VLOOKUP($E213&amp;$D$110&amp;$D$111,'CCG data'!$A:$AD,'CCG data'!U$3,FALSE)),ISBLANK(VLOOKUP($E213&amp;$D$110&amp;$D$111,'CCG data'!$A:$AD,'CCG data'!U$3,FALSE))),"",VLOOKUP($E213&amp;$D$110&amp;$D$111,'CCG data'!$A:$AD,'CCG data'!U$3,FALSE))</f>
        <v>10.1</v>
      </c>
      <c r="M213" s="374"/>
      <c r="N213" s="303">
        <f>IF(OR(ISERROR(VLOOKUP($E213&amp;$D$110&amp;$D$111,'CCG data'!$A:$AD,'CCG data'!G$3,FALSE)),ISBLANK(VLOOKUP($E213&amp;$D$110&amp;$D$111,'CCG data'!$A:$AD,'CCG data'!G$3,FALSE))),"",VLOOKUP($E213&amp;$D$110&amp;$D$111,'CCG data'!$A:$AD,'CCG data'!G$3,FALSE))</f>
        <v>2289</v>
      </c>
      <c r="P213" s="354">
        <f>IF(OR(ISERROR(VLOOKUP($E213&amp;$D$110&amp;$D$111,'CCG data'!$A:$AD,'CCG data'!B$3,FALSE)),ISBLANK(VLOOKUP($E213&amp;$D$110&amp;$D$111,'CCG data'!$A:$AD,'CCG data'!B$3,FALSE))),"",VLOOKUP($E213&amp;$D$110&amp;$D$111,'CCG data'!$A:$AD,'CCG data'!B$3,FALSE))</f>
        <v>0.3167321974661424</v>
      </c>
      <c r="Q213" s="246"/>
      <c r="R213" s="246">
        <f>IF(OR(ISERROR(VLOOKUP($E213&amp;$D$110&amp;$D$111,'CCG data'!$A:$AD,'CCG data'!C$3,FALSE)),ISBLANK(VLOOKUP($E213&amp;$D$110&amp;$D$111,'CCG data'!$A:$AD,'CCG data'!C$3,FALSE))),"",VLOOKUP($E213&amp;$D$110&amp;$D$111,'CCG data'!$A:$AD,'CCG data'!C$3,FALSE))</f>
        <v>0.59851463521188297</v>
      </c>
      <c r="S213" s="246"/>
      <c r="T213" s="246">
        <f>IF(OR(ISERROR(VLOOKUP($E213&amp;$D$110&amp;$D$111,'CCG data'!$A:$AD,'CCG data'!D$3,FALSE)),ISBLANK(VLOOKUP($E213&amp;$D$110&amp;$D$111,'CCG data'!$A:$AD,'CCG data'!D$3,FALSE))),"",VLOOKUP($E213&amp;$D$110&amp;$D$111,'CCG data'!$A:$AD,'CCG data'!D$3,FALSE))</f>
        <v>2.621231979030144E-2</v>
      </c>
      <c r="U213" s="246"/>
      <c r="V213" s="246">
        <f>IF(OR(ISERROR(VLOOKUP($E213&amp;$D$110&amp;$D$111,'CCG data'!$A:$AD,'CCG data'!E$3,FALSE)),ISBLANK(VLOOKUP($E213&amp;$D$110&amp;$D$111,'CCG data'!$A:$AD,'CCG data'!E$3,FALSE))),"",VLOOKUP($E213&amp;$D$110&amp;$D$111,'CCG data'!$A:$AD,'CCG data'!E$3,FALSE))</f>
        <v>5.8540847531673219E-2</v>
      </c>
      <c r="W213" s="387"/>
      <c r="Y213" s="178">
        <f>IFERROR(VLOOKUP($E213&amp;$D$111, Outliers!$A$4:$P$214,2,FALSE),"0")</f>
        <v>1</v>
      </c>
      <c r="Z213" s="178">
        <f>IFERROR(VLOOKUP($E213&amp;$D$111, Outliers!$A$4:$P$214,3,FALSE),"0")</f>
        <v>0</v>
      </c>
      <c r="AA213" s="178">
        <f>IFERROR(VLOOKUP($E213&amp;$D$111, Outliers!$A$4:$P$214,4,FALSE),"0")</f>
        <v>1</v>
      </c>
      <c r="AB213" s="178">
        <f>IFERROR(VLOOKUP($E213&amp;$D$111, Outliers!$A$4:$P$214,5,FALSE),"0")</f>
        <v>0</v>
      </c>
      <c r="AD213" s="82"/>
      <c r="AE213" s="161"/>
      <c r="AF213" s="82"/>
      <c r="AG213" s="82"/>
    </row>
    <row r="214" spans="4:33" ht="15.75" x14ac:dyDescent="0.25">
      <c r="D214" s="301"/>
      <c r="E214" s="107" t="s">
        <v>27</v>
      </c>
      <c r="F214" s="99">
        <f>IF(P213="","",VLOOKUP($E213&amp;$D$110&amp;$D$111,'CCG data'!$A:$AD,'CCG data'!W$3,FALSE))</f>
        <v>52.5</v>
      </c>
      <c r="G214" s="100">
        <f>IF(P213="","",VLOOKUP($E213&amp;$D$110&amp;$D$111,'CCG data'!$A:$AD,'CCG data'!X$3,FALSE))</f>
        <v>60.7</v>
      </c>
      <c r="H214" s="100">
        <f>IF(R213="","",VLOOKUP($E213&amp;$D$110&amp;$D$111,'CCG data'!$A:$AD,'CCG data'!Y$3,FALSE))</f>
        <v>96.9</v>
      </c>
      <c r="I214" s="100">
        <f>IF(R213="","",VLOOKUP($E213&amp;$D$110&amp;$D$111,'CCG data'!$A:$AD,'CCG data'!Z$3,FALSE))</f>
        <v>107.7</v>
      </c>
      <c r="J214" s="100">
        <f>IF(T213="","",VLOOKUP($E213&amp;$D$110&amp;$D$111,'CCG data'!$A:$AD,'CCG data'!AA$3,FALSE))</f>
        <v>3.2</v>
      </c>
      <c r="K214" s="100">
        <f>IF(T213="","",VLOOKUP($E213&amp;$D$110&amp;$D$111,'CCG data'!$A:$AD,'CCG data'!AB$3,FALSE))</f>
        <v>5.4</v>
      </c>
      <c r="L214" s="100">
        <f>IF(V213="","",VLOOKUP($E213&amp;$D$110&amp;$D$111,'CCG data'!$A:$AD,'CCG data'!AC$3,FALSE))</f>
        <v>8.4</v>
      </c>
      <c r="M214" s="100">
        <f>IF(V213="","",VLOOKUP($E213&amp;$D$110&amp;$D$111,'CCG data'!$A:$AD,'CCG data'!AD$3,FALSE))</f>
        <v>11.8</v>
      </c>
      <c r="N214" s="304"/>
      <c r="P214" s="162">
        <f>IF(P213="","",VLOOKUP($E213&amp;$D$110&amp;$D$111,'CCG data'!$A:$AD,'CCG data'!I$3,FALSE))</f>
        <v>0.29799999999999999</v>
      </c>
      <c r="Q214" s="15">
        <f>IF(P213="","",VLOOKUP($E213&amp;$D$110&amp;$D$111,'CCG data'!$A:$AD,'CCG data'!J$3,FALSE))</f>
        <v>0.33600000000000002</v>
      </c>
      <c r="R214" s="15">
        <f>IF(R213="","",VLOOKUP($E213&amp;$D$110&amp;$D$111,'CCG data'!$A:$AD,'CCG data'!K$3,FALSE))</f>
        <v>0.57799999999999996</v>
      </c>
      <c r="S214" s="15">
        <f>IF(R213="","",VLOOKUP($E213&amp;$D$110&amp;$D$111,'CCG data'!$A:$AD,'CCG data'!L$3,FALSE))</f>
        <v>0.61799999999999999</v>
      </c>
      <c r="T214" s="15">
        <f>IF(T213="","",VLOOKUP($E213&amp;$D$110&amp;$D$111,'CCG data'!$A:$AD,'CCG data'!M$3,FALSE))</f>
        <v>0.02</v>
      </c>
      <c r="U214" s="15">
        <f>IF(T213="","",VLOOKUP($E213&amp;$D$110&amp;$D$111,'CCG data'!$A:$AD,'CCG data'!N$3,FALSE))</f>
        <v>3.4000000000000002E-2</v>
      </c>
      <c r="V214" s="15">
        <f>IF(V213="","",VLOOKUP($E213&amp;$D$110&amp;$D$111,'CCG data'!$A:$AD,'CCG data'!O$3,FALSE))</f>
        <v>0.05</v>
      </c>
      <c r="W214" s="142">
        <f>IF(V213="","",VLOOKUP($E213&amp;$D$110&amp;$D$111,'CCG data'!$A:$AD,'CCG data'!P$3,FALSE))</f>
        <v>6.9000000000000006E-2</v>
      </c>
      <c r="Y214" s="178" t="str">
        <f>IFERROR(VLOOKUP($E214&amp;$D$111, Outliers!$A$4:$P$214,2,FALSE),"0")</f>
        <v>0</v>
      </c>
      <c r="Z214" s="178" t="str">
        <f>IFERROR(VLOOKUP($E214&amp;$D$111, Outliers!$A$4:$P$214,3,FALSE),"0")</f>
        <v>0</v>
      </c>
      <c r="AA214" s="178" t="str">
        <f>IFERROR(VLOOKUP($E214&amp;$D$111, Outliers!$A$4:$P$214,4,FALSE),"0")</f>
        <v>0</v>
      </c>
      <c r="AB214" s="178" t="str">
        <f>IFERROR(VLOOKUP($E214&amp;$D$111, Outliers!$A$4:$P$214,5,FALSE),"0")</f>
        <v>0</v>
      </c>
      <c r="AD214" s="82"/>
      <c r="AE214" s="161"/>
      <c r="AF214" s="82"/>
      <c r="AG214" s="82"/>
    </row>
    <row r="215" spans="4:33" ht="15.75" x14ac:dyDescent="0.25">
      <c r="D215" s="301"/>
      <c r="E215" s="108" t="s">
        <v>457</v>
      </c>
      <c r="F215" s="372">
        <f>IF(OR(ISERROR(VLOOKUP($E215&amp;$D$110&amp;$D$111,'CCG data'!$A:$AD,'CCG data'!R$3,FALSE)),ISBLANK(VLOOKUP($E215&amp;$D$110&amp;$D$111,'CCG data'!$A:$AD,'CCG data'!R$3,FALSE))),"",VLOOKUP($E215&amp;$D$110&amp;$D$111,'CCG data'!$A:$AD,'CCG data'!R$3,FALSE))</f>
        <v>50.5</v>
      </c>
      <c r="G215" s="373"/>
      <c r="H215" s="373">
        <f>IF(OR(ISERROR(VLOOKUP($E215&amp;$D$110&amp;$D$111,'CCG data'!$A:$AD,'CCG data'!S$3,FALSE)),ISBLANK(VLOOKUP($E215&amp;$D$110&amp;$D$111,'CCG data'!$A:$AD,'CCG data'!S$3,FALSE))),"",VLOOKUP($E215&amp;$D$110&amp;$D$111,'CCG data'!$A:$AD,'CCG data'!S$3,FALSE))</f>
        <v>105.6</v>
      </c>
      <c r="I215" s="373"/>
      <c r="J215" s="373">
        <f>IF(OR(ISERROR(VLOOKUP($E215&amp;$D$110&amp;$D$111,'CCG data'!$A:$AD,'CCG data'!T$3,FALSE)),ISBLANK(VLOOKUP($E215&amp;$D$110&amp;$D$111,'CCG data'!$A:$AD,'CCG data'!T$3,FALSE))),"",VLOOKUP($E215&amp;$D$110&amp;$D$111,'CCG data'!$A:$AD,'CCG data'!T$3,FALSE))</f>
        <v>4.2</v>
      </c>
      <c r="K215" s="373"/>
      <c r="L215" s="373">
        <f>IF(OR(ISERROR(VLOOKUP($E215&amp;$D$110&amp;$D$111,'CCG data'!$A:$AD,'CCG data'!U$3,FALSE)),ISBLANK(VLOOKUP($E215&amp;$D$110&amp;$D$111,'CCG data'!$A:$AD,'CCG data'!U$3,FALSE))),"",VLOOKUP($E215&amp;$D$110&amp;$D$111,'CCG data'!$A:$AD,'CCG data'!U$3,FALSE))</f>
        <v>9.1999999999999993</v>
      </c>
      <c r="M215" s="374"/>
      <c r="N215" s="303">
        <f>IF(OR(ISERROR(VLOOKUP($E215&amp;$D$110&amp;$D$111,'CCG data'!$A:$AD,'CCG data'!G$3,FALSE)),ISBLANK(VLOOKUP($E215&amp;$D$110&amp;$D$111,'CCG data'!$A:$AD,'CCG data'!G$3,FALSE))),"",VLOOKUP($E215&amp;$D$110&amp;$D$111,'CCG data'!$A:$AD,'CCG data'!G$3,FALSE))</f>
        <v>2428</v>
      </c>
      <c r="P215" s="354">
        <f>IF(OR(ISERROR(VLOOKUP($E215&amp;$D$110&amp;$D$111,'CCG data'!$A:$AD,'CCG data'!B$3,FALSE)),ISBLANK(VLOOKUP($E215&amp;$D$110&amp;$D$111,'CCG data'!$A:$AD,'CCG data'!B$3,FALSE))),"",VLOOKUP($E215&amp;$D$110&amp;$D$111,'CCG data'!$A:$AD,'CCG data'!B$3,FALSE))</f>
        <v>0.29942339373970345</v>
      </c>
      <c r="Q215" s="246"/>
      <c r="R215" s="246">
        <f>IF(OR(ISERROR(VLOOKUP($E215&amp;$D$110&amp;$D$111,'CCG data'!$A:$AD,'CCG data'!C$3,FALSE)),ISBLANK(VLOOKUP($E215&amp;$D$110&amp;$D$111,'CCG data'!$A:$AD,'CCG data'!C$3,FALSE))),"",VLOOKUP($E215&amp;$D$110&amp;$D$111,'CCG data'!$A:$AD,'CCG data'!C$3,FALSE))</f>
        <v>0.62026359143327847</v>
      </c>
      <c r="S215" s="246"/>
      <c r="T215" s="246">
        <f>IF(OR(ISERROR(VLOOKUP($E215&amp;$D$110&amp;$D$111,'CCG data'!$A:$AD,'CCG data'!D$3,FALSE)),ISBLANK(VLOOKUP($E215&amp;$D$110&amp;$D$111,'CCG data'!$A:$AD,'CCG data'!D$3,FALSE))),"",VLOOKUP($E215&amp;$D$110&amp;$D$111,'CCG data'!$A:$AD,'CCG data'!D$3,FALSE))</f>
        <v>2.6771004942339374E-2</v>
      </c>
      <c r="U215" s="246"/>
      <c r="V215" s="246">
        <f>IF(OR(ISERROR(VLOOKUP($E215&amp;$D$110&amp;$D$111,'CCG data'!$A:$AD,'CCG data'!E$3,FALSE)),ISBLANK(VLOOKUP($E215&amp;$D$110&amp;$D$111,'CCG data'!$A:$AD,'CCG data'!E$3,FALSE))),"",VLOOKUP($E215&amp;$D$110&amp;$D$111,'CCG data'!$A:$AD,'CCG data'!E$3,FALSE))</f>
        <v>5.3542009884678748E-2</v>
      </c>
      <c r="W215" s="387"/>
      <c r="Y215" s="178">
        <f>IFERROR(VLOOKUP($E215&amp;$D$111, Outliers!$A$4:$P$214,2,FALSE),"0")</f>
        <v>0</v>
      </c>
      <c r="Z215" s="178">
        <f>IFERROR(VLOOKUP($E215&amp;$D$111, Outliers!$A$4:$P$214,3,FALSE),"0")</f>
        <v>1</v>
      </c>
      <c r="AA215" s="178">
        <f>IFERROR(VLOOKUP($E215&amp;$D$111, Outliers!$A$4:$P$214,4,FALSE),"0")</f>
        <v>1</v>
      </c>
      <c r="AB215" s="178">
        <f>IFERROR(VLOOKUP($E215&amp;$D$111, Outliers!$A$4:$P$214,5,FALSE),"0")</f>
        <v>0</v>
      </c>
      <c r="AD215" s="82"/>
      <c r="AE215" s="161"/>
      <c r="AF215" s="82"/>
      <c r="AG215" s="82"/>
    </row>
    <row r="216" spans="4:33" ht="15.75" x14ac:dyDescent="0.25">
      <c r="D216" s="301"/>
      <c r="E216" s="107" t="s">
        <v>27</v>
      </c>
      <c r="F216" s="99">
        <f>IF(P215="","",VLOOKUP($E215&amp;$D$110&amp;$D$111,'CCG data'!$A:$AD,'CCG data'!W$3,FALSE))</f>
        <v>46.9</v>
      </c>
      <c r="G216" s="100">
        <f>IF(P215="","",VLOOKUP($E215&amp;$D$110&amp;$D$111,'CCG data'!$A:$AD,'CCG data'!X$3,FALSE))</f>
        <v>54.2</v>
      </c>
      <c r="H216" s="100">
        <f>IF(R215="","",VLOOKUP($E215&amp;$D$110&amp;$D$111,'CCG data'!$A:$AD,'CCG data'!Y$3,FALSE))</f>
        <v>100.3</v>
      </c>
      <c r="I216" s="100">
        <f>IF(R215="","",VLOOKUP($E215&amp;$D$110&amp;$D$111,'CCG data'!$A:$AD,'CCG data'!Z$3,FALSE))</f>
        <v>110.9</v>
      </c>
      <c r="J216" s="100">
        <f>IF(T215="","",VLOOKUP($E215&amp;$D$110&amp;$D$111,'CCG data'!$A:$AD,'CCG data'!AA$3,FALSE))</f>
        <v>3.2</v>
      </c>
      <c r="K216" s="100">
        <f>IF(T215="","",VLOOKUP($E215&amp;$D$110&amp;$D$111,'CCG data'!$A:$AD,'CCG data'!AB$3,FALSE))</f>
        <v>5.2</v>
      </c>
      <c r="L216" s="100">
        <f>IF(V215="","",VLOOKUP($E215&amp;$D$110&amp;$D$111,'CCG data'!$A:$AD,'CCG data'!AC$3,FALSE))</f>
        <v>7.6</v>
      </c>
      <c r="M216" s="100">
        <f>IF(V215="","",VLOOKUP($E215&amp;$D$110&amp;$D$111,'CCG data'!$A:$AD,'CCG data'!AD$3,FALSE))</f>
        <v>10.8</v>
      </c>
      <c r="N216" s="304"/>
      <c r="P216" s="162">
        <f>IF(P215="","",VLOOKUP($E215&amp;$D$110&amp;$D$111,'CCG data'!$A:$AD,'CCG data'!I$3,FALSE))</f>
        <v>0.28199999999999997</v>
      </c>
      <c r="Q216" s="15">
        <f>IF(P215="","",VLOOKUP($E215&amp;$D$110&amp;$D$111,'CCG data'!$A:$AD,'CCG data'!J$3,FALSE))</f>
        <v>0.318</v>
      </c>
      <c r="R216" s="15">
        <f>IF(R215="","",VLOOKUP($E215&amp;$D$110&amp;$D$111,'CCG data'!$A:$AD,'CCG data'!K$3,FALSE))</f>
        <v>0.60099999999999998</v>
      </c>
      <c r="S216" s="15">
        <f>IF(R215="","",VLOOKUP($E215&amp;$D$110&amp;$D$111,'CCG data'!$A:$AD,'CCG data'!L$3,FALSE))</f>
        <v>0.63900000000000001</v>
      </c>
      <c r="T216" s="15">
        <f>IF(T215="","",VLOOKUP($E215&amp;$D$110&amp;$D$111,'CCG data'!$A:$AD,'CCG data'!M$3,FALSE))</f>
        <v>2.1000000000000001E-2</v>
      </c>
      <c r="U216" s="15">
        <f>IF(T215="","",VLOOKUP($E215&amp;$D$110&amp;$D$111,'CCG data'!$A:$AD,'CCG data'!N$3,FALSE))</f>
        <v>3.4000000000000002E-2</v>
      </c>
      <c r="V216" s="15">
        <f>IF(V215="","",VLOOKUP($E215&amp;$D$110&amp;$D$111,'CCG data'!$A:$AD,'CCG data'!O$3,FALSE))</f>
        <v>4.4999999999999998E-2</v>
      </c>
      <c r="W216" s="142">
        <f>IF(V215="","",VLOOKUP($E215&amp;$D$110&amp;$D$111,'CCG data'!$A:$AD,'CCG data'!P$3,FALSE))</f>
        <v>6.3E-2</v>
      </c>
      <c r="Y216" s="178" t="str">
        <f>IFERROR(VLOOKUP($E216&amp;$D$111, Outliers!$A$4:$P$214,2,FALSE),"0")</f>
        <v>0</v>
      </c>
      <c r="Z216" s="178" t="str">
        <f>IFERROR(VLOOKUP($E216&amp;$D$111, Outliers!$A$4:$P$214,3,FALSE),"0")</f>
        <v>0</v>
      </c>
      <c r="AA216" s="178" t="str">
        <f>IFERROR(VLOOKUP($E216&amp;$D$111, Outliers!$A$4:$P$214,4,FALSE),"0")</f>
        <v>0</v>
      </c>
      <c r="AB216" s="178" t="str">
        <f>IFERROR(VLOOKUP($E216&amp;$D$111, Outliers!$A$4:$P$214,5,FALSE),"0")</f>
        <v>0</v>
      </c>
      <c r="AD216" s="82"/>
      <c r="AE216" s="161"/>
      <c r="AF216" s="82"/>
      <c r="AG216" s="82"/>
    </row>
    <row r="217" spans="4:33" ht="15.75" x14ac:dyDescent="0.25">
      <c r="D217" s="301"/>
      <c r="E217" s="108" t="s">
        <v>205</v>
      </c>
      <c r="F217" s="372">
        <f>IF(OR(ISERROR(VLOOKUP($E217&amp;$D$110&amp;$D$111,'CCG data'!$A:$AD,'CCG data'!R$3,FALSE)),ISBLANK(VLOOKUP($E217&amp;$D$110&amp;$D$111,'CCG data'!$A:$AD,'CCG data'!R$3,FALSE))),"",VLOOKUP($E217&amp;$D$110&amp;$D$111,'CCG data'!$A:$AD,'CCG data'!R$3,FALSE))</f>
        <v>53.3</v>
      </c>
      <c r="G217" s="373"/>
      <c r="H217" s="373">
        <f>IF(OR(ISERROR(VLOOKUP($E217&amp;$D$110&amp;$D$111,'CCG data'!$A:$AD,'CCG data'!S$3,FALSE)),ISBLANK(VLOOKUP($E217&amp;$D$110&amp;$D$111,'CCG data'!$A:$AD,'CCG data'!S$3,FALSE))),"",VLOOKUP($E217&amp;$D$110&amp;$D$111,'CCG data'!$A:$AD,'CCG data'!S$3,FALSE))</f>
        <v>93.9</v>
      </c>
      <c r="I217" s="373"/>
      <c r="J217" s="373">
        <f>IF(OR(ISERROR(VLOOKUP($E217&amp;$D$110&amp;$D$111,'CCG data'!$A:$AD,'CCG data'!T$3,FALSE)),ISBLANK(VLOOKUP($E217&amp;$D$110&amp;$D$111,'CCG data'!$A:$AD,'CCG data'!T$3,FALSE))),"",VLOOKUP($E217&amp;$D$110&amp;$D$111,'CCG data'!$A:$AD,'CCG data'!T$3,FALSE))</f>
        <v>5.2</v>
      </c>
      <c r="K217" s="373"/>
      <c r="L217" s="373">
        <f>IF(OR(ISERROR(VLOOKUP($E217&amp;$D$110&amp;$D$111,'CCG data'!$A:$AD,'CCG data'!U$3,FALSE)),ISBLANK(VLOOKUP($E217&amp;$D$110&amp;$D$111,'CCG data'!$A:$AD,'CCG data'!U$3,FALSE))),"",VLOOKUP($E217&amp;$D$110&amp;$D$111,'CCG data'!$A:$AD,'CCG data'!U$3,FALSE))</f>
        <v>7</v>
      </c>
      <c r="M217" s="374"/>
      <c r="N217" s="303">
        <f>IF(OR(ISERROR(VLOOKUP($E217&amp;$D$110&amp;$D$111,'CCG data'!$A:$AD,'CCG data'!G$3,FALSE)),ISBLANK(VLOOKUP($E217&amp;$D$110&amp;$D$111,'CCG data'!$A:$AD,'CCG data'!G$3,FALSE))),"",VLOOKUP($E217&amp;$D$110&amp;$D$111,'CCG data'!$A:$AD,'CCG data'!G$3,FALSE))</f>
        <v>766</v>
      </c>
      <c r="P217" s="354">
        <f>IF(OR(ISERROR(VLOOKUP($E217&amp;$D$110&amp;$D$111,'CCG data'!$A:$AD,'CCG data'!B$3,FALSE)),ISBLANK(VLOOKUP($E217&amp;$D$110&amp;$D$111,'CCG data'!$A:$AD,'CCG data'!B$3,FALSE))),"",VLOOKUP($E217&amp;$D$110&amp;$D$111,'CCG data'!$A:$AD,'CCG data'!B$3,FALSE))</f>
        <v>0.32637075718015668</v>
      </c>
      <c r="Q217" s="246"/>
      <c r="R217" s="246">
        <f>IF(OR(ISERROR(VLOOKUP($E217&amp;$D$110&amp;$D$111,'CCG data'!$A:$AD,'CCG data'!C$3,FALSE)),ISBLANK(VLOOKUP($E217&amp;$D$110&amp;$D$111,'CCG data'!$A:$AD,'CCG data'!C$3,FALSE))),"",VLOOKUP($E217&amp;$D$110&amp;$D$111,'CCG data'!$A:$AD,'CCG data'!C$3,FALSE))</f>
        <v>0.59530026109660572</v>
      </c>
      <c r="S217" s="246"/>
      <c r="T217" s="246">
        <f>IF(OR(ISERROR(VLOOKUP($E217&amp;$D$110&amp;$D$111,'CCG data'!$A:$AD,'CCG data'!D$3,FALSE)),ISBLANK(VLOOKUP($E217&amp;$D$110&amp;$D$111,'CCG data'!$A:$AD,'CCG data'!D$3,FALSE))),"",VLOOKUP($E217&amp;$D$110&amp;$D$111,'CCG data'!$A:$AD,'CCG data'!D$3,FALSE))</f>
        <v>3.3942558746736295E-2</v>
      </c>
      <c r="U217" s="246"/>
      <c r="V217" s="246">
        <f>IF(OR(ISERROR(VLOOKUP($E217&amp;$D$110&amp;$D$111,'CCG data'!$A:$AD,'CCG data'!E$3,FALSE)),ISBLANK(VLOOKUP($E217&amp;$D$110&amp;$D$111,'CCG data'!$A:$AD,'CCG data'!E$3,FALSE))),"",VLOOKUP($E217&amp;$D$110&amp;$D$111,'CCG data'!$A:$AD,'CCG data'!E$3,FALSE))</f>
        <v>4.4386422976501305E-2</v>
      </c>
      <c r="W217" s="387"/>
      <c r="Y217" s="178">
        <f>IFERROR(VLOOKUP($E217&amp;$D$111, Outliers!$A$4:$P$214,2,FALSE),"0")</f>
        <v>0</v>
      </c>
      <c r="Z217" s="178">
        <f>IFERROR(VLOOKUP($E217&amp;$D$111, Outliers!$A$4:$P$214,3,FALSE),"0")</f>
        <v>0</v>
      </c>
      <c r="AA217" s="178">
        <f>IFERROR(VLOOKUP($E217&amp;$D$111, Outliers!$A$4:$P$214,4,FALSE),"0")</f>
        <v>0</v>
      </c>
      <c r="AB217" s="178">
        <f>IFERROR(VLOOKUP($E217&amp;$D$111, Outliers!$A$4:$P$214,5,FALSE),"0")</f>
        <v>1</v>
      </c>
      <c r="AD217" s="82"/>
      <c r="AE217" s="161"/>
      <c r="AF217" s="82"/>
      <c r="AG217" s="82"/>
    </row>
    <row r="218" spans="4:33" ht="15.75" x14ac:dyDescent="0.25">
      <c r="D218" s="301"/>
      <c r="E218" s="107" t="s">
        <v>27</v>
      </c>
      <c r="F218" s="99">
        <f>IF(P217="","",VLOOKUP($E217&amp;$D$110&amp;$D$111,'CCG data'!$A:$AD,'CCG data'!W$3,FALSE))</f>
        <v>46.7</v>
      </c>
      <c r="G218" s="100">
        <f>IF(P217="","",VLOOKUP($E217&amp;$D$110&amp;$D$111,'CCG data'!$A:$AD,'CCG data'!X$3,FALSE))</f>
        <v>59.9</v>
      </c>
      <c r="H218" s="100">
        <f>IF(R217="","",VLOOKUP($E217&amp;$D$110&amp;$D$111,'CCG data'!$A:$AD,'CCG data'!Y$3,FALSE))</f>
        <v>85.3</v>
      </c>
      <c r="I218" s="100">
        <f>IF(R217="","",VLOOKUP($E217&amp;$D$110&amp;$D$111,'CCG data'!$A:$AD,'CCG data'!Z$3,FALSE))</f>
        <v>102.5</v>
      </c>
      <c r="J218" s="100">
        <f>IF(T217="","",VLOOKUP($E217&amp;$D$110&amp;$D$111,'CCG data'!$A:$AD,'CCG data'!AA$3,FALSE))</f>
        <v>3.2</v>
      </c>
      <c r="K218" s="100">
        <f>IF(T217="","",VLOOKUP($E217&amp;$D$110&amp;$D$111,'CCG data'!$A:$AD,'CCG data'!AB$3,FALSE))</f>
        <v>7.2</v>
      </c>
      <c r="L218" s="100">
        <f>IF(V217="","",VLOOKUP($E217&amp;$D$110&amp;$D$111,'CCG data'!$A:$AD,'CCG data'!AC$3,FALSE))</f>
        <v>4.5999999999999996</v>
      </c>
      <c r="M218" s="100">
        <f>IF(V217="","",VLOOKUP($E217&amp;$D$110&amp;$D$111,'CCG data'!$A:$AD,'CCG data'!AD$3,FALSE))</f>
        <v>9.3000000000000007</v>
      </c>
      <c r="N218" s="304"/>
      <c r="P218" s="162">
        <f>IF(P217="","",VLOOKUP($E217&amp;$D$110&amp;$D$111,'CCG data'!$A:$AD,'CCG data'!I$3,FALSE))</f>
        <v>0.29399999999999998</v>
      </c>
      <c r="Q218" s="15">
        <f>IF(P217="","",VLOOKUP($E217&amp;$D$110&amp;$D$111,'CCG data'!$A:$AD,'CCG data'!J$3,FALSE))</f>
        <v>0.36</v>
      </c>
      <c r="R218" s="15">
        <f>IF(R217="","",VLOOKUP($E217&amp;$D$110&amp;$D$111,'CCG data'!$A:$AD,'CCG data'!K$3,FALSE))</f>
        <v>0.56000000000000005</v>
      </c>
      <c r="S218" s="15">
        <f>IF(R217="","",VLOOKUP($E217&amp;$D$110&amp;$D$111,'CCG data'!$A:$AD,'CCG data'!L$3,FALSE))</f>
        <v>0.63</v>
      </c>
      <c r="T218" s="15">
        <f>IF(T217="","",VLOOKUP($E217&amp;$D$110&amp;$D$111,'CCG data'!$A:$AD,'CCG data'!M$3,FALSE))</f>
        <v>2.3E-2</v>
      </c>
      <c r="U218" s="15">
        <f>IF(T217="","",VLOOKUP($E217&amp;$D$110&amp;$D$111,'CCG data'!$A:$AD,'CCG data'!N$3,FALSE))</f>
        <v>4.9000000000000002E-2</v>
      </c>
      <c r="V218" s="15">
        <f>IF(V217="","",VLOOKUP($E217&amp;$D$110&amp;$D$111,'CCG data'!$A:$AD,'CCG data'!O$3,FALSE))</f>
        <v>3.2000000000000001E-2</v>
      </c>
      <c r="W218" s="142">
        <f>IF(V217="","",VLOOKUP($E217&amp;$D$110&amp;$D$111,'CCG data'!$A:$AD,'CCG data'!P$3,FALSE))</f>
        <v>6.0999999999999999E-2</v>
      </c>
      <c r="Y218" s="178" t="str">
        <f>IFERROR(VLOOKUP($E218&amp;$D$111, Outliers!$A$4:$P$214,2,FALSE),"0")</f>
        <v>0</v>
      </c>
      <c r="Z218" s="178" t="str">
        <f>IFERROR(VLOOKUP($E218&amp;$D$111, Outliers!$A$4:$P$214,3,FALSE),"0")</f>
        <v>0</v>
      </c>
      <c r="AA218" s="178" t="str">
        <f>IFERROR(VLOOKUP($E218&amp;$D$111, Outliers!$A$4:$P$214,4,FALSE),"0")</f>
        <v>0</v>
      </c>
      <c r="AB218" s="178" t="str">
        <f>IFERROR(VLOOKUP($E218&amp;$D$111, Outliers!$A$4:$P$214,5,FALSE),"0")</f>
        <v>0</v>
      </c>
      <c r="AD218" s="82"/>
      <c r="AE218" s="161"/>
      <c r="AF218" s="82"/>
      <c r="AG218" s="82"/>
    </row>
    <row r="219" spans="4:33" ht="15.75" x14ac:dyDescent="0.25">
      <c r="D219" s="301"/>
      <c r="E219" s="108" t="s">
        <v>206</v>
      </c>
      <c r="F219" s="372">
        <f>IF(OR(ISERROR(VLOOKUP($E219&amp;$D$110&amp;$D$111,'CCG data'!$A:$AD,'CCG data'!R$3,FALSE)),ISBLANK(VLOOKUP($E219&amp;$D$110&amp;$D$111,'CCG data'!$A:$AD,'CCG data'!R$3,FALSE))),"",VLOOKUP($E219&amp;$D$110&amp;$D$111,'CCG data'!$A:$AD,'CCG data'!R$3,FALSE))</f>
        <v>54.2</v>
      </c>
      <c r="G219" s="373"/>
      <c r="H219" s="373">
        <f>IF(OR(ISERROR(VLOOKUP($E219&amp;$D$110&amp;$D$111,'CCG data'!$A:$AD,'CCG data'!S$3,FALSE)),ISBLANK(VLOOKUP($E219&amp;$D$110&amp;$D$111,'CCG data'!$A:$AD,'CCG data'!S$3,FALSE))),"",VLOOKUP($E219&amp;$D$110&amp;$D$111,'CCG data'!$A:$AD,'CCG data'!S$3,FALSE))</f>
        <v>86.4</v>
      </c>
      <c r="I219" s="373"/>
      <c r="J219" s="373">
        <f>IF(OR(ISERROR(VLOOKUP($E219&amp;$D$110&amp;$D$111,'CCG data'!$A:$AD,'CCG data'!T$3,FALSE)),ISBLANK(VLOOKUP($E219&amp;$D$110&amp;$D$111,'CCG data'!$A:$AD,'CCG data'!T$3,FALSE))),"",VLOOKUP($E219&amp;$D$110&amp;$D$111,'CCG data'!$A:$AD,'CCG data'!T$3,FALSE))</f>
        <v>5.0999999999999996</v>
      </c>
      <c r="K219" s="373"/>
      <c r="L219" s="373">
        <f>IF(OR(ISERROR(VLOOKUP($E219&amp;$D$110&amp;$D$111,'CCG data'!$A:$AD,'CCG data'!U$3,FALSE)),ISBLANK(VLOOKUP($E219&amp;$D$110&amp;$D$111,'CCG data'!$A:$AD,'CCG data'!U$3,FALSE))),"",VLOOKUP($E219&amp;$D$110&amp;$D$111,'CCG data'!$A:$AD,'CCG data'!U$3,FALSE))</f>
        <v>17.8</v>
      </c>
      <c r="M219" s="374"/>
      <c r="N219" s="303">
        <f>IF(OR(ISERROR(VLOOKUP($E219&amp;$D$110&amp;$D$111,'CCG data'!$A:$AD,'CCG data'!G$3,FALSE)),ISBLANK(VLOOKUP($E219&amp;$D$110&amp;$D$111,'CCG data'!$A:$AD,'CCG data'!G$3,FALSE))),"",VLOOKUP($E219&amp;$D$110&amp;$D$111,'CCG data'!$A:$AD,'CCG data'!G$3,FALSE))</f>
        <v>1108</v>
      </c>
      <c r="P219" s="354">
        <f>IF(OR(ISERROR(VLOOKUP($E219&amp;$D$110&amp;$D$111,'CCG data'!$A:$AD,'CCG data'!B$3,FALSE)),ISBLANK(VLOOKUP($E219&amp;$D$110&amp;$D$111,'CCG data'!$A:$AD,'CCG data'!B$3,FALSE))),"",VLOOKUP($E219&amp;$D$110&amp;$D$111,'CCG data'!$A:$AD,'CCG data'!B$3,FALSE))</f>
        <v>0.31317689530685922</v>
      </c>
      <c r="Q219" s="246"/>
      <c r="R219" s="246">
        <f>IF(OR(ISERROR(VLOOKUP($E219&amp;$D$110&amp;$D$111,'CCG data'!$A:$AD,'CCG data'!C$3,FALSE)),ISBLANK(VLOOKUP($E219&amp;$D$110&amp;$D$111,'CCG data'!$A:$AD,'CCG data'!C$3,FALSE))),"",VLOOKUP($E219&amp;$D$110&amp;$D$111,'CCG data'!$A:$AD,'CCG data'!C$3,FALSE))</f>
        <v>0.54061371841155237</v>
      </c>
      <c r="S219" s="246"/>
      <c r="T219" s="246">
        <f>IF(OR(ISERROR(VLOOKUP($E219&amp;$D$110&amp;$D$111,'CCG data'!$A:$AD,'CCG data'!D$3,FALSE)),ISBLANK(VLOOKUP($E219&amp;$D$110&amp;$D$111,'CCG data'!$A:$AD,'CCG data'!D$3,FALSE))),"",VLOOKUP($E219&amp;$D$110&amp;$D$111,'CCG data'!$A:$AD,'CCG data'!D$3,FALSE))</f>
        <v>3.5198555956678701E-2</v>
      </c>
      <c r="U219" s="246"/>
      <c r="V219" s="246">
        <f>IF(OR(ISERROR(VLOOKUP($E219&amp;$D$110&amp;$D$111,'CCG data'!$A:$AD,'CCG data'!E$3,FALSE)),ISBLANK(VLOOKUP($E219&amp;$D$110&amp;$D$111,'CCG data'!$A:$AD,'CCG data'!E$3,FALSE))),"",VLOOKUP($E219&amp;$D$110&amp;$D$111,'CCG data'!$A:$AD,'CCG data'!E$3,FALSE))</f>
        <v>0.11101083032490974</v>
      </c>
      <c r="W219" s="387"/>
      <c r="Y219" s="178">
        <f>IFERROR(VLOOKUP($E219&amp;$D$111, Outliers!$A$4:$P$214,2,FALSE),"0")</f>
        <v>0</v>
      </c>
      <c r="Z219" s="178">
        <f>IFERROR(VLOOKUP($E219&amp;$D$111, Outliers!$A$4:$P$214,3,FALSE),"0")</f>
        <v>0</v>
      </c>
      <c r="AA219" s="178">
        <f>IFERROR(VLOOKUP($E219&amp;$D$111, Outliers!$A$4:$P$214,4,FALSE),"0")</f>
        <v>0</v>
      </c>
      <c r="AB219" s="178">
        <f>IFERROR(VLOOKUP($E219&amp;$D$111, Outliers!$A$4:$P$214,5,FALSE),"0")</f>
        <v>1</v>
      </c>
      <c r="AD219" s="82"/>
      <c r="AE219" s="161"/>
      <c r="AF219" s="82"/>
      <c r="AG219" s="82"/>
    </row>
    <row r="220" spans="4:33" ht="15.75" x14ac:dyDescent="0.25">
      <c r="D220" s="301"/>
      <c r="E220" s="107" t="s">
        <v>27</v>
      </c>
      <c r="F220" s="99">
        <f>IF(P219="","",VLOOKUP($E219&amp;$D$110&amp;$D$111,'CCG data'!$A:$AD,'CCG data'!W$3,FALSE))</f>
        <v>48.5</v>
      </c>
      <c r="G220" s="100">
        <f>IF(P219="","",VLOOKUP($E219&amp;$D$110&amp;$D$111,'CCG data'!$A:$AD,'CCG data'!X$3,FALSE))</f>
        <v>59.9</v>
      </c>
      <c r="H220" s="100">
        <f>IF(R219="","",VLOOKUP($E219&amp;$D$110&amp;$D$111,'CCG data'!$A:$AD,'CCG data'!Y$3,FALSE))</f>
        <v>79.5</v>
      </c>
      <c r="I220" s="100">
        <f>IF(R219="","",VLOOKUP($E219&amp;$D$110&amp;$D$111,'CCG data'!$A:$AD,'CCG data'!Z$3,FALSE))</f>
        <v>93.3</v>
      </c>
      <c r="J220" s="100">
        <f>IF(T219="","",VLOOKUP($E219&amp;$D$110&amp;$D$111,'CCG data'!$A:$AD,'CCG data'!AA$3,FALSE))</f>
        <v>3.5</v>
      </c>
      <c r="K220" s="100">
        <f>IF(T219="","",VLOOKUP($E219&amp;$D$110&amp;$D$111,'CCG data'!$A:$AD,'CCG data'!AB$3,FALSE))</f>
        <v>6.7</v>
      </c>
      <c r="L220" s="100">
        <f>IF(V219="","",VLOOKUP($E219&amp;$D$110&amp;$D$111,'CCG data'!$A:$AD,'CCG data'!AC$3,FALSE))</f>
        <v>14.7</v>
      </c>
      <c r="M220" s="100">
        <f>IF(V219="","",VLOOKUP($E219&amp;$D$110&amp;$D$111,'CCG data'!$A:$AD,'CCG data'!AD$3,FALSE))</f>
        <v>21</v>
      </c>
      <c r="N220" s="304"/>
      <c r="P220" s="162">
        <f>IF(P219="","",VLOOKUP($E219&amp;$D$110&amp;$D$111,'CCG data'!$A:$AD,'CCG data'!I$3,FALSE))</f>
        <v>0.28699999999999998</v>
      </c>
      <c r="Q220" s="15">
        <f>IF(P219="","",VLOOKUP($E219&amp;$D$110&amp;$D$111,'CCG data'!$A:$AD,'CCG data'!J$3,FALSE))</f>
        <v>0.34100000000000003</v>
      </c>
      <c r="R220" s="15">
        <f>IF(R219="","",VLOOKUP($E219&amp;$D$110&amp;$D$111,'CCG data'!$A:$AD,'CCG data'!K$3,FALSE))</f>
        <v>0.51100000000000001</v>
      </c>
      <c r="S220" s="15">
        <f>IF(R219="","",VLOOKUP($E219&amp;$D$110&amp;$D$111,'CCG data'!$A:$AD,'CCG data'!L$3,FALSE))</f>
        <v>0.56999999999999995</v>
      </c>
      <c r="T220" s="15">
        <f>IF(T219="","",VLOOKUP($E219&amp;$D$110&amp;$D$111,'CCG data'!$A:$AD,'CCG data'!M$3,FALSE))</f>
        <v>2.5999999999999999E-2</v>
      </c>
      <c r="U220" s="15">
        <f>IF(T219="","",VLOOKUP($E219&amp;$D$110&amp;$D$111,'CCG data'!$A:$AD,'CCG data'!N$3,FALSE))</f>
        <v>4.8000000000000001E-2</v>
      </c>
      <c r="V220" s="15">
        <f>IF(V219="","",VLOOKUP($E219&amp;$D$110&amp;$D$111,'CCG data'!$A:$AD,'CCG data'!O$3,FALSE))</f>
        <v>9.4E-2</v>
      </c>
      <c r="W220" s="142">
        <f>IF(V219="","",VLOOKUP($E219&amp;$D$110&amp;$D$111,'CCG data'!$A:$AD,'CCG data'!P$3,FALSE))</f>
        <v>0.13100000000000001</v>
      </c>
      <c r="Y220" s="178" t="str">
        <f>IFERROR(VLOOKUP($E220&amp;$D$111, Outliers!$A$4:$P$214,2,FALSE),"0")</f>
        <v>0</v>
      </c>
      <c r="Z220" s="178" t="str">
        <f>IFERROR(VLOOKUP($E220&amp;$D$111, Outliers!$A$4:$P$214,3,FALSE),"0")</f>
        <v>0</v>
      </c>
      <c r="AA220" s="178" t="str">
        <f>IFERROR(VLOOKUP($E220&amp;$D$111, Outliers!$A$4:$P$214,4,FALSE),"0")</f>
        <v>0</v>
      </c>
      <c r="AB220" s="178" t="str">
        <f>IFERROR(VLOOKUP($E220&amp;$D$111, Outliers!$A$4:$P$214,5,FALSE),"0")</f>
        <v>0</v>
      </c>
      <c r="AD220" s="82"/>
      <c r="AE220" s="161"/>
      <c r="AF220" s="82"/>
      <c r="AG220" s="82"/>
    </row>
    <row r="221" spans="4:33" ht="15.75" x14ac:dyDescent="0.25">
      <c r="D221" s="301"/>
      <c r="E221" s="108" t="s">
        <v>458</v>
      </c>
      <c r="F221" s="372">
        <f>IF(OR(ISERROR(VLOOKUP($E221&amp;$D$110&amp;$D$111,'CCG data'!$A:$AD,'CCG data'!R$3,FALSE)),ISBLANK(VLOOKUP($E221&amp;$D$110&amp;$D$111,'CCG data'!$A:$AD,'CCG data'!R$3,FALSE))),"",VLOOKUP($E221&amp;$D$110&amp;$D$111,'CCG data'!$A:$AD,'CCG data'!R$3,FALSE))</f>
        <v>49.9</v>
      </c>
      <c r="G221" s="373"/>
      <c r="H221" s="373">
        <f>IF(OR(ISERROR(VLOOKUP($E221&amp;$D$110&amp;$D$111,'CCG data'!$A:$AD,'CCG data'!S$3,FALSE)),ISBLANK(VLOOKUP($E221&amp;$D$110&amp;$D$111,'CCG data'!$A:$AD,'CCG data'!S$3,FALSE))),"",VLOOKUP($E221&amp;$D$110&amp;$D$111,'CCG data'!$A:$AD,'CCG data'!S$3,FALSE))</f>
        <v>93</v>
      </c>
      <c r="I221" s="373"/>
      <c r="J221" s="373">
        <f>IF(OR(ISERROR(VLOOKUP($E221&amp;$D$110&amp;$D$111,'CCG data'!$A:$AD,'CCG data'!T$3,FALSE)),ISBLANK(VLOOKUP($E221&amp;$D$110&amp;$D$111,'CCG data'!$A:$AD,'CCG data'!T$3,FALSE))),"",VLOOKUP($E221&amp;$D$110&amp;$D$111,'CCG data'!$A:$AD,'CCG data'!T$3,FALSE))</f>
        <v>7.2</v>
      </c>
      <c r="K221" s="373"/>
      <c r="L221" s="373">
        <f>IF(OR(ISERROR(VLOOKUP($E221&amp;$D$110&amp;$D$111,'CCG data'!$A:$AD,'CCG data'!U$3,FALSE)),ISBLANK(VLOOKUP($E221&amp;$D$110&amp;$D$111,'CCG data'!$A:$AD,'CCG data'!U$3,FALSE))),"",VLOOKUP($E221&amp;$D$110&amp;$D$111,'CCG data'!$A:$AD,'CCG data'!U$3,FALSE))</f>
        <v>11.1</v>
      </c>
      <c r="M221" s="374"/>
      <c r="N221" s="303">
        <f>IF(OR(ISERROR(VLOOKUP($E221&amp;$D$110&amp;$D$111,'CCG data'!$A:$AD,'CCG data'!G$3,FALSE)),ISBLANK(VLOOKUP($E221&amp;$D$110&amp;$D$111,'CCG data'!$A:$AD,'CCG data'!G$3,FALSE))),"",VLOOKUP($E221&amp;$D$110&amp;$D$111,'CCG data'!$A:$AD,'CCG data'!G$3,FALSE))</f>
        <v>1429</v>
      </c>
      <c r="P221" s="354">
        <f>IF(OR(ISERROR(VLOOKUP($E221&amp;$D$110&amp;$D$111,'CCG data'!$A:$AD,'CCG data'!B$3,FALSE)),ISBLANK(VLOOKUP($E221&amp;$D$110&amp;$D$111,'CCG data'!$A:$AD,'CCG data'!B$3,FALSE))),"",VLOOKUP($E221&amp;$D$110&amp;$D$111,'CCG data'!$A:$AD,'CCG data'!B$3,FALSE))</f>
        <v>0.27851644506648005</v>
      </c>
      <c r="Q221" s="246"/>
      <c r="R221" s="246">
        <f>IF(OR(ISERROR(VLOOKUP($E221&amp;$D$110&amp;$D$111,'CCG data'!$A:$AD,'CCG data'!C$3,FALSE)),ISBLANK(VLOOKUP($E221&amp;$D$110&amp;$D$111,'CCG data'!$A:$AD,'CCG data'!C$3,FALSE))),"",VLOOKUP($E221&amp;$D$110&amp;$D$111,'CCG data'!$A:$AD,'CCG data'!C$3,FALSE))</f>
        <v>0.59482155353393984</v>
      </c>
      <c r="S221" s="246"/>
      <c r="T221" s="246">
        <f>IF(OR(ISERROR(VLOOKUP($E221&amp;$D$110&amp;$D$111,'CCG data'!$A:$AD,'CCG data'!D$3,FALSE)),ISBLANK(VLOOKUP($E221&amp;$D$110&amp;$D$111,'CCG data'!$A:$AD,'CCG data'!D$3,FALSE))),"",VLOOKUP($E221&amp;$D$110&amp;$D$111,'CCG data'!$A:$AD,'CCG data'!D$3,FALSE))</f>
        <v>5.5983205038488457E-2</v>
      </c>
      <c r="U221" s="246"/>
      <c r="V221" s="246">
        <f>IF(OR(ISERROR(VLOOKUP($E221&amp;$D$110&amp;$D$111,'CCG data'!$A:$AD,'CCG data'!E$3,FALSE)),ISBLANK(VLOOKUP($E221&amp;$D$110&amp;$D$111,'CCG data'!$A:$AD,'CCG data'!E$3,FALSE))),"",VLOOKUP($E221&amp;$D$110&amp;$D$111,'CCG data'!$A:$AD,'CCG data'!E$3,FALSE))</f>
        <v>7.0678796361091673E-2</v>
      </c>
      <c r="W221" s="387"/>
      <c r="Y221" s="178">
        <f>IFERROR(VLOOKUP($E221&amp;$D$111, Outliers!$A$4:$P$214,2,FALSE),"0")</f>
        <v>0</v>
      </c>
      <c r="Z221" s="178">
        <f>IFERROR(VLOOKUP($E221&amp;$D$111, Outliers!$A$4:$P$214,3,FALSE),"0")</f>
        <v>0</v>
      </c>
      <c r="AA221" s="178">
        <f>IFERROR(VLOOKUP($E221&amp;$D$111, Outliers!$A$4:$P$214,4,FALSE),"0")</f>
        <v>0</v>
      </c>
      <c r="AB221" s="178">
        <f>IFERROR(VLOOKUP($E221&amp;$D$111, Outliers!$A$4:$P$214,5,FALSE),"0")</f>
        <v>0</v>
      </c>
      <c r="AD221" s="82"/>
      <c r="AE221" s="161"/>
      <c r="AF221" s="82"/>
      <c r="AG221" s="82"/>
    </row>
    <row r="222" spans="4:33" ht="15.75" x14ac:dyDescent="0.25">
      <c r="D222" s="301"/>
      <c r="E222" s="107" t="s">
        <v>27</v>
      </c>
      <c r="F222" s="99">
        <f>IF(P221="","",VLOOKUP($E221&amp;$D$110&amp;$D$111,'CCG data'!$A:$AD,'CCG data'!W$3,FALSE))</f>
        <v>45</v>
      </c>
      <c r="G222" s="100">
        <f>IF(P221="","",VLOOKUP($E221&amp;$D$110&amp;$D$111,'CCG data'!$A:$AD,'CCG data'!X$3,FALSE))</f>
        <v>54.8</v>
      </c>
      <c r="H222" s="100">
        <f>IF(R221="","",VLOOKUP($E221&amp;$D$110&amp;$D$111,'CCG data'!$A:$AD,'CCG data'!Y$3,FALSE))</f>
        <v>86.8</v>
      </c>
      <c r="I222" s="100">
        <f>IF(R221="","",VLOOKUP($E221&amp;$D$110&amp;$D$111,'CCG data'!$A:$AD,'CCG data'!Z$3,FALSE))</f>
        <v>99.3</v>
      </c>
      <c r="J222" s="100">
        <f>IF(T221="","",VLOOKUP($E221&amp;$D$110&amp;$D$111,'CCG data'!$A:$AD,'CCG data'!AA$3,FALSE))</f>
        <v>5.6</v>
      </c>
      <c r="K222" s="100">
        <f>IF(T221="","",VLOOKUP($E221&amp;$D$110&amp;$D$111,'CCG data'!$A:$AD,'CCG data'!AB$3,FALSE))</f>
        <v>8.8000000000000007</v>
      </c>
      <c r="L222" s="100">
        <f>IF(V221="","",VLOOKUP($E221&amp;$D$110&amp;$D$111,'CCG data'!$A:$AD,'CCG data'!AC$3,FALSE))</f>
        <v>9</v>
      </c>
      <c r="M222" s="100">
        <f>IF(V221="","",VLOOKUP($E221&amp;$D$110&amp;$D$111,'CCG data'!$A:$AD,'CCG data'!AD$3,FALSE))</f>
        <v>13.3</v>
      </c>
      <c r="N222" s="304"/>
      <c r="P222" s="162">
        <f>IF(P221="","",VLOOKUP($E221&amp;$D$110&amp;$D$111,'CCG data'!$A:$AD,'CCG data'!I$3,FALSE))</f>
        <v>0.25600000000000001</v>
      </c>
      <c r="Q222" s="15">
        <f>IF(P221="","",VLOOKUP($E221&amp;$D$110&amp;$D$111,'CCG data'!$A:$AD,'CCG data'!J$3,FALSE))</f>
        <v>0.30199999999999999</v>
      </c>
      <c r="R222" s="15">
        <f>IF(R221="","",VLOOKUP($E221&amp;$D$110&amp;$D$111,'CCG data'!$A:$AD,'CCG data'!K$3,FALSE))</f>
        <v>0.56899999999999995</v>
      </c>
      <c r="S222" s="15">
        <f>IF(R221="","",VLOOKUP($E221&amp;$D$110&amp;$D$111,'CCG data'!$A:$AD,'CCG data'!L$3,FALSE))</f>
        <v>0.62</v>
      </c>
      <c r="T222" s="15">
        <f>IF(T221="","",VLOOKUP($E221&amp;$D$110&amp;$D$111,'CCG data'!$A:$AD,'CCG data'!M$3,FALSE))</f>
        <v>4.4999999999999998E-2</v>
      </c>
      <c r="U222" s="15">
        <f>IF(T221="","",VLOOKUP($E221&amp;$D$110&amp;$D$111,'CCG data'!$A:$AD,'CCG data'!N$3,FALSE))</f>
        <v>6.9000000000000006E-2</v>
      </c>
      <c r="V222" s="15">
        <f>IF(V221="","",VLOOKUP($E221&amp;$D$110&amp;$D$111,'CCG data'!$A:$AD,'CCG data'!O$3,FALSE))</f>
        <v>5.8999999999999997E-2</v>
      </c>
      <c r="W222" s="142">
        <f>IF(V221="","",VLOOKUP($E221&amp;$D$110&amp;$D$111,'CCG data'!$A:$AD,'CCG data'!P$3,FALSE))</f>
        <v>8.5000000000000006E-2</v>
      </c>
      <c r="Y222" s="178" t="str">
        <f>IFERROR(VLOOKUP($E222&amp;$D$111, Outliers!$A$4:$P$214,2,FALSE),"0")</f>
        <v>0</v>
      </c>
      <c r="Z222" s="178" t="str">
        <f>IFERROR(VLOOKUP($E222&amp;$D$111, Outliers!$A$4:$P$214,3,FALSE),"0")</f>
        <v>0</v>
      </c>
      <c r="AA222" s="178" t="str">
        <f>IFERROR(VLOOKUP($E222&amp;$D$111, Outliers!$A$4:$P$214,4,FALSE),"0")</f>
        <v>0</v>
      </c>
      <c r="AB222" s="178" t="str">
        <f>IFERROR(VLOOKUP($E222&amp;$D$111, Outliers!$A$4:$P$214,5,FALSE),"0")</f>
        <v>0</v>
      </c>
      <c r="AD222" s="82"/>
      <c r="AE222" s="161"/>
      <c r="AF222" s="82"/>
      <c r="AG222" s="82"/>
    </row>
    <row r="223" spans="4:33" ht="15.75" x14ac:dyDescent="0.25">
      <c r="D223" s="301"/>
      <c r="E223" s="108" t="s">
        <v>207</v>
      </c>
      <c r="F223" s="372">
        <f>IF(OR(ISERROR(VLOOKUP($E223&amp;$D$110&amp;$D$111,'CCG data'!$A:$AD,'CCG data'!R$3,FALSE)),ISBLANK(VLOOKUP($E223&amp;$D$110&amp;$D$111,'CCG data'!$A:$AD,'CCG data'!R$3,FALSE))),"",VLOOKUP($E223&amp;$D$110&amp;$D$111,'CCG data'!$A:$AD,'CCG data'!R$3,FALSE))</f>
        <v>56</v>
      </c>
      <c r="G223" s="373"/>
      <c r="H223" s="373">
        <f>IF(OR(ISERROR(VLOOKUP($E223&amp;$D$110&amp;$D$111,'CCG data'!$A:$AD,'CCG data'!S$3,FALSE)),ISBLANK(VLOOKUP($E223&amp;$D$110&amp;$D$111,'CCG data'!$A:$AD,'CCG data'!S$3,FALSE))),"",VLOOKUP($E223&amp;$D$110&amp;$D$111,'CCG data'!$A:$AD,'CCG data'!S$3,FALSE))</f>
        <v>89</v>
      </c>
      <c r="I223" s="373"/>
      <c r="J223" s="373">
        <f>IF(OR(ISERROR(VLOOKUP($E223&amp;$D$110&amp;$D$111,'CCG data'!$A:$AD,'CCG data'!T$3,FALSE)),ISBLANK(VLOOKUP($E223&amp;$D$110&amp;$D$111,'CCG data'!$A:$AD,'CCG data'!T$3,FALSE))),"",VLOOKUP($E223&amp;$D$110&amp;$D$111,'CCG data'!$A:$AD,'CCG data'!T$3,FALSE))</f>
        <v>7</v>
      </c>
      <c r="K223" s="373"/>
      <c r="L223" s="373">
        <f>IF(OR(ISERROR(VLOOKUP($E223&amp;$D$110&amp;$D$111,'CCG data'!$A:$AD,'CCG data'!U$3,FALSE)),ISBLANK(VLOOKUP($E223&amp;$D$110&amp;$D$111,'CCG data'!$A:$AD,'CCG data'!U$3,FALSE))),"",VLOOKUP($E223&amp;$D$110&amp;$D$111,'CCG data'!$A:$AD,'CCG data'!U$3,FALSE))</f>
        <v>10.5</v>
      </c>
      <c r="M223" s="374"/>
      <c r="N223" s="303">
        <f>IF(OR(ISERROR(VLOOKUP($E223&amp;$D$110&amp;$D$111,'CCG data'!$A:$AD,'CCG data'!G$3,FALSE)),ISBLANK(VLOOKUP($E223&amp;$D$110&amp;$D$111,'CCG data'!$A:$AD,'CCG data'!G$3,FALSE))),"",VLOOKUP($E223&amp;$D$110&amp;$D$111,'CCG data'!$A:$AD,'CCG data'!G$3,FALSE))</f>
        <v>1415</v>
      </c>
      <c r="P223" s="354">
        <f>IF(OR(ISERROR(VLOOKUP($E223&amp;$D$110&amp;$D$111,'CCG data'!$A:$AD,'CCG data'!B$3,FALSE)),ISBLANK(VLOOKUP($E223&amp;$D$110&amp;$D$111,'CCG data'!$A:$AD,'CCG data'!B$3,FALSE))),"",VLOOKUP($E223&amp;$D$110&amp;$D$111,'CCG data'!$A:$AD,'CCG data'!B$3,FALSE))</f>
        <v>0.33427561837455833</v>
      </c>
      <c r="Q223" s="246"/>
      <c r="R223" s="246">
        <f>IF(OR(ISERROR(VLOOKUP($E223&amp;$D$110&amp;$D$111,'CCG data'!$A:$AD,'CCG data'!C$3,FALSE)),ISBLANK(VLOOKUP($E223&amp;$D$110&amp;$D$111,'CCG data'!$A:$AD,'CCG data'!C$3,FALSE))),"",VLOOKUP($E223&amp;$D$110&amp;$D$111,'CCG data'!$A:$AD,'CCG data'!C$3,FALSE))</f>
        <v>0.55406360424028267</v>
      </c>
      <c r="S223" s="246"/>
      <c r="T223" s="246">
        <f>IF(OR(ISERROR(VLOOKUP($E223&amp;$D$110&amp;$D$111,'CCG data'!$A:$AD,'CCG data'!D$3,FALSE)),ISBLANK(VLOOKUP($E223&amp;$D$110&amp;$D$111,'CCG data'!$A:$AD,'CCG data'!D$3,FALSE))),"",VLOOKUP($E223&amp;$D$110&amp;$D$111,'CCG data'!$A:$AD,'CCG data'!D$3,FALSE))</f>
        <v>4.7349823321554768E-2</v>
      </c>
      <c r="U223" s="246"/>
      <c r="V223" s="246">
        <f>IF(OR(ISERROR(VLOOKUP($E223&amp;$D$110&amp;$D$111,'CCG data'!$A:$AD,'CCG data'!E$3,FALSE)),ISBLANK(VLOOKUP($E223&amp;$D$110&amp;$D$111,'CCG data'!$A:$AD,'CCG data'!E$3,FALSE))),"",VLOOKUP($E223&amp;$D$110&amp;$D$111,'CCG data'!$A:$AD,'CCG data'!E$3,FALSE))</f>
        <v>6.4310954063604236E-2</v>
      </c>
      <c r="W223" s="387"/>
      <c r="Y223" s="178">
        <f>IFERROR(VLOOKUP($E223&amp;$D$111, Outliers!$A$4:$P$214,2,FALSE),"0")</f>
        <v>0</v>
      </c>
      <c r="Z223" s="178">
        <f>IFERROR(VLOOKUP($E223&amp;$D$111, Outliers!$A$4:$P$214,3,FALSE),"0")</f>
        <v>0</v>
      </c>
      <c r="AA223" s="178">
        <f>IFERROR(VLOOKUP($E223&amp;$D$111, Outliers!$A$4:$P$214,4,FALSE),"0")</f>
        <v>0</v>
      </c>
      <c r="AB223" s="178">
        <f>IFERROR(VLOOKUP($E223&amp;$D$111, Outliers!$A$4:$P$214,5,FALSE),"0")</f>
        <v>0</v>
      </c>
      <c r="AD223" s="82"/>
      <c r="AE223" s="161"/>
      <c r="AF223" s="82"/>
      <c r="AG223" s="82"/>
    </row>
    <row r="224" spans="4:33" ht="15.75" x14ac:dyDescent="0.25">
      <c r="D224" s="301"/>
      <c r="E224" s="107" t="s">
        <v>27</v>
      </c>
      <c r="F224" s="99">
        <f>IF(P223="","",VLOOKUP($E223&amp;$D$110&amp;$D$111,'CCG data'!$A:$AD,'CCG data'!W$3,FALSE))</f>
        <v>50.9</v>
      </c>
      <c r="G224" s="100">
        <f>IF(P223="","",VLOOKUP($E223&amp;$D$110&amp;$D$111,'CCG data'!$A:$AD,'CCG data'!X$3,FALSE))</f>
        <v>61</v>
      </c>
      <c r="H224" s="100">
        <f>IF(R223="","",VLOOKUP($E223&amp;$D$110&amp;$D$111,'CCG data'!$A:$AD,'CCG data'!Y$3,FALSE))</f>
        <v>82.8</v>
      </c>
      <c r="I224" s="100">
        <f>IF(R223="","",VLOOKUP($E223&amp;$D$110&amp;$D$111,'CCG data'!$A:$AD,'CCG data'!Z$3,FALSE))</f>
        <v>95.3</v>
      </c>
      <c r="J224" s="100">
        <f>IF(T223="","",VLOOKUP($E223&amp;$D$110&amp;$D$111,'CCG data'!$A:$AD,'CCG data'!AA$3,FALSE))</f>
        <v>5.3</v>
      </c>
      <c r="K224" s="100">
        <f>IF(T223="","",VLOOKUP($E223&amp;$D$110&amp;$D$111,'CCG data'!$A:$AD,'CCG data'!AB$3,FALSE))</f>
        <v>8.6999999999999993</v>
      </c>
      <c r="L224" s="100">
        <f>IF(V223="","",VLOOKUP($E223&amp;$D$110&amp;$D$111,'CCG data'!$A:$AD,'CCG data'!AC$3,FALSE))</f>
        <v>8.3000000000000007</v>
      </c>
      <c r="M224" s="100">
        <f>IF(V223="","",VLOOKUP($E223&amp;$D$110&amp;$D$111,'CCG data'!$A:$AD,'CCG data'!AD$3,FALSE))</f>
        <v>12.6</v>
      </c>
      <c r="N224" s="304"/>
      <c r="P224" s="162">
        <f>IF(P223="","",VLOOKUP($E223&amp;$D$110&amp;$D$111,'CCG data'!$A:$AD,'CCG data'!I$3,FALSE))</f>
        <v>0.31</v>
      </c>
      <c r="Q224" s="15">
        <f>IF(P223="","",VLOOKUP($E223&amp;$D$110&amp;$D$111,'CCG data'!$A:$AD,'CCG data'!J$3,FALSE))</f>
        <v>0.35899999999999999</v>
      </c>
      <c r="R224" s="15">
        <f>IF(R223="","",VLOOKUP($E223&amp;$D$110&amp;$D$111,'CCG data'!$A:$AD,'CCG data'!K$3,FALSE))</f>
        <v>0.52800000000000002</v>
      </c>
      <c r="S224" s="15">
        <f>IF(R223="","",VLOOKUP($E223&amp;$D$110&amp;$D$111,'CCG data'!$A:$AD,'CCG data'!L$3,FALSE))</f>
        <v>0.57999999999999996</v>
      </c>
      <c r="T224" s="15">
        <f>IF(T223="","",VLOOKUP($E223&amp;$D$110&amp;$D$111,'CCG data'!$A:$AD,'CCG data'!M$3,FALSE))</f>
        <v>3.6999999999999998E-2</v>
      </c>
      <c r="U224" s="15">
        <f>IF(T223="","",VLOOKUP($E223&amp;$D$110&amp;$D$111,'CCG data'!$A:$AD,'CCG data'!N$3,FALSE))</f>
        <v>0.06</v>
      </c>
      <c r="V224" s="15">
        <f>IF(V223="","",VLOOKUP($E223&amp;$D$110&amp;$D$111,'CCG data'!$A:$AD,'CCG data'!O$3,FALSE))</f>
        <v>5.2999999999999999E-2</v>
      </c>
      <c r="W224" s="142">
        <f>IF(V223="","",VLOOKUP($E223&amp;$D$110&amp;$D$111,'CCG data'!$A:$AD,'CCG data'!P$3,FALSE))</f>
        <v>7.8E-2</v>
      </c>
      <c r="Y224" s="178" t="str">
        <f>IFERROR(VLOOKUP($E224&amp;$D$111, Outliers!$A$4:$P$214,2,FALSE),"0")</f>
        <v>0</v>
      </c>
      <c r="Z224" s="178" t="str">
        <f>IFERROR(VLOOKUP($E224&amp;$D$111, Outliers!$A$4:$P$214,3,FALSE),"0")</f>
        <v>0</v>
      </c>
      <c r="AA224" s="178" t="str">
        <f>IFERROR(VLOOKUP($E224&amp;$D$111, Outliers!$A$4:$P$214,4,FALSE),"0")</f>
        <v>0</v>
      </c>
      <c r="AB224" s="178" t="str">
        <f>IFERROR(VLOOKUP($E224&amp;$D$111, Outliers!$A$4:$P$214,5,FALSE),"0")</f>
        <v>0</v>
      </c>
      <c r="AD224" s="82"/>
      <c r="AE224" s="161"/>
      <c r="AF224" s="82"/>
      <c r="AG224" s="82"/>
    </row>
    <row r="225" spans="4:33" ht="15.75" x14ac:dyDescent="0.25">
      <c r="D225" s="301"/>
      <c r="E225" s="108" t="s">
        <v>208</v>
      </c>
      <c r="F225" s="372">
        <f>IF(OR(ISERROR(VLOOKUP($E225&amp;$D$110&amp;$D$111,'CCG data'!$A:$AD,'CCG data'!R$3,FALSE)),ISBLANK(VLOOKUP($E225&amp;$D$110&amp;$D$111,'CCG data'!$A:$AD,'CCG data'!R$3,FALSE))),"",VLOOKUP($E225&amp;$D$110&amp;$D$111,'CCG data'!$A:$AD,'CCG data'!R$3,FALSE))</f>
        <v>40.799999999999997</v>
      </c>
      <c r="G225" s="373"/>
      <c r="H225" s="373">
        <f>IF(OR(ISERROR(VLOOKUP($E225&amp;$D$110&amp;$D$111,'CCG data'!$A:$AD,'CCG data'!S$3,FALSE)),ISBLANK(VLOOKUP($E225&amp;$D$110&amp;$D$111,'CCG data'!$A:$AD,'CCG data'!S$3,FALSE))),"",VLOOKUP($E225&amp;$D$110&amp;$D$111,'CCG data'!$A:$AD,'CCG data'!S$3,FALSE))</f>
        <v>82.9</v>
      </c>
      <c r="I225" s="373"/>
      <c r="J225" s="373">
        <f>IF(OR(ISERROR(VLOOKUP($E225&amp;$D$110&amp;$D$111,'CCG data'!$A:$AD,'CCG data'!T$3,FALSE)),ISBLANK(VLOOKUP($E225&amp;$D$110&amp;$D$111,'CCG data'!$A:$AD,'CCG data'!T$3,FALSE))),"",VLOOKUP($E225&amp;$D$110&amp;$D$111,'CCG data'!$A:$AD,'CCG data'!T$3,FALSE))</f>
        <v>9.5</v>
      </c>
      <c r="K225" s="373"/>
      <c r="L225" s="373">
        <f>IF(OR(ISERROR(VLOOKUP($E225&amp;$D$110&amp;$D$111,'CCG data'!$A:$AD,'CCG data'!U$3,FALSE)),ISBLANK(VLOOKUP($E225&amp;$D$110&amp;$D$111,'CCG data'!$A:$AD,'CCG data'!U$3,FALSE))),"",VLOOKUP($E225&amp;$D$110&amp;$D$111,'CCG data'!$A:$AD,'CCG data'!U$3,FALSE))</f>
        <v>16</v>
      </c>
      <c r="M225" s="374"/>
      <c r="N225" s="303">
        <f>IF(OR(ISERROR(VLOOKUP($E225&amp;$D$110&amp;$D$111,'CCG data'!$A:$AD,'CCG data'!G$3,FALSE)),ISBLANK(VLOOKUP($E225&amp;$D$110&amp;$D$111,'CCG data'!$A:$AD,'CCG data'!G$3,FALSE))),"",VLOOKUP($E225&amp;$D$110&amp;$D$111,'CCG data'!$A:$AD,'CCG data'!G$3,FALSE))</f>
        <v>1505</v>
      </c>
      <c r="P225" s="354">
        <f>IF(OR(ISERROR(VLOOKUP($E225&amp;$D$110&amp;$D$111,'CCG data'!$A:$AD,'CCG data'!B$3,FALSE)),ISBLANK(VLOOKUP($E225&amp;$D$110&amp;$D$111,'CCG data'!$A:$AD,'CCG data'!B$3,FALSE))),"",VLOOKUP($E225&amp;$D$110&amp;$D$111,'CCG data'!$A:$AD,'CCG data'!B$3,FALSE))</f>
        <v>0.25116279069767444</v>
      </c>
      <c r="Q225" s="246"/>
      <c r="R225" s="246">
        <f>IF(OR(ISERROR(VLOOKUP($E225&amp;$D$110&amp;$D$111,'CCG data'!$A:$AD,'CCG data'!C$3,FALSE)),ISBLANK(VLOOKUP($E225&amp;$D$110&amp;$D$111,'CCG data'!$A:$AD,'CCG data'!C$3,FALSE))),"",VLOOKUP($E225&amp;$D$110&amp;$D$111,'CCG data'!$A:$AD,'CCG data'!C$3,FALSE))</f>
        <v>0.57541528239202655</v>
      </c>
      <c r="S225" s="246"/>
      <c r="T225" s="246">
        <f>IF(OR(ISERROR(VLOOKUP($E225&amp;$D$110&amp;$D$111,'CCG data'!$A:$AD,'CCG data'!D$3,FALSE)),ISBLANK(VLOOKUP($E225&amp;$D$110&amp;$D$111,'CCG data'!$A:$AD,'CCG data'!D$3,FALSE))),"",VLOOKUP($E225&amp;$D$110&amp;$D$111,'CCG data'!$A:$AD,'CCG data'!D$3,FALSE))</f>
        <v>6.3787375415282385E-2</v>
      </c>
      <c r="U225" s="246"/>
      <c r="V225" s="246">
        <f>IF(OR(ISERROR(VLOOKUP($E225&amp;$D$110&amp;$D$111,'CCG data'!$A:$AD,'CCG data'!E$3,FALSE)),ISBLANK(VLOOKUP($E225&amp;$D$110&amp;$D$111,'CCG data'!$A:$AD,'CCG data'!E$3,FALSE))),"",VLOOKUP($E225&amp;$D$110&amp;$D$111,'CCG data'!$A:$AD,'CCG data'!E$3,FALSE))</f>
        <v>0.10963455149501661</v>
      </c>
      <c r="W225" s="387"/>
      <c r="Y225" s="178">
        <f>IFERROR(VLOOKUP($E225&amp;$D$111, Outliers!$A$4:$P$214,2,FALSE),"0")</f>
        <v>1</v>
      </c>
      <c r="Z225" s="178">
        <f>IFERROR(VLOOKUP($E225&amp;$D$111, Outliers!$A$4:$P$214,3,FALSE),"0")</f>
        <v>1</v>
      </c>
      <c r="AA225" s="178">
        <f>IFERROR(VLOOKUP($E225&amp;$D$111, Outliers!$A$4:$P$214,4,FALSE),"0")</f>
        <v>0</v>
      </c>
      <c r="AB225" s="178">
        <f>IFERROR(VLOOKUP($E225&amp;$D$111, Outliers!$A$4:$P$214,5,FALSE),"0")</f>
        <v>1</v>
      </c>
      <c r="AD225" s="82"/>
      <c r="AE225" s="161"/>
      <c r="AF225" s="82"/>
      <c r="AG225" s="82"/>
    </row>
    <row r="226" spans="4:33" ht="15.75" x14ac:dyDescent="0.25">
      <c r="D226" s="301"/>
      <c r="E226" s="107" t="s">
        <v>27</v>
      </c>
      <c r="F226" s="99">
        <f>IF(P225="","",VLOOKUP($E225&amp;$D$110&amp;$D$111,'CCG data'!$A:$AD,'CCG data'!W$3,FALSE))</f>
        <v>36.700000000000003</v>
      </c>
      <c r="G226" s="100">
        <f>IF(P225="","",VLOOKUP($E225&amp;$D$110&amp;$D$111,'CCG data'!$A:$AD,'CCG data'!X$3,FALSE))</f>
        <v>44.9</v>
      </c>
      <c r="H226" s="100">
        <f>IF(R225="","",VLOOKUP($E225&amp;$D$110&amp;$D$111,'CCG data'!$A:$AD,'CCG data'!Y$3,FALSE))</f>
        <v>77.400000000000006</v>
      </c>
      <c r="I226" s="100">
        <f>IF(R225="","",VLOOKUP($E225&amp;$D$110&amp;$D$111,'CCG data'!$A:$AD,'CCG data'!Z$3,FALSE))</f>
        <v>88.5</v>
      </c>
      <c r="J226" s="100">
        <f>IF(T225="","",VLOOKUP($E225&amp;$D$110&amp;$D$111,'CCG data'!$A:$AD,'CCG data'!AA$3,FALSE))</f>
        <v>7.6</v>
      </c>
      <c r="K226" s="100">
        <f>IF(T225="","",VLOOKUP($E225&amp;$D$110&amp;$D$111,'CCG data'!$A:$AD,'CCG data'!AB$3,FALSE))</f>
        <v>11.4</v>
      </c>
      <c r="L226" s="100">
        <f>IF(V225="","",VLOOKUP($E225&amp;$D$110&amp;$D$111,'CCG data'!$A:$AD,'CCG data'!AC$3,FALSE))</f>
        <v>13.5</v>
      </c>
      <c r="M226" s="100">
        <f>IF(V225="","",VLOOKUP($E225&amp;$D$110&amp;$D$111,'CCG data'!$A:$AD,'CCG data'!AD$3,FALSE))</f>
        <v>18.399999999999999</v>
      </c>
      <c r="N226" s="304"/>
      <c r="P226" s="162">
        <f>IF(P225="","",VLOOKUP($E225&amp;$D$110&amp;$D$111,'CCG data'!$A:$AD,'CCG data'!I$3,FALSE))</f>
        <v>0.23</v>
      </c>
      <c r="Q226" s="15">
        <f>IF(P225="","",VLOOKUP($E225&amp;$D$110&amp;$D$111,'CCG data'!$A:$AD,'CCG data'!J$3,FALSE))</f>
        <v>0.27400000000000002</v>
      </c>
      <c r="R226" s="15">
        <f>IF(R225="","",VLOOKUP($E225&amp;$D$110&amp;$D$111,'CCG data'!$A:$AD,'CCG data'!K$3,FALSE))</f>
        <v>0.55000000000000004</v>
      </c>
      <c r="S226" s="15">
        <f>IF(R225="","",VLOOKUP($E225&amp;$D$110&amp;$D$111,'CCG data'!$A:$AD,'CCG data'!L$3,FALSE))</f>
        <v>0.6</v>
      </c>
      <c r="T226" s="15">
        <f>IF(T225="","",VLOOKUP($E225&amp;$D$110&amp;$D$111,'CCG data'!$A:$AD,'CCG data'!M$3,FALSE))</f>
        <v>5.2999999999999999E-2</v>
      </c>
      <c r="U226" s="15">
        <f>IF(T225="","",VLOOKUP($E225&amp;$D$110&amp;$D$111,'CCG data'!$A:$AD,'CCG data'!N$3,FALSE))</f>
        <v>7.6999999999999999E-2</v>
      </c>
      <c r="V226" s="15">
        <f>IF(V225="","",VLOOKUP($E225&amp;$D$110&amp;$D$111,'CCG data'!$A:$AD,'CCG data'!O$3,FALSE))</f>
        <v>9.5000000000000001E-2</v>
      </c>
      <c r="W226" s="142">
        <f>IF(V225="","",VLOOKUP($E225&amp;$D$110&amp;$D$111,'CCG data'!$A:$AD,'CCG data'!P$3,FALSE))</f>
        <v>0.126</v>
      </c>
      <c r="Y226" s="178" t="str">
        <f>IFERROR(VLOOKUP($E226&amp;$D$111, Outliers!$A$4:$P$214,2,FALSE),"0")</f>
        <v>0</v>
      </c>
      <c r="Z226" s="178" t="str">
        <f>IFERROR(VLOOKUP($E226&amp;$D$111, Outliers!$A$4:$P$214,3,FALSE),"0")</f>
        <v>0</v>
      </c>
      <c r="AA226" s="178" t="str">
        <f>IFERROR(VLOOKUP($E226&amp;$D$111, Outliers!$A$4:$P$214,4,FALSE),"0")</f>
        <v>0</v>
      </c>
      <c r="AB226" s="178" t="str">
        <f>IFERROR(VLOOKUP($E226&amp;$D$111, Outliers!$A$4:$P$214,5,FALSE),"0")</f>
        <v>0</v>
      </c>
      <c r="AD226" s="82"/>
      <c r="AE226" s="161"/>
      <c r="AF226" s="82"/>
      <c r="AG226" s="82"/>
    </row>
    <row r="227" spans="4:33" ht="15.75" x14ac:dyDescent="0.25">
      <c r="D227" s="301"/>
      <c r="E227" s="108" t="s">
        <v>209</v>
      </c>
      <c r="F227" s="372">
        <f>IF(OR(ISERROR(VLOOKUP($E227&amp;$D$110&amp;$D$111,'CCG data'!$A:$AD,'CCG data'!R$3,FALSE)),ISBLANK(VLOOKUP($E227&amp;$D$110&amp;$D$111,'CCG data'!$A:$AD,'CCG data'!R$3,FALSE))),"",VLOOKUP($E227&amp;$D$110&amp;$D$111,'CCG data'!$A:$AD,'CCG data'!R$3,FALSE))</f>
        <v>55.9</v>
      </c>
      <c r="G227" s="373"/>
      <c r="H227" s="373">
        <f>IF(OR(ISERROR(VLOOKUP($E227&amp;$D$110&amp;$D$111,'CCG data'!$A:$AD,'CCG data'!S$3,FALSE)),ISBLANK(VLOOKUP($E227&amp;$D$110&amp;$D$111,'CCG data'!$A:$AD,'CCG data'!S$3,FALSE))),"",VLOOKUP($E227&amp;$D$110&amp;$D$111,'CCG data'!$A:$AD,'CCG data'!S$3,FALSE))</f>
        <v>94.8</v>
      </c>
      <c r="I227" s="373"/>
      <c r="J227" s="373">
        <f>IF(OR(ISERROR(VLOOKUP($E227&amp;$D$110&amp;$D$111,'CCG data'!$A:$AD,'CCG data'!T$3,FALSE)),ISBLANK(VLOOKUP($E227&amp;$D$110&amp;$D$111,'CCG data'!$A:$AD,'CCG data'!T$3,FALSE))),"",VLOOKUP($E227&amp;$D$110&amp;$D$111,'CCG data'!$A:$AD,'CCG data'!T$3,FALSE))</f>
        <v>8.1</v>
      </c>
      <c r="K227" s="373"/>
      <c r="L227" s="373">
        <f>IF(OR(ISERROR(VLOOKUP($E227&amp;$D$110&amp;$D$111,'CCG data'!$A:$AD,'CCG data'!U$3,FALSE)),ISBLANK(VLOOKUP($E227&amp;$D$110&amp;$D$111,'CCG data'!$A:$AD,'CCG data'!U$3,FALSE))),"",VLOOKUP($E227&amp;$D$110&amp;$D$111,'CCG data'!$A:$AD,'CCG data'!U$3,FALSE))</f>
        <v>7.1</v>
      </c>
      <c r="M227" s="374"/>
      <c r="N227" s="303">
        <f>IF(OR(ISERROR(VLOOKUP($E227&amp;$D$110&amp;$D$111,'CCG data'!$A:$AD,'CCG data'!G$3,FALSE)),ISBLANK(VLOOKUP($E227&amp;$D$110&amp;$D$111,'CCG data'!$A:$AD,'CCG data'!G$3,FALSE))),"",VLOOKUP($E227&amp;$D$110&amp;$D$111,'CCG data'!$A:$AD,'CCG data'!G$3,FALSE))</f>
        <v>608</v>
      </c>
      <c r="P227" s="354">
        <f>IF(OR(ISERROR(VLOOKUP($E227&amp;$D$110&amp;$D$111,'CCG data'!$A:$AD,'CCG data'!B$3,FALSE)),ISBLANK(VLOOKUP($E227&amp;$D$110&amp;$D$111,'CCG data'!$A:$AD,'CCG data'!B$3,FALSE))),"",VLOOKUP($E227&amp;$D$110&amp;$D$111,'CCG data'!$A:$AD,'CCG data'!B$3,FALSE))</f>
        <v>0.32565789473684209</v>
      </c>
      <c r="Q227" s="246"/>
      <c r="R227" s="246">
        <f>IF(OR(ISERROR(VLOOKUP($E227&amp;$D$110&amp;$D$111,'CCG data'!$A:$AD,'CCG data'!C$3,FALSE)),ISBLANK(VLOOKUP($E227&amp;$D$110&amp;$D$111,'CCG data'!$A:$AD,'CCG data'!C$3,FALSE))),"",VLOOKUP($E227&amp;$D$110&amp;$D$111,'CCG data'!$A:$AD,'CCG data'!C$3,FALSE))</f>
        <v>0.57730263157894735</v>
      </c>
      <c r="S227" s="246"/>
      <c r="T227" s="246">
        <f>IF(OR(ISERROR(VLOOKUP($E227&amp;$D$110&amp;$D$111,'CCG data'!$A:$AD,'CCG data'!D$3,FALSE)),ISBLANK(VLOOKUP($E227&amp;$D$110&amp;$D$111,'CCG data'!$A:$AD,'CCG data'!D$3,FALSE))),"",VLOOKUP($E227&amp;$D$110&amp;$D$111,'CCG data'!$A:$AD,'CCG data'!D$3,FALSE))</f>
        <v>5.2631578947368418E-2</v>
      </c>
      <c r="U227" s="246"/>
      <c r="V227" s="246">
        <f>IF(OR(ISERROR(VLOOKUP($E227&amp;$D$110&amp;$D$111,'CCG data'!$A:$AD,'CCG data'!E$3,FALSE)),ISBLANK(VLOOKUP($E227&amp;$D$110&amp;$D$111,'CCG data'!$A:$AD,'CCG data'!E$3,FALSE))),"",VLOOKUP($E227&amp;$D$110&amp;$D$111,'CCG data'!$A:$AD,'CCG data'!E$3,FALSE))</f>
        <v>4.4407894736842105E-2</v>
      </c>
      <c r="W227" s="387"/>
      <c r="Y227" s="178">
        <f>IFERROR(VLOOKUP($E227&amp;$D$111, Outliers!$A$4:$P$214,2,FALSE),"0")</f>
        <v>0</v>
      </c>
      <c r="Z227" s="178">
        <f>IFERROR(VLOOKUP($E227&amp;$D$111, Outliers!$A$4:$P$214,3,FALSE),"0")</f>
        <v>0</v>
      </c>
      <c r="AA227" s="178">
        <f>IFERROR(VLOOKUP($E227&amp;$D$111, Outliers!$A$4:$P$214,4,FALSE),"0")</f>
        <v>0</v>
      </c>
      <c r="AB227" s="178">
        <f>IFERROR(VLOOKUP($E227&amp;$D$111, Outliers!$A$4:$P$214,5,FALSE),"0")</f>
        <v>0</v>
      </c>
      <c r="AD227" s="82"/>
      <c r="AE227" s="161"/>
      <c r="AF227" s="82"/>
      <c r="AG227" s="82"/>
    </row>
    <row r="228" spans="4:33" ht="15.75" x14ac:dyDescent="0.25">
      <c r="D228" s="301"/>
      <c r="E228" s="107" t="s">
        <v>27</v>
      </c>
      <c r="F228" s="99">
        <f>IF(P227="","",VLOOKUP($E227&amp;$D$110&amp;$D$111,'CCG data'!$A:$AD,'CCG data'!W$3,FALSE))</f>
        <v>48.2</v>
      </c>
      <c r="G228" s="100">
        <f>IF(P227="","",VLOOKUP($E227&amp;$D$110&amp;$D$111,'CCG data'!$A:$AD,'CCG data'!X$3,FALSE))</f>
        <v>63.7</v>
      </c>
      <c r="H228" s="100">
        <f>IF(R227="","",VLOOKUP($E227&amp;$D$110&amp;$D$111,'CCG data'!$A:$AD,'CCG data'!Y$3,FALSE))</f>
        <v>84.9</v>
      </c>
      <c r="I228" s="100">
        <f>IF(R227="","",VLOOKUP($E227&amp;$D$110&amp;$D$111,'CCG data'!$A:$AD,'CCG data'!Z$3,FALSE))</f>
        <v>104.7</v>
      </c>
      <c r="J228" s="100">
        <f>IF(T227="","",VLOOKUP($E227&amp;$D$110&amp;$D$111,'CCG data'!$A:$AD,'CCG data'!AA$3,FALSE))</f>
        <v>5.3</v>
      </c>
      <c r="K228" s="100">
        <f>IF(T227="","",VLOOKUP($E227&amp;$D$110&amp;$D$111,'CCG data'!$A:$AD,'CCG data'!AB$3,FALSE))</f>
        <v>10.9</v>
      </c>
      <c r="L228" s="100">
        <f>IF(V227="","",VLOOKUP($E227&amp;$D$110&amp;$D$111,'CCG data'!$A:$AD,'CCG data'!AC$3,FALSE))</f>
        <v>4.4000000000000004</v>
      </c>
      <c r="M228" s="100">
        <f>IF(V227="","",VLOOKUP($E227&amp;$D$110&amp;$D$111,'CCG data'!$A:$AD,'CCG data'!AD$3,FALSE))</f>
        <v>9.8000000000000007</v>
      </c>
      <c r="N228" s="304"/>
      <c r="P228" s="162">
        <f>IF(P227="","",VLOOKUP($E227&amp;$D$110&amp;$D$111,'CCG data'!$A:$AD,'CCG data'!I$3,FALSE))</f>
        <v>0.28999999999999998</v>
      </c>
      <c r="Q228" s="15">
        <f>IF(P227="","",VLOOKUP($E227&amp;$D$110&amp;$D$111,'CCG data'!$A:$AD,'CCG data'!J$3,FALSE))</f>
        <v>0.36399999999999999</v>
      </c>
      <c r="R228" s="15">
        <f>IF(R227="","",VLOOKUP($E227&amp;$D$110&amp;$D$111,'CCG data'!$A:$AD,'CCG data'!K$3,FALSE))</f>
        <v>0.53800000000000003</v>
      </c>
      <c r="S228" s="15">
        <f>IF(R227="","",VLOOKUP($E227&amp;$D$110&amp;$D$111,'CCG data'!$A:$AD,'CCG data'!L$3,FALSE))</f>
        <v>0.61599999999999999</v>
      </c>
      <c r="T228" s="15">
        <f>IF(T227="","",VLOOKUP($E227&amp;$D$110&amp;$D$111,'CCG data'!$A:$AD,'CCG data'!M$3,FALSE))</f>
        <v>3.7999999999999999E-2</v>
      </c>
      <c r="U228" s="15">
        <f>IF(T227="","",VLOOKUP($E227&amp;$D$110&amp;$D$111,'CCG data'!$A:$AD,'CCG data'!N$3,FALSE))</f>
        <v>7.2999999999999995E-2</v>
      </c>
      <c r="V228" s="15">
        <f>IF(V227="","",VLOOKUP($E227&amp;$D$110&amp;$D$111,'CCG data'!$A:$AD,'CCG data'!O$3,FALSE))</f>
        <v>3.1E-2</v>
      </c>
      <c r="W228" s="142">
        <f>IF(V227="","",VLOOKUP($E227&amp;$D$110&amp;$D$111,'CCG data'!$A:$AD,'CCG data'!P$3,FALSE))</f>
        <v>6.4000000000000001E-2</v>
      </c>
      <c r="Y228" s="178" t="str">
        <f>IFERROR(VLOOKUP($E228&amp;$D$111, Outliers!$A$4:$P$214,2,FALSE),"0")</f>
        <v>0</v>
      </c>
      <c r="Z228" s="178" t="str">
        <f>IFERROR(VLOOKUP($E228&amp;$D$111, Outliers!$A$4:$P$214,3,FALSE),"0")</f>
        <v>0</v>
      </c>
      <c r="AA228" s="178" t="str">
        <f>IFERROR(VLOOKUP($E228&amp;$D$111, Outliers!$A$4:$P$214,4,FALSE),"0")</f>
        <v>0</v>
      </c>
      <c r="AB228" s="178" t="str">
        <f>IFERROR(VLOOKUP($E228&amp;$D$111, Outliers!$A$4:$P$214,5,FALSE),"0")</f>
        <v>0</v>
      </c>
      <c r="AD228" s="82"/>
      <c r="AE228" s="161"/>
      <c r="AF228" s="82"/>
      <c r="AG228" s="82"/>
    </row>
    <row r="229" spans="4:33" ht="15.75" x14ac:dyDescent="0.25">
      <c r="D229" s="301"/>
      <c r="E229" s="108" t="s">
        <v>459</v>
      </c>
      <c r="F229" s="372">
        <f>IF(OR(ISERROR(VLOOKUP($E229&amp;$D$110&amp;$D$111,'CCG data'!$A:$AD,'CCG data'!R$3,FALSE)),ISBLANK(VLOOKUP($E229&amp;$D$110&amp;$D$111,'CCG data'!$A:$AD,'CCG data'!R$3,FALSE))),"",VLOOKUP($E229&amp;$D$110&amp;$D$111,'CCG data'!$A:$AD,'CCG data'!R$3,FALSE))</f>
        <v>50.6</v>
      </c>
      <c r="G229" s="373"/>
      <c r="H229" s="373">
        <f>IF(OR(ISERROR(VLOOKUP($E229&amp;$D$110&amp;$D$111,'CCG data'!$A:$AD,'CCG data'!S$3,FALSE)),ISBLANK(VLOOKUP($E229&amp;$D$110&amp;$D$111,'CCG data'!$A:$AD,'CCG data'!S$3,FALSE))),"",VLOOKUP($E229&amp;$D$110&amp;$D$111,'CCG data'!$A:$AD,'CCG data'!S$3,FALSE))</f>
        <v>108.2</v>
      </c>
      <c r="I229" s="373"/>
      <c r="J229" s="373">
        <f>IF(OR(ISERROR(VLOOKUP($E229&amp;$D$110&amp;$D$111,'CCG data'!$A:$AD,'CCG data'!T$3,FALSE)),ISBLANK(VLOOKUP($E229&amp;$D$110&amp;$D$111,'CCG data'!$A:$AD,'CCG data'!T$3,FALSE))),"",VLOOKUP($E229&amp;$D$110&amp;$D$111,'CCG data'!$A:$AD,'CCG data'!T$3,FALSE))</f>
        <v>8.4</v>
      </c>
      <c r="K229" s="373"/>
      <c r="L229" s="373">
        <f>IF(OR(ISERROR(VLOOKUP($E229&amp;$D$110&amp;$D$111,'CCG data'!$A:$AD,'CCG data'!U$3,FALSE)),ISBLANK(VLOOKUP($E229&amp;$D$110&amp;$D$111,'CCG data'!$A:$AD,'CCG data'!U$3,FALSE))),"",VLOOKUP($E229&amp;$D$110&amp;$D$111,'CCG data'!$A:$AD,'CCG data'!U$3,FALSE))</f>
        <v>14.3</v>
      </c>
      <c r="M229" s="374"/>
      <c r="N229" s="303">
        <f>IF(OR(ISERROR(VLOOKUP($E229&amp;$D$110&amp;$D$111,'CCG data'!$A:$AD,'CCG data'!G$3,FALSE)),ISBLANK(VLOOKUP($E229&amp;$D$110&amp;$D$111,'CCG data'!$A:$AD,'CCG data'!G$3,FALSE))),"",VLOOKUP($E229&amp;$D$110&amp;$D$111,'CCG data'!$A:$AD,'CCG data'!G$3,FALSE))</f>
        <v>1485</v>
      </c>
      <c r="P229" s="354">
        <f>IF(OR(ISERROR(VLOOKUP($E229&amp;$D$110&amp;$D$111,'CCG data'!$A:$AD,'CCG data'!B$3,FALSE)),ISBLANK(VLOOKUP($E229&amp;$D$110&amp;$D$111,'CCG data'!$A:$AD,'CCG data'!B$3,FALSE))),"",VLOOKUP($E229&amp;$D$110&amp;$D$111,'CCG data'!$A:$AD,'CCG data'!B$3,FALSE))</f>
        <v>0.26936026936026936</v>
      </c>
      <c r="Q229" s="246"/>
      <c r="R229" s="246">
        <f>IF(OR(ISERROR(VLOOKUP($E229&amp;$D$110&amp;$D$111,'CCG data'!$A:$AD,'CCG data'!C$3,FALSE)),ISBLANK(VLOOKUP($E229&amp;$D$110&amp;$D$111,'CCG data'!$A:$AD,'CCG data'!C$3,FALSE))),"",VLOOKUP($E229&amp;$D$110&amp;$D$111,'CCG data'!$A:$AD,'CCG data'!C$3,FALSE))</f>
        <v>0.60202020202020201</v>
      </c>
      <c r="S229" s="246"/>
      <c r="T229" s="246">
        <f>IF(OR(ISERROR(VLOOKUP($E229&amp;$D$110&amp;$D$111,'CCG data'!$A:$AD,'CCG data'!D$3,FALSE)),ISBLANK(VLOOKUP($E229&amp;$D$110&amp;$D$111,'CCG data'!$A:$AD,'CCG data'!D$3,FALSE))),"",VLOOKUP($E229&amp;$D$110&amp;$D$111,'CCG data'!$A:$AD,'CCG data'!D$3,FALSE))</f>
        <v>4.9831649831649831E-2</v>
      </c>
      <c r="U229" s="246"/>
      <c r="V229" s="246">
        <f>IF(OR(ISERROR(VLOOKUP($E229&amp;$D$110&amp;$D$111,'CCG data'!$A:$AD,'CCG data'!E$3,FALSE)),ISBLANK(VLOOKUP($E229&amp;$D$110&amp;$D$111,'CCG data'!$A:$AD,'CCG data'!E$3,FALSE))),"",VLOOKUP($E229&amp;$D$110&amp;$D$111,'CCG data'!$A:$AD,'CCG data'!E$3,FALSE))</f>
        <v>7.8787878787878782E-2</v>
      </c>
      <c r="W229" s="387"/>
      <c r="Y229" s="178">
        <f>IFERROR(VLOOKUP($E229&amp;$D$111, Outliers!$A$4:$P$214,2,FALSE),"0")</f>
        <v>0</v>
      </c>
      <c r="Z229" s="178">
        <f>IFERROR(VLOOKUP($E229&amp;$D$111, Outliers!$A$4:$P$214,3,FALSE),"0")</f>
        <v>1</v>
      </c>
      <c r="AA229" s="178">
        <f>IFERROR(VLOOKUP($E229&amp;$D$111, Outliers!$A$4:$P$214,4,FALSE),"0")</f>
        <v>0</v>
      </c>
      <c r="AB229" s="178">
        <f>IFERROR(VLOOKUP($E229&amp;$D$111, Outliers!$A$4:$P$214,5,FALSE),"0")</f>
        <v>0</v>
      </c>
      <c r="AD229" s="82"/>
      <c r="AE229" s="161"/>
      <c r="AF229" s="82"/>
      <c r="AG229" s="82"/>
    </row>
    <row r="230" spans="4:33" ht="15.75" x14ac:dyDescent="0.25">
      <c r="D230" s="301"/>
      <c r="E230" s="107" t="s">
        <v>27</v>
      </c>
      <c r="F230" s="99">
        <f>IF(P229="","",VLOOKUP($E229&amp;$D$110&amp;$D$111,'CCG data'!$A:$AD,'CCG data'!W$3,FALSE))</f>
        <v>45.6</v>
      </c>
      <c r="G230" s="100">
        <f>IF(P229="","",VLOOKUP($E229&amp;$D$110&amp;$D$111,'CCG data'!$A:$AD,'CCG data'!X$3,FALSE))</f>
        <v>55.5</v>
      </c>
      <c r="H230" s="100">
        <f>IF(R229="","",VLOOKUP($E229&amp;$D$110&amp;$D$111,'CCG data'!$A:$AD,'CCG data'!Y$3,FALSE))</f>
        <v>101.1</v>
      </c>
      <c r="I230" s="100">
        <f>IF(R229="","",VLOOKUP($E229&amp;$D$110&amp;$D$111,'CCG data'!$A:$AD,'CCG data'!Z$3,FALSE))</f>
        <v>115.3</v>
      </c>
      <c r="J230" s="100">
        <f>IF(T229="","",VLOOKUP($E229&amp;$D$110&amp;$D$111,'CCG data'!$A:$AD,'CCG data'!AA$3,FALSE))</f>
        <v>6.4</v>
      </c>
      <c r="K230" s="100">
        <f>IF(T229="","",VLOOKUP($E229&amp;$D$110&amp;$D$111,'CCG data'!$A:$AD,'CCG data'!AB$3,FALSE))</f>
        <v>10.3</v>
      </c>
      <c r="L230" s="100">
        <f>IF(V229="","",VLOOKUP($E229&amp;$D$110&amp;$D$111,'CCG data'!$A:$AD,'CCG data'!AC$3,FALSE))</f>
        <v>11.7</v>
      </c>
      <c r="M230" s="100">
        <f>IF(V229="","",VLOOKUP($E229&amp;$D$110&amp;$D$111,'CCG data'!$A:$AD,'CCG data'!AD$3,FALSE))</f>
        <v>16.899999999999999</v>
      </c>
      <c r="N230" s="304"/>
      <c r="P230" s="162">
        <f>IF(P229="","",VLOOKUP($E229&amp;$D$110&amp;$D$111,'CCG data'!$A:$AD,'CCG data'!I$3,FALSE))</f>
        <v>0.247</v>
      </c>
      <c r="Q230" s="15">
        <f>IF(P229="","",VLOOKUP($E229&amp;$D$110&amp;$D$111,'CCG data'!$A:$AD,'CCG data'!J$3,FALSE))</f>
        <v>0.29199999999999998</v>
      </c>
      <c r="R230" s="15">
        <f>IF(R229="","",VLOOKUP($E229&amp;$D$110&amp;$D$111,'CCG data'!$A:$AD,'CCG data'!K$3,FALSE))</f>
        <v>0.57699999999999996</v>
      </c>
      <c r="S230" s="15">
        <f>IF(R229="","",VLOOKUP($E229&amp;$D$110&amp;$D$111,'CCG data'!$A:$AD,'CCG data'!L$3,FALSE))</f>
        <v>0.627</v>
      </c>
      <c r="T230" s="15">
        <f>IF(T229="","",VLOOKUP($E229&amp;$D$110&amp;$D$111,'CCG data'!$A:$AD,'CCG data'!M$3,FALSE))</f>
        <v>0.04</v>
      </c>
      <c r="U230" s="15">
        <f>IF(T229="","",VLOOKUP($E229&amp;$D$110&amp;$D$111,'CCG data'!$A:$AD,'CCG data'!N$3,FALSE))</f>
        <v>6.2E-2</v>
      </c>
      <c r="V230" s="15">
        <f>IF(V229="","",VLOOKUP($E229&amp;$D$110&amp;$D$111,'CCG data'!$A:$AD,'CCG data'!O$3,FALSE))</f>
        <v>6.6000000000000003E-2</v>
      </c>
      <c r="W230" s="142">
        <f>IF(V229="","",VLOOKUP($E229&amp;$D$110&amp;$D$111,'CCG data'!$A:$AD,'CCG data'!P$3,FALSE))</f>
        <v>9.4E-2</v>
      </c>
      <c r="Y230" s="178" t="str">
        <f>IFERROR(VLOOKUP($E230&amp;$D$111, Outliers!$A$4:$P$214,2,FALSE),"0")</f>
        <v>0</v>
      </c>
      <c r="Z230" s="178" t="str">
        <f>IFERROR(VLOOKUP($E230&amp;$D$111, Outliers!$A$4:$P$214,3,FALSE),"0")</f>
        <v>0</v>
      </c>
      <c r="AA230" s="178" t="str">
        <f>IFERROR(VLOOKUP($E230&amp;$D$111, Outliers!$A$4:$P$214,4,FALSE),"0")</f>
        <v>0</v>
      </c>
      <c r="AB230" s="178" t="str">
        <f>IFERROR(VLOOKUP($E230&amp;$D$111, Outliers!$A$4:$P$214,5,FALSE),"0")</f>
        <v>0</v>
      </c>
      <c r="AD230" s="82"/>
      <c r="AE230" s="161"/>
      <c r="AF230" s="82"/>
      <c r="AG230" s="82"/>
    </row>
    <row r="231" spans="4:33" ht="15.75" x14ac:dyDescent="0.25">
      <c r="D231" s="301"/>
      <c r="E231" s="108" t="s">
        <v>210</v>
      </c>
      <c r="F231" s="372">
        <f>IF(OR(ISERROR(VLOOKUP($E231&amp;$D$110&amp;$D$111,'CCG data'!$A:$AD,'CCG data'!R$3,FALSE)),ISBLANK(VLOOKUP($E231&amp;$D$110&amp;$D$111,'CCG data'!$A:$AD,'CCG data'!R$3,FALSE))),"",VLOOKUP($E231&amp;$D$110&amp;$D$111,'CCG data'!$A:$AD,'CCG data'!R$3,FALSE))</f>
        <v>49.9</v>
      </c>
      <c r="G231" s="373"/>
      <c r="H231" s="373">
        <f>IF(OR(ISERROR(VLOOKUP($E231&amp;$D$110&amp;$D$111,'CCG data'!$A:$AD,'CCG data'!S$3,FALSE)),ISBLANK(VLOOKUP($E231&amp;$D$110&amp;$D$111,'CCG data'!$A:$AD,'CCG data'!S$3,FALSE))),"",VLOOKUP($E231&amp;$D$110&amp;$D$111,'CCG data'!$A:$AD,'CCG data'!S$3,FALSE))</f>
        <v>101.1</v>
      </c>
      <c r="I231" s="373"/>
      <c r="J231" s="373">
        <f>IF(OR(ISERROR(VLOOKUP($E231&amp;$D$110&amp;$D$111,'CCG data'!$A:$AD,'CCG data'!T$3,FALSE)),ISBLANK(VLOOKUP($E231&amp;$D$110&amp;$D$111,'CCG data'!$A:$AD,'CCG data'!T$3,FALSE))),"",VLOOKUP($E231&amp;$D$110&amp;$D$111,'CCG data'!$A:$AD,'CCG data'!T$3,FALSE))</f>
        <v>7.3</v>
      </c>
      <c r="K231" s="373"/>
      <c r="L231" s="373">
        <f>IF(OR(ISERROR(VLOOKUP($E231&amp;$D$110&amp;$D$111,'CCG data'!$A:$AD,'CCG data'!U$3,FALSE)),ISBLANK(VLOOKUP($E231&amp;$D$110&amp;$D$111,'CCG data'!$A:$AD,'CCG data'!U$3,FALSE))),"",VLOOKUP($E231&amp;$D$110&amp;$D$111,'CCG data'!$A:$AD,'CCG data'!U$3,FALSE))</f>
        <v>7.9</v>
      </c>
      <c r="M231" s="374"/>
      <c r="N231" s="303">
        <f>IF(OR(ISERROR(VLOOKUP($E231&amp;$D$110&amp;$D$111,'CCG data'!$A:$AD,'CCG data'!G$3,FALSE)),ISBLANK(VLOOKUP($E231&amp;$D$110&amp;$D$111,'CCG data'!$A:$AD,'CCG data'!G$3,FALSE))),"",VLOOKUP($E231&amp;$D$110&amp;$D$111,'CCG data'!$A:$AD,'CCG data'!G$3,FALSE))</f>
        <v>1347</v>
      </c>
      <c r="P231" s="354">
        <f>IF(OR(ISERROR(VLOOKUP($E231&amp;$D$110&amp;$D$111,'CCG data'!$A:$AD,'CCG data'!B$3,FALSE)),ISBLANK(VLOOKUP($E231&amp;$D$110&amp;$D$111,'CCG data'!$A:$AD,'CCG data'!B$3,FALSE))),"",VLOOKUP($E231&amp;$D$110&amp;$D$111,'CCG data'!$A:$AD,'CCG data'!B$3,FALSE))</f>
        <v>0.28507795100222716</v>
      </c>
      <c r="Q231" s="246"/>
      <c r="R231" s="246">
        <f>IF(OR(ISERROR(VLOOKUP($E231&amp;$D$110&amp;$D$111,'CCG data'!$A:$AD,'CCG data'!C$3,FALSE)),ISBLANK(VLOOKUP($E231&amp;$D$110&amp;$D$111,'CCG data'!$A:$AD,'CCG data'!C$3,FALSE))),"",VLOOKUP($E231&amp;$D$110&amp;$D$111,'CCG data'!$A:$AD,'CCG data'!C$3,FALSE))</f>
        <v>0.61841128433556047</v>
      </c>
      <c r="S231" s="246"/>
      <c r="T231" s="246">
        <f>IF(OR(ISERROR(VLOOKUP($E231&amp;$D$110&amp;$D$111,'CCG data'!$A:$AD,'CCG data'!D$3,FALSE)),ISBLANK(VLOOKUP($E231&amp;$D$110&amp;$D$111,'CCG data'!$A:$AD,'CCG data'!D$3,FALSE))),"",VLOOKUP($E231&amp;$D$110&amp;$D$111,'CCG data'!$A:$AD,'CCG data'!D$3,FALSE))</f>
        <v>4.9740163325909428E-2</v>
      </c>
      <c r="U231" s="246"/>
      <c r="V231" s="246">
        <f>IF(OR(ISERROR(VLOOKUP($E231&amp;$D$110&amp;$D$111,'CCG data'!$A:$AD,'CCG data'!E$3,FALSE)),ISBLANK(VLOOKUP($E231&amp;$D$110&amp;$D$111,'CCG data'!$A:$AD,'CCG data'!E$3,FALSE))),"",VLOOKUP($E231&amp;$D$110&amp;$D$111,'CCG data'!$A:$AD,'CCG data'!E$3,FALSE))</f>
        <v>4.6770601336302897E-2</v>
      </c>
      <c r="W231" s="387"/>
      <c r="Y231" s="178">
        <f>IFERROR(VLOOKUP($E231&amp;$D$111, Outliers!$A$4:$P$214,2,FALSE),"0")</f>
        <v>0</v>
      </c>
      <c r="Z231" s="178">
        <f>IFERROR(VLOOKUP($E231&amp;$D$111, Outliers!$A$4:$P$214,3,FALSE),"0")</f>
        <v>0</v>
      </c>
      <c r="AA231" s="178">
        <f>IFERROR(VLOOKUP($E231&amp;$D$111, Outliers!$A$4:$P$214,4,FALSE),"0")</f>
        <v>0</v>
      </c>
      <c r="AB231" s="178">
        <f>IFERROR(VLOOKUP($E231&amp;$D$111, Outliers!$A$4:$P$214,5,FALSE),"0")</f>
        <v>1</v>
      </c>
      <c r="AD231" s="82"/>
      <c r="AE231" s="161"/>
      <c r="AF231" s="82"/>
      <c r="AG231" s="82"/>
    </row>
    <row r="232" spans="4:33" ht="15.75" x14ac:dyDescent="0.25">
      <c r="D232" s="301"/>
      <c r="E232" s="107" t="s">
        <v>27</v>
      </c>
      <c r="F232" s="99">
        <f>IF(P231="","",VLOOKUP($E231&amp;$D$110&amp;$D$111,'CCG data'!$A:$AD,'CCG data'!W$3,FALSE))</f>
        <v>44.9</v>
      </c>
      <c r="G232" s="100">
        <f>IF(P231="","",VLOOKUP($E231&amp;$D$110&amp;$D$111,'CCG data'!$A:$AD,'CCG data'!X$3,FALSE))</f>
        <v>54.9</v>
      </c>
      <c r="H232" s="100">
        <f>IF(R231="","",VLOOKUP($E231&amp;$D$110&amp;$D$111,'CCG data'!$A:$AD,'CCG data'!Y$3,FALSE))</f>
        <v>94.2</v>
      </c>
      <c r="I232" s="100">
        <f>IF(R231="","",VLOOKUP($E231&amp;$D$110&amp;$D$111,'CCG data'!$A:$AD,'CCG data'!Z$3,FALSE))</f>
        <v>108</v>
      </c>
      <c r="J232" s="100">
        <f>IF(T231="","",VLOOKUP($E231&amp;$D$110&amp;$D$111,'CCG data'!$A:$AD,'CCG data'!AA$3,FALSE))</f>
        <v>5.5</v>
      </c>
      <c r="K232" s="100">
        <f>IF(T231="","",VLOOKUP($E231&amp;$D$110&amp;$D$111,'CCG data'!$A:$AD,'CCG data'!AB$3,FALSE))</f>
        <v>9</v>
      </c>
      <c r="L232" s="100">
        <f>IF(V231="","",VLOOKUP($E231&amp;$D$110&amp;$D$111,'CCG data'!$A:$AD,'CCG data'!AC$3,FALSE))</f>
        <v>6</v>
      </c>
      <c r="M232" s="100">
        <f>IF(V231="","",VLOOKUP($E231&amp;$D$110&amp;$D$111,'CCG data'!$A:$AD,'CCG data'!AD$3,FALSE))</f>
        <v>9.9</v>
      </c>
      <c r="N232" s="304"/>
      <c r="P232" s="162">
        <f>IF(P231="","",VLOOKUP($E231&amp;$D$110&amp;$D$111,'CCG data'!$A:$AD,'CCG data'!I$3,FALSE))</f>
        <v>0.26200000000000001</v>
      </c>
      <c r="Q232" s="15">
        <f>IF(P231="","",VLOOKUP($E231&amp;$D$110&amp;$D$111,'CCG data'!$A:$AD,'CCG data'!J$3,FALSE))</f>
        <v>0.31</v>
      </c>
      <c r="R232" s="15">
        <f>IF(R231="","",VLOOKUP($E231&amp;$D$110&amp;$D$111,'CCG data'!$A:$AD,'CCG data'!K$3,FALSE))</f>
        <v>0.59199999999999997</v>
      </c>
      <c r="S232" s="15">
        <f>IF(R231="","",VLOOKUP($E231&amp;$D$110&amp;$D$111,'CCG data'!$A:$AD,'CCG data'!L$3,FALSE))</f>
        <v>0.64400000000000002</v>
      </c>
      <c r="T232" s="15">
        <f>IF(T231="","",VLOOKUP($E231&amp;$D$110&amp;$D$111,'CCG data'!$A:$AD,'CCG data'!M$3,FALSE))</f>
        <v>3.9E-2</v>
      </c>
      <c r="U232" s="15">
        <f>IF(T231="","",VLOOKUP($E231&amp;$D$110&amp;$D$111,'CCG data'!$A:$AD,'CCG data'!N$3,FALSE))</f>
        <v>6.3E-2</v>
      </c>
      <c r="V232" s="15">
        <f>IF(V231="","",VLOOKUP($E231&amp;$D$110&amp;$D$111,'CCG data'!$A:$AD,'CCG data'!O$3,FALSE))</f>
        <v>3.6999999999999998E-2</v>
      </c>
      <c r="W232" s="142">
        <f>IF(V231="","",VLOOKUP($E231&amp;$D$110&amp;$D$111,'CCG data'!$A:$AD,'CCG data'!P$3,FALSE))</f>
        <v>5.8999999999999997E-2</v>
      </c>
      <c r="Y232" s="178" t="str">
        <f>IFERROR(VLOOKUP($E232&amp;$D$111, Outliers!$A$4:$P$214,2,FALSE),"0")</f>
        <v>0</v>
      </c>
      <c r="Z232" s="178" t="str">
        <f>IFERROR(VLOOKUP($E232&amp;$D$111, Outliers!$A$4:$P$214,3,FALSE),"0")</f>
        <v>0</v>
      </c>
      <c r="AA232" s="178" t="str">
        <f>IFERROR(VLOOKUP($E232&amp;$D$111, Outliers!$A$4:$P$214,4,FALSE),"0")</f>
        <v>0</v>
      </c>
      <c r="AB232" s="178" t="str">
        <f>IFERROR(VLOOKUP($E232&amp;$D$111, Outliers!$A$4:$P$214,5,FALSE),"0")</f>
        <v>0</v>
      </c>
      <c r="AD232" s="82"/>
      <c r="AE232" s="161"/>
      <c r="AF232" s="82"/>
      <c r="AG232" s="82"/>
    </row>
    <row r="233" spans="4:33" ht="15.75" x14ac:dyDescent="0.25">
      <c r="D233" s="301"/>
      <c r="E233" s="108" t="s">
        <v>211</v>
      </c>
      <c r="F233" s="372">
        <f>IF(OR(ISERROR(VLOOKUP($E233&amp;$D$110&amp;$D$111,'CCG data'!$A:$AD,'CCG data'!R$3,FALSE)),ISBLANK(VLOOKUP($E233&amp;$D$110&amp;$D$111,'CCG data'!$A:$AD,'CCG data'!R$3,FALSE))),"",VLOOKUP($E233&amp;$D$110&amp;$D$111,'CCG data'!$A:$AD,'CCG data'!R$3,FALSE))</f>
        <v>51.9</v>
      </c>
      <c r="G233" s="373"/>
      <c r="H233" s="373">
        <f>IF(OR(ISERROR(VLOOKUP($E233&amp;$D$110&amp;$D$111,'CCG data'!$A:$AD,'CCG data'!S$3,FALSE)),ISBLANK(VLOOKUP($E233&amp;$D$110&amp;$D$111,'CCG data'!$A:$AD,'CCG data'!S$3,FALSE))),"",VLOOKUP($E233&amp;$D$110&amp;$D$111,'CCG data'!$A:$AD,'CCG data'!S$3,FALSE))</f>
        <v>94</v>
      </c>
      <c r="I233" s="373"/>
      <c r="J233" s="373">
        <f>IF(OR(ISERROR(VLOOKUP($E233&amp;$D$110&amp;$D$111,'CCG data'!$A:$AD,'CCG data'!T$3,FALSE)),ISBLANK(VLOOKUP($E233&amp;$D$110&amp;$D$111,'CCG data'!$A:$AD,'CCG data'!T$3,FALSE))),"",VLOOKUP($E233&amp;$D$110&amp;$D$111,'CCG data'!$A:$AD,'CCG data'!T$3,FALSE))</f>
        <v>7.9</v>
      </c>
      <c r="K233" s="373"/>
      <c r="L233" s="373">
        <f>IF(OR(ISERROR(VLOOKUP($E233&amp;$D$110&amp;$D$111,'CCG data'!$A:$AD,'CCG data'!U$3,FALSE)),ISBLANK(VLOOKUP($E233&amp;$D$110&amp;$D$111,'CCG data'!$A:$AD,'CCG data'!U$3,FALSE))),"",VLOOKUP($E233&amp;$D$110&amp;$D$111,'CCG data'!$A:$AD,'CCG data'!U$3,FALSE))</f>
        <v>6.4</v>
      </c>
      <c r="M233" s="374"/>
      <c r="N233" s="303">
        <f>IF(OR(ISERROR(VLOOKUP($E233&amp;$D$110&amp;$D$111,'CCG data'!$A:$AD,'CCG data'!G$3,FALSE)),ISBLANK(VLOOKUP($E233&amp;$D$110&amp;$D$111,'CCG data'!$A:$AD,'CCG data'!G$3,FALSE))),"",VLOOKUP($E233&amp;$D$110&amp;$D$111,'CCG data'!$A:$AD,'CCG data'!G$3,FALSE))</f>
        <v>1286</v>
      </c>
      <c r="P233" s="354">
        <f>IF(OR(ISERROR(VLOOKUP($E233&amp;$D$110&amp;$D$111,'CCG data'!$A:$AD,'CCG data'!B$3,FALSE)),ISBLANK(VLOOKUP($E233&amp;$D$110&amp;$D$111,'CCG data'!$A:$AD,'CCG data'!B$3,FALSE))),"",VLOOKUP($E233&amp;$D$110&amp;$D$111,'CCG data'!$A:$AD,'CCG data'!B$3,FALSE))</f>
        <v>0.31104199066874028</v>
      </c>
      <c r="Q233" s="246"/>
      <c r="R233" s="246">
        <f>IF(OR(ISERROR(VLOOKUP($E233&amp;$D$110&amp;$D$111,'CCG data'!$A:$AD,'CCG data'!C$3,FALSE)),ISBLANK(VLOOKUP($E233&amp;$D$110&amp;$D$111,'CCG data'!$A:$AD,'CCG data'!C$3,FALSE))),"",VLOOKUP($E233&amp;$D$110&amp;$D$111,'CCG data'!$A:$AD,'CCG data'!C$3,FALSE))</f>
        <v>0.59486780715396581</v>
      </c>
      <c r="S233" s="246"/>
      <c r="T233" s="246">
        <f>IF(OR(ISERROR(VLOOKUP($E233&amp;$D$110&amp;$D$111,'CCG data'!$A:$AD,'CCG data'!D$3,FALSE)),ISBLANK(VLOOKUP($E233&amp;$D$110&amp;$D$111,'CCG data'!$A:$AD,'CCG data'!D$3,FALSE))),"",VLOOKUP($E233&amp;$D$110&amp;$D$111,'CCG data'!$A:$AD,'CCG data'!D$3,FALSE))</f>
        <v>5.2877138413685847E-2</v>
      </c>
      <c r="U233" s="246"/>
      <c r="V233" s="246">
        <f>IF(OR(ISERROR(VLOOKUP($E233&amp;$D$110&amp;$D$111,'CCG data'!$A:$AD,'CCG data'!E$3,FALSE)),ISBLANK(VLOOKUP($E233&amp;$D$110&amp;$D$111,'CCG data'!$A:$AD,'CCG data'!E$3,FALSE))),"",VLOOKUP($E233&amp;$D$110&amp;$D$111,'CCG data'!$A:$AD,'CCG data'!E$3,FALSE))</f>
        <v>4.1213063763608088E-2</v>
      </c>
      <c r="W233" s="387"/>
      <c r="Y233" s="178">
        <f>IFERROR(VLOOKUP($E233&amp;$D$111, Outliers!$A$4:$P$214,2,FALSE),"0")</f>
        <v>0</v>
      </c>
      <c r="Z233" s="178">
        <f>IFERROR(VLOOKUP($E233&amp;$D$111, Outliers!$A$4:$P$214,3,FALSE),"0")</f>
        <v>0</v>
      </c>
      <c r="AA233" s="178">
        <f>IFERROR(VLOOKUP($E233&amp;$D$111, Outliers!$A$4:$P$214,4,FALSE),"0")</f>
        <v>0</v>
      </c>
      <c r="AB233" s="178">
        <f>IFERROR(VLOOKUP($E233&amp;$D$111, Outliers!$A$4:$P$214,5,FALSE),"0")</f>
        <v>1</v>
      </c>
      <c r="AD233" s="82"/>
      <c r="AE233" s="161"/>
      <c r="AF233" s="82"/>
      <c r="AG233" s="82"/>
    </row>
    <row r="234" spans="4:33" ht="15.75" x14ac:dyDescent="0.25">
      <c r="D234" s="301"/>
      <c r="E234" s="107" t="s">
        <v>27</v>
      </c>
      <c r="F234" s="99">
        <f>IF(P233="","",VLOOKUP($E233&amp;$D$110&amp;$D$111,'CCG data'!$A:$AD,'CCG data'!W$3,FALSE))</f>
        <v>46.8</v>
      </c>
      <c r="G234" s="100">
        <f>IF(P233="","",VLOOKUP($E233&amp;$D$110&amp;$D$111,'CCG data'!$A:$AD,'CCG data'!X$3,FALSE))</f>
        <v>57</v>
      </c>
      <c r="H234" s="100">
        <f>IF(R233="","",VLOOKUP($E233&amp;$D$110&amp;$D$111,'CCG data'!$A:$AD,'CCG data'!Y$3,FALSE))</f>
        <v>87.3</v>
      </c>
      <c r="I234" s="100">
        <f>IF(R233="","",VLOOKUP($E233&amp;$D$110&amp;$D$111,'CCG data'!$A:$AD,'CCG data'!Z$3,FALSE))</f>
        <v>100.7</v>
      </c>
      <c r="J234" s="100">
        <f>IF(T233="","",VLOOKUP($E233&amp;$D$110&amp;$D$111,'CCG data'!$A:$AD,'CCG data'!AA$3,FALSE))</f>
        <v>6.1</v>
      </c>
      <c r="K234" s="100">
        <f>IF(T233="","",VLOOKUP($E233&amp;$D$110&amp;$D$111,'CCG data'!$A:$AD,'CCG data'!AB$3,FALSE))</f>
        <v>9.8000000000000007</v>
      </c>
      <c r="L234" s="100">
        <f>IF(V233="","",VLOOKUP($E233&amp;$D$110&amp;$D$111,'CCG data'!$A:$AD,'CCG data'!AC$3,FALSE))</f>
        <v>4.7</v>
      </c>
      <c r="M234" s="100">
        <f>IF(V233="","",VLOOKUP($E233&amp;$D$110&amp;$D$111,'CCG data'!$A:$AD,'CCG data'!AD$3,FALSE))</f>
        <v>8.1999999999999993</v>
      </c>
      <c r="N234" s="304"/>
      <c r="P234" s="162">
        <f>IF(P233="","",VLOOKUP($E233&amp;$D$110&amp;$D$111,'CCG data'!$A:$AD,'CCG data'!I$3,FALSE))</f>
        <v>0.28599999999999998</v>
      </c>
      <c r="Q234" s="15">
        <f>IF(P233="","",VLOOKUP($E233&amp;$D$110&amp;$D$111,'CCG data'!$A:$AD,'CCG data'!J$3,FALSE))</f>
        <v>0.33700000000000002</v>
      </c>
      <c r="R234" s="15">
        <f>IF(R233="","",VLOOKUP($E233&amp;$D$110&amp;$D$111,'CCG data'!$A:$AD,'CCG data'!K$3,FALSE))</f>
        <v>0.56799999999999995</v>
      </c>
      <c r="S234" s="15">
        <f>IF(R233="","",VLOOKUP($E233&amp;$D$110&amp;$D$111,'CCG data'!$A:$AD,'CCG data'!L$3,FALSE))</f>
        <v>0.621</v>
      </c>
      <c r="T234" s="15">
        <f>IF(T233="","",VLOOKUP($E233&amp;$D$110&amp;$D$111,'CCG data'!$A:$AD,'CCG data'!M$3,FALSE))</f>
        <v>4.2000000000000003E-2</v>
      </c>
      <c r="U234" s="15">
        <f>IF(T233="","",VLOOKUP($E233&amp;$D$110&amp;$D$111,'CCG data'!$A:$AD,'CCG data'!N$3,FALSE))</f>
        <v>6.6000000000000003E-2</v>
      </c>
      <c r="V234" s="15">
        <f>IF(V233="","",VLOOKUP($E233&amp;$D$110&amp;$D$111,'CCG data'!$A:$AD,'CCG data'!O$3,FALSE))</f>
        <v>3.2000000000000001E-2</v>
      </c>
      <c r="W234" s="142">
        <f>IF(V233="","",VLOOKUP($E233&amp;$D$110&amp;$D$111,'CCG data'!$A:$AD,'CCG data'!P$3,FALSE))</f>
        <v>5.3999999999999999E-2</v>
      </c>
      <c r="Y234" s="178" t="str">
        <f>IFERROR(VLOOKUP($E234&amp;$D$111, Outliers!$A$4:$P$214,2,FALSE),"0")</f>
        <v>0</v>
      </c>
      <c r="Z234" s="178" t="str">
        <f>IFERROR(VLOOKUP($E234&amp;$D$111, Outliers!$A$4:$P$214,3,FALSE),"0")</f>
        <v>0</v>
      </c>
      <c r="AA234" s="178" t="str">
        <f>IFERROR(VLOOKUP($E234&amp;$D$111, Outliers!$A$4:$P$214,4,FALSE),"0")</f>
        <v>0</v>
      </c>
      <c r="AB234" s="178" t="str">
        <f>IFERROR(VLOOKUP($E234&amp;$D$111, Outliers!$A$4:$P$214,5,FALSE),"0")</f>
        <v>0</v>
      </c>
      <c r="AD234" s="82"/>
      <c r="AE234" s="161"/>
      <c r="AF234" s="82"/>
      <c r="AG234" s="82"/>
    </row>
    <row r="235" spans="4:33" ht="15.75" x14ac:dyDescent="0.25">
      <c r="D235" s="301"/>
      <c r="E235" s="108" t="s">
        <v>212</v>
      </c>
      <c r="F235" s="372">
        <f>IF(OR(ISERROR(VLOOKUP($E235&amp;$D$110&amp;$D$111,'CCG data'!$A:$AD,'CCG data'!R$3,FALSE)),ISBLANK(VLOOKUP($E235&amp;$D$110&amp;$D$111,'CCG data'!$A:$AD,'CCG data'!R$3,FALSE))),"",VLOOKUP($E235&amp;$D$110&amp;$D$111,'CCG data'!$A:$AD,'CCG data'!R$3,FALSE))</f>
        <v>54.5</v>
      </c>
      <c r="G235" s="373"/>
      <c r="H235" s="373">
        <f>IF(OR(ISERROR(VLOOKUP($E235&amp;$D$110&amp;$D$111,'CCG data'!$A:$AD,'CCG data'!S$3,FALSE)),ISBLANK(VLOOKUP($E235&amp;$D$110&amp;$D$111,'CCG data'!$A:$AD,'CCG data'!S$3,FALSE))),"",VLOOKUP($E235&amp;$D$110&amp;$D$111,'CCG data'!$A:$AD,'CCG data'!S$3,FALSE))</f>
        <v>93</v>
      </c>
      <c r="I235" s="373"/>
      <c r="J235" s="373">
        <f>IF(OR(ISERROR(VLOOKUP($E235&amp;$D$110&amp;$D$111,'CCG data'!$A:$AD,'CCG data'!T$3,FALSE)),ISBLANK(VLOOKUP($E235&amp;$D$110&amp;$D$111,'CCG data'!$A:$AD,'CCG data'!T$3,FALSE))),"",VLOOKUP($E235&amp;$D$110&amp;$D$111,'CCG data'!$A:$AD,'CCG data'!T$3,FALSE))</f>
        <v>5.9</v>
      </c>
      <c r="K235" s="373"/>
      <c r="L235" s="373">
        <f>IF(OR(ISERROR(VLOOKUP($E235&amp;$D$110&amp;$D$111,'CCG data'!$A:$AD,'CCG data'!U$3,FALSE)),ISBLANK(VLOOKUP($E235&amp;$D$110&amp;$D$111,'CCG data'!$A:$AD,'CCG data'!U$3,FALSE))),"",VLOOKUP($E235&amp;$D$110&amp;$D$111,'CCG data'!$A:$AD,'CCG data'!U$3,FALSE))</f>
        <v>17.600000000000001</v>
      </c>
      <c r="M235" s="374"/>
      <c r="N235" s="303">
        <f>IF(OR(ISERROR(VLOOKUP($E235&amp;$D$110&amp;$D$111,'CCG data'!$A:$AD,'CCG data'!G$3,FALSE)),ISBLANK(VLOOKUP($E235&amp;$D$110&amp;$D$111,'CCG data'!$A:$AD,'CCG data'!G$3,FALSE))),"",VLOOKUP($E235&amp;$D$110&amp;$D$111,'CCG data'!$A:$AD,'CCG data'!G$3,FALSE))</f>
        <v>4267</v>
      </c>
      <c r="P235" s="354">
        <f>IF(OR(ISERROR(VLOOKUP($E235&amp;$D$110&amp;$D$111,'CCG data'!$A:$AD,'CCG data'!B$3,FALSE)),ISBLANK(VLOOKUP($E235&amp;$D$110&amp;$D$111,'CCG data'!$A:$AD,'CCG data'!B$3,FALSE))),"",VLOOKUP($E235&amp;$D$110&amp;$D$111,'CCG data'!$A:$AD,'CCG data'!B$3,FALSE))</f>
        <v>0.30489805483946569</v>
      </c>
      <c r="Q235" s="246"/>
      <c r="R235" s="246">
        <f>IF(OR(ISERROR(VLOOKUP($E235&amp;$D$110&amp;$D$111,'CCG data'!$A:$AD,'CCG data'!C$3,FALSE)),ISBLANK(VLOOKUP($E235&amp;$D$110&amp;$D$111,'CCG data'!$A:$AD,'CCG data'!C$3,FALSE))),"",VLOOKUP($E235&amp;$D$110&amp;$D$111,'CCG data'!$A:$AD,'CCG data'!C$3,FALSE))</f>
        <v>0.5530817904851183</v>
      </c>
      <c r="S235" s="246"/>
      <c r="T235" s="246">
        <f>IF(OR(ISERROR(VLOOKUP($E235&amp;$D$110&amp;$D$111,'CCG data'!$A:$AD,'CCG data'!D$3,FALSE)),ISBLANK(VLOOKUP($E235&amp;$D$110&amp;$D$111,'CCG data'!$A:$AD,'CCG data'!D$3,FALSE))),"",VLOOKUP($E235&amp;$D$110&amp;$D$111,'CCG data'!$A:$AD,'CCG data'!D$3,FALSE))</f>
        <v>3.8200140614014527E-2</v>
      </c>
      <c r="U235" s="246"/>
      <c r="V235" s="246">
        <f>IF(OR(ISERROR(VLOOKUP($E235&amp;$D$110&amp;$D$111,'CCG data'!$A:$AD,'CCG data'!E$3,FALSE)),ISBLANK(VLOOKUP($E235&amp;$D$110&amp;$D$111,'CCG data'!$A:$AD,'CCG data'!E$3,FALSE))),"",VLOOKUP($E235&amp;$D$110&amp;$D$111,'CCG data'!$A:$AD,'CCG data'!E$3,FALSE))</f>
        <v>0.10382001406140146</v>
      </c>
      <c r="W235" s="387"/>
      <c r="Y235" s="178">
        <f>IFERROR(VLOOKUP($E235&amp;$D$111, Outliers!$A$4:$P$214,2,FALSE),"0")</f>
        <v>1</v>
      </c>
      <c r="Z235" s="178">
        <f>IFERROR(VLOOKUP($E235&amp;$D$111, Outliers!$A$4:$P$214,3,FALSE),"0")</f>
        <v>0</v>
      </c>
      <c r="AA235" s="178">
        <f>IFERROR(VLOOKUP($E235&amp;$D$111, Outliers!$A$4:$P$214,4,FALSE),"0")</f>
        <v>0</v>
      </c>
      <c r="AB235" s="178">
        <f>IFERROR(VLOOKUP($E235&amp;$D$111, Outliers!$A$4:$P$214,5,FALSE),"0")</f>
        <v>1</v>
      </c>
      <c r="AD235" s="82"/>
      <c r="AE235" s="161"/>
      <c r="AF235" s="82"/>
      <c r="AG235" s="82"/>
    </row>
    <row r="236" spans="4:33" ht="15.75" x14ac:dyDescent="0.25">
      <c r="D236" s="301"/>
      <c r="E236" s="107" t="s">
        <v>27</v>
      </c>
      <c r="F236" s="99">
        <f>IF(P235="","",VLOOKUP($E235&amp;$D$110&amp;$D$111,'CCG data'!$A:$AD,'CCG data'!W$3,FALSE))</f>
        <v>51.5</v>
      </c>
      <c r="G236" s="100">
        <f>IF(P235="","",VLOOKUP($E235&amp;$D$110&amp;$D$111,'CCG data'!$A:$AD,'CCG data'!X$3,FALSE))</f>
        <v>57.4</v>
      </c>
      <c r="H236" s="100">
        <f>IF(R235="","",VLOOKUP($E235&amp;$D$110&amp;$D$111,'CCG data'!$A:$AD,'CCG data'!Y$3,FALSE))</f>
        <v>89.3</v>
      </c>
      <c r="I236" s="100">
        <f>IF(R235="","",VLOOKUP($E235&amp;$D$110&amp;$D$111,'CCG data'!$A:$AD,'CCG data'!Z$3,FALSE))</f>
        <v>96.8</v>
      </c>
      <c r="J236" s="100">
        <f>IF(T235="","",VLOOKUP($E235&amp;$D$110&amp;$D$111,'CCG data'!$A:$AD,'CCG data'!AA$3,FALSE))</f>
        <v>5</v>
      </c>
      <c r="K236" s="100">
        <f>IF(T235="","",VLOOKUP($E235&amp;$D$110&amp;$D$111,'CCG data'!$A:$AD,'CCG data'!AB$3,FALSE))</f>
        <v>6.8</v>
      </c>
      <c r="L236" s="100">
        <f>IF(V235="","",VLOOKUP($E235&amp;$D$110&amp;$D$111,'CCG data'!$A:$AD,'CCG data'!AC$3,FALSE))</f>
        <v>16</v>
      </c>
      <c r="M236" s="100">
        <f>IF(V235="","",VLOOKUP($E235&amp;$D$110&amp;$D$111,'CCG data'!$A:$AD,'CCG data'!AD$3,FALSE))</f>
        <v>19.3</v>
      </c>
      <c r="N236" s="304"/>
      <c r="P236" s="162">
        <f>IF(P235="","",VLOOKUP($E235&amp;$D$110&amp;$D$111,'CCG data'!$A:$AD,'CCG data'!I$3,FALSE))</f>
        <v>0.29099999999999998</v>
      </c>
      <c r="Q236" s="15">
        <f>IF(P235="","",VLOOKUP($E235&amp;$D$110&amp;$D$111,'CCG data'!$A:$AD,'CCG data'!J$3,FALSE))</f>
        <v>0.31900000000000001</v>
      </c>
      <c r="R236" s="15">
        <f>IF(R235="","",VLOOKUP($E235&amp;$D$110&amp;$D$111,'CCG data'!$A:$AD,'CCG data'!K$3,FALSE))</f>
        <v>0.53800000000000003</v>
      </c>
      <c r="S236" s="15">
        <f>IF(R235="","",VLOOKUP($E235&amp;$D$110&amp;$D$111,'CCG data'!$A:$AD,'CCG data'!L$3,FALSE))</f>
        <v>0.56799999999999995</v>
      </c>
      <c r="T236" s="15">
        <f>IF(T235="","",VLOOKUP($E235&amp;$D$110&amp;$D$111,'CCG data'!$A:$AD,'CCG data'!M$3,FALSE))</f>
        <v>3.3000000000000002E-2</v>
      </c>
      <c r="U236" s="15">
        <f>IF(T235="","",VLOOKUP($E235&amp;$D$110&amp;$D$111,'CCG data'!$A:$AD,'CCG data'!N$3,FALSE))</f>
        <v>4.3999999999999997E-2</v>
      </c>
      <c r="V236" s="15">
        <f>IF(V235="","",VLOOKUP($E235&amp;$D$110&amp;$D$111,'CCG data'!$A:$AD,'CCG data'!O$3,FALSE))</f>
        <v>9.5000000000000001E-2</v>
      </c>
      <c r="W236" s="142">
        <f>IF(V235="","",VLOOKUP($E235&amp;$D$110&amp;$D$111,'CCG data'!$A:$AD,'CCG data'!P$3,FALSE))</f>
        <v>0.113</v>
      </c>
      <c r="Y236" s="178" t="str">
        <f>IFERROR(VLOOKUP($E236&amp;$D$111, Outliers!$A$4:$P$214,2,FALSE),"0")</f>
        <v>0</v>
      </c>
      <c r="Z236" s="178" t="str">
        <f>IFERROR(VLOOKUP($E236&amp;$D$111, Outliers!$A$4:$P$214,3,FALSE),"0")</f>
        <v>0</v>
      </c>
      <c r="AA236" s="178" t="str">
        <f>IFERROR(VLOOKUP($E236&amp;$D$111, Outliers!$A$4:$P$214,4,FALSE),"0")</f>
        <v>0</v>
      </c>
      <c r="AB236" s="178" t="str">
        <f>IFERROR(VLOOKUP($E236&amp;$D$111, Outliers!$A$4:$P$214,5,FALSE),"0")</f>
        <v>0</v>
      </c>
      <c r="AD236" s="82"/>
      <c r="AE236" s="161"/>
      <c r="AF236" s="82"/>
      <c r="AG236" s="82"/>
    </row>
    <row r="237" spans="4:33" ht="15.75" x14ac:dyDescent="0.25">
      <c r="D237" s="301"/>
      <c r="E237" s="108" t="s">
        <v>460</v>
      </c>
      <c r="F237" s="372">
        <f>IF(OR(ISERROR(VLOOKUP($E237&amp;$D$110&amp;$D$111,'CCG data'!$A:$AD,'CCG data'!R$3,FALSE)),ISBLANK(VLOOKUP($E237&amp;$D$110&amp;$D$111,'CCG data'!$A:$AD,'CCG data'!R$3,FALSE))),"",VLOOKUP($E237&amp;$D$110&amp;$D$111,'CCG data'!$A:$AD,'CCG data'!R$3,FALSE))</f>
        <v>45.5</v>
      </c>
      <c r="G237" s="373"/>
      <c r="H237" s="373">
        <f>IF(OR(ISERROR(VLOOKUP($E237&amp;$D$110&amp;$D$111,'CCG data'!$A:$AD,'CCG data'!S$3,FALSE)),ISBLANK(VLOOKUP($E237&amp;$D$110&amp;$D$111,'CCG data'!$A:$AD,'CCG data'!S$3,FALSE))),"",VLOOKUP($E237&amp;$D$110&amp;$D$111,'CCG data'!$A:$AD,'CCG data'!S$3,FALSE))</f>
        <v>95.1</v>
      </c>
      <c r="I237" s="373"/>
      <c r="J237" s="373">
        <f>IF(OR(ISERROR(VLOOKUP($E237&amp;$D$110&amp;$D$111,'CCG data'!$A:$AD,'CCG data'!T$3,FALSE)),ISBLANK(VLOOKUP($E237&amp;$D$110&amp;$D$111,'CCG data'!$A:$AD,'CCG data'!T$3,FALSE))),"",VLOOKUP($E237&amp;$D$110&amp;$D$111,'CCG data'!$A:$AD,'CCG data'!T$3,FALSE))</f>
        <v>7.2</v>
      </c>
      <c r="K237" s="373"/>
      <c r="L237" s="373">
        <f>IF(OR(ISERROR(VLOOKUP($E237&amp;$D$110&amp;$D$111,'CCG data'!$A:$AD,'CCG data'!U$3,FALSE)),ISBLANK(VLOOKUP($E237&amp;$D$110&amp;$D$111,'CCG data'!$A:$AD,'CCG data'!U$3,FALSE))),"",VLOOKUP($E237&amp;$D$110&amp;$D$111,'CCG data'!$A:$AD,'CCG data'!U$3,FALSE))</f>
        <v>7</v>
      </c>
      <c r="M237" s="374"/>
      <c r="N237" s="303">
        <f>IF(OR(ISERROR(VLOOKUP($E237&amp;$D$110&amp;$D$111,'CCG data'!$A:$AD,'CCG data'!G$3,FALSE)),ISBLANK(VLOOKUP($E237&amp;$D$110&amp;$D$111,'CCG data'!$A:$AD,'CCG data'!G$3,FALSE))),"",VLOOKUP($E237&amp;$D$110&amp;$D$111,'CCG data'!$A:$AD,'CCG data'!G$3,FALSE))</f>
        <v>1506</v>
      </c>
      <c r="P237" s="354">
        <f>IF(OR(ISERROR(VLOOKUP($E237&amp;$D$110&amp;$D$111,'CCG data'!$A:$AD,'CCG data'!B$3,FALSE)),ISBLANK(VLOOKUP($E237&amp;$D$110&amp;$D$111,'CCG data'!$A:$AD,'CCG data'!B$3,FALSE))),"",VLOOKUP($E237&amp;$D$110&amp;$D$111,'CCG data'!$A:$AD,'CCG data'!B$3,FALSE))</f>
        <v>0.28087649402390436</v>
      </c>
      <c r="Q237" s="246"/>
      <c r="R237" s="246">
        <f>IF(OR(ISERROR(VLOOKUP($E237&amp;$D$110&amp;$D$111,'CCG data'!$A:$AD,'CCG data'!C$3,FALSE)),ISBLANK(VLOOKUP($E237&amp;$D$110&amp;$D$111,'CCG data'!$A:$AD,'CCG data'!C$3,FALSE))),"",VLOOKUP($E237&amp;$D$110&amp;$D$111,'CCG data'!$A:$AD,'CCG data'!C$3,FALSE))</f>
        <v>0.62217795484727756</v>
      </c>
      <c r="S237" s="246"/>
      <c r="T237" s="246">
        <f>IF(OR(ISERROR(VLOOKUP($E237&amp;$D$110&amp;$D$111,'CCG data'!$A:$AD,'CCG data'!D$3,FALSE)),ISBLANK(VLOOKUP($E237&amp;$D$110&amp;$D$111,'CCG data'!$A:$AD,'CCG data'!D$3,FALSE))),"",VLOOKUP($E237&amp;$D$110&amp;$D$111,'CCG data'!$A:$AD,'CCG data'!D$3,FALSE))</f>
        <v>5.1792828685258967E-2</v>
      </c>
      <c r="U237" s="246"/>
      <c r="V237" s="246">
        <f>IF(OR(ISERROR(VLOOKUP($E237&amp;$D$110&amp;$D$111,'CCG data'!$A:$AD,'CCG data'!E$3,FALSE)),ISBLANK(VLOOKUP($E237&amp;$D$110&amp;$D$111,'CCG data'!$A:$AD,'CCG data'!E$3,FALSE))),"",VLOOKUP($E237&amp;$D$110&amp;$D$111,'CCG data'!$A:$AD,'CCG data'!E$3,FALSE))</f>
        <v>4.5152722443559098E-2</v>
      </c>
      <c r="W237" s="387"/>
      <c r="Y237" s="178">
        <f>IFERROR(VLOOKUP($E237&amp;$D$111, Outliers!$A$4:$P$214,2,FALSE),"0")</f>
        <v>0</v>
      </c>
      <c r="Z237" s="178">
        <f>IFERROR(VLOOKUP($E237&amp;$D$111, Outliers!$A$4:$P$214,3,FALSE),"0")</f>
        <v>0</v>
      </c>
      <c r="AA237" s="178">
        <f>IFERROR(VLOOKUP($E237&amp;$D$111, Outliers!$A$4:$P$214,4,FALSE),"0")</f>
        <v>0</v>
      </c>
      <c r="AB237" s="178">
        <f>IFERROR(VLOOKUP($E237&amp;$D$111, Outliers!$A$4:$P$214,5,FALSE),"0")</f>
        <v>1</v>
      </c>
      <c r="AD237" s="82"/>
      <c r="AE237" s="161"/>
      <c r="AF237" s="82"/>
      <c r="AG237" s="82"/>
    </row>
    <row r="238" spans="4:33" ht="15.75" x14ac:dyDescent="0.25">
      <c r="D238" s="301"/>
      <c r="E238" s="107" t="s">
        <v>27</v>
      </c>
      <c r="F238" s="99">
        <f>IF(P237="","",VLOOKUP($E237&amp;$D$110&amp;$D$111,'CCG data'!$A:$AD,'CCG data'!W$3,FALSE))</f>
        <v>41.1</v>
      </c>
      <c r="G238" s="100">
        <f>IF(P237="","",VLOOKUP($E237&amp;$D$110&amp;$D$111,'CCG data'!$A:$AD,'CCG data'!X$3,FALSE))</f>
        <v>49.8</v>
      </c>
      <c r="H238" s="100">
        <f>IF(R237="","",VLOOKUP($E237&amp;$D$110&amp;$D$111,'CCG data'!$A:$AD,'CCG data'!Y$3,FALSE))</f>
        <v>89</v>
      </c>
      <c r="I238" s="100">
        <f>IF(R237="","",VLOOKUP($E237&amp;$D$110&amp;$D$111,'CCG data'!$A:$AD,'CCG data'!Z$3,FALSE))</f>
        <v>101.2</v>
      </c>
      <c r="J238" s="100">
        <f>IF(T237="","",VLOOKUP($E237&amp;$D$110&amp;$D$111,'CCG data'!$A:$AD,'CCG data'!AA$3,FALSE))</f>
        <v>5.6</v>
      </c>
      <c r="K238" s="100">
        <f>IF(T237="","",VLOOKUP($E237&amp;$D$110&amp;$D$111,'CCG data'!$A:$AD,'CCG data'!AB$3,FALSE))</f>
        <v>8.9</v>
      </c>
      <c r="L238" s="100">
        <f>IF(V237="","",VLOOKUP($E237&amp;$D$110&amp;$D$111,'CCG data'!$A:$AD,'CCG data'!AC$3,FALSE))</f>
        <v>5.3</v>
      </c>
      <c r="M238" s="100">
        <f>IF(V237="","",VLOOKUP($E237&amp;$D$110&amp;$D$111,'CCG data'!$A:$AD,'CCG data'!AD$3,FALSE))</f>
        <v>8.6999999999999993</v>
      </c>
      <c r="N238" s="304"/>
      <c r="P238" s="162">
        <f>IF(P237="","",VLOOKUP($E237&amp;$D$110&amp;$D$111,'CCG data'!$A:$AD,'CCG data'!I$3,FALSE))</f>
        <v>0.25900000000000001</v>
      </c>
      <c r="Q238" s="15">
        <f>IF(P237="","",VLOOKUP($E237&amp;$D$110&amp;$D$111,'CCG data'!$A:$AD,'CCG data'!J$3,FALSE))</f>
        <v>0.30399999999999999</v>
      </c>
      <c r="R238" s="15">
        <f>IF(R237="","",VLOOKUP($E237&amp;$D$110&amp;$D$111,'CCG data'!$A:$AD,'CCG data'!K$3,FALSE))</f>
        <v>0.59699999999999998</v>
      </c>
      <c r="S238" s="15">
        <f>IF(R237="","",VLOOKUP($E237&amp;$D$110&amp;$D$111,'CCG data'!$A:$AD,'CCG data'!L$3,FALSE))</f>
        <v>0.64600000000000002</v>
      </c>
      <c r="T238" s="15">
        <f>IF(T237="","",VLOOKUP($E237&amp;$D$110&amp;$D$111,'CCG data'!$A:$AD,'CCG data'!M$3,FALSE))</f>
        <v>4.2000000000000003E-2</v>
      </c>
      <c r="U238" s="15">
        <f>IF(T237="","",VLOOKUP($E237&amp;$D$110&amp;$D$111,'CCG data'!$A:$AD,'CCG data'!N$3,FALSE))</f>
        <v>6.4000000000000001E-2</v>
      </c>
      <c r="V238" s="15">
        <f>IF(V237="","",VLOOKUP($E237&amp;$D$110&amp;$D$111,'CCG data'!$A:$AD,'CCG data'!O$3,FALSE))</f>
        <v>3.5999999999999997E-2</v>
      </c>
      <c r="W238" s="142">
        <f>IF(V237="","",VLOOKUP($E237&amp;$D$110&amp;$D$111,'CCG data'!$A:$AD,'CCG data'!P$3,FALSE))</f>
        <v>5.7000000000000002E-2</v>
      </c>
      <c r="Y238" s="178" t="str">
        <f>IFERROR(VLOOKUP($E238&amp;$D$111, Outliers!$A$4:$P$214,2,FALSE),"0")</f>
        <v>0</v>
      </c>
      <c r="Z238" s="178" t="str">
        <f>IFERROR(VLOOKUP($E238&amp;$D$111, Outliers!$A$4:$P$214,3,FALSE),"0")</f>
        <v>0</v>
      </c>
      <c r="AA238" s="178" t="str">
        <f>IFERROR(VLOOKUP($E238&amp;$D$111, Outliers!$A$4:$P$214,4,FALSE),"0")</f>
        <v>0</v>
      </c>
      <c r="AB238" s="178" t="str">
        <f>IFERROR(VLOOKUP($E238&amp;$D$111, Outliers!$A$4:$P$214,5,FALSE),"0")</f>
        <v>0</v>
      </c>
      <c r="AD238" s="82"/>
      <c r="AE238" s="161"/>
      <c r="AF238" s="82"/>
      <c r="AG238" s="82"/>
    </row>
    <row r="239" spans="4:33" ht="15.75" x14ac:dyDescent="0.25">
      <c r="D239" s="301"/>
      <c r="E239" s="108" t="s">
        <v>213</v>
      </c>
      <c r="F239" s="372">
        <f>IF(OR(ISERROR(VLOOKUP($E239&amp;$D$110&amp;$D$111,'CCG data'!$A:$AD,'CCG data'!R$3,FALSE)),ISBLANK(VLOOKUP($E239&amp;$D$110&amp;$D$111,'CCG data'!$A:$AD,'CCG data'!R$3,FALSE))),"",VLOOKUP($E239&amp;$D$110&amp;$D$111,'CCG data'!$A:$AD,'CCG data'!R$3,FALSE))</f>
        <v>40.700000000000003</v>
      </c>
      <c r="G239" s="373"/>
      <c r="H239" s="373">
        <f>IF(OR(ISERROR(VLOOKUP($E239&amp;$D$110&amp;$D$111,'CCG data'!$A:$AD,'CCG data'!S$3,FALSE)),ISBLANK(VLOOKUP($E239&amp;$D$110&amp;$D$111,'CCG data'!$A:$AD,'CCG data'!S$3,FALSE))),"",VLOOKUP($E239&amp;$D$110&amp;$D$111,'CCG data'!$A:$AD,'CCG data'!S$3,FALSE))</f>
        <v>92.3</v>
      </c>
      <c r="I239" s="373"/>
      <c r="J239" s="373">
        <f>IF(OR(ISERROR(VLOOKUP($E239&amp;$D$110&amp;$D$111,'CCG data'!$A:$AD,'CCG data'!T$3,FALSE)),ISBLANK(VLOOKUP($E239&amp;$D$110&amp;$D$111,'CCG data'!$A:$AD,'CCG data'!T$3,FALSE))),"",VLOOKUP($E239&amp;$D$110&amp;$D$111,'CCG data'!$A:$AD,'CCG data'!T$3,FALSE))</f>
        <v>5.7</v>
      </c>
      <c r="K239" s="373"/>
      <c r="L239" s="373">
        <f>IF(OR(ISERROR(VLOOKUP($E239&amp;$D$110&amp;$D$111,'CCG data'!$A:$AD,'CCG data'!U$3,FALSE)),ISBLANK(VLOOKUP($E239&amp;$D$110&amp;$D$111,'CCG data'!$A:$AD,'CCG data'!U$3,FALSE))),"",VLOOKUP($E239&amp;$D$110&amp;$D$111,'CCG data'!$A:$AD,'CCG data'!U$3,FALSE))</f>
        <v>10.199999999999999</v>
      </c>
      <c r="M239" s="374"/>
      <c r="N239" s="303">
        <f>IF(OR(ISERROR(VLOOKUP($E239&amp;$D$110&amp;$D$111,'CCG data'!$A:$AD,'CCG data'!G$3,FALSE)),ISBLANK(VLOOKUP($E239&amp;$D$110&amp;$D$111,'CCG data'!$A:$AD,'CCG data'!G$3,FALSE))),"",VLOOKUP($E239&amp;$D$110&amp;$D$111,'CCG data'!$A:$AD,'CCG data'!G$3,FALSE))</f>
        <v>1330</v>
      </c>
      <c r="P239" s="354">
        <f>IF(OR(ISERROR(VLOOKUP($E239&amp;$D$110&amp;$D$111,'CCG data'!$A:$AD,'CCG data'!B$3,FALSE)),ISBLANK(VLOOKUP($E239&amp;$D$110&amp;$D$111,'CCG data'!$A:$AD,'CCG data'!B$3,FALSE))),"",VLOOKUP($E239&amp;$D$110&amp;$D$111,'CCG data'!$A:$AD,'CCG data'!B$3,FALSE))</f>
        <v>0.26466165413533832</v>
      </c>
      <c r="Q239" s="246"/>
      <c r="R239" s="246">
        <f>IF(OR(ISERROR(VLOOKUP($E239&amp;$D$110&amp;$D$111,'CCG data'!$A:$AD,'CCG data'!C$3,FALSE)),ISBLANK(VLOOKUP($E239&amp;$D$110&amp;$D$111,'CCG data'!$A:$AD,'CCG data'!C$3,FALSE))),"",VLOOKUP($E239&amp;$D$110&amp;$D$111,'CCG data'!$A:$AD,'CCG data'!C$3,FALSE))</f>
        <v>0.62631578947368416</v>
      </c>
      <c r="S239" s="246"/>
      <c r="T239" s="246">
        <f>IF(OR(ISERROR(VLOOKUP($E239&amp;$D$110&amp;$D$111,'CCG data'!$A:$AD,'CCG data'!D$3,FALSE)),ISBLANK(VLOOKUP($E239&amp;$D$110&amp;$D$111,'CCG data'!$A:$AD,'CCG data'!D$3,FALSE))),"",VLOOKUP($E239&amp;$D$110&amp;$D$111,'CCG data'!$A:$AD,'CCG data'!D$3,FALSE))</f>
        <v>3.9097744360902256E-2</v>
      </c>
      <c r="U239" s="246"/>
      <c r="V239" s="246">
        <f>IF(OR(ISERROR(VLOOKUP($E239&amp;$D$110&amp;$D$111,'CCG data'!$A:$AD,'CCG data'!E$3,FALSE)),ISBLANK(VLOOKUP($E239&amp;$D$110&amp;$D$111,'CCG data'!$A:$AD,'CCG data'!E$3,FALSE))),"",VLOOKUP($E239&amp;$D$110&amp;$D$111,'CCG data'!$A:$AD,'CCG data'!E$3,FALSE))</f>
        <v>6.9924812030075181E-2</v>
      </c>
      <c r="W239" s="387"/>
      <c r="Y239" s="178">
        <f>IFERROR(VLOOKUP($E239&amp;$D$111, Outliers!$A$4:$P$214,2,FALSE),"0")</f>
        <v>1</v>
      </c>
      <c r="Z239" s="178">
        <f>IFERROR(VLOOKUP($E239&amp;$D$111, Outliers!$A$4:$P$214,3,FALSE),"0")</f>
        <v>0</v>
      </c>
      <c r="AA239" s="178">
        <f>IFERROR(VLOOKUP($E239&amp;$D$111, Outliers!$A$4:$P$214,4,FALSE),"0")</f>
        <v>0</v>
      </c>
      <c r="AB239" s="178">
        <f>IFERROR(VLOOKUP($E239&amp;$D$111, Outliers!$A$4:$P$214,5,FALSE),"0")</f>
        <v>0</v>
      </c>
      <c r="AD239" s="82"/>
      <c r="AE239" s="161"/>
      <c r="AF239" s="82"/>
      <c r="AG239" s="82"/>
    </row>
    <row r="240" spans="4:33" ht="15.75" x14ac:dyDescent="0.25">
      <c r="D240" s="301"/>
      <c r="E240" s="107" t="s">
        <v>27</v>
      </c>
      <c r="F240" s="99">
        <f>IF(P239="","",VLOOKUP($E239&amp;$D$110&amp;$D$111,'CCG data'!$A:$AD,'CCG data'!W$3,FALSE))</f>
        <v>36.4</v>
      </c>
      <c r="G240" s="100">
        <f>IF(P239="","",VLOOKUP($E239&amp;$D$110&amp;$D$111,'CCG data'!$A:$AD,'CCG data'!X$3,FALSE))</f>
        <v>44.9</v>
      </c>
      <c r="H240" s="100">
        <f>IF(R239="","",VLOOKUP($E239&amp;$D$110&amp;$D$111,'CCG data'!$A:$AD,'CCG data'!Y$3,FALSE))</f>
        <v>86</v>
      </c>
      <c r="I240" s="100">
        <f>IF(R239="","",VLOOKUP($E239&amp;$D$110&amp;$D$111,'CCG data'!$A:$AD,'CCG data'!Z$3,FALSE))</f>
        <v>98.6</v>
      </c>
      <c r="J240" s="100">
        <f>IF(T239="","",VLOOKUP($E239&amp;$D$110&amp;$D$111,'CCG data'!$A:$AD,'CCG data'!AA$3,FALSE))</f>
        <v>4.2</v>
      </c>
      <c r="K240" s="100">
        <f>IF(T239="","",VLOOKUP($E239&amp;$D$110&amp;$D$111,'CCG data'!$A:$AD,'CCG data'!AB$3,FALSE))</f>
        <v>7.3</v>
      </c>
      <c r="L240" s="100">
        <f>IF(V239="","",VLOOKUP($E239&amp;$D$110&amp;$D$111,'CCG data'!$A:$AD,'CCG data'!AC$3,FALSE))</f>
        <v>8.1999999999999993</v>
      </c>
      <c r="M240" s="100">
        <f>IF(V239="","",VLOOKUP($E239&amp;$D$110&amp;$D$111,'CCG data'!$A:$AD,'CCG data'!AD$3,FALSE))</f>
        <v>12.3</v>
      </c>
      <c r="N240" s="304"/>
      <c r="P240" s="162">
        <f>IF(P239="","",VLOOKUP($E239&amp;$D$110&amp;$D$111,'CCG data'!$A:$AD,'CCG data'!I$3,FALSE))</f>
        <v>0.24199999999999999</v>
      </c>
      <c r="Q240" s="15">
        <f>IF(P239="","",VLOOKUP($E239&amp;$D$110&amp;$D$111,'CCG data'!$A:$AD,'CCG data'!J$3,FALSE))</f>
        <v>0.28899999999999998</v>
      </c>
      <c r="R240" s="15">
        <f>IF(R239="","",VLOOKUP($E239&amp;$D$110&amp;$D$111,'CCG data'!$A:$AD,'CCG data'!K$3,FALSE))</f>
        <v>0.6</v>
      </c>
      <c r="S240" s="15">
        <f>IF(R239="","",VLOOKUP($E239&amp;$D$110&amp;$D$111,'CCG data'!$A:$AD,'CCG data'!L$3,FALSE))</f>
        <v>0.65200000000000002</v>
      </c>
      <c r="T240" s="15">
        <f>IF(T239="","",VLOOKUP($E239&amp;$D$110&amp;$D$111,'CCG data'!$A:$AD,'CCG data'!M$3,FALSE))</f>
        <v>0.03</v>
      </c>
      <c r="U240" s="15">
        <f>IF(T239="","",VLOOKUP($E239&amp;$D$110&amp;$D$111,'CCG data'!$A:$AD,'CCG data'!N$3,FALSE))</f>
        <v>5.0999999999999997E-2</v>
      </c>
      <c r="V240" s="15">
        <f>IF(V239="","",VLOOKUP($E239&amp;$D$110&amp;$D$111,'CCG data'!$A:$AD,'CCG data'!O$3,FALSE))</f>
        <v>5.7000000000000002E-2</v>
      </c>
      <c r="W240" s="142">
        <f>IF(V239="","",VLOOKUP($E239&amp;$D$110&amp;$D$111,'CCG data'!$A:$AD,'CCG data'!P$3,FALSE))</f>
        <v>8.5000000000000006E-2</v>
      </c>
      <c r="Y240" s="178" t="str">
        <f>IFERROR(VLOOKUP($E240&amp;$D$111, Outliers!$A$4:$P$214,2,FALSE),"0")</f>
        <v>0</v>
      </c>
      <c r="Z240" s="178" t="str">
        <f>IFERROR(VLOOKUP($E240&amp;$D$111, Outliers!$A$4:$P$214,3,FALSE),"0")</f>
        <v>0</v>
      </c>
      <c r="AA240" s="178" t="str">
        <f>IFERROR(VLOOKUP($E240&amp;$D$111, Outliers!$A$4:$P$214,4,FALSE),"0")</f>
        <v>0</v>
      </c>
      <c r="AB240" s="178" t="str">
        <f>IFERROR(VLOOKUP($E240&amp;$D$111, Outliers!$A$4:$P$214,5,FALSE),"0")</f>
        <v>0</v>
      </c>
      <c r="AD240" s="82"/>
      <c r="AE240" s="161"/>
      <c r="AF240" s="82"/>
      <c r="AG240" s="82"/>
    </row>
    <row r="241" spans="4:33" ht="15.75" x14ac:dyDescent="0.25">
      <c r="D241" s="301"/>
      <c r="E241" s="108" t="s">
        <v>214</v>
      </c>
      <c r="F241" s="372">
        <f>IF(OR(ISERROR(VLOOKUP($E241&amp;$D$110&amp;$D$111,'CCG data'!$A:$AD,'CCG data'!R$3,FALSE)),ISBLANK(VLOOKUP($E241&amp;$D$110&amp;$D$111,'CCG data'!$A:$AD,'CCG data'!R$3,FALSE))),"",VLOOKUP($E241&amp;$D$110&amp;$D$111,'CCG data'!$A:$AD,'CCG data'!R$3,FALSE))</f>
        <v>48.8</v>
      </c>
      <c r="G241" s="373"/>
      <c r="H241" s="373">
        <f>IF(OR(ISERROR(VLOOKUP($E241&amp;$D$110&amp;$D$111,'CCG data'!$A:$AD,'CCG data'!S$3,FALSE)),ISBLANK(VLOOKUP($E241&amp;$D$110&amp;$D$111,'CCG data'!$A:$AD,'CCG data'!S$3,FALSE))),"",VLOOKUP($E241&amp;$D$110&amp;$D$111,'CCG data'!$A:$AD,'CCG data'!S$3,FALSE))</f>
        <v>98.6</v>
      </c>
      <c r="I241" s="373"/>
      <c r="J241" s="373">
        <f>IF(OR(ISERROR(VLOOKUP($E241&amp;$D$110&amp;$D$111,'CCG data'!$A:$AD,'CCG data'!T$3,FALSE)),ISBLANK(VLOOKUP($E241&amp;$D$110&amp;$D$111,'CCG data'!$A:$AD,'CCG data'!T$3,FALSE))),"",VLOOKUP($E241&amp;$D$110&amp;$D$111,'CCG data'!$A:$AD,'CCG data'!T$3,FALSE))</f>
        <v>5.7</v>
      </c>
      <c r="K241" s="373"/>
      <c r="L241" s="373">
        <f>IF(OR(ISERROR(VLOOKUP($E241&amp;$D$110&amp;$D$111,'CCG data'!$A:$AD,'CCG data'!U$3,FALSE)),ISBLANK(VLOOKUP($E241&amp;$D$110&amp;$D$111,'CCG data'!$A:$AD,'CCG data'!U$3,FALSE))),"",VLOOKUP($E241&amp;$D$110&amp;$D$111,'CCG data'!$A:$AD,'CCG data'!U$3,FALSE))</f>
        <v>10.3</v>
      </c>
      <c r="M241" s="374"/>
      <c r="N241" s="303">
        <f>IF(OR(ISERROR(VLOOKUP($E241&amp;$D$110&amp;$D$111,'CCG data'!$A:$AD,'CCG data'!G$3,FALSE)),ISBLANK(VLOOKUP($E241&amp;$D$110&amp;$D$111,'CCG data'!$A:$AD,'CCG data'!G$3,FALSE))),"",VLOOKUP($E241&amp;$D$110&amp;$D$111,'CCG data'!$A:$AD,'CCG data'!G$3,FALSE))</f>
        <v>1188</v>
      </c>
      <c r="P241" s="354">
        <f>IF(OR(ISERROR(VLOOKUP($E241&amp;$D$110&amp;$D$111,'CCG data'!$A:$AD,'CCG data'!B$3,FALSE)),ISBLANK(VLOOKUP($E241&amp;$D$110&amp;$D$111,'CCG data'!$A:$AD,'CCG data'!B$3,FALSE))),"",VLOOKUP($E241&amp;$D$110&amp;$D$111,'CCG data'!$A:$AD,'CCG data'!B$3,FALSE))</f>
        <v>0.28619528619528617</v>
      </c>
      <c r="Q241" s="246"/>
      <c r="R241" s="246">
        <f>IF(OR(ISERROR(VLOOKUP($E241&amp;$D$110&amp;$D$111,'CCG data'!$A:$AD,'CCG data'!C$3,FALSE)),ISBLANK(VLOOKUP($E241&amp;$D$110&amp;$D$111,'CCG data'!$A:$AD,'CCG data'!C$3,FALSE))),"",VLOOKUP($E241&amp;$D$110&amp;$D$111,'CCG data'!$A:$AD,'CCG data'!C$3,FALSE))</f>
        <v>0.61279461279461278</v>
      </c>
      <c r="S241" s="246"/>
      <c r="T241" s="246">
        <f>IF(OR(ISERROR(VLOOKUP($E241&amp;$D$110&amp;$D$111,'CCG data'!$A:$AD,'CCG data'!D$3,FALSE)),ISBLANK(VLOOKUP($E241&amp;$D$110&amp;$D$111,'CCG data'!$A:$AD,'CCG data'!D$3,FALSE))),"",VLOOKUP($E241&amp;$D$110&amp;$D$111,'CCG data'!$A:$AD,'CCG data'!D$3,FALSE))</f>
        <v>3.6195286195286197E-2</v>
      </c>
      <c r="U241" s="246"/>
      <c r="V241" s="246">
        <f>IF(OR(ISERROR(VLOOKUP($E241&amp;$D$110&amp;$D$111,'CCG data'!$A:$AD,'CCG data'!E$3,FALSE)),ISBLANK(VLOOKUP($E241&amp;$D$110&amp;$D$111,'CCG data'!$A:$AD,'CCG data'!E$3,FALSE))),"",VLOOKUP($E241&amp;$D$110&amp;$D$111,'CCG data'!$A:$AD,'CCG data'!E$3,FALSE))</f>
        <v>6.4814814814814811E-2</v>
      </c>
      <c r="W241" s="387"/>
      <c r="Y241" s="178">
        <f>IFERROR(VLOOKUP($E241&amp;$D$111, Outliers!$A$4:$P$214,2,FALSE),"0")</f>
        <v>0</v>
      </c>
      <c r="Z241" s="178">
        <f>IFERROR(VLOOKUP($E241&amp;$D$111, Outliers!$A$4:$P$214,3,FALSE),"0")</f>
        <v>0</v>
      </c>
      <c r="AA241" s="178">
        <f>IFERROR(VLOOKUP($E241&amp;$D$111, Outliers!$A$4:$P$214,4,FALSE),"0")</f>
        <v>0</v>
      </c>
      <c r="AB241" s="178">
        <f>IFERROR(VLOOKUP($E241&amp;$D$111, Outliers!$A$4:$P$214,5,FALSE),"0")</f>
        <v>0</v>
      </c>
      <c r="AD241" s="82"/>
      <c r="AE241" s="161"/>
      <c r="AF241" s="82"/>
      <c r="AG241" s="82"/>
    </row>
    <row r="242" spans="4:33" ht="15.75" x14ac:dyDescent="0.25">
      <c r="D242" s="301"/>
      <c r="E242" s="107" t="s">
        <v>27</v>
      </c>
      <c r="F242" s="99">
        <f>IF(P241="","",VLOOKUP($E241&amp;$D$110&amp;$D$111,'CCG data'!$A:$AD,'CCG data'!W$3,FALSE))</f>
        <v>43.6</v>
      </c>
      <c r="G242" s="100">
        <f>IF(P241="","",VLOOKUP($E241&amp;$D$110&amp;$D$111,'CCG data'!$A:$AD,'CCG data'!X$3,FALSE))</f>
        <v>54</v>
      </c>
      <c r="H242" s="100">
        <f>IF(R241="","",VLOOKUP($E241&amp;$D$110&amp;$D$111,'CCG data'!$A:$AD,'CCG data'!Y$3,FALSE))</f>
        <v>91.5</v>
      </c>
      <c r="I242" s="100">
        <f>IF(R241="","",VLOOKUP($E241&amp;$D$110&amp;$D$111,'CCG data'!$A:$AD,'CCG data'!Z$3,FALSE))</f>
        <v>105.8</v>
      </c>
      <c r="J242" s="100">
        <f>IF(T241="","",VLOOKUP($E241&amp;$D$110&amp;$D$111,'CCG data'!$A:$AD,'CCG data'!AA$3,FALSE))</f>
        <v>4</v>
      </c>
      <c r="K242" s="100">
        <f>IF(T241="","",VLOOKUP($E241&amp;$D$110&amp;$D$111,'CCG data'!$A:$AD,'CCG data'!AB$3,FALSE))</f>
        <v>7.4</v>
      </c>
      <c r="L242" s="100">
        <f>IF(V241="","",VLOOKUP($E241&amp;$D$110&amp;$D$111,'CCG data'!$A:$AD,'CCG data'!AC$3,FALSE))</f>
        <v>8</v>
      </c>
      <c r="M242" s="100">
        <f>IF(V241="","",VLOOKUP($E241&amp;$D$110&amp;$D$111,'CCG data'!$A:$AD,'CCG data'!AD$3,FALSE))</f>
        <v>12.6</v>
      </c>
      <c r="N242" s="304"/>
      <c r="P242" s="162">
        <f>IF(P241="","",VLOOKUP($E241&amp;$D$110&amp;$D$111,'CCG data'!$A:$AD,'CCG data'!I$3,FALSE))</f>
        <v>0.26100000000000001</v>
      </c>
      <c r="Q242" s="15">
        <f>IF(P241="","",VLOOKUP($E241&amp;$D$110&amp;$D$111,'CCG data'!$A:$AD,'CCG data'!J$3,FALSE))</f>
        <v>0.313</v>
      </c>
      <c r="R242" s="15">
        <f>IF(R241="","",VLOOKUP($E241&amp;$D$110&amp;$D$111,'CCG data'!$A:$AD,'CCG data'!K$3,FALSE))</f>
        <v>0.58499999999999996</v>
      </c>
      <c r="S242" s="15">
        <f>IF(R241="","",VLOOKUP($E241&amp;$D$110&amp;$D$111,'CCG data'!$A:$AD,'CCG data'!L$3,FALSE))</f>
        <v>0.64</v>
      </c>
      <c r="T242" s="15">
        <f>IF(T241="","",VLOOKUP($E241&amp;$D$110&amp;$D$111,'CCG data'!$A:$AD,'CCG data'!M$3,FALSE))</f>
        <v>2.7E-2</v>
      </c>
      <c r="U242" s="15">
        <f>IF(T241="","",VLOOKUP($E241&amp;$D$110&amp;$D$111,'CCG data'!$A:$AD,'CCG data'!N$3,FALSE))</f>
        <v>4.8000000000000001E-2</v>
      </c>
      <c r="V242" s="15">
        <f>IF(V241="","",VLOOKUP($E241&amp;$D$110&amp;$D$111,'CCG data'!$A:$AD,'CCG data'!O$3,FALSE))</f>
        <v>5.1999999999999998E-2</v>
      </c>
      <c r="W242" s="142">
        <f>IF(V241="","",VLOOKUP($E241&amp;$D$110&amp;$D$111,'CCG data'!$A:$AD,'CCG data'!P$3,FALSE))</f>
        <v>0.08</v>
      </c>
      <c r="Y242" s="178" t="str">
        <f>IFERROR(VLOOKUP($E242&amp;$D$111, Outliers!$A$4:$P$214,2,FALSE),"0")</f>
        <v>0</v>
      </c>
      <c r="Z242" s="178" t="str">
        <f>IFERROR(VLOOKUP($E242&amp;$D$111, Outliers!$A$4:$P$214,3,FALSE),"0")</f>
        <v>0</v>
      </c>
      <c r="AA242" s="178" t="str">
        <f>IFERROR(VLOOKUP($E242&amp;$D$111, Outliers!$A$4:$P$214,4,FALSE),"0")</f>
        <v>0</v>
      </c>
      <c r="AB242" s="178" t="str">
        <f>IFERROR(VLOOKUP($E242&amp;$D$111, Outliers!$A$4:$P$214,5,FALSE),"0")</f>
        <v>0</v>
      </c>
      <c r="AD242" s="82"/>
      <c r="AE242" s="161"/>
      <c r="AF242" s="82"/>
      <c r="AG242" s="82"/>
    </row>
    <row r="243" spans="4:33" ht="15.75" x14ac:dyDescent="0.25">
      <c r="D243" s="301"/>
      <c r="E243" s="108" t="s">
        <v>215</v>
      </c>
      <c r="F243" s="372">
        <f>IF(OR(ISERROR(VLOOKUP($E243&amp;$D$110&amp;$D$111,'CCG data'!$A:$AD,'CCG data'!R$3,FALSE)),ISBLANK(VLOOKUP($E243&amp;$D$110&amp;$D$111,'CCG data'!$A:$AD,'CCG data'!R$3,FALSE))),"",VLOOKUP($E243&amp;$D$110&amp;$D$111,'CCG data'!$A:$AD,'CCG data'!R$3,FALSE))</f>
        <v>40.700000000000003</v>
      </c>
      <c r="G243" s="373"/>
      <c r="H243" s="373">
        <f>IF(OR(ISERROR(VLOOKUP($E243&amp;$D$110&amp;$D$111,'CCG data'!$A:$AD,'CCG data'!S$3,FALSE)),ISBLANK(VLOOKUP($E243&amp;$D$110&amp;$D$111,'CCG data'!$A:$AD,'CCG data'!S$3,FALSE))),"",VLOOKUP($E243&amp;$D$110&amp;$D$111,'CCG data'!$A:$AD,'CCG data'!S$3,FALSE))</f>
        <v>78.7</v>
      </c>
      <c r="I243" s="373"/>
      <c r="J243" s="373">
        <f>IF(OR(ISERROR(VLOOKUP($E243&amp;$D$110&amp;$D$111,'CCG data'!$A:$AD,'CCG data'!T$3,FALSE)),ISBLANK(VLOOKUP($E243&amp;$D$110&amp;$D$111,'CCG data'!$A:$AD,'CCG data'!T$3,FALSE))),"",VLOOKUP($E243&amp;$D$110&amp;$D$111,'CCG data'!$A:$AD,'CCG data'!T$3,FALSE))</f>
        <v>8.4</v>
      </c>
      <c r="K243" s="373"/>
      <c r="L243" s="373">
        <f>IF(OR(ISERROR(VLOOKUP($E243&amp;$D$110&amp;$D$111,'CCG data'!$A:$AD,'CCG data'!U$3,FALSE)),ISBLANK(VLOOKUP($E243&amp;$D$110&amp;$D$111,'CCG data'!$A:$AD,'CCG data'!U$3,FALSE))),"",VLOOKUP($E243&amp;$D$110&amp;$D$111,'CCG data'!$A:$AD,'CCG data'!U$3,FALSE))</f>
        <v>19.899999999999999</v>
      </c>
      <c r="M243" s="374"/>
      <c r="N243" s="303">
        <f>IF(OR(ISERROR(VLOOKUP($E243&amp;$D$110&amp;$D$111,'CCG data'!$A:$AD,'CCG data'!G$3,FALSE)),ISBLANK(VLOOKUP($E243&amp;$D$110&amp;$D$111,'CCG data'!$A:$AD,'CCG data'!G$3,FALSE))),"",VLOOKUP($E243&amp;$D$110&amp;$D$111,'CCG data'!$A:$AD,'CCG data'!G$3,FALSE))</f>
        <v>1066</v>
      </c>
      <c r="P243" s="354">
        <f>IF(OR(ISERROR(VLOOKUP($E243&amp;$D$110&amp;$D$111,'CCG data'!$A:$AD,'CCG data'!B$3,FALSE)),ISBLANK(VLOOKUP($E243&amp;$D$110&amp;$D$111,'CCG data'!$A:$AD,'CCG data'!B$3,FALSE))),"",VLOOKUP($E243&amp;$D$110&amp;$D$111,'CCG data'!$A:$AD,'CCG data'!B$3,FALSE))</f>
        <v>0.24765478424015008</v>
      </c>
      <c r="Q243" s="246"/>
      <c r="R243" s="246">
        <f>IF(OR(ISERROR(VLOOKUP($E243&amp;$D$110&amp;$D$111,'CCG data'!$A:$AD,'CCG data'!C$3,FALSE)),ISBLANK(VLOOKUP($E243&amp;$D$110&amp;$D$111,'CCG data'!$A:$AD,'CCG data'!C$3,FALSE))),"",VLOOKUP($E243&amp;$D$110&amp;$D$111,'CCG data'!$A:$AD,'CCG data'!C$3,FALSE))</f>
        <v>0.55065666041275796</v>
      </c>
      <c r="S243" s="246"/>
      <c r="T243" s="246">
        <f>IF(OR(ISERROR(VLOOKUP($E243&amp;$D$110&amp;$D$111,'CCG data'!$A:$AD,'CCG data'!D$3,FALSE)),ISBLANK(VLOOKUP($E243&amp;$D$110&amp;$D$111,'CCG data'!$A:$AD,'CCG data'!D$3,FALSE))),"",VLOOKUP($E243&amp;$D$110&amp;$D$111,'CCG data'!$A:$AD,'CCG data'!D$3,FALSE))</f>
        <v>5.6285178236397747E-2</v>
      </c>
      <c r="U243" s="246"/>
      <c r="V243" s="246">
        <f>IF(OR(ISERROR(VLOOKUP($E243&amp;$D$110&amp;$D$111,'CCG data'!$A:$AD,'CCG data'!E$3,FALSE)),ISBLANK(VLOOKUP($E243&amp;$D$110&amp;$D$111,'CCG data'!$A:$AD,'CCG data'!E$3,FALSE))),"",VLOOKUP($E243&amp;$D$110&amp;$D$111,'CCG data'!$A:$AD,'CCG data'!E$3,FALSE))</f>
        <v>0.14540337711069418</v>
      </c>
      <c r="W243" s="387"/>
      <c r="Y243" s="178">
        <f>IFERROR(VLOOKUP($E243&amp;$D$111, Outliers!$A$4:$P$214,2,FALSE),"0")</f>
        <v>1</v>
      </c>
      <c r="Z243" s="178">
        <f>IFERROR(VLOOKUP($E243&amp;$D$111, Outliers!$A$4:$P$214,3,FALSE),"0")</f>
        <v>1</v>
      </c>
      <c r="AA243" s="178">
        <f>IFERROR(VLOOKUP($E243&amp;$D$111, Outliers!$A$4:$P$214,4,FALSE),"0")</f>
        <v>0</v>
      </c>
      <c r="AB243" s="178">
        <f>IFERROR(VLOOKUP($E243&amp;$D$111, Outliers!$A$4:$P$214,5,FALSE),"0")</f>
        <v>1</v>
      </c>
      <c r="AD243" s="82"/>
      <c r="AE243" s="161"/>
      <c r="AF243" s="82"/>
      <c r="AG243" s="82"/>
    </row>
    <row r="244" spans="4:33" ht="15.75" x14ac:dyDescent="0.25">
      <c r="D244" s="301"/>
      <c r="E244" s="107" t="s">
        <v>27</v>
      </c>
      <c r="F244" s="99">
        <f>IF(P243="","",VLOOKUP($E243&amp;$D$110&amp;$D$111,'CCG data'!$A:$AD,'CCG data'!W$3,FALSE))</f>
        <v>35.799999999999997</v>
      </c>
      <c r="G244" s="100">
        <f>IF(P243="","",VLOOKUP($E243&amp;$D$110&amp;$D$111,'CCG data'!$A:$AD,'CCG data'!X$3,FALSE))</f>
        <v>45.7</v>
      </c>
      <c r="H244" s="100">
        <f>IF(R243="","",VLOOKUP($E243&amp;$D$110&amp;$D$111,'CCG data'!$A:$AD,'CCG data'!Y$3,FALSE))</f>
        <v>72.3</v>
      </c>
      <c r="I244" s="100">
        <f>IF(R243="","",VLOOKUP($E243&amp;$D$110&amp;$D$111,'CCG data'!$A:$AD,'CCG data'!Z$3,FALSE))</f>
        <v>85.1</v>
      </c>
      <c r="J244" s="100">
        <f>IF(T243="","",VLOOKUP($E243&amp;$D$110&amp;$D$111,'CCG data'!$A:$AD,'CCG data'!AA$3,FALSE))</f>
        <v>6.3</v>
      </c>
      <c r="K244" s="100">
        <f>IF(T243="","",VLOOKUP($E243&amp;$D$110&amp;$D$111,'CCG data'!$A:$AD,'CCG data'!AB$3,FALSE))</f>
        <v>10.6</v>
      </c>
      <c r="L244" s="100">
        <f>IF(V243="","",VLOOKUP($E243&amp;$D$110&amp;$D$111,'CCG data'!$A:$AD,'CCG data'!AC$3,FALSE))</f>
        <v>16.7</v>
      </c>
      <c r="M244" s="100">
        <f>IF(V243="","",VLOOKUP($E243&amp;$D$110&amp;$D$111,'CCG data'!$A:$AD,'CCG data'!AD$3,FALSE))</f>
        <v>23</v>
      </c>
      <c r="N244" s="304"/>
      <c r="P244" s="162">
        <f>IF(P243="","",VLOOKUP($E243&amp;$D$110&amp;$D$111,'CCG data'!$A:$AD,'CCG data'!I$3,FALSE))</f>
        <v>0.223</v>
      </c>
      <c r="Q244" s="15">
        <f>IF(P243="","",VLOOKUP($E243&amp;$D$110&amp;$D$111,'CCG data'!$A:$AD,'CCG data'!J$3,FALSE))</f>
        <v>0.27400000000000002</v>
      </c>
      <c r="R244" s="15">
        <f>IF(R243="","",VLOOKUP($E243&amp;$D$110&amp;$D$111,'CCG data'!$A:$AD,'CCG data'!K$3,FALSE))</f>
        <v>0.52100000000000002</v>
      </c>
      <c r="S244" s="15">
        <f>IF(R243="","",VLOOKUP($E243&amp;$D$110&amp;$D$111,'CCG data'!$A:$AD,'CCG data'!L$3,FALSE))</f>
        <v>0.57999999999999996</v>
      </c>
      <c r="T244" s="15">
        <f>IF(T243="","",VLOOKUP($E243&amp;$D$110&amp;$D$111,'CCG data'!$A:$AD,'CCG data'!M$3,FALSE))</f>
        <v>4.3999999999999997E-2</v>
      </c>
      <c r="U244" s="15">
        <f>IF(T243="","",VLOOKUP($E243&amp;$D$110&amp;$D$111,'CCG data'!$A:$AD,'CCG data'!N$3,FALSE))</f>
        <v>7.1999999999999995E-2</v>
      </c>
      <c r="V244" s="15">
        <f>IF(V243="","",VLOOKUP($E243&amp;$D$110&amp;$D$111,'CCG data'!$A:$AD,'CCG data'!O$3,FALSE))</f>
        <v>0.126</v>
      </c>
      <c r="W244" s="142">
        <f>IF(V243="","",VLOOKUP($E243&amp;$D$110&amp;$D$111,'CCG data'!$A:$AD,'CCG data'!P$3,FALSE))</f>
        <v>0.16800000000000001</v>
      </c>
      <c r="Y244" s="178" t="str">
        <f>IFERROR(VLOOKUP($E244&amp;$D$111, Outliers!$A$4:$P$214,2,FALSE),"0")</f>
        <v>0</v>
      </c>
      <c r="Z244" s="178" t="str">
        <f>IFERROR(VLOOKUP($E244&amp;$D$111, Outliers!$A$4:$P$214,3,FALSE),"0")</f>
        <v>0</v>
      </c>
      <c r="AA244" s="178" t="str">
        <f>IFERROR(VLOOKUP($E244&amp;$D$111, Outliers!$A$4:$P$214,4,FALSE),"0")</f>
        <v>0</v>
      </c>
      <c r="AB244" s="178" t="str">
        <f>IFERROR(VLOOKUP($E244&amp;$D$111, Outliers!$A$4:$P$214,5,FALSE),"0")</f>
        <v>0</v>
      </c>
      <c r="AD244" s="82"/>
      <c r="AE244" s="161"/>
      <c r="AF244" s="82"/>
      <c r="AG244" s="82"/>
    </row>
    <row r="245" spans="4:33" ht="15.75" x14ac:dyDescent="0.25">
      <c r="D245" s="301"/>
      <c r="E245" s="108" t="s">
        <v>461</v>
      </c>
      <c r="F245" s="372">
        <f>IF(OR(ISERROR(VLOOKUP($E245&amp;$D$110&amp;$D$111,'CCG data'!$A:$AD,'CCG data'!R$3,FALSE)),ISBLANK(VLOOKUP($E245&amp;$D$110&amp;$D$111,'CCG data'!$A:$AD,'CCG data'!R$3,FALSE))),"",VLOOKUP($E245&amp;$D$110&amp;$D$111,'CCG data'!$A:$AD,'CCG data'!R$3,FALSE))</f>
        <v>55.8</v>
      </c>
      <c r="G245" s="373"/>
      <c r="H245" s="373">
        <f>IF(OR(ISERROR(VLOOKUP($E245&amp;$D$110&amp;$D$111,'CCG data'!$A:$AD,'CCG data'!S$3,FALSE)),ISBLANK(VLOOKUP($E245&amp;$D$110&amp;$D$111,'CCG data'!$A:$AD,'CCG data'!S$3,FALSE))),"",VLOOKUP($E245&amp;$D$110&amp;$D$111,'CCG data'!$A:$AD,'CCG data'!S$3,FALSE))</f>
        <v>77</v>
      </c>
      <c r="I245" s="373"/>
      <c r="J245" s="373">
        <f>IF(OR(ISERROR(VLOOKUP($E245&amp;$D$110&amp;$D$111,'CCG data'!$A:$AD,'CCG data'!T$3,FALSE)),ISBLANK(VLOOKUP($E245&amp;$D$110&amp;$D$111,'CCG data'!$A:$AD,'CCG data'!T$3,FALSE))),"",VLOOKUP($E245&amp;$D$110&amp;$D$111,'CCG data'!$A:$AD,'CCG data'!T$3,FALSE))</f>
        <v>7.8</v>
      </c>
      <c r="K245" s="373"/>
      <c r="L245" s="373">
        <f>IF(OR(ISERROR(VLOOKUP($E245&amp;$D$110&amp;$D$111,'CCG data'!$A:$AD,'CCG data'!U$3,FALSE)),ISBLANK(VLOOKUP($E245&amp;$D$110&amp;$D$111,'CCG data'!$A:$AD,'CCG data'!U$3,FALSE))),"",VLOOKUP($E245&amp;$D$110&amp;$D$111,'CCG data'!$A:$AD,'CCG data'!U$3,FALSE))</f>
        <v>32.200000000000003</v>
      </c>
      <c r="M245" s="374"/>
      <c r="N245" s="303">
        <f>IF(OR(ISERROR(VLOOKUP($E245&amp;$D$110&amp;$D$111,'CCG data'!$A:$AD,'CCG data'!G$3,FALSE)),ISBLANK(VLOOKUP($E245&amp;$D$110&amp;$D$111,'CCG data'!$A:$AD,'CCG data'!G$3,FALSE))),"",VLOOKUP($E245&amp;$D$110&amp;$D$111,'CCG data'!$A:$AD,'CCG data'!G$3,FALSE))</f>
        <v>1388</v>
      </c>
      <c r="P245" s="354">
        <f>IF(OR(ISERROR(VLOOKUP($E245&amp;$D$110&amp;$D$111,'CCG data'!$A:$AD,'CCG data'!B$3,FALSE)),ISBLANK(VLOOKUP($E245&amp;$D$110&amp;$D$111,'CCG data'!$A:$AD,'CCG data'!B$3,FALSE))),"",VLOOKUP($E245&amp;$D$110&amp;$D$111,'CCG data'!$A:$AD,'CCG data'!B$3,FALSE))</f>
        <v>0.30475504322766572</v>
      </c>
      <c r="Q245" s="246"/>
      <c r="R245" s="246">
        <f>IF(OR(ISERROR(VLOOKUP($E245&amp;$D$110&amp;$D$111,'CCG data'!$A:$AD,'CCG data'!C$3,FALSE)),ISBLANK(VLOOKUP($E245&amp;$D$110&amp;$D$111,'CCG data'!$A:$AD,'CCG data'!C$3,FALSE))),"",VLOOKUP($E245&amp;$D$110&amp;$D$111,'CCG data'!$A:$AD,'CCG data'!C$3,FALSE))</f>
        <v>0.45893371757925072</v>
      </c>
      <c r="S245" s="246"/>
      <c r="T245" s="246">
        <f>IF(OR(ISERROR(VLOOKUP($E245&amp;$D$110&amp;$D$111,'CCG data'!$A:$AD,'CCG data'!D$3,FALSE)),ISBLANK(VLOOKUP($E245&amp;$D$110&amp;$D$111,'CCG data'!$A:$AD,'CCG data'!D$3,FALSE))),"",VLOOKUP($E245&amp;$D$110&amp;$D$111,'CCG data'!$A:$AD,'CCG data'!D$3,FALSE))</f>
        <v>4.9711815561959652E-2</v>
      </c>
      <c r="U245" s="246"/>
      <c r="V245" s="246">
        <f>IF(OR(ISERROR(VLOOKUP($E245&amp;$D$110&amp;$D$111,'CCG data'!$A:$AD,'CCG data'!E$3,FALSE)),ISBLANK(VLOOKUP($E245&amp;$D$110&amp;$D$111,'CCG data'!$A:$AD,'CCG data'!E$3,FALSE))),"",VLOOKUP($E245&amp;$D$110&amp;$D$111,'CCG data'!$A:$AD,'CCG data'!E$3,FALSE))</f>
        <v>0.18659942363112392</v>
      </c>
      <c r="W245" s="387"/>
      <c r="Y245" s="178">
        <f>IFERROR(VLOOKUP($E245&amp;$D$111, Outliers!$A$4:$P$214,2,FALSE),"0")</f>
        <v>0</v>
      </c>
      <c r="Z245" s="178">
        <f>IFERROR(VLOOKUP($E245&amp;$D$111, Outliers!$A$4:$P$214,3,FALSE),"0")</f>
        <v>1</v>
      </c>
      <c r="AA245" s="178">
        <f>IFERROR(VLOOKUP($E245&amp;$D$111, Outliers!$A$4:$P$214,4,FALSE),"0")</f>
        <v>0</v>
      </c>
      <c r="AB245" s="178">
        <f>IFERROR(VLOOKUP($E245&amp;$D$111, Outliers!$A$4:$P$214,5,FALSE),"0")</f>
        <v>1</v>
      </c>
      <c r="AD245" s="82"/>
      <c r="AE245" s="161"/>
      <c r="AF245" s="82"/>
      <c r="AG245" s="82"/>
    </row>
    <row r="246" spans="4:33" ht="15.75" x14ac:dyDescent="0.25">
      <c r="D246" s="301"/>
      <c r="E246" s="107" t="s">
        <v>27</v>
      </c>
      <c r="F246" s="99">
        <f>IF(P245="","",VLOOKUP($E245&amp;$D$110&amp;$D$111,'CCG data'!$A:$AD,'CCG data'!W$3,FALSE))</f>
        <v>50.5</v>
      </c>
      <c r="G246" s="100">
        <f>IF(P245="","",VLOOKUP($E245&amp;$D$110&amp;$D$111,'CCG data'!$A:$AD,'CCG data'!X$3,FALSE))</f>
        <v>61.1</v>
      </c>
      <c r="H246" s="100">
        <f>IF(R245="","",VLOOKUP($E245&amp;$D$110&amp;$D$111,'CCG data'!$A:$AD,'CCG data'!Y$3,FALSE))</f>
        <v>71</v>
      </c>
      <c r="I246" s="100">
        <f>IF(R245="","",VLOOKUP($E245&amp;$D$110&amp;$D$111,'CCG data'!$A:$AD,'CCG data'!Z$3,FALSE))</f>
        <v>83</v>
      </c>
      <c r="J246" s="100">
        <f>IF(T245="","",VLOOKUP($E245&amp;$D$110&amp;$D$111,'CCG data'!$A:$AD,'CCG data'!AA$3,FALSE))</f>
        <v>5.9</v>
      </c>
      <c r="K246" s="100">
        <f>IF(T245="","",VLOOKUP($E245&amp;$D$110&amp;$D$111,'CCG data'!$A:$AD,'CCG data'!AB$3,FALSE))</f>
        <v>9.6</v>
      </c>
      <c r="L246" s="100">
        <f>IF(V245="","",VLOOKUP($E245&amp;$D$110&amp;$D$111,'CCG data'!$A:$AD,'CCG data'!AC$3,FALSE))</f>
        <v>28.3</v>
      </c>
      <c r="M246" s="100">
        <f>IF(V245="","",VLOOKUP($E245&amp;$D$110&amp;$D$111,'CCG data'!$A:$AD,'CCG data'!AD$3,FALSE))</f>
        <v>36.1</v>
      </c>
      <c r="N246" s="304"/>
      <c r="P246" s="162">
        <f>IF(P245="","",VLOOKUP($E245&amp;$D$110&amp;$D$111,'CCG data'!$A:$AD,'CCG data'!I$3,FALSE))</f>
        <v>0.28100000000000003</v>
      </c>
      <c r="Q246" s="15">
        <f>IF(P245="","",VLOOKUP($E245&amp;$D$110&amp;$D$111,'CCG data'!$A:$AD,'CCG data'!J$3,FALSE))</f>
        <v>0.32900000000000001</v>
      </c>
      <c r="R246" s="15">
        <f>IF(R245="","",VLOOKUP($E245&amp;$D$110&amp;$D$111,'CCG data'!$A:$AD,'CCG data'!K$3,FALSE))</f>
        <v>0.433</v>
      </c>
      <c r="S246" s="15">
        <f>IF(R245="","",VLOOKUP($E245&amp;$D$110&amp;$D$111,'CCG data'!$A:$AD,'CCG data'!L$3,FALSE))</f>
        <v>0.48499999999999999</v>
      </c>
      <c r="T246" s="15">
        <f>IF(T245="","",VLOOKUP($E245&amp;$D$110&amp;$D$111,'CCG data'!$A:$AD,'CCG data'!M$3,FALSE))</f>
        <v>3.9E-2</v>
      </c>
      <c r="U246" s="15">
        <f>IF(T245="","",VLOOKUP($E245&amp;$D$110&amp;$D$111,'CCG data'!$A:$AD,'CCG data'!N$3,FALSE))</f>
        <v>6.2E-2</v>
      </c>
      <c r="V246" s="15">
        <f>IF(V245="","",VLOOKUP($E245&amp;$D$110&amp;$D$111,'CCG data'!$A:$AD,'CCG data'!O$3,FALSE))</f>
        <v>0.16700000000000001</v>
      </c>
      <c r="W246" s="142">
        <f>IF(V245="","",VLOOKUP($E245&amp;$D$110&amp;$D$111,'CCG data'!$A:$AD,'CCG data'!P$3,FALSE))</f>
        <v>0.20799999999999999</v>
      </c>
      <c r="Y246" s="178" t="str">
        <f>IFERROR(VLOOKUP($E246&amp;$D$111, Outliers!$A$4:$P$214,2,FALSE),"0")</f>
        <v>0</v>
      </c>
      <c r="Z246" s="178" t="str">
        <f>IFERROR(VLOOKUP($E246&amp;$D$111, Outliers!$A$4:$P$214,3,FALSE),"0")</f>
        <v>0</v>
      </c>
      <c r="AA246" s="178" t="str">
        <f>IFERROR(VLOOKUP($E246&amp;$D$111, Outliers!$A$4:$P$214,4,FALSE),"0")</f>
        <v>0</v>
      </c>
      <c r="AB246" s="178" t="str">
        <f>IFERROR(VLOOKUP($E246&amp;$D$111, Outliers!$A$4:$P$214,5,FALSE),"0")</f>
        <v>0</v>
      </c>
      <c r="AD246" s="82"/>
      <c r="AE246" s="161"/>
      <c r="AF246" s="82"/>
      <c r="AG246" s="82"/>
    </row>
    <row r="247" spans="4:33" ht="15.75" x14ac:dyDescent="0.25">
      <c r="D247" s="301"/>
      <c r="E247" s="108" t="s">
        <v>216</v>
      </c>
      <c r="F247" s="372">
        <f>IF(OR(ISERROR(VLOOKUP($E247&amp;$D$110&amp;$D$111,'CCG data'!$A:$AD,'CCG data'!R$3,FALSE)),ISBLANK(VLOOKUP($E247&amp;$D$110&amp;$D$111,'CCG data'!$A:$AD,'CCG data'!R$3,FALSE))),"",VLOOKUP($E247&amp;$D$110&amp;$D$111,'CCG data'!$A:$AD,'CCG data'!R$3,FALSE))</f>
        <v>43.7</v>
      </c>
      <c r="G247" s="373"/>
      <c r="H247" s="373">
        <f>IF(OR(ISERROR(VLOOKUP($E247&amp;$D$110&amp;$D$111,'CCG data'!$A:$AD,'CCG data'!S$3,FALSE)),ISBLANK(VLOOKUP($E247&amp;$D$110&amp;$D$111,'CCG data'!$A:$AD,'CCG data'!S$3,FALSE))),"",VLOOKUP($E247&amp;$D$110&amp;$D$111,'CCG data'!$A:$AD,'CCG data'!S$3,FALSE))</f>
        <v>100.1</v>
      </c>
      <c r="I247" s="373"/>
      <c r="J247" s="373">
        <f>IF(OR(ISERROR(VLOOKUP($E247&amp;$D$110&amp;$D$111,'CCG data'!$A:$AD,'CCG data'!T$3,FALSE)),ISBLANK(VLOOKUP($E247&amp;$D$110&amp;$D$111,'CCG data'!$A:$AD,'CCG data'!T$3,FALSE))),"",VLOOKUP($E247&amp;$D$110&amp;$D$111,'CCG data'!$A:$AD,'CCG data'!T$3,FALSE))</f>
        <v>7.6</v>
      </c>
      <c r="K247" s="373"/>
      <c r="L247" s="373">
        <f>IF(OR(ISERROR(VLOOKUP($E247&amp;$D$110&amp;$D$111,'CCG data'!$A:$AD,'CCG data'!U$3,FALSE)),ISBLANK(VLOOKUP($E247&amp;$D$110&amp;$D$111,'CCG data'!$A:$AD,'CCG data'!U$3,FALSE))),"",VLOOKUP($E247&amp;$D$110&amp;$D$111,'CCG data'!$A:$AD,'CCG data'!U$3,FALSE))</f>
        <v>9</v>
      </c>
      <c r="M247" s="374"/>
      <c r="N247" s="303">
        <f>IF(OR(ISERROR(VLOOKUP($E247&amp;$D$110&amp;$D$111,'CCG data'!$A:$AD,'CCG data'!G$3,FALSE)),ISBLANK(VLOOKUP($E247&amp;$D$110&amp;$D$111,'CCG data'!$A:$AD,'CCG data'!G$3,FALSE))),"",VLOOKUP($E247&amp;$D$110&amp;$D$111,'CCG data'!$A:$AD,'CCG data'!G$3,FALSE))</f>
        <v>753</v>
      </c>
      <c r="P247" s="354">
        <f>IF(OR(ISERROR(VLOOKUP($E247&amp;$D$110&amp;$D$111,'CCG data'!$A:$AD,'CCG data'!B$3,FALSE)),ISBLANK(VLOOKUP($E247&amp;$D$110&amp;$D$111,'CCG data'!$A:$AD,'CCG data'!B$3,FALSE))),"",VLOOKUP($E247&amp;$D$110&amp;$D$111,'CCG data'!$A:$AD,'CCG data'!B$3,FALSE))</f>
        <v>0.2815405046480744</v>
      </c>
      <c r="Q247" s="246"/>
      <c r="R247" s="246">
        <f>IF(OR(ISERROR(VLOOKUP($E247&amp;$D$110&amp;$D$111,'CCG data'!$A:$AD,'CCG data'!C$3,FALSE)),ISBLANK(VLOOKUP($E247&amp;$D$110&amp;$D$111,'CCG data'!$A:$AD,'CCG data'!C$3,FALSE))),"",VLOOKUP($E247&amp;$D$110&amp;$D$111,'CCG data'!$A:$AD,'CCG data'!C$3,FALSE))</f>
        <v>0.61752988047808766</v>
      </c>
      <c r="S247" s="246"/>
      <c r="T247" s="246">
        <f>IF(OR(ISERROR(VLOOKUP($E247&amp;$D$110&amp;$D$111,'CCG data'!$A:$AD,'CCG data'!D$3,FALSE)),ISBLANK(VLOOKUP($E247&amp;$D$110&amp;$D$111,'CCG data'!$A:$AD,'CCG data'!D$3,FALSE))),"",VLOOKUP($E247&amp;$D$110&amp;$D$111,'CCG data'!$A:$AD,'CCG data'!D$3,FALSE))</f>
        <v>4.3824701195219126E-2</v>
      </c>
      <c r="U247" s="246"/>
      <c r="V247" s="246">
        <f>IF(OR(ISERROR(VLOOKUP($E247&amp;$D$110&amp;$D$111,'CCG data'!$A:$AD,'CCG data'!E$3,FALSE)),ISBLANK(VLOOKUP($E247&amp;$D$110&amp;$D$111,'CCG data'!$A:$AD,'CCG data'!E$3,FALSE))),"",VLOOKUP($E247&amp;$D$110&amp;$D$111,'CCG data'!$A:$AD,'CCG data'!E$3,FALSE))</f>
        <v>5.7104913678618856E-2</v>
      </c>
      <c r="W247" s="387"/>
      <c r="Y247" s="178">
        <f>IFERROR(VLOOKUP($E247&amp;$D$111, Outliers!$A$4:$P$214,2,FALSE),"0")</f>
        <v>0</v>
      </c>
      <c r="Z247" s="178">
        <f>IFERROR(VLOOKUP($E247&amp;$D$111, Outliers!$A$4:$P$214,3,FALSE),"0")</f>
        <v>0</v>
      </c>
      <c r="AA247" s="178">
        <f>IFERROR(VLOOKUP($E247&amp;$D$111, Outliers!$A$4:$P$214,4,FALSE),"0")</f>
        <v>0</v>
      </c>
      <c r="AB247" s="178">
        <f>IFERROR(VLOOKUP($E247&amp;$D$111, Outliers!$A$4:$P$214,5,FALSE),"0")</f>
        <v>0</v>
      </c>
      <c r="AD247" s="82"/>
      <c r="AE247" s="161"/>
      <c r="AF247" s="82"/>
      <c r="AG247" s="82"/>
    </row>
    <row r="248" spans="4:33" ht="15.75" x14ac:dyDescent="0.25">
      <c r="D248" s="301"/>
      <c r="E248" s="107" t="s">
        <v>27</v>
      </c>
      <c r="F248" s="99">
        <f>IF(P247="","",VLOOKUP($E247&amp;$D$110&amp;$D$111,'CCG data'!$A:$AD,'CCG data'!W$3,FALSE))</f>
        <v>37.9</v>
      </c>
      <c r="G248" s="100">
        <f>IF(P247="","",VLOOKUP($E247&amp;$D$110&amp;$D$111,'CCG data'!$A:$AD,'CCG data'!X$3,FALSE))</f>
        <v>49.6</v>
      </c>
      <c r="H248" s="100">
        <f>IF(R247="","",VLOOKUP($E247&amp;$D$110&amp;$D$111,'CCG data'!$A:$AD,'CCG data'!Y$3,FALSE))</f>
        <v>91</v>
      </c>
      <c r="I248" s="100">
        <f>IF(R247="","",VLOOKUP($E247&amp;$D$110&amp;$D$111,'CCG data'!$A:$AD,'CCG data'!Z$3,FALSE))</f>
        <v>109.2</v>
      </c>
      <c r="J248" s="100">
        <f>IF(T247="","",VLOOKUP($E247&amp;$D$110&amp;$D$111,'CCG data'!$A:$AD,'CCG data'!AA$3,FALSE))</f>
        <v>5</v>
      </c>
      <c r="K248" s="100">
        <f>IF(T247="","",VLOOKUP($E247&amp;$D$110&amp;$D$111,'CCG data'!$A:$AD,'CCG data'!AB$3,FALSE))</f>
        <v>10.199999999999999</v>
      </c>
      <c r="L248" s="100">
        <f>IF(V247="","",VLOOKUP($E247&amp;$D$110&amp;$D$111,'CCG data'!$A:$AD,'CCG data'!AC$3,FALSE))</f>
        <v>6.3</v>
      </c>
      <c r="M248" s="100">
        <f>IF(V247="","",VLOOKUP($E247&amp;$D$110&amp;$D$111,'CCG data'!$A:$AD,'CCG data'!AD$3,FALSE))</f>
        <v>11.7</v>
      </c>
      <c r="N248" s="304"/>
      <c r="P248" s="162">
        <f>IF(P247="","",VLOOKUP($E247&amp;$D$110&amp;$D$111,'CCG data'!$A:$AD,'CCG data'!I$3,FALSE))</f>
        <v>0.251</v>
      </c>
      <c r="Q248" s="15">
        <f>IF(P247="","",VLOOKUP($E247&amp;$D$110&amp;$D$111,'CCG data'!$A:$AD,'CCG data'!J$3,FALSE))</f>
        <v>0.315</v>
      </c>
      <c r="R248" s="15">
        <f>IF(R247="","",VLOOKUP($E247&amp;$D$110&amp;$D$111,'CCG data'!$A:$AD,'CCG data'!K$3,FALSE))</f>
        <v>0.58199999999999996</v>
      </c>
      <c r="S248" s="15">
        <f>IF(R247="","",VLOOKUP($E247&amp;$D$110&amp;$D$111,'CCG data'!$A:$AD,'CCG data'!L$3,FALSE))</f>
        <v>0.65200000000000002</v>
      </c>
      <c r="T248" s="15">
        <f>IF(T247="","",VLOOKUP($E247&amp;$D$110&amp;$D$111,'CCG data'!$A:$AD,'CCG data'!M$3,FALSE))</f>
        <v>3.1E-2</v>
      </c>
      <c r="U248" s="15">
        <f>IF(T247="","",VLOOKUP($E247&amp;$D$110&amp;$D$111,'CCG data'!$A:$AD,'CCG data'!N$3,FALSE))</f>
        <v>6.0999999999999999E-2</v>
      </c>
      <c r="V248" s="15">
        <f>IF(V247="","",VLOOKUP($E247&amp;$D$110&amp;$D$111,'CCG data'!$A:$AD,'CCG data'!O$3,FALSE))</f>
        <v>4.2999999999999997E-2</v>
      </c>
      <c r="W248" s="142">
        <f>IF(V247="","",VLOOKUP($E247&amp;$D$110&amp;$D$111,'CCG data'!$A:$AD,'CCG data'!P$3,FALSE))</f>
        <v>7.5999999999999998E-2</v>
      </c>
      <c r="Y248" s="178" t="str">
        <f>IFERROR(VLOOKUP($E248&amp;$D$111, Outliers!$A$4:$P$214,2,FALSE),"0")</f>
        <v>0</v>
      </c>
      <c r="Z248" s="178" t="str">
        <f>IFERROR(VLOOKUP($E248&amp;$D$111, Outliers!$A$4:$P$214,3,FALSE),"0")</f>
        <v>0</v>
      </c>
      <c r="AA248" s="178" t="str">
        <f>IFERROR(VLOOKUP($E248&amp;$D$111, Outliers!$A$4:$P$214,4,FALSE),"0")</f>
        <v>0</v>
      </c>
      <c r="AB248" s="178" t="str">
        <f>IFERROR(VLOOKUP($E248&amp;$D$111, Outliers!$A$4:$P$214,5,FALSE),"0")</f>
        <v>0</v>
      </c>
      <c r="AD248" s="82"/>
      <c r="AE248" s="161"/>
      <c r="AF248" s="82"/>
      <c r="AG248" s="82"/>
    </row>
    <row r="249" spans="4:33" ht="15.75" x14ac:dyDescent="0.25">
      <c r="D249" s="301"/>
      <c r="E249" s="108" t="s">
        <v>462</v>
      </c>
      <c r="F249" s="372">
        <f>IF(OR(ISERROR(VLOOKUP($E249&amp;$D$110&amp;$D$111,'CCG data'!$A:$AD,'CCG data'!R$3,FALSE)),ISBLANK(VLOOKUP($E249&amp;$D$110&amp;$D$111,'CCG data'!$A:$AD,'CCG data'!R$3,FALSE))),"",VLOOKUP($E249&amp;$D$110&amp;$D$111,'CCG data'!$A:$AD,'CCG data'!R$3,FALSE))</f>
        <v>44.9</v>
      </c>
      <c r="G249" s="373"/>
      <c r="H249" s="373">
        <f>IF(OR(ISERROR(VLOOKUP($E249&amp;$D$110&amp;$D$111,'CCG data'!$A:$AD,'CCG data'!S$3,FALSE)),ISBLANK(VLOOKUP($E249&amp;$D$110&amp;$D$111,'CCG data'!$A:$AD,'CCG data'!S$3,FALSE))),"",VLOOKUP($E249&amp;$D$110&amp;$D$111,'CCG data'!$A:$AD,'CCG data'!S$3,FALSE))</f>
        <v>90.8</v>
      </c>
      <c r="I249" s="373"/>
      <c r="J249" s="373">
        <f>IF(OR(ISERROR(VLOOKUP($E249&amp;$D$110&amp;$D$111,'CCG data'!$A:$AD,'CCG data'!T$3,FALSE)),ISBLANK(VLOOKUP($E249&amp;$D$110&amp;$D$111,'CCG data'!$A:$AD,'CCG data'!T$3,FALSE))),"",VLOOKUP($E249&amp;$D$110&amp;$D$111,'CCG data'!$A:$AD,'CCG data'!T$3,FALSE))</f>
        <v>4.8</v>
      </c>
      <c r="K249" s="373"/>
      <c r="L249" s="373">
        <f>IF(OR(ISERROR(VLOOKUP($E249&amp;$D$110&amp;$D$111,'CCG data'!$A:$AD,'CCG data'!U$3,FALSE)),ISBLANK(VLOOKUP($E249&amp;$D$110&amp;$D$111,'CCG data'!$A:$AD,'CCG data'!U$3,FALSE))),"",VLOOKUP($E249&amp;$D$110&amp;$D$111,'CCG data'!$A:$AD,'CCG data'!U$3,FALSE))</f>
        <v>4.5</v>
      </c>
      <c r="M249" s="374"/>
      <c r="N249" s="303">
        <f>IF(OR(ISERROR(VLOOKUP($E249&amp;$D$110&amp;$D$111,'CCG data'!$A:$AD,'CCG data'!G$3,FALSE)),ISBLANK(VLOOKUP($E249&amp;$D$110&amp;$D$111,'CCG data'!$A:$AD,'CCG data'!G$3,FALSE))),"",VLOOKUP($E249&amp;$D$110&amp;$D$111,'CCG data'!$A:$AD,'CCG data'!G$3,FALSE))</f>
        <v>971</v>
      </c>
      <c r="P249" s="354">
        <f>IF(OR(ISERROR(VLOOKUP($E249&amp;$D$110&amp;$D$111,'CCG data'!$A:$AD,'CCG data'!B$3,FALSE)),ISBLANK(VLOOKUP($E249&amp;$D$110&amp;$D$111,'CCG data'!$A:$AD,'CCG data'!B$3,FALSE))),"",VLOOKUP($E249&amp;$D$110&amp;$D$111,'CCG data'!$A:$AD,'CCG data'!B$3,FALSE))</f>
        <v>0.30998970133882597</v>
      </c>
      <c r="Q249" s="246"/>
      <c r="R249" s="246">
        <f>IF(OR(ISERROR(VLOOKUP($E249&amp;$D$110&amp;$D$111,'CCG data'!$A:$AD,'CCG data'!C$3,FALSE)),ISBLANK(VLOOKUP($E249&amp;$D$110&amp;$D$111,'CCG data'!$A:$AD,'CCG data'!C$3,FALSE))),"",VLOOKUP($E249&amp;$D$110&amp;$D$111,'CCG data'!$A:$AD,'CCG data'!C$3,FALSE))</f>
        <v>0.62306900102986607</v>
      </c>
      <c r="S249" s="246"/>
      <c r="T249" s="246">
        <f>IF(OR(ISERROR(VLOOKUP($E249&amp;$D$110&amp;$D$111,'CCG data'!$A:$AD,'CCG data'!D$3,FALSE)),ISBLANK(VLOOKUP($E249&amp;$D$110&amp;$D$111,'CCG data'!$A:$AD,'CCG data'!D$3,FALSE))),"",VLOOKUP($E249&amp;$D$110&amp;$D$111,'CCG data'!$A:$AD,'CCG data'!D$3,FALSE))</f>
        <v>3.604531410916581E-2</v>
      </c>
      <c r="U249" s="246"/>
      <c r="V249" s="246">
        <f>IF(OR(ISERROR(VLOOKUP($E249&amp;$D$110&amp;$D$111,'CCG data'!$A:$AD,'CCG data'!E$3,FALSE)),ISBLANK(VLOOKUP($E249&amp;$D$110&amp;$D$111,'CCG data'!$A:$AD,'CCG data'!E$3,FALSE))),"",VLOOKUP($E249&amp;$D$110&amp;$D$111,'CCG data'!$A:$AD,'CCG data'!E$3,FALSE))</f>
        <v>3.0895983522142123E-2</v>
      </c>
      <c r="W249" s="387"/>
      <c r="Y249" s="178">
        <f>IFERROR(VLOOKUP($E249&amp;$D$111, Outliers!$A$4:$P$214,2,FALSE),"0")</f>
        <v>0</v>
      </c>
      <c r="Z249" s="178">
        <f>IFERROR(VLOOKUP($E249&amp;$D$111, Outliers!$A$4:$P$214,3,FALSE),"0")</f>
        <v>0</v>
      </c>
      <c r="AA249" s="178">
        <f>IFERROR(VLOOKUP($E249&amp;$D$111, Outliers!$A$4:$P$214,4,FALSE),"0")</f>
        <v>0</v>
      </c>
      <c r="AB249" s="178">
        <f>IFERROR(VLOOKUP($E249&amp;$D$111, Outliers!$A$4:$P$214,5,FALSE),"0")</f>
        <v>1</v>
      </c>
      <c r="AD249" s="82"/>
      <c r="AE249" s="161"/>
      <c r="AF249" s="82"/>
      <c r="AG249" s="82"/>
    </row>
    <row r="250" spans="4:33" ht="15.75" x14ac:dyDescent="0.25">
      <c r="D250" s="301"/>
      <c r="E250" s="107" t="s">
        <v>27</v>
      </c>
      <c r="F250" s="99">
        <f>IF(P249="","",VLOOKUP($E249&amp;$D$110&amp;$D$111,'CCG data'!$A:$AD,'CCG data'!W$3,FALSE))</f>
        <v>39.799999999999997</v>
      </c>
      <c r="G250" s="100">
        <f>IF(P249="","",VLOOKUP($E249&amp;$D$110&amp;$D$111,'CCG data'!$A:$AD,'CCG data'!X$3,FALSE))</f>
        <v>50</v>
      </c>
      <c r="H250" s="100">
        <f>IF(R249="","",VLOOKUP($E249&amp;$D$110&amp;$D$111,'CCG data'!$A:$AD,'CCG data'!Y$3,FALSE))</f>
        <v>83.5</v>
      </c>
      <c r="I250" s="100">
        <f>IF(R249="","",VLOOKUP($E249&amp;$D$110&amp;$D$111,'CCG data'!$A:$AD,'CCG data'!Z$3,FALSE))</f>
        <v>98</v>
      </c>
      <c r="J250" s="100">
        <f>IF(T249="","",VLOOKUP($E249&amp;$D$110&amp;$D$111,'CCG data'!$A:$AD,'CCG data'!AA$3,FALSE))</f>
        <v>3.2</v>
      </c>
      <c r="K250" s="100">
        <f>IF(T249="","",VLOOKUP($E249&amp;$D$110&amp;$D$111,'CCG data'!$A:$AD,'CCG data'!AB$3,FALSE))</f>
        <v>6.5</v>
      </c>
      <c r="L250" s="100">
        <f>IF(V249="","",VLOOKUP($E249&amp;$D$110&amp;$D$111,'CCG data'!$A:$AD,'CCG data'!AC$3,FALSE))</f>
        <v>2.9</v>
      </c>
      <c r="M250" s="100">
        <f>IF(V249="","",VLOOKUP($E249&amp;$D$110&amp;$D$111,'CCG data'!$A:$AD,'CCG data'!AD$3,FALSE))</f>
        <v>6.1</v>
      </c>
      <c r="N250" s="304"/>
      <c r="P250" s="162">
        <f>IF(P249="","",VLOOKUP($E249&amp;$D$110&amp;$D$111,'CCG data'!$A:$AD,'CCG data'!I$3,FALSE))</f>
        <v>0.28199999999999997</v>
      </c>
      <c r="Q250" s="15">
        <f>IF(P249="","",VLOOKUP($E249&amp;$D$110&amp;$D$111,'CCG data'!$A:$AD,'CCG data'!J$3,FALSE))</f>
        <v>0.34</v>
      </c>
      <c r="R250" s="15">
        <f>IF(R249="","",VLOOKUP($E249&amp;$D$110&amp;$D$111,'CCG data'!$A:$AD,'CCG data'!K$3,FALSE))</f>
        <v>0.59199999999999997</v>
      </c>
      <c r="S250" s="15">
        <f>IF(R249="","",VLOOKUP($E249&amp;$D$110&amp;$D$111,'CCG data'!$A:$AD,'CCG data'!L$3,FALSE))</f>
        <v>0.65300000000000002</v>
      </c>
      <c r="T250" s="15">
        <f>IF(T249="","",VLOOKUP($E249&amp;$D$110&amp;$D$111,'CCG data'!$A:$AD,'CCG data'!M$3,FALSE))</f>
        <v>2.5999999999999999E-2</v>
      </c>
      <c r="U250" s="15">
        <f>IF(T249="","",VLOOKUP($E249&amp;$D$110&amp;$D$111,'CCG data'!$A:$AD,'CCG data'!N$3,FALSE))</f>
        <v>0.05</v>
      </c>
      <c r="V250" s="15">
        <f>IF(V249="","",VLOOKUP($E249&amp;$D$110&amp;$D$111,'CCG data'!$A:$AD,'CCG data'!O$3,FALSE))</f>
        <v>2.1999999999999999E-2</v>
      </c>
      <c r="W250" s="142">
        <f>IF(V249="","",VLOOKUP($E249&amp;$D$110&amp;$D$111,'CCG data'!$A:$AD,'CCG data'!P$3,FALSE))</f>
        <v>4.3999999999999997E-2</v>
      </c>
      <c r="Y250" s="178" t="str">
        <f>IFERROR(VLOOKUP($E250&amp;$D$111, Outliers!$A$4:$P$214,2,FALSE),"0")</f>
        <v>0</v>
      </c>
      <c r="Z250" s="178" t="str">
        <f>IFERROR(VLOOKUP($E250&amp;$D$111, Outliers!$A$4:$P$214,3,FALSE),"0")</f>
        <v>0</v>
      </c>
      <c r="AA250" s="178" t="str">
        <f>IFERROR(VLOOKUP($E250&amp;$D$111, Outliers!$A$4:$P$214,4,FALSE),"0")</f>
        <v>0</v>
      </c>
      <c r="AB250" s="178" t="str">
        <f>IFERROR(VLOOKUP($E250&amp;$D$111, Outliers!$A$4:$P$214,5,FALSE),"0")</f>
        <v>0</v>
      </c>
      <c r="AD250" s="82"/>
      <c r="AE250" s="161"/>
      <c r="AF250" s="82"/>
      <c r="AG250" s="82"/>
    </row>
    <row r="251" spans="4:33" ht="15.75" x14ac:dyDescent="0.25">
      <c r="D251" s="301"/>
      <c r="E251" s="108" t="s">
        <v>463</v>
      </c>
      <c r="F251" s="372">
        <f>IF(OR(ISERROR(VLOOKUP($E251&amp;$D$110&amp;$D$111,'CCG data'!$A:$AD,'CCG data'!R$3,FALSE)),ISBLANK(VLOOKUP($E251&amp;$D$110&amp;$D$111,'CCG data'!$A:$AD,'CCG data'!R$3,FALSE))),"",VLOOKUP($E251&amp;$D$110&amp;$D$111,'CCG data'!$A:$AD,'CCG data'!R$3,FALSE))</f>
        <v>38.200000000000003</v>
      </c>
      <c r="G251" s="373"/>
      <c r="H251" s="373">
        <f>IF(OR(ISERROR(VLOOKUP($E251&amp;$D$110&amp;$D$111,'CCG data'!$A:$AD,'CCG data'!S$3,FALSE)),ISBLANK(VLOOKUP($E251&amp;$D$110&amp;$D$111,'CCG data'!$A:$AD,'CCG data'!S$3,FALSE))),"",VLOOKUP($E251&amp;$D$110&amp;$D$111,'CCG data'!$A:$AD,'CCG data'!S$3,FALSE))</f>
        <v>87.5</v>
      </c>
      <c r="I251" s="373"/>
      <c r="J251" s="373">
        <f>IF(OR(ISERROR(VLOOKUP($E251&amp;$D$110&amp;$D$111,'CCG data'!$A:$AD,'CCG data'!T$3,FALSE)),ISBLANK(VLOOKUP($E251&amp;$D$110&amp;$D$111,'CCG data'!$A:$AD,'CCG data'!T$3,FALSE))),"",VLOOKUP($E251&amp;$D$110&amp;$D$111,'CCG data'!$A:$AD,'CCG data'!T$3,FALSE))</f>
        <v>6.6</v>
      </c>
      <c r="K251" s="373"/>
      <c r="L251" s="373">
        <f>IF(OR(ISERROR(VLOOKUP($E251&amp;$D$110&amp;$D$111,'CCG data'!$A:$AD,'CCG data'!U$3,FALSE)),ISBLANK(VLOOKUP($E251&amp;$D$110&amp;$D$111,'CCG data'!$A:$AD,'CCG data'!U$3,FALSE))),"",VLOOKUP($E251&amp;$D$110&amp;$D$111,'CCG data'!$A:$AD,'CCG data'!U$3,FALSE))</f>
        <v>25.6</v>
      </c>
      <c r="M251" s="374"/>
      <c r="N251" s="303">
        <f>IF(OR(ISERROR(VLOOKUP($E251&amp;$D$110&amp;$D$111,'CCG data'!$A:$AD,'CCG data'!G$3,FALSE)),ISBLANK(VLOOKUP($E251&amp;$D$110&amp;$D$111,'CCG data'!$A:$AD,'CCG data'!G$3,FALSE))),"",VLOOKUP($E251&amp;$D$110&amp;$D$111,'CCG data'!$A:$AD,'CCG data'!G$3,FALSE))</f>
        <v>772</v>
      </c>
      <c r="P251" s="354">
        <f>IF(OR(ISERROR(VLOOKUP($E251&amp;$D$110&amp;$D$111,'CCG data'!$A:$AD,'CCG data'!B$3,FALSE)),ISBLANK(VLOOKUP($E251&amp;$D$110&amp;$D$111,'CCG data'!$A:$AD,'CCG data'!B$3,FALSE))),"",VLOOKUP($E251&amp;$D$110&amp;$D$111,'CCG data'!$A:$AD,'CCG data'!B$3,FALSE))</f>
        <v>0.21761658031088082</v>
      </c>
      <c r="Q251" s="246"/>
      <c r="R251" s="246">
        <f>IF(OR(ISERROR(VLOOKUP($E251&amp;$D$110&amp;$D$111,'CCG data'!$A:$AD,'CCG data'!C$3,FALSE)),ISBLANK(VLOOKUP($E251&amp;$D$110&amp;$D$111,'CCG data'!$A:$AD,'CCG data'!C$3,FALSE))),"",VLOOKUP($E251&amp;$D$110&amp;$D$111,'CCG data'!$A:$AD,'CCG data'!C$3,FALSE))</f>
        <v>0.56606217616580312</v>
      </c>
      <c r="S251" s="246"/>
      <c r="T251" s="246">
        <f>IF(OR(ISERROR(VLOOKUP($E251&amp;$D$110&amp;$D$111,'CCG data'!$A:$AD,'CCG data'!D$3,FALSE)),ISBLANK(VLOOKUP($E251&amp;$D$110&amp;$D$111,'CCG data'!$A:$AD,'CCG data'!D$3,FALSE))),"",VLOOKUP($E251&amp;$D$110&amp;$D$111,'CCG data'!$A:$AD,'CCG data'!D$3,FALSE))</f>
        <v>4.0155440414507769E-2</v>
      </c>
      <c r="U251" s="246"/>
      <c r="V251" s="246">
        <f>IF(OR(ISERROR(VLOOKUP($E251&amp;$D$110&amp;$D$111,'CCG data'!$A:$AD,'CCG data'!E$3,FALSE)),ISBLANK(VLOOKUP($E251&amp;$D$110&amp;$D$111,'CCG data'!$A:$AD,'CCG data'!E$3,FALSE))),"",VLOOKUP($E251&amp;$D$110&amp;$D$111,'CCG data'!$A:$AD,'CCG data'!E$3,FALSE))</f>
        <v>0.17616580310880828</v>
      </c>
      <c r="W251" s="387"/>
      <c r="Y251" s="178">
        <f>IFERROR(VLOOKUP($E251&amp;$D$111, Outliers!$A$4:$P$214,2,FALSE),"0")</f>
        <v>1</v>
      </c>
      <c r="Z251" s="178">
        <f>IFERROR(VLOOKUP($E251&amp;$D$111, Outliers!$A$4:$P$214,3,FALSE),"0")</f>
        <v>0</v>
      </c>
      <c r="AA251" s="178">
        <f>IFERROR(VLOOKUP($E251&amp;$D$111, Outliers!$A$4:$P$214,4,FALSE),"0")</f>
        <v>0</v>
      </c>
      <c r="AB251" s="178">
        <f>IFERROR(VLOOKUP($E251&amp;$D$111, Outliers!$A$4:$P$214,5,FALSE),"0")</f>
        <v>1</v>
      </c>
      <c r="AD251" s="82"/>
      <c r="AE251" s="161"/>
      <c r="AF251" s="82"/>
      <c r="AG251" s="82"/>
    </row>
    <row r="252" spans="4:33" ht="15.75" x14ac:dyDescent="0.25">
      <c r="D252" s="301"/>
      <c r="E252" s="107" t="s">
        <v>27</v>
      </c>
      <c r="F252" s="99">
        <f>IF(P251="","",VLOOKUP($E251&amp;$D$110&amp;$D$111,'CCG data'!$A:$AD,'CCG data'!W$3,FALSE))</f>
        <v>32.4</v>
      </c>
      <c r="G252" s="100">
        <f>IF(P251="","",VLOOKUP($E251&amp;$D$110&amp;$D$111,'CCG data'!$A:$AD,'CCG data'!X$3,FALSE))</f>
        <v>44</v>
      </c>
      <c r="H252" s="100">
        <f>IF(R251="","",VLOOKUP($E251&amp;$D$110&amp;$D$111,'CCG data'!$A:$AD,'CCG data'!Y$3,FALSE))</f>
        <v>79.3</v>
      </c>
      <c r="I252" s="100">
        <f>IF(R251="","",VLOOKUP($E251&amp;$D$110&amp;$D$111,'CCG data'!$A:$AD,'CCG data'!Z$3,FALSE))</f>
        <v>95.7</v>
      </c>
      <c r="J252" s="100">
        <f>IF(T251="","",VLOOKUP($E251&amp;$D$110&amp;$D$111,'CCG data'!$A:$AD,'CCG data'!AA$3,FALSE))</f>
        <v>4.3</v>
      </c>
      <c r="K252" s="100">
        <f>IF(T251="","",VLOOKUP($E251&amp;$D$110&amp;$D$111,'CCG data'!$A:$AD,'CCG data'!AB$3,FALSE))</f>
        <v>9</v>
      </c>
      <c r="L252" s="100">
        <f>IF(V251="","",VLOOKUP($E251&amp;$D$110&amp;$D$111,'CCG data'!$A:$AD,'CCG data'!AC$3,FALSE))</f>
        <v>21.3</v>
      </c>
      <c r="M252" s="100">
        <f>IF(V251="","",VLOOKUP($E251&amp;$D$110&amp;$D$111,'CCG data'!$A:$AD,'CCG data'!AD$3,FALSE))</f>
        <v>29.9</v>
      </c>
      <c r="N252" s="304"/>
      <c r="P252" s="162">
        <f>IF(P251="","",VLOOKUP($E251&amp;$D$110&amp;$D$111,'CCG data'!$A:$AD,'CCG data'!I$3,FALSE))</f>
        <v>0.19</v>
      </c>
      <c r="Q252" s="15">
        <f>IF(P251="","",VLOOKUP($E251&amp;$D$110&amp;$D$111,'CCG data'!$A:$AD,'CCG data'!J$3,FALSE))</f>
        <v>0.248</v>
      </c>
      <c r="R252" s="15">
        <f>IF(R251="","",VLOOKUP($E251&amp;$D$110&amp;$D$111,'CCG data'!$A:$AD,'CCG data'!K$3,FALSE))</f>
        <v>0.53100000000000003</v>
      </c>
      <c r="S252" s="15">
        <f>IF(R251="","",VLOOKUP($E251&amp;$D$110&amp;$D$111,'CCG data'!$A:$AD,'CCG data'!L$3,FALSE))</f>
        <v>0.60099999999999998</v>
      </c>
      <c r="T252" s="15">
        <f>IF(T251="","",VLOOKUP($E251&amp;$D$110&amp;$D$111,'CCG data'!$A:$AD,'CCG data'!M$3,FALSE))</f>
        <v>2.8000000000000001E-2</v>
      </c>
      <c r="U252" s="15">
        <f>IF(T251="","",VLOOKUP($E251&amp;$D$110&amp;$D$111,'CCG data'!$A:$AD,'CCG data'!N$3,FALSE))</f>
        <v>5.6000000000000001E-2</v>
      </c>
      <c r="V252" s="15">
        <f>IF(V251="","",VLOOKUP($E251&amp;$D$110&amp;$D$111,'CCG data'!$A:$AD,'CCG data'!O$3,FALSE))</f>
        <v>0.151</v>
      </c>
      <c r="W252" s="142">
        <f>IF(V251="","",VLOOKUP($E251&amp;$D$110&amp;$D$111,'CCG data'!$A:$AD,'CCG data'!P$3,FALSE))</f>
        <v>0.20499999999999999</v>
      </c>
      <c r="Y252" s="178" t="str">
        <f>IFERROR(VLOOKUP($E252&amp;$D$111, Outliers!$A$4:$P$214,2,FALSE),"0")</f>
        <v>0</v>
      </c>
      <c r="Z252" s="178" t="str">
        <f>IFERROR(VLOOKUP($E252&amp;$D$111, Outliers!$A$4:$P$214,3,FALSE),"0")</f>
        <v>0</v>
      </c>
      <c r="AA252" s="178" t="str">
        <f>IFERROR(VLOOKUP($E252&amp;$D$111, Outliers!$A$4:$P$214,4,FALSE),"0")</f>
        <v>0</v>
      </c>
      <c r="AB252" s="178" t="str">
        <f>IFERROR(VLOOKUP($E252&amp;$D$111, Outliers!$A$4:$P$214,5,FALSE),"0")</f>
        <v>0</v>
      </c>
      <c r="AD252" s="82"/>
      <c r="AE252" s="161"/>
      <c r="AF252" s="82"/>
      <c r="AG252" s="82"/>
    </row>
    <row r="253" spans="4:33" ht="15.75" x14ac:dyDescent="0.25">
      <c r="D253" s="301"/>
      <c r="E253" s="108" t="s">
        <v>217</v>
      </c>
      <c r="F253" s="372">
        <f>IF(OR(ISERROR(VLOOKUP($E253&amp;$D$110&amp;$D$111,'CCG data'!$A:$AD,'CCG data'!R$3,FALSE)),ISBLANK(VLOOKUP($E253&amp;$D$110&amp;$D$111,'CCG data'!$A:$AD,'CCG data'!R$3,FALSE))),"",VLOOKUP($E253&amp;$D$110&amp;$D$111,'CCG data'!$A:$AD,'CCG data'!R$3,FALSE))</f>
        <v>51.4</v>
      </c>
      <c r="G253" s="373"/>
      <c r="H253" s="373">
        <f>IF(OR(ISERROR(VLOOKUP($E253&amp;$D$110&amp;$D$111,'CCG data'!$A:$AD,'CCG data'!S$3,FALSE)),ISBLANK(VLOOKUP($E253&amp;$D$110&amp;$D$111,'CCG data'!$A:$AD,'CCG data'!S$3,FALSE))),"",VLOOKUP($E253&amp;$D$110&amp;$D$111,'CCG data'!$A:$AD,'CCG data'!S$3,FALSE))</f>
        <v>91.4</v>
      </c>
      <c r="I253" s="373"/>
      <c r="J253" s="373">
        <f>IF(OR(ISERROR(VLOOKUP($E253&amp;$D$110&amp;$D$111,'CCG data'!$A:$AD,'CCG data'!T$3,FALSE)),ISBLANK(VLOOKUP($E253&amp;$D$110&amp;$D$111,'CCG data'!$A:$AD,'CCG data'!T$3,FALSE))),"",VLOOKUP($E253&amp;$D$110&amp;$D$111,'CCG data'!$A:$AD,'CCG data'!T$3,FALSE))</f>
        <v>10.4</v>
      </c>
      <c r="K253" s="373"/>
      <c r="L253" s="373">
        <f>IF(OR(ISERROR(VLOOKUP($E253&amp;$D$110&amp;$D$111,'CCG data'!$A:$AD,'CCG data'!U$3,FALSE)),ISBLANK(VLOOKUP($E253&amp;$D$110&amp;$D$111,'CCG data'!$A:$AD,'CCG data'!U$3,FALSE))),"",VLOOKUP($E253&amp;$D$110&amp;$D$111,'CCG data'!$A:$AD,'CCG data'!U$3,FALSE))</f>
        <v>11</v>
      </c>
      <c r="M253" s="374"/>
      <c r="N253" s="303">
        <f>IF(OR(ISERROR(VLOOKUP($E253&amp;$D$110&amp;$D$111,'CCG data'!$A:$AD,'CCG data'!G$3,FALSE)),ISBLANK(VLOOKUP($E253&amp;$D$110&amp;$D$111,'CCG data'!$A:$AD,'CCG data'!G$3,FALSE))),"",VLOOKUP($E253&amp;$D$110&amp;$D$111,'CCG data'!$A:$AD,'CCG data'!G$3,FALSE))</f>
        <v>749</v>
      </c>
      <c r="P253" s="354">
        <f>IF(OR(ISERROR(VLOOKUP($E253&amp;$D$110&amp;$D$111,'CCG data'!$A:$AD,'CCG data'!B$3,FALSE)),ISBLANK(VLOOKUP($E253&amp;$D$110&amp;$D$111,'CCG data'!$A:$AD,'CCG data'!B$3,FALSE))),"",VLOOKUP($E253&amp;$D$110&amp;$D$111,'CCG data'!$A:$AD,'CCG data'!B$3,FALSE))</f>
        <v>0.30440587449933243</v>
      </c>
      <c r="Q253" s="246"/>
      <c r="R253" s="246">
        <f>IF(OR(ISERROR(VLOOKUP($E253&amp;$D$110&amp;$D$111,'CCG data'!$A:$AD,'CCG data'!C$3,FALSE)),ISBLANK(VLOOKUP($E253&amp;$D$110&amp;$D$111,'CCG data'!$A:$AD,'CCG data'!C$3,FALSE))),"",VLOOKUP($E253&amp;$D$110&amp;$D$111,'CCG data'!$A:$AD,'CCG data'!C$3,FALSE))</f>
        <v>0.56074766355140182</v>
      </c>
      <c r="S253" s="246"/>
      <c r="T253" s="246">
        <f>IF(OR(ISERROR(VLOOKUP($E253&amp;$D$110&amp;$D$111,'CCG data'!$A:$AD,'CCG data'!D$3,FALSE)),ISBLANK(VLOOKUP($E253&amp;$D$110&amp;$D$111,'CCG data'!$A:$AD,'CCG data'!D$3,FALSE))),"",VLOOKUP($E253&amp;$D$110&amp;$D$111,'CCG data'!$A:$AD,'CCG data'!D$3,FALSE))</f>
        <v>6.8090787716955939E-2</v>
      </c>
      <c r="U253" s="246"/>
      <c r="V253" s="246">
        <f>IF(OR(ISERROR(VLOOKUP($E253&amp;$D$110&amp;$D$111,'CCG data'!$A:$AD,'CCG data'!E$3,FALSE)),ISBLANK(VLOOKUP($E253&amp;$D$110&amp;$D$111,'CCG data'!$A:$AD,'CCG data'!E$3,FALSE))),"",VLOOKUP($E253&amp;$D$110&amp;$D$111,'CCG data'!$A:$AD,'CCG data'!E$3,FALSE))</f>
        <v>6.6755674232309742E-2</v>
      </c>
      <c r="W253" s="387"/>
      <c r="Y253" s="178">
        <f>IFERROR(VLOOKUP($E253&amp;$D$111, Outliers!$A$4:$P$214,2,FALSE),"0")</f>
        <v>0</v>
      </c>
      <c r="Z253" s="178">
        <f>IFERROR(VLOOKUP($E253&amp;$D$111, Outliers!$A$4:$P$214,3,FALSE),"0")</f>
        <v>0</v>
      </c>
      <c r="AA253" s="178">
        <f>IFERROR(VLOOKUP($E253&amp;$D$111, Outliers!$A$4:$P$214,4,FALSE),"0")</f>
        <v>0</v>
      </c>
      <c r="AB253" s="178">
        <f>IFERROR(VLOOKUP($E253&amp;$D$111, Outliers!$A$4:$P$214,5,FALSE),"0")</f>
        <v>0</v>
      </c>
      <c r="AD253" s="82"/>
      <c r="AE253" s="161"/>
      <c r="AF253" s="82"/>
      <c r="AG253" s="82"/>
    </row>
    <row r="254" spans="4:33" ht="15.75" x14ac:dyDescent="0.25">
      <c r="D254" s="301"/>
      <c r="E254" s="107" t="s">
        <v>27</v>
      </c>
      <c r="F254" s="99">
        <f>IF(P253="","",VLOOKUP($E253&amp;$D$110&amp;$D$111,'CCG data'!$A:$AD,'CCG data'!W$3,FALSE))</f>
        <v>44.7</v>
      </c>
      <c r="G254" s="100">
        <f>IF(P253="","",VLOOKUP($E253&amp;$D$110&amp;$D$111,'CCG data'!$A:$AD,'CCG data'!X$3,FALSE))</f>
        <v>58.1</v>
      </c>
      <c r="H254" s="100">
        <f>IF(R253="","",VLOOKUP($E253&amp;$D$110&amp;$D$111,'CCG data'!$A:$AD,'CCG data'!Y$3,FALSE))</f>
        <v>82.6</v>
      </c>
      <c r="I254" s="100">
        <f>IF(R253="","",VLOOKUP($E253&amp;$D$110&amp;$D$111,'CCG data'!$A:$AD,'CCG data'!Z$3,FALSE))</f>
        <v>100.1</v>
      </c>
      <c r="J254" s="100">
        <f>IF(T253="","",VLOOKUP($E253&amp;$D$110&amp;$D$111,'CCG data'!$A:$AD,'CCG data'!AA$3,FALSE))</f>
        <v>7.6</v>
      </c>
      <c r="K254" s="100">
        <f>IF(T253="","",VLOOKUP($E253&amp;$D$110&amp;$D$111,'CCG data'!$A:$AD,'CCG data'!AB$3,FALSE))</f>
        <v>13.3</v>
      </c>
      <c r="L254" s="100">
        <f>IF(V253="","",VLOOKUP($E253&amp;$D$110&amp;$D$111,'CCG data'!$A:$AD,'CCG data'!AC$3,FALSE))</f>
        <v>7.9</v>
      </c>
      <c r="M254" s="100">
        <f>IF(V253="","",VLOOKUP($E253&amp;$D$110&amp;$D$111,'CCG data'!$A:$AD,'CCG data'!AD$3,FALSE))</f>
        <v>14</v>
      </c>
      <c r="N254" s="304"/>
      <c r="P254" s="162">
        <f>IF(P253="","",VLOOKUP($E253&amp;$D$110&amp;$D$111,'CCG data'!$A:$AD,'CCG data'!I$3,FALSE))</f>
        <v>0.27300000000000002</v>
      </c>
      <c r="Q254" s="15">
        <f>IF(P253="","",VLOOKUP($E253&amp;$D$110&amp;$D$111,'CCG data'!$A:$AD,'CCG data'!J$3,FALSE))</f>
        <v>0.33800000000000002</v>
      </c>
      <c r="R254" s="15">
        <f>IF(R253="","",VLOOKUP($E253&amp;$D$110&amp;$D$111,'CCG data'!$A:$AD,'CCG data'!K$3,FALSE))</f>
        <v>0.52500000000000002</v>
      </c>
      <c r="S254" s="15">
        <f>IF(R253="","",VLOOKUP($E253&amp;$D$110&amp;$D$111,'CCG data'!$A:$AD,'CCG data'!L$3,FALSE))</f>
        <v>0.59599999999999997</v>
      </c>
      <c r="T254" s="15">
        <f>IF(T253="","",VLOOKUP($E253&amp;$D$110&amp;$D$111,'CCG data'!$A:$AD,'CCG data'!M$3,FALSE))</f>
        <v>5.1999999999999998E-2</v>
      </c>
      <c r="U254" s="15">
        <f>IF(T253="","",VLOOKUP($E253&amp;$D$110&amp;$D$111,'CCG data'!$A:$AD,'CCG data'!N$3,FALSE))</f>
        <v>8.7999999999999995E-2</v>
      </c>
      <c r="V254" s="15">
        <f>IF(V253="","",VLOOKUP($E253&amp;$D$110&amp;$D$111,'CCG data'!$A:$AD,'CCG data'!O$3,FALSE))</f>
        <v>5.0999999999999997E-2</v>
      </c>
      <c r="W254" s="142">
        <f>IF(V253="","",VLOOKUP($E253&amp;$D$110&amp;$D$111,'CCG data'!$A:$AD,'CCG data'!P$3,FALSE))</f>
        <v>8.6999999999999994E-2</v>
      </c>
      <c r="Y254" s="178" t="str">
        <f>IFERROR(VLOOKUP($E254&amp;$D$111, Outliers!$A$4:$P$214,2,FALSE),"0")</f>
        <v>0</v>
      </c>
      <c r="Z254" s="178" t="str">
        <f>IFERROR(VLOOKUP($E254&amp;$D$111, Outliers!$A$4:$P$214,3,FALSE),"0")</f>
        <v>0</v>
      </c>
      <c r="AA254" s="178" t="str">
        <f>IFERROR(VLOOKUP($E254&amp;$D$111, Outliers!$A$4:$P$214,4,FALSE),"0")</f>
        <v>0</v>
      </c>
      <c r="AB254" s="178" t="str">
        <f>IFERROR(VLOOKUP($E254&amp;$D$111, Outliers!$A$4:$P$214,5,FALSE),"0")</f>
        <v>0</v>
      </c>
      <c r="AD254" s="82"/>
      <c r="AE254" s="161"/>
      <c r="AF254" s="82"/>
      <c r="AG254" s="82"/>
    </row>
    <row r="255" spans="4:33" ht="15.75" x14ac:dyDescent="0.25">
      <c r="D255" s="301"/>
      <c r="E255" s="108" t="s">
        <v>218</v>
      </c>
      <c r="F255" s="372">
        <f>IF(OR(ISERROR(VLOOKUP($E255&amp;$D$110&amp;$D$111,'CCG data'!$A:$AD,'CCG data'!R$3,FALSE)),ISBLANK(VLOOKUP($E255&amp;$D$110&amp;$D$111,'CCG data'!$A:$AD,'CCG data'!R$3,FALSE))),"",VLOOKUP($E255&amp;$D$110&amp;$D$111,'CCG data'!$A:$AD,'CCG data'!R$3,FALSE))</f>
        <v>40.200000000000003</v>
      </c>
      <c r="G255" s="373"/>
      <c r="H255" s="373">
        <f>IF(OR(ISERROR(VLOOKUP($E255&amp;$D$110&amp;$D$111,'CCG data'!$A:$AD,'CCG data'!S$3,FALSE)),ISBLANK(VLOOKUP($E255&amp;$D$110&amp;$D$111,'CCG data'!$A:$AD,'CCG data'!S$3,FALSE))),"",VLOOKUP($E255&amp;$D$110&amp;$D$111,'CCG data'!$A:$AD,'CCG data'!S$3,FALSE))</f>
        <v>94.5</v>
      </c>
      <c r="I255" s="373"/>
      <c r="J255" s="373">
        <f>IF(OR(ISERROR(VLOOKUP($E255&amp;$D$110&amp;$D$111,'CCG data'!$A:$AD,'CCG data'!T$3,FALSE)),ISBLANK(VLOOKUP($E255&amp;$D$110&amp;$D$111,'CCG data'!$A:$AD,'CCG data'!T$3,FALSE))),"",VLOOKUP($E255&amp;$D$110&amp;$D$111,'CCG data'!$A:$AD,'CCG data'!T$3,FALSE))</f>
        <v>10.3</v>
      </c>
      <c r="K255" s="373"/>
      <c r="L255" s="373">
        <f>IF(OR(ISERROR(VLOOKUP($E255&amp;$D$110&amp;$D$111,'CCG data'!$A:$AD,'CCG data'!U$3,FALSE)),ISBLANK(VLOOKUP($E255&amp;$D$110&amp;$D$111,'CCG data'!$A:$AD,'CCG data'!U$3,FALSE))),"",VLOOKUP($E255&amp;$D$110&amp;$D$111,'CCG data'!$A:$AD,'CCG data'!U$3,FALSE))</f>
        <v>16.3</v>
      </c>
      <c r="M255" s="374"/>
      <c r="N255" s="303">
        <f>IF(OR(ISERROR(VLOOKUP($E255&amp;$D$110&amp;$D$111,'CCG data'!$A:$AD,'CCG data'!G$3,FALSE)),ISBLANK(VLOOKUP($E255&amp;$D$110&amp;$D$111,'CCG data'!$A:$AD,'CCG data'!G$3,FALSE))),"",VLOOKUP($E255&amp;$D$110&amp;$D$111,'CCG data'!$A:$AD,'CCG data'!G$3,FALSE))</f>
        <v>1104</v>
      </c>
      <c r="P255" s="354">
        <f>IF(OR(ISERROR(VLOOKUP($E255&amp;$D$110&amp;$D$111,'CCG data'!$A:$AD,'CCG data'!B$3,FALSE)),ISBLANK(VLOOKUP($E255&amp;$D$110&amp;$D$111,'CCG data'!$A:$AD,'CCG data'!B$3,FALSE))),"",VLOOKUP($E255&amp;$D$110&amp;$D$111,'CCG data'!$A:$AD,'CCG data'!B$3,FALSE))</f>
        <v>0.2318840579710145</v>
      </c>
      <c r="Q255" s="246"/>
      <c r="R255" s="246">
        <f>IF(OR(ISERROR(VLOOKUP($E255&amp;$D$110&amp;$D$111,'CCG data'!$A:$AD,'CCG data'!C$3,FALSE)),ISBLANK(VLOOKUP($E255&amp;$D$110&amp;$D$111,'CCG data'!$A:$AD,'CCG data'!C$3,FALSE))),"",VLOOKUP($E255&amp;$D$110&amp;$D$111,'CCG data'!$A:$AD,'CCG data'!C$3,FALSE))</f>
        <v>0.60507246376811596</v>
      </c>
      <c r="S255" s="246"/>
      <c r="T255" s="246">
        <f>IF(OR(ISERROR(VLOOKUP($E255&amp;$D$110&amp;$D$111,'CCG data'!$A:$AD,'CCG data'!D$3,FALSE)),ISBLANK(VLOOKUP($E255&amp;$D$110&amp;$D$111,'CCG data'!$A:$AD,'CCG data'!D$3,FALSE))),"",VLOOKUP($E255&amp;$D$110&amp;$D$111,'CCG data'!$A:$AD,'CCG data'!D$3,FALSE))</f>
        <v>5.434782608695652E-2</v>
      </c>
      <c r="U255" s="246"/>
      <c r="V255" s="246">
        <f>IF(OR(ISERROR(VLOOKUP($E255&amp;$D$110&amp;$D$111,'CCG data'!$A:$AD,'CCG data'!E$3,FALSE)),ISBLANK(VLOOKUP($E255&amp;$D$110&amp;$D$111,'CCG data'!$A:$AD,'CCG data'!E$3,FALSE))),"",VLOOKUP($E255&amp;$D$110&amp;$D$111,'CCG data'!$A:$AD,'CCG data'!E$3,FALSE))</f>
        <v>0.10869565217391304</v>
      </c>
      <c r="W255" s="387"/>
      <c r="Y255" s="178">
        <f>IFERROR(VLOOKUP($E255&amp;$D$111, Outliers!$A$4:$P$214,2,FALSE),"0")</f>
        <v>1</v>
      </c>
      <c r="Z255" s="178">
        <f>IFERROR(VLOOKUP($E255&amp;$D$111, Outliers!$A$4:$P$214,3,FALSE),"0")</f>
        <v>0</v>
      </c>
      <c r="AA255" s="178">
        <f>IFERROR(VLOOKUP($E255&amp;$D$111, Outliers!$A$4:$P$214,4,FALSE),"0")</f>
        <v>0</v>
      </c>
      <c r="AB255" s="178">
        <f>IFERROR(VLOOKUP($E255&amp;$D$111, Outliers!$A$4:$P$214,5,FALSE),"0")</f>
        <v>0</v>
      </c>
      <c r="AD255" s="82"/>
      <c r="AE255" s="161"/>
      <c r="AF255" s="82"/>
      <c r="AG255" s="82"/>
    </row>
    <row r="256" spans="4:33" ht="15.75" x14ac:dyDescent="0.25">
      <c r="D256" s="301"/>
      <c r="E256" s="107" t="s">
        <v>27</v>
      </c>
      <c r="F256" s="99">
        <f>IF(P255="","",VLOOKUP($E255&amp;$D$110&amp;$D$111,'CCG data'!$A:$AD,'CCG data'!W$3,FALSE))</f>
        <v>35.299999999999997</v>
      </c>
      <c r="G256" s="100">
        <f>IF(P255="","",VLOOKUP($E255&amp;$D$110&amp;$D$111,'CCG data'!$A:$AD,'CCG data'!X$3,FALSE))</f>
        <v>45.2</v>
      </c>
      <c r="H256" s="100">
        <f>IF(R255="","",VLOOKUP($E255&amp;$D$110&amp;$D$111,'CCG data'!$A:$AD,'CCG data'!Y$3,FALSE))</f>
        <v>87.3</v>
      </c>
      <c r="I256" s="100">
        <f>IF(R255="","",VLOOKUP($E255&amp;$D$110&amp;$D$111,'CCG data'!$A:$AD,'CCG data'!Z$3,FALSE))</f>
        <v>101.7</v>
      </c>
      <c r="J256" s="100">
        <f>IF(T255="","",VLOOKUP($E255&amp;$D$110&amp;$D$111,'CCG data'!$A:$AD,'CCG data'!AA$3,FALSE))</f>
        <v>7.7</v>
      </c>
      <c r="K256" s="100">
        <f>IF(T255="","",VLOOKUP($E255&amp;$D$110&amp;$D$111,'CCG data'!$A:$AD,'CCG data'!AB$3,FALSE))</f>
        <v>12.9</v>
      </c>
      <c r="L256" s="100">
        <f>IF(V255="","",VLOOKUP($E255&amp;$D$110&amp;$D$111,'CCG data'!$A:$AD,'CCG data'!AC$3,FALSE))</f>
        <v>13.4</v>
      </c>
      <c r="M256" s="100">
        <f>IF(V255="","",VLOOKUP($E255&amp;$D$110&amp;$D$111,'CCG data'!$A:$AD,'CCG data'!AD$3,FALSE))</f>
        <v>19.2</v>
      </c>
      <c r="N256" s="304"/>
      <c r="P256" s="162">
        <f>IF(P255="","",VLOOKUP($E255&amp;$D$110&amp;$D$111,'CCG data'!$A:$AD,'CCG data'!I$3,FALSE))</f>
        <v>0.20799999999999999</v>
      </c>
      <c r="Q256" s="15">
        <f>IF(P255="","",VLOOKUP($E255&amp;$D$110&amp;$D$111,'CCG data'!$A:$AD,'CCG data'!J$3,FALSE))</f>
        <v>0.25800000000000001</v>
      </c>
      <c r="R256" s="15">
        <f>IF(R255="","",VLOOKUP($E255&amp;$D$110&amp;$D$111,'CCG data'!$A:$AD,'CCG data'!K$3,FALSE))</f>
        <v>0.57599999999999996</v>
      </c>
      <c r="S256" s="15">
        <f>IF(R255="","",VLOOKUP($E255&amp;$D$110&amp;$D$111,'CCG data'!$A:$AD,'CCG data'!L$3,FALSE))</f>
        <v>0.63300000000000001</v>
      </c>
      <c r="T256" s="15">
        <f>IF(T255="","",VLOOKUP($E255&amp;$D$110&amp;$D$111,'CCG data'!$A:$AD,'CCG data'!M$3,FALSE))</f>
        <v>4.2000000000000003E-2</v>
      </c>
      <c r="U256" s="15">
        <f>IF(T255="","",VLOOKUP($E255&amp;$D$110&amp;$D$111,'CCG data'!$A:$AD,'CCG data'!N$3,FALSE))</f>
        <v>6.9000000000000006E-2</v>
      </c>
      <c r="V256" s="15">
        <f>IF(V255="","",VLOOKUP($E255&amp;$D$110&amp;$D$111,'CCG data'!$A:$AD,'CCG data'!O$3,FALSE))</f>
        <v>9.1999999999999998E-2</v>
      </c>
      <c r="W256" s="142">
        <f>IF(V255="","",VLOOKUP($E255&amp;$D$110&amp;$D$111,'CCG data'!$A:$AD,'CCG data'!P$3,FALSE))</f>
        <v>0.128</v>
      </c>
      <c r="Y256" s="178" t="str">
        <f>IFERROR(VLOOKUP($E256&amp;$D$111, Outliers!$A$4:$P$214,2,FALSE),"0")</f>
        <v>0</v>
      </c>
      <c r="Z256" s="178" t="str">
        <f>IFERROR(VLOOKUP($E256&amp;$D$111, Outliers!$A$4:$P$214,3,FALSE),"0")</f>
        <v>0</v>
      </c>
      <c r="AA256" s="178" t="str">
        <f>IFERROR(VLOOKUP($E256&amp;$D$111, Outliers!$A$4:$P$214,4,FALSE),"0")</f>
        <v>0</v>
      </c>
      <c r="AB256" s="178" t="str">
        <f>IFERROR(VLOOKUP($E256&amp;$D$111, Outliers!$A$4:$P$214,5,FALSE),"0")</f>
        <v>0</v>
      </c>
      <c r="AD256" s="82"/>
      <c r="AE256" s="161"/>
      <c r="AF256" s="82"/>
      <c r="AG256" s="82"/>
    </row>
    <row r="257" spans="4:33" ht="15.75" x14ac:dyDescent="0.25">
      <c r="D257" s="301"/>
      <c r="E257" s="108" t="s">
        <v>464</v>
      </c>
      <c r="F257" s="372">
        <f>IF(OR(ISERROR(VLOOKUP($E257&amp;$D$110&amp;$D$111,'CCG data'!$A:$AD,'CCG data'!R$3,FALSE)),ISBLANK(VLOOKUP($E257&amp;$D$110&amp;$D$111,'CCG data'!$A:$AD,'CCG data'!R$3,FALSE))),"",VLOOKUP($E257&amp;$D$110&amp;$D$111,'CCG data'!$A:$AD,'CCG data'!R$3,FALSE))</f>
        <v>54.6</v>
      </c>
      <c r="G257" s="373"/>
      <c r="H257" s="373">
        <f>IF(OR(ISERROR(VLOOKUP($E257&amp;$D$110&amp;$D$111,'CCG data'!$A:$AD,'CCG data'!S$3,FALSE)),ISBLANK(VLOOKUP($E257&amp;$D$110&amp;$D$111,'CCG data'!$A:$AD,'CCG data'!S$3,FALSE))),"",VLOOKUP($E257&amp;$D$110&amp;$D$111,'CCG data'!$A:$AD,'CCG data'!S$3,FALSE))</f>
        <v>103.3</v>
      </c>
      <c r="I257" s="373"/>
      <c r="J257" s="373">
        <f>IF(OR(ISERROR(VLOOKUP($E257&amp;$D$110&amp;$D$111,'CCG data'!$A:$AD,'CCG data'!T$3,FALSE)),ISBLANK(VLOOKUP($E257&amp;$D$110&amp;$D$111,'CCG data'!$A:$AD,'CCG data'!T$3,FALSE))),"",VLOOKUP($E257&amp;$D$110&amp;$D$111,'CCG data'!$A:$AD,'CCG data'!T$3,FALSE))</f>
        <v>4.8</v>
      </c>
      <c r="K257" s="373"/>
      <c r="L257" s="373">
        <f>IF(OR(ISERROR(VLOOKUP($E257&amp;$D$110&amp;$D$111,'CCG data'!$A:$AD,'CCG data'!U$3,FALSE)),ISBLANK(VLOOKUP($E257&amp;$D$110&amp;$D$111,'CCG data'!$A:$AD,'CCG data'!U$3,FALSE))),"",VLOOKUP($E257&amp;$D$110&amp;$D$111,'CCG data'!$A:$AD,'CCG data'!U$3,FALSE))</f>
        <v>8.9</v>
      </c>
      <c r="M257" s="374"/>
      <c r="N257" s="303">
        <f>IF(OR(ISERROR(VLOOKUP($E257&amp;$D$110&amp;$D$111,'CCG data'!$A:$AD,'CCG data'!G$3,FALSE)),ISBLANK(VLOOKUP($E257&amp;$D$110&amp;$D$111,'CCG data'!$A:$AD,'CCG data'!G$3,FALSE))),"",VLOOKUP($E257&amp;$D$110&amp;$D$111,'CCG data'!$A:$AD,'CCG data'!G$3,FALSE))</f>
        <v>1185</v>
      </c>
      <c r="P257" s="354">
        <f>IF(OR(ISERROR(VLOOKUP($E257&amp;$D$110&amp;$D$111,'CCG data'!$A:$AD,'CCG data'!B$3,FALSE)),ISBLANK(VLOOKUP($E257&amp;$D$110&amp;$D$111,'CCG data'!$A:$AD,'CCG data'!B$3,FALSE))),"",VLOOKUP($E257&amp;$D$110&amp;$D$111,'CCG data'!$A:$AD,'CCG data'!B$3,FALSE))</f>
        <v>0.30042194092827001</v>
      </c>
      <c r="Q257" s="246"/>
      <c r="R257" s="246">
        <f>IF(OR(ISERROR(VLOOKUP($E257&amp;$D$110&amp;$D$111,'CCG data'!$A:$AD,'CCG data'!C$3,FALSE)),ISBLANK(VLOOKUP($E257&amp;$D$110&amp;$D$111,'CCG data'!$A:$AD,'CCG data'!C$3,FALSE))),"",VLOOKUP($E257&amp;$D$110&amp;$D$111,'CCG data'!$A:$AD,'CCG data'!C$3,FALSE))</f>
        <v>0.61434599156118141</v>
      </c>
      <c r="S257" s="246"/>
      <c r="T257" s="246">
        <f>IF(OR(ISERROR(VLOOKUP($E257&amp;$D$110&amp;$D$111,'CCG data'!$A:$AD,'CCG data'!D$3,FALSE)),ISBLANK(VLOOKUP($E257&amp;$D$110&amp;$D$111,'CCG data'!$A:$AD,'CCG data'!D$3,FALSE))),"",VLOOKUP($E257&amp;$D$110&amp;$D$111,'CCG data'!$A:$AD,'CCG data'!D$3,FALSE))</f>
        <v>3.2067510548523206E-2</v>
      </c>
      <c r="U257" s="246"/>
      <c r="V257" s="246">
        <f>IF(OR(ISERROR(VLOOKUP($E257&amp;$D$110&amp;$D$111,'CCG data'!$A:$AD,'CCG data'!E$3,FALSE)),ISBLANK(VLOOKUP($E257&amp;$D$110&amp;$D$111,'CCG data'!$A:$AD,'CCG data'!E$3,FALSE))),"",VLOOKUP($E257&amp;$D$110&amp;$D$111,'CCG data'!$A:$AD,'CCG data'!E$3,FALSE))</f>
        <v>5.3164556962025315E-2</v>
      </c>
      <c r="W257" s="387"/>
      <c r="Y257" s="178">
        <f>IFERROR(VLOOKUP($E257&amp;$D$111, Outliers!$A$4:$P$214,2,FALSE),"0")</f>
        <v>0</v>
      </c>
      <c r="Z257" s="178">
        <f>IFERROR(VLOOKUP($E257&amp;$D$111, Outliers!$A$4:$P$214,3,FALSE),"0")</f>
        <v>0</v>
      </c>
      <c r="AA257" s="178">
        <f>IFERROR(VLOOKUP($E257&amp;$D$111, Outliers!$A$4:$P$214,4,FALSE),"0")</f>
        <v>0</v>
      </c>
      <c r="AB257" s="178">
        <f>IFERROR(VLOOKUP($E257&amp;$D$111, Outliers!$A$4:$P$214,5,FALSE),"0")</f>
        <v>0</v>
      </c>
      <c r="AD257" s="82"/>
      <c r="AE257" s="161"/>
      <c r="AF257" s="82"/>
      <c r="AG257" s="82"/>
    </row>
    <row r="258" spans="4:33" ht="15.75" x14ac:dyDescent="0.25">
      <c r="D258" s="301"/>
      <c r="E258" s="107" t="s">
        <v>27</v>
      </c>
      <c r="F258" s="99">
        <f>IF(P257="","",VLOOKUP($E257&amp;$D$110&amp;$D$111,'CCG data'!$A:$AD,'CCG data'!W$3,FALSE))</f>
        <v>48.9</v>
      </c>
      <c r="G258" s="100">
        <f>IF(P257="","",VLOOKUP($E257&amp;$D$110&amp;$D$111,'CCG data'!$A:$AD,'CCG data'!X$3,FALSE))</f>
        <v>60.3</v>
      </c>
      <c r="H258" s="100">
        <f>IF(R257="","",VLOOKUP($E257&amp;$D$110&amp;$D$111,'CCG data'!$A:$AD,'CCG data'!Y$3,FALSE))</f>
        <v>95.8</v>
      </c>
      <c r="I258" s="100">
        <f>IF(R257="","",VLOOKUP($E257&amp;$D$110&amp;$D$111,'CCG data'!$A:$AD,'CCG data'!Z$3,FALSE))</f>
        <v>110.8</v>
      </c>
      <c r="J258" s="100">
        <f>IF(T257="","",VLOOKUP($E257&amp;$D$110&amp;$D$111,'CCG data'!$A:$AD,'CCG data'!AA$3,FALSE))</f>
        <v>3.3</v>
      </c>
      <c r="K258" s="100">
        <f>IF(T257="","",VLOOKUP($E257&amp;$D$110&amp;$D$111,'CCG data'!$A:$AD,'CCG data'!AB$3,FALSE))</f>
        <v>6.4</v>
      </c>
      <c r="L258" s="100">
        <f>IF(V257="","",VLOOKUP($E257&amp;$D$110&amp;$D$111,'CCG data'!$A:$AD,'CCG data'!AC$3,FALSE))</f>
        <v>6.7</v>
      </c>
      <c r="M258" s="100">
        <f>IF(V257="","",VLOOKUP($E257&amp;$D$110&amp;$D$111,'CCG data'!$A:$AD,'CCG data'!AD$3,FALSE))</f>
        <v>11.2</v>
      </c>
      <c r="N258" s="304"/>
      <c r="P258" s="162">
        <f>IF(P257="","",VLOOKUP($E257&amp;$D$110&amp;$D$111,'CCG data'!$A:$AD,'CCG data'!I$3,FALSE))</f>
        <v>0.27500000000000002</v>
      </c>
      <c r="Q258" s="15">
        <f>IF(P257="","",VLOOKUP($E257&amp;$D$110&amp;$D$111,'CCG data'!$A:$AD,'CCG data'!J$3,FALSE))</f>
        <v>0.32700000000000001</v>
      </c>
      <c r="R258" s="15">
        <f>IF(R257="","",VLOOKUP($E257&amp;$D$110&amp;$D$111,'CCG data'!$A:$AD,'CCG data'!K$3,FALSE))</f>
        <v>0.58599999999999997</v>
      </c>
      <c r="S258" s="15">
        <f>IF(R257="","",VLOOKUP($E257&amp;$D$110&amp;$D$111,'CCG data'!$A:$AD,'CCG data'!L$3,FALSE))</f>
        <v>0.64200000000000002</v>
      </c>
      <c r="T258" s="15">
        <f>IF(T257="","",VLOOKUP($E257&amp;$D$110&amp;$D$111,'CCG data'!$A:$AD,'CCG data'!M$3,FALSE))</f>
        <v>2.3E-2</v>
      </c>
      <c r="U258" s="15">
        <f>IF(T257="","",VLOOKUP($E257&amp;$D$110&amp;$D$111,'CCG data'!$A:$AD,'CCG data'!N$3,FALSE))</f>
        <v>4.3999999999999997E-2</v>
      </c>
      <c r="V258" s="15">
        <f>IF(V257="","",VLOOKUP($E257&amp;$D$110&amp;$D$111,'CCG data'!$A:$AD,'CCG data'!O$3,FALSE))</f>
        <v>4.2000000000000003E-2</v>
      </c>
      <c r="W258" s="142">
        <f>IF(V257="","",VLOOKUP($E257&amp;$D$110&amp;$D$111,'CCG data'!$A:$AD,'CCG data'!P$3,FALSE))</f>
        <v>6.7000000000000004E-2</v>
      </c>
      <c r="Y258" s="178" t="str">
        <f>IFERROR(VLOOKUP($E258&amp;$D$111, Outliers!$A$4:$P$214,2,FALSE),"0")</f>
        <v>0</v>
      </c>
      <c r="Z258" s="178" t="str">
        <f>IFERROR(VLOOKUP($E258&amp;$D$111, Outliers!$A$4:$P$214,3,FALSE),"0")</f>
        <v>0</v>
      </c>
      <c r="AA258" s="178" t="str">
        <f>IFERROR(VLOOKUP($E258&amp;$D$111, Outliers!$A$4:$P$214,4,FALSE),"0")</f>
        <v>0</v>
      </c>
      <c r="AB258" s="178" t="str">
        <f>IFERROR(VLOOKUP($E258&amp;$D$111, Outliers!$A$4:$P$214,5,FALSE),"0")</f>
        <v>0</v>
      </c>
      <c r="AD258" s="82"/>
      <c r="AE258" s="161"/>
      <c r="AF258" s="82"/>
      <c r="AG258" s="82"/>
    </row>
    <row r="259" spans="4:33" ht="15.75" x14ac:dyDescent="0.25">
      <c r="D259" s="301"/>
      <c r="E259" s="108" t="s">
        <v>219</v>
      </c>
      <c r="F259" s="372">
        <f>IF(OR(ISERROR(VLOOKUP($E259&amp;$D$110&amp;$D$111,'CCG data'!$A:$AD,'CCG data'!R$3,FALSE)),ISBLANK(VLOOKUP($E259&amp;$D$110&amp;$D$111,'CCG data'!$A:$AD,'CCG data'!R$3,FALSE))),"",VLOOKUP($E259&amp;$D$110&amp;$D$111,'CCG data'!$A:$AD,'CCG data'!R$3,FALSE))</f>
        <v>42.7</v>
      </c>
      <c r="G259" s="373"/>
      <c r="H259" s="373">
        <f>IF(OR(ISERROR(VLOOKUP($E259&amp;$D$110&amp;$D$111,'CCG data'!$A:$AD,'CCG data'!S$3,FALSE)),ISBLANK(VLOOKUP($E259&amp;$D$110&amp;$D$111,'CCG data'!$A:$AD,'CCG data'!S$3,FALSE))),"",VLOOKUP($E259&amp;$D$110&amp;$D$111,'CCG data'!$A:$AD,'CCG data'!S$3,FALSE))</f>
        <v>79.3</v>
      </c>
      <c r="I259" s="373"/>
      <c r="J259" s="373">
        <f>IF(OR(ISERROR(VLOOKUP($E259&amp;$D$110&amp;$D$111,'CCG data'!$A:$AD,'CCG data'!T$3,FALSE)),ISBLANK(VLOOKUP($E259&amp;$D$110&amp;$D$111,'CCG data'!$A:$AD,'CCG data'!T$3,FALSE))),"",VLOOKUP($E259&amp;$D$110&amp;$D$111,'CCG data'!$A:$AD,'CCG data'!T$3,FALSE))</f>
        <v>5.5</v>
      </c>
      <c r="K259" s="373"/>
      <c r="L259" s="373">
        <f>IF(OR(ISERROR(VLOOKUP($E259&amp;$D$110&amp;$D$111,'CCG data'!$A:$AD,'CCG data'!U$3,FALSE)),ISBLANK(VLOOKUP($E259&amp;$D$110&amp;$D$111,'CCG data'!$A:$AD,'CCG data'!U$3,FALSE))),"",VLOOKUP($E259&amp;$D$110&amp;$D$111,'CCG data'!$A:$AD,'CCG data'!U$3,FALSE))</f>
        <v>21.2</v>
      </c>
      <c r="M259" s="374"/>
      <c r="N259" s="303">
        <f>IF(OR(ISERROR(VLOOKUP($E259&amp;$D$110&amp;$D$111,'CCG data'!$A:$AD,'CCG data'!G$3,FALSE)),ISBLANK(VLOOKUP($E259&amp;$D$110&amp;$D$111,'CCG data'!$A:$AD,'CCG data'!G$3,FALSE))),"",VLOOKUP($E259&amp;$D$110&amp;$D$111,'CCG data'!$A:$AD,'CCG data'!G$3,FALSE))</f>
        <v>1215</v>
      </c>
      <c r="P259" s="354">
        <f>IF(OR(ISERROR(VLOOKUP($E259&amp;$D$110&amp;$D$111,'CCG data'!$A:$AD,'CCG data'!B$3,FALSE)),ISBLANK(VLOOKUP($E259&amp;$D$110&amp;$D$111,'CCG data'!$A:$AD,'CCG data'!B$3,FALSE))),"",VLOOKUP($E259&amp;$D$110&amp;$D$111,'CCG data'!$A:$AD,'CCG data'!B$3,FALSE))</f>
        <v>0.27325102880658436</v>
      </c>
      <c r="Q259" s="246"/>
      <c r="R259" s="246">
        <f>IF(OR(ISERROR(VLOOKUP($E259&amp;$D$110&amp;$D$111,'CCG data'!$A:$AD,'CCG data'!C$3,FALSE)),ISBLANK(VLOOKUP($E259&amp;$D$110&amp;$D$111,'CCG data'!$A:$AD,'CCG data'!C$3,FALSE))),"",VLOOKUP($E259&amp;$D$110&amp;$D$111,'CCG data'!$A:$AD,'CCG data'!C$3,FALSE))</f>
        <v>0.54485596707818928</v>
      </c>
      <c r="S259" s="246"/>
      <c r="T259" s="246">
        <f>IF(OR(ISERROR(VLOOKUP($E259&amp;$D$110&amp;$D$111,'CCG data'!$A:$AD,'CCG data'!D$3,FALSE)),ISBLANK(VLOOKUP($E259&amp;$D$110&amp;$D$111,'CCG data'!$A:$AD,'CCG data'!D$3,FALSE))),"",VLOOKUP($E259&amp;$D$110&amp;$D$111,'CCG data'!$A:$AD,'CCG data'!D$3,FALSE))</f>
        <v>3.7860082304526747E-2</v>
      </c>
      <c r="U259" s="246"/>
      <c r="V259" s="246">
        <f>IF(OR(ISERROR(VLOOKUP($E259&amp;$D$110&amp;$D$111,'CCG data'!$A:$AD,'CCG data'!E$3,FALSE)),ISBLANK(VLOOKUP($E259&amp;$D$110&amp;$D$111,'CCG data'!$A:$AD,'CCG data'!E$3,FALSE))),"",VLOOKUP($E259&amp;$D$110&amp;$D$111,'CCG data'!$A:$AD,'CCG data'!E$3,FALSE))</f>
        <v>0.1440329218106996</v>
      </c>
      <c r="W259" s="387"/>
      <c r="Y259" s="178">
        <f>IFERROR(VLOOKUP($E259&amp;$D$111, Outliers!$A$4:$P$214,2,FALSE),"0")</f>
        <v>0</v>
      </c>
      <c r="Z259" s="178">
        <f>IFERROR(VLOOKUP($E259&amp;$D$111, Outliers!$A$4:$P$214,3,FALSE),"0")</f>
        <v>1</v>
      </c>
      <c r="AA259" s="178">
        <f>IFERROR(VLOOKUP($E259&amp;$D$111, Outliers!$A$4:$P$214,4,FALSE),"0")</f>
        <v>0</v>
      </c>
      <c r="AB259" s="178">
        <f>IFERROR(VLOOKUP($E259&amp;$D$111, Outliers!$A$4:$P$214,5,FALSE),"0")</f>
        <v>1</v>
      </c>
      <c r="AD259" s="82"/>
      <c r="AE259" s="161"/>
      <c r="AF259" s="82"/>
      <c r="AG259" s="82"/>
    </row>
    <row r="260" spans="4:33" ht="15.75" x14ac:dyDescent="0.25">
      <c r="D260" s="301"/>
      <c r="E260" s="107" t="s">
        <v>27</v>
      </c>
      <c r="F260" s="99">
        <f>IF(P259="","",VLOOKUP($E259&amp;$D$110&amp;$D$111,'CCG data'!$A:$AD,'CCG data'!W$3,FALSE))</f>
        <v>38.1</v>
      </c>
      <c r="G260" s="100">
        <f>IF(P259="","",VLOOKUP($E259&amp;$D$110&amp;$D$111,'CCG data'!$A:$AD,'CCG data'!X$3,FALSE))</f>
        <v>47.3</v>
      </c>
      <c r="H260" s="100">
        <f>IF(R259="","",VLOOKUP($E259&amp;$D$110&amp;$D$111,'CCG data'!$A:$AD,'CCG data'!Y$3,FALSE))</f>
        <v>73.2</v>
      </c>
      <c r="I260" s="100">
        <f>IF(R259="","",VLOOKUP($E259&amp;$D$110&amp;$D$111,'CCG data'!$A:$AD,'CCG data'!Z$3,FALSE))</f>
        <v>85.3</v>
      </c>
      <c r="J260" s="100">
        <f>IF(T259="","",VLOOKUP($E259&amp;$D$110&amp;$D$111,'CCG data'!$A:$AD,'CCG data'!AA$3,FALSE))</f>
        <v>3.9</v>
      </c>
      <c r="K260" s="100">
        <f>IF(T259="","",VLOOKUP($E259&amp;$D$110&amp;$D$111,'CCG data'!$A:$AD,'CCG data'!AB$3,FALSE))</f>
        <v>7.1</v>
      </c>
      <c r="L260" s="100">
        <f>IF(V259="","",VLOOKUP($E259&amp;$D$110&amp;$D$111,'CCG data'!$A:$AD,'CCG data'!AC$3,FALSE))</f>
        <v>18</v>
      </c>
      <c r="M260" s="100">
        <f>IF(V259="","",VLOOKUP($E259&amp;$D$110&amp;$D$111,'CCG data'!$A:$AD,'CCG data'!AD$3,FALSE))</f>
        <v>24.3</v>
      </c>
      <c r="N260" s="304"/>
      <c r="P260" s="162">
        <f>IF(P259="","",VLOOKUP($E259&amp;$D$110&amp;$D$111,'CCG data'!$A:$AD,'CCG data'!I$3,FALSE))</f>
        <v>0.249</v>
      </c>
      <c r="Q260" s="15">
        <f>IF(P259="","",VLOOKUP($E259&amp;$D$110&amp;$D$111,'CCG data'!$A:$AD,'CCG data'!J$3,FALSE))</f>
        <v>0.29899999999999999</v>
      </c>
      <c r="R260" s="15">
        <f>IF(R259="","",VLOOKUP($E259&amp;$D$110&amp;$D$111,'CCG data'!$A:$AD,'CCG data'!K$3,FALSE))</f>
        <v>0.51700000000000002</v>
      </c>
      <c r="S260" s="15">
        <f>IF(R259="","",VLOOKUP($E259&amp;$D$110&amp;$D$111,'CCG data'!$A:$AD,'CCG data'!L$3,FALSE))</f>
        <v>0.57299999999999995</v>
      </c>
      <c r="T260" s="15">
        <f>IF(T259="","",VLOOKUP($E259&amp;$D$110&amp;$D$111,'CCG data'!$A:$AD,'CCG data'!M$3,FALSE))</f>
        <v>2.9000000000000001E-2</v>
      </c>
      <c r="U260" s="15">
        <f>IF(T259="","",VLOOKUP($E259&amp;$D$110&amp;$D$111,'CCG data'!$A:$AD,'CCG data'!N$3,FALSE))</f>
        <v>0.05</v>
      </c>
      <c r="V260" s="15">
        <f>IF(V259="","",VLOOKUP($E259&amp;$D$110&amp;$D$111,'CCG data'!$A:$AD,'CCG data'!O$3,FALSE))</f>
        <v>0.125</v>
      </c>
      <c r="W260" s="142">
        <f>IF(V259="","",VLOOKUP($E259&amp;$D$110&amp;$D$111,'CCG data'!$A:$AD,'CCG data'!P$3,FALSE))</f>
        <v>0.16500000000000001</v>
      </c>
      <c r="Y260" s="178" t="str">
        <f>IFERROR(VLOOKUP($E260&amp;$D$111, Outliers!$A$4:$P$214,2,FALSE),"0")</f>
        <v>0</v>
      </c>
      <c r="Z260" s="178" t="str">
        <f>IFERROR(VLOOKUP($E260&amp;$D$111, Outliers!$A$4:$P$214,3,FALSE),"0")</f>
        <v>0</v>
      </c>
      <c r="AA260" s="178" t="str">
        <f>IFERROR(VLOOKUP($E260&amp;$D$111, Outliers!$A$4:$P$214,4,FALSE),"0")</f>
        <v>0</v>
      </c>
      <c r="AB260" s="178" t="str">
        <f>IFERROR(VLOOKUP($E260&amp;$D$111, Outliers!$A$4:$P$214,5,FALSE),"0")</f>
        <v>0</v>
      </c>
      <c r="AD260" s="82"/>
      <c r="AE260" s="161"/>
      <c r="AF260" s="82"/>
      <c r="AG260" s="82"/>
    </row>
    <row r="261" spans="4:33" ht="15.75" x14ac:dyDescent="0.25">
      <c r="D261" s="301"/>
      <c r="E261" s="108" t="s">
        <v>465</v>
      </c>
      <c r="F261" s="372">
        <f>IF(OR(ISERROR(VLOOKUP($E261&amp;$D$110&amp;$D$111,'CCG data'!$A:$AD,'CCG data'!R$3,FALSE)),ISBLANK(VLOOKUP($E261&amp;$D$110&amp;$D$111,'CCG data'!$A:$AD,'CCG data'!R$3,FALSE))),"",VLOOKUP($E261&amp;$D$110&amp;$D$111,'CCG data'!$A:$AD,'CCG data'!R$3,FALSE))</f>
        <v>45.6</v>
      </c>
      <c r="G261" s="373"/>
      <c r="H261" s="373">
        <f>IF(OR(ISERROR(VLOOKUP($E261&amp;$D$110&amp;$D$111,'CCG data'!$A:$AD,'CCG data'!S$3,FALSE)),ISBLANK(VLOOKUP($E261&amp;$D$110&amp;$D$111,'CCG data'!$A:$AD,'CCG data'!S$3,FALSE))),"",VLOOKUP($E261&amp;$D$110&amp;$D$111,'CCG data'!$A:$AD,'CCG data'!S$3,FALSE))</f>
        <v>98.1</v>
      </c>
      <c r="I261" s="373"/>
      <c r="J261" s="373">
        <f>IF(OR(ISERROR(VLOOKUP($E261&amp;$D$110&amp;$D$111,'CCG data'!$A:$AD,'CCG data'!T$3,FALSE)),ISBLANK(VLOOKUP($E261&amp;$D$110&amp;$D$111,'CCG data'!$A:$AD,'CCG data'!T$3,FALSE))),"",VLOOKUP($E261&amp;$D$110&amp;$D$111,'CCG data'!$A:$AD,'CCG data'!T$3,FALSE))</f>
        <v>4.8</v>
      </c>
      <c r="K261" s="373"/>
      <c r="L261" s="373">
        <f>IF(OR(ISERROR(VLOOKUP($E261&amp;$D$110&amp;$D$111,'CCG data'!$A:$AD,'CCG data'!U$3,FALSE)),ISBLANK(VLOOKUP($E261&amp;$D$110&amp;$D$111,'CCG data'!$A:$AD,'CCG data'!U$3,FALSE))),"",VLOOKUP($E261&amp;$D$110&amp;$D$111,'CCG data'!$A:$AD,'CCG data'!U$3,FALSE))</f>
        <v>5.4</v>
      </c>
      <c r="M261" s="374"/>
      <c r="N261" s="303">
        <f>IF(OR(ISERROR(VLOOKUP($E261&amp;$D$110&amp;$D$111,'CCG data'!$A:$AD,'CCG data'!G$3,FALSE)),ISBLANK(VLOOKUP($E261&amp;$D$110&amp;$D$111,'CCG data'!$A:$AD,'CCG data'!G$3,FALSE))),"",VLOOKUP($E261&amp;$D$110&amp;$D$111,'CCG data'!$A:$AD,'CCG data'!G$3,FALSE))</f>
        <v>1680</v>
      </c>
      <c r="P261" s="354">
        <f>IF(OR(ISERROR(VLOOKUP($E261&amp;$D$110&amp;$D$111,'CCG data'!$A:$AD,'CCG data'!B$3,FALSE)),ISBLANK(VLOOKUP($E261&amp;$D$110&amp;$D$111,'CCG data'!$A:$AD,'CCG data'!B$3,FALSE))),"",VLOOKUP($E261&amp;$D$110&amp;$D$111,'CCG data'!$A:$AD,'CCG data'!B$3,FALSE))</f>
        <v>0.28630952380952379</v>
      </c>
      <c r="Q261" s="246"/>
      <c r="R261" s="246">
        <f>IF(OR(ISERROR(VLOOKUP($E261&amp;$D$110&amp;$D$111,'CCG data'!$A:$AD,'CCG data'!C$3,FALSE)),ISBLANK(VLOOKUP($E261&amp;$D$110&amp;$D$111,'CCG data'!$A:$AD,'CCG data'!C$3,FALSE))),"",VLOOKUP($E261&amp;$D$110&amp;$D$111,'CCG data'!$A:$AD,'CCG data'!C$3,FALSE))</f>
        <v>0.64761904761904765</v>
      </c>
      <c r="S261" s="246"/>
      <c r="T261" s="246">
        <f>IF(OR(ISERROR(VLOOKUP($E261&amp;$D$110&amp;$D$111,'CCG data'!$A:$AD,'CCG data'!D$3,FALSE)),ISBLANK(VLOOKUP($E261&amp;$D$110&amp;$D$111,'CCG data'!$A:$AD,'CCG data'!D$3,FALSE))),"",VLOOKUP($E261&amp;$D$110&amp;$D$111,'CCG data'!$A:$AD,'CCG data'!D$3,FALSE))</f>
        <v>3.0952380952380953E-2</v>
      </c>
      <c r="U261" s="246"/>
      <c r="V261" s="246">
        <f>IF(OR(ISERROR(VLOOKUP($E261&amp;$D$110&amp;$D$111,'CCG data'!$A:$AD,'CCG data'!E$3,FALSE)),ISBLANK(VLOOKUP($E261&amp;$D$110&amp;$D$111,'CCG data'!$A:$AD,'CCG data'!E$3,FALSE))),"",VLOOKUP($E261&amp;$D$110&amp;$D$111,'CCG data'!$A:$AD,'CCG data'!E$3,FALSE))</f>
        <v>3.5119047619047619E-2</v>
      </c>
      <c r="W261" s="387"/>
      <c r="Y261" s="178">
        <f>IFERROR(VLOOKUP($E261&amp;$D$111, Outliers!$A$4:$P$214,2,FALSE),"0")</f>
        <v>0</v>
      </c>
      <c r="Z261" s="178">
        <f>IFERROR(VLOOKUP($E261&amp;$D$111, Outliers!$A$4:$P$214,3,FALSE),"0")</f>
        <v>0</v>
      </c>
      <c r="AA261" s="178">
        <f>IFERROR(VLOOKUP($E261&amp;$D$111, Outliers!$A$4:$P$214,4,FALSE),"0")</f>
        <v>0</v>
      </c>
      <c r="AB261" s="178">
        <f>IFERROR(VLOOKUP($E261&amp;$D$111, Outliers!$A$4:$P$214,5,FALSE),"0")</f>
        <v>1</v>
      </c>
      <c r="AD261" s="82"/>
      <c r="AE261" s="161"/>
      <c r="AF261" s="82"/>
      <c r="AG261" s="82"/>
    </row>
    <row r="262" spans="4:33" ht="15.75" x14ac:dyDescent="0.25">
      <c r="D262" s="301"/>
      <c r="E262" s="107" t="s">
        <v>27</v>
      </c>
      <c r="F262" s="99">
        <f>IF(P261="","",VLOOKUP($E261&amp;$D$110&amp;$D$111,'CCG data'!$A:$AD,'CCG data'!W$3,FALSE))</f>
        <v>41.5</v>
      </c>
      <c r="G262" s="100">
        <f>IF(P261="","",VLOOKUP($E261&amp;$D$110&amp;$D$111,'CCG data'!$A:$AD,'CCG data'!X$3,FALSE))</f>
        <v>49.6</v>
      </c>
      <c r="H262" s="100">
        <f>IF(R261="","",VLOOKUP($E261&amp;$D$110&amp;$D$111,'CCG data'!$A:$AD,'CCG data'!Y$3,FALSE))</f>
        <v>92.3</v>
      </c>
      <c r="I262" s="100">
        <f>IF(R261="","",VLOOKUP($E261&amp;$D$110&amp;$D$111,'CCG data'!$A:$AD,'CCG data'!Z$3,FALSE))</f>
        <v>104</v>
      </c>
      <c r="J262" s="100">
        <f>IF(T261="","",VLOOKUP($E261&amp;$D$110&amp;$D$111,'CCG data'!$A:$AD,'CCG data'!AA$3,FALSE))</f>
        <v>3.5</v>
      </c>
      <c r="K262" s="100">
        <f>IF(T261="","",VLOOKUP($E261&amp;$D$110&amp;$D$111,'CCG data'!$A:$AD,'CCG data'!AB$3,FALSE))</f>
        <v>6.1</v>
      </c>
      <c r="L262" s="100">
        <f>IF(V261="","",VLOOKUP($E261&amp;$D$110&amp;$D$111,'CCG data'!$A:$AD,'CCG data'!AC$3,FALSE))</f>
        <v>4</v>
      </c>
      <c r="M262" s="100">
        <f>IF(V261="","",VLOOKUP($E261&amp;$D$110&amp;$D$111,'CCG data'!$A:$AD,'CCG data'!AD$3,FALSE))</f>
        <v>6.7</v>
      </c>
      <c r="N262" s="304"/>
      <c r="P262" s="162">
        <f>IF(P261="","",VLOOKUP($E261&amp;$D$110&amp;$D$111,'CCG data'!$A:$AD,'CCG data'!I$3,FALSE))</f>
        <v>0.26500000000000001</v>
      </c>
      <c r="Q262" s="15">
        <f>IF(P261="","",VLOOKUP($E261&amp;$D$110&amp;$D$111,'CCG data'!$A:$AD,'CCG data'!J$3,FALSE))</f>
        <v>0.308</v>
      </c>
      <c r="R262" s="15">
        <f>IF(R261="","",VLOOKUP($E261&amp;$D$110&amp;$D$111,'CCG data'!$A:$AD,'CCG data'!K$3,FALSE))</f>
        <v>0.624</v>
      </c>
      <c r="S262" s="15">
        <f>IF(R261="","",VLOOKUP($E261&amp;$D$110&amp;$D$111,'CCG data'!$A:$AD,'CCG data'!L$3,FALSE))</f>
        <v>0.67</v>
      </c>
      <c r="T262" s="15">
        <f>IF(T261="","",VLOOKUP($E261&amp;$D$110&amp;$D$111,'CCG data'!$A:$AD,'CCG data'!M$3,FALSE))</f>
        <v>2.4E-2</v>
      </c>
      <c r="U262" s="15">
        <f>IF(T261="","",VLOOKUP($E261&amp;$D$110&amp;$D$111,'CCG data'!$A:$AD,'CCG data'!N$3,FALSE))</f>
        <v>0.04</v>
      </c>
      <c r="V262" s="15">
        <f>IF(V261="","",VLOOKUP($E261&amp;$D$110&amp;$D$111,'CCG data'!$A:$AD,'CCG data'!O$3,FALSE))</f>
        <v>2.7E-2</v>
      </c>
      <c r="W262" s="142">
        <f>IF(V261="","",VLOOKUP($E261&amp;$D$110&amp;$D$111,'CCG data'!$A:$AD,'CCG data'!P$3,FALSE))</f>
        <v>4.4999999999999998E-2</v>
      </c>
      <c r="Y262" s="178" t="str">
        <f>IFERROR(VLOOKUP($E262&amp;$D$111, Outliers!$A$4:$P$214,2,FALSE),"0")</f>
        <v>0</v>
      </c>
      <c r="Z262" s="178" t="str">
        <f>IFERROR(VLOOKUP($E262&amp;$D$111, Outliers!$A$4:$P$214,3,FALSE),"0")</f>
        <v>0</v>
      </c>
      <c r="AA262" s="178" t="str">
        <f>IFERROR(VLOOKUP($E262&amp;$D$111, Outliers!$A$4:$P$214,4,FALSE),"0")</f>
        <v>0</v>
      </c>
      <c r="AB262" s="178" t="str">
        <f>IFERROR(VLOOKUP($E262&amp;$D$111, Outliers!$A$4:$P$214,5,FALSE),"0")</f>
        <v>0</v>
      </c>
      <c r="AD262" s="82"/>
      <c r="AE262" s="161"/>
      <c r="AF262" s="82"/>
      <c r="AG262" s="82"/>
    </row>
    <row r="263" spans="4:33" ht="15.75" x14ac:dyDescent="0.25">
      <c r="D263" s="301"/>
      <c r="E263" s="108" t="s">
        <v>466</v>
      </c>
      <c r="F263" s="372">
        <f>IF(OR(ISERROR(VLOOKUP($E263&amp;$D$110&amp;$D$111,'CCG data'!$A:$AD,'CCG data'!R$3,FALSE)),ISBLANK(VLOOKUP($E263&amp;$D$110&amp;$D$111,'CCG data'!$A:$AD,'CCG data'!R$3,FALSE))),"",VLOOKUP($E263&amp;$D$110&amp;$D$111,'CCG data'!$A:$AD,'CCG data'!R$3,FALSE))</f>
        <v>43.2</v>
      </c>
      <c r="G263" s="373"/>
      <c r="H263" s="373">
        <f>IF(OR(ISERROR(VLOOKUP($E263&amp;$D$110&amp;$D$111,'CCG data'!$A:$AD,'CCG data'!S$3,FALSE)),ISBLANK(VLOOKUP($E263&amp;$D$110&amp;$D$111,'CCG data'!$A:$AD,'CCG data'!S$3,FALSE))),"",VLOOKUP($E263&amp;$D$110&amp;$D$111,'CCG data'!$A:$AD,'CCG data'!S$3,FALSE))</f>
        <v>99.3</v>
      </c>
      <c r="I263" s="373"/>
      <c r="J263" s="373">
        <f>IF(OR(ISERROR(VLOOKUP($E263&amp;$D$110&amp;$D$111,'CCG data'!$A:$AD,'CCG data'!T$3,FALSE)),ISBLANK(VLOOKUP($E263&amp;$D$110&amp;$D$111,'CCG data'!$A:$AD,'CCG data'!T$3,FALSE))),"",VLOOKUP($E263&amp;$D$110&amp;$D$111,'CCG data'!$A:$AD,'CCG data'!T$3,FALSE))</f>
        <v>6.7</v>
      </c>
      <c r="K263" s="373"/>
      <c r="L263" s="373">
        <f>IF(OR(ISERROR(VLOOKUP($E263&amp;$D$110&amp;$D$111,'CCG data'!$A:$AD,'CCG data'!U$3,FALSE)),ISBLANK(VLOOKUP($E263&amp;$D$110&amp;$D$111,'CCG data'!$A:$AD,'CCG data'!U$3,FALSE))),"",VLOOKUP($E263&amp;$D$110&amp;$D$111,'CCG data'!$A:$AD,'CCG data'!U$3,FALSE))</f>
        <v>9.1</v>
      </c>
      <c r="M263" s="374"/>
      <c r="N263" s="303">
        <f>IF(OR(ISERROR(VLOOKUP($E263&amp;$D$110&amp;$D$111,'CCG data'!$A:$AD,'CCG data'!G$3,FALSE)),ISBLANK(VLOOKUP($E263&amp;$D$110&amp;$D$111,'CCG data'!$A:$AD,'CCG data'!G$3,FALSE))),"",VLOOKUP($E263&amp;$D$110&amp;$D$111,'CCG data'!$A:$AD,'CCG data'!G$3,FALSE))</f>
        <v>1365</v>
      </c>
      <c r="P263" s="354">
        <f>IF(OR(ISERROR(VLOOKUP($E263&amp;$D$110&amp;$D$111,'CCG data'!$A:$AD,'CCG data'!B$3,FALSE)),ISBLANK(VLOOKUP($E263&amp;$D$110&amp;$D$111,'CCG data'!$A:$AD,'CCG data'!B$3,FALSE))),"",VLOOKUP($E263&amp;$D$110&amp;$D$111,'CCG data'!$A:$AD,'CCG data'!B$3,FALSE))</f>
        <v>0.25494505494505493</v>
      </c>
      <c r="Q263" s="246"/>
      <c r="R263" s="246">
        <f>IF(OR(ISERROR(VLOOKUP($E263&amp;$D$110&amp;$D$111,'CCG data'!$A:$AD,'CCG data'!C$3,FALSE)),ISBLANK(VLOOKUP($E263&amp;$D$110&amp;$D$111,'CCG data'!$A:$AD,'CCG data'!C$3,FALSE))),"",VLOOKUP($E263&amp;$D$110&amp;$D$111,'CCG data'!$A:$AD,'CCG data'!C$3,FALSE))</f>
        <v>0.63516483516483513</v>
      </c>
      <c r="S263" s="246"/>
      <c r="T263" s="246">
        <f>IF(OR(ISERROR(VLOOKUP($E263&amp;$D$110&amp;$D$111,'CCG data'!$A:$AD,'CCG data'!D$3,FALSE)),ISBLANK(VLOOKUP($E263&amp;$D$110&amp;$D$111,'CCG data'!$A:$AD,'CCG data'!D$3,FALSE))),"",VLOOKUP($E263&amp;$D$110&amp;$D$111,'CCG data'!$A:$AD,'CCG data'!D$3,FALSE))</f>
        <v>5.2014652014652017E-2</v>
      </c>
      <c r="U263" s="246"/>
      <c r="V263" s="246">
        <f>IF(OR(ISERROR(VLOOKUP($E263&amp;$D$110&amp;$D$111,'CCG data'!$A:$AD,'CCG data'!E$3,FALSE)),ISBLANK(VLOOKUP($E263&amp;$D$110&amp;$D$111,'CCG data'!$A:$AD,'CCG data'!E$3,FALSE))),"",VLOOKUP($E263&amp;$D$110&amp;$D$111,'CCG data'!$A:$AD,'CCG data'!E$3,FALSE))</f>
        <v>5.7875457875457878E-2</v>
      </c>
      <c r="W263" s="387"/>
      <c r="Y263" s="178">
        <f>IFERROR(VLOOKUP($E263&amp;$D$111, Outliers!$A$4:$P$214,2,FALSE),"0")</f>
        <v>0</v>
      </c>
      <c r="Z263" s="178">
        <f>IFERROR(VLOOKUP($E263&amp;$D$111, Outliers!$A$4:$P$214,3,FALSE),"0")</f>
        <v>0</v>
      </c>
      <c r="AA263" s="178">
        <f>IFERROR(VLOOKUP($E263&amp;$D$111, Outliers!$A$4:$P$214,4,FALSE),"0")</f>
        <v>0</v>
      </c>
      <c r="AB263" s="178">
        <f>IFERROR(VLOOKUP($E263&amp;$D$111, Outliers!$A$4:$P$214,5,FALSE),"0")</f>
        <v>0</v>
      </c>
      <c r="AD263" s="82"/>
      <c r="AE263" s="161"/>
      <c r="AF263" s="82"/>
      <c r="AG263" s="82"/>
    </row>
    <row r="264" spans="4:33" ht="15.75" x14ac:dyDescent="0.25">
      <c r="D264" s="301"/>
      <c r="E264" s="107" t="s">
        <v>27</v>
      </c>
      <c r="F264" s="99">
        <f>IF(P263="","",VLOOKUP($E263&amp;$D$110&amp;$D$111,'CCG data'!$A:$AD,'CCG data'!W$3,FALSE))</f>
        <v>38.6</v>
      </c>
      <c r="G264" s="100">
        <f>IF(P263="","",VLOOKUP($E263&amp;$D$110&amp;$D$111,'CCG data'!$A:$AD,'CCG data'!X$3,FALSE))</f>
        <v>47.7</v>
      </c>
      <c r="H264" s="100">
        <f>IF(R263="","",VLOOKUP($E263&amp;$D$110&amp;$D$111,'CCG data'!$A:$AD,'CCG data'!Y$3,FALSE))</f>
        <v>92.7</v>
      </c>
      <c r="I264" s="100">
        <f>IF(R263="","",VLOOKUP($E263&amp;$D$110&amp;$D$111,'CCG data'!$A:$AD,'CCG data'!Z$3,FALSE))</f>
        <v>105.9</v>
      </c>
      <c r="J264" s="100">
        <f>IF(T263="","",VLOOKUP($E263&amp;$D$110&amp;$D$111,'CCG data'!$A:$AD,'CCG data'!AA$3,FALSE))</f>
        <v>5.0999999999999996</v>
      </c>
      <c r="K264" s="100">
        <f>IF(T263="","",VLOOKUP($E263&amp;$D$110&amp;$D$111,'CCG data'!$A:$AD,'CCG data'!AB$3,FALSE))</f>
        <v>8.1999999999999993</v>
      </c>
      <c r="L264" s="100">
        <f>IF(V263="","",VLOOKUP($E263&amp;$D$110&amp;$D$111,'CCG data'!$A:$AD,'CCG data'!AC$3,FALSE))</f>
        <v>7.1</v>
      </c>
      <c r="M264" s="100">
        <f>IF(V263="","",VLOOKUP($E263&amp;$D$110&amp;$D$111,'CCG data'!$A:$AD,'CCG data'!AD$3,FALSE))</f>
        <v>11.1</v>
      </c>
      <c r="N264" s="304"/>
      <c r="P264" s="162">
        <f>IF(P263="","",VLOOKUP($E263&amp;$D$110&amp;$D$111,'CCG data'!$A:$AD,'CCG data'!I$3,FALSE))</f>
        <v>0.23300000000000001</v>
      </c>
      <c r="Q264" s="15">
        <f>IF(P263="","",VLOOKUP($E263&amp;$D$110&amp;$D$111,'CCG data'!$A:$AD,'CCG data'!J$3,FALSE))</f>
        <v>0.27900000000000003</v>
      </c>
      <c r="R264" s="15">
        <f>IF(R263="","",VLOOKUP($E263&amp;$D$110&amp;$D$111,'CCG data'!$A:$AD,'CCG data'!K$3,FALSE))</f>
        <v>0.60899999999999999</v>
      </c>
      <c r="S264" s="15">
        <f>IF(R263="","",VLOOKUP($E263&amp;$D$110&amp;$D$111,'CCG data'!$A:$AD,'CCG data'!L$3,FALSE))</f>
        <v>0.66</v>
      </c>
      <c r="T264" s="15">
        <f>IF(T263="","",VLOOKUP($E263&amp;$D$110&amp;$D$111,'CCG data'!$A:$AD,'CCG data'!M$3,FALSE))</f>
        <v>4.1000000000000002E-2</v>
      </c>
      <c r="U264" s="15">
        <f>IF(T263="","",VLOOKUP($E263&amp;$D$110&amp;$D$111,'CCG data'!$A:$AD,'CCG data'!N$3,FALSE))</f>
        <v>6.5000000000000002E-2</v>
      </c>
      <c r="V264" s="15">
        <f>IF(V263="","",VLOOKUP($E263&amp;$D$110&amp;$D$111,'CCG data'!$A:$AD,'CCG data'!O$3,FALSE))</f>
        <v>4.7E-2</v>
      </c>
      <c r="W264" s="142">
        <f>IF(V263="","",VLOOKUP($E263&amp;$D$110&amp;$D$111,'CCG data'!$A:$AD,'CCG data'!P$3,FALSE))</f>
        <v>7.1999999999999995E-2</v>
      </c>
      <c r="Y264" s="178" t="str">
        <f>IFERROR(VLOOKUP($E264&amp;$D$111, Outliers!$A$4:$P$214,2,FALSE),"0")</f>
        <v>0</v>
      </c>
      <c r="Z264" s="178" t="str">
        <f>IFERROR(VLOOKUP($E264&amp;$D$111, Outliers!$A$4:$P$214,3,FALSE),"0")</f>
        <v>0</v>
      </c>
      <c r="AA264" s="178" t="str">
        <f>IFERROR(VLOOKUP($E264&amp;$D$111, Outliers!$A$4:$P$214,4,FALSE),"0")</f>
        <v>0</v>
      </c>
      <c r="AB264" s="178" t="str">
        <f>IFERROR(VLOOKUP($E264&amp;$D$111, Outliers!$A$4:$P$214,5,FALSE),"0")</f>
        <v>0</v>
      </c>
      <c r="AD264" s="82"/>
      <c r="AE264" s="161"/>
      <c r="AF264" s="82"/>
      <c r="AG264" s="82"/>
    </row>
    <row r="265" spans="4:33" ht="15.75" x14ac:dyDescent="0.25">
      <c r="D265" s="301"/>
      <c r="E265" s="108" t="s">
        <v>220</v>
      </c>
      <c r="F265" s="372">
        <f>IF(OR(ISERROR(VLOOKUP($E265&amp;$D$110&amp;$D$111,'CCG data'!$A:$AD,'CCG data'!R$3,FALSE)),ISBLANK(VLOOKUP($E265&amp;$D$110&amp;$D$111,'CCG data'!$A:$AD,'CCG data'!R$3,FALSE))),"",VLOOKUP($E265&amp;$D$110&amp;$D$111,'CCG data'!$A:$AD,'CCG data'!R$3,FALSE))</f>
        <v>51.5</v>
      </c>
      <c r="G265" s="373"/>
      <c r="H265" s="373">
        <f>IF(OR(ISERROR(VLOOKUP($E265&amp;$D$110&amp;$D$111,'CCG data'!$A:$AD,'CCG data'!S$3,FALSE)),ISBLANK(VLOOKUP($E265&amp;$D$110&amp;$D$111,'CCG data'!$A:$AD,'CCG data'!S$3,FALSE))),"",VLOOKUP($E265&amp;$D$110&amp;$D$111,'CCG data'!$A:$AD,'CCG data'!S$3,FALSE))</f>
        <v>91.6</v>
      </c>
      <c r="I265" s="373"/>
      <c r="J265" s="373">
        <f>IF(OR(ISERROR(VLOOKUP($E265&amp;$D$110&amp;$D$111,'CCG data'!$A:$AD,'CCG data'!T$3,FALSE)),ISBLANK(VLOOKUP($E265&amp;$D$110&amp;$D$111,'CCG data'!$A:$AD,'CCG data'!T$3,FALSE))),"",VLOOKUP($E265&amp;$D$110&amp;$D$111,'CCG data'!$A:$AD,'CCG data'!T$3,FALSE))</f>
        <v>6.4</v>
      </c>
      <c r="K265" s="373"/>
      <c r="L265" s="373">
        <f>IF(OR(ISERROR(VLOOKUP($E265&amp;$D$110&amp;$D$111,'CCG data'!$A:$AD,'CCG data'!U$3,FALSE)),ISBLANK(VLOOKUP($E265&amp;$D$110&amp;$D$111,'CCG data'!$A:$AD,'CCG data'!U$3,FALSE))),"",VLOOKUP($E265&amp;$D$110&amp;$D$111,'CCG data'!$A:$AD,'CCG data'!U$3,FALSE))</f>
        <v>11.3</v>
      </c>
      <c r="M265" s="374"/>
      <c r="N265" s="303">
        <f>IF(OR(ISERROR(VLOOKUP($E265&amp;$D$110&amp;$D$111,'CCG data'!$A:$AD,'CCG data'!G$3,FALSE)),ISBLANK(VLOOKUP($E265&amp;$D$110&amp;$D$111,'CCG data'!$A:$AD,'CCG data'!G$3,FALSE))),"",VLOOKUP($E265&amp;$D$110&amp;$D$111,'CCG data'!$A:$AD,'CCG data'!G$3,FALSE))</f>
        <v>1560</v>
      </c>
      <c r="P265" s="354">
        <f>IF(OR(ISERROR(VLOOKUP($E265&amp;$D$110&amp;$D$111,'CCG data'!$A:$AD,'CCG data'!B$3,FALSE)),ISBLANK(VLOOKUP($E265&amp;$D$110&amp;$D$111,'CCG data'!$A:$AD,'CCG data'!B$3,FALSE))),"",VLOOKUP($E265&amp;$D$110&amp;$D$111,'CCG data'!$A:$AD,'CCG data'!B$3,FALSE))</f>
        <v>0.29743589743589743</v>
      </c>
      <c r="Q265" s="246"/>
      <c r="R265" s="246">
        <f>IF(OR(ISERROR(VLOOKUP($E265&amp;$D$110&amp;$D$111,'CCG data'!$A:$AD,'CCG data'!C$3,FALSE)),ISBLANK(VLOOKUP($E265&amp;$D$110&amp;$D$111,'CCG data'!$A:$AD,'CCG data'!C$3,FALSE))),"",VLOOKUP($E265&amp;$D$110&amp;$D$111,'CCG data'!$A:$AD,'CCG data'!C$3,FALSE))</f>
        <v>0.58653846153846156</v>
      </c>
      <c r="S265" s="246"/>
      <c r="T265" s="246">
        <f>IF(OR(ISERROR(VLOOKUP($E265&amp;$D$110&amp;$D$111,'CCG data'!$A:$AD,'CCG data'!D$3,FALSE)),ISBLANK(VLOOKUP($E265&amp;$D$110&amp;$D$111,'CCG data'!$A:$AD,'CCG data'!D$3,FALSE))),"",VLOOKUP($E265&amp;$D$110&amp;$D$111,'CCG data'!$A:$AD,'CCG data'!D$3,FALSE))</f>
        <v>4.5512820512820511E-2</v>
      </c>
      <c r="U265" s="246"/>
      <c r="V265" s="246">
        <f>IF(OR(ISERROR(VLOOKUP($E265&amp;$D$110&amp;$D$111,'CCG data'!$A:$AD,'CCG data'!E$3,FALSE)),ISBLANK(VLOOKUP($E265&amp;$D$110&amp;$D$111,'CCG data'!$A:$AD,'CCG data'!E$3,FALSE))),"",VLOOKUP($E265&amp;$D$110&amp;$D$111,'CCG data'!$A:$AD,'CCG data'!E$3,FALSE))</f>
        <v>7.0512820512820512E-2</v>
      </c>
      <c r="W265" s="387"/>
      <c r="Y265" s="178">
        <f>IFERROR(VLOOKUP($E265&amp;$D$111, Outliers!$A$4:$P$214,2,FALSE),"0")</f>
        <v>0</v>
      </c>
      <c r="Z265" s="178">
        <f>IFERROR(VLOOKUP($E265&amp;$D$111, Outliers!$A$4:$P$214,3,FALSE),"0")</f>
        <v>0</v>
      </c>
      <c r="AA265" s="178">
        <f>IFERROR(VLOOKUP($E265&amp;$D$111, Outliers!$A$4:$P$214,4,FALSE),"0")</f>
        <v>0</v>
      </c>
      <c r="AB265" s="178">
        <f>IFERROR(VLOOKUP($E265&amp;$D$111, Outliers!$A$4:$P$214,5,FALSE),"0")</f>
        <v>0</v>
      </c>
      <c r="AD265" s="82"/>
      <c r="AE265" s="161"/>
      <c r="AF265" s="82"/>
      <c r="AG265" s="82"/>
    </row>
    <row r="266" spans="4:33" ht="15.75" x14ac:dyDescent="0.25">
      <c r="D266" s="301"/>
      <c r="E266" s="107" t="s">
        <v>27</v>
      </c>
      <c r="F266" s="99">
        <f>IF(P265="","",VLOOKUP($E265&amp;$D$110&amp;$D$111,'CCG data'!$A:$AD,'CCG data'!W$3,FALSE))</f>
        <v>46.8</v>
      </c>
      <c r="G266" s="100">
        <f>IF(P265="","",VLOOKUP($E265&amp;$D$110&amp;$D$111,'CCG data'!$A:$AD,'CCG data'!X$3,FALSE))</f>
        <v>56.2</v>
      </c>
      <c r="H266" s="100">
        <f>IF(R265="","",VLOOKUP($E265&amp;$D$110&amp;$D$111,'CCG data'!$A:$AD,'CCG data'!Y$3,FALSE))</f>
        <v>85.7</v>
      </c>
      <c r="I266" s="100">
        <f>IF(R265="","",VLOOKUP($E265&amp;$D$110&amp;$D$111,'CCG data'!$A:$AD,'CCG data'!Z$3,FALSE))</f>
        <v>97.5</v>
      </c>
      <c r="J266" s="100">
        <f>IF(T265="","",VLOOKUP($E265&amp;$D$110&amp;$D$111,'CCG data'!$A:$AD,'CCG data'!AA$3,FALSE))</f>
        <v>4.9000000000000004</v>
      </c>
      <c r="K266" s="100">
        <f>IF(T265="","",VLOOKUP($E265&amp;$D$110&amp;$D$111,'CCG data'!$A:$AD,'CCG data'!AB$3,FALSE))</f>
        <v>7.9</v>
      </c>
      <c r="L266" s="100">
        <f>IF(V265="","",VLOOKUP($E265&amp;$D$110&amp;$D$111,'CCG data'!$A:$AD,'CCG data'!AC$3,FALSE))</f>
        <v>9.1999999999999993</v>
      </c>
      <c r="M266" s="100">
        <f>IF(V265="","",VLOOKUP($E265&amp;$D$110&amp;$D$111,'CCG data'!$A:$AD,'CCG data'!AD$3,FALSE))</f>
        <v>13.4</v>
      </c>
      <c r="N266" s="304"/>
      <c r="P266" s="162">
        <f>IF(P265="","",VLOOKUP($E265&amp;$D$110&amp;$D$111,'CCG data'!$A:$AD,'CCG data'!I$3,FALSE))</f>
        <v>0.27500000000000002</v>
      </c>
      <c r="Q266" s="15">
        <f>IF(P265="","",VLOOKUP($E265&amp;$D$110&amp;$D$111,'CCG data'!$A:$AD,'CCG data'!J$3,FALSE))</f>
        <v>0.32100000000000001</v>
      </c>
      <c r="R266" s="15">
        <f>IF(R265="","",VLOOKUP($E265&amp;$D$110&amp;$D$111,'CCG data'!$A:$AD,'CCG data'!K$3,FALSE))</f>
        <v>0.56200000000000006</v>
      </c>
      <c r="S266" s="15">
        <f>IF(R265="","",VLOOKUP($E265&amp;$D$110&amp;$D$111,'CCG data'!$A:$AD,'CCG data'!L$3,FALSE))</f>
        <v>0.61099999999999999</v>
      </c>
      <c r="T266" s="15">
        <f>IF(T265="","",VLOOKUP($E265&amp;$D$110&amp;$D$111,'CCG data'!$A:$AD,'CCG data'!M$3,FALSE))</f>
        <v>3.5999999999999997E-2</v>
      </c>
      <c r="U266" s="15">
        <f>IF(T265="","",VLOOKUP($E265&amp;$D$110&amp;$D$111,'CCG data'!$A:$AD,'CCG data'!N$3,FALSE))</f>
        <v>5.7000000000000002E-2</v>
      </c>
      <c r="V266" s="15">
        <f>IF(V265="","",VLOOKUP($E265&amp;$D$110&amp;$D$111,'CCG data'!$A:$AD,'CCG data'!O$3,FALSE))</f>
        <v>5.8999999999999997E-2</v>
      </c>
      <c r="W266" s="142">
        <f>IF(V265="","",VLOOKUP($E265&amp;$D$110&amp;$D$111,'CCG data'!$A:$AD,'CCG data'!P$3,FALSE))</f>
        <v>8.4000000000000005E-2</v>
      </c>
      <c r="Y266" s="178" t="str">
        <f>IFERROR(VLOOKUP($E266&amp;$D$111, Outliers!$A$4:$P$214,2,FALSE),"0")</f>
        <v>0</v>
      </c>
      <c r="Z266" s="178" t="str">
        <f>IFERROR(VLOOKUP($E266&amp;$D$111, Outliers!$A$4:$P$214,3,FALSE),"0")</f>
        <v>0</v>
      </c>
      <c r="AA266" s="178" t="str">
        <f>IFERROR(VLOOKUP($E266&amp;$D$111, Outliers!$A$4:$P$214,4,FALSE),"0")</f>
        <v>0</v>
      </c>
      <c r="AB266" s="178" t="str">
        <f>IFERROR(VLOOKUP($E266&amp;$D$111, Outliers!$A$4:$P$214,5,FALSE),"0")</f>
        <v>0</v>
      </c>
      <c r="AD266" s="82"/>
      <c r="AE266" s="161"/>
      <c r="AF266" s="82"/>
      <c r="AG266" s="82"/>
    </row>
    <row r="267" spans="4:33" ht="15.75" x14ac:dyDescent="0.25">
      <c r="D267" s="301"/>
      <c r="E267" s="108" t="s">
        <v>221</v>
      </c>
      <c r="F267" s="372">
        <f>IF(OR(ISERROR(VLOOKUP($E267&amp;$D$110&amp;$D$111,'CCG data'!$A:$AD,'CCG data'!R$3,FALSE)),ISBLANK(VLOOKUP($E267&amp;$D$110&amp;$D$111,'CCG data'!$A:$AD,'CCG data'!R$3,FALSE))),"",VLOOKUP($E267&amp;$D$110&amp;$D$111,'CCG data'!$A:$AD,'CCG data'!R$3,FALSE))</f>
        <v>55.2</v>
      </c>
      <c r="G267" s="373"/>
      <c r="H267" s="373">
        <f>IF(OR(ISERROR(VLOOKUP($E267&amp;$D$110&amp;$D$111,'CCG data'!$A:$AD,'CCG data'!S$3,FALSE)),ISBLANK(VLOOKUP($E267&amp;$D$110&amp;$D$111,'CCG data'!$A:$AD,'CCG data'!S$3,FALSE))),"",VLOOKUP($E267&amp;$D$110&amp;$D$111,'CCG data'!$A:$AD,'CCG data'!S$3,FALSE))</f>
        <v>98.8</v>
      </c>
      <c r="I267" s="373"/>
      <c r="J267" s="373">
        <f>IF(OR(ISERROR(VLOOKUP($E267&amp;$D$110&amp;$D$111,'CCG data'!$A:$AD,'CCG data'!T$3,FALSE)),ISBLANK(VLOOKUP($E267&amp;$D$110&amp;$D$111,'CCG data'!$A:$AD,'CCG data'!T$3,FALSE))),"",VLOOKUP($E267&amp;$D$110&amp;$D$111,'CCG data'!$A:$AD,'CCG data'!T$3,FALSE))</f>
        <v>3.7</v>
      </c>
      <c r="K267" s="373"/>
      <c r="L267" s="373">
        <f>IF(OR(ISERROR(VLOOKUP($E267&amp;$D$110&amp;$D$111,'CCG data'!$A:$AD,'CCG data'!U$3,FALSE)),ISBLANK(VLOOKUP($E267&amp;$D$110&amp;$D$111,'CCG data'!$A:$AD,'CCG data'!U$3,FALSE))),"",VLOOKUP($E267&amp;$D$110&amp;$D$111,'CCG data'!$A:$AD,'CCG data'!U$3,FALSE))</f>
        <v>10.9</v>
      </c>
      <c r="M267" s="374"/>
      <c r="N267" s="303">
        <f>IF(OR(ISERROR(VLOOKUP($E267&amp;$D$110&amp;$D$111,'CCG data'!$A:$AD,'CCG data'!G$3,FALSE)),ISBLANK(VLOOKUP($E267&amp;$D$110&amp;$D$111,'CCG data'!$A:$AD,'CCG data'!G$3,FALSE))),"",VLOOKUP($E267&amp;$D$110&amp;$D$111,'CCG data'!$A:$AD,'CCG data'!G$3,FALSE))</f>
        <v>1397</v>
      </c>
      <c r="P267" s="354">
        <f>IF(OR(ISERROR(VLOOKUP($E267&amp;$D$110&amp;$D$111,'CCG data'!$A:$AD,'CCG data'!B$3,FALSE)),ISBLANK(VLOOKUP($E267&amp;$D$110&amp;$D$111,'CCG data'!$A:$AD,'CCG data'!B$3,FALSE))),"",VLOOKUP($E267&amp;$D$110&amp;$D$111,'CCG data'!$A:$AD,'CCG data'!B$3,FALSE))</f>
        <v>0.32140300644237652</v>
      </c>
      <c r="Q267" s="246"/>
      <c r="R267" s="246">
        <f>IF(OR(ISERROR(VLOOKUP($E267&amp;$D$110&amp;$D$111,'CCG data'!$A:$AD,'CCG data'!C$3,FALSE)),ISBLANK(VLOOKUP($E267&amp;$D$110&amp;$D$111,'CCG data'!$A:$AD,'CCG data'!C$3,FALSE))),"",VLOOKUP($E267&amp;$D$110&amp;$D$111,'CCG data'!$A:$AD,'CCG data'!C$3,FALSE))</f>
        <v>0.58840372226199</v>
      </c>
      <c r="S267" s="246"/>
      <c r="T267" s="246">
        <f>IF(OR(ISERROR(VLOOKUP($E267&amp;$D$110&amp;$D$111,'CCG data'!$A:$AD,'CCG data'!D$3,FALSE)),ISBLANK(VLOOKUP($E267&amp;$D$110&amp;$D$111,'CCG data'!$A:$AD,'CCG data'!D$3,FALSE))),"",VLOOKUP($E267&amp;$D$110&amp;$D$111,'CCG data'!$A:$AD,'CCG data'!D$3,FALSE))</f>
        <v>2.5769506084466716E-2</v>
      </c>
      <c r="U267" s="246"/>
      <c r="V267" s="246">
        <f>IF(OR(ISERROR(VLOOKUP($E267&amp;$D$110&amp;$D$111,'CCG data'!$A:$AD,'CCG data'!E$3,FALSE)),ISBLANK(VLOOKUP($E267&amp;$D$110&amp;$D$111,'CCG data'!$A:$AD,'CCG data'!E$3,FALSE))),"",VLOOKUP($E267&amp;$D$110&amp;$D$111,'CCG data'!$A:$AD,'CCG data'!E$3,FALSE))</f>
        <v>6.4423765211166786E-2</v>
      </c>
      <c r="W267" s="387"/>
      <c r="Y267" s="178">
        <f>IFERROR(VLOOKUP($E267&amp;$D$111, Outliers!$A$4:$P$214,2,FALSE),"0")</f>
        <v>0</v>
      </c>
      <c r="Z267" s="178">
        <f>IFERROR(VLOOKUP($E267&amp;$D$111, Outliers!$A$4:$P$214,3,FALSE),"0")</f>
        <v>0</v>
      </c>
      <c r="AA267" s="178">
        <f>IFERROR(VLOOKUP($E267&amp;$D$111, Outliers!$A$4:$P$214,4,FALSE),"0")</f>
        <v>1</v>
      </c>
      <c r="AB267" s="178">
        <f>IFERROR(VLOOKUP($E267&amp;$D$111, Outliers!$A$4:$P$214,5,FALSE),"0")</f>
        <v>0</v>
      </c>
      <c r="AD267" s="82"/>
      <c r="AE267" s="161"/>
      <c r="AF267" s="82"/>
      <c r="AG267" s="82"/>
    </row>
    <row r="268" spans="4:33" ht="15.75" x14ac:dyDescent="0.25">
      <c r="D268" s="301"/>
      <c r="E268" s="107" t="s">
        <v>27</v>
      </c>
      <c r="F268" s="99">
        <f>IF(P267="","",VLOOKUP($E267&amp;$D$110&amp;$D$111,'CCG data'!$A:$AD,'CCG data'!W$3,FALSE))</f>
        <v>50.1</v>
      </c>
      <c r="G268" s="100">
        <f>IF(P267="","",VLOOKUP($E267&amp;$D$110&amp;$D$111,'CCG data'!$A:$AD,'CCG data'!X$3,FALSE))</f>
        <v>60.3</v>
      </c>
      <c r="H268" s="100">
        <f>IF(R267="","",VLOOKUP($E267&amp;$D$110&amp;$D$111,'CCG data'!$A:$AD,'CCG data'!Y$3,FALSE))</f>
        <v>92</v>
      </c>
      <c r="I268" s="100">
        <f>IF(R267="","",VLOOKUP($E267&amp;$D$110&amp;$D$111,'CCG data'!$A:$AD,'CCG data'!Z$3,FALSE))</f>
        <v>105.5</v>
      </c>
      <c r="J268" s="100">
        <f>IF(T267="","",VLOOKUP($E267&amp;$D$110&amp;$D$111,'CCG data'!$A:$AD,'CCG data'!AA$3,FALSE))</f>
        <v>2.5</v>
      </c>
      <c r="K268" s="100">
        <f>IF(T267="","",VLOOKUP($E267&amp;$D$110&amp;$D$111,'CCG data'!$A:$AD,'CCG data'!AB$3,FALSE))</f>
        <v>4.9000000000000004</v>
      </c>
      <c r="L268" s="100">
        <f>IF(V267="","",VLOOKUP($E267&amp;$D$110&amp;$D$111,'CCG data'!$A:$AD,'CCG data'!AC$3,FALSE))</f>
        <v>8.6999999999999993</v>
      </c>
      <c r="M268" s="100">
        <f>IF(V267="","",VLOOKUP($E267&amp;$D$110&amp;$D$111,'CCG data'!$A:$AD,'CCG data'!AD$3,FALSE))</f>
        <v>13.2</v>
      </c>
      <c r="N268" s="304"/>
      <c r="P268" s="162">
        <f>IF(P267="","",VLOOKUP($E267&amp;$D$110&amp;$D$111,'CCG data'!$A:$AD,'CCG data'!I$3,FALSE))</f>
        <v>0.29699999999999999</v>
      </c>
      <c r="Q268" s="15">
        <f>IF(P267="","",VLOOKUP($E267&amp;$D$110&amp;$D$111,'CCG data'!$A:$AD,'CCG data'!J$3,FALSE))</f>
        <v>0.34599999999999997</v>
      </c>
      <c r="R268" s="15">
        <f>IF(R267="","",VLOOKUP($E267&amp;$D$110&amp;$D$111,'CCG data'!$A:$AD,'CCG data'!K$3,FALSE))</f>
        <v>0.56200000000000006</v>
      </c>
      <c r="S268" s="15">
        <f>IF(R267="","",VLOOKUP($E267&amp;$D$110&amp;$D$111,'CCG data'!$A:$AD,'CCG data'!L$3,FALSE))</f>
        <v>0.61399999999999999</v>
      </c>
      <c r="T268" s="15">
        <f>IF(T267="","",VLOOKUP($E267&amp;$D$110&amp;$D$111,'CCG data'!$A:$AD,'CCG data'!M$3,FALSE))</f>
        <v>1.9E-2</v>
      </c>
      <c r="U268" s="15">
        <f>IF(T267="","",VLOOKUP($E267&amp;$D$110&amp;$D$111,'CCG data'!$A:$AD,'CCG data'!N$3,FALSE))</f>
        <v>3.5000000000000003E-2</v>
      </c>
      <c r="V268" s="15">
        <f>IF(V267="","",VLOOKUP($E267&amp;$D$110&amp;$D$111,'CCG data'!$A:$AD,'CCG data'!O$3,FALSE))</f>
        <v>5.2999999999999999E-2</v>
      </c>
      <c r="W268" s="142">
        <f>IF(V267="","",VLOOKUP($E267&amp;$D$110&amp;$D$111,'CCG data'!$A:$AD,'CCG data'!P$3,FALSE))</f>
        <v>7.9000000000000001E-2</v>
      </c>
      <c r="Y268" s="178" t="str">
        <f>IFERROR(VLOOKUP($E268&amp;$D$111, Outliers!$A$4:$P$214,2,FALSE),"0")</f>
        <v>0</v>
      </c>
      <c r="Z268" s="178" t="str">
        <f>IFERROR(VLOOKUP($E268&amp;$D$111, Outliers!$A$4:$P$214,3,FALSE),"0")</f>
        <v>0</v>
      </c>
      <c r="AA268" s="178" t="str">
        <f>IFERROR(VLOOKUP($E268&amp;$D$111, Outliers!$A$4:$P$214,4,FALSE),"0")</f>
        <v>0</v>
      </c>
      <c r="AB268" s="178" t="str">
        <f>IFERROR(VLOOKUP($E268&amp;$D$111, Outliers!$A$4:$P$214,5,FALSE),"0")</f>
        <v>0</v>
      </c>
      <c r="AD268" s="82"/>
      <c r="AE268" s="161"/>
      <c r="AF268" s="82"/>
      <c r="AG268" s="82"/>
    </row>
    <row r="269" spans="4:33" ht="15.75" x14ac:dyDescent="0.25">
      <c r="D269" s="301"/>
      <c r="E269" s="108" t="s">
        <v>222</v>
      </c>
      <c r="F269" s="372">
        <f>IF(OR(ISERROR(VLOOKUP($E269&amp;$D$110&amp;$D$111,'CCG data'!$A:$AD,'CCG data'!R$3,FALSE)),ISBLANK(VLOOKUP($E269&amp;$D$110&amp;$D$111,'CCG data'!$A:$AD,'CCG data'!R$3,FALSE))),"",VLOOKUP($E269&amp;$D$110&amp;$D$111,'CCG data'!$A:$AD,'CCG data'!R$3,FALSE))</f>
        <v>46.6</v>
      </c>
      <c r="G269" s="373"/>
      <c r="H269" s="373">
        <f>IF(OR(ISERROR(VLOOKUP($E269&amp;$D$110&amp;$D$111,'CCG data'!$A:$AD,'CCG data'!S$3,FALSE)),ISBLANK(VLOOKUP($E269&amp;$D$110&amp;$D$111,'CCG data'!$A:$AD,'CCG data'!S$3,FALSE))),"",VLOOKUP($E269&amp;$D$110&amp;$D$111,'CCG data'!$A:$AD,'CCG data'!S$3,FALSE))</f>
        <v>95.2</v>
      </c>
      <c r="I269" s="373"/>
      <c r="J269" s="373">
        <f>IF(OR(ISERROR(VLOOKUP($E269&amp;$D$110&amp;$D$111,'CCG data'!$A:$AD,'CCG data'!T$3,FALSE)),ISBLANK(VLOOKUP($E269&amp;$D$110&amp;$D$111,'CCG data'!$A:$AD,'CCG data'!T$3,FALSE))),"",VLOOKUP($E269&amp;$D$110&amp;$D$111,'CCG data'!$A:$AD,'CCG data'!T$3,FALSE))</f>
        <v>4.7</v>
      </c>
      <c r="K269" s="373"/>
      <c r="L269" s="373">
        <f>IF(OR(ISERROR(VLOOKUP($E269&amp;$D$110&amp;$D$111,'CCG data'!$A:$AD,'CCG data'!U$3,FALSE)),ISBLANK(VLOOKUP($E269&amp;$D$110&amp;$D$111,'CCG data'!$A:$AD,'CCG data'!U$3,FALSE))),"",VLOOKUP($E269&amp;$D$110&amp;$D$111,'CCG data'!$A:$AD,'CCG data'!U$3,FALSE))</f>
        <v>14.2</v>
      </c>
      <c r="M269" s="374"/>
      <c r="N269" s="303">
        <f>IF(OR(ISERROR(VLOOKUP($E269&amp;$D$110&amp;$D$111,'CCG data'!$A:$AD,'CCG data'!G$3,FALSE)),ISBLANK(VLOOKUP($E269&amp;$D$110&amp;$D$111,'CCG data'!$A:$AD,'CCG data'!G$3,FALSE))),"",VLOOKUP($E269&amp;$D$110&amp;$D$111,'CCG data'!$A:$AD,'CCG data'!G$3,FALSE))</f>
        <v>3369</v>
      </c>
      <c r="P269" s="354">
        <f>IF(OR(ISERROR(VLOOKUP($E269&amp;$D$110&amp;$D$111,'CCG data'!$A:$AD,'CCG data'!B$3,FALSE)),ISBLANK(VLOOKUP($E269&amp;$D$110&amp;$D$111,'CCG data'!$A:$AD,'CCG data'!B$3,FALSE))),"",VLOOKUP($E269&amp;$D$110&amp;$D$111,'CCG data'!$A:$AD,'CCG data'!B$3,FALSE))</f>
        <v>0.26832888097358265</v>
      </c>
      <c r="Q269" s="246"/>
      <c r="R269" s="246">
        <f>IF(OR(ISERROR(VLOOKUP($E269&amp;$D$110&amp;$D$111,'CCG data'!$A:$AD,'CCG data'!C$3,FALSE)),ISBLANK(VLOOKUP($E269&amp;$D$110&amp;$D$111,'CCG data'!$A:$AD,'CCG data'!C$3,FALSE))),"",VLOOKUP($E269&amp;$D$110&amp;$D$111,'CCG data'!$A:$AD,'CCG data'!C$3,FALSE))</f>
        <v>0.60908281389136243</v>
      </c>
      <c r="S269" s="246"/>
      <c r="T269" s="246">
        <f>IF(OR(ISERROR(VLOOKUP($E269&amp;$D$110&amp;$D$111,'CCG data'!$A:$AD,'CCG data'!D$3,FALSE)),ISBLANK(VLOOKUP($E269&amp;$D$110&amp;$D$111,'CCG data'!$A:$AD,'CCG data'!D$3,FALSE))),"",VLOOKUP($E269&amp;$D$110&amp;$D$111,'CCG data'!$A:$AD,'CCG data'!D$3,FALSE))</f>
        <v>3.1463342238052833E-2</v>
      </c>
      <c r="U269" s="246"/>
      <c r="V269" s="246">
        <f>IF(OR(ISERROR(VLOOKUP($E269&amp;$D$110&amp;$D$111,'CCG data'!$A:$AD,'CCG data'!E$3,FALSE)),ISBLANK(VLOOKUP($E269&amp;$D$110&amp;$D$111,'CCG data'!$A:$AD,'CCG data'!E$3,FALSE))),"",VLOOKUP($E269&amp;$D$110&amp;$D$111,'CCG data'!$A:$AD,'CCG data'!E$3,FALSE))</f>
        <v>9.1124962897002074E-2</v>
      </c>
      <c r="W269" s="387"/>
      <c r="Y269" s="178">
        <f>IFERROR(VLOOKUP($E269&amp;$D$111, Outliers!$A$4:$P$214,2,FALSE),"0")</f>
        <v>0</v>
      </c>
      <c r="Z269" s="178">
        <f>IFERROR(VLOOKUP($E269&amp;$D$111, Outliers!$A$4:$P$214,3,FALSE),"0")</f>
        <v>0</v>
      </c>
      <c r="AA269" s="178">
        <f>IFERROR(VLOOKUP($E269&amp;$D$111, Outliers!$A$4:$P$214,4,FALSE),"0")</f>
        <v>1</v>
      </c>
      <c r="AB269" s="178">
        <f>IFERROR(VLOOKUP($E269&amp;$D$111, Outliers!$A$4:$P$214,5,FALSE),"0")</f>
        <v>0</v>
      </c>
      <c r="AD269" s="82"/>
      <c r="AE269" s="161"/>
      <c r="AF269" s="82"/>
      <c r="AG269" s="82"/>
    </row>
    <row r="270" spans="4:33" ht="15.75" x14ac:dyDescent="0.25">
      <c r="D270" s="301"/>
      <c r="E270" s="107" t="s">
        <v>27</v>
      </c>
      <c r="F270" s="99">
        <f>IF(P269="","",VLOOKUP($E269&amp;$D$110&amp;$D$111,'CCG data'!$A:$AD,'CCG data'!W$3,FALSE))</f>
        <v>43.5</v>
      </c>
      <c r="G270" s="100">
        <f>IF(P269="","",VLOOKUP($E269&amp;$D$110&amp;$D$111,'CCG data'!$A:$AD,'CCG data'!X$3,FALSE))</f>
        <v>49.6</v>
      </c>
      <c r="H270" s="100">
        <f>IF(R269="","",VLOOKUP($E269&amp;$D$110&amp;$D$111,'CCG data'!$A:$AD,'CCG data'!Y$3,FALSE))</f>
        <v>91.1</v>
      </c>
      <c r="I270" s="100">
        <f>IF(R269="","",VLOOKUP($E269&amp;$D$110&amp;$D$111,'CCG data'!$A:$AD,'CCG data'!Z$3,FALSE))</f>
        <v>99.4</v>
      </c>
      <c r="J270" s="100">
        <f>IF(T269="","",VLOOKUP($E269&amp;$D$110&amp;$D$111,'CCG data'!$A:$AD,'CCG data'!AA$3,FALSE))</f>
        <v>3.8</v>
      </c>
      <c r="K270" s="100">
        <f>IF(T269="","",VLOOKUP($E269&amp;$D$110&amp;$D$111,'CCG data'!$A:$AD,'CCG data'!AB$3,FALSE))</f>
        <v>5.6</v>
      </c>
      <c r="L270" s="100">
        <f>IF(V269="","",VLOOKUP($E269&amp;$D$110&amp;$D$111,'CCG data'!$A:$AD,'CCG data'!AC$3,FALSE))</f>
        <v>12.6</v>
      </c>
      <c r="M270" s="100">
        <f>IF(V269="","",VLOOKUP($E269&amp;$D$110&amp;$D$111,'CCG data'!$A:$AD,'CCG data'!AD$3,FALSE))</f>
        <v>15.8</v>
      </c>
      <c r="N270" s="304"/>
      <c r="P270" s="162">
        <f>IF(P269="","",VLOOKUP($E269&amp;$D$110&amp;$D$111,'CCG data'!$A:$AD,'CCG data'!I$3,FALSE))</f>
        <v>0.254</v>
      </c>
      <c r="Q270" s="15">
        <f>IF(P269="","",VLOOKUP($E269&amp;$D$110&amp;$D$111,'CCG data'!$A:$AD,'CCG data'!J$3,FALSE))</f>
        <v>0.28399999999999997</v>
      </c>
      <c r="R270" s="15">
        <f>IF(R269="","",VLOOKUP($E269&amp;$D$110&amp;$D$111,'CCG data'!$A:$AD,'CCG data'!K$3,FALSE))</f>
        <v>0.59199999999999997</v>
      </c>
      <c r="S270" s="15">
        <f>IF(R269="","",VLOOKUP($E269&amp;$D$110&amp;$D$111,'CCG data'!$A:$AD,'CCG data'!L$3,FALSE))</f>
        <v>0.625</v>
      </c>
      <c r="T270" s="15">
        <f>IF(T269="","",VLOOKUP($E269&amp;$D$110&amp;$D$111,'CCG data'!$A:$AD,'CCG data'!M$3,FALSE))</f>
        <v>2.5999999999999999E-2</v>
      </c>
      <c r="U270" s="15">
        <f>IF(T269="","",VLOOKUP($E269&amp;$D$110&amp;$D$111,'CCG data'!$A:$AD,'CCG data'!N$3,FALSE))</f>
        <v>3.7999999999999999E-2</v>
      </c>
      <c r="V270" s="15">
        <f>IF(V269="","",VLOOKUP($E269&amp;$D$110&amp;$D$111,'CCG data'!$A:$AD,'CCG data'!O$3,FALSE))</f>
        <v>8.2000000000000003E-2</v>
      </c>
      <c r="W270" s="142">
        <f>IF(V269="","",VLOOKUP($E269&amp;$D$110&amp;$D$111,'CCG data'!$A:$AD,'CCG data'!P$3,FALSE))</f>
        <v>0.10100000000000001</v>
      </c>
      <c r="Y270" s="178" t="str">
        <f>IFERROR(VLOOKUP($E270&amp;$D$111, Outliers!$A$4:$P$214,2,FALSE),"0")</f>
        <v>0</v>
      </c>
      <c r="Z270" s="178" t="str">
        <f>IFERROR(VLOOKUP($E270&amp;$D$111, Outliers!$A$4:$P$214,3,FALSE),"0")</f>
        <v>0</v>
      </c>
      <c r="AA270" s="178" t="str">
        <f>IFERROR(VLOOKUP($E270&amp;$D$111, Outliers!$A$4:$P$214,4,FALSE),"0")</f>
        <v>0</v>
      </c>
      <c r="AB270" s="178" t="str">
        <f>IFERROR(VLOOKUP($E270&amp;$D$111, Outliers!$A$4:$P$214,5,FALSE),"0")</f>
        <v>0</v>
      </c>
      <c r="AD270" s="82"/>
      <c r="AE270" s="161"/>
      <c r="AF270" s="82"/>
      <c r="AG270" s="82"/>
    </row>
    <row r="271" spans="4:33" ht="15.75" x14ac:dyDescent="0.25">
      <c r="D271" s="301"/>
      <c r="E271" s="108" t="s">
        <v>467</v>
      </c>
      <c r="F271" s="372">
        <f>IF(OR(ISERROR(VLOOKUP($E271&amp;$D$110&amp;$D$111,'CCG data'!$A:$AD,'CCG data'!R$3,FALSE)),ISBLANK(VLOOKUP($E271&amp;$D$110&amp;$D$111,'CCG data'!$A:$AD,'CCG data'!R$3,FALSE))),"",VLOOKUP($E271&amp;$D$110&amp;$D$111,'CCG data'!$A:$AD,'CCG data'!R$3,FALSE))</f>
        <v>48.5</v>
      </c>
      <c r="G271" s="373"/>
      <c r="H271" s="373">
        <f>IF(OR(ISERROR(VLOOKUP($E271&amp;$D$110&amp;$D$111,'CCG data'!$A:$AD,'CCG data'!S$3,FALSE)),ISBLANK(VLOOKUP($E271&amp;$D$110&amp;$D$111,'CCG data'!$A:$AD,'CCG data'!S$3,FALSE))),"",VLOOKUP($E271&amp;$D$110&amp;$D$111,'CCG data'!$A:$AD,'CCG data'!S$3,FALSE))</f>
        <v>85.1</v>
      </c>
      <c r="I271" s="373"/>
      <c r="J271" s="373">
        <f>IF(OR(ISERROR(VLOOKUP($E271&amp;$D$110&amp;$D$111,'CCG data'!$A:$AD,'CCG data'!T$3,FALSE)),ISBLANK(VLOOKUP($E271&amp;$D$110&amp;$D$111,'CCG data'!$A:$AD,'CCG data'!T$3,FALSE))),"",VLOOKUP($E271&amp;$D$110&amp;$D$111,'CCG data'!$A:$AD,'CCG data'!T$3,FALSE))</f>
        <v>7.6</v>
      </c>
      <c r="K271" s="373"/>
      <c r="L271" s="373">
        <f>IF(OR(ISERROR(VLOOKUP($E271&amp;$D$110&amp;$D$111,'CCG data'!$A:$AD,'CCG data'!U$3,FALSE)),ISBLANK(VLOOKUP($E271&amp;$D$110&amp;$D$111,'CCG data'!$A:$AD,'CCG data'!U$3,FALSE))),"",VLOOKUP($E271&amp;$D$110&amp;$D$111,'CCG data'!$A:$AD,'CCG data'!U$3,FALSE))</f>
        <v>10.7</v>
      </c>
      <c r="M271" s="374"/>
      <c r="N271" s="303">
        <f>IF(OR(ISERROR(VLOOKUP($E271&amp;$D$110&amp;$D$111,'CCG data'!$A:$AD,'CCG data'!G$3,FALSE)),ISBLANK(VLOOKUP($E271&amp;$D$110&amp;$D$111,'CCG data'!$A:$AD,'CCG data'!G$3,FALSE))),"",VLOOKUP($E271&amp;$D$110&amp;$D$111,'CCG data'!$A:$AD,'CCG data'!G$3,FALSE))</f>
        <v>1163</v>
      </c>
      <c r="P271" s="354">
        <f>IF(OR(ISERROR(VLOOKUP($E271&amp;$D$110&amp;$D$111,'CCG data'!$A:$AD,'CCG data'!B$3,FALSE)),ISBLANK(VLOOKUP($E271&amp;$D$110&amp;$D$111,'CCG data'!$A:$AD,'CCG data'!B$3,FALSE))),"",VLOOKUP($E271&amp;$D$110&amp;$D$111,'CCG data'!$A:$AD,'CCG data'!B$3,FALSE))</f>
        <v>0.31126397248495269</v>
      </c>
      <c r="Q271" s="246"/>
      <c r="R271" s="246">
        <f>IF(OR(ISERROR(VLOOKUP($E271&amp;$D$110&amp;$D$111,'CCG data'!$A:$AD,'CCG data'!C$3,FALSE)),ISBLANK(VLOOKUP($E271&amp;$D$110&amp;$D$111,'CCG data'!$A:$AD,'CCG data'!C$3,FALSE))),"",VLOOKUP($E271&amp;$D$110&amp;$D$111,'CCG data'!$A:$AD,'CCG data'!C$3,FALSE))</f>
        <v>0.56491831470335341</v>
      </c>
      <c r="S271" s="246"/>
      <c r="T271" s="246">
        <f>IF(OR(ISERROR(VLOOKUP($E271&amp;$D$110&amp;$D$111,'CCG data'!$A:$AD,'CCG data'!D$3,FALSE)),ISBLANK(VLOOKUP($E271&amp;$D$110&amp;$D$111,'CCG data'!$A:$AD,'CCG data'!D$3,FALSE))),"",VLOOKUP($E271&amp;$D$110&amp;$D$111,'CCG data'!$A:$AD,'CCG data'!D$3,FALSE))</f>
        <v>5.073086844368014E-2</v>
      </c>
      <c r="U271" s="246"/>
      <c r="V271" s="246">
        <f>IF(OR(ISERROR(VLOOKUP($E271&amp;$D$110&amp;$D$111,'CCG data'!$A:$AD,'CCG data'!E$3,FALSE)),ISBLANK(VLOOKUP($E271&amp;$D$110&amp;$D$111,'CCG data'!$A:$AD,'CCG data'!E$3,FALSE))),"",VLOOKUP($E271&amp;$D$110&amp;$D$111,'CCG data'!$A:$AD,'CCG data'!E$3,FALSE))</f>
        <v>7.3086844368013756E-2</v>
      </c>
      <c r="W271" s="387"/>
      <c r="Y271" s="178">
        <f>IFERROR(VLOOKUP($E271&amp;$D$111, Outliers!$A$4:$P$214,2,FALSE),"0")</f>
        <v>0</v>
      </c>
      <c r="Z271" s="178">
        <f>IFERROR(VLOOKUP($E271&amp;$D$111, Outliers!$A$4:$P$214,3,FALSE),"0")</f>
        <v>0</v>
      </c>
      <c r="AA271" s="178">
        <f>IFERROR(VLOOKUP($E271&amp;$D$111, Outliers!$A$4:$P$214,4,FALSE),"0")</f>
        <v>0</v>
      </c>
      <c r="AB271" s="178">
        <f>IFERROR(VLOOKUP($E271&amp;$D$111, Outliers!$A$4:$P$214,5,FALSE),"0")</f>
        <v>0</v>
      </c>
      <c r="AD271" s="82"/>
      <c r="AE271" s="161"/>
      <c r="AF271" s="82"/>
      <c r="AG271" s="82"/>
    </row>
    <row r="272" spans="4:33" ht="15.75" x14ac:dyDescent="0.25">
      <c r="D272" s="301"/>
      <c r="E272" s="107" t="s">
        <v>27</v>
      </c>
      <c r="F272" s="99">
        <f>IF(P271="","",VLOOKUP($E271&amp;$D$110&amp;$D$111,'CCG data'!$A:$AD,'CCG data'!W$3,FALSE))</f>
        <v>43.5</v>
      </c>
      <c r="G272" s="100">
        <f>IF(P271="","",VLOOKUP($E271&amp;$D$110&amp;$D$111,'CCG data'!$A:$AD,'CCG data'!X$3,FALSE))</f>
        <v>53.5</v>
      </c>
      <c r="H272" s="100">
        <f>IF(R271="","",VLOOKUP($E271&amp;$D$110&amp;$D$111,'CCG data'!$A:$AD,'CCG data'!Y$3,FALSE))</f>
        <v>78.599999999999994</v>
      </c>
      <c r="I272" s="100">
        <f>IF(R271="","",VLOOKUP($E271&amp;$D$110&amp;$D$111,'CCG data'!$A:$AD,'CCG data'!Z$3,FALSE))</f>
        <v>91.6</v>
      </c>
      <c r="J272" s="100">
        <f>IF(T271="","",VLOOKUP($E271&amp;$D$110&amp;$D$111,'CCG data'!$A:$AD,'CCG data'!AA$3,FALSE))</f>
        <v>5.7</v>
      </c>
      <c r="K272" s="100">
        <f>IF(T271="","",VLOOKUP($E271&amp;$D$110&amp;$D$111,'CCG data'!$A:$AD,'CCG data'!AB$3,FALSE))</f>
        <v>9.6</v>
      </c>
      <c r="L272" s="100">
        <f>IF(V271="","",VLOOKUP($E271&amp;$D$110&amp;$D$111,'CCG data'!$A:$AD,'CCG data'!AC$3,FALSE))</f>
        <v>8.5</v>
      </c>
      <c r="M272" s="100">
        <f>IF(V271="","",VLOOKUP($E271&amp;$D$110&amp;$D$111,'CCG data'!$A:$AD,'CCG data'!AD$3,FALSE))</f>
        <v>13</v>
      </c>
      <c r="N272" s="304"/>
      <c r="P272" s="162">
        <f>IF(P271="","",VLOOKUP($E271&amp;$D$110&amp;$D$111,'CCG data'!$A:$AD,'CCG data'!I$3,FALSE))</f>
        <v>0.28499999999999998</v>
      </c>
      <c r="Q272" s="15">
        <f>IF(P271="","",VLOOKUP($E271&amp;$D$110&amp;$D$111,'CCG data'!$A:$AD,'CCG data'!J$3,FALSE))</f>
        <v>0.33800000000000002</v>
      </c>
      <c r="R272" s="15">
        <f>IF(R271="","",VLOOKUP($E271&amp;$D$110&amp;$D$111,'CCG data'!$A:$AD,'CCG data'!K$3,FALSE))</f>
        <v>0.53600000000000003</v>
      </c>
      <c r="S272" s="15">
        <f>IF(R271="","",VLOOKUP($E271&amp;$D$110&amp;$D$111,'CCG data'!$A:$AD,'CCG data'!L$3,FALSE))</f>
        <v>0.59299999999999997</v>
      </c>
      <c r="T272" s="15">
        <f>IF(T271="","",VLOOKUP($E271&amp;$D$110&amp;$D$111,'CCG data'!$A:$AD,'CCG data'!M$3,FALSE))</f>
        <v>0.04</v>
      </c>
      <c r="U272" s="15">
        <f>IF(T271="","",VLOOKUP($E271&amp;$D$110&amp;$D$111,'CCG data'!$A:$AD,'CCG data'!N$3,FALSE))</f>
        <v>6.5000000000000002E-2</v>
      </c>
      <c r="V272" s="15">
        <f>IF(V271="","",VLOOKUP($E271&amp;$D$110&amp;$D$111,'CCG data'!$A:$AD,'CCG data'!O$3,FALSE))</f>
        <v>5.8999999999999997E-2</v>
      </c>
      <c r="W272" s="142">
        <f>IF(V271="","",VLOOKUP($E271&amp;$D$110&amp;$D$111,'CCG data'!$A:$AD,'CCG data'!P$3,FALSE))</f>
        <v>8.8999999999999996E-2</v>
      </c>
      <c r="Y272" s="178" t="str">
        <f>IFERROR(VLOOKUP($E272&amp;$D$111, Outliers!$A$4:$P$214,2,FALSE),"0")</f>
        <v>0</v>
      </c>
      <c r="Z272" s="178" t="str">
        <f>IFERROR(VLOOKUP($E272&amp;$D$111, Outliers!$A$4:$P$214,3,FALSE),"0")</f>
        <v>0</v>
      </c>
      <c r="AA272" s="178" t="str">
        <f>IFERROR(VLOOKUP($E272&amp;$D$111, Outliers!$A$4:$P$214,4,FALSE),"0")</f>
        <v>0</v>
      </c>
      <c r="AB272" s="178" t="str">
        <f>IFERROR(VLOOKUP($E272&amp;$D$111, Outliers!$A$4:$P$214,5,FALSE),"0")</f>
        <v>0</v>
      </c>
      <c r="AD272" s="82"/>
      <c r="AE272" s="161"/>
      <c r="AF272" s="82"/>
      <c r="AG272" s="82"/>
    </row>
    <row r="273" spans="4:33" ht="15.75" x14ac:dyDescent="0.25">
      <c r="D273" s="301"/>
      <c r="E273" s="108" t="s">
        <v>223</v>
      </c>
      <c r="F273" s="372">
        <f>IF(OR(ISERROR(VLOOKUP($E273&amp;$D$110&amp;$D$111,'CCG data'!$A:$AD,'CCG data'!R$3,FALSE)),ISBLANK(VLOOKUP($E273&amp;$D$110&amp;$D$111,'CCG data'!$A:$AD,'CCG data'!R$3,FALSE))),"",VLOOKUP($E273&amp;$D$110&amp;$D$111,'CCG data'!$A:$AD,'CCG data'!R$3,FALSE))</f>
        <v>54.5</v>
      </c>
      <c r="G273" s="373"/>
      <c r="H273" s="373">
        <f>IF(OR(ISERROR(VLOOKUP($E273&amp;$D$110&amp;$D$111,'CCG data'!$A:$AD,'CCG data'!S$3,FALSE)),ISBLANK(VLOOKUP($E273&amp;$D$110&amp;$D$111,'CCG data'!$A:$AD,'CCG data'!S$3,FALSE))),"",VLOOKUP($E273&amp;$D$110&amp;$D$111,'CCG data'!$A:$AD,'CCG data'!S$3,FALSE))</f>
        <v>97.1</v>
      </c>
      <c r="I273" s="373"/>
      <c r="J273" s="373">
        <f>IF(OR(ISERROR(VLOOKUP($E273&amp;$D$110&amp;$D$111,'CCG data'!$A:$AD,'CCG data'!T$3,FALSE)),ISBLANK(VLOOKUP($E273&amp;$D$110&amp;$D$111,'CCG data'!$A:$AD,'CCG data'!T$3,FALSE))),"",VLOOKUP($E273&amp;$D$110&amp;$D$111,'CCG data'!$A:$AD,'CCG data'!T$3,FALSE))</f>
        <v>7.3</v>
      </c>
      <c r="K273" s="373"/>
      <c r="L273" s="373">
        <f>IF(OR(ISERROR(VLOOKUP($E273&amp;$D$110&amp;$D$111,'CCG data'!$A:$AD,'CCG data'!U$3,FALSE)),ISBLANK(VLOOKUP($E273&amp;$D$110&amp;$D$111,'CCG data'!$A:$AD,'CCG data'!U$3,FALSE))),"",VLOOKUP($E273&amp;$D$110&amp;$D$111,'CCG data'!$A:$AD,'CCG data'!U$3,FALSE))</f>
        <v>16.899999999999999</v>
      </c>
      <c r="M273" s="374"/>
      <c r="N273" s="303">
        <f>IF(OR(ISERROR(VLOOKUP($E273&amp;$D$110&amp;$D$111,'CCG data'!$A:$AD,'CCG data'!G$3,FALSE)),ISBLANK(VLOOKUP($E273&amp;$D$110&amp;$D$111,'CCG data'!$A:$AD,'CCG data'!G$3,FALSE))),"",VLOOKUP($E273&amp;$D$110&amp;$D$111,'CCG data'!$A:$AD,'CCG data'!G$3,FALSE))</f>
        <v>1317</v>
      </c>
      <c r="P273" s="354">
        <f>IF(OR(ISERROR(VLOOKUP($E273&amp;$D$110&amp;$D$111,'CCG data'!$A:$AD,'CCG data'!B$3,FALSE)),ISBLANK(VLOOKUP($E273&amp;$D$110&amp;$D$111,'CCG data'!$A:$AD,'CCG data'!B$3,FALSE))),"",VLOOKUP($E273&amp;$D$110&amp;$D$111,'CCG data'!$A:$AD,'CCG data'!B$3,FALSE))</f>
        <v>0.30144267274107822</v>
      </c>
      <c r="Q273" s="246"/>
      <c r="R273" s="246">
        <f>IF(OR(ISERROR(VLOOKUP($E273&amp;$D$110&amp;$D$111,'CCG data'!$A:$AD,'CCG data'!C$3,FALSE)),ISBLANK(VLOOKUP($E273&amp;$D$110&amp;$D$111,'CCG data'!$A:$AD,'CCG data'!C$3,FALSE))),"",VLOOKUP($E273&amp;$D$110&amp;$D$111,'CCG data'!$A:$AD,'CCG data'!C$3,FALSE))</f>
        <v>0.55732725892179191</v>
      </c>
      <c r="S273" s="246"/>
      <c r="T273" s="246">
        <f>IF(OR(ISERROR(VLOOKUP($E273&amp;$D$110&amp;$D$111,'CCG data'!$A:$AD,'CCG data'!D$3,FALSE)),ISBLANK(VLOOKUP($E273&amp;$D$110&amp;$D$111,'CCG data'!$A:$AD,'CCG data'!D$3,FALSE))),"",VLOOKUP($E273&amp;$D$110&amp;$D$111,'CCG data'!$A:$AD,'CCG data'!D$3,FALSE))</f>
        <v>4.4039483675018982E-2</v>
      </c>
      <c r="U273" s="246"/>
      <c r="V273" s="246">
        <f>IF(OR(ISERROR(VLOOKUP($E273&amp;$D$110&amp;$D$111,'CCG data'!$A:$AD,'CCG data'!E$3,FALSE)),ISBLANK(VLOOKUP($E273&amp;$D$110&amp;$D$111,'CCG data'!$A:$AD,'CCG data'!E$3,FALSE))),"",VLOOKUP($E273&amp;$D$110&amp;$D$111,'CCG data'!$A:$AD,'CCG data'!E$3,FALSE))</f>
        <v>9.7190584662110863E-2</v>
      </c>
      <c r="W273" s="387"/>
      <c r="Y273" s="178">
        <f>IFERROR(VLOOKUP($E273&amp;$D$111, Outliers!$A$4:$P$214,2,FALSE),"0")</f>
        <v>0</v>
      </c>
      <c r="Z273" s="178">
        <f>IFERROR(VLOOKUP($E273&amp;$D$111, Outliers!$A$4:$P$214,3,FALSE),"0")</f>
        <v>0</v>
      </c>
      <c r="AA273" s="178">
        <f>IFERROR(VLOOKUP($E273&amp;$D$111, Outliers!$A$4:$P$214,4,FALSE),"0")</f>
        <v>0</v>
      </c>
      <c r="AB273" s="178">
        <f>IFERROR(VLOOKUP($E273&amp;$D$111, Outliers!$A$4:$P$214,5,FALSE),"0")</f>
        <v>1</v>
      </c>
      <c r="AD273" s="82"/>
      <c r="AE273" s="161"/>
      <c r="AF273" s="82"/>
      <c r="AG273" s="82"/>
    </row>
    <row r="274" spans="4:33" ht="15.75" x14ac:dyDescent="0.25">
      <c r="D274" s="301"/>
      <c r="E274" s="107" t="s">
        <v>27</v>
      </c>
      <c r="F274" s="99">
        <f>IF(P273="","",VLOOKUP($E273&amp;$D$110&amp;$D$111,'CCG data'!$A:$AD,'CCG data'!W$3,FALSE))</f>
        <v>49.1</v>
      </c>
      <c r="G274" s="100">
        <f>IF(P273="","",VLOOKUP($E273&amp;$D$110&amp;$D$111,'CCG data'!$A:$AD,'CCG data'!X$3,FALSE))</f>
        <v>59.8</v>
      </c>
      <c r="H274" s="100">
        <f>IF(R273="","",VLOOKUP($E273&amp;$D$110&amp;$D$111,'CCG data'!$A:$AD,'CCG data'!Y$3,FALSE))</f>
        <v>90.1</v>
      </c>
      <c r="I274" s="100">
        <f>IF(R273="","",VLOOKUP($E273&amp;$D$110&amp;$D$111,'CCG data'!$A:$AD,'CCG data'!Z$3,FALSE))</f>
        <v>104.2</v>
      </c>
      <c r="J274" s="100">
        <f>IF(T273="","",VLOOKUP($E273&amp;$D$110&amp;$D$111,'CCG data'!$A:$AD,'CCG data'!AA$3,FALSE))</f>
        <v>5.4</v>
      </c>
      <c r="K274" s="100">
        <f>IF(T273="","",VLOOKUP($E273&amp;$D$110&amp;$D$111,'CCG data'!$A:$AD,'CCG data'!AB$3,FALSE))</f>
        <v>9.1999999999999993</v>
      </c>
      <c r="L274" s="100">
        <f>IF(V273="","",VLOOKUP($E273&amp;$D$110&amp;$D$111,'CCG data'!$A:$AD,'CCG data'!AC$3,FALSE))</f>
        <v>14</v>
      </c>
      <c r="M274" s="100">
        <f>IF(V273="","",VLOOKUP($E273&amp;$D$110&amp;$D$111,'CCG data'!$A:$AD,'CCG data'!AD$3,FALSE))</f>
        <v>19.899999999999999</v>
      </c>
      <c r="N274" s="304"/>
      <c r="P274" s="162">
        <f>IF(P273="","",VLOOKUP($E273&amp;$D$110&amp;$D$111,'CCG data'!$A:$AD,'CCG data'!I$3,FALSE))</f>
        <v>0.27700000000000002</v>
      </c>
      <c r="Q274" s="15">
        <f>IF(P273="","",VLOOKUP($E273&amp;$D$110&amp;$D$111,'CCG data'!$A:$AD,'CCG data'!J$3,FALSE))</f>
        <v>0.32700000000000001</v>
      </c>
      <c r="R274" s="15">
        <f>IF(R273="","",VLOOKUP($E273&amp;$D$110&amp;$D$111,'CCG data'!$A:$AD,'CCG data'!K$3,FALSE))</f>
        <v>0.53</v>
      </c>
      <c r="S274" s="15">
        <f>IF(R273="","",VLOOKUP($E273&amp;$D$110&amp;$D$111,'CCG data'!$A:$AD,'CCG data'!L$3,FALSE))</f>
        <v>0.58399999999999996</v>
      </c>
      <c r="T274" s="15">
        <f>IF(T273="","",VLOOKUP($E273&amp;$D$110&amp;$D$111,'CCG data'!$A:$AD,'CCG data'!M$3,FALSE))</f>
        <v>3.4000000000000002E-2</v>
      </c>
      <c r="U274" s="15">
        <f>IF(T273="","",VLOOKUP($E273&amp;$D$110&amp;$D$111,'CCG data'!$A:$AD,'CCG data'!N$3,FALSE))</f>
        <v>5.7000000000000002E-2</v>
      </c>
      <c r="V274" s="15">
        <f>IF(V273="","",VLOOKUP($E273&amp;$D$110&amp;$D$111,'CCG data'!$A:$AD,'CCG data'!O$3,FALSE))</f>
        <v>8.2000000000000003E-2</v>
      </c>
      <c r="W274" s="142">
        <f>IF(V273="","",VLOOKUP($E273&amp;$D$110&amp;$D$111,'CCG data'!$A:$AD,'CCG data'!P$3,FALSE))</f>
        <v>0.114</v>
      </c>
      <c r="Y274" s="178" t="str">
        <f>IFERROR(VLOOKUP($E274&amp;$D$111, Outliers!$A$4:$P$214,2,FALSE),"0")</f>
        <v>0</v>
      </c>
      <c r="Z274" s="178" t="str">
        <f>IFERROR(VLOOKUP($E274&amp;$D$111, Outliers!$A$4:$P$214,3,FALSE),"0")</f>
        <v>0</v>
      </c>
      <c r="AA274" s="178" t="str">
        <f>IFERROR(VLOOKUP($E274&amp;$D$111, Outliers!$A$4:$P$214,4,FALSE),"0")</f>
        <v>0</v>
      </c>
      <c r="AB274" s="178" t="str">
        <f>IFERROR(VLOOKUP($E274&amp;$D$111, Outliers!$A$4:$P$214,5,FALSE),"0")</f>
        <v>0</v>
      </c>
      <c r="AD274" s="82"/>
      <c r="AE274" s="161"/>
      <c r="AF274" s="82"/>
      <c r="AG274" s="82"/>
    </row>
    <row r="275" spans="4:33" ht="15.75" x14ac:dyDescent="0.25">
      <c r="D275" s="301"/>
      <c r="E275" s="108" t="s">
        <v>224</v>
      </c>
      <c r="F275" s="372">
        <f>IF(OR(ISERROR(VLOOKUP($E275&amp;$D$110&amp;$D$111,'CCG data'!$A:$AD,'CCG data'!R$3,FALSE)),ISBLANK(VLOOKUP($E275&amp;$D$110&amp;$D$111,'CCG data'!$A:$AD,'CCG data'!R$3,FALSE))),"",VLOOKUP($E275&amp;$D$110&amp;$D$111,'CCG data'!$A:$AD,'CCG data'!R$3,FALSE))</f>
        <v>45.5</v>
      </c>
      <c r="G275" s="373"/>
      <c r="H275" s="373">
        <f>IF(OR(ISERROR(VLOOKUP($E275&amp;$D$110&amp;$D$111,'CCG data'!$A:$AD,'CCG data'!S$3,FALSE)),ISBLANK(VLOOKUP($E275&amp;$D$110&amp;$D$111,'CCG data'!$A:$AD,'CCG data'!S$3,FALSE))),"",VLOOKUP($E275&amp;$D$110&amp;$D$111,'CCG data'!$A:$AD,'CCG data'!S$3,FALSE))</f>
        <v>89.5</v>
      </c>
      <c r="I275" s="373"/>
      <c r="J275" s="373">
        <f>IF(OR(ISERROR(VLOOKUP($E275&amp;$D$110&amp;$D$111,'CCG data'!$A:$AD,'CCG data'!T$3,FALSE)),ISBLANK(VLOOKUP($E275&amp;$D$110&amp;$D$111,'CCG data'!$A:$AD,'CCG data'!T$3,FALSE))),"",VLOOKUP($E275&amp;$D$110&amp;$D$111,'CCG data'!$A:$AD,'CCG data'!T$3,FALSE))</f>
        <v>10.199999999999999</v>
      </c>
      <c r="K275" s="373"/>
      <c r="L275" s="373">
        <f>IF(OR(ISERROR(VLOOKUP($E275&amp;$D$110&amp;$D$111,'CCG data'!$A:$AD,'CCG data'!U$3,FALSE)),ISBLANK(VLOOKUP($E275&amp;$D$110&amp;$D$111,'CCG data'!$A:$AD,'CCG data'!U$3,FALSE))),"",VLOOKUP($E275&amp;$D$110&amp;$D$111,'CCG data'!$A:$AD,'CCG data'!U$3,FALSE))</f>
        <v>11.9</v>
      </c>
      <c r="M275" s="374"/>
      <c r="N275" s="303">
        <f>IF(OR(ISERROR(VLOOKUP($E275&amp;$D$110&amp;$D$111,'CCG data'!$A:$AD,'CCG data'!G$3,FALSE)),ISBLANK(VLOOKUP($E275&amp;$D$110&amp;$D$111,'CCG data'!$A:$AD,'CCG data'!G$3,FALSE))),"",VLOOKUP($E275&amp;$D$110&amp;$D$111,'CCG data'!$A:$AD,'CCG data'!G$3,FALSE))</f>
        <v>1387</v>
      </c>
      <c r="P275" s="354">
        <f>IF(OR(ISERROR(VLOOKUP($E275&amp;$D$110&amp;$D$111,'CCG data'!$A:$AD,'CCG data'!B$3,FALSE)),ISBLANK(VLOOKUP($E275&amp;$D$110&amp;$D$111,'CCG data'!$A:$AD,'CCG data'!B$3,FALSE))),"",VLOOKUP($E275&amp;$D$110&amp;$D$111,'CCG data'!$A:$AD,'CCG data'!B$3,FALSE))</f>
        <v>0.26820475847152125</v>
      </c>
      <c r="Q275" s="246"/>
      <c r="R275" s="246">
        <f>IF(OR(ISERROR(VLOOKUP($E275&amp;$D$110&amp;$D$111,'CCG data'!$A:$AD,'CCG data'!C$3,FALSE)),ISBLANK(VLOOKUP($E275&amp;$D$110&amp;$D$111,'CCG data'!$A:$AD,'CCG data'!C$3,FALSE))),"",VLOOKUP($E275&amp;$D$110&amp;$D$111,'CCG data'!$A:$AD,'CCG data'!C$3,FALSE))</f>
        <v>0.58687815428983414</v>
      </c>
      <c r="S275" s="246"/>
      <c r="T275" s="246">
        <f>IF(OR(ISERROR(VLOOKUP($E275&amp;$D$110&amp;$D$111,'CCG data'!$A:$AD,'CCG data'!D$3,FALSE)),ISBLANK(VLOOKUP($E275&amp;$D$110&amp;$D$111,'CCG data'!$A:$AD,'CCG data'!D$3,FALSE))),"",VLOOKUP($E275&amp;$D$110&amp;$D$111,'CCG data'!$A:$AD,'CCG data'!D$3,FALSE))</f>
        <v>6.5609228550829124E-2</v>
      </c>
      <c r="U275" s="246"/>
      <c r="V275" s="246">
        <f>IF(OR(ISERROR(VLOOKUP($E275&amp;$D$110&amp;$D$111,'CCG data'!$A:$AD,'CCG data'!E$3,FALSE)),ISBLANK(VLOOKUP($E275&amp;$D$110&amp;$D$111,'CCG data'!$A:$AD,'CCG data'!E$3,FALSE))),"",VLOOKUP($E275&amp;$D$110&amp;$D$111,'CCG data'!$A:$AD,'CCG data'!E$3,FALSE))</f>
        <v>7.9307858687815425E-2</v>
      </c>
      <c r="W275" s="387"/>
      <c r="Y275" s="178">
        <f>IFERROR(VLOOKUP($E275&amp;$D$111, Outliers!$A$4:$P$214,2,FALSE),"0")</f>
        <v>0</v>
      </c>
      <c r="Z275" s="178">
        <f>IFERROR(VLOOKUP($E275&amp;$D$111, Outliers!$A$4:$P$214,3,FALSE),"0")</f>
        <v>0</v>
      </c>
      <c r="AA275" s="178">
        <f>IFERROR(VLOOKUP($E275&amp;$D$111, Outliers!$A$4:$P$214,4,FALSE),"0")</f>
        <v>1</v>
      </c>
      <c r="AB275" s="178">
        <f>IFERROR(VLOOKUP($E275&amp;$D$111, Outliers!$A$4:$P$214,5,FALSE),"0")</f>
        <v>0</v>
      </c>
      <c r="AD275" s="82"/>
      <c r="AE275" s="161"/>
      <c r="AF275" s="82"/>
      <c r="AG275" s="82"/>
    </row>
    <row r="276" spans="4:33" ht="15.75" x14ac:dyDescent="0.25">
      <c r="D276" s="301"/>
      <c r="E276" s="107" t="s">
        <v>27</v>
      </c>
      <c r="F276" s="99">
        <f>IF(P275="","",VLOOKUP($E275&amp;$D$110&amp;$D$111,'CCG data'!$A:$AD,'CCG data'!W$3,FALSE))</f>
        <v>40.9</v>
      </c>
      <c r="G276" s="100">
        <f>IF(P275="","",VLOOKUP($E275&amp;$D$110&amp;$D$111,'CCG data'!$A:$AD,'CCG data'!X$3,FALSE))</f>
        <v>50.2</v>
      </c>
      <c r="H276" s="100">
        <f>IF(R275="","",VLOOKUP($E275&amp;$D$110&amp;$D$111,'CCG data'!$A:$AD,'CCG data'!Y$3,FALSE))</f>
        <v>83.4</v>
      </c>
      <c r="I276" s="100">
        <f>IF(R275="","",VLOOKUP($E275&amp;$D$110&amp;$D$111,'CCG data'!$A:$AD,'CCG data'!Z$3,FALSE))</f>
        <v>95.7</v>
      </c>
      <c r="J276" s="100">
        <f>IF(T275="","",VLOOKUP($E275&amp;$D$110&amp;$D$111,'CCG data'!$A:$AD,'CCG data'!AA$3,FALSE))</f>
        <v>8.1</v>
      </c>
      <c r="K276" s="100">
        <f>IF(T275="","",VLOOKUP($E275&amp;$D$110&amp;$D$111,'CCG data'!$A:$AD,'CCG data'!AB$3,FALSE))</f>
        <v>12.2</v>
      </c>
      <c r="L276" s="100">
        <f>IF(V275="","",VLOOKUP($E275&amp;$D$110&amp;$D$111,'CCG data'!$A:$AD,'CCG data'!AC$3,FALSE))</f>
        <v>9.6999999999999993</v>
      </c>
      <c r="M276" s="100">
        <f>IF(V275="","",VLOOKUP($E275&amp;$D$110&amp;$D$111,'CCG data'!$A:$AD,'CCG data'!AD$3,FALSE))</f>
        <v>14.1</v>
      </c>
      <c r="N276" s="304"/>
      <c r="P276" s="162">
        <f>IF(P275="","",VLOOKUP($E275&amp;$D$110&amp;$D$111,'CCG data'!$A:$AD,'CCG data'!I$3,FALSE))</f>
        <v>0.246</v>
      </c>
      <c r="Q276" s="15">
        <f>IF(P275="","",VLOOKUP($E275&amp;$D$110&amp;$D$111,'CCG data'!$A:$AD,'CCG data'!J$3,FALSE))</f>
        <v>0.29199999999999998</v>
      </c>
      <c r="R276" s="15">
        <f>IF(R275="","",VLOOKUP($E275&amp;$D$110&amp;$D$111,'CCG data'!$A:$AD,'CCG data'!K$3,FALSE))</f>
        <v>0.56100000000000005</v>
      </c>
      <c r="S276" s="15">
        <f>IF(R275="","",VLOOKUP($E275&amp;$D$110&amp;$D$111,'CCG data'!$A:$AD,'CCG data'!L$3,FALSE))</f>
        <v>0.61299999999999999</v>
      </c>
      <c r="T276" s="15">
        <f>IF(T275="","",VLOOKUP($E275&amp;$D$110&amp;$D$111,'CCG data'!$A:$AD,'CCG data'!M$3,FALSE))</f>
        <v>5.3999999999999999E-2</v>
      </c>
      <c r="U276" s="15">
        <f>IF(T275="","",VLOOKUP($E275&amp;$D$110&amp;$D$111,'CCG data'!$A:$AD,'CCG data'!N$3,FALSE))</f>
        <v>0.08</v>
      </c>
      <c r="V276" s="15">
        <f>IF(V275="","",VLOOKUP($E275&amp;$D$110&amp;$D$111,'CCG data'!$A:$AD,'CCG data'!O$3,FALSE))</f>
        <v>6.6000000000000003E-2</v>
      </c>
      <c r="W276" s="142">
        <f>IF(V275="","",VLOOKUP($E275&amp;$D$110&amp;$D$111,'CCG data'!$A:$AD,'CCG data'!P$3,FALSE))</f>
        <v>9.5000000000000001E-2</v>
      </c>
      <c r="Y276" s="178" t="str">
        <f>IFERROR(VLOOKUP($E276&amp;$D$111, Outliers!$A$4:$P$214,2,FALSE),"0")</f>
        <v>0</v>
      </c>
      <c r="Z276" s="178" t="str">
        <f>IFERROR(VLOOKUP($E276&amp;$D$111, Outliers!$A$4:$P$214,3,FALSE),"0")</f>
        <v>0</v>
      </c>
      <c r="AA276" s="178" t="str">
        <f>IFERROR(VLOOKUP($E276&amp;$D$111, Outliers!$A$4:$P$214,4,FALSE),"0")</f>
        <v>0</v>
      </c>
      <c r="AB276" s="178" t="str">
        <f>IFERROR(VLOOKUP($E276&amp;$D$111, Outliers!$A$4:$P$214,5,FALSE),"0")</f>
        <v>0</v>
      </c>
      <c r="AD276" s="82"/>
      <c r="AE276" s="161"/>
      <c r="AF276" s="82"/>
      <c r="AG276" s="82"/>
    </row>
    <row r="277" spans="4:33" ht="15.75" x14ac:dyDescent="0.25">
      <c r="D277" s="301"/>
      <c r="E277" s="108" t="s">
        <v>468</v>
      </c>
      <c r="F277" s="372">
        <f>IF(OR(ISERROR(VLOOKUP($E277&amp;$D$110&amp;$D$111,'CCG data'!$A:$AD,'CCG data'!R$3,FALSE)),ISBLANK(VLOOKUP($E277&amp;$D$110&amp;$D$111,'CCG data'!$A:$AD,'CCG data'!R$3,FALSE))),"",VLOOKUP($E277&amp;$D$110&amp;$D$111,'CCG data'!$A:$AD,'CCG data'!R$3,FALSE))</f>
        <v>50.6</v>
      </c>
      <c r="G277" s="373"/>
      <c r="H277" s="373">
        <f>IF(OR(ISERROR(VLOOKUP($E277&amp;$D$110&amp;$D$111,'CCG data'!$A:$AD,'CCG data'!S$3,FALSE)),ISBLANK(VLOOKUP($E277&amp;$D$110&amp;$D$111,'CCG data'!$A:$AD,'CCG data'!S$3,FALSE))),"",VLOOKUP($E277&amp;$D$110&amp;$D$111,'CCG data'!$A:$AD,'CCG data'!S$3,FALSE))</f>
        <v>91.6</v>
      </c>
      <c r="I277" s="373"/>
      <c r="J277" s="373">
        <f>IF(OR(ISERROR(VLOOKUP($E277&amp;$D$110&amp;$D$111,'CCG data'!$A:$AD,'CCG data'!T$3,FALSE)),ISBLANK(VLOOKUP($E277&amp;$D$110&amp;$D$111,'CCG data'!$A:$AD,'CCG data'!T$3,FALSE))),"",VLOOKUP($E277&amp;$D$110&amp;$D$111,'CCG data'!$A:$AD,'CCG data'!T$3,FALSE))</f>
        <v>5.5</v>
      </c>
      <c r="K277" s="373"/>
      <c r="L277" s="373">
        <f>IF(OR(ISERROR(VLOOKUP($E277&amp;$D$110&amp;$D$111,'CCG data'!$A:$AD,'CCG data'!U$3,FALSE)),ISBLANK(VLOOKUP($E277&amp;$D$110&amp;$D$111,'CCG data'!$A:$AD,'CCG data'!U$3,FALSE))),"",VLOOKUP($E277&amp;$D$110&amp;$D$111,'CCG data'!$A:$AD,'CCG data'!U$3,FALSE))</f>
        <v>18</v>
      </c>
      <c r="M277" s="374"/>
      <c r="N277" s="303">
        <f>IF(OR(ISERROR(VLOOKUP($E277&amp;$D$110&amp;$D$111,'CCG data'!$A:$AD,'CCG data'!G$3,FALSE)),ISBLANK(VLOOKUP($E277&amp;$D$110&amp;$D$111,'CCG data'!$A:$AD,'CCG data'!G$3,FALSE))),"",VLOOKUP($E277&amp;$D$110&amp;$D$111,'CCG data'!$A:$AD,'CCG data'!G$3,FALSE))</f>
        <v>1507</v>
      </c>
      <c r="P277" s="354">
        <f>IF(OR(ISERROR(VLOOKUP($E277&amp;$D$110&amp;$D$111,'CCG data'!$A:$AD,'CCG data'!B$3,FALSE)),ISBLANK(VLOOKUP($E277&amp;$D$110&amp;$D$111,'CCG data'!$A:$AD,'CCG data'!B$3,FALSE))),"",VLOOKUP($E277&amp;$D$110&amp;$D$111,'CCG data'!$A:$AD,'CCG data'!B$3,FALSE))</f>
        <v>0.28732581287325815</v>
      </c>
      <c r="Q277" s="246"/>
      <c r="R277" s="246">
        <f>IF(OR(ISERROR(VLOOKUP($E277&amp;$D$110&amp;$D$111,'CCG data'!$A:$AD,'CCG data'!C$3,FALSE)),ISBLANK(VLOOKUP($E277&amp;$D$110&amp;$D$111,'CCG data'!$A:$AD,'CCG data'!C$3,FALSE))),"",VLOOKUP($E277&amp;$D$110&amp;$D$111,'CCG data'!$A:$AD,'CCG data'!C$3,FALSE))</f>
        <v>0.5660252156602521</v>
      </c>
      <c r="S277" s="246"/>
      <c r="T277" s="246">
        <f>IF(OR(ISERROR(VLOOKUP($E277&amp;$D$110&amp;$D$111,'CCG data'!$A:$AD,'CCG data'!D$3,FALSE)),ISBLANK(VLOOKUP($E277&amp;$D$110&amp;$D$111,'CCG data'!$A:$AD,'CCG data'!D$3,FALSE))),"",VLOOKUP($E277&amp;$D$110&amp;$D$111,'CCG data'!$A:$AD,'CCG data'!D$3,FALSE))</f>
        <v>3.7159920371599202E-2</v>
      </c>
      <c r="U277" s="246"/>
      <c r="V277" s="246">
        <f>IF(OR(ISERROR(VLOOKUP($E277&amp;$D$110&amp;$D$111,'CCG data'!$A:$AD,'CCG data'!E$3,FALSE)),ISBLANK(VLOOKUP($E277&amp;$D$110&amp;$D$111,'CCG data'!$A:$AD,'CCG data'!E$3,FALSE))),"",VLOOKUP($E277&amp;$D$110&amp;$D$111,'CCG data'!$A:$AD,'CCG data'!E$3,FALSE))</f>
        <v>0.10948905109489052</v>
      </c>
      <c r="W277" s="387"/>
      <c r="Y277" s="178">
        <f>IFERROR(VLOOKUP($E277&amp;$D$111, Outliers!$A$4:$P$214,2,FALSE),"0")</f>
        <v>0</v>
      </c>
      <c r="Z277" s="178">
        <f>IFERROR(VLOOKUP($E277&amp;$D$111, Outliers!$A$4:$P$214,3,FALSE),"0")</f>
        <v>0</v>
      </c>
      <c r="AA277" s="178">
        <f>IFERROR(VLOOKUP($E277&amp;$D$111, Outliers!$A$4:$P$214,4,FALSE),"0")</f>
        <v>0</v>
      </c>
      <c r="AB277" s="178">
        <f>IFERROR(VLOOKUP($E277&amp;$D$111, Outliers!$A$4:$P$214,5,FALSE),"0")</f>
        <v>1</v>
      </c>
      <c r="AD277" s="82"/>
      <c r="AE277" s="161"/>
      <c r="AF277" s="82"/>
      <c r="AG277" s="82"/>
    </row>
    <row r="278" spans="4:33" ht="15.75" x14ac:dyDescent="0.25">
      <c r="D278" s="301"/>
      <c r="E278" s="107" t="s">
        <v>27</v>
      </c>
      <c r="F278" s="99">
        <f>IF(P277="","",VLOOKUP($E277&amp;$D$110&amp;$D$111,'CCG data'!$A:$AD,'CCG data'!W$3,FALSE))</f>
        <v>45.9</v>
      </c>
      <c r="G278" s="100">
        <f>IF(P277="","",VLOOKUP($E277&amp;$D$110&amp;$D$111,'CCG data'!$A:$AD,'CCG data'!X$3,FALSE))</f>
        <v>55.4</v>
      </c>
      <c r="H278" s="100">
        <f>IF(R277="","",VLOOKUP($E277&amp;$D$110&amp;$D$111,'CCG data'!$A:$AD,'CCG data'!Y$3,FALSE))</f>
        <v>85.4</v>
      </c>
      <c r="I278" s="100">
        <f>IF(R277="","",VLOOKUP($E277&amp;$D$110&amp;$D$111,'CCG data'!$A:$AD,'CCG data'!Z$3,FALSE))</f>
        <v>97.7</v>
      </c>
      <c r="J278" s="100">
        <f>IF(T277="","",VLOOKUP($E277&amp;$D$110&amp;$D$111,'CCG data'!$A:$AD,'CCG data'!AA$3,FALSE))</f>
        <v>4.0999999999999996</v>
      </c>
      <c r="K278" s="100">
        <f>IF(T277="","",VLOOKUP($E277&amp;$D$110&amp;$D$111,'CCG data'!$A:$AD,'CCG data'!AB$3,FALSE))</f>
        <v>7</v>
      </c>
      <c r="L278" s="100">
        <f>IF(V277="","",VLOOKUP($E277&amp;$D$110&amp;$D$111,'CCG data'!$A:$AD,'CCG data'!AC$3,FALSE))</f>
        <v>15.3</v>
      </c>
      <c r="M278" s="100">
        <f>IF(V277="","",VLOOKUP($E277&amp;$D$110&amp;$D$111,'CCG data'!$A:$AD,'CCG data'!AD$3,FALSE))</f>
        <v>20.8</v>
      </c>
      <c r="N278" s="304"/>
      <c r="P278" s="162">
        <f>IF(P277="","",VLOOKUP($E277&amp;$D$110&amp;$D$111,'CCG data'!$A:$AD,'CCG data'!I$3,FALSE))</f>
        <v>0.26500000000000001</v>
      </c>
      <c r="Q278" s="15">
        <f>IF(P277="","",VLOOKUP($E277&amp;$D$110&amp;$D$111,'CCG data'!$A:$AD,'CCG data'!J$3,FALSE))</f>
        <v>0.311</v>
      </c>
      <c r="R278" s="15">
        <f>IF(R277="","",VLOOKUP($E277&amp;$D$110&amp;$D$111,'CCG data'!$A:$AD,'CCG data'!K$3,FALSE))</f>
        <v>0.54100000000000004</v>
      </c>
      <c r="S278" s="15">
        <f>IF(R277="","",VLOOKUP($E277&amp;$D$110&amp;$D$111,'CCG data'!$A:$AD,'CCG data'!L$3,FALSE))</f>
        <v>0.59099999999999997</v>
      </c>
      <c r="T278" s="15">
        <f>IF(T277="","",VLOOKUP($E277&amp;$D$110&amp;$D$111,'CCG data'!$A:$AD,'CCG data'!M$3,FALSE))</f>
        <v>2.9000000000000001E-2</v>
      </c>
      <c r="U278" s="15">
        <f>IF(T277="","",VLOOKUP($E277&amp;$D$110&amp;$D$111,'CCG data'!$A:$AD,'CCG data'!N$3,FALSE))</f>
        <v>4.8000000000000001E-2</v>
      </c>
      <c r="V278" s="15">
        <f>IF(V277="","",VLOOKUP($E277&amp;$D$110&amp;$D$111,'CCG data'!$A:$AD,'CCG data'!O$3,FALSE))</f>
        <v>9.5000000000000001E-2</v>
      </c>
      <c r="W278" s="142">
        <f>IF(V277="","",VLOOKUP($E277&amp;$D$110&amp;$D$111,'CCG data'!$A:$AD,'CCG data'!P$3,FALSE))</f>
        <v>0.126</v>
      </c>
      <c r="Y278" s="178" t="str">
        <f>IFERROR(VLOOKUP($E278&amp;$D$111, Outliers!$A$4:$P$214,2,FALSE),"0")</f>
        <v>0</v>
      </c>
      <c r="Z278" s="178" t="str">
        <f>IFERROR(VLOOKUP($E278&amp;$D$111, Outliers!$A$4:$P$214,3,FALSE),"0")</f>
        <v>0</v>
      </c>
      <c r="AA278" s="178" t="str">
        <f>IFERROR(VLOOKUP($E278&amp;$D$111, Outliers!$A$4:$P$214,4,FALSE),"0")</f>
        <v>0</v>
      </c>
      <c r="AB278" s="178" t="str">
        <f>IFERROR(VLOOKUP($E278&amp;$D$111, Outliers!$A$4:$P$214,5,FALSE),"0")</f>
        <v>0</v>
      </c>
      <c r="AD278" s="82"/>
      <c r="AE278" s="161"/>
      <c r="AF278" s="82"/>
      <c r="AG278" s="82"/>
    </row>
    <row r="279" spans="4:33" ht="15.75" x14ac:dyDescent="0.25">
      <c r="D279" s="301"/>
      <c r="E279" s="108" t="s">
        <v>225</v>
      </c>
      <c r="F279" s="372">
        <f>IF(OR(ISERROR(VLOOKUP($E279&amp;$D$110&amp;$D$111,'CCG data'!$A:$AD,'CCG data'!R$3,FALSE)),ISBLANK(VLOOKUP($E279&amp;$D$110&amp;$D$111,'CCG data'!$A:$AD,'CCG data'!R$3,FALSE))),"",VLOOKUP($E279&amp;$D$110&amp;$D$111,'CCG data'!$A:$AD,'CCG data'!R$3,FALSE))</f>
        <v>49.9</v>
      </c>
      <c r="G279" s="373"/>
      <c r="H279" s="373">
        <f>IF(OR(ISERROR(VLOOKUP($E279&amp;$D$110&amp;$D$111,'CCG data'!$A:$AD,'CCG data'!S$3,FALSE)),ISBLANK(VLOOKUP($E279&amp;$D$110&amp;$D$111,'CCG data'!$A:$AD,'CCG data'!S$3,FALSE))),"",VLOOKUP($E279&amp;$D$110&amp;$D$111,'CCG data'!$A:$AD,'CCG data'!S$3,FALSE))</f>
        <v>95.3</v>
      </c>
      <c r="I279" s="373"/>
      <c r="J279" s="373">
        <f>IF(OR(ISERROR(VLOOKUP($E279&amp;$D$110&amp;$D$111,'CCG data'!$A:$AD,'CCG data'!T$3,FALSE)),ISBLANK(VLOOKUP($E279&amp;$D$110&amp;$D$111,'CCG data'!$A:$AD,'CCG data'!T$3,FALSE))),"",VLOOKUP($E279&amp;$D$110&amp;$D$111,'CCG data'!$A:$AD,'CCG data'!T$3,FALSE))</f>
        <v>8.9</v>
      </c>
      <c r="K279" s="373"/>
      <c r="L279" s="373">
        <f>IF(OR(ISERROR(VLOOKUP($E279&amp;$D$110&amp;$D$111,'CCG data'!$A:$AD,'CCG data'!U$3,FALSE)),ISBLANK(VLOOKUP($E279&amp;$D$110&amp;$D$111,'CCG data'!$A:$AD,'CCG data'!U$3,FALSE))),"",VLOOKUP($E279&amp;$D$110&amp;$D$111,'CCG data'!$A:$AD,'CCG data'!U$3,FALSE))</f>
        <v>14.6</v>
      </c>
      <c r="M279" s="374"/>
      <c r="N279" s="303">
        <f>IF(OR(ISERROR(VLOOKUP($E279&amp;$D$110&amp;$D$111,'CCG data'!$A:$AD,'CCG data'!G$3,FALSE)),ISBLANK(VLOOKUP($E279&amp;$D$110&amp;$D$111,'CCG data'!$A:$AD,'CCG data'!G$3,FALSE))),"",VLOOKUP($E279&amp;$D$110&amp;$D$111,'CCG data'!$A:$AD,'CCG data'!G$3,FALSE))</f>
        <v>1229</v>
      </c>
      <c r="P279" s="354">
        <f>IF(OR(ISERROR(VLOOKUP($E279&amp;$D$110&amp;$D$111,'CCG data'!$A:$AD,'CCG data'!B$3,FALSE)),ISBLANK(VLOOKUP($E279&amp;$D$110&amp;$D$111,'CCG data'!$A:$AD,'CCG data'!B$3,FALSE))),"",VLOOKUP($E279&amp;$D$110&amp;$D$111,'CCG data'!$A:$AD,'CCG data'!B$3,FALSE))</f>
        <v>0.28478437754271768</v>
      </c>
      <c r="Q279" s="246"/>
      <c r="R279" s="246">
        <f>IF(OR(ISERROR(VLOOKUP($E279&amp;$D$110&amp;$D$111,'CCG data'!$A:$AD,'CCG data'!C$3,FALSE)),ISBLANK(VLOOKUP($E279&amp;$D$110&amp;$D$111,'CCG data'!$A:$AD,'CCG data'!C$3,FALSE))),"",VLOOKUP($E279&amp;$D$110&amp;$D$111,'CCG data'!$A:$AD,'CCG data'!C$3,FALSE))</f>
        <v>0.5760781122864117</v>
      </c>
      <c r="S279" s="246"/>
      <c r="T279" s="246">
        <f>IF(OR(ISERROR(VLOOKUP($E279&amp;$D$110&amp;$D$111,'CCG data'!$A:$AD,'CCG data'!D$3,FALSE)),ISBLANK(VLOOKUP($E279&amp;$D$110&amp;$D$111,'CCG data'!$A:$AD,'CCG data'!D$3,FALSE))),"",VLOOKUP($E279&amp;$D$110&amp;$D$111,'CCG data'!$A:$AD,'CCG data'!D$3,FALSE))</f>
        <v>4.8820179007323029E-2</v>
      </c>
      <c r="U279" s="246"/>
      <c r="V279" s="246">
        <f>IF(OR(ISERROR(VLOOKUP($E279&amp;$D$110&amp;$D$111,'CCG data'!$A:$AD,'CCG data'!E$3,FALSE)),ISBLANK(VLOOKUP($E279&amp;$D$110&amp;$D$111,'CCG data'!$A:$AD,'CCG data'!E$3,FALSE))),"",VLOOKUP($E279&amp;$D$110&amp;$D$111,'CCG data'!$A:$AD,'CCG data'!E$3,FALSE))</f>
        <v>9.0317331163547593E-2</v>
      </c>
      <c r="W279" s="387"/>
      <c r="Y279" s="178">
        <f>IFERROR(VLOOKUP($E279&amp;$D$111, Outliers!$A$4:$P$214,2,FALSE),"0")</f>
        <v>0</v>
      </c>
      <c r="Z279" s="178">
        <f>IFERROR(VLOOKUP($E279&amp;$D$111, Outliers!$A$4:$P$214,3,FALSE),"0")</f>
        <v>0</v>
      </c>
      <c r="AA279" s="178">
        <f>IFERROR(VLOOKUP($E279&amp;$D$111, Outliers!$A$4:$P$214,4,FALSE),"0")</f>
        <v>0</v>
      </c>
      <c r="AB279" s="178">
        <f>IFERROR(VLOOKUP($E279&amp;$D$111, Outliers!$A$4:$P$214,5,FALSE),"0")</f>
        <v>0</v>
      </c>
      <c r="AD279" s="82"/>
      <c r="AE279" s="161"/>
      <c r="AF279" s="82"/>
      <c r="AG279" s="82"/>
    </row>
    <row r="280" spans="4:33" ht="15.75" x14ac:dyDescent="0.25">
      <c r="D280" s="301"/>
      <c r="E280" s="107" t="s">
        <v>27</v>
      </c>
      <c r="F280" s="99">
        <f>IF(P279="","",VLOOKUP($E279&amp;$D$110&amp;$D$111,'CCG data'!$A:$AD,'CCG data'!W$3,FALSE))</f>
        <v>44.7</v>
      </c>
      <c r="G280" s="100">
        <f>IF(P279="","",VLOOKUP($E279&amp;$D$110&amp;$D$111,'CCG data'!$A:$AD,'CCG data'!X$3,FALSE))</f>
        <v>55.1</v>
      </c>
      <c r="H280" s="100">
        <f>IF(R279="","",VLOOKUP($E279&amp;$D$110&amp;$D$111,'CCG data'!$A:$AD,'CCG data'!Y$3,FALSE))</f>
        <v>88.2</v>
      </c>
      <c r="I280" s="100">
        <f>IF(R279="","",VLOOKUP($E279&amp;$D$110&amp;$D$111,'CCG data'!$A:$AD,'CCG data'!Z$3,FALSE))</f>
        <v>102.3</v>
      </c>
      <c r="J280" s="100">
        <f>IF(T279="","",VLOOKUP($E279&amp;$D$110&amp;$D$111,'CCG data'!$A:$AD,'CCG data'!AA$3,FALSE))</f>
        <v>6.7</v>
      </c>
      <c r="K280" s="100">
        <f>IF(T279="","",VLOOKUP($E279&amp;$D$110&amp;$D$111,'CCG data'!$A:$AD,'CCG data'!AB$3,FALSE))</f>
        <v>11.2</v>
      </c>
      <c r="L280" s="100">
        <f>IF(V279="","",VLOOKUP($E279&amp;$D$110&amp;$D$111,'CCG data'!$A:$AD,'CCG data'!AC$3,FALSE))</f>
        <v>11.8</v>
      </c>
      <c r="M280" s="100">
        <f>IF(V279="","",VLOOKUP($E279&amp;$D$110&amp;$D$111,'CCG data'!$A:$AD,'CCG data'!AD$3,FALSE))</f>
        <v>17.3</v>
      </c>
      <c r="N280" s="304"/>
      <c r="P280" s="162">
        <f>IF(P279="","",VLOOKUP($E279&amp;$D$110&amp;$D$111,'CCG data'!$A:$AD,'CCG data'!I$3,FALSE))</f>
        <v>0.26</v>
      </c>
      <c r="Q280" s="15">
        <f>IF(P279="","",VLOOKUP($E279&amp;$D$110&amp;$D$111,'CCG data'!$A:$AD,'CCG data'!J$3,FALSE))</f>
        <v>0.311</v>
      </c>
      <c r="R280" s="15">
        <f>IF(R279="","",VLOOKUP($E279&amp;$D$110&amp;$D$111,'CCG data'!$A:$AD,'CCG data'!K$3,FALSE))</f>
        <v>0.54800000000000004</v>
      </c>
      <c r="S280" s="15">
        <f>IF(R279="","",VLOOKUP($E279&amp;$D$110&amp;$D$111,'CCG data'!$A:$AD,'CCG data'!L$3,FALSE))</f>
        <v>0.60299999999999998</v>
      </c>
      <c r="T280" s="15">
        <f>IF(T279="","",VLOOKUP($E279&amp;$D$110&amp;$D$111,'CCG data'!$A:$AD,'CCG data'!M$3,FALSE))</f>
        <v>3.7999999999999999E-2</v>
      </c>
      <c r="U280" s="15">
        <f>IF(T279="","",VLOOKUP($E279&amp;$D$110&amp;$D$111,'CCG data'!$A:$AD,'CCG data'!N$3,FALSE))</f>
        <v>6.2E-2</v>
      </c>
      <c r="V280" s="15">
        <f>IF(V279="","",VLOOKUP($E279&amp;$D$110&amp;$D$111,'CCG data'!$A:$AD,'CCG data'!O$3,FALSE))</f>
        <v>7.5999999999999998E-2</v>
      </c>
      <c r="W280" s="142">
        <f>IF(V279="","",VLOOKUP($E279&amp;$D$110&amp;$D$111,'CCG data'!$A:$AD,'CCG data'!P$3,FALSE))</f>
        <v>0.108</v>
      </c>
      <c r="Y280" s="178" t="str">
        <f>IFERROR(VLOOKUP($E280&amp;$D$111, Outliers!$A$4:$P$214,2,FALSE),"0")</f>
        <v>0</v>
      </c>
      <c r="Z280" s="178" t="str">
        <f>IFERROR(VLOOKUP($E280&amp;$D$111, Outliers!$A$4:$P$214,3,FALSE),"0")</f>
        <v>0</v>
      </c>
      <c r="AA280" s="178" t="str">
        <f>IFERROR(VLOOKUP($E280&amp;$D$111, Outliers!$A$4:$P$214,4,FALSE),"0")</f>
        <v>0</v>
      </c>
      <c r="AB280" s="178" t="str">
        <f>IFERROR(VLOOKUP($E280&amp;$D$111, Outliers!$A$4:$P$214,5,FALSE),"0")</f>
        <v>0</v>
      </c>
      <c r="AD280" s="82"/>
      <c r="AE280" s="161"/>
      <c r="AF280" s="82"/>
      <c r="AG280" s="82"/>
    </row>
    <row r="281" spans="4:33" ht="15.75" x14ac:dyDescent="0.25">
      <c r="D281" s="301"/>
      <c r="E281" s="108" t="s">
        <v>226</v>
      </c>
      <c r="F281" s="372">
        <f>IF(OR(ISERROR(VLOOKUP($E281&amp;$D$110&amp;$D$111,'CCG data'!$A:$AD,'CCG data'!R$3,FALSE)),ISBLANK(VLOOKUP($E281&amp;$D$110&amp;$D$111,'CCG data'!$A:$AD,'CCG data'!R$3,FALSE))),"",VLOOKUP($E281&amp;$D$110&amp;$D$111,'CCG data'!$A:$AD,'CCG data'!R$3,FALSE))</f>
        <v>47</v>
      </c>
      <c r="G281" s="373"/>
      <c r="H281" s="373">
        <f>IF(OR(ISERROR(VLOOKUP($E281&amp;$D$110&amp;$D$111,'CCG data'!$A:$AD,'CCG data'!S$3,FALSE)),ISBLANK(VLOOKUP($E281&amp;$D$110&amp;$D$111,'CCG data'!$A:$AD,'CCG data'!S$3,FALSE))),"",VLOOKUP($E281&amp;$D$110&amp;$D$111,'CCG data'!$A:$AD,'CCG data'!S$3,FALSE))</f>
        <v>94.2</v>
      </c>
      <c r="I281" s="373"/>
      <c r="J281" s="373">
        <f>IF(OR(ISERROR(VLOOKUP($E281&amp;$D$110&amp;$D$111,'CCG data'!$A:$AD,'CCG data'!T$3,FALSE)),ISBLANK(VLOOKUP($E281&amp;$D$110&amp;$D$111,'CCG data'!$A:$AD,'CCG data'!T$3,FALSE))),"",VLOOKUP($E281&amp;$D$110&amp;$D$111,'CCG data'!$A:$AD,'CCG data'!T$3,FALSE))</f>
        <v>7.7</v>
      </c>
      <c r="K281" s="373"/>
      <c r="L281" s="373">
        <f>IF(OR(ISERROR(VLOOKUP($E281&amp;$D$110&amp;$D$111,'CCG data'!$A:$AD,'CCG data'!U$3,FALSE)),ISBLANK(VLOOKUP($E281&amp;$D$110&amp;$D$111,'CCG data'!$A:$AD,'CCG data'!U$3,FALSE))),"",VLOOKUP($E281&amp;$D$110&amp;$D$111,'CCG data'!$A:$AD,'CCG data'!U$3,FALSE))</f>
        <v>5.3</v>
      </c>
      <c r="M281" s="374"/>
      <c r="N281" s="303">
        <f>IF(OR(ISERROR(VLOOKUP($E281&amp;$D$110&amp;$D$111,'CCG data'!$A:$AD,'CCG data'!G$3,FALSE)),ISBLANK(VLOOKUP($E281&amp;$D$110&amp;$D$111,'CCG data'!$A:$AD,'CCG data'!G$3,FALSE))),"",VLOOKUP($E281&amp;$D$110&amp;$D$111,'CCG data'!$A:$AD,'CCG data'!G$3,FALSE))</f>
        <v>1349</v>
      </c>
      <c r="P281" s="354">
        <f>IF(OR(ISERROR(VLOOKUP($E281&amp;$D$110&amp;$D$111,'CCG data'!$A:$AD,'CCG data'!B$3,FALSE)),ISBLANK(VLOOKUP($E281&amp;$D$110&amp;$D$111,'CCG data'!$A:$AD,'CCG data'!B$3,FALSE))),"",VLOOKUP($E281&amp;$D$110&amp;$D$111,'CCG data'!$A:$AD,'CCG data'!B$3,FALSE))</f>
        <v>0.2876204595997035</v>
      </c>
      <c r="Q281" s="246"/>
      <c r="R281" s="246">
        <f>IF(OR(ISERROR(VLOOKUP($E281&amp;$D$110&amp;$D$111,'CCG data'!$A:$AD,'CCG data'!C$3,FALSE)),ISBLANK(VLOOKUP($E281&amp;$D$110&amp;$D$111,'CCG data'!$A:$AD,'CCG data'!C$3,FALSE))),"",VLOOKUP($E281&amp;$D$110&amp;$D$111,'CCG data'!$A:$AD,'CCG data'!C$3,FALSE))</f>
        <v>0.625648628613788</v>
      </c>
      <c r="S281" s="246"/>
      <c r="T281" s="246">
        <f>IF(OR(ISERROR(VLOOKUP($E281&amp;$D$110&amp;$D$111,'CCG data'!$A:$AD,'CCG data'!D$3,FALSE)),ISBLANK(VLOOKUP($E281&amp;$D$110&amp;$D$111,'CCG data'!$A:$AD,'CCG data'!D$3,FALSE))),"",VLOOKUP($E281&amp;$D$110&amp;$D$111,'CCG data'!$A:$AD,'CCG data'!D$3,FALSE))</f>
        <v>5.1890289103039292E-2</v>
      </c>
      <c r="U281" s="246"/>
      <c r="V281" s="246">
        <f>IF(OR(ISERROR(VLOOKUP($E281&amp;$D$110&amp;$D$111,'CCG data'!$A:$AD,'CCG data'!E$3,FALSE)),ISBLANK(VLOOKUP($E281&amp;$D$110&amp;$D$111,'CCG data'!$A:$AD,'CCG data'!E$3,FALSE))),"",VLOOKUP($E281&amp;$D$110&amp;$D$111,'CCG data'!$A:$AD,'CCG data'!E$3,FALSE))</f>
        <v>3.4840622683469234E-2</v>
      </c>
      <c r="W281" s="387"/>
      <c r="Y281" s="178">
        <f>IFERROR(VLOOKUP($E281&amp;$D$111, Outliers!$A$4:$P$214,2,FALSE),"0")</f>
        <v>0</v>
      </c>
      <c r="Z281" s="178">
        <f>IFERROR(VLOOKUP($E281&amp;$D$111, Outliers!$A$4:$P$214,3,FALSE),"0")</f>
        <v>0</v>
      </c>
      <c r="AA281" s="178">
        <f>IFERROR(VLOOKUP($E281&amp;$D$111, Outliers!$A$4:$P$214,4,FALSE),"0")</f>
        <v>0</v>
      </c>
      <c r="AB281" s="178">
        <f>IFERROR(VLOOKUP($E281&amp;$D$111, Outliers!$A$4:$P$214,5,FALSE),"0")</f>
        <v>1</v>
      </c>
      <c r="AD281" s="82"/>
      <c r="AE281" s="161"/>
      <c r="AF281" s="82"/>
      <c r="AG281" s="82"/>
    </row>
    <row r="282" spans="4:33" ht="15.75" x14ac:dyDescent="0.25">
      <c r="D282" s="301"/>
      <c r="E282" s="107" t="s">
        <v>27</v>
      </c>
      <c r="F282" s="99">
        <f>IF(P281="","",VLOOKUP($E281&amp;$D$110&amp;$D$111,'CCG data'!$A:$AD,'CCG data'!W$3,FALSE))</f>
        <v>42.4</v>
      </c>
      <c r="G282" s="100">
        <f>IF(P281="","",VLOOKUP($E281&amp;$D$110&amp;$D$111,'CCG data'!$A:$AD,'CCG data'!X$3,FALSE))</f>
        <v>51.7</v>
      </c>
      <c r="H282" s="100">
        <f>IF(R281="","",VLOOKUP($E281&amp;$D$110&amp;$D$111,'CCG data'!$A:$AD,'CCG data'!Y$3,FALSE))</f>
        <v>87.8</v>
      </c>
      <c r="I282" s="100">
        <f>IF(R281="","",VLOOKUP($E281&amp;$D$110&amp;$D$111,'CCG data'!$A:$AD,'CCG data'!Z$3,FALSE))</f>
        <v>100.5</v>
      </c>
      <c r="J282" s="100">
        <f>IF(T281="","",VLOOKUP($E281&amp;$D$110&amp;$D$111,'CCG data'!$A:$AD,'CCG data'!AA$3,FALSE))</f>
        <v>5.9</v>
      </c>
      <c r="K282" s="100">
        <f>IF(T281="","",VLOOKUP($E281&amp;$D$110&amp;$D$111,'CCG data'!$A:$AD,'CCG data'!AB$3,FALSE))</f>
        <v>9.5</v>
      </c>
      <c r="L282" s="100">
        <f>IF(V281="","",VLOOKUP($E281&amp;$D$110&amp;$D$111,'CCG data'!$A:$AD,'CCG data'!AC$3,FALSE))</f>
        <v>3.8</v>
      </c>
      <c r="M282" s="100">
        <f>IF(V281="","",VLOOKUP($E281&amp;$D$110&amp;$D$111,'CCG data'!$A:$AD,'CCG data'!AD$3,FALSE))</f>
        <v>6.8</v>
      </c>
      <c r="N282" s="304"/>
      <c r="P282" s="162">
        <f>IF(P281="","",VLOOKUP($E281&amp;$D$110&amp;$D$111,'CCG data'!$A:$AD,'CCG data'!I$3,FALSE))</f>
        <v>0.26400000000000001</v>
      </c>
      <c r="Q282" s="15">
        <f>IF(P281="","",VLOOKUP($E281&amp;$D$110&amp;$D$111,'CCG data'!$A:$AD,'CCG data'!J$3,FALSE))</f>
        <v>0.312</v>
      </c>
      <c r="R282" s="15">
        <f>IF(R281="","",VLOOKUP($E281&amp;$D$110&amp;$D$111,'CCG data'!$A:$AD,'CCG data'!K$3,FALSE))</f>
        <v>0.6</v>
      </c>
      <c r="S282" s="15">
        <f>IF(R281="","",VLOOKUP($E281&amp;$D$110&amp;$D$111,'CCG data'!$A:$AD,'CCG data'!L$3,FALSE))</f>
        <v>0.65100000000000002</v>
      </c>
      <c r="T282" s="15">
        <f>IF(T281="","",VLOOKUP($E281&amp;$D$110&amp;$D$111,'CCG data'!$A:$AD,'CCG data'!M$3,FALSE))</f>
        <v>4.1000000000000002E-2</v>
      </c>
      <c r="U282" s="15">
        <f>IF(T281="","",VLOOKUP($E281&amp;$D$110&amp;$D$111,'CCG data'!$A:$AD,'CCG data'!N$3,FALSE))</f>
        <v>6.5000000000000002E-2</v>
      </c>
      <c r="V282" s="15">
        <f>IF(V281="","",VLOOKUP($E281&amp;$D$110&amp;$D$111,'CCG data'!$A:$AD,'CCG data'!O$3,FALSE))</f>
        <v>2.5999999999999999E-2</v>
      </c>
      <c r="W282" s="142">
        <f>IF(V281="","",VLOOKUP($E281&amp;$D$110&amp;$D$111,'CCG data'!$A:$AD,'CCG data'!P$3,FALSE))</f>
        <v>4.5999999999999999E-2</v>
      </c>
      <c r="Y282" s="178" t="str">
        <f>IFERROR(VLOOKUP($E282&amp;$D$111, Outliers!$A$4:$P$214,2,FALSE),"0")</f>
        <v>0</v>
      </c>
      <c r="Z282" s="178" t="str">
        <f>IFERROR(VLOOKUP($E282&amp;$D$111, Outliers!$A$4:$P$214,3,FALSE),"0")</f>
        <v>0</v>
      </c>
      <c r="AA282" s="178" t="str">
        <f>IFERROR(VLOOKUP($E282&amp;$D$111, Outliers!$A$4:$P$214,4,FALSE),"0")</f>
        <v>0</v>
      </c>
      <c r="AB282" s="178" t="str">
        <f>IFERROR(VLOOKUP($E282&amp;$D$111, Outliers!$A$4:$P$214,5,FALSE),"0")</f>
        <v>0</v>
      </c>
      <c r="AD282" s="82"/>
      <c r="AE282" s="161"/>
      <c r="AF282" s="82"/>
      <c r="AG282" s="82"/>
    </row>
    <row r="283" spans="4:33" ht="15.75" x14ac:dyDescent="0.25">
      <c r="D283" s="301"/>
      <c r="E283" s="108" t="s">
        <v>469</v>
      </c>
      <c r="F283" s="372">
        <f>IF(OR(ISERROR(VLOOKUP($E283&amp;$D$110&amp;$D$111,'CCG data'!$A:$AD,'CCG data'!R$3,FALSE)),ISBLANK(VLOOKUP($E283&amp;$D$110&amp;$D$111,'CCG data'!$A:$AD,'CCG data'!R$3,FALSE))),"",VLOOKUP($E283&amp;$D$110&amp;$D$111,'CCG data'!$A:$AD,'CCG data'!R$3,FALSE))</f>
        <v>50.5</v>
      </c>
      <c r="G283" s="373"/>
      <c r="H283" s="373">
        <f>IF(OR(ISERROR(VLOOKUP($E283&amp;$D$110&amp;$D$111,'CCG data'!$A:$AD,'CCG data'!S$3,FALSE)),ISBLANK(VLOOKUP($E283&amp;$D$110&amp;$D$111,'CCG data'!$A:$AD,'CCG data'!S$3,FALSE))),"",VLOOKUP($E283&amp;$D$110&amp;$D$111,'CCG data'!$A:$AD,'CCG data'!S$3,FALSE))</f>
        <v>93</v>
      </c>
      <c r="I283" s="373"/>
      <c r="J283" s="373">
        <f>IF(OR(ISERROR(VLOOKUP($E283&amp;$D$110&amp;$D$111,'CCG data'!$A:$AD,'CCG data'!T$3,FALSE)),ISBLANK(VLOOKUP($E283&amp;$D$110&amp;$D$111,'CCG data'!$A:$AD,'CCG data'!T$3,FALSE))),"",VLOOKUP($E283&amp;$D$110&amp;$D$111,'CCG data'!$A:$AD,'CCG data'!T$3,FALSE))</f>
        <v>4.8</v>
      </c>
      <c r="K283" s="373"/>
      <c r="L283" s="373">
        <f>IF(OR(ISERROR(VLOOKUP($E283&amp;$D$110&amp;$D$111,'CCG data'!$A:$AD,'CCG data'!U$3,FALSE)),ISBLANK(VLOOKUP($E283&amp;$D$110&amp;$D$111,'CCG data'!$A:$AD,'CCG data'!U$3,FALSE))),"",VLOOKUP($E283&amp;$D$110&amp;$D$111,'CCG data'!$A:$AD,'CCG data'!U$3,FALSE))</f>
        <v>10.5</v>
      </c>
      <c r="M283" s="374"/>
      <c r="N283" s="303">
        <f>IF(OR(ISERROR(VLOOKUP($E283&amp;$D$110&amp;$D$111,'CCG data'!$A:$AD,'CCG data'!G$3,FALSE)),ISBLANK(VLOOKUP($E283&amp;$D$110&amp;$D$111,'CCG data'!$A:$AD,'CCG data'!G$3,FALSE))),"",VLOOKUP($E283&amp;$D$110&amp;$D$111,'CCG data'!$A:$AD,'CCG data'!G$3,FALSE))</f>
        <v>2613</v>
      </c>
      <c r="P283" s="354">
        <f>IF(OR(ISERROR(VLOOKUP($E283&amp;$D$110&amp;$D$111,'CCG data'!$A:$AD,'CCG data'!B$3,FALSE)),ISBLANK(VLOOKUP($E283&amp;$D$110&amp;$D$111,'CCG data'!$A:$AD,'CCG data'!B$3,FALSE))),"",VLOOKUP($E283&amp;$D$110&amp;$D$111,'CCG data'!$A:$AD,'CCG data'!B$3,FALSE))</f>
        <v>0.30807500956754685</v>
      </c>
      <c r="Q283" s="246"/>
      <c r="R283" s="246">
        <f>IF(OR(ISERROR(VLOOKUP($E283&amp;$D$110&amp;$D$111,'CCG data'!$A:$AD,'CCG data'!C$3,FALSE)),ISBLANK(VLOOKUP($E283&amp;$D$110&amp;$D$111,'CCG data'!$A:$AD,'CCG data'!C$3,FALSE))),"",VLOOKUP($E283&amp;$D$110&amp;$D$111,'CCG data'!$A:$AD,'CCG data'!C$3,FALSE))</f>
        <v>0.59318790662074239</v>
      </c>
      <c r="S283" s="246"/>
      <c r="T283" s="246">
        <f>IF(OR(ISERROR(VLOOKUP($E283&amp;$D$110&amp;$D$111,'CCG data'!$A:$AD,'CCG data'!D$3,FALSE)),ISBLANK(VLOOKUP($E283&amp;$D$110&amp;$D$111,'CCG data'!$A:$AD,'CCG data'!D$3,FALSE))),"",VLOOKUP($E283&amp;$D$110&amp;$D$111,'CCG data'!$A:$AD,'CCG data'!D$3,FALSE))</f>
        <v>3.2912361270570227E-2</v>
      </c>
      <c r="U283" s="246"/>
      <c r="V283" s="246">
        <f>IF(OR(ISERROR(VLOOKUP($E283&amp;$D$110&amp;$D$111,'CCG data'!$A:$AD,'CCG data'!E$3,FALSE)),ISBLANK(VLOOKUP($E283&amp;$D$110&amp;$D$111,'CCG data'!$A:$AD,'CCG data'!E$3,FALSE))),"",VLOOKUP($E283&amp;$D$110&amp;$D$111,'CCG data'!$A:$AD,'CCG data'!E$3,FALSE))</f>
        <v>6.5824722541140454E-2</v>
      </c>
      <c r="W283" s="387"/>
      <c r="Y283" s="178">
        <f>IFERROR(VLOOKUP($E283&amp;$D$111, Outliers!$A$4:$P$214,2,FALSE),"0")</f>
        <v>0</v>
      </c>
      <c r="Z283" s="178">
        <f>IFERROR(VLOOKUP($E283&amp;$D$111, Outliers!$A$4:$P$214,3,FALSE),"0")</f>
        <v>0</v>
      </c>
      <c r="AA283" s="178">
        <f>IFERROR(VLOOKUP($E283&amp;$D$111, Outliers!$A$4:$P$214,4,FALSE),"0")</f>
        <v>1</v>
      </c>
      <c r="AB283" s="178">
        <f>IFERROR(VLOOKUP($E283&amp;$D$111, Outliers!$A$4:$P$214,5,FALSE),"0")</f>
        <v>0</v>
      </c>
      <c r="AD283" s="82"/>
      <c r="AE283" s="161"/>
      <c r="AF283" s="82"/>
      <c r="AG283" s="82"/>
    </row>
    <row r="284" spans="4:33" ht="15.75" x14ac:dyDescent="0.25">
      <c r="D284" s="301"/>
      <c r="E284" s="107" t="s">
        <v>27</v>
      </c>
      <c r="F284" s="99">
        <f>IF(P283="","",VLOOKUP($E283&amp;$D$110&amp;$D$111,'CCG data'!$A:$AD,'CCG data'!W$3,FALSE))</f>
        <v>47</v>
      </c>
      <c r="G284" s="100">
        <f>IF(P283="","",VLOOKUP($E283&amp;$D$110&amp;$D$111,'CCG data'!$A:$AD,'CCG data'!X$3,FALSE))</f>
        <v>53.9</v>
      </c>
      <c r="H284" s="100">
        <f>IF(R283="","",VLOOKUP($E283&amp;$D$110&amp;$D$111,'CCG data'!$A:$AD,'CCG data'!Y$3,FALSE))</f>
        <v>88.4</v>
      </c>
      <c r="I284" s="100">
        <f>IF(R283="","",VLOOKUP($E283&amp;$D$110&amp;$D$111,'CCG data'!$A:$AD,'CCG data'!Z$3,FALSE))</f>
        <v>97.6</v>
      </c>
      <c r="J284" s="100">
        <f>IF(T283="","",VLOOKUP($E283&amp;$D$110&amp;$D$111,'CCG data'!$A:$AD,'CCG data'!AA$3,FALSE))</f>
        <v>3.8</v>
      </c>
      <c r="K284" s="100">
        <f>IF(T283="","",VLOOKUP($E283&amp;$D$110&amp;$D$111,'CCG data'!$A:$AD,'CCG data'!AB$3,FALSE))</f>
        <v>5.8</v>
      </c>
      <c r="L284" s="100">
        <f>IF(V283="","",VLOOKUP($E283&amp;$D$110&amp;$D$111,'CCG data'!$A:$AD,'CCG data'!AC$3,FALSE))</f>
        <v>8.9</v>
      </c>
      <c r="M284" s="100">
        <f>IF(V283="","",VLOOKUP($E283&amp;$D$110&amp;$D$111,'CCG data'!$A:$AD,'CCG data'!AD$3,FALSE))</f>
        <v>12</v>
      </c>
      <c r="N284" s="304"/>
      <c r="P284" s="162">
        <f>IF(P283="","",VLOOKUP($E283&amp;$D$110&amp;$D$111,'CCG data'!$A:$AD,'CCG data'!I$3,FALSE))</f>
        <v>0.29099999999999998</v>
      </c>
      <c r="Q284" s="15">
        <f>IF(P283="","",VLOOKUP($E283&amp;$D$110&amp;$D$111,'CCG data'!$A:$AD,'CCG data'!J$3,FALSE))</f>
        <v>0.32600000000000001</v>
      </c>
      <c r="R284" s="15">
        <f>IF(R283="","",VLOOKUP($E283&amp;$D$110&amp;$D$111,'CCG data'!$A:$AD,'CCG data'!K$3,FALSE))</f>
        <v>0.57399999999999995</v>
      </c>
      <c r="S284" s="15">
        <f>IF(R283="","",VLOOKUP($E283&amp;$D$110&amp;$D$111,'CCG data'!$A:$AD,'CCG data'!L$3,FALSE))</f>
        <v>0.61199999999999999</v>
      </c>
      <c r="T284" s="15">
        <f>IF(T283="","",VLOOKUP($E283&amp;$D$110&amp;$D$111,'CCG data'!$A:$AD,'CCG data'!M$3,FALSE))</f>
        <v>2.7E-2</v>
      </c>
      <c r="U284" s="15">
        <f>IF(T283="","",VLOOKUP($E283&amp;$D$110&amp;$D$111,'CCG data'!$A:$AD,'CCG data'!N$3,FALSE))</f>
        <v>0.04</v>
      </c>
      <c r="V284" s="15">
        <f>IF(V283="","",VLOOKUP($E283&amp;$D$110&amp;$D$111,'CCG data'!$A:$AD,'CCG data'!O$3,FALSE))</f>
        <v>5.7000000000000002E-2</v>
      </c>
      <c r="W284" s="142">
        <f>IF(V283="","",VLOOKUP($E283&amp;$D$110&amp;$D$111,'CCG data'!$A:$AD,'CCG data'!P$3,FALSE))</f>
        <v>7.5999999999999998E-2</v>
      </c>
      <c r="Y284" s="178" t="str">
        <f>IFERROR(VLOOKUP($E284&amp;$D$111, Outliers!$A$4:$P$214,2,FALSE),"0")</f>
        <v>0</v>
      </c>
      <c r="Z284" s="178" t="str">
        <f>IFERROR(VLOOKUP($E284&amp;$D$111, Outliers!$A$4:$P$214,3,FALSE),"0")</f>
        <v>0</v>
      </c>
      <c r="AA284" s="178" t="str">
        <f>IFERROR(VLOOKUP($E284&amp;$D$111, Outliers!$A$4:$P$214,4,FALSE),"0")</f>
        <v>0</v>
      </c>
      <c r="AB284" s="178" t="str">
        <f>IFERROR(VLOOKUP($E284&amp;$D$111, Outliers!$A$4:$P$214,5,FALSE),"0")</f>
        <v>0</v>
      </c>
      <c r="AD284" s="82"/>
      <c r="AE284" s="161"/>
      <c r="AF284" s="82"/>
      <c r="AG284" s="82"/>
    </row>
    <row r="285" spans="4:33" ht="15.75" x14ac:dyDescent="0.25">
      <c r="D285" s="301"/>
      <c r="E285" s="108" t="s">
        <v>470</v>
      </c>
      <c r="F285" s="372">
        <f>IF(OR(ISERROR(VLOOKUP($E285&amp;$D$110&amp;$D$111,'CCG data'!$A:$AD,'CCG data'!R$3,FALSE)),ISBLANK(VLOOKUP($E285&amp;$D$110&amp;$D$111,'CCG data'!$A:$AD,'CCG data'!R$3,FALSE))),"",VLOOKUP($E285&amp;$D$110&amp;$D$111,'CCG data'!$A:$AD,'CCG data'!R$3,FALSE))</f>
        <v>63.3</v>
      </c>
      <c r="G285" s="373"/>
      <c r="H285" s="373">
        <f>IF(OR(ISERROR(VLOOKUP($E285&amp;$D$110&amp;$D$111,'CCG data'!$A:$AD,'CCG data'!S$3,FALSE)),ISBLANK(VLOOKUP($E285&amp;$D$110&amp;$D$111,'CCG data'!$A:$AD,'CCG data'!S$3,FALSE))),"",VLOOKUP($E285&amp;$D$110&amp;$D$111,'CCG data'!$A:$AD,'CCG data'!S$3,FALSE))</f>
        <v>102.1</v>
      </c>
      <c r="I285" s="373"/>
      <c r="J285" s="373">
        <f>IF(OR(ISERROR(VLOOKUP($E285&amp;$D$110&amp;$D$111,'CCG data'!$A:$AD,'CCG data'!T$3,FALSE)),ISBLANK(VLOOKUP($E285&amp;$D$110&amp;$D$111,'CCG data'!$A:$AD,'CCG data'!T$3,FALSE))),"",VLOOKUP($E285&amp;$D$110&amp;$D$111,'CCG data'!$A:$AD,'CCG data'!T$3,FALSE))</f>
        <v>6.7</v>
      </c>
      <c r="K285" s="373"/>
      <c r="L285" s="373">
        <f>IF(OR(ISERROR(VLOOKUP($E285&amp;$D$110&amp;$D$111,'CCG data'!$A:$AD,'CCG data'!U$3,FALSE)),ISBLANK(VLOOKUP($E285&amp;$D$110&amp;$D$111,'CCG data'!$A:$AD,'CCG data'!U$3,FALSE))),"",VLOOKUP($E285&amp;$D$110&amp;$D$111,'CCG data'!$A:$AD,'CCG data'!U$3,FALSE))</f>
        <v>9.4</v>
      </c>
      <c r="M285" s="374"/>
      <c r="N285" s="303">
        <f>IF(OR(ISERROR(VLOOKUP($E285&amp;$D$110&amp;$D$111,'CCG data'!$A:$AD,'CCG data'!G$3,FALSE)),ISBLANK(VLOOKUP($E285&amp;$D$110&amp;$D$111,'CCG data'!$A:$AD,'CCG data'!G$3,FALSE))),"",VLOOKUP($E285&amp;$D$110&amp;$D$111,'CCG data'!$A:$AD,'CCG data'!G$3,FALSE))</f>
        <v>1220</v>
      </c>
      <c r="P285" s="354">
        <f>IF(OR(ISERROR(VLOOKUP($E285&amp;$D$110&amp;$D$111,'CCG data'!$A:$AD,'CCG data'!B$3,FALSE)),ISBLANK(VLOOKUP($E285&amp;$D$110&amp;$D$111,'CCG data'!$A:$AD,'CCG data'!B$3,FALSE))),"",VLOOKUP($E285&amp;$D$110&amp;$D$111,'CCG data'!$A:$AD,'CCG data'!B$3,FALSE))</f>
        <v>0.33606557377049179</v>
      </c>
      <c r="Q285" s="246"/>
      <c r="R285" s="246">
        <f>IF(OR(ISERROR(VLOOKUP($E285&amp;$D$110&amp;$D$111,'CCG data'!$A:$AD,'CCG data'!C$3,FALSE)),ISBLANK(VLOOKUP($E285&amp;$D$110&amp;$D$111,'CCG data'!$A:$AD,'CCG data'!C$3,FALSE))),"",VLOOKUP($E285&amp;$D$110&amp;$D$111,'CCG data'!$A:$AD,'CCG data'!C$3,FALSE))</f>
        <v>0.56557377049180324</v>
      </c>
      <c r="S285" s="246"/>
      <c r="T285" s="246">
        <f>IF(OR(ISERROR(VLOOKUP($E285&amp;$D$110&amp;$D$111,'CCG data'!$A:$AD,'CCG data'!D$3,FALSE)),ISBLANK(VLOOKUP($E285&amp;$D$110&amp;$D$111,'CCG data'!$A:$AD,'CCG data'!D$3,FALSE))),"",VLOOKUP($E285&amp;$D$110&amp;$D$111,'CCG data'!$A:$AD,'CCG data'!D$3,FALSE))</f>
        <v>4.4262295081967211E-2</v>
      </c>
      <c r="U285" s="246"/>
      <c r="V285" s="246">
        <f>IF(OR(ISERROR(VLOOKUP($E285&amp;$D$110&amp;$D$111,'CCG data'!$A:$AD,'CCG data'!E$3,FALSE)),ISBLANK(VLOOKUP($E285&amp;$D$110&amp;$D$111,'CCG data'!$A:$AD,'CCG data'!E$3,FALSE))),"",VLOOKUP($E285&amp;$D$110&amp;$D$111,'CCG data'!$A:$AD,'CCG data'!E$3,FALSE))</f>
        <v>5.4098360655737705E-2</v>
      </c>
      <c r="W285" s="387"/>
      <c r="Y285" s="178">
        <f>IFERROR(VLOOKUP($E285&amp;$D$111, Outliers!$A$4:$P$214,2,FALSE),"0")</f>
        <v>1</v>
      </c>
      <c r="Z285" s="178">
        <f>IFERROR(VLOOKUP($E285&amp;$D$111, Outliers!$A$4:$P$214,3,FALSE),"0")</f>
        <v>0</v>
      </c>
      <c r="AA285" s="178">
        <f>IFERROR(VLOOKUP($E285&amp;$D$111, Outliers!$A$4:$P$214,4,FALSE),"0")</f>
        <v>0</v>
      </c>
      <c r="AB285" s="178">
        <f>IFERROR(VLOOKUP($E285&amp;$D$111, Outliers!$A$4:$P$214,5,FALSE),"0")</f>
        <v>0</v>
      </c>
      <c r="AD285" s="82"/>
      <c r="AE285" s="161"/>
      <c r="AF285" s="82"/>
      <c r="AG285" s="82"/>
    </row>
    <row r="286" spans="4:33" ht="15.75" x14ac:dyDescent="0.25">
      <c r="D286" s="301"/>
      <c r="E286" s="107" t="s">
        <v>27</v>
      </c>
      <c r="F286" s="99">
        <f>IF(P285="","",VLOOKUP($E285&amp;$D$110&amp;$D$111,'CCG data'!$A:$AD,'CCG data'!W$3,FALSE))</f>
        <v>57.2</v>
      </c>
      <c r="G286" s="100">
        <f>IF(P285="","",VLOOKUP($E285&amp;$D$110&amp;$D$111,'CCG data'!$A:$AD,'CCG data'!X$3,FALSE))</f>
        <v>69.400000000000006</v>
      </c>
      <c r="H286" s="100">
        <f>IF(R285="","",VLOOKUP($E285&amp;$D$110&amp;$D$111,'CCG data'!$A:$AD,'CCG data'!Y$3,FALSE))</f>
        <v>94.4</v>
      </c>
      <c r="I286" s="100">
        <f>IF(R285="","",VLOOKUP($E285&amp;$D$110&amp;$D$111,'CCG data'!$A:$AD,'CCG data'!Z$3,FALSE))</f>
        <v>109.7</v>
      </c>
      <c r="J286" s="100">
        <f>IF(T285="","",VLOOKUP($E285&amp;$D$110&amp;$D$111,'CCG data'!$A:$AD,'CCG data'!AA$3,FALSE))</f>
        <v>4.9000000000000004</v>
      </c>
      <c r="K286" s="100">
        <f>IF(T285="","",VLOOKUP($E285&amp;$D$110&amp;$D$111,'CCG data'!$A:$AD,'CCG data'!AB$3,FALSE))</f>
        <v>8.5</v>
      </c>
      <c r="L286" s="100">
        <f>IF(V285="","",VLOOKUP($E285&amp;$D$110&amp;$D$111,'CCG data'!$A:$AD,'CCG data'!AC$3,FALSE))</f>
        <v>7.1</v>
      </c>
      <c r="M286" s="100">
        <f>IF(V285="","",VLOOKUP($E285&amp;$D$110&amp;$D$111,'CCG data'!$A:$AD,'CCG data'!AD$3,FALSE))</f>
        <v>11.6</v>
      </c>
      <c r="N286" s="304"/>
      <c r="P286" s="162">
        <f>IF(P285="","",VLOOKUP($E285&amp;$D$110&amp;$D$111,'CCG data'!$A:$AD,'CCG data'!I$3,FALSE))</f>
        <v>0.31</v>
      </c>
      <c r="Q286" s="15">
        <f>IF(P285="","",VLOOKUP($E285&amp;$D$110&amp;$D$111,'CCG data'!$A:$AD,'CCG data'!J$3,FALSE))</f>
        <v>0.36299999999999999</v>
      </c>
      <c r="R286" s="15">
        <f>IF(R285="","",VLOOKUP($E285&amp;$D$110&amp;$D$111,'CCG data'!$A:$AD,'CCG data'!K$3,FALSE))</f>
        <v>0.53800000000000003</v>
      </c>
      <c r="S286" s="15">
        <f>IF(R285="","",VLOOKUP($E285&amp;$D$110&amp;$D$111,'CCG data'!$A:$AD,'CCG data'!L$3,FALSE))</f>
        <v>0.59299999999999997</v>
      </c>
      <c r="T286" s="15">
        <f>IF(T285="","",VLOOKUP($E285&amp;$D$110&amp;$D$111,'CCG data'!$A:$AD,'CCG data'!M$3,FALSE))</f>
        <v>3.4000000000000002E-2</v>
      </c>
      <c r="U286" s="15">
        <f>IF(T285="","",VLOOKUP($E285&amp;$D$110&amp;$D$111,'CCG data'!$A:$AD,'CCG data'!N$3,FALSE))</f>
        <v>5.7000000000000002E-2</v>
      </c>
      <c r="V286" s="15">
        <f>IF(V285="","",VLOOKUP($E285&amp;$D$110&amp;$D$111,'CCG data'!$A:$AD,'CCG data'!O$3,FALSE))</f>
        <v>4.2999999999999997E-2</v>
      </c>
      <c r="W286" s="142">
        <f>IF(V285="","",VLOOKUP($E285&amp;$D$110&amp;$D$111,'CCG data'!$A:$AD,'CCG data'!P$3,FALSE))</f>
        <v>6.8000000000000005E-2</v>
      </c>
      <c r="Y286" s="178" t="str">
        <f>IFERROR(VLOOKUP($E286&amp;$D$111, Outliers!$A$4:$P$214,2,FALSE),"0")</f>
        <v>0</v>
      </c>
      <c r="Z286" s="178" t="str">
        <f>IFERROR(VLOOKUP($E286&amp;$D$111, Outliers!$A$4:$P$214,3,FALSE),"0")</f>
        <v>0</v>
      </c>
      <c r="AA286" s="178" t="str">
        <f>IFERROR(VLOOKUP($E286&amp;$D$111, Outliers!$A$4:$P$214,4,FALSE),"0")</f>
        <v>0</v>
      </c>
      <c r="AB286" s="178" t="str">
        <f>IFERROR(VLOOKUP($E286&amp;$D$111, Outliers!$A$4:$P$214,5,FALSE),"0")</f>
        <v>0</v>
      </c>
      <c r="AD286" s="82"/>
      <c r="AE286" s="161"/>
      <c r="AF286" s="82"/>
      <c r="AG286" s="82"/>
    </row>
    <row r="287" spans="4:33" ht="15.75" x14ac:dyDescent="0.25">
      <c r="D287" s="301"/>
      <c r="E287" s="108" t="s">
        <v>227</v>
      </c>
      <c r="F287" s="372">
        <f>IF(OR(ISERROR(VLOOKUP($E287&amp;$D$110&amp;$D$111,'CCG data'!$A:$AD,'CCG data'!R$3,FALSE)),ISBLANK(VLOOKUP($E287&amp;$D$110&amp;$D$111,'CCG data'!$A:$AD,'CCG data'!R$3,FALSE))),"",VLOOKUP($E287&amp;$D$110&amp;$D$111,'CCG data'!$A:$AD,'CCG data'!R$3,FALSE))</f>
        <v>35.5</v>
      </c>
      <c r="G287" s="373"/>
      <c r="H287" s="373">
        <f>IF(OR(ISERROR(VLOOKUP($E287&amp;$D$110&amp;$D$111,'CCG data'!$A:$AD,'CCG data'!S$3,FALSE)),ISBLANK(VLOOKUP($E287&amp;$D$110&amp;$D$111,'CCG data'!$A:$AD,'CCG data'!S$3,FALSE))),"",VLOOKUP($E287&amp;$D$110&amp;$D$111,'CCG data'!$A:$AD,'CCG data'!S$3,FALSE))</f>
        <v>99</v>
      </c>
      <c r="I287" s="373"/>
      <c r="J287" s="373">
        <f>IF(OR(ISERROR(VLOOKUP($E287&amp;$D$110&amp;$D$111,'CCG data'!$A:$AD,'CCG data'!T$3,FALSE)),ISBLANK(VLOOKUP($E287&amp;$D$110&amp;$D$111,'CCG data'!$A:$AD,'CCG data'!T$3,FALSE))),"",VLOOKUP($E287&amp;$D$110&amp;$D$111,'CCG data'!$A:$AD,'CCG data'!T$3,FALSE))</f>
        <v>9.8000000000000007</v>
      </c>
      <c r="K287" s="373"/>
      <c r="L287" s="373">
        <f>IF(OR(ISERROR(VLOOKUP($E287&amp;$D$110&amp;$D$111,'CCG data'!$A:$AD,'CCG data'!U$3,FALSE)),ISBLANK(VLOOKUP($E287&amp;$D$110&amp;$D$111,'CCG data'!$A:$AD,'CCG data'!U$3,FALSE))),"",VLOOKUP($E287&amp;$D$110&amp;$D$111,'CCG data'!$A:$AD,'CCG data'!U$3,FALSE))</f>
        <v>15.2</v>
      </c>
      <c r="M287" s="374"/>
      <c r="N287" s="303">
        <f>IF(OR(ISERROR(VLOOKUP($E287&amp;$D$110&amp;$D$111,'CCG data'!$A:$AD,'CCG data'!G$3,FALSE)),ISBLANK(VLOOKUP($E287&amp;$D$110&amp;$D$111,'CCG data'!$A:$AD,'CCG data'!G$3,FALSE))),"",VLOOKUP($E287&amp;$D$110&amp;$D$111,'CCG data'!$A:$AD,'CCG data'!G$3,FALSE))</f>
        <v>842</v>
      </c>
      <c r="P287" s="354">
        <f>IF(OR(ISERROR(VLOOKUP($E287&amp;$D$110&amp;$D$111,'CCG data'!$A:$AD,'CCG data'!B$3,FALSE)),ISBLANK(VLOOKUP($E287&amp;$D$110&amp;$D$111,'CCG data'!$A:$AD,'CCG data'!B$3,FALSE))),"",VLOOKUP($E287&amp;$D$110&amp;$D$111,'CCG data'!$A:$AD,'CCG data'!B$3,FALSE))</f>
        <v>0.20071258907363421</v>
      </c>
      <c r="Q287" s="246"/>
      <c r="R287" s="246">
        <f>IF(OR(ISERROR(VLOOKUP($E287&amp;$D$110&amp;$D$111,'CCG data'!$A:$AD,'CCG data'!C$3,FALSE)),ISBLANK(VLOOKUP($E287&amp;$D$110&amp;$D$111,'CCG data'!$A:$AD,'CCG data'!C$3,FALSE))),"",VLOOKUP($E287&amp;$D$110&amp;$D$111,'CCG data'!$A:$AD,'CCG data'!C$3,FALSE))</f>
        <v>0.64608076009501192</v>
      </c>
      <c r="S287" s="246"/>
      <c r="T287" s="246">
        <f>IF(OR(ISERROR(VLOOKUP($E287&amp;$D$110&amp;$D$111,'CCG data'!$A:$AD,'CCG data'!D$3,FALSE)),ISBLANK(VLOOKUP($E287&amp;$D$110&amp;$D$111,'CCG data'!$A:$AD,'CCG data'!D$3,FALSE))),"",VLOOKUP($E287&amp;$D$110&amp;$D$111,'CCG data'!$A:$AD,'CCG data'!D$3,FALSE))</f>
        <v>5.3444180522565318E-2</v>
      </c>
      <c r="U287" s="246"/>
      <c r="V287" s="246">
        <f>IF(OR(ISERROR(VLOOKUP($E287&amp;$D$110&amp;$D$111,'CCG data'!$A:$AD,'CCG data'!E$3,FALSE)),ISBLANK(VLOOKUP($E287&amp;$D$110&amp;$D$111,'CCG data'!$A:$AD,'CCG data'!E$3,FALSE))),"",VLOOKUP($E287&amp;$D$110&amp;$D$111,'CCG data'!$A:$AD,'CCG data'!E$3,FALSE))</f>
        <v>9.9762470308788598E-2</v>
      </c>
      <c r="W287" s="387"/>
      <c r="Y287" s="178">
        <f>IFERROR(VLOOKUP($E287&amp;$D$111, Outliers!$A$4:$P$214,2,FALSE),"0")</f>
        <v>1</v>
      </c>
      <c r="Z287" s="178">
        <f>IFERROR(VLOOKUP($E287&amp;$D$111, Outliers!$A$4:$P$214,3,FALSE),"0")</f>
        <v>0</v>
      </c>
      <c r="AA287" s="178">
        <f>IFERROR(VLOOKUP($E287&amp;$D$111, Outliers!$A$4:$P$214,4,FALSE),"0")</f>
        <v>0</v>
      </c>
      <c r="AB287" s="178">
        <f>IFERROR(VLOOKUP($E287&amp;$D$111, Outliers!$A$4:$P$214,5,FALSE),"0")</f>
        <v>0</v>
      </c>
      <c r="AD287" s="82"/>
      <c r="AE287" s="161"/>
      <c r="AF287" s="82"/>
      <c r="AG287" s="82"/>
    </row>
    <row r="288" spans="4:33" ht="15.75" x14ac:dyDescent="0.25">
      <c r="D288" s="301"/>
      <c r="E288" s="107" t="s">
        <v>27</v>
      </c>
      <c r="F288" s="99">
        <f>IF(P287="","",VLOOKUP($E287&amp;$D$110&amp;$D$111,'CCG data'!$A:$AD,'CCG data'!W$3,FALSE))</f>
        <v>30.2</v>
      </c>
      <c r="G288" s="100">
        <f>IF(P287="","",VLOOKUP($E287&amp;$D$110&amp;$D$111,'CCG data'!$A:$AD,'CCG data'!X$3,FALSE))</f>
        <v>40.9</v>
      </c>
      <c r="H288" s="100">
        <f>IF(R287="","",VLOOKUP($E287&amp;$D$110&amp;$D$111,'CCG data'!$A:$AD,'CCG data'!Y$3,FALSE))</f>
        <v>90.7</v>
      </c>
      <c r="I288" s="100">
        <f>IF(R287="","",VLOOKUP($E287&amp;$D$110&amp;$D$111,'CCG data'!$A:$AD,'CCG data'!Z$3,FALSE))</f>
        <v>107.3</v>
      </c>
      <c r="J288" s="100">
        <f>IF(T287="","",VLOOKUP($E287&amp;$D$110&amp;$D$111,'CCG data'!$A:$AD,'CCG data'!AA$3,FALSE))</f>
        <v>6.9</v>
      </c>
      <c r="K288" s="100">
        <f>IF(T287="","",VLOOKUP($E287&amp;$D$110&amp;$D$111,'CCG data'!$A:$AD,'CCG data'!AB$3,FALSE))</f>
        <v>12.6</v>
      </c>
      <c r="L288" s="100">
        <f>IF(V287="","",VLOOKUP($E287&amp;$D$110&amp;$D$111,'CCG data'!$A:$AD,'CCG data'!AC$3,FALSE))</f>
        <v>11.9</v>
      </c>
      <c r="M288" s="100">
        <f>IF(V287="","",VLOOKUP($E287&amp;$D$110&amp;$D$111,'CCG data'!$A:$AD,'CCG data'!AD$3,FALSE))</f>
        <v>18.399999999999999</v>
      </c>
      <c r="N288" s="304"/>
      <c r="P288" s="162">
        <f>IF(P287="","",VLOOKUP($E287&amp;$D$110&amp;$D$111,'CCG data'!$A:$AD,'CCG data'!I$3,FALSE))</f>
        <v>0.17499999999999999</v>
      </c>
      <c r="Q288" s="15">
        <f>IF(P287="","",VLOOKUP($E287&amp;$D$110&amp;$D$111,'CCG data'!$A:$AD,'CCG data'!J$3,FALSE))</f>
        <v>0.22900000000000001</v>
      </c>
      <c r="R288" s="15">
        <f>IF(R287="","",VLOOKUP($E287&amp;$D$110&amp;$D$111,'CCG data'!$A:$AD,'CCG data'!K$3,FALSE))</f>
        <v>0.61299999999999999</v>
      </c>
      <c r="S288" s="15">
        <f>IF(R287="","",VLOOKUP($E287&amp;$D$110&amp;$D$111,'CCG data'!$A:$AD,'CCG data'!L$3,FALSE))</f>
        <v>0.67800000000000005</v>
      </c>
      <c r="T288" s="15">
        <f>IF(T287="","",VLOOKUP($E287&amp;$D$110&amp;$D$111,'CCG data'!$A:$AD,'CCG data'!M$3,FALSE))</f>
        <v>0.04</v>
      </c>
      <c r="U288" s="15">
        <f>IF(T287="","",VLOOKUP($E287&amp;$D$110&amp;$D$111,'CCG data'!$A:$AD,'CCG data'!N$3,FALSE))</f>
        <v>7.0999999999999994E-2</v>
      </c>
      <c r="V288" s="15">
        <f>IF(V287="","",VLOOKUP($E287&amp;$D$110&amp;$D$111,'CCG data'!$A:$AD,'CCG data'!O$3,FALSE))</f>
        <v>8.1000000000000003E-2</v>
      </c>
      <c r="W288" s="142">
        <f>IF(V287="","",VLOOKUP($E287&amp;$D$110&amp;$D$111,'CCG data'!$A:$AD,'CCG data'!P$3,FALSE))</f>
        <v>0.122</v>
      </c>
      <c r="Y288" s="178" t="str">
        <f>IFERROR(VLOOKUP($E288&amp;$D$111, Outliers!$A$4:$P$214,2,FALSE),"0")</f>
        <v>0</v>
      </c>
      <c r="Z288" s="178" t="str">
        <f>IFERROR(VLOOKUP($E288&amp;$D$111, Outliers!$A$4:$P$214,3,FALSE),"0")</f>
        <v>0</v>
      </c>
      <c r="AA288" s="178" t="str">
        <f>IFERROR(VLOOKUP($E288&amp;$D$111, Outliers!$A$4:$P$214,4,FALSE),"0")</f>
        <v>0</v>
      </c>
      <c r="AB288" s="178" t="str">
        <f>IFERROR(VLOOKUP($E288&amp;$D$111, Outliers!$A$4:$P$214,5,FALSE),"0")</f>
        <v>0</v>
      </c>
      <c r="AD288" s="82"/>
      <c r="AE288" s="161"/>
      <c r="AF288" s="82"/>
      <c r="AG288" s="82"/>
    </row>
    <row r="289" spans="4:33" ht="15.75" x14ac:dyDescent="0.25">
      <c r="D289" s="301"/>
      <c r="E289" s="108" t="s">
        <v>228</v>
      </c>
      <c r="F289" s="372">
        <f>IF(OR(ISERROR(VLOOKUP($E289&amp;$D$110&amp;$D$111,'CCG data'!$A:$AD,'CCG data'!R$3,FALSE)),ISBLANK(VLOOKUP($E289&amp;$D$110&amp;$D$111,'CCG data'!$A:$AD,'CCG data'!R$3,FALSE))),"",VLOOKUP($E289&amp;$D$110&amp;$D$111,'CCG data'!$A:$AD,'CCG data'!R$3,FALSE))</f>
        <v>53.4</v>
      </c>
      <c r="G289" s="373"/>
      <c r="H289" s="373">
        <f>IF(OR(ISERROR(VLOOKUP($E289&amp;$D$110&amp;$D$111,'CCG data'!$A:$AD,'CCG data'!S$3,FALSE)),ISBLANK(VLOOKUP($E289&amp;$D$110&amp;$D$111,'CCG data'!$A:$AD,'CCG data'!S$3,FALSE))),"",VLOOKUP($E289&amp;$D$110&amp;$D$111,'CCG data'!$A:$AD,'CCG data'!S$3,FALSE))</f>
        <v>97.1</v>
      </c>
      <c r="I289" s="373"/>
      <c r="J289" s="373">
        <f>IF(OR(ISERROR(VLOOKUP($E289&amp;$D$110&amp;$D$111,'CCG data'!$A:$AD,'CCG data'!T$3,FALSE)),ISBLANK(VLOOKUP($E289&amp;$D$110&amp;$D$111,'CCG data'!$A:$AD,'CCG data'!T$3,FALSE))),"",VLOOKUP($E289&amp;$D$110&amp;$D$111,'CCG data'!$A:$AD,'CCG data'!T$3,FALSE))</f>
        <v>6.4</v>
      </c>
      <c r="K289" s="373"/>
      <c r="L289" s="373">
        <f>IF(OR(ISERROR(VLOOKUP($E289&amp;$D$110&amp;$D$111,'CCG data'!$A:$AD,'CCG data'!U$3,FALSE)),ISBLANK(VLOOKUP($E289&amp;$D$110&amp;$D$111,'CCG data'!$A:$AD,'CCG data'!U$3,FALSE))),"",VLOOKUP($E289&amp;$D$110&amp;$D$111,'CCG data'!$A:$AD,'CCG data'!U$3,FALSE))</f>
        <v>10.8</v>
      </c>
      <c r="M289" s="374"/>
      <c r="N289" s="303">
        <f>IF(OR(ISERROR(VLOOKUP($E289&amp;$D$110&amp;$D$111,'CCG data'!$A:$AD,'CCG data'!G$3,FALSE)),ISBLANK(VLOOKUP($E289&amp;$D$110&amp;$D$111,'CCG data'!$A:$AD,'CCG data'!G$3,FALSE))),"",VLOOKUP($E289&amp;$D$110&amp;$D$111,'CCG data'!$A:$AD,'CCG data'!G$3,FALSE))</f>
        <v>4140</v>
      </c>
      <c r="P289" s="354">
        <f>IF(OR(ISERROR(VLOOKUP($E289&amp;$D$110&amp;$D$111,'CCG data'!$A:$AD,'CCG data'!B$3,FALSE)),ISBLANK(VLOOKUP($E289&amp;$D$110&amp;$D$111,'CCG data'!$A:$AD,'CCG data'!B$3,FALSE))),"",VLOOKUP($E289&amp;$D$110&amp;$D$111,'CCG data'!$A:$AD,'CCG data'!B$3,FALSE))</f>
        <v>0.31666666666666665</v>
      </c>
      <c r="Q289" s="246"/>
      <c r="R289" s="246">
        <f>IF(OR(ISERROR(VLOOKUP($E289&amp;$D$110&amp;$D$111,'CCG data'!$A:$AD,'CCG data'!C$3,FALSE)),ISBLANK(VLOOKUP($E289&amp;$D$110&amp;$D$111,'CCG data'!$A:$AD,'CCG data'!C$3,FALSE))),"",VLOOKUP($E289&amp;$D$110&amp;$D$111,'CCG data'!$A:$AD,'CCG data'!C$3,FALSE))</f>
        <v>0.57367149758454106</v>
      </c>
      <c r="S289" s="246"/>
      <c r="T289" s="246">
        <f>IF(OR(ISERROR(VLOOKUP($E289&amp;$D$110&amp;$D$111,'CCG data'!$A:$AD,'CCG data'!D$3,FALSE)),ISBLANK(VLOOKUP($E289&amp;$D$110&amp;$D$111,'CCG data'!$A:$AD,'CCG data'!D$3,FALSE))),"",VLOOKUP($E289&amp;$D$110&amp;$D$111,'CCG data'!$A:$AD,'CCG data'!D$3,FALSE))</f>
        <v>4.3478260869565216E-2</v>
      </c>
      <c r="U289" s="246"/>
      <c r="V289" s="246">
        <f>IF(OR(ISERROR(VLOOKUP($E289&amp;$D$110&amp;$D$111,'CCG data'!$A:$AD,'CCG data'!E$3,FALSE)),ISBLANK(VLOOKUP($E289&amp;$D$110&amp;$D$111,'CCG data'!$A:$AD,'CCG data'!E$3,FALSE))),"",VLOOKUP($E289&amp;$D$110&amp;$D$111,'CCG data'!$A:$AD,'CCG data'!E$3,FALSE))</f>
        <v>6.6183574879227047E-2</v>
      </c>
      <c r="W289" s="387"/>
      <c r="Y289" s="178">
        <f>IFERROR(VLOOKUP($E289&amp;$D$111, Outliers!$A$4:$P$214,2,FALSE),"0")</f>
        <v>0</v>
      </c>
      <c r="Z289" s="178">
        <f>IFERROR(VLOOKUP($E289&amp;$D$111, Outliers!$A$4:$P$214,3,FALSE),"0")</f>
        <v>0</v>
      </c>
      <c r="AA289" s="178">
        <f>IFERROR(VLOOKUP($E289&amp;$D$111, Outliers!$A$4:$P$214,4,FALSE),"0")</f>
        <v>0</v>
      </c>
      <c r="AB289" s="178">
        <f>IFERROR(VLOOKUP($E289&amp;$D$111, Outliers!$A$4:$P$214,5,FALSE),"0")</f>
        <v>0</v>
      </c>
      <c r="AD289" s="82"/>
      <c r="AE289" s="161"/>
      <c r="AF289" s="82"/>
      <c r="AG289" s="82"/>
    </row>
    <row r="290" spans="4:33" ht="15.75" x14ac:dyDescent="0.25">
      <c r="D290" s="301"/>
      <c r="E290" s="107" t="s">
        <v>27</v>
      </c>
      <c r="F290" s="99">
        <f>IF(P289="","",VLOOKUP($E289&amp;$D$110&amp;$D$111,'CCG data'!$A:$AD,'CCG data'!W$3,FALSE))</f>
        <v>50.5</v>
      </c>
      <c r="G290" s="100">
        <f>IF(P289="","",VLOOKUP($E289&amp;$D$110&amp;$D$111,'CCG data'!$A:$AD,'CCG data'!X$3,FALSE))</f>
        <v>56.3</v>
      </c>
      <c r="H290" s="100">
        <f>IF(R289="","",VLOOKUP($E289&amp;$D$110&amp;$D$111,'CCG data'!$A:$AD,'CCG data'!Y$3,FALSE))</f>
        <v>93.2</v>
      </c>
      <c r="I290" s="100">
        <f>IF(R289="","",VLOOKUP($E289&amp;$D$110&amp;$D$111,'CCG data'!$A:$AD,'CCG data'!Z$3,FALSE))</f>
        <v>101</v>
      </c>
      <c r="J290" s="100">
        <f>IF(T289="","",VLOOKUP($E289&amp;$D$110&amp;$D$111,'CCG data'!$A:$AD,'CCG data'!AA$3,FALSE))</f>
        <v>5.5</v>
      </c>
      <c r="K290" s="100">
        <f>IF(T289="","",VLOOKUP($E289&amp;$D$110&amp;$D$111,'CCG data'!$A:$AD,'CCG data'!AB$3,FALSE))</f>
        <v>7.3</v>
      </c>
      <c r="L290" s="100">
        <f>IF(V289="","",VLOOKUP($E289&amp;$D$110&amp;$D$111,'CCG data'!$A:$AD,'CCG data'!AC$3,FALSE))</f>
        <v>9.5</v>
      </c>
      <c r="M290" s="100">
        <f>IF(V289="","",VLOOKUP($E289&amp;$D$110&amp;$D$111,'CCG data'!$A:$AD,'CCG data'!AD$3,FALSE))</f>
        <v>12.1</v>
      </c>
      <c r="N290" s="304"/>
      <c r="P290" s="162">
        <f>IF(P289="","",VLOOKUP($E289&amp;$D$110&amp;$D$111,'CCG data'!$A:$AD,'CCG data'!I$3,FALSE))</f>
        <v>0.30299999999999999</v>
      </c>
      <c r="Q290" s="15">
        <f>IF(P289="","",VLOOKUP($E289&amp;$D$110&amp;$D$111,'CCG data'!$A:$AD,'CCG data'!J$3,FALSE))</f>
        <v>0.33100000000000002</v>
      </c>
      <c r="R290" s="15">
        <f>IF(R289="","",VLOOKUP($E289&amp;$D$110&amp;$D$111,'CCG data'!$A:$AD,'CCG data'!K$3,FALSE))</f>
        <v>0.55900000000000005</v>
      </c>
      <c r="S290" s="15">
        <f>IF(R289="","",VLOOKUP($E289&amp;$D$110&amp;$D$111,'CCG data'!$A:$AD,'CCG data'!L$3,FALSE))</f>
        <v>0.58899999999999997</v>
      </c>
      <c r="T290" s="15">
        <f>IF(T289="","",VLOOKUP($E289&amp;$D$110&amp;$D$111,'CCG data'!$A:$AD,'CCG data'!M$3,FALSE))</f>
        <v>3.7999999999999999E-2</v>
      </c>
      <c r="U290" s="15">
        <f>IF(T289="","",VLOOKUP($E289&amp;$D$110&amp;$D$111,'CCG data'!$A:$AD,'CCG data'!N$3,FALSE))</f>
        <v>0.05</v>
      </c>
      <c r="V290" s="15">
        <f>IF(V289="","",VLOOKUP($E289&amp;$D$110&amp;$D$111,'CCG data'!$A:$AD,'CCG data'!O$3,FALSE))</f>
        <v>5.8999999999999997E-2</v>
      </c>
      <c r="W290" s="142">
        <f>IF(V289="","",VLOOKUP($E289&amp;$D$110&amp;$D$111,'CCG data'!$A:$AD,'CCG data'!P$3,FALSE))</f>
        <v>7.3999999999999996E-2</v>
      </c>
      <c r="Y290" s="178" t="str">
        <f>IFERROR(VLOOKUP($E290&amp;$D$111, Outliers!$A$4:$P$214,2,FALSE),"0")</f>
        <v>0</v>
      </c>
      <c r="Z290" s="178" t="str">
        <f>IFERROR(VLOOKUP($E290&amp;$D$111, Outliers!$A$4:$P$214,3,FALSE),"0")</f>
        <v>0</v>
      </c>
      <c r="AA290" s="178" t="str">
        <f>IFERROR(VLOOKUP($E290&amp;$D$111, Outliers!$A$4:$P$214,4,FALSE),"0")</f>
        <v>0</v>
      </c>
      <c r="AB290" s="178" t="str">
        <f>IFERROR(VLOOKUP($E290&amp;$D$111, Outliers!$A$4:$P$214,5,FALSE),"0")</f>
        <v>0</v>
      </c>
      <c r="AD290" s="82"/>
      <c r="AE290" s="161"/>
      <c r="AF290" s="82"/>
      <c r="AG290" s="82"/>
    </row>
    <row r="291" spans="4:33" ht="15.75" x14ac:dyDescent="0.25">
      <c r="D291" s="301"/>
      <c r="E291" s="108" t="s">
        <v>229</v>
      </c>
      <c r="F291" s="372">
        <f>IF(OR(ISERROR(VLOOKUP($E291&amp;$D$110&amp;$D$111,'CCG data'!$A:$AD,'CCG data'!R$3,FALSE)),ISBLANK(VLOOKUP($E291&amp;$D$110&amp;$D$111,'CCG data'!$A:$AD,'CCG data'!R$3,FALSE))),"",VLOOKUP($E291&amp;$D$110&amp;$D$111,'CCG data'!$A:$AD,'CCG data'!R$3,FALSE))</f>
        <v>47.6</v>
      </c>
      <c r="G291" s="373"/>
      <c r="H291" s="373">
        <f>IF(OR(ISERROR(VLOOKUP($E291&amp;$D$110&amp;$D$111,'CCG data'!$A:$AD,'CCG data'!S$3,FALSE)),ISBLANK(VLOOKUP($E291&amp;$D$110&amp;$D$111,'CCG data'!$A:$AD,'CCG data'!S$3,FALSE))),"",VLOOKUP($E291&amp;$D$110&amp;$D$111,'CCG data'!$A:$AD,'CCG data'!S$3,FALSE))</f>
        <v>91.7</v>
      </c>
      <c r="I291" s="373"/>
      <c r="J291" s="373">
        <f>IF(OR(ISERROR(VLOOKUP($E291&amp;$D$110&amp;$D$111,'CCG data'!$A:$AD,'CCG data'!T$3,FALSE)),ISBLANK(VLOOKUP($E291&amp;$D$110&amp;$D$111,'CCG data'!$A:$AD,'CCG data'!T$3,FALSE))),"",VLOOKUP($E291&amp;$D$110&amp;$D$111,'CCG data'!$A:$AD,'CCG data'!T$3,FALSE))</f>
        <v>4.8</v>
      </c>
      <c r="K291" s="373"/>
      <c r="L291" s="373">
        <f>IF(OR(ISERROR(VLOOKUP($E291&amp;$D$110&amp;$D$111,'CCG data'!$A:$AD,'CCG data'!U$3,FALSE)),ISBLANK(VLOOKUP($E291&amp;$D$110&amp;$D$111,'CCG data'!$A:$AD,'CCG data'!U$3,FALSE))),"",VLOOKUP($E291&amp;$D$110&amp;$D$111,'CCG data'!$A:$AD,'CCG data'!U$3,FALSE))</f>
        <v>18.8</v>
      </c>
      <c r="M291" s="374"/>
      <c r="N291" s="303">
        <f>IF(OR(ISERROR(VLOOKUP($E291&amp;$D$110&amp;$D$111,'CCG data'!$A:$AD,'CCG data'!G$3,FALSE)),ISBLANK(VLOOKUP($E291&amp;$D$110&amp;$D$111,'CCG data'!$A:$AD,'CCG data'!G$3,FALSE))),"",VLOOKUP($E291&amp;$D$110&amp;$D$111,'CCG data'!$A:$AD,'CCG data'!G$3,FALSE))</f>
        <v>868</v>
      </c>
      <c r="P291" s="354">
        <f>IF(OR(ISERROR(VLOOKUP($E291&amp;$D$110&amp;$D$111,'CCG data'!$A:$AD,'CCG data'!B$3,FALSE)),ISBLANK(VLOOKUP($E291&amp;$D$110&amp;$D$111,'CCG data'!$A:$AD,'CCG data'!B$3,FALSE))),"",VLOOKUP($E291&amp;$D$110&amp;$D$111,'CCG data'!$A:$AD,'CCG data'!B$3,FALSE))</f>
        <v>0.26267281105990781</v>
      </c>
      <c r="Q291" s="246"/>
      <c r="R291" s="246">
        <f>IF(OR(ISERROR(VLOOKUP($E291&amp;$D$110&amp;$D$111,'CCG data'!$A:$AD,'CCG data'!C$3,FALSE)),ISBLANK(VLOOKUP($E291&amp;$D$110&amp;$D$111,'CCG data'!$A:$AD,'CCG data'!C$3,FALSE))),"",VLOOKUP($E291&amp;$D$110&amp;$D$111,'CCG data'!$A:$AD,'CCG data'!C$3,FALSE))</f>
        <v>0.58064516129032262</v>
      </c>
      <c r="S291" s="246"/>
      <c r="T291" s="246">
        <f>IF(OR(ISERROR(VLOOKUP($E291&amp;$D$110&amp;$D$111,'CCG data'!$A:$AD,'CCG data'!D$3,FALSE)),ISBLANK(VLOOKUP($E291&amp;$D$110&amp;$D$111,'CCG data'!$A:$AD,'CCG data'!D$3,FALSE))),"",VLOOKUP($E291&amp;$D$110&amp;$D$111,'CCG data'!$A:$AD,'CCG data'!D$3,FALSE))</f>
        <v>3.1105990783410139E-2</v>
      </c>
      <c r="U291" s="246"/>
      <c r="V291" s="246">
        <f>IF(OR(ISERROR(VLOOKUP($E291&amp;$D$110&amp;$D$111,'CCG data'!$A:$AD,'CCG data'!E$3,FALSE)),ISBLANK(VLOOKUP($E291&amp;$D$110&amp;$D$111,'CCG data'!$A:$AD,'CCG data'!E$3,FALSE))),"",VLOOKUP($E291&amp;$D$110&amp;$D$111,'CCG data'!$A:$AD,'CCG data'!E$3,FALSE))</f>
        <v>0.12557603686635946</v>
      </c>
      <c r="W291" s="387"/>
      <c r="Y291" s="178">
        <f>IFERROR(VLOOKUP($E291&amp;$D$111, Outliers!$A$4:$P$214,2,FALSE),"0")</f>
        <v>0</v>
      </c>
      <c r="Z291" s="178">
        <f>IFERROR(VLOOKUP($E291&amp;$D$111, Outliers!$A$4:$P$214,3,FALSE),"0")</f>
        <v>0</v>
      </c>
      <c r="AA291" s="178">
        <f>IFERROR(VLOOKUP($E291&amp;$D$111, Outliers!$A$4:$P$214,4,FALSE),"0")</f>
        <v>0</v>
      </c>
      <c r="AB291" s="178">
        <f>IFERROR(VLOOKUP($E291&amp;$D$111, Outliers!$A$4:$P$214,5,FALSE),"0")</f>
        <v>1</v>
      </c>
      <c r="AD291" s="82"/>
      <c r="AE291" s="161"/>
      <c r="AF291" s="82"/>
      <c r="AG291" s="82"/>
    </row>
    <row r="292" spans="4:33" ht="15.75" x14ac:dyDescent="0.25">
      <c r="D292" s="301"/>
      <c r="E292" s="107" t="s">
        <v>27</v>
      </c>
      <c r="F292" s="99">
        <f>IF(P291="","",VLOOKUP($E291&amp;$D$110&amp;$D$111,'CCG data'!$A:$AD,'CCG data'!W$3,FALSE))</f>
        <v>41.4</v>
      </c>
      <c r="G292" s="100">
        <f>IF(P291="","",VLOOKUP($E291&amp;$D$110&amp;$D$111,'CCG data'!$A:$AD,'CCG data'!X$3,FALSE))</f>
        <v>53.7</v>
      </c>
      <c r="H292" s="100">
        <f>IF(R291="","",VLOOKUP($E291&amp;$D$110&amp;$D$111,'CCG data'!$A:$AD,'CCG data'!Y$3,FALSE))</f>
        <v>83.7</v>
      </c>
      <c r="I292" s="100">
        <f>IF(R291="","",VLOOKUP($E291&amp;$D$110&amp;$D$111,'CCG data'!$A:$AD,'CCG data'!Z$3,FALSE))</f>
        <v>99.7</v>
      </c>
      <c r="J292" s="100">
        <f>IF(T291="","",VLOOKUP($E291&amp;$D$110&amp;$D$111,'CCG data'!$A:$AD,'CCG data'!AA$3,FALSE))</f>
        <v>3</v>
      </c>
      <c r="K292" s="100">
        <f>IF(T291="","",VLOOKUP($E291&amp;$D$110&amp;$D$111,'CCG data'!$A:$AD,'CCG data'!AB$3,FALSE))</f>
        <v>6.7</v>
      </c>
      <c r="L292" s="100">
        <f>IF(V291="","",VLOOKUP($E291&amp;$D$110&amp;$D$111,'CCG data'!$A:$AD,'CCG data'!AC$3,FALSE))</f>
        <v>15.2</v>
      </c>
      <c r="M292" s="100">
        <f>IF(V291="","",VLOOKUP($E291&amp;$D$110&amp;$D$111,'CCG data'!$A:$AD,'CCG data'!AD$3,FALSE))</f>
        <v>22.3</v>
      </c>
      <c r="N292" s="304"/>
      <c r="P292" s="162">
        <f>IF(P291="","",VLOOKUP($E291&amp;$D$110&amp;$D$111,'CCG data'!$A:$AD,'CCG data'!I$3,FALSE))</f>
        <v>0.23400000000000001</v>
      </c>
      <c r="Q292" s="15">
        <f>IF(P291="","",VLOOKUP($E291&amp;$D$110&amp;$D$111,'CCG data'!$A:$AD,'CCG data'!J$3,FALSE))</f>
        <v>0.29299999999999998</v>
      </c>
      <c r="R292" s="15">
        <f>IF(R291="","",VLOOKUP($E291&amp;$D$110&amp;$D$111,'CCG data'!$A:$AD,'CCG data'!K$3,FALSE))</f>
        <v>0.54800000000000004</v>
      </c>
      <c r="S292" s="15">
        <f>IF(R291="","",VLOOKUP($E291&amp;$D$110&amp;$D$111,'CCG data'!$A:$AD,'CCG data'!L$3,FALSE))</f>
        <v>0.61299999999999999</v>
      </c>
      <c r="T292" s="15">
        <f>IF(T291="","",VLOOKUP($E291&amp;$D$110&amp;$D$111,'CCG data'!$A:$AD,'CCG data'!M$3,FALSE))</f>
        <v>2.1000000000000001E-2</v>
      </c>
      <c r="U292" s="15">
        <f>IF(T291="","",VLOOKUP($E291&amp;$D$110&amp;$D$111,'CCG data'!$A:$AD,'CCG data'!N$3,FALSE))</f>
        <v>4.4999999999999998E-2</v>
      </c>
      <c r="V292" s="15">
        <f>IF(V291="","",VLOOKUP($E291&amp;$D$110&amp;$D$111,'CCG data'!$A:$AD,'CCG data'!O$3,FALSE))</f>
        <v>0.105</v>
      </c>
      <c r="W292" s="142">
        <f>IF(V291="","",VLOOKUP($E291&amp;$D$110&amp;$D$111,'CCG data'!$A:$AD,'CCG data'!P$3,FALSE))</f>
        <v>0.14899999999999999</v>
      </c>
      <c r="Y292" s="178" t="str">
        <f>IFERROR(VLOOKUP($E292&amp;$D$111, Outliers!$A$4:$P$214,2,FALSE),"0")</f>
        <v>0</v>
      </c>
      <c r="Z292" s="178" t="str">
        <f>IFERROR(VLOOKUP($E292&amp;$D$111, Outliers!$A$4:$P$214,3,FALSE),"0")</f>
        <v>0</v>
      </c>
      <c r="AA292" s="178" t="str">
        <f>IFERROR(VLOOKUP($E292&amp;$D$111, Outliers!$A$4:$P$214,4,FALSE),"0")</f>
        <v>0</v>
      </c>
      <c r="AB292" s="178" t="str">
        <f>IFERROR(VLOOKUP($E292&amp;$D$111, Outliers!$A$4:$P$214,5,FALSE),"0")</f>
        <v>0</v>
      </c>
      <c r="AD292" s="82"/>
      <c r="AE292" s="161"/>
      <c r="AF292" s="82"/>
      <c r="AG292" s="82"/>
    </row>
    <row r="293" spans="4:33" ht="15.75" x14ac:dyDescent="0.25">
      <c r="D293" s="301"/>
      <c r="E293" s="108" t="s">
        <v>230</v>
      </c>
      <c r="F293" s="372">
        <f>IF(OR(ISERROR(VLOOKUP($E293&amp;$D$110&amp;$D$111,'CCG data'!$A:$AD,'CCG data'!R$3,FALSE)),ISBLANK(VLOOKUP($E293&amp;$D$110&amp;$D$111,'CCG data'!$A:$AD,'CCG data'!R$3,FALSE))),"",VLOOKUP($E293&amp;$D$110&amp;$D$111,'CCG data'!$A:$AD,'CCG data'!R$3,FALSE))</f>
        <v>46.9</v>
      </c>
      <c r="G293" s="373"/>
      <c r="H293" s="373">
        <f>IF(OR(ISERROR(VLOOKUP($E293&amp;$D$110&amp;$D$111,'CCG data'!$A:$AD,'CCG data'!S$3,FALSE)),ISBLANK(VLOOKUP($E293&amp;$D$110&amp;$D$111,'CCG data'!$A:$AD,'CCG data'!S$3,FALSE))),"",VLOOKUP($E293&amp;$D$110&amp;$D$111,'CCG data'!$A:$AD,'CCG data'!S$3,FALSE))</f>
        <v>102.7</v>
      </c>
      <c r="I293" s="373"/>
      <c r="J293" s="373">
        <f>IF(OR(ISERROR(VLOOKUP($E293&amp;$D$110&amp;$D$111,'CCG data'!$A:$AD,'CCG data'!T$3,FALSE)),ISBLANK(VLOOKUP($E293&amp;$D$110&amp;$D$111,'CCG data'!$A:$AD,'CCG data'!T$3,FALSE))),"",VLOOKUP($E293&amp;$D$110&amp;$D$111,'CCG data'!$A:$AD,'CCG data'!T$3,FALSE))</f>
        <v>7.3</v>
      </c>
      <c r="K293" s="373"/>
      <c r="L293" s="373">
        <f>IF(OR(ISERROR(VLOOKUP($E293&amp;$D$110&amp;$D$111,'CCG data'!$A:$AD,'CCG data'!U$3,FALSE)),ISBLANK(VLOOKUP($E293&amp;$D$110&amp;$D$111,'CCG data'!$A:$AD,'CCG data'!U$3,FALSE))),"",VLOOKUP($E293&amp;$D$110&amp;$D$111,'CCG data'!$A:$AD,'CCG data'!U$3,FALSE))</f>
        <v>7.3</v>
      </c>
      <c r="M293" s="374"/>
      <c r="N293" s="303">
        <f>IF(OR(ISERROR(VLOOKUP($E293&amp;$D$110&amp;$D$111,'CCG data'!$A:$AD,'CCG data'!G$3,FALSE)),ISBLANK(VLOOKUP($E293&amp;$D$110&amp;$D$111,'CCG data'!$A:$AD,'CCG data'!G$3,FALSE))),"",VLOOKUP($E293&amp;$D$110&amp;$D$111,'CCG data'!$A:$AD,'CCG data'!G$3,FALSE))</f>
        <v>945</v>
      </c>
      <c r="P293" s="354">
        <f>IF(OR(ISERROR(VLOOKUP($E293&amp;$D$110&amp;$D$111,'CCG data'!$A:$AD,'CCG data'!B$3,FALSE)),ISBLANK(VLOOKUP($E293&amp;$D$110&amp;$D$111,'CCG data'!$A:$AD,'CCG data'!B$3,FALSE))),"",VLOOKUP($E293&amp;$D$110&amp;$D$111,'CCG data'!$A:$AD,'CCG data'!B$3,FALSE))</f>
        <v>0.27301587301587299</v>
      </c>
      <c r="Q293" s="246"/>
      <c r="R293" s="246">
        <f>IF(OR(ISERROR(VLOOKUP($E293&amp;$D$110&amp;$D$111,'CCG data'!$A:$AD,'CCG data'!C$3,FALSE)),ISBLANK(VLOOKUP($E293&amp;$D$110&amp;$D$111,'CCG data'!$A:$AD,'CCG data'!C$3,FALSE))),"",VLOOKUP($E293&amp;$D$110&amp;$D$111,'CCG data'!$A:$AD,'CCG data'!C$3,FALSE))</f>
        <v>0.63915343915343914</v>
      </c>
      <c r="S293" s="246"/>
      <c r="T293" s="246">
        <f>IF(OR(ISERROR(VLOOKUP($E293&amp;$D$110&amp;$D$111,'CCG data'!$A:$AD,'CCG data'!D$3,FALSE)),ISBLANK(VLOOKUP($E293&amp;$D$110&amp;$D$111,'CCG data'!$A:$AD,'CCG data'!D$3,FALSE))),"",VLOOKUP($E293&amp;$D$110&amp;$D$111,'CCG data'!$A:$AD,'CCG data'!D$3,FALSE))</f>
        <v>4.3386243386243389E-2</v>
      </c>
      <c r="U293" s="246"/>
      <c r="V293" s="246">
        <f>IF(OR(ISERROR(VLOOKUP($E293&amp;$D$110&amp;$D$111,'CCG data'!$A:$AD,'CCG data'!E$3,FALSE)),ISBLANK(VLOOKUP($E293&amp;$D$110&amp;$D$111,'CCG data'!$A:$AD,'CCG data'!E$3,FALSE))),"",VLOOKUP($E293&amp;$D$110&amp;$D$111,'CCG data'!$A:$AD,'CCG data'!E$3,FALSE))</f>
        <v>4.4444444444444446E-2</v>
      </c>
      <c r="W293" s="387"/>
      <c r="Y293" s="178">
        <f>IFERROR(VLOOKUP($E293&amp;$D$111, Outliers!$A$4:$P$214,2,FALSE),"0")</f>
        <v>0</v>
      </c>
      <c r="Z293" s="178">
        <f>IFERROR(VLOOKUP($E293&amp;$D$111, Outliers!$A$4:$P$214,3,FALSE),"0")</f>
        <v>0</v>
      </c>
      <c r="AA293" s="178">
        <f>IFERROR(VLOOKUP($E293&amp;$D$111, Outliers!$A$4:$P$214,4,FALSE),"0")</f>
        <v>0</v>
      </c>
      <c r="AB293" s="178">
        <f>IFERROR(VLOOKUP($E293&amp;$D$111, Outliers!$A$4:$P$214,5,FALSE),"0")</f>
        <v>1</v>
      </c>
      <c r="AD293" s="82"/>
      <c r="AE293" s="161"/>
      <c r="AF293" s="82"/>
      <c r="AG293" s="82"/>
    </row>
    <row r="294" spans="4:33" ht="15.75" x14ac:dyDescent="0.25">
      <c r="D294" s="301"/>
      <c r="E294" s="107" t="s">
        <v>27</v>
      </c>
      <c r="F294" s="99">
        <f>IF(P293="","",VLOOKUP($E293&amp;$D$110&amp;$D$111,'CCG data'!$A:$AD,'CCG data'!W$3,FALSE))</f>
        <v>41.2</v>
      </c>
      <c r="G294" s="100">
        <f>IF(P293="","",VLOOKUP($E293&amp;$D$110&amp;$D$111,'CCG data'!$A:$AD,'CCG data'!X$3,FALSE))</f>
        <v>52.6</v>
      </c>
      <c r="H294" s="100">
        <f>IF(R293="","",VLOOKUP($E293&amp;$D$110&amp;$D$111,'CCG data'!$A:$AD,'CCG data'!Y$3,FALSE))</f>
        <v>94.5</v>
      </c>
      <c r="I294" s="100">
        <f>IF(R293="","",VLOOKUP($E293&amp;$D$110&amp;$D$111,'CCG data'!$A:$AD,'CCG data'!Z$3,FALSE))</f>
        <v>110.9</v>
      </c>
      <c r="J294" s="100">
        <f>IF(T293="","",VLOOKUP($E293&amp;$D$110&amp;$D$111,'CCG data'!$A:$AD,'CCG data'!AA$3,FALSE))</f>
        <v>5.0999999999999996</v>
      </c>
      <c r="K294" s="100">
        <f>IF(T293="","",VLOOKUP($E293&amp;$D$110&amp;$D$111,'CCG data'!$A:$AD,'CCG data'!AB$3,FALSE))</f>
        <v>9.5</v>
      </c>
      <c r="L294" s="100">
        <f>IF(V293="","",VLOOKUP($E293&amp;$D$110&amp;$D$111,'CCG data'!$A:$AD,'CCG data'!AC$3,FALSE))</f>
        <v>5.0999999999999996</v>
      </c>
      <c r="M294" s="100">
        <f>IF(V293="","",VLOOKUP($E293&amp;$D$110&amp;$D$111,'CCG data'!$A:$AD,'CCG data'!AD$3,FALSE))</f>
        <v>9.5</v>
      </c>
      <c r="N294" s="304"/>
      <c r="P294" s="162">
        <f>IF(P293="","",VLOOKUP($E293&amp;$D$110&amp;$D$111,'CCG data'!$A:$AD,'CCG data'!I$3,FALSE))</f>
        <v>0.246</v>
      </c>
      <c r="Q294" s="15">
        <f>IF(P293="","",VLOOKUP($E293&amp;$D$110&amp;$D$111,'CCG data'!$A:$AD,'CCG data'!J$3,FALSE))</f>
        <v>0.30199999999999999</v>
      </c>
      <c r="R294" s="15">
        <f>IF(R293="","",VLOOKUP($E293&amp;$D$110&amp;$D$111,'CCG data'!$A:$AD,'CCG data'!K$3,FALSE))</f>
        <v>0.60799999999999998</v>
      </c>
      <c r="S294" s="15">
        <f>IF(R293="","",VLOOKUP($E293&amp;$D$110&amp;$D$111,'CCG data'!$A:$AD,'CCG data'!L$3,FALSE))</f>
        <v>0.66900000000000004</v>
      </c>
      <c r="T294" s="15">
        <f>IF(T293="","",VLOOKUP($E293&amp;$D$110&amp;$D$111,'CCG data'!$A:$AD,'CCG data'!M$3,FALSE))</f>
        <v>3.2000000000000001E-2</v>
      </c>
      <c r="U294" s="15">
        <f>IF(T293="","",VLOOKUP($E293&amp;$D$110&amp;$D$111,'CCG data'!$A:$AD,'CCG data'!N$3,FALSE))</f>
        <v>5.8000000000000003E-2</v>
      </c>
      <c r="V294" s="15">
        <f>IF(V293="","",VLOOKUP($E293&amp;$D$110&amp;$D$111,'CCG data'!$A:$AD,'CCG data'!O$3,FALSE))</f>
        <v>3.3000000000000002E-2</v>
      </c>
      <c r="W294" s="142">
        <f>IF(V293="","",VLOOKUP($E293&amp;$D$110&amp;$D$111,'CCG data'!$A:$AD,'CCG data'!P$3,FALSE))</f>
        <v>0.06</v>
      </c>
      <c r="Y294" s="178" t="str">
        <f>IFERROR(VLOOKUP($E294&amp;$D$111, Outliers!$A$4:$P$214,2,FALSE),"0")</f>
        <v>0</v>
      </c>
      <c r="Z294" s="178" t="str">
        <f>IFERROR(VLOOKUP($E294&amp;$D$111, Outliers!$A$4:$P$214,3,FALSE),"0")</f>
        <v>0</v>
      </c>
      <c r="AA294" s="178" t="str">
        <f>IFERROR(VLOOKUP($E294&amp;$D$111, Outliers!$A$4:$P$214,4,FALSE),"0")</f>
        <v>0</v>
      </c>
      <c r="AB294" s="178" t="str">
        <f>IFERROR(VLOOKUP($E294&amp;$D$111, Outliers!$A$4:$P$214,5,FALSE),"0")</f>
        <v>0</v>
      </c>
      <c r="AD294" s="82"/>
      <c r="AE294" s="161"/>
      <c r="AF294" s="82"/>
      <c r="AG294" s="82"/>
    </row>
    <row r="295" spans="4:33" ht="15.75" x14ac:dyDescent="0.25">
      <c r="D295" s="301"/>
      <c r="E295" s="108" t="s">
        <v>231</v>
      </c>
      <c r="F295" s="372">
        <f>IF(OR(ISERROR(VLOOKUP($E295&amp;$D$110&amp;$D$111,'CCG data'!$A:$AD,'CCG data'!R$3,FALSE)),ISBLANK(VLOOKUP($E295&amp;$D$110&amp;$D$111,'CCG data'!$A:$AD,'CCG data'!R$3,FALSE))),"",VLOOKUP($E295&amp;$D$110&amp;$D$111,'CCG data'!$A:$AD,'CCG data'!R$3,FALSE))</f>
        <v>38</v>
      </c>
      <c r="G295" s="373"/>
      <c r="H295" s="373">
        <f>IF(OR(ISERROR(VLOOKUP($E295&amp;$D$110&amp;$D$111,'CCG data'!$A:$AD,'CCG data'!S$3,FALSE)),ISBLANK(VLOOKUP($E295&amp;$D$110&amp;$D$111,'CCG data'!$A:$AD,'CCG data'!S$3,FALSE))),"",VLOOKUP($E295&amp;$D$110&amp;$D$111,'CCG data'!$A:$AD,'CCG data'!S$3,FALSE))</f>
        <v>94.8</v>
      </c>
      <c r="I295" s="373"/>
      <c r="J295" s="373">
        <f>IF(OR(ISERROR(VLOOKUP($E295&amp;$D$110&amp;$D$111,'CCG data'!$A:$AD,'CCG data'!T$3,FALSE)),ISBLANK(VLOOKUP($E295&amp;$D$110&amp;$D$111,'CCG data'!$A:$AD,'CCG data'!T$3,FALSE))),"",VLOOKUP($E295&amp;$D$110&amp;$D$111,'CCG data'!$A:$AD,'CCG data'!T$3,FALSE))</f>
        <v>9.1999999999999993</v>
      </c>
      <c r="K295" s="373"/>
      <c r="L295" s="373">
        <f>IF(OR(ISERROR(VLOOKUP($E295&amp;$D$110&amp;$D$111,'CCG data'!$A:$AD,'CCG data'!U$3,FALSE)),ISBLANK(VLOOKUP($E295&amp;$D$110&amp;$D$111,'CCG data'!$A:$AD,'CCG data'!U$3,FALSE))),"",VLOOKUP($E295&amp;$D$110&amp;$D$111,'CCG data'!$A:$AD,'CCG data'!U$3,FALSE))</f>
        <v>10.199999999999999</v>
      </c>
      <c r="M295" s="374"/>
      <c r="N295" s="303">
        <f>IF(OR(ISERROR(VLOOKUP($E295&amp;$D$110&amp;$D$111,'CCG data'!$A:$AD,'CCG data'!G$3,FALSE)),ISBLANK(VLOOKUP($E295&amp;$D$110&amp;$D$111,'CCG data'!$A:$AD,'CCG data'!G$3,FALSE))),"",VLOOKUP($E295&amp;$D$110&amp;$D$111,'CCG data'!$A:$AD,'CCG data'!G$3,FALSE))</f>
        <v>1126</v>
      </c>
      <c r="P295" s="354">
        <f>IF(OR(ISERROR(VLOOKUP($E295&amp;$D$110&amp;$D$111,'CCG data'!$A:$AD,'CCG data'!B$3,FALSE)),ISBLANK(VLOOKUP($E295&amp;$D$110&amp;$D$111,'CCG data'!$A:$AD,'CCG data'!B$3,FALSE))),"",VLOOKUP($E295&amp;$D$110&amp;$D$111,'CCG data'!$A:$AD,'CCG data'!B$3,FALSE))</f>
        <v>0.21492007104795738</v>
      </c>
      <c r="Q295" s="246"/>
      <c r="R295" s="246">
        <f>IF(OR(ISERROR(VLOOKUP($E295&amp;$D$110&amp;$D$111,'CCG data'!$A:$AD,'CCG data'!C$3,FALSE)),ISBLANK(VLOOKUP($E295&amp;$D$110&amp;$D$111,'CCG data'!$A:$AD,'CCG data'!C$3,FALSE))),"",VLOOKUP($E295&amp;$D$110&amp;$D$111,'CCG data'!$A:$AD,'CCG data'!C$3,FALSE))</f>
        <v>0.65896980461811727</v>
      </c>
      <c r="S295" s="246"/>
      <c r="T295" s="246">
        <f>IF(OR(ISERROR(VLOOKUP($E295&amp;$D$110&amp;$D$111,'CCG data'!$A:$AD,'CCG data'!D$3,FALSE)),ISBLANK(VLOOKUP($E295&amp;$D$110&amp;$D$111,'CCG data'!$A:$AD,'CCG data'!D$3,FALSE))),"",VLOOKUP($E295&amp;$D$110&amp;$D$111,'CCG data'!$A:$AD,'CCG data'!D$3,FALSE))</f>
        <v>5.2397868561278864E-2</v>
      </c>
      <c r="U295" s="246"/>
      <c r="V295" s="246">
        <f>IF(OR(ISERROR(VLOOKUP($E295&amp;$D$110&amp;$D$111,'CCG data'!$A:$AD,'CCG data'!E$3,FALSE)),ISBLANK(VLOOKUP($E295&amp;$D$110&amp;$D$111,'CCG data'!$A:$AD,'CCG data'!E$3,FALSE))),"",VLOOKUP($E295&amp;$D$110&amp;$D$111,'CCG data'!$A:$AD,'CCG data'!E$3,FALSE))</f>
        <v>7.3712255772646534E-2</v>
      </c>
      <c r="W295" s="387"/>
      <c r="Y295" s="178">
        <f>IFERROR(VLOOKUP($E295&amp;$D$111, Outliers!$A$4:$P$214,2,FALSE),"0")</f>
        <v>1</v>
      </c>
      <c r="Z295" s="178">
        <f>IFERROR(VLOOKUP($E295&amp;$D$111, Outliers!$A$4:$P$214,3,FALSE),"0")</f>
        <v>0</v>
      </c>
      <c r="AA295" s="178">
        <f>IFERROR(VLOOKUP($E295&amp;$D$111, Outliers!$A$4:$P$214,4,FALSE),"0")</f>
        <v>0</v>
      </c>
      <c r="AB295" s="178">
        <f>IFERROR(VLOOKUP($E295&amp;$D$111, Outliers!$A$4:$P$214,5,FALSE),"0")</f>
        <v>0</v>
      </c>
      <c r="AD295" s="82"/>
      <c r="AE295" s="161"/>
      <c r="AF295" s="82"/>
      <c r="AG295" s="82"/>
    </row>
    <row r="296" spans="4:33" ht="15.75" x14ac:dyDescent="0.25">
      <c r="D296" s="301"/>
      <c r="E296" s="107" t="s">
        <v>27</v>
      </c>
      <c r="F296" s="99">
        <f>IF(P295="","",VLOOKUP($E295&amp;$D$110&amp;$D$111,'CCG data'!$A:$AD,'CCG data'!W$3,FALSE))</f>
        <v>33.200000000000003</v>
      </c>
      <c r="G296" s="100">
        <f>IF(P295="","",VLOOKUP($E295&amp;$D$110&amp;$D$111,'CCG data'!$A:$AD,'CCG data'!X$3,FALSE))</f>
        <v>42.7</v>
      </c>
      <c r="H296" s="100">
        <f>IF(R295="","",VLOOKUP($E295&amp;$D$110&amp;$D$111,'CCG data'!$A:$AD,'CCG data'!Y$3,FALSE))</f>
        <v>88</v>
      </c>
      <c r="I296" s="100">
        <f>IF(R295="","",VLOOKUP($E295&amp;$D$110&amp;$D$111,'CCG data'!$A:$AD,'CCG data'!Z$3,FALSE))</f>
        <v>101.6</v>
      </c>
      <c r="J296" s="100">
        <f>IF(T295="","",VLOOKUP($E295&amp;$D$110&amp;$D$111,'CCG data'!$A:$AD,'CCG data'!AA$3,FALSE))</f>
        <v>6.8</v>
      </c>
      <c r="K296" s="100">
        <f>IF(T295="","",VLOOKUP($E295&amp;$D$110&amp;$D$111,'CCG data'!$A:$AD,'CCG data'!AB$3,FALSE))</f>
        <v>11.5</v>
      </c>
      <c r="L296" s="100">
        <f>IF(V295="","",VLOOKUP($E295&amp;$D$110&amp;$D$111,'CCG data'!$A:$AD,'CCG data'!AC$3,FALSE))</f>
        <v>8</v>
      </c>
      <c r="M296" s="100">
        <f>IF(V295="","",VLOOKUP($E295&amp;$D$110&amp;$D$111,'CCG data'!$A:$AD,'CCG data'!AD$3,FALSE))</f>
        <v>12.4</v>
      </c>
      <c r="N296" s="304"/>
      <c r="P296" s="162">
        <f>IF(P295="","",VLOOKUP($E295&amp;$D$110&amp;$D$111,'CCG data'!$A:$AD,'CCG data'!I$3,FALSE))</f>
        <v>0.192</v>
      </c>
      <c r="Q296" s="15">
        <f>IF(P295="","",VLOOKUP($E295&amp;$D$110&amp;$D$111,'CCG data'!$A:$AD,'CCG data'!J$3,FALSE))</f>
        <v>0.24</v>
      </c>
      <c r="R296" s="15">
        <f>IF(R295="","",VLOOKUP($E295&amp;$D$110&amp;$D$111,'CCG data'!$A:$AD,'CCG data'!K$3,FALSE))</f>
        <v>0.63100000000000001</v>
      </c>
      <c r="S296" s="15">
        <f>IF(R295="","",VLOOKUP($E295&amp;$D$110&amp;$D$111,'CCG data'!$A:$AD,'CCG data'!L$3,FALSE))</f>
        <v>0.68600000000000005</v>
      </c>
      <c r="T296" s="15">
        <f>IF(T295="","",VLOOKUP($E295&amp;$D$110&amp;$D$111,'CCG data'!$A:$AD,'CCG data'!M$3,FALSE))</f>
        <v>4.1000000000000002E-2</v>
      </c>
      <c r="U296" s="15">
        <f>IF(T295="","",VLOOKUP($E295&amp;$D$110&amp;$D$111,'CCG data'!$A:$AD,'CCG data'!N$3,FALSE))</f>
        <v>6.7000000000000004E-2</v>
      </c>
      <c r="V296" s="15">
        <f>IF(V295="","",VLOOKUP($E295&amp;$D$110&amp;$D$111,'CCG data'!$A:$AD,'CCG data'!O$3,FALSE))</f>
        <v>0.06</v>
      </c>
      <c r="W296" s="142">
        <f>IF(V295="","",VLOOKUP($E295&amp;$D$110&amp;$D$111,'CCG data'!$A:$AD,'CCG data'!P$3,FALSE))</f>
        <v>0.09</v>
      </c>
      <c r="Y296" s="178" t="str">
        <f>IFERROR(VLOOKUP($E296&amp;$D$111, Outliers!$A$4:$P$214,2,FALSE),"0")</f>
        <v>0</v>
      </c>
      <c r="Z296" s="178" t="str">
        <f>IFERROR(VLOOKUP($E296&amp;$D$111, Outliers!$A$4:$P$214,3,FALSE),"0")</f>
        <v>0</v>
      </c>
      <c r="AA296" s="178" t="str">
        <f>IFERROR(VLOOKUP($E296&amp;$D$111, Outliers!$A$4:$P$214,4,FALSE),"0")</f>
        <v>0</v>
      </c>
      <c r="AB296" s="178" t="str">
        <f>IFERROR(VLOOKUP($E296&amp;$D$111, Outliers!$A$4:$P$214,5,FALSE),"0")</f>
        <v>0</v>
      </c>
      <c r="AD296" s="82"/>
      <c r="AE296" s="161"/>
      <c r="AF296" s="82"/>
      <c r="AG296" s="82"/>
    </row>
    <row r="297" spans="4:33" ht="15.75" x14ac:dyDescent="0.25">
      <c r="D297" s="301"/>
      <c r="E297" s="108" t="s">
        <v>232</v>
      </c>
      <c r="F297" s="372">
        <f>IF(OR(ISERROR(VLOOKUP($E297&amp;$D$110&amp;$D$111,'CCG data'!$A:$AD,'CCG data'!R$3,FALSE)),ISBLANK(VLOOKUP($E297&amp;$D$110&amp;$D$111,'CCG data'!$A:$AD,'CCG data'!R$3,FALSE))),"",VLOOKUP($E297&amp;$D$110&amp;$D$111,'CCG data'!$A:$AD,'CCG data'!R$3,FALSE))</f>
        <v>55</v>
      </c>
      <c r="G297" s="373"/>
      <c r="H297" s="373">
        <f>IF(OR(ISERROR(VLOOKUP($E297&amp;$D$110&amp;$D$111,'CCG data'!$A:$AD,'CCG data'!S$3,FALSE)),ISBLANK(VLOOKUP($E297&amp;$D$110&amp;$D$111,'CCG data'!$A:$AD,'CCG data'!S$3,FALSE))),"",VLOOKUP($E297&amp;$D$110&amp;$D$111,'CCG data'!$A:$AD,'CCG data'!S$3,FALSE))</f>
        <v>101.1</v>
      </c>
      <c r="I297" s="373"/>
      <c r="J297" s="373">
        <f>IF(OR(ISERROR(VLOOKUP($E297&amp;$D$110&amp;$D$111,'CCG data'!$A:$AD,'CCG data'!T$3,FALSE)),ISBLANK(VLOOKUP($E297&amp;$D$110&amp;$D$111,'CCG data'!$A:$AD,'CCG data'!T$3,FALSE))),"",VLOOKUP($E297&amp;$D$110&amp;$D$111,'CCG data'!$A:$AD,'CCG data'!T$3,FALSE))</f>
        <v>4.3</v>
      </c>
      <c r="K297" s="373"/>
      <c r="L297" s="373">
        <f>IF(OR(ISERROR(VLOOKUP($E297&amp;$D$110&amp;$D$111,'CCG data'!$A:$AD,'CCG data'!U$3,FALSE)),ISBLANK(VLOOKUP($E297&amp;$D$110&amp;$D$111,'CCG data'!$A:$AD,'CCG data'!U$3,FALSE))),"",VLOOKUP($E297&amp;$D$110&amp;$D$111,'CCG data'!$A:$AD,'CCG data'!U$3,FALSE))</f>
        <v>8</v>
      </c>
      <c r="M297" s="374"/>
      <c r="N297" s="303">
        <f>IF(OR(ISERROR(VLOOKUP($E297&amp;$D$110&amp;$D$111,'CCG data'!$A:$AD,'CCG data'!G$3,FALSE)),ISBLANK(VLOOKUP($E297&amp;$D$110&amp;$D$111,'CCG data'!$A:$AD,'CCG data'!G$3,FALSE))),"",VLOOKUP($E297&amp;$D$110&amp;$D$111,'CCG data'!$A:$AD,'CCG data'!G$3,FALSE))</f>
        <v>1084</v>
      </c>
      <c r="P297" s="354">
        <f>IF(OR(ISERROR(VLOOKUP($E297&amp;$D$110&amp;$D$111,'CCG data'!$A:$AD,'CCG data'!B$3,FALSE)),ISBLANK(VLOOKUP($E297&amp;$D$110&amp;$D$111,'CCG data'!$A:$AD,'CCG data'!B$3,FALSE))),"",VLOOKUP($E297&amp;$D$110&amp;$D$111,'CCG data'!$A:$AD,'CCG data'!B$3,FALSE))</f>
        <v>0.31457564575645758</v>
      </c>
      <c r="Q297" s="246"/>
      <c r="R297" s="246">
        <f>IF(OR(ISERROR(VLOOKUP($E297&amp;$D$110&amp;$D$111,'CCG data'!$A:$AD,'CCG data'!C$3,FALSE)),ISBLANK(VLOOKUP($E297&amp;$D$110&amp;$D$111,'CCG data'!$A:$AD,'CCG data'!C$3,FALSE))),"",VLOOKUP($E297&amp;$D$110&amp;$D$111,'CCG data'!$A:$AD,'CCG data'!C$3,FALSE))</f>
        <v>0.60885608856088558</v>
      </c>
      <c r="S297" s="246"/>
      <c r="T297" s="246">
        <f>IF(OR(ISERROR(VLOOKUP($E297&amp;$D$110&amp;$D$111,'CCG data'!$A:$AD,'CCG data'!D$3,FALSE)),ISBLANK(VLOOKUP($E297&amp;$D$110&amp;$D$111,'CCG data'!$A:$AD,'CCG data'!D$3,FALSE))),"",VLOOKUP($E297&amp;$D$110&amp;$D$111,'CCG data'!$A:$AD,'CCG data'!D$3,FALSE))</f>
        <v>2.859778597785978E-2</v>
      </c>
      <c r="U297" s="246"/>
      <c r="V297" s="246">
        <f>IF(OR(ISERROR(VLOOKUP($E297&amp;$D$110&amp;$D$111,'CCG data'!$A:$AD,'CCG data'!E$3,FALSE)),ISBLANK(VLOOKUP($E297&amp;$D$110&amp;$D$111,'CCG data'!$A:$AD,'CCG data'!E$3,FALSE))),"",VLOOKUP($E297&amp;$D$110&amp;$D$111,'CCG data'!$A:$AD,'CCG data'!E$3,FALSE))</f>
        <v>4.797047970479705E-2</v>
      </c>
      <c r="W297" s="387"/>
      <c r="Y297" s="178">
        <f>IFERROR(VLOOKUP($E297&amp;$D$111, Outliers!$A$4:$P$214,2,FALSE),"0")</f>
        <v>0</v>
      </c>
      <c r="Z297" s="178">
        <f>IFERROR(VLOOKUP($E297&amp;$D$111, Outliers!$A$4:$P$214,3,FALSE),"0")</f>
        <v>0</v>
      </c>
      <c r="AA297" s="178">
        <f>IFERROR(VLOOKUP($E297&amp;$D$111, Outliers!$A$4:$P$214,4,FALSE),"0")</f>
        <v>0</v>
      </c>
      <c r="AB297" s="178">
        <f>IFERROR(VLOOKUP($E297&amp;$D$111, Outliers!$A$4:$P$214,5,FALSE),"0")</f>
        <v>1</v>
      </c>
      <c r="AD297" s="82"/>
      <c r="AE297" s="161"/>
      <c r="AF297" s="82"/>
      <c r="AG297" s="82"/>
    </row>
    <row r="298" spans="4:33" ht="15.75" x14ac:dyDescent="0.25">
      <c r="D298" s="301"/>
      <c r="E298" s="107" t="s">
        <v>27</v>
      </c>
      <c r="F298" s="99">
        <f>IF(P297="","",VLOOKUP($E297&amp;$D$110&amp;$D$111,'CCG data'!$A:$AD,'CCG data'!W$3,FALSE))</f>
        <v>49.2</v>
      </c>
      <c r="G298" s="100">
        <f>IF(P297="","",VLOOKUP($E297&amp;$D$110&amp;$D$111,'CCG data'!$A:$AD,'CCG data'!X$3,FALSE))</f>
        <v>60.8</v>
      </c>
      <c r="H298" s="100">
        <f>IF(R297="","",VLOOKUP($E297&amp;$D$110&amp;$D$111,'CCG data'!$A:$AD,'CCG data'!Y$3,FALSE))</f>
        <v>93.4</v>
      </c>
      <c r="I298" s="100">
        <f>IF(R297="","",VLOOKUP($E297&amp;$D$110&amp;$D$111,'CCG data'!$A:$AD,'CCG data'!Z$3,FALSE))</f>
        <v>108.8</v>
      </c>
      <c r="J298" s="100">
        <f>IF(T297="","",VLOOKUP($E297&amp;$D$110&amp;$D$111,'CCG data'!$A:$AD,'CCG data'!AA$3,FALSE))</f>
        <v>2.8</v>
      </c>
      <c r="K298" s="100">
        <f>IF(T297="","",VLOOKUP($E297&amp;$D$110&amp;$D$111,'CCG data'!$A:$AD,'CCG data'!AB$3,FALSE))</f>
        <v>5.8</v>
      </c>
      <c r="L298" s="100">
        <f>IF(V297="","",VLOOKUP($E297&amp;$D$110&amp;$D$111,'CCG data'!$A:$AD,'CCG data'!AC$3,FALSE))</f>
        <v>5.8</v>
      </c>
      <c r="M298" s="100">
        <f>IF(V297="","",VLOOKUP($E297&amp;$D$110&amp;$D$111,'CCG data'!$A:$AD,'CCG data'!AD$3,FALSE))</f>
        <v>10.199999999999999</v>
      </c>
      <c r="N298" s="304"/>
      <c r="P298" s="162">
        <f>IF(P297="","",VLOOKUP($E297&amp;$D$110&amp;$D$111,'CCG data'!$A:$AD,'CCG data'!I$3,FALSE))</f>
        <v>0.28799999999999998</v>
      </c>
      <c r="Q298" s="15">
        <f>IF(P297="","",VLOOKUP($E297&amp;$D$110&amp;$D$111,'CCG data'!$A:$AD,'CCG data'!J$3,FALSE))</f>
        <v>0.34300000000000003</v>
      </c>
      <c r="R298" s="15">
        <f>IF(R297="","",VLOOKUP($E297&amp;$D$110&amp;$D$111,'CCG data'!$A:$AD,'CCG data'!K$3,FALSE))</f>
        <v>0.57899999999999996</v>
      </c>
      <c r="S298" s="15">
        <f>IF(R297="","",VLOOKUP($E297&amp;$D$110&amp;$D$111,'CCG data'!$A:$AD,'CCG data'!L$3,FALSE))</f>
        <v>0.63700000000000001</v>
      </c>
      <c r="T298" s="15">
        <f>IF(T297="","",VLOOKUP($E297&amp;$D$110&amp;$D$111,'CCG data'!$A:$AD,'CCG data'!M$3,FALSE))</f>
        <v>0.02</v>
      </c>
      <c r="U298" s="15">
        <f>IF(T297="","",VLOOKUP($E297&amp;$D$110&amp;$D$111,'CCG data'!$A:$AD,'CCG data'!N$3,FALSE))</f>
        <v>0.04</v>
      </c>
      <c r="V298" s="15">
        <f>IF(V297="","",VLOOKUP($E297&amp;$D$110&amp;$D$111,'CCG data'!$A:$AD,'CCG data'!O$3,FALSE))</f>
        <v>3.6999999999999998E-2</v>
      </c>
      <c r="W298" s="142">
        <f>IF(V297="","",VLOOKUP($E297&amp;$D$110&amp;$D$111,'CCG data'!$A:$AD,'CCG data'!P$3,FALSE))</f>
        <v>6.2E-2</v>
      </c>
      <c r="Y298" s="178" t="str">
        <f>IFERROR(VLOOKUP($E298&amp;$D$111, Outliers!$A$4:$P$214,2,FALSE),"0")</f>
        <v>0</v>
      </c>
      <c r="Z298" s="178" t="str">
        <f>IFERROR(VLOOKUP($E298&amp;$D$111, Outliers!$A$4:$P$214,3,FALSE),"0")</f>
        <v>0</v>
      </c>
      <c r="AA298" s="178" t="str">
        <f>IFERROR(VLOOKUP($E298&amp;$D$111, Outliers!$A$4:$P$214,4,FALSE),"0")</f>
        <v>0</v>
      </c>
      <c r="AB298" s="178" t="str">
        <f>IFERROR(VLOOKUP($E298&amp;$D$111, Outliers!$A$4:$P$214,5,FALSE),"0")</f>
        <v>0</v>
      </c>
      <c r="AD298" s="82"/>
      <c r="AE298" s="161"/>
      <c r="AF298" s="82"/>
      <c r="AG298" s="82"/>
    </row>
    <row r="299" spans="4:33" ht="15.75" x14ac:dyDescent="0.25">
      <c r="D299" s="301"/>
      <c r="E299" s="108" t="s">
        <v>233</v>
      </c>
      <c r="F299" s="372">
        <f>IF(OR(ISERROR(VLOOKUP($E299&amp;$D$110&amp;$D$111,'CCG data'!$A:$AD,'CCG data'!R$3,FALSE)),ISBLANK(VLOOKUP($E299&amp;$D$110&amp;$D$111,'CCG data'!$A:$AD,'CCG data'!R$3,FALSE))),"",VLOOKUP($E299&amp;$D$110&amp;$D$111,'CCG data'!$A:$AD,'CCG data'!R$3,FALSE))</f>
        <v>49.6</v>
      </c>
      <c r="G299" s="373"/>
      <c r="H299" s="373">
        <f>IF(OR(ISERROR(VLOOKUP($E299&amp;$D$110&amp;$D$111,'CCG data'!$A:$AD,'CCG data'!S$3,FALSE)),ISBLANK(VLOOKUP($E299&amp;$D$110&amp;$D$111,'CCG data'!$A:$AD,'CCG data'!S$3,FALSE))),"",VLOOKUP($E299&amp;$D$110&amp;$D$111,'CCG data'!$A:$AD,'CCG data'!S$3,FALSE))</f>
        <v>97.3</v>
      </c>
      <c r="I299" s="373"/>
      <c r="J299" s="373">
        <f>IF(OR(ISERROR(VLOOKUP($E299&amp;$D$110&amp;$D$111,'CCG data'!$A:$AD,'CCG data'!T$3,FALSE)),ISBLANK(VLOOKUP($E299&amp;$D$110&amp;$D$111,'CCG data'!$A:$AD,'CCG data'!T$3,FALSE))),"",VLOOKUP($E299&amp;$D$110&amp;$D$111,'CCG data'!$A:$AD,'CCG data'!T$3,FALSE))</f>
        <v>6.1</v>
      </c>
      <c r="K299" s="373"/>
      <c r="L299" s="373">
        <f>IF(OR(ISERROR(VLOOKUP($E299&amp;$D$110&amp;$D$111,'CCG data'!$A:$AD,'CCG data'!U$3,FALSE)),ISBLANK(VLOOKUP($E299&amp;$D$110&amp;$D$111,'CCG data'!$A:$AD,'CCG data'!U$3,FALSE))),"",VLOOKUP($E299&amp;$D$110&amp;$D$111,'CCG data'!$A:$AD,'CCG data'!U$3,FALSE))</f>
        <v>12</v>
      </c>
      <c r="M299" s="374"/>
      <c r="N299" s="303">
        <f>IF(OR(ISERROR(VLOOKUP($E299&amp;$D$110&amp;$D$111,'CCG data'!$A:$AD,'CCG data'!G$3,FALSE)),ISBLANK(VLOOKUP($E299&amp;$D$110&amp;$D$111,'CCG data'!$A:$AD,'CCG data'!G$3,FALSE))),"",VLOOKUP($E299&amp;$D$110&amp;$D$111,'CCG data'!$A:$AD,'CCG data'!G$3,FALSE))</f>
        <v>1347</v>
      </c>
      <c r="P299" s="354">
        <f>IF(OR(ISERROR(VLOOKUP($E299&amp;$D$110&amp;$D$111,'CCG data'!$A:$AD,'CCG data'!B$3,FALSE)),ISBLANK(VLOOKUP($E299&amp;$D$110&amp;$D$111,'CCG data'!$A:$AD,'CCG data'!B$3,FALSE))),"",VLOOKUP($E299&amp;$D$110&amp;$D$111,'CCG data'!$A:$AD,'CCG data'!B$3,FALSE))</f>
        <v>0.28062360801781738</v>
      </c>
      <c r="Q299" s="246"/>
      <c r="R299" s="246">
        <f>IF(OR(ISERROR(VLOOKUP($E299&amp;$D$110&amp;$D$111,'CCG data'!$A:$AD,'CCG data'!C$3,FALSE)),ISBLANK(VLOOKUP($E299&amp;$D$110&amp;$D$111,'CCG data'!$A:$AD,'CCG data'!C$3,FALSE))),"",VLOOKUP($E299&amp;$D$110&amp;$D$111,'CCG data'!$A:$AD,'CCG data'!C$3,FALSE))</f>
        <v>0.60356347438752789</v>
      </c>
      <c r="S299" s="246"/>
      <c r="T299" s="246">
        <f>IF(OR(ISERROR(VLOOKUP($E299&amp;$D$110&amp;$D$111,'CCG data'!$A:$AD,'CCG data'!D$3,FALSE)),ISBLANK(VLOOKUP($E299&amp;$D$110&amp;$D$111,'CCG data'!$A:$AD,'CCG data'!D$3,FALSE))),"",VLOOKUP($E299&amp;$D$110&amp;$D$111,'CCG data'!$A:$AD,'CCG data'!D$3,FALSE))</f>
        <v>4.305864884929473E-2</v>
      </c>
      <c r="U299" s="246"/>
      <c r="V299" s="246">
        <f>IF(OR(ISERROR(VLOOKUP($E299&amp;$D$110&amp;$D$111,'CCG data'!$A:$AD,'CCG data'!E$3,FALSE)),ISBLANK(VLOOKUP($E299&amp;$D$110&amp;$D$111,'CCG data'!$A:$AD,'CCG data'!E$3,FALSE))),"",VLOOKUP($E299&amp;$D$110&amp;$D$111,'CCG data'!$A:$AD,'CCG data'!E$3,FALSE))</f>
        <v>7.2754268745360062E-2</v>
      </c>
      <c r="W299" s="387"/>
      <c r="Y299" s="178">
        <f>IFERROR(VLOOKUP($E299&amp;$D$111, Outliers!$A$4:$P$214,2,FALSE),"0")</f>
        <v>0</v>
      </c>
      <c r="Z299" s="178">
        <f>IFERROR(VLOOKUP($E299&amp;$D$111, Outliers!$A$4:$P$214,3,FALSE),"0")</f>
        <v>0</v>
      </c>
      <c r="AA299" s="178">
        <f>IFERROR(VLOOKUP($E299&amp;$D$111, Outliers!$A$4:$P$214,4,FALSE),"0")</f>
        <v>0</v>
      </c>
      <c r="AB299" s="178">
        <f>IFERROR(VLOOKUP($E299&amp;$D$111, Outliers!$A$4:$P$214,5,FALSE),"0")</f>
        <v>0</v>
      </c>
      <c r="AD299" s="82"/>
      <c r="AE299" s="161"/>
      <c r="AF299" s="82"/>
      <c r="AG299" s="82"/>
    </row>
    <row r="300" spans="4:33" ht="15.75" x14ac:dyDescent="0.25">
      <c r="D300" s="301"/>
      <c r="E300" s="107" t="s">
        <v>27</v>
      </c>
      <c r="F300" s="99">
        <f>IF(P299="","",VLOOKUP($E299&amp;$D$110&amp;$D$111,'CCG data'!$A:$AD,'CCG data'!W$3,FALSE))</f>
        <v>44.6</v>
      </c>
      <c r="G300" s="100">
        <f>IF(P299="","",VLOOKUP($E299&amp;$D$110&amp;$D$111,'CCG data'!$A:$AD,'CCG data'!X$3,FALSE))</f>
        <v>54.6</v>
      </c>
      <c r="H300" s="100">
        <f>IF(R299="","",VLOOKUP($E299&amp;$D$110&amp;$D$111,'CCG data'!$A:$AD,'CCG data'!Y$3,FALSE))</f>
        <v>90.6</v>
      </c>
      <c r="I300" s="100">
        <f>IF(R299="","",VLOOKUP($E299&amp;$D$110&amp;$D$111,'CCG data'!$A:$AD,'CCG data'!Z$3,FALSE))</f>
        <v>104</v>
      </c>
      <c r="J300" s="100">
        <f>IF(T299="","",VLOOKUP($E299&amp;$D$110&amp;$D$111,'CCG data'!$A:$AD,'CCG data'!AA$3,FALSE))</f>
        <v>4.5</v>
      </c>
      <c r="K300" s="100">
        <f>IF(T299="","",VLOOKUP($E299&amp;$D$110&amp;$D$111,'CCG data'!$A:$AD,'CCG data'!AB$3,FALSE))</f>
        <v>7.6</v>
      </c>
      <c r="L300" s="100">
        <f>IF(V299="","",VLOOKUP($E299&amp;$D$110&amp;$D$111,'CCG data'!$A:$AD,'CCG data'!AC$3,FALSE))</f>
        <v>9.6</v>
      </c>
      <c r="M300" s="100">
        <f>IF(V299="","",VLOOKUP($E299&amp;$D$110&amp;$D$111,'CCG data'!$A:$AD,'CCG data'!AD$3,FALSE))</f>
        <v>14.4</v>
      </c>
      <c r="N300" s="304"/>
      <c r="P300" s="162">
        <f>IF(P299="","",VLOOKUP($E299&amp;$D$110&amp;$D$111,'CCG data'!$A:$AD,'CCG data'!I$3,FALSE))</f>
        <v>0.25700000000000001</v>
      </c>
      <c r="Q300" s="15">
        <f>IF(P299="","",VLOOKUP($E299&amp;$D$110&amp;$D$111,'CCG data'!$A:$AD,'CCG data'!J$3,FALSE))</f>
        <v>0.30499999999999999</v>
      </c>
      <c r="R300" s="15">
        <f>IF(R299="","",VLOOKUP($E299&amp;$D$110&amp;$D$111,'CCG data'!$A:$AD,'CCG data'!K$3,FALSE))</f>
        <v>0.57699999999999996</v>
      </c>
      <c r="S300" s="15">
        <f>IF(R299="","",VLOOKUP($E299&amp;$D$110&amp;$D$111,'CCG data'!$A:$AD,'CCG data'!L$3,FALSE))</f>
        <v>0.629</v>
      </c>
      <c r="T300" s="15">
        <f>IF(T299="","",VLOOKUP($E299&amp;$D$110&amp;$D$111,'CCG data'!$A:$AD,'CCG data'!M$3,FALSE))</f>
        <v>3.3000000000000002E-2</v>
      </c>
      <c r="U300" s="15">
        <f>IF(T299="","",VLOOKUP($E299&amp;$D$110&amp;$D$111,'CCG data'!$A:$AD,'CCG data'!N$3,FALSE))</f>
        <v>5.5E-2</v>
      </c>
      <c r="V300" s="15">
        <f>IF(V299="","",VLOOKUP($E299&amp;$D$110&amp;$D$111,'CCG data'!$A:$AD,'CCG data'!O$3,FALSE))</f>
        <v>0.06</v>
      </c>
      <c r="W300" s="142">
        <f>IF(V299="","",VLOOKUP($E299&amp;$D$110&amp;$D$111,'CCG data'!$A:$AD,'CCG data'!P$3,FALSE))</f>
        <v>8.7999999999999995E-2</v>
      </c>
      <c r="Y300" s="178" t="str">
        <f>IFERROR(VLOOKUP($E300&amp;$D$111, Outliers!$A$4:$P$214,2,FALSE),"0")</f>
        <v>0</v>
      </c>
      <c r="Z300" s="178" t="str">
        <f>IFERROR(VLOOKUP($E300&amp;$D$111, Outliers!$A$4:$P$214,3,FALSE),"0")</f>
        <v>0</v>
      </c>
      <c r="AA300" s="178" t="str">
        <f>IFERROR(VLOOKUP($E300&amp;$D$111, Outliers!$A$4:$P$214,4,FALSE),"0")</f>
        <v>0</v>
      </c>
      <c r="AB300" s="178" t="str">
        <f>IFERROR(VLOOKUP($E300&amp;$D$111, Outliers!$A$4:$P$214,5,FALSE),"0")</f>
        <v>0</v>
      </c>
      <c r="AD300" s="82"/>
      <c r="AE300" s="161"/>
      <c r="AF300" s="82"/>
      <c r="AG300" s="82"/>
    </row>
    <row r="301" spans="4:33" ht="15.75" x14ac:dyDescent="0.25">
      <c r="D301" s="301"/>
      <c r="E301" s="108" t="s">
        <v>471</v>
      </c>
      <c r="F301" s="372">
        <f>IF(OR(ISERROR(VLOOKUP($E301&amp;$D$110&amp;$D$111,'CCG data'!$A:$AD,'CCG data'!R$3,FALSE)),ISBLANK(VLOOKUP($E301&amp;$D$110&amp;$D$111,'CCG data'!$A:$AD,'CCG data'!R$3,FALSE))),"",VLOOKUP($E301&amp;$D$110&amp;$D$111,'CCG data'!$A:$AD,'CCG data'!R$3,FALSE))</f>
        <v>51.3</v>
      </c>
      <c r="G301" s="373"/>
      <c r="H301" s="373">
        <f>IF(OR(ISERROR(VLOOKUP($E301&amp;$D$110&amp;$D$111,'CCG data'!$A:$AD,'CCG data'!S$3,FALSE)),ISBLANK(VLOOKUP($E301&amp;$D$110&amp;$D$111,'CCG data'!$A:$AD,'CCG data'!S$3,FALSE))),"",VLOOKUP($E301&amp;$D$110&amp;$D$111,'CCG data'!$A:$AD,'CCG data'!S$3,FALSE))</f>
        <v>93.1</v>
      </c>
      <c r="I301" s="373"/>
      <c r="J301" s="373">
        <f>IF(OR(ISERROR(VLOOKUP($E301&amp;$D$110&amp;$D$111,'CCG data'!$A:$AD,'CCG data'!T$3,FALSE)),ISBLANK(VLOOKUP($E301&amp;$D$110&amp;$D$111,'CCG data'!$A:$AD,'CCG data'!T$3,FALSE))),"",VLOOKUP($E301&amp;$D$110&amp;$D$111,'CCG data'!$A:$AD,'CCG data'!T$3,FALSE))</f>
        <v>7.6</v>
      </c>
      <c r="K301" s="373"/>
      <c r="L301" s="373">
        <f>IF(OR(ISERROR(VLOOKUP($E301&amp;$D$110&amp;$D$111,'CCG data'!$A:$AD,'CCG data'!U$3,FALSE)),ISBLANK(VLOOKUP($E301&amp;$D$110&amp;$D$111,'CCG data'!$A:$AD,'CCG data'!U$3,FALSE))),"",VLOOKUP($E301&amp;$D$110&amp;$D$111,'CCG data'!$A:$AD,'CCG data'!U$3,FALSE))</f>
        <v>7.8</v>
      </c>
      <c r="M301" s="374"/>
      <c r="N301" s="303">
        <f>IF(OR(ISERROR(VLOOKUP($E301&amp;$D$110&amp;$D$111,'CCG data'!$A:$AD,'CCG data'!G$3,FALSE)),ISBLANK(VLOOKUP($E301&amp;$D$110&amp;$D$111,'CCG data'!$A:$AD,'CCG data'!G$3,FALSE))),"",VLOOKUP($E301&amp;$D$110&amp;$D$111,'CCG data'!$A:$AD,'CCG data'!G$3,FALSE))</f>
        <v>1259</v>
      </c>
      <c r="P301" s="354">
        <f>IF(OR(ISERROR(VLOOKUP($E301&amp;$D$110&amp;$D$111,'CCG data'!$A:$AD,'CCG data'!B$3,FALSE)),ISBLANK(VLOOKUP($E301&amp;$D$110&amp;$D$111,'CCG data'!$A:$AD,'CCG data'!B$3,FALSE))),"",VLOOKUP($E301&amp;$D$110&amp;$D$111,'CCG data'!$A:$AD,'CCG data'!B$3,FALSE))</f>
        <v>0.30262112787926926</v>
      </c>
      <c r="Q301" s="246"/>
      <c r="R301" s="246">
        <f>IF(OR(ISERROR(VLOOKUP($E301&amp;$D$110&amp;$D$111,'CCG data'!$A:$AD,'CCG data'!C$3,FALSE)),ISBLANK(VLOOKUP($E301&amp;$D$110&amp;$D$111,'CCG data'!$A:$AD,'CCG data'!C$3,FALSE))),"",VLOOKUP($E301&amp;$D$110&amp;$D$111,'CCG data'!$A:$AD,'CCG data'!C$3,FALSE))</f>
        <v>0.59968228752978558</v>
      </c>
      <c r="S301" s="246"/>
      <c r="T301" s="246">
        <f>IF(OR(ISERROR(VLOOKUP($E301&amp;$D$110&amp;$D$111,'CCG data'!$A:$AD,'CCG data'!D$3,FALSE)),ISBLANK(VLOOKUP($E301&amp;$D$110&amp;$D$111,'CCG data'!$A:$AD,'CCG data'!D$3,FALSE))),"",VLOOKUP($E301&amp;$D$110&amp;$D$111,'CCG data'!$A:$AD,'CCG data'!D$3,FALSE))</f>
        <v>4.8451151707704525E-2</v>
      </c>
      <c r="U301" s="246"/>
      <c r="V301" s="246">
        <f>IF(OR(ISERROR(VLOOKUP($E301&amp;$D$110&amp;$D$111,'CCG data'!$A:$AD,'CCG data'!E$3,FALSE)),ISBLANK(VLOOKUP($E301&amp;$D$110&amp;$D$111,'CCG data'!$A:$AD,'CCG data'!E$3,FALSE))),"",VLOOKUP($E301&amp;$D$110&amp;$D$111,'CCG data'!$A:$AD,'CCG data'!E$3,FALSE))</f>
        <v>4.9245432883240667E-2</v>
      </c>
      <c r="W301" s="387"/>
      <c r="Y301" s="178">
        <f>IFERROR(VLOOKUP($E301&amp;$D$111, Outliers!$A$4:$P$214,2,FALSE),"0")</f>
        <v>0</v>
      </c>
      <c r="Z301" s="178">
        <f>IFERROR(VLOOKUP($E301&amp;$D$111, Outliers!$A$4:$P$214,3,FALSE),"0")</f>
        <v>0</v>
      </c>
      <c r="AA301" s="178">
        <f>IFERROR(VLOOKUP($E301&amp;$D$111, Outliers!$A$4:$P$214,4,FALSE),"0")</f>
        <v>0</v>
      </c>
      <c r="AB301" s="178">
        <f>IFERROR(VLOOKUP($E301&amp;$D$111, Outliers!$A$4:$P$214,5,FALSE),"0")</f>
        <v>1</v>
      </c>
      <c r="AD301" s="82"/>
      <c r="AE301" s="161"/>
      <c r="AF301" s="82"/>
      <c r="AG301" s="82"/>
    </row>
    <row r="302" spans="4:33" ht="15.75" x14ac:dyDescent="0.25">
      <c r="D302" s="301"/>
      <c r="E302" s="107" t="s">
        <v>27</v>
      </c>
      <c r="F302" s="99">
        <f>IF(P301="","",VLOOKUP($E301&amp;$D$110&amp;$D$111,'CCG data'!$A:$AD,'CCG data'!W$3,FALSE))</f>
        <v>46.1</v>
      </c>
      <c r="G302" s="100">
        <f>IF(P301="","",VLOOKUP($E301&amp;$D$110&amp;$D$111,'CCG data'!$A:$AD,'CCG data'!X$3,FALSE))</f>
        <v>56.4</v>
      </c>
      <c r="H302" s="100">
        <f>IF(R301="","",VLOOKUP($E301&amp;$D$110&amp;$D$111,'CCG data'!$A:$AD,'CCG data'!Y$3,FALSE))</f>
        <v>86.5</v>
      </c>
      <c r="I302" s="100">
        <f>IF(R301="","",VLOOKUP($E301&amp;$D$110&amp;$D$111,'CCG data'!$A:$AD,'CCG data'!Z$3,FALSE))</f>
        <v>99.8</v>
      </c>
      <c r="J302" s="100">
        <f>IF(T301="","",VLOOKUP($E301&amp;$D$110&amp;$D$111,'CCG data'!$A:$AD,'CCG data'!AA$3,FALSE))</f>
        <v>5.7</v>
      </c>
      <c r="K302" s="100">
        <f>IF(T301="","",VLOOKUP($E301&amp;$D$110&amp;$D$111,'CCG data'!$A:$AD,'CCG data'!AB$3,FALSE))</f>
        <v>9.5</v>
      </c>
      <c r="L302" s="100">
        <f>IF(V301="","",VLOOKUP($E301&amp;$D$110&amp;$D$111,'CCG data'!$A:$AD,'CCG data'!AC$3,FALSE))</f>
        <v>5.8</v>
      </c>
      <c r="M302" s="100">
        <f>IF(V301="","",VLOOKUP($E301&amp;$D$110&amp;$D$111,'CCG data'!$A:$AD,'CCG data'!AD$3,FALSE))</f>
        <v>9.6999999999999993</v>
      </c>
      <c r="N302" s="304"/>
      <c r="P302" s="162">
        <f>IF(P301="","",VLOOKUP($E301&amp;$D$110&amp;$D$111,'CCG data'!$A:$AD,'CCG data'!I$3,FALSE))</f>
        <v>0.27800000000000002</v>
      </c>
      <c r="Q302" s="15">
        <f>IF(P301="","",VLOOKUP($E301&amp;$D$110&amp;$D$111,'CCG data'!$A:$AD,'CCG data'!J$3,FALSE))</f>
        <v>0.32900000000000001</v>
      </c>
      <c r="R302" s="15">
        <f>IF(R301="","",VLOOKUP($E301&amp;$D$110&amp;$D$111,'CCG data'!$A:$AD,'CCG data'!K$3,FALSE))</f>
        <v>0.57199999999999995</v>
      </c>
      <c r="S302" s="15">
        <f>IF(R301="","",VLOOKUP($E301&amp;$D$110&amp;$D$111,'CCG data'!$A:$AD,'CCG data'!L$3,FALSE))</f>
        <v>0.626</v>
      </c>
      <c r="T302" s="15">
        <f>IF(T301="","",VLOOKUP($E301&amp;$D$110&amp;$D$111,'CCG data'!$A:$AD,'CCG data'!M$3,FALSE))</f>
        <v>3.7999999999999999E-2</v>
      </c>
      <c r="U302" s="15">
        <f>IF(T301="","",VLOOKUP($E301&amp;$D$110&amp;$D$111,'CCG data'!$A:$AD,'CCG data'!N$3,FALSE))</f>
        <v>6.2E-2</v>
      </c>
      <c r="V302" s="15">
        <f>IF(V301="","",VLOOKUP($E301&amp;$D$110&amp;$D$111,'CCG data'!$A:$AD,'CCG data'!O$3,FALSE))</f>
        <v>3.9E-2</v>
      </c>
      <c r="W302" s="142">
        <f>IF(V301="","",VLOOKUP($E301&amp;$D$110&amp;$D$111,'CCG data'!$A:$AD,'CCG data'!P$3,FALSE))</f>
        <v>6.3E-2</v>
      </c>
      <c r="Y302" s="178" t="str">
        <f>IFERROR(VLOOKUP($E302&amp;$D$111, Outliers!$A$4:$P$214,2,FALSE),"0")</f>
        <v>0</v>
      </c>
      <c r="Z302" s="178" t="str">
        <f>IFERROR(VLOOKUP($E302&amp;$D$111, Outliers!$A$4:$P$214,3,FALSE),"0")</f>
        <v>0</v>
      </c>
      <c r="AA302" s="178" t="str">
        <f>IFERROR(VLOOKUP($E302&amp;$D$111, Outliers!$A$4:$P$214,4,FALSE),"0")</f>
        <v>0</v>
      </c>
      <c r="AB302" s="178" t="str">
        <f>IFERROR(VLOOKUP($E302&amp;$D$111, Outliers!$A$4:$P$214,5,FALSE),"0")</f>
        <v>0</v>
      </c>
      <c r="AD302" s="82"/>
      <c r="AE302" s="161"/>
      <c r="AF302" s="82"/>
      <c r="AG302" s="82"/>
    </row>
    <row r="303" spans="4:33" ht="15.75" x14ac:dyDescent="0.25">
      <c r="D303" s="301"/>
      <c r="E303" s="108" t="s">
        <v>234</v>
      </c>
      <c r="F303" s="372">
        <f>IF(OR(ISERROR(VLOOKUP($E303&amp;$D$110&amp;$D$111,'CCG data'!$A:$AD,'CCG data'!R$3,FALSE)),ISBLANK(VLOOKUP($E303&amp;$D$110&amp;$D$111,'CCG data'!$A:$AD,'CCG data'!R$3,FALSE))),"",VLOOKUP($E303&amp;$D$110&amp;$D$111,'CCG data'!$A:$AD,'CCG data'!R$3,FALSE))</f>
        <v>53.3</v>
      </c>
      <c r="G303" s="373"/>
      <c r="H303" s="373">
        <f>IF(OR(ISERROR(VLOOKUP($E303&amp;$D$110&amp;$D$111,'CCG data'!$A:$AD,'CCG data'!S$3,FALSE)),ISBLANK(VLOOKUP($E303&amp;$D$110&amp;$D$111,'CCG data'!$A:$AD,'CCG data'!S$3,FALSE))),"",VLOOKUP($E303&amp;$D$110&amp;$D$111,'CCG data'!$A:$AD,'CCG data'!S$3,FALSE))</f>
        <v>102.7</v>
      </c>
      <c r="I303" s="373"/>
      <c r="J303" s="373">
        <f>IF(OR(ISERROR(VLOOKUP($E303&amp;$D$110&amp;$D$111,'CCG data'!$A:$AD,'CCG data'!T$3,FALSE)),ISBLANK(VLOOKUP($E303&amp;$D$110&amp;$D$111,'CCG data'!$A:$AD,'CCG data'!T$3,FALSE))),"",VLOOKUP($E303&amp;$D$110&amp;$D$111,'CCG data'!$A:$AD,'CCG data'!T$3,FALSE))</f>
        <v>7.6</v>
      </c>
      <c r="K303" s="373"/>
      <c r="L303" s="373">
        <f>IF(OR(ISERROR(VLOOKUP($E303&amp;$D$110&amp;$D$111,'CCG data'!$A:$AD,'CCG data'!U$3,FALSE)),ISBLANK(VLOOKUP($E303&amp;$D$110&amp;$D$111,'CCG data'!$A:$AD,'CCG data'!U$3,FALSE))),"",VLOOKUP($E303&amp;$D$110&amp;$D$111,'CCG data'!$A:$AD,'CCG data'!U$3,FALSE))</f>
        <v>6.7</v>
      </c>
      <c r="M303" s="374"/>
      <c r="N303" s="303">
        <f>IF(OR(ISERROR(VLOOKUP($E303&amp;$D$110&amp;$D$111,'CCG data'!$A:$AD,'CCG data'!G$3,FALSE)),ISBLANK(VLOOKUP($E303&amp;$D$110&amp;$D$111,'CCG data'!$A:$AD,'CCG data'!G$3,FALSE))),"",VLOOKUP($E303&amp;$D$110&amp;$D$111,'CCG data'!$A:$AD,'CCG data'!G$3,FALSE))</f>
        <v>1735</v>
      </c>
      <c r="P303" s="354">
        <f>IF(OR(ISERROR(VLOOKUP($E303&amp;$D$110&amp;$D$111,'CCG data'!$A:$AD,'CCG data'!B$3,FALSE)),ISBLANK(VLOOKUP($E303&amp;$D$110&amp;$D$111,'CCG data'!$A:$AD,'CCG data'!B$3,FALSE))),"",VLOOKUP($E303&amp;$D$110&amp;$D$111,'CCG data'!$A:$AD,'CCG data'!B$3,FALSE))</f>
        <v>0.29279538904899133</v>
      </c>
      <c r="Q303" s="246"/>
      <c r="R303" s="246">
        <f>IF(OR(ISERROR(VLOOKUP($E303&amp;$D$110&amp;$D$111,'CCG data'!$A:$AD,'CCG data'!C$3,FALSE)),ISBLANK(VLOOKUP($E303&amp;$D$110&amp;$D$111,'CCG data'!$A:$AD,'CCG data'!C$3,FALSE))),"",VLOOKUP($E303&amp;$D$110&amp;$D$111,'CCG data'!$A:$AD,'CCG data'!C$3,FALSE))</f>
        <v>0.6184438040345821</v>
      </c>
      <c r="S303" s="246"/>
      <c r="T303" s="246">
        <f>IF(OR(ISERROR(VLOOKUP($E303&amp;$D$110&amp;$D$111,'CCG data'!$A:$AD,'CCG data'!D$3,FALSE)),ISBLANK(VLOOKUP($E303&amp;$D$110&amp;$D$111,'CCG data'!$A:$AD,'CCG data'!D$3,FALSE))),"",VLOOKUP($E303&amp;$D$110&amp;$D$111,'CCG data'!$A:$AD,'CCG data'!D$3,FALSE))</f>
        <v>4.7262247838616718E-2</v>
      </c>
      <c r="U303" s="246"/>
      <c r="V303" s="246">
        <f>IF(OR(ISERROR(VLOOKUP($E303&amp;$D$110&amp;$D$111,'CCG data'!$A:$AD,'CCG data'!E$3,FALSE)),ISBLANK(VLOOKUP($E303&amp;$D$110&amp;$D$111,'CCG data'!$A:$AD,'CCG data'!E$3,FALSE))),"",VLOOKUP($E303&amp;$D$110&amp;$D$111,'CCG data'!$A:$AD,'CCG data'!E$3,FALSE))</f>
        <v>4.1498559077809798E-2</v>
      </c>
      <c r="W303" s="387"/>
      <c r="Y303" s="178">
        <f>IFERROR(VLOOKUP($E303&amp;$D$111, Outliers!$A$4:$P$214,2,FALSE),"0")</f>
        <v>0</v>
      </c>
      <c r="Z303" s="178">
        <f>IFERROR(VLOOKUP($E303&amp;$D$111, Outliers!$A$4:$P$214,3,FALSE),"0")</f>
        <v>0</v>
      </c>
      <c r="AA303" s="178">
        <f>IFERROR(VLOOKUP($E303&amp;$D$111, Outliers!$A$4:$P$214,4,FALSE),"0")</f>
        <v>0</v>
      </c>
      <c r="AB303" s="178">
        <f>IFERROR(VLOOKUP($E303&amp;$D$111, Outliers!$A$4:$P$214,5,FALSE),"0")</f>
        <v>1</v>
      </c>
      <c r="AD303" s="82"/>
      <c r="AE303" s="161"/>
      <c r="AF303" s="82"/>
      <c r="AG303" s="82"/>
    </row>
    <row r="304" spans="4:33" ht="15.75" x14ac:dyDescent="0.25">
      <c r="D304" s="301"/>
      <c r="E304" s="107" t="s">
        <v>27</v>
      </c>
      <c r="F304" s="99">
        <f>IF(P303="","",VLOOKUP($E303&amp;$D$110&amp;$D$111,'CCG data'!$A:$AD,'CCG data'!W$3,FALSE))</f>
        <v>48.6</v>
      </c>
      <c r="G304" s="100">
        <f>IF(P303="","",VLOOKUP($E303&amp;$D$110&amp;$D$111,'CCG data'!$A:$AD,'CCG data'!X$3,FALSE))</f>
        <v>57.9</v>
      </c>
      <c r="H304" s="100">
        <f>IF(R303="","",VLOOKUP($E303&amp;$D$110&amp;$D$111,'CCG data'!$A:$AD,'CCG data'!Y$3,FALSE))</f>
        <v>96.5</v>
      </c>
      <c r="I304" s="100">
        <f>IF(R303="","",VLOOKUP($E303&amp;$D$110&amp;$D$111,'CCG data'!$A:$AD,'CCG data'!Z$3,FALSE))</f>
        <v>108.8</v>
      </c>
      <c r="J304" s="100">
        <f>IF(T303="","",VLOOKUP($E303&amp;$D$110&amp;$D$111,'CCG data'!$A:$AD,'CCG data'!AA$3,FALSE))</f>
        <v>6</v>
      </c>
      <c r="K304" s="100">
        <f>IF(T303="","",VLOOKUP($E303&amp;$D$110&amp;$D$111,'CCG data'!$A:$AD,'CCG data'!AB$3,FALSE))</f>
        <v>9.3000000000000007</v>
      </c>
      <c r="L304" s="100">
        <f>IF(V303="","",VLOOKUP($E303&amp;$D$110&amp;$D$111,'CCG data'!$A:$AD,'CCG data'!AC$3,FALSE))</f>
        <v>5.2</v>
      </c>
      <c r="M304" s="100">
        <f>IF(V303="","",VLOOKUP($E303&amp;$D$110&amp;$D$111,'CCG data'!$A:$AD,'CCG data'!AD$3,FALSE))</f>
        <v>8.3000000000000007</v>
      </c>
      <c r="N304" s="304"/>
      <c r="P304" s="162">
        <f>IF(P303="","",VLOOKUP($E303&amp;$D$110&amp;$D$111,'CCG data'!$A:$AD,'CCG data'!I$3,FALSE))</f>
        <v>0.27200000000000002</v>
      </c>
      <c r="Q304" s="15">
        <f>IF(P303="","",VLOOKUP($E303&amp;$D$110&amp;$D$111,'CCG data'!$A:$AD,'CCG data'!J$3,FALSE))</f>
        <v>0.315</v>
      </c>
      <c r="R304" s="15">
        <f>IF(R303="","",VLOOKUP($E303&amp;$D$110&amp;$D$111,'CCG data'!$A:$AD,'CCG data'!K$3,FALSE))</f>
        <v>0.59499999999999997</v>
      </c>
      <c r="S304" s="15">
        <f>IF(R303="","",VLOOKUP($E303&amp;$D$110&amp;$D$111,'CCG data'!$A:$AD,'CCG data'!L$3,FALSE))</f>
        <v>0.64100000000000001</v>
      </c>
      <c r="T304" s="15">
        <f>IF(T303="","",VLOOKUP($E303&amp;$D$110&amp;$D$111,'CCG data'!$A:$AD,'CCG data'!M$3,FALSE))</f>
        <v>3.7999999999999999E-2</v>
      </c>
      <c r="U304" s="15">
        <f>IF(T303="","",VLOOKUP($E303&amp;$D$110&amp;$D$111,'CCG data'!$A:$AD,'CCG data'!N$3,FALSE))</f>
        <v>5.8000000000000003E-2</v>
      </c>
      <c r="V304" s="15">
        <f>IF(V303="","",VLOOKUP($E303&amp;$D$110&amp;$D$111,'CCG data'!$A:$AD,'CCG data'!O$3,FALSE))</f>
        <v>3.3000000000000002E-2</v>
      </c>
      <c r="W304" s="142">
        <f>IF(V303="","",VLOOKUP($E303&amp;$D$110&amp;$D$111,'CCG data'!$A:$AD,'CCG data'!P$3,FALSE))</f>
        <v>5.1999999999999998E-2</v>
      </c>
      <c r="Y304" s="178" t="str">
        <f>IFERROR(VLOOKUP($E304&amp;$D$111, Outliers!$A$4:$P$214,2,FALSE),"0")</f>
        <v>0</v>
      </c>
      <c r="Z304" s="178" t="str">
        <f>IFERROR(VLOOKUP($E304&amp;$D$111, Outliers!$A$4:$P$214,3,FALSE),"0")</f>
        <v>0</v>
      </c>
      <c r="AA304" s="178" t="str">
        <f>IFERROR(VLOOKUP($E304&amp;$D$111, Outliers!$A$4:$P$214,4,FALSE),"0")</f>
        <v>0</v>
      </c>
      <c r="AB304" s="178" t="str">
        <f>IFERROR(VLOOKUP($E304&amp;$D$111, Outliers!$A$4:$P$214,5,FALSE),"0")</f>
        <v>0</v>
      </c>
      <c r="AD304" s="82"/>
      <c r="AE304" s="161"/>
      <c r="AF304" s="82"/>
      <c r="AG304" s="82"/>
    </row>
    <row r="305" spans="4:33" ht="15.75" x14ac:dyDescent="0.25">
      <c r="D305" s="301"/>
      <c r="E305" s="108" t="s">
        <v>235</v>
      </c>
      <c r="F305" s="372">
        <f>IF(OR(ISERROR(VLOOKUP($E305&amp;$D$110&amp;$D$111,'CCG data'!$A:$AD,'CCG data'!R$3,FALSE)),ISBLANK(VLOOKUP($E305&amp;$D$110&amp;$D$111,'CCG data'!$A:$AD,'CCG data'!R$3,FALSE))),"",VLOOKUP($E305&amp;$D$110&amp;$D$111,'CCG data'!$A:$AD,'CCG data'!R$3,FALSE))</f>
        <v>49.4</v>
      </c>
      <c r="G305" s="373"/>
      <c r="H305" s="373">
        <f>IF(OR(ISERROR(VLOOKUP($E305&amp;$D$110&amp;$D$111,'CCG data'!$A:$AD,'CCG data'!S$3,FALSE)),ISBLANK(VLOOKUP($E305&amp;$D$110&amp;$D$111,'CCG data'!$A:$AD,'CCG data'!S$3,FALSE))),"",VLOOKUP($E305&amp;$D$110&amp;$D$111,'CCG data'!$A:$AD,'CCG data'!S$3,FALSE))</f>
        <v>88.3</v>
      </c>
      <c r="I305" s="373"/>
      <c r="J305" s="373">
        <f>IF(OR(ISERROR(VLOOKUP($E305&amp;$D$110&amp;$D$111,'CCG data'!$A:$AD,'CCG data'!T$3,FALSE)),ISBLANK(VLOOKUP($E305&amp;$D$110&amp;$D$111,'CCG data'!$A:$AD,'CCG data'!T$3,FALSE))),"",VLOOKUP($E305&amp;$D$110&amp;$D$111,'CCG data'!$A:$AD,'CCG data'!T$3,FALSE))</f>
        <v>7.1</v>
      </c>
      <c r="K305" s="373"/>
      <c r="L305" s="373">
        <f>IF(OR(ISERROR(VLOOKUP($E305&amp;$D$110&amp;$D$111,'CCG data'!$A:$AD,'CCG data'!U$3,FALSE)),ISBLANK(VLOOKUP($E305&amp;$D$110&amp;$D$111,'CCG data'!$A:$AD,'CCG data'!U$3,FALSE))),"",VLOOKUP($E305&amp;$D$110&amp;$D$111,'CCG data'!$A:$AD,'CCG data'!U$3,FALSE))</f>
        <v>6.3</v>
      </c>
      <c r="M305" s="374"/>
      <c r="N305" s="303">
        <f>IF(OR(ISERROR(VLOOKUP($E305&amp;$D$110&amp;$D$111,'CCG data'!$A:$AD,'CCG data'!G$3,FALSE)),ISBLANK(VLOOKUP($E305&amp;$D$110&amp;$D$111,'CCG data'!$A:$AD,'CCG data'!G$3,FALSE))),"",VLOOKUP($E305&amp;$D$110&amp;$D$111,'CCG data'!$A:$AD,'CCG data'!G$3,FALSE))</f>
        <v>1444</v>
      </c>
      <c r="P305" s="354">
        <f>IF(OR(ISERROR(VLOOKUP($E305&amp;$D$110&amp;$D$111,'CCG data'!$A:$AD,'CCG data'!B$3,FALSE)),ISBLANK(VLOOKUP($E305&amp;$D$110&amp;$D$111,'CCG data'!$A:$AD,'CCG data'!B$3,FALSE))),"",VLOOKUP($E305&amp;$D$110&amp;$D$111,'CCG data'!$A:$AD,'CCG data'!B$3,FALSE))</f>
        <v>0.30401662049861494</v>
      </c>
      <c r="Q305" s="246"/>
      <c r="R305" s="246">
        <f>IF(OR(ISERROR(VLOOKUP($E305&amp;$D$110&amp;$D$111,'CCG data'!$A:$AD,'CCG data'!C$3,FALSE)),ISBLANK(VLOOKUP($E305&amp;$D$110&amp;$D$111,'CCG data'!$A:$AD,'CCG data'!C$3,FALSE))),"",VLOOKUP($E305&amp;$D$110&amp;$D$111,'CCG data'!$A:$AD,'CCG data'!C$3,FALSE))</f>
        <v>0.60457063711911352</v>
      </c>
      <c r="S305" s="246"/>
      <c r="T305" s="246">
        <f>IF(OR(ISERROR(VLOOKUP($E305&amp;$D$110&amp;$D$111,'CCG data'!$A:$AD,'CCG data'!D$3,FALSE)),ISBLANK(VLOOKUP($E305&amp;$D$110&amp;$D$111,'CCG data'!$A:$AD,'CCG data'!D$3,FALSE))),"",VLOOKUP($E305&amp;$D$110&amp;$D$111,'CCG data'!$A:$AD,'CCG data'!D$3,FALSE))</f>
        <v>4.916897506925208E-2</v>
      </c>
      <c r="U305" s="246"/>
      <c r="V305" s="246">
        <f>IF(OR(ISERROR(VLOOKUP($E305&amp;$D$110&amp;$D$111,'CCG data'!$A:$AD,'CCG data'!E$3,FALSE)),ISBLANK(VLOOKUP($E305&amp;$D$110&amp;$D$111,'CCG data'!$A:$AD,'CCG data'!E$3,FALSE))),"",VLOOKUP($E305&amp;$D$110&amp;$D$111,'CCG data'!$A:$AD,'CCG data'!E$3,FALSE))</f>
        <v>4.224376731301939E-2</v>
      </c>
      <c r="W305" s="387"/>
      <c r="Y305" s="178">
        <f>IFERROR(VLOOKUP($E305&amp;$D$111, Outliers!$A$4:$P$214,2,FALSE),"0")</f>
        <v>0</v>
      </c>
      <c r="Z305" s="178">
        <f>IFERROR(VLOOKUP($E305&amp;$D$111, Outliers!$A$4:$P$214,3,FALSE),"0")</f>
        <v>0</v>
      </c>
      <c r="AA305" s="178">
        <f>IFERROR(VLOOKUP($E305&amp;$D$111, Outliers!$A$4:$P$214,4,FALSE),"0")</f>
        <v>0</v>
      </c>
      <c r="AB305" s="178">
        <f>IFERROR(VLOOKUP($E305&amp;$D$111, Outliers!$A$4:$P$214,5,FALSE),"0")</f>
        <v>1</v>
      </c>
      <c r="AD305" s="82"/>
      <c r="AE305" s="161"/>
      <c r="AF305" s="82"/>
      <c r="AG305" s="82"/>
    </row>
    <row r="306" spans="4:33" ht="15.75" x14ac:dyDescent="0.25">
      <c r="D306" s="301"/>
      <c r="E306" s="107" t="s">
        <v>27</v>
      </c>
      <c r="F306" s="99">
        <f>IF(P305="","",VLOOKUP($E305&amp;$D$110&amp;$D$111,'CCG data'!$A:$AD,'CCG data'!W$3,FALSE))</f>
        <v>44.8</v>
      </c>
      <c r="G306" s="100">
        <f>IF(P305="","",VLOOKUP($E305&amp;$D$110&amp;$D$111,'CCG data'!$A:$AD,'CCG data'!X$3,FALSE))</f>
        <v>54.1</v>
      </c>
      <c r="H306" s="100">
        <f>IF(R305="","",VLOOKUP($E305&amp;$D$110&amp;$D$111,'CCG data'!$A:$AD,'CCG data'!Y$3,FALSE))</f>
        <v>82.5</v>
      </c>
      <c r="I306" s="100">
        <f>IF(R305="","",VLOOKUP($E305&amp;$D$110&amp;$D$111,'CCG data'!$A:$AD,'CCG data'!Z$3,FALSE))</f>
        <v>94.2</v>
      </c>
      <c r="J306" s="100">
        <f>IF(T305="","",VLOOKUP($E305&amp;$D$110&amp;$D$111,'CCG data'!$A:$AD,'CCG data'!AA$3,FALSE))</f>
        <v>5.5</v>
      </c>
      <c r="K306" s="100">
        <f>IF(T305="","",VLOOKUP($E305&amp;$D$110&amp;$D$111,'CCG data'!$A:$AD,'CCG data'!AB$3,FALSE))</f>
        <v>8.8000000000000007</v>
      </c>
      <c r="L306" s="100">
        <f>IF(V305="","",VLOOKUP($E305&amp;$D$110&amp;$D$111,'CCG data'!$A:$AD,'CCG data'!AC$3,FALSE))</f>
        <v>4.8</v>
      </c>
      <c r="M306" s="100">
        <f>IF(V305="","",VLOOKUP($E305&amp;$D$110&amp;$D$111,'CCG data'!$A:$AD,'CCG data'!AD$3,FALSE))</f>
        <v>7.9</v>
      </c>
      <c r="N306" s="304"/>
      <c r="P306" s="162">
        <f>IF(P305="","",VLOOKUP($E305&amp;$D$110&amp;$D$111,'CCG data'!$A:$AD,'CCG data'!I$3,FALSE))</f>
        <v>0.28100000000000003</v>
      </c>
      <c r="Q306" s="15">
        <f>IF(P305="","",VLOOKUP($E305&amp;$D$110&amp;$D$111,'CCG data'!$A:$AD,'CCG data'!J$3,FALSE))</f>
        <v>0.32800000000000001</v>
      </c>
      <c r="R306" s="15">
        <f>IF(R305="","",VLOOKUP($E305&amp;$D$110&amp;$D$111,'CCG data'!$A:$AD,'CCG data'!K$3,FALSE))</f>
        <v>0.57899999999999996</v>
      </c>
      <c r="S306" s="15">
        <f>IF(R305="","",VLOOKUP($E305&amp;$D$110&amp;$D$111,'CCG data'!$A:$AD,'CCG data'!L$3,FALSE))</f>
        <v>0.629</v>
      </c>
      <c r="T306" s="15">
        <f>IF(T305="","",VLOOKUP($E305&amp;$D$110&amp;$D$111,'CCG data'!$A:$AD,'CCG data'!M$3,FALSE))</f>
        <v>3.9E-2</v>
      </c>
      <c r="U306" s="15">
        <f>IF(T305="","",VLOOKUP($E305&amp;$D$110&amp;$D$111,'CCG data'!$A:$AD,'CCG data'!N$3,FALSE))</f>
        <v>6.2E-2</v>
      </c>
      <c r="V306" s="15">
        <f>IF(V305="","",VLOOKUP($E305&amp;$D$110&amp;$D$111,'CCG data'!$A:$AD,'CCG data'!O$3,FALSE))</f>
        <v>3.3000000000000002E-2</v>
      </c>
      <c r="W306" s="142">
        <f>IF(V305="","",VLOOKUP($E305&amp;$D$110&amp;$D$111,'CCG data'!$A:$AD,'CCG data'!P$3,FALSE))</f>
        <v>5.3999999999999999E-2</v>
      </c>
      <c r="Y306" s="178" t="str">
        <f>IFERROR(VLOOKUP($E306&amp;$D$111, Outliers!$A$4:$P$214,2,FALSE),"0")</f>
        <v>0</v>
      </c>
      <c r="Z306" s="178" t="str">
        <f>IFERROR(VLOOKUP($E306&amp;$D$111, Outliers!$A$4:$P$214,3,FALSE),"0")</f>
        <v>0</v>
      </c>
      <c r="AA306" s="178" t="str">
        <f>IFERROR(VLOOKUP($E306&amp;$D$111, Outliers!$A$4:$P$214,4,FALSE),"0")</f>
        <v>0</v>
      </c>
      <c r="AB306" s="178" t="str">
        <f>IFERROR(VLOOKUP($E306&amp;$D$111, Outliers!$A$4:$P$214,5,FALSE),"0")</f>
        <v>0</v>
      </c>
      <c r="AD306" s="82"/>
      <c r="AE306" s="161"/>
      <c r="AF306" s="82"/>
      <c r="AG306" s="82"/>
    </row>
    <row r="307" spans="4:33" ht="15.75" x14ac:dyDescent="0.25">
      <c r="D307" s="301"/>
      <c r="E307" s="108" t="s">
        <v>236</v>
      </c>
      <c r="F307" s="372">
        <f>IF(OR(ISERROR(VLOOKUP($E307&amp;$D$110&amp;$D$111,'CCG data'!$A:$AD,'CCG data'!R$3,FALSE)),ISBLANK(VLOOKUP($E307&amp;$D$110&amp;$D$111,'CCG data'!$A:$AD,'CCG data'!R$3,FALSE))),"",VLOOKUP($E307&amp;$D$110&amp;$D$111,'CCG data'!$A:$AD,'CCG data'!R$3,FALSE))</f>
        <v>38.4</v>
      </c>
      <c r="G307" s="373"/>
      <c r="H307" s="373">
        <f>IF(OR(ISERROR(VLOOKUP($E307&amp;$D$110&amp;$D$111,'CCG data'!$A:$AD,'CCG data'!S$3,FALSE)),ISBLANK(VLOOKUP($E307&amp;$D$110&amp;$D$111,'CCG data'!$A:$AD,'CCG data'!S$3,FALSE))),"",VLOOKUP($E307&amp;$D$110&amp;$D$111,'CCG data'!$A:$AD,'CCG data'!S$3,FALSE))</f>
        <v>92</v>
      </c>
      <c r="I307" s="373"/>
      <c r="J307" s="373">
        <f>IF(OR(ISERROR(VLOOKUP($E307&amp;$D$110&amp;$D$111,'CCG data'!$A:$AD,'CCG data'!T$3,FALSE)),ISBLANK(VLOOKUP($E307&amp;$D$110&amp;$D$111,'CCG data'!$A:$AD,'CCG data'!T$3,FALSE))),"",VLOOKUP($E307&amp;$D$110&amp;$D$111,'CCG data'!$A:$AD,'CCG data'!T$3,FALSE))</f>
        <v>6.4</v>
      </c>
      <c r="K307" s="373"/>
      <c r="L307" s="373">
        <f>IF(OR(ISERROR(VLOOKUP($E307&amp;$D$110&amp;$D$111,'CCG data'!$A:$AD,'CCG data'!U$3,FALSE)),ISBLANK(VLOOKUP($E307&amp;$D$110&amp;$D$111,'CCG data'!$A:$AD,'CCG data'!U$3,FALSE))),"",VLOOKUP($E307&amp;$D$110&amp;$D$111,'CCG data'!$A:$AD,'CCG data'!U$3,FALSE))</f>
        <v>15.2</v>
      </c>
      <c r="M307" s="374"/>
      <c r="N307" s="303">
        <f>IF(OR(ISERROR(VLOOKUP($E307&amp;$D$110&amp;$D$111,'CCG data'!$A:$AD,'CCG data'!G$3,FALSE)),ISBLANK(VLOOKUP($E307&amp;$D$110&amp;$D$111,'CCG data'!$A:$AD,'CCG data'!G$3,FALSE))),"",VLOOKUP($E307&amp;$D$110&amp;$D$111,'CCG data'!$A:$AD,'CCG data'!G$3,FALSE))</f>
        <v>1217</v>
      </c>
      <c r="P307" s="354">
        <f>IF(OR(ISERROR(VLOOKUP($E307&amp;$D$110&amp;$D$111,'CCG data'!$A:$AD,'CCG data'!B$3,FALSE)),ISBLANK(VLOOKUP($E307&amp;$D$110&amp;$D$111,'CCG data'!$A:$AD,'CCG data'!B$3,FALSE))),"",VLOOKUP($E307&amp;$D$110&amp;$D$111,'CCG data'!$A:$AD,'CCG data'!B$3,FALSE))</f>
        <v>0.21774856203779785</v>
      </c>
      <c r="Q307" s="246"/>
      <c r="R307" s="246">
        <f>IF(OR(ISERROR(VLOOKUP($E307&amp;$D$110&amp;$D$111,'CCG data'!$A:$AD,'CCG data'!C$3,FALSE)),ISBLANK(VLOOKUP($E307&amp;$D$110&amp;$D$111,'CCG data'!$A:$AD,'CCG data'!C$3,FALSE))),"",VLOOKUP($E307&amp;$D$110&amp;$D$111,'CCG data'!$A:$AD,'CCG data'!C$3,FALSE))</f>
        <v>0.63352506162695155</v>
      </c>
      <c r="S307" s="246"/>
      <c r="T307" s="246">
        <f>IF(OR(ISERROR(VLOOKUP($E307&amp;$D$110&amp;$D$111,'CCG data'!$A:$AD,'CCG data'!D$3,FALSE)),ISBLANK(VLOOKUP($E307&amp;$D$110&amp;$D$111,'CCG data'!$A:$AD,'CCG data'!D$3,FALSE))),"",VLOOKUP($E307&amp;$D$110&amp;$D$111,'CCG data'!$A:$AD,'CCG data'!D$3,FALSE))</f>
        <v>3.944124897288414E-2</v>
      </c>
      <c r="U307" s="246"/>
      <c r="V307" s="246">
        <f>IF(OR(ISERROR(VLOOKUP($E307&amp;$D$110&amp;$D$111,'CCG data'!$A:$AD,'CCG data'!E$3,FALSE)),ISBLANK(VLOOKUP($E307&amp;$D$110&amp;$D$111,'CCG data'!$A:$AD,'CCG data'!E$3,FALSE))),"",VLOOKUP($E307&amp;$D$110&amp;$D$111,'CCG data'!$A:$AD,'CCG data'!E$3,FALSE))</f>
        <v>0.10928512736236648</v>
      </c>
      <c r="W307" s="387"/>
      <c r="Y307" s="178">
        <f>IFERROR(VLOOKUP($E307&amp;$D$111, Outliers!$A$4:$P$214,2,FALSE),"0")</f>
        <v>1</v>
      </c>
      <c r="Z307" s="178">
        <f>IFERROR(VLOOKUP($E307&amp;$D$111, Outliers!$A$4:$P$214,3,FALSE),"0")</f>
        <v>0</v>
      </c>
      <c r="AA307" s="178">
        <f>IFERROR(VLOOKUP($E307&amp;$D$111, Outliers!$A$4:$P$214,4,FALSE),"0")</f>
        <v>0</v>
      </c>
      <c r="AB307" s="178">
        <f>IFERROR(VLOOKUP($E307&amp;$D$111, Outliers!$A$4:$P$214,5,FALSE),"0")</f>
        <v>0</v>
      </c>
      <c r="AD307" s="82"/>
      <c r="AE307" s="161"/>
      <c r="AF307" s="82"/>
      <c r="AG307" s="82"/>
    </row>
    <row r="308" spans="4:33" ht="15.75" x14ac:dyDescent="0.25">
      <c r="D308" s="301"/>
      <c r="E308" s="107" t="s">
        <v>27</v>
      </c>
      <c r="F308" s="99">
        <f>IF(P307="","",VLOOKUP($E307&amp;$D$110&amp;$D$111,'CCG data'!$A:$AD,'CCG data'!W$3,FALSE))</f>
        <v>33.799999999999997</v>
      </c>
      <c r="G308" s="100">
        <f>IF(P307="","",VLOOKUP($E307&amp;$D$110&amp;$D$111,'CCG data'!$A:$AD,'CCG data'!X$3,FALSE))</f>
        <v>43</v>
      </c>
      <c r="H308" s="100">
        <f>IF(R307="","",VLOOKUP($E307&amp;$D$110&amp;$D$111,'CCG data'!$A:$AD,'CCG data'!Y$3,FALSE))</f>
        <v>85.5</v>
      </c>
      <c r="I308" s="100">
        <f>IF(R307="","",VLOOKUP($E307&amp;$D$110&amp;$D$111,'CCG data'!$A:$AD,'CCG data'!Z$3,FALSE))</f>
        <v>98.5</v>
      </c>
      <c r="J308" s="100">
        <f>IF(T307="","",VLOOKUP($E307&amp;$D$110&amp;$D$111,'CCG data'!$A:$AD,'CCG data'!AA$3,FALSE))</f>
        <v>4.5999999999999996</v>
      </c>
      <c r="K308" s="100">
        <f>IF(T307="","",VLOOKUP($E307&amp;$D$110&amp;$D$111,'CCG data'!$A:$AD,'CCG data'!AB$3,FALSE))</f>
        <v>8.3000000000000007</v>
      </c>
      <c r="L308" s="100">
        <f>IF(V307="","",VLOOKUP($E307&amp;$D$110&amp;$D$111,'CCG data'!$A:$AD,'CCG data'!AC$3,FALSE))</f>
        <v>12.6</v>
      </c>
      <c r="M308" s="100">
        <f>IF(V307="","",VLOOKUP($E307&amp;$D$110&amp;$D$111,'CCG data'!$A:$AD,'CCG data'!AD$3,FALSE))</f>
        <v>17.7</v>
      </c>
      <c r="N308" s="304"/>
      <c r="P308" s="162">
        <f>IF(P307="","",VLOOKUP($E307&amp;$D$110&amp;$D$111,'CCG data'!$A:$AD,'CCG data'!I$3,FALSE))</f>
        <v>0.19500000000000001</v>
      </c>
      <c r="Q308" s="15">
        <f>IF(P307="","",VLOOKUP($E307&amp;$D$110&amp;$D$111,'CCG data'!$A:$AD,'CCG data'!J$3,FALSE))</f>
        <v>0.24199999999999999</v>
      </c>
      <c r="R308" s="15">
        <f>IF(R307="","",VLOOKUP($E307&amp;$D$110&amp;$D$111,'CCG data'!$A:$AD,'CCG data'!K$3,FALSE))</f>
        <v>0.60599999999999998</v>
      </c>
      <c r="S308" s="15">
        <f>IF(R307="","",VLOOKUP($E307&amp;$D$110&amp;$D$111,'CCG data'!$A:$AD,'CCG data'!L$3,FALSE))</f>
        <v>0.66</v>
      </c>
      <c r="T308" s="15">
        <f>IF(T307="","",VLOOKUP($E307&amp;$D$110&amp;$D$111,'CCG data'!$A:$AD,'CCG data'!M$3,FALSE))</f>
        <v>0.03</v>
      </c>
      <c r="U308" s="15">
        <f>IF(T307="","",VLOOKUP($E307&amp;$D$110&amp;$D$111,'CCG data'!$A:$AD,'CCG data'!N$3,FALSE))</f>
        <v>5.1999999999999998E-2</v>
      </c>
      <c r="V308" s="15">
        <f>IF(V307="","",VLOOKUP($E307&amp;$D$110&amp;$D$111,'CCG data'!$A:$AD,'CCG data'!O$3,FALSE))</f>
        <v>9.2999999999999999E-2</v>
      </c>
      <c r="W308" s="142">
        <f>IF(V307="","",VLOOKUP($E307&amp;$D$110&amp;$D$111,'CCG data'!$A:$AD,'CCG data'!P$3,FALSE))</f>
        <v>0.128</v>
      </c>
      <c r="Y308" s="178" t="str">
        <f>IFERROR(VLOOKUP($E308&amp;$D$111, Outliers!$A$4:$P$214,2,FALSE),"0")</f>
        <v>0</v>
      </c>
      <c r="Z308" s="178" t="str">
        <f>IFERROR(VLOOKUP($E308&amp;$D$111, Outliers!$A$4:$P$214,3,FALSE),"0")</f>
        <v>0</v>
      </c>
      <c r="AA308" s="178" t="str">
        <f>IFERROR(VLOOKUP($E308&amp;$D$111, Outliers!$A$4:$P$214,4,FALSE),"0")</f>
        <v>0</v>
      </c>
      <c r="AB308" s="178" t="str">
        <f>IFERROR(VLOOKUP($E308&amp;$D$111, Outliers!$A$4:$P$214,5,FALSE),"0")</f>
        <v>0</v>
      </c>
      <c r="AD308" s="82"/>
      <c r="AE308" s="161"/>
      <c r="AF308" s="82"/>
      <c r="AG308" s="82"/>
    </row>
    <row r="309" spans="4:33" ht="15.75" x14ac:dyDescent="0.25">
      <c r="D309" s="301"/>
      <c r="E309" s="108" t="s">
        <v>237</v>
      </c>
      <c r="F309" s="372">
        <f>IF(OR(ISERROR(VLOOKUP($E309&amp;$D$110&amp;$D$111,'CCG data'!$A:$AD,'CCG data'!R$3,FALSE)),ISBLANK(VLOOKUP($E309&amp;$D$110&amp;$D$111,'CCG data'!$A:$AD,'CCG data'!R$3,FALSE))),"",VLOOKUP($E309&amp;$D$110&amp;$D$111,'CCG data'!$A:$AD,'CCG data'!R$3,FALSE))</f>
        <v>49.1</v>
      </c>
      <c r="G309" s="373"/>
      <c r="H309" s="373">
        <f>IF(OR(ISERROR(VLOOKUP($E309&amp;$D$110&amp;$D$111,'CCG data'!$A:$AD,'CCG data'!S$3,FALSE)),ISBLANK(VLOOKUP($E309&amp;$D$110&amp;$D$111,'CCG data'!$A:$AD,'CCG data'!S$3,FALSE))),"",VLOOKUP($E309&amp;$D$110&amp;$D$111,'CCG data'!$A:$AD,'CCG data'!S$3,FALSE))</f>
        <v>92.6</v>
      </c>
      <c r="I309" s="373"/>
      <c r="J309" s="373">
        <f>IF(OR(ISERROR(VLOOKUP($E309&amp;$D$110&amp;$D$111,'CCG data'!$A:$AD,'CCG data'!T$3,FALSE)),ISBLANK(VLOOKUP($E309&amp;$D$110&amp;$D$111,'CCG data'!$A:$AD,'CCG data'!T$3,FALSE))),"",VLOOKUP($E309&amp;$D$110&amp;$D$111,'CCG data'!$A:$AD,'CCG data'!T$3,FALSE))</f>
        <v>5.9</v>
      </c>
      <c r="K309" s="373"/>
      <c r="L309" s="373">
        <f>IF(OR(ISERROR(VLOOKUP($E309&amp;$D$110&amp;$D$111,'CCG data'!$A:$AD,'CCG data'!U$3,FALSE)),ISBLANK(VLOOKUP($E309&amp;$D$110&amp;$D$111,'CCG data'!$A:$AD,'CCG data'!U$3,FALSE))),"",VLOOKUP($E309&amp;$D$110&amp;$D$111,'CCG data'!$A:$AD,'CCG data'!U$3,FALSE))</f>
        <v>7</v>
      </c>
      <c r="M309" s="374"/>
      <c r="N309" s="303">
        <f>IF(OR(ISERROR(VLOOKUP($E309&amp;$D$110&amp;$D$111,'CCG data'!$A:$AD,'CCG data'!G$3,FALSE)),ISBLANK(VLOOKUP($E309&amp;$D$110&amp;$D$111,'CCG data'!$A:$AD,'CCG data'!G$3,FALSE))),"",VLOOKUP($E309&amp;$D$110&amp;$D$111,'CCG data'!$A:$AD,'CCG data'!G$3,FALSE))</f>
        <v>1663</v>
      </c>
      <c r="P309" s="354">
        <f>IF(OR(ISERROR(VLOOKUP($E309&amp;$D$110&amp;$D$111,'CCG data'!$A:$AD,'CCG data'!B$3,FALSE)),ISBLANK(VLOOKUP($E309&amp;$D$110&amp;$D$111,'CCG data'!$A:$AD,'CCG data'!B$3,FALSE))),"",VLOOKUP($E309&amp;$D$110&amp;$D$111,'CCG data'!$A:$AD,'CCG data'!B$3,FALSE))</f>
        <v>0.32291040288634998</v>
      </c>
      <c r="Q309" s="246"/>
      <c r="R309" s="246">
        <f>IF(OR(ISERROR(VLOOKUP($E309&amp;$D$110&amp;$D$111,'CCG data'!$A:$AD,'CCG data'!C$3,FALSE)),ISBLANK(VLOOKUP($E309&amp;$D$110&amp;$D$111,'CCG data'!$A:$AD,'CCG data'!C$3,FALSE))),"",VLOOKUP($E309&amp;$D$110&amp;$D$111,'CCG data'!$A:$AD,'CCG data'!C$3,FALSE))</f>
        <v>0.59230306674684308</v>
      </c>
      <c r="S309" s="246"/>
      <c r="T309" s="246">
        <f>IF(OR(ISERROR(VLOOKUP($E309&amp;$D$110&amp;$D$111,'CCG data'!$A:$AD,'CCG data'!D$3,FALSE)),ISBLANK(VLOOKUP($E309&amp;$D$110&amp;$D$111,'CCG data'!$A:$AD,'CCG data'!D$3,FALSE))),"",VLOOKUP($E309&amp;$D$110&amp;$D$111,'CCG data'!$A:$AD,'CCG data'!D$3,FALSE))</f>
        <v>4.0288634996993387E-2</v>
      </c>
      <c r="U309" s="246"/>
      <c r="V309" s="246">
        <f>IF(OR(ISERROR(VLOOKUP($E309&amp;$D$110&amp;$D$111,'CCG data'!$A:$AD,'CCG data'!E$3,FALSE)),ISBLANK(VLOOKUP($E309&amp;$D$110&amp;$D$111,'CCG data'!$A:$AD,'CCG data'!E$3,FALSE))),"",VLOOKUP($E309&amp;$D$110&amp;$D$111,'CCG data'!$A:$AD,'CCG data'!E$3,FALSE))</f>
        <v>4.4497895369813592E-2</v>
      </c>
      <c r="W309" s="387"/>
      <c r="Y309" s="178">
        <f>IFERROR(VLOOKUP($E309&amp;$D$111, Outliers!$A$4:$P$214,2,FALSE),"0")</f>
        <v>0</v>
      </c>
      <c r="Z309" s="178">
        <f>IFERROR(VLOOKUP($E309&amp;$D$111, Outliers!$A$4:$P$214,3,FALSE),"0")</f>
        <v>0</v>
      </c>
      <c r="AA309" s="178">
        <f>IFERROR(VLOOKUP($E309&amp;$D$111, Outliers!$A$4:$P$214,4,FALSE),"0")</f>
        <v>0</v>
      </c>
      <c r="AB309" s="178">
        <f>IFERROR(VLOOKUP($E309&amp;$D$111, Outliers!$A$4:$P$214,5,FALSE),"0")</f>
        <v>1</v>
      </c>
      <c r="AD309" s="82"/>
      <c r="AE309" s="161"/>
      <c r="AF309" s="82"/>
      <c r="AG309" s="82"/>
    </row>
    <row r="310" spans="4:33" ht="15.75" x14ac:dyDescent="0.25">
      <c r="D310" s="301"/>
      <c r="E310" s="107" t="s">
        <v>27</v>
      </c>
      <c r="F310" s="99">
        <f>IF(P309="","",VLOOKUP($E309&amp;$D$110&amp;$D$111,'CCG data'!$A:$AD,'CCG data'!W$3,FALSE))</f>
        <v>45</v>
      </c>
      <c r="G310" s="100">
        <f>IF(P309="","",VLOOKUP($E309&amp;$D$110&amp;$D$111,'CCG data'!$A:$AD,'CCG data'!X$3,FALSE))</f>
        <v>53.3</v>
      </c>
      <c r="H310" s="100">
        <f>IF(R309="","",VLOOKUP($E309&amp;$D$110&amp;$D$111,'CCG data'!$A:$AD,'CCG data'!Y$3,FALSE))</f>
        <v>86.8</v>
      </c>
      <c r="I310" s="100">
        <f>IF(R309="","",VLOOKUP($E309&amp;$D$110&amp;$D$111,'CCG data'!$A:$AD,'CCG data'!Z$3,FALSE))</f>
        <v>98.4</v>
      </c>
      <c r="J310" s="100">
        <f>IF(T309="","",VLOOKUP($E309&amp;$D$110&amp;$D$111,'CCG data'!$A:$AD,'CCG data'!AA$3,FALSE))</f>
        <v>4.5</v>
      </c>
      <c r="K310" s="100">
        <f>IF(T309="","",VLOOKUP($E309&amp;$D$110&amp;$D$111,'CCG data'!$A:$AD,'CCG data'!AB$3,FALSE))</f>
        <v>7.3</v>
      </c>
      <c r="L310" s="100">
        <f>IF(V309="","",VLOOKUP($E309&amp;$D$110&amp;$D$111,'CCG data'!$A:$AD,'CCG data'!AC$3,FALSE))</f>
        <v>5.4</v>
      </c>
      <c r="M310" s="100">
        <f>IF(V309="","",VLOOKUP($E309&amp;$D$110&amp;$D$111,'CCG data'!$A:$AD,'CCG data'!AD$3,FALSE))</f>
        <v>8.6</v>
      </c>
      <c r="N310" s="304"/>
      <c r="P310" s="162">
        <f>IF(P309="","",VLOOKUP($E309&amp;$D$110&amp;$D$111,'CCG data'!$A:$AD,'CCG data'!I$3,FALSE))</f>
        <v>0.30099999999999999</v>
      </c>
      <c r="Q310" s="15">
        <f>IF(P309="","",VLOOKUP($E309&amp;$D$110&amp;$D$111,'CCG data'!$A:$AD,'CCG data'!J$3,FALSE))</f>
        <v>0.34599999999999997</v>
      </c>
      <c r="R310" s="15">
        <f>IF(R309="","",VLOOKUP($E309&amp;$D$110&amp;$D$111,'CCG data'!$A:$AD,'CCG data'!K$3,FALSE))</f>
        <v>0.56799999999999995</v>
      </c>
      <c r="S310" s="15">
        <f>IF(R309="","",VLOOKUP($E309&amp;$D$110&amp;$D$111,'CCG data'!$A:$AD,'CCG data'!L$3,FALSE))</f>
        <v>0.61599999999999999</v>
      </c>
      <c r="T310" s="15">
        <f>IF(T309="","",VLOOKUP($E309&amp;$D$110&amp;$D$111,'CCG data'!$A:$AD,'CCG data'!M$3,FALSE))</f>
        <v>3.2000000000000001E-2</v>
      </c>
      <c r="U310" s="15">
        <f>IF(T309="","",VLOOKUP($E309&amp;$D$110&amp;$D$111,'CCG data'!$A:$AD,'CCG data'!N$3,FALSE))</f>
        <v>5.0999999999999997E-2</v>
      </c>
      <c r="V310" s="15">
        <f>IF(V309="","",VLOOKUP($E309&amp;$D$110&amp;$D$111,'CCG data'!$A:$AD,'CCG data'!O$3,FALSE))</f>
        <v>3.5999999999999997E-2</v>
      </c>
      <c r="W310" s="142">
        <f>IF(V309="","",VLOOKUP($E309&amp;$D$110&amp;$D$111,'CCG data'!$A:$AD,'CCG data'!P$3,FALSE))</f>
        <v>5.6000000000000001E-2</v>
      </c>
      <c r="Y310" s="178" t="str">
        <f>IFERROR(VLOOKUP($E310&amp;$D$111, Outliers!$A$4:$P$214,2,FALSE),"0")</f>
        <v>0</v>
      </c>
      <c r="Z310" s="178" t="str">
        <f>IFERROR(VLOOKUP($E310&amp;$D$111, Outliers!$A$4:$P$214,3,FALSE),"0")</f>
        <v>0</v>
      </c>
      <c r="AA310" s="178" t="str">
        <f>IFERROR(VLOOKUP($E310&amp;$D$111, Outliers!$A$4:$P$214,4,FALSE),"0")</f>
        <v>0</v>
      </c>
      <c r="AB310" s="178" t="str">
        <f>IFERROR(VLOOKUP($E310&amp;$D$111, Outliers!$A$4:$P$214,5,FALSE),"0")</f>
        <v>0</v>
      </c>
      <c r="AD310" s="82"/>
      <c r="AE310" s="161"/>
      <c r="AF310" s="82"/>
      <c r="AG310" s="82"/>
    </row>
    <row r="311" spans="4:33" ht="15.75" x14ac:dyDescent="0.25">
      <c r="D311" s="301"/>
      <c r="E311" s="108" t="s">
        <v>238</v>
      </c>
      <c r="F311" s="372">
        <f>IF(OR(ISERROR(VLOOKUP($E311&amp;$D$110&amp;$D$111,'CCG data'!$A:$AD,'CCG data'!R$3,FALSE)),ISBLANK(VLOOKUP($E311&amp;$D$110&amp;$D$111,'CCG data'!$A:$AD,'CCG data'!R$3,FALSE))),"",VLOOKUP($E311&amp;$D$110&amp;$D$111,'CCG data'!$A:$AD,'CCG data'!R$3,FALSE))</f>
        <v>56.6</v>
      </c>
      <c r="G311" s="373"/>
      <c r="H311" s="373">
        <f>IF(OR(ISERROR(VLOOKUP($E311&amp;$D$110&amp;$D$111,'CCG data'!$A:$AD,'CCG data'!S$3,FALSE)),ISBLANK(VLOOKUP($E311&amp;$D$110&amp;$D$111,'CCG data'!$A:$AD,'CCG data'!S$3,FALSE))),"",VLOOKUP($E311&amp;$D$110&amp;$D$111,'CCG data'!$A:$AD,'CCG data'!S$3,FALSE))</f>
        <v>102.5</v>
      </c>
      <c r="I311" s="373"/>
      <c r="J311" s="373">
        <f>IF(OR(ISERROR(VLOOKUP($E311&amp;$D$110&amp;$D$111,'CCG data'!$A:$AD,'CCG data'!T$3,FALSE)),ISBLANK(VLOOKUP($E311&amp;$D$110&amp;$D$111,'CCG data'!$A:$AD,'CCG data'!T$3,FALSE))),"",VLOOKUP($E311&amp;$D$110&amp;$D$111,'CCG data'!$A:$AD,'CCG data'!T$3,FALSE))</f>
        <v>6.2</v>
      </c>
      <c r="K311" s="373"/>
      <c r="L311" s="373">
        <f>IF(OR(ISERROR(VLOOKUP($E311&amp;$D$110&amp;$D$111,'CCG data'!$A:$AD,'CCG data'!U$3,FALSE)),ISBLANK(VLOOKUP($E311&amp;$D$110&amp;$D$111,'CCG data'!$A:$AD,'CCG data'!U$3,FALSE))),"",VLOOKUP($E311&amp;$D$110&amp;$D$111,'CCG data'!$A:$AD,'CCG data'!U$3,FALSE))</f>
        <v>9.6999999999999993</v>
      </c>
      <c r="M311" s="374"/>
      <c r="N311" s="303">
        <f>IF(OR(ISERROR(VLOOKUP($E311&amp;$D$110&amp;$D$111,'CCG data'!$A:$AD,'CCG data'!G$3,FALSE)),ISBLANK(VLOOKUP($E311&amp;$D$110&amp;$D$111,'CCG data'!$A:$AD,'CCG data'!G$3,FALSE))),"",VLOOKUP($E311&amp;$D$110&amp;$D$111,'CCG data'!$A:$AD,'CCG data'!G$3,FALSE))</f>
        <v>1577</v>
      </c>
      <c r="P311" s="354">
        <f>IF(OR(ISERROR(VLOOKUP($E311&amp;$D$110&amp;$D$111,'CCG data'!$A:$AD,'CCG data'!B$3,FALSE)),ISBLANK(VLOOKUP($E311&amp;$D$110&amp;$D$111,'CCG data'!$A:$AD,'CCG data'!B$3,FALSE))),"",VLOOKUP($E311&amp;$D$110&amp;$D$111,'CCG data'!$A:$AD,'CCG data'!B$3,FALSE))</f>
        <v>0.31578947368421051</v>
      </c>
      <c r="Q311" s="246"/>
      <c r="R311" s="246">
        <f>IF(OR(ISERROR(VLOOKUP($E311&amp;$D$110&amp;$D$111,'CCG data'!$A:$AD,'CCG data'!C$3,FALSE)),ISBLANK(VLOOKUP($E311&amp;$D$110&amp;$D$111,'CCG data'!$A:$AD,'CCG data'!C$3,FALSE))),"",VLOOKUP($E311&amp;$D$110&amp;$D$111,'CCG data'!$A:$AD,'CCG data'!C$3,FALSE))</f>
        <v>0.59036144578313254</v>
      </c>
      <c r="S311" s="246"/>
      <c r="T311" s="246">
        <f>IF(OR(ISERROR(VLOOKUP($E311&amp;$D$110&amp;$D$111,'CCG data'!$A:$AD,'CCG data'!D$3,FALSE)),ISBLANK(VLOOKUP($E311&amp;$D$110&amp;$D$111,'CCG data'!$A:$AD,'CCG data'!D$3,FALSE))),"",VLOOKUP($E311&amp;$D$110&amp;$D$111,'CCG data'!$A:$AD,'CCG data'!D$3,FALSE))</f>
        <v>3.7412809131261889E-2</v>
      </c>
      <c r="U311" s="246"/>
      <c r="V311" s="246">
        <f>IF(OR(ISERROR(VLOOKUP($E311&amp;$D$110&amp;$D$111,'CCG data'!$A:$AD,'CCG data'!E$3,FALSE)),ISBLANK(VLOOKUP($E311&amp;$D$110&amp;$D$111,'CCG data'!$A:$AD,'CCG data'!E$3,FALSE))),"",VLOOKUP($E311&amp;$D$110&amp;$D$111,'CCG data'!$A:$AD,'CCG data'!E$3,FALSE))</f>
        <v>5.6436271401395052E-2</v>
      </c>
      <c r="W311" s="387"/>
      <c r="Y311" s="178">
        <f>IFERROR(VLOOKUP($E311&amp;$D$111, Outliers!$A$4:$P$214,2,FALSE),"0")</f>
        <v>0</v>
      </c>
      <c r="Z311" s="178">
        <f>IFERROR(VLOOKUP($E311&amp;$D$111, Outliers!$A$4:$P$214,3,FALSE),"0")</f>
        <v>0</v>
      </c>
      <c r="AA311" s="178">
        <f>IFERROR(VLOOKUP($E311&amp;$D$111, Outliers!$A$4:$P$214,4,FALSE),"0")</f>
        <v>0</v>
      </c>
      <c r="AB311" s="178">
        <f>IFERROR(VLOOKUP($E311&amp;$D$111, Outliers!$A$4:$P$214,5,FALSE),"0")</f>
        <v>0</v>
      </c>
      <c r="AD311" s="82"/>
      <c r="AE311" s="161"/>
      <c r="AF311" s="82"/>
      <c r="AG311" s="82"/>
    </row>
    <row r="312" spans="4:33" ht="15.75" x14ac:dyDescent="0.25">
      <c r="D312" s="301"/>
      <c r="E312" s="107" t="s">
        <v>27</v>
      </c>
      <c r="F312" s="99">
        <f>IF(P311="","",VLOOKUP($E311&amp;$D$110&amp;$D$111,'CCG data'!$A:$AD,'CCG data'!W$3,FALSE))</f>
        <v>51.6</v>
      </c>
      <c r="G312" s="100">
        <f>IF(P311="","",VLOOKUP($E311&amp;$D$110&amp;$D$111,'CCG data'!$A:$AD,'CCG data'!X$3,FALSE))</f>
        <v>61.6</v>
      </c>
      <c r="H312" s="100">
        <f>IF(R311="","",VLOOKUP($E311&amp;$D$110&amp;$D$111,'CCG data'!$A:$AD,'CCG data'!Y$3,FALSE))</f>
        <v>96</v>
      </c>
      <c r="I312" s="100">
        <f>IF(R311="","",VLOOKUP($E311&amp;$D$110&amp;$D$111,'CCG data'!$A:$AD,'CCG data'!Z$3,FALSE))</f>
        <v>109.1</v>
      </c>
      <c r="J312" s="100">
        <f>IF(T311="","",VLOOKUP($E311&amp;$D$110&amp;$D$111,'CCG data'!$A:$AD,'CCG data'!AA$3,FALSE))</f>
        <v>4.5999999999999996</v>
      </c>
      <c r="K312" s="100">
        <f>IF(T311="","",VLOOKUP($E311&amp;$D$110&amp;$D$111,'CCG data'!$A:$AD,'CCG data'!AB$3,FALSE))</f>
        <v>7.8</v>
      </c>
      <c r="L312" s="100">
        <f>IF(V311="","",VLOOKUP($E311&amp;$D$110&amp;$D$111,'CCG data'!$A:$AD,'CCG data'!AC$3,FALSE))</f>
        <v>7.7</v>
      </c>
      <c r="M312" s="100">
        <f>IF(V311="","",VLOOKUP($E311&amp;$D$110&amp;$D$111,'CCG data'!$A:$AD,'CCG data'!AD$3,FALSE))</f>
        <v>11.7</v>
      </c>
      <c r="N312" s="304"/>
      <c r="P312" s="162">
        <f>IF(P311="","",VLOOKUP($E311&amp;$D$110&amp;$D$111,'CCG data'!$A:$AD,'CCG data'!I$3,FALSE))</f>
        <v>0.29299999999999998</v>
      </c>
      <c r="Q312" s="15">
        <f>IF(P311="","",VLOOKUP($E311&amp;$D$110&amp;$D$111,'CCG data'!$A:$AD,'CCG data'!J$3,FALSE))</f>
        <v>0.33900000000000002</v>
      </c>
      <c r="R312" s="15">
        <f>IF(R311="","",VLOOKUP($E311&amp;$D$110&amp;$D$111,'CCG data'!$A:$AD,'CCG data'!K$3,FALSE))</f>
        <v>0.56599999999999995</v>
      </c>
      <c r="S312" s="15">
        <f>IF(R311="","",VLOOKUP($E311&amp;$D$110&amp;$D$111,'CCG data'!$A:$AD,'CCG data'!L$3,FALSE))</f>
        <v>0.61399999999999999</v>
      </c>
      <c r="T312" s="15">
        <f>IF(T311="","",VLOOKUP($E311&amp;$D$110&amp;$D$111,'CCG data'!$A:$AD,'CCG data'!M$3,FALSE))</f>
        <v>2.9000000000000001E-2</v>
      </c>
      <c r="U312" s="15">
        <f>IF(T311="","",VLOOKUP($E311&amp;$D$110&amp;$D$111,'CCG data'!$A:$AD,'CCG data'!N$3,FALSE))</f>
        <v>4.8000000000000001E-2</v>
      </c>
      <c r="V312" s="15">
        <f>IF(V311="","",VLOOKUP($E311&amp;$D$110&amp;$D$111,'CCG data'!$A:$AD,'CCG data'!O$3,FALSE))</f>
        <v>4.5999999999999999E-2</v>
      </c>
      <c r="W312" s="142">
        <f>IF(V311="","",VLOOKUP($E311&amp;$D$110&amp;$D$111,'CCG data'!$A:$AD,'CCG data'!P$3,FALSE))</f>
        <v>6.9000000000000006E-2</v>
      </c>
      <c r="Y312" s="178" t="str">
        <f>IFERROR(VLOOKUP($E312&amp;$D$111, Outliers!$A$4:$P$214,2,FALSE),"0")</f>
        <v>0</v>
      </c>
      <c r="Z312" s="178" t="str">
        <f>IFERROR(VLOOKUP($E312&amp;$D$111, Outliers!$A$4:$P$214,3,FALSE),"0")</f>
        <v>0</v>
      </c>
      <c r="AA312" s="178" t="str">
        <f>IFERROR(VLOOKUP($E312&amp;$D$111, Outliers!$A$4:$P$214,4,FALSE),"0")</f>
        <v>0</v>
      </c>
      <c r="AB312" s="178" t="str">
        <f>IFERROR(VLOOKUP($E312&amp;$D$111, Outliers!$A$4:$P$214,5,FALSE),"0")</f>
        <v>0</v>
      </c>
      <c r="AD312" s="82"/>
      <c r="AE312" s="161"/>
      <c r="AF312" s="82"/>
      <c r="AG312" s="82"/>
    </row>
    <row r="313" spans="4:33" ht="15.75" x14ac:dyDescent="0.25">
      <c r="D313" s="301"/>
      <c r="E313" s="108" t="s">
        <v>239</v>
      </c>
      <c r="F313" s="372">
        <f>IF(OR(ISERROR(VLOOKUP($E313&amp;$D$110&amp;$D$111,'CCG data'!$A:$AD,'CCG data'!R$3,FALSE)),ISBLANK(VLOOKUP($E313&amp;$D$110&amp;$D$111,'CCG data'!$A:$AD,'CCG data'!R$3,FALSE))),"",VLOOKUP($E313&amp;$D$110&amp;$D$111,'CCG data'!$A:$AD,'CCG data'!R$3,FALSE))</f>
        <v>45.7</v>
      </c>
      <c r="G313" s="373"/>
      <c r="H313" s="373">
        <f>IF(OR(ISERROR(VLOOKUP($E313&amp;$D$110&amp;$D$111,'CCG data'!$A:$AD,'CCG data'!S$3,FALSE)),ISBLANK(VLOOKUP($E313&amp;$D$110&amp;$D$111,'CCG data'!$A:$AD,'CCG data'!S$3,FALSE))),"",VLOOKUP($E313&amp;$D$110&amp;$D$111,'CCG data'!$A:$AD,'CCG data'!S$3,FALSE))</f>
        <v>99.1</v>
      </c>
      <c r="I313" s="373"/>
      <c r="J313" s="373">
        <f>IF(OR(ISERROR(VLOOKUP($E313&amp;$D$110&amp;$D$111,'CCG data'!$A:$AD,'CCG data'!T$3,FALSE)),ISBLANK(VLOOKUP($E313&amp;$D$110&amp;$D$111,'CCG data'!$A:$AD,'CCG data'!T$3,FALSE))),"",VLOOKUP($E313&amp;$D$110&amp;$D$111,'CCG data'!$A:$AD,'CCG data'!T$3,FALSE))</f>
        <v>7.6</v>
      </c>
      <c r="K313" s="373"/>
      <c r="L313" s="373">
        <f>IF(OR(ISERROR(VLOOKUP($E313&amp;$D$110&amp;$D$111,'CCG data'!$A:$AD,'CCG data'!U$3,FALSE)),ISBLANK(VLOOKUP($E313&amp;$D$110&amp;$D$111,'CCG data'!$A:$AD,'CCG data'!U$3,FALSE))),"",VLOOKUP($E313&amp;$D$110&amp;$D$111,'CCG data'!$A:$AD,'CCG data'!U$3,FALSE))</f>
        <v>9.3000000000000007</v>
      </c>
      <c r="M313" s="374"/>
      <c r="N313" s="303">
        <f>IF(OR(ISERROR(VLOOKUP($E313&amp;$D$110&amp;$D$111,'CCG data'!$A:$AD,'CCG data'!G$3,FALSE)),ISBLANK(VLOOKUP($E313&amp;$D$110&amp;$D$111,'CCG data'!$A:$AD,'CCG data'!G$3,FALSE))),"",VLOOKUP($E313&amp;$D$110&amp;$D$111,'CCG data'!$A:$AD,'CCG data'!G$3,FALSE))</f>
        <v>2588</v>
      </c>
      <c r="P313" s="354">
        <f>IF(OR(ISERROR(VLOOKUP($E313&amp;$D$110&amp;$D$111,'CCG data'!$A:$AD,'CCG data'!B$3,FALSE)),ISBLANK(VLOOKUP($E313&amp;$D$110&amp;$D$111,'CCG data'!$A:$AD,'CCG data'!B$3,FALSE))),"",VLOOKUP($E313&amp;$D$110&amp;$D$111,'CCG data'!$A:$AD,'CCG data'!B$3,FALSE))</f>
        <v>0.26893353941267389</v>
      </c>
      <c r="Q313" s="246"/>
      <c r="R313" s="246">
        <f>IF(OR(ISERROR(VLOOKUP($E313&amp;$D$110&amp;$D$111,'CCG data'!$A:$AD,'CCG data'!C$3,FALSE)),ISBLANK(VLOOKUP($E313&amp;$D$110&amp;$D$111,'CCG data'!$A:$AD,'CCG data'!C$3,FALSE))),"",VLOOKUP($E313&amp;$D$110&amp;$D$111,'CCG data'!$A:$AD,'CCG data'!C$3,FALSE))</f>
        <v>0.62480680061823801</v>
      </c>
      <c r="S313" s="246"/>
      <c r="T313" s="246">
        <f>IF(OR(ISERROR(VLOOKUP($E313&amp;$D$110&amp;$D$111,'CCG data'!$A:$AD,'CCG data'!D$3,FALSE)),ISBLANK(VLOOKUP($E313&amp;$D$110&amp;$D$111,'CCG data'!$A:$AD,'CCG data'!D$3,FALSE))),"",VLOOKUP($E313&amp;$D$110&amp;$D$111,'CCG data'!$A:$AD,'CCG data'!D$3,FALSE))</f>
        <v>4.7913446676970631E-2</v>
      </c>
      <c r="U313" s="246"/>
      <c r="V313" s="246">
        <f>IF(OR(ISERROR(VLOOKUP($E313&amp;$D$110&amp;$D$111,'CCG data'!$A:$AD,'CCG data'!E$3,FALSE)),ISBLANK(VLOOKUP($E313&amp;$D$110&amp;$D$111,'CCG data'!$A:$AD,'CCG data'!E$3,FALSE))),"",VLOOKUP($E313&amp;$D$110&amp;$D$111,'CCG data'!$A:$AD,'CCG data'!E$3,FALSE))</f>
        <v>5.8346213292117463E-2</v>
      </c>
      <c r="W313" s="387"/>
      <c r="Y313" s="178">
        <f>IFERROR(VLOOKUP($E313&amp;$D$111, Outliers!$A$4:$P$214,2,FALSE),"0")</f>
        <v>0</v>
      </c>
      <c r="Z313" s="178">
        <f>IFERROR(VLOOKUP($E313&amp;$D$111, Outliers!$A$4:$P$214,3,FALSE),"0")</f>
        <v>0</v>
      </c>
      <c r="AA313" s="178">
        <f>IFERROR(VLOOKUP($E313&amp;$D$111, Outliers!$A$4:$P$214,4,FALSE),"0")</f>
        <v>0</v>
      </c>
      <c r="AB313" s="178">
        <f>IFERROR(VLOOKUP($E313&amp;$D$111, Outliers!$A$4:$P$214,5,FALSE),"0")</f>
        <v>1</v>
      </c>
      <c r="AD313" s="82"/>
      <c r="AE313" s="161"/>
      <c r="AF313" s="82"/>
      <c r="AG313" s="82"/>
    </row>
    <row r="314" spans="4:33" ht="15.75" x14ac:dyDescent="0.25">
      <c r="D314" s="301"/>
      <c r="E314" s="107" t="s">
        <v>27</v>
      </c>
      <c r="F314" s="99">
        <f>IF(P313="","",VLOOKUP($E313&amp;$D$110&amp;$D$111,'CCG data'!$A:$AD,'CCG data'!W$3,FALSE))</f>
        <v>42.3</v>
      </c>
      <c r="G314" s="100">
        <f>IF(P313="","",VLOOKUP($E313&amp;$D$110&amp;$D$111,'CCG data'!$A:$AD,'CCG data'!X$3,FALSE))</f>
        <v>49.1</v>
      </c>
      <c r="H314" s="100">
        <f>IF(R313="","",VLOOKUP($E313&amp;$D$110&amp;$D$111,'CCG data'!$A:$AD,'CCG data'!Y$3,FALSE))</f>
        <v>94.3</v>
      </c>
      <c r="I314" s="100">
        <f>IF(R313="","",VLOOKUP($E313&amp;$D$110&amp;$D$111,'CCG data'!$A:$AD,'CCG data'!Z$3,FALSE))</f>
        <v>103.9</v>
      </c>
      <c r="J314" s="100">
        <f>IF(T313="","",VLOOKUP($E313&amp;$D$110&amp;$D$111,'CCG data'!$A:$AD,'CCG data'!AA$3,FALSE))</f>
        <v>6.3</v>
      </c>
      <c r="K314" s="100">
        <f>IF(T313="","",VLOOKUP($E313&amp;$D$110&amp;$D$111,'CCG data'!$A:$AD,'CCG data'!AB$3,FALSE))</f>
        <v>9</v>
      </c>
      <c r="L314" s="100">
        <f>IF(V313="","",VLOOKUP($E313&amp;$D$110&amp;$D$111,'CCG data'!$A:$AD,'CCG data'!AC$3,FALSE))</f>
        <v>7.9</v>
      </c>
      <c r="M314" s="100">
        <f>IF(V313="","",VLOOKUP($E313&amp;$D$110&amp;$D$111,'CCG data'!$A:$AD,'CCG data'!AD$3,FALSE))</f>
        <v>10.8</v>
      </c>
      <c r="N314" s="304"/>
      <c r="P314" s="162">
        <f>IF(P313="","",VLOOKUP($E313&amp;$D$110&amp;$D$111,'CCG data'!$A:$AD,'CCG data'!I$3,FALSE))</f>
        <v>0.252</v>
      </c>
      <c r="Q314" s="15">
        <f>IF(P313="","",VLOOKUP($E313&amp;$D$110&amp;$D$111,'CCG data'!$A:$AD,'CCG data'!J$3,FALSE))</f>
        <v>0.28599999999999998</v>
      </c>
      <c r="R314" s="15">
        <f>IF(R313="","",VLOOKUP($E313&amp;$D$110&amp;$D$111,'CCG data'!$A:$AD,'CCG data'!K$3,FALSE))</f>
        <v>0.60599999999999998</v>
      </c>
      <c r="S314" s="15">
        <f>IF(R313="","",VLOOKUP($E313&amp;$D$110&amp;$D$111,'CCG data'!$A:$AD,'CCG data'!L$3,FALSE))</f>
        <v>0.64300000000000002</v>
      </c>
      <c r="T314" s="15">
        <f>IF(T313="","",VLOOKUP($E313&amp;$D$110&amp;$D$111,'CCG data'!$A:$AD,'CCG data'!M$3,FALSE))</f>
        <v>0.04</v>
      </c>
      <c r="U314" s="15">
        <f>IF(T313="","",VLOOKUP($E313&amp;$D$110&amp;$D$111,'CCG data'!$A:$AD,'CCG data'!N$3,FALSE))</f>
        <v>5.7000000000000002E-2</v>
      </c>
      <c r="V314" s="15">
        <f>IF(V313="","",VLOOKUP($E313&amp;$D$110&amp;$D$111,'CCG data'!$A:$AD,'CCG data'!O$3,FALSE))</f>
        <v>0.05</v>
      </c>
      <c r="W314" s="142">
        <f>IF(V313="","",VLOOKUP($E313&amp;$D$110&amp;$D$111,'CCG data'!$A:$AD,'CCG data'!P$3,FALSE))</f>
        <v>6.8000000000000005E-2</v>
      </c>
      <c r="Y314" s="178" t="str">
        <f>IFERROR(VLOOKUP($E314&amp;$D$111, Outliers!$A$4:$P$214,2,FALSE),"0")</f>
        <v>0</v>
      </c>
      <c r="Z314" s="178" t="str">
        <f>IFERROR(VLOOKUP($E314&amp;$D$111, Outliers!$A$4:$P$214,3,FALSE),"0")</f>
        <v>0</v>
      </c>
      <c r="AA314" s="178" t="str">
        <f>IFERROR(VLOOKUP($E314&amp;$D$111, Outliers!$A$4:$P$214,4,FALSE),"0")</f>
        <v>0</v>
      </c>
      <c r="AB314" s="178" t="str">
        <f>IFERROR(VLOOKUP($E314&amp;$D$111, Outliers!$A$4:$P$214,5,FALSE),"0")</f>
        <v>0</v>
      </c>
      <c r="AD314" s="82"/>
      <c r="AE314" s="161"/>
      <c r="AF314" s="82"/>
      <c r="AG314" s="82"/>
    </row>
    <row r="315" spans="4:33" ht="15.75" x14ac:dyDescent="0.25">
      <c r="D315" s="301"/>
      <c r="E315" s="108" t="s">
        <v>240</v>
      </c>
      <c r="F315" s="372">
        <f>IF(OR(ISERROR(VLOOKUP($E315&amp;$D$110&amp;$D$111,'CCG data'!$A:$AD,'CCG data'!R$3,FALSE)),ISBLANK(VLOOKUP($E315&amp;$D$110&amp;$D$111,'CCG data'!$A:$AD,'CCG data'!R$3,FALSE))),"",VLOOKUP($E315&amp;$D$110&amp;$D$111,'CCG data'!$A:$AD,'CCG data'!R$3,FALSE))</f>
        <v>48.5</v>
      </c>
      <c r="G315" s="373"/>
      <c r="H315" s="373">
        <f>IF(OR(ISERROR(VLOOKUP($E315&amp;$D$110&amp;$D$111,'CCG data'!$A:$AD,'CCG data'!S$3,FALSE)),ISBLANK(VLOOKUP($E315&amp;$D$110&amp;$D$111,'CCG data'!$A:$AD,'CCG data'!S$3,FALSE))),"",VLOOKUP($E315&amp;$D$110&amp;$D$111,'CCG data'!$A:$AD,'CCG data'!S$3,FALSE))</f>
        <v>94.7</v>
      </c>
      <c r="I315" s="373"/>
      <c r="J315" s="373">
        <f>IF(OR(ISERROR(VLOOKUP($E315&amp;$D$110&amp;$D$111,'CCG data'!$A:$AD,'CCG data'!T$3,FALSE)),ISBLANK(VLOOKUP($E315&amp;$D$110&amp;$D$111,'CCG data'!$A:$AD,'CCG data'!T$3,FALSE))),"",VLOOKUP($E315&amp;$D$110&amp;$D$111,'CCG data'!$A:$AD,'CCG data'!T$3,FALSE))</f>
        <v>7.8</v>
      </c>
      <c r="K315" s="373"/>
      <c r="L315" s="373">
        <f>IF(OR(ISERROR(VLOOKUP($E315&amp;$D$110&amp;$D$111,'CCG data'!$A:$AD,'CCG data'!U$3,FALSE)),ISBLANK(VLOOKUP($E315&amp;$D$110&amp;$D$111,'CCG data'!$A:$AD,'CCG data'!U$3,FALSE))),"",VLOOKUP($E315&amp;$D$110&amp;$D$111,'CCG data'!$A:$AD,'CCG data'!U$3,FALSE))</f>
        <v>6.9</v>
      </c>
      <c r="M315" s="374"/>
      <c r="N315" s="303">
        <f>IF(OR(ISERROR(VLOOKUP($E315&amp;$D$110&amp;$D$111,'CCG data'!$A:$AD,'CCG data'!G$3,FALSE)),ISBLANK(VLOOKUP($E315&amp;$D$110&amp;$D$111,'CCG data'!$A:$AD,'CCG data'!G$3,FALSE))),"",VLOOKUP($E315&amp;$D$110&amp;$D$111,'CCG data'!$A:$AD,'CCG data'!G$3,FALSE))</f>
        <v>939</v>
      </c>
      <c r="P315" s="354">
        <f>IF(OR(ISERROR(VLOOKUP($E315&amp;$D$110&amp;$D$111,'CCG data'!$A:$AD,'CCG data'!B$3,FALSE)),ISBLANK(VLOOKUP($E315&amp;$D$110&amp;$D$111,'CCG data'!$A:$AD,'CCG data'!B$3,FALSE))),"",VLOOKUP($E315&amp;$D$110&amp;$D$111,'CCG data'!$A:$AD,'CCG data'!B$3,FALSE))</f>
        <v>0.28434504792332266</v>
      </c>
      <c r="Q315" s="246"/>
      <c r="R315" s="246">
        <f>IF(OR(ISERROR(VLOOKUP($E315&amp;$D$110&amp;$D$111,'CCG data'!$A:$AD,'CCG data'!C$3,FALSE)),ISBLANK(VLOOKUP($E315&amp;$D$110&amp;$D$111,'CCG data'!$A:$AD,'CCG data'!C$3,FALSE))),"",VLOOKUP($E315&amp;$D$110&amp;$D$111,'CCG data'!$A:$AD,'CCG data'!C$3,FALSE))</f>
        <v>0.62193823216187438</v>
      </c>
      <c r="S315" s="246"/>
      <c r="T315" s="246">
        <f>IF(OR(ISERROR(VLOOKUP($E315&amp;$D$110&amp;$D$111,'CCG data'!$A:$AD,'CCG data'!D$3,FALSE)),ISBLANK(VLOOKUP($E315&amp;$D$110&amp;$D$111,'CCG data'!$A:$AD,'CCG data'!D$3,FALSE))),"",VLOOKUP($E315&amp;$D$110&amp;$D$111,'CCG data'!$A:$AD,'CCG data'!D$3,FALSE))</f>
        <v>4.6858359957401494E-2</v>
      </c>
      <c r="U315" s="246"/>
      <c r="V315" s="246">
        <f>IF(OR(ISERROR(VLOOKUP($E315&amp;$D$110&amp;$D$111,'CCG data'!$A:$AD,'CCG data'!E$3,FALSE)),ISBLANK(VLOOKUP($E315&amp;$D$110&amp;$D$111,'CCG data'!$A:$AD,'CCG data'!E$3,FALSE))),"",VLOOKUP($E315&amp;$D$110&amp;$D$111,'CCG data'!$A:$AD,'CCG data'!E$3,FALSE))</f>
        <v>4.6858359957401494E-2</v>
      </c>
      <c r="W315" s="387"/>
      <c r="Y315" s="178">
        <f>IFERROR(VLOOKUP($E315&amp;$D$111, Outliers!$A$4:$P$214,2,FALSE),"0")</f>
        <v>0</v>
      </c>
      <c r="Z315" s="178">
        <f>IFERROR(VLOOKUP($E315&amp;$D$111, Outliers!$A$4:$P$214,3,FALSE),"0")</f>
        <v>0</v>
      </c>
      <c r="AA315" s="178">
        <f>IFERROR(VLOOKUP($E315&amp;$D$111, Outliers!$A$4:$P$214,4,FALSE),"0")</f>
        <v>0</v>
      </c>
      <c r="AB315" s="178">
        <f>IFERROR(VLOOKUP($E315&amp;$D$111, Outliers!$A$4:$P$214,5,FALSE),"0")</f>
        <v>1</v>
      </c>
      <c r="AD315" s="82"/>
      <c r="AE315" s="161"/>
      <c r="AF315" s="82"/>
      <c r="AG315" s="82"/>
    </row>
    <row r="316" spans="4:33" ht="15.75" x14ac:dyDescent="0.25">
      <c r="D316" s="301"/>
      <c r="E316" s="107" t="s">
        <v>27</v>
      </c>
      <c r="F316" s="99">
        <f>IF(P315="","",VLOOKUP($E315&amp;$D$110&amp;$D$111,'CCG data'!$A:$AD,'CCG data'!W$3,FALSE))</f>
        <v>42.7</v>
      </c>
      <c r="G316" s="100">
        <f>IF(P315="","",VLOOKUP($E315&amp;$D$110&amp;$D$111,'CCG data'!$A:$AD,'CCG data'!X$3,FALSE))</f>
        <v>54.3</v>
      </c>
      <c r="H316" s="100">
        <f>IF(R315="","",VLOOKUP($E315&amp;$D$110&amp;$D$111,'CCG data'!$A:$AD,'CCG data'!Y$3,FALSE))</f>
        <v>87</v>
      </c>
      <c r="I316" s="100">
        <f>IF(R315="","",VLOOKUP($E315&amp;$D$110&amp;$D$111,'CCG data'!$A:$AD,'CCG data'!Z$3,FALSE))</f>
        <v>102.4</v>
      </c>
      <c r="J316" s="100">
        <f>IF(T315="","",VLOOKUP($E315&amp;$D$110&amp;$D$111,'CCG data'!$A:$AD,'CCG data'!AA$3,FALSE))</f>
        <v>5.5</v>
      </c>
      <c r="K316" s="100">
        <f>IF(T315="","",VLOOKUP($E315&amp;$D$110&amp;$D$111,'CCG data'!$A:$AD,'CCG data'!AB$3,FALSE))</f>
        <v>10.1</v>
      </c>
      <c r="L316" s="100">
        <f>IF(V315="","",VLOOKUP($E315&amp;$D$110&amp;$D$111,'CCG data'!$A:$AD,'CCG data'!AC$3,FALSE))</f>
        <v>4.8</v>
      </c>
      <c r="M316" s="100">
        <f>IF(V315="","",VLOOKUP($E315&amp;$D$110&amp;$D$111,'CCG data'!$A:$AD,'CCG data'!AD$3,FALSE))</f>
        <v>8.9</v>
      </c>
      <c r="N316" s="304"/>
      <c r="P316" s="162">
        <f>IF(P315="","",VLOOKUP($E315&amp;$D$110&amp;$D$111,'CCG data'!$A:$AD,'CCG data'!I$3,FALSE))</f>
        <v>0.25600000000000001</v>
      </c>
      <c r="Q316" s="15">
        <f>IF(P315="","",VLOOKUP($E315&amp;$D$110&amp;$D$111,'CCG data'!$A:$AD,'CCG data'!J$3,FALSE))</f>
        <v>0.314</v>
      </c>
      <c r="R316" s="15">
        <f>IF(R315="","",VLOOKUP($E315&amp;$D$110&amp;$D$111,'CCG data'!$A:$AD,'CCG data'!K$3,FALSE))</f>
        <v>0.59</v>
      </c>
      <c r="S316" s="15">
        <f>IF(R315="","",VLOOKUP($E315&amp;$D$110&amp;$D$111,'CCG data'!$A:$AD,'CCG data'!L$3,FALSE))</f>
        <v>0.65200000000000002</v>
      </c>
      <c r="T316" s="15">
        <f>IF(T315="","",VLOOKUP($E315&amp;$D$110&amp;$D$111,'CCG data'!$A:$AD,'CCG data'!M$3,FALSE))</f>
        <v>3.5000000000000003E-2</v>
      </c>
      <c r="U316" s="15">
        <f>IF(T315="","",VLOOKUP($E315&amp;$D$110&amp;$D$111,'CCG data'!$A:$AD,'CCG data'!N$3,FALSE))</f>
        <v>6.2E-2</v>
      </c>
      <c r="V316" s="15">
        <f>IF(V315="","",VLOOKUP($E315&amp;$D$110&amp;$D$111,'CCG data'!$A:$AD,'CCG data'!O$3,FALSE))</f>
        <v>3.5000000000000003E-2</v>
      </c>
      <c r="W316" s="142">
        <f>IF(V315="","",VLOOKUP($E315&amp;$D$110&amp;$D$111,'CCG data'!$A:$AD,'CCG data'!P$3,FALSE))</f>
        <v>6.2E-2</v>
      </c>
      <c r="Y316" s="178" t="str">
        <f>IFERROR(VLOOKUP($E316&amp;$D$111, Outliers!$A$4:$P$214,2,FALSE),"0")</f>
        <v>0</v>
      </c>
      <c r="Z316" s="178" t="str">
        <f>IFERROR(VLOOKUP($E316&amp;$D$111, Outliers!$A$4:$P$214,3,FALSE),"0")</f>
        <v>0</v>
      </c>
      <c r="AA316" s="178" t="str">
        <f>IFERROR(VLOOKUP($E316&amp;$D$111, Outliers!$A$4:$P$214,4,FALSE),"0")</f>
        <v>0</v>
      </c>
      <c r="AB316" s="178" t="str">
        <f>IFERROR(VLOOKUP($E316&amp;$D$111, Outliers!$A$4:$P$214,5,FALSE),"0")</f>
        <v>0</v>
      </c>
      <c r="AD316" s="82"/>
      <c r="AE316" s="161"/>
      <c r="AF316" s="82"/>
      <c r="AG316" s="82"/>
    </row>
    <row r="317" spans="4:33" ht="15.75" x14ac:dyDescent="0.25">
      <c r="D317" s="301"/>
      <c r="E317" s="108" t="s">
        <v>472</v>
      </c>
      <c r="F317" s="372">
        <f>IF(OR(ISERROR(VLOOKUP($E317&amp;$D$110&amp;$D$111,'CCG data'!$A:$AD,'CCG data'!R$3,FALSE)),ISBLANK(VLOOKUP($E317&amp;$D$110&amp;$D$111,'CCG data'!$A:$AD,'CCG data'!R$3,FALSE))),"",VLOOKUP($E317&amp;$D$110&amp;$D$111,'CCG data'!$A:$AD,'CCG data'!R$3,FALSE))</f>
        <v>46.8</v>
      </c>
      <c r="G317" s="373"/>
      <c r="H317" s="373">
        <f>IF(OR(ISERROR(VLOOKUP($E317&amp;$D$110&amp;$D$111,'CCG data'!$A:$AD,'CCG data'!S$3,FALSE)),ISBLANK(VLOOKUP($E317&amp;$D$110&amp;$D$111,'CCG data'!$A:$AD,'CCG data'!S$3,FALSE))),"",VLOOKUP($E317&amp;$D$110&amp;$D$111,'CCG data'!$A:$AD,'CCG data'!S$3,FALSE))</f>
        <v>91.8</v>
      </c>
      <c r="I317" s="373"/>
      <c r="J317" s="373">
        <f>IF(OR(ISERROR(VLOOKUP($E317&amp;$D$110&amp;$D$111,'CCG data'!$A:$AD,'CCG data'!T$3,FALSE)),ISBLANK(VLOOKUP($E317&amp;$D$110&amp;$D$111,'CCG data'!$A:$AD,'CCG data'!T$3,FALSE))),"",VLOOKUP($E317&amp;$D$110&amp;$D$111,'CCG data'!$A:$AD,'CCG data'!T$3,FALSE))</f>
        <v>11.6</v>
      </c>
      <c r="K317" s="373"/>
      <c r="L317" s="373">
        <f>IF(OR(ISERROR(VLOOKUP($E317&amp;$D$110&amp;$D$111,'CCG data'!$A:$AD,'CCG data'!U$3,FALSE)),ISBLANK(VLOOKUP($E317&amp;$D$110&amp;$D$111,'CCG data'!$A:$AD,'CCG data'!U$3,FALSE))),"",VLOOKUP($E317&amp;$D$110&amp;$D$111,'CCG data'!$A:$AD,'CCG data'!U$3,FALSE))</f>
        <v>9.5</v>
      </c>
      <c r="M317" s="374"/>
      <c r="N317" s="303">
        <f>IF(OR(ISERROR(VLOOKUP($E317&amp;$D$110&amp;$D$111,'CCG data'!$A:$AD,'CCG data'!G$3,FALSE)),ISBLANK(VLOOKUP($E317&amp;$D$110&amp;$D$111,'CCG data'!$A:$AD,'CCG data'!G$3,FALSE))),"",VLOOKUP($E317&amp;$D$110&amp;$D$111,'CCG data'!$A:$AD,'CCG data'!G$3,FALSE))</f>
        <v>1217</v>
      </c>
      <c r="P317" s="354">
        <f>IF(OR(ISERROR(VLOOKUP($E317&amp;$D$110&amp;$D$111,'CCG data'!$A:$AD,'CCG data'!B$3,FALSE)),ISBLANK(VLOOKUP($E317&amp;$D$110&amp;$D$111,'CCG data'!$A:$AD,'CCG data'!B$3,FALSE))),"",VLOOKUP($E317&amp;$D$110&amp;$D$111,'CCG data'!$A:$AD,'CCG data'!B$3,FALSE))</f>
        <v>0.28512736236647496</v>
      </c>
      <c r="Q317" s="246"/>
      <c r="R317" s="246">
        <f>IF(OR(ISERROR(VLOOKUP($E317&amp;$D$110&amp;$D$111,'CCG data'!$A:$AD,'CCG data'!C$3,FALSE)),ISBLANK(VLOOKUP($E317&amp;$D$110&amp;$D$111,'CCG data'!$A:$AD,'CCG data'!C$3,FALSE))),"",VLOOKUP($E317&amp;$D$110&amp;$D$111,'CCG data'!$A:$AD,'CCG data'!C$3,FALSE))</f>
        <v>0.58011503697617095</v>
      </c>
      <c r="S317" s="246"/>
      <c r="T317" s="246">
        <f>IF(OR(ISERROR(VLOOKUP($E317&amp;$D$110&amp;$D$111,'CCG data'!$A:$AD,'CCG data'!D$3,FALSE)),ISBLANK(VLOOKUP($E317&amp;$D$110&amp;$D$111,'CCG data'!$A:$AD,'CCG data'!D$3,FALSE))),"",VLOOKUP($E317&amp;$D$110&amp;$D$111,'CCG data'!$A:$AD,'CCG data'!D$3,FALSE))</f>
        <v>7.4774034511092852E-2</v>
      </c>
      <c r="U317" s="246"/>
      <c r="V317" s="246">
        <f>IF(OR(ISERROR(VLOOKUP($E317&amp;$D$110&amp;$D$111,'CCG data'!$A:$AD,'CCG data'!E$3,FALSE)),ISBLANK(VLOOKUP($E317&amp;$D$110&amp;$D$111,'CCG data'!$A:$AD,'CCG data'!E$3,FALSE))),"",VLOOKUP($E317&amp;$D$110&amp;$D$111,'CCG data'!$A:$AD,'CCG data'!E$3,FALSE))</f>
        <v>5.9983566146261297E-2</v>
      </c>
      <c r="W317" s="387"/>
      <c r="Y317" s="178">
        <f>IFERROR(VLOOKUP($E317&amp;$D$111, Outliers!$A$4:$P$214,2,FALSE),"0")</f>
        <v>0</v>
      </c>
      <c r="Z317" s="178">
        <f>IFERROR(VLOOKUP($E317&amp;$D$111, Outliers!$A$4:$P$214,3,FALSE),"0")</f>
        <v>0</v>
      </c>
      <c r="AA317" s="178">
        <f>IFERROR(VLOOKUP($E317&amp;$D$111, Outliers!$A$4:$P$214,4,FALSE),"0")</f>
        <v>1</v>
      </c>
      <c r="AB317" s="178">
        <f>IFERROR(VLOOKUP($E317&amp;$D$111, Outliers!$A$4:$P$214,5,FALSE),"0")</f>
        <v>0</v>
      </c>
      <c r="AD317" s="82"/>
      <c r="AE317" s="161"/>
      <c r="AF317" s="82"/>
      <c r="AG317" s="82"/>
    </row>
    <row r="318" spans="4:33" ht="15.75" x14ac:dyDescent="0.25">
      <c r="D318" s="301"/>
      <c r="E318" s="107" t="s">
        <v>27</v>
      </c>
      <c r="F318" s="99">
        <f>IF(P317="","",VLOOKUP($E317&amp;$D$110&amp;$D$111,'CCG data'!$A:$AD,'CCG data'!W$3,FALSE))</f>
        <v>41.9</v>
      </c>
      <c r="G318" s="100">
        <f>IF(P317="","",VLOOKUP($E317&amp;$D$110&amp;$D$111,'CCG data'!$A:$AD,'CCG data'!X$3,FALSE))</f>
        <v>51.7</v>
      </c>
      <c r="H318" s="100">
        <f>IF(R317="","",VLOOKUP($E317&amp;$D$110&amp;$D$111,'CCG data'!$A:$AD,'CCG data'!Y$3,FALSE))</f>
        <v>85</v>
      </c>
      <c r="I318" s="100">
        <f>IF(R317="","",VLOOKUP($E317&amp;$D$110&amp;$D$111,'CCG data'!$A:$AD,'CCG data'!Z$3,FALSE))</f>
        <v>98.6</v>
      </c>
      <c r="J318" s="100">
        <f>IF(T317="","",VLOOKUP($E317&amp;$D$110&amp;$D$111,'CCG data'!$A:$AD,'CCG data'!AA$3,FALSE))</f>
        <v>9.1999999999999993</v>
      </c>
      <c r="K318" s="100">
        <f>IF(T317="","",VLOOKUP($E317&amp;$D$110&amp;$D$111,'CCG data'!$A:$AD,'CCG data'!AB$3,FALSE))</f>
        <v>14</v>
      </c>
      <c r="L318" s="100">
        <f>IF(V317="","",VLOOKUP($E317&amp;$D$110&amp;$D$111,'CCG data'!$A:$AD,'CCG data'!AC$3,FALSE))</f>
        <v>7.3</v>
      </c>
      <c r="M318" s="100">
        <f>IF(V317="","",VLOOKUP($E317&amp;$D$110&amp;$D$111,'CCG data'!$A:$AD,'CCG data'!AD$3,FALSE))</f>
        <v>11.6</v>
      </c>
      <c r="N318" s="304"/>
      <c r="P318" s="162">
        <f>IF(P317="","",VLOOKUP($E317&amp;$D$110&amp;$D$111,'CCG data'!$A:$AD,'CCG data'!I$3,FALSE))</f>
        <v>0.26</v>
      </c>
      <c r="Q318" s="15">
        <f>IF(P317="","",VLOOKUP($E317&amp;$D$110&amp;$D$111,'CCG data'!$A:$AD,'CCG data'!J$3,FALSE))</f>
        <v>0.311</v>
      </c>
      <c r="R318" s="15">
        <f>IF(R317="","",VLOOKUP($E317&amp;$D$110&amp;$D$111,'CCG data'!$A:$AD,'CCG data'!K$3,FALSE))</f>
        <v>0.55200000000000005</v>
      </c>
      <c r="S318" s="15">
        <f>IF(R317="","",VLOOKUP($E317&amp;$D$110&amp;$D$111,'CCG data'!$A:$AD,'CCG data'!L$3,FALSE))</f>
        <v>0.60799999999999998</v>
      </c>
      <c r="T318" s="15">
        <f>IF(T317="","",VLOOKUP($E317&amp;$D$110&amp;$D$111,'CCG data'!$A:$AD,'CCG data'!M$3,FALSE))</f>
        <v>6.0999999999999999E-2</v>
      </c>
      <c r="U318" s="15">
        <f>IF(T317="","",VLOOKUP($E317&amp;$D$110&amp;$D$111,'CCG data'!$A:$AD,'CCG data'!N$3,FALSE))</f>
        <v>9.0999999999999998E-2</v>
      </c>
      <c r="V318" s="15">
        <f>IF(V317="","",VLOOKUP($E317&amp;$D$110&amp;$D$111,'CCG data'!$A:$AD,'CCG data'!O$3,FALSE))</f>
        <v>4.8000000000000001E-2</v>
      </c>
      <c r="W318" s="142">
        <f>IF(V317="","",VLOOKUP($E317&amp;$D$110&amp;$D$111,'CCG data'!$A:$AD,'CCG data'!P$3,FALSE))</f>
        <v>7.4999999999999997E-2</v>
      </c>
      <c r="Y318" s="178" t="str">
        <f>IFERROR(VLOOKUP($E318&amp;$D$111, Outliers!$A$4:$P$214,2,FALSE),"0")</f>
        <v>0</v>
      </c>
      <c r="Z318" s="178" t="str">
        <f>IFERROR(VLOOKUP($E318&amp;$D$111, Outliers!$A$4:$P$214,3,FALSE),"0")</f>
        <v>0</v>
      </c>
      <c r="AA318" s="178" t="str">
        <f>IFERROR(VLOOKUP($E318&amp;$D$111, Outliers!$A$4:$P$214,4,FALSE),"0")</f>
        <v>0</v>
      </c>
      <c r="AB318" s="178" t="str">
        <f>IFERROR(VLOOKUP($E318&amp;$D$111, Outliers!$A$4:$P$214,5,FALSE),"0")</f>
        <v>0</v>
      </c>
      <c r="AD318" s="82"/>
      <c r="AE318" s="161"/>
      <c r="AF318" s="82"/>
      <c r="AG318" s="82"/>
    </row>
    <row r="319" spans="4:33" ht="15.75" x14ac:dyDescent="0.25">
      <c r="D319" s="301"/>
      <c r="E319" s="108" t="s">
        <v>241</v>
      </c>
      <c r="F319" s="372">
        <f>IF(OR(ISERROR(VLOOKUP($E319&amp;$D$110&amp;$D$111,'CCG data'!$A:$AD,'CCG data'!R$3,FALSE)),ISBLANK(VLOOKUP($E319&amp;$D$110&amp;$D$111,'CCG data'!$A:$AD,'CCG data'!R$3,FALSE))),"",VLOOKUP($E319&amp;$D$110&amp;$D$111,'CCG data'!$A:$AD,'CCG data'!R$3,FALSE))</f>
        <v>50.3</v>
      </c>
      <c r="G319" s="373"/>
      <c r="H319" s="373">
        <f>IF(OR(ISERROR(VLOOKUP($E319&amp;$D$110&amp;$D$111,'CCG data'!$A:$AD,'CCG data'!S$3,FALSE)),ISBLANK(VLOOKUP($E319&amp;$D$110&amp;$D$111,'CCG data'!$A:$AD,'CCG data'!S$3,FALSE))),"",VLOOKUP($E319&amp;$D$110&amp;$D$111,'CCG data'!$A:$AD,'CCG data'!S$3,FALSE))</f>
        <v>93.8</v>
      </c>
      <c r="I319" s="373"/>
      <c r="J319" s="373">
        <f>IF(OR(ISERROR(VLOOKUP($E319&amp;$D$110&amp;$D$111,'CCG data'!$A:$AD,'CCG data'!T$3,FALSE)),ISBLANK(VLOOKUP($E319&amp;$D$110&amp;$D$111,'CCG data'!$A:$AD,'CCG data'!T$3,FALSE))),"",VLOOKUP($E319&amp;$D$110&amp;$D$111,'CCG data'!$A:$AD,'CCG data'!T$3,FALSE))</f>
        <v>6.3</v>
      </c>
      <c r="K319" s="373"/>
      <c r="L319" s="373">
        <f>IF(OR(ISERROR(VLOOKUP($E319&amp;$D$110&amp;$D$111,'CCG data'!$A:$AD,'CCG data'!U$3,FALSE)),ISBLANK(VLOOKUP($E319&amp;$D$110&amp;$D$111,'CCG data'!$A:$AD,'CCG data'!U$3,FALSE))),"",VLOOKUP($E319&amp;$D$110&amp;$D$111,'CCG data'!$A:$AD,'CCG data'!U$3,FALSE))</f>
        <v>9.6999999999999993</v>
      </c>
      <c r="M319" s="374"/>
      <c r="N319" s="303">
        <f>IF(OR(ISERROR(VLOOKUP($E319&amp;$D$110&amp;$D$111,'CCG data'!$A:$AD,'CCG data'!G$3,FALSE)),ISBLANK(VLOOKUP($E319&amp;$D$110&amp;$D$111,'CCG data'!$A:$AD,'CCG data'!G$3,FALSE))),"",VLOOKUP($E319&amp;$D$110&amp;$D$111,'CCG data'!$A:$AD,'CCG data'!G$3,FALSE))</f>
        <v>1476</v>
      </c>
      <c r="P319" s="354">
        <f>IF(OR(ISERROR(VLOOKUP($E319&amp;$D$110&amp;$D$111,'CCG data'!$A:$AD,'CCG data'!B$3,FALSE)),ISBLANK(VLOOKUP($E319&amp;$D$110&amp;$D$111,'CCG data'!$A:$AD,'CCG data'!B$3,FALSE))),"",VLOOKUP($E319&amp;$D$110&amp;$D$111,'CCG data'!$A:$AD,'CCG data'!B$3,FALSE))</f>
        <v>0.30826558265582654</v>
      </c>
      <c r="Q319" s="246"/>
      <c r="R319" s="246">
        <f>IF(OR(ISERROR(VLOOKUP($E319&amp;$D$110&amp;$D$111,'CCG data'!$A:$AD,'CCG data'!C$3,FALSE)),ISBLANK(VLOOKUP($E319&amp;$D$110&amp;$D$111,'CCG data'!$A:$AD,'CCG data'!C$3,FALSE))),"",VLOOKUP($E319&amp;$D$110&amp;$D$111,'CCG data'!$A:$AD,'CCG data'!C$3,FALSE))</f>
        <v>0.59146341463414631</v>
      </c>
      <c r="S319" s="246"/>
      <c r="T319" s="246">
        <f>IF(OR(ISERROR(VLOOKUP($E319&amp;$D$110&amp;$D$111,'CCG data'!$A:$AD,'CCG data'!D$3,FALSE)),ISBLANK(VLOOKUP($E319&amp;$D$110&amp;$D$111,'CCG data'!$A:$AD,'CCG data'!D$3,FALSE))),"",VLOOKUP($E319&amp;$D$110&amp;$D$111,'CCG data'!$A:$AD,'CCG data'!D$3,FALSE))</f>
        <v>3.8617886178861791E-2</v>
      </c>
      <c r="U319" s="246"/>
      <c r="V319" s="246">
        <f>IF(OR(ISERROR(VLOOKUP($E319&amp;$D$110&amp;$D$111,'CCG data'!$A:$AD,'CCG data'!E$3,FALSE)),ISBLANK(VLOOKUP($E319&amp;$D$110&amp;$D$111,'CCG data'!$A:$AD,'CCG data'!E$3,FALSE))),"",VLOOKUP($E319&amp;$D$110&amp;$D$111,'CCG data'!$A:$AD,'CCG data'!E$3,FALSE))</f>
        <v>6.1653116531165314E-2</v>
      </c>
      <c r="W319" s="387"/>
      <c r="Y319" s="178">
        <f>IFERROR(VLOOKUP($E319&amp;$D$111, Outliers!$A$4:$P$214,2,FALSE),"0")</f>
        <v>0</v>
      </c>
      <c r="Z319" s="178">
        <f>IFERROR(VLOOKUP($E319&amp;$D$111, Outliers!$A$4:$P$214,3,FALSE),"0")</f>
        <v>0</v>
      </c>
      <c r="AA319" s="178">
        <f>IFERROR(VLOOKUP($E319&amp;$D$111, Outliers!$A$4:$P$214,4,FALSE),"0")</f>
        <v>0</v>
      </c>
      <c r="AB319" s="178">
        <f>IFERROR(VLOOKUP($E319&amp;$D$111, Outliers!$A$4:$P$214,5,FALSE),"0")</f>
        <v>0</v>
      </c>
      <c r="AD319" s="82"/>
      <c r="AE319" s="161"/>
      <c r="AF319" s="82"/>
      <c r="AG319" s="82"/>
    </row>
    <row r="320" spans="4:33" ht="15.75" x14ac:dyDescent="0.25">
      <c r="D320" s="301"/>
      <c r="E320" s="107" t="s">
        <v>27</v>
      </c>
      <c r="F320" s="99">
        <f>IF(P319="","",VLOOKUP($E319&amp;$D$110&amp;$D$111,'CCG data'!$A:$AD,'CCG data'!W$3,FALSE))</f>
        <v>45.7</v>
      </c>
      <c r="G320" s="100">
        <f>IF(P319="","",VLOOKUP($E319&amp;$D$110&amp;$D$111,'CCG data'!$A:$AD,'CCG data'!X$3,FALSE))</f>
        <v>54.9</v>
      </c>
      <c r="H320" s="100">
        <f>IF(R319="","",VLOOKUP($E319&amp;$D$110&amp;$D$111,'CCG data'!$A:$AD,'CCG data'!Y$3,FALSE))</f>
        <v>87.6</v>
      </c>
      <c r="I320" s="100">
        <f>IF(R319="","",VLOOKUP($E319&amp;$D$110&amp;$D$111,'CCG data'!$A:$AD,'CCG data'!Z$3,FALSE))</f>
        <v>100</v>
      </c>
      <c r="J320" s="100">
        <f>IF(T319="","",VLOOKUP($E319&amp;$D$110&amp;$D$111,'CCG data'!$A:$AD,'CCG data'!AA$3,FALSE))</f>
        <v>4.7</v>
      </c>
      <c r="K320" s="100">
        <f>IF(T319="","",VLOOKUP($E319&amp;$D$110&amp;$D$111,'CCG data'!$A:$AD,'CCG data'!AB$3,FALSE))</f>
        <v>8</v>
      </c>
      <c r="L320" s="100">
        <f>IF(V319="","",VLOOKUP($E319&amp;$D$110&amp;$D$111,'CCG data'!$A:$AD,'CCG data'!AC$3,FALSE))</f>
        <v>7.7</v>
      </c>
      <c r="M320" s="100">
        <f>IF(V319="","",VLOOKUP($E319&amp;$D$110&amp;$D$111,'CCG data'!$A:$AD,'CCG data'!AD$3,FALSE))</f>
        <v>11.7</v>
      </c>
      <c r="N320" s="304"/>
      <c r="P320" s="162">
        <f>IF(P319="","",VLOOKUP($E319&amp;$D$110&amp;$D$111,'CCG data'!$A:$AD,'CCG data'!I$3,FALSE))</f>
        <v>0.28499999999999998</v>
      </c>
      <c r="Q320" s="15">
        <f>IF(P319="","",VLOOKUP($E319&amp;$D$110&amp;$D$111,'CCG data'!$A:$AD,'CCG data'!J$3,FALSE))</f>
        <v>0.33200000000000002</v>
      </c>
      <c r="R320" s="15">
        <f>IF(R319="","",VLOOKUP($E319&amp;$D$110&amp;$D$111,'CCG data'!$A:$AD,'CCG data'!K$3,FALSE))</f>
        <v>0.56599999999999995</v>
      </c>
      <c r="S320" s="15">
        <f>IF(R319="","",VLOOKUP($E319&amp;$D$110&amp;$D$111,'CCG data'!$A:$AD,'CCG data'!L$3,FALSE))</f>
        <v>0.61599999999999999</v>
      </c>
      <c r="T320" s="15">
        <f>IF(T319="","",VLOOKUP($E319&amp;$D$110&amp;$D$111,'CCG data'!$A:$AD,'CCG data'!M$3,FALSE))</f>
        <v>0.03</v>
      </c>
      <c r="U320" s="15">
        <f>IF(T319="","",VLOOKUP($E319&amp;$D$110&amp;$D$111,'CCG data'!$A:$AD,'CCG data'!N$3,FALSE))</f>
        <v>0.05</v>
      </c>
      <c r="V320" s="15">
        <f>IF(V319="","",VLOOKUP($E319&amp;$D$110&amp;$D$111,'CCG data'!$A:$AD,'CCG data'!O$3,FALSE))</f>
        <v>0.05</v>
      </c>
      <c r="W320" s="142">
        <f>IF(V319="","",VLOOKUP($E319&amp;$D$110&amp;$D$111,'CCG data'!$A:$AD,'CCG data'!P$3,FALSE))</f>
        <v>7.4999999999999997E-2</v>
      </c>
      <c r="Y320" s="178" t="str">
        <f>IFERROR(VLOOKUP($E320&amp;$D$111, Outliers!$A$4:$P$214,2,FALSE),"0")</f>
        <v>0</v>
      </c>
      <c r="Z320" s="178" t="str">
        <f>IFERROR(VLOOKUP($E320&amp;$D$111, Outliers!$A$4:$P$214,3,FALSE),"0")</f>
        <v>0</v>
      </c>
      <c r="AA320" s="178" t="str">
        <f>IFERROR(VLOOKUP($E320&amp;$D$111, Outliers!$A$4:$P$214,4,FALSE),"0")</f>
        <v>0</v>
      </c>
      <c r="AB320" s="178" t="str">
        <f>IFERROR(VLOOKUP($E320&amp;$D$111, Outliers!$A$4:$P$214,5,FALSE),"0")</f>
        <v>0</v>
      </c>
      <c r="AD320" s="82"/>
      <c r="AE320" s="161"/>
      <c r="AF320" s="82"/>
      <c r="AG320" s="82"/>
    </row>
    <row r="321" spans="4:33" ht="15.75" x14ac:dyDescent="0.25">
      <c r="D321" s="301"/>
      <c r="E321" s="108" t="s">
        <v>242</v>
      </c>
      <c r="F321" s="372">
        <f>IF(OR(ISERROR(VLOOKUP($E321&amp;$D$110&amp;$D$111,'CCG data'!$A:$AD,'CCG data'!R$3,FALSE)),ISBLANK(VLOOKUP($E321&amp;$D$110&amp;$D$111,'CCG data'!$A:$AD,'CCG data'!R$3,FALSE))),"",VLOOKUP($E321&amp;$D$110&amp;$D$111,'CCG data'!$A:$AD,'CCG data'!R$3,FALSE))</f>
        <v>39.9</v>
      </c>
      <c r="G321" s="373"/>
      <c r="H321" s="373">
        <f>IF(OR(ISERROR(VLOOKUP($E321&amp;$D$110&amp;$D$111,'CCG data'!$A:$AD,'CCG data'!S$3,FALSE)),ISBLANK(VLOOKUP($E321&amp;$D$110&amp;$D$111,'CCG data'!$A:$AD,'CCG data'!S$3,FALSE))),"",VLOOKUP($E321&amp;$D$110&amp;$D$111,'CCG data'!$A:$AD,'CCG data'!S$3,FALSE))</f>
        <v>89.9</v>
      </c>
      <c r="I321" s="373"/>
      <c r="J321" s="373">
        <f>IF(OR(ISERROR(VLOOKUP($E321&amp;$D$110&amp;$D$111,'CCG data'!$A:$AD,'CCG data'!T$3,FALSE)),ISBLANK(VLOOKUP($E321&amp;$D$110&amp;$D$111,'CCG data'!$A:$AD,'CCG data'!T$3,FALSE))),"",VLOOKUP($E321&amp;$D$110&amp;$D$111,'CCG data'!$A:$AD,'CCG data'!T$3,FALSE))</f>
        <v>8.6</v>
      </c>
      <c r="K321" s="373"/>
      <c r="L321" s="373">
        <f>IF(OR(ISERROR(VLOOKUP($E321&amp;$D$110&amp;$D$111,'CCG data'!$A:$AD,'CCG data'!U$3,FALSE)),ISBLANK(VLOOKUP($E321&amp;$D$110&amp;$D$111,'CCG data'!$A:$AD,'CCG data'!U$3,FALSE))),"",VLOOKUP($E321&amp;$D$110&amp;$D$111,'CCG data'!$A:$AD,'CCG data'!U$3,FALSE))</f>
        <v>16.8</v>
      </c>
      <c r="M321" s="374"/>
      <c r="N321" s="303">
        <f>IF(OR(ISERROR(VLOOKUP($E321&amp;$D$110&amp;$D$111,'CCG data'!$A:$AD,'CCG data'!G$3,FALSE)),ISBLANK(VLOOKUP($E321&amp;$D$110&amp;$D$111,'CCG data'!$A:$AD,'CCG data'!G$3,FALSE))),"",VLOOKUP($E321&amp;$D$110&amp;$D$111,'CCG data'!$A:$AD,'CCG data'!G$3,FALSE))</f>
        <v>969</v>
      </c>
      <c r="P321" s="354">
        <f>IF(OR(ISERROR(VLOOKUP($E321&amp;$D$110&amp;$D$111,'CCG data'!$A:$AD,'CCG data'!B$3,FALSE)),ISBLANK(VLOOKUP($E321&amp;$D$110&amp;$D$111,'CCG data'!$A:$AD,'CCG data'!B$3,FALSE))),"",VLOOKUP($E321&amp;$D$110&amp;$D$111,'CCG data'!$A:$AD,'CCG data'!B$3,FALSE))</f>
        <v>0.23529411764705882</v>
      </c>
      <c r="Q321" s="246"/>
      <c r="R321" s="246">
        <f>IF(OR(ISERROR(VLOOKUP($E321&amp;$D$110&amp;$D$111,'CCG data'!$A:$AD,'CCG data'!C$3,FALSE)),ISBLANK(VLOOKUP($E321&amp;$D$110&amp;$D$111,'CCG data'!$A:$AD,'CCG data'!C$3,FALSE))),"",VLOOKUP($E321&amp;$D$110&amp;$D$111,'CCG data'!$A:$AD,'CCG data'!C$3,FALSE))</f>
        <v>0.59958720330237358</v>
      </c>
      <c r="S321" s="246"/>
      <c r="T321" s="246">
        <f>IF(OR(ISERROR(VLOOKUP($E321&amp;$D$110&amp;$D$111,'CCG data'!$A:$AD,'CCG data'!D$3,FALSE)),ISBLANK(VLOOKUP($E321&amp;$D$110&amp;$D$111,'CCG data'!$A:$AD,'CCG data'!D$3,FALSE))),"",VLOOKUP($E321&amp;$D$110&amp;$D$111,'CCG data'!$A:$AD,'CCG data'!D$3,FALSE))</f>
        <v>5.3663570691434466E-2</v>
      </c>
      <c r="U321" s="246"/>
      <c r="V321" s="246">
        <f>IF(OR(ISERROR(VLOOKUP($E321&amp;$D$110&amp;$D$111,'CCG data'!$A:$AD,'CCG data'!E$3,FALSE)),ISBLANK(VLOOKUP($E321&amp;$D$110&amp;$D$111,'CCG data'!$A:$AD,'CCG data'!E$3,FALSE))),"",VLOOKUP($E321&amp;$D$110&amp;$D$111,'CCG data'!$A:$AD,'CCG data'!E$3,FALSE))</f>
        <v>0.11145510835913312</v>
      </c>
      <c r="W321" s="387"/>
      <c r="Y321" s="178">
        <f>IFERROR(VLOOKUP($E321&amp;$D$111, Outliers!$A$4:$P$214,2,FALSE),"0")</f>
        <v>1</v>
      </c>
      <c r="Z321" s="178">
        <f>IFERROR(VLOOKUP($E321&amp;$D$111, Outliers!$A$4:$P$214,3,FALSE),"0")</f>
        <v>0</v>
      </c>
      <c r="AA321" s="178">
        <f>IFERROR(VLOOKUP($E321&amp;$D$111, Outliers!$A$4:$P$214,4,FALSE),"0")</f>
        <v>0</v>
      </c>
      <c r="AB321" s="178">
        <f>IFERROR(VLOOKUP($E321&amp;$D$111, Outliers!$A$4:$P$214,5,FALSE),"0")</f>
        <v>1</v>
      </c>
      <c r="AD321" s="82"/>
      <c r="AE321" s="161"/>
      <c r="AF321" s="82"/>
      <c r="AG321" s="82"/>
    </row>
    <row r="322" spans="4:33" x14ac:dyDescent="0.25">
      <c r="D322" s="301"/>
      <c r="E322" s="107" t="s">
        <v>27</v>
      </c>
      <c r="F322" s="99">
        <f>IF(P321="","",VLOOKUP($E321&amp;$D$110&amp;$D$111,'CCG data'!$A:$AD,'CCG data'!W$3,FALSE))</f>
        <v>34.700000000000003</v>
      </c>
      <c r="G322" s="100">
        <f>IF(P321="","",VLOOKUP($E321&amp;$D$110&amp;$D$111,'CCG data'!$A:$AD,'CCG data'!X$3,FALSE))</f>
        <v>45</v>
      </c>
      <c r="H322" s="100">
        <f>IF(R321="","",VLOOKUP($E321&amp;$D$110&amp;$D$111,'CCG data'!$A:$AD,'CCG data'!Y$3,FALSE))</f>
        <v>82.6</v>
      </c>
      <c r="I322" s="100">
        <f>IF(R321="","",VLOOKUP($E321&amp;$D$110&amp;$D$111,'CCG data'!$A:$AD,'CCG data'!Z$3,FALSE))</f>
        <v>97.2</v>
      </c>
      <c r="J322" s="100">
        <f>IF(T321="","",VLOOKUP($E321&amp;$D$110&amp;$D$111,'CCG data'!$A:$AD,'CCG data'!AA$3,FALSE))</f>
        <v>6.2</v>
      </c>
      <c r="K322" s="100">
        <f>IF(T321="","",VLOOKUP($E321&amp;$D$110&amp;$D$111,'CCG data'!$A:$AD,'CCG data'!AB$3,FALSE))</f>
        <v>10.9</v>
      </c>
      <c r="L322" s="100">
        <f>IF(V321="","",VLOOKUP($E321&amp;$D$110&amp;$D$111,'CCG data'!$A:$AD,'CCG data'!AC$3,FALSE))</f>
        <v>13.6</v>
      </c>
      <c r="M322" s="100">
        <f>IF(V321="","",VLOOKUP($E321&amp;$D$110&amp;$D$111,'CCG data'!$A:$AD,'CCG data'!AD$3,FALSE))</f>
        <v>19.899999999999999</v>
      </c>
      <c r="N322" s="304"/>
      <c r="P322" s="162">
        <f>IF(P321="","",VLOOKUP($E321&amp;$D$110&amp;$D$111,'CCG data'!$A:$AD,'CCG data'!I$3,FALSE))</f>
        <v>0.21</v>
      </c>
      <c r="Q322" s="15">
        <f>IF(P321="","",VLOOKUP($E321&amp;$D$110&amp;$D$111,'CCG data'!$A:$AD,'CCG data'!J$3,FALSE))</f>
        <v>0.26300000000000001</v>
      </c>
      <c r="R322" s="15">
        <f>IF(R321="","",VLOOKUP($E321&amp;$D$110&amp;$D$111,'CCG data'!$A:$AD,'CCG data'!K$3,FALSE))</f>
        <v>0.56799999999999995</v>
      </c>
      <c r="S322" s="15">
        <f>IF(R321="","",VLOOKUP($E321&amp;$D$110&amp;$D$111,'CCG data'!$A:$AD,'CCG data'!L$3,FALSE))</f>
        <v>0.63</v>
      </c>
      <c r="T322" s="15">
        <f>IF(T321="","",VLOOKUP($E321&amp;$D$110&amp;$D$111,'CCG data'!$A:$AD,'CCG data'!M$3,FALSE))</f>
        <v>4.1000000000000002E-2</v>
      </c>
      <c r="U322" s="15">
        <f>IF(T321="","",VLOOKUP($E321&amp;$D$110&amp;$D$111,'CCG data'!$A:$AD,'CCG data'!N$3,FALSE))</f>
        <v>7.0000000000000007E-2</v>
      </c>
      <c r="V322" s="15">
        <f>IF(V321="","",VLOOKUP($E321&amp;$D$110&amp;$D$111,'CCG data'!$A:$AD,'CCG data'!O$3,FALSE))</f>
        <v>9.2999999999999999E-2</v>
      </c>
      <c r="W322" s="142">
        <f>IF(V321="","",VLOOKUP($E321&amp;$D$110&amp;$D$111,'CCG data'!$A:$AD,'CCG data'!P$3,FALSE))</f>
        <v>0.13300000000000001</v>
      </c>
      <c r="Y322" s="178" t="str">
        <f>IFERROR(VLOOKUP($E322&amp;$D$111, Outliers!$A$4:$P$214,2,FALSE),"0")</f>
        <v>0</v>
      </c>
      <c r="Z322" s="178" t="str">
        <f>IFERROR(VLOOKUP($E322&amp;$D$111, Outliers!$A$4:$P$214,3,FALSE),"0")</f>
        <v>0</v>
      </c>
      <c r="AA322" s="178" t="str">
        <f>IFERROR(VLOOKUP($E322&amp;$D$111, Outliers!$A$4:$P$214,4,FALSE),"0")</f>
        <v>0</v>
      </c>
      <c r="AB322" s="178" t="str">
        <f>IFERROR(VLOOKUP($E322&amp;$D$111, Outliers!$A$4:$P$214,5,FALSE),"0")</f>
        <v>0</v>
      </c>
      <c r="AD322" s="82"/>
      <c r="AE322" s="82"/>
      <c r="AF322" s="82"/>
      <c r="AG322" s="82"/>
    </row>
    <row r="323" spans="4:33" ht="15.75" x14ac:dyDescent="0.25">
      <c r="D323" s="301"/>
      <c r="E323" s="108" t="s">
        <v>243</v>
      </c>
      <c r="F323" s="372">
        <f>IF(OR(ISERROR(VLOOKUP($E323&amp;$D$110&amp;$D$111,'CCG data'!$A:$AD,'CCG data'!R$3,FALSE)),ISBLANK(VLOOKUP($E323&amp;$D$110&amp;$D$111,'CCG data'!$A:$AD,'CCG data'!R$3,FALSE))),"",VLOOKUP($E323&amp;$D$110&amp;$D$111,'CCG data'!$A:$AD,'CCG data'!R$3,FALSE))</f>
        <v>55.3</v>
      </c>
      <c r="G323" s="373"/>
      <c r="H323" s="373">
        <f>IF(OR(ISERROR(VLOOKUP($E323&amp;$D$110&amp;$D$111,'CCG data'!$A:$AD,'CCG data'!S$3,FALSE)),ISBLANK(VLOOKUP($E323&amp;$D$110&amp;$D$111,'CCG data'!$A:$AD,'CCG data'!S$3,FALSE))),"",VLOOKUP($E323&amp;$D$110&amp;$D$111,'CCG data'!$A:$AD,'CCG data'!S$3,FALSE))</f>
        <v>97.9</v>
      </c>
      <c r="I323" s="373"/>
      <c r="J323" s="373">
        <f>IF(OR(ISERROR(VLOOKUP($E323&amp;$D$110&amp;$D$111,'CCG data'!$A:$AD,'CCG data'!T$3,FALSE)),ISBLANK(VLOOKUP($E323&amp;$D$110&amp;$D$111,'CCG data'!$A:$AD,'CCG data'!T$3,FALSE))),"",VLOOKUP($E323&amp;$D$110&amp;$D$111,'CCG data'!$A:$AD,'CCG data'!T$3,FALSE))</f>
        <v>4.0999999999999996</v>
      </c>
      <c r="K323" s="373"/>
      <c r="L323" s="373">
        <f>IF(OR(ISERROR(VLOOKUP($E323&amp;$D$110&amp;$D$111,'CCG data'!$A:$AD,'CCG data'!U$3,FALSE)),ISBLANK(VLOOKUP($E323&amp;$D$110&amp;$D$111,'CCG data'!$A:$AD,'CCG data'!U$3,FALSE))),"",VLOOKUP($E323&amp;$D$110&amp;$D$111,'CCG data'!$A:$AD,'CCG data'!U$3,FALSE))</f>
        <v>12.8</v>
      </c>
      <c r="M323" s="374"/>
      <c r="N323" s="303">
        <f>IF(OR(ISERROR(VLOOKUP($E323&amp;$D$110&amp;$D$111,'CCG data'!$A:$AD,'CCG data'!G$3,FALSE)),ISBLANK(VLOOKUP($E323&amp;$D$110&amp;$D$111,'CCG data'!$A:$AD,'CCG data'!G$3,FALSE))),"",VLOOKUP($E323&amp;$D$110&amp;$D$111,'CCG data'!$A:$AD,'CCG data'!G$3,FALSE))</f>
        <v>2577</v>
      </c>
      <c r="P323" s="354">
        <f>IF(OR(ISERROR(VLOOKUP($E323&amp;$D$110&amp;$D$111,'CCG data'!$A:$AD,'CCG data'!B$3,FALSE)),ISBLANK(VLOOKUP($E323&amp;$D$110&amp;$D$111,'CCG data'!$A:$AD,'CCG data'!B$3,FALSE))),"",VLOOKUP($E323&amp;$D$110&amp;$D$111,'CCG data'!$A:$AD,'CCG data'!B$3,FALSE))</f>
        <v>0.31781140861466822</v>
      </c>
      <c r="Q323" s="246"/>
      <c r="R323" s="246">
        <f>IF(OR(ISERROR(VLOOKUP($E323&amp;$D$110&amp;$D$111,'CCG data'!$A:$AD,'CCG data'!C$3,FALSE)),ISBLANK(VLOOKUP($E323&amp;$D$110&amp;$D$111,'CCG data'!$A:$AD,'CCG data'!C$3,FALSE))),"",VLOOKUP($E323&amp;$D$110&amp;$D$111,'CCG data'!$A:$AD,'CCG data'!C$3,FALSE))</f>
        <v>0.58090803259604196</v>
      </c>
      <c r="S323" s="246"/>
      <c r="T323" s="246">
        <f>IF(OR(ISERROR(VLOOKUP($E323&amp;$D$110&amp;$D$111,'CCG data'!$A:$AD,'CCG data'!D$3,FALSE)),ISBLANK(VLOOKUP($E323&amp;$D$110&amp;$D$111,'CCG data'!$A:$AD,'CCG data'!D$3,FALSE))),"",VLOOKUP($E323&amp;$D$110&amp;$D$111,'CCG data'!$A:$AD,'CCG data'!D$3,FALSE))</f>
        <v>2.4058983313930929E-2</v>
      </c>
      <c r="U323" s="246"/>
      <c r="V323" s="246">
        <f>IF(OR(ISERROR(VLOOKUP($E323&amp;$D$110&amp;$D$111,'CCG data'!$A:$AD,'CCG data'!E$3,FALSE)),ISBLANK(VLOOKUP($E323&amp;$D$110&amp;$D$111,'CCG data'!$A:$AD,'CCG data'!E$3,FALSE))),"",VLOOKUP($E323&amp;$D$110&amp;$D$111,'CCG data'!$A:$AD,'CCG data'!E$3,FALSE))</f>
        <v>7.7221575475358947E-2</v>
      </c>
      <c r="W323" s="387"/>
      <c r="Y323" s="178">
        <f>IFERROR(VLOOKUP($E323&amp;$D$111, Outliers!$A$4:$P$214,2,FALSE),"0")</f>
        <v>0</v>
      </c>
      <c r="Z323" s="178">
        <f>IFERROR(VLOOKUP($E323&amp;$D$111, Outliers!$A$4:$P$214,3,FALSE),"0")</f>
        <v>0</v>
      </c>
      <c r="AA323" s="178">
        <f>IFERROR(VLOOKUP($E323&amp;$D$111, Outliers!$A$4:$P$214,4,FALSE),"0")</f>
        <v>1</v>
      </c>
      <c r="AB323" s="178">
        <f>IFERROR(VLOOKUP($E323&amp;$D$111, Outliers!$A$4:$P$214,5,FALSE),"0")</f>
        <v>0</v>
      </c>
      <c r="AD323" s="82"/>
      <c r="AE323" s="82"/>
      <c r="AF323" s="82"/>
      <c r="AG323" s="82"/>
    </row>
    <row r="324" spans="4:33" x14ac:dyDescent="0.25">
      <c r="D324" s="301"/>
      <c r="E324" s="107" t="s">
        <v>27</v>
      </c>
      <c r="F324" s="99">
        <f>IF(P323="","",VLOOKUP($E323&amp;$D$110&amp;$D$111,'CCG data'!$A:$AD,'CCG data'!W$3,FALSE))</f>
        <v>51.5</v>
      </c>
      <c r="G324" s="100">
        <f>IF(P323="","",VLOOKUP($E323&amp;$D$110&amp;$D$111,'CCG data'!$A:$AD,'CCG data'!X$3,FALSE))</f>
        <v>59.1</v>
      </c>
      <c r="H324" s="100">
        <f>IF(R323="","",VLOOKUP($E323&amp;$D$110&amp;$D$111,'CCG data'!$A:$AD,'CCG data'!Y$3,FALSE))</f>
        <v>92.9</v>
      </c>
      <c r="I324" s="100">
        <f>IF(R323="","",VLOOKUP($E323&amp;$D$110&amp;$D$111,'CCG data'!$A:$AD,'CCG data'!Z$3,FALSE))</f>
        <v>102.9</v>
      </c>
      <c r="J324" s="100">
        <f>IF(T323="","",VLOOKUP($E323&amp;$D$110&amp;$D$111,'CCG data'!$A:$AD,'CCG data'!AA$3,FALSE))</f>
        <v>3.1</v>
      </c>
      <c r="K324" s="100">
        <f>IF(T323="","",VLOOKUP($E323&amp;$D$110&amp;$D$111,'CCG data'!$A:$AD,'CCG data'!AB$3,FALSE))</f>
        <v>5.0999999999999996</v>
      </c>
      <c r="L324" s="100">
        <f>IF(V323="","",VLOOKUP($E323&amp;$D$110&amp;$D$111,'CCG data'!$A:$AD,'CCG data'!AC$3,FALSE))</f>
        <v>11.1</v>
      </c>
      <c r="M324" s="100">
        <f>IF(V323="","",VLOOKUP($E323&amp;$D$110&amp;$D$111,'CCG data'!$A:$AD,'CCG data'!AD$3,FALSE))</f>
        <v>14.6</v>
      </c>
      <c r="N324" s="304"/>
      <c r="P324" s="162">
        <f>IF(P323="","",VLOOKUP($E323&amp;$D$110&amp;$D$111,'CCG data'!$A:$AD,'CCG data'!I$3,FALSE))</f>
        <v>0.3</v>
      </c>
      <c r="Q324" s="15">
        <f>IF(P323="","",VLOOKUP($E323&amp;$D$110&amp;$D$111,'CCG data'!$A:$AD,'CCG data'!J$3,FALSE))</f>
        <v>0.33600000000000002</v>
      </c>
      <c r="R324" s="15">
        <f>IF(R323="","",VLOOKUP($E323&amp;$D$110&amp;$D$111,'CCG data'!$A:$AD,'CCG data'!K$3,FALSE))</f>
        <v>0.56200000000000006</v>
      </c>
      <c r="S324" s="15">
        <f>IF(R323="","",VLOOKUP($E323&amp;$D$110&amp;$D$111,'CCG data'!$A:$AD,'CCG data'!L$3,FALSE))</f>
        <v>0.6</v>
      </c>
      <c r="T324" s="15">
        <f>IF(T323="","",VLOOKUP($E323&amp;$D$110&amp;$D$111,'CCG data'!$A:$AD,'CCG data'!M$3,FALSE))</f>
        <v>1.9E-2</v>
      </c>
      <c r="U324" s="15">
        <f>IF(T323="","",VLOOKUP($E323&amp;$D$110&amp;$D$111,'CCG data'!$A:$AD,'CCG data'!N$3,FALSE))</f>
        <v>3.1E-2</v>
      </c>
      <c r="V324" s="15">
        <f>IF(V323="","",VLOOKUP($E323&amp;$D$110&amp;$D$111,'CCG data'!$A:$AD,'CCG data'!O$3,FALSE))</f>
        <v>6.8000000000000005E-2</v>
      </c>
      <c r="W324" s="142">
        <f>IF(V323="","",VLOOKUP($E323&amp;$D$110&amp;$D$111,'CCG data'!$A:$AD,'CCG data'!P$3,FALSE))</f>
        <v>8.7999999999999995E-2</v>
      </c>
      <c r="Y324" s="178" t="str">
        <f>IFERROR(VLOOKUP($E324&amp;$D$111, Outliers!$A$4:$P$214,2,FALSE),"0")</f>
        <v>0</v>
      </c>
      <c r="Z324" s="178" t="str">
        <f>IFERROR(VLOOKUP($E324&amp;$D$111, Outliers!$A$4:$P$214,3,FALSE),"0")</f>
        <v>0</v>
      </c>
      <c r="AA324" s="178" t="str">
        <f>IFERROR(VLOOKUP($E324&amp;$D$111, Outliers!$A$4:$P$214,4,FALSE),"0")</f>
        <v>0</v>
      </c>
      <c r="AB324" s="178" t="str">
        <f>IFERROR(VLOOKUP($E324&amp;$D$111, Outliers!$A$4:$P$214,5,FALSE),"0")</f>
        <v>0</v>
      </c>
      <c r="AD324" s="82"/>
      <c r="AE324" s="82"/>
      <c r="AF324" s="82"/>
      <c r="AG324" s="82"/>
    </row>
    <row r="325" spans="4:33" ht="15.75" x14ac:dyDescent="0.25">
      <c r="D325" s="301"/>
      <c r="E325" s="108" t="s">
        <v>244</v>
      </c>
      <c r="F325" s="372">
        <f>IF(OR(ISERROR(VLOOKUP($E325&amp;$D$110&amp;$D$111,'CCG data'!$A:$AD,'CCG data'!R$3,FALSE)),ISBLANK(VLOOKUP($E325&amp;$D$110&amp;$D$111,'CCG data'!$A:$AD,'CCG data'!R$3,FALSE))),"",VLOOKUP($E325&amp;$D$110&amp;$D$111,'CCG data'!$A:$AD,'CCG data'!R$3,FALSE))</f>
        <v>48.5</v>
      </c>
      <c r="G325" s="373"/>
      <c r="H325" s="373">
        <f>IF(OR(ISERROR(VLOOKUP($E325&amp;$D$110&amp;$D$111,'CCG data'!$A:$AD,'CCG data'!S$3,FALSE)),ISBLANK(VLOOKUP($E325&amp;$D$110&amp;$D$111,'CCG data'!$A:$AD,'CCG data'!S$3,FALSE))),"",VLOOKUP($E325&amp;$D$110&amp;$D$111,'CCG data'!$A:$AD,'CCG data'!S$3,FALSE))</f>
        <v>98.2</v>
      </c>
      <c r="I325" s="373"/>
      <c r="J325" s="373">
        <f>IF(OR(ISERROR(VLOOKUP($E325&amp;$D$110&amp;$D$111,'CCG data'!$A:$AD,'CCG data'!T$3,FALSE)),ISBLANK(VLOOKUP($E325&amp;$D$110&amp;$D$111,'CCG data'!$A:$AD,'CCG data'!T$3,FALSE))),"",VLOOKUP($E325&amp;$D$110&amp;$D$111,'CCG data'!$A:$AD,'CCG data'!T$3,FALSE))</f>
        <v>6.5</v>
      </c>
      <c r="K325" s="373"/>
      <c r="L325" s="373">
        <f>IF(OR(ISERROR(VLOOKUP($E325&amp;$D$110&amp;$D$111,'CCG data'!$A:$AD,'CCG data'!U$3,FALSE)),ISBLANK(VLOOKUP($E325&amp;$D$110&amp;$D$111,'CCG data'!$A:$AD,'CCG data'!U$3,FALSE))),"",VLOOKUP($E325&amp;$D$110&amp;$D$111,'CCG data'!$A:$AD,'CCG data'!U$3,FALSE))</f>
        <v>12.7</v>
      </c>
      <c r="M325" s="374"/>
      <c r="N325" s="303">
        <f>IF(OR(ISERROR(VLOOKUP($E325&amp;$D$110&amp;$D$111,'CCG data'!$A:$AD,'CCG data'!G$3,FALSE)),ISBLANK(VLOOKUP($E325&amp;$D$110&amp;$D$111,'CCG data'!$A:$AD,'CCG data'!G$3,FALSE))),"",VLOOKUP($E325&amp;$D$110&amp;$D$111,'CCG data'!$A:$AD,'CCG data'!G$3,FALSE))</f>
        <v>1347</v>
      </c>
      <c r="P325" s="354">
        <f>IF(OR(ISERROR(VLOOKUP($E325&amp;$D$110&amp;$D$111,'CCG data'!$A:$AD,'CCG data'!B$3,FALSE)),ISBLANK(VLOOKUP($E325&amp;$D$110&amp;$D$111,'CCG data'!$A:$AD,'CCG data'!B$3,FALSE))),"",VLOOKUP($E325&amp;$D$110&amp;$D$111,'CCG data'!$A:$AD,'CCG data'!B$3,FALSE))</f>
        <v>0.28730512249443207</v>
      </c>
      <c r="Q325" s="246"/>
      <c r="R325" s="246">
        <f>IF(OR(ISERROR(VLOOKUP($E325&amp;$D$110&amp;$D$111,'CCG data'!$A:$AD,'CCG data'!C$3,FALSE)),ISBLANK(VLOOKUP($E325&amp;$D$110&amp;$D$111,'CCG data'!$A:$AD,'CCG data'!C$3,FALSE))),"",VLOOKUP($E325&amp;$D$110&amp;$D$111,'CCG data'!$A:$AD,'CCG data'!C$3,FALSE))</f>
        <v>0.59539717891610988</v>
      </c>
      <c r="S325" s="246"/>
      <c r="T325" s="246">
        <f>IF(OR(ISERROR(VLOOKUP($E325&amp;$D$110&amp;$D$111,'CCG data'!$A:$AD,'CCG data'!D$3,FALSE)),ISBLANK(VLOOKUP($E325&amp;$D$110&amp;$D$111,'CCG data'!$A:$AD,'CCG data'!D$3,FALSE))),"",VLOOKUP($E325&amp;$D$110&amp;$D$111,'CCG data'!$A:$AD,'CCG data'!D$3,FALSE))</f>
        <v>3.6377134372680031E-2</v>
      </c>
      <c r="U325" s="246"/>
      <c r="V325" s="246">
        <f>IF(OR(ISERROR(VLOOKUP($E325&amp;$D$110&amp;$D$111,'CCG data'!$A:$AD,'CCG data'!E$3,FALSE)),ISBLANK(VLOOKUP($E325&amp;$D$110&amp;$D$111,'CCG data'!$A:$AD,'CCG data'!E$3,FALSE))),"",VLOOKUP($E325&amp;$D$110&amp;$D$111,'CCG data'!$A:$AD,'CCG data'!E$3,FALSE))</f>
        <v>8.0920564216778026E-2</v>
      </c>
      <c r="W325" s="387"/>
      <c r="Y325" s="178">
        <f>IFERROR(VLOOKUP($E325&amp;$D$111, Outliers!$A$4:$P$214,2,FALSE),"0")</f>
        <v>0</v>
      </c>
      <c r="Z325" s="178">
        <f>IFERROR(VLOOKUP($E325&amp;$D$111, Outliers!$A$4:$P$214,3,FALSE),"0")</f>
        <v>0</v>
      </c>
      <c r="AA325" s="178">
        <f>IFERROR(VLOOKUP($E325&amp;$D$111, Outliers!$A$4:$P$214,4,FALSE),"0")</f>
        <v>0</v>
      </c>
      <c r="AB325" s="178">
        <f>IFERROR(VLOOKUP($E325&amp;$D$111, Outliers!$A$4:$P$214,5,FALSE),"0")</f>
        <v>0</v>
      </c>
      <c r="AD325" s="82"/>
      <c r="AE325" s="82"/>
      <c r="AF325" s="82"/>
      <c r="AG325" s="82"/>
    </row>
    <row r="326" spans="4:33" x14ac:dyDescent="0.25">
      <c r="D326" s="301"/>
      <c r="E326" s="107" t="s">
        <v>27</v>
      </c>
      <c r="F326" s="99">
        <f>IF(P325="","",VLOOKUP($E325&amp;$D$110&amp;$D$111,'CCG data'!$A:$AD,'CCG data'!W$3,FALSE))</f>
        <v>43.6</v>
      </c>
      <c r="G326" s="100">
        <f>IF(P325="","",VLOOKUP($E325&amp;$D$110&amp;$D$111,'CCG data'!$A:$AD,'CCG data'!X$3,FALSE))</f>
        <v>53.3</v>
      </c>
      <c r="H326" s="100">
        <f>IF(R325="","",VLOOKUP($E325&amp;$D$110&amp;$D$111,'CCG data'!$A:$AD,'CCG data'!Y$3,FALSE))</f>
        <v>91.4</v>
      </c>
      <c r="I326" s="100">
        <f>IF(R325="","",VLOOKUP($E325&amp;$D$110&amp;$D$111,'CCG data'!$A:$AD,'CCG data'!Z$3,FALSE))</f>
        <v>105</v>
      </c>
      <c r="J326" s="100">
        <f>IF(T325="","",VLOOKUP($E325&amp;$D$110&amp;$D$111,'CCG data'!$A:$AD,'CCG data'!AA$3,FALSE))</f>
        <v>4.7</v>
      </c>
      <c r="K326" s="100">
        <f>IF(T325="","",VLOOKUP($E325&amp;$D$110&amp;$D$111,'CCG data'!$A:$AD,'CCG data'!AB$3,FALSE))</f>
        <v>8.4</v>
      </c>
      <c r="L326" s="100">
        <f>IF(V325="","",VLOOKUP($E325&amp;$D$110&amp;$D$111,'CCG data'!$A:$AD,'CCG data'!AC$3,FALSE))</f>
        <v>10.3</v>
      </c>
      <c r="M326" s="100">
        <f>IF(V325="","",VLOOKUP($E325&amp;$D$110&amp;$D$111,'CCG data'!$A:$AD,'CCG data'!AD$3,FALSE))</f>
        <v>15.1</v>
      </c>
      <c r="N326" s="304"/>
      <c r="P326" s="162">
        <f>IF(P325="","",VLOOKUP($E325&amp;$D$110&amp;$D$111,'CCG data'!$A:$AD,'CCG data'!I$3,FALSE))</f>
        <v>0.26400000000000001</v>
      </c>
      <c r="Q326" s="15">
        <f>IF(P325="","",VLOOKUP($E325&amp;$D$110&amp;$D$111,'CCG data'!$A:$AD,'CCG data'!J$3,FALSE))</f>
        <v>0.312</v>
      </c>
      <c r="R326" s="15">
        <f>IF(R325="","",VLOOKUP($E325&amp;$D$110&amp;$D$111,'CCG data'!$A:$AD,'CCG data'!K$3,FALSE))</f>
        <v>0.56899999999999995</v>
      </c>
      <c r="S326" s="15">
        <f>IF(R325="","",VLOOKUP($E325&amp;$D$110&amp;$D$111,'CCG data'!$A:$AD,'CCG data'!L$3,FALSE))</f>
        <v>0.621</v>
      </c>
      <c r="T326" s="15">
        <f>IF(T325="","",VLOOKUP($E325&amp;$D$110&amp;$D$111,'CCG data'!$A:$AD,'CCG data'!M$3,FALSE))</f>
        <v>2.8000000000000001E-2</v>
      </c>
      <c r="U326" s="15">
        <f>IF(T325="","",VLOOKUP($E325&amp;$D$110&amp;$D$111,'CCG data'!$A:$AD,'CCG data'!N$3,FALSE))</f>
        <v>4.8000000000000001E-2</v>
      </c>
      <c r="V326" s="15">
        <f>IF(V325="","",VLOOKUP($E325&amp;$D$110&amp;$D$111,'CCG data'!$A:$AD,'CCG data'!O$3,FALSE))</f>
        <v>6.8000000000000005E-2</v>
      </c>
      <c r="W326" s="142">
        <f>IF(V325="","",VLOOKUP($E325&amp;$D$110&amp;$D$111,'CCG data'!$A:$AD,'CCG data'!P$3,FALSE))</f>
        <v>9.7000000000000003E-2</v>
      </c>
      <c r="Y326" s="178" t="str">
        <f>IFERROR(VLOOKUP($E326&amp;$D$111, Outliers!$A$4:$P$214,2,FALSE),"0")</f>
        <v>0</v>
      </c>
      <c r="Z326" s="178" t="str">
        <f>IFERROR(VLOOKUP($E326&amp;$D$111, Outliers!$A$4:$P$214,3,FALSE),"0")</f>
        <v>0</v>
      </c>
      <c r="AA326" s="178" t="str">
        <f>IFERROR(VLOOKUP($E326&amp;$D$111, Outliers!$A$4:$P$214,4,FALSE),"0")</f>
        <v>0</v>
      </c>
      <c r="AB326" s="178" t="str">
        <f>IFERROR(VLOOKUP($E326&amp;$D$111, Outliers!$A$4:$P$214,5,FALSE),"0")</f>
        <v>0</v>
      </c>
      <c r="AD326" s="82"/>
      <c r="AE326" s="82"/>
      <c r="AF326" s="82"/>
      <c r="AG326" s="82"/>
    </row>
    <row r="327" spans="4:33" ht="15.75" x14ac:dyDescent="0.25">
      <c r="D327" s="301"/>
      <c r="E327" s="108" t="s">
        <v>245</v>
      </c>
      <c r="F327" s="372">
        <f>IF(OR(ISERROR(VLOOKUP($E327&amp;$D$110&amp;$D$111,'CCG data'!$A:$AD,'CCG data'!R$3,FALSE)),ISBLANK(VLOOKUP($E327&amp;$D$110&amp;$D$111,'CCG data'!$A:$AD,'CCG data'!R$3,FALSE))),"",VLOOKUP($E327&amp;$D$110&amp;$D$111,'CCG data'!$A:$AD,'CCG data'!R$3,FALSE))</f>
        <v>55.7</v>
      </c>
      <c r="G327" s="373"/>
      <c r="H327" s="373">
        <f>IF(OR(ISERROR(VLOOKUP($E327&amp;$D$110&amp;$D$111,'CCG data'!$A:$AD,'CCG data'!S$3,FALSE)),ISBLANK(VLOOKUP($E327&amp;$D$110&amp;$D$111,'CCG data'!$A:$AD,'CCG data'!S$3,FALSE))),"",VLOOKUP($E327&amp;$D$110&amp;$D$111,'CCG data'!$A:$AD,'CCG data'!S$3,FALSE))</f>
        <v>92.6</v>
      </c>
      <c r="I327" s="373"/>
      <c r="J327" s="373">
        <f>IF(OR(ISERROR(VLOOKUP($E327&amp;$D$110&amp;$D$111,'CCG data'!$A:$AD,'CCG data'!T$3,FALSE)),ISBLANK(VLOOKUP($E327&amp;$D$110&amp;$D$111,'CCG data'!$A:$AD,'CCG data'!T$3,FALSE))),"",VLOOKUP($E327&amp;$D$110&amp;$D$111,'CCG data'!$A:$AD,'CCG data'!T$3,FALSE))</f>
        <v>6.6</v>
      </c>
      <c r="K327" s="373"/>
      <c r="L327" s="373">
        <f>IF(OR(ISERROR(VLOOKUP($E327&amp;$D$110&amp;$D$111,'CCG data'!$A:$AD,'CCG data'!U$3,FALSE)),ISBLANK(VLOOKUP($E327&amp;$D$110&amp;$D$111,'CCG data'!$A:$AD,'CCG data'!U$3,FALSE))),"",VLOOKUP($E327&amp;$D$110&amp;$D$111,'CCG data'!$A:$AD,'CCG data'!U$3,FALSE))</f>
        <v>12.8</v>
      </c>
      <c r="M327" s="374"/>
      <c r="N327" s="303">
        <f>IF(OR(ISERROR(VLOOKUP($E327&amp;$D$110&amp;$D$111,'CCG data'!$A:$AD,'CCG data'!G$3,FALSE)),ISBLANK(VLOOKUP($E327&amp;$D$110&amp;$D$111,'CCG data'!$A:$AD,'CCG data'!G$3,FALSE))),"",VLOOKUP($E327&amp;$D$110&amp;$D$111,'CCG data'!$A:$AD,'CCG data'!G$3,FALSE))</f>
        <v>3855</v>
      </c>
      <c r="P327" s="354">
        <f>IF(OR(ISERROR(VLOOKUP($E327&amp;$D$110&amp;$D$111,'CCG data'!$A:$AD,'CCG data'!B$3,FALSE)),ISBLANK(VLOOKUP($E327&amp;$D$110&amp;$D$111,'CCG data'!$A:$AD,'CCG data'!B$3,FALSE))),"",VLOOKUP($E327&amp;$D$110&amp;$D$111,'CCG data'!$A:$AD,'CCG data'!B$3,FALSE))</f>
        <v>0.32399481193255514</v>
      </c>
      <c r="Q327" s="246"/>
      <c r="R327" s="246">
        <f>IF(OR(ISERROR(VLOOKUP($E327&amp;$D$110&amp;$D$111,'CCG data'!$A:$AD,'CCG data'!C$3,FALSE)),ISBLANK(VLOOKUP($E327&amp;$D$110&amp;$D$111,'CCG data'!$A:$AD,'CCG data'!C$3,FALSE))),"",VLOOKUP($E327&amp;$D$110&amp;$D$111,'CCG data'!$A:$AD,'CCG data'!C$3,FALSE))</f>
        <v>0.55797665369649807</v>
      </c>
      <c r="S327" s="246"/>
      <c r="T327" s="246">
        <f>IF(OR(ISERROR(VLOOKUP($E327&amp;$D$110&amp;$D$111,'CCG data'!$A:$AD,'CCG data'!D$3,FALSE)),ISBLANK(VLOOKUP($E327&amp;$D$110&amp;$D$111,'CCG data'!$A:$AD,'CCG data'!D$3,FALSE))),"",VLOOKUP($E327&amp;$D$110&amp;$D$111,'CCG data'!$A:$AD,'CCG data'!D$3,FALSE))</f>
        <v>3.9688715953307391E-2</v>
      </c>
      <c r="U327" s="246"/>
      <c r="V327" s="246">
        <f>IF(OR(ISERROR(VLOOKUP($E327&amp;$D$110&amp;$D$111,'CCG data'!$A:$AD,'CCG data'!E$3,FALSE)),ISBLANK(VLOOKUP($E327&amp;$D$110&amp;$D$111,'CCG data'!$A:$AD,'CCG data'!E$3,FALSE))),"",VLOOKUP($E327&amp;$D$110&amp;$D$111,'CCG data'!$A:$AD,'CCG data'!E$3,FALSE))</f>
        <v>7.8339818417639429E-2</v>
      </c>
      <c r="W327" s="387"/>
      <c r="Y327" s="178">
        <f>IFERROR(VLOOKUP($E327&amp;$D$111, Outliers!$A$4:$P$214,2,FALSE),"0")</f>
        <v>1</v>
      </c>
      <c r="Z327" s="178">
        <f>IFERROR(VLOOKUP($E327&amp;$D$111, Outliers!$A$4:$P$214,3,FALSE),"0")</f>
        <v>0</v>
      </c>
      <c r="AA327" s="178">
        <f>IFERROR(VLOOKUP($E327&amp;$D$111, Outliers!$A$4:$P$214,4,FALSE),"0")</f>
        <v>0</v>
      </c>
      <c r="AB327" s="178">
        <f>IFERROR(VLOOKUP($E327&amp;$D$111, Outliers!$A$4:$P$214,5,FALSE),"0")</f>
        <v>0</v>
      </c>
      <c r="AD327" s="82"/>
      <c r="AE327" s="82"/>
      <c r="AF327" s="82"/>
      <c r="AG327" s="82"/>
    </row>
    <row r="328" spans="4:33" x14ac:dyDescent="0.25">
      <c r="D328" s="301"/>
      <c r="E328" s="107" t="s">
        <v>27</v>
      </c>
      <c r="F328" s="99">
        <f>IF(P327="","",VLOOKUP($E327&amp;$D$110&amp;$D$111,'CCG data'!$A:$AD,'CCG data'!W$3,FALSE))</f>
        <v>52.6</v>
      </c>
      <c r="G328" s="100">
        <f>IF(P327="","",VLOOKUP($E327&amp;$D$110&amp;$D$111,'CCG data'!$A:$AD,'CCG data'!X$3,FALSE))</f>
        <v>58.8</v>
      </c>
      <c r="H328" s="100">
        <f>IF(R327="","",VLOOKUP($E327&amp;$D$110&amp;$D$111,'CCG data'!$A:$AD,'CCG data'!Y$3,FALSE))</f>
        <v>88.7</v>
      </c>
      <c r="I328" s="100">
        <f>IF(R327="","",VLOOKUP($E327&amp;$D$110&amp;$D$111,'CCG data'!$A:$AD,'CCG data'!Z$3,FALSE))</f>
        <v>96.5</v>
      </c>
      <c r="J328" s="100">
        <f>IF(T327="","",VLOOKUP($E327&amp;$D$110&amp;$D$111,'CCG data'!$A:$AD,'CCG data'!AA$3,FALSE))</f>
        <v>5.6</v>
      </c>
      <c r="K328" s="100">
        <f>IF(T327="","",VLOOKUP($E327&amp;$D$110&amp;$D$111,'CCG data'!$A:$AD,'CCG data'!AB$3,FALSE))</f>
        <v>7.7</v>
      </c>
      <c r="L328" s="100">
        <f>IF(V327="","",VLOOKUP($E327&amp;$D$110&amp;$D$111,'CCG data'!$A:$AD,'CCG data'!AC$3,FALSE))</f>
        <v>11.3</v>
      </c>
      <c r="M328" s="100">
        <f>IF(V327="","",VLOOKUP($E327&amp;$D$110&amp;$D$111,'CCG data'!$A:$AD,'CCG data'!AD$3,FALSE))</f>
        <v>14.2</v>
      </c>
      <c r="N328" s="304"/>
      <c r="P328" s="162">
        <f>IF(P327="","",VLOOKUP($E327&amp;$D$110&amp;$D$111,'CCG data'!$A:$AD,'CCG data'!I$3,FALSE))</f>
        <v>0.309</v>
      </c>
      <c r="Q328" s="15">
        <f>IF(P327="","",VLOOKUP($E327&amp;$D$110&amp;$D$111,'CCG data'!$A:$AD,'CCG data'!J$3,FALSE))</f>
        <v>0.33900000000000002</v>
      </c>
      <c r="R328" s="15">
        <f>IF(R327="","",VLOOKUP($E327&amp;$D$110&amp;$D$111,'CCG data'!$A:$AD,'CCG data'!K$3,FALSE))</f>
        <v>0.54200000000000004</v>
      </c>
      <c r="S328" s="15">
        <f>IF(R327="","",VLOOKUP($E327&amp;$D$110&amp;$D$111,'CCG data'!$A:$AD,'CCG data'!L$3,FALSE))</f>
        <v>0.57399999999999995</v>
      </c>
      <c r="T328" s="15">
        <f>IF(T327="","",VLOOKUP($E327&amp;$D$110&amp;$D$111,'CCG data'!$A:$AD,'CCG data'!M$3,FALSE))</f>
        <v>3.4000000000000002E-2</v>
      </c>
      <c r="U328" s="15">
        <f>IF(T327="","",VLOOKUP($E327&amp;$D$110&amp;$D$111,'CCG data'!$A:$AD,'CCG data'!N$3,FALSE))</f>
        <v>4.5999999999999999E-2</v>
      </c>
      <c r="V328" s="15">
        <f>IF(V327="","",VLOOKUP($E327&amp;$D$110&amp;$D$111,'CCG data'!$A:$AD,'CCG data'!O$3,FALSE))</f>
        <v>7.0000000000000007E-2</v>
      </c>
      <c r="W328" s="142">
        <f>IF(V327="","",VLOOKUP($E327&amp;$D$110&amp;$D$111,'CCG data'!$A:$AD,'CCG data'!P$3,FALSE))</f>
        <v>8.6999999999999994E-2</v>
      </c>
      <c r="Y328" s="178" t="str">
        <f>IFERROR(VLOOKUP($E328&amp;$D$111, Outliers!$A$4:$P$214,2,FALSE),"0")</f>
        <v>0</v>
      </c>
      <c r="Z328" s="178" t="str">
        <f>IFERROR(VLOOKUP($E328&amp;$D$111, Outliers!$A$4:$P$214,3,FALSE),"0")</f>
        <v>0</v>
      </c>
      <c r="AA328" s="178" t="str">
        <f>IFERROR(VLOOKUP($E328&amp;$D$111, Outliers!$A$4:$P$214,4,FALSE),"0")</f>
        <v>0</v>
      </c>
      <c r="AB328" s="178" t="str">
        <f>IFERROR(VLOOKUP($E328&amp;$D$111, Outliers!$A$4:$P$214,5,FALSE),"0")</f>
        <v>0</v>
      </c>
      <c r="AD328" s="82"/>
      <c r="AE328" s="82"/>
      <c r="AF328" s="82"/>
      <c r="AG328" s="82"/>
    </row>
    <row r="329" spans="4:33" ht="15.75" x14ac:dyDescent="0.25">
      <c r="D329" s="301"/>
      <c r="E329" s="108" t="s">
        <v>246</v>
      </c>
      <c r="F329" s="372">
        <f>IF(OR(ISERROR(VLOOKUP($E329&amp;$D$110&amp;$D$111,'CCG data'!$A:$AD,'CCG data'!R$3,FALSE)),ISBLANK(VLOOKUP($E329&amp;$D$110&amp;$D$111,'CCG data'!$A:$AD,'CCG data'!R$3,FALSE))),"",VLOOKUP($E329&amp;$D$110&amp;$D$111,'CCG data'!$A:$AD,'CCG data'!R$3,FALSE))</f>
        <v>53.8</v>
      </c>
      <c r="G329" s="373"/>
      <c r="H329" s="373">
        <f>IF(OR(ISERROR(VLOOKUP($E329&amp;$D$110&amp;$D$111,'CCG data'!$A:$AD,'CCG data'!S$3,FALSE)),ISBLANK(VLOOKUP($E329&amp;$D$110&amp;$D$111,'CCG data'!$A:$AD,'CCG data'!S$3,FALSE))),"",VLOOKUP($E329&amp;$D$110&amp;$D$111,'CCG data'!$A:$AD,'CCG data'!S$3,FALSE))</f>
        <v>94.8</v>
      </c>
      <c r="I329" s="373"/>
      <c r="J329" s="373">
        <f>IF(OR(ISERROR(VLOOKUP($E329&amp;$D$110&amp;$D$111,'CCG data'!$A:$AD,'CCG data'!T$3,FALSE)),ISBLANK(VLOOKUP($E329&amp;$D$110&amp;$D$111,'CCG data'!$A:$AD,'CCG data'!T$3,FALSE))),"",VLOOKUP($E329&amp;$D$110&amp;$D$111,'CCG data'!$A:$AD,'CCG data'!T$3,FALSE))</f>
        <v>6</v>
      </c>
      <c r="K329" s="373"/>
      <c r="L329" s="373">
        <f>IF(OR(ISERROR(VLOOKUP($E329&amp;$D$110&amp;$D$111,'CCG data'!$A:$AD,'CCG data'!U$3,FALSE)),ISBLANK(VLOOKUP($E329&amp;$D$110&amp;$D$111,'CCG data'!$A:$AD,'CCG data'!U$3,FALSE))),"",VLOOKUP($E329&amp;$D$110&amp;$D$111,'CCG data'!$A:$AD,'CCG data'!U$3,FALSE))</f>
        <v>13.4</v>
      </c>
      <c r="M329" s="374"/>
      <c r="N329" s="303">
        <f>IF(OR(ISERROR(VLOOKUP($E329&amp;$D$110&amp;$D$111,'CCG data'!$A:$AD,'CCG data'!G$3,FALSE)),ISBLANK(VLOOKUP($E329&amp;$D$110&amp;$D$111,'CCG data'!$A:$AD,'CCG data'!G$3,FALSE))),"",VLOOKUP($E329&amp;$D$110&amp;$D$111,'CCG data'!$A:$AD,'CCG data'!G$3,FALSE))</f>
        <v>832</v>
      </c>
      <c r="P329" s="354">
        <f>IF(OR(ISERROR(VLOOKUP($E329&amp;$D$110&amp;$D$111,'CCG data'!$A:$AD,'CCG data'!B$3,FALSE)),ISBLANK(VLOOKUP($E329&amp;$D$110&amp;$D$111,'CCG data'!$A:$AD,'CCG data'!B$3,FALSE))),"",VLOOKUP($E329&amp;$D$110&amp;$D$111,'CCG data'!$A:$AD,'CCG data'!B$3,FALSE))</f>
        <v>0.31490384615384615</v>
      </c>
      <c r="Q329" s="246"/>
      <c r="R329" s="246">
        <f>IF(OR(ISERROR(VLOOKUP($E329&amp;$D$110&amp;$D$111,'CCG data'!$A:$AD,'CCG data'!C$3,FALSE)),ISBLANK(VLOOKUP($E329&amp;$D$110&amp;$D$111,'CCG data'!$A:$AD,'CCG data'!C$3,FALSE))),"",VLOOKUP($E329&amp;$D$110&amp;$D$111,'CCG data'!$A:$AD,'CCG data'!C$3,FALSE))</f>
        <v>0.56610576923076927</v>
      </c>
      <c r="S329" s="246"/>
      <c r="T329" s="246">
        <f>IF(OR(ISERROR(VLOOKUP($E329&amp;$D$110&amp;$D$111,'CCG data'!$A:$AD,'CCG data'!D$3,FALSE)),ISBLANK(VLOOKUP($E329&amp;$D$110&amp;$D$111,'CCG data'!$A:$AD,'CCG data'!D$3,FALSE))),"",VLOOKUP($E329&amp;$D$110&amp;$D$111,'CCG data'!$A:$AD,'CCG data'!D$3,FALSE))</f>
        <v>3.8461538461538464E-2</v>
      </c>
      <c r="U329" s="246"/>
      <c r="V329" s="246">
        <f>IF(OR(ISERROR(VLOOKUP($E329&amp;$D$110&amp;$D$111,'CCG data'!$A:$AD,'CCG data'!E$3,FALSE)),ISBLANK(VLOOKUP($E329&amp;$D$110&amp;$D$111,'CCG data'!$A:$AD,'CCG data'!E$3,FALSE))),"",VLOOKUP($E329&amp;$D$110&amp;$D$111,'CCG data'!$A:$AD,'CCG data'!E$3,FALSE))</f>
        <v>8.0528846153846159E-2</v>
      </c>
      <c r="W329" s="387"/>
      <c r="Y329" s="178">
        <f>IFERROR(VLOOKUP($E329&amp;$D$111, Outliers!$A$4:$P$214,2,FALSE),"0")</f>
        <v>0</v>
      </c>
      <c r="Z329" s="178">
        <f>IFERROR(VLOOKUP($E329&amp;$D$111, Outliers!$A$4:$P$214,3,FALSE),"0")</f>
        <v>0</v>
      </c>
      <c r="AA329" s="178">
        <f>IFERROR(VLOOKUP($E329&amp;$D$111, Outliers!$A$4:$P$214,4,FALSE),"0")</f>
        <v>0</v>
      </c>
      <c r="AB329" s="178">
        <f>IFERROR(VLOOKUP($E329&amp;$D$111, Outliers!$A$4:$P$214,5,FALSE),"0")</f>
        <v>0</v>
      </c>
      <c r="AD329" s="82"/>
      <c r="AE329" s="82"/>
      <c r="AF329" s="82"/>
      <c r="AG329" s="82"/>
    </row>
    <row r="330" spans="4:33" x14ac:dyDescent="0.25">
      <c r="D330" s="301"/>
      <c r="E330" s="107" t="s">
        <v>27</v>
      </c>
      <c r="F330" s="99">
        <f>IF(P329="","",VLOOKUP($E329&amp;$D$110&amp;$D$111,'CCG data'!$A:$AD,'CCG data'!W$3,FALSE))</f>
        <v>47.3</v>
      </c>
      <c r="G330" s="100">
        <f>IF(P329="","",VLOOKUP($E329&amp;$D$110&amp;$D$111,'CCG data'!$A:$AD,'CCG data'!X$3,FALSE))</f>
        <v>60.4</v>
      </c>
      <c r="H330" s="100">
        <f>IF(R329="","",VLOOKUP($E329&amp;$D$110&amp;$D$111,'CCG data'!$A:$AD,'CCG data'!Y$3,FALSE))</f>
        <v>86.2</v>
      </c>
      <c r="I330" s="100">
        <f>IF(R329="","",VLOOKUP($E329&amp;$D$110&amp;$D$111,'CCG data'!$A:$AD,'CCG data'!Z$3,FALSE))</f>
        <v>103.3</v>
      </c>
      <c r="J330" s="100">
        <f>IF(T329="","",VLOOKUP($E329&amp;$D$110&amp;$D$111,'CCG data'!$A:$AD,'CCG data'!AA$3,FALSE))</f>
        <v>3.9</v>
      </c>
      <c r="K330" s="100">
        <f>IF(T329="","",VLOOKUP($E329&amp;$D$110&amp;$D$111,'CCG data'!$A:$AD,'CCG data'!AB$3,FALSE))</f>
        <v>8</v>
      </c>
      <c r="L330" s="100">
        <f>IF(V329="","",VLOOKUP($E329&amp;$D$110&amp;$D$111,'CCG data'!$A:$AD,'CCG data'!AC$3,FALSE))</f>
        <v>10.199999999999999</v>
      </c>
      <c r="M330" s="100">
        <f>IF(V329="","",VLOOKUP($E329&amp;$D$110&amp;$D$111,'CCG data'!$A:$AD,'CCG data'!AD$3,FALSE))</f>
        <v>16.600000000000001</v>
      </c>
      <c r="N330" s="304"/>
      <c r="P330" s="162">
        <f>IF(P329="","",VLOOKUP($E329&amp;$D$110&amp;$D$111,'CCG data'!$A:$AD,'CCG data'!I$3,FALSE))</f>
        <v>0.28399999999999997</v>
      </c>
      <c r="Q330" s="15">
        <f>IF(P329="","",VLOOKUP($E329&amp;$D$110&amp;$D$111,'CCG data'!$A:$AD,'CCG data'!J$3,FALSE))</f>
        <v>0.34699999999999998</v>
      </c>
      <c r="R330" s="15">
        <f>IF(R329="","",VLOOKUP($E329&amp;$D$110&amp;$D$111,'CCG data'!$A:$AD,'CCG data'!K$3,FALSE))</f>
        <v>0.53200000000000003</v>
      </c>
      <c r="S330" s="15">
        <f>IF(R329="","",VLOOKUP($E329&amp;$D$110&amp;$D$111,'CCG data'!$A:$AD,'CCG data'!L$3,FALSE))</f>
        <v>0.59899999999999998</v>
      </c>
      <c r="T330" s="15">
        <f>IF(T329="","",VLOOKUP($E329&amp;$D$110&amp;$D$111,'CCG data'!$A:$AD,'CCG data'!M$3,FALSE))</f>
        <v>2.7E-2</v>
      </c>
      <c r="U330" s="15">
        <f>IF(T329="","",VLOOKUP($E329&amp;$D$110&amp;$D$111,'CCG data'!$A:$AD,'CCG data'!N$3,FALSE))</f>
        <v>5.3999999999999999E-2</v>
      </c>
      <c r="V330" s="15">
        <f>IF(V329="","",VLOOKUP($E329&amp;$D$110&amp;$D$111,'CCG data'!$A:$AD,'CCG data'!O$3,FALSE))</f>
        <v>6.4000000000000001E-2</v>
      </c>
      <c r="W330" s="142">
        <f>IF(V329="","",VLOOKUP($E329&amp;$D$110&amp;$D$111,'CCG data'!$A:$AD,'CCG data'!P$3,FALSE))</f>
        <v>0.10100000000000001</v>
      </c>
      <c r="Y330" s="178" t="str">
        <f>IFERROR(VLOOKUP($E330&amp;$D$111, Outliers!$A$4:$P$214,2,FALSE),"0")</f>
        <v>0</v>
      </c>
      <c r="Z330" s="178" t="str">
        <f>IFERROR(VLOOKUP($E330&amp;$D$111, Outliers!$A$4:$P$214,3,FALSE),"0")</f>
        <v>0</v>
      </c>
      <c r="AA330" s="178" t="str">
        <f>IFERROR(VLOOKUP($E330&amp;$D$111, Outliers!$A$4:$P$214,4,FALSE),"0")</f>
        <v>0</v>
      </c>
      <c r="AB330" s="178" t="str">
        <f>IFERROR(VLOOKUP($E330&amp;$D$111, Outliers!$A$4:$P$214,5,FALSE),"0")</f>
        <v>0</v>
      </c>
      <c r="AD330" s="82"/>
      <c r="AE330" s="82"/>
      <c r="AF330" s="82"/>
      <c r="AG330" s="82"/>
    </row>
    <row r="331" spans="4:33" ht="15.75" x14ac:dyDescent="0.25">
      <c r="D331" s="301"/>
      <c r="E331" s="108" t="s">
        <v>473</v>
      </c>
      <c r="F331" s="372">
        <f>IF(OR(ISERROR(VLOOKUP($E331&amp;$D$110&amp;$D$111,'CCG data'!$A:$AD,'CCG data'!R$3,FALSE)),ISBLANK(VLOOKUP($E331&amp;$D$110&amp;$D$111,'CCG data'!$A:$AD,'CCG data'!R$3,FALSE))),"",VLOOKUP($E331&amp;$D$110&amp;$D$111,'CCG data'!$A:$AD,'CCG data'!R$3,FALSE))</f>
        <v>72.8</v>
      </c>
      <c r="G331" s="373"/>
      <c r="H331" s="373">
        <f>IF(OR(ISERROR(VLOOKUP($E331&amp;$D$110&amp;$D$111,'CCG data'!$A:$AD,'CCG data'!S$3,FALSE)),ISBLANK(VLOOKUP($E331&amp;$D$110&amp;$D$111,'CCG data'!$A:$AD,'CCG data'!S$3,FALSE))),"",VLOOKUP($E331&amp;$D$110&amp;$D$111,'CCG data'!$A:$AD,'CCG data'!S$3,FALSE))</f>
        <v>94.5</v>
      </c>
      <c r="I331" s="373"/>
      <c r="J331" s="373">
        <f>IF(OR(ISERROR(VLOOKUP($E331&amp;$D$110&amp;$D$111,'CCG data'!$A:$AD,'CCG data'!T$3,FALSE)),ISBLANK(VLOOKUP($E331&amp;$D$110&amp;$D$111,'CCG data'!$A:$AD,'CCG data'!T$3,FALSE))),"",VLOOKUP($E331&amp;$D$110&amp;$D$111,'CCG data'!$A:$AD,'CCG data'!T$3,FALSE))</f>
        <v>6.4</v>
      </c>
      <c r="K331" s="373"/>
      <c r="L331" s="373">
        <f>IF(OR(ISERROR(VLOOKUP($E331&amp;$D$110&amp;$D$111,'CCG data'!$A:$AD,'CCG data'!U$3,FALSE)),ISBLANK(VLOOKUP($E331&amp;$D$110&amp;$D$111,'CCG data'!$A:$AD,'CCG data'!U$3,FALSE))),"",VLOOKUP($E331&amp;$D$110&amp;$D$111,'CCG data'!$A:$AD,'CCG data'!U$3,FALSE))</f>
        <v>22.3</v>
      </c>
      <c r="M331" s="374"/>
      <c r="N331" s="303">
        <f>IF(OR(ISERROR(VLOOKUP($E331&amp;$D$110&amp;$D$111,'CCG data'!$A:$AD,'CCG data'!G$3,FALSE)),ISBLANK(VLOOKUP($E331&amp;$D$110&amp;$D$111,'CCG data'!$A:$AD,'CCG data'!G$3,FALSE))),"",VLOOKUP($E331&amp;$D$110&amp;$D$111,'CCG data'!$A:$AD,'CCG data'!G$3,FALSE))</f>
        <v>753</v>
      </c>
      <c r="P331" s="354">
        <f>IF(OR(ISERROR(VLOOKUP($E331&amp;$D$110&amp;$D$111,'CCG data'!$A:$AD,'CCG data'!B$3,FALSE)),ISBLANK(VLOOKUP($E331&amp;$D$110&amp;$D$111,'CCG data'!$A:$AD,'CCG data'!B$3,FALSE))),"",VLOOKUP($E331&amp;$D$110&amp;$D$111,'CCG data'!$A:$AD,'CCG data'!B$3,FALSE))</f>
        <v>0.35458167330677293</v>
      </c>
      <c r="Q331" s="246"/>
      <c r="R331" s="246">
        <f>IF(OR(ISERROR(VLOOKUP($E331&amp;$D$110&amp;$D$111,'CCG data'!$A:$AD,'CCG data'!C$3,FALSE)),ISBLANK(VLOOKUP($E331&amp;$D$110&amp;$D$111,'CCG data'!$A:$AD,'CCG data'!C$3,FALSE))),"",VLOOKUP($E331&amp;$D$110&amp;$D$111,'CCG data'!$A:$AD,'CCG data'!C$3,FALSE))</f>
        <v>0.49269588313413015</v>
      </c>
      <c r="S331" s="246"/>
      <c r="T331" s="246">
        <f>IF(OR(ISERROR(VLOOKUP($E331&amp;$D$110&amp;$D$111,'CCG data'!$A:$AD,'CCG data'!D$3,FALSE)),ISBLANK(VLOOKUP($E331&amp;$D$110&amp;$D$111,'CCG data'!$A:$AD,'CCG data'!D$3,FALSE))),"",VLOOKUP($E331&amp;$D$110&amp;$D$111,'CCG data'!$A:$AD,'CCG data'!D$3,FALSE))</f>
        <v>3.3200531208499334E-2</v>
      </c>
      <c r="U331" s="246"/>
      <c r="V331" s="246">
        <f>IF(OR(ISERROR(VLOOKUP($E331&amp;$D$110&amp;$D$111,'CCG data'!$A:$AD,'CCG data'!E$3,FALSE)),ISBLANK(VLOOKUP($E331&amp;$D$110&amp;$D$111,'CCG data'!$A:$AD,'CCG data'!E$3,FALSE))),"",VLOOKUP($E331&amp;$D$110&amp;$D$111,'CCG data'!$A:$AD,'CCG data'!E$3,FALSE))</f>
        <v>0.11952191235059761</v>
      </c>
      <c r="W331" s="387"/>
      <c r="Y331" s="178">
        <f>IFERROR(VLOOKUP($E331&amp;$D$111, Outliers!$A$4:$P$214,2,FALSE),"0")</f>
        <v>1</v>
      </c>
      <c r="Z331" s="178">
        <f>IFERROR(VLOOKUP($E331&amp;$D$111, Outliers!$A$4:$P$214,3,FALSE),"0")</f>
        <v>0</v>
      </c>
      <c r="AA331" s="178">
        <f>IFERROR(VLOOKUP($E331&amp;$D$111, Outliers!$A$4:$P$214,4,FALSE),"0")</f>
        <v>0</v>
      </c>
      <c r="AB331" s="178">
        <f>IFERROR(VLOOKUP($E331&amp;$D$111, Outliers!$A$4:$P$214,5,FALSE),"0")</f>
        <v>1</v>
      </c>
      <c r="AD331" s="82"/>
      <c r="AE331" s="82"/>
      <c r="AF331" s="82"/>
      <c r="AG331" s="82"/>
    </row>
    <row r="332" spans="4:33" x14ac:dyDescent="0.25">
      <c r="D332" s="301"/>
      <c r="E332" s="107" t="s">
        <v>27</v>
      </c>
      <c r="F332" s="99">
        <f>IF(P331="","",VLOOKUP($E331&amp;$D$110&amp;$D$111,'CCG data'!$A:$AD,'CCG data'!W$3,FALSE))</f>
        <v>64</v>
      </c>
      <c r="G332" s="100">
        <f>IF(P331="","",VLOOKUP($E331&amp;$D$110&amp;$D$111,'CCG data'!$A:$AD,'CCG data'!X$3,FALSE))</f>
        <v>81.5</v>
      </c>
      <c r="H332" s="100">
        <f>IF(R331="","",VLOOKUP($E331&amp;$D$110&amp;$D$111,'CCG data'!$A:$AD,'CCG data'!Y$3,FALSE))</f>
        <v>84.9</v>
      </c>
      <c r="I332" s="100">
        <f>IF(R331="","",VLOOKUP($E331&amp;$D$110&amp;$D$111,'CCG data'!$A:$AD,'CCG data'!Z$3,FALSE))</f>
        <v>104.2</v>
      </c>
      <c r="J332" s="100">
        <f>IF(T331="","",VLOOKUP($E331&amp;$D$110&amp;$D$111,'CCG data'!$A:$AD,'CCG data'!AA$3,FALSE))</f>
        <v>3.9</v>
      </c>
      <c r="K332" s="100">
        <f>IF(T331="","",VLOOKUP($E331&amp;$D$110&amp;$D$111,'CCG data'!$A:$AD,'CCG data'!AB$3,FALSE))</f>
        <v>8.9</v>
      </c>
      <c r="L332" s="100">
        <f>IF(V331="","",VLOOKUP($E331&amp;$D$110&amp;$D$111,'CCG data'!$A:$AD,'CCG data'!AC$3,FALSE))</f>
        <v>17.7</v>
      </c>
      <c r="M332" s="100">
        <f>IF(V331="","",VLOOKUP($E331&amp;$D$110&amp;$D$111,'CCG data'!$A:$AD,'CCG data'!AD$3,FALSE))</f>
        <v>27</v>
      </c>
      <c r="N332" s="304"/>
      <c r="P332" s="162">
        <f>IF(P331="","",VLOOKUP($E331&amp;$D$110&amp;$D$111,'CCG data'!$A:$AD,'CCG data'!I$3,FALSE))</f>
        <v>0.32100000000000001</v>
      </c>
      <c r="Q332" s="15">
        <f>IF(P331="","",VLOOKUP($E331&amp;$D$110&amp;$D$111,'CCG data'!$A:$AD,'CCG data'!J$3,FALSE))</f>
        <v>0.38900000000000001</v>
      </c>
      <c r="R332" s="15">
        <f>IF(R331="","",VLOOKUP($E331&amp;$D$110&amp;$D$111,'CCG data'!$A:$AD,'CCG data'!K$3,FALSE))</f>
        <v>0.45700000000000002</v>
      </c>
      <c r="S332" s="15">
        <f>IF(R331="","",VLOOKUP($E331&amp;$D$110&amp;$D$111,'CCG data'!$A:$AD,'CCG data'!L$3,FALSE))</f>
        <v>0.52800000000000002</v>
      </c>
      <c r="T332" s="15">
        <f>IF(T331="","",VLOOKUP($E331&amp;$D$110&amp;$D$111,'CCG data'!$A:$AD,'CCG data'!M$3,FALSE))</f>
        <v>2.3E-2</v>
      </c>
      <c r="U332" s="15">
        <f>IF(T331="","",VLOOKUP($E331&amp;$D$110&amp;$D$111,'CCG data'!$A:$AD,'CCG data'!N$3,FALSE))</f>
        <v>4.9000000000000002E-2</v>
      </c>
      <c r="V332" s="15">
        <f>IF(V331="","",VLOOKUP($E331&amp;$D$110&amp;$D$111,'CCG data'!$A:$AD,'CCG data'!O$3,FALSE))</f>
        <v>9.8000000000000004E-2</v>
      </c>
      <c r="W332" s="142">
        <f>IF(V331="","",VLOOKUP($E331&amp;$D$110&amp;$D$111,'CCG data'!$A:$AD,'CCG data'!P$3,FALSE))</f>
        <v>0.14499999999999999</v>
      </c>
      <c r="Y332" s="178" t="str">
        <f>IFERROR(VLOOKUP($E332&amp;$D$111, Outliers!$A$4:$P$214,2,FALSE),"0")</f>
        <v>0</v>
      </c>
      <c r="Z332" s="178" t="str">
        <f>IFERROR(VLOOKUP($E332&amp;$D$111, Outliers!$A$4:$P$214,3,FALSE),"0")</f>
        <v>0</v>
      </c>
      <c r="AA332" s="178" t="str">
        <f>IFERROR(VLOOKUP($E332&amp;$D$111, Outliers!$A$4:$P$214,4,FALSE),"0")</f>
        <v>0</v>
      </c>
      <c r="AB332" s="178" t="str">
        <f>IFERROR(VLOOKUP($E332&amp;$D$111, Outliers!$A$4:$P$214,5,FALSE),"0")</f>
        <v>0</v>
      </c>
      <c r="AD332" s="82"/>
      <c r="AE332" s="82"/>
      <c r="AF332" s="82"/>
      <c r="AG332" s="82"/>
    </row>
    <row r="333" spans="4:33" ht="15.75" x14ac:dyDescent="0.25">
      <c r="D333" s="301"/>
      <c r="E333" s="108" t="s">
        <v>474</v>
      </c>
      <c r="F333" s="372">
        <f>IF(OR(ISERROR(VLOOKUP($E333&amp;$D$110&amp;$D$111,'CCG data'!$A:$AD,'CCG data'!R$3,FALSE)),ISBLANK(VLOOKUP($E333&amp;$D$110&amp;$D$111,'CCG data'!$A:$AD,'CCG data'!R$3,FALSE))),"",VLOOKUP($E333&amp;$D$110&amp;$D$111,'CCG data'!$A:$AD,'CCG data'!R$3,FALSE))</f>
        <v>51.1</v>
      </c>
      <c r="G333" s="373"/>
      <c r="H333" s="373">
        <f>IF(OR(ISERROR(VLOOKUP($E333&amp;$D$110&amp;$D$111,'CCG data'!$A:$AD,'CCG data'!S$3,FALSE)),ISBLANK(VLOOKUP($E333&amp;$D$110&amp;$D$111,'CCG data'!$A:$AD,'CCG data'!S$3,FALSE))),"",VLOOKUP($E333&amp;$D$110&amp;$D$111,'CCG data'!$A:$AD,'CCG data'!S$3,FALSE))</f>
        <v>95.2</v>
      </c>
      <c r="I333" s="373"/>
      <c r="J333" s="373">
        <f>IF(OR(ISERROR(VLOOKUP($E333&amp;$D$110&amp;$D$111,'CCG data'!$A:$AD,'CCG data'!T$3,FALSE)),ISBLANK(VLOOKUP($E333&amp;$D$110&amp;$D$111,'CCG data'!$A:$AD,'CCG data'!T$3,FALSE))),"",VLOOKUP($E333&amp;$D$110&amp;$D$111,'CCG data'!$A:$AD,'CCG data'!T$3,FALSE))</f>
        <v>4.7</v>
      </c>
      <c r="K333" s="373"/>
      <c r="L333" s="373">
        <f>IF(OR(ISERROR(VLOOKUP($E333&amp;$D$110&amp;$D$111,'CCG data'!$A:$AD,'CCG data'!U$3,FALSE)),ISBLANK(VLOOKUP($E333&amp;$D$110&amp;$D$111,'CCG data'!$A:$AD,'CCG data'!U$3,FALSE))),"",VLOOKUP($E333&amp;$D$110&amp;$D$111,'CCG data'!$A:$AD,'CCG data'!U$3,FALSE))</f>
        <v>9.1</v>
      </c>
      <c r="M333" s="374"/>
      <c r="N333" s="303">
        <f>IF(OR(ISERROR(VLOOKUP($E333&amp;$D$110&amp;$D$111,'CCG data'!$A:$AD,'CCG data'!G$3,FALSE)),ISBLANK(VLOOKUP($E333&amp;$D$110&amp;$D$111,'CCG data'!$A:$AD,'CCG data'!G$3,FALSE))),"",VLOOKUP($E333&amp;$D$110&amp;$D$111,'CCG data'!$A:$AD,'CCG data'!G$3,FALSE))</f>
        <v>696</v>
      </c>
      <c r="P333" s="354">
        <f>IF(OR(ISERROR(VLOOKUP($E333&amp;$D$110&amp;$D$111,'CCG data'!$A:$AD,'CCG data'!B$3,FALSE)),ISBLANK(VLOOKUP($E333&amp;$D$110&amp;$D$111,'CCG data'!$A:$AD,'CCG data'!B$3,FALSE))),"",VLOOKUP($E333&amp;$D$110&amp;$D$111,'CCG data'!$A:$AD,'CCG data'!B$3,FALSE))</f>
        <v>0.28879310344827586</v>
      </c>
      <c r="Q333" s="246"/>
      <c r="R333" s="246">
        <f>IF(OR(ISERROR(VLOOKUP($E333&amp;$D$110&amp;$D$111,'CCG data'!$A:$AD,'CCG data'!C$3,FALSE)),ISBLANK(VLOOKUP($E333&amp;$D$110&amp;$D$111,'CCG data'!$A:$AD,'CCG data'!C$3,FALSE))),"",VLOOKUP($E333&amp;$D$110&amp;$D$111,'CCG data'!$A:$AD,'CCG data'!C$3,FALSE))</f>
        <v>0.61925287356321834</v>
      </c>
      <c r="S333" s="246"/>
      <c r="T333" s="246">
        <f>IF(OR(ISERROR(VLOOKUP($E333&amp;$D$110&amp;$D$111,'CCG data'!$A:$AD,'CCG data'!D$3,FALSE)),ISBLANK(VLOOKUP($E333&amp;$D$110&amp;$D$111,'CCG data'!$A:$AD,'CCG data'!D$3,FALSE))),"",VLOOKUP($E333&amp;$D$110&amp;$D$111,'CCG data'!$A:$AD,'CCG data'!D$3,FALSE))</f>
        <v>3.1609195402298854E-2</v>
      </c>
      <c r="U333" s="246"/>
      <c r="V333" s="246">
        <f>IF(OR(ISERROR(VLOOKUP($E333&amp;$D$110&amp;$D$111,'CCG data'!$A:$AD,'CCG data'!E$3,FALSE)),ISBLANK(VLOOKUP($E333&amp;$D$110&amp;$D$111,'CCG data'!$A:$AD,'CCG data'!E$3,FALSE))),"",VLOOKUP($E333&amp;$D$110&amp;$D$111,'CCG data'!$A:$AD,'CCG data'!E$3,FALSE))</f>
        <v>6.0344827586206899E-2</v>
      </c>
      <c r="W333" s="387"/>
      <c r="Y333" s="178">
        <f>IFERROR(VLOOKUP($E333&amp;$D$111, Outliers!$A$4:$P$214,2,FALSE),"0")</f>
        <v>0</v>
      </c>
      <c r="Z333" s="178">
        <f>IFERROR(VLOOKUP($E333&amp;$D$111, Outliers!$A$4:$P$214,3,FALSE),"0")</f>
        <v>0</v>
      </c>
      <c r="AA333" s="178">
        <f>IFERROR(VLOOKUP($E333&amp;$D$111, Outliers!$A$4:$P$214,4,FALSE),"0")</f>
        <v>0</v>
      </c>
      <c r="AB333" s="178">
        <f>IFERROR(VLOOKUP($E333&amp;$D$111, Outliers!$A$4:$P$214,5,FALSE),"0")</f>
        <v>0</v>
      </c>
      <c r="AD333" s="82"/>
      <c r="AE333" s="82"/>
      <c r="AF333" s="82"/>
      <c r="AG333" s="82"/>
    </row>
    <row r="334" spans="4:33" x14ac:dyDescent="0.25">
      <c r="D334" s="301"/>
      <c r="E334" s="107" t="s">
        <v>27</v>
      </c>
      <c r="F334" s="99">
        <f>IF(P333="","",VLOOKUP($E333&amp;$D$110&amp;$D$111,'CCG data'!$A:$AD,'CCG data'!W$3,FALSE))</f>
        <v>44.1</v>
      </c>
      <c r="G334" s="100">
        <f>IF(P333="","",VLOOKUP($E333&amp;$D$110&amp;$D$111,'CCG data'!$A:$AD,'CCG data'!X$3,FALSE))</f>
        <v>58.2</v>
      </c>
      <c r="H334" s="100">
        <f>IF(R333="","",VLOOKUP($E333&amp;$D$110&amp;$D$111,'CCG data'!$A:$AD,'CCG data'!Y$3,FALSE))</f>
        <v>86.2</v>
      </c>
      <c r="I334" s="100">
        <f>IF(R333="","",VLOOKUP($E333&amp;$D$110&amp;$D$111,'CCG data'!$A:$AD,'CCG data'!Z$3,FALSE))</f>
        <v>104.1</v>
      </c>
      <c r="J334" s="100">
        <f>IF(T333="","",VLOOKUP($E333&amp;$D$110&amp;$D$111,'CCG data'!$A:$AD,'CCG data'!AA$3,FALSE))</f>
        <v>2.7</v>
      </c>
      <c r="K334" s="100">
        <f>IF(T333="","",VLOOKUP($E333&amp;$D$110&amp;$D$111,'CCG data'!$A:$AD,'CCG data'!AB$3,FALSE))</f>
        <v>6.6</v>
      </c>
      <c r="L334" s="100">
        <f>IF(V333="","",VLOOKUP($E333&amp;$D$110&amp;$D$111,'CCG data'!$A:$AD,'CCG data'!AC$3,FALSE))</f>
        <v>6.4</v>
      </c>
      <c r="M334" s="100">
        <f>IF(V333="","",VLOOKUP($E333&amp;$D$110&amp;$D$111,'CCG data'!$A:$AD,'CCG data'!AD$3,FALSE))</f>
        <v>11.9</v>
      </c>
      <c r="N334" s="304"/>
      <c r="P334" s="162">
        <f>IF(P333="","",VLOOKUP($E333&amp;$D$110&amp;$D$111,'CCG data'!$A:$AD,'CCG data'!I$3,FALSE))</f>
        <v>0.25600000000000001</v>
      </c>
      <c r="Q334" s="15">
        <f>IF(P333="","",VLOOKUP($E333&amp;$D$110&amp;$D$111,'CCG data'!$A:$AD,'CCG data'!J$3,FALSE))</f>
        <v>0.32400000000000001</v>
      </c>
      <c r="R334" s="15">
        <f>IF(R333="","",VLOOKUP($E333&amp;$D$110&amp;$D$111,'CCG data'!$A:$AD,'CCG data'!K$3,FALSE))</f>
        <v>0.58299999999999996</v>
      </c>
      <c r="S334" s="15">
        <f>IF(R333="","",VLOOKUP($E333&amp;$D$110&amp;$D$111,'CCG data'!$A:$AD,'CCG data'!L$3,FALSE))</f>
        <v>0.65500000000000003</v>
      </c>
      <c r="T334" s="15">
        <f>IF(T333="","",VLOOKUP($E333&amp;$D$110&amp;$D$111,'CCG data'!$A:$AD,'CCG data'!M$3,FALSE))</f>
        <v>2.1000000000000001E-2</v>
      </c>
      <c r="U334" s="15">
        <f>IF(T333="","",VLOOKUP($E333&amp;$D$110&amp;$D$111,'CCG data'!$A:$AD,'CCG data'!N$3,FALSE))</f>
        <v>4.7E-2</v>
      </c>
      <c r="V334" s="15">
        <f>IF(V333="","",VLOOKUP($E333&amp;$D$110&amp;$D$111,'CCG data'!$A:$AD,'CCG data'!O$3,FALSE))</f>
        <v>4.4999999999999998E-2</v>
      </c>
      <c r="W334" s="142">
        <f>IF(V333="","",VLOOKUP($E333&amp;$D$110&amp;$D$111,'CCG data'!$A:$AD,'CCG data'!P$3,FALSE))</f>
        <v>8.1000000000000003E-2</v>
      </c>
      <c r="Y334" s="178" t="str">
        <f>IFERROR(VLOOKUP($E334&amp;$D$111, Outliers!$A$4:$P$214,2,FALSE),"0")</f>
        <v>0</v>
      </c>
      <c r="Z334" s="178" t="str">
        <f>IFERROR(VLOOKUP($E334&amp;$D$111, Outliers!$A$4:$P$214,3,FALSE),"0")</f>
        <v>0</v>
      </c>
      <c r="AA334" s="178" t="str">
        <f>IFERROR(VLOOKUP($E334&amp;$D$111, Outliers!$A$4:$P$214,4,FALSE),"0")</f>
        <v>0</v>
      </c>
      <c r="AB334" s="178" t="str">
        <f>IFERROR(VLOOKUP($E334&amp;$D$111, Outliers!$A$4:$P$214,5,FALSE),"0")</f>
        <v>0</v>
      </c>
      <c r="AD334" s="82"/>
      <c r="AE334" s="82"/>
      <c r="AF334" s="82"/>
      <c r="AG334" s="82"/>
    </row>
    <row r="335" spans="4:33" ht="15.75" x14ac:dyDescent="0.25">
      <c r="D335" s="301"/>
      <c r="E335" s="108" t="s">
        <v>247</v>
      </c>
      <c r="F335" s="372">
        <f>IF(OR(ISERROR(VLOOKUP($E335&amp;$D$110&amp;$D$111,'CCG data'!$A:$AD,'CCG data'!R$3,FALSE)),ISBLANK(VLOOKUP($E335&amp;$D$110&amp;$D$111,'CCG data'!$A:$AD,'CCG data'!R$3,FALSE))),"",VLOOKUP($E335&amp;$D$110&amp;$D$111,'CCG data'!$A:$AD,'CCG data'!R$3,FALSE))</f>
        <v>53.1</v>
      </c>
      <c r="G335" s="373"/>
      <c r="H335" s="373">
        <f>IF(OR(ISERROR(VLOOKUP($E335&amp;$D$110&amp;$D$111,'CCG data'!$A:$AD,'CCG data'!S$3,FALSE)),ISBLANK(VLOOKUP($E335&amp;$D$110&amp;$D$111,'CCG data'!$A:$AD,'CCG data'!S$3,FALSE))),"",VLOOKUP($E335&amp;$D$110&amp;$D$111,'CCG data'!$A:$AD,'CCG data'!S$3,FALSE))</f>
        <v>91.4</v>
      </c>
      <c r="I335" s="373"/>
      <c r="J335" s="373">
        <f>IF(OR(ISERROR(VLOOKUP($E335&amp;$D$110&amp;$D$111,'CCG data'!$A:$AD,'CCG data'!T$3,FALSE)),ISBLANK(VLOOKUP($E335&amp;$D$110&amp;$D$111,'CCG data'!$A:$AD,'CCG data'!T$3,FALSE))),"",VLOOKUP($E335&amp;$D$110&amp;$D$111,'CCG data'!$A:$AD,'CCG data'!T$3,FALSE))</f>
        <v>7</v>
      </c>
      <c r="K335" s="373"/>
      <c r="L335" s="373">
        <f>IF(OR(ISERROR(VLOOKUP($E335&amp;$D$110&amp;$D$111,'CCG data'!$A:$AD,'CCG data'!U$3,FALSE)),ISBLANK(VLOOKUP($E335&amp;$D$110&amp;$D$111,'CCG data'!$A:$AD,'CCG data'!U$3,FALSE))),"",VLOOKUP($E335&amp;$D$110&amp;$D$111,'CCG data'!$A:$AD,'CCG data'!U$3,FALSE))</f>
        <v>4.8</v>
      </c>
      <c r="M335" s="374"/>
      <c r="N335" s="303">
        <f>IF(OR(ISERROR(VLOOKUP($E335&amp;$D$110&amp;$D$111,'CCG data'!$A:$AD,'CCG data'!G$3,FALSE)),ISBLANK(VLOOKUP($E335&amp;$D$110&amp;$D$111,'CCG data'!$A:$AD,'CCG data'!G$3,FALSE))),"",VLOOKUP($E335&amp;$D$110&amp;$D$111,'CCG data'!$A:$AD,'CCG data'!G$3,FALSE))</f>
        <v>775</v>
      </c>
      <c r="P335" s="354">
        <f>IF(OR(ISERROR(VLOOKUP($E335&amp;$D$110&amp;$D$111,'CCG data'!$A:$AD,'CCG data'!B$3,FALSE)),ISBLANK(VLOOKUP($E335&amp;$D$110&amp;$D$111,'CCG data'!$A:$AD,'CCG data'!B$3,FALSE))),"",VLOOKUP($E335&amp;$D$110&amp;$D$111,'CCG data'!$A:$AD,'CCG data'!B$3,FALSE))</f>
        <v>0.32</v>
      </c>
      <c r="Q335" s="246"/>
      <c r="R335" s="246">
        <f>IF(OR(ISERROR(VLOOKUP($E335&amp;$D$110&amp;$D$111,'CCG data'!$A:$AD,'CCG data'!C$3,FALSE)),ISBLANK(VLOOKUP($E335&amp;$D$110&amp;$D$111,'CCG data'!$A:$AD,'CCG data'!C$3,FALSE))),"",VLOOKUP($E335&amp;$D$110&amp;$D$111,'CCG data'!$A:$AD,'CCG data'!C$3,FALSE))</f>
        <v>0.60129032258064519</v>
      </c>
      <c r="S335" s="246"/>
      <c r="T335" s="246">
        <f>IF(OR(ISERROR(VLOOKUP($E335&amp;$D$110&amp;$D$111,'CCG data'!$A:$AD,'CCG data'!D$3,FALSE)),ISBLANK(VLOOKUP($E335&amp;$D$110&amp;$D$111,'CCG data'!$A:$AD,'CCG data'!D$3,FALSE))),"",VLOOKUP($E335&amp;$D$110&amp;$D$111,'CCG data'!$A:$AD,'CCG data'!D$3,FALSE))</f>
        <v>4.774193548387097E-2</v>
      </c>
      <c r="U335" s="246"/>
      <c r="V335" s="246">
        <f>IF(OR(ISERROR(VLOOKUP($E335&amp;$D$110&amp;$D$111,'CCG data'!$A:$AD,'CCG data'!E$3,FALSE)),ISBLANK(VLOOKUP($E335&amp;$D$110&amp;$D$111,'CCG data'!$A:$AD,'CCG data'!E$3,FALSE))),"",VLOOKUP($E335&amp;$D$110&amp;$D$111,'CCG data'!$A:$AD,'CCG data'!E$3,FALSE))</f>
        <v>3.0967741935483871E-2</v>
      </c>
      <c r="W335" s="387"/>
      <c r="Y335" s="178">
        <f>IFERROR(VLOOKUP($E335&amp;$D$111, Outliers!$A$4:$P$214,2,FALSE),"0")</f>
        <v>0</v>
      </c>
      <c r="Z335" s="178">
        <f>IFERROR(VLOOKUP($E335&amp;$D$111, Outliers!$A$4:$P$214,3,FALSE),"0")</f>
        <v>0</v>
      </c>
      <c r="AA335" s="178">
        <f>IFERROR(VLOOKUP($E335&amp;$D$111, Outliers!$A$4:$P$214,4,FALSE),"0")</f>
        <v>0</v>
      </c>
      <c r="AB335" s="178">
        <f>IFERROR(VLOOKUP($E335&amp;$D$111, Outliers!$A$4:$P$214,5,FALSE),"0")</f>
        <v>1</v>
      </c>
      <c r="AD335" s="82"/>
      <c r="AE335" s="82"/>
      <c r="AF335" s="82"/>
      <c r="AG335" s="82"/>
    </row>
    <row r="336" spans="4:33" x14ac:dyDescent="0.25">
      <c r="D336" s="301"/>
      <c r="E336" s="107" t="s">
        <v>27</v>
      </c>
      <c r="F336" s="99">
        <f>IF(P335="","",VLOOKUP($E335&amp;$D$110&amp;$D$111,'CCG data'!$A:$AD,'CCG data'!W$3,FALSE))</f>
        <v>46.5</v>
      </c>
      <c r="G336" s="100">
        <f>IF(P335="","",VLOOKUP($E335&amp;$D$110&amp;$D$111,'CCG data'!$A:$AD,'CCG data'!X$3,FALSE))</f>
        <v>59.7</v>
      </c>
      <c r="H336" s="100">
        <f>IF(R335="","",VLOOKUP($E335&amp;$D$110&amp;$D$111,'CCG data'!$A:$AD,'CCG data'!Y$3,FALSE))</f>
        <v>83.1</v>
      </c>
      <c r="I336" s="100">
        <f>IF(R335="","",VLOOKUP($E335&amp;$D$110&amp;$D$111,'CCG data'!$A:$AD,'CCG data'!Z$3,FALSE))</f>
        <v>99.7</v>
      </c>
      <c r="J336" s="100">
        <f>IF(T335="","",VLOOKUP($E335&amp;$D$110&amp;$D$111,'CCG data'!$A:$AD,'CCG data'!AA$3,FALSE))</f>
        <v>4.7</v>
      </c>
      <c r="K336" s="100">
        <f>IF(T335="","",VLOOKUP($E335&amp;$D$110&amp;$D$111,'CCG data'!$A:$AD,'CCG data'!AB$3,FALSE))</f>
        <v>9.1999999999999993</v>
      </c>
      <c r="L336" s="100">
        <f>IF(V335="","",VLOOKUP($E335&amp;$D$110&amp;$D$111,'CCG data'!$A:$AD,'CCG data'!AC$3,FALSE))</f>
        <v>2.9</v>
      </c>
      <c r="M336" s="100">
        <f>IF(V335="","",VLOOKUP($E335&amp;$D$110&amp;$D$111,'CCG data'!$A:$AD,'CCG data'!AD$3,FALSE))</f>
        <v>6.7</v>
      </c>
      <c r="N336" s="304"/>
      <c r="P336" s="162">
        <f>IF(P335="","",VLOOKUP($E335&amp;$D$110&amp;$D$111,'CCG data'!$A:$AD,'CCG data'!I$3,FALSE))</f>
        <v>0.28799999999999998</v>
      </c>
      <c r="Q336" s="15">
        <f>IF(P335="","",VLOOKUP($E335&amp;$D$110&amp;$D$111,'CCG data'!$A:$AD,'CCG data'!J$3,FALSE))</f>
        <v>0.35399999999999998</v>
      </c>
      <c r="R336" s="15">
        <f>IF(R335="","",VLOOKUP($E335&amp;$D$110&amp;$D$111,'CCG data'!$A:$AD,'CCG data'!K$3,FALSE))</f>
        <v>0.56599999999999995</v>
      </c>
      <c r="S336" s="15">
        <f>IF(R335="","",VLOOKUP($E335&amp;$D$110&amp;$D$111,'CCG data'!$A:$AD,'CCG data'!L$3,FALSE))</f>
        <v>0.63500000000000001</v>
      </c>
      <c r="T336" s="15">
        <f>IF(T335="","",VLOOKUP($E335&amp;$D$110&amp;$D$111,'CCG data'!$A:$AD,'CCG data'!M$3,FALSE))</f>
        <v>3.5000000000000003E-2</v>
      </c>
      <c r="U336" s="15">
        <f>IF(T335="","",VLOOKUP($E335&amp;$D$110&amp;$D$111,'CCG data'!$A:$AD,'CCG data'!N$3,FALSE))</f>
        <v>6.5000000000000002E-2</v>
      </c>
      <c r="V336" s="15">
        <f>IF(V335="","",VLOOKUP($E335&amp;$D$110&amp;$D$111,'CCG data'!$A:$AD,'CCG data'!O$3,FALSE))</f>
        <v>2.1000000000000001E-2</v>
      </c>
      <c r="W336" s="142">
        <f>IF(V335="","",VLOOKUP($E335&amp;$D$110&amp;$D$111,'CCG data'!$A:$AD,'CCG data'!P$3,FALSE))</f>
        <v>4.5999999999999999E-2</v>
      </c>
      <c r="Y336" s="178" t="str">
        <f>IFERROR(VLOOKUP($E336&amp;$D$111, Outliers!$A$4:$P$214,2,FALSE),"0")</f>
        <v>0</v>
      </c>
      <c r="Z336" s="178" t="str">
        <f>IFERROR(VLOOKUP($E336&amp;$D$111, Outliers!$A$4:$P$214,3,FALSE),"0")</f>
        <v>0</v>
      </c>
      <c r="AA336" s="178" t="str">
        <f>IFERROR(VLOOKUP($E336&amp;$D$111, Outliers!$A$4:$P$214,4,FALSE),"0")</f>
        <v>0</v>
      </c>
      <c r="AB336" s="178" t="str">
        <f>IFERROR(VLOOKUP($E336&amp;$D$111, Outliers!$A$4:$P$214,5,FALSE),"0")</f>
        <v>0</v>
      </c>
      <c r="AD336" s="82"/>
      <c r="AE336" s="82"/>
      <c r="AF336" s="82"/>
      <c r="AG336" s="82"/>
    </row>
    <row r="337" spans="4:33" ht="15.75" x14ac:dyDescent="0.25">
      <c r="D337" s="301"/>
      <c r="E337" s="108" t="s">
        <v>248</v>
      </c>
      <c r="F337" s="372">
        <f>IF(OR(ISERROR(VLOOKUP($E337&amp;$D$110&amp;$D$111,'CCG data'!$A:$AD,'CCG data'!R$3,FALSE)),ISBLANK(VLOOKUP($E337&amp;$D$110&amp;$D$111,'CCG data'!$A:$AD,'CCG data'!R$3,FALSE))),"",VLOOKUP($E337&amp;$D$110&amp;$D$111,'CCG data'!$A:$AD,'CCG data'!R$3,FALSE))</f>
        <v>33.299999999999997</v>
      </c>
      <c r="G337" s="373"/>
      <c r="H337" s="373">
        <f>IF(OR(ISERROR(VLOOKUP($E337&amp;$D$110&amp;$D$111,'CCG data'!$A:$AD,'CCG data'!S$3,FALSE)),ISBLANK(VLOOKUP($E337&amp;$D$110&amp;$D$111,'CCG data'!$A:$AD,'CCG data'!S$3,FALSE))),"",VLOOKUP($E337&amp;$D$110&amp;$D$111,'CCG data'!$A:$AD,'CCG data'!S$3,FALSE))</f>
        <v>84.4</v>
      </c>
      <c r="I337" s="373"/>
      <c r="J337" s="373">
        <f>IF(OR(ISERROR(VLOOKUP($E337&amp;$D$110&amp;$D$111,'CCG data'!$A:$AD,'CCG data'!T$3,FALSE)),ISBLANK(VLOOKUP($E337&amp;$D$110&amp;$D$111,'CCG data'!$A:$AD,'CCG data'!T$3,FALSE))),"",VLOOKUP($E337&amp;$D$110&amp;$D$111,'CCG data'!$A:$AD,'CCG data'!T$3,FALSE))</f>
        <v>9.1999999999999993</v>
      </c>
      <c r="K337" s="373"/>
      <c r="L337" s="373">
        <f>IF(OR(ISERROR(VLOOKUP($E337&amp;$D$110&amp;$D$111,'CCG data'!$A:$AD,'CCG data'!U$3,FALSE)),ISBLANK(VLOOKUP($E337&amp;$D$110&amp;$D$111,'CCG data'!$A:$AD,'CCG data'!U$3,FALSE))),"",VLOOKUP($E337&amp;$D$110&amp;$D$111,'CCG data'!$A:$AD,'CCG data'!U$3,FALSE))</f>
        <v>10.8</v>
      </c>
      <c r="M337" s="374"/>
      <c r="N337" s="303">
        <f>IF(OR(ISERROR(VLOOKUP($E337&amp;$D$110&amp;$D$111,'CCG data'!$A:$AD,'CCG data'!G$3,FALSE)),ISBLANK(VLOOKUP($E337&amp;$D$110&amp;$D$111,'CCG data'!$A:$AD,'CCG data'!G$3,FALSE))),"",VLOOKUP($E337&amp;$D$110&amp;$D$111,'CCG data'!$A:$AD,'CCG data'!G$3,FALSE))</f>
        <v>904</v>
      </c>
      <c r="P337" s="354">
        <f>IF(OR(ISERROR(VLOOKUP($E337&amp;$D$110&amp;$D$111,'CCG data'!$A:$AD,'CCG data'!B$3,FALSE)),ISBLANK(VLOOKUP($E337&amp;$D$110&amp;$D$111,'CCG data'!$A:$AD,'CCG data'!B$3,FALSE))),"",VLOOKUP($E337&amp;$D$110&amp;$D$111,'CCG data'!$A:$AD,'CCG data'!B$3,FALSE))</f>
        <v>0.22676991150442477</v>
      </c>
      <c r="Q337" s="246"/>
      <c r="R337" s="246">
        <f>IF(OR(ISERROR(VLOOKUP($E337&amp;$D$110&amp;$D$111,'CCG data'!$A:$AD,'CCG data'!C$3,FALSE)),ISBLANK(VLOOKUP($E337&amp;$D$110&amp;$D$111,'CCG data'!$A:$AD,'CCG data'!C$3,FALSE))),"",VLOOKUP($E337&amp;$D$110&amp;$D$111,'CCG data'!$A:$AD,'CCG data'!C$3,FALSE))</f>
        <v>0.62942477876106195</v>
      </c>
      <c r="S337" s="246"/>
      <c r="T337" s="246">
        <f>IF(OR(ISERROR(VLOOKUP($E337&amp;$D$110&amp;$D$111,'CCG data'!$A:$AD,'CCG data'!D$3,FALSE)),ISBLANK(VLOOKUP($E337&amp;$D$110&amp;$D$111,'CCG data'!$A:$AD,'CCG data'!D$3,FALSE))),"",VLOOKUP($E337&amp;$D$110&amp;$D$111,'CCG data'!$A:$AD,'CCG data'!D$3,FALSE))</f>
        <v>6.1946902654867256E-2</v>
      </c>
      <c r="U337" s="246"/>
      <c r="V337" s="246">
        <f>IF(OR(ISERROR(VLOOKUP($E337&amp;$D$110&amp;$D$111,'CCG data'!$A:$AD,'CCG data'!E$3,FALSE)),ISBLANK(VLOOKUP($E337&amp;$D$110&amp;$D$111,'CCG data'!$A:$AD,'CCG data'!E$3,FALSE))),"",VLOOKUP($E337&amp;$D$110&amp;$D$111,'CCG data'!$A:$AD,'CCG data'!E$3,FALSE))</f>
        <v>8.185840707964602E-2</v>
      </c>
      <c r="W337" s="387"/>
      <c r="Y337" s="178">
        <f>IFERROR(VLOOKUP($E337&amp;$D$111, Outliers!$A$4:$P$214,2,FALSE),"0")</f>
        <v>1</v>
      </c>
      <c r="Z337" s="178">
        <f>IFERROR(VLOOKUP($E337&amp;$D$111, Outliers!$A$4:$P$214,3,FALSE),"0")</f>
        <v>0</v>
      </c>
      <c r="AA337" s="178">
        <f>IFERROR(VLOOKUP($E337&amp;$D$111, Outliers!$A$4:$P$214,4,FALSE),"0")</f>
        <v>0</v>
      </c>
      <c r="AB337" s="178">
        <f>IFERROR(VLOOKUP($E337&amp;$D$111, Outliers!$A$4:$P$214,5,FALSE),"0")</f>
        <v>0</v>
      </c>
      <c r="AD337" s="82"/>
      <c r="AE337" s="82"/>
      <c r="AF337" s="82"/>
      <c r="AG337" s="82"/>
    </row>
    <row r="338" spans="4:33" x14ac:dyDescent="0.25">
      <c r="D338" s="301"/>
      <c r="E338" s="107" t="s">
        <v>27</v>
      </c>
      <c r="F338" s="99">
        <f>IF(P337="","",VLOOKUP($E337&amp;$D$110&amp;$D$111,'CCG data'!$A:$AD,'CCG data'!W$3,FALSE))</f>
        <v>28.7</v>
      </c>
      <c r="G338" s="100">
        <f>IF(P337="","",VLOOKUP($E337&amp;$D$110&amp;$D$111,'CCG data'!$A:$AD,'CCG data'!X$3,FALSE))</f>
        <v>37.799999999999997</v>
      </c>
      <c r="H338" s="100">
        <f>IF(R337="","",VLOOKUP($E337&amp;$D$110&amp;$D$111,'CCG data'!$A:$AD,'CCG data'!Y$3,FALSE))</f>
        <v>77.5</v>
      </c>
      <c r="I338" s="100">
        <f>IF(R337="","",VLOOKUP($E337&amp;$D$110&amp;$D$111,'CCG data'!$A:$AD,'CCG data'!Z$3,FALSE))</f>
        <v>91.3</v>
      </c>
      <c r="J338" s="100">
        <f>IF(T337="","",VLOOKUP($E337&amp;$D$110&amp;$D$111,'CCG data'!$A:$AD,'CCG data'!AA$3,FALSE))</f>
        <v>6.8</v>
      </c>
      <c r="K338" s="100">
        <f>IF(T337="","",VLOOKUP($E337&amp;$D$110&amp;$D$111,'CCG data'!$A:$AD,'CCG data'!AB$3,FALSE))</f>
        <v>11.6</v>
      </c>
      <c r="L338" s="100">
        <f>IF(V337="","",VLOOKUP($E337&amp;$D$110&amp;$D$111,'CCG data'!$A:$AD,'CCG data'!AC$3,FALSE))</f>
        <v>8.3000000000000007</v>
      </c>
      <c r="M338" s="100">
        <f>IF(V337="","",VLOOKUP($E337&amp;$D$110&amp;$D$111,'CCG data'!$A:$AD,'CCG data'!AD$3,FALSE))</f>
        <v>13.3</v>
      </c>
      <c r="N338" s="304"/>
      <c r="P338" s="162">
        <f>IF(P337="","",VLOOKUP($E337&amp;$D$110&amp;$D$111,'CCG data'!$A:$AD,'CCG data'!I$3,FALSE))</f>
        <v>0.20100000000000001</v>
      </c>
      <c r="Q338" s="15">
        <f>IF(P337="","",VLOOKUP($E337&amp;$D$110&amp;$D$111,'CCG data'!$A:$AD,'CCG data'!J$3,FALSE))</f>
        <v>0.255</v>
      </c>
      <c r="R338" s="15">
        <f>IF(R337="","",VLOOKUP($E337&amp;$D$110&amp;$D$111,'CCG data'!$A:$AD,'CCG data'!K$3,FALSE))</f>
        <v>0.59699999999999998</v>
      </c>
      <c r="S338" s="15">
        <f>IF(R337="","",VLOOKUP($E337&amp;$D$110&amp;$D$111,'CCG data'!$A:$AD,'CCG data'!L$3,FALSE))</f>
        <v>0.66</v>
      </c>
      <c r="T338" s="15">
        <f>IF(T337="","",VLOOKUP($E337&amp;$D$110&amp;$D$111,'CCG data'!$A:$AD,'CCG data'!M$3,FALSE))</f>
        <v>4.8000000000000001E-2</v>
      </c>
      <c r="U338" s="15">
        <f>IF(T337="","",VLOOKUP($E337&amp;$D$110&amp;$D$111,'CCG data'!$A:$AD,'CCG data'!N$3,FALSE))</f>
        <v>0.08</v>
      </c>
      <c r="V338" s="15">
        <f>IF(V337="","",VLOOKUP($E337&amp;$D$110&amp;$D$111,'CCG data'!$A:$AD,'CCG data'!O$3,FALSE))</f>
        <v>6.6000000000000003E-2</v>
      </c>
      <c r="W338" s="142">
        <f>IF(V337="","",VLOOKUP($E337&amp;$D$110&amp;$D$111,'CCG data'!$A:$AD,'CCG data'!P$3,FALSE))</f>
        <v>0.10199999999999999</v>
      </c>
      <c r="Y338" s="178" t="str">
        <f>IFERROR(VLOOKUP($E338&amp;$D$111, Outliers!$A$4:$P$214,2,FALSE),"0")</f>
        <v>0</v>
      </c>
      <c r="Z338" s="178" t="str">
        <f>IFERROR(VLOOKUP($E338&amp;$D$111, Outliers!$A$4:$P$214,3,FALSE),"0")</f>
        <v>0</v>
      </c>
      <c r="AA338" s="178" t="str">
        <f>IFERROR(VLOOKUP($E338&amp;$D$111, Outliers!$A$4:$P$214,4,FALSE),"0")</f>
        <v>0</v>
      </c>
      <c r="AB338" s="178" t="str">
        <f>IFERROR(VLOOKUP($E338&amp;$D$111, Outliers!$A$4:$P$214,5,FALSE),"0")</f>
        <v>0</v>
      </c>
      <c r="AD338" s="82"/>
      <c r="AE338" s="82"/>
      <c r="AF338" s="82"/>
      <c r="AG338" s="82"/>
    </row>
    <row r="339" spans="4:33" ht="15.75" x14ac:dyDescent="0.25">
      <c r="D339" s="301"/>
      <c r="E339" s="108" t="s">
        <v>249</v>
      </c>
      <c r="F339" s="372">
        <f>IF(OR(ISERROR(VLOOKUP($E339&amp;$D$110&amp;$D$111,'CCG data'!$A:$AD,'CCG data'!R$3,FALSE)),ISBLANK(VLOOKUP($E339&amp;$D$110&amp;$D$111,'CCG data'!$A:$AD,'CCG data'!R$3,FALSE))),"",VLOOKUP($E339&amp;$D$110&amp;$D$111,'CCG data'!$A:$AD,'CCG data'!R$3,FALSE))</f>
        <v>52.1</v>
      </c>
      <c r="G339" s="373"/>
      <c r="H339" s="373">
        <f>IF(OR(ISERROR(VLOOKUP($E339&amp;$D$110&amp;$D$111,'CCG data'!$A:$AD,'CCG data'!S$3,FALSE)),ISBLANK(VLOOKUP($E339&amp;$D$110&amp;$D$111,'CCG data'!$A:$AD,'CCG data'!S$3,FALSE))),"",VLOOKUP($E339&amp;$D$110&amp;$D$111,'CCG data'!$A:$AD,'CCG data'!S$3,FALSE))</f>
        <v>96.2</v>
      </c>
      <c r="I339" s="373"/>
      <c r="J339" s="373">
        <f>IF(OR(ISERROR(VLOOKUP($E339&amp;$D$110&amp;$D$111,'CCG data'!$A:$AD,'CCG data'!T$3,FALSE)),ISBLANK(VLOOKUP($E339&amp;$D$110&amp;$D$111,'CCG data'!$A:$AD,'CCG data'!T$3,FALSE))),"",VLOOKUP($E339&amp;$D$110&amp;$D$111,'CCG data'!$A:$AD,'CCG data'!T$3,FALSE))</f>
        <v>5.9</v>
      </c>
      <c r="K339" s="373"/>
      <c r="L339" s="373">
        <f>IF(OR(ISERROR(VLOOKUP($E339&amp;$D$110&amp;$D$111,'CCG data'!$A:$AD,'CCG data'!U$3,FALSE)),ISBLANK(VLOOKUP($E339&amp;$D$110&amp;$D$111,'CCG data'!$A:$AD,'CCG data'!U$3,FALSE))),"",VLOOKUP($E339&amp;$D$110&amp;$D$111,'CCG data'!$A:$AD,'CCG data'!U$3,FALSE))</f>
        <v>21.6</v>
      </c>
      <c r="M339" s="374"/>
      <c r="N339" s="303">
        <f>IF(OR(ISERROR(VLOOKUP($E339&amp;$D$110&amp;$D$111,'CCG data'!$A:$AD,'CCG data'!G$3,FALSE)),ISBLANK(VLOOKUP($E339&amp;$D$110&amp;$D$111,'CCG data'!$A:$AD,'CCG data'!G$3,FALSE))),"",VLOOKUP($E339&amp;$D$110&amp;$D$111,'CCG data'!$A:$AD,'CCG data'!G$3,FALSE))</f>
        <v>668</v>
      </c>
      <c r="P339" s="354">
        <f>IF(OR(ISERROR(VLOOKUP($E339&amp;$D$110&amp;$D$111,'CCG data'!$A:$AD,'CCG data'!B$3,FALSE)),ISBLANK(VLOOKUP($E339&amp;$D$110&amp;$D$111,'CCG data'!$A:$AD,'CCG data'!B$3,FALSE))),"",VLOOKUP($E339&amp;$D$110&amp;$D$111,'CCG data'!$A:$AD,'CCG data'!B$3,FALSE))</f>
        <v>0.28443113772455092</v>
      </c>
      <c r="Q339" s="246"/>
      <c r="R339" s="246">
        <f>IF(OR(ISERROR(VLOOKUP($E339&amp;$D$110&amp;$D$111,'CCG data'!$A:$AD,'CCG data'!C$3,FALSE)),ISBLANK(VLOOKUP($E339&amp;$D$110&amp;$D$111,'CCG data'!$A:$AD,'CCG data'!C$3,FALSE))),"",VLOOKUP($E339&amp;$D$110&amp;$D$111,'CCG data'!$A:$AD,'CCG data'!C$3,FALSE))</f>
        <v>0.55688622754491013</v>
      </c>
      <c r="S339" s="246"/>
      <c r="T339" s="246">
        <f>IF(OR(ISERROR(VLOOKUP($E339&amp;$D$110&amp;$D$111,'CCG data'!$A:$AD,'CCG data'!D$3,FALSE)),ISBLANK(VLOOKUP($E339&amp;$D$110&amp;$D$111,'CCG data'!$A:$AD,'CCG data'!D$3,FALSE))),"",VLOOKUP($E339&amp;$D$110&amp;$D$111,'CCG data'!$A:$AD,'CCG data'!D$3,FALSE))</f>
        <v>3.2934131736526949E-2</v>
      </c>
      <c r="U339" s="246"/>
      <c r="V339" s="246">
        <f>IF(OR(ISERROR(VLOOKUP($E339&amp;$D$110&amp;$D$111,'CCG data'!$A:$AD,'CCG data'!E$3,FALSE)),ISBLANK(VLOOKUP($E339&amp;$D$110&amp;$D$111,'CCG data'!$A:$AD,'CCG data'!E$3,FALSE))),"",VLOOKUP($E339&amp;$D$110&amp;$D$111,'CCG data'!$A:$AD,'CCG data'!E$3,FALSE))</f>
        <v>0.12574850299401197</v>
      </c>
      <c r="W339" s="387"/>
      <c r="Y339" s="178">
        <f>IFERROR(VLOOKUP($E339&amp;$D$111, Outliers!$A$4:$P$214,2,FALSE),"0")</f>
        <v>0</v>
      </c>
      <c r="Z339" s="178">
        <f>IFERROR(VLOOKUP($E339&amp;$D$111, Outliers!$A$4:$P$214,3,FALSE),"0")</f>
        <v>0</v>
      </c>
      <c r="AA339" s="178">
        <f>IFERROR(VLOOKUP($E339&amp;$D$111, Outliers!$A$4:$P$214,4,FALSE),"0")</f>
        <v>0</v>
      </c>
      <c r="AB339" s="178">
        <f>IFERROR(VLOOKUP($E339&amp;$D$111, Outliers!$A$4:$P$214,5,FALSE),"0")</f>
        <v>1</v>
      </c>
      <c r="AD339" s="82"/>
      <c r="AE339" s="82"/>
      <c r="AF339" s="82"/>
      <c r="AG339" s="82"/>
    </row>
    <row r="340" spans="4:33" x14ac:dyDescent="0.25">
      <c r="D340" s="301"/>
      <c r="E340" s="107" t="s">
        <v>27</v>
      </c>
      <c r="F340" s="99">
        <f>IF(P339="","",VLOOKUP($E339&amp;$D$110&amp;$D$111,'CCG data'!$A:$AD,'CCG data'!W$3,FALSE))</f>
        <v>44.7</v>
      </c>
      <c r="G340" s="100">
        <f>IF(P339="","",VLOOKUP($E339&amp;$D$110&amp;$D$111,'CCG data'!$A:$AD,'CCG data'!X$3,FALSE))</f>
        <v>59.5</v>
      </c>
      <c r="H340" s="100">
        <f>IF(R339="","",VLOOKUP($E339&amp;$D$110&amp;$D$111,'CCG data'!$A:$AD,'CCG data'!Y$3,FALSE))</f>
        <v>86.4</v>
      </c>
      <c r="I340" s="100">
        <f>IF(R339="","",VLOOKUP($E339&amp;$D$110&amp;$D$111,'CCG data'!$A:$AD,'CCG data'!Z$3,FALSE))</f>
        <v>106</v>
      </c>
      <c r="J340" s="100">
        <f>IF(T339="","",VLOOKUP($E339&amp;$D$110&amp;$D$111,'CCG data'!$A:$AD,'CCG data'!AA$3,FALSE))</f>
        <v>3.4</v>
      </c>
      <c r="K340" s="100">
        <f>IF(T339="","",VLOOKUP($E339&amp;$D$110&amp;$D$111,'CCG data'!$A:$AD,'CCG data'!AB$3,FALSE))</f>
        <v>8.4</v>
      </c>
      <c r="L340" s="100">
        <f>IF(V339="","",VLOOKUP($E339&amp;$D$110&amp;$D$111,'CCG data'!$A:$AD,'CCG data'!AC$3,FALSE))</f>
        <v>17</v>
      </c>
      <c r="M340" s="100">
        <f>IF(V339="","",VLOOKUP($E339&amp;$D$110&amp;$D$111,'CCG data'!$A:$AD,'CCG data'!AD$3,FALSE))</f>
        <v>26.3</v>
      </c>
      <c r="N340" s="304"/>
      <c r="P340" s="162">
        <f>IF(P339="","",VLOOKUP($E339&amp;$D$110&amp;$D$111,'CCG data'!$A:$AD,'CCG data'!I$3,FALSE))</f>
        <v>0.252</v>
      </c>
      <c r="Q340" s="15">
        <f>IF(P339="","",VLOOKUP($E339&amp;$D$110&amp;$D$111,'CCG data'!$A:$AD,'CCG data'!J$3,FALSE))</f>
        <v>0.32</v>
      </c>
      <c r="R340" s="15">
        <f>IF(R339="","",VLOOKUP($E339&amp;$D$110&amp;$D$111,'CCG data'!$A:$AD,'CCG data'!K$3,FALSE))</f>
        <v>0.51900000000000002</v>
      </c>
      <c r="S340" s="15">
        <f>IF(R339="","",VLOOKUP($E339&amp;$D$110&amp;$D$111,'CCG data'!$A:$AD,'CCG data'!L$3,FALSE))</f>
        <v>0.59399999999999997</v>
      </c>
      <c r="T340" s="15">
        <f>IF(T339="","",VLOOKUP($E339&amp;$D$110&amp;$D$111,'CCG data'!$A:$AD,'CCG data'!M$3,FALSE))</f>
        <v>2.1999999999999999E-2</v>
      </c>
      <c r="U340" s="15">
        <f>IF(T339="","",VLOOKUP($E339&amp;$D$110&amp;$D$111,'CCG data'!$A:$AD,'CCG data'!N$3,FALSE))</f>
        <v>4.9000000000000002E-2</v>
      </c>
      <c r="V340" s="15">
        <f>IF(V339="","",VLOOKUP($E339&amp;$D$110&amp;$D$111,'CCG data'!$A:$AD,'CCG data'!O$3,FALSE))</f>
        <v>0.10299999999999999</v>
      </c>
      <c r="W340" s="142">
        <f>IF(V339="","",VLOOKUP($E339&amp;$D$110&amp;$D$111,'CCG data'!$A:$AD,'CCG data'!P$3,FALSE))</f>
        <v>0.153</v>
      </c>
      <c r="Y340" s="178" t="str">
        <f>IFERROR(VLOOKUP($E340&amp;$D$111, Outliers!$A$4:$P$214,2,FALSE),"0")</f>
        <v>0</v>
      </c>
      <c r="Z340" s="178" t="str">
        <f>IFERROR(VLOOKUP($E340&amp;$D$111, Outliers!$A$4:$P$214,3,FALSE),"0")</f>
        <v>0</v>
      </c>
      <c r="AA340" s="178" t="str">
        <f>IFERROR(VLOOKUP($E340&amp;$D$111, Outliers!$A$4:$P$214,4,FALSE),"0")</f>
        <v>0</v>
      </c>
      <c r="AB340" s="178" t="str">
        <f>IFERROR(VLOOKUP($E340&amp;$D$111, Outliers!$A$4:$P$214,5,FALSE),"0")</f>
        <v>0</v>
      </c>
      <c r="AD340" s="82"/>
      <c r="AE340" s="82"/>
      <c r="AF340" s="82"/>
      <c r="AG340" s="82"/>
    </row>
    <row r="341" spans="4:33" ht="15.75" x14ac:dyDescent="0.25">
      <c r="D341" s="301"/>
      <c r="E341" s="108" t="s">
        <v>250</v>
      </c>
      <c r="F341" s="372">
        <f>IF(OR(ISERROR(VLOOKUP($E341&amp;$D$110&amp;$D$111,'CCG data'!$A:$AD,'CCG data'!R$3,FALSE)),ISBLANK(VLOOKUP($E341&amp;$D$110&amp;$D$111,'CCG data'!$A:$AD,'CCG data'!R$3,FALSE))),"",VLOOKUP($E341&amp;$D$110&amp;$D$111,'CCG data'!$A:$AD,'CCG data'!R$3,FALSE))</f>
        <v>49.3</v>
      </c>
      <c r="G341" s="373"/>
      <c r="H341" s="373">
        <f>IF(OR(ISERROR(VLOOKUP($E341&amp;$D$110&amp;$D$111,'CCG data'!$A:$AD,'CCG data'!S$3,FALSE)),ISBLANK(VLOOKUP($E341&amp;$D$110&amp;$D$111,'CCG data'!$A:$AD,'CCG data'!S$3,FALSE))),"",VLOOKUP($E341&amp;$D$110&amp;$D$111,'CCG data'!$A:$AD,'CCG data'!S$3,FALSE))</f>
        <v>101.8</v>
      </c>
      <c r="I341" s="373"/>
      <c r="J341" s="373">
        <f>IF(OR(ISERROR(VLOOKUP($E341&amp;$D$110&amp;$D$111,'CCG data'!$A:$AD,'CCG data'!T$3,FALSE)),ISBLANK(VLOOKUP($E341&amp;$D$110&amp;$D$111,'CCG data'!$A:$AD,'CCG data'!T$3,FALSE))),"",VLOOKUP($E341&amp;$D$110&amp;$D$111,'CCG data'!$A:$AD,'CCG data'!T$3,FALSE))</f>
        <v>6.5</v>
      </c>
      <c r="K341" s="373"/>
      <c r="L341" s="373">
        <f>IF(OR(ISERROR(VLOOKUP($E341&amp;$D$110&amp;$D$111,'CCG data'!$A:$AD,'CCG data'!U$3,FALSE)),ISBLANK(VLOOKUP($E341&amp;$D$110&amp;$D$111,'CCG data'!$A:$AD,'CCG data'!U$3,FALSE))),"",VLOOKUP($E341&amp;$D$110&amp;$D$111,'CCG data'!$A:$AD,'CCG data'!U$3,FALSE))</f>
        <v>11.9</v>
      </c>
      <c r="M341" s="374"/>
      <c r="N341" s="303">
        <f>IF(OR(ISERROR(VLOOKUP($E341&amp;$D$110&amp;$D$111,'CCG data'!$A:$AD,'CCG data'!G$3,FALSE)),ISBLANK(VLOOKUP($E341&amp;$D$110&amp;$D$111,'CCG data'!$A:$AD,'CCG data'!G$3,FALSE))),"",VLOOKUP($E341&amp;$D$110&amp;$D$111,'CCG data'!$A:$AD,'CCG data'!G$3,FALSE))</f>
        <v>2035</v>
      </c>
      <c r="P341" s="354">
        <f>IF(OR(ISERROR(VLOOKUP($E341&amp;$D$110&amp;$D$111,'CCG data'!$A:$AD,'CCG data'!B$3,FALSE)),ISBLANK(VLOOKUP($E341&amp;$D$110&amp;$D$111,'CCG data'!$A:$AD,'CCG data'!B$3,FALSE))),"",VLOOKUP($E341&amp;$D$110&amp;$D$111,'CCG data'!$A:$AD,'CCG data'!B$3,FALSE))</f>
        <v>0.28452088452088453</v>
      </c>
      <c r="Q341" s="246"/>
      <c r="R341" s="246">
        <f>IF(OR(ISERROR(VLOOKUP($E341&amp;$D$110&amp;$D$111,'CCG data'!$A:$AD,'CCG data'!C$3,FALSE)),ISBLANK(VLOOKUP($E341&amp;$D$110&amp;$D$111,'CCG data'!$A:$AD,'CCG data'!C$3,FALSE))),"",VLOOKUP($E341&amp;$D$110&amp;$D$111,'CCG data'!$A:$AD,'CCG data'!C$3,FALSE))</f>
        <v>0.60245700245700251</v>
      </c>
      <c r="S341" s="246"/>
      <c r="T341" s="246">
        <f>IF(OR(ISERROR(VLOOKUP($E341&amp;$D$110&amp;$D$111,'CCG data'!$A:$AD,'CCG data'!D$3,FALSE)),ISBLANK(VLOOKUP($E341&amp;$D$110&amp;$D$111,'CCG data'!$A:$AD,'CCG data'!D$3,FALSE))),"",VLOOKUP($E341&amp;$D$110&amp;$D$111,'CCG data'!$A:$AD,'CCG data'!D$3,FALSE))</f>
        <v>4.1769041769041768E-2</v>
      </c>
      <c r="U341" s="246"/>
      <c r="V341" s="246">
        <f>IF(OR(ISERROR(VLOOKUP($E341&amp;$D$110&amp;$D$111,'CCG data'!$A:$AD,'CCG data'!E$3,FALSE)),ISBLANK(VLOOKUP($E341&amp;$D$110&amp;$D$111,'CCG data'!$A:$AD,'CCG data'!E$3,FALSE))),"",VLOOKUP($E341&amp;$D$110&amp;$D$111,'CCG data'!$A:$AD,'CCG data'!E$3,FALSE))</f>
        <v>7.125307125307126E-2</v>
      </c>
      <c r="W341" s="387"/>
      <c r="Y341" s="178">
        <f>IFERROR(VLOOKUP($E341&amp;$D$111, Outliers!$A$4:$P$214,2,FALSE),"0")</f>
        <v>0</v>
      </c>
      <c r="Z341" s="178">
        <f>IFERROR(VLOOKUP($E341&amp;$D$111, Outliers!$A$4:$P$214,3,FALSE),"0")</f>
        <v>0</v>
      </c>
      <c r="AA341" s="178">
        <f>IFERROR(VLOOKUP($E341&amp;$D$111, Outliers!$A$4:$P$214,4,FALSE),"0")</f>
        <v>0</v>
      </c>
      <c r="AB341" s="178">
        <f>IFERROR(VLOOKUP($E341&amp;$D$111, Outliers!$A$4:$P$214,5,FALSE),"0")</f>
        <v>0</v>
      </c>
      <c r="AD341" s="82"/>
      <c r="AE341" s="82"/>
      <c r="AF341" s="82"/>
      <c r="AG341" s="82"/>
    </row>
    <row r="342" spans="4:33" x14ac:dyDescent="0.25">
      <c r="D342" s="301"/>
      <c r="E342" s="107" t="s">
        <v>27</v>
      </c>
      <c r="F342" s="99">
        <f>IF(P341="","",VLOOKUP($E341&amp;$D$110&amp;$D$111,'CCG data'!$A:$AD,'CCG data'!W$3,FALSE))</f>
        <v>45.2</v>
      </c>
      <c r="G342" s="100">
        <f>IF(P341="","",VLOOKUP($E341&amp;$D$110&amp;$D$111,'CCG data'!$A:$AD,'CCG data'!X$3,FALSE))</f>
        <v>53.3</v>
      </c>
      <c r="H342" s="100">
        <f>IF(R341="","",VLOOKUP($E341&amp;$D$110&amp;$D$111,'CCG data'!$A:$AD,'CCG data'!Y$3,FALSE))</f>
        <v>96.1</v>
      </c>
      <c r="I342" s="100">
        <f>IF(R341="","",VLOOKUP($E341&amp;$D$110&amp;$D$111,'CCG data'!$A:$AD,'CCG data'!Z$3,FALSE))</f>
        <v>107.5</v>
      </c>
      <c r="J342" s="100">
        <f>IF(T341="","",VLOOKUP($E341&amp;$D$110&amp;$D$111,'CCG data'!$A:$AD,'CCG data'!AA$3,FALSE))</f>
        <v>5.0999999999999996</v>
      </c>
      <c r="K342" s="100">
        <f>IF(T341="","",VLOOKUP($E341&amp;$D$110&amp;$D$111,'CCG data'!$A:$AD,'CCG data'!AB$3,FALSE))</f>
        <v>7.8</v>
      </c>
      <c r="L342" s="100">
        <f>IF(V341="","",VLOOKUP($E341&amp;$D$110&amp;$D$111,'CCG data'!$A:$AD,'CCG data'!AC$3,FALSE))</f>
        <v>10</v>
      </c>
      <c r="M342" s="100">
        <f>IF(V341="","",VLOOKUP($E341&amp;$D$110&amp;$D$111,'CCG data'!$A:$AD,'CCG data'!AD$3,FALSE))</f>
        <v>13.9</v>
      </c>
      <c r="N342" s="304"/>
      <c r="P342" s="162">
        <f>IF(P341="","",VLOOKUP($E341&amp;$D$110&amp;$D$111,'CCG data'!$A:$AD,'CCG data'!I$3,FALSE))</f>
        <v>0.26500000000000001</v>
      </c>
      <c r="Q342" s="15">
        <f>IF(P341="","",VLOOKUP($E341&amp;$D$110&amp;$D$111,'CCG data'!$A:$AD,'CCG data'!J$3,FALSE))</f>
        <v>0.30499999999999999</v>
      </c>
      <c r="R342" s="15">
        <f>IF(R341="","",VLOOKUP($E341&amp;$D$110&amp;$D$111,'CCG data'!$A:$AD,'CCG data'!K$3,FALSE))</f>
        <v>0.58099999999999996</v>
      </c>
      <c r="S342" s="15">
        <f>IF(R341="","",VLOOKUP($E341&amp;$D$110&amp;$D$111,'CCG data'!$A:$AD,'CCG data'!L$3,FALSE))</f>
        <v>0.624</v>
      </c>
      <c r="T342" s="15">
        <f>IF(T341="","",VLOOKUP($E341&amp;$D$110&amp;$D$111,'CCG data'!$A:$AD,'CCG data'!M$3,FALSE))</f>
        <v>3.4000000000000002E-2</v>
      </c>
      <c r="U342" s="15">
        <f>IF(T341="","",VLOOKUP($E341&amp;$D$110&amp;$D$111,'CCG data'!$A:$AD,'CCG data'!N$3,FALSE))</f>
        <v>5.0999999999999997E-2</v>
      </c>
      <c r="V342" s="15">
        <f>IF(V341="","",VLOOKUP($E341&amp;$D$110&amp;$D$111,'CCG data'!$A:$AD,'CCG data'!O$3,FALSE))</f>
        <v>6.0999999999999999E-2</v>
      </c>
      <c r="W342" s="142">
        <f>IF(V341="","",VLOOKUP($E341&amp;$D$110&amp;$D$111,'CCG data'!$A:$AD,'CCG data'!P$3,FALSE))</f>
        <v>8.3000000000000004E-2</v>
      </c>
      <c r="Y342" s="178" t="str">
        <f>IFERROR(VLOOKUP($E342&amp;$D$111, Outliers!$A$4:$P$214,2,FALSE),"0")</f>
        <v>0</v>
      </c>
      <c r="Z342" s="178" t="str">
        <f>IFERROR(VLOOKUP($E342&amp;$D$111, Outliers!$A$4:$P$214,3,FALSE),"0")</f>
        <v>0</v>
      </c>
      <c r="AA342" s="178" t="str">
        <f>IFERROR(VLOOKUP($E342&amp;$D$111, Outliers!$A$4:$P$214,4,FALSE),"0")</f>
        <v>0</v>
      </c>
      <c r="AB342" s="178" t="str">
        <f>IFERROR(VLOOKUP($E342&amp;$D$111, Outliers!$A$4:$P$214,5,FALSE),"0")</f>
        <v>0</v>
      </c>
      <c r="AD342" s="82"/>
      <c r="AE342" s="82"/>
      <c r="AF342" s="82"/>
      <c r="AG342" s="82"/>
    </row>
    <row r="343" spans="4:33" ht="15.75" x14ac:dyDescent="0.25">
      <c r="D343" s="301"/>
      <c r="E343" s="108" t="s">
        <v>251</v>
      </c>
      <c r="F343" s="372">
        <f>IF(OR(ISERROR(VLOOKUP($E343&amp;$D$110&amp;$D$111,'CCG data'!$A:$AD,'CCG data'!R$3,FALSE)),ISBLANK(VLOOKUP($E343&amp;$D$110&amp;$D$111,'CCG data'!$A:$AD,'CCG data'!R$3,FALSE))),"",VLOOKUP($E343&amp;$D$110&amp;$D$111,'CCG data'!$A:$AD,'CCG data'!R$3,FALSE))</f>
        <v>50.8</v>
      </c>
      <c r="G343" s="373"/>
      <c r="H343" s="373">
        <f>IF(OR(ISERROR(VLOOKUP($E343&amp;$D$110&amp;$D$111,'CCG data'!$A:$AD,'CCG data'!S$3,FALSE)),ISBLANK(VLOOKUP($E343&amp;$D$110&amp;$D$111,'CCG data'!$A:$AD,'CCG data'!S$3,FALSE))),"",VLOOKUP($E343&amp;$D$110&amp;$D$111,'CCG data'!$A:$AD,'CCG data'!S$3,FALSE))</f>
        <v>90.8</v>
      </c>
      <c r="I343" s="373"/>
      <c r="J343" s="373">
        <f>IF(OR(ISERROR(VLOOKUP($E343&amp;$D$110&amp;$D$111,'CCG data'!$A:$AD,'CCG data'!T$3,FALSE)),ISBLANK(VLOOKUP($E343&amp;$D$110&amp;$D$111,'CCG data'!$A:$AD,'CCG data'!T$3,FALSE))),"",VLOOKUP($E343&amp;$D$110&amp;$D$111,'CCG data'!$A:$AD,'CCG data'!T$3,FALSE))</f>
        <v>6.7</v>
      </c>
      <c r="K343" s="373"/>
      <c r="L343" s="373">
        <f>IF(OR(ISERROR(VLOOKUP($E343&amp;$D$110&amp;$D$111,'CCG data'!$A:$AD,'CCG data'!U$3,FALSE)),ISBLANK(VLOOKUP($E343&amp;$D$110&amp;$D$111,'CCG data'!$A:$AD,'CCG data'!U$3,FALSE))),"",VLOOKUP($E343&amp;$D$110&amp;$D$111,'CCG data'!$A:$AD,'CCG data'!U$3,FALSE))</f>
        <v>8.3000000000000007</v>
      </c>
      <c r="M343" s="374"/>
      <c r="N343" s="303">
        <f>IF(OR(ISERROR(VLOOKUP($E343&amp;$D$110&amp;$D$111,'CCG data'!$A:$AD,'CCG data'!G$3,FALSE)),ISBLANK(VLOOKUP($E343&amp;$D$110&amp;$D$111,'CCG data'!$A:$AD,'CCG data'!G$3,FALSE))),"",VLOOKUP($E343&amp;$D$110&amp;$D$111,'CCG data'!$A:$AD,'CCG data'!G$3,FALSE))</f>
        <v>1501</v>
      </c>
      <c r="P343" s="354">
        <f>IF(OR(ISERROR(VLOOKUP($E343&amp;$D$110&amp;$D$111,'CCG data'!$A:$AD,'CCG data'!B$3,FALSE)),ISBLANK(VLOOKUP($E343&amp;$D$110&amp;$D$111,'CCG data'!$A:$AD,'CCG data'!B$3,FALSE))),"",VLOOKUP($E343&amp;$D$110&amp;$D$111,'CCG data'!$A:$AD,'CCG data'!B$3,FALSE))</f>
        <v>0.32378414390406396</v>
      </c>
      <c r="Q343" s="246"/>
      <c r="R343" s="246">
        <f>IF(OR(ISERROR(VLOOKUP($E343&amp;$D$110&amp;$D$111,'CCG data'!$A:$AD,'CCG data'!C$3,FALSE)),ISBLANK(VLOOKUP($E343&amp;$D$110&amp;$D$111,'CCG data'!$A:$AD,'CCG data'!C$3,FALSE))),"",VLOOKUP($E343&amp;$D$110&amp;$D$111,'CCG data'!$A:$AD,'CCG data'!C$3,FALSE))</f>
        <v>0.5796135909393737</v>
      </c>
      <c r="S343" s="246"/>
      <c r="T343" s="246">
        <f>IF(OR(ISERROR(VLOOKUP($E343&amp;$D$110&amp;$D$111,'CCG data'!$A:$AD,'CCG data'!D$3,FALSE)),ISBLANK(VLOOKUP($E343&amp;$D$110&amp;$D$111,'CCG data'!$A:$AD,'CCG data'!D$3,FALSE))),"",VLOOKUP($E343&amp;$D$110&amp;$D$111,'CCG data'!$A:$AD,'CCG data'!D$3,FALSE))</f>
        <v>4.3304463690872749E-2</v>
      </c>
      <c r="U343" s="246"/>
      <c r="V343" s="246">
        <f>IF(OR(ISERROR(VLOOKUP($E343&amp;$D$110&amp;$D$111,'CCG data'!$A:$AD,'CCG data'!E$3,FALSE)),ISBLANK(VLOOKUP($E343&amp;$D$110&amp;$D$111,'CCG data'!$A:$AD,'CCG data'!E$3,FALSE))),"",VLOOKUP($E343&amp;$D$110&amp;$D$111,'CCG data'!$A:$AD,'CCG data'!E$3,FALSE))</f>
        <v>5.3297801465689541E-2</v>
      </c>
      <c r="W343" s="387"/>
      <c r="Y343" s="178">
        <f>IFERROR(VLOOKUP($E343&amp;$D$111, Outliers!$A$4:$P$214,2,FALSE),"0")</f>
        <v>0</v>
      </c>
      <c r="Z343" s="178">
        <f>IFERROR(VLOOKUP($E343&amp;$D$111, Outliers!$A$4:$P$214,3,FALSE),"0")</f>
        <v>0</v>
      </c>
      <c r="AA343" s="178">
        <f>IFERROR(VLOOKUP($E343&amp;$D$111, Outliers!$A$4:$P$214,4,FALSE),"0")</f>
        <v>0</v>
      </c>
      <c r="AB343" s="178">
        <f>IFERROR(VLOOKUP($E343&amp;$D$111, Outliers!$A$4:$P$214,5,FALSE),"0")</f>
        <v>1</v>
      </c>
      <c r="AD343" s="82"/>
      <c r="AE343" s="82"/>
      <c r="AF343" s="82"/>
      <c r="AG343" s="82"/>
    </row>
    <row r="344" spans="4:33" x14ac:dyDescent="0.25">
      <c r="D344" s="301"/>
      <c r="E344" s="107" t="s">
        <v>27</v>
      </c>
      <c r="F344" s="99">
        <f>IF(P343="","",VLOOKUP($E343&amp;$D$110&amp;$D$111,'CCG data'!$A:$AD,'CCG data'!W$3,FALSE))</f>
        <v>46.3</v>
      </c>
      <c r="G344" s="100">
        <f>IF(P343="","",VLOOKUP($E343&amp;$D$110&amp;$D$111,'CCG data'!$A:$AD,'CCG data'!X$3,FALSE))</f>
        <v>55.4</v>
      </c>
      <c r="H344" s="100">
        <f>IF(R343="","",VLOOKUP($E343&amp;$D$110&amp;$D$111,'CCG data'!$A:$AD,'CCG data'!Y$3,FALSE))</f>
        <v>84.7</v>
      </c>
      <c r="I344" s="100">
        <f>IF(R343="","",VLOOKUP($E343&amp;$D$110&amp;$D$111,'CCG data'!$A:$AD,'CCG data'!Z$3,FALSE))</f>
        <v>96.8</v>
      </c>
      <c r="J344" s="100">
        <f>IF(T343="","",VLOOKUP($E343&amp;$D$110&amp;$D$111,'CCG data'!$A:$AD,'CCG data'!AA$3,FALSE))</f>
        <v>5.0999999999999996</v>
      </c>
      <c r="K344" s="100">
        <f>IF(T343="","",VLOOKUP($E343&amp;$D$110&amp;$D$111,'CCG data'!$A:$AD,'CCG data'!AB$3,FALSE))</f>
        <v>8.4</v>
      </c>
      <c r="L344" s="100">
        <f>IF(V343="","",VLOOKUP($E343&amp;$D$110&amp;$D$111,'CCG data'!$A:$AD,'CCG data'!AC$3,FALSE))</f>
        <v>6.5</v>
      </c>
      <c r="M344" s="100">
        <f>IF(V343="","",VLOOKUP($E343&amp;$D$110&amp;$D$111,'CCG data'!$A:$AD,'CCG data'!AD$3,FALSE))</f>
        <v>10.1</v>
      </c>
      <c r="N344" s="304"/>
      <c r="P344" s="162">
        <f>IF(P343="","",VLOOKUP($E343&amp;$D$110&amp;$D$111,'CCG data'!$A:$AD,'CCG data'!I$3,FALSE))</f>
        <v>0.30099999999999999</v>
      </c>
      <c r="Q344" s="15">
        <f>IF(P343="","",VLOOKUP($E343&amp;$D$110&amp;$D$111,'CCG data'!$A:$AD,'CCG data'!J$3,FALSE))</f>
        <v>0.34799999999999998</v>
      </c>
      <c r="R344" s="15">
        <f>IF(R343="","",VLOOKUP($E343&amp;$D$110&amp;$D$111,'CCG data'!$A:$AD,'CCG data'!K$3,FALSE))</f>
        <v>0.55400000000000005</v>
      </c>
      <c r="S344" s="15">
        <f>IF(R343="","",VLOOKUP($E343&amp;$D$110&amp;$D$111,'CCG data'!$A:$AD,'CCG data'!L$3,FALSE))</f>
        <v>0.60399999999999998</v>
      </c>
      <c r="T344" s="15">
        <f>IF(T343="","",VLOOKUP($E343&amp;$D$110&amp;$D$111,'CCG data'!$A:$AD,'CCG data'!M$3,FALSE))</f>
        <v>3.4000000000000002E-2</v>
      </c>
      <c r="U344" s="15">
        <f>IF(T343="","",VLOOKUP($E343&amp;$D$110&amp;$D$111,'CCG data'!$A:$AD,'CCG data'!N$3,FALSE))</f>
        <v>5.5E-2</v>
      </c>
      <c r="V344" s="15">
        <f>IF(V343="","",VLOOKUP($E343&amp;$D$110&amp;$D$111,'CCG data'!$A:$AD,'CCG data'!O$3,FALSE))</f>
        <v>4.2999999999999997E-2</v>
      </c>
      <c r="W344" s="142">
        <f>IF(V343="","",VLOOKUP($E343&amp;$D$110&amp;$D$111,'CCG data'!$A:$AD,'CCG data'!P$3,FALSE))</f>
        <v>6.6000000000000003E-2</v>
      </c>
      <c r="Y344" s="178" t="str">
        <f>IFERROR(VLOOKUP($E344&amp;$D$111, Outliers!$A$4:$P$214,2,FALSE),"0")</f>
        <v>0</v>
      </c>
      <c r="Z344" s="178" t="str">
        <f>IFERROR(VLOOKUP($E344&amp;$D$111, Outliers!$A$4:$P$214,3,FALSE),"0")</f>
        <v>0</v>
      </c>
      <c r="AA344" s="178" t="str">
        <f>IFERROR(VLOOKUP($E344&amp;$D$111, Outliers!$A$4:$P$214,4,FALSE),"0")</f>
        <v>0</v>
      </c>
      <c r="AB344" s="178" t="str">
        <f>IFERROR(VLOOKUP($E344&amp;$D$111, Outliers!$A$4:$P$214,5,FALSE),"0")</f>
        <v>0</v>
      </c>
      <c r="AD344" s="82"/>
      <c r="AE344" s="82"/>
      <c r="AF344" s="82"/>
      <c r="AG344" s="82"/>
    </row>
    <row r="345" spans="4:33" ht="15.75" x14ac:dyDescent="0.25">
      <c r="D345" s="301"/>
      <c r="E345" s="108" t="s">
        <v>252</v>
      </c>
      <c r="F345" s="372">
        <f>IF(OR(ISERROR(VLOOKUP($E345&amp;$D$110&amp;$D$111,'CCG data'!$A:$AD,'CCG data'!R$3,FALSE)),ISBLANK(VLOOKUP($E345&amp;$D$110&amp;$D$111,'CCG data'!$A:$AD,'CCG data'!R$3,FALSE))),"",VLOOKUP($E345&amp;$D$110&amp;$D$111,'CCG data'!$A:$AD,'CCG data'!R$3,FALSE))</f>
        <v>53.5</v>
      </c>
      <c r="G345" s="373"/>
      <c r="H345" s="373">
        <f>IF(OR(ISERROR(VLOOKUP($E345&amp;$D$110&amp;$D$111,'CCG data'!$A:$AD,'CCG data'!S$3,FALSE)),ISBLANK(VLOOKUP($E345&amp;$D$110&amp;$D$111,'CCG data'!$A:$AD,'CCG data'!S$3,FALSE))),"",VLOOKUP($E345&amp;$D$110&amp;$D$111,'CCG data'!$A:$AD,'CCG data'!S$3,FALSE))</f>
        <v>96.2</v>
      </c>
      <c r="I345" s="373"/>
      <c r="J345" s="373">
        <f>IF(OR(ISERROR(VLOOKUP($E345&amp;$D$110&amp;$D$111,'CCG data'!$A:$AD,'CCG data'!T$3,FALSE)),ISBLANK(VLOOKUP($E345&amp;$D$110&amp;$D$111,'CCG data'!$A:$AD,'CCG data'!T$3,FALSE))),"",VLOOKUP($E345&amp;$D$110&amp;$D$111,'CCG data'!$A:$AD,'CCG data'!T$3,FALSE))</f>
        <v>3.9</v>
      </c>
      <c r="K345" s="373"/>
      <c r="L345" s="373">
        <f>IF(OR(ISERROR(VLOOKUP($E345&amp;$D$110&amp;$D$111,'CCG data'!$A:$AD,'CCG data'!U$3,FALSE)),ISBLANK(VLOOKUP($E345&amp;$D$110&amp;$D$111,'CCG data'!$A:$AD,'CCG data'!U$3,FALSE))),"",VLOOKUP($E345&amp;$D$110&amp;$D$111,'CCG data'!$A:$AD,'CCG data'!U$3,FALSE))</f>
        <v>10</v>
      </c>
      <c r="M345" s="374"/>
      <c r="N345" s="303">
        <f>IF(OR(ISERROR(VLOOKUP($E345&amp;$D$110&amp;$D$111,'CCG data'!$A:$AD,'CCG data'!G$3,FALSE)),ISBLANK(VLOOKUP($E345&amp;$D$110&amp;$D$111,'CCG data'!$A:$AD,'CCG data'!G$3,FALSE))),"",VLOOKUP($E345&amp;$D$110&amp;$D$111,'CCG data'!$A:$AD,'CCG data'!G$3,FALSE))</f>
        <v>2239</v>
      </c>
      <c r="P345" s="354">
        <f>IF(OR(ISERROR(VLOOKUP($E345&amp;$D$110&amp;$D$111,'CCG data'!$A:$AD,'CCG data'!B$3,FALSE)),ISBLANK(VLOOKUP($E345&amp;$D$110&amp;$D$111,'CCG data'!$A:$AD,'CCG data'!B$3,FALSE))),"",VLOOKUP($E345&amp;$D$110&amp;$D$111,'CCG data'!$A:$AD,'CCG data'!B$3,FALSE))</f>
        <v>0.31531933899062081</v>
      </c>
      <c r="Q345" s="246"/>
      <c r="R345" s="246">
        <f>IF(OR(ISERROR(VLOOKUP($E345&amp;$D$110&amp;$D$111,'CCG data'!$A:$AD,'CCG data'!C$3,FALSE)),ISBLANK(VLOOKUP($E345&amp;$D$110&amp;$D$111,'CCG data'!$A:$AD,'CCG data'!C$3,FALSE))),"",VLOOKUP($E345&amp;$D$110&amp;$D$111,'CCG data'!$A:$AD,'CCG data'!C$3,FALSE))</f>
        <v>0.59624832514515413</v>
      </c>
      <c r="S345" s="246"/>
      <c r="T345" s="246">
        <f>IF(OR(ISERROR(VLOOKUP($E345&amp;$D$110&amp;$D$111,'CCG data'!$A:$AD,'CCG data'!D$3,FALSE)),ISBLANK(VLOOKUP($E345&amp;$D$110&amp;$D$111,'CCG data'!$A:$AD,'CCG data'!D$3,FALSE))),"",VLOOKUP($E345&amp;$D$110&amp;$D$111,'CCG data'!$A:$AD,'CCG data'!D$3,FALSE))</f>
        <v>2.7690933452434122E-2</v>
      </c>
      <c r="U345" s="246"/>
      <c r="V345" s="246">
        <f>IF(OR(ISERROR(VLOOKUP($E345&amp;$D$110&amp;$D$111,'CCG data'!$A:$AD,'CCG data'!E$3,FALSE)),ISBLANK(VLOOKUP($E345&amp;$D$110&amp;$D$111,'CCG data'!$A:$AD,'CCG data'!E$3,FALSE))),"",VLOOKUP($E345&amp;$D$110&amp;$D$111,'CCG data'!$A:$AD,'CCG data'!E$3,FALSE))</f>
        <v>6.0741402411790976E-2</v>
      </c>
      <c r="W345" s="387"/>
      <c r="Y345" s="178">
        <f>IFERROR(VLOOKUP($E345&amp;$D$111, Outliers!$A$4:$P$214,2,FALSE),"0")</f>
        <v>0</v>
      </c>
      <c r="Z345" s="178">
        <f>IFERROR(VLOOKUP($E345&amp;$D$111, Outliers!$A$4:$P$214,3,FALSE),"0")</f>
        <v>0</v>
      </c>
      <c r="AA345" s="178">
        <f>IFERROR(VLOOKUP($E345&amp;$D$111, Outliers!$A$4:$P$214,4,FALSE),"0")</f>
        <v>1</v>
      </c>
      <c r="AB345" s="178">
        <f>IFERROR(VLOOKUP($E345&amp;$D$111, Outliers!$A$4:$P$214,5,FALSE),"0")</f>
        <v>0</v>
      </c>
      <c r="AD345" s="82"/>
      <c r="AE345" s="82"/>
      <c r="AF345" s="82"/>
      <c r="AG345" s="82"/>
    </row>
    <row r="346" spans="4:33" x14ac:dyDescent="0.25">
      <c r="D346" s="301"/>
      <c r="E346" s="107" t="s">
        <v>27</v>
      </c>
      <c r="F346" s="99">
        <f>IF(P345="","",VLOOKUP($E345&amp;$D$110&amp;$D$111,'CCG data'!$A:$AD,'CCG data'!W$3,FALSE))</f>
        <v>49.6</v>
      </c>
      <c r="G346" s="100">
        <f>IF(P345="","",VLOOKUP($E345&amp;$D$110&amp;$D$111,'CCG data'!$A:$AD,'CCG data'!X$3,FALSE))</f>
        <v>57.4</v>
      </c>
      <c r="H346" s="100">
        <f>IF(R345="","",VLOOKUP($E345&amp;$D$110&amp;$D$111,'CCG data'!$A:$AD,'CCG data'!Y$3,FALSE))</f>
        <v>91</v>
      </c>
      <c r="I346" s="100">
        <f>IF(R345="","",VLOOKUP($E345&amp;$D$110&amp;$D$111,'CCG data'!$A:$AD,'CCG data'!Z$3,FALSE))</f>
        <v>101.3</v>
      </c>
      <c r="J346" s="100">
        <f>IF(T345="","",VLOOKUP($E345&amp;$D$110&amp;$D$111,'CCG data'!$A:$AD,'CCG data'!AA$3,FALSE))</f>
        <v>3</v>
      </c>
      <c r="K346" s="100">
        <f>IF(T345="","",VLOOKUP($E345&amp;$D$110&amp;$D$111,'CCG data'!$A:$AD,'CCG data'!AB$3,FALSE))</f>
        <v>4.9000000000000004</v>
      </c>
      <c r="L346" s="100">
        <f>IF(V345="","",VLOOKUP($E345&amp;$D$110&amp;$D$111,'CCG data'!$A:$AD,'CCG data'!AC$3,FALSE))</f>
        <v>8.3000000000000007</v>
      </c>
      <c r="M346" s="100">
        <f>IF(V345="","",VLOOKUP($E345&amp;$D$110&amp;$D$111,'CCG data'!$A:$AD,'CCG data'!AD$3,FALSE))</f>
        <v>11.7</v>
      </c>
      <c r="N346" s="304"/>
      <c r="P346" s="162">
        <f>IF(P345="","",VLOOKUP($E345&amp;$D$110&amp;$D$111,'CCG data'!$A:$AD,'CCG data'!I$3,FALSE))</f>
        <v>0.29599999999999999</v>
      </c>
      <c r="Q346" s="15">
        <f>IF(P345="","",VLOOKUP($E345&amp;$D$110&amp;$D$111,'CCG data'!$A:$AD,'CCG data'!J$3,FALSE))</f>
        <v>0.33500000000000002</v>
      </c>
      <c r="R346" s="15">
        <f>IF(R345="","",VLOOKUP($E345&amp;$D$110&amp;$D$111,'CCG data'!$A:$AD,'CCG data'!K$3,FALSE))</f>
        <v>0.57599999999999996</v>
      </c>
      <c r="S346" s="15">
        <f>IF(R345="","",VLOOKUP($E345&amp;$D$110&amp;$D$111,'CCG data'!$A:$AD,'CCG data'!L$3,FALSE))</f>
        <v>0.61599999999999999</v>
      </c>
      <c r="T346" s="15">
        <f>IF(T345="","",VLOOKUP($E345&amp;$D$110&amp;$D$111,'CCG data'!$A:$AD,'CCG data'!M$3,FALSE))</f>
        <v>2.1999999999999999E-2</v>
      </c>
      <c r="U346" s="15">
        <f>IF(T345="","",VLOOKUP($E345&amp;$D$110&amp;$D$111,'CCG data'!$A:$AD,'CCG data'!N$3,FALSE))</f>
        <v>3.5000000000000003E-2</v>
      </c>
      <c r="V346" s="15">
        <f>IF(V345="","",VLOOKUP($E345&amp;$D$110&amp;$D$111,'CCG data'!$A:$AD,'CCG data'!O$3,FALSE))</f>
        <v>5.1999999999999998E-2</v>
      </c>
      <c r="W346" s="142">
        <f>IF(V345="","",VLOOKUP($E345&amp;$D$110&amp;$D$111,'CCG data'!$A:$AD,'CCG data'!P$3,FALSE))</f>
        <v>7.0999999999999994E-2</v>
      </c>
      <c r="Y346" s="178" t="str">
        <f>IFERROR(VLOOKUP($E346&amp;$D$111, Outliers!$A$4:$P$214,2,FALSE),"0")</f>
        <v>0</v>
      </c>
      <c r="Z346" s="178" t="str">
        <f>IFERROR(VLOOKUP($E346&amp;$D$111, Outliers!$A$4:$P$214,3,FALSE),"0")</f>
        <v>0</v>
      </c>
      <c r="AA346" s="178" t="str">
        <f>IFERROR(VLOOKUP($E346&amp;$D$111, Outliers!$A$4:$P$214,4,FALSE),"0")</f>
        <v>0</v>
      </c>
      <c r="AB346" s="178" t="str">
        <f>IFERROR(VLOOKUP($E346&amp;$D$111, Outliers!$A$4:$P$214,5,FALSE),"0")</f>
        <v>0</v>
      </c>
      <c r="AD346" s="82"/>
      <c r="AE346" s="82"/>
      <c r="AF346" s="82"/>
      <c r="AG346" s="82"/>
    </row>
    <row r="347" spans="4:33" ht="15.75" x14ac:dyDescent="0.25">
      <c r="D347" s="301"/>
      <c r="E347" s="108" t="s">
        <v>475</v>
      </c>
      <c r="F347" s="372">
        <f>IF(OR(ISERROR(VLOOKUP($E347&amp;$D$110&amp;$D$111,'CCG data'!$A:$AD,'CCG data'!R$3,FALSE)),ISBLANK(VLOOKUP($E347&amp;$D$110&amp;$D$111,'CCG data'!$A:$AD,'CCG data'!R$3,FALSE))),"",VLOOKUP($E347&amp;$D$110&amp;$D$111,'CCG data'!$A:$AD,'CCG data'!R$3,FALSE))</f>
        <v>48.5</v>
      </c>
      <c r="G347" s="373"/>
      <c r="H347" s="373">
        <f>IF(OR(ISERROR(VLOOKUP($E347&amp;$D$110&amp;$D$111,'CCG data'!$A:$AD,'CCG data'!S$3,FALSE)),ISBLANK(VLOOKUP($E347&amp;$D$110&amp;$D$111,'CCG data'!$A:$AD,'CCG data'!S$3,FALSE))),"",VLOOKUP($E347&amp;$D$110&amp;$D$111,'CCG data'!$A:$AD,'CCG data'!S$3,FALSE))</f>
        <v>78.099999999999994</v>
      </c>
      <c r="I347" s="373"/>
      <c r="J347" s="373">
        <f>IF(OR(ISERROR(VLOOKUP($E347&amp;$D$110&amp;$D$111,'CCG data'!$A:$AD,'CCG data'!T$3,FALSE)),ISBLANK(VLOOKUP($E347&amp;$D$110&amp;$D$111,'CCG data'!$A:$AD,'CCG data'!T$3,FALSE))),"",VLOOKUP($E347&amp;$D$110&amp;$D$111,'CCG data'!$A:$AD,'CCG data'!T$3,FALSE))</f>
        <v>6.6</v>
      </c>
      <c r="K347" s="373"/>
      <c r="L347" s="373">
        <f>IF(OR(ISERROR(VLOOKUP($E347&amp;$D$110&amp;$D$111,'CCG data'!$A:$AD,'CCG data'!U$3,FALSE)),ISBLANK(VLOOKUP($E347&amp;$D$110&amp;$D$111,'CCG data'!$A:$AD,'CCG data'!U$3,FALSE))),"",VLOOKUP($E347&amp;$D$110&amp;$D$111,'CCG data'!$A:$AD,'CCG data'!U$3,FALSE))</f>
        <v>24.2</v>
      </c>
      <c r="M347" s="374"/>
      <c r="N347" s="303">
        <f>IF(OR(ISERROR(VLOOKUP($E347&amp;$D$110&amp;$D$111,'CCG data'!$A:$AD,'CCG data'!G$3,FALSE)),ISBLANK(VLOOKUP($E347&amp;$D$110&amp;$D$111,'CCG data'!$A:$AD,'CCG data'!G$3,FALSE))),"",VLOOKUP($E347&amp;$D$110&amp;$D$111,'CCG data'!$A:$AD,'CCG data'!G$3,FALSE))</f>
        <v>1180</v>
      </c>
      <c r="P347" s="354">
        <f>IF(OR(ISERROR(VLOOKUP($E347&amp;$D$110&amp;$D$111,'CCG data'!$A:$AD,'CCG data'!B$3,FALSE)),ISBLANK(VLOOKUP($E347&amp;$D$110&amp;$D$111,'CCG data'!$A:$AD,'CCG data'!B$3,FALSE))),"",VLOOKUP($E347&amp;$D$110&amp;$D$111,'CCG data'!$A:$AD,'CCG data'!B$3,FALSE))</f>
        <v>0.2923728813559322</v>
      </c>
      <c r="Q347" s="246"/>
      <c r="R347" s="246">
        <f>IF(OR(ISERROR(VLOOKUP($E347&amp;$D$110&amp;$D$111,'CCG data'!$A:$AD,'CCG data'!C$3,FALSE)),ISBLANK(VLOOKUP($E347&amp;$D$110&amp;$D$111,'CCG data'!$A:$AD,'CCG data'!C$3,FALSE))),"",VLOOKUP($E347&amp;$D$110&amp;$D$111,'CCG data'!$A:$AD,'CCG data'!C$3,FALSE))</f>
        <v>0.50593220338983047</v>
      </c>
      <c r="S347" s="246"/>
      <c r="T347" s="246">
        <f>IF(OR(ISERROR(VLOOKUP($E347&amp;$D$110&amp;$D$111,'CCG data'!$A:$AD,'CCG data'!D$3,FALSE)),ISBLANK(VLOOKUP($E347&amp;$D$110&amp;$D$111,'CCG data'!$A:$AD,'CCG data'!D$3,FALSE))),"",VLOOKUP($E347&amp;$D$110&amp;$D$111,'CCG data'!$A:$AD,'CCG data'!D$3,FALSE))</f>
        <v>4.2372881355932202E-2</v>
      </c>
      <c r="U347" s="246"/>
      <c r="V347" s="246">
        <f>IF(OR(ISERROR(VLOOKUP($E347&amp;$D$110&amp;$D$111,'CCG data'!$A:$AD,'CCG data'!E$3,FALSE)),ISBLANK(VLOOKUP($E347&amp;$D$110&amp;$D$111,'CCG data'!$A:$AD,'CCG data'!E$3,FALSE))),"",VLOOKUP($E347&amp;$D$110&amp;$D$111,'CCG data'!$A:$AD,'CCG data'!E$3,FALSE))</f>
        <v>0.15932203389830507</v>
      </c>
      <c r="W347" s="387"/>
      <c r="Y347" s="178">
        <f>IFERROR(VLOOKUP($E347&amp;$D$111, Outliers!$A$4:$P$214,2,FALSE),"0")</f>
        <v>0</v>
      </c>
      <c r="Z347" s="178">
        <f>IFERROR(VLOOKUP($E347&amp;$D$111, Outliers!$A$4:$P$214,3,FALSE),"0")</f>
        <v>1</v>
      </c>
      <c r="AA347" s="178">
        <f>IFERROR(VLOOKUP($E347&amp;$D$111, Outliers!$A$4:$P$214,4,FALSE),"0")</f>
        <v>0</v>
      </c>
      <c r="AB347" s="178">
        <f>IFERROR(VLOOKUP($E347&amp;$D$111, Outliers!$A$4:$P$214,5,FALSE),"0")</f>
        <v>1</v>
      </c>
      <c r="AD347" s="82"/>
      <c r="AE347" s="82"/>
      <c r="AF347" s="82"/>
      <c r="AG347" s="82"/>
    </row>
    <row r="348" spans="4:33" x14ac:dyDescent="0.25">
      <c r="D348" s="301"/>
      <c r="E348" s="107" t="s">
        <v>27</v>
      </c>
      <c r="F348" s="99">
        <f>IF(P347="","",VLOOKUP($E347&amp;$D$110&amp;$D$111,'CCG data'!$A:$AD,'CCG data'!W$3,FALSE))</f>
        <v>43.4</v>
      </c>
      <c r="G348" s="100">
        <f>IF(P347="","",VLOOKUP($E347&amp;$D$110&amp;$D$111,'CCG data'!$A:$AD,'CCG data'!X$3,FALSE))</f>
        <v>53.6</v>
      </c>
      <c r="H348" s="100">
        <f>IF(R347="","",VLOOKUP($E347&amp;$D$110&amp;$D$111,'CCG data'!$A:$AD,'CCG data'!Y$3,FALSE))</f>
        <v>71.900000000000006</v>
      </c>
      <c r="I348" s="100">
        <f>IF(R347="","",VLOOKUP($E347&amp;$D$110&amp;$D$111,'CCG data'!$A:$AD,'CCG data'!Z$3,FALSE))</f>
        <v>84.4</v>
      </c>
      <c r="J348" s="100">
        <f>IF(T347="","",VLOOKUP($E347&amp;$D$110&amp;$D$111,'CCG data'!$A:$AD,'CCG data'!AA$3,FALSE))</f>
        <v>4.7</v>
      </c>
      <c r="K348" s="100">
        <f>IF(T347="","",VLOOKUP($E347&amp;$D$110&amp;$D$111,'CCG data'!$A:$AD,'CCG data'!AB$3,FALSE))</f>
        <v>8.4</v>
      </c>
      <c r="L348" s="100">
        <f>IF(V347="","",VLOOKUP($E347&amp;$D$110&amp;$D$111,'CCG data'!$A:$AD,'CCG data'!AC$3,FALSE))</f>
        <v>20.8</v>
      </c>
      <c r="M348" s="100">
        <f>IF(V347="","",VLOOKUP($E347&amp;$D$110&amp;$D$111,'CCG data'!$A:$AD,'CCG data'!AD$3,FALSE))</f>
        <v>27.7</v>
      </c>
      <c r="N348" s="304"/>
      <c r="P348" s="162">
        <f>IF(P347="","",VLOOKUP($E347&amp;$D$110&amp;$D$111,'CCG data'!$A:$AD,'CCG data'!I$3,FALSE))</f>
        <v>0.26700000000000002</v>
      </c>
      <c r="Q348" s="15">
        <f>IF(P347="","",VLOOKUP($E347&amp;$D$110&amp;$D$111,'CCG data'!$A:$AD,'CCG data'!J$3,FALSE))</f>
        <v>0.31900000000000001</v>
      </c>
      <c r="R348" s="15">
        <f>IF(R347="","",VLOOKUP($E347&amp;$D$110&amp;$D$111,'CCG data'!$A:$AD,'CCG data'!K$3,FALSE))</f>
        <v>0.47699999999999998</v>
      </c>
      <c r="S348" s="15">
        <f>IF(R347="","",VLOOKUP($E347&amp;$D$110&amp;$D$111,'CCG data'!$A:$AD,'CCG data'!L$3,FALSE))</f>
        <v>0.53400000000000003</v>
      </c>
      <c r="T348" s="15">
        <f>IF(T347="","",VLOOKUP($E347&amp;$D$110&amp;$D$111,'CCG data'!$A:$AD,'CCG data'!M$3,FALSE))</f>
        <v>3.2000000000000001E-2</v>
      </c>
      <c r="U348" s="15">
        <f>IF(T347="","",VLOOKUP($E347&amp;$D$110&amp;$D$111,'CCG data'!$A:$AD,'CCG data'!N$3,FALSE))</f>
        <v>5.5E-2</v>
      </c>
      <c r="V348" s="15">
        <f>IF(V347="","",VLOOKUP($E347&amp;$D$110&amp;$D$111,'CCG data'!$A:$AD,'CCG data'!O$3,FALSE))</f>
        <v>0.14000000000000001</v>
      </c>
      <c r="W348" s="142">
        <f>IF(V347="","",VLOOKUP($E347&amp;$D$110&amp;$D$111,'CCG data'!$A:$AD,'CCG data'!P$3,FALSE))</f>
        <v>0.18099999999999999</v>
      </c>
      <c r="Y348" s="178" t="str">
        <f>IFERROR(VLOOKUP($E348&amp;$D$111, Outliers!$A$4:$P$214,2,FALSE),"0")</f>
        <v>0</v>
      </c>
      <c r="Z348" s="178" t="str">
        <f>IFERROR(VLOOKUP($E348&amp;$D$111, Outliers!$A$4:$P$214,3,FALSE),"0")</f>
        <v>0</v>
      </c>
      <c r="AA348" s="178" t="str">
        <f>IFERROR(VLOOKUP($E348&amp;$D$111, Outliers!$A$4:$P$214,4,FALSE),"0")</f>
        <v>0</v>
      </c>
      <c r="AB348" s="178" t="str">
        <f>IFERROR(VLOOKUP($E348&amp;$D$111, Outliers!$A$4:$P$214,5,FALSE),"0")</f>
        <v>0</v>
      </c>
      <c r="AD348" s="82"/>
      <c r="AE348" s="82"/>
      <c r="AF348" s="82"/>
      <c r="AG348" s="82"/>
    </row>
    <row r="349" spans="4:33" ht="15.75" x14ac:dyDescent="0.25">
      <c r="D349" s="301"/>
      <c r="E349" s="108" t="s">
        <v>253</v>
      </c>
      <c r="F349" s="372">
        <f>IF(OR(ISERROR(VLOOKUP($E349&amp;$D$110&amp;$D$111,'CCG data'!$A:$AD,'CCG data'!R$3,FALSE)),ISBLANK(VLOOKUP($E349&amp;$D$110&amp;$D$111,'CCG data'!$A:$AD,'CCG data'!R$3,FALSE))),"",VLOOKUP($E349&amp;$D$110&amp;$D$111,'CCG data'!$A:$AD,'CCG data'!R$3,FALSE))</f>
        <v>43.4</v>
      </c>
      <c r="G349" s="373"/>
      <c r="H349" s="373">
        <f>IF(OR(ISERROR(VLOOKUP($E349&amp;$D$110&amp;$D$111,'CCG data'!$A:$AD,'CCG data'!S$3,FALSE)),ISBLANK(VLOOKUP($E349&amp;$D$110&amp;$D$111,'CCG data'!$A:$AD,'CCG data'!S$3,FALSE))),"",VLOOKUP($E349&amp;$D$110&amp;$D$111,'CCG data'!$A:$AD,'CCG data'!S$3,FALSE))</f>
        <v>91.5</v>
      </c>
      <c r="I349" s="373"/>
      <c r="J349" s="373">
        <f>IF(OR(ISERROR(VLOOKUP($E349&amp;$D$110&amp;$D$111,'CCG data'!$A:$AD,'CCG data'!T$3,FALSE)),ISBLANK(VLOOKUP($E349&amp;$D$110&amp;$D$111,'CCG data'!$A:$AD,'CCG data'!T$3,FALSE))),"",VLOOKUP($E349&amp;$D$110&amp;$D$111,'CCG data'!$A:$AD,'CCG data'!T$3,FALSE))</f>
        <v>6.2</v>
      </c>
      <c r="K349" s="373"/>
      <c r="L349" s="373">
        <f>IF(OR(ISERROR(VLOOKUP($E349&amp;$D$110&amp;$D$111,'CCG data'!$A:$AD,'CCG data'!U$3,FALSE)),ISBLANK(VLOOKUP($E349&amp;$D$110&amp;$D$111,'CCG data'!$A:$AD,'CCG data'!U$3,FALSE))),"",VLOOKUP($E349&amp;$D$110&amp;$D$111,'CCG data'!$A:$AD,'CCG data'!U$3,FALSE))</f>
        <v>6.8</v>
      </c>
      <c r="M349" s="374"/>
      <c r="N349" s="303">
        <f>IF(OR(ISERROR(VLOOKUP($E349&amp;$D$110&amp;$D$111,'CCG data'!$A:$AD,'CCG data'!G$3,FALSE)),ISBLANK(VLOOKUP($E349&amp;$D$110&amp;$D$111,'CCG data'!$A:$AD,'CCG data'!G$3,FALSE))),"",VLOOKUP($E349&amp;$D$110&amp;$D$111,'CCG data'!$A:$AD,'CCG data'!G$3,FALSE))</f>
        <v>948</v>
      </c>
      <c r="P349" s="354">
        <f>IF(OR(ISERROR(VLOOKUP($E349&amp;$D$110&amp;$D$111,'CCG data'!$A:$AD,'CCG data'!B$3,FALSE)),ISBLANK(VLOOKUP($E349&amp;$D$110&amp;$D$111,'CCG data'!$A:$AD,'CCG data'!B$3,FALSE))),"",VLOOKUP($E349&amp;$D$110&amp;$D$111,'CCG data'!$A:$AD,'CCG data'!B$3,FALSE))</f>
        <v>0.28059071729957807</v>
      </c>
      <c r="Q349" s="246"/>
      <c r="R349" s="246">
        <f>IF(OR(ISERROR(VLOOKUP($E349&amp;$D$110&amp;$D$111,'CCG data'!$A:$AD,'CCG data'!C$3,FALSE)),ISBLANK(VLOOKUP($E349&amp;$D$110&amp;$D$111,'CCG data'!$A:$AD,'CCG data'!C$3,FALSE))),"",VLOOKUP($E349&amp;$D$110&amp;$D$111,'CCG data'!$A:$AD,'CCG data'!C$3,FALSE))</f>
        <v>0.62763713080168781</v>
      </c>
      <c r="S349" s="246"/>
      <c r="T349" s="246">
        <f>IF(OR(ISERROR(VLOOKUP($E349&amp;$D$110&amp;$D$111,'CCG data'!$A:$AD,'CCG data'!D$3,FALSE)),ISBLANK(VLOOKUP($E349&amp;$D$110&amp;$D$111,'CCG data'!$A:$AD,'CCG data'!D$3,FALSE))),"",VLOOKUP($E349&amp;$D$110&amp;$D$111,'CCG data'!$A:$AD,'CCG data'!D$3,FALSE))</f>
        <v>4.5358649789029537E-2</v>
      </c>
      <c r="U349" s="246"/>
      <c r="V349" s="246">
        <f>IF(OR(ISERROR(VLOOKUP($E349&amp;$D$110&amp;$D$111,'CCG data'!$A:$AD,'CCG data'!E$3,FALSE)),ISBLANK(VLOOKUP($E349&amp;$D$110&amp;$D$111,'CCG data'!$A:$AD,'CCG data'!E$3,FALSE))),"",VLOOKUP($E349&amp;$D$110&amp;$D$111,'CCG data'!$A:$AD,'CCG data'!E$3,FALSE))</f>
        <v>4.6413502109704644E-2</v>
      </c>
      <c r="W349" s="387"/>
      <c r="Y349" s="178">
        <f>IFERROR(VLOOKUP($E349&amp;$D$111, Outliers!$A$4:$P$214,2,FALSE),"0")</f>
        <v>0</v>
      </c>
      <c r="Z349" s="178">
        <f>IFERROR(VLOOKUP($E349&amp;$D$111, Outliers!$A$4:$P$214,3,FALSE),"0")</f>
        <v>0</v>
      </c>
      <c r="AA349" s="178">
        <f>IFERROR(VLOOKUP($E349&amp;$D$111, Outliers!$A$4:$P$214,4,FALSE),"0")</f>
        <v>0</v>
      </c>
      <c r="AB349" s="178">
        <f>IFERROR(VLOOKUP($E349&amp;$D$111, Outliers!$A$4:$P$214,5,FALSE),"0")</f>
        <v>1</v>
      </c>
      <c r="AD349" s="82"/>
      <c r="AE349" s="82"/>
      <c r="AF349" s="82"/>
      <c r="AG349" s="82"/>
    </row>
    <row r="350" spans="4:33" x14ac:dyDescent="0.25">
      <c r="D350" s="301"/>
      <c r="E350" s="107" t="s">
        <v>27</v>
      </c>
      <c r="F350" s="99">
        <f>IF(P349="","",VLOOKUP($E349&amp;$D$110&amp;$D$111,'CCG data'!$A:$AD,'CCG data'!W$3,FALSE))</f>
        <v>38.200000000000003</v>
      </c>
      <c r="G350" s="100">
        <f>IF(P349="","",VLOOKUP($E349&amp;$D$110&amp;$D$111,'CCG data'!$A:$AD,'CCG data'!X$3,FALSE))</f>
        <v>48.6</v>
      </c>
      <c r="H350" s="100">
        <f>IF(R349="","",VLOOKUP($E349&amp;$D$110&amp;$D$111,'CCG data'!$A:$AD,'CCG data'!Y$3,FALSE))</f>
        <v>84.1</v>
      </c>
      <c r="I350" s="100">
        <f>IF(R349="","",VLOOKUP($E349&amp;$D$110&amp;$D$111,'CCG data'!$A:$AD,'CCG data'!Z$3,FALSE))</f>
        <v>98.8</v>
      </c>
      <c r="J350" s="100">
        <f>IF(T349="","",VLOOKUP($E349&amp;$D$110&amp;$D$111,'CCG data'!$A:$AD,'CCG data'!AA$3,FALSE))</f>
        <v>4.3</v>
      </c>
      <c r="K350" s="100">
        <f>IF(T349="","",VLOOKUP($E349&amp;$D$110&amp;$D$111,'CCG data'!$A:$AD,'CCG data'!AB$3,FALSE))</f>
        <v>8.1</v>
      </c>
      <c r="L350" s="100">
        <f>IF(V349="","",VLOOKUP($E349&amp;$D$110&amp;$D$111,'CCG data'!$A:$AD,'CCG data'!AC$3,FALSE))</f>
        <v>4.8</v>
      </c>
      <c r="M350" s="100">
        <f>IF(V349="","",VLOOKUP($E349&amp;$D$110&amp;$D$111,'CCG data'!$A:$AD,'CCG data'!AD$3,FALSE))</f>
        <v>8.8000000000000007</v>
      </c>
      <c r="N350" s="304"/>
      <c r="P350" s="162">
        <f>IF(P349="","",VLOOKUP($E349&amp;$D$110&amp;$D$111,'CCG data'!$A:$AD,'CCG data'!I$3,FALSE))</f>
        <v>0.253</v>
      </c>
      <c r="Q350" s="15">
        <f>IF(P349="","",VLOOKUP($E349&amp;$D$110&amp;$D$111,'CCG data'!$A:$AD,'CCG data'!J$3,FALSE))</f>
        <v>0.31</v>
      </c>
      <c r="R350" s="15">
        <f>IF(R349="","",VLOOKUP($E349&amp;$D$110&amp;$D$111,'CCG data'!$A:$AD,'CCG data'!K$3,FALSE))</f>
        <v>0.59599999999999997</v>
      </c>
      <c r="S350" s="15">
        <f>IF(R349="","",VLOOKUP($E349&amp;$D$110&amp;$D$111,'CCG data'!$A:$AD,'CCG data'!L$3,FALSE))</f>
        <v>0.65800000000000003</v>
      </c>
      <c r="T350" s="15">
        <f>IF(T349="","",VLOOKUP($E349&amp;$D$110&amp;$D$111,'CCG data'!$A:$AD,'CCG data'!M$3,FALSE))</f>
        <v>3.4000000000000002E-2</v>
      </c>
      <c r="U350" s="15">
        <f>IF(T349="","",VLOOKUP($E349&amp;$D$110&amp;$D$111,'CCG data'!$A:$AD,'CCG data'!N$3,FALSE))</f>
        <v>6.0999999999999999E-2</v>
      </c>
      <c r="V350" s="15">
        <f>IF(V349="","",VLOOKUP($E349&amp;$D$110&amp;$D$111,'CCG data'!$A:$AD,'CCG data'!O$3,FALSE))</f>
        <v>3.5000000000000003E-2</v>
      </c>
      <c r="W350" s="142">
        <f>IF(V349="","",VLOOKUP($E349&amp;$D$110&amp;$D$111,'CCG data'!$A:$AD,'CCG data'!P$3,FALSE))</f>
        <v>6.2E-2</v>
      </c>
      <c r="Y350" s="178" t="str">
        <f>IFERROR(VLOOKUP($E350&amp;$D$111, Outliers!$A$4:$P$214,2,FALSE),"0")</f>
        <v>0</v>
      </c>
      <c r="Z350" s="178" t="str">
        <f>IFERROR(VLOOKUP($E350&amp;$D$111, Outliers!$A$4:$P$214,3,FALSE),"0")</f>
        <v>0</v>
      </c>
      <c r="AA350" s="178" t="str">
        <f>IFERROR(VLOOKUP($E350&amp;$D$111, Outliers!$A$4:$P$214,4,FALSE),"0")</f>
        <v>0</v>
      </c>
      <c r="AB350" s="178" t="str">
        <f>IFERROR(VLOOKUP($E350&amp;$D$111, Outliers!$A$4:$P$214,5,FALSE),"0")</f>
        <v>0</v>
      </c>
      <c r="AD350" s="82"/>
      <c r="AE350" s="82"/>
      <c r="AF350" s="82"/>
      <c r="AG350" s="82"/>
    </row>
    <row r="351" spans="4:33" ht="15.75" x14ac:dyDescent="0.25">
      <c r="D351" s="301"/>
      <c r="E351" s="108" t="s">
        <v>254</v>
      </c>
      <c r="F351" s="372">
        <f>IF(OR(ISERROR(VLOOKUP($E351&amp;$D$110&amp;$D$111,'CCG data'!$A:$AD,'CCG data'!R$3,FALSE)),ISBLANK(VLOOKUP($E351&amp;$D$110&amp;$D$111,'CCG data'!$A:$AD,'CCG data'!R$3,FALSE))),"",VLOOKUP($E351&amp;$D$110&amp;$D$111,'CCG data'!$A:$AD,'CCG data'!R$3,FALSE))</f>
        <v>52.5</v>
      </c>
      <c r="G351" s="373"/>
      <c r="H351" s="373">
        <f>IF(OR(ISERROR(VLOOKUP($E351&amp;$D$110&amp;$D$111,'CCG data'!$A:$AD,'CCG data'!S$3,FALSE)),ISBLANK(VLOOKUP($E351&amp;$D$110&amp;$D$111,'CCG data'!$A:$AD,'CCG data'!S$3,FALSE))),"",VLOOKUP($E351&amp;$D$110&amp;$D$111,'CCG data'!$A:$AD,'CCG data'!S$3,FALSE))</f>
        <v>87.7</v>
      </c>
      <c r="I351" s="373"/>
      <c r="J351" s="373">
        <f>IF(OR(ISERROR(VLOOKUP($E351&amp;$D$110&amp;$D$111,'CCG data'!$A:$AD,'CCG data'!T$3,FALSE)),ISBLANK(VLOOKUP($E351&amp;$D$110&amp;$D$111,'CCG data'!$A:$AD,'CCG data'!T$3,FALSE))),"",VLOOKUP($E351&amp;$D$110&amp;$D$111,'CCG data'!$A:$AD,'CCG data'!T$3,FALSE))</f>
        <v>5.9</v>
      </c>
      <c r="K351" s="373"/>
      <c r="L351" s="373">
        <f>IF(OR(ISERROR(VLOOKUP($E351&amp;$D$110&amp;$D$111,'CCG data'!$A:$AD,'CCG data'!U$3,FALSE)),ISBLANK(VLOOKUP($E351&amp;$D$110&amp;$D$111,'CCG data'!$A:$AD,'CCG data'!U$3,FALSE))),"",VLOOKUP($E351&amp;$D$110&amp;$D$111,'CCG data'!$A:$AD,'CCG data'!U$3,FALSE))</f>
        <v>22.8</v>
      </c>
      <c r="M351" s="374"/>
      <c r="N351" s="303">
        <f>IF(OR(ISERROR(VLOOKUP($E351&amp;$D$110&amp;$D$111,'CCG data'!$A:$AD,'CCG data'!G$3,FALSE)),ISBLANK(VLOOKUP($E351&amp;$D$110&amp;$D$111,'CCG data'!$A:$AD,'CCG data'!G$3,FALSE))),"",VLOOKUP($E351&amp;$D$110&amp;$D$111,'CCG data'!$A:$AD,'CCG data'!G$3,FALSE))</f>
        <v>1345</v>
      </c>
      <c r="P351" s="354">
        <f>IF(OR(ISERROR(VLOOKUP($E351&amp;$D$110&amp;$D$111,'CCG data'!$A:$AD,'CCG data'!B$3,FALSE)),ISBLANK(VLOOKUP($E351&amp;$D$110&amp;$D$111,'CCG data'!$A:$AD,'CCG data'!B$3,FALSE))),"",VLOOKUP($E351&amp;$D$110&amp;$D$111,'CCG data'!$A:$AD,'CCG data'!B$3,FALSE))</f>
        <v>0.30260223048327139</v>
      </c>
      <c r="Q351" s="246"/>
      <c r="R351" s="246">
        <f>IF(OR(ISERROR(VLOOKUP($E351&amp;$D$110&amp;$D$111,'CCG data'!$A:$AD,'CCG data'!C$3,FALSE)),ISBLANK(VLOOKUP($E351&amp;$D$110&amp;$D$111,'CCG data'!$A:$AD,'CCG data'!C$3,FALSE))),"",VLOOKUP($E351&amp;$D$110&amp;$D$111,'CCG data'!$A:$AD,'CCG data'!C$3,FALSE))</f>
        <v>0.52193308550185868</v>
      </c>
      <c r="S351" s="246"/>
      <c r="T351" s="246">
        <f>IF(OR(ISERROR(VLOOKUP($E351&amp;$D$110&amp;$D$111,'CCG data'!$A:$AD,'CCG data'!D$3,FALSE)),ISBLANK(VLOOKUP($E351&amp;$D$110&amp;$D$111,'CCG data'!$A:$AD,'CCG data'!D$3,FALSE))),"",VLOOKUP($E351&amp;$D$110&amp;$D$111,'CCG data'!$A:$AD,'CCG data'!D$3,FALSE))</f>
        <v>3.4944237918215611E-2</v>
      </c>
      <c r="U351" s="246"/>
      <c r="V351" s="246">
        <f>IF(OR(ISERROR(VLOOKUP($E351&amp;$D$110&amp;$D$111,'CCG data'!$A:$AD,'CCG data'!E$3,FALSE)),ISBLANK(VLOOKUP($E351&amp;$D$110&amp;$D$111,'CCG data'!$A:$AD,'CCG data'!E$3,FALSE))),"",VLOOKUP($E351&amp;$D$110&amp;$D$111,'CCG data'!$A:$AD,'CCG data'!E$3,FALSE))</f>
        <v>0.14052044609665426</v>
      </c>
      <c r="W351" s="387"/>
      <c r="Y351" s="178">
        <f>IFERROR(VLOOKUP($E351&amp;$D$111, Outliers!$A$4:$P$214,2,FALSE),"0")</f>
        <v>0</v>
      </c>
      <c r="Z351" s="178">
        <f>IFERROR(VLOOKUP($E351&amp;$D$111, Outliers!$A$4:$P$214,3,FALSE),"0")</f>
        <v>0</v>
      </c>
      <c r="AA351" s="178">
        <f>IFERROR(VLOOKUP($E351&amp;$D$111, Outliers!$A$4:$P$214,4,FALSE),"0")</f>
        <v>0</v>
      </c>
      <c r="AB351" s="178">
        <f>IFERROR(VLOOKUP($E351&amp;$D$111, Outliers!$A$4:$P$214,5,FALSE),"0")</f>
        <v>1</v>
      </c>
      <c r="AD351" s="82"/>
      <c r="AE351" s="82"/>
      <c r="AF351" s="82"/>
      <c r="AG351" s="82"/>
    </row>
    <row r="352" spans="4:33" x14ac:dyDescent="0.25">
      <c r="D352" s="301"/>
      <c r="E352" s="107" t="s">
        <v>27</v>
      </c>
      <c r="F352" s="99">
        <f>IF(P351="","",VLOOKUP($E351&amp;$D$110&amp;$D$111,'CCG data'!$A:$AD,'CCG data'!W$3,FALSE))</f>
        <v>47.4</v>
      </c>
      <c r="G352" s="100">
        <f>IF(P351="","",VLOOKUP($E351&amp;$D$110&amp;$D$111,'CCG data'!$A:$AD,'CCG data'!X$3,FALSE))</f>
        <v>57.6</v>
      </c>
      <c r="H352" s="100">
        <f>IF(R351="","",VLOOKUP($E351&amp;$D$110&amp;$D$111,'CCG data'!$A:$AD,'CCG data'!Y$3,FALSE))</f>
        <v>81.2</v>
      </c>
      <c r="I352" s="100">
        <f>IF(R351="","",VLOOKUP($E351&amp;$D$110&amp;$D$111,'CCG data'!$A:$AD,'CCG data'!Z$3,FALSE))</f>
        <v>94.2</v>
      </c>
      <c r="J352" s="100">
        <f>IF(T351="","",VLOOKUP($E351&amp;$D$110&amp;$D$111,'CCG data'!$A:$AD,'CCG data'!AA$3,FALSE))</f>
        <v>4.2</v>
      </c>
      <c r="K352" s="100">
        <f>IF(T351="","",VLOOKUP($E351&amp;$D$110&amp;$D$111,'CCG data'!$A:$AD,'CCG data'!AB$3,FALSE))</f>
        <v>7.6</v>
      </c>
      <c r="L352" s="100">
        <f>IF(V351="","",VLOOKUP($E351&amp;$D$110&amp;$D$111,'CCG data'!$A:$AD,'CCG data'!AC$3,FALSE))</f>
        <v>19.600000000000001</v>
      </c>
      <c r="M352" s="100">
        <f>IF(V351="","",VLOOKUP($E351&amp;$D$110&amp;$D$111,'CCG data'!$A:$AD,'CCG data'!AD$3,FALSE))</f>
        <v>26.1</v>
      </c>
      <c r="N352" s="304"/>
      <c r="P352" s="162">
        <f>IF(P351="","",VLOOKUP($E351&amp;$D$110&amp;$D$111,'CCG data'!$A:$AD,'CCG data'!I$3,FALSE))</f>
        <v>0.27900000000000003</v>
      </c>
      <c r="Q352" s="15">
        <f>IF(P351="","",VLOOKUP($E351&amp;$D$110&amp;$D$111,'CCG data'!$A:$AD,'CCG data'!J$3,FALSE))</f>
        <v>0.32800000000000001</v>
      </c>
      <c r="R352" s="15">
        <f>IF(R351="","",VLOOKUP($E351&amp;$D$110&amp;$D$111,'CCG data'!$A:$AD,'CCG data'!K$3,FALSE))</f>
        <v>0.495</v>
      </c>
      <c r="S352" s="15">
        <f>IF(R351="","",VLOOKUP($E351&amp;$D$110&amp;$D$111,'CCG data'!$A:$AD,'CCG data'!L$3,FALSE))</f>
        <v>0.54900000000000004</v>
      </c>
      <c r="T352" s="15">
        <f>IF(T351="","",VLOOKUP($E351&amp;$D$110&amp;$D$111,'CCG data'!$A:$AD,'CCG data'!M$3,FALSE))</f>
        <v>2.5999999999999999E-2</v>
      </c>
      <c r="U352" s="15">
        <f>IF(T351="","",VLOOKUP($E351&amp;$D$110&amp;$D$111,'CCG data'!$A:$AD,'CCG data'!N$3,FALSE))</f>
        <v>4.5999999999999999E-2</v>
      </c>
      <c r="V352" s="15">
        <f>IF(V351="","",VLOOKUP($E351&amp;$D$110&amp;$D$111,'CCG data'!$A:$AD,'CCG data'!O$3,FALSE))</f>
        <v>0.123</v>
      </c>
      <c r="W352" s="142">
        <f>IF(V351="","",VLOOKUP($E351&amp;$D$110&amp;$D$111,'CCG data'!$A:$AD,'CCG data'!P$3,FALSE))</f>
        <v>0.16</v>
      </c>
      <c r="Y352" s="178" t="str">
        <f>IFERROR(VLOOKUP($E352&amp;$D$111, Outliers!$A$4:$P$214,2,FALSE),"0")</f>
        <v>0</v>
      </c>
      <c r="Z352" s="178" t="str">
        <f>IFERROR(VLOOKUP($E352&amp;$D$111, Outliers!$A$4:$P$214,3,FALSE),"0")</f>
        <v>0</v>
      </c>
      <c r="AA352" s="178" t="str">
        <f>IFERROR(VLOOKUP($E352&amp;$D$111, Outliers!$A$4:$P$214,4,FALSE),"0")</f>
        <v>0</v>
      </c>
      <c r="AB352" s="178" t="str">
        <f>IFERROR(VLOOKUP($E352&amp;$D$111, Outliers!$A$4:$P$214,5,FALSE),"0")</f>
        <v>0</v>
      </c>
      <c r="AD352" s="82"/>
      <c r="AE352" s="82"/>
      <c r="AF352" s="82"/>
      <c r="AG352" s="82"/>
    </row>
    <row r="353" spans="4:33" ht="15.75" x14ac:dyDescent="0.25">
      <c r="D353" s="301"/>
      <c r="E353" s="108" t="s">
        <v>255</v>
      </c>
      <c r="F353" s="372">
        <f>IF(OR(ISERROR(VLOOKUP($E353&amp;$D$110&amp;$D$111,'CCG data'!$A:$AD,'CCG data'!R$3,FALSE)),ISBLANK(VLOOKUP($E353&amp;$D$110&amp;$D$111,'CCG data'!$A:$AD,'CCG data'!R$3,FALSE))),"",VLOOKUP($E353&amp;$D$110&amp;$D$111,'CCG data'!$A:$AD,'CCG data'!R$3,FALSE))</f>
        <v>50.3</v>
      </c>
      <c r="G353" s="373"/>
      <c r="H353" s="373">
        <f>IF(OR(ISERROR(VLOOKUP($E353&amp;$D$110&amp;$D$111,'CCG data'!$A:$AD,'CCG data'!S$3,FALSE)),ISBLANK(VLOOKUP($E353&amp;$D$110&amp;$D$111,'CCG data'!$A:$AD,'CCG data'!S$3,FALSE))),"",VLOOKUP($E353&amp;$D$110&amp;$D$111,'CCG data'!$A:$AD,'CCG data'!S$3,FALSE))</f>
        <v>84.8</v>
      </c>
      <c r="I353" s="373"/>
      <c r="J353" s="373">
        <f>IF(OR(ISERROR(VLOOKUP($E353&amp;$D$110&amp;$D$111,'CCG data'!$A:$AD,'CCG data'!T$3,FALSE)),ISBLANK(VLOOKUP($E353&amp;$D$110&amp;$D$111,'CCG data'!$A:$AD,'CCG data'!T$3,FALSE))),"",VLOOKUP($E353&amp;$D$110&amp;$D$111,'CCG data'!$A:$AD,'CCG data'!T$3,FALSE))</f>
        <v>12.9</v>
      </c>
      <c r="K353" s="373"/>
      <c r="L353" s="373">
        <f>IF(OR(ISERROR(VLOOKUP($E353&amp;$D$110&amp;$D$111,'CCG data'!$A:$AD,'CCG data'!U$3,FALSE)),ISBLANK(VLOOKUP($E353&amp;$D$110&amp;$D$111,'CCG data'!$A:$AD,'CCG data'!U$3,FALSE))),"",VLOOKUP($E353&amp;$D$110&amp;$D$111,'CCG data'!$A:$AD,'CCG data'!U$3,FALSE))</f>
        <v>4.7</v>
      </c>
      <c r="M353" s="374"/>
      <c r="N353" s="303">
        <f>IF(OR(ISERROR(VLOOKUP($E353&amp;$D$110&amp;$D$111,'CCG data'!$A:$AD,'CCG data'!G$3,FALSE)),ISBLANK(VLOOKUP($E353&amp;$D$110&amp;$D$111,'CCG data'!$A:$AD,'CCG data'!G$3,FALSE))),"",VLOOKUP($E353&amp;$D$110&amp;$D$111,'CCG data'!$A:$AD,'CCG data'!G$3,FALSE))</f>
        <v>992</v>
      </c>
      <c r="P353" s="354">
        <f>IF(OR(ISERROR(VLOOKUP($E353&amp;$D$110&amp;$D$111,'CCG data'!$A:$AD,'CCG data'!B$3,FALSE)),ISBLANK(VLOOKUP($E353&amp;$D$110&amp;$D$111,'CCG data'!$A:$AD,'CCG data'!B$3,FALSE))),"",VLOOKUP($E353&amp;$D$110&amp;$D$111,'CCG data'!$A:$AD,'CCG data'!B$3,FALSE))</f>
        <v>0.31955645161290325</v>
      </c>
      <c r="Q353" s="246"/>
      <c r="R353" s="246">
        <f>IF(OR(ISERROR(VLOOKUP($E353&amp;$D$110&amp;$D$111,'CCG data'!$A:$AD,'CCG data'!C$3,FALSE)),ISBLANK(VLOOKUP($E353&amp;$D$110&amp;$D$111,'CCG data'!$A:$AD,'CCG data'!C$3,FALSE))),"",VLOOKUP($E353&amp;$D$110&amp;$D$111,'CCG data'!$A:$AD,'CCG data'!C$3,FALSE))</f>
        <v>0.563508064516129</v>
      </c>
      <c r="S353" s="246"/>
      <c r="T353" s="246">
        <f>IF(OR(ISERROR(VLOOKUP($E353&amp;$D$110&amp;$D$111,'CCG data'!$A:$AD,'CCG data'!D$3,FALSE)),ISBLANK(VLOOKUP($E353&amp;$D$110&amp;$D$111,'CCG data'!$A:$AD,'CCG data'!D$3,FALSE))),"",VLOOKUP($E353&amp;$D$110&amp;$D$111,'CCG data'!$A:$AD,'CCG data'!D$3,FALSE))</f>
        <v>8.4677419354838704E-2</v>
      </c>
      <c r="U353" s="246"/>
      <c r="V353" s="246">
        <f>IF(OR(ISERROR(VLOOKUP($E353&amp;$D$110&amp;$D$111,'CCG data'!$A:$AD,'CCG data'!E$3,FALSE)),ISBLANK(VLOOKUP($E353&amp;$D$110&amp;$D$111,'CCG data'!$A:$AD,'CCG data'!E$3,FALSE))),"",VLOOKUP($E353&amp;$D$110&amp;$D$111,'CCG data'!$A:$AD,'CCG data'!E$3,FALSE))</f>
        <v>3.2258064516129031E-2</v>
      </c>
      <c r="W353" s="387"/>
      <c r="Y353" s="178">
        <f>IFERROR(VLOOKUP($E353&amp;$D$111, Outliers!$A$4:$P$214,2,FALSE),"0")</f>
        <v>0</v>
      </c>
      <c r="Z353" s="178">
        <f>IFERROR(VLOOKUP($E353&amp;$D$111, Outliers!$A$4:$P$214,3,FALSE),"0")</f>
        <v>0</v>
      </c>
      <c r="AA353" s="178">
        <f>IFERROR(VLOOKUP($E353&amp;$D$111, Outliers!$A$4:$P$214,4,FALSE),"0")</f>
        <v>1</v>
      </c>
      <c r="AB353" s="178">
        <f>IFERROR(VLOOKUP($E353&amp;$D$111, Outliers!$A$4:$P$214,5,FALSE),"0")</f>
        <v>1</v>
      </c>
      <c r="AD353" s="82"/>
      <c r="AE353" s="82"/>
      <c r="AF353" s="82"/>
      <c r="AG353" s="82"/>
    </row>
    <row r="354" spans="4:33" x14ac:dyDescent="0.25">
      <c r="D354" s="301"/>
      <c r="E354" s="107" t="s">
        <v>27</v>
      </c>
      <c r="F354" s="99">
        <f>IF(P353="","",VLOOKUP($E353&amp;$D$110&amp;$D$111,'CCG data'!$A:$AD,'CCG data'!W$3,FALSE))</f>
        <v>44.8</v>
      </c>
      <c r="G354" s="100">
        <f>IF(P353="","",VLOOKUP($E353&amp;$D$110&amp;$D$111,'CCG data'!$A:$AD,'CCG data'!X$3,FALSE))</f>
        <v>55.9</v>
      </c>
      <c r="H354" s="100">
        <f>IF(R353="","",VLOOKUP($E353&amp;$D$110&amp;$D$111,'CCG data'!$A:$AD,'CCG data'!Y$3,FALSE))</f>
        <v>77.8</v>
      </c>
      <c r="I354" s="100">
        <f>IF(R353="","",VLOOKUP($E353&amp;$D$110&amp;$D$111,'CCG data'!$A:$AD,'CCG data'!Z$3,FALSE))</f>
        <v>91.8</v>
      </c>
      <c r="J354" s="100">
        <f>IF(T353="","",VLOOKUP($E353&amp;$D$110&amp;$D$111,'CCG data'!$A:$AD,'CCG data'!AA$3,FALSE))</f>
        <v>10.1</v>
      </c>
      <c r="K354" s="100">
        <f>IF(T353="","",VLOOKUP($E353&amp;$D$110&amp;$D$111,'CCG data'!$A:$AD,'CCG data'!AB$3,FALSE))</f>
        <v>15.7</v>
      </c>
      <c r="L354" s="100">
        <f>IF(V353="","",VLOOKUP($E353&amp;$D$110&amp;$D$111,'CCG data'!$A:$AD,'CCG data'!AC$3,FALSE))</f>
        <v>3.1</v>
      </c>
      <c r="M354" s="100">
        <f>IF(V353="","",VLOOKUP($E353&amp;$D$110&amp;$D$111,'CCG data'!$A:$AD,'CCG data'!AD$3,FALSE))</f>
        <v>6.4</v>
      </c>
      <c r="N354" s="304"/>
      <c r="P354" s="162">
        <f>IF(P353="","",VLOOKUP($E353&amp;$D$110&amp;$D$111,'CCG data'!$A:$AD,'CCG data'!I$3,FALSE))</f>
        <v>0.29099999999999998</v>
      </c>
      <c r="Q354" s="15">
        <f>IF(P353="","",VLOOKUP($E353&amp;$D$110&amp;$D$111,'CCG data'!$A:$AD,'CCG data'!J$3,FALSE))</f>
        <v>0.34899999999999998</v>
      </c>
      <c r="R354" s="15">
        <f>IF(R353="","",VLOOKUP($E353&amp;$D$110&amp;$D$111,'CCG data'!$A:$AD,'CCG data'!K$3,FALSE))</f>
        <v>0.53200000000000003</v>
      </c>
      <c r="S354" s="15">
        <f>IF(R353="","",VLOOKUP($E353&amp;$D$110&amp;$D$111,'CCG data'!$A:$AD,'CCG data'!L$3,FALSE))</f>
        <v>0.59399999999999997</v>
      </c>
      <c r="T354" s="15">
        <f>IF(T353="","",VLOOKUP($E353&amp;$D$110&amp;$D$111,'CCG data'!$A:$AD,'CCG data'!M$3,FALSE))</f>
        <v>6.9000000000000006E-2</v>
      </c>
      <c r="U354" s="15">
        <f>IF(T353="","",VLOOKUP($E353&amp;$D$110&amp;$D$111,'CCG data'!$A:$AD,'CCG data'!N$3,FALSE))</f>
        <v>0.104</v>
      </c>
      <c r="V354" s="15">
        <f>IF(V353="","",VLOOKUP($E353&amp;$D$110&amp;$D$111,'CCG data'!$A:$AD,'CCG data'!O$3,FALSE))</f>
        <v>2.3E-2</v>
      </c>
      <c r="W354" s="142">
        <f>IF(V353="","",VLOOKUP($E353&amp;$D$110&amp;$D$111,'CCG data'!$A:$AD,'CCG data'!P$3,FALSE))</f>
        <v>4.4999999999999998E-2</v>
      </c>
      <c r="Y354" s="178" t="str">
        <f>IFERROR(VLOOKUP($E354&amp;$D$111, Outliers!$A$4:$P$214,2,FALSE),"0")</f>
        <v>0</v>
      </c>
      <c r="Z354" s="178" t="str">
        <f>IFERROR(VLOOKUP($E354&amp;$D$111, Outliers!$A$4:$P$214,3,FALSE),"0")</f>
        <v>0</v>
      </c>
      <c r="AA354" s="178" t="str">
        <f>IFERROR(VLOOKUP($E354&amp;$D$111, Outliers!$A$4:$P$214,4,FALSE),"0")</f>
        <v>0</v>
      </c>
      <c r="AB354" s="178" t="str">
        <f>IFERROR(VLOOKUP($E354&amp;$D$111, Outliers!$A$4:$P$214,5,FALSE),"0")</f>
        <v>0</v>
      </c>
      <c r="AD354" s="82"/>
      <c r="AE354" s="82"/>
      <c r="AF354" s="82"/>
      <c r="AG354" s="82"/>
    </row>
    <row r="355" spans="4:33" ht="15.75" x14ac:dyDescent="0.25">
      <c r="D355" s="301"/>
      <c r="E355" s="108" t="s">
        <v>256</v>
      </c>
      <c r="F355" s="372">
        <f>IF(OR(ISERROR(VLOOKUP($E355&amp;$D$110&amp;$D$111,'CCG data'!$A:$AD,'CCG data'!R$3,FALSE)),ISBLANK(VLOOKUP($E355&amp;$D$110&amp;$D$111,'CCG data'!$A:$AD,'CCG data'!R$3,FALSE))),"",VLOOKUP($E355&amp;$D$110&amp;$D$111,'CCG data'!$A:$AD,'CCG data'!R$3,FALSE))</f>
        <v>49.9</v>
      </c>
      <c r="G355" s="373"/>
      <c r="H355" s="373">
        <f>IF(OR(ISERROR(VLOOKUP($E355&amp;$D$110&amp;$D$111,'CCG data'!$A:$AD,'CCG data'!S$3,FALSE)),ISBLANK(VLOOKUP($E355&amp;$D$110&amp;$D$111,'CCG data'!$A:$AD,'CCG data'!S$3,FALSE))),"",VLOOKUP($E355&amp;$D$110&amp;$D$111,'CCG data'!$A:$AD,'CCG data'!S$3,FALSE))</f>
        <v>95.9</v>
      </c>
      <c r="I355" s="373"/>
      <c r="J355" s="373">
        <f>IF(OR(ISERROR(VLOOKUP($E355&amp;$D$110&amp;$D$111,'CCG data'!$A:$AD,'CCG data'!T$3,FALSE)),ISBLANK(VLOOKUP($E355&amp;$D$110&amp;$D$111,'CCG data'!$A:$AD,'CCG data'!T$3,FALSE))),"",VLOOKUP($E355&amp;$D$110&amp;$D$111,'CCG data'!$A:$AD,'CCG data'!T$3,FALSE))</f>
        <v>7.9</v>
      </c>
      <c r="K355" s="373"/>
      <c r="L355" s="373">
        <f>IF(OR(ISERROR(VLOOKUP($E355&amp;$D$110&amp;$D$111,'CCG data'!$A:$AD,'CCG data'!U$3,FALSE)),ISBLANK(VLOOKUP($E355&amp;$D$110&amp;$D$111,'CCG data'!$A:$AD,'CCG data'!U$3,FALSE))),"",VLOOKUP($E355&amp;$D$110&amp;$D$111,'CCG data'!$A:$AD,'CCG data'!U$3,FALSE))</f>
        <v>6</v>
      </c>
      <c r="M355" s="374"/>
      <c r="N355" s="303">
        <f>IF(OR(ISERROR(VLOOKUP($E355&amp;$D$110&amp;$D$111,'CCG data'!$A:$AD,'CCG data'!G$3,FALSE)),ISBLANK(VLOOKUP($E355&amp;$D$110&amp;$D$111,'CCG data'!$A:$AD,'CCG data'!G$3,FALSE))),"",VLOOKUP($E355&amp;$D$110&amp;$D$111,'CCG data'!$A:$AD,'CCG data'!G$3,FALSE))</f>
        <v>1086</v>
      </c>
      <c r="P355" s="354">
        <f>IF(OR(ISERROR(VLOOKUP($E355&amp;$D$110&amp;$D$111,'CCG data'!$A:$AD,'CCG data'!B$3,FALSE)),ISBLANK(VLOOKUP($E355&amp;$D$110&amp;$D$111,'CCG data'!$A:$AD,'CCG data'!B$3,FALSE))),"",VLOOKUP($E355&amp;$D$110&amp;$D$111,'CCG data'!$A:$AD,'CCG data'!B$3,FALSE))</f>
        <v>0.30939226519337015</v>
      </c>
      <c r="Q355" s="246"/>
      <c r="R355" s="246">
        <f>IF(OR(ISERROR(VLOOKUP($E355&amp;$D$110&amp;$D$111,'CCG data'!$A:$AD,'CCG data'!C$3,FALSE)),ISBLANK(VLOOKUP($E355&amp;$D$110&amp;$D$111,'CCG data'!$A:$AD,'CCG data'!C$3,FALSE))),"",VLOOKUP($E355&amp;$D$110&amp;$D$111,'CCG data'!$A:$AD,'CCG data'!C$3,FALSE))</f>
        <v>0.60036832412523022</v>
      </c>
      <c r="S355" s="246"/>
      <c r="T355" s="246">
        <f>IF(OR(ISERROR(VLOOKUP($E355&amp;$D$110&amp;$D$111,'CCG data'!$A:$AD,'CCG data'!D$3,FALSE)),ISBLANK(VLOOKUP($E355&amp;$D$110&amp;$D$111,'CCG data'!$A:$AD,'CCG data'!D$3,FALSE))),"",VLOOKUP($E355&amp;$D$110&amp;$D$111,'CCG data'!$A:$AD,'CCG data'!D$3,FALSE))</f>
        <v>5.2486187845303865E-2</v>
      </c>
      <c r="U355" s="246"/>
      <c r="V355" s="246">
        <f>IF(OR(ISERROR(VLOOKUP($E355&amp;$D$110&amp;$D$111,'CCG data'!$A:$AD,'CCG data'!E$3,FALSE)),ISBLANK(VLOOKUP($E355&amp;$D$110&amp;$D$111,'CCG data'!$A:$AD,'CCG data'!E$3,FALSE))),"",VLOOKUP($E355&amp;$D$110&amp;$D$111,'CCG data'!$A:$AD,'CCG data'!E$3,FALSE))</f>
        <v>3.7753222836095765E-2</v>
      </c>
      <c r="W355" s="387"/>
      <c r="Y355" s="178">
        <f>IFERROR(VLOOKUP($E355&amp;$D$111, Outliers!$A$4:$P$214,2,FALSE),"0")</f>
        <v>0</v>
      </c>
      <c r="Z355" s="178">
        <f>IFERROR(VLOOKUP($E355&amp;$D$111, Outliers!$A$4:$P$214,3,FALSE),"0")</f>
        <v>0</v>
      </c>
      <c r="AA355" s="178">
        <f>IFERROR(VLOOKUP($E355&amp;$D$111, Outliers!$A$4:$P$214,4,FALSE),"0")</f>
        <v>0</v>
      </c>
      <c r="AB355" s="178">
        <f>IFERROR(VLOOKUP($E355&amp;$D$111, Outliers!$A$4:$P$214,5,FALSE),"0")</f>
        <v>1</v>
      </c>
      <c r="AD355" s="82"/>
      <c r="AE355" s="82"/>
      <c r="AF355" s="82"/>
      <c r="AG355" s="82"/>
    </row>
    <row r="356" spans="4:33" x14ac:dyDescent="0.25">
      <c r="D356" s="301"/>
      <c r="E356" s="107" t="s">
        <v>27</v>
      </c>
      <c r="F356" s="99">
        <f>IF(P355="","",VLOOKUP($E355&amp;$D$110&amp;$D$111,'CCG data'!$A:$AD,'CCG data'!W$3,FALSE))</f>
        <v>44.6</v>
      </c>
      <c r="G356" s="100">
        <f>IF(P355="","",VLOOKUP($E355&amp;$D$110&amp;$D$111,'CCG data'!$A:$AD,'CCG data'!X$3,FALSE))</f>
        <v>55.2</v>
      </c>
      <c r="H356" s="100">
        <f>IF(R355="","",VLOOKUP($E355&amp;$D$110&amp;$D$111,'CCG data'!$A:$AD,'CCG data'!Y$3,FALSE))</f>
        <v>88.6</v>
      </c>
      <c r="I356" s="100">
        <f>IF(R355="","",VLOOKUP($E355&amp;$D$110&amp;$D$111,'CCG data'!$A:$AD,'CCG data'!Z$3,FALSE))</f>
        <v>103.3</v>
      </c>
      <c r="J356" s="100">
        <f>IF(T355="","",VLOOKUP($E355&amp;$D$110&amp;$D$111,'CCG data'!$A:$AD,'CCG data'!AA$3,FALSE))</f>
        <v>5.8</v>
      </c>
      <c r="K356" s="100">
        <f>IF(T355="","",VLOOKUP($E355&amp;$D$110&amp;$D$111,'CCG data'!$A:$AD,'CCG data'!AB$3,FALSE))</f>
        <v>9.9</v>
      </c>
      <c r="L356" s="100">
        <f>IF(V355="","",VLOOKUP($E355&amp;$D$110&amp;$D$111,'CCG data'!$A:$AD,'CCG data'!AC$3,FALSE))</f>
        <v>4.0999999999999996</v>
      </c>
      <c r="M356" s="100">
        <f>IF(V355="","",VLOOKUP($E355&amp;$D$110&amp;$D$111,'CCG data'!$A:$AD,'CCG data'!AD$3,FALSE))</f>
        <v>7.8</v>
      </c>
      <c r="N356" s="304"/>
      <c r="P356" s="162">
        <f>IF(P355="","",VLOOKUP($E355&amp;$D$110&amp;$D$111,'CCG data'!$A:$AD,'CCG data'!I$3,FALSE))</f>
        <v>0.28299999999999997</v>
      </c>
      <c r="Q356" s="15">
        <f>IF(P355="","",VLOOKUP($E355&amp;$D$110&amp;$D$111,'CCG data'!$A:$AD,'CCG data'!J$3,FALSE))</f>
        <v>0.33800000000000002</v>
      </c>
      <c r="R356" s="15">
        <f>IF(R355="","",VLOOKUP($E355&amp;$D$110&amp;$D$111,'CCG data'!$A:$AD,'CCG data'!K$3,FALSE))</f>
        <v>0.57099999999999995</v>
      </c>
      <c r="S356" s="15">
        <f>IF(R355="","",VLOOKUP($E355&amp;$D$110&amp;$D$111,'CCG data'!$A:$AD,'CCG data'!L$3,FALSE))</f>
        <v>0.629</v>
      </c>
      <c r="T356" s="15">
        <f>IF(T355="","",VLOOKUP($E355&amp;$D$110&amp;$D$111,'CCG data'!$A:$AD,'CCG data'!M$3,FALSE))</f>
        <v>4.1000000000000002E-2</v>
      </c>
      <c r="U356" s="15">
        <f>IF(T355="","",VLOOKUP($E355&amp;$D$110&amp;$D$111,'CCG data'!$A:$AD,'CCG data'!N$3,FALSE))</f>
        <v>6.7000000000000004E-2</v>
      </c>
      <c r="V356" s="15">
        <f>IF(V355="","",VLOOKUP($E355&amp;$D$110&amp;$D$111,'CCG data'!$A:$AD,'CCG data'!O$3,FALSE))</f>
        <v>2.8000000000000001E-2</v>
      </c>
      <c r="W356" s="142">
        <f>IF(V355="","",VLOOKUP($E355&amp;$D$110&amp;$D$111,'CCG data'!$A:$AD,'CCG data'!P$3,FALSE))</f>
        <v>5.0999999999999997E-2</v>
      </c>
      <c r="Y356" s="178" t="str">
        <f>IFERROR(VLOOKUP($E356&amp;$D$111, Outliers!$A$4:$P$214,2,FALSE),"0")</f>
        <v>0</v>
      </c>
      <c r="Z356" s="178" t="str">
        <f>IFERROR(VLOOKUP($E356&amp;$D$111, Outliers!$A$4:$P$214,3,FALSE),"0")</f>
        <v>0</v>
      </c>
      <c r="AA356" s="178" t="str">
        <f>IFERROR(VLOOKUP($E356&amp;$D$111, Outliers!$A$4:$P$214,4,FALSE),"0")</f>
        <v>0</v>
      </c>
      <c r="AB356" s="178" t="str">
        <f>IFERROR(VLOOKUP($E356&amp;$D$111, Outliers!$A$4:$P$214,5,FALSE),"0")</f>
        <v>0</v>
      </c>
      <c r="AD356" s="82"/>
      <c r="AE356" s="82"/>
      <c r="AF356" s="82"/>
      <c r="AG356" s="82"/>
    </row>
    <row r="357" spans="4:33" ht="15.75" x14ac:dyDescent="0.25">
      <c r="D357" s="301"/>
      <c r="E357" s="108" t="s">
        <v>257</v>
      </c>
      <c r="F357" s="372">
        <f>IF(OR(ISERROR(VLOOKUP($E357&amp;$D$110&amp;$D$111,'CCG data'!$A:$AD,'CCG data'!R$3,FALSE)),ISBLANK(VLOOKUP($E357&amp;$D$110&amp;$D$111,'CCG data'!$A:$AD,'CCG data'!R$3,FALSE))),"",VLOOKUP($E357&amp;$D$110&amp;$D$111,'CCG data'!$A:$AD,'CCG data'!R$3,FALSE))</f>
        <v>44.3</v>
      </c>
      <c r="G357" s="373"/>
      <c r="H357" s="373">
        <f>IF(OR(ISERROR(VLOOKUP($E357&amp;$D$110&amp;$D$111,'CCG data'!$A:$AD,'CCG data'!S$3,FALSE)),ISBLANK(VLOOKUP($E357&amp;$D$110&amp;$D$111,'CCG data'!$A:$AD,'CCG data'!S$3,FALSE))),"",VLOOKUP($E357&amp;$D$110&amp;$D$111,'CCG data'!$A:$AD,'CCG data'!S$3,FALSE))</f>
        <v>94.9</v>
      </c>
      <c r="I357" s="373"/>
      <c r="J357" s="373">
        <f>IF(OR(ISERROR(VLOOKUP($E357&amp;$D$110&amp;$D$111,'CCG data'!$A:$AD,'CCG data'!T$3,FALSE)),ISBLANK(VLOOKUP($E357&amp;$D$110&amp;$D$111,'CCG data'!$A:$AD,'CCG data'!T$3,FALSE))),"",VLOOKUP($E357&amp;$D$110&amp;$D$111,'CCG data'!$A:$AD,'CCG data'!T$3,FALSE))</f>
        <v>9.6</v>
      </c>
      <c r="K357" s="373"/>
      <c r="L357" s="373">
        <f>IF(OR(ISERROR(VLOOKUP($E357&amp;$D$110&amp;$D$111,'CCG data'!$A:$AD,'CCG data'!U$3,FALSE)),ISBLANK(VLOOKUP($E357&amp;$D$110&amp;$D$111,'CCG data'!$A:$AD,'CCG data'!U$3,FALSE))),"",VLOOKUP($E357&amp;$D$110&amp;$D$111,'CCG data'!$A:$AD,'CCG data'!U$3,FALSE))</f>
        <v>6.1</v>
      </c>
      <c r="M357" s="374"/>
      <c r="N357" s="303">
        <f>IF(OR(ISERROR(VLOOKUP($E357&amp;$D$110&amp;$D$111,'CCG data'!$A:$AD,'CCG data'!G$3,FALSE)),ISBLANK(VLOOKUP($E357&amp;$D$110&amp;$D$111,'CCG data'!$A:$AD,'CCG data'!G$3,FALSE))),"",VLOOKUP($E357&amp;$D$110&amp;$D$111,'CCG data'!$A:$AD,'CCG data'!G$3,FALSE))</f>
        <v>658</v>
      </c>
      <c r="P357" s="354">
        <f>IF(OR(ISERROR(VLOOKUP($E357&amp;$D$110&amp;$D$111,'CCG data'!$A:$AD,'CCG data'!B$3,FALSE)),ISBLANK(VLOOKUP($E357&amp;$D$110&amp;$D$111,'CCG data'!$A:$AD,'CCG data'!B$3,FALSE))),"",VLOOKUP($E357&amp;$D$110&amp;$D$111,'CCG data'!$A:$AD,'CCG data'!B$3,FALSE))</f>
        <v>0.26291793313069911</v>
      </c>
      <c r="Q357" s="246"/>
      <c r="R357" s="246">
        <f>IF(OR(ISERROR(VLOOKUP($E357&amp;$D$110&amp;$D$111,'CCG data'!$A:$AD,'CCG data'!C$3,FALSE)),ISBLANK(VLOOKUP($E357&amp;$D$110&amp;$D$111,'CCG data'!$A:$AD,'CCG data'!C$3,FALSE))),"",VLOOKUP($E357&amp;$D$110&amp;$D$111,'CCG data'!$A:$AD,'CCG data'!C$3,FALSE))</f>
        <v>0.63221884498480241</v>
      </c>
      <c r="S357" s="246"/>
      <c r="T357" s="246">
        <f>IF(OR(ISERROR(VLOOKUP($E357&amp;$D$110&amp;$D$111,'CCG data'!$A:$AD,'CCG data'!D$3,FALSE)),ISBLANK(VLOOKUP($E357&amp;$D$110&amp;$D$111,'CCG data'!$A:$AD,'CCG data'!D$3,FALSE))),"",VLOOKUP($E357&amp;$D$110&amp;$D$111,'CCG data'!$A:$AD,'CCG data'!D$3,FALSE))</f>
        <v>6.231003039513678E-2</v>
      </c>
      <c r="U357" s="246"/>
      <c r="V357" s="246">
        <f>IF(OR(ISERROR(VLOOKUP($E357&amp;$D$110&amp;$D$111,'CCG data'!$A:$AD,'CCG data'!E$3,FALSE)),ISBLANK(VLOOKUP($E357&amp;$D$110&amp;$D$111,'CCG data'!$A:$AD,'CCG data'!E$3,FALSE))),"",VLOOKUP($E357&amp;$D$110&amp;$D$111,'CCG data'!$A:$AD,'CCG data'!E$3,FALSE))</f>
        <v>4.2553191489361701E-2</v>
      </c>
      <c r="W357" s="387"/>
      <c r="Y357" s="178">
        <f>IFERROR(VLOOKUP($E357&amp;$D$111, Outliers!$A$4:$P$214,2,FALSE),"0")</f>
        <v>0</v>
      </c>
      <c r="Z357" s="178">
        <f>IFERROR(VLOOKUP($E357&amp;$D$111, Outliers!$A$4:$P$214,3,FALSE),"0")</f>
        <v>0</v>
      </c>
      <c r="AA357" s="178">
        <f>IFERROR(VLOOKUP($E357&amp;$D$111, Outliers!$A$4:$P$214,4,FALSE),"0")</f>
        <v>0</v>
      </c>
      <c r="AB357" s="178">
        <f>IFERROR(VLOOKUP($E357&amp;$D$111, Outliers!$A$4:$P$214,5,FALSE),"0")</f>
        <v>1</v>
      </c>
      <c r="AD357" s="82"/>
      <c r="AE357" s="82"/>
      <c r="AF357" s="82"/>
      <c r="AG357" s="82"/>
    </row>
    <row r="358" spans="4:33" x14ac:dyDescent="0.25">
      <c r="D358" s="301"/>
      <c r="E358" s="107" t="s">
        <v>27</v>
      </c>
      <c r="F358" s="99">
        <f>IF(P357="","",VLOOKUP($E357&amp;$D$110&amp;$D$111,'CCG data'!$A:$AD,'CCG data'!W$3,FALSE))</f>
        <v>37.700000000000003</v>
      </c>
      <c r="G358" s="100">
        <f>IF(P357="","",VLOOKUP($E357&amp;$D$110&amp;$D$111,'CCG data'!$A:$AD,'CCG data'!X$3,FALSE))</f>
        <v>50.9</v>
      </c>
      <c r="H358" s="100">
        <f>IF(R357="","",VLOOKUP($E357&amp;$D$110&amp;$D$111,'CCG data'!$A:$AD,'CCG data'!Y$3,FALSE))</f>
        <v>85.8</v>
      </c>
      <c r="I358" s="100">
        <f>IF(R357="","",VLOOKUP($E357&amp;$D$110&amp;$D$111,'CCG data'!$A:$AD,'CCG data'!Z$3,FALSE))</f>
        <v>104</v>
      </c>
      <c r="J358" s="100">
        <f>IF(T357="","",VLOOKUP($E357&amp;$D$110&amp;$D$111,'CCG data'!$A:$AD,'CCG data'!AA$3,FALSE))</f>
        <v>6.6</v>
      </c>
      <c r="K358" s="100">
        <f>IF(T357="","",VLOOKUP($E357&amp;$D$110&amp;$D$111,'CCG data'!$A:$AD,'CCG data'!AB$3,FALSE))</f>
        <v>12.5</v>
      </c>
      <c r="L358" s="100">
        <f>IF(V357="","",VLOOKUP($E357&amp;$D$110&amp;$D$111,'CCG data'!$A:$AD,'CCG data'!AC$3,FALSE))</f>
        <v>3.8</v>
      </c>
      <c r="M358" s="100">
        <f>IF(V357="","",VLOOKUP($E357&amp;$D$110&amp;$D$111,'CCG data'!$A:$AD,'CCG data'!AD$3,FALSE))</f>
        <v>8.4</v>
      </c>
      <c r="N358" s="304"/>
      <c r="P358" s="162">
        <f>IF(P357="","",VLOOKUP($E357&amp;$D$110&amp;$D$111,'CCG data'!$A:$AD,'CCG data'!I$3,FALSE))</f>
        <v>0.23100000000000001</v>
      </c>
      <c r="Q358" s="15">
        <f>IF(P357="","",VLOOKUP($E357&amp;$D$110&amp;$D$111,'CCG data'!$A:$AD,'CCG data'!J$3,FALSE))</f>
        <v>0.29799999999999999</v>
      </c>
      <c r="R358" s="15">
        <f>IF(R357="","",VLOOKUP($E357&amp;$D$110&amp;$D$111,'CCG data'!$A:$AD,'CCG data'!K$3,FALSE))</f>
        <v>0.59499999999999997</v>
      </c>
      <c r="S358" s="15">
        <f>IF(R357="","",VLOOKUP($E357&amp;$D$110&amp;$D$111,'CCG data'!$A:$AD,'CCG data'!L$3,FALSE))</f>
        <v>0.66800000000000004</v>
      </c>
      <c r="T358" s="15">
        <f>IF(T357="","",VLOOKUP($E357&amp;$D$110&amp;$D$111,'CCG data'!$A:$AD,'CCG data'!M$3,FALSE))</f>
        <v>4.5999999999999999E-2</v>
      </c>
      <c r="U358" s="15">
        <f>IF(T357="","",VLOOKUP($E357&amp;$D$110&amp;$D$111,'CCG data'!$A:$AD,'CCG data'!N$3,FALSE))</f>
        <v>8.3000000000000004E-2</v>
      </c>
      <c r="V358" s="15">
        <f>IF(V357="","",VLOOKUP($E357&amp;$D$110&amp;$D$111,'CCG data'!$A:$AD,'CCG data'!O$3,FALSE))</f>
        <v>0.03</v>
      </c>
      <c r="W358" s="142">
        <f>IF(V357="","",VLOOKUP($E357&amp;$D$110&amp;$D$111,'CCG data'!$A:$AD,'CCG data'!P$3,FALSE))</f>
        <v>6.0999999999999999E-2</v>
      </c>
      <c r="Y358" s="178" t="str">
        <f>IFERROR(VLOOKUP($E358&amp;$D$111, Outliers!$A$4:$P$214,2,FALSE),"0")</f>
        <v>0</v>
      </c>
      <c r="Z358" s="178" t="str">
        <f>IFERROR(VLOOKUP($E358&amp;$D$111, Outliers!$A$4:$P$214,3,FALSE),"0")</f>
        <v>0</v>
      </c>
      <c r="AA358" s="178" t="str">
        <f>IFERROR(VLOOKUP($E358&amp;$D$111, Outliers!$A$4:$P$214,4,FALSE),"0")</f>
        <v>0</v>
      </c>
      <c r="AB358" s="178" t="str">
        <f>IFERROR(VLOOKUP($E358&amp;$D$111, Outliers!$A$4:$P$214,5,FALSE),"0")</f>
        <v>0</v>
      </c>
      <c r="AD358" s="82"/>
      <c r="AE358" s="82"/>
      <c r="AF358" s="82"/>
      <c r="AG358" s="82"/>
    </row>
    <row r="359" spans="4:33" ht="15.75" x14ac:dyDescent="0.25">
      <c r="D359" s="301"/>
      <c r="E359" s="108" t="s">
        <v>258</v>
      </c>
      <c r="F359" s="372">
        <f>IF(OR(ISERROR(VLOOKUP($E359&amp;$D$110&amp;$D$111,'CCG data'!$A:$AD,'CCG data'!R$3,FALSE)),ISBLANK(VLOOKUP($E359&amp;$D$110&amp;$D$111,'CCG data'!$A:$AD,'CCG data'!R$3,FALSE))),"",VLOOKUP($E359&amp;$D$110&amp;$D$111,'CCG data'!$A:$AD,'CCG data'!R$3,FALSE))</f>
        <v>52.1</v>
      </c>
      <c r="G359" s="373"/>
      <c r="H359" s="373">
        <f>IF(OR(ISERROR(VLOOKUP($E359&amp;$D$110&amp;$D$111,'CCG data'!$A:$AD,'CCG data'!S$3,FALSE)),ISBLANK(VLOOKUP($E359&amp;$D$110&amp;$D$111,'CCG data'!$A:$AD,'CCG data'!S$3,FALSE))),"",VLOOKUP($E359&amp;$D$110&amp;$D$111,'CCG data'!$A:$AD,'CCG data'!S$3,FALSE))</f>
        <v>105.8</v>
      </c>
      <c r="I359" s="373"/>
      <c r="J359" s="373">
        <f>IF(OR(ISERROR(VLOOKUP($E359&amp;$D$110&amp;$D$111,'CCG data'!$A:$AD,'CCG data'!T$3,FALSE)),ISBLANK(VLOOKUP($E359&amp;$D$110&amp;$D$111,'CCG data'!$A:$AD,'CCG data'!T$3,FALSE))),"",VLOOKUP($E359&amp;$D$110&amp;$D$111,'CCG data'!$A:$AD,'CCG data'!T$3,FALSE))</f>
        <v>5.5</v>
      </c>
      <c r="K359" s="373"/>
      <c r="L359" s="373">
        <f>IF(OR(ISERROR(VLOOKUP($E359&amp;$D$110&amp;$D$111,'CCG data'!$A:$AD,'CCG data'!U$3,FALSE)),ISBLANK(VLOOKUP($E359&amp;$D$110&amp;$D$111,'CCG data'!$A:$AD,'CCG data'!U$3,FALSE))),"",VLOOKUP($E359&amp;$D$110&amp;$D$111,'CCG data'!$A:$AD,'CCG data'!U$3,FALSE))</f>
        <v>6.9</v>
      </c>
      <c r="M359" s="374"/>
      <c r="N359" s="303">
        <f>IF(OR(ISERROR(VLOOKUP($E359&amp;$D$110&amp;$D$111,'CCG data'!$A:$AD,'CCG data'!G$3,FALSE)),ISBLANK(VLOOKUP($E359&amp;$D$110&amp;$D$111,'CCG data'!$A:$AD,'CCG data'!G$3,FALSE))),"",VLOOKUP($E359&amp;$D$110&amp;$D$111,'CCG data'!$A:$AD,'CCG data'!G$3,FALSE))</f>
        <v>1432</v>
      </c>
      <c r="P359" s="354">
        <f>IF(OR(ISERROR(VLOOKUP($E359&amp;$D$110&amp;$D$111,'CCG data'!$A:$AD,'CCG data'!B$3,FALSE)),ISBLANK(VLOOKUP($E359&amp;$D$110&amp;$D$111,'CCG data'!$A:$AD,'CCG data'!B$3,FALSE))),"",VLOOKUP($E359&amp;$D$110&amp;$D$111,'CCG data'!$A:$AD,'CCG data'!B$3,FALSE))</f>
        <v>0.30237430167597767</v>
      </c>
      <c r="Q359" s="246"/>
      <c r="R359" s="246">
        <f>IF(OR(ISERROR(VLOOKUP($E359&amp;$D$110&amp;$D$111,'CCG data'!$A:$AD,'CCG data'!C$3,FALSE)),ISBLANK(VLOOKUP($E359&amp;$D$110&amp;$D$111,'CCG data'!$A:$AD,'CCG data'!C$3,FALSE))),"",VLOOKUP($E359&amp;$D$110&amp;$D$111,'CCG data'!$A:$AD,'CCG data'!C$3,FALSE))</f>
        <v>0.61592178770949724</v>
      </c>
      <c r="S359" s="246"/>
      <c r="T359" s="246">
        <f>IF(OR(ISERROR(VLOOKUP($E359&amp;$D$110&amp;$D$111,'CCG data'!$A:$AD,'CCG data'!D$3,FALSE)),ISBLANK(VLOOKUP($E359&amp;$D$110&amp;$D$111,'CCG data'!$A:$AD,'CCG data'!D$3,FALSE))),"",VLOOKUP($E359&amp;$D$110&amp;$D$111,'CCG data'!$A:$AD,'CCG data'!D$3,FALSE))</f>
        <v>3.9106145251396648E-2</v>
      </c>
      <c r="U359" s="246"/>
      <c r="V359" s="246">
        <f>IF(OR(ISERROR(VLOOKUP($E359&amp;$D$110&amp;$D$111,'CCG data'!$A:$AD,'CCG data'!E$3,FALSE)),ISBLANK(VLOOKUP($E359&amp;$D$110&amp;$D$111,'CCG data'!$A:$AD,'CCG data'!E$3,FALSE))),"",VLOOKUP($E359&amp;$D$110&amp;$D$111,'CCG data'!$A:$AD,'CCG data'!E$3,FALSE))</f>
        <v>4.2597765363128488E-2</v>
      </c>
      <c r="W359" s="387"/>
      <c r="Y359" s="178">
        <f>IFERROR(VLOOKUP($E359&amp;$D$111, Outliers!$A$4:$P$214,2,FALSE),"0")</f>
        <v>0</v>
      </c>
      <c r="Z359" s="178">
        <f>IFERROR(VLOOKUP($E359&amp;$D$111, Outliers!$A$4:$P$214,3,FALSE),"0")</f>
        <v>0</v>
      </c>
      <c r="AA359" s="178">
        <f>IFERROR(VLOOKUP($E359&amp;$D$111, Outliers!$A$4:$P$214,4,FALSE),"0")</f>
        <v>0</v>
      </c>
      <c r="AB359" s="178">
        <f>IFERROR(VLOOKUP($E359&amp;$D$111, Outliers!$A$4:$P$214,5,FALSE),"0")</f>
        <v>1</v>
      </c>
      <c r="AD359" s="82"/>
      <c r="AE359" s="82"/>
      <c r="AF359" s="82"/>
      <c r="AG359" s="82"/>
    </row>
    <row r="360" spans="4:33" x14ac:dyDescent="0.25">
      <c r="D360" s="301"/>
      <c r="E360" s="107" t="s">
        <v>27</v>
      </c>
      <c r="F360" s="99">
        <f>IF(P359="","",VLOOKUP($E359&amp;$D$110&amp;$D$111,'CCG data'!$A:$AD,'CCG data'!W$3,FALSE))</f>
        <v>47.2</v>
      </c>
      <c r="G360" s="100">
        <f>IF(P359="","",VLOOKUP($E359&amp;$D$110&amp;$D$111,'CCG data'!$A:$AD,'CCG data'!X$3,FALSE))</f>
        <v>57</v>
      </c>
      <c r="H360" s="100">
        <f>IF(R359="","",VLOOKUP($E359&amp;$D$110&amp;$D$111,'CCG data'!$A:$AD,'CCG data'!Y$3,FALSE))</f>
        <v>98.8</v>
      </c>
      <c r="I360" s="100">
        <f>IF(R359="","",VLOOKUP($E359&amp;$D$110&amp;$D$111,'CCG data'!$A:$AD,'CCG data'!Z$3,FALSE))</f>
        <v>112.8</v>
      </c>
      <c r="J360" s="100">
        <f>IF(T359="","",VLOOKUP($E359&amp;$D$110&amp;$D$111,'CCG data'!$A:$AD,'CCG data'!AA$3,FALSE))</f>
        <v>4.0999999999999996</v>
      </c>
      <c r="K360" s="100">
        <f>IF(T359="","",VLOOKUP($E359&amp;$D$110&amp;$D$111,'CCG data'!$A:$AD,'CCG data'!AB$3,FALSE))</f>
        <v>6.9</v>
      </c>
      <c r="L360" s="100">
        <f>IF(V359="","",VLOOKUP($E359&amp;$D$110&amp;$D$111,'CCG data'!$A:$AD,'CCG data'!AC$3,FALSE))</f>
        <v>5.0999999999999996</v>
      </c>
      <c r="M360" s="100">
        <f>IF(V359="","",VLOOKUP($E359&amp;$D$110&amp;$D$111,'CCG data'!$A:$AD,'CCG data'!AD$3,FALSE))</f>
        <v>8.6</v>
      </c>
      <c r="N360" s="304"/>
      <c r="P360" s="162">
        <f>IF(P359="","",VLOOKUP($E359&amp;$D$110&amp;$D$111,'CCG data'!$A:$AD,'CCG data'!I$3,FALSE))</f>
        <v>0.27900000000000003</v>
      </c>
      <c r="Q360" s="15">
        <f>IF(P359="","",VLOOKUP($E359&amp;$D$110&amp;$D$111,'CCG data'!$A:$AD,'CCG data'!J$3,FALSE))</f>
        <v>0.32700000000000001</v>
      </c>
      <c r="R360" s="15">
        <f>IF(R359="","",VLOOKUP($E359&amp;$D$110&amp;$D$111,'CCG data'!$A:$AD,'CCG data'!K$3,FALSE))</f>
        <v>0.59</v>
      </c>
      <c r="S360" s="15">
        <f>IF(R359="","",VLOOKUP($E359&amp;$D$110&amp;$D$111,'CCG data'!$A:$AD,'CCG data'!L$3,FALSE))</f>
        <v>0.64100000000000001</v>
      </c>
      <c r="T360" s="15">
        <f>IF(T359="","",VLOOKUP($E359&amp;$D$110&amp;$D$111,'CCG data'!$A:$AD,'CCG data'!M$3,FALSE))</f>
        <v>0.03</v>
      </c>
      <c r="U360" s="15">
        <f>IF(T359="","",VLOOKUP($E359&amp;$D$110&amp;$D$111,'CCG data'!$A:$AD,'CCG data'!N$3,FALSE))</f>
        <v>0.05</v>
      </c>
      <c r="V360" s="15">
        <f>IF(V359="","",VLOOKUP($E359&amp;$D$110&amp;$D$111,'CCG data'!$A:$AD,'CCG data'!O$3,FALSE))</f>
        <v>3.3000000000000002E-2</v>
      </c>
      <c r="W360" s="142">
        <f>IF(V359="","",VLOOKUP($E359&amp;$D$110&amp;$D$111,'CCG data'!$A:$AD,'CCG data'!P$3,FALSE))</f>
        <v>5.3999999999999999E-2</v>
      </c>
      <c r="Y360" s="178" t="str">
        <f>IFERROR(VLOOKUP($E360&amp;$D$111, Outliers!$A$4:$P$214,2,FALSE),"0")</f>
        <v>0</v>
      </c>
      <c r="Z360" s="178" t="str">
        <f>IFERROR(VLOOKUP($E360&amp;$D$111, Outliers!$A$4:$P$214,3,FALSE),"0")</f>
        <v>0</v>
      </c>
      <c r="AA360" s="178" t="str">
        <f>IFERROR(VLOOKUP($E360&amp;$D$111, Outliers!$A$4:$P$214,4,FALSE),"0")</f>
        <v>0</v>
      </c>
      <c r="AB360" s="178" t="str">
        <f>IFERROR(VLOOKUP($E360&amp;$D$111, Outliers!$A$4:$P$214,5,FALSE),"0")</f>
        <v>0</v>
      </c>
      <c r="AD360" s="82"/>
      <c r="AE360" s="82"/>
      <c r="AF360" s="82"/>
      <c r="AG360" s="82"/>
    </row>
    <row r="361" spans="4:33" ht="15.75" x14ac:dyDescent="0.25">
      <c r="D361" s="301"/>
      <c r="E361" s="108" t="s">
        <v>259</v>
      </c>
      <c r="F361" s="372">
        <f>IF(OR(ISERROR(VLOOKUP($E361&amp;$D$110&amp;$D$111,'CCG data'!$A:$AD,'CCG data'!R$3,FALSE)),ISBLANK(VLOOKUP($E361&amp;$D$110&amp;$D$111,'CCG data'!$A:$AD,'CCG data'!R$3,FALSE))),"",VLOOKUP($E361&amp;$D$110&amp;$D$111,'CCG data'!$A:$AD,'CCG data'!R$3,FALSE))</f>
        <v>50.9</v>
      </c>
      <c r="G361" s="373"/>
      <c r="H361" s="373">
        <f>IF(OR(ISERROR(VLOOKUP($E361&amp;$D$110&amp;$D$111,'CCG data'!$A:$AD,'CCG data'!S$3,FALSE)),ISBLANK(VLOOKUP($E361&amp;$D$110&amp;$D$111,'CCG data'!$A:$AD,'CCG data'!S$3,FALSE))),"",VLOOKUP($E361&amp;$D$110&amp;$D$111,'CCG data'!$A:$AD,'CCG data'!S$3,FALSE))</f>
        <v>99.6</v>
      </c>
      <c r="I361" s="373"/>
      <c r="J361" s="373">
        <f>IF(OR(ISERROR(VLOOKUP($E361&amp;$D$110&amp;$D$111,'CCG data'!$A:$AD,'CCG data'!T$3,FALSE)),ISBLANK(VLOOKUP($E361&amp;$D$110&amp;$D$111,'CCG data'!$A:$AD,'CCG data'!T$3,FALSE))),"",VLOOKUP($E361&amp;$D$110&amp;$D$111,'CCG data'!$A:$AD,'CCG data'!T$3,FALSE))</f>
        <v>5.4</v>
      </c>
      <c r="K361" s="373"/>
      <c r="L361" s="373">
        <f>IF(OR(ISERROR(VLOOKUP($E361&amp;$D$110&amp;$D$111,'CCG data'!$A:$AD,'CCG data'!U$3,FALSE)),ISBLANK(VLOOKUP($E361&amp;$D$110&amp;$D$111,'CCG data'!$A:$AD,'CCG data'!U$3,FALSE))),"",VLOOKUP($E361&amp;$D$110&amp;$D$111,'CCG data'!$A:$AD,'CCG data'!U$3,FALSE))</f>
        <v>13.2</v>
      </c>
      <c r="M361" s="374"/>
      <c r="N361" s="303">
        <f>IF(OR(ISERROR(VLOOKUP($E361&amp;$D$110&amp;$D$111,'CCG data'!$A:$AD,'CCG data'!G$3,FALSE)),ISBLANK(VLOOKUP($E361&amp;$D$110&amp;$D$111,'CCG data'!$A:$AD,'CCG data'!G$3,FALSE))),"",VLOOKUP($E361&amp;$D$110&amp;$D$111,'CCG data'!$A:$AD,'CCG data'!G$3,FALSE))</f>
        <v>1539</v>
      </c>
      <c r="P361" s="354">
        <f>IF(OR(ISERROR(VLOOKUP($E361&amp;$D$110&amp;$D$111,'CCG data'!$A:$AD,'CCG data'!B$3,FALSE)),ISBLANK(VLOOKUP($E361&amp;$D$110&amp;$D$111,'CCG data'!$A:$AD,'CCG data'!B$3,FALSE))),"",VLOOKUP($E361&amp;$D$110&amp;$D$111,'CCG data'!$A:$AD,'CCG data'!B$3,FALSE))</f>
        <v>0.28784925276153345</v>
      </c>
      <c r="Q361" s="246"/>
      <c r="R361" s="246">
        <f>IF(OR(ISERROR(VLOOKUP($E361&amp;$D$110&amp;$D$111,'CCG data'!$A:$AD,'CCG data'!C$3,FALSE)),ISBLANK(VLOOKUP($E361&amp;$D$110&amp;$D$111,'CCG data'!$A:$AD,'CCG data'!C$3,FALSE))),"",VLOOKUP($E361&amp;$D$110&amp;$D$111,'CCG data'!$A:$AD,'CCG data'!C$3,FALSE))</f>
        <v>0.59519168291098112</v>
      </c>
      <c r="S361" s="246"/>
      <c r="T361" s="246">
        <f>IF(OR(ISERROR(VLOOKUP($E361&amp;$D$110&amp;$D$111,'CCG data'!$A:$AD,'CCG data'!D$3,FALSE)),ISBLANK(VLOOKUP($E361&amp;$D$110&amp;$D$111,'CCG data'!$A:$AD,'CCG data'!D$3,FALSE))),"",VLOOKUP($E361&amp;$D$110&amp;$D$111,'CCG data'!$A:$AD,'CCG data'!D$3,FALSE))</f>
        <v>3.8336582196231317E-2</v>
      </c>
      <c r="U361" s="246"/>
      <c r="V361" s="246">
        <f>IF(OR(ISERROR(VLOOKUP($E361&amp;$D$110&amp;$D$111,'CCG data'!$A:$AD,'CCG data'!E$3,FALSE)),ISBLANK(VLOOKUP($E361&amp;$D$110&amp;$D$111,'CCG data'!$A:$AD,'CCG data'!E$3,FALSE))),"",VLOOKUP($E361&amp;$D$110&amp;$D$111,'CCG data'!$A:$AD,'CCG data'!E$3,FALSE))</f>
        <v>7.8622482131254057E-2</v>
      </c>
      <c r="W361" s="387"/>
      <c r="Y361" s="178">
        <f>IFERROR(VLOOKUP($E361&amp;$D$111, Outliers!$A$4:$P$214,2,FALSE),"0")</f>
        <v>0</v>
      </c>
      <c r="Z361" s="178">
        <f>IFERROR(VLOOKUP($E361&amp;$D$111, Outliers!$A$4:$P$214,3,FALSE),"0")</f>
        <v>0</v>
      </c>
      <c r="AA361" s="178">
        <f>IFERROR(VLOOKUP($E361&amp;$D$111, Outliers!$A$4:$P$214,4,FALSE),"0")</f>
        <v>0</v>
      </c>
      <c r="AB361" s="178">
        <f>IFERROR(VLOOKUP($E361&amp;$D$111, Outliers!$A$4:$P$214,5,FALSE),"0")</f>
        <v>0</v>
      </c>
      <c r="AD361" s="82"/>
      <c r="AE361" s="82"/>
      <c r="AF361" s="82"/>
      <c r="AG361" s="82"/>
    </row>
    <row r="362" spans="4:33" x14ac:dyDescent="0.25">
      <c r="D362" s="301"/>
      <c r="E362" s="107" t="s">
        <v>27</v>
      </c>
      <c r="F362" s="99">
        <f>IF(P361="","",VLOOKUP($E361&amp;$D$110&amp;$D$111,'CCG data'!$A:$AD,'CCG data'!W$3,FALSE))</f>
        <v>46.1</v>
      </c>
      <c r="G362" s="100">
        <f>IF(P361="","",VLOOKUP($E361&amp;$D$110&amp;$D$111,'CCG data'!$A:$AD,'CCG data'!X$3,FALSE))</f>
        <v>55.6</v>
      </c>
      <c r="H362" s="100">
        <f>IF(R361="","",VLOOKUP($E361&amp;$D$110&amp;$D$111,'CCG data'!$A:$AD,'CCG data'!Y$3,FALSE))</f>
        <v>93.1</v>
      </c>
      <c r="I362" s="100">
        <f>IF(R361="","",VLOOKUP($E361&amp;$D$110&amp;$D$111,'CCG data'!$A:$AD,'CCG data'!Z$3,FALSE))</f>
        <v>106</v>
      </c>
      <c r="J362" s="100">
        <f>IF(T361="","",VLOOKUP($E361&amp;$D$110&amp;$D$111,'CCG data'!$A:$AD,'CCG data'!AA$3,FALSE))</f>
        <v>4</v>
      </c>
      <c r="K362" s="100">
        <f>IF(T361="","",VLOOKUP($E361&amp;$D$110&amp;$D$111,'CCG data'!$A:$AD,'CCG data'!AB$3,FALSE))</f>
        <v>6.7</v>
      </c>
      <c r="L362" s="100">
        <f>IF(V361="","",VLOOKUP($E361&amp;$D$110&amp;$D$111,'CCG data'!$A:$AD,'CCG data'!AC$3,FALSE))</f>
        <v>10.9</v>
      </c>
      <c r="M362" s="100">
        <f>IF(V361="","",VLOOKUP($E361&amp;$D$110&amp;$D$111,'CCG data'!$A:$AD,'CCG data'!AD$3,FALSE))</f>
        <v>15.6</v>
      </c>
      <c r="N362" s="304"/>
      <c r="P362" s="162">
        <f>IF(P361="","",VLOOKUP($E361&amp;$D$110&amp;$D$111,'CCG data'!$A:$AD,'CCG data'!I$3,FALSE))</f>
        <v>0.26600000000000001</v>
      </c>
      <c r="Q362" s="15">
        <f>IF(P361="","",VLOOKUP($E361&amp;$D$110&amp;$D$111,'CCG data'!$A:$AD,'CCG data'!J$3,FALSE))</f>
        <v>0.311</v>
      </c>
      <c r="R362" s="15">
        <f>IF(R361="","",VLOOKUP($E361&amp;$D$110&amp;$D$111,'CCG data'!$A:$AD,'CCG data'!K$3,FALSE))</f>
        <v>0.56999999999999995</v>
      </c>
      <c r="S362" s="15">
        <f>IF(R361="","",VLOOKUP($E361&amp;$D$110&amp;$D$111,'CCG data'!$A:$AD,'CCG data'!L$3,FALSE))</f>
        <v>0.61899999999999999</v>
      </c>
      <c r="T362" s="15">
        <f>IF(T361="","",VLOOKUP($E361&amp;$D$110&amp;$D$111,'CCG data'!$A:$AD,'CCG data'!M$3,FALSE))</f>
        <v>0.03</v>
      </c>
      <c r="U362" s="15">
        <f>IF(T361="","",VLOOKUP($E361&amp;$D$110&amp;$D$111,'CCG data'!$A:$AD,'CCG data'!N$3,FALSE))</f>
        <v>4.9000000000000002E-2</v>
      </c>
      <c r="V362" s="15">
        <f>IF(V361="","",VLOOKUP($E361&amp;$D$110&amp;$D$111,'CCG data'!$A:$AD,'CCG data'!O$3,FALSE))</f>
        <v>6.6000000000000003E-2</v>
      </c>
      <c r="W362" s="142">
        <f>IF(V361="","",VLOOKUP($E361&amp;$D$110&amp;$D$111,'CCG data'!$A:$AD,'CCG data'!P$3,FALSE))</f>
        <v>9.2999999999999999E-2</v>
      </c>
      <c r="Y362" s="178" t="str">
        <f>IFERROR(VLOOKUP($E362&amp;$D$111, Outliers!$A$4:$P$214,2,FALSE),"0")</f>
        <v>0</v>
      </c>
      <c r="Z362" s="178" t="str">
        <f>IFERROR(VLOOKUP($E362&amp;$D$111, Outliers!$A$4:$P$214,3,FALSE),"0")</f>
        <v>0</v>
      </c>
      <c r="AA362" s="178" t="str">
        <f>IFERROR(VLOOKUP($E362&amp;$D$111, Outliers!$A$4:$P$214,4,FALSE),"0")</f>
        <v>0</v>
      </c>
      <c r="AB362" s="178" t="str">
        <f>IFERROR(VLOOKUP($E362&amp;$D$111, Outliers!$A$4:$P$214,5,FALSE),"0")</f>
        <v>0</v>
      </c>
      <c r="AD362" s="82"/>
      <c r="AE362" s="82"/>
      <c r="AF362" s="82"/>
      <c r="AG362" s="82"/>
    </row>
    <row r="363" spans="4:33" ht="15.75" x14ac:dyDescent="0.25">
      <c r="D363" s="301"/>
      <c r="E363" s="108" t="s">
        <v>260</v>
      </c>
      <c r="F363" s="372">
        <f>IF(OR(ISERROR(VLOOKUP($E363&amp;$D$110&amp;$D$111,'CCG data'!$A:$AD,'CCG data'!R$3,FALSE)),ISBLANK(VLOOKUP($E363&amp;$D$110&amp;$D$111,'CCG data'!$A:$AD,'CCG data'!R$3,FALSE))),"",VLOOKUP($E363&amp;$D$110&amp;$D$111,'CCG data'!$A:$AD,'CCG data'!R$3,FALSE))</f>
        <v>53.8</v>
      </c>
      <c r="G363" s="373"/>
      <c r="H363" s="373">
        <f>IF(OR(ISERROR(VLOOKUP($E363&amp;$D$110&amp;$D$111,'CCG data'!$A:$AD,'CCG data'!S$3,FALSE)),ISBLANK(VLOOKUP($E363&amp;$D$110&amp;$D$111,'CCG data'!$A:$AD,'CCG data'!S$3,FALSE))),"",VLOOKUP($E363&amp;$D$110&amp;$D$111,'CCG data'!$A:$AD,'CCG data'!S$3,FALSE))</f>
        <v>87</v>
      </c>
      <c r="I363" s="373"/>
      <c r="J363" s="373">
        <f>IF(OR(ISERROR(VLOOKUP($E363&amp;$D$110&amp;$D$111,'CCG data'!$A:$AD,'CCG data'!T$3,FALSE)),ISBLANK(VLOOKUP($E363&amp;$D$110&amp;$D$111,'CCG data'!$A:$AD,'CCG data'!T$3,FALSE))),"",VLOOKUP($E363&amp;$D$110&amp;$D$111,'CCG data'!$A:$AD,'CCG data'!T$3,FALSE))</f>
        <v>6.1</v>
      </c>
      <c r="K363" s="373"/>
      <c r="L363" s="373">
        <f>IF(OR(ISERROR(VLOOKUP($E363&amp;$D$110&amp;$D$111,'CCG data'!$A:$AD,'CCG data'!U$3,FALSE)),ISBLANK(VLOOKUP($E363&amp;$D$110&amp;$D$111,'CCG data'!$A:$AD,'CCG data'!U$3,FALSE))),"",VLOOKUP($E363&amp;$D$110&amp;$D$111,'CCG data'!$A:$AD,'CCG data'!U$3,FALSE))</f>
        <v>5.6</v>
      </c>
      <c r="M363" s="374"/>
      <c r="N363" s="303">
        <f>IF(OR(ISERROR(VLOOKUP($E363&amp;$D$110&amp;$D$111,'CCG data'!$A:$AD,'CCG data'!G$3,FALSE)),ISBLANK(VLOOKUP($E363&amp;$D$110&amp;$D$111,'CCG data'!$A:$AD,'CCG data'!G$3,FALSE))),"",VLOOKUP($E363&amp;$D$110&amp;$D$111,'CCG data'!$A:$AD,'CCG data'!G$3,FALSE))</f>
        <v>1388</v>
      </c>
      <c r="P363" s="354">
        <f>IF(OR(ISERROR(VLOOKUP($E363&amp;$D$110&amp;$D$111,'CCG data'!$A:$AD,'CCG data'!B$3,FALSE)),ISBLANK(VLOOKUP($E363&amp;$D$110&amp;$D$111,'CCG data'!$A:$AD,'CCG data'!B$3,FALSE))),"",VLOOKUP($E363&amp;$D$110&amp;$D$111,'CCG data'!$A:$AD,'CCG data'!B$3,FALSE))</f>
        <v>0.345821325648415</v>
      </c>
      <c r="Q363" s="246"/>
      <c r="R363" s="246">
        <f>IF(OR(ISERROR(VLOOKUP($E363&amp;$D$110&amp;$D$111,'CCG data'!$A:$AD,'CCG data'!C$3,FALSE)),ISBLANK(VLOOKUP($E363&amp;$D$110&amp;$D$111,'CCG data'!$A:$AD,'CCG data'!C$3,FALSE))),"",VLOOKUP($E363&amp;$D$110&amp;$D$111,'CCG data'!$A:$AD,'CCG data'!C$3,FALSE))</f>
        <v>0.57420749279538907</v>
      </c>
      <c r="S363" s="246"/>
      <c r="T363" s="246">
        <f>IF(OR(ISERROR(VLOOKUP($E363&amp;$D$110&amp;$D$111,'CCG data'!$A:$AD,'CCG data'!D$3,FALSE)),ISBLANK(VLOOKUP($E363&amp;$D$110&amp;$D$111,'CCG data'!$A:$AD,'CCG data'!D$3,FALSE))),"",VLOOKUP($E363&amp;$D$110&amp;$D$111,'CCG data'!$A:$AD,'CCG data'!D$3,FALSE))</f>
        <v>4.2507204610951012E-2</v>
      </c>
      <c r="U363" s="246"/>
      <c r="V363" s="246">
        <f>IF(OR(ISERROR(VLOOKUP($E363&amp;$D$110&amp;$D$111,'CCG data'!$A:$AD,'CCG data'!E$3,FALSE)),ISBLANK(VLOOKUP($E363&amp;$D$110&amp;$D$111,'CCG data'!$A:$AD,'CCG data'!E$3,FALSE))),"",VLOOKUP($E363&amp;$D$110&amp;$D$111,'CCG data'!$A:$AD,'CCG data'!E$3,FALSE))</f>
        <v>3.7463976945244955E-2</v>
      </c>
      <c r="W363" s="387"/>
      <c r="Y363" s="178">
        <f>IFERROR(VLOOKUP($E363&amp;$D$111, Outliers!$A$4:$P$214,2,FALSE),"0")</f>
        <v>0</v>
      </c>
      <c r="Z363" s="178">
        <f>IFERROR(VLOOKUP($E363&amp;$D$111, Outliers!$A$4:$P$214,3,FALSE),"0")</f>
        <v>0</v>
      </c>
      <c r="AA363" s="178">
        <f>IFERROR(VLOOKUP($E363&amp;$D$111, Outliers!$A$4:$P$214,4,FALSE),"0")</f>
        <v>0</v>
      </c>
      <c r="AB363" s="178">
        <f>IFERROR(VLOOKUP($E363&amp;$D$111, Outliers!$A$4:$P$214,5,FALSE),"0")</f>
        <v>1</v>
      </c>
      <c r="AD363" s="82"/>
      <c r="AE363" s="82"/>
      <c r="AF363" s="82"/>
      <c r="AG363" s="82"/>
    </row>
    <row r="364" spans="4:33" x14ac:dyDescent="0.25">
      <c r="D364" s="301"/>
      <c r="E364" s="107" t="s">
        <v>27</v>
      </c>
      <c r="F364" s="99">
        <f>IF(P363="","",VLOOKUP($E363&amp;$D$110&amp;$D$111,'CCG data'!$A:$AD,'CCG data'!W$3,FALSE))</f>
        <v>49</v>
      </c>
      <c r="G364" s="100">
        <f>IF(P363="","",VLOOKUP($E363&amp;$D$110&amp;$D$111,'CCG data'!$A:$AD,'CCG data'!X$3,FALSE))</f>
        <v>58.7</v>
      </c>
      <c r="H364" s="100">
        <f>IF(R363="","",VLOOKUP($E363&amp;$D$110&amp;$D$111,'CCG data'!$A:$AD,'CCG data'!Y$3,FALSE))</f>
        <v>81</v>
      </c>
      <c r="I364" s="100">
        <f>IF(R363="","",VLOOKUP($E363&amp;$D$110&amp;$D$111,'CCG data'!$A:$AD,'CCG data'!Z$3,FALSE))</f>
        <v>93.1</v>
      </c>
      <c r="J364" s="100">
        <f>IF(T363="","",VLOOKUP($E363&amp;$D$110&amp;$D$111,'CCG data'!$A:$AD,'CCG data'!AA$3,FALSE))</f>
        <v>4.5999999999999996</v>
      </c>
      <c r="K364" s="100">
        <f>IF(T363="","",VLOOKUP($E363&amp;$D$110&amp;$D$111,'CCG data'!$A:$AD,'CCG data'!AB$3,FALSE))</f>
        <v>7.7</v>
      </c>
      <c r="L364" s="100">
        <f>IF(V363="","",VLOOKUP($E363&amp;$D$110&amp;$D$111,'CCG data'!$A:$AD,'CCG data'!AC$3,FALSE))</f>
        <v>4.0999999999999996</v>
      </c>
      <c r="M364" s="100">
        <f>IF(V363="","",VLOOKUP($E363&amp;$D$110&amp;$D$111,'CCG data'!$A:$AD,'CCG data'!AD$3,FALSE))</f>
        <v>7.1</v>
      </c>
      <c r="N364" s="304"/>
      <c r="P364" s="162">
        <f>IF(P363="","",VLOOKUP($E363&amp;$D$110&amp;$D$111,'CCG data'!$A:$AD,'CCG data'!I$3,FALSE))</f>
        <v>0.32100000000000001</v>
      </c>
      <c r="Q364" s="15">
        <f>IF(P363="","",VLOOKUP($E363&amp;$D$110&amp;$D$111,'CCG data'!$A:$AD,'CCG data'!J$3,FALSE))</f>
        <v>0.371</v>
      </c>
      <c r="R364" s="15">
        <f>IF(R363="","",VLOOKUP($E363&amp;$D$110&amp;$D$111,'CCG data'!$A:$AD,'CCG data'!K$3,FALSE))</f>
        <v>0.54800000000000004</v>
      </c>
      <c r="S364" s="15">
        <f>IF(R363="","",VLOOKUP($E363&amp;$D$110&amp;$D$111,'CCG data'!$A:$AD,'CCG data'!L$3,FALSE))</f>
        <v>0.6</v>
      </c>
      <c r="T364" s="15">
        <f>IF(T363="","",VLOOKUP($E363&amp;$D$110&amp;$D$111,'CCG data'!$A:$AD,'CCG data'!M$3,FALSE))</f>
        <v>3.3000000000000002E-2</v>
      </c>
      <c r="U364" s="15">
        <f>IF(T363="","",VLOOKUP($E363&amp;$D$110&amp;$D$111,'CCG data'!$A:$AD,'CCG data'!N$3,FALSE))</f>
        <v>5.3999999999999999E-2</v>
      </c>
      <c r="V364" s="15">
        <f>IF(V363="","",VLOOKUP($E363&amp;$D$110&amp;$D$111,'CCG data'!$A:$AD,'CCG data'!O$3,FALSE))</f>
        <v>2.9000000000000001E-2</v>
      </c>
      <c r="W364" s="142">
        <f>IF(V363="","",VLOOKUP($E363&amp;$D$110&amp;$D$111,'CCG data'!$A:$AD,'CCG data'!P$3,FALSE))</f>
        <v>4.9000000000000002E-2</v>
      </c>
      <c r="Y364" s="178" t="str">
        <f>IFERROR(VLOOKUP($E364&amp;$D$111, Outliers!$A$4:$P$214,2,FALSE),"0")</f>
        <v>0</v>
      </c>
      <c r="Z364" s="178" t="str">
        <f>IFERROR(VLOOKUP($E364&amp;$D$111, Outliers!$A$4:$P$214,3,FALSE),"0")</f>
        <v>0</v>
      </c>
      <c r="AA364" s="178" t="str">
        <f>IFERROR(VLOOKUP($E364&amp;$D$111, Outliers!$A$4:$P$214,4,FALSE),"0")</f>
        <v>0</v>
      </c>
      <c r="AB364" s="178" t="str">
        <f>IFERROR(VLOOKUP($E364&amp;$D$111, Outliers!$A$4:$P$214,5,FALSE),"0")</f>
        <v>0</v>
      </c>
      <c r="AD364" s="82"/>
      <c r="AE364" s="82"/>
      <c r="AF364" s="82"/>
      <c r="AG364" s="82"/>
    </row>
    <row r="365" spans="4:33" ht="15.75" x14ac:dyDescent="0.25">
      <c r="D365" s="301"/>
      <c r="E365" s="108" t="s">
        <v>261</v>
      </c>
      <c r="F365" s="372">
        <f>IF(OR(ISERROR(VLOOKUP($E365&amp;$D$110&amp;$D$111,'CCG data'!$A:$AD,'CCG data'!R$3,FALSE)),ISBLANK(VLOOKUP($E365&amp;$D$110&amp;$D$111,'CCG data'!$A:$AD,'CCG data'!R$3,FALSE))),"",VLOOKUP($E365&amp;$D$110&amp;$D$111,'CCG data'!$A:$AD,'CCG data'!R$3,FALSE))</f>
        <v>53.4</v>
      </c>
      <c r="G365" s="373"/>
      <c r="H365" s="373">
        <f>IF(OR(ISERROR(VLOOKUP($E365&amp;$D$110&amp;$D$111,'CCG data'!$A:$AD,'CCG data'!S$3,FALSE)),ISBLANK(VLOOKUP($E365&amp;$D$110&amp;$D$111,'CCG data'!$A:$AD,'CCG data'!S$3,FALSE))),"",VLOOKUP($E365&amp;$D$110&amp;$D$111,'CCG data'!$A:$AD,'CCG data'!S$3,FALSE))</f>
        <v>94.3</v>
      </c>
      <c r="I365" s="373"/>
      <c r="J365" s="373">
        <f>IF(OR(ISERROR(VLOOKUP($E365&amp;$D$110&amp;$D$111,'CCG data'!$A:$AD,'CCG data'!T$3,FALSE)),ISBLANK(VLOOKUP($E365&amp;$D$110&amp;$D$111,'CCG data'!$A:$AD,'CCG data'!T$3,FALSE))),"",VLOOKUP($E365&amp;$D$110&amp;$D$111,'CCG data'!$A:$AD,'CCG data'!T$3,FALSE))</f>
        <v>5.0999999999999996</v>
      </c>
      <c r="K365" s="373"/>
      <c r="L365" s="373">
        <f>IF(OR(ISERROR(VLOOKUP($E365&amp;$D$110&amp;$D$111,'CCG data'!$A:$AD,'CCG data'!U$3,FALSE)),ISBLANK(VLOOKUP($E365&amp;$D$110&amp;$D$111,'CCG data'!$A:$AD,'CCG data'!U$3,FALSE))),"",VLOOKUP($E365&amp;$D$110&amp;$D$111,'CCG data'!$A:$AD,'CCG data'!U$3,FALSE))</f>
        <v>5.6</v>
      </c>
      <c r="M365" s="374"/>
      <c r="N365" s="303">
        <f>IF(OR(ISERROR(VLOOKUP($E365&amp;$D$110&amp;$D$111,'CCG data'!$A:$AD,'CCG data'!G$3,FALSE)),ISBLANK(VLOOKUP($E365&amp;$D$110&amp;$D$111,'CCG data'!$A:$AD,'CCG data'!G$3,FALSE))),"",VLOOKUP($E365&amp;$D$110&amp;$D$111,'CCG data'!$A:$AD,'CCG data'!G$3,FALSE))</f>
        <v>1325</v>
      </c>
      <c r="P365" s="354">
        <f>IF(OR(ISERROR(VLOOKUP($E365&amp;$D$110&amp;$D$111,'CCG data'!$A:$AD,'CCG data'!B$3,FALSE)),ISBLANK(VLOOKUP($E365&amp;$D$110&amp;$D$111,'CCG data'!$A:$AD,'CCG data'!B$3,FALSE))),"",VLOOKUP($E365&amp;$D$110&amp;$D$111,'CCG data'!$A:$AD,'CCG data'!B$3,FALSE))</f>
        <v>0.32</v>
      </c>
      <c r="Q365" s="246"/>
      <c r="R365" s="246">
        <f>IF(OR(ISERROR(VLOOKUP($E365&amp;$D$110&amp;$D$111,'CCG data'!$A:$AD,'CCG data'!C$3,FALSE)),ISBLANK(VLOOKUP($E365&amp;$D$110&amp;$D$111,'CCG data'!$A:$AD,'CCG data'!C$3,FALSE))),"",VLOOKUP($E365&amp;$D$110&amp;$D$111,'CCG data'!$A:$AD,'CCG data'!C$3,FALSE))</f>
        <v>0.60905660377358495</v>
      </c>
      <c r="S365" s="246"/>
      <c r="T365" s="246">
        <f>IF(OR(ISERROR(VLOOKUP($E365&amp;$D$110&amp;$D$111,'CCG data'!$A:$AD,'CCG data'!D$3,FALSE)),ISBLANK(VLOOKUP($E365&amp;$D$110&amp;$D$111,'CCG data'!$A:$AD,'CCG data'!D$3,FALSE))),"",VLOOKUP($E365&amp;$D$110&amp;$D$111,'CCG data'!$A:$AD,'CCG data'!D$3,FALSE))</f>
        <v>3.471698113207547E-2</v>
      </c>
      <c r="U365" s="246"/>
      <c r="V365" s="246">
        <f>IF(OR(ISERROR(VLOOKUP($E365&amp;$D$110&amp;$D$111,'CCG data'!$A:$AD,'CCG data'!E$3,FALSE)),ISBLANK(VLOOKUP($E365&amp;$D$110&amp;$D$111,'CCG data'!$A:$AD,'CCG data'!E$3,FALSE))),"",VLOOKUP($E365&amp;$D$110&amp;$D$111,'CCG data'!$A:$AD,'CCG data'!E$3,FALSE))</f>
        <v>3.6226415094339624E-2</v>
      </c>
      <c r="W365" s="387"/>
      <c r="Y365" s="178">
        <f>IFERROR(VLOOKUP($E365&amp;$D$111, Outliers!$A$4:$P$214,2,FALSE),"0")</f>
        <v>0</v>
      </c>
      <c r="Z365" s="178">
        <f>IFERROR(VLOOKUP($E365&amp;$D$111, Outliers!$A$4:$P$214,3,FALSE),"0")</f>
        <v>0</v>
      </c>
      <c r="AA365" s="178">
        <f>IFERROR(VLOOKUP($E365&amp;$D$111, Outliers!$A$4:$P$214,4,FALSE),"0")</f>
        <v>0</v>
      </c>
      <c r="AB365" s="178">
        <f>IFERROR(VLOOKUP($E365&amp;$D$111, Outliers!$A$4:$P$214,5,FALSE),"0")</f>
        <v>1</v>
      </c>
      <c r="AD365" s="82"/>
      <c r="AE365" s="82"/>
      <c r="AF365" s="82"/>
      <c r="AG365" s="82"/>
    </row>
    <row r="366" spans="4:33" x14ac:dyDescent="0.25">
      <c r="D366" s="301"/>
      <c r="E366" s="107" t="s">
        <v>27</v>
      </c>
      <c r="F366" s="99">
        <f>IF(P365="","",VLOOKUP($E365&amp;$D$110&amp;$D$111,'CCG data'!$A:$AD,'CCG data'!W$3,FALSE))</f>
        <v>48.3</v>
      </c>
      <c r="G366" s="100">
        <f>IF(P365="","",VLOOKUP($E365&amp;$D$110&amp;$D$111,'CCG data'!$A:$AD,'CCG data'!X$3,FALSE))</f>
        <v>58.4</v>
      </c>
      <c r="H366" s="100">
        <f>IF(R365="","",VLOOKUP($E365&amp;$D$110&amp;$D$111,'CCG data'!$A:$AD,'CCG data'!Y$3,FALSE))</f>
        <v>87.8</v>
      </c>
      <c r="I366" s="100">
        <f>IF(R365="","",VLOOKUP($E365&amp;$D$110&amp;$D$111,'CCG data'!$A:$AD,'CCG data'!Z$3,FALSE))</f>
        <v>100.8</v>
      </c>
      <c r="J366" s="100">
        <f>IF(T365="","",VLOOKUP($E365&amp;$D$110&amp;$D$111,'CCG data'!$A:$AD,'CCG data'!AA$3,FALSE))</f>
        <v>3.6</v>
      </c>
      <c r="K366" s="100">
        <f>IF(T365="","",VLOOKUP($E365&amp;$D$110&amp;$D$111,'CCG data'!$A:$AD,'CCG data'!AB$3,FALSE))</f>
        <v>6.6</v>
      </c>
      <c r="L366" s="100">
        <f>IF(V365="","",VLOOKUP($E365&amp;$D$110&amp;$D$111,'CCG data'!$A:$AD,'CCG data'!AC$3,FALSE))</f>
        <v>4</v>
      </c>
      <c r="M366" s="100">
        <f>IF(V365="","",VLOOKUP($E365&amp;$D$110&amp;$D$111,'CCG data'!$A:$AD,'CCG data'!AD$3,FALSE))</f>
        <v>7.2</v>
      </c>
      <c r="N366" s="304"/>
      <c r="P366" s="162">
        <f>IF(P365="","",VLOOKUP($E365&amp;$D$110&amp;$D$111,'CCG data'!$A:$AD,'CCG data'!I$3,FALSE))</f>
        <v>0.29499999999999998</v>
      </c>
      <c r="Q366" s="15">
        <f>IF(P365="","",VLOOKUP($E365&amp;$D$110&amp;$D$111,'CCG data'!$A:$AD,'CCG data'!J$3,FALSE))</f>
        <v>0.34599999999999997</v>
      </c>
      <c r="R366" s="15">
        <f>IF(R365="","",VLOOKUP($E365&amp;$D$110&amp;$D$111,'CCG data'!$A:$AD,'CCG data'!K$3,FALSE))</f>
        <v>0.58299999999999996</v>
      </c>
      <c r="S366" s="15">
        <f>IF(R365="","",VLOOKUP($E365&amp;$D$110&amp;$D$111,'CCG data'!$A:$AD,'CCG data'!L$3,FALSE))</f>
        <v>0.63500000000000001</v>
      </c>
      <c r="T366" s="15">
        <f>IF(T365="","",VLOOKUP($E365&amp;$D$110&amp;$D$111,'CCG data'!$A:$AD,'CCG data'!M$3,FALSE))</f>
        <v>2.5999999999999999E-2</v>
      </c>
      <c r="U366" s="15">
        <f>IF(T365="","",VLOOKUP($E365&amp;$D$110&amp;$D$111,'CCG data'!$A:$AD,'CCG data'!N$3,FALSE))</f>
        <v>4.5999999999999999E-2</v>
      </c>
      <c r="V366" s="15">
        <f>IF(V365="","",VLOOKUP($E365&amp;$D$110&amp;$D$111,'CCG data'!$A:$AD,'CCG data'!O$3,FALSE))</f>
        <v>2.7E-2</v>
      </c>
      <c r="W366" s="142">
        <f>IF(V365="","",VLOOKUP($E365&amp;$D$110&amp;$D$111,'CCG data'!$A:$AD,'CCG data'!P$3,FALSE))</f>
        <v>4.8000000000000001E-2</v>
      </c>
      <c r="Y366" s="178" t="str">
        <f>IFERROR(VLOOKUP($E366&amp;$D$111, Outliers!$A$4:$P$214,2,FALSE),"0")</f>
        <v>0</v>
      </c>
      <c r="Z366" s="178" t="str">
        <f>IFERROR(VLOOKUP($E366&amp;$D$111, Outliers!$A$4:$P$214,3,FALSE),"0")</f>
        <v>0</v>
      </c>
      <c r="AA366" s="178" t="str">
        <f>IFERROR(VLOOKUP($E366&amp;$D$111, Outliers!$A$4:$P$214,4,FALSE),"0")</f>
        <v>0</v>
      </c>
      <c r="AB366" s="178" t="str">
        <f>IFERROR(VLOOKUP($E366&amp;$D$111, Outliers!$A$4:$P$214,5,FALSE),"0")</f>
        <v>0</v>
      </c>
      <c r="AD366" s="82"/>
      <c r="AE366" s="82"/>
      <c r="AF366" s="82"/>
      <c r="AG366" s="82"/>
    </row>
    <row r="367" spans="4:33" ht="15.75" x14ac:dyDescent="0.25">
      <c r="D367" s="301"/>
      <c r="E367" s="108" t="s">
        <v>262</v>
      </c>
      <c r="F367" s="372">
        <f>IF(OR(ISERROR(VLOOKUP($E367&amp;$D$110&amp;$D$111,'CCG data'!$A:$AD,'CCG data'!R$3,FALSE)),ISBLANK(VLOOKUP($E367&amp;$D$110&amp;$D$111,'CCG data'!$A:$AD,'CCG data'!R$3,FALSE))),"",VLOOKUP($E367&amp;$D$110&amp;$D$111,'CCG data'!$A:$AD,'CCG data'!R$3,FALSE))</f>
        <v>52.4</v>
      </c>
      <c r="G367" s="373"/>
      <c r="H367" s="373">
        <f>IF(OR(ISERROR(VLOOKUP($E367&amp;$D$110&amp;$D$111,'CCG data'!$A:$AD,'CCG data'!S$3,FALSE)),ISBLANK(VLOOKUP($E367&amp;$D$110&amp;$D$111,'CCG data'!$A:$AD,'CCG data'!S$3,FALSE))),"",VLOOKUP($E367&amp;$D$110&amp;$D$111,'CCG data'!$A:$AD,'CCG data'!S$3,FALSE))</f>
        <v>88.7</v>
      </c>
      <c r="I367" s="373"/>
      <c r="J367" s="373">
        <f>IF(OR(ISERROR(VLOOKUP($E367&amp;$D$110&amp;$D$111,'CCG data'!$A:$AD,'CCG data'!T$3,FALSE)),ISBLANK(VLOOKUP($E367&amp;$D$110&amp;$D$111,'CCG data'!$A:$AD,'CCG data'!T$3,FALSE))),"",VLOOKUP($E367&amp;$D$110&amp;$D$111,'CCG data'!$A:$AD,'CCG data'!T$3,FALSE))</f>
        <v>6.6</v>
      </c>
      <c r="K367" s="373"/>
      <c r="L367" s="373">
        <f>IF(OR(ISERROR(VLOOKUP($E367&amp;$D$110&amp;$D$111,'CCG data'!$A:$AD,'CCG data'!U$3,FALSE)),ISBLANK(VLOOKUP($E367&amp;$D$110&amp;$D$111,'CCG data'!$A:$AD,'CCG data'!U$3,FALSE))),"",VLOOKUP($E367&amp;$D$110&amp;$D$111,'CCG data'!$A:$AD,'CCG data'!U$3,FALSE))</f>
        <v>20.9</v>
      </c>
      <c r="M367" s="374"/>
      <c r="N367" s="303">
        <f>IF(OR(ISERROR(VLOOKUP($E367&amp;$D$110&amp;$D$111,'CCG data'!$A:$AD,'CCG data'!G$3,FALSE)),ISBLANK(VLOOKUP($E367&amp;$D$110&amp;$D$111,'CCG data'!$A:$AD,'CCG data'!G$3,FALSE))),"",VLOOKUP($E367&amp;$D$110&amp;$D$111,'CCG data'!$A:$AD,'CCG data'!G$3,FALSE))</f>
        <v>2167</v>
      </c>
      <c r="P367" s="354">
        <f>IF(OR(ISERROR(VLOOKUP($E367&amp;$D$110&amp;$D$111,'CCG data'!$A:$AD,'CCG data'!B$3,FALSE)),ISBLANK(VLOOKUP($E367&amp;$D$110&amp;$D$111,'CCG data'!$A:$AD,'CCG data'!B$3,FALSE))),"",VLOOKUP($E367&amp;$D$110&amp;$D$111,'CCG data'!$A:$AD,'CCG data'!B$3,FALSE))</f>
        <v>0.28703276419012458</v>
      </c>
      <c r="Q367" s="246"/>
      <c r="R367" s="246">
        <f>IF(OR(ISERROR(VLOOKUP($E367&amp;$D$110&amp;$D$111,'CCG data'!$A:$AD,'CCG data'!C$3,FALSE)),ISBLANK(VLOOKUP($E367&amp;$D$110&amp;$D$111,'CCG data'!$A:$AD,'CCG data'!C$3,FALSE))),"",VLOOKUP($E367&amp;$D$110&amp;$D$111,'CCG data'!$A:$AD,'CCG data'!C$3,FALSE))</f>
        <v>0.54314720812182737</v>
      </c>
      <c r="S367" s="246"/>
      <c r="T367" s="246">
        <f>IF(OR(ISERROR(VLOOKUP($E367&amp;$D$110&amp;$D$111,'CCG data'!$A:$AD,'CCG data'!D$3,FALSE)),ISBLANK(VLOOKUP($E367&amp;$D$110&amp;$D$111,'CCG data'!$A:$AD,'CCG data'!D$3,FALSE))),"",VLOOKUP($E367&amp;$D$110&amp;$D$111,'CCG data'!$A:$AD,'CCG data'!D$3,FALSE))</f>
        <v>4.3839409321642826E-2</v>
      </c>
      <c r="U367" s="246"/>
      <c r="V367" s="246">
        <f>IF(OR(ISERROR(VLOOKUP($E367&amp;$D$110&amp;$D$111,'CCG data'!$A:$AD,'CCG data'!E$3,FALSE)),ISBLANK(VLOOKUP($E367&amp;$D$110&amp;$D$111,'CCG data'!$A:$AD,'CCG data'!E$3,FALSE))),"",VLOOKUP($E367&amp;$D$110&amp;$D$111,'CCG data'!$A:$AD,'CCG data'!E$3,FALSE))</f>
        <v>0.12598061836640517</v>
      </c>
      <c r="W367" s="387"/>
      <c r="Y367" s="178">
        <f>IFERROR(VLOOKUP($E367&amp;$D$111, Outliers!$A$4:$P$214,2,FALSE),"0")</f>
        <v>0</v>
      </c>
      <c r="Z367" s="178">
        <f>IFERROR(VLOOKUP($E367&amp;$D$111, Outliers!$A$4:$P$214,3,FALSE),"0")</f>
        <v>0</v>
      </c>
      <c r="AA367" s="178">
        <f>IFERROR(VLOOKUP($E367&amp;$D$111, Outliers!$A$4:$P$214,4,FALSE),"0")</f>
        <v>0</v>
      </c>
      <c r="AB367" s="178">
        <f>IFERROR(VLOOKUP($E367&amp;$D$111, Outliers!$A$4:$P$214,5,FALSE),"0")</f>
        <v>1</v>
      </c>
      <c r="AD367" s="82"/>
      <c r="AE367" s="82"/>
      <c r="AF367" s="82"/>
      <c r="AG367" s="82"/>
    </row>
    <row r="368" spans="4:33" x14ac:dyDescent="0.25">
      <c r="D368" s="301"/>
      <c r="E368" s="107" t="s">
        <v>27</v>
      </c>
      <c r="F368" s="99">
        <f>IF(P367="","",VLOOKUP($E367&amp;$D$110&amp;$D$111,'CCG data'!$A:$AD,'CCG data'!W$3,FALSE))</f>
        <v>48.2</v>
      </c>
      <c r="G368" s="100">
        <f>IF(P367="","",VLOOKUP($E367&amp;$D$110&amp;$D$111,'CCG data'!$A:$AD,'CCG data'!X$3,FALSE))</f>
        <v>56.5</v>
      </c>
      <c r="H368" s="100">
        <f>IF(R367="","",VLOOKUP($E367&amp;$D$110&amp;$D$111,'CCG data'!$A:$AD,'CCG data'!Y$3,FALSE))</f>
        <v>83.6</v>
      </c>
      <c r="I368" s="100">
        <f>IF(R367="","",VLOOKUP($E367&amp;$D$110&amp;$D$111,'CCG data'!$A:$AD,'CCG data'!Z$3,FALSE))</f>
        <v>93.7</v>
      </c>
      <c r="J368" s="100">
        <f>IF(T367="","",VLOOKUP($E367&amp;$D$110&amp;$D$111,'CCG data'!$A:$AD,'CCG data'!AA$3,FALSE))</f>
        <v>5.3</v>
      </c>
      <c r="K368" s="100">
        <f>IF(T367="","",VLOOKUP($E367&amp;$D$110&amp;$D$111,'CCG data'!$A:$AD,'CCG data'!AB$3,FALSE))</f>
        <v>7.9</v>
      </c>
      <c r="L368" s="100">
        <f>IF(V367="","",VLOOKUP($E367&amp;$D$110&amp;$D$111,'CCG data'!$A:$AD,'CCG data'!AC$3,FALSE))</f>
        <v>18.399999999999999</v>
      </c>
      <c r="M368" s="100">
        <f>IF(V367="","",VLOOKUP($E367&amp;$D$110&amp;$D$111,'CCG data'!$A:$AD,'CCG data'!AD$3,FALSE))</f>
        <v>23.4</v>
      </c>
      <c r="N368" s="304"/>
      <c r="P368" s="162">
        <f>IF(P367="","",VLOOKUP($E367&amp;$D$110&amp;$D$111,'CCG data'!$A:$AD,'CCG data'!I$3,FALSE))</f>
        <v>0.26800000000000002</v>
      </c>
      <c r="Q368" s="15">
        <f>IF(P367="","",VLOOKUP($E367&amp;$D$110&amp;$D$111,'CCG data'!$A:$AD,'CCG data'!J$3,FALSE))</f>
        <v>0.30599999999999999</v>
      </c>
      <c r="R368" s="15">
        <f>IF(R367="","",VLOOKUP($E367&amp;$D$110&amp;$D$111,'CCG data'!$A:$AD,'CCG data'!K$3,FALSE))</f>
        <v>0.52200000000000002</v>
      </c>
      <c r="S368" s="15">
        <f>IF(R367="","",VLOOKUP($E367&amp;$D$110&amp;$D$111,'CCG data'!$A:$AD,'CCG data'!L$3,FALSE))</f>
        <v>0.56399999999999995</v>
      </c>
      <c r="T368" s="15">
        <f>IF(T367="","",VLOOKUP($E367&amp;$D$110&amp;$D$111,'CCG data'!$A:$AD,'CCG data'!M$3,FALSE))</f>
        <v>3.5999999999999997E-2</v>
      </c>
      <c r="U368" s="15">
        <f>IF(T367="","",VLOOKUP($E367&amp;$D$110&amp;$D$111,'CCG data'!$A:$AD,'CCG data'!N$3,FALSE))</f>
        <v>5.2999999999999999E-2</v>
      </c>
      <c r="V368" s="15">
        <f>IF(V367="","",VLOOKUP($E367&amp;$D$110&amp;$D$111,'CCG data'!$A:$AD,'CCG data'!O$3,FALSE))</f>
        <v>0.113</v>
      </c>
      <c r="W368" s="142">
        <f>IF(V367="","",VLOOKUP($E367&amp;$D$110&amp;$D$111,'CCG data'!$A:$AD,'CCG data'!P$3,FALSE))</f>
        <v>0.14099999999999999</v>
      </c>
      <c r="Y368" s="178" t="str">
        <f>IFERROR(VLOOKUP($E368&amp;$D$111, Outliers!$A$4:$P$214,2,FALSE),"0")</f>
        <v>0</v>
      </c>
      <c r="Z368" s="178" t="str">
        <f>IFERROR(VLOOKUP($E368&amp;$D$111, Outliers!$A$4:$P$214,3,FALSE),"0")</f>
        <v>0</v>
      </c>
      <c r="AA368" s="178" t="str">
        <f>IFERROR(VLOOKUP($E368&amp;$D$111, Outliers!$A$4:$P$214,4,FALSE),"0")</f>
        <v>0</v>
      </c>
      <c r="AB368" s="178" t="str">
        <f>IFERROR(VLOOKUP($E368&amp;$D$111, Outliers!$A$4:$P$214,5,FALSE),"0")</f>
        <v>0</v>
      </c>
      <c r="AD368" s="82"/>
      <c r="AE368" s="82"/>
      <c r="AF368" s="82"/>
      <c r="AG368" s="82"/>
    </row>
    <row r="369" spans="4:33" ht="15.75" x14ac:dyDescent="0.25">
      <c r="D369" s="301"/>
      <c r="E369" s="108" t="s">
        <v>263</v>
      </c>
      <c r="F369" s="372">
        <f>IF(OR(ISERROR(VLOOKUP($E369&amp;$D$110&amp;$D$111,'CCG data'!$A:$AD,'CCG data'!R$3,FALSE)),ISBLANK(VLOOKUP($E369&amp;$D$110&amp;$D$111,'CCG data'!$A:$AD,'CCG data'!R$3,FALSE))),"",VLOOKUP($E369&amp;$D$110&amp;$D$111,'CCG data'!$A:$AD,'CCG data'!R$3,FALSE))</f>
        <v>47.9</v>
      </c>
      <c r="G369" s="373"/>
      <c r="H369" s="373">
        <f>IF(OR(ISERROR(VLOOKUP($E369&amp;$D$110&amp;$D$111,'CCG data'!$A:$AD,'CCG data'!S$3,FALSE)),ISBLANK(VLOOKUP($E369&amp;$D$110&amp;$D$111,'CCG data'!$A:$AD,'CCG data'!S$3,FALSE))),"",VLOOKUP($E369&amp;$D$110&amp;$D$111,'CCG data'!$A:$AD,'CCG data'!S$3,FALSE))</f>
        <v>103.1</v>
      </c>
      <c r="I369" s="373"/>
      <c r="J369" s="373">
        <f>IF(OR(ISERROR(VLOOKUP($E369&amp;$D$110&amp;$D$111,'CCG data'!$A:$AD,'CCG data'!T$3,FALSE)),ISBLANK(VLOOKUP($E369&amp;$D$110&amp;$D$111,'CCG data'!$A:$AD,'CCG data'!T$3,FALSE))),"",VLOOKUP($E369&amp;$D$110&amp;$D$111,'CCG data'!$A:$AD,'CCG data'!T$3,FALSE))</f>
        <v>6.8</v>
      </c>
      <c r="K369" s="373"/>
      <c r="L369" s="373">
        <f>IF(OR(ISERROR(VLOOKUP($E369&amp;$D$110&amp;$D$111,'CCG data'!$A:$AD,'CCG data'!U$3,FALSE)),ISBLANK(VLOOKUP($E369&amp;$D$110&amp;$D$111,'CCG data'!$A:$AD,'CCG data'!U$3,FALSE))),"",VLOOKUP($E369&amp;$D$110&amp;$D$111,'CCG data'!$A:$AD,'CCG data'!U$3,FALSE))</f>
        <v>11.1</v>
      </c>
      <c r="M369" s="374"/>
      <c r="N369" s="303">
        <f>IF(OR(ISERROR(VLOOKUP($E369&amp;$D$110&amp;$D$111,'CCG data'!$A:$AD,'CCG data'!G$3,FALSE)),ISBLANK(VLOOKUP($E369&amp;$D$110&amp;$D$111,'CCG data'!$A:$AD,'CCG data'!G$3,FALSE))),"",VLOOKUP($E369&amp;$D$110&amp;$D$111,'CCG data'!$A:$AD,'CCG data'!G$3,FALSE))</f>
        <v>6381</v>
      </c>
      <c r="P369" s="354">
        <f>IF(OR(ISERROR(VLOOKUP($E369&amp;$D$110&amp;$D$111,'CCG data'!$A:$AD,'CCG data'!B$3,FALSE)),ISBLANK(VLOOKUP($E369&amp;$D$110&amp;$D$111,'CCG data'!$A:$AD,'CCG data'!B$3,FALSE))),"",VLOOKUP($E369&amp;$D$110&amp;$D$111,'CCG data'!$A:$AD,'CCG data'!B$3,FALSE))</f>
        <v>0.27174424071462155</v>
      </c>
      <c r="Q369" s="246"/>
      <c r="R369" s="246">
        <f>IF(OR(ISERROR(VLOOKUP($E369&amp;$D$110&amp;$D$111,'CCG data'!$A:$AD,'CCG data'!C$3,FALSE)),ISBLANK(VLOOKUP($E369&amp;$D$110&amp;$D$111,'CCG data'!$A:$AD,'CCG data'!C$3,FALSE))),"",VLOOKUP($E369&amp;$D$110&amp;$D$111,'CCG data'!$A:$AD,'CCG data'!C$3,FALSE))</f>
        <v>0.61448048895157503</v>
      </c>
      <c r="S369" s="246"/>
      <c r="T369" s="246">
        <f>IF(OR(ISERROR(VLOOKUP($E369&amp;$D$110&amp;$D$111,'CCG data'!$A:$AD,'CCG data'!D$3,FALSE)),ISBLANK(VLOOKUP($E369&amp;$D$110&amp;$D$111,'CCG data'!$A:$AD,'CCG data'!D$3,FALSE))),"",VLOOKUP($E369&amp;$D$110&amp;$D$111,'CCG data'!$A:$AD,'CCG data'!D$3,FALSE))</f>
        <v>4.7328005014887951E-2</v>
      </c>
      <c r="U369" s="246"/>
      <c r="V369" s="246">
        <f>IF(OR(ISERROR(VLOOKUP($E369&amp;$D$110&amp;$D$111,'CCG data'!$A:$AD,'CCG data'!E$3,FALSE)),ISBLANK(VLOOKUP($E369&amp;$D$110&amp;$D$111,'CCG data'!$A:$AD,'CCG data'!E$3,FALSE))),"",VLOOKUP($E369&amp;$D$110&amp;$D$111,'CCG data'!$A:$AD,'CCG data'!E$3,FALSE))</f>
        <v>6.6447265318915524E-2</v>
      </c>
      <c r="W369" s="387"/>
      <c r="Y369" s="178">
        <f>IFERROR(VLOOKUP($E369&amp;$D$111, Outliers!$A$4:$P$214,2,FALSE),"0")</f>
        <v>0</v>
      </c>
      <c r="Z369" s="178">
        <f>IFERROR(VLOOKUP($E369&amp;$D$111, Outliers!$A$4:$P$214,3,FALSE),"0")</f>
        <v>1</v>
      </c>
      <c r="AA369" s="178">
        <f>IFERROR(VLOOKUP($E369&amp;$D$111, Outliers!$A$4:$P$214,4,FALSE),"0")</f>
        <v>0</v>
      </c>
      <c r="AB369" s="178">
        <f>IFERROR(VLOOKUP($E369&amp;$D$111, Outliers!$A$4:$P$214,5,FALSE),"0")</f>
        <v>0</v>
      </c>
      <c r="AD369" s="82"/>
      <c r="AE369" s="82"/>
      <c r="AF369" s="82"/>
      <c r="AG369" s="82"/>
    </row>
    <row r="370" spans="4:33" x14ac:dyDescent="0.25">
      <c r="D370" s="301"/>
      <c r="E370" s="107" t="s">
        <v>27</v>
      </c>
      <c r="F370" s="99">
        <f>IF(P369="","",VLOOKUP($E369&amp;$D$110&amp;$D$111,'CCG data'!$A:$AD,'CCG data'!W$3,FALSE))</f>
        <v>45.7</v>
      </c>
      <c r="G370" s="100">
        <f>IF(P369="","",VLOOKUP($E369&amp;$D$110&amp;$D$111,'CCG data'!$A:$AD,'CCG data'!X$3,FALSE))</f>
        <v>50.2</v>
      </c>
      <c r="H370" s="100">
        <f>IF(R369="","",VLOOKUP($E369&amp;$D$110&amp;$D$111,'CCG data'!$A:$AD,'CCG data'!Y$3,FALSE))</f>
        <v>99.8</v>
      </c>
      <c r="I370" s="100">
        <f>IF(R369="","",VLOOKUP($E369&amp;$D$110&amp;$D$111,'CCG data'!$A:$AD,'CCG data'!Z$3,FALSE))</f>
        <v>106.3</v>
      </c>
      <c r="J370" s="100">
        <f>IF(T369="","",VLOOKUP($E369&amp;$D$110&amp;$D$111,'CCG data'!$A:$AD,'CCG data'!AA$3,FALSE))</f>
        <v>6.1</v>
      </c>
      <c r="K370" s="100">
        <f>IF(T369="","",VLOOKUP($E369&amp;$D$110&amp;$D$111,'CCG data'!$A:$AD,'CCG data'!AB$3,FALSE))</f>
        <v>7.6</v>
      </c>
      <c r="L370" s="100">
        <f>IF(V369="","",VLOOKUP($E369&amp;$D$110&amp;$D$111,'CCG data'!$A:$AD,'CCG data'!AC$3,FALSE))</f>
        <v>10.1</v>
      </c>
      <c r="M370" s="100">
        <f>IF(V369="","",VLOOKUP($E369&amp;$D$110&amp;$D$111,'CCG data'!$A:$AD,'CCG data'!AD$3,FALSE))</f>
        <v>12.2</v>
      </c>
      <c r="N370" s="304"/>
      <c r="P370" s="162">
        <f>IF(P369="","",VLOOKUP($E369&amp;$D$110&amp;$D$111,'CCG data'!$A:$AD,'CCG data'!I$3,FALSE))</f>
        <v>0.26100000000000001</v>
      </c>
      <c r="Q370" s="15">
        <f>IF(P369="","",VLOOKUP($E369&amp;$D$110&amp;$D$111,'CCG data'!$A:$AD,'CCG data'!J$3,FALSE))</f>
        <v>0.28299999999999997</v>
      </c>
      <c r="R370" s="15">
        <f>IF(R369="","",VLOOKUP($E369&amp;$D$110&amp;$D$111,'CCG data'!$A:$AD,'CCG data'!K$3,FALSE))</f>
        <v>0.60199999999999998</v>
      </c>
      <c r="S370" s="15">
        <f>IF(R369="","",VLOOKUP($E369&amp;$D$110&amp;$D$111,'CCG data'!$A:$AD,'CCG data'!L$3,FALSE))</f>
        <v>0.626</v>
      </c>
      <c r="T370" s="15">
        <f>IF(T369="","",VLOOKUP($E369&amp;$D$110&amp;$D$111,'CCG data'!$A:$AD,'CCG data'!M$3,FALSE))</f>
        <v>4.2000000000000003E-2</v>
      </c>
      <c r="U370" s="15">
        <f>IF(T369="","",VLOOKUP($E369&amp;$D$110&amp;$D$111,'CCG data'!$A:$AD,'CCG data'!N$3,FALSE))</f>
        <v>5.2999999999999999E-2</v>
      </c>
      <c r="V370" s="15">
        <f>IF(V369="","",VLOOKUP($E369&amp;$D$110&amp;$D$111,'CCG data'!$A:$AD,'CCG data'!O$3,FALSE))</f>
        <v>6.0999999999999999E-2</v>
      </c>
      <c r="W370" s="142">
        <f>IF(V369="","",VLOOKUP($E369&amp;$D$110&amp;$D$111,'CCG data'!$A:$AD,'CCG data'!P$3,FALSE))</f>
        <v>7.2999999999999995E-2</v>
      </c>
      <c r="Y370" s="178" t="str">
        <f>IFERROR(VLOOKUP($E370&amp;$D$111, Outliers!$A$4:$P$214,2,FALSE),"0")</f>
        <v>0</v>
      </c>
      <c r="Z370" s="178" t="str">
        <f>IFERROR(VLOOKUP($E370&amp;$D$111, Outliers!$A$4:$P$214,3,FALSE),"0")</f>
        <v>0</v>
      </c>
      <c r="AA370" s="178" t="str">
        <f>IFERROR(VLOOKUP($E370&amp;$D$111, Outliers!$A$4:$P$214,4,FALSE),"0")</f>
        <v>0</v>
      </c>
      <c r="AB370" s="178" t="str">
        <f>IFERROR(VLOOKUP($E370&amp;$D$111, Outliers!$A$4:$P$214,5,FALSE),"0")</f>
        <v>0</v>
      </c>
      <c r="AD370" s="82"/>
      <c r="AE370" s="82"/>
      <c r="AF370" s="82"/>
      <c r="AG370" s="82"/>
    </row>
    <row r="371" spans="4:33" ht="15.75" x14ac:dyDescent="0.25">
      <c r="D371" s="301"/>
      <c r="E371" s="108" t="s">
        <v>264</v>
      </c>
      <c r="F371" s="372">
        <f>IF(OR(ISERROR(VLOOKUP($E371&amp;$D$110&amp;$D$111,'CCG data'!$A:$AD,'CCG data'!R$3,FALSE)),ISBLANK(VLOOKUP($E371&amp;$D$110&amp;$D$111,'CCG data'!$A:$AD,'CCG data'!R$3,FALSE))),"",VLOOKUP($E371&amp;$D$110&amp;$D$111,'CCG data'!$A:$AD,'CCG data'!R$3,FALSE))</f>
        <v>50.1</v>
      </c>
      <c r="G371" s="373"/>
      <c r="H371" s="373">
        <f>IF(OR(ISERROR(VLOOKUP($E371&amp;$D$110&amp;$D$111,'CCG data'!$A:$AD,'CCG data'!S$3,FALSE)),ISBLANK(VLOOKUP($E371&amp;$D$110&amp;$D$111,'CCG data'!$A:$AD,'CCG data'!S$3,FALSE))),"",VLOOKUP($E371&amp;$D$110&amp;$D$111,'CCG data'!$A:$AD,'CCG data'!S$3,FALSE))</f>
        <v>92.8</v>
      </c>
      <c r="I371" s="373"/>
      <c r="J371" s="373">
        <f>IF(OR(ISERROR(VLOOKUP($E371&amp;$D$110&amp;$D$111,'CCG data'!$A:$AD,'CCG data'!T$3,FALSE)),ISBLANK(VLOOKUP($E371&amp;$D$110&amp;$D$111,'CCG data'!$A:$AD,'CCG data'!T$3,FALSE))),"",VLOOKUP($E371&amp;$D$110&amp;$D$111,'CCG data'!$A:$AD,'CCG data'!T$3,FALSE))</f>
        <v>5</v>
      </c>
      <c r="K371" s="373"/>
      <c r="L371" s="373">
        <f>IF(OR(ISERROR(VLOOKUP($E371&amp;$D$110&amp;$D$111,'CCG data'!$A:$AD,'CCG data'!U$3,FALSE)),ISBLANK(VLOOKUP($E371&amp;$D$110&amp;$D$111,'CCG data'!$A:$AD,'CCG data'!U$3,FALSE))),"",VLOOKUP($E371&amp;$D$110&amp;$D$111,'CCG data'!$A:$AD,'CCG data'!U$3,FALSE))</f>
        <v>8.5</v>
      </c>
      <c r="M371" s="374"/>
      <c r="N371" s="303">
        <f>IF(OR(ISERROR(VLOOKUP($E371&amp;$D$110&amp;$D$111,'CCG data'!$A:$AD,'CCG data'!G$3,FALSE)),ISBLANK(VLOOKUP($E371&amp;$D$110&amp;$D$111,'CCG data'!$A:$AD,'CCG data'!G$3,FALSE))),"",VLOOKUP($E371&amp;$D$110&amp;$D$111,'CCG data'!$A:$AD,'CCG data'!G$3,FALSE))</f>
        <v>2220</v>
      </c>
      <c r="P371" s="354">
        <f>IF(OR(ISERROR(VLOOKUP($E371&amp;$D$110&amp;$D$111,'CCG data'!$A:$AD,'CCG data'!B$3,FALSE)),ISBLANK(VLOOKUP($E371&amp;$D$110&amp;$D$111,'CCG data'!$A:$AD,'CCG data'!B$3,FALSE))),"",VLOOKUP($E371&amp;$D$110&amp;$D$111,'CCG data'!$A:$AD,'CCG data'!B$3,FALSE))</f>
        <v>0.32297297297297295</v>
      </c>
      <c r="Q371" s="246"/>
      <c r="R371" s="246">
        <f>IF(OR(ISERROR(VLOOKUP($E371&amp;$D$110&amp;$D$111,'CCG data'!$A:$AD,'CCG data'!C$3,FALSE)),ISBLANK(VLOOKUP($E371&amp;$D$110&amp;$D$111,'CCG data'!$A:$AD,'CCG data'!C$3,FALSE))),"",VLOOKUP($E371&amp;$D$110&amp;$D$111,'CCG data'!$A:$AD,'CCG data'!C$3,FALSE))</f>
        <v>0.58783783783783783</v>
      </c>
      <c r="S371" s="246"/>
      <c r="T371" s="246">
        <f>IF(OR(ISERROR(VLOOKUP($E371&amp;$D$110&amp;$D$111,'CCG data'!$A:$AD,'CCG data'!D$3,FALSE)),ISBLANK(VLOOKUP($E371&amp;$D$110&amp;$D$111,'CCG data'!$A:$AD,'CCG data'!D$3,FALSE))),"",VLOOKUP($E371&amp;$D$110&amp;$D$111,'CCG data'!$A:$AD,'CCG data'!D$3,FALSE))</f>
        <v>3.3783783783783786E-2</v>
      </c>
      <c r="U371" s="246"/>
      <c r="V371" s="246">
        <f>IF(OR(ISERROR(VLOOKUP($E371&amp;$D$110&amp;$D$111,'CCG data'!$A:$AD,'CCG data'!E$3,FALSE)),ISBLANK(VLOOKUP($E371&amp;$D$110&amp;$D$111,'CCG data'!$A:$AD,'CCG data'!E$3,FALSE))),"",VLOOKUP($E371&amp;$D$110&amp;$D$111,'CCG data'!$A:$AD,'CCG data'!E$3,FALSE))</f>
        <v>5.5405405405405408E-2</v>
      </c>
      <c r="W371" s="387"/>
      <c r="Y371" s="178">
        <f>IFERROR(VLOOKUP($E371&amp;$D$111, Outliers!$A$4:$P$214,2,FALSE),"0")</f>
        <v>0</v>
      </c>
      <c r="Z371" s="178">
        <f>IFERROR(VLOOKUP($E371&amp;$D$111, Outliers!$A$4:$P$214,3,FALSE),"0")</f>
        <v>0</v>
      </c>
      <c r="AA371" s="178">
        <f>IFERROR(VLOOKUP($E371&amp;$D$111, Outliers!$A$4:$P$214,4,FALSE),"0")</f>
        <v>0</v>
      </c>
      <c r="AB371" s="178">
        <f>IFERROR(VLOOKUP($E371&amp;$D$111, Outliers!$A$4:$P$214,5,FALSE),"0")</f>
        <v>1</v>
      </c>
      <c r="AD371" s="82"/>
      <c r="AE371" s="82"/>
      <c r="AF371" s="82"/>
      <c r="AG371" s="82"/>
    </row>
    <row r="372" spans="4:33" x14ac:dyDescent="0.25">
      <c r="D372" s="301"/>
      <c r="E372" s="107" t="s">
        <v>27</v>
      </c>
      <c r="F372" s="99">
        <f>IF(P371="","",VLOOKUP($E371&amp;$D$110&amp;$D$111,'CCG data'!$A:$AD,'CCG data'!W$3,FALSE))</f>
        <v>46.4</v>
      </c>
      <c r="G372" s="100">
        <f>IF(P371="","",VLOOKUP($E371&amp;$D$110&amp;$D$111,'CCG data'!$A:$AD,'CCG data'!X$3,FALSE))</f>
        <v>53.8</v>
      </c>
      <c r="H372" s="100">
        <f>IF(R371="","",VLOOKUP($E371&amp;$D$110&amp;$D$111,'CCG data'!$A:$AD,'CCG data'!Y$3,FALSE))</f>
        <v>87.8</v>
      </c>
      <c r="I372" s="100">
        <f>IF(R371="","",VLOOKUP($E371&amp;$D$110&amp;$D$111,'CCG data'!$A:$AD,'CCG data'!Z$3,FALSE))</f>
        <v>97.9</v>
      </c>
      <c r="J372" s="100">
        <f>IF(T371="","",VLOOKUP($E371&amp;$D$110&amp;$D$111,'CCG data'!$A:$AD,'CCG data'!AA$3,FALSE))</f>
        <v>3.9</v>
      </c>
      <c r="K372" s="100">
        <f>IF(T371="","",VLOOKUP($E371&amp;$D$110&amp;$D$111,'CCG data'!$A:$AD,'CCG data'!AB$3,FALSE))</f>
        <v>6.2</v>
      </c>
      <c r="L372" s="100">
        <f>IF(V371="","",VLOOKUP($E371&amp;$D$110&amp;$D$111,'CCG data'!$A:$AD,'CCG data'!AC$3,FALSE))</f>
        <v>7</v>
      </c>
      <c r="M372" s="100">
        <f>IF(V371="","",VLOOKUP($E371&amp;$D$110&amp;$D$111,'CCG data'!$A:$AD,'CCG data'!AD$3,FALSE))</f>
        <v>10</v>
      </c>
      <c r="N372" s="304"/>
      <c r="P372" s="162">
        <f>IF(P371="","",VLOOKUP($E371&amp;$D$110&amp;$D$111,'CCG data'!$A:$AD,'CCG data'!I$3,FALSE))</f>
        <v>0.30399999999999999</v>
      </c>
      <c r="Q372" s="15">
        <f>IF(P371="","",VLOOKUP($E371&amp;$D$110&amp;$D$111,'CCG data'!$A:$AD,'CCG data'!J$3,FALSE))</f>
        <v>0.34300000000000003</v>
      </c>
      <c r="R372" s="15">
        <f>IF(R371="","",VLOOKUP($E371&amp;$D$110&amp;$D$111,'CCG data'!$A:$AD,'CCG data'!K$3,FALSE))</f>
        <v>0.56699999999999995</v>
      </c>
      <c r="S372" s="15">
        <f>IF(R371="","",VLOOKUP($E371&amp;$D$110&amp;$D$111,'CCG data'!$A:$AD,'CCG data'!L$3,FALSE))</f>
        <v>0.60799999999999998</v>
      </c>
      <c r="T372" s="15">
        <f>IF(T371="","",VLOOKUP($E371&amp;$D$110&amp;$D$111,'CCG data'!$A:$AD,'CCG data'!M$3,FALSE))</f>
        <v>2.7E-2</v>
      </c>
      <c r="U372" s="15">
        <f>IF(T371="","",VLOOKUP($E371&amp;$D$110&amp;$D$111,'CCG data'!$A:$AD,'CCG data'!N$3,FALSE))</f>
        <v>4.2000000000000003E-2</v>
      </c>
      <c r="V372" s="15">
        <f>IF(V371="","",VLOOKUP($E371&amp;$D$110&amp;$D$111,'CCG data'!$A:$AD,'CCG data'!O$3,FALSE))</f>
        <v>4.7E-2</v>
      </c>
      <c r="W372" s="142">
        <f>IF(V371="","",VLOOKUP($E371&amp;$D$110&amp;$D$111,'CCG data'!$A:$AD,'CCG data'!P$3,FALSE))</f>
        <v>6.6000000000000003E-2</v>
      </c>
      <c r="Y372" s="178" t="str">
        <f>IFERROR(VLOOKUP($E372&amp;$D$111, Outliers!$A$4:$P$214,2,FALSE),"0")</f>
        <v>0</v>
      </c>
      <c r="Z372" s="178" t="str">
        <f>IFERROR(VLOOKUP($E372&amp;$D$111, Outliers!$A$4:$P$214,3,FALSE),"0")</f>
        <v>0</v>
      </c>
      <c r="AA372" s="178" t="str">
        <f>IFERROR(VLOOKUP($E372&amp;$D$111, Outliers!$A$4:$P$214,4,FALSE),"0")</f>
        <v>0</v>
      </c>
      <c r="AB372" s="178" t="str">
        <f>IFERROR(VLOOKUP($E372&amp;$D$111, Outliers!$A$4:$P$214,5,FALSE),"0")</f>
        <v>0</v>
      </c>
      <c r="AD372" s="82"/>
      <c r="AE372" s="82"/>
      <c r="AF372" s="82"/>
      <c r="AG372" s="82"/>
    </row>
    <row r="373" spans="4:33" ht="15.75" x14ac:dyDescent="0.25">
      <c r="D373" s="301"/>
      <c r="E373" s="108" t="s">
        <v>265</v>
      </c>
      <c r="F373" s="372">
        <f>IF(OR(ISERROR(VLOOKUP($E373&amp;$D$110&amp;$D$111,'CCG data'!$A:$AD,'CCG data'!R$3,FALSE)),ISBLANK(VLOOKUP($E373&amp;$D$110&amp;$D$111,'CCG data'!$A:$AD,'CCG data'!R$3,FALSE))),"",VLOOKUP($E373&amp;$D$110&amp;$D$111,'CCG data'!$A:$AD,'CCG data'!R$3,FALSE))</f>
        <v>54.3</v>
      </c>
      <c r="G373" s="373"/>
      <c r="H373" s="373">
        <f>IF(OR(ISERROR(VLOOKUP($E373&amp;$D$110&amp;$D$111,'CCG data'!$A:$AD,'CCG data'!S$3,FALSE)),ISBLANK(VLOOKUP($E373&amp;$D$110&amp;$D$111,'CCG data'!$A:$AD,'CCG data'!S$3,FALSE))),"",VLOOKUP($E373&amp;$D$110&amp;$D$111,'CCG data'!$A:$AD,'CCG data'!S$3,FALSE))</f>
        <v>91.4</v>
      </c>
      <c r="I373" s="373"/>
      <c r="J373" s="373">
        <f>IF(OR(ISERROR(VLOOKUP($E373&amp;$D$110&amp;$D$111,'CCG data'!$A:$AD,'CCG data'!T$3,FALSE)),ISBLANK(VLOOKUP($E373&amp;$D$110&amp;$D$111,'CCG data'!$A:$AD,'CCG data'!T$3,FALSE))),"",VLOOKUP($E373&amp;$D$110&amp;$D$111,'CCG data'!$A:$AD,'CCG data'!T$3,FALSE))</f>
        <v>5.8</v>
      </c>
      <c r="K373" s="373"/>
      <c r="L373" s="373">
        <f>IF(OR(ISERROR(VLOOKUP($E373&amp;$D$110&amp;$D$111,'CCG data'!$A:$AD,'CCG data'!U$3,FALSE)),ISBLANK(VLOOKUP($E373&amp;$D$110&amp;$D$111,'CCG data'!$A:$AD,'CCG data'!U$3,FALSE))),"",VLOOKUP($E373&amp;$D$110&amp;$D$111,'CCG data'!$A:$AD,'CCG data'!U$3,FALSE))</f>
        <v>5.6</v>
      </c>
      <c r="M373" s="374"/>
      <c r="N373" s="303">
        <f>IF(OR(ISERROR(VLOOKUP($E373&amp;$D$110&amp;$D$111,'CCG data'!$A:$AD,'CCG data'!G$3,FALSE)),ISBLANK(VLOOKUP($E373&amp;$D$110&amp;$D$111,'CCG data'!$A:$AD,'CCG data'!G$3,FALSE))),"",VLOOKUP($E373&amp;$D$110&amp;$D$111,'CCG data'!$A:$AD,'CCG data'!G$3,FALSE))</f>
        <v>1128</v>
      </c>
      <c r="P373" s="354">
        <f>IF(OR(ISERROR(VLOOKUP($E373&amp;$D$110&amp;$D$111,'CCG data'!$A:$AD,'CCG data'!B$3,FALSE)),ISBLANK(VLOOKUP($E373&amp;$D$110&amp;$D$111,'CCG data'!$A:$AD,'CCG data'!B$3,FALSE))),"",VLOOKUP($E373&amp;$D$110&amp;$D$111,'CCG data'!$A:$AD,'CCG data'!B$3,FALSE))</f>
        <v>0.3182624113475177</v>
      </c>
      <c r="Q373" s="246"/>
      <c r="R373" s="246">
        <f>IF(OR(ISERROR(VLOOKUP($E373&amp;$D$110&amp;$D$111,'CCG data'!$A:$AD,'CCG data'!C$3,FALSE)),ISBLANK(VLOOKUP($E373&amp;$D$110&amp;$D$111,'CCG data'!$A:$AD,'CCG data'!C$3,FALSE))),"",VLOOKUP($E373&amp;$D$110&amp;$D$111,'CCG data'!$A:$AD,'CCG data'!C$3,FALSE))</f>
        <v>0.6028368794326241</v>
      </c>
      <c r="S373" s="246"/>
      <c r="T373" s="246">
        <f>IF(OR(ISERROR(VLOOKUP($E373&amp;$D$110&amp;$D$111,'CCG data'!$A:$AD,'CCG data'!D$3,FALSE)),ISBLANK(VLOOKUP($E373&amp;$D$110&amp;$D$111,'CCG data'!$A:$AD,'CCG data'!D$3,FALSE))),"",VLOOKUP($E373&amp;$D$110&amp;$D$111,'CCG data'!$A:$AD,'CCG data'!D$3,FALSE))</f>
        <v>4.3439716312056738E-2</v>
      </c>
      <c r="U373" s="246"/>
      <c r="V373" s="246">
        <f>IF(OR(ISERROR(VLOOKUP($E373&amp;$D$110&amp;$D$111,'CCG data'!$A:$AD,'CCG data'!E$3,FALSE)),ISBLANK(VLOOKUP($E373&amp;$D$110&amp;$D$111,'CCG data'!$A:$AD,'CCG data'!E$3,FALSE))),"",VLOOKUP($E373&amp;$D$110&amp;$D$111,'CCG data'!$A:$AD,'CCG data'!E$3,FALSE))</f>
        <v>3.5460992907801421E-2</v>
      </c>
      <c r="W373" s="387"/>
      <c r="Y373" s="178">
        <f>IFERROR(VLOOKUP($E373&amp;$D$111, Outliers!$A$4:$P$214,2,FALSE),"0")</f>
        <v>0</v>
      </c>
      <c r="Z373" s="178">
        <f>IFERROR(VLOOKUP($E373&amp;$D$111, Outliers!$A$4:$P$214,3,FALSE),"0")</f>
        <v>0</v>
      </c>
      <c r="AA373" s="178">
        <f>IFERROR(VLOOKUP($E373&amp;$D$111, Outliers!$A$4:$P$214,4,FALSE),"0")</f>
        <v>0</v>
      </c>
      <c r="AB373" s="178">
        <f>IFERROR(VLOOKUP($E373&amp;$D$111, Outliers!$A$4:$P$214,5,FALSE),"0")</f>
        <v>1</v>
      </c>
      <c r="AD373" s="82"/>
      <c r="AE373" s="82"/>
      <c r="AF373" s="82"/>
      <c r="AG373" s="82"/>
    </row>
    <row r="374" spans="4:33" x14ac:dyDescent="0.25">
      <c r="D374" s="301"/>
      <c r="E374" s="107" t="s">
        <v>27</v>
      </c>
      <c r="F374" s="99">
        <f>IF(P373="","",VLOOKUP($E373&amp;$D$110&amp;$D$111,'CCG data'!$A:$AD,'CCG data'!W$3,FALSE))</f>
        <v>48.7</v>
      </c>
      <c r="G374" s="100">
        <f>IF(P373="","",VLOOKUP($E373&amp;$D$110&amp;$D$111,'CCG data'!$A:$AD,'CCG data'!X$3,FALSE))</f>
        <v>59.9</v>
      </c>
      <c r="H374" s="100">
        <f>IF(R373="","",VLOOKUP($E373&amp;$D$110&amp;$D$111,'CCG data'!$A:$AD,'CCG data'!Y$3,FALSE))</f>
        <v>84.6</v>
      </c>
      <c r="I374" s="100">
        <f>IF(R373="","",VLOOKUP($E373&amp;$D$110&amp;$D$111,'CCG data'!$A:$AD,'CCG data'!Z$3,FALSE))</f>
        <v>98.3</v>
      </c>
      <c r="J374" s="100">
        <f>IF(T373="","",VLOOKUP($E373&amp;$D$110&amp;$D$111,'CCG data'!$A:$AD,'CCG data'!AA$3,FALSE))</f>
        <v>4.2</v>
      </c>
      <c r="K374" s="100">
        <f>IF(T373="","",VLOOKUP($E373&amp;$D$110&amp;$D$111,'CCG data'!$A:$AD,'CCG data'!AB$3,FALSE))</f>
        <v>7.5</v>
      </c>
      <c r="L374" s="100">
        <f>IF(V373="","",VLOOKUP($E373&amp;$D$110&amp;$D$111,'CCG data'!$A:$AD,'CCG data'!AC$3,FALSE))</f>
        <v>3.9</v>
      </c>
      <c r="M374" s="100">
        <f>IF(V373="","",VLOOKUP($E373&amp;$D$110&amp;$D$111,'CCG data'!$A:$AD,'CCG data'!AD$3,FALSE))</f>
        <v>7.4</v>
      </c>
      <c r="N374" s="304"/>
      <c r="P374" s="162">
        <f>IF(P373="","",VLOOKUP($E373&amp;$D$110&amp;$D$111,'CCG data'!$A:$AD,'CCG data'!I$3,FALSE))</f>
        <v>0.29199999999999998</v>
      </c>
      <c r="Q374" s="15">
        <f>IF(P373="","",VLOOKUP($E373&amp;$D$110&amp;$D$111,'CCG data'!$A:$AD,'CCG data'!J$3,FALSE))</f>
        <v>0.34599999999999997</v>
      </c>
      <c r="R374" s="15">
        <f>IF(R373="","",VLOOKUP($E373&amp;$D$110&amp;$D$111,'CCG data'!$A:$AD,'CCG data'!K$3,FALSE))</f>
        <v>0.57399999999999995</v>
      </c>
      <c r="S374" s="15">
        <f>IF(R373="","",VLOOKUP($E373&amp;$D$110&amp;$D$111,'CCG data'!$A:$AD,'CCG data'!L$3,FALSE))</f>
        <v>0.63100000000000001</v>
      </c>
      <c r="T374" s="15">
        <f>IF(T373="","",VLOOKUP($E373&amp;$D$110&amp;$D$111,'CCG data'!$A:$AD,'CCG data'!M$3,FALSE))</f>
        <v>3.3000000000000002E-2</v>
      </c>
      <c r="U374" s="15">
        <f>IF(T373="","",VLOOKUP($E373&amp;$D$110&amp;$D$111,'CCG data'!$A:$AD,'CCG data'!N$3,FALSE))</f>
        <v>5.7000000000000002E-2</v>
      </c>
      <c r="V374" s="15">
        <f>IF(V373="","",VLOOKUP($E373&amp;$D$110&amp;$D$111,'CCG data'!$A:$AD,'CCG data'!O$3,FALSE))</f>
        <v>2.5999999999999999E-2</v>
      </c>
      <c r="W374" s="142">
        <f>IF(V373="","",VLOOKUP($E373&amp;$D$110&amp;$D$111,'CCG data'!$A:$AD,'CCG data'!P$3,FALSE))</f>
        <v>4.8000000000000001E-2</v>
      </c>
      <c r="Y374" s="178" t="str">
        <f>IFERROR(VLOOKUP($E374&amp;$D$111, Outliers!$A$4:$P$214,2,FALSE),"0")</f>
        <v>0</v>
      </c>
      <c r="Z374" s="178" t="str">
        <f>IFERROR(VLOOKUP($E374&amp;$D$111, Outliers!$A$4:$P$214,3,FALSE),"0")</f>
        <v>0</v>
      </c>
      <c r="AA374" s="178" t="str">
        <f>IFERROR(VLOOKUP($E374&amp;$D$111, Outliers!$A$4:$P$214,4,FALSE),"0")</f>
        <v>0</v>
      </c>
      <c r="AB374" s="178" t="str">
        <f>IFERROR(VLOOKUP($E374&amp;$D$111, Outliers!$A$4:$P$214,5,FALSE),"0")</f>
        <v>0</v>
      </c>
      <c r="AD374" s="82"/>
      <c r="AE374" s="82"/>
      <c r="AF374" s="82"/>
      <c r="AG374" s="82"/>
    </row>
    <row r="375" spans="4:33" ht="15.75" x14ac:dyDescent="0.25">
      <c r="D375" s="301"/>
      <c r="E375" s="108" t="s">
        <v>266</v>
      </c>
      <c r="F375" s="372">
        <f>IF(OR(ISERROR(VLOOKUP($E375&amp;$D$110&amp;$D$111,'CCG data'!$A:$AD,'CCG data'!R$3,FALSE)),ISBLANK(VLOOKUP($E375&amp;$D$110&amp;$D$111,'CCG data'!$A:$AD,'CCG data'!R$3,FALSE))),"",VLOOKUP($E375&amp;$D$110&amp;$D$111,'CCG data'!$A:$AD,'CCG data'!R$3,FALSE))</f>
        <v>46.5</v>
      </c>
      <c r="G375" s="373"/>
      <c r="H375" s="373">
        <f>IF(OR(ISERROR(VLOOKUP($E375&amp;$D$110&amp;$D$111,'CCG data'!$A:$AD,'CCG data'!S$3,FALSE)),ISBLANK(VLOOKUP($E375&amp;$D$110&amp;$D$111,'CCG data'!$A:$AD,'CCG data'!S$3,FALSE))),"",VLOOKUP($E375&amp;$D$110&amp;$D$111,'CCG data'!$A:$AD,'CCG data'!S$3,FALSE))</f>
        <v>92.2</v>
      </c>
      <c r="I375" s="373"/>
      <c r="J375" s="373">
        <f>IF(OR(ISERROR(VLOOKUP($E375&amp;$D$110&amp;$D$111,'CCG data'!$A:$AD,'CCG data'!T$3,FALSE)),ISBLANK(VLOOKUP($E375&amp;$D$110&amp;$D$111,'CCG data'!$A:$AD,'CCG data'!T$3,FALSE))),"",VLOOKUP($E375&amp;$D$110&amp;$D$111,'CCG data'!$A:$AD,'CCG data'!T$3,FALSE))</f>
        <v>6</v>
      </c>
      <c r="K375" s="373"/>
      <c r="L375" s="373">
        <f>IF(OR(ISERROR(VLOOKUP($E375&amp;$D$110&amp;$D$111,'CCG data'!$A:$AD,'CCG data'!U$3,FALSE)),ISBLANK(VLOOKUP($E375&amp;$D$110&amp;$D$111,'CCG data'!$A:$AD,'CCG data'!U$3,FALSE))),"",VLOOKUP($E375&amp;$D$110&amp;$D$111,'CCG data'!$A:$AD,'CCG data'!U$3,FALSE))</f>
        <v>8.1999999999999993</v>
      </c>
      <c r="M375" s="374"/>
      <c r="N375" s="303">
        <f>IF(OR(ISERROR(VLOOKUP($E375&amp;$D$110&amp;$D$111,'CCG data'!$A:$AD,'CCG data'!G$3,FALSE)),ISBLANK(VLOOKUP($E375&amp;$D$110&amp;$D$111,'CCG data'!$A:$AD,'CCG data'!G$3,FALSE))),"",VLOOKUP($E375&amp;$D$110&amp;$D$111,'CCG data'!$A:$AD,'CCG data'!G$3,FALSE))</f>
        <v>1329</v>
      </c>
      <c r="P375" s="354">
        <f>IF(OR(ISERROR(VLOOKUP($E375&amp;$D$110&amp;$D$111,'CCG data'!$A:$AD,'CCG data'!B$3,FALSE)),ISBLANK(VLOOKUP($E375&amp;$D$110&amp;$D$111,'CCG data'!$A:$AD,'CCG data'!B$3,FALSE))),"",VLOOKUP($E375&amp;$D$110&amp;$D$111,'CCG data'!$A:$AD,'CCG data'!B$3,FALSE))</f>
        <v>0.27088036117381492</v>
      </c>
      <c r="Q375" s="246"/>
      <c r="R375" s="246">
        <f>IF(OR(ISERROR(VLOOKUP($E375&amp;$D$110&amp;$D$111,'CCG data'!$A:$AD,'CCG data'!C$3,FALSE)),ISBLANK(VLOOKUP($E375&amp;$D$110&amp;$D$111,'CCG data'!$A:$AD,'CCG data'!C$3,FALSE))),"",VLOOKUP($E375&amp;$D$110&amp;$D$111,'CCG data'!$A:$AD,'CCG data'!C$3,FALSE))</f>
        <v>0.63355906696764486</v>
      </c>
      <c r="S375" s="246"/>
      <c r="T375" s="246">
        <f>IF(OR(ISERROR(VLOOKUP($E375&amp;$D$110&amp;$D$111,'CCG data'!$A:$AD,'CCG data'!D$3,FALSE)),ISBLANK(VLOOKUP($E375&amp;$D$110&amp;$D$111,'CCG data'!$A:$AD,'CCG data'!D$3,FALSE))),"",VLOOKUP($E375&amp;$D$110&amp;$D$111,'CCG data'!$A:$AD,'CCG data'!D$3,FALSE))</f>
        <v>4.1384499623777278E-2</v>
      </c>
      <c r="U375" s="246"/>
      <c r="V375" s="246">
        <f>IF(OR(ISERROR(VLOOKUP($E375&amp;$D$110&amp;$D$111,'CCG data'!$A:$AD,'CCG data'!E$3,FALSE)),ISBLANK(VLOOKUP($E375&amp;$D$110&amp;$D$111,'CCG data'!$A:$AD,'CCG data'!E$3,FALSE))),"",VLOOKUP($E375&amp;$D$110&amp;$D$111,'CCG data'!$A:$AD,'CCG data'!E$3,FALSE))</f>
        <v>5.4176072234762979E-2</v>
      </c>
      <c r="W375" s="387"/>
      <c r="Y375" s="178">
        <f>IFERROR(VLOOKUP($E375&amp;$D$111, Outliers!$A$4:$P$214,2,FALSE),"0")</f>
        <v>0</v>
      </c>
      <c r="Z375" s="178">
        <f>IFERROR(VLOOKUP($E375&amp;$D$111, Outliers!$A$4:$P$214,3,FALSE),"0")</f>
        <v>0</v>
      </c>
      <c r="AA375" s="178">
        <f>IFERROR(VLOOKUP($E375&amp;$D$111, Outliers!$A$4:$P$214,4,FALSE),"0")</f>
        <v>0</v>
      </c>
      <c r="AB375" s="178">
        <f>IFERROR(VLOOKUP($E375&amp;$D$111, Outliers!$A$4:$P$214,5,FALSE),"0")</f>
        <v>1</v>
      </c>
      <c r="AD375" s="82"/>
      <c r="AE375" s="82"/>
      <c r="AF375" s="82"/>
      <c r="AG375" s="82"/>
    </row>
    <row r="376" spans="4:33" x14ac:dyDescent="0.25">
      <c r="D376" s="301"/>
      <c r="E376" s="107" t="s">
        <v>27</v>
      </c>
      <c r="F376" s="99">
        <f>IF(P375="","",VLOOKUP($E375&amp;$D$110&amp;$D$111,'CCG data'!$A:$AD,'CCG data'!W$3,FALSE))</f>
        <v>41.7</v>
      </c>
      <c r="G376" s="100">
        <f>IF(P375="","",VLOOKUP($E375&amp;$D$110&amp;$D$111,'CCG data'!$A:$AD,'CCG data'!X$3,FALSE))</f>
        <v>51.3</v>
      </c>
      <c r="H376" s="100">
        <f>IF(R375="","",VLOOKUP($E375&amp;$D$110&amp;$D$111,'CCG data'!$A:$AD,'CCG data'!Y$3,FALSE))</f>
        <v>86</v>
      </c>
      <c r="I376" s="100">
        <f>IF(R375="","",VLOOKUP($E375&amp;$D$110&amp;$D$111,'CCG data'!$A:$AD,'CCG data'!Z$3,FALSE))</f>
        <v>98.4</v>
      </c>
      <c r="J376" s="100">
        <f>IF(T375="","",VLOOKUP($E375&amp;$D$110&amp;$D$111,'CCG data'!$A:$AD,'CCG data'!AA$3,FALSE))</f>
        <v>4.4000000000000004</v>
      </c>
      <c r="K376" s="100">
        <f>IF(T375="","",VLOOKUP($E375&amp;$D$110&amp;$D$111,'CCG data'!$A:$AD,'CCG data'!AB$3,FALSE))</f>
        <v>7.6</v>
      </c>
      <c r="L376" s="100">
        <f>IF(V375="","",VLOOKUP($E375&amp;$D$110&amp;$D$111,'CCG data'!$A:$AD,'CCG data'!AC$3,FALSE))</f>
        <v>6.3</v>
      </c>
      <c r="M376" s="100">
        <f>IF(V375="","",VLOOKUP($E375&amp;$D$110&amp;$D$111,'CCG data'!$A:$AD,'CCG data'!AD$3,FALSE))</f>
        <v>10.1</v>
      </c>
      <c r="N376" s="304"/>
      <c r="P376" s="162">
        <f>IF(P375="","",VLOOKUP($E375&amp;$D$110&amp;$D$111,'CCG data'!$A:$AD,'CCG data'!I$3,FALSE))</f>
        <v>0.248</v>
      </c>
      <c r="Q376" s="15">
        <f>IF(P375="","",VLOOKUP($E375&amp;$D$110&amp;$D$111,'CCG data'!$A:$AD,'CCG data'!J$3,FALSE))</f>
        <v>0.29499999999999998</v>
      </c>
      <c r="R376" s="15">
        <f>IF(R375="","",VLOOKUP($E375&amp;$D$110&amp;$D$111,'CCG data'!$A:$AD,'CCG data'!K$3,FALSE))</f>
        <v>0.60699999999999998</v>
      </c>
      <c r="S376" s="15">
        <f>IF(R375="","",VLOOKUP($E375&amp;$D$110&amp;$D$111,'CCG data'!$A:$AD,'CCG data'!L$3,FALSE))</f>
        <v>0.65900000000000003</v>
      </c>
      <c r="T376" s="15">
        <f>IF(T375="","",VLOOKUP($E375&amp;$D$110&amp;$D$111,'CCG data'!$A:$AD,'CCG data'!M$3,FALSE))</f>
        <v>3.2000000000000001E-2</v>
      </c>
      <c r="U376" s="15">
        <f>IF(T375="","",VLOOKUP($E375&amp;$D$110&amp;$D$111,'CCG data'!$A:$AD,'CCG data'!N$3,FALSE))</f>
        <v>5.2999999999999999E-2</v>
      </c>
      <c r="V376" s="15">
        <f>IF(V375="","",VLOOKUP($E375&amp;$D$110&amp;$D$111,'CCG data'!$A:$AD,'CCG data'!O$3,FALSE))</f>
        <v>4.2999999999999997E-2</v>
      </c>
      <c r="W376" s="142">
        <f>IF(V375="","",VLOOKUP($E375&amp;$D$110&amp;$D$111,'CCG data'!$A:$AD,'CCG data'!P$3,FALSE))</f>
        <v>6.8000000000000005E-2</v>
      </c>
      <c r="Y376" s="178" t="str">
        <f>IFERROR(VLOOKUP($E376&amp;$D$111, Outliers!$A$4:$P$214,2,FALSE),"0")</f>
        <v>0</v>
      </c>
      <c r="Z376" s="178" t="str">
        <f>IFERROR(VLOOKUP($E376&amp;$D$111, Outliers!$A$4:$P$214,3,FALSE),"0")</f>
        <v>0</v>
      </c>
      <c r="AA376" s="178" t="str">
        <f>IFERROR(VLOOKUP($E376&amp;$D$111, Outliers!$A$4:$P$214,4,FALSE),"0")</f>
        <v>0</v>
      </c>
      <c r="AB376" s="178" t="str">
        <f>IFERROR(VLOOKUP($E376&amp;$D$111, Outliers!$A$4:$P$214,5,FALSE),"0")</f>
        <v>0</v>
      </c>
      <c r="AD376" s="82"/>
      <c r="AE376" s="82"/>
      <c r="AF376" s="82"/>
      <c r="AG376" s="82"/>
    </row>
    <row r="377" spans="4:33" ht="15.75" x14ac:dyDescent="0.25">
      <c r="D377" s="301"/>
      <c r="E377" s="108" t="s">
        <v>476</v>
      </c>
      <c r="F377" s="372">
        <f>IF(OR(ISERROR(VLOOKUP($E377&amp;$D$110&amp;$D$111,'CCG data'!$A:$AD,'CCG data'!R$3,FALSE)),ISBLANK(VLOOKUP($E377&amp;$D$110&amp;$D$111,'CCG data'!$A:$AD,'CCG data'!R$3,FALSE))),"",VLOOKUP($E377&amp;$D$110&amp;$D$111,'CCG data'!$A:$AD,'CCG data'!R$3,FALSE))</f>
        <v>55</v>
      </c>
      <c r="G377" s="373"/>
      <c r="H377" s="373">
        <f>IF(OR(ISERROR(VLOOKUP($E377&amp;$D$110&amp;$D$111,'CCG data'!$A:$AD,'CCG data'!S$3,FALSE)),ISBLANK(VLOOKUP($E377&amp;$D$110&amp;$D$111,'CCG data'!$A:$AD,'CCG data'!S$3,FALSE))),"",VLOOKUP($E377&amp;$D$110&amp;$D$111,'CCG data'!$A:$AD,'CCG data'!S$3,FALSE))</f>
        <v>97.4</v>
      </c>
      <c r="I377" s="373"/>
      <c r="J377" s="373">
        <f>IF(OR(ISERROR(VLOOKUP($E377&amp;$D$110&amp;$D$111,'CCG data'!$A:$AD,'CCG data'!T$3,FALSE)),ISBLANK(VLOOKUP($E377&amp;$D$110&amp;$D$111,'CCG data'!$A:$AD,'CCG data'!T$3,FALSE))),"",VLOOKUP($E377&amp;$D$110&amp;$D$111,'CCG data'!$A:$AD,'CCG data'!T$3,FALSE))</f>
        <v>6.8</v>
      </c>
      <c r="K377" s="373"/>
      <c r="L377" s="373">
        <f>IF(OR(ISERROR(VLOOKUP($E377&amp;$D$110&amp;$D$111,'CCG data'!$A:$AD,'CCG data'!U$3,FALSE)),ISBLANK(VLOOKUP($E377&amp;$D$110&amp;$D$111,'CCG data'!$A:$AD,'CCG data'!U$3,FALSE))),"",VLOOKUP($E377&amp;$D$110&amp;$D$111,'CCG data'!$A:$AD,'CCG data'!U$3,FALSE))</f>
        <v>11.8</v>
      </c>
      <c r="M377" s="374"/>
      <c r="N377" s="303">
        <f>IF(OR(ISERROR(VLOOKUP($E377&amp;$D$110&amp;$D$111,'CCG data'!$A:$AD,'CCG data'!G$3,FALSE)),ISBLANK(VLOOKUP($E377&amp;$D$110&amp;$D$111,'CCG data'!$A:$AD,'CCG data'!G$3,FALSE))),"",VLOOKUP($E377&amp;$D$110&amp;$D$111,'CCG data'!$A:$AD,'CCG data'!G$3,FALSE))</f>
        <v>1021</v>
      </c>
      <c r="P377" s="354">
        <f>IF(OR(ISERROR(VLOOKUP($E377&amp;$D$110&amp;$D$111,'CCG data'!$A:$AD,'CCG data'!B$3,FALSE)),ISBLANK(VLOOKUP($E377&amp;$D$110&amp;$D$111,'CCG data'!$A:$AD,'CCG data'!B$3,FALSE))),"",VLOOKUP($E377&amp;$D$110&amp;$D$111,'CCG data'!$A:$AD,'CCG data'!B$3,FALSE))</f>
        <v>0.31047992164544563</v>
      </c>
      <c r="Q377" s="246"/>
      <c r="R377" s="246">
        <f>IF(OR(ISERROR(VLOOKUP($E377&amp;$D$110&amp;$D$111,'CCG data'!$A:$AD,'CCG data'!C$3,FALSE)),ISBLANK(VLOOKUP($E377&amp;$D$110&amp;$D$111,'CCG data'!$A:$AD,'CCG data'!C$3,FALSE))),"",VLOOKUP($E377&amp;$D$110&amp;$D$111,'CCG data'!$A:$AD,'CCG data'!C$3,FALSE))</f>
        <v>0.57884427032321251</v>
      </c>
      <c r="S377" s="246"/>
      <c r="T377" s="246">
        <f>IF(OR(ISERROR(VLOOKUP($E377&amp;$D$110&amp;$D$111,'CCG data'!$A:$AD,'CCG data'!D$3,FALSE)),ISBLANK(VLOOKUP($E377&amp;$D$110&amp;$D$111,'CCG data'!$A:$AD,'CCG data'!D$3,FALSE))),"",VLOOKUP($E377&amp;$D$110&amp;$D$111,'CCG data'!$A:$AD,'CCG data'!D$3,FALSE))</f>
        <v>4.2115572967678747E-2</v>
      </c>
      <c r="U377" s="246"/>
      <c r="V377" s="246">
        <f>IF(OR(ISERROR(VLOOKUP($E377&amp;$D$110&amp;$D$111,'CCG data'!$A:$AD,'CCG data'!E$3,FALSE)),ISBLANK(VLOOKUP($E377&amp;$D$110&amp;$D$111,'CCG data'!$A:$AD,'CCG data'!E$3,FALSE))),"",VLOOKUP($E377&amp;$D$110&amp;$D$111,'CCG data'!$A:$AD,'CCG data'!E$3,FALSE))</f>
        <v>6.8560235063663072E-2</v>
      </c>
      <c r="W377" s="387"/>
      <c r="Y377" s="178">
        <f>IFERROR(VLOOKUP($E377&amp;$D$111, Outliers!$A$4:$P$214,2,FALSE),"0")</f>
        <v>0</v>
      </c>
      <c r="Z377" s="178">
        <f>IFERROR(VLOOKUP($E377&amp;$D$111, Outliers!$A$4:$P$214,3,FALSE),"0")</f>
        <v>0</v>
      </c>
      <c r="AA377" s="178">
        <f>IFERROR(VLOOKUP($E377&amp;$D$111, Outliers!$A$4:$P$214,4,FALSE),"0")</f>
        <v>0</v>
      </c>
      <c r="AB377" s="178">
        <f>IFERROR(VLOOKUP($E377&amp;$D$111, Outliers!$A$4:$P$214,5,FALSE),"0")</f>
        <v>0</v>
      </c>
      <c r="AD377" s="82"/>
      <c r="AE377" s="82"/>
      <c r="AF377" s="82"/>
      <c r="AG377" s="82"/>
    </row>
    <row r="378" spans="4:33" x14ac:dyDescent="0.25">
      <c r="D378" s="301"/>
      <c r="E378" s="107" t="s">
        <v>27</v>
      </c>
      <c r="F378" s="99">
        <f>IF(P377="","",VLOOKUP($E377&amp;$D$110&amp;$D$111,'CCG data'!$A:$AD,'CCG data'!W$3,FALSE))</f>
        <v>48.9</v>
      </c>
      <c r="G378" s="100">
        <f>IF(P377="","",VLOOKUP($E377&amp;$D$110&amp;$D$111,'CCG data'!$A:$AD,'CCG data'!X$3,FALSE))</f>
        <v>61</v>
      </c>
      <c r="H378" s="100">
        <f>IF(R377="","",VLOOKUP($E377&amp;$D$110&amp;$D$111,'CCG data'!$A:$AD,'CCG data'!Y$3,FALSE))</f>
        <v>89.5</v>
      </c>
      <c r="I378" s="100">
        <f>IF(R377="","",VLOOKUP($E377&amp;$D$110&amp;$D$111,'CCG data'!$A:$AD,'CCG data'!Z$3,FALSE))</f>
        <v>105.2</v>
      </c>
      <c r="J378" s="100">
        <f>IF(T377="","",VLOOKUP($E377&amp;$D$110&amp;$D$111,'CCG data'!$A:$AD,'CCG data'!AA$3,FALSE))</f>
        <v>4.8</v>
      </c>
      <c r="K378" s="100">
        <f>IF(T377="","",VLOOKUP($E377&amp;$D$110&amp;$D$111,'CCG data'!$A:$AD,'CCG data'!AB$3,FALSE))</f>
        <v>8.8000000000000007</v>
      </c>
      <c r="L378" s="100">
        <f>IF(V377="","",VLOOKUP($E377&amp;$D$110&amp;$D$111,'CCG data'!$A:$AD,'CCG data'!AC$3,FALSE))</f>
        <v>9</v>
      </c>
      <c r="M378" s="100">
        <f>IF(V377="","",VLOOKUP($E377&amp;$D$110&amp;$D$111,'CCG data'!$A:$AD,'CCG data'!AD$3,FALSE))</f>
        <v>14.5</v>
      </c>
      <c r="N378" s="304"/>
      <c r="P378" s="162">
        <f>IF(P377="","",VLOOKUP($E377&amp;$D$110&amp;$D$111,'CCG data'!$A:$AD,'CCG data'!I$3,FALSE))</f>
        <v>0.28299999999999997</v>
      </c>
      <c r="Q378" s="15">
        <f>IF(P377="","",VLOOKUP($E377&amp;$D$110&amp;$D$111,'CCG data'!$A:$AD,'CCG data'!J$3,FALSE))</f>
        <v>0.34</v>
      </c>
      <c r="R378" s="15">
        <f>IF(R377="","",VLOOKUP($E377&amp;$D$110&amp;$D$111,'CCG data'!$A:$AD,'CCG data'!K$3,FALSE))</f>
        <v>0.54800000000000004</v>
      </c>
      <c r="S378" s="15">
        <f>IF(R377="","",VLOOKUP($E377&amp;$D$110&amp;$D$111,'CCG data'!$A:$AD,'CCG data'!L$3,FALSE))</f>
        <v>0.60899999999999999</v>
      </c>
      <c r="T378" s="15">
        <f>IF(T377="","",VLOOKUP($E377&amp;$D$110&amp;$D$111,'CCG data'!$A:$AD,'CCG data'!M$3,FALSE))</f>
        <v>3.1E-2</v>
      </c>
      <c r="U378" s="15">
        <f>IF(T377="","",VLOOKUP($E377&amp;$D$110&amp;$D$111,'CCG data'!$A:$AD,'CCG data'!N$3,FALSE))</f>
        <v>5.6000000000000001E-2</v>
      </c>
      <c r="V378" s="15">
        <f>IF(V377="","",VLOOKUP($E377&amp;$D$110&amp;$D$111,'CCG data'!$A:$AD,'CCG data'!O$3,FALSE))</f>
        <v>5.5E-2</v>
      </c>
      <c r="W378" s="142">
        <f>IF(V377="","",VLOOKUP($E377&amp;$D$110&amp;$D$111,'CCG data'!$A:$AD,'CCG data'!P$3,FALSE))</f>
        <v>8.5999999999999993E-2</v>
      </c>
      <c r="Y378" s="178" t="str">
        <f>IFERROR(VLOOKUP($E378&amp;$D$111, Outliers!$A$4:$P$214,2,FALSE),"0")</f>
        <v>0</v>
      </c>
      <c r="Z378" s="178" t="str">
        <f>IFERROR(VLOOKUP($E378&amp;$D$111, Outliers!$A$4:$P$214,3,FALSE),"0")</f>
        <v>0</v>
      </c>
      <c r="AA378" s="178" t="str">
        <f>IFERROR(VLOOKUP($E378&amp;$D$111, Outliers!$A$4:$P$214,4,FALSE),"0")</f>
        <v>0</v>
      </c>
      <c r="AB378" s="178" t="str">
        <f>IFERROR(VLOOKUP($E378&amp;$D$111, Outliers!$A$4:$P$214,5,FALSE),"0")</f>
        <v>0</v>
      </c>
      <c r="AD378" s="82"/>
      <c r="AE378" s="82"/>
      <c r="AF378" s="82"/>
      <c r="AG378" s="82"/>
    </row>
    <row r="379" spans="4:33" ht="15.75" x14ac:dyDescent="0.25">
      <c r="D379" s="301"/>
      <c r="E379" s="108" t="s">
        <v>267</v>
      </c>
      <c r="F379" s="372">
        <f>IF(OR(ISERROR(VLOOKUP($E379&amp;$D$110&amp;$D$111,'CCG data'!$A:$AD,'CCG data'!R$3,FALSE)),ISBLANK(VLOOKUP($E379&amp;$D$110&amp;$D$111,'CCG data'!$A:$AD,'CCG data'!R$3,FALSE))),"",VLOOKUP($E379&amp;$D$110&amp;$D$111,'CCG data'!$A:$AD,'CCG data'!R$3,FALSE))</f>
        <v>57.2</v>
      </c>
      <c r="G379" s="373"/>
      <c r="H379" s="373">
        <f>IF(OR(ISERROR(VLOOKUP($E379&amp;$D$110&amp;$D$111,'CCG data'!$A:$AD,'CCG data'!S$3,FALSE)),ISBLANK(VLOOKUP($E379&amp;$D$110&amp;$D$111,'CCG data'!$A:$AD,'CCG data'!S$3,FALSE))),"",VLOOKUP($E379&amp;$D$110&amp;$D$111,'CCG data'!$A:$AD,'CCG data'!S$3,FALSE))</f>
        <v>98.2</v>
      </c>
      <c r="I379" s="373"/>
      <c r="J379" s="373">
        <f>IF(OR(ISERROR(VLOOKUP($E379&amp;$D$110&amp;$D$111,'CCG data'!$A:$AD,'CCG data'!T$3,FALSE)),ISBLANK(VLOOKUP($E379&amp;$D$110&amp;$D$111,'CCG data'!$A:$AD,'CCG data'!T$3,FALSE))),"",VLOOKUP($E379&amp;$D$110&amp;$D$111,'CCG data'!$A:$AD,'CCG data'!T$3,FALSE))</f>
        <v>8.1999999999999993</v>
      </c>
      <c r="K379" s="373"/>
      <c r="L379" s="373">
        <f>IF(OR(ISERROR(VLOOKUP($E379&amp;$D$110&amp;$D$111,'CCG data'!$A:$AD,'CCG data'!U$3,FALSE)),ISBLANK(VLOOKUP($E379&amp;$D$110&amp;$D$111,'CCG data'!$A:$AD,'CCG data'!U$3,FALSE))),"",VLOOKUP($E379&amp;$D$110&amp;$D$111,'CCG data'!$A:$AD,'CCG data'!U$3,FALSE))</f>
        <v>12.7</v>
      </c>
      <c r="M379" s="374"/>
      <c r="N379" s="303">
        <f>IF(OR(ISERROR(VLOOKUP($E379&amp;$D$110&amp;$D$111,'CCG data'!$A:$AD,'CCG data'!G$3,FALSE)),ISBLANK(VLOOKUP($E379&amp;$D$110&amp;$D$111,'CCG data'!$A:$AD,'CCG data'!G$3,FALSE))),"",VLOOKUP($E379&amp;$D$110&amp;$D$111,'CCG data'!$A:$AD,'CCG data'!G$3,FALSE))</f>
        <v>804</v>
      </c>
      <c r="P379" s="354">
        <f>IF(OR(ISERROR(VLOOKUP($E379&amp;$D$110&amp;$D$111,'CCG data'!$A:$AD,'CCG data'!B$3,FALSE)),ISBLANK(VLOOKUP($E379&amp;$D$110&amp;$D$111,'CCG data'!$A:$AD,'CCG data'!B$3,FALSE))),"",VLOOKUP($E379&amp;$D$110&amp;$D$111,'CCG data'!$A:$AD,'CCG data'!B$3,FALSE))</f>
        <v>0.31467661691542287</v>
      </c>
      <c r="Q379" s="246"/>
      <c r="R379" s="246">
        <f>IF(OR(ISERROR(VLOOKUP($E379&amp;$D$110&amp;$D$111,'CCG data'!$A:$AD,'CCG data'!C$3,FALSE)),ISBLANK(VLOOKUP($E379&amp;$D$110&amp;$D$111,'CCG data'!$A:$AD,'CCG data'!C$3,FALSE))),"",VLOOKUP($E379&amp;$D$110&amp;$D$111,'CCG data'!$A:$AD,'CCG data'!C$3,FALSE))</f>
        <v>0.56467661691542292</v>
      </c>
      <c r="S379" s="246"/>
      <c r="T379" s="246">
        <f>IF(OR(ISERROR(VLOOKUP($E379&amp;$D$110&amp;$D$111,'CCG data'!$A:$AD,'CCG data'!D$3,FALSE)),ISBLANK(VLOOKUP($E379&amp;$D$110&amp;$D$111,'CCG data'!$A:$AD,'CCG data'!D$3,FALSE))),"",VLOOKUP($E379&amp;$D$110&amp;$D$111,'CCG data'!$A:$AD,'CCG data'!D$3,FALSE))</f>
        <v>4.975124378109453E-2</v>
      </c>
      <c r="U379" s="246"/>
      <c r="V379" s="246">
        <f>IF(OR(ISERROR(VLOOKUP($E379&amp;$D$110&amp;$D$111,'CCG data'!$A:$AD,'CCG data'!E$3,FALSE)),ISBLANK(VLOOKUP($E379&amp;$D$110&amp;$D$111,'CCG data'!$A:$AD,'CCG data'!E$3,FALSE))),"",VLOOKUP($E379&amp;$D$110&amp;$D$111,'CCG data'!$A:$AD,'CCG data'!E$3,FALSE))</f>
        <v>7.0895522388059698E-2</v>
      </c>
      <c r="W379" s="387"/>
      <c r="Y379" s="178">
        <f>IFERROR(VLOOKUP($E379&amp;$D$111, Outliers!$A$4:$P$214,2,FALSE),"0")</f>
        <v>0</v>
      </c>
      <c r="Z379" s="178">
        <f>IFERROR(VLOOKUP($E379&amp;$D$111, Outliers!$A$4:$P$214,3,FALSE),"0")</f>
        <v>0</v>
      </c>
      <c r="AA379" s="178">
        <f>IFERROR(VLOOKUP($E379&amp;$D$111, Outliers!$A$4:$P$214,4,FALSE),"0")</f>
        <v>0</v>
      </c>
      <c r="AB379" s="178">
        <f>IFERROR(VLOOKUP($E379&amp;$D$111, Outliers!$A$4:$P$214,5,FALSE),"0")</f>
        <v>0</v>
      </c>
      <c r="AD379" s="82"/>
      <c r="AE379" s="82"/>
      <c r="AF379" s="82"/>
      <c r="AG379" s="82"/>
    </row>
    <row r="380" spans="4:33" x14ac:dyDescent="0.25">
      <c r="D380" s="301"/>
      <c r="E380" s="107" t="s">
        <v>27</v>
      </c>
      <c r="F380" s="99">
        <f>IF(P379="","",VLOOKUP($E379&amp;$D$110&amp;$D$111,'CCG data'!$A:$AD,'CCG data'!W$3,FALSE))</f>
        <v>50.2</v>
      </c>
      <c r="G380" s="100">
        <f>IF(P379="","",VLOOKUP($E379&amp;$D$110&amp;$D$111,'CCG data'!$A:$AD,'CCG data'!X$3,FALSE))</f>
        <v>64.3</v>
      </c>
      <c r="H380" s="100">
        <f>IF(R379="","",VLOOKUP($E379&amp;$D$110&amp;$D$111,'CCG data'!$A:$AD,'CCG data'!Y$3,FALSE))</f>
        <v>89.2</v>
      </c>
      <c r="I380" s="100">
        <f>IF(R379="","",VLOOKUP($E379&amp;$D$110&amp;$D$111,'CCG data'!$A:$AD,'CCG data'!Z$3,FALSE))</f>
        <v>107.2</v>
      </c>
      <c r="J380" s="100">
        <f>IF(T379="","",VLOOKUP($E379&amp;$D$110&amp;$D$111,'CCG data'!$A:$AD,'CCG data'!AA$3,FALSE))</f>
        <v>5.7</v>
      </c>
      <c r="K380" s="100">
        <f>IF(T379="","",VLOOKUP($E379&amp;$D$110&amp;$D$111,'CCG data'!$A:$AD,'CCG data'!AB$3,FALSE))</f>
        <v>10.8</v>
      </c>
      <c r="L380" s="100">
        <f>IF(V379="","",VLOOKUP($E379&amp;$D$110&amp;$D$111,'CCG data'!$A:$AD,'CCG data'!AC$3,FALSE))</f>
        <v>9.4</v>
      </c>
      <c r="M380" s="100">
        <f>IF(V379="","",VLOOKUP($E379&amp;$D$110&amp;$D$111,'CCG data'!$A:$AD,'CCG data'!AD$3,FALSE))</f>
        <v>16</v>
      </c>
      <c r="N380" s="304"/>
      <c r="P380" s="162">
        <f>IF(P379="","",VLOOKUP($E379&amp;$D$110&amp;$D$111,'CCG data'!$A:$AD,'CCG data'!I$3,FALSE))</f>
        <v>0.28399999999999997</v>
      </c>
      <c r="Q380" s="15">
        <f>IF(P379="","",VLOOKUP($E379&amp;$D$110&amp;$D$111,'CCG data'!$A:$AD,'CCG data'!J$3,FALSE))</f>
        <v>0.34799999999999998</v>
      </c>
      <c r="R380" s="15">
        <f>IF(R379="","",VLOOKUP($E379&amp;$D$110&amp;$D$111,'CCG data'!$A:$AD,'CCG data'!K$3,FALSE))</f>
        <v>0.53</v>
      </c>
      <c r="S380" s="15">
        <f>IF(R379="","",VLOOKUP($E379&amp;$D$110&amp;$D$111,'CCG data'!$A:$AD,'CCG data'!L$3,FALSE))</f>
        <v>0.59899999999999998</v>
      </c>
      <c r="T380" s="15">
        <f>IF(T379="","",VLOOKUP($E379&amp;$D$110&amp;$D$111,'CCG data'!$A:$AD,'CCG data'!M$3,FALSE))</f>
        <v>3.6999999999999998E-2</v>
      </c>
      <c r="U380" s="15">
        <f>IF(T379="","",VLOOKUP($E379&amp;$D$110&amp;$D$111,'CCG data'!$A:$AD,'CCG data'!N$3,FALSE))</f>
        <v>6.7000000000000004E-2</v>
      </c>
      <c r="V380" s="15">
        <f>IF(V379="","",VLOOKUP($E379&amp;$D$110&amp;$D$111,'CCG data'!$A:$AD,'CCG data'!O$3,FALSE))</f>
        <v>5.5E-2</v>
      </c>
      <c r="W380" s="142">
        <f>IF(V379="","",VLOOKUP($E379&amp;$D$110&amp;$D$111,'CCG data'!$A:$AD,'CCG data'!P$3,FALSE))</f>
        <v>9.0999999999999998E-2</v>
      </c>
      <c r="Y380" s="178" t="str">
        <f>IFERROR(VLOOKUP($E380&amp;$D$111, Outliers!$A$4:$P$214,2,FALSE),"0")</f>
        <v>0</v>
      </c>
      <c r="Z380" s="178" t="str">
        <f>IFERROR(VLOOKUP($E380&amp;$D$111, Outliers!$A$4:$P$214,3,FALSE),"0")</f>
        <v>0</v>
      </c>
      <c r="AA380" s="178" t="str">
        <f>IFERROR(VLOOKUP($E380&amp;$D$111, Outliers!$A$4:$P$214,4,FALSE),"0")</f>
        <v>0</v>
      </c>
      <c r="AB380" s="178" t="str">
        <f>IFERROR(VLOOKUP($E380&amp;$D$111, Outliers!$A$4:$P$214,5,FALSE),"0")</f>
        <v>0</v>
      </c>
      <c r="AD380" s="82"/>
      <c r="AE380" s="82"/>
      <c r="AF380" s="82"/>
      <c r="AG380" s="82"/>
    </row>
    <row r="381" spans="4:33" ht="15.75" x14ac:dyDescent="0.25">
      <c r="D381" s="301"/>
      <c r="E381" s="108" t="s">
        <v>268</v>
      </c>
      <c r="F381" s="372">
        <f>IF(OR(ISERROR(VLOOKUP($E381&amp;$D$110&amp;$D$111,'CCG data'!$A:$AD,'CCG data'!R$3,FALSE)),ISBLANK(VLOOKUP($E381&amp;$D$110&amp;$D$111,'CCG data'!$A:$AD,'CCG data'!R$3,FALSE))),"",VLOOKUP($E381&amp;$D$110&amp;$D$111,'CCG data'!$A:$AD,'CCG data'!R$3,FALSE))</f>
        <v>43.5</v>
      </c>
      <c r="G381" s="373"/>
      <c r="H381" s="373">
        <f>IF(OR(ISERROR(VLOOKUP($E381&amp;$D$110&amp;$D$111,'CCG data'!$A:$AD,'CCG data'!S$3,FALSE)),ISBLANK(VLOOKUP($E381&amp;$D$110&amp;$D$111,'CCG data'!$A:$AD,'CCG data'!S$3,FALSE))),"",VLOOKUP($E381&amp;$D$110&amp;$D$111,'CCG data'!$A:$AD,'CCG data'!S$3,FALSE))</f>
        <v>89</v>
      </c>
      <c r="I381" s="373"/>
      <c r="J381" s="373">
        <f>IF(OR(ISERROR(VLOOKUP($E381&amp;$D$110&amp;$D$111,'CCG data'!$A:$AD,'CCG data'!T$3,FALSE)),ISBLANK(VLOOKUP($E381&amp;$D$110&amp;$D$111,'CCG data'!$A:$AD,'CCG data'!T$3,FALSE))),"",VLOOKUP($E381&amp;$D$110&amp;$D$111,'CCG data'!$A:$AD,'CCG data'!T$3,FALSE))</f>
        <v>6.7</v>
      </c>
      <c r="K381" s="373"/>
      <c r="L381" s="373">
        <f>IF(OR(ISERROR(VLOOKUP($E381&amp;$D$110&amp;$D$111,'CCG data'!$A:$AD,'CCG data'!U$3,FALSE)),ISBLANK(VLOOKUP($E381&amp;$D$110&amp;$D$111,'CCG data'!$A:$AD,'CCG data'!U$3,FALSE))),"",VLOOKUP($E381&amp;$D$110&amp;$D$111,'CCG data'!$A:$AD,'CCG data'!U$3,FALSE))</f>
        <v>9.1999999999999993</v>
      </c>
      <c r="M381" s="374"/>
      <c r="N381" s="303">
        <f>IF(OR(ISERROR(VLOOKUP($E381&amp;$D$110&amp;$D$111,'CCG data'!$A:$AD,'CCG data'!G$3,FALSE)),ISBLANK(VLOOKUP($E381&amp;$D$110&amp;$D$111,'CCG data'!$A:$AD,'CCG data'!G$3,FALSE))),"",VLOOKUP($E381&amp;$D$110&amp;$D$111,'CCG data'!$A:$AD,'CCG data'!G$3,FALSE))</f>
        <v>1204</v>
      </c>
      <c r="P381" s="354">
        <f>IF(OR(ISERROR(VLOOKUP($E381&amp;$D$110&amp;$D$111,'CCG data'!$A:$AD,'CCG data'!B$3,FALSE)),ISBLANK(VLOOKUP($E381&amp;$D$110&amp;$D$111,'CCG data'!$A:$AD,'CCG data'!B$3,FALSE))),"",VLOOKUP($E381&amp;$D$110&amp;$D$111,'CCG data'!$A:$AD,'CCG data'!B$3,FALSE))</f>
        <v>0.28322259136212624</v>
      </c>
      <c r="Q381" s="246"/>
      <c r="R381" s="246">
        <f>IF(OR(ISERROR(VLOOKUP($E381&amp;$D$110&amp;$D$111,'CCG data'!$A:$AD,'CCG data'!C$3,FALSE)),ISBLANK(VLOOKUP($E381&amp;$D$110&amp;$D$111,'CCG data'!$A:$AD,'CCG data'!C$3,FALSE))),"",VLOOKUP($E381&amp;$D$110&amp;$D$111,'CCG data'!$A:$AD,'CCG data'!C$3,FALSE))</f>
        <v>0.6071428571428571</v>
      </c>
      <c r="S381" s="246"/>
      <c r="T381" s="246">
        <f>IF(OR(ISERROR(VLOOKUP($E381&amp;$D$110&amp;$D$111,'CCG data'!$A:$AD,'CCG data'!D$3,FALSE)),ISBLANK(VLOOKUP($E381&amp;$D$110&amp;$D$111,'CCG data'!$A:$AD,'CCG data'!D$3,FALSE))),"",VLOOKUP($E381&amp;$D$110&amp;$D$111,'CCG data'!$A:$AD,'CCG data'!D$3,FALSE))</f>
        <v>4.6511627906976744E-2</v>
      </c>
      <c r="U381" s="246"/>
      <c r="V381" s="246">
        <f>IF(OR(ISERROR(VLOOKUP($E381&amp;$D$110&amp;$D$111,'CCG data'!$A:$AD,'CCG data'!E$3,FALSE)),ISBLANK(VLOOKUP($E381&amp;$D$110&amp;$D$111,'CCG data'!$A:$AD,'CCG data'!E$3,FALSE))),"",VLOOKUP($E381&amp;$D$110&amp;$D$111,'CCG data'!$A:$AD,'CCG data'!E$3,FALSE))</f>
        <v>6.3122923588039864E-2</v>
      </c>
      <c r="W381" s="387"/>
      <c r="Y381" s="178">
        <f>IFERROR(VLOOKUP($E381&amp;$D$111, Outliers!$A$4:$P$214,2,FALSE),"0")</f>
        <v>0</v>
      </c>
      <c r="Z381" s="178">
        <f>IFERROR(VLOOKUP($E381&amp;$D$111, Outliers!$A$4:$P$214,3,FALSE),"0")</f>
        <v>0</v>
      </c>
      <c r="AA381" s="178">
        <f>IFERROR(VLOOKUP($E381&amp;$D$111, Outliers!$A$4:$P$214,4,FALSE),"0")</f>
        <v>0</v>
      </c>
      <c r="AB381" s="178">
        <f>IFERROR(VLOOKUP($E381&amp;$D$111, Outliers!$A$4:$P$214,5,FALSE),"0")</f>
        <v>0</v>
      </c>
      <c r="AD381" s="82"/>
      <c r="AE381" s="82"/>
      <c r="AF381" s="82"/>
      <c r="AG381" s="82"/>
    </row>
    <row r="382" spans="4:33" x14ac:dyDescent="0.25">
      <c r="D382" s="301"/>
      <c r="E382" s="107" t="s">
        <v>27</v>
      </c>
      <c r="F382" s="99">
        <f>IF(P381="","",VLOOKUP($E381&amp;$D$110&amp;$D$111,'CCG data'!$A:$AD,'CCG data'!W$3,FALSE))</f>
        <v>38.799999999999997</v>
      </c>
      <c r="G382" s="100">
        <f>IF(P381="","",VLOOKUP($E381&amp;$D$110&amp;$D$111,'CCG data'!$A:$AD,'CCG data'!X$3,FALSE))</f>
        <v>48.1</v>
      </c>
      <c r="H382" s="100">
        <f>IF(R381="","",VLOOKUP($E381&amp;$D$110&amp;$D$111,'CCG data'!$A:$AD,'CCG data'!Y$3,FALSE))</f>
        <v>82.6</v>
      </c>
      <c r="I382" s="100">
        <f>IF(R381="","",VLOOKUP($E381&amp;$D$110&amp;$D$111,'CCG data'!$A:$AD,'CCG data'!Z$3,FALSE))</f>
        <v>95.5</v>
      </c>
      <c r="J382" s="100">
        <f>IF(T381="","",VLOOKUP($E381&amp;$D$110&amp;$D$111,'CCG data'!$A:$AD,'CCG data'!AA$3,FALSE))</f>
        <v>5</v>
      </c>
      <c r="K382" s="100">
        <f>IF(T381="","",VLOOKUP($E381&amp;$D$110&amp;$D$111,'CCG data'!$A:$AD,'CCG data'!AB$3,FALSE))</f>
        <v>8.5</v>
      </c>
      <c r="L382" s="100">
        <f>IF(V381="","",VLOOKUP($E381&amp;$D$110&amp;$D$111,'CCG data'!$A:$AD,'CCG data'!AC$3,FALSE))</f>
        <v>7.1</v>
      </c>
      <c r="M382" s="100">
        <f>IF(V381="","",VLOOKUP($E381&amp;$D$110&amp;$D$111,'CCG data'!$A:$AD,'CCG data'!AD$3,FALSE))</f>
        <v>11.2</v>
      </c>
      <c r="N382" s="304"/>
      <c r="P382" s="162">
        <f>IF(P381="","",VLOOKUP($E381&amp;$D$110&amp;$D$111,'CCG data'!$A:$AD,'CCG data'!I$3,FALSE))</f>
        <v>0.25800000000000001</v>
      </c>
      <c r="Q382" s="15">
        <f>IF(P381="","",VLOOKUP($E381&amp;$D$110&amp;$D$111,'CCG data'!$A:$AD,'CCG data'!J$3,FALSE))</f>
        <v>0.309</v>
      </c>
      <c r="R382" s="15">
        <f>IF(R381="","",VLOOKUP($E381&amp;$D$110&amp;$D$111,'CCG data'!$A:$AD,'CCG data'!K$3,FALSE))</f>
        <v>0.57899999999999996</v>
      </c>
      <c r="S382" s="15">
        <f>IF(R381="","",VLOOKUP($E381&amp;$D$110&amp;$D$111,'CCG data'!$A:$AD,'CCG data'!L$3,FALSE))</f>
        <v>0.63400000000000001</v>
      </c>
      <c r="T382" s="15">
        <f>IF(T381="","",VLOOKUP($E381&amp;$D$110&amp;$D$111,'CCG data'!$A:$AD,'CCG data'!M$3,FALSE))</f>
        <v>3.5999999999999997E-2</v>
      </c>
      <c r="U382" s="15">
        <f>IF(T381="","",VLOOKUP($E381&amp;$D$110&amp;$D$111,'CCG data'!$A:$AD,'CCG data'!N$3,FALSE))</f>
        <v>0.06</v>
      </c>
      <c r="V382" s="15">
        <f>IF(V381="","",VLOOKUP($E381&amp;$D$110&amp;$D$111,'CCG data'!$A:$AD,'CCG data'!O$3,FALSE))</f>
        <v>5.0999999999999997E-2</v>
      </c>
      <c r="W382" s="142">
        <f>IF(V381="","",VLOOKUP($E381&amp;$D$110&amp;$D$111,'CCG data'!$A:$AD,'CCG data'!P$3,FALSE))</f>
        <v>7.8E-2</v>
      </c>
      <c r="Y382" s="178" t="str">
        <f>IFERROR(VLOOKUP($E382&amp;$D$111, Outliers!$A$4:$P$214,2,FALSE),"0")</f>
        <v>0</v>
      </c>
      <c r="Z382" s="178" t="str">
        <f>IFERROR(VLOOKUP($E382&amp;$D$111, Outliers!$A$4:$P$214,3,FALSE),"0")</f>
        <v>0</v>
      </c>
      <c r="AA382" s="178" t="str">
        <f>IFERROR(VLOOKUP($E382&amp;$D$111, Outliers!$A$4:$P$214,4,FALSE),"0")</f>
        <v>0</v>
      </c>
      <c r="AB382" s="178" t="str">
        <f>IFERROR(VLOOKUP($E382&amp;$D$111, Outliers!$A$4:$P$214,5,FALSE),"0")</f>
        <v>0</v>
      </c>
      <c r="AD382" s="82"/>
      <c r="AE382" s="82"/>
      <c r="AF382" s="82"/>
      <c r="AG382" s="82"/>
    </row>
    <row r="383" spans="4:33" ht="15.75" x14ac:dyDescent="0.25">
      <c r="D383" s="301"/>
      <c r="E383" s="108" t="s">
        <v>269</v>
      </c>
      <c r="F383" s="372">
        <f>IF(OR(ISERROR(VLOOKUP($E383&amp;$D$110&amp;$D$111,'CCG data'!$A:$AD,'CCG data'!R$3,FALSE)),ISBLANK(VLOOKUP($E383&amp;$D$110&amp;$D$111,'CCG data'!$A:$AD,'CCG data'!R$3,FALSE))),"",VLOOKUP($E383&amp;$D$110&amp;$D$111,'CCG data'!$A:$AD,'CCG data'!R$3,FALSE))</f>
        <v>56.9</v>
      </c>
      <c r="G383" s="373"/>
      <c r="H383" s="373">
        <f>IF(OR(ISERROR(VLOOKUP($E383&amp;$D$110&amp;$D$111,'CCG data'!$A:$AD,'CCG data'!S$3,FALSE)),ISBLANK(VLOOKUP($E383&amp;$D$110&amp;$D$111,'CCG data'!$A:$AD,'CCG data'!S$3,FALSE))),"",VLOOKUP($E383&amp;$D$110&amp;$D$111,'CCG data'!$A:$AD,'CCG data'!S$3,FALSE))</f>
        <v>103.5</v>
      </c>
      <c r="I383" s="373"/>
      <c r="J383" s="373">
        <f>IF(OR(ISERROR(VLOOKUP($E383&amp;$D$110&amp;$D$111,'CCG data'!$A:$AD,'CCG data'!T$3,FALSE)),ISBLANK(VLOOKUP($E383&amp;$D$110&amp;$D$111,'CCG data'!$A:$AD,'CCG data'!T$3,FALSE))),"",VLOOKUP($E383&amp;$D$110&amp;$D$111,'CCG data'!$A:$AD,'CCG data'!T$3,FALSE))</f>
        <v>5.8</v>
      </c>
      <c r="K383" s="373"/>
      <c r="L383" s="373">
        <f>IF(OR(ISERROR(VLOOKUP($E383&amp;$D$110&amp;$D$111,'CCG data'!$A:$AD,'CCG data'!U$3,FALSE)),ISBLANK(VLOOKUP($E383&amp;$D$110&amp;$D$111,'CCG data'!$A:$AD,'CCG data'!U$3,FALSE))),"",VLOOKUP($E383&amp;$D$110&amp;$D$111,'CCG data'!$A:$AD,'CCG data'!U$3,FALSE))</f>
        <v>14</v>
      </c>
      <c r="M383" s="374"/>
      <c r="N383" s="303">
        <f>IF(OR(ISERROR(VLOOKUP($E383&amp;$D$110&amp;$D$111,'CCG data'!$A:$AD,'CCG data'!G$3,FALSE)),ISBLANK(VLOOKUP($E383&amp;$D$110&amp;$D$111,'CCG data'!$A:$AD,'CCG data'!G$3,FALSE))),"",VLOOKUP($E383&amp;$D$110&amp;$D$111,'CCG data'!$A:$AD,'CCG data'!G$3,FALSE))</f>
        <v>4230</v>
      </c>
      <c r="P383" s="354">
        <f>IF(OR(ISERROR(VLOOKUP($E383&amp;$D$110&amp;$D$111,'CCG data'!$A:$AD,'CCG data'!B$3,FALSE)),ISBLANK(VLOOKUP($E383&amp;$D$110&amp;$D$111,'CCG data'!$A:$AD,'CCG data'!B$3,FALSE))),"",VLOOKUP($E383&amp;$D$110&amp;$D$111,'CCG data'!$A:$AD,'CCG data'!B$3,FALSE))</f>
        <v>0.3</v>
      </c>
      <c r="Q383" s="246"/>
      <c r="R383" s="246">
        <f>IF(OR(ISERROR(VLOOKUP($E383&amp;$D$110&amp;$D$111,'CCG data'!$A:$AD,'CCG data'!C$3,FALSE)),ISBLANK(VLOOKUP($E383&amp;$D$110&amp;$D$111,'CCG data'!$A:$AD,'CCG data'!C$3,FALSE))),"",VLOOKUP($E383&amp;$D$110&amp;$D$111,'CCG data'!$A:$AD,'CCG data'!C$3,FALSE))</f>
        <v>0.58439716312056733</v>
      </c>
      <c r="S383" s="246"/>
      <c r="T383" s="246">
        <f>IF(OR(ISERROR(VLOOKUP($E383&amp;$D$110&amp;$D$111,'CCG data'!$A:$AD,'CCG data'!D$3,FALSE)),ISBLANK(VLOOKUP($E383&amp;$D$110&amp;$D$111,'CCG data'!$A:$AD,'CCG data'!D$3,FALSE))),"",VLOOKUP($E383&amp;$D$110&amp;$D$111,'CCG data'!$A:$AD,'CCG data'!D$3,FALSE))</f>
        <v>3.4515366430260049E-2</v>
      </c>
      <c r="U383" s="246"/>
      <c r="V383" s="246">
        <f>IF(OR(ISERROR(VLOOKUP($E383&amp;$D$110&amp;$D$111,'CCG data'!$A:$AD,'CCG data'!E$3,FALSE)),ISBLANK(VLOOKUP($E383&amp;$D$110&amp;$D$111,'CCG data'!$A:$AD,'CCG data'!E$3,FALSE))),"",VLOOKUP($E383&amp;$D$110&amp;$D$111,'CCG data'!$A:$AD,'CCG data'!E$3,FALSE))</f>
        <v>8.1087470449172583E-2</v>
      </c>
      <c r="W383" s="387"/>
      <c r="Y383" s="178">
        <f>IFERROR(VLOOKUP($E383&amp;$D$111, Outliers!$A$4:$P$214,2,FALSE),"0")</f>
        <v>1</v>
      </c>
      <c r="Z383" s="178">
        <f>IFERROR(VLOOKUP($E383&amp;$D$111, Outliers!$A$4:$P$214,3,FALSE),"0")</f>
        <v>1</v>
      </c>
      <c r="AA383" s="178">
        <f>IFERROR(VLOOKUP($E383&amp;$D$111, Outliers!$A$4:$P$214,4,FALSE),"0")</f>
        <v>0</v>
      </c>
      <c r="AB383" s="178">
        <f>IFERROR(VLOOKUP($E383&amp;$D$111, Outliers!$A$4:$P$214,5,FALSE),"0")</f>
        <v>0</v>
      </c>
      <c r="AD383" s="82"/>
      <c r="AE383" s="82"/>
      <c r="AF383" s="82"/>
      <c r="AG383" s="82"/>
    </row>
    <row r="384" spans="4:33" x14ac:dyDescent="0.25">
      <c r="D384" s="301"/>
      <c r="E384" s="107" t="s">
        <v>27</v>
      </c>
      <c r="F384" s="99">
        <f>IF(P383="","",VLOOKUP($E383&amp;$D$110&amp;$D$111,'CCG data'!$A:$AD,'CCG data'!W$3,FALSE))</f>
        <v>53.8</v>
      </c>
      <c r="G384" s="100">
        <f>IF(P383="","",VLOOKUP($E383&amp;$D$110&amp;$D$111,'CCG data'!$A:$AD,'CCG data'!X$3,FALSE))</f>
        <v>60</v>
      </c>
      <c r="H384" s="100">
        <f>IF(R383="","",VLOOKUP($E383&amp;$D$110&amp;$D$111,'CCG data'!$A:$AD,'CCG data'!Y$3,FALSE))</f>
        <v>99.4</v>
      </c>
      <c r="I384" s="100">
        <f>IF(R383="","",VLOOKUP($E383&amp;$D$110&amp;$D$111,'CCG data'!$A:$AD,'CCG data'!Z$3,FALSE))</f>
        <v>107.5</v>
      </c>
      <c r="J384" s="100">
        <f>IF(T383="","",VLOOKUP($E383&amp;$D$110&amp;$D$111,'CCG data'!$A:$AD,'CCG data'!AA$3,FALSE))</f>
        <v>4.8</v>
      </c>
      <c r="K384" s="100">
        <f>IF(T383="","",VLOOKUP($E383&amp;$D$110&amp;$D$111,'CCG data'!$A:$AD,'CCG data'!AB$3,FALSE))</f>
        <v>6.7</v>
      </c>
      <c r="L384" s="100">
        <f>IF(V383="","",VLOOKUP($E383&amp;$D$110&amp;$D$111,'CCG data'!$A:$AD,'CCG data'!AC$3,FALSE))</f>
        <v>12.6</v>
      </c>
      <c r="M384" s="100">
        <f>IF(V383="","",VLOOKUP($E383&amp;$D$110&amp;$D$111,'CCG data'!$A:$AD,'CCG data'!AD$3,FALSE))</f>
        <v>15.5</v>
      </c>
      <c r="N384" s="304"/>
      <c r="P384" s="162">
        <f>IF(P383="","",VLOOKUP($E383&amp;$D$110&amp;$D$111,'CCG data'!$A:$AD,'CCG data'!I$3,FALSE))</f>
        <v>0.28599999999999998</v>
      </c>
      <c r="Q384" s="15">
        <f>IF(P383="","",VLOOKUP($E383&amp;$D$110&amp;$D$111,'CCG data'!$A:$AD,'CCG data'!J$3,FALSE))</f>
        <v>0.314</v>
      </c>
      <c r="R384" s="15">
        <f>IF(R383="","",VLOOKUP($E383&amp;$D$110&amp;$D$111,'CCG data'!$A:$AD,'CCG data'!K$3,FALSE))</f>
        <v>0.56899999999999995</v>
      </c>
      <c r="S384" s="15">
        <f>IF(R383="","",VLOOKUP($E383&amp;$D$110&amp;$D$111,'CCG data'!$A:$AD,'CCG data'!L$3,FALSE))</f>
        <v>0.59899999999999998</v>
      </c>
      <c r="T384" s="15">
        <f>IF(T383="","",VLOOKUP($E383&amp;$D$110&amp;$D$111,'CCG data'!$A:$AD,'CCG data'!M$3,FALSE))</f>
        <v>2.9000000000000001E-2</v>
      </c>
      <c r="U384" s="15">
        <f>IF(T383="","",VLOOKUP($E383&amp;$D$110&amp;$D$111,'CCG data'!$A:$AD,'CCG data'!N$3,FALSE))</f>
        <v>0.04</v>
      </c>
      <c r="V384" s="15">
        <f>IF(V383="","",VLOOKUP($E383&amp;$D$110&amp;$D$111,'CCG data'!$A:$AD,'CCG data'!O$3,FALSE))</f>
        <v>7.2999999999999995E-2</v>
      </c>
      <c r="W384" s="142">
        <f>IF(V383="","",VLOOKUP($E383&amp;$D$110&amp;$D$111,'CCG data'!$A:$AD,'CCG data'!P$3,FALSE))</f>
        <v>0.09</v>
      </c>
      <c r="Y384" s="178" t="str">
        <f>IFERROR(VLOOKUP($E384&amp;$D$111, Outliers!$A$4:$P$214,2,FALSE),"0")</f>
        <v>0</v>
      </c>
      <c r="Z384" s="178" t="str">
        <f>IFERROR(VLOOKUP($E384&amp;$D$111, Outliers!$A$4:$P$214,3,FALSE),"0")</f>
        <v>0</v>
      </c>
      <c r="AA384" s="178" t="str">
        <f>IFERROR(VLOOKUP($E384&amp;$D$111, Outliers!$A$4:$P$214,4,FALSE),"0")</f>
        <v>0</v>
      </c>
      <c r="AB384" s="178" t="str">
        <f>IFERROR(VLOOKUP($E384&amp;$D$111, Outliers!$A$4:$P$214,5,FALSE),"0")</f>
        <v>0</v>
      </c>
      <c r="AD384" s="82"/>
      <c r="AE384" s="82"/>
      <c r="AF384" s="82"/>
      <c r="AG384" s="82"/>
    </row>
    <row r="385" spans="4:33" ht="15.75" x14ac:dyDescent="0.25">
      <c r="D385" s="301"/>
      <c r="E385" s="108" t="s">
        <v>270</v>
      </c>
      <c r="F385" s="372">
        <f>IF(OR(ISERROR(VLOOKUP($E385&amp;$D$110&amp;$D$111,'CCG data'!$A:$AD,'CCG data'!R$3,FALSE)),ISBLANK(VLOOKUP($E385&amp;$D$110&amp;$D$111,'CCG data'!$A:$AD,'CCG data'!R$3,FALSE))),"",VLOOKUP($E385&amp;$D$110&amp;$D$111,'CCG data'!$A:$AD,'CCG data'!R$3,FALSE))</f>
        <v>54.3</v>
      </c>
      <c r="G385" s="373"/>
      <c r="H385" s="373">
        <f>IF(OR(ISERROR(VLOOKUP($E385&amp;$D$110&amp;$D$111,'CCG data'!$A:$AD,'CCG data'!S$3,FALSE)),ISBLANK(VLOOKUP($E385&amp;$D$110&amp;$D$111,'CCG data'!$A:$AD,'CCG data'!S$3,FALSE))),"",VLOOKUP($E385&amp;$D$110&amp;$D$111,'CCG data'!$A:$AD,'CCG data'!S$3,FALSE))</f>
        <v>105.1</v>
      </c>
      <c r="I385" s="373"/>
      <c r="J385" s="373">
        <f>IF(OR(ISERROR(VLOOKUP($E385&amp;$D$110&amp;$D$111,'CCG data'!$A:$AD,'CCG data'!T$3,FALSE)),ISBLANK(VLOOKUP($E385&amp;$D$110&amp;$D$111,'CCG data'!$A:$AD,'CCG data'!T$3,FALSE))),"",VLOOKUP($E385&amp;$D$110&amp;$D$111,'CCG data'!$A:$AD,'CCG data'!T$3,FALSE))</f>
        <v>7.2</v>
      </c>
      <c r="K385" s="373"/>
      <c r="L385" s="373">
        <f>IF(OR(ISERROR(VLOOKUP($E385&amp;$D$110&amp;$D$111,'CCG data'!$A:$AD,'CCG data'!U$3,FALSE)),ISBLANK(VLOOKUP($E385&amp;$D$110&amp;$D$111,'CCG data'!$A:$AD,'CCG data'!U$3,FALSE))),"",VLOOKUP($E385&amp;$D$110&amp;$D$111,'CCG data'!$A:$AD,'CCG data'!U$3,FALSE))</f>
        <v>9.6</v>
      </c>
      <c r="M385" s="374"/>
      <c r="N385" s="303">
        <f>IF(OR(ISERROR(VLOOKUP($E385&amp;$D$110&amp;$D$111,'CCG data'!$A:$AD,'CCG data'!G$3,FALSE)),ISBLANK(VLOOKUP($E385&amp;$D$110&amp;$D$111,'CCG data'!$A:$AD,'CCG data'!G$3,FALSE))),"",VLOOKUP($E385&amp;$D$110&amp;$D$111,'CCG data'!$A:$AD,'CCG data'!G$3,FALSE))</f>
        <v>1170</v>
      </c>
      <c r="P385" s="354">
        <f>IF(OR(ISERROR(VLOOKUP($E385&amp;$D$110&amp;$D$111,'CCG data'!$A:$AD,'CCG data'!B$3,FALSE)),ISBLANK(VLOOKUP($E385&amp;$D$110&amp;$D$111,'CCG data'!$A:$AD,'CCG data'!B$3,FALSE))),"",VLOOKUP($E385&amp;$D$110&amp;$D$111,'CCG data'!$A:$AD,'CCG data'!B$3,FALSE))</f>
        <v>0.27692307692307694</v>
      </c>
      <c r="Q385" s="246"/>
      <c r="R385" s="246">
        <f>IF(OR(ISERROR(VLOOKUP($E385&amp;$D$110&amp;$D$111,'CCG data'!$A:$AD,'CCG data'!C$3,FALSE)),ISBLANK(VLOOKUP($E385&amp;$D$110&amp;$D$111,'CCG data'!$A:$AD,'CCG data'!C$3,FALSE))),"",VLOOKUP($E385&amp;$D$110&amp;$D$111,'CCG data'!$A:$AD,'CCG data'!C$3,FALSE))</f>
        <v>0.62478632478632479</v>
      </c>
      <c r="S385" s="246"/>
      <c r="T385" s="246">
        <f>IF(OR(ISERROR(VLOOKUP($E385&amp;$D$110&amp;$D$111,'CCG data'!$A:$AD,'CCG data'!D$3,FALSE)),ISBLANK(VLOOKUP($E385&amp;$D$110&amp;$D$111,'CCG data'!$A:$AD,'CCG data'!D$3,FALSE))),"",VLOOKUP($E385&amp;$D$110&amp;$D$111,'CCG data'!$A:$AD,'CCG data'!D$3,FALSE))</f>
        <v>4.3589743589743588E-2</v>
      </c>
      <c r="U385" s="246"/>
      <c r="V385" s="246">
        <f>IF(OR(ISERROR(VLOOKUP($E385&amp;$D$110&amp;$D$111,'CCG data'!$A:$AD,'CCG data'!E$3,FALSE)),ISBLANK(VLOOKUP($E385&amp;$D$110&amp;$D$111,'CCG data'!$A:$AD,'CCG data'!E$3,FALSE))),"",VLOOKUP($E385&amp;$D$110&amp;$D$111,'CCG data'!$A:$AD,'CCG data'!E$3,FALSE))</f>
        <v>5.4700854700854701E-2</v>
      </c>
      <c r="W385" s="387"/>
      <c r="Y385" s="178">
        <f>IFERROR(VLOOKUP($E385&amp;$D$111, Outliers!$A$4:$P$214,2,FALSE),"0")</f>
        <v>0</v>
      </c>
      <c r="Z385" s="178">
        <f>IFERROR(VLOOKUP($E385&amp;$D$111, Outliers!$A$4:$P$214,3,FALSE),"0")</f>
        <v>0</v>
      </c>
      <c r="AA385" s="178">
        <f>IFERROR(VLOOKUP($E385&amp;$D$111, Outliers!$A$4:$P$214,4,FALSE),"0")</f>
        <v>0</v>
      </c>
      <c r="AB385" s="178">
        <f>IFERROR(VLOOKUP($E385&amp;$D$111, Outliers!$A$4:$P$214,5,FALSE),"0")</f>
        <v>0</v>
      </c>
      <c r="AD385" s="82"/>
      <c r="AE385" s="82"/>
      <c r="AF385" s="82"/>
      <c r="AG385" s="82"/>
    </row>
    <row r="386" spans="4:33" x14ac:dyDescent="0.25">
      <c r="D386" s="301"/>
      <c r="E386" s="107" t="s">
        <v>27</v>
      </c>
      <c r="F386" s="99">
        <f>IF(P385="","",VLOOKUP($E385&amp;$D$110&amp;$D$111,'CCG data'!$A:$AD,'CCG data'!W$3,FALSE))</f>
        <v>48.4</v>
      </c>
      <c r="G386" s="100">
        <f>IF(P385="","",VLOOKUP($E385&amp;$D$110&amp;$D$111,'CCG data'!$A:$AD,'CCG data'!X$3,FALSE))</f>
        <v>60.2</v>
      </c>
      <c r="H386" s="100">
        <f>IF(R385="","",VLOOKUP($E385&amp;$D$110&amp;$D$111,'CCG data'!$A:$AD,'CCG data'!Y$3,FALSE))</f>
        <v>97.4</v>
      </c>
      <c r="I386" s="100">
        <f>IF(R385="","",VLOOKUP($E385&amp;$D$110&amp;$D$111,'CCG data'!$A:$AD,'CCG data'!Z$3,FALSE))</f>
        <v>112.7</v>
      </c>
      <c r="J386" s="100">
        <f>IF(T385="","",VLOOKUP($E385&amp;$D$110&amp;$D$111,'CCG data'!$A:$AD,'CCG data'!AA$3,FALSE))</f>
        <v>5.2</v>
      </c>
      <c r="K386" s="100">
        <f>IF(T385="","",VLOOKUP($E385&amp;$D$110&amp;$D$111,'CCG data'!$A:$AD,'CCG data'!AB$3,FALSE))</f>
        <v>9.1</v>
      </c>
      <c r="L386" s="100">
        <f>IF(V385="","",VLOOKUP($E385&amp;$D$110&amp;$D$111,'CCG data'!$A:$AD,'CCG data'!AC$3,FALSE))</f>
        <v>7.3</v>
      </c>
      <c r="M386" s="100">
        <f>IF(V385="","",VLOOKUP($E385&amp;$D$110&amp;$D$111,'CCG data'!$A:$AD,'CCG data'!AD$3,FALSE))</f>
        <v>12</v>
      </c>
      <c r="N386" s="304"/>
      <c r="P386" s="162">
        <f>IF(P385="","",VLOOKUP($E385&amp;$D$110&amp;$D$111,'CCG data'!$A:$AD,'CCG data'!I$3,FALSE))</f>
        <v>0.252</v>
      </c>
      <c r="Q386" s="15">
        <f>IF(P385="","",VLOOKUP($E385&amp;$D$110&amp;$D$111,'CCG data'!$A:$AD,'CCG data'!J$3,FALSE))</f>
        <v>0.30299999999999999</v>
      </c>
      <c r="R386" s="15">
        <f>IF(R385="","",VLOOKUP($E385&amp;$D$110&amp;$D$111,'CCG data'!$A:$AD,'CCG data'!K$3,FALSE))</f>
        <v>0.59699999999999998</v>
      </c>
      <c r="S386" s="15">
        <f>IF(R385="","",VLOOKUP($E385&amp;$D$110&amp;$D$111,'CCG data'!$A:$AD,'CCG data'!L$3,FALSE))</f>
        <v>0.65200000000000002</v>
      </c>
      <c r="T386" s="15">
        <f>IF(T385="","",VLOOKUP($E385&amp;$D$110&amp;$D$111,'CCG data'!$A:$AD,'CCG data'!M$3,FALSE))</f>
        <v>3.3000000000000002E-2</v>
      </c>
      <c r="U386" s="15">
        <f>IF(T385="","",VLOOKUP($E385&amp;$D$110&amp;$D$111,'CCG data'!$A:$AD,'CCG data'!N$3,FALSE))</f>
        <v>5.7000000000000002E-2</v>
      </c>
      <c r="V386" s="15">
        <f>IF(V385="","",VLOOKUP($E385&amp;$D$110&amp;$D$111,'CCG data'!$A:$AD,'CCG data'!O$3,FALSE))</f>
        <v>4.2999999999999997E-2</v>
      </c>
      <c r="W386" s="142">
        <f>IF(V385="","",VLOOKUP($E385&amp;$D$110&amp;$D$111,'CCG data'!$A:$AD,'CCG data'!P$3,FALSE))</f>
        <v>6.9000000000000006E-2</v>
      </c>
      <c r="Y386" s="178" t="str">
        <f>IFERROR(VLOOKUP($E386&amp;$D$111, Outliers!$A$4:$P$214,2,FALSE),"0")</f>
        <v>0</v>
      </c>
      <c r="Z386" s="178" t="str">
        <f>IFERROR(VLOOKUP($E386&amp;$D$111, Outliers!$A$4:$P$214,3,FALSE),"0")</f>
        <v>0</v>
      </c>
      <c r="AA386" s="178" t="str">
        <f>IFERROR(VLOOKUP($E386&amp;$D$111, Outliers!$A$4:$P$214,4,FALSE),"0")</f>
        <v>0</v>
      </c>
      <c r="AB386" s="178" t="str">
        <f>IFERROR(VLOOKUP($E386&amp;$D$111, Outliers!$A$4:$P$214,5,FALSE),"0")</f>
        <v>0</v>
      </c>
      <c r="AD386" s="82"/>
      <c r="AE386" s="82"/>
      <c r="AF386" s="82"/>
      <c r="AG386" s="82"/>
    </row>
    <row r="387" spans="4:33" ht="15.75" x14ac:dyDescent="0.25">
      <c r="D387" s="301"/>
      <c r="E387" s="108" t="s">
        <v>271</v>
      </c>
      <c r="F387" s="372">
        <f>IF(OR(ISERROR(VLOOKUP($E387&amp;$D$110&amp;$D$111,'CCG data'!$A:$AD,'CCG data'!R$3,FALSE)),ISBLANK(VLOOKUP($E387&amp;$D$110&amp;$D$111,'CCG data'!$A:$AD,'CCG data'!R$3,FALSE))),"",VLOOKUP($E387&amp;$D$110&amp;$D$111,'CCG data'!$A:$AD,'CCG data'!R$3,FALSE))</f>
        <v>46</v>
      </c>
      <c r="G387" s="373"/>
      <c r="H387" s="373">
        <f>IF(OR(ISERROR(VLOOKUP($E387&amp;$D$110&amp;$D$111,'CCG data'!$A:$AD,'CCG data'!S$3,FALSE)),ISBLANK(VLOOKUP($E387&amp;$D$110&amp;$D$111,'CCG data'!$A:$AD,'CCG data'!S$3,FALSE))),"",VLOOKUP($E387&amp;$D$110&amp;$D$111,'CCG data'!$A:$AD,'CCG data'!S$3,FALSE))</f>
        <v>81.7</v>
      </c>
      <c r="I387" s="373"/>
      <c r="J387" s="373">
        <f>IF(OR(ISERROR(VLOOKUP($E387&amp;$D$110&amp;$D$111,'CCG data'!$A:$AD,'CCG data'!T$3,FALSE)),ISBLANK(VLOOKUP($E387&amp;$D$110&amp;$D$111,'CCG data'!$A:$AD,'CCG data'!T$3,FALSE))),"",VLOOKUP($E387&amp;$D$110&amp;$D$111,'CCG data'!$A:$AD,'CCG data'!T$3,FALSE))</f>
        <v>7.8</v>
      </c>
      <c r="K387" s="373"/>
      <c r="L387" s="373">
        <f>IF(OR(ISERROR(VLOOKUP($E387&amp;$D$110&amp;$D$111,'CCG data'!$A:$AD,'CCG data'!U$3,FALSE)),ISBLANK(VLOOKUP($E387&amp;$D$110&amp;$D$111,'CCG data'!$A:$AD,'CCG data'!U$3,FALSE))),"",VLOOKUP($E387&amp;$D$110&amp;$D$111,'CCG data'!$A:$AD,'CCG data'!U$3,FALSE))</f>
        <v>14.2</v>
      </c>
      <c r="M387" s="374"/>
      <c r="N387" s="303">
        <f>IF(OR(ISERROR(VLOOKUP($E387&amp;$D$110&amp;$D$111,'CCG data'!$A:$AD,'CCG data'!G$3,FALSE)),ISBLANK(VLOOKUP($E387&amp;$D$110&amp;$D$111,'CCG data'!$A:$AD,'CCG data'!G$3,FALSE))),"",VLOOKUP($E387&amp;$D$110&amp;$D$111,'CCG data'!$A:$AD,'CCG data'!G$3,FALSE))</f>
        <v>1312</v>
      </c>
      <c r="P387" s="354">
        <f>IF(OR(ISERROR(VLOOKUP($E387&amp;$D$110&amp;$D$111,'CCG data'!$A:$AD,'CCG data'!B$3,FALSE)),ISBLANK(VLOOKUP($E387&amp;$D$110&amp;$D$111,'CCG data'!$A:$AD,'CCG data'!B$3,FALSE))),"",VLOOKUP($E387&amp;$D$110&amp;$D$111,'CCG data'!$A:$AD,'CCG data'!B$3,FALSE))</f>
        <v>0.28201219512195119</v>
      </c>
      <c r="Q387" s="246"/>
      <c r="R387" s="246">
        <f>IF(OR(ISERROR(VLOOKUP($E387&amp;$D$110&amp;$D$111,'CCG data'!$A:$AD,'CCG data'!C$3,FALSE)),ISBLANK(VLOOKUP($E387&amp;$D$110&amp;$D$111,'CCG data'!$A:$AD,'CCG data'!C$3,FALSE))),"",VLOOKUP($E387&amp;$D$110&amp;$D$111,'CCG data'!$A:$AD,'CCG data'!C$3,FALSE))</f>
        <v>0.56173780487804881</v>
      </c>
      <c r="S387" s="246"/>
      <c r="T387" s="246">
        <f>IF(OR(ISERROR(VLOOKUP($E387&amp;$D$110&amp;$D$111,'CCG data'!$A:$AD,'CCG data'!D$3,FALSE)),ISBLANK(VLOOKUP($E387&amp;$D$110&amp;$D$111,'CCG data'!$A:$AD,'CCG data'!D$3,FALSE))),"",VLOOKUP($E387&amp;$D$110&amp;$D$111,'CCG data'!$A:$AD,'CCG data'!D$3,FALSE))</f>
        <v>5.4878048780487805E-2</v>
      </c>
      <c r="U387" s="246"/>
      <c r="V387" s="246">
        <f>IF(OR(ISERROR(VLOOKUP($E387&amp;$D$110&amp;$D$111,'CCG data'!$A:$AD,'CCG data'!E$3,FALSE)),ISBLANK(VLOOKUP($E387&amp;$D$110&amp;$D$111,'CCG data'!$A:$AD,'CCG data'!E$3,FALSE))),"",VLOOKUP($E387&amp;$D$110&amp;$D$111,'CCG data'!$A:$AD,'CCG data'!E$3,FALSE))</f>
        <v>0.1013719512195122</v>
      </c>
      <c r="W387" s="387"/>
      <c r="Y387" s="178">
        <f>IFERROR(VLOOKUP($E387&amp;$D$111, Outliers!$A$4:$P$214,2,FALSE),"0")</f>
        <v>0</v>
      </c>
      <c r="Z387" s="178">
        <f>IFERROR(VLOOKUP($E387&amp;$D$111, Outliers!$A$4:$P$214,3,FALSE),"0")</f>
        <v>1</v>
      </c>
      <c r="AA387" s="178">
        <f>IFERROR(VLOOKUP($E387&amp;$D$111, Outliers!$A$4:$P$214,4,FALSE),"0")</f>
        <v>0</v>
      </c>
      <c r="AB387" s="178">
        <f>IFERROR(VLOOKUP($E387&amp;$D$111, Outliers!$A$4:$P$214,5,FALSE),"0")</f>
        <v>0</v>
      </c>
      <c r="AD387" s="82"/>
      <c r="AE387" s="82"/>
      <c r="AF387" s="82"/>
      <c r="AG387" s="82"/>
    </row>
    <row r="388" spans="4:33" x14ac:dyDescent="0.25">
      <c r="D388" s="301"/>
      <c r="E388" s="107" t="s">
        <v>27</v>
      </c>
      <c r="F388" s="99">
        <f>IF(P387="","",VLOOKUP($E387&amp;$D$110&amp;$D$111,'CCG data'!$A:$AD,'CCG data'!W$3,FALSE))</f>
        <v>41.3</v>
      </c>
      <c r="G388" s="100">
        <f>IF(P387="","",VLOOKUP($E387&amp;$D$110&amp;$D$111,'CCG data'!$A:$AD,'CCG data'!X$3,FALSE))</f>
        <v>50.6</v>
      </c>
      <c r="H388" s="100">
        <f>IF(R387="","",VLOOKUP($E387&amp;$D$110&amp;$D$111,'CCG data'!$A:$AD,'CCG data'!Y$3,FALSE))</f>
        <v>75.8</v>
      </c>
      <c r="I388" s="100">
        <f>IF(R387="","",VLOOKUP($E387&amp;$D$110&amp;$D$111,'CCG data'!$A:$AD,'CCG data'!Z$3,FALSE))</f>
        <v>87.6</v>
      </c>
      <c r="J388" s="100">
        <f>IF(T387="","",VLOOKUP($E387&amp;$D$110&amp;$D$111,'CCG data'!$A:$AD,'CCG data'!AA$3,FALSE))</f>
        <v>6</v>
      </c>
      <c r="K388" s="100">
        <f>IF(T387="","",VLOOKUP($E387&amp;$D$110&amp;$D$111,'CCG data'!$A:$AD,'CCG data'!AB$3,FALSE))</f>
        <v>9.6</v>
      </c>
      <c r="L388" s="100">
        <f>IF(V387="","",VLOOKUP($E387&amp;$D$110&amp;$D$111,'CCG data'!$A:$AD,'CCG data'!AC$3,FALSE))</f>
        <v>11.8</v>
      </c>
      <c r="M388" s="100">
        <f>IF(V387="","",VLOOKUP($E387&amp;$D$110&amp;$D$111,'CCG data'!$A:$AD,'CCG data'!AD$3,FALSE))</f>
        <v>16.7</v>
      </c>
      <c r="N388" s="304"/>
      <c r="P388" s="162">
        <f>IF(P387="","",VLOOKUP($E387&amp;$D$110&amp;$D$111,'CCG data'!$A:$AD,'CCG data'!I$3,FALSE))</f>
        <v>0.25800000000000001</v>
      </c>
      <c r="Q388" s="15">
        <f>IF(P387="","",VLOOKUP($E387&amp;$D$110&amp;$D$111,'CCG data'!$A:$AD,'CCG data'!J$3,FALSE))</f>
        <v>0.307</v>
      </c>
      <c r="R388" s="15">
        <f>IF(R387="","",VLOOKUP($E387&amp;$D$110&amp;$D$111,'CCG data'!$A:$AD,'CCG data'!K$3,FALSE))</f>
        <v>0.53500000000000003</v>
      </c>
      <c r="S388" s="15">
        <f>IF(R387="","",VLOOKUP($E387&amp;$D$110&amp;$D$111,'CCG data'!$A:$AD,'CCG data'!L$3,FALSE))</f>
        <v>0.58799999999999997</v>
      </c>
      <c r="T388" s="15">
        <f>IF(T387="","",VLOOKUP($E387&amp;$D$110&amp;$D$111,'CCG data'!$A:$AD,'CCG data'!M$3,FALSE))</f>
        <v>4.3999999999999997E-2</v>
      </c>
      <c r="U388" s="15">
        <f>IF(T387="","",VLOOKUP($E387&amp;$D$110&amp;$D$111,'CCG data'!$A:$AD,'CCG data'!N$3,FALSE))</f>
        <v>6.9000000000000006E-2</v>
      </c>
      <c r="V388" s="15">
        <f>IF(V387="","",VLOOKUP($E387&amp;$D$110&amp;$D$111,'CCG data'!$A:$AD,'CCG data'!O$3,FALSE))</f>
        <v>8.5999999999999993E-2</v>
      </c>
      <c r="W388" s="142">
        <f>IF(V387="","",VLOOKUP($E387&amp;$D$110&amp;$D$111,'CCG data'!$A:$AD,'CCG data'!P$3,FALSE))</f>
        <v>0.11899999999999999</v>
      </c>
      <c r="Y388" s="178" t="str">
        <f>IFERROR(VLOOKUP($E388&amp;$D$111, Outliers!$A$4:$P$214,2,FALSE),"0")</f>
        <v>0</v>
      </c>
      <c r="Z388" s="178" t="str">
        <f>IFERROR(VLOOKUP($E388&amp;$D$111, Outliers!$A$4:$P$214,3,FALSE),"0")</f>
        <v>0</v>
      </c>
      <c r="AA388" s="178" t="str">
        <f>IFERROR(VLOOKUP($E388&amp;$D$111, Outliers!$A$4:$P$214,4,FALSE),"0")</f>
        <v>0</v>
      </c>
      <c r="AB388" s="178" t="str">
        <f>IFERROR(VLOOKUP($E388&amp;$D$111, Outliers!$A$4:$P$214,5,FALSE),"0")</f>
        <v>0</v>
      </c>
      <c r="AD388" s="82"/>
      <c r="AE388" s="82"/>
      <c r="AF388" s="82"/>
      <c r="AG388" s="82"/>
    </row>
    <row r="389" spans="4:33" ht="15.75" x14ac:dyDescent="0.25">
      <c r="D389" s="301"/>
      <c r="E389" s="108" t="s">
        <v>477</v>
      </c>
      <c r="F389" s="372">
        <f>IF(OR(ISERROR(VLOOKUP($E389&amp;$D$110&amp;$D$111,'CCG data'!$A:$AD,'CCG data'!R$3,FALSE)),ISBLANK(VLOOKUP($E389&amp;$D$110&amp;$D$111,'CCG data'!$A:$AD,'CCG data'!R$3,FALSE))),"",VLOOKUP($E389&amp;$D$110&amp;$D$111,'CCG data'!$A:$AD,'CCG data'!R$3,FALSE))</f>
        <v>52.6</v>
      </c>
      <c r="G389" s="373"/>
      <c r="H389" s="373">
        <f>IF(OR(ISERROR(VLOOKUP($E389&amp;$D$110&amp;$D$111,'CCG data'!$A:$AD,'CCG data'!S$3,FALSE)),ISBLANK(VLOOKUP($E389&amp;$D$110&amp;$D$111,'CCG data'!$A:$AD,'CCG data'!S$3,FALSE))),"",VLOOKUP($E389&amp;$D$110&amp;$D$111,'CCG data'!$A:$AD,'CCG data'!S$3,FALSE))</f>
        <v>108.5</v>
      </c>
      <c r="I389" s="373"/>
      <c r="J389" s="373">
        <f>IF(OR(ISERROR(VLOOKUP($E389&amp;$D$110&amp;$D$111,'CCG data'!$A:$AD,'CCG data'!T$3,FALSE)),ISBLANK(VLOOKUP($E389&amp;$D$110&amp;$D$111,'CCG data'!$A:$AD,'CCG data'!T$3,FALSE))),"",VLOOKUP($E389&amp;$D$110&amp;$D$111,'CCG data'!$A:$AD,'CCG data'!T$3,FALSE))</f>
        <v>6</v>
      </c>
      <c r="K389" s="373"/>
      <c r="L389" s="373">
        <f>IF(OR(ISERROR(VLOOKUP($E389&amp;$D$110&amp;$D$111,'CCG data'!$A:$AD,'CCG data'!U$3,FALSE)),ISBLANK(VLOOKUP($E389&amp;$D$110&amp;$D$111,'CCG data'!$A:$AD,'CCG data'!U$3,FALSE))),"",VLOOKUP($E389&amp;$D$110&amp;$D$111,'CCG data'!$A:$AD,'CCG data'!U$3,FALSE))</f>
        <v>10.7</v>
      </c>
      <c r="M389" s="374"/>
      <c r="N389" s="303">
        <f>IF(OR(ISERROR(VLOOKUP($E389&amp;$D$110&amp;$D$111,'CCG data'!$A:$AD,'CCG data'!G$3,FALSE)),ISBLANK(VLOOKUP($E389&amp;$D$110&amp;$D$111,'CCG data'!$A:$AD,'CCG data'!G$3,FALSE))),"",VLOOKUP($E389&amp;$D$110&amp;$D$111,'CCG data'!$A:$AD,'CCG data'!G$3,FALSE))</f>
        <v>1260</v>
      </c>
      <c r="P389" s="354">
        <f>IF(OR(ISERROR(VLOOKUP($E389&amp;$D$110&amp;$D$111,'CCG data'!$A:$AD,'CCG data'!B$3,FALSE)),ISBLANK(VLOOKUP($E389&amp;$D$110&amp;$D$111,'CCG data'!$A:$AD,'CCG data'!B$3,FALSE))),"",VLOOKUP($E389&amp;$D$110&amp;$D$111,'CCG data'!$A:$AD,'CCG data'!B$3,FALSE))</f>
        <v>0.2904761904761905</v>
      </c>
      <c r="Q389" s="246"/>
      <c r="R389" s="246">
        <f>IF(OR(ISERROR(VLOOKUP($E389&amp;$D$110&amp;$D$111,'CCG data'!$A:$AD,'CCG data'!C$3,FALSE)),ISBLANK(VLOOKUP($E389&amp;$D$110&amp;$D$111,'CCG data'!$A:$AD,'CCG data'!C$3,FALSE))),"",VLOOKUP($E389&amp;$D$110&amp;$D$111,'CCG data'!$A:$AD,'CCG data'!C$3,FALSE))</f>
        <v>0.61428571428571432</v>
      </c>
      <c r="S389" s="246"/>
      <c r="T389" s="246">
        <f>IF(OR(ISERROR(VLOOKUP($E389&amp;$D$110&amp;$D$111,'CCG data'!$A:$AD,'CCG data'!D$3,FALSE)),ISBLANK(VLOOKUP($E389&amp;$D$110&amp;$D$111,'CCG data'!$A:$AD,'CCG data'!D$3,FALSE))),"",VLOOKUP($E389&amp;$D$110&amp;$D$111,'CCG data'!$A:$AD,'CCG data'!D$3,FALSE))</f>
        <v>3.5714285714285712E-2</v>
      </c>
      <c r="U389" s="246"/>
      <c r="V389" s="246">
        <f>IF(OR(ISERROR(VLOOKUP($E389&amp;$D$110&amp;$D$111,'CCG data'!$A:$AD,'CCG data'!E$3,FALSE)),ISBLANK(VLOOKUP($E389&amp;$D$110&amp;$D$111,'CCG data'!$A:$AD,'CCG data'!E$3,FALSE))),"",VLOOKUP($E389&amp;$D$110&amp;$D$111,'CCG data'!$A:$AD,'CCG data'!E$3,FALSE))</f>
        <v>5.9523809523809521E-2</v>
      </c>
      <c r="W389" s="387"/>
      <c r="Y389" s="178">
        <f>IFERROR(VLOOKUP($E389&amp;$D$111, Outliers!$A$4:$P$214,2,FALSE),"0")</f>
        <v>0</v>
      </c>
      <c r="Z389" s="178">
        <f>IFERROR(VLOOKUP($E389&amp;$D$111, Outliers!$A$4:$P$214,3,FALSE),"0")</f>
        <v>1</v>
      </c>
      <c r="AA389" s="178">
        <f>IFERROR(VLOOKUP($E389&amp;$D$111, Outliers!$A$4:$P$214,4,FALSE),"0")</f>
        <v>0</v>
      </c>
      <c r="AB389" s="178">
        <f>IFERROR(VLOOKUP($E389&amp;$D$111, Outliers!$A$4:$P$214,5,FALSE),"0")</f>
        <v>0</v>
      </c>
      <c r="AD389" s="82"/>
      <c r="AE389" s="82"/>
      <c r="AF389" s="82"/>
      <c r="AG389" s="82"/>
    </row>
    <row r="390" spans="4:33" x14ac:dyDescent="0.25">
      <c r="D390" s="301"/>
      <c r="E390" s="107" t="s">
        <v>27</v>
      </c>
      <c r="F390" s="99">
        <f>IF(P389="","",VLOOKUP($E389&amp;$D$110&amp;$D$111,'CCG data'!$A:$AD,'CCG data'!W$3,FALSE))</f>
        <v>47.2</v>
      </c>
      <c r="G390" s="100">
        <f>IF(P389="","",VLOOKUP($E389&amp;$D$110&amp;$D$111,'CCG data'!$A:$AD,'CCG data'!X$3,FALSE))</f>
        <v>58</v>
      </c>
      <c r="H390" s="100">
        <f>IF(R389="","",VLOOKUP($E389&amp;$D$110&amp;$D$111,'CCG data'!$A:$AD,'CCG data'!Y$3,FALSE))</f>
        <v>100.9</v>
      </c>
      <c r="I390" s="100">
        <f>IF(R389="","",VLOOKUP($E389&amp;$D$110&amp;$D$111,'CCG data'!$A:$AD,'CCG data'!Z$3,FALSE))</f>
        <v>116.2</v>
      </c>
      <c r="J390" s="100">
        <f>IF(T389="","",VLOOKUP($E389&amp;$D$110&amp;$D$111,'CCG data'!$A:$AD,'CCG data'!AA$3,FALSE))</f>
        <v>4.3</v>
      </c>
      <c r="K390" s="100">
        <f>IF(T389="","",VLOOKUP($E389&amp;$D$110&amp;$D$111,'CCG data'!$A:$AD,'CCG data'!AB$3,FALSE))</f>
        <v>7.8</v>
      </c>
      <c r="L390" s="100">
        <f>IF(V389="","",VLOOKUP($E389&amp;$D$110&amp;$D$111,'CCG data'!$A:$AD,'CCG data'!AC$3,FALSE))</f>
        <v>8.3000000000000007</v>
      </c>
      <c r="M390" s="100">
        <f>IF(V389="","",VLOOKUP($E389&amp;$D$110&amp;$D$111,'CCG data'!$A:$AD,'CCG data'!AD$3,FALSE))</f>
        <v>13.1</v>
      </c>
      <c r="N390" s="304"/>
      <c r="P390" s="162">
        <f>IF(P389="","",VLOOKUP($E389&amp;$D$110&amp;$D$111,'CCG data'!$A:$AD,'CCG data'!I$3,FALSE))</f>
        <v>0.26600000000000001</v>
      </c>
      <c r="Q390" s="15">
        <f>IF(P389="","",VLOOKUP($E389&amp;$D$110&amp;$D$111,'CCG data'!$A:$AD,'CCG data'!J$3,FALSE))</f>
        <v>0.316</v>
      </c>
      <c r="R390" s="15">
        <f>IF(R389="","",VLOOKUP($E389&amp;$D$110&amp;$D$111,'CCG data'!$A:$AD,'CCG data'!K$3,FALSE))</f>
        <v>0.58699999999999997</v>
      </c>
      <c r="S390" s="15">
        <f>IF(R389="","",VLOOKUP($E389&amp;$D$110&amp;$D$111,'CCG data'!$A:$AD,'CCG data'!L$3,FALSE))</f>
        <v>0.64100000000000001</v>
      </c>
      <c r="T390" s="15">
        <f>IF(T389="","",VLOOKUP($E389&amp;$D$110&amp;$D$111,'CCG data'!$A:$AD,'CCG data'!M$3,FALSE))</f>
        <v>2.7E-2</v>
      </c>
      <c r="U390" s="15">
        <f>IF(T389="","",VLOOKUP($E389&amp;$D$110&amp;$D$111,'CCG data'!$A:$AD,'CCG data'!N$3,FALSE))</f>
        <v>4.7E-2</v>
      </c>
      <c r="V390" s="15">
        <f>IF(V389="","",VLOOKUP($E389&amp;$D$110&amp;$D$111,'CCG data'!$A:$AD,'CCG data'!O$3,FALSE))</f>
        <v>4.8000000000000001E-2</v>
      </c>
      <c r="W390" s="142">
        <f>IF(V389="","",VLOOKUP($E389&amp;$D$110&amp;$D$111,'CCG data'!$A:$AD,'CCG data'!P$3,FALSE))</f>
        <v>7.3999999999999996E-2</v>
      </c>
      <c r="Y390" s="178" t="str">
        <f>IFERROR(VLOOKUP($E390&amp;$D$111, Outliers!$A$4:$P$214,2,FALSE),"0")</f>
        <v>0</v>
      </c>
      <c r="Z390" s="178" t="str">
        <f>IFERROR(VLOOKUP($E390&amp;$D$111, Outliers!$A$4:$P$214,3,FALSE),"0")</f>
        <v>0</v>
      </c>
      <c r="AA390" s="178" t="str">
        <f>IFERROR(VLOOKUP($E390&amp;$D$111, Outliers!$A$4:$P$214,4,FALSE),"0")</f>
        <v>0</v>
      </c>
      <c r="AB390" s="178" t="str">
        <f>IFERROR(VLOOKUP($E390&amp;$D$111, Outliers!$A$4:$P$214,5,FALSE),"0")</f>
        <v>0</v>
      </c>
      <c r="AD390" s="82"/>
      <c r="AE390" s="82"/>
      <c r="AF390" s="82"/>
      <c r="AG390" s="82"/>
    </row>
    <row r="391" spans="4:33" ht="15.75" x14ac:dyDescent="0.25">
      <c r="D391" s="301"/>
      <c r="E391" s="108" t="s">
        <v>272</v>
      </c>
      <c r="F391" s="372">
        <f>IF(OR(ISERROR(VLOOKUP($E391&amp;$D$110&amp;$D$111,'CCG data'!$A:$AD,'CCG data'!R$3,FALSE)),ISBLANK(VLOOKUP($E391&amp;$D$110&amp;$D$111,'CCG data'!$A:$AD,'CCG data'!R$3,FALSE))),"",VLOOKUP($E391&amp;$D$110&amp;$D$111,'CCG data'!$A:$AD,'CCG data'!R$3,FALSE))</f>
        <v>47.8</v>
      </c>
      <c r="G391" s="373"/>
      <c r="H391" s="373">
        <f>IF(OR(ISERROR(VLOOKUP($E391&amp;$D$110&amp;$D$111,'CCG data'!$A:$AD,'CCG data'!S$3,FALSE)),ISBLANK(VLOOKUP($E391&amp;$D$110&amp;$D$111,'CCG data'!$A:$AD,'CCG data'!S$3,FALSE))),"",VLOOKUP($E391&amp;$D$110&amp;$D$111,'CCG data'!$A:$AD,'CCG data'!S$3,FALSE))</f>
        <v>99.8</v>
      </c>
      <c r="I391" s="373"/>
      <c r="J391" s="373">
        <f>IF(OR(ISERROR(VLOOKUP($E391&amp;$D$110&amp;$D$111,'CCG data'!$A:$AD,'CCG data'!T$3,FALSE)),ISBLANK(VLOOKUP($E391&amp;$D$110&amp;$D$111,'CCG data'!$A:$AD,'CCG data'!T$3,FALSE))),"",VLOOKUP($E391&amp;$D$110&amp;$D$111,'CCG data'!$A:$AD,'CCG data'!T$3,FALSE))</f>
        <v>7.4</v>
      </c>
      <c r="K391" s="373"/>
      <c r="L391" s="373">
        <f>IF(OR(ISERROR(VLOOKUP($E391&amp;$D$110&amp;$D$111,'CCG data'!$A:$AD,'CCG data'!U$3,FALSE)),ISBLANK(VLOOKUP($E391&amp;$D$110&amp;$D$111,'CCG data'!$A:$AD,'CCG data'!U$3,FALSE))),"",VLOOKUP($E391&amp;$D$110&amp;$D$111,'CCG data'!$A:$AD,'CCG data'!U$3,FALSE))</f>
        <v>21.4</v>
      </c>
      <c r="M391" s="374"/>
      <c r="N391" s="303">
        <f>IF(OR(ISERROR(VLOOKUP($E391&amp;$D$110&amp;$D$111,'CCG data'!$A:$AD,'CCG data'!G$3,FALSE)),ISBLANK(VLOOKUP($E391&amp;$D$110&amp;$D$111,'CCG data'!$A:$AD,'CCG data'!G$3,FALSE))),"",VLOOKUP($E391&amp;$D$110&amp;$D$111,'CCG data'!$A:$AD,'CCG data'!G$3,FALSE))</f>
        <v>1181</v>
      </c>
      <c r="P391" s="354">
        <f>IF(OR(ISERROR(VLOOKUP($E391&amp;$D$110&amp;$D$111,'CCG data'!$A:$AD,'CCG data'!B$3,FALSE)),ISBLANK(VLOOKUP($E391&amp;$D$110&amp;$D$111,'CCG data'!$A:$AD,'CCG data'!B$3,FALSE))),"",VLOOKUP($E391&amp;$D$110&amp;$D$111,'CCG data'!$A:$AD,'CCG data'!B$3,FALSE))</f>
        <v>0.25063505503810329</v>
      </c>
      <c r="Q391" s="246"/>
      <c r="R391" s="246">
        <f>IF(OR(ISERROR(VLOOKUP($E391&amp;$D$110&amp;$D$111,'CCG data'!$A:$AD,'CCG data'!C$3,FALSE)),ISBLANK(VLOOKUP($E391&amp;$D$110&amp;$D$111,'CCG data'!$A:$AD,'CCG data'!C$3,FALSE))),"",VLOOKUP($E391&amp;$D$110&amp;$D$111,'CCG data'!$A:$AD,'CCG data'!C$3,FALSE))</f>
        <v>0.57578323454699409</v>
      </c>
      <c r="S391" s="246"/>
      <c r="T391" s="246">
        <f>IF(OR(ISERROR(VLOOKUP($E391&amp;$D$110&amp;$D$111,'CCG data'!$A:$AD,'CCG data'!D$3,FALSE)),ISBLANK(VLOOKUP($E391&amp;$D$110&amp;$D$111,'CCG data'!$A:$AD,'CCG data'!D$3,FALSE))),"",VLOOKUP($E391&amp;$D$110&amp;$D$111,'CCG data'!$A:$AD,'CCG data'!D$3,FALSE))</f>
        <v>4.4030482641828961E-2</v>
      </c>
      <c r="U391" s="246"/>
      <c r="V391" s="246">
        <f>IF(OR(ISERROR(VLOOKUP($E391&amp;$D$110&amp;$D$111,'CCG data'!$A:$AD,'CCG data'!E$3,FALSE)),ISBLANK(VLOOKUP($E391&amp;$D$110&amp;$D$111,'CCG data'!$A:$AD,'CCG data'!E$3,FALSE))),"",VLOOKUP($E391&amp;$D$110&amp;$D$111,'CCG data'!$A:$AD,'CCG data'!E$3,FALSE))</f>
        <v>0.12955122777307368</v>
      </c>
      <c r="W391" s="387"/>
      <c r="Y391" s="178">
        <f>IFERROR(VLOOKUP($E391&amp;$D$111, Outliers!$A$4:$P$214,2,FALSE),"0")</f>
        <v>0</v>
      </c>
      <c r="Z391" s="178">
        <f>IFERROR(VLOOKUP($E391&amp;$D$111, Outliers!$A$4:$P$214,3,FALSE),"0")</f>
        <v>0</v>
      </c>
      <c r="AA391" s="178">
        <f>IFERROR(VLOOKUP($E391&amp;$D$111, Outliers!$A$4:$P$214,4,FALSE),"0")</f>
        <v>0</v>
      </c>
      <c r="AB391" s="178">
        <f>IFERROR(VLOOKUP($E391&amp;$D$111, Outliers!$A$4:$P$214,5,FALSE),"0")</f>
        <v>1</v>
      </c>
      <c r="AD391" s="82"/>
      <c r="AE391" s="82"/>
      <c r="AF391" s="82"/>
      <c r="AG391" s="82"/>
    </row>
    <row r="392" spans="4:33" x14ac:dyDescent="0.25">
      <c r="D392" s="301"/>
      <c r="E392" s="107" t="s">
        <v>27</v>
      </c>
      <c r="F392" s="99">
        <f>IF(P391="","",VLOOKUP($E391&amp;$D$110&amp;$D$111,'CCG data'!$A:$AD,'CCG data'!W$3,FALSE))</f>
        <v>42.4</v>
      </c>
      <c r="G392" s="100">
        <f>IF(P391="","",VLOOKUP($E391&amp;$D$110&amp;$D$111,'CCG data'!$A:$AD,'CCG data'!X$3,FALSE))</f>
        <v>53.3</v>
      </c>
      <c r="H392" s="100">
        <f>IF(R391="","",VLOOKUP($E391&amp;$D$110&amp;$D$111,'CCG data'!$A:$AD,'CCG data'!Y$3,FALSE))</f>
        <v>92.3</v>
      </c>
      <c r="I392" s="100">
        <f>IF(R391="","",VLOOKUP($E391&amp;$D$110&amp;$D$111,'CCG data'!$A:$AD,'CCG data'!Z$3,FALSE))</f>
        <v>107.3</v>
      </c>
      <c r="J392" s="100">
        <f>IF(T391="","",VLOOKUP($E391&amp;$D$110&amp;$D$111,'CCG data'!$A:$AD,'CCG data'!AA$3,FALSE))</f>
        <v>5.4</v>
      </c>
      <c r="K392" s="100">
        <f>IF(T391="","",VLOOKUP($E391&amp;$D$110&amp;$D$111,'CCG data'!$A:$AD,'CCG data'!AB$3,FALSE))</f>
        <v>9.3000000000000007</v>
      </c>
      <c r="L392" s="100">
        <f>IF(V391="","",VLOOKUP($E391&amp;$D$110&amp;$D$111,'CCG data'!$A:$AD,'CCG data'!AC$3,FALSE))</f>
        <v>18</v>
      </c>
      <c r="M392" s="100">
        <f>IF(V391="","",VLOOKUP($E391&amp;$D$110&amp;$D$111,'CCG data'!$A:$AD,'CCG data'!AD$3,FALSE))</f>
        <v>24.8</v>
      </c>
      <c r="N392" s="304"/>
      <c r="P392" s="162">
        <f>IF(P391="","",VLOOKUP($E391&amp;$D$110&amp;$D$111,'CCG data'!$A:$AD,'CCG data'!I$3,FALSE))</f>
        <v>0.22700000000000001</v>
      </c>
      <c r="Q392" s="15">
        <f>IF(P391="","",VLOOKUP($E391&amp;$D$110&amp;$D$111,'CCG data'!$A:$AD,'CCG data'!J$3,FALSE))</f>
        <v>0.27600000000000002</v>
      </c>
      <c r="R392" s="15">
        <f>IF(R391="","",VLOOKUP($E391&amp;$D$110&amp;$D$111,'CCG data'!$A:$AD,'CCG data'!K$3,FALSE))</f>
        <v>0.54700000000000004</v>
      </c>
      <c r="S392" s="15">
        <f>IF(R391="","",VLOOKUP($E391&amp;$D$110&amp;$D$111,'CCG data'!$A:$AD,'CCG data'!L$3,FALSE))</f>
        <v>0.60399999999999998</v>
      </c>
      <c r="T392" s="15">
        <f>IF(T391="","",VLOOKUP($E391&amp;$D$110&amp;$D$111,'CCG data'!$A:$AD,'CCG data'!M$3,FALSE))</f>
        <v>3.4000000000000002E-2</v>
      </c>
      <c r="U392" s="15">
        <f>IF(T391="","",VLOOKUP($E391&amp;$D$110&amp;$D$111,'CCG data'!$A:$AD,'CCG data'!N$3,FALSE))</f>
        <v>5.7000000000000002E-2</v>
      </c>
      <c r="V392" s="15">
        <f>IF(V391="","",VLOOKUP($E391&amp;$D$110&amp;$D$111,'CCG data'!$A:$AD,'CCG data'!O$3,FALSE))</f>
        <v>0.112</v>
      </c>
      <c r="W392" s="142">
        <f>IF(V391="","",VLOOKUP($E391&amp;$D$110&amp;$D$111,'CCG data'!$A:$AD,'CCG data'!P$3,FALSE))</f>
        <v>0.15</v>
      </c>
      <c r="Y392" s="178" t="str">
        <f>IFERROR(VLOOKUP($E392&amp;$D$111, Outliers!$A$4:$P$214,2,FALSE),"0")</f>
        <v>0</v>
      </c>
      <c r="Z392" s="178" t="str">
        <f>IFERROR(VLOOKUP($E392&amp;$D$111, Outliers!$A$4:$P$214,3,FALSE),"0")</f>
        <v>0</v>
      </c>
      <c r="AA392" s="178" t="str">
        <f>IFERROR(VLOOKUP($E392&amp;$D$111, Outliers!$A$4:$P$214,4,FALSE),"0")</f>
        <v>0</v>
      </c>
      <c r="AB392" s="178" t="str">
        <f>IFERROR(VLOOKUP($E392&amp;$D$111, Outliers!$A$4:$P$214,5,FALSE),"0")</f>
        <v>0</v>
      </c>
      <c r="AD392" s="82"/>
      <c r="AE392" s="82"/>
      <c r="AF392" s="82"/>
      <c r="AG392" s="82"/>
    </row>
    <row r="393" spans="4:33" ht="15.75" x14ac:dyDescent="0.25">
      <c r="D393" s="301"/>
      <c r="E393" s="108" t="s">
        <v>273</v>
      </c>
      <c r="F393" s="372">
        <f>IF(OR(ISERROR(VLOOKUP($E393&amp;$D$110&amp;$D$111,'CCG data'!$A:$AD,'CCG data'!R$3,FALSE)),ISBLANK(VLOOKUP($E393&amp;$D$110&amp;$D$111,'CCG data'!$A:$AD,'CCG data'!R$3,FALSE))),"",VLOOKUP($E393&amp;$D$110&amp;$D$111,'CCG data'!$A:$AD,'CCG data'!R$3,FALSE))</f>
        <v>47.5</v>
      </c>
      <c r="G393" s="373"/>
      <c r="H393" s="373">
        <f>IF(OR(ISERROR(VLOOKUP($E393&amp;$D$110&amp;$D$111,'CCG data'!$A:$AD,'CCG data'!S$3,FALSE)),ISBLANK(VLOOKUP($E393&amp;$D$110&amp;$D$111,'CCG data'!$A:$AD,'CCG data'!S$3,FALSE))),"",VLOOKUP($E393&amp;$D$110&amp;$D$111,'CCG data'!$A:$AD,'CCG data'!S$3,FALSE))</f>
        <v>93.4</v>
      </c>
      <c r="I393" s="373"/>
      <c r="J393" s="373">
        <f>IF(OR(ISERROR(VLOOKUP($E393&amp;$D$110&amp;$D$111,'CCG data'!$A:$AD,'CCG data'!T$3,FALSE)),ISBLANK(VLOOKUP($E393&amp;$D$110&amp;$D$111,'CCG data'!$A:$AD,'CCG data'!T$3,FALSE))),"",VLOOKUP($E393&amp;$D$110&amp;$D$111,'CCG data'!$A:$AD,'CCG data'!T$3,FALSE))</f>
        <v>8.3000000000000007</v>
      </c>
      <c r="K393" s="373"/>
      <c r="L393" s="373">
        <f>IF(OR(ISERROR(VLOOKUP($E393&amp;$D$110&amp;$D$111,'CCG data'!$A:$AD,'CCG data'!U$3,FALSE)),ISBLANK(VLOOKUP($E393&amp;$D$110&amp;$D$111,'CCG data'!$A:$AD,'CCG data'!U$3,FALSE))),"",VLOOKUP($E393&amp;$D$110&amp;$D$111,'CCG data'!$A:$AD,'CCG data'!U$3,FALSE))</f>
        <v>8.9</v>
      </c>
      <c r="M393" s="374"/>
      <c r="N393" s="303">
        <f>IF(OR(ISERROR(VLOOKUP($E393&amp;$D$110&amp;$D$111,'CCG data'!$A:$AD,'CCG data'!G$3,FALSE)),ISBLANK(VLOOKUP($E393&amp;$D$110&amp;$D$111,'CCG data'!$A:$AD,'CCG data'!G$3,FALSE))),"",VLOOKUP($E393&amp;$D$110&amp;$D$111,'CCG data'!$A:$AD,'CCG data'!G$3,FALSE))</f>
        <v>1623</v>
      </c>
      <c r="P393" s="354">
        <f>IF(OR(ISERROR(VLOOKUP($E393&amp;$D$110&amp;$D$111,'CCG data'!$A:$AD,'CCG data'!B$3,FALSE)),ISBLANK(VLOOKUP($E393&amp;$D$110&amp;$D$111,'CCG data'!$A:$AD,'CCG data'!B$3,FALSE))),"",VLOOKUP($E393&amp;$D$110&amp;$D$111,'CCG data'!$A:$AD,'CCG data'!B$3,FALSE))</f>
        <v>0.29513247073321008</v>
      </c>
      <c r="Q393" s="246"/>
      <c r="R393" s="246">
        <f>IF(OR(ISERROR(VLOOKUP($E393&amp;$D$110&amp;$D$111,'CCG data'!$A:$AD,'CCG data'!C$3,FALSE)),ISBLANK(VLOOKUP($E393&amp;$D$110&amp;$D$111,'CCG data'!$A:$AD,'CCG data'!C$3,FALSE))),"",VLOOKUP($E393&amp;$D$110&amp;$D$111,'CCG data'!$A:$AD,'CCG data'!C$3,FALSE))</f>
        <v>0.59519408502772642</v>
      </c>
      <c r="S393" s="246"/>
      <c r="T393" s="246">
        <f>IF(OR(ISERROR(VLOOKUP($E393&amp;$D$110&amp;$D$111,'CCG data'!$A:$AD,'CCG data'!D$3,FALSE)),ISBLANK(VLOOKUP($E393&amp;$D$110&amp;$D$111,'CCG data'!$A:$AD,'CCG data'!D$3,FALSE))),"",VLOOKUP($E393&amp;$D$110&amp;$D$111,'CCG data'!$A:$AD,'CCG data'!D$3,FALSE))</f>
        <v>5.29882932840419E-2</v>
      </c>
      <c r="U393" s="246"/>
      <c r="V393" s="246">
        <f>IF(OR(ISERROR(VLOOKUP($E393&amp;$D$110&amp;$D$111,'CCG data'!$A:$AD,'CCG data'!E$3,FALSE)),ISBLANK(VLOOKUP($E393&amp;$D$110&amp;$D$111,'CCG data'!$A:$AD,'CCG data'!E$3,FALSE))),"",VLOOKUP($E393&amp;$D$110&amp;$D$111,'CCG data'!$A:$AD,'CCG data'!E$3,FALSE))</f>
        <v>5.6685150955021565E-2</v>
      </c>
      <c r="W393" s="387"/>
      <c r="Y393" s="178">
        <f>IFERROR(VLOOKUP($E393&amp;$D$111, Outliers!$A$4:$P$214,2,FALSE),"0")</f>
        <v>0</v>
      </c>
      <c r="Z393" s="178">
        <f>IFERROR(VLOOKUP($E393&amp;$D$111, Outliers!$A$4:$P$214,3,FALSE),"0")</f>
        <v>0</v>
      </c>
      <c r="AA393" s="178">
        <f>IFERROR(VLOOKUP($E393&amp;$D$111, Outliers!$A$4:$P$214,4,FALSE),"0")</f>
        <v>0</v>
      </c>
      <c r="AB393" s="178">
        <f>IFERROR(VLOOKUP($E393&amp;$D$111, Outliers!$A$4:$P$214,5,FALSE),"0")</f>
        <v>0</v>
      </c>
      <c r="AD393" s="82"/>
      <c r="AE393" s="82"/>
      <c r="AF393" s="82"/>
      <c r="AG393" s="82"/>
    </row>
    <row r="394" spans="4:33" x14ac:dyDescent="0.25">
      <c r="D394" s="301"/>
      <c r="E394" s="107" t="s">
        <v>27</v>
      </c>
      <c r="F394" s="99">
        <f>IF(P393="","",VLOOKUP($E393&amp;$D$110&amp;$D$111,'CCG data'!$A:$AD,'CCG data'!W$3,FALSE))</f>
        <v>43.2</v>
      </c>
      <c r="G394" s="100">
        <f>IF(P393="","",VLOOKUP($E393&amp;$D$110&amp;$D$111,'CCG data'!$A:$AD,'CCG data'!X$3,FALSE))</f>
        <v>51.7</v>
      </c>
      <c r="H394" s="100">
        <f>IF(R393="","",VLOOKUP($E393&amp;$D$110&amp;$D$111,'CCG data'!$A:$AD,'CCG data'!Y$3,FALSE))</f>
        <v>87.5</v>
      </c>
      <c r="I394" s="100">
        <f>IF(R393="","",VLOOKUP($E393&amp;$D$110&amp;$D$111,'CCG data'!$A:$AD,'CCG data'!Z$3,FALSE))</f>
        <v>99.3</v>
      </c>
      <c r="J394" s="100">
        <f>IF(T393="","",VLOOKUP($E393&amp;$D$110&amp;$D$111,'CCG data'!$A:$AD,'CCG data'!AA$3,FALSE))</f>
        <v>6.5</v>
      </c>
      <c r="K394" s="100">
        <f>IF(T393="","",VLOOKUP($E393&amp;$D$110&amp;$D$111,'CCG data'!$A:$AD,'CCG data'!AB$3,FALSE))</f>
        <v>10</v>
      </c>
      <c r="L394" s="100">
        <f>IF(V393="","",VLOOKUP($E393&amp;$D$110&amp;$D$111,'CCG data'!$A:$AD,'CCG data'!AC$3,FALSE))</f>
        <v>7</v>
      </c>
      <c r="M394" s="100">
        <f>IF(V393="","",VLOOKUP($E393&amp;$D$110&amp;$D$111,'CCG data'!$A:$AD,'CCG data'!AD$3,FALSE))</f>
        <v>10.7</v>
      </c>
      <c r="N394" s="304"/>
      <c r="P394" s="162">
        <f>IF(P393="","",VLOOKUP($E393&amp;$D$110&amp;$D$111,'CCG data'!$A:$AD,'CCG data'!I$3,FALSE))</f>
        <v>0.27300000000000002</v>
      </c>
      <c r="Q394" s="15">
        <f>IF(P393="","",VLOOKUP($E393&amp;$D$110&amp;$D$111,'CCG data'!$A:$AD,'CCG data'!J$3,FALSE))</f>
        <v>0.318</v>
      </c>
      <c r="R394" s="15">
        <f>IF(R393="","",VLOOKUP($E393&amp;$D$110&amp;$D$111,'CCG data'!$A:$AD,'CCG data'!K$3,FALSE))</f>
        <v>0.57099999999999995</v>
      </c>
      <c r="S394" s="15">
        <f>IF(R393="","",VLOOKUP($E393&amp;$D$110&amp;$D$111,'CCG data'!$A:$AD,'CCG data'!L$3,FALSE))</f>
        <v>0.61899999999999999</v>
      </c>
      <c r="T394" s="15">
        <f>IF(T393="","",VLOOKUP($E393&amp;$D$110&amp;$D$111,'CCG data'!$A:$AD,'CCG data'!M$3,FALSE))</f>
        <v>4.2999999999999997E-2</v>
      </c>
      <c r="U394" s="15">
        <f>IF(T393="","",VLOOKUP($E393&amp;$D$110&amp;$D$111,'CCG data'!$A:$AD,'CCG data'!N$3,FALSE))</f>
        <v>6.5000000000000002E-2</v>
      </c>
      <c r="V394" s="15">
        <f>IF(V393="","",VLOOKUP($E393&amp;$D$110&amp;$D$111,'CCG data'!$A:$AD,'CCG data'!O$3,FALSE))</f>
        <v>4.5999999999999999E-2</v>
      </c>
      <c r="W394" s="142">
        <f>IF(V393="","",VLOOKUP($E393&amp;$D$110&amp;$D$111,'CCG data'!$A:$AD,'CCG data'!P$3,FALSE))</f>
        <v>6.9000000000000006E-2</v>
      </c>
      <c r="Y394" s="178" t="str">
        <f>IFERROR(VLOOKUP($E394&amp;$D$111, Outliers!$A$4:$P$214,2,FALSE),"0")</f>
        <v>0</v>
      </c>
      <c r="Z394" s="178" t="str">
        <f>IFERROR(VLOOKUP($E394&amp;$D$111, Outliers!$A$4:$P$214,3,FALSE),"0")</f>
        <v>0</v>
      </c>
      <c r="AA394" s="178" t="str">
        <f>IFERROR(VLOOKUP($E394&amp;$D$111, Outliers!$A$4:$P$214,4,FALSE),"0")</f>
        <v>0</v>
      </c>
      <c r="AB394" s="178" t="str">
        <f>IFERROR(VLOOKUP($E394&amp;$D$111, Outliers!$A$4:$P$214,5,FALSE),"0")</f>
        <v>0</v>
      </c>
      <c r="AD394" s="82"/>
      <c r="AE394" s="82"/>
      <c r="AF394" s="82"/>
      <c r="AG394" s="82"/>
    </row>
    <row r="395" spans="4:33" ht="15.75" x14ac:dyDescent="0.25">
      <c r="D395" s="301"/>
      <c r="E395" s="108" t="s">
        <v>274</v>
      </c>
      <c r="F395" s="372">
        <f>IF(OR(ISERROR(VLOOKUP($E395&amp;$D$110&amp;$D$111,'CCG data'!$A:$AD,'CCG data'!R$3,FALSE)),ISBLANK(VLOOKUP($E395&amp;$D$110&amp;$D$111,'CCG data'!$A:$AD,'CCG data'!R$3,FALSE))),"",VLOOKUP($E395&amp;$D$110&amp;$D$111,'CCG data'!$A:$AD,'CCG data'!R$3,FALSE))</f>
        <v>58.3</v>
      </c>
      <c r="G395" s="373"/>
      <c r="H395" s="373">
        <f>IF(OR(ISERROR(VLOOKUP($E395&amp;$D$110&amp;$D$111,'CCG data'!$A:$AD,'CCG data'!S$3,FALSE)),ISBLANK(VLOOKUP($E395&amp;$D$110&amp;$D$111,'CCG data'!$A:$AD,'CCG data'!S$3,FALSE))),"",VLOOKUP($E395&amp;$D$110&amp;$D$111,'CCG data'!$A:$AD,'CCG data'!S$3,FALSE))</f>
        <v>103.6</v>
      </c>
      <c r="I395" s="373"/>
      <c r="J395" s="373">
        <f>IF(OR(ISERROR(VLOOKUP($E395&amp;$D$110&amp;$D$111,'CCG data'!$A:$AD,'CCG data'!T$3,FALSE)),ISBLANK(VLOOKUP($E395&amp;$D$110&amp;$D$111,'CCG data'!$A:$AD,'CCG data'!T$3,FALSE))),"",VLOOKUP($E395&amp;$D$110&amp;$D$111,'CCG data'!$A:$AD,'CCG data'!T$3,FALSE))</f>
        <v>5.5</v>
      </c>
      <c r="K395" s="373"/>
      <c r="L395" s="373">
        <f>IF(OR(ISERROR(VLOOKUP($E395&amp;$D$110&amp;$D$111,'CCG data'!$A:$AD,'CCG data'!U$3,FALSE)),ISBLANK(VLOOKUP($E395&amp;$D$110&amp;$D$111,'CCG data'!$A:$AD,'CCG data'!U$3,FALSE))),"",VLOOKUP($E395&amp;$D$110&amp;$D$111,'CCG data'!$A:$AD,'CCG data'!U$3,FALSE))</f>
        <v>13</v>
      </c>
      <c r="M395" s="374"/>
      <c r="N395" s="303">
        <f>IF(OR(ISERROR(VLOOKUP($E395&amp;$D$110&amp;$D$111,'CCG data'!$A:$AD,'CCG data'!G$3,FALSE)),ISBLANK(VLOOKUP($E395&amp;$D$110&amp;$D$111,'CCG data'!$A:$AD,'CCG data'!G$3,FALSE))),"",VLOOKUP($E395&amp;$D$110&amp;$D$111,'CCG data'!$A:$AD,'CCG data'!G$3,FALSE))</f>
        <v>832</v>
      </c>
      <c r="P395" s="354">
        <f>IF(OR(ISERROR(VLOOKUP($E395&amp;$D$110&amp;$D$111,'CCG data'!$A:$AD,'CCG data'!B$3,FALSE)),ISBLANK(VLOOKUP($E395&amp;$D$110&amp;$D$111,'CCG data'!$A:$AD,'CCG data'!B$3,FALSE))),"",VLOOKUP($E395&amp;$D$110&amp;$D$111,'CCG data'!$A:$AD,'CCG data'!B$3,FALSE))</f>
        <v>0.30889423076923078</v>
      </c>
      <c r="Q395" s="246"/>
      <c r="R395" s="246">
        <f>IF(OR(ISERROR(VLOOKUP($E395&amp;$D$110&amp;$D$111,'CCG data'!$A:$AD,'CCG data'!C$3,FALSE)),ISBLANK(VLOOKUP($E395&amp;$D$110&amp;$D$111,'CCG data'!$A:$AD,'CCG data'!C$3,FALSE))),"",VLOOKUP($E395&amp;$D$110&amp;$D$111,'CCG data'!$A:$AD,'CCG data'!C$3,FALSE))</f>
        <v>0.58533653846153844</v>
      </c>
      <c r="S395" s="246"/>
      <c r="T395" s="246">
        <f>IF(OR(ISERROR(VLOOKUP($E395&amp;$D$110&amp;$D$111,'CCG data'!$A:$AD,'CCG data'!D$3,FALSE)),ISBLANK(VLOOKUP($E395&amp;$D$110&amp;$D$111,'CCG data'!$A:$AD,'CCG data'!D$3,FALSE))),"",VLOOKUP($E395&amp;$D$110&amp;$D$111,'CCG data'!$A:$AD,'CCG data'!D$3,FALSE))</f>
        <v>3.3653846153846152E-2</v>
      </c>
      <c r="U395" s="246"/>
      <c r="V395" s="246">
        <f>IF(OR(ISERROR(VLOOKUP($E395&amp;$D$110&amp;$D$111,'CCG data'!$A:$AD,'CCG data'!E$3,FALSE)),ISBLANK(VLOOKUP($E395&amp;$D$110&amp;$D$111,'CCG data'!$A:$AD,'CCG data'!E$3,FALSE))),"",VLOOKUP($E395&amp;$D$110&amp;$D$111,'CCG data'!$A:$AD,'CCG data'!E$3,FALSE))</f>
        <v>7.2115384615384609E-2</v>
      </c>
      <c r="W395" s="387"/>
      <c r="Y395" s="178">
        <f>IFERROR(VLOOKUP($E395&amp;$D$111, Outliers!$A$4:$P$214,2,FALSE),"0")</f>
        <v>0</v>
      </c>
      <c r="Z395" s="178">
        <f>IFERROR(VLOOKUP($E395&amp;$D$111, Outliers!$A$4:$P$214,3,FALSE),"0")</f>
        <v>0</v>
      </c>
      <c r="AA395" s="178">
        <f>IFERROR(VLOOKUP($E395&amp;$D$111, Outliers!$A$4:$P$214,4,FALSE),"0")</f>
        <v>0</v>
      </c>
      <c r="AB395" s="178">
        <f>IFERROR(VLOOKUP($E395&amp;$D$111, Outliers!$A$4:$P$214,5,FALSE),"0")</f>
        <v>0</v>
      </c>
      <c r="AD395" s="82"/>
      <c r="AE395" s="82"/>
      <c r="AF395" s="82"/>
      <c r="AG395" s="82"/>
    </row>
    <row r="396" spans="4:33" x14ac:dyDescent="0.25">
      <c r="D396" s="301"/>
      <c r="E396" s="107" t="s">
        <v>27</v>
      </c>
      <c r="F396" s="99">
        <f>IF(P395="","",VLOOKUP($E395&amp;$D$110&amp;$D$111,'CCG data'!$A:$AD,'CCG data'!W$3,FALSE))</f>
        <v>51.2</v>
      </c>
      <c r="G396" s="100">
        <f>IF(P395="","",VLOOKUP($E395&amp;$D$110&amp;$D$111,'CCG data'!$A:$AD,'CCG data'!X$3,FALSE))</f>
        <v>65.5</v>
      </c>
      <c r="H396" s="100">
        <f>IF(R395="","",VLOOKUP($E395&amp;$D$110&amp;$D$111,'CCG data'!$A:$AD,'CCG data'!Y$3,FALSE))</f>
        <v>94.4</v>
      </c>
      <c r="I396" s="100">
        <f>IF(R395="","",VLOOKUP($E395&amp;$D$110&amp;$D$111,'CCG data'!$A:$AD,'CCG data'!Z$3,FALSE))</f>
        <v>112.8</v>
      </c>
      <c r="J396" s="100">
        <f>IF(T395="","",VLOOKUP($E395&amp;$D$110&amp;$D$111,'CCG data'!$A:$AD,'CCG data'!AA$3,FALSE))</f>
        <v>3.4</v>
      </c>
      <c r="K396" s="100">
        <f>IF(T395="","",VLOOKUP($E395&amp;$D$110&amp;$D$111,'CCG data'!$A:$AD,'CCG data'!AB$3,FALSE))</f>
        <v>7.5</v>
      </c>
      <c r="L396" s="100">
        <f>IF(V395="","",VLOOKUP($E395&amp;$D$110&amp;$D$111,'CCG data'!$A:$AD,'CCG data'!AC$3,FALSE))</f>
        <v>9.6999999999999993</v>
      </c>
      <c r="M396" s="100">
        <f>IF(V395="","",VLOOKUP($E395&amp;$D$110&amp;$D$111,'CCG data'!$A:$AD,'CCG data'!AD$3,FALSE))</f>
        <v>16.2</v>
      </c>
      <c r="N396" s="304"/>
      <c r="P396" s="162">
        <f>IF(P395="","",VLOOKUP($E395&amp;$D$110&amp;$D$111,'CCG data'!$A:$AD,'CCG data'!I$3,FALSE))</f>
        <v>0.27800000000000002</v>
      </c>
      <c r="Q396" s="15">
        <f>IF(P395="","",VLOOKUP($E395&amp;$D$110&amp;$D$111,'CCG data'!$A:$AD,'CCG data'!J$3,FALSE))</f>
        <v>0.34100000000000003</v>
      </c>
      <c r="R396" s="15">
        <f>IF(R395="","",VLOOKUP($E395&amp;$D$110&amp;$D$111,'CCG data'!$A:$AD,'CCG data'!K$3,FALSE))</f>
        <v>0.55200000000000005</v>
      </c>
      <c r="S396" s="15">
        <f>IF(R395="","",VLOOKUP($E395&amp;$D$110&amp;$D$111,'CCG data'!$A:$AD,'CCG data'!L$3,FALSE))</f>
        <v>0.61799999999999999</v>
      </c>
      <c r="T396" s="15">
        <f>IF(T395="","",VLOOKUP($E395&amp;$D$110&amp;$D$111,'CCG data'!$A:$AD,'CCG data'!M$3,FALSE))</f>
        <v>2.3E-2</v>
      </c>
      <c r="U396" s="15">
        <f>IF(T395="","",VLOOKUP($E395&amp;$D$110&amp;$D$111,'CCG data'!$A:$AD,'CCG data'!N$3,FALSE))</f>
        <v>4.8000000000000001E-2</v>
      </c>
      <c r="V396" s="15">
        <f>IF(V395="","",VLOOKUP($E395&amp;$D$110&amp;$D$111,'CCG data'!$A:$AD,'CCG data'!O$3,FALSE))</f>
        <v>5.6000000000000001E-2</v>
      </c>
      <c r="W396" s="142">
        <f>IF(V395="","",VLOOKUP($E395&amp;$D$110&amp;$D$111,'CCG data'!$A:$AD,'CCG data'!P$3,FALSE))</f>
        <v>9.1999999999999998E-2</v>
      </c>
      <c r="Y396" s="178" t="str">
        <f>IFERROR(VLOOKUP($E396&amp;$D$111, Outliers!$A$4:$P$214,2,FALSE),"0")</f>
        <v>0</v>
      </c>
      <c r="Z396" s="178" t="str">
        <f>IFERROR(VLOOKUP($E396&amp;$D$111, Outliers!$A$4:$P$214,3,FALSE),"0")</f>
        <v>0</v>
      </c>
      <c r="AA396" s="178" t="str">
        <f>IFERROR(VLOOKUP($E396&amp;$D$111, Outliers!$A$4:$P$214,4,FALSE),"0")</f>
        <v>0</v>
      </c>
      <c r="AB396" s="178" t="str">
        <f>IFERROR(VLOOKUP($E396&amp;$D$111, Outliers!$A$4:$P$214,5,FALSE),"0")</f>
        <v>0</v>
      </c>
      <c r="AD396" s="82"/>
      <c r="AE396" s="82"/>
      <c r="AF396" s="82"/>
      <c r="AG396" s="82"/>
    </row>
    <row r="397" spans="4:33" ht="15.75" x14ac:dyDescent="0.25">
      <c r="D397" s="301"/>
      <c r="E397" s="108" t="s">
        <v>275</v>
      </c>
      <c r="F397" s="372">
        <f>IF(OR(ISERROR(VLOOKUP($E397&amp;$D$110&amp;$D$111,'CCG data'!$A:$AD,'CCG data'!R$3,FALSE)),ISBLANK(VLOOKUP($E397&amp;$D$110&amp;$D$111,'CCG data'!$A:$AD,'CCG data'!R$3,FALSE))),"",VLOOKUP($E397&amp;$D$110&amp;$D$111,'CCG data'!$A:$AD,'CCG data'!R$3,FALSE))</f>
        <v>51.4</v>
      </c>
      <c r="G397" s="373"/>
      <c r="H397" s="373">
        <f>IF(OR(ISERROR(VLOOKUP($E397&amp;$D$110&amp;$D$111,'CCG data'!$A:$AD,'CCG data'!S$3,FALSE)),ISBLANK(VLOOKUP($E397&amp;$D$110&amp;$D$111,'CCG data'!$A:$AD,'CCG data'!S$3,FALSE))),"",VLOOKUP($E397&amp;$D$110&amp;$D$111,'CCG data'!$A:$AD,'CCG data'!S$3,FALSE))</f>
        <v>100.1</v>
      </c>
      <c r="I397" s="373"/>
      <c r="J397" s="373">
        <f>IF(OR(ISERROR(VLOOKUP($E397&amp;$D$110&amp;$D$111,'CCG data'!$A:$AD,'CCG data'!T$3,FALSE)),ISBLANK(VLOOKUP($E397&amp;$D$110&amp;$D$111,'CCG data'!$A:$AD,'CCG data'!T$3,FALSE))),"",VLOOKUP($E397&amp;$D$110&amp;$D$111,'CCG data'!$A:$AD,'CCG data'!T$3,FALSE))</f>
        <v>6.6</v>
      </c>
      <c r="K397" s="373"/>
      <c r="L397" s="373">
        <f>IF(OR(ISERROR(VLOOKUP($E397&amp;$D$110&amp;$D$111,'CCG data'!$A:$AD,'CCG data'!U$3,FALSE)),ISBLANK(VLOOKUP($E397&amp;$D$110&amp;$D$111,'CCG data'!$A:$AD,'CCG data'!U$3,FALSE))),"",VLOOKUP($E397&amp;$D$110&amp;$D$111,'CCG data'!$A:$AD,'CCG data'!U$3,FALSE))</f>
        <v>8.9</v>
      </c>
      <c r="M397" s="374"/>
      <c r="N397" s="303">
        <f>IF(OR(ISERROR(VLOOKUP($E397&amp;$D$110&amp;$D$111,'CCG data'!$A:$AD,'CCG data'!G$3,FALSE)),ISBLANK(VLOOKUP($E397&amp;$D$110&amp;$D$111,'CCG data'!$A:$AD,'CCG data'!G$3,FALSE))),"",VLOOKUP($E397&amp;$D$110&amp;$D$111,'CCG data'!$A:$AD,'CCG data'!G$3,FALSE))</f>
        <v>1323</v>
      </c>
      <c r="P397" s="354">
        <f>IF(OR(ISERROR(VLOOKUP($E397&amp;$D$110&amp;$D$111,'CCG data'!$A:$AD,'CCG data'!B$3,FALSE)),ISBLANK(VLOOKUP($E397&amp;$D$110&amp;$D$111,'CCG data'!$A:$AD,'CCG data'!B$3,FALSE))),"",VLOOKUP($E397&amp;$D$110&amp;$D$111,'CCG data'!$A:$AD,'CCG data'!B$3,FALSE))</f>
        <v>0.28722600151171579</v>
      </c>
      <c r="Q397" s="246"/>
      <c r="R397" s="246">
        <f>IF(OR(ISERROR(VLOOKUP($E397&amp;$D$110&amp;$D$111,'CCG data'!$A:$AD,'CCG data'!C$3,FALSE)),ISBLANK(VLOOKUP($E397&amp;$D$110&amp;$D$111,'CCG data'!$A:$AD,'CCG data'!C$3,FALSE))),"",VLOOKUP($E397&amp;$D$110&amp;$D$111,'CCG data'!$A:$AD,'CCG data'!C$3,FALSE))</f>
        <v>0.61375661375661372</v>
      </c>
      <c r="S397" s="246"/>
      <c r="T397" s="246">
        <f>IF(OR(ISERROR(VLOOKUP($E397&amp;$D$110&amp;$D$111,'CCG data'!$A:$AD,'CCG data'!D$3,FALSE)),ISBLANK(VLOOKUP($E397&amp;$D$110&amp;$D$111,'CCG data'!$A:$AD,'CCG data'!D$3,FALSE))),"",VLOOKUP($E397&amp;$D$110&amp;$D$111,'CCG data'!$A:$AD,'CCG data'!D$3,FALSE))</f>
        <v>4.3083900226757371E-2</v>
      </c>
      <c r="U397" s="246"/>
      <c r="V397" s="246">
        <f>IF(OR(ISERROR(VLOOKUP($E397&amp;$D$110&amp;$D$111,'CCG data'!$A:$AD,'CCG data'!E$3,FALSE)),ISBLANK(VLOOKUP($E397&amp;$D$110&amp;$D$111,'CCG data'!$A:$AD,'CCG data'!E$3,FALSE))),"",VLOOKUP($E397&amp;$D$110&amp;$D$111,'CCG data'!$A:$AD,'CCG data'!E$3,FALSE))</f>
        <v>5.5933484504913075E-2</v>
      </c>
      <c r="W397" s="387"/>
      <c r="Y397" s="178">
        <f>IFERROR(VLOOKUP($E397&amp;$D$111, Outliers!$A$4:$P$214,2,FALSE),"0")</f>
        <v>0</v>
      </c>
      <c r="Z397" s="178">
        <f>IFERROR(VLOOKUP($E397&amp;$D$111, Outliers!$A$4:$P$214,3,FALSE),"0")</f>
        <v>0</v>
      </c>
      <c r="AA397" s="178">
        <f>IFERROR(VLOOKUP($E397&amp;$D$111, Outliers!$A$4:$P$214,4,FALSE),"0")</f>
        <v>0</v>
      </c>
      <c r="AB397" s="178">
        <f>IFERROR(VLOOKUP($E397&amp;$D$111, Outliers!$A$4:$P$214,5,FALSE),"0")</f>
        <v>0</v>
      </c>
      <c r="AD397" s="82"/>
      <c r="AE397" s="82"/>
      <c r="AF397" s="82"/>
      <c r="AG397" s="82"/>
    </row>
    <row r="398" spans="4:33" x14ac:dyDescent="0.25">
      <c r="D398" s="301"/>
      <c r="E398" s="107" t="s">
        <v>27</v>
      </c>
      <c r="F398" s="99">
        <f>IF(P397="","",VLOOKUP($E397&amp;$D$110&amp;$D$111,'CCG data'!$A:$AD,'CCG data'!W$3,FALSE))</f>
        <v>46.3</v>
      </c>
      <c r="G398" s="100">
        <f>IF(P397="","",VLOOKUP($E397&amp;$D$110&amp;$D$111,'CCG data'!$A:$AD,'CCG data'!X$3,FALSE))</f>
        <v>56.6</v>
      </c>
      <c r="H398" s="100">
        <f>IF(R397="","",VLOOKUP($E397&amp;$D$110&amp;$D$111,'CCG data'!$A:$AD,'CCG data'!Y$3,FALSE))</f>
        <v>93.2</v>
      </c>
      <c r="I398" s="100">
        <f>IF(R397="","",VLOOKUP($E397&amp;$D$110&amp;$D$111,'CCG data'!$A:$AD,'CCG data'!Z$3,FALSE))</f>
        <v>106.9</v>
      </c>
      <c r="J398" s="100">
        <f>IF(T397="","",VLOOKUP($E397&amp;$D$110&amp;$D$111,'CCG data'!$A:$AD,'CCG data'!AA$3,FALSE))</f>
        <v>4.9000000000000004</v>
      </c>
      <c r="K398" s="100">
        <f>IF(T397="","",VLOOKUP($E397&amp;$D$110&amp;$D$111,'CCG data'!$A:$AD,'CCG data'!AB$3,FALSE))</f>
        <v>8.3000000000000007</v>
      </c>
      <c r="L398" s="100">
        <f>IF(V397="","",VLOOKUP($E397&amp;$D$110&amp;$D$111,'CCG data'!$A:$AD,'CCG data'!AC$3,FALSE))</f>
        <v>6.9</v>
      </c>
      <c r="M398" s="100">
        <f>IF(V397="","",VLOOKUP($E397&amp;$D$110&amp;$D$111,'CCG data'!$A:$AD,'CCG data'!AD$3,FALSE))</f>
        <v>11</v>
      </c>
      <c r="N398" s="304"/>
      <c r="P398" s="162">
        <f>IF(P397="","",VLOOKUP($E397&amp;$D$110&amp;$D$111,'CCG data'!$A:$AD,'CCG data'!I$3,FALSE))</f>
        <v>0.26300000000000001</v>
      </c>
      <c r="Q398" s="15">
        <f>IF(P397="","",VLOOKUP($E397&amp;$D$110&amp;$D$111,'CCG data'!$A:$AD,'CCG data'!J$3,FALSE))</f>
        <v>0.312</v>
      </c>
      <c r="R398" s="15">
        <f>IF(R397="","",VLOOKUP($E397&amp;$D$110&amp;$D$111,'CCG data'!$A:$AD,'CCG data'!K$3,FALSE))</f>
        <v>0.58699999999999997</v>
      </c>
      <c r="S398" s="15">
        <f>IF(R397="","",VLOOKUP($E397&amp;$D$110&amp;$D$111,'CCG data'!$A:$AD,'CCG data'!L$3,FALSE))</f>
        <v>0.64</v>
      </c>
      <c r="T398" s="15">
        <f>IF(T397="","",VLOOKUP($E397&amp;$D$110&amp;$D$111,'CCG data'!$A:$AD,'CCG data'!M$3,FALSE))</f>
        <v>3.3000000000000002E-2</v>
      </c>
      <c r="U398" s="15">
        <f>IF(T397="","",VLOOKUP($E397&amp;$D$110&amp;$D$111,'CCG data'!$A:$AD,'CCG data'!N$3,FALSE))</f>
        <v>5.5E-2</v>
      </c>
      <c r="V398" s="15">
        <f>IF(V397="","",VLOOKUP($E397&amp;$D$110&amp;$D$111,'CCG data'!$A:$AD,'CCG data'!O$3,FALSE))</f>
        <v>4.4999999999999998E-2</v>
      </c>
      <c r="W398" s="142">
        <f>IF(V397="","",VLOOKUP($E397&amp;$D$110&amp;$D$111,'CCG data'!$A:$AD,'CCG data'!P$3,FALSE))</f>
        <v>7.0000000000000007E-2</v>
      </c>
      <c r="Y398" s="178" t="str">
        <f>IFERROR(VLOOKUP($E398&amp;$D$111, Outliers!$A$4:$P$214,2,FALSE),"0")</f>
        <v>0</v>
      </c>
      <c r="Z398" s="178" t="str">
        <f>IFERROR(VLOOKUP($E398&amp;$D$111, Outliers!$A$4:$P$214,3,FALSE),"0")</f>
        <v>0</v>
      </c>
      <c r="AA398" s="178" t="str">
        <f>IFERROR(VLOOKUP($E398&amp;$D$111, Outliers!$A$4:$P$214,4,FALSE),"0")</f>
        <v>0</v>
      </c>
      <c r="AB398" s="178" t="str">
        <f>IFERROR(VLOOKUP($E398&amp;$D$111, Outliers!$A$4:$P$214,5,FALSE),"0")</f>
        <v>0</v>
      </c>
      <c r="AD398" s="82"/>
      <c r="AE398" s="82"/>
      <c r="AF398" s="82"/>
      <c r="AG398" s="82"/>
    </row>
    <row r="399" spans="4:33" ht="15.75" x14ac:dyDescent="0.25">
      <c r="D399" s="301"/>
      <c r="E399" s="108" t="s">
        <v>478</v>
      </c>
      <c r="F399" s="372">
        <f>IF(OR(ISERROR(VLOOKUP($E399&amp;$D$110&amp;$D$111,'CCG data'!$A:$AD,'CCG data'!R$3,FALSE)),ISBLANK(VLOOKUP($E399&amp;$D$110&amp;$D$111,'CCG data'!$A:$AD,'CCG data'!R$3,FALSE))),"",VLOOKUP($E399&amp;$D$110&amp;$D$111,'CCG data'!$A:$AD,'CCG data'!R$3,FALSE))</f>
        <v>45</v>
      </c>
      <c r="G399" s="373"/>
      <c r="H399" s="373">
        <f>IF(OR(ISERROR(VLOOKUP($E399&amp;$D$110&amp;$D$111,'CCG data'!$A:$AD,'CCG data'!S$3,FALSE)),ISBLANK(VLOOKUP($E399&amp;$D$110&amp;$D$111,'CCG data'!$A:$AD,'CCG data'!S$3,FALSE))),"",VLOOKUP($E399&amp;$D$110&amp;$D$111,'CCG data'!$A:$AD,'CCG data'!S$3,FALSE))</f>
        <v>90</v>
      </c>
      <c r="I399" s="373"/>
      <c r="J399" s="373">
        <f>IF(OR(ISERROR(VLOOKUP($E399&amp;$D$110&amp;$D$111,'CCG data'!$A:$AD,'CCG data'!T$3,FALSE)),ISBLANK(VLOOKUP($E399&amp;$D$110&amp;$D$111,'CCG data'!$A:$AD,'CCG data'!T$3,FALSE))),"",VLOOKUP($E399&amp;$D$110&amp;$D$111,'CCG data'!$A:$AD,'CCG data'!T$3,FALSE))</f>
        <v>8.3000000000000007</v>
      </c>
      <c r="K399" s="373"/>
      <c r="L399" s="373">
        <f>IF(OR(ISERROR(VLOOKUP($E399&amp;$D$110&amp;$D$111,'CCG data'!$A:$AD,'CCG data'!U$3,FALSE)),ISBLANK(VLOOKUP($E399&amp;$D$110&amp;$D$111,'CCG data'!$A:$AD,'CCG data'!U$3,FALSE))),"",VLOOKUP($E399&amp;$D$110&amp;$D$111,'CCG data'!$A:$AD,'CCG data'!U$3,FALSE))</f>
        <v>5.9</v>
      </c>
      <c r="M399" s="374"/>
      <c r="N399" s="303">
        <f>IF(OR(ISERROR(VLOOKUP($E399&amp;$D$110&amp;$D$111,'CCG data'!$A:$AD,'CCG data'!G$3,FALSE)),ISBLANK(VLOOKUP($E399&amp;$D$110&amp;$D$111,'CCG data'!$A:$AD,'CCG data'!G$3,FALSE))),"",VLOOKUP($E399&amp;$D$110&amp;$D$111,'CCG data'!$A:$AD,'CCG data'!G$3,FALSE))</f>
        <v>2194</v>
      </c>
      <c r="P399" s="354">
        <f>IF(OR(ISERROR(VLOOKUP($E399&amp;$D$110&amp;$D$111,'CCG data'!$A:$AD,'CCG data'!B$3,FALSE)),ISBLANK(VLOOKUP($E399&amp;$D$110&amp;$D$111,'CCG data'!$A:$AD,'CCG data'!B$3,FALSE))),"",VLOOKUP($E399&amp;$D$110&amp;$D$111,'CCG data'!$A:$AD,'CCG data'!B$3,FALSE))</f>
        <v>0.27711941659070194</v>
      </c>
      <c r="Q399" s="246"/>
      <c r="R399" s="246">
        <f>IF(OR(ISERROR(VLOOKUP($E399&amp;$D$110&amp;$D$111,'CCG data'!$A:$AD,'CCG data'!C$3,FALSE)),ISBLANK(VLOOKUP($E399&amp;$D$110&amp;$D$111,'CCG data'!$A:$AD,'CCG data'!C$3,FALSE))),"",VLOOKUP($E399&amp;$D$110&amp;$D$111,'CCG data'!$A:$AD,'CCG data'!C$3,FALSE))</f>
        <v>0.62351868732907934</v>
      </c>
      <c r="S399" s="246"/>
      <c r="T399" s="246">
        <f>IF(OR(ISERROR(VLOOKUP($E399&amp;$D$110&amp;$D$111,'CCG data'!$A:$AD,'CCG data'!D$3,FALSE)),ISBLANK(VLOOKUP($E399&amp;$D$110&amp;$D$111,'CCG data'!$A:$AD,'CCG data'!D$3,FALSE))),"",VLOOKUP($E399&amp;$D$110&amp;$D$111,'CCG data'!$A:$AD,'CCG data'!D$3,FALSE))</f>
        <v>5.8796718322698269E-2</v>
      </c>
      <c r="U399" s="246"/>
      <c r="V399" s="246">
        <f>IF(OR(ISERROR(VLOOKUP($E399&amp;$D$110&amp;$D$111,'CCG data'!$A:$AD,'CCG data'!E$3,FALSE)),ISBLANK(VLOOKUP($E399&amp;$D$110&amp;$D$111,'CCG data'!$A:$AD,'CCG data'!E$3,FALSE))),"",VLOOKUP($E399&amp;$D$110&amp;$D$111,'CCG data'!$A:$AD,'CCG data'!E$3,FALSE))</f>
        <v>4.0565177757520512E-2</v>
      </c>
      <c r="W399" s="387"/>
      <c r="Y399" s="178">
        <f>IFERROR(VLOOKUP($E399&amp;$D$111, Outliers!$A$4:$P$214,2,FALSE),"0")</f>
        <v>0</v>
      </c>
      <c r="Z399" s="178">
        <f>IFERROR(VLOOKUP($E399&amp;$D$111, Outliers!$A$4:$P$214,3,FALSE),"0")</f>
        <v>0</v>
      </c>
      <c r="AA399" s="178">
        <f>IFERROR(VLOOKUP($E399&amp;$D$111, Outliers!$A$4:$P$214,4,FALSE),"0")</f>
        <v>0</v>
      </c>
      <c r="AB399" s="178">
        <f>IFERROR(VLOOKUP($E399&amp;$D$111, Outliers!$A$4:$P$214,5,FALSE),"0")</f>
        <v>1</v>
      </c>
      <c r="AD399" s="82"/>
      <c r="AE399" s="82"/>
      <c r="AF399" s="82"/>
      <c r="AG399" s="82"/>
    </row>
    <row r="400" spans="4:33" x14ac:dyDescent="0.25">
      <c r="D400" s="301"/>
      <c r="E400" s="107" t="s">
        <v>27</v>
      </c>
      <c r="F400" s="99">
        <f>IF(P399="","",VLOOKUP($E399&amp;$D$110&amp;$D$111,'CCG data'!$A:$AD,'CCG data'!W$3,FALSE))</f>
        <v>41.4</v>
      </c>
      <c r="G400" s="100">
        <f>IF(P399="","",VLOOKUP($E399&amp;$D$110&amp;$D$111,'CCG data'!$A:$AD,'CCG data'!X$3,FALSE))</f>
        <v>48.6</v>
      </c>
      <c r="H400" s="100">
        <f>IF(R399="","",VLOOKUP($E399&amp;$D$110&amp;$D$111,'CCG data'!$A:$AD,'CCG data'!Y$3,FALSE))</f>
        <v>85.3</v>
      </c>
      <c r="I400" s="100">
        <f>IF(R399="","",VLOOKUP($E399&amp;$D$110&amp;$D$111,'CCG data'!$A:$AD,'CCG data'!Z$3,FALSE))</f>
        <v>94.8</v>
      </c>
      <c r="J400" s="100">
        <f>IF(T399="","",VLOOKUP($E399&amp;$D$110&amp;$D$111,'CCG data'!$A:$AD,'CCG data'!AA$3,FALSE))</f>
        <v>6.9</v>
      </c>
      <c r="K400" s="100">
        <f>IF(T399="","",VLOOKUP($E399&amp;$D$110&amp;$D$111,'CCG data'!$A:$AD,'CCG data'!AB$3,FALSE))</f>
        <v>9.6999999999999993</v>
      </c>
      <c r="L400" s="100">
        <f>IF(V399="","",VLOOKUP($E399&amp;$D$110&amp;$D$111,'CCG data'!$A:$AD,'CCG data'!AC$3,FALSE))</f>
        <v>4.7</v>
      </c>
      <c r="M400" s="100">
        <f>IF(V399="","",VLOOKUP($E399&amp;$D$110&amp;$D$111,'CCG data'!$A:$AD,'CCG data'!AD$3,FALSE))</f>
        <v>7.2</v>
      </c>
      <c r="N400" s="304"/>
      <c r="P400" s="162">
        <f>IF(P399="","",VLOOKUP($E399&amp;$D$110&amp;$D$111,'CCG data'!$A:$AD,'CCG data'!I$3,FALSE))</f>
        <v>0.25900000000000001</v>
      </c>
      <c r="Q400" s="15">
        <f>IF(P399="","",VLOOKUP($E399&amp;$D$110&amp;$D$111,'CCG data'!$A:$AD,'CCG data'!J$3,FALSE))</f>
        <v>0.29599999999999999</v>
      </c>
      <c r="R400" s="15">
        <f>IF(R399="","",VLOOKUP($E399&amp;$D$110&amp;$D$111,'CCG data'!$A:$AD,'CCG data'!K$3,FALSE))</f>
        <v>0.60299999999999998</v>
      </c>
      <c r="S400" s="15">
        <f>IF(R399="","",VLOOKUP($E399&amp;$D$110&amp;$D$111,'CCG data'!$A:$AD,'CCG data'!L$3,FALSE))</f>
        <v>0.64400000000000002</v>
      </c>
      <c r="T400" s="15">
        <f>IF(T399="","",VLOOKUP($E399&amp;$D$110&amp;$D$111,'CCG data'!$A:$AD,'CCG data'!M$3,FALSE))</f>
        <v>0.05</v>
      </c>
      <c r="U400" s="15">
        <f>IF(T399="","",VLOOKUP($E399&amp;$D$110&amp;$D$111,'CCG data'!$A:$AD,'CCG data'!N$3,FALSE))</f>
        <v>6.9000000000000006E-2</v>
      </c>
      <c r="V400" s="15">
        <f>IF(V399="","",VLOOKUP($E399&amp;$D$110&amp;$D$111,'CCG data'!$A:$AD,'CCG data'!O$3,FALSE))</f>
        <v>3.3000000000000002E-2</v>
      </c>
      <c r="W400" s="142">
        <f>IF(V399="","",VLOOKUP($E399&amp;$D$110&amp;$D$111,'CCG data'!$A:$AD,'CCG data'!P$3,FALSE))</f>
        <v>0.05</v>
      </c>
      <c r="Y400" s="178" t="str">
        <f>IFERROR(VLOOKUP($E400&amp;$D$111, Outliers!$A$4:$P$214,2,FALSE),"0")</f>
        <v>0</v>
      </c>
      <c r="Z400" s="178" t="str">
        <f>IFERROR(VLOOKUP($E400&amp;$D$111, Outliers!$A$4:$P$214,3,FALSE),"0")</f>
        <v>0</v>
      </c>
      <c r="AA400" s="178" t="str">
        <f>IFERROR(VLOOKUP($E400&amp;$D$111, Outliers!$A$4:$P$214,4,FALSE),"0")</f>
        <v>0</v>
      </c>
      <c r="AB400" s="178" t="str">
        <f>IFERROR(VLOOKUP($E400&amp;$D$111, Outliers!$A$4:$P$214,5,FALSE),"0")</f>
        <v>0</v>
      </c>
      <c r="AD400" s="82"/>
      <c r="AE400" s="82"/>
      <c r="AF400" s="82"/>
      <c r="AG400" s="82"/>
    </row>
    <row r="401" spans="4:33" ht="15.75" x14ac:dyDescent="0.25">
      <c r="D401" s="301"/>
      <c r="E401" s="108" t="s">
        <v>479</v>
      </c>
      <c r="F401" s="372">
        <f>IF(OR(ISERROR(VLOOKUP($E401&amp;$D$110&amp;$D$111,'CCG data'!$A:$AD,'CCG data'!R$3,FALSE)),ISBLANK(VLOOKUP($E401&amp;$D$110&amp;$D$111,'CCG data'!$A:$AD,'CCG data'!R$3,FALSE))),"",VLOOKUP($E401&amp;$D$110&amp;$D$111,'CCG data'!$A:$AD,'CCG data'!R$3,FALSE))</f>
        <v>55.6</v>
      </c>
      <c r="G401" s="373"/>
      <c r="H401" s="373">
        <f>IF(OR(ISERROR(VLOOKUP($E401&amp;$D$110&amp;$D$111,'CCG data'!$A:$AD,'CCG data'!S$3,FALSE)),ISBLANK(VLOOKUP($E401&amp;$D$110&amp;$D$111,'CCG data'!$A:$AD,'CCG data'!S$3,FALSE))),"",VLOOKUP($E401&amp;$D$110&amp;$D$111,'CCG data'!$A:$AD,'CCG data'!S$3,FALSE))</f>
        <v>94.1</v>
      </c>
      <c r="I401" s="373"/>
      <c r="J401" s="373">
        <f>IF(OR(ISERROR(VLOOKUP($E401&amp;$D$110&amp;$D$111,'CCG data'!$A:$AD,'CCG data'!T$3,FALSE)),ISBLANK(VLOOKUP($E401&amp;$D$110&amp;$D$111,'CCG data'!$A:$AD,'CCG data'!T$3,FALSE))),"",VLOOKUP($E401&amp;$D$110&amp;$D$111,'CCG data'!$A:$AD,'CCG data'!T$3,FALSE))</f>
        <v>6.2</v>
      </c>
      <c r="K401" s="373"/>
      <c r="L401" s="373">
        <f>IF(OR(ISERROR(VLOOKUP($E401&amp;$D$110&amp;$D$111,'CCG data'!$A:$AD,'CCG data'!U$3,FALSE)),ISBLANK(VLOOKUP($E401&amp;$D$110&amp;$D$111,'CCG data'!$A:$AD,'CCG data'!U$3,FALSE))),"",VLOOKUP($E401&amp;$D$110&amp;$D$111,'CCG data'!$A:$AD,'CCG data'!U$3,FALSE))</f>
        <v>5.4</v>
      </c>
      <c r="M401" s="374"/>
      <c r="N401" s="303">
        <f>IF(OR(ISERROR(VLOOKUP($E401&amp;$D$110&amp;$D$111,'CCG data'!$A:$AD,'CCG data'!G$3,FALSE)),ISBLANK(VLOOKUP($E401&amp;$D$110&amp;$D$111,'CCG data'!$A:$AD,'CCG data'!G$3,FALSE))),"",VLOOKUP($E401&amp;$D$110&amp;$D$111,'CCG data'!$A:$AD,'CCG data'!G$3,FALSE))</f>
        <v>841</v>
      </c>
      <c r="P401" s="354">
        <f>IF(OR(ISERROR(VLOOKUP($E401&amp;$D$110&amp;$D$111,'CCG data'!$A:$AD,'CCG data'!B$3,FALSE)),ISBLANK(VLOOKUP($E401&amp;$D$110&amp;$D$111,'CCG data'!$A:$AD,'CCG data'!B$3,FALSE))),"",VLOOKUP($E401&amp;$D$110&amp;$D$111,'CCG data'!$A:$AD,'CCG data'!B$3,FALSE))</f>
        <v>0.33412604042806182</v>
      </c>
      <c r="Q401" s="246"/>
      <c r="R401" s="246">
        <f>IF(OR(ISERROR(VLOOKUP($E401&amp;$D$110&amp;$D$111,'CCG data'!$A:$AD,'CCG data'!C$3,FALSE)),ISBLANK(VLOOKUP($E401&amp;$D$110&amp;$D$111,'CCG data'!$A:$AD,'CCG data'!C$3,FALSE))),"",VLOOKUP($E401&amp;$D$110&amp;$D$111,'CCG data'!$A:$AD,'CCG data'!C$3,FALSE))</f>
        <v>0.58501783590963141</v>
      </c>
      <c r="S401" s="246"/>
      <c r="T401" s="246">
        <f>IF(OR(ISERROR(VLOOKUP($E401&amp;$D$110&amp;$D$111,'CCG data'!$A:$AD,'CCG data'!D$3,FALSE)),ISBLANK(VLOOKUP($E401&amp;$D$110&amp;$D$111,'CCG data'!$A:$AD,'CCG data'!D$3,FALSE))),"",VLOOKUP($E401&amp;$D$110&amp;$D$111,'CCG data'!$A:$AD,'CCG data'!D$3,FALSE))</f>
        <v>4.5184304399524373E-2</v>
      </c>
      <c r="U401" s="246"/>
      <c r="V401" s="246">
        <f>IF(OR(ISERROR(VLOOKUP($E401&amp;$D$110&amp;$D$111,'CCG data'!$A:$AD,'CCG data'!E$3,FALSE)),ISBLANK(VLOOKUP($E401&amp;$D$110&amp;$D$111,'CCG data'!$A:$AD,'CCG data'!E$3,FALSE))),"",VLOOKUP($E401&amp;$D$110&amp;$D$111,'CCG data'!$A:$AD,'CCG data'!E$3,FALSE))</f>
        <v>3.56718192627824E-2</v>
      </c>
      <c r="W401" s="387"/>
      <c r="Y401" s="178">
        <f>IFERROR(VLOOKUP($E401&amp;$D$111, Outliers!$A$4:$P$214,2,FALSE),"0")</f>
        <v>0</v>
      </c>
      <c r="Z401" s="178">
        <f>IFERROR(VLOOKUP($E401&amp;$D$111, Outliers!$A$4:$P$214,3,FALSE),"0")</f>
        <v>0</v>
      </c>
      <c r="AA401" s="178">
        <f>IFERROR(VLOOKUP($E401&amp;$D$111, Outliers!$A$4:$P$214,4,FALSE),"0")</f>
        <v>0</v>
      </c>
      <c r="AB401" s="178">
        <f>IFERROR(VLOOKUP($E401&amp;$D$111, Outliers!$A$4:$P$214,5,FALSE),"0")</f>
        <v>1</v>
      </c>
      <c r="AD401" s="82"/>
      <c r="AE401" s="82"/>
      <c r="AF401" s="82"/>
      <c r="AG401" s="82"/>
    </row>
    <row r="402" spans="4:33" x14ac:dyDescent="0.25">
      <c r="D402" s="301"/>
      <c r="E402" s="107" t="s">
        <v>27</v>
      </c>
      <c r="F402" s="99">
        <f>IF(P401="","",VLOOKUP($E401&amp;$D$110&amp;$D$111,'CCG data'!$A:$AD,'CCG data'!W$3,FALSE))</f>
        <v>49.1</v>
      </c>
      <c r="G402" s="100">
        <f>IF(P401="","",VLOOKUP($E401&amp;$D$110&amp;$D$111,'CCG data'!$A:$AD,'CCG data'!X$3,FALSE))</f>
        <v>62.1</v>
      </c>
      <c r="H402" s="100">
        <f>IF(R401="","",VLOOKUP($E401&amp;$D$110&amp;$D$111,'CCG data'!$A:$AD,'CCG data'!Y$3,FALSE))</f>
        <v>85.8</v>
      </c>
      <c r="I402" s="100">
        <f>IF(R401="","",VLOOKUP($E401&amp;$D$110&amp;$D$111,'CCG data'!$A:$AD,'CCG data'!Z$3,FALSE))</f>
        <v>102.4</v>
      </c>
      <c r="J402" s="100">
        <f>IF(T401="","",VLOOKUP($E401&amp;$D$110&amp;$D$111,'CCG data'!$A:$AD,'CCG data'!AA$3,FALSE))</f>
        <v>4.2</v>
      </c>
      <c r="K402" s="100">
        <f>IF(T401="","",VLOOKUP($E401&amp;$D$110&amp;$D$111,'CCG data'!$A:$AD,'CCG data'!AB$3,FALSE))</f>
        <v>8.1</v>
      </c>
      <c r="L402" s="100">
        <f>IF(V401="","",VLOOKUP($E401&amp;$D$110&amp;$D$111,'CCG data'!$A:$AD,'CCG data'!AC$3,FALSE))</f>
        <v>3.5</v>
      </c>
      <c r="M402" s="100">
        <f>IF(V401="","",VLOOKUP($E401&amp;$D$110&amp;$D$111,'CCG data'!$A:$AD,'CCG data'!AD$3,FALSE))</f>
        <v>7.3</v>
      </c>
      <c r="N402" s="304"/>
      <c r="P402" s="162">
        <f>IF(P401="","",VLOOKUP($E401&amp;$D$110&amp;$D$111,'CCG data'!$A:$AD,'CCG data'!I$3,FALSE))</f>
        <v>0.30299999999999999</v>
      </c>
      <c r="Q402" s="15">
        <f>IF(P401="","",VLOOKUP($E401&amp;$D$110&amp;$D$111,'CCG data'!$A:$AD,'CCG data'!J$3,FALSE))</f>
        <v>0.36699999999999999</v>
      </c>
      <c r="R402" s="15">
        <f>IF(R401="","",VLOOKUP($E401&amp;$D$110&amp;$D$111,'CCG data'!$A:$AD,'CCG data'!K$3,FALSE))</f>
        <v>0.55100000000000005</v>
      </c>
      <c r="S402" s="15">
        <f>IF(R401="","",VLOOKUP($E401&amp;$D$110&amp;$D$111,'CCG data'!$A:$AD,'CCG data'!L$3,FALSE))</f>
        <v>0.61799999999999999</v>
      </c>
      <c r="T402" s="15">
        <f>IF(T401="","",VLOOKUP($E401&amp;$D$110&amp;$D$111,'CCG data'!$A:$AD,'CCG data'!M$3,FALSE))</f>
        <v>3.3000000000000002E-2</v>
      </c>
      <c r="U402" s="15">
        <f>IF(T401="","",VLOOKUP($E401&amp;$D$110&amp;$D$111,'CCG data'!$A:$AD,'CCG data'!N$3,FALSE))</f>
        <v>6.0999999999999999E-2</v>
      </c>
      <c r="V402" s="15">
        <f>IF(V401="","",VLOOKUP($E401&amp;$D$110&amp;$D$111,'CCG data'!$A:$AD,'CCG data'!O$3,FALSE))</f>
        <v>2.5000000000000001E-2</v>
      </c>
      <c r="W402" s="142">
        <f>IF(V401="","",VLOOKUP($E401&amp;$D$110&amp;$D$111,'CCG data'!$A:$AD,'CCG data'!P$3,FALSE))</f>
        <v>0.05</v>
      </c>
      <c r="Y402" s="178" t="str">
        <f>IFERROR(VLOOKUP($E402&amp;$D$111, Outliers!$A$4:$P$214,2,FALSE),"0")</f>
        <v>0</v>
      </c>
      <c r="Z402" s="178" t="str">
        <f>IFERROR(VLOOKUP($E402&amp;$D$111, Outliers!$A$4:$P$214,3,FALSE),"0")</f>
        <v>0</v>
      </c>
      <c r="AA402" s="178" t="str">
        <f>IFERROR(VLOOKUP($E402&amp;$D$111, Outliers!$A$4:$P$214,4,FALSE),"0")</f>
        <v>0</v>
      </c>
      <c r="AB402" s="178" t="str">
        <f>IFERROR(VLOOKUP($E402&amp;$D$111, Outliers!$A$4:$P$214,5,FALSE),"0")</f>
        <v>0</v>
      </c>
      <c r="AD402" s="82"/>
      <c r="AE402" s="82"/>
      <c r="AF402" s="82"/>
      <c r="AG402" s="82"/>
    </row>
    <row r="403" spans="4:33" ht="15.75" x14ac:dyDescent="0.25">
      <c r="D403" s="301"/>
      <c r="E403" s="108" t="s">
        <v>276</v>
      </c>
      <c r="F403" s="372">
        <f>IF(OR(ISERROR(VLOOKUP($E403&amp;$D$110&amp;$D$111,'CCG data'!$A:$AD,'CCG data'!R$3,FALSE)),ISBLANK(VLOOKUP($E403&amp;$D$110&amp;$D$111,'CCG data'!$A:$AD,'CCG data'!R$3,FALSE))),"",VLOOKUP($E403&amp;$D$110&amp;$D$111,'CCG data'!$A:$AD,'CCG data'!R$3,FALSE))</f>
        <v>50.5</v>
      </c>
      <c r="G403" s="373"/>
      <c r="H403" s="373">
        <f>IF(OR(ISERROR(VLOOKUP($E403&amp;$D$110&amp;$D$111,'CCG data'!$A:$AD,'CCG data'!S$3,FALSE)),ISBLANK(VLOOKUP($E403&amp;$D$110&amp;$D$111,'CCG data'!$A:$AD,'CCG data'!S$3,FALSE))),"",VLOOKUP($E403&amp;$D$110&amp;$D$111,'CCG data'!$A:$AD,'CCG data'!S$3,FALSE))</f>
        <v>102.4</v>
      </c>
      <c r="I403" s="373"/>
      <c r="J403" s="373">
        <f>IF(OR(ISERROR(VLOOKUP($E403&amp;$D$110&amp;$D$111,'CCG data'!$A:$AD,'CCG data'!T$3,FALSE)),ISBLANK(VLOOKUP($E403&amp;$D$110&amp;$D$111,'CCG data'!$A:$AD,'CCG data'!T$3,FALSE))),"",VLOOKUP($E403&amp;$D$110&amp;$D$111,'CCG data'!$A:$AD,'CCG data'!T$3,FALSE))</f>
        <v>8.5</v>
      </c>
      <c r="K403" s="373"/>
      <c r="L403" s="373">
        <f>IF(OR(ISERROR(VLOOKUP($E403&amp;$D$110&amp;$D$111,'CCG data'!$A:$AD,'CCG data'!U$3,FALSE)),ISBLANK(VLOOKUP($E403&amp;$D$110&amp;$D$111,'CCG data'!$A:$AD,'CCG data'!U$3,FALSE))),"",VLOOKUP($E403&amp;$D$110&amp;$D$111,'CCG data'!$A:$AD,'CCG data'!U$3,FALSE))</f>
        <v>9.6</v>
      </c>
      <c r="M403" s="374"/>
      <c r="N403" s="303">
        <f>IF(OR(ISERROR(VLOOKUP($E403&amp;$D$110&amp;$D$111,'CCG data'!$A:$AD,'CCG data'!G$3,FALSE)),ISBLANK(VLOOKUP($E403&amp;$D$110&amp;$D$111,'CCG data'!$A:$AD,'CCG data'!G$3,FALSE))),"",VLOOKUP($E403&amp;$D$110&amp;$D$111,'CCG data'!$A:$AD,'CCG data'!G$3,FALSE))</f>
        <v>3346</v>
      </c>
      <c r="P403" s="354">
        <f>IF(OR(ISERROR(VLOOKUP($E403&amp;$D$110&amp;$D$111,'CCG data'!$A:$AD,'CCG data'!B$3,FALSE)),ISBLANK(VLOOKUP($E403&amp;$D$110&amp;$D$111,'CCG data'!$A:$AD,'CCG data'!B$3,FALSE))),"",VLOOKUP($E403&amp;$D$110&amp;$D$111,'CCG data'!$A:$AD,'CCG data'!B$3,FALSE))</f>
        <v>0.27435744172145848</v>
      </c>
      <c r="Q403" s="246"/>
      <c r="R403" s="246">
        <f>IF(OR(ISERROR(VLOOKUP($E403&amp;$D$110&amp;$D$111,'CCG data'!$A:$AD,'CCG data'!C$3,FALSE)),ISBLANK(VLOOKUP($E403&amp;$D$110&amp;$D$111,'CCG data'!$A:$AD,'CCG data'!C$3,FALSE))),"",VLOOKUP($E403&amp;$D$110&amp;$D$111,'CCG data'!$A:$AD,'CCG data'!C$3,FALSE))</f>
        <v>0.61356843992827259</v>
      </c>
      <c r="S403" s="246"/>
      <c r="T403" s="246">
        <f>IF(OR(ISERROR(VLOOKUP($E403&amp;$D$110&amp;$D$111,'CCG data'!$A:$AD,'CCG data'!D$3,FALSE)),ISBLANK(VLOOKUP($E403&amp;$D$110&amp;$D$111,'CCG data'!$A:$AD,'CCG data'!D$3,FALSE))),"",VLOOKUP($E403&amp;$D$110&amp;$D$111,'CCG data'!$A:$AD,'CCG data'!D$3,FALSE))</f>
        <v>5.379557680812911E-2</v>
      </c>
      <c r="U403" s="246"/>
      <c r="V403" s="246">
        <f>IF(OR(ISERROR(VLOOKUP($E403&amp;$D$110&amp;$D$111,'CCG data'!$A:$AD,'CCG data'!E$3,FALSE)),ISBLANK(VLOOKUP($E403&amp;$D$110&amp;$D$111,'CCG data'!$A:$AD,'CCG data'!E$3,FALSE))),"",VLOOKUP($E403&amp;$D$110&amp;$D$111,'CCG data'!$A:$AD,'CCG data'!E$3,FALSE))</f>
        <v>5.8278541542139871E-2</v>
      </c>
      <c r="W403" s="387"/>
      <c r="Y403" s="178">
        <f>IFERROR(VLOOKUP($E403&amp;$D$111, Outliers!$A$4:$P$214,2,FALSE),"0")</f>
        <v>0</v>
      </c>
      <c r="Z403" s="178">
        <f>IFERROR(VLOOKUP($E403&amp;$D$111, Outliers!$A$4:$P$214,3,FALSE),"0")</f>
        <v>1</v>
      </c>
      <c r="AA403" s="178">
        <f>IFERROR(VLOOKUP($E403&amp;$D$111, Outliers!$A$4:$P$214,4,FALSE),"0")</f>
        <v>0</v>
      </c>
      <c r="AB403" s="178">
        <f>IFERROR(VLOOKUP($E403&amp;$D$111, Outliers!$A$4:$P$214,5,FALSE),"0")</f>
        <v>0</v>
      </c>
      <c r="AD403" s="82"/>
      <c r="AE403" s="82"/>
      <c r="AF403" s="82"/>
      <c r="AG403" s="82"/>
    </row>
    <row r="404" spans="4:33" x14ac:dyDescent="0.25">
      <c r="D404" s="301"/>
      <c r="E404" s="107" t="s">
        <v>27</v>
      </c>
      <c r="F404" s="99">
        <f>IF(P403="","",VLOOKUP($E403&amp;$D$110&amp;$D$111,'CCG data'!$A:$AD,'CCG data'!W$3,FALSE))</f>
        <v>47.2</v>
      </c>
      <c r="G404" s="100">
        <f>IF(P403="","",VLOOKUP($E403&amp;$D$110&amp;$D$111,'CCG data'!$A:$AD,'CCG data'!X$3,FALSE))</f>
        <v>53.7</v>
      </c>
      <c r="H404" s="100">
        <f>IF(R403="","",VLOOKUP($E403&amp;$D$110&amp;$D$111,'CCG data'!$A:$AD,'CCG data'!Y$3,FALSE))</f>
        <v>97.9</v>
      </c>
      <c r="I404" s="100">
        <f>IF(R403="","",VLOOKUP($E403&amp;$D$110&amp;$D$111,'CCG data'!$A:$AD,'CCG data'!Z$3,FALSE))</f>
        <v>106.8</v>
      </c>
      <c r="J404" s="100">
        <f>IF(T403="","",VLOOKUP($E403&amp;$D$110&amp;$D$111,'CCG data'!$A:$AD,'CCG data'!AA$3,FALSE))</f>
        <v>7.2</v>
      </c>
      <c r="K404" s="100">
        <f>IF(T403="","",VLOOKUP($E403&amp;$D$110&amp;$D$111,'CCG data'!$A:$AD,'CCG data'!AB$3,FALSE))</f>
        <v>9.6999999999999993</v>
      </c>
      <c r="L404" s="100">
        <f>IF(V403="","",VLOOKUP($E403&amp;$D$110&amp;$D$111,'CCG data'!$A:$AD,'CCG data'!AC$3,FALSE))</f>
        <v>8.1999999999999993</v>
      </c>
      <c r="M404" s="100">
        <f>IF(V403="","",VLOOKUP($E403&amp;$D$110&amp;$D$111,'CCG data'!$A:$AD,'CCG data'!AD$3,FALSE))</f>
        <v>10.9</v>
      </c>
      <c r="N404" s="304"/>
      <c r="P404" s="162">
        <f>IF(P403="","",VLOOKUP($E403&amp;$D$110&amp;$D$111,'CCG data'!$A:$AD,'CCG data'!I$3,FALSE))</f>
        <v>0.26</v>
      </c>
      <c r="Q404" s="15">
        <f>IF(P403="","",VLOOKUP($E403&amp;$D$110&amp;$D$111,'CCG data'!$A:$AD,'CCG data'!J$3,FALSE))</f>
        <v>0.28999999999999998</v>
      </c>
      <c r="R404" s="15">
        <f>IF(R403="","",VLOOKUP($E403&amp;$D$110&amp;$D$111,'CCG data'!$A:$AD,'CCG data'!K$3,FALSE))</f>
        <v>0.59699999999999998</v>
      </c>
      <c r="S404" s="15">
        <f>IF(R403="","",VLOOKUP($E403&amp;$D$110&amp;$D$111,'CCG data'!$A:$AD,'CCG data'!L$3,FALSE))</f>
        <v>0.63</v>
      </c>
      <c r="T404" s="15">
        <f>IF(T403="","",VLOOKUP($E403&amp;$D$110&amp;$D$111,'CCG data'!$A:$AD,'CCG data'!M$3,FALSE))</f>
        <v>4.7E-2</v>
      </c>
      <c r="U404" s="15">
        <f>IF(T403="","",VLOOKUP($E403&amp;$D$110&amp;$D$111,'CCG data'!$A:$AD,'CCG data'!N$3,FALSE))</f>
        <v>6.2E-2</v>
      </c>
      <c r="V404" s="15">
        <f>IF(V403="","",VLOOKUP($E403&amp;$D$110&amp;$D$111,'CCG data'!$A:$AD,'CCG data'!O$3,FALSE))</f>
        <v>5.0999999999999997E-2</v>
      </c>
      <c r="W404" s="142">
        <f>IF(V403="","",VLOOKUP($E403&amp;$D$110&amp;$D$111,'CCG data'!$A:$AD,'CCG data'!P$3,FALSE))</f>
        <v>6.7000000000000004E-2</v>
      </c>
      <c r="Y404" s="178" t="str">
        <f>IFERROR(VLOOKUP($E404&amp;$D$111, Outliers!$A$4:$P$214,2,FALSE),"0")</f>
        <v>0</v>
      </c>
      <c r="Z404" s="178" t="str">
        <f>IFERROR(VLOOKUP($E404&amp;$D$111, Outliers!$A$4:$P$214,3,FALSE),"0")</f>
        <v>0</v>
      </c>
      <c r="AA404" s="178" t="str">
        <f>IFERROR(VLOOKUP($E404&amp;$D$111, Outliers!$A$4:$P$214,4,FALSE),"0")</f>
        <v>0</v>
      </c>
      <c r="AB404" s="178" t="str">
        <f>IFERROR(VLOOKUP($E404&amp;$D$111, Outliers!$A$4:$P$214,5,FALSE),"0")</f>
        <v>0</v>
      </c>
      <c r="AD404" s="82"/>
      <c r="AE404" s="82"/>
      <c r="AF404" s="82"/>
      <c r="AG404" s="82"/>
    </row>
    <row r="405" spans="4:33" ht="15.75" x14ac:dyDescent="0.25">
      <c r="D405" s="301"/>
      <c r="E405" s="108" t="s">
        <v>277</v>
      </c>
      <c r="F405" s="372">
        <f>IF(OR(ISERROR(VLOOKUP($E405&amp;$D$110&amp;$D$111,'CCG data'!$A:$AD,'CCG data'!R$3,FALSE)),ISBLANK(VLOOKUP($E405&amp;$D$110&amp;$D$111,'CCG data'!$A:$AD,'CCG data'!R$3,FALSE))),"",VLOOKUP($E405&amp;$D$110&amp;$D$111,'CCG data'!$A:$AD,'CCG data'!R$3,FALSE))</f>
        <v>54.8</v>
      </c>
      <c r="G405" s="373"/>
      <c r="H405" s="373">
        <f>IF(OR(ISERROR(VLOOKUP($E405&amp;$D$110&amp;$D$111,'CCG data'!$A:$AD,'CCG data'!S$3,FALSE)),ISBLANK(VLOOKUP($E405&amp;$D$110&amp;$D$111,'CCG data'!$A:$AD,'CCG data'!S$3,FALSE))),"",VLOOKUP($E405&amp;$D$110&amp;$D$111,'CCG data'!$A:$AD,'CCG data'!S$3,FALSE))</f>
        <v>102.1</v>
      </c>
      <c r="I405" s="373"/>
      <c r="J405" s="373">
        <f>IF(OR(ISERROR(VLOOKUP($E405&amp;$D$110&amp;$D$111,'CCG data'!$A:$AD,'CCG data'!T$3,FALSE)),ISBLANK(VLOOKUP($E405&amp;$D$110&amp;$D$111,'CCG data'!$A:$AD,'CCG data'!T$3,FALSE))),"",VLOOKUP($E405&amp;$D$110&amp;$D$111,'CCG data'!$A:$AD,'CCG data'!T$3,FALSE))</f>
        <v>4.5999999999999996</v>
      </c>
      <c r="K405" s="373"/>
      <c r="L405" s="373">
        <f>IF(OR(ISERROR(VLOOKUP($E405&amp;$D$110&amp;$D$111,'CCG data'!$A:$AD,'CCG data'!U$3,FALSE)),ISBLANK(VLOOKUP($E405&amp;$D$110&amp;$D$111,'CCG data'!$A:$AD,'CCG data'!U$3,FALSE))),"",VLOOKUP($E405&amp;$D$110&amp;$D$111,'CCG data'!$A:$AD,'CCG data'!U$3,FALSE))</f>
        <v>12.8</v>
      </c>
      <c r="M405" s="374"/>
      <c r="N405" s="303">
        <f>IF(OR(ISERROR(VLOOKUP($E405&amp;$D$110&amp;$D$111,'CCG data'!$A:$AD,'CCG data'!G$3,FALSE)),ISBLANK(VLOOKUP($E405&amp;$D$110&amp;$D$111,'CCG data'!$A:$AD,'CCG data'!G$3,FALSE))),"",VLOOKUP($E405&amp;$D$110&amp;$D$111,'CCG data'!$A:$AD,'CCG data'!G$3,FALSE))</f>
        <v>2337</v>
      </c>
      <c r="P405" s="354">
        <f>IF(OR(ISERROR(VLOOKUP($E405&amp;$D$110&amp;$D$111,'CCG data'!$A:$AD,'CCG data'!B$3,FALSE)),ISBLANK(VLOOKUP($E405&amp;$D$110&amp;$D$111,'CCG data'!$A:$AD,'CCG data'!B$3,FALSE))),"",VLOOKUP($E405&amp;$D$110&amp;$D$111,'CCG data'!$A:$AD,'CCG data'!B$3,FALSE))</f>
        <v>0.31151048352588789</v>
      </c>
      <c r="Q405" s="246"/>
      <c r="R405" s="246">
        <f>IF(OR(ISERROR(VLOOKUP($E405&amp;$D$110&amp;$D$111,'CCG data'!$A:$AD,'CCG data'!C$3,FALSE)),ISBLANK(VLOOKUP($E405&amp;$D$110&amp;$D$111,'CCG data'!$A:$AD,'CCG data'!C$3,FALSE))),"",VLOOKUP($E405&amp;$D$110&amp;$D$111,'CCG data'!$A:$AD,'CCG data'!C$3,FALSE))</f>
        <v>0.58622165169020113</v>
      </c>
      <c r="S405" s="246"/>
      <c r="T405" s="246">
        <f>IF(OR(ISERROR(VLOOKUP($E405&amp;$D$110&amp;$D$111,'CCG data'!$A:$AD,'CCG data'!D$3,FALSE)),ISBLANK(VLOOKUP($E405&amp;$D$110&amp;$D$111,'CCG data'!$A:$AD,'CCG data'!D$3,FALSE))),"",VLOOKUP($E405&amp;$D$110&amp;$D$111,'CCG data'!$A:$AD,'CCG data'!D$3,FALSE))</f>
        <v>2.8669234060761661E-2</v>
      </c>
      <c r="U405" s="246"/>
      <c r="V405" s="246">
        <f>IF(OR(ISERROR(VLOOKUP($E405&amp;$D$110&amp;$D$111,'CCG data'!$A:$AD,'CCG data'!E$3,FALSE)),ISBLANK(VLOOKUP($E405&amp;$D$110&amp;$D$111,'CCG data'!$A:$AD,'CCG data'!E$3,FALSE))),"",VLOOKUP($E405&amp;$D$110&amp;$D$111,'CCG data'!$A:$AD,'CCG data'!E$3,FALSE))</f>
        <v>7.359863072314933E-2</v>
      </c>
      <c r="W405" s="387"/>
      <c r="Y405" s="178">
        <f>IFERROR(VLOOKUP($E405&amp;$D$111, Outliers!$A$4:$P$214,2,FALSE),"0")</f>
        <v>0</v>
      </c>
      <c r="Z405" s="178">
        <f>IFERROR(VLOOKUP($E405&amp;$D$111, Outliers!$A$4:$P$214,3,FALSE),"0")</f>
        <v>0</v>
      </c>
      <c r="AA405" s="178">
        <f>IFERROR(VLOOKUP($E405&amp;$D$111, Outliers!$A$4:$P$214,4,FALSE),"0")</f>
        <v>1</v>
      </c>
      <c r="AB405" s="178">
        <f>IFERROR(VLOOKUP($E405&amp;$D$111, Outliers!$A$4:$P$214,5,FALSE),"0")</f>
        <v>0</v>
      </c>
      <c r="AD405" s="82"/>
      <c r="AE405" s="82"/>
      <c r="AF405" s="82"/>
      <c r="AG405" s="82"/>
    </row>
    <row r="406" spans="4:33" x14ac:dyDescent="0.25">
      <c r="D406" s="301"/>
      <c r="E406" s="107" t="s">
        <v>27</v>
      </c>
      <c r="F406" s="99">
        <f>IF(P405="","",VLOOKUP($E405&amp;$D$110&amp;$D$111,'CCG data'!$A:$AD,'CCG data'!W$3,FALSE))</f>
        <v>50.9</v>
      </c>
      <c r="G406" s="100">
        <f>IF(P405="","",VLOOKUP($E405&amp;$D$110&amp;$D$111,'CCG data'!$A:$AD,'CCG data'!X$3,FALSE))</f>
        <v>58.8</v>
      </c>
      <c r="H406" s="100">
        <f>IF(R405="","",VLOOKUP($E405&amp;$D$110&amp;$D$111,'CCG data'!$A:$AD,'CCG data'!Y$3,FALSE))</f>
        <v>96.7</v>
      </c>
      <c r="I406" s="100">
        <f>IF(R405="","",VLOOKUP($E405&amp;$D$110&amp;$D$111,'CCG data'!$A:$AD,'CCG data'!Z$3,FALSE))</f>
        <v>107.5</v>
      </c>
      <c r="J406" s="100">
        <f>IF(T405="","",VLOOKUP($E405&amp;$D$110&amp;$D$111,'CCG data'!$A:$AD,'CCG data'!AA$3,FALSE))</f>
        <v>3.5</v>
      </c>
      <c r="K406" s="100">
        <f>IF(T405="","",VLOOKUP($E405&amp;$D$110&amp;$D$111,'CCG data'!$A:$AD,'CCG data'!AB$3,FALSE))</f>
        <v>5.7</v>
      </c>
      <c r="L406" s="100">
        <f>IF(V405="","",VLOOKUP($E405&amp;$D$110&amp;$D$111,'CCG data'!$A:$AD,'CCG data'!AC$3,FALSE))</f>
        <v>10.9</v>
      </c>
      <c r="M406" s="100">
        <f>IF(V405="","",VLOOKUP($E405&amp;$D$110&amp;$D$111,'CCG data'!$A:$AD,'CCG data'!AD$3,FALSE))</f>
        <v>14.7</v>
      </c>
      <c r="N406" s="304"/>
      <c r="P406" s="162">
        <f>IF(P405="","",VLOOKUP($E405&amp;$D$110&amp;$D$111,'CCG data'!$A:$AD,'CCG data'!I$3,FALSE))</f>
        <v>0.29299999999999998</v>
      </c>
      <c r="Q406" s="15">
        <f>IF(P405="","",VLOOKUP($E405&amp;$D$110&amp;$D$111,'CCG data'!$A:$AD,'CCG data'!J$3,FALSE))</f>
        <v>0.33100000000000002</v>
      </c>
      <c r="R406" s="15">
        <f>IF(R405="","",VLOOKUP($E405&amp;$D$110&amp;$D$111,'CCG data'!$A:$AD,'CCG data'!K$3,FALSE))</f>
        <v>0.56599999999999995</v>
      </c>
      <c r="S406" s="15">
        <f>IF(R405="","",VLOOKUP($E405&amp;$D$110&amp;$D$111,'CCG data'!$A:$AD,'CCG data'!L$3,FALSE))</f>
        <v>0.60599999999999998</v>
      </c>
      <c r="T406" s="15">
        <f>IF(T405="","",VLOOKUP($E405&amp;$D$110&amp;$D$111,'CCG data'!$A:$AD,'CCG data'!M$3,FALSE))</f>
        <v>2.3E-2</v>
      </c>
      <c r="U406" s="15">
        <f>IF(T405="","",VLOOKUP($E405&amp;$D$110&amp;$D$111,'CCG data'!$A:$AD,'CCG data'!N$3,FALSE))</f>
        <v>3.5999999999999997E-2</v>
      </c>
      <c r="V406" s="15">
        <f>IF(V405="","",VLOOKUP($E405&amp;$D$110&amp;$D$111,'CCG data'!$A:$AD,'CCG data'!O$3,FALSE))</f>
        <v>6.4000000000000001E-2</v>
      </c>
      <c r="W406" s="142">
        <f>IF(V405="","",VLOOKUP($E405&amp;$D$110&amp;$D$111,'CCG data'!$A:$AD,'CCG data'!P$3,FALSE))</f>
        <v>8.5000000000000006E-2</v>
      </c>
      <c r="Y406" s="178" t="str">
        <f>IFERROR(VLOOKUP($E406&amp;$D$111, Outliers!$A$4:$P$214,2,FALSE),"0")</f>
        <v>0</v>
      </c>
      <c r="Z406" s="178" t="str">
        <f>IFERROR(VLOOKUP($E406&amp;$D$111, Outliers!$A$4:$P$214,3,FALSE),"0")</f>
        <v>0</v>
      </c>
      <c r="AA406" s="178" t="str">
        <f>IFERROR(VLOOKUP($E406&amp;$D$111, Outliers!$A$4:$P$214,4,FALSE),"0")</f>
        <v>0</v>
      </c>
      <c r="AB406" s="178" t="str">
        <f>IFERROR(VLOOKUP($E406&amp;$D$111, Outliers!$A$4:$P$214,5,FALSE),"0")</f>
        <v>0</v>
      </c>
      <c r="AD406" s="82"/>
      <c r="AE406" s="82"/>
      <c r="AF406" s="82"/>
      <c r="AG406" s="82"/>
    </row>
    <row r="407" spans="4:33" ht="15.75" x14ac:dyDescent="0.25">
      <c r="D407" s="301"/>
      <c r="E407" s="108" t="s">
        <v>278</v>
      </c>
      <c r="F407" s="372">
        <f>IF(OR(ISERROR(VLOOKUP($E407&amp;$D$110&amp;$D$111,'CCG data'!$A:$AD,'CCG data'!R$3,FALSE)),ISBLANK(VLOOKUP($E407&amp;$D$110&amp;$D$111,'CCG data'!$A:$AD,'CCG data'!R$3,FALSE))),"",VLOOKUP($E407&amp;$D$110&amp;$D$111,'CCG data'!$A:$AD,'CCG data'!R$3,FALSE))</f>
        <v>43.5</v>
      </c>
      <c r="G407" s="373"/>
      <c r="H407" s="373">
        <f>IF(OR(ISERROR(VLOOKUP($E407&amp;$D$110&amp;$D$111,'CCG data'!$A:$AD,'CCG data'!S$3,FALSE)),ISBLANK(VLOOKUP($E407&amp;$D$110&amp;$D$111,'CCG data'!$A:$AD,'CCG data'!S$3,FALSE))),"",VLOOKUP($E407&amp;$D$110&amp;$D$111,'CCG data'!$A:$AD,'CCG data'!S$3,FALSE))</f>
        <v>90.3</v>
      </c>
      <c r="I407" s="373"/>
      <c r="J407" s="373">
        <f>IF(OR(ISERROR(VLOOKUP($E407&amp;$D$110&amp;$D$111,'CCG data'!$A:$AD,'CCG data'!T$3,FALSE)),ISBLANK(VLOOKUP($E407&amp;$D$110&amp;$D$111,'CCG data'!$A:$AD,'CCG data'!T$3,FALSE))),"",VLOOKUP($E407&amp;$D$110&amp;$D$111,'CCG data'!$A:$AD,'CCG data'!T$3,FALSE))</f>
        <v>5.6</v>
      </c>
      <c r="K407" s="373"/>
      <c r="L407" s="373">
        <f>IF(OR(ISERROR(VLOOKUP($E407&amp;$D$110&amp;$D$111,'CCG data'!$A:$AD,'CCG data'!U$3,FALSE)),ISBLANK(VLOOKUP($E407&amp;$D$110&amp;$D$111,'CCG data'!$A:$AD,'CCG data'!U$3,FALSE))),"",VLOOKUP($E407&amp;$D$110&amp;$D$111,'CCG data'!$A:$AD,'CCG data'!U$3,FALSE))</f>
        <v>11.1</v>
      </c>
      <c r="M407" s="374"/>
      <c r="N407" s="303">
        <f>IF(OR(ISERROR(VLOOKUP($E407&amp;$D$110&amp;$D$111,'CCG data'!$A:$AD,'CCG data'!G$3,FALSE)),ISBLANK(VLOOKUP($E407&amp;$D$110&amp;$D$111,'CCG data'!$A:$AD,'CCG data'!G$3,FALSE))),"",VLOOKUP($E407&amp;$D$110&amp;$D$111,'CCG data'!$A:$AD,'CCG data'!G$3,FALSE))</f>
        <v>547</v>
      </c>
      <c r="P407" s="354">
        <f>IF(OR(ISERROR(VLOOKUP($E407&amp;$D$110&amp;$D$111,'CCG data'!$A:$AD,'CCG data'!B$3,FALSE)),ISBLANK(VLOOKUP($E407&amp;$D$110&amp;$D$111,'CCG data'!$A:$AD,'CCG data'!B$3,FALSE))),"",VLOOKUP($E407&amp;$D$110&amp;$D$111,'CCG data'!$A:$AD,'CCG data'!B$3,FALSE))</f>
        <v>0.26142595978062155</v>
      </c>
      <c r="Q407" s="246"/>
      <c r="R407" s="246">
        <f>IF(OR(ISERROR(VLOOKUP($E407&amp;$D$110&amp;$D$111,'CCG data'!$A:$AD,'CCG data'!C$3,FALSE)),ISBLANK(VLOOKUP($E407&amp;$D$110&amp;$D$111,'CCG data'!$A:$AD,'CCG data'!C$3,FALSE))),"",VLOOKUP($E407&amp;$D$110&amp;$D$111,'CCG data'!$A:$AD,'CCG data'!C$3,FALSE))</f>
        <v>0.63071297989031083</v>
      </c>
      <c r="S407" s="246"/>
      <c r="T407" s="246">
        <f>IF(OR(ISERROR(VLOOKUP($E407&amp;$D$110&amp;$D$111,'CCG data'!$A:$AD,'CCG data'!D$3,FALSE)),ISBLANK(VLOOKUP($E407&amp;$D$110&amp;$D$111,'CCG data'!$A:$AD,'CCG data'!D$3,FALSE))),"",VLOOKUP($E407&amp;$D$110&amp;$D$111,'CCG data'!$A:$AD,'CCG data'!D$3,FALSE))</f>
        <v>3.6563071297989032E-2</v>
      </c>
      <c r="U407" s="246"/>
      <c r="V407" s="246">
        <f>IF(OR(ISERROR(VLOOKUP($E407&amp;$D$110&amp;$D$111,'CCG data'!$A:$AD,'CCG data'!E$3,FALSE)),ISBLANK(VLOOKUP($E407&amp;$D$110&amp;$D$111,'CCG data'!$A:$AD,'CCG data'!E$3,FALSE))),"",VLOOKUP($E407&amp;$D$110&amp;$D$111,'CCG data'!$A:$AD,'CCG data'!E$3,FALSE))</f>
        <v>7.1297989031078604E-2</v>
      </c>
      <c r="W407" s="387"/>
      <c r="Y407" s="178">
        <f>IFERROR(VLOOKUP($E407&amp;$D$111, Outliers!$A$4:$P$214,2,FALSE),"0")</f>
        <v>0</v>
      </c>
      <c r="Z407" s="178">
        <f>IFERROR(VLOOKUP($E407&amp;$D$111, Outliers!$A$4:$P$214,3,FALSE),"0")</f>
        <v>0</v>
      </c>
      <c r="AA407" s="178">
        <f>IFERROR(VLOOKUP($E407&amp;$D$111, Outliers!$A$4:$P$214,4,FALSE),"0")</f>
        <v>0</v>
      </c>
      <c r="AB407" s="178">
        <f>IFERROR(VLOOKUP($E407&amp;$D$111, Outliers!$A$4:$P$214,5,FALSE),"0")</f>
        <v>0</v>
      </c>
      <c r="AD407" s="82"/>
      <c r="AE407" s="82"/>
      <c r="AF407" s="82"/>
      <c r="AG407" s="82"/>
    </row>
    <row r="408" spans="4:33" x14ac:dyDescent="0.25">
      <c r="D408" s="301"/>
      <c r="E408" s="107" t="s">
        <v>27</v>
      </c>
      <c r="F408" s="99">
        <f>IF(P407="","",VLOOKUP($E407&amp;$D$110&amp;$D$111,'CCG data'!$A:$AD,'CCG data'!W$3,FALSE))</f>
        <v>36.4</v>
      </c>
      <c r="G408" s="100">
        <f>IF(P407="","",VLOOKUP($E407&amp;$D$110&amp;$D$111,'CCG data'!$A:$AD,'CCG data'!X$3,FALSE))</f>
        <v>50.7</v>
      </c>
      <c r="H408" s="100">
        <f>IF(R407="","",VLOOKUP($E407&amp;$D$110&amp;$D$111,'CCG data'!$A:$AD,'CCG data'!Y$3,FALSE))</f>
        <v>80.7</v>
      </c>
      <c r="I408" s="100">
        <f>IF(R407="","",VLOOKUP($E407&amp;$D$110&amp;$D$111,'CCG data'!$A:$AD,'CCG data'!Z$3,FALSE))</f>
        <v>99.8</v>
      </c>
      <c r="J408" s="100">
        <f>IF(T407="","",VLOOKUP($E407&amp;$D$110&amp;$D$111,'CCG data'!$A:$AD,'CCG data'!AA$3,FALSE))</f>
        <v>3.1</v>
      </c>
      <c r="K408" s="100">
        <f>IF(T407="","",VLOOKUP($E407&amp;$D$110&amp;$D$111,'CCG data'!$A:$AD,'CCG data'!AB$3,FALSE))</f>
        <v>8.1</v>
      </c>
      <c r="L408" s="100">
        <f>IF(V407="","",VLOOKUP($E407&amp;$D$110&amp;$D$111,'CCG data'!$A:$AD,'CCG data'!AC$3,FALSE))</f>
        <v>7.6</v>
      </c>
      <c r="M408" s="100">
        <f>IF(V407="","",VLOOKUP($E407&amp;$D$110&amp;$D$111,'CCG data'!$A:$AD,'CCG data'!AD$3,FALSE))</f>
        <v>14.5</v>
      </c>
      <c r="N408" s="304"/>
      <c r="P408" s="162">
        <f>IF(P407="","",VLOOKUP($E407&amp;$D$110&amp;$D$111,'CCG data'!$A:$AD,'CCG data'!I$3,FALSE))</f>
        <v>0.22600000000000001</v>
      </c>
      <c r="Q408" s="15">
        <f>IF(P407="","",VLOOKUP($E407&amp;$D$110&amp;$D$111,'CCG data'!$A:$AD,'CCG data'!J$3,FALSE))</f>
        <v>0.3</v>
      </c>
      <c r="R408" s="15">
        <f>IF(R407="","",VLOOKUP($E407&amp;$D$110&amp;$D$111,'CCG data'!$A:$AD,'CCG data'!K$3,FALSE))</f>
        <v>0.58899999999999997</v>
      </c>
      <c r="S408" s="15">
        <f>IF(R407="","",VLOOKUP($E407&amp;$D$110&amp;$D$111,'CCG data'!$A:$AD,'CCG data'!L$3,FALSE))</f>
        <v>0.67</v>
      </c>
      <c r="T408" s="15">
        <f>IF(T407="","",VLOOKUP($E407&amp;$D$110&amp;$D$111,'CCG data'!$A:$AD,'CCG data'!M$3,FALSE))</f>
        <v>2.4E-2</v>
      </c>
      <c r="U408" s="15">
        <f>IF(T407="","",VLOOKUP($E407&amp;$D$110&amp;$D$111,'CCG data'!$A:$AD,'CCG data'!N$3,FALSE))</f>
        <v>5.6000000000000001E-2</v>
      </c>
      <c r="V408" s="15">
        <f>IF(V407="","",VLOOKUP($E407&amp;$D$110&amp;$D$111,'CCG data'!$A:$AD,'CCG data'!O$3,FALSE))</f>
        <v>5.2999999999999999E-2</v>
      </c>
      <c r="W408" s="142">
        <f>IF(V407="","",VLOOKUP($E407&amp;$D$110&amp;$D$111,'CCG data'!$A:$AD,'CCG data'!P$3,FALSE))</f>
        <v>9.6000000000000002E-2</v>
      </c>
      <c r="Y408" s="178" t="str">
        <f>IFERROR(VLOOKUP($E408&amp;$D$111, Outliers!$A$4:$P$214,2,FALSE),"0")</f>
        <v>0</v>
      </c>
      <c r="Z408" s="178" t="str">
        <f>IFERROR(VLOOKUP($E408&amp;$D$111, Outliers!$A$4:$P$214,3,FALSE),"0")</f>
        <v>0</v>
      </c>
      <c r="AA408" s="178" t="str">
        <f>IFERROR(VLOOKUP($E408&amp;$D$111, Outliers!$A$4:$P$214,4,FALSE),"0")</f>
        <v>0</v>
      </c>
      <c r="AB408" s="178" t="str">
        <f>IFERROR(VLOOKUP($E408&amp;$D$111, Outliers!$A$4:$P$214,5,FALSE),"0")</f>
        <v>0</v>
      </c>
      <c r="AD408" s="82"/>
      <c r="AE408" s="82"/>
      <c r="AF408" s="82"/>
      <c r="AG408" s="82"/>
    </row>
    <row r="409" spans="4:33" ht="15.75" x14ac:dyDescent="0.25">
      <c r="D409" s="301"/>
      <c r="E409" s="108" t="s">
        <v>279</v>
      </c>
      <c r="F409" s="372">
        <f>IF(OR(ISERROR(VLOOKUP($E409&amp;$D$110&amp;$D$111,'CCG data'!$A:$AD,'CCG data'!R$3,FALSE)),ISBLANK(VLOOKUP($E409&amp;$D$110&amp;$D$111,'CCG data'!$A:$AD,'CCG data'!R$3,FALSE))),"",VLOOKUP($E409&amp;$D$110&amp;$D$111,'CCG data'!$A:$AD,'CCG data'!R$3,FALSE))</f>
        <v>49.2</v>
      </c>
      <c r="G409" s="373"/>
      <c r="H409" s="373">
        <f>IF(OR(ISERROR(VLOOKUP($E409&amp;$D$110&amp;$D$111,'CCG data'!$A:$AD,'CCG data'!S$3,FALSE)),ISBLANK(VLOOKUP($E409&amp;$D$110&amp;$D$111,'CCG data'!$A:$AD,'CCG data'!S$3,FALSE))),"",VLOOKUP($E409&amp;$D$110&amp;$D$111,'CCG data'!$A:$AD,'CCG data'!S$3,FALSE))</f>
        <v>104.1</v>
      </c>
      <c r="I409" s="373"/>
      <c r="J409" s="373">
        <f>IF(OR(ISERROR(VLOOKUP($E409&amp;$D$110&amp;$D$111,'CCG data'!$A:$AD,'CCG data'!T$3,FALSE)),ISBLANK(VLOOKUP($E409&amp;$D$110&amp;$D$111,'CCG data'!$A:$AD,'CCG data'!T$3,FALSE))),"",VLOOKUP($E409&amp;$D$110&amp;$D$111,'CCG data'!$A:$AD,'CCG data'!T$3,FALSE))</f>
        <v>4.9000000000000004</v>
      </c>
      <c r="K409" s="373"/>
      <c r="L409" s="373">
        <f>IF(OR(ISERROR(VLOOKUP($E409&amp;$D$110&amp;$D$111,'CCG data'!$A:$AD,'CCG data'!U$3,FALSE)),ISBLANK(VLOOKUP($E409&amp;$D$110&amp;$D$111,'CCG data'!$A:$AD,'CCG data'!U$3,FALSE))),"",VLOOKUP($E409&amp;$D$110&amp;$D$111,'CCG data'!$A:$AD,'CCG data'!U$3,FALSE))</f>
        <v>12.2</v>
      </c>
      <c r="M409" s="374"/>
      <c r="N409" s="303">
        <f>IF(OR(ISERROR(VLOOKUP($E409&amp;$D$110&amp;$D$111,'CCG data'!$A:$AD,'CCG data'!G$3,FALSE)),ISBLANK(VLOOKUP($E409&amp;$D$110&amp;$D$111,'CCG data'!$A:$AD,'CCG data'!G$3,FALSE))),"",VLOOKUP($E409&amp;$D$110&amp;$D$111,'CCG data'!$A:$AD,'CCG data'!G$3,FALSE))</f>
        <v>1497</v>
      </c>
      <c r="P409" s="354">
        <f>IF(OR(ISERROR(VLOOKUP($E409&amp;$D$110&amp;$D$111,'CCG data'!$A:$AD,'CCG data'!B$3,FALSE)),ISBLANK(VLOOKUP($E409&amp;$D$110&amp;$D$111,'CCG data'!$A:$AD,'CCG data'!B$3,FALSE))),"",VLOOKUP($E409&amp;$D$110&amp;$D$111,'CCG data'!$A:$AD,'CCG data'!B$3,FALSE))</f>
        <v>0.27388109552438211</v>
      </c>
      <c r="Q409" s="246"/>
      <c r="R409" s="246">
        <f>IF(OR(ISERROR(VLOOKUP($E409&amp;$D$110&amp;$D$111,'CCG data'!$A:$AD,'CCG data'!C$3,FALSE)),ISBLANK(VLOOKUP($E409&amp;$D$110&amp;$D$111,'CCG data'!$A:$AD,'CCG data'!C$3,FALSE))),"",VLOOKUP($E409&amp;$D$110&amp;$D$111,'CCG data'!$A:$AD,'CCG data'!C$3,FALSE))</f>
        <v>0.62124248496993983</v>
      </c>
      <c r="S409" s="246"/>
      <c r="T409" s="246">
        <f>IF(OR(ISERROR(VLOOKUP($E409&amp;$D$110&amp;$D$111,'CCG data'!$A:$AD,'CCG data'!D$3,FALSE)),ISBLANK(VLOOKUP($E409&amp;$D$110&amp;$D$111,'CCG data'!$A:$AD,'CCG data'!D$3,FALSE))),"",VLOOKUP($E409&amp;$D$110&amp;$D$111,'CCG data'!$A:$AD,'CCG data'!D$3,FALSE))</f>
        <v>3.2732130928523714E-2</v>
      </c>
      <c r="U409" s="246"/>
      <c r="V409" s="246">
        <f>IF(OR(ISERROR(VLOOKUP($E409&amp;$D$110&amp;$D$111,'CCG data'!$A:$AD,'CCG data'!E$3,FALSE)),ISBLANK(VLOOKUP($E409&amp;$D$110&amp;$D$111,'CCG data'!$A:$AD,'CCG data'!E$3,FALSE))),"",VLOOKUP($E409&amp;$D$110&amp;$D$111,'CCG data'!$A:$AD,'CCG data'!E$3,FALSE))</f>
        <v>7.2144288577154311E-2</v>
      </c>
      <c r="W409" s="387"/>
      <c r="Y409" s="178">
        <f>IFERROR(VLOOKUP($E409&amp;$D$111, Outliers!$A$4:$P$214,2,FALSE),"0")</f>
        <v>0</v>
      </c>
      <c r="Z409" s="178">
        <f>IFERROR(VLOOKUP($E409&amp;$D$111, Outliers!$A$4:$P$214,3,FALSE),"0")</f>
        <v>0</v>
      </c>
      <c r="AA409" s="178">
        <f>IFERROR(VLOOKUP($E409&amp;$D$111, Outliers!$A$4:$P$214,4,FALSE),"0")</f>
        <v>0</v>
      </c>
      <c r="AB409" s="178">
        <f>IFERROR(VLOOKUP($E409&amp;$D$111, Outliers!$A$4:$P$214,5,FALSE),"0")</f>
        <v>0</v>
      </c>
      <c r="AD409" s="82"/>
      <c r="AE409" s="82"/>
      <c r="AF409" s="82"/>
      <c r="AG409" s="82"/>
    </row>
    <row r="410" spans="4:33" x14ac:dyDescent="0.25">
      <c r="D410" s="301"/>
      <c r="E410" s="107" t="s">
        <v>27</v>
      </c>
      <c r="F410" s="99">
        <f>IF(P409="","",VLOOKUP($E409&amp;$D$110&amp;$D$111,'CCG data'!$A:$AD,'CCG data'!W$3,FALSE))</f>
        <v>44.4</v>
      </c>
      <c r="G410" s="100">
        <f>IF(P409="","",VLOOKUP($E409&amp;$D$110&amp;$D$111,'CCG data'!$A:$AD,'CCG data'!X$3,FALSE))</f>
        <v>53.9</v>
      </c>
      <c r="H410" s="100">
        <f>IF(R409="","",VLOOKUP($E409&amp;$D$110&amp;$D$111,'CCG data'!$A:$AD,'CCG data'!Y$3,FALSE))</f>
        <v>97.4</v>
      </c>
      <c r="I410" s="100">
        <f>IF(R409="","",VLOOKUP($E409&amp;$D$110&amp;$D$111,'CCG data'!$A:$AD,'CCG data'!Z$3,FALSE))</f>
        <v>110.7</v>
      </c>
      <c r="J410" s="100">
        <f>IF(T409="","",VLOOKUP($E409&amp;$D$110&amp;$D$111,'CCG data'!$A:$AD,'CCG data'!AA$3,FALSE))</f>
        <v>3.6</v>
      </c>
      <c r="K410" s="100">
        <f>IF(T409="","",VLOOKUP($E409&amp;$D$110&amp;$D$111,'CCG data'!$A:$AD,'CCG data'!AB$3,FALSE))</f>
        <v>6.3</v>
      </c>
      <c r="L410" s="100">
        <f>IF(V409="","",VLOOKUP($E409&amp;$D$110&amp;$D$111,'CCG data'!$A:$AD,'CCG data'!AC$3,FALSE))</f>
        <v>9.9</v>
      </c>
      <c r="M410" s="100">
        <f>IF(V409="","",VLOOKUP($E409&amp;$D$110&amp;$D$111,'CCG data'!$A:$AD,'CCG data'!AD$3,FALSE))</f>
        <v>14.5</v>
      </c>
      <c r="N410" s="304"/>
      <c r="P410" s="162">
        <f>IF(P409="","",VLOOKUP($E409&amp;$D$110&amp;$D$111,'CCG data'!$A:$AD,'CCG data'!I$3,FALSE))</f>
        <v>0.252</v>
      </c>
      <c r="Q410" s="15">
        <f>IF(P409="","",VLOOKUP($E409&amp;$D$110&amp;$D$111,'CCG data'!$A:$AD,'CCG data'!J$3,FALSE))</f>
        <v>0.29699999999999999</v>
      </c>
      <c r="R410" s="15">
        <f>IF(R409="","",VLOOKUP($E409&amp;$D$110&amp;$D$111,'CCG data'!$A:$AD,'CCG data'!K$3,FALSE))</f>
        <v>0.59599999999999997</v>
      </c>
      <c r="S410" s="15">
        <f>IF(R409="","",VLOOKUP($E409&amp;$D$110&amp;$D$111,'CCG data'!$A:$AD,'CCG data'!L$3,FALSE))</f>
        <v>0.64500000000000002</v>
      </c>
      <c r="T410" s="15">
        <f>IF(T409="","",VLOOKUP($E409&amp;$D$110&amp;$D$111,'CCG data'!$A:$AD,'CCG data'!M$3,FALSE))</f>
        <v>2.5000000000000001E-2</v>
      </c>
      <c r="U410" s="15">
        <f>IF(T409="","",VLOOKUP($E409&amp;$D$110&amp;$D$111,'CCG data'!$A:$AD,'CCG data'!N$3,FALSE))</f>
        <v>4.2999999999999997E-2</v>
      </c>
      <c r="V410" s="15">
        <f>IF(V409="","",VLOOKUP($E409&amp;$D$110&amp;$D$111,'CCG data'!$A:$AD,'CCG data'!O$3,FALSE))</f>
        <v>0.06</v>
      </c>
      <c r="W410" s="142">
        <f>IF(V409="","",VLOOKUP($E409&amp;$D$110&amp;$D$111,'CCG data'!$A:$AD,'CCG data'!P$3,FALSE))</f>
        <v>8.5999999999999993E-2</v>
      </c>
      <c r="Y410" s="178" t="str">
        <f>IFERROR(VLOOKUP($E410&amp;$D$111, Outliers!$A$4:$P$214,2,FALSE),"0")</f>
        <v>0</v>
      </c>
      <c r="Z410" s="178" t="str">
        <f>IFERROR(VLOOKUP($E410&amp;$D$111, Outliers!$A$4:$P$214,3,FALSE),"0")</f>
        <v>0</v>
      </c>
      <c r="AA410" s="178" t="str">
        <f>IFERROR(VLOOKUP($E410&amp;$D$111, Outliers!$A$4:$P$214,4,FALSE),"0")</f>
        <v>0</v>
      </c>
      <c r="AB410" s="178" t="str">
        <f>IFERROR(VLOOKUP($E410&amp;$D$111, Outliers!$A$4:$P$214,5,FALSE),"0")</f>
        <v>0</v>
      </c>
      <c r="AD410" s="82"/>
      <c r="AE410" s="82"/>
      <c r="AF410" s="82"/>
      <c r="AG410" s="82"/>
    </row>
    <row r="411" spans="4:33" ht="15.75" x14ac:dyDescent="0.25">
      <c r="D411" s="301"/>
      <c r="E411" s="108" t="s">
        <v>280</v>
      </c>
      <c r="F411" s="372">
        <f>IF(OR(ISERROR(VLOOKUP($E411&amp;$D$110&amp;$D$111,'CCG data'!$A:$AD,'CCG data'!R$3,FALSE)),ISBLANK(VLOOKUP($E411&amp;$D$110&amp;$D$111,'CCG data'!$A:$AD,'CCG data'!R$3,FALSE))),"",VLOOKUP($E411&amp;$D$110&amp;$D$111,'CCG data'!$A:$AD,'CCG data'!R$3,FALSE))</f>
        <v>52.5</v>
      </c>
      <c r="G411" s="373"/>
      <c r="H411" s="373">
        <f>IF(OR(ISERROR(VLOOKUP($E411&amp;$D$110&amp;$D$111,'CCG data'!$A:$AD,'CCG data'!S$3,FALSE)),ISBLANK(VLOOKUP($E411&amp;$D$110&amp;$D$111,'CCG data'!$A:$AD,'CCG data'!S$3,FALSE))),"",VLOOKUP($E411&amp;$D$110&amp;$D$111,'CCG data'!$A:$AD,'CCG data'!S$3,FALSE))</f>
        <v>102.8</v>
      </c>
      <c r="I411" s="373"/>
      <c r="J411" s="373">
        <f>IF(OR(ISERROR(VLOOKUP($E411&amp;$D$110&amp;$D$111,'CCG data'!$A:$AD,'CCG data'!T$3,FALSE)),ISBLANK(VLOOKUP($E411&amp;$D$110&amp;$D$111,'CCG data'!$A:$AD,'CCG data'!T$3,FALSE))),"",VLOOKUP($E411&amp;$D$110&amp;$D$111,'CCG data'!$A:$AD,'CCG data'!T$3,FALSE))</f>
        <v>7.8</v>
      </c>
      <c r="K411" s="373"/>
      <c r="L411" s="373">
        <f>IF(OR(ISERROR(VLOOKUP($E411&amp;$D$110&amp;$D$111,'CCG data'!$A:$AD,'CCG data'!U$3,FALSE)),ISBLANK(VLOOKUP($E411&amp;$D$110&amp;$D$111,'CCG data'!$A:$AD,'CCG data'!U$3,FALSE))),"",VLOOKUP($E411&amp;$D$110&amp;$D$111,'CCG data'!$A:$AD,'CCG data'!U$3,FALSE))</f>
        <v>10.8</v>
      </c>
      <c r="M411" s="374"/>
      <c r="N411" s="303">
        <f>IF(OR(ISERROR(VLOOKUP($E411&amp;$D$110&amp;$D$111,'CCG data'!$A:$AD,'CCG data'!G$3,FALSE)),ISBLANK(VLOOKUP($E411&amp;$D$110&amp;$D$111,'CCG data'!$A:$AD,'CCG data'!G$3,FALSE))),"",VLOOKUP($E411&amp;$D$110&amp;$D$111,'CCG data'!$A:$AD,'CCG data'!G$3,FALSE))</f>
        <v>4129</v>
      </c>
      <c r="P411" s="354">
        <f>IF(OR(ISERROR(VLOOKUP($E411&amp;$D$110&amp;$D$111,'CCG data'!$A:$AD,'CCG data'!B$3,FALSE)),ISBLANK(VLOOKUP($E411&amp;$D$110&amp;$D$111,'CCG data'!$A:$AD,'CCG data'!B$3,FALSE))),"",VLOOKUP($E411&amp;$D$110&amp;$D$111,'CCG data'!$A:$AD,'CCG data'!B$3,FALSE))</f>
        <v>0.29135383870186488</v>
      </c>
      <c r="Q411" s="246"/>
      <c r="R411" s="246">
        <f>IF(OR(ISERROR(VLOOKUP($E411&amp;$D$110&amp;$D$111,'CCG data'!$A:$AD,'CCG data'!C$3,FALSE)),ISBLANK(VLOOKUP($E411&amp;$D$110&amp;$D$111,'CCG data'!$A:$AD,'CCG data'!C$3,FALSE))),"",VLOOKUP($E411&amp;$D$110&amp;$D$111,'CCG data'!$A:$AD,'CCG data'!C$3,FALSE))</f>
        <v>0.59481714700896104</v>
      </c>
      <c r="S411" s="246"/>
      <c r="T411" s="246">
        <f>IF(OR(ISERROR(VLOOKUP($E411&amp;$D$110&amp;$D$111,'CCG data'!$A:$AD,'CCG data'!D$3,FALSE)),ISBLANK(VLOOKUP($E411&amp;$D$110&amp;$D$111,'CCG data'!$A:$AD,'CCG data'!D$3,FALSE))),"",VLOOKUP($E411&amp;$D$110&amp;$D$111,'CCG data'!$A:$AD,'CCG data'!D$3,FALSE))</f>
        <v>5.2070719302494552E-2</v>
      </c>
      <c r="U411" s="246"/>
      <c r="V411" s="246">
        <f>IF(OR(ISERROR(VLOOKUP($E411&amp;$D$110&amp;$D$111,'CCG data'!$A:$AD,'CCG data'!E$3,FALSE)),ISBLANK(VLOOKUP($E411&amp;$D$110&amp;$D$111,'CCG data'!$A:$AD,'CCG data'!E$3,FALSE))),"",VLOOKUP($E411&amp;$D$110&amp;$D$111,'CCG data'!$A:$AD,'CCG data'!E$3,FALSE))</f>
        <v>6.1758294986679584E-2</v>
      </c>
      <c r="W411" s="387"/>
      <c r="Y411" s="178">
        <f>IFERROR(VLOOKUP($E411&amp;$D$111, Outliers!$A$4:$P$214,2,FALSE),"0")</f>
        <v>0</v>
      </c>
      <c r="Z411" s="178">
        <f>IFERROR(VLOOKUP($E411&amp;$D$111, Outliers!$A$4:$P$214,3,FALSE),"0")</f>
        <v>1</v>
      </c>
      <c r="AA411" s="178">
        <f>IFERROR(VLOOKUP($E411&amp;$D$111, Outliers!$A$4:$P$214,4,FALSE),"0")</f>
        <v>0</v>
      </c>
      <c r="AB411" s="178">
        <f>IFERROR(VLOOKUP($E411&amp;$D$111, Outliers!$A$4:$P$214,5,FALSE),"0")</f>
        <v>0</v>
      </c>
      <c r="AD411" s="82"/>
      <c r="AE411" s="82"/>
      <c r="AF411" s="82"/>
      <c r="AG411" s="82"/>
    </row>
    <row r="412" spans="4:33" x14ac:dyDescent="0.25">
      <c r="D412" s="301"/>
      <c r="E412" s="107" t="s">
        <v>27</v>
      </c>
      <c r="F412" s="99">
        <f>IF(P411="","",VLOOKUP($E411&amp;$D$110&amp;$D$111,'CCG data'!$A:$AD,'CCG data'!W$3,FALSE))</f>
        <v>49.5</v>
      </c>
      <c r="G412" s="100">
        <f>IF(P411="","",VLOOKUP($E411&amp;$D$110&amp;$D$111,'CCG data'!$A:$AD,'CCG data'!X$3,FALSE))</f>
        <v>55.5</v>
      </c>
      <c r="H412" s="100">
        <f>IF(R411="","",VLOOKUP($E411&amp;$D$110&amp;$D$111,'CCG data'!$A:$AD,'CCG data'!Y$3,FALSE))</f>
        <v>98.7</v>
      </c>
      <c r="I412" s="100">
        <f>IF(R411="","",VLOOKUP($E411&amp;$D$110&amp;$D$111,'CCG data'!$A:$AD,'CCG data'!Z$3,FALSE))</f>
        <v>106.9</v>
      </c>
      <c r="J412" s="100">
        <f>IF(T411="","",VLOOKUP($E411&amp;$D$110&amp;$D$111,'CCG data'!$A:$AD,'CCG data'!AA$3,FALSE))</f>
        <v>6.8</v>
      </c>
      <c r="K412" s="100">
        <f>IF(T411="","",VLOOKUP($E411&amp;$D$110&amp;$D$111,'CCG data'!$A:$AD,'CCG data'!AB$3,FALSE))</f>
        <v>8.9</v>
      </c>
      <c r="L412" s="100">
        <f>IF(V411="","",VLOOKUP($E411&amp;$D$110&amp;$D$111,'CCG data'!$A:$AD,'CCG data'!AC$3,FALSE))</f>
        <v>9.5</v>
      </c>
      <c r="M412" s="100">
        <f>IF(V411="","",VLOOKUP($E411&amp;$D$110&amp;$D$111,'CCG data'!$A:$AD,'CCG data'!AD$3,FALSE))</f>
        <v>12.1</v>
      </c>
      <c r="N412" s="304"/>
      <c r="P412" s="162">
        <f>IF(P411="","",VLOOKUP($E411&amp;$D$110&amp;$D$111,'CCG data'!$A:$AD,'CCG data'!I$3,FALSE))</f>
        <v>0.27800000000000002</v>
      </c>
      <c r="Q412" s="15">
        <f>IF(P411="","",VLOOKUP($E411&amp;$D$110&amp;$D$111,'CCG data'!$A:$AD,'CCG data'!J$3,FALSE))</f>
        <v>0.30499999999999999</v>
      </c>
      <c r="R412" s="15">
        <f>IF(R411="","",VLOOKUP($E411&amp;$D$110&amp;$D$111,'CCG data'!$A:$AD,'CCG data'!K$3,FALSE))</f>
        <v>0.57999999999999996</v>
      </c>
      <c r="S412" s="15">
        <f>IF(R411="","",VLOOKUP($E411&amp;$D$110&amp;$D$111,'CCG data'!$A:$AD,'CCG data'!L$3,FALSE))</f>
        <v>0.61</v>
      </c>
      <c r="T412" s="15">
        <f>IF(T411="","",VLOOKUP($E411&amp;$D$110&amp;$D$111,'CCG data'!$A:$AD,'CCG data'!M$3,FALSE))</f>
        <v>4.5999999999999999E-2</v>
      </c>
      <c r="U412" s="15">
        <f>IF(T411="","",VLOOKUP($E411&amp;$D$110&amp;$D$111,'CCG data'!$A:$AD,'CCG data'!N$3,FALSE))</f>
        <v>5.8999999999999997E-2</v>
      </c>
      <c r="V412" s="15">
        <f>IF(V411="","",VLOOKUP($E411&amp;$D$110&amp;$D$111,'CCG data'!$A:$AD,'CCG data'!O$3,FALSE))</f>
        <v>5.5E-2</v>
      </c>
      <c r="W412" s="142">
        <f>IF(V411="","",VLOOKUP($E411&amp;$D$110&amp;$D$111,'CCG data'!$A:$AD,'CCG data'!P$3,FALSE))</f>
        <v>7.0000000000000007E-2</v>
      </c>
      <c r="Y412" s="178" t="str">
        <f>IFERROR(VLOOKUP($E412&amp;$D$111, Outliers!$A$4:$P$214,2,FALSE),"0")</f>
        <v>0</v>
      </c>
      <c r="Z412" s="178" t="str">
        <f>IFERROR(VLOOKUP($E412&amp;$D$111, Outliers!$A$4:$P$214,3,FALSE),"0")</f>
        <v>0</v>
      </c>
      <c r="AA412" s="178" t="str">
        <f>IFERROR(VLOOKUP($E412&amp;$D$111, Outliers!$A$4:$P$214,4,FALSE),"0")</f>
        <v>0</v>
      </c>
      <c r="AB412" s="178" t="str">
        <f>IFERROR(VLOOKUP($E412&amp;$D$111, Outliers!$A$4:$P$214,5,FALSE),"0")</f>
        <v>0</v>
      </c>
      <c r="AD412" s="82"/>
      <c r="AE412" s="82"/>
      <c r="AF412" s="82"/>
      <c r="AG412" s="82"/>
    </row>
    <row r="413" spans="4:33" ht="15.75" x14ac:dyDescent="0.25">
      <c r="D413" s="301"/>
      <c r="E413" s="108" t="s">
        <v>281</v>
      </c>
      <c r="F413" s="372">
        <f>IF(OR(ISERROR(VLOOKUP($E413&amp;$D$110&amp;$D$111,'CCG data'!$A:$AD,'CCG data'!R$3,FALSE)),ISBLANK(VLOOKUP($E413&amp;$D$110&amp;$D$111,'CCG data'!$A:$AD,'CCG data'!R$3,FALSE))),"",VLOOKUP($E413&amp;$D$110&amp;$D$111,'CCG data'!$A:$AD,'CCG data'!R$3,FALSE))</f>
        <v>51.7</v>
      </c>
      <c r="G413" s="373"/>
      <c r="H413" s="373">
        <f>IF(OR(ISERROR(VLOOKUP($E413&amp;$D$110&amp;$D$111,'CCG data'!$A:$AD,'CCG data'!S$3,FALSE)),ISBLANK(VLOOKUP($E413&amp;$D$110&amp;$D$111,'CCG data'!$A:$AD,'CCG data'!S$3,FALSE))),"",VLOOKUP($E413&amp;$D$110&amp;$D$111,'CCG data'!$A:$AD,'CCG data'!S$3,FALSE))</f>
        <v>90.2</v>
      </c>
      <c r="I413" s="373"/>
      <c r="J413" s="373">
        <f>IF(OR(ISERROR(VLOOKUP($E413&amp;$D$110&amp;$D$111,'CCG data'!$A:$AD,'CCG data'!T$3,FALSE)),ISBLANK(VLOOKUP($E413&amp;$D$110&amp;$D$111,'CCG data'!$A:$AD,'CCG data'!T$3,FALSE))),"",VLOOKUP($E413&amp;$D$110&amp;$D$111,'CCG data'!$A:$AD,'CCG data'!T$3,FALSE))</f>
        <v>7.3</v>
      </c>
      <c r="K413" s="373"/>
      <c r="L413" s="373">
        <f>IF(OR(ISERROR(VLOOKUP($E413&amp;$D$110&amp;$D$111,'CCG data'!$A:$AD,'CCG data'!U$3,FALSE)),ISBLANK(VLOOKUP($E413&amp;$D$110&amp;$D$111,'CCG data'!$A:$AD,'CCG data'!U$3,FALSE))),"",VLOOKUP($E413&amp;$D$110&amp;$D$111,'CCG data'!$A:$AD,'CCG data'!U$3,FALSE))</f>
        <v>8</v>
      </c>
      <c r="M413" s="374"/>
      <c r="N413" s="303">
        <f>IF(OR(ISERROR(VLOOKUP($E413&amp;$D$110&amp;$D$111,'CCG data'!$A:$AD,'CCG data'!G$3,FALSE)),ISBLANK(VLOOKUP($E413&amp;$D$110&amp;$D$111,'CCG data'!$A:$AD,'CCG data'!G$3,FALSE))),"",VLOOKUP($E413&amp;$D$110&amp;$D$111,'CCG data'!$A:$AD,'CCG data'!G$3,FALSE))</f>
        <v>1127</v>
      </c>
      <c r="P413" s="354">
        <f>IF(OR(ISERROR(VLOOKUP($E413&amp;$D$110&amp;$D$111,'CCG data'!$A:$AD,'CCG data'!B$3,FALSE)),ISBLANK(VLOOKUP($E413&amp;$D$110&amp;$D$111,'CCG data'!$A:$AD,'CCG data'!B$3,FALSE))),"",VLOOKUP($E413&amp;$D$110&amp;$D$111,'CCG data'!$A:$AD,'CCG data'!B$3,FALSE))</f>
        <v>0.31943212067435672</v>
      </c>
      <c r="Q413" s="246"/>
      <c r="R413" s="246">
        <f>IF(OR(ISERROR(VLOOKUP($E413&amp;$D$110&amp;$D$111,'CCG data'!$A:$AD,'CCG data'!C$3,FALSE)),ISBLANK(VLOOKUP($E413&amp;$D$110&amp;$D$111,'CCG data'!$A:$AD,'CCG data'!C$3,FALSE))),"",VLOOKUP($E413&amp;$D$110&amp;$D$111,'CCG data'!$A:$AD,'CCG data'!C$3,FALSE))</f>
        <v>0.58030168589174802</v>
      </c>
      <c r="S413" s="246"/>
      <c r="T413" s="246">
        <f>IF(OR(ISERROR(VLOOKUP($E413&amp;$D$110&amp;$D$111,'CCG data'!$A:$AD,'CCG data'!D$3,FALSE)),ISBLANK(VLOOKUP($E413&amp;$D$110&amp;$D$111,'CCG data'!$A:$AD,'CCG data'!D$3,FALSE))),"",VLOOKUP($E413&amp;$D$110&amp;$D$111,'CCG data'!$A:$AD,'CCG data'!D$3,FALSE))</f>
        <v>4.8802129547471165E-2</v>
      </c>
      <c r="U413" s="246"/>
      <c r="V413" s="246">
        <f>IF(OR(ISERROR(VLOOKUP($E413&amp;$D$110&amp;$D$111,'CCG data'!$A:$AD,'CCG data'!E$3,FALSE)),ISBLANK(VLOOKUP($E413&amp;$D$110&amp;$D$111,'CCG data'!$A:$AD,'CCG data'!E$3,FALSE))),"",VLOOKUP($E413&amp;$D$110&amp;$D$111,'CCG data'!$A:$AD,'CCG data'!E$3,FALSE))</f>
        <v>5.1464063886424133E-2</v>
      </c>
      <c r="W413" s="387"/>
      <c r="Y413" s="178">
        <f>IFERROR(VLOOKUP($E413&amp;$D$111, Outliers!$A$4:$P$214,2,FALSE),"0")</f>
        <v>0</v>
      </c>
      <c r="Z413" s="178">
        <f>IFERROR(VLOOKUP($E413&amp;$D$111, Outliers!$A$4:$P$214,3,FALSE),"0")</f>
        <v>0</v>
      </c>
      <c r="AA413" s="178">
        <f>IFERROR(VLOOKUP($E413&amp;$D$111, Outliers!$A$4:$P$214,4,FALSE),"0")</f>
        <v>0</v>
      </c>
      <c r="AB413" s="178">
        <f>IFERROR(VLOOKUP($E413&amp;$D$111, Outliers!$A$4:$P$214,5,FALSE),"0")</f>
        <v>1</v>
      </c>
      <c r="AD413" s="82"/>
      <c r="AE413" s="82"/>
      <c r="AF413" s="82"/>
      <c r="AG413" s="82"/>
    </row>
    <row r="414" spans="4:33" x14ac:dyDescent="0.25">
      <c r="D414" s="301"/>
      <c r="E414" s="107" t="s">
        <v>27</v>
      </c>
      <c r="F414" s="99">
        <f>IF(P413="","",VLOOKUP($E413&amp;$D$110&amp;$D$111,'CCG data'!$A:$AD,'CCG data'!W$3,FALSE))</f>
        <v>46.4</v>
      </c>
      <c r="G414" s="100">
        <f>IF(P413="","",VLOOKUP($E413&amp;$D$110&amp;$D$111,'CCG data'!$A:$AD,'CCG data'!X$3,FALSE))</f>
        <v>57.1</v>
      </c>
      <c r="H414" s="100">
        <f>IF(R413="","",VLOOKUP($E413&amp;$D$110&amp;$D$111,'CCG data'!$A:$AD,'CCG data'!Y$3,FALSE))</f>
        <v>83.3</v>
      </c>
      <c r="I414" s="100">
        <f>IF(R413="","",VLOOKUP($E413&amp;$D$110&amp;$D$111,'CCG data'!$A:$AD,'CCG data'!Z$3,FALSE))</f>
        <v>97.2</v>
      </c>
      <c r="J414" s="100">
        <f>IF(T413="","",VLOOKUP($E413&amp;$D$110&amp;$D$111,'CCG data'!$A:$AD,'CCG data'!AA$3,FALSE))</f>
        <v>5.4</v>
      </c>
      <c r="K414" s="100">
        <f>IF(T413="","",VLOOKUP($E413&amp;$D$110&amp;$D$111,'CCG data'!$A:$AD,'CCG data'!AB$3,FALSE))</f>
        <v>9.1999999999999993</v>
      </c>
      <c r="L414" s="100">
        <f>IF(V413="","",VLOOKUP($E413&amp;$D$110&amp;$D$111,'CCG data'!$A:$AD,'CCG data'!AC$3,FALSE))</f>
        <v>6</v>
      </c>
      <c r="M414" s="100">
        <f>IF(V413="","",VLOOKUP($E413&amp;$D$110&amp;$D$111,'CCG data'!$A:$AD,'CCG data'!AD$3,FALSE))</f>
        <v>10.1</v>
      </c>
      <c r="N414" s="304"/>
      <c r="P414" s="162">
        <f>IF(P413="","",VLOOKUP($E413&amp;$D$110&amp;$D$111,'CCG data'!$A:$AD,'CCG data'!I$3,FALSE))</f>
        <v>0.29299999999999998</v>
      </c>
      <c r="Q414" s="15">
        <f>IF(P413="","",VLOOKUP($E413&amp;$D$110&amp;$D$111,'CCG data'!$A:$AD,'CCG data'!J$3,FALSE))</f>
        <v>0.34699999999999998</v>
      </c>
      <c r="R414" s="15">
        <f>IF(R413="","",VLOOKUP($E413&amp;$D$110&amp;$D$111,'CCG data'!$A:$AD,'CCG data'!K$3,FALSE))</f>
        <v>0.55100000000000005</v>
      </c>
      <c r="S414" s="15">
        <f>IF(R413="","",VLOOKUP($E413&amp;$D$110&amp;$D$111,'CCG data'!$A:$AD,'CCG data'!L$3,FALSE))</f>
        <v>0.60899999999999999</v>
      </c>
      <c r="T414" s="15">
        <f>IF(T413="","",VLOOKUP($E413&amp;$D$110&amp;$D$111,'CCG data'!$A:$AD,'CCG data'!M$3,FALSE))</f>
        <v>3.7999999999999999E-2</v>
      </c>
      <c r="U414" s="15">
        <f>IF(T413="","",VLOOKUP($E413&amp;$D$110&amp;$D$111,'CCG data'!$A:$AD,'CCG data'!N$3,FALSE))</f>
        <v>6.3E-2</v>
      </c>
      <c r="V414" s="15">
        <f>IF(V413="","",VLOOKUP($E413&amp;$D$110&amp;$D$111,'CCG data'!$A:$AD,'CCG data'!O$3,FALSE))</f>
        <v>0.04</v>
      </c>
      <c r="W414" s="142">
        <f>IF(V413="","",VLOOKUP($E413&amp;$D$110&amp;$D$111,'CCG data'!$A:$AD,'CCG data'!P$3,FALSE))</f>
        <v>6.6000000000000003E-2</v>
      </c>
      <c r="Y414" s="178" t="str">
        <f>IFERROR(VLOOKUP($E414&amp;$D$111, Outliers!$A$4:$P$214,2,FALSE),"0")</f>
        <v>0</v>
      </c>
      <c r="Z414" s="178" t="str">
        <f>IFERROR(VLOOKUP($E414&amp;$D$111, Outliers!$A$4:$P$214,3,FALSE),"0")</f>
        <v>0</v>
      </c>
      <c r="AA414" s="178" t="str">
        <f>IFERROR(VLOOKUP($E414&amp;$D$111, Outliers!$A$4:$P$214,4,FALSE),"0")</f>
        <v>0</v>
      </c>
      <c r="AB414" s="178" t="str">
        <f>IFERROR(VLOOKUP($E414&amp;$D$111, Outliers!$A$4:$P$214,5,FALSE),"0")</f>
        <v>0</v>
      </c>
      <c r="AD414" s="82"/>
      <c r="AE414" s="82"/>
      <c r="AF414" s="82"/>
      <c r="AG414" s="82"/>
    </row>
    <row r="415" spans="4:33" ht="15.75" x14ac:dyDescent="0.25">
      <c r="D415" s="301"/>
      <c r="E415" s="108" t="s">
        <v>480</v>
      </c>
      <c r="F415" s="372">
        <f>IF(OR(ISERROR(VLOOKUP($E415&amp;$D$110&amp;$D$111,'CCG data'!$A:$AD,'CCG data'!R$3,FALSE)),ISBLANK(VLOOKUP($E415&amp;$D$110&amp;$D$111,'CCG data'!$A:$AD,'CCG data'!R$3,FALSE))),"",VLOOKUP($E415&amp;$D$110&amp;$D$111,'CCG data'!$A:$AD,'CCG data'!R$3,FALSE))</f>
        <v>45.4</v>
      </c>
      <c r="G415" s="373"/>
      <c r="H415" s="373">
        <f>IF(OR(ISERROR(VLOOKUP($E415&amp;$D$110&amp;$D$111,'CCG data'!$A:$AD,'CCG data'!S$3,FALSE)),ISBLANK(VLOOKUP($E415&amp;$D$110&amp;$D$111,'CCG data'!$A:$AD,'CCG data'!S$3,FALSE))),"",VLOOKUP($E415&amp;$D$110&amp;$D$111,'CCG data'!$A:$AD,'CCG data'!S$3,FALSE))</f>
        <v>106.5</v>
      </c>
      <c r="I415" s="373"/>
      <c r="J415" s="373">
        <f>IF(OR(ISERROR(VLOOKUP($E415&amp;$D$110&amp;$D$111,'CCG data'!$A:$AD,'CCG data'!T$3,FALSE)),ISBLANK(VLOOKUP($E415&amp;$D$110&amp;$D$111,'CCG data'!$A:$AD,'CCG data'!T$3,FALSE))),"",VLOOKUP($E415&amp;$D$110&amp;$D$111,'CCG data'!$A:$AD,'CCG data'!T$3,FALSE))</f>
        <v>6.2</v>
      </c>
      <c r="K415" s="373"/>
      <c r="L415" s="373">
        <f>IF(OR(ISERROR(VLOOKUP($E415&amp;$D$110&amp;$D$111,'CCG data'!$A:$AD,'CCG data'!U$3,FALSE)),ISBLANK(VLOOKUP($E415&amp;$D$110&amp;$D$111,'CCG data'!$A:$AD,'CCG data'!U$3,FALSE))),"",VLOOKUP($E415&amp;$D$110&amp;$D$111,'CCG data'!$A:$AD,'CCG data'!U$3,FALSE))</f>
        <v>10.3</v>
      </c>
      <c r="M415" s="374"/>
      <c r="N415" s="303">
        <f>IF(OR(ISERROR(VLOOKUP($E415&amp;$D$110&amp;$D$111,'CCG data'!$A:$AD,'CCG data'!G$3,FALSE)),ISBLANK(VLOOKUP($E415&amp;$D$110&amp;$D$111,'CCG data'!$A:$AD,'CCG data'!G$3,FALSE))),"",VLOOKUP($E415&amp;$D$110&amp;$D$111,'CCG data'!$A:$AD,'CCG data'!G$3,FALSE))</f>
        <v>2268</v>
      </c>
      <c r="P415" s="354">
        <f>IF(OR(ISERROR(VLOOKUP($E415&amp;$D$110&amp;$D$111,'CCG data'!$A:$AD,'CCG data'!B$3,FALSE)),ISBLANK(VLOOKUP($E415&amp;$D$110&amp;$D$111,'CCG data'!$A:$AD,'CCG data'!B$3,FALSE))),"",VLOOKUP($E415&amp;$D$110&amp;$D$111,'CCG data'!$A:$AD,'CCG data'!B$3,FALSE))</f>
        <v>0.25661375661375663</v>
      </c>
      <c r="Q415" s="246"/>
      <c r="R415" s="246">
        <f>IF(OR(ISERROR(VLOOKUP($E415&amp;$D$110&amp;$D$111,'CCG data'!$A:$AD,'CCG data'!C$3,FALSE)),ISBLANK(VLOOKUP($E415&amp;$D$110&amp;$D$111,'CCG data'!$A:$AD,'CCG data'!C$3,FALSE))),"",VLOOKUP($E415&amp;$D$110&amp;$D$111,'CCG data'!$A:$AD,'CCG data'!C$3,FALSE))</f>
        <v>0.63492063492063489</v>
      </c>
      <c r="S415" s="246"/>
      <c r="T415" s="246">
        <f>IF(OR(ISERROR(VLOOKUP($E415&amp;$D$110&amp;$D$111,'CCG data'!$A:$AD,'CCG data'!D$3,FALSE)),ISBLANK(VLOOKUP($E415&amp;$D$110&amp;$D$111,'CCG data'!$A:$AD,'CCG data'!D$3,FALSE))),"",VLOOKUP($E415&amp;$D$110&amp;$D$111,'CCG data'!$A:$AD,'CCG data'!D$3,FALSE))</f>
        <v>4.5414462081128745E-2</v>
      </c>
      <c r="U415" s="246"/>
      <c r="V415" s="246">
        <f>IF(OR(ISERROR(VLOOKUP($E415&amp;$D$110&amp;$D$111,'CCG data'!$A:$AD,'CCG data'!E$3,FALSE)),ISBLANK(VLOOKUP($E415&amp;$D$110&amp;$D$111,'CCG data'!$A:$AD,'CCG data'!E$3,FALSE))),"",VLOOKUP($E415&amp;$D$110&amp;$D$111,'CCG data'!$A:$AD,'CCG data'!E$3,FALSE))</f>
        <v>6.3051146384479714E-2</v>
      </c>
      <c r="W415" s="387"/>
      <c r="Y415" s="178">
        <f>IFERROR(VLOOKUP($E415&amp;$D$111, Outliers!$A$4:$P$214,2,FALSE),"0")</f>
        <v>0</v>
      </c>
      <c r="Z415" s="178">
        <f>IFERROR(VLOOKUP($E415&amp;$D$111, Outliers!$A$4:$P$214,3,FALSE),"0")</f>
        <v>1</v>
      </c>
      <c r="AA415" s="178">
        <f>IFERROR(VLOOKUP($E415&amp;$D$111, Outliers!$A$4:$P$214,4,FALSE),"0")</f>
        <v>0</v>
      </c>
      <c r="AB415" s="178">
        <f>IFERROR(VLOOKUP($E415&amp;$D$111, Outliers!$A$4:$P$214,5,FALSE),"0")</f>
        <v>0</v>
      </c>
      <c r="AD415" s="82"/>
      <c r="AE415" s="82"/>
      <c r="AF415" s="82"/>
      <c r="AG415" s="82"/>
    </row>
    <row r="416" spans="4:33" x14ac:dyDescent="0.25">
      <c r="D416" s="301"/>
      <c r="E416" s="107" t="s">
        <v>27</v>
      </c>
      <c r="F416" s="99">
        <f>IF(P415="","",VLOOKUP($E415&amp;$D$110&amp;$D$111,'CCG data'!$A:$AD,'CCG data'!W$3,FALSE))</f>
        <v>41.7</v>
      </c>
      <c r="G416" s="100">
        <f>IF(P415="","",VLOOKUP($E415&amp;$D$110&amp;$D$111,'CCG data'!$A:$AD,'CCG data'!X$3,FALSE))</f>
        <v>49.1</v>
      </c>
      <c r="H416" s="100">
        <f>IF(R415="","",VLOOKUP($E415&amp;$D$110&amp;$D$111,'CCG data'!$A:$AD,'CCG data'!Y$3,FALSE))</f>
        <v>101</v>
      </c>
      <c r="I416" s="100">
        <f>IF(R415="","",VLOOKUP($E415&amp;$D$110&amp;$D$111,'CCG data'!$A:$AD,'CCG data'!Z$3,FALSE))</f>
        <v>112</v>
      </c>
      <c r="J416" s="100">
        <f>IF(T415="","",VLOOKUP($E415&amp;$D$110&amp;$D$111,'CCG data'!$A:$AD,'CCG data'!AA$3,FALSE))</f>
        <v>5</v>
      </c>
      <c r="K416" s="100">
        <f>IF(T415="","",VLOOKUP($E415&amp;$D$110&amp;$D$111,'CCG data'!$A:$AD,'CCG data'!AB$3,FALSE))</f>
        <v>7.4</v>
      </c>
      <c r="L416" s="100">
        <f>IF(V415="","",VLOOKUP($E415&amp;$D$110&amp;$D$111,'CCG data'!$A:$AD,'CCG data'!AC$3,FALSE))</f>
        <v>8.6</v>
      </c>
      <c r="M416" s="100">
        <f>IF(V415="","",VLOOKUP($E415&amp;$D$110&amp;$D$111,'CCG data'!$A:$AD,'CCG data'!AD$3,FALSE))</f>
        <v>12</v>
      </c>
      <c r="N416" s="304"/>
      <c r="P416" s="162">
        <f>IF(P415="","",VLOOKUP($E415&amp;$D$110&amp;$D$111,'CCG data'!$A:$AD,'CCG data'!I$3,FALSE))</f>
        <v>0.23899999999999999</v>
      </c>
      <c r="Q416" s="15">
        <f>IF(P415="","",VLOOKUP($E415&amp;$D$110&amp;$D$111,'CCG data'!$A:$AD,'CCG data'!J$3,FALSE))</f>
        <v>0.27500000000000002</v>
      </c>
      <c r="R416" s="15">
        <f>IF(R415="","",VLOOKUP($E415&amp;$D$110&amp;$D$111,'CCG data'!$A:$AD,'CCG data'!K$3,FALSE))</f>
        <v>0.61499999999999999</v>
      </c>
      <c r="S416" s="15">
        <f>IF(R415="","",VLOOKUP($E415&amp;$D$110&amp;$D$111,'CCG data'!$A:$AD,'CCG data'!L$3,FALSE))</f>
        <v>0.65400000000000003</v>
      </c>
      <c r="T416" s="15">
        <f>IF(T415="","",VLOOKUP($E415&amp;$D$110&amp;$D$111,'CCG data'!$A:$AD,'CCG data'!M$3,FALSE))</f>
        <v>3.7999999999999999E-2</v>
      </c>
      <c r="U416" s="15">
        <f>IF(T415="","",VLOOKUP($E415&amp;$D$110&amp;$D$111,'CCG data'!$A:$AD,'CCG data'!N$3,FALSE))</f>
        <v>5.5E-2</v>
      </c>
      <c r="V416" s="15">
        <f>IF(V415="","",VLOOKUP($E415&amp;$D$110&amp;$D$111,'CCG data'!$A:$AD,'CCG data'!O$3,FALSE))</f>
        <v>5.3999999999999999E-2</v>
      </c>
      <c r="W416" s="142">
        <f>IF(V415="","",VLOOKUP($E415&amp;$D$110&amp;$D$111,'CCG data'!$A:$AD,'CCG data'!P$3,FALSE))</f>
        <v>7.3999999999999996E-2</v>
      </c>
      <c r="Y416" s="178" t="str">
        <f>IFERROR(VLOOKUP($E416&amp;$D$111, Outliers!$A$4:$P$214,2,FALSE),"0")</f>
        <v>0</v>
      </c>
      <c r="Z416" s="178" t="str">
        <f>IFERROR(VLOOKUP($E416&amp;$D$111, Outliers!$A$4:$P$214,3,FALSE),"0")</f>
        <v>0</v>
      </c>
      <c r="AA416" s="178" t="str">
        <f>IFERROR(VLOOKUP($E416&amp;$D$111, Outliers!$A$4:$P$214,4,FALSE),"0")</f>
        <v>0</v>
      </c>
      <c r="AB416" s="178" t="str">
        <f>IFERROR(VLOOKUP($E416&amp;$D$111, Outliers!$A$4:$P$214,5,FALSE),"0")</f>
        <v>0</v>
      </c>
      <c r="AD416" s="82"/>
      <c r="AE416" s="82"/>
      <c r="AF416" s="82"/>
      <c r="AG416" s="82"/>
    </row>
    <row r="417" spans="4:33" ht="15.75" x14ac:dyDescent="0.25">
      <c r="D417" s="301"/>
      <c r="E417" s="108" t="s">
        <v>481</v>
      </c>
      <c r="F417" s="372">
        <f>IF(OR(ISERROR(VLOOKUP($E417&amp;$D$110&amp;$D$111,'CCG data'!$A:$AD,'CCG data'!R$3,FALSE)),ISBLANK(VLOOKUP($E417&amp;$D$110&amp;$D$111,'CCG data'!$A:$AD,'CCG data'!R$3,FALSE))),"",VLOOKUP($E417&amp;$D$110&amp;$D$111,'CCG data'!$A:$AD,'CCG data'!R$3,FALSE))</f>
        <v>52.4</v>
      </c>
      <c r="G417" s="373"/>
      <c r="H417" s="373">
        <f>IF(OR(ISERROR(VLOOKUP($E417&amp;$D$110&amp;$D$111,'CCG data'!$A:$AD,'CCG data'!S$3,FALSE)),ISBLANK(VLOOKUP($E417&amp;$D$110&amp;$D$111,'CCG data'!$A:$AD,'CCG data'!S$3,FALSE))),"",VLOOKUP($E417&amp;$D$110&amp;$D$111,'CCG data'!$A:$AD,'CCG data'!S$3,FALSE))</f>
        <v>108.5</v>
      </c>
      <c r="I417" s="373"/>
      <c r="J417" s="373">
        <f>IF(OR(ISERROR(VLOOKUP($E417&amp;$D$110&amp;$D$111,'CCG data'!$A:$AD,'CCG data'!T$3,FALSE)),ISBLANK(VLOOKUP($E417&amp;$D$110&amp;$D$111,'CCG data'!$A:$AD,'CCG data'!T$3,FALSE))),"",VLOOKUP($E417&amp;$D$110&amp;$D$111,'CCG data'!$A:$AD,'CCG data'!T$3,FALSE))</f>
        <v>5</v>
      </c>
      <c r="K417" s="373"/>
      <c r="L417" s="373">
        <f>IF(OR(ISERROR(VLOOKUP($E417&amp;$D$110&amp;$D$111,'CCG data'!$A:$AD,'CCG data'!U$3,FALSE)),ISBLANK(VLOOKUP($E417&amp;$D$110&amp;$D$111,'CCG data'!$A:$AD,'CCG data'!U$3,FALSE))),"",VLOOKUP($E417&amp;$D$110&amp;$D$111,'CCG data'!$A:$AD,'CCG data'!U$3,FALSE))</f>
        <v>12.1</v>
      </c>
      <c r="M417" s="374"/>
      <c r="N417" s="303">
        <f>IF(OR(ISERROR(VLOOKUP($E417&amp;$D$110&amp;$D$111,'CCG data'!$A:$AD,'CCG data'!G$3,FALSE)),ISBLANK(VLOOKUP($E417&amp;$D$110&amp;$D$111,'CCG data'!$A:$AD,'CCG data'!G$3,FALSE))),"",VLOOKUP($E417&amp;$D$110&amp;$D$111,'CCG data'!$A:$AD,'CCG data'!G$3,FALSE))</f>
        <v>1645</v>
      </c>
      <c r="P417" s="354">
        <f>IF(OR(ISERROR(VLOOKUP($E417&amp;$D$110&amp;$D$111,'CCG data'!$A:$AD,'CCG data'!B$3,FALSE)),ISBLANK(VLOOKUP($E417&amp;$D$110&amp;$D$111,'CCG data'!$A:$AD,'CCG data'!B$3,FALSE))),"",VLOOKUP($E417&amp;$D$110&amp;$D$111,'CCG data'!$A:$AD,'CCG data'!B$3,FALSE))</f>
        <v>0.29969604863221883</v>
      </c>
      <c r="Q417" s="246"/>
      <c r="R417" s="246">
        <f>IF(OR(ISERROR(VLOOKUP($E417&amp;$D$110&amp;$D$111,'CCG data'!$A:$AD,'CCG data'!C$3,FALSE)),ISBLANK(VLOOKUP($E417&amp;$D$110&amp;$D$111,'CCG data'!$A:$AD,'CCG data'!C$3,FALSE))),"",VLOOKUP($E417&amp;$D$110&amp;$D$111,'CCG data'!$A:$AD,'CCG data'!C$3,FALSE))</f>
        <v>0.60425531914893615</v>
      </c>
      <c r="S417" s="246"/>
      <c r="T417" s="246">
        <f>IF(OR(ISERROR(VLOOKUP($E417&amp;$D$110&amp;$D$111,'CCG data'!$A:$AD,'CCG data'!D$3,FALSE)),ISBLANK(VLOOKUP($E417&amp;$D$110&amp;$D$111,'CCG data'!$A:$AD,'CCG data'!D$3,FALSE))),"",VLOOKUP($E417&amp;$D$110&amp;$D$111,'CCG data'!$A:$AD,'CCG data'!D$3,FALSE))</f>
        <v>2.8571428571428571E-2</v>
      </c>
      <c r="U417" s="246"/>
      <c r="V417" s="246">
        <f>IF(OR(ISERROR(VLOOKUP($E417&amp;$D$110&amp;$D$111,'CCG data'!$A:$AD,'CCG data'!E$3,FALSE)),ISBLANK(VLOOKUP($E417&amp;$D$110&amp;$D$111,'CCG data'!$A:$AD,'CCG data'!E$3,FALSE))),"",VLOOKUP($E417&amp;$D$110&amp;$D$111,'CCG data'!$A:$AD,'CCG data'!E$3,FALSE))</f>
        <v>6.7477203647416412E-2</v>
      </c>
      <c r="W417" s="387"/>
      <c r="Y417" s="178">
        <f>IFERROR(VLOOKUP($E417&amp;$D$111, Outliers!$A$4:$P$214,2,FALSE),"0")</f>
        <v>0</v>
      </c>
      <c r="Z417" s="178">
        <f>IFERROR(VLOOKUP($E417&amp;$D$111, Outliers!$A$4:$P$214,3,FALSE),"0")</f>
        <v>1</v>
      </c>
      <c r="AA417" s="178">
        <f>IFERROR(VLOOKUP($E417&amp;$D$111, Outliers!$A$4:$P$214,4,FALSE),"0")</f>
        <v>0</v>
      </c>
      <c r="AB417" s="178">
        <f>IFERROR(VLOOKUP($E417&amp;$D$111, Outliers!$A$4:$P$214,5,FALSE),"0")</f>
        <v>0</v>
      </c>
      <c r="AD417" s="82"/>
      <c r="AE417" s="82"/>
      <c r="AF417" s="82"/>
      <c r="AG417" s="82"/>
    </row>
    <row r="418" spans="4:33" x14ac:dyDescent="0.25">
      <c r="D418" s="301"/>
      <c r="E418" s="107" t="s">
        <v>27</v>
      </c>
      <c r="F418" s="99">
        <f>IF(P417="","",VLOOKUP($E417&amp;$D$110&amp;$D$111,'CCG data'!$A:$AD,'CCG data'!W$3,FALSE))</f>
        <v>47.8</v>
      </c>
      <c r="G418" s="100">
        <f>IF(P417="","",VLOOKUP($E417&amp;$D$110&amp;$D$111,'CCG data'!$A:$AD,'CCG data'!X$3,FALSE))</f>
        <v>57.1</v>
      </c>
      <c r="H418" s="100">
        <f>IF(R417="","",VLOOKUP($E417&amp;$D$110&amp;$D$111,'CCG data'!$A:$AD,'CCG data'!Y$3,FALSE))</f>
        <v>101.8</v>
      </c>
      <c r="I418" s="100">
        <f>IF(R417="","",VLOOKUP($E417&amp;$D$110&amp;$D$111,'CCG data'!$A:$AD,'CCG data'!Z$3,FALSE))</f>
        <v>115.3</v>
      </c>
      <c r="J418" s="100">
        <f>IF(T417="","",VLOOKUP($E417&amp;$D$110&amp;$D$111,'CCG data'!$A:$AD,'CCG data'!AA$3,FALSE))</f>
        <v>3.5</v>
      </c>
      <c r="K418" s="100">
        <f>IF(T417="","",VLOOKUP($E417&amp;$D$110&amp;$D$111,'CCG data'!$A:$AD,'CCG data'!AB$3,FALSE))</f>
        <v>6.4</v>
      </c>
      <c r="L418" s="100">
        <f>IF(V417="","",VLOOKUP($E417&amp;$D$110&amp;$D$111,'CCG data'!$A:$AD,'CCG data'!AC$3,FALSE))</f>
        <v>9.8000000000000007</v>
      </c>
      <c r="M418" s="100">
        <f>IF(V417="","",VLOOKUP($E417&amp;$D$110&amp;$D$111,'CCG data'!$A:$AD,'CCG data'!AD$3,FALSE))</f>
        <v>14.3</v>
      </c>
      <c r="N418" s="304"/>
      <c r="P418" s="162">
        <f>IF(P417="","",VLOOKUP($E417&amp;$D$110&amp;$D$111,'CCG data'!$A:$AD,'CCG data'!I$3,FALSE))</f>
        <v>0.27800000000000002</v>
      </c>
      <c r="Q418" s="15">
        <f>IF(P417="","",VLOOKUP($E417&amp;$D$110&amp;$D$111,'CCG data'!$A:$AD,'CCG data'!J$3,FALSE))</f>
        <v>0.32200000000000001</v>
      </c>
      <c r="R418" s="15">
        <f>IF(R417="","",VLOOKUP($E417&amp;$D$110&amp;$D$111,'CCG data'!$A:$AD,'CCG data'!K$3,FALSE))</f>
        <v>0.57999999999999996</v>
      </c>
      <c r="S418" s="15">
        <f>IF(R417="","",VLOOKUP($E417&amp;$D$110&amp;$D$111,'CCG data'!$A:$AD,'CCG data'!L$3,FALSE))</f>
        <v>0.628</v>
      </c>
      <c r="T418" s="15">
        <f>IF(T417="","",VLOOKUP($E417&amp;$D$110&amp;$D$111,'CCG data'!$A:$AD,'CCG data'!M$3,FALSE))</f>
        <v>2.1999999999999999E-2</v>
      </c>
      <c r="U418" s="15">
        <f>IF(T417="","",VLOOKUP($E417&amp;$D$110&amp;$D$111,'CCG data'!$A:$AD,'CCG data'!N$3,FALSE))</f>
        <v>3.7999999999999999E-2</v>
      </c>
      <c r="V418" s="15">
        <f>IF(V417="","",VLOOKUP($E417&amp;$D$110&amp;$D$111,'CCG data'!$A:$AD,'CCG data'!O$3,FALSE))</f>
        <v>5.6000000000000001E-2</v>
      </c>
      <c r="W418" s="142">
        <f>IF(V417="","",VLOOKUP($E417&amp;$D$110&amp;$D$111,'CCG data'!$A:$AD,'CCG data'!P$3,FALSE))</f>
        <v>8.1000000000000003E-2</v>
      </c>
      <c r="Y418" s="178" t="str">
        <f>IFERROR(VLOOKUP($E418&amp;$D$111, Outliers!$A$4:$P$214,2,FALSE),"0")</f>
        <v>0</v>
      </c>
      <c r="Z418" s="178" t="str">
        <f>IFERROR(VLOOKUP($E418&amp;$D$111, Outliers!$A$4:$P$214,3,FALSE),"0")</f>
        <v>0</v>
      </c>
      <c r="AA418" s="178" t="str">
        <f>IFERROR(VLOOKUP($E418&amp;$D$111, Outliers!$A$4:$P$214,4,FALSE),"0")</f>
        <v>0</v>
      </c>
      <c r="AB418" s="178" t="str">
        <f>IFERROR(VLOOKUP($E418&amp;$D$111, Outliers!$A$4:$P$214,5,FALSE),"0")</f>
        <v>0</v>
      </c>
      <c r="AD418" s="82"/>
      <c r="AE418" s="82"/>
      <c r="AF418" s="82"/>
      <c r="AG418" s="82"/>
    </row>
    <row r="419" spans="4:33" ht="15.75" x14ac:dyDescent="0.25">
      <c r="D419" s="301"/>
      <c r="E419" s="108" t="s">
        <v>282</v>
      </c>
      <c r="F419" s="372">
        <f>IF(OR(ISERROR(VLOOKUP($E419&amp;$D$110&amp;$D$111,'CCG data'!$A:$AD,'CCG data'!R$3,FALSE)),ISBLANK(VLOOKUP($E419&amp;$D$110&amp;$D$111,'CCG data'!$A:$AD,'CCG data'!R$3,FALSE))),"",VLOOKUP($E419&amp;$D$110&amp;$D$111,'CCG data'!$A:$AD,'CCG data'!R$3,FALSE))</f>
        <v>53.3</v>
      </c>
      <c r="G419" s="373"/>
      <c r="H419" s="373">
        <f>IF(OR(ISERROR(VLOOKUP($E419&amp;$D$110&amp;$D$111,'CCG data'!$A:$AD,'CCG data'!S$3,FALSE)),ISBLANK(VLOOKUP($E419&amp;$D$110&amp;$D$111,'CCG data'!$A:$AD,'CCG data'!S$3,FALSE))),"",VLOOKUP($E419&amp;$D$110&amp;$D$111,'CCG data'!$A:$AD,'CCG data'!S$3,FALSE))</f>
        <v>99.3</v>
      </c>
      <c r="I419" s="373"/>
      <c r="J419" s="373">
        <f>IF(OR(ISERROR(VLOOKUP($E419&amp;$D$110&amp;$D$111,'CCG data'!$A:$AD,'CCG data'!T$3,FALSE)),ISBLANK(VLOOKUP($E419&amp;$D$110&amp;$D$111,'CCG data'!$A:$AD,'CCG data'!T$3,FALSE))),"",VLOOKUP($E419&amp;$D$110&amp;$D$111,'CCG data'!$A:$AD,'CCG data'!T$3,FALSE))</f>
        <v>5.5</v>
      </c>
      <c r="K419" s="373"/>
      <c r="L419" s="373">
        <f>IF(OR(ISERROR(VLOOKUP($E419&amp;$D$110&amp;$D$111,'CCG data'!$A:$AD,'CCG data'!U$3,FALSE)),ISBLANK(VLOOKUP($E419&amp;$D$110&amp;$D$111,'CCG data'!$A:$AD,'CCG data'!U$3,FALSE))),"",VLOOKUP($E419&amp;$D$110&amp;$D$111,'CCG data'!$A:$AD,'CCG data'!U$3,FALSE))</f>
        <v>12.7</v>
      </c>
      <c r="M419" s="374"/>
      <c r="N419" s="303">
        <f>IF(OR(ISERROR(VLOOKUP($E419&amp;$D$110&amp;$D$111,'CCG data'!$A:$AD,'CCG data'!G$3,FALSE)),ISBLANK(VLOOKUP($E419&amp;$D$110&amp;$D$111,'CCG data'!$A:$AD,'CCG data'!G$3,FALSE))),"",VLOOKUP($E419&amp;$D$110&amp;$D$111,'CCG data'!$A:$AD,'CCG data'!G$3,FALSE))</f>
        <v>1559</v>
      </c>
      <c r="P419" s="354">
        <f>IF(OR(ISERROR(VLOOKUP($E419&amp;$D$110&amp;$D$111,'CCG data'!$A:$AD,'CCG data'!B$3,FALSE)),ISBLANK(VLOOKUP($E419&amp;$D$110&amp;$D$111,'CCG data'!$A:$AD,'CCG data'!B$3,FALSE))),"",VLOOKUP($E419&amp;$D$110&amp;$D$111,'CCG data'!$A:$AD,'CCG data'!B$3,FALSE))</f>
        <v>0.30211674150096218</v>
      </c>
      <c r="Q419" s="246"/>
      <c r="R419" s="246">
        <f>IF(OR(ISERROR(VLOOKUP($E419&amp;$D$110&amp;$D$111,'CCG data'!$A:$AD,'CCG data'!C$3,FALSE)),ISBLANK(VLOOKUP($E419&amp;$D$110&amp;$D$111,'CCG data'!$A:$AD,'CCG data'!C$3,FALSE))),"",VLOOKUP($E419&amp;$D$110&amp;$D$111,'CCG data'!$A:$AD,'CCG data'!C$3,FALSE))</f>
        <v>0.58755612572161642</v>
      </c>
      <c r="S419" s="246"/>
      <c r="T419" s="246">
        <f>IF(OR(ISERROR(VLOOKUP($E419&amp;$D$110&amp;$D$111,'CCG data'!$A:$AD,'CCG data'!D$3,FALSE)),ISBLANK(VLOOKUP($E419&amp;$D$110&amp;$D$111,'CCG data'!$A:$AD,'CCG data'!D$3,FALSE))),"",VLOOKUP($E419&amp;$D$110&amp;$D$111,'CCG data'!$A:$AD,'CCG data'!D$3,FALSE))</f>
        <v>3.5279025016035921E-2</v>
      </c>
      <c r="U419" s="246"/>
      <c r="V419" s="246">
        <f>IF(OR(ISERROR(VLOOKUP($E419&amp;$D$110&amp;$D$111,'CCG data'!$A:$AD,'CCG data'!E$3,FALSE)),ISBLANK(VLOOKUP($E419&amp;$D$110&amp;$D$111,'CCG data'!$A:$AD,'CCG data'!E$3,FALSE))),"",VLOOKUP($E419&amp;$D$110&amp;$D$111,'CCG data'!$A:$AD,'CCG data'!E$3,FALSE))</f>
        <v>7.5048107761385499E-2</v>
      </c>
      <c r="W419" s="387"/>
      <c r="Y419" s="178">
        <f>IFERROR(VLOOKUP($E419&amp;$D$111, Outliers!$A$4:$P$214,2,FALSE),"0")</f>
        <v>0</v>
      </c>
      <c r="Z419" s="178">
        <f>IFERROR(VLOOKUP($E419&amp;$D$111, Outliers!$A$4:$P$214,3,FALSE),"0")</f>
        <v>0</v>
      </c>
      <c r="AA419" s="178">
        <f>IFERROR(VLOOKUP($E419&amp;$D$111, Outliers!$A$4:$P$214,4,FALSE),"0")</f>
        <v>0</v>
      </c>
      <c r="AB419" s="178">
        <f>IFERROR(VLOOKUP($E419&amp;$D$111, Outliers!$A$4:$P$214,5,FALSE),"0")</f>
        <v>0</v>
      </c>
      <c r="AD419" s="82"/>
      <c r="AE419" s="82"/>
      <c r="AF419" s="82"/>
      <c r="AG419" s="82"/>
    </row>
    <row r="420" spans="4:33" x14ac:dyDescent="0.25">
      <c r="D420" s="301"/>
      <c r="E420" s="107" t="s">
        <v>27</v>
      </c>
      <c r="F420" s="99">
        <f>IF(P419="","",VLOOKUP($E419&amp;$D$110&amp;$D$111,'CCG data'!$A:$AD,'CCG data'!W$3,FALSE))</f>
        <v>48.5</v>
      </c>
      <c r="G420" s="100">
        <f>IF(P419="","",VLOOKUP($E419&amp;$D$110&amp;$D$111,'CCG data'!$A:$AD,'CCG data'!X$3,FALSE))</f>
        <v>58.1</v>
      </c>
      <c r="H420" s="100">
        <f>IF(R419="","",VLOOKUP($E419&amp;$D$110&amp;$D$111,'CCG data'!$A:$AD,'CCG data'!Y$3,FALSE))</f>
        <v>92.9</v>
      </c>
      <c r="I420" s="100">
        <f>IF(R419="","",VLOOKUP($E419&amp;$D$110&amp;$D$111,'CCG data'!$A:$AD,'CCG data'!Z$3,FALSE))</f>
        <v>105.7</v>
      </c>
      <c r="J420" s="100">
        <f>IF(T419="","",VLOOKUP($E419&amp;$D$110&amp;$D$111,'CCG data'!$A:$AD,'CCG data'!AA$3,FALSE))</f>
        <v>4</v>
      </c>
      <c r="K420" s="100">
        <f>IF(T419="","",VLOOKUP($E419&amp;$D$110&amp;$D$111,'CCG data'!$A:$AD,'CCG data'!AB$3,FALSE))</f>
        <v>6.9</v>
      </c>
      <c r="L420" s="100">
        <f>IF(V419="","",VLOOKUP($E419&amp;$D$110&amp;$D$111,'CCG data'!$A:$AD,'CCG data'!AC$3,FALSE))</f>
        <v>10.4</v>
      </c>
      <c r="M420" s="100">
        <f>IF(V419="","",VLOOKUP($E419&amp;$D$110&amp;$D$111,'CCG data'!$A:$AD,'CCG data'!AD$3,FALSE))</f>
        <v>15</v>
      </c>
      <c r="N420" s="304"/>
      <c r="P420" s="162">
        <f>IF(P419="","",VLOOKUP($E419&amp;$D$110&amp;$D$111,'CCG data'!$A:$AD,'CCG data'!I$3,FALSE))</f>
        <v>0.28000000000000003</v>
      </c>
      <c r="Q420" s="15">
        <f>IF(P419="","",VLOOKUP($E419&amp;$D$110&amp;$D$111,'CCG data'!$A:$AD,'CCG data'!J$3,FALSE))</f>
        <v>0.32500000000000001</v>
      </c>
      <c r="R420" s="15">
        <f>IF(R419="","",VLOOKUP($E419&amp;$D$110&amp;$D$111,'CCG data'!$A:$AD,'CCG data'!K$3,FALSE))</f>
        <v>0.56299999999999994</v>
      </c>
      <c r="S420" s="15">
        <f>IF(R419="","",VLOOKUP($E419&amp;$D$110&amp;$D$111,'CCG data'!$A:$AD,'CCG data'!L$3,FALSE))</f>
        <v>0.61199999999999999</v>
      </c>
      <c r="T420" s="15">
        <f>IF(T419="","",VLOOKUP($E419&amp;$D$110&amp;$D$111,'CCG data'!$A:$AD,'CCG data'!M$3,FALSE))</f>
        <v>2.7E-2</v>
      </c>
      <c r="U420" s="15">
        <f>IF(T419="","",VLOOKUP($E419&amp;$D$110&amp;$D$111,'CCG data'!$A:$AD,'CCG data'!N$3,FALSE))</f>
        <v>4.5999999999999999E-2</v>
      </c>
      <c r="V420" s="15">
        <f>IF(V419="","",VLOOKUP($E419&amp;$D$110&amp;$D$111,'CCG data'!$A:$AD,'CCG data'!O$3,FALSE))</f>
        <v>6.3E-2</v>
      </c>
      <c r="W420" s="142">
        <f>IF(V419="","",VLOOKUP($E419&amp;$D$110&amp;$D$111,'CCG data'!$A:$AD,'CCG data'!P$3,FALSE))</f>
        <v>8.8999999999999996E-2</v>
      </c>
      <c r="Y420" s="178" t="str">
        <f>IFERROR(VLOOKUP($E420&amp;$D$111, Outliers!$A$4:$P$214,2,FALSE),"0")</f>
        <v>0</v>
      </c>
      <c r="Z420" s="178" t="str">
        <f>IFERROR(VLOOKUP($E420&amp;$D$111, Outliers!$A$4:$P$214,3,FALSE),"0")</f>
        <v>0</v>
      </c>
      <c r="AA420" s="178" t="str">
        <f>IFERROR(VLOOKUP($E420&amp;$D$111, Outliers!$A$4:$P$214,4,FALSE),"0")</f>
        <v>0</v>
      </c>
      <c r="AB420" s="178" t="str">
        <f>IFERROR(VLOOKUP($E420&amp;$D$111, Outliers!$A$4:$P$214,5,FALSE),"0")</f>
        <v>0</v>
      </c>
      <c r="AD420" s="82"/>
      <c r="AE420" s="82"/>
      <c r="AF420" s="82"/>
      <c r="AG420" s="82"/>
    </row>
    <row r="421" spans="4:33" ht="15.75" x14ac:dyDescent="0.25">
      <c r="D421" s="301"/>
      <c r="E421" s="108" t="s">
        <v>283</v>
      </c>
      <c r="F421" s="372">
        <f>IF(OR(ISERROR(VLOOKUP($E421&amp;$D$110&amp;$D$111,'CCG data'!$A:$AD,'CCG data'!R$3,FALSE)),ISBLANK(VLOOKUP($E421&amp;$D$110&amp;$D$111,'CCG data'!$A:$AD,'CCG data'!R$3,FALSE))),"",VLOOKUP($E421&amp;$D$110&amp;$D$111,'CCG data'!$A:$AD,'CCG data'!R$3,FALSE))</f>
        <v>57.9</v>
      </c>
      <c r="G421" s="373"/>
      <c r="H421" s="373">
        <f>IF(OR(ISERROR(VLOOKUP($E421&amp;$D$110&amp;$D$111,'CCG data'!$A:$AD,'CCG data'!S$3,FALSE)),ISBLANK(VLOOKUP($E421&amp;$D$110&amp;$D$111,'CCG data'!$A:$AD,'CCG data'!S$3,FALSE))),"",VLOOKUP($E421&amp;$D$110&amp;$D$111,'CCG data'!$A:$AD,'CCG data'!S$3,FALSE))</f>
        <v>102.4</v>
      </c>
      <c r="I421" s="373"/>
      <c r="J421" s="373">
        <f>IF(OR(ISERROR(VLOOKUP($E421&amp;$D$110&amp;$D$111,'CCG data'!$A:$AD,'CCG data'!T$3,FALSE)),ISBLANK(VLOOKUP($E421&amp;$D$110&amp;$D$111,'CCG data'!$A:$AD,'CCG data'!T$3,FALSE))),"",VLOOKUP($E421&amp;$D$110&amp;$D$111,'CCG data'!$A:$AD,'CCG data'!T$3,FALSE))</f>
        <v>5.7</v>
      </c>
      <c r="K421" s="373"/>
      <c r="L421" s="373">
        <f>IF(OR(ISERROR(VLOOKUP($E421&amp;$D$110&amp;$D$111,'CCG data'!$A:$AD,'CCG data'!U$3,FALSE)),ISBLANK(VLOOKUP($E421&amp;$D$110&amp;$D$111,'CCG data'!$A:$AD,'CCG data'!U$3,FALSE))),"",VLOOKUP($E421&amp;$D$110&amp;$D$111,'CCG data'!$A:$AD,'CCG data'!U$3,FALSE))</f>
        <v>12.4</v>
      </c>
      <c r="M421" s="374"/>
      <c r="N421" s="303">
        <f>IF(OR(ISERROR(VLOOKUP($E421&amp;$D$110&amp;$D$111,'CCG data'!$A:$AD,'CCG data'!G$3,FALSE)),ISBLANK(VLOOKUP($E421&amp;$D$110&amp;$D$111,'CCG data'!$A:$AD,'CCG data'!G$3,FALSE))),"",VLOOKUP($E421&amp;$D$110&amp;$D$111,'CCG data'!$A:$AD,'CCG data'!G$3,FALSE))</f>
        <v>1805</v>
      </c>
      <c r="P421" s="354">
        <f>IF(OR(ISERROR(VLOOKUP($E421&amp;$D$110&amp;$D$111,'CCG data'!$A:$AD,'CCG data'!B$3,FALSE)),ISBLANK(VLOOKUP($E421&amp;$D$110&amp;$D$111,'CCG data'!$A:$AD,'CCG data'!B$3,FALSE))),"",VLOOKUP($E421&amp;$D$110&amp;$D$111,'CCG data'!$A:$AD,'CCG data'!B$3,FALSE))</f>
        <v>0.31301939058171746</v>
      </c>
      <c r="Q421" s="246"/>
      <c r="R421" s="246">
        <f>IF(OR(ISERROR(VLOOKUP($E421&amp;$D$110&amp;$D$111,'CCG data'!$A:$AD,'CCG data'!C$3,FALSE)),ISBLANK(VLOOKUP($E421&amp;$D$110&amp;$D$111,'CCG data'!$A:$AD,'CCG data'!C$3,FALSE))),"",VLOOKUP($E421&amp;$D$110&amp;$D$111,'CCG data'!$A:$AD,'CCG data'!C$3,FALSE))</f>
        <v>0.58337950138504158</v>
      </c>
      <c r="S421" s="246"/>
      <c r="T421" s="246">
        <f>IF(OR(ISERROR(VLOOKUP($E421&amp;$D$110&amp;$D$111,'CCG data'!$A:$AD,'CCG data'!D$3,FALSE)),ISBLANK(VLOOKUP($E421&amp;$D$110&amp;$D$111,'CCG data'!$A:$AD,'CCG data'!D$3,FALSE))),"",VLOOKUP($E421&amp;$D$110&amp;$D$111,'CCG data'!$A:$AD,'CCG data'!D$3,FALSE))</f>
        <v>3.3240997229916899E-2</v>
      </c>
      <c r="U421" s="246"/>
      <c r="V421" s="246">
        <f>IF(OR(ISERROR(VLOOKUP($E421&amp;$D$110&amp;$D$111,'CCG data'!$A:$AD,'CCG data'!E$3,FALSE)),ISBLANK(VLOOKUP($E421&amp;$D$110&amp;$D$111,'CCG data'!$A:$AD,'CCG data'!E$3,FALSE))),"",VLOOKUP($E421&amp;$D$110&amp;$D$111,'CCG data'!$A:$AD,'CCG data'!E$3,FALSE))</f>
        <v>7.0360110803324105E-2</v>
      </c>
      <c r="W421" s="387"/>
      <c r="Y421" s="178">
        <f>IFERROR(VLOOKUP($E421&amp;$D$111, Outliers!$A$4:$P$214,2,FALSE),"0")</f>
        <v>1</v>
      </c>
      <c r="Z421" s="178">
        <f>IFERROR(VLOOKUP($E421&amp;$D$111, Outliers!$A$4:$P$214,3,FALSE),"0")</f>
        <v>0</v>
      </c>
      <c r="AA421" s="178">
        <f>IFERROR(VLOOKUP($E421&amp;$D$111, Outliers!$A$4:$P$214,4,FALSE),"0")</f>
        <v>0</v>
      </c>
      <c r="AB421" s="178">
        <f>IFERROR(VLOOKUP($E421&amp;$D$111, Outliers!$A$4:$P$214,5,FALSE),"0")</f>
        <v>0</v>
      </c>
      <c r="AD421" s="82"/>
      <c r="AE421" s="82"/>
      <c r="AF421" s="82"/>
      <c r="AG421" s="82"/>
    </row>
    <row r="422" spans="4:33" x14ac:dyDescent="0.25">
      <c r="D422" s="301"/>
      <c r="E422" s="107" t="s">
        <v>27</v>
      </c>
      <c r="F422" s="99">
        <f>IF(P421="","",VLOOKUP($E421&amp;$D$110&amp;$D$111,'CCG data'!$A:$AD,'CCG data'!W$3,FALSE))</f>
        <v>53.1</v>
      </c>
      <c r="G422" s="100">
        <f>IF(P421="","",VLOOKUP($E421&amp;$D$110&amp;$D$111,'CCG data'!$A:$AD,'CCG data'!X$3,FALSE))</f>
        <v>62.6</v>
      </c>
      <c r="H422" s="100">
        <f>IF(R421="","",VLOOKUP($E421&amp;$D$110&amp;$D$111,'CCG data'!$A:$AD,'CCG data'!Y$3,FALSE))</f>
        <v>96.2</v>
      </c>
      <c r="I422" s="100">
        <f>IF(R421="","",VLOOKUP($E421&amp;$D$110&amp;$D$111,'CCG data'!$A:$AD,'CCG data'!Z$3,FALSE))</f>
        <v>108.6</v>
      </c>
      <c r="J422" s="100">
        <f>IF(T421="","",VLOOKUP($E421&amp;$D$110&amp;$D$111,'CCG data'!$A:$AD,'CCG data'!AA$3,FALSE))</f>
        <v>4.3</v>
      </c>
      <c r="K422" s="100">
        <f>IF(T421="","",VLOOKUP($E421&amp;$D$110&amp;$D$111,'CCG data'!$A:$AD,'CCG data'!AB$3,FALSE))</f>
        <v>7.1</v>
      </c>
      <c r="L422" s="100">
        <f>IF(V421="","",VLOOKUP($E421&amp;$D$110&amp;$D$111,'CCG data'!$A:$AD,'CCG data'!AC$3,FALSE))</f>
        <v>10.3</v>
      </c>
      <c r="M422" s="100">
        <f>IF(V421="","",VLOOKUP($E421&amp;$D$110&amp;$D$111,'CCG data'!$A:$AD,'CCG data'!AD$3,FALSE))</f>
        <v>14.6</v>
      </c>
      <c r="N422" s="304"/>
      <c r="P422" s="162">
        <f>IF(P421="","",VLOOKUP($E421&amp;$D$110&amp;$D$111,'CCG data'!$A:$AD,'CCG data'!I$3,FALSE))</f>
        <v>0.29199999999999998</v>
      </c>
      <c r="Q422" s="15">
        <f>IF(P421="","",VLOOKUP($E421&amp;$D$110&amp;$D$111,'CCG data'!$A:$AD,'CCG data'!J$3,FALSE))</f>
        <v>0.33500000000000002</v>
      </c>
      <c r="R422" s="15">
        <f>IF(R421="","",VLOOKUP($E421&amp;$D$110&amp;$D$111,'CCG data'!$A:$AD,'CCG data'!K$3,FALSE))</f>
        <v>0.56000000000000005</v>
      </c>
      <c r="S422" s="15">
        <f>IF(R421="","",VLOOKUP($E421&amp;$D$110&amp;$D$111,'CCG data'!$A:$AD,'CCG data'!L$3,FALSE))</f>
        <v>0.60599999999999998</v>
      </c>
      <c r="T422" s="15">
        <f>IF(T421="","",VLOOKUP($E421&amp;$D$110&amp;$D$111,'CCG data'!$A:$AD,'CCG data'!M$3,FALSE))</f>
        <v>2.5999999999999999E-2</v>
      </c>
      <c r="U422" s="15">
        <f>IF(T421="","",VLOOKUP($E421&amp;$D$110&amp;$D$111,'CCG data'!$A:$AD,'CCG data'!N$3,FALSE))</f>
        <v>4.2999999999999997E-2</v>
      </c>
      <c r="V422" s="15">
        <f>IF(V421="","",VLOOKUP($E421&amp;$D$110&amp;$D$111,'CCG data'!$A:$AD,'CCG data'!O$3,FALSE))</f>
        <v>5.8999999999999997E-2</v>
      </c>
      <c r="W422" s="142">
        <f>IF(V421="","",VLOOKUP($E421&amp;$D$110&amp;$D$111,'CCG data'!$A:$AD,'CCG data'!P$3,FALSE))</f>
        <v>8.3000000000000004E-2</v>
      </c>
      <c r="Y422" s="178" t="str">
        <f>IFERROR(VLOOKUP($E422&amp;$D$111, Outliers!$A$4:$P$214,2,FALSE),"0")</f>
        <v>0</v>
      </c>
      <c r="Z422" s="178" t="str">
        <f>IFERROR(VLOOKUP($E422&amp;$D$111, Outliers!$A$4:$P$214,3,FALSE),"0")</f>
        <v>0</v>
      </c>
      <c r="AA422" s="178" t="str">
        <f>IFERROR(VLOOKUP($E422&amp;$D$111, Outliers!$A$4:$P$214,4,FALSE),"0")</f>
        <v>0</v>
      </c>
      <c r="AB422" s="178" t="str">
        <f>IFERROR(VLOOKUP($E422&amp;$D$111, Outliers!$A$4:$P$214,5,FALSE),"0")</f>
        <v>0</v>
      </c>
      <c r="AD422" s="82"/>
      <c r="AE422" s="82"/>
      <c r="AF422" s="82"/>
      <c r="AG422" s="82"/>
    </row>
    <row r="423" spans="4:33" ht="15.75" x14ac:dyDescent="0.25">
      <c r="D423" s="301"/>
      <c r="E423" s="108" t="s">
        <v>284</v>
      </c>
      <c r="F423" s="372">
        <f>IF(OR(ISERROR(VLOOKUP($E423&amp;$D$110&amp;$D$111,'CCG data'!$A:$AD,'CCG data'!R$3,FALSE)),ISBLANK(VLOOKUP($E423&amp;$D$110&amp;$D$111,'CCG data'!$A:$AD,'CCG data'!R$3,FALSE))),"",VLOOKUP($E423&amp;$D$110&amp;$D$111,'CCG data'!$A:$AD,'CCG data'!R$3,FALSE))</f>
        <v>49.5</v>
      </c>
      <c r="G423" s="373"/>
      <c r="H423" s="373">
        <f>IF(OR(ISERROR(VLOOKUP($E423&amp;$D$110&amp;$D$111,'CCG data'!$A:$AD,'CCG data'!S$3,FALSE)),ISBLANK(VLOOKUP($E423&amp;$D$110&amp;$D$111,'CCG data'!$A:$AD,'CCG data'!S$3,FALSE))),"",VLOOKUP($E423&amp;$D$110&amp;$D$111,'CCG data'!$A:$AD,'CCG data'!S$3,FALSE))</f>
        <v>91.3</v>
      </c>
      <c r="I423" s="373"/>
      <c r="J423" s="373">
        <f>IF(OR(ISERROR(VLOOKUP($E423&amp;$D$110&amp;$D$111,'CCG data'!$A:$AD,'CCG data'!T$3,FALSE)),ISBLANK(VLOOKUP($E423&amp;$D$110&amp;$D$111,'CCG data'!$A:$AD,'CCG data'!T$3,FALSE))),"",VLOOKUP($E423&amp;$D$110&amp;$D$111,'CCG data'!$A:$AD,'CCG data'!T$3,FALSE))</f>
        <v>6.5</v>
      </c>
      <c r="K423" s="373"/>
      <c r="L423" s="373">
        <f>IF(OR(ISERROR(VLOOKUP($E423&amp;$D$110&amp;$D$111,'CCG data'!$A:$AD,'CCG data'!U$3,FALSE)),ISBLANK(VLOOKUP($E423&amp;$D$110&amp;$D$111,'CCG data'!$A:$AD,'CCG data'!U$3,FALSE))),"",VLOOKUP($E423&amp;$D$110&amp;$D$111,'CCG data'!$A:$AD,'CCG data'!U$3,FALSE))</f>
        <v>8.3000000000000007</v>
      </c>
      <c r="M423" s="374"/>
      <c r="N423" s="303">
        <f>IF(OR(ISERROR(VLOOKUP($E423&amp;$D$110&amp;$D$111,'CCG data'!$A:$AD,'CCG data'!G$3,FALSE)),ISBLANK(VLOOKUP($E423&amp;$D$110&amp;$D$111,'CCG data'!$A:$AD,'CCG data'!G$3,FALSE))),"",VLOOKUP($E423&amp;$D$110&amp;$D$111,'CCG data'!$A:$AD,'CCG data'!G$3,FALSE))</f>
        <v>1356</v>
      </c>
      <c r="P423" s="354">
        <f>IF(OR(ISERROR(VLOOKUP($E423&amp;$D$110&amp;$D$111,'CCG data'!$A:$AD,'CCG data'!B$3,FALSE)),ISBLANK(VLOOKUP($E423&amp;$D$110&amp;$D$111,'CCG data'!$A:$AD,'CCG data'!B$3,FALSE))),"",VLOOKUP($E423&amp;$D$110&amp;$D$111,'CCG data'!$A:$AD,'CCG data'!B$3,FALSE))</f>
        <v>0.30899705014749262</v>
      </c>
      <c r="Q423" s="246"/>
      <c r="R423" s="246">
        <f>IF(OR(ISERROR(VLOOKUP($E423&amp;$D$110&amp;$D$111,'CCG data'!$A:$AD,'CCG data'!C$3,FALSE)),ISBLANK(VLOOKUP($E423&amp;$D$110&amp;$D$111,'CCG data'!$A:$AD,'CCG data'!C$3,FALSE))),"",VLOOKUP($E423&amp;$D$110&amp;$D$111,'CCG data'!$A:$AD,'CCG data'!C$3,FALSE))</f>
        <v>0.58849557522123896</v>
      </c>
      <c r="S423" s="246"/>
      <c r="T423" s="246">
        <f>IF(OR(ISERROR(VLOOKUP($E423&amp;$D$110&amp;$D$111,'CCG data'!$A:$AD,'CCG data'!D$3,FALSE)),ISBLANK(VLOOKUP($E423&amp;$D$110&amp;$D$111,'CCG data'!$A:$AD,'CCG data'!D$3,FALSE))),"",VLOOKUP($E423&amp;$D$110&amp;$D$111,'CCG data'!$A:$AD,'CCG data'!D$3,FALSE))</f>
        <v>4.8672566371681415E-2</v>
      </c>
      <c r="U423" s="246"/>
      <c r="V423" s="246">
        <f>IF(OR(ISERROR(VLOOKUP($E423&amp;$D$110&amp;$D$111,'CCG data'!$A:$AD,'CCG data'!E$3,FALSE)),ISBLANK(VLOOKUP($E423&amp;$D$110&amp;$D$111,'CCG data'!$A:$AD,'CCG data'!E$3,FALSE))),"",VLOOKUP($E423&amp;$D$110&amp;$D$111,'CCG data'!$A:$AD,'CCG data'!E$3,FALSE))</f>
        <v>5.3834808259587023E-2</v>
      </c>
      <c r="W423" s="387"/>
      <c r="Y423" s="178">
        <f>IFERROR(VLOOKUP($E423&amp;$D$111, Outliers!$A$4:$P$214,2,FALSE),"0")</f>
        <v>0</v>
      </c>
      <c r="Z423" s="178">
        <f>IFERROR(VLOOKUP($E423&amp;$D$111, Outliers!$A$4:$P$214,3,FALSE),"0")</f>
        <v>0</v>
      </c>
      <c r="AA423" s="178">
        <f>IFERROR(VLOOKUP($E423&amp;$D$111, Outliers!$A$4:$P$214,4,FALSE),"0")</f>
        <v>0</v>
      </c>
      <c r="AB423" s="178">
        <f>IFERROR(VLOOKUP($E423&amp;$D$111, Outliers!$A$4:$P$214,5,FALSE),"0")</f>
        <v>1</v>
      </c>
      <c r="AD423" s="82"/>
      <c r="AE423" s="82"/>
      <c r="AF423" s="82"/>
      <c r="AG423" s="82"/>
    </row>
    <row r="424" spans="4:33" x14ac:dyDescent="0.25">
      <c r="D424" s="301"/>
      <c r="E424" s="107" t="s">
        <v>27</v>
      </c>
      <c r="F424" s="99">
        <f>IF(P423="","",VLOOKUP($E423&amp;$D$110&amp;$D$111,'CCG data'!$A:$AD,'CCG data'!W$3,FALSE))</f>
        <v>44.8</v>
      </c>
      <c r="G424" s="100">
        <f>IF(P423="","",VLOOKUP($E423&amp;$D$110&amp;$D$111,'CCG data'!$A:$AD,'CCG data'!X$3,FALSE))</f>
        <v>54.2</v>
      </c>
      <c r="H424" s="100">
        <f>IF(R423="","",VLOOKUP($E423&amp;$D$110&amp;$D$111,'CCG data'!$A:$AD,'CCG data'!Y$3,FALSE))</f>
        <v>85</v>
      </c>
      <c r="I424" s="100">
        <f>IF(R423="","",VLOOKUP($E423&amp;$D$110&amp;$D$111,'CCG data'!$A:$AD,'CCG data'!Z$3,FALSE))</f>
        <v>97.7</v>
      </c>
      <c r="J424" s="100">
        <f>IF(T423="","",VLOOKUP($E423&amp;$D$110&amp;$D$111,'CCG data'!$A:$AD,'CCG data'!AA$3,FALSE))</f>
        <v>5</v>
      </c>
      <c r="K424" s="100">
        <f>IF(T423="","",VLOOKUP($E423&amp;$D$110&amp;$D$111,'CCG data'!$A:$AD,'CCG data'!AB$3,FALSE))</f>
        <v>8.1</v>
      </c>
      <c r="L424" s="100">
        <f>IF(V423="","",VLOOKUP($E423&amp;$D$110&amp;$D$111,'CCG data'!$A:$AD,'CCG data'!AC$3,FALSE))</f>
        <v>6.4</v>
      </c>
      <c r="M424" s="100">
        <f>IF(V423="","",VLOOKUP($E423&amp;$D$110&amp;$D$111,'CCG data'!$A:$AD,'CCG data'!AD$3,FALSE))</f>
        <v>10.199999999999999</v>
      </c>
      <c r="N424" s="304"/>
      <c r="P424" s="162">
        <f>IF(P423="","",VLOOKUP($E423&amp;$D$110&amp;$D$111,'CCG data'!$A:$AD,'CCG data'!I$3,FALSE))</f>
        <v>0.28499999999999998</v>
      </c>
      <c r="Q424" s="15">
        <f>IF(P423="","",VLOOKUP($E423&amp;$D$110&amp;$D$111,'CCG data'!$A:$AD,'CCG data'!J$3,FALSE))</f>
        <v>0.33400000000000002</v>
      </c>
      <c r="R424" s="15">
        <f>IF(R423="","",VLOOKUP($E423&amp;$D$110&amp;$D$111,'CCG data'!$A:$AD,'CCG data'!K$3,FALSE))</f>
        <v>0.56200000000000006</v>
      </c>
      <c r="S424" s="15">
        <f>IF(R423="","",VLOOKUP($E423&amp;$D$110&amp;$D$111,'CCG data'!$A:$AD,'CCG data'!L$3,FALSE))</f>
        <v>0.61399999999999999</v>
      </c>
      <c r="T424" s="15">
        <f>IF(T423="","",VLOOKUP($E423&amp;$D$110&amp;$D$111,'CCG data'!$A:$AD,'CCG data'!M$3,FALSE))</f>
        <v>3.7999999999999999E-2</v>
      </c>
      <c r="U424" s="15">
        <f>IF(T423="","",VLOOKUP($E423&amp;$D$110&amp;$D$111,'CCG data'!$A:$AD,'CCG data'!N$3,FALSE))</f>
        <v>6.0999999999999999E-2</v>
      </c>
      <c r="V424" s="15">
        <f>IF(V423="","",VLOOKUP($E423&amp;$D$110&amp;$D$111,'CCG data'!$A:$AD,'CCG data'!O$3,FALSE))</f>
        <v>4.2999999999999997E-2</v>
      </c>
      <c r="W424" s="142">
        <f>IF(V423="","",VLOOKUP($E423&amp;$D$110&amp;$D$111,'CCG data'!$A:$AD,'CCG data'!P$3,FALSE))</f>
        <v>6.7000000000000004E-2</v>
      </c>
      <c r="Y424" s="178" t="str">
        <f>IFERROR(VLOOKUP($E424&amp;$D$111, Outliers!$A$4:$P$214,2,FALSE),"0")</f>
        <v>0</v>
      </c>
      <c r="Z424" s="178" t="str">
        <f>IFERROR(VLOOKUP($E424&amp;$D$111, Outliers!$A$4:$P$214,3,FALSE),"0")</f>
        <v>0</v>
      </c>
      <c r="AA424" s="178" t="str">
        <f>IFERROR(VLOOKUP($E424&amp;$D$111, Outliers!$A$4:$P$214,4,FALSE),"0")</f>
        <v>0</v>
      </c>
      <c r="AB424" s="178" t="str">
        <f>IFERROR(VLOOKUP($E424&amp;$D$111, Outliers!$A$4:$P$214,5,FALSE),"0")</f>
        <v>0</v>
      </c>
      <c r="AD424" s="82"/>
      <c r="AE424" s="82"/>
      <c r="AF424" s="82"/>
      <c r="AG424" s="82"/>
    </row>
    <row r="425" spans="4:33" ht="15.75" x14ac:dyDescent="0.25">
      <c r="D425" s="301"/>
      <c r="E425" s="108" t="s">
        <v>285</v>
      </c>
      <c r="F425" s="372">
        <f>IF(OR(ISERROR(VLOOKUP($E425&amp;$D$110&amp;$D$111,'CCG data'!$A:$AD,'CCG data'!R$3,FALSE)),ISBLANK(VLOOKUP($E425&amp;$D$110&amp;$D$111,'CCG data'!$A:$AD,'CCG data'!R$3,FALSE))),"",VLOOKUP($E425&amp;$D$110&amp;$D$111,'CCG data'!$A:$AD,'CCG data'!R$3,FALSE))</f>
        <v>50.2</v>
      </c>
      <c r="G425" s="373"/>
      <c r="H425" s="373">
        <f>IF(OR(ISERROR(VLOOKUP($E425&amp;$D$110&amp;$D$111,'CCG data'!$A:$AD,'CCG data'!S$3,FALSE)),ISBLANK(VLOOKUP($E425&amp;$D$110&amp;$D$111,'CCG data'!$A:$AD,'CCG data'!S$3,FALSE))),"",VLOOKUP($E425&amp;$D$110&amp;$D$111,'CCG data'!$A:$AD,'CCG data'!S$3,FALSE))</f>
        <v>97.3</v>
      </c>
      <c r="I425" s="373"/>
      <c r="J425" s="373">
        <f>IF(OR(ISERROR(VLOOKUP($E425&amp;$D$110&amp;$D$111,'CCG data'!$A:$AD,'CCG data'!T$3,FALSE)),ISBLANK(VLOOKUP($E425&amp;$D$110&amp;$D$111,'CCG data'!$A:$AD,'CCG data'!T$3,FALSE))),"",VLOOKUP($E425&amp;$D$110&amp;$D$111,'CCG data'!$A:$AD,'CCG data'!T$3,FALSE))</f>
        <v>6.2</v>
      </c>
      <c r="K425" s="373"/>
      <c r="L425" s="373">
        <f>IF(OR(ISERROR(VLOOKUP($E425&amp;$D$110&amp;$D$111,'CCG data'!$A:$AD,'CCG data'!U$3,FALSE)),ISBLANK(VLOOKUP($E425&amp;$D$110&amp;$D$111,'CCG data'!$A:$AD,'CCG data'!U$3,FALSE))),"",VLOOKUP($E425&amp;$D$110&amp;$D$111,'CCG data'!$A:$AD,'CCG data'!U$3,FALSE))</f>
        <v>6.3</v>
      </c>
      <c r="M425" s="374"/>
      <c r="N425" s="303">
        <f>IF(OR(ISERROR(VLOOKUP($E425&amp;$D$110&amp;$D$111,'CCG data'!$A:$AD,'CCG data'!G$3,FALSE)),ISBLANK(VLOOKUP($E425&amp;$D$110&amp;$D$111,'CCG data'!$A:$AD,'CCG data'!G$3,FALSE))),"",VLOOKUP($E425&amp;$D$110&amp;$D$111,'CCG data'!$A:$AD,'CCG data'!G$3,FALSE))</f>
        <v>994</v>
      </c>
      <c r="P425" s="354">
        <f>IF(OR(ISERROR(VLOOKUP($E425&amp;$D$110&amp;$D$111,'CCG data'!$A:$AD,'CCG data'!B$3,FALSE)),ISBLANK(VLOOKUP($E425&amp;$D$110&amp;$D$111,'CCG data'!$A:$AD,'CCG data'!B$3,FALSE))),"",VLOOKUP($E425&amp;$D$110&amp;$D$111,'CCG data'!$A:$AD,'CCG data'!B$3,FALSE))</f>
        <v>0.30382293762575452</v>
      </c>
      <c r="Q425" s="246"/>
      <c r="R425" s="246">
        <f>IF(OR(ISERROR(VLOOKUP($E425&amp;$D$110&amp;$D$111,'CCG data'!$A:$AD,'CCG data'!C$3,FALSE)),ISBLANK(VLOOKUP($E425&amp;$D$110&amp;$D$111,'CCG data'!$A:$AD,'CCG data'!C$3,FALSE))),"",VLOOKUP($E425&amp;$D$110&amp;$D$111,'CCG data'!$A:$AD,'CCG data'!C$3,FALSE))</f>
        <v>0.61167002012072436</v>
      </c>
      <c r="S425" s="246"/>
      <c r="T425" s="246">
        <f>IF(OR(ISERROR(VLOOKUP($E425&amp;$D$110&amp;$D$111,'CCG data'!$A:$AD,'CCG data'!D$3,FALSE)),ISBLANK(VLOOKUP($E425&amp;$D$110&amp;$D$111,'CCG data'!$A:$AD,'CCG data'!D$3,FALSE))),"",VLOOKUP($E425&amp;$D$110&amp;$D$111,'CCG data'!$A:$AD,'CCG data'!D$3,FALSE))</f>
        <v>4.3259557344064385E-2</v>
      </c>
      <c r="U425" s="246"/>
      <c r="V425" s="246">
        <f>IF(OR(ISERROR(VLOOKUP($E425&amp;$D$110&amp;$D$111,'CCG data'!$A:$AD,'CCG data'!E$3,FALSE)),ISBLANK(VLOOKUP($E425&amp;$D$110&amp;$D$111,'CCG data'!$A:$AD,'CCG data'!E$3,FALSE))),"",VLOOKUP($E425&amp;$D$110&amp;$D$111,'CCG data'!$A:$AD,'CCG data'!E$3,FALSE))</f>
        <v>4.124748490945674E-2</v>
      </c>
      <c r="W425" s="387"/>
      <c r="Y425" s="178">
        <f>IFERROR(VLOOKUP($E425&amp;$D$111, Outliers!$A$4:$P$214,2,FALSE),"0")</f>
        <v>0</v>
      </c>
      <c r="Z425" s="178">
        <f>IFERROR(VLOOKUP($E425&amp;$D$111, Outliers!$A$4:$P$214,3,FALSE),"0")</f>
        <v>0</v>
      </c>
      <c r="AA425" s="178">
        <f>IFERROR(VLOOKUP($E425&amp;$D$111, Outliers!$A$4:$P$214,4,FALSE),"0")</f>
        <v>0</v>
      </c>
      <c r="AB425" s="178">
        <f>IFERROR(VLOOKUP($E425&amp;$D$111, Outliers!$A$4:$P$214,5,FALSE),"0")</f>
        <v>1</v>
      </c>
      <c r="AD425" s="82"/>
      <c r="AE425" s="82"/>
      <c r="AF425" s="82"/>
      <c r="AG425" s="82"/>
    </row>
    <row r="426" spans="4:33" x14ac:dyDescent="0.25">
      <c r="D426" s="301"/>
      <c r="E426" s="107" t="s">
        <v>27</v>
      </c>
      <c r="F426" s="99">
        <f>IF(P425="","",VLOOKUP($E425&amp;$D$110&amp;$D$111,'CCG data'!$A:$AD,'CCG data'!W$3,FALSE))</f>
        <v>44.5</v>
      </c>
      <c r="G426" s="100">
        <f>IF(P425="","",VLOOKUP($E425&amp;$D$110&amp;$D$111,'CCG data'!$A:$AD,'CCG data'!X$3,FALSE))</f>
        <v>55.8</v>
      </c>
      <c r="H426" s="100">
        <f>IF(R425="","",VLOOKUP($E425&amp;$D$110&amp;$D$111,'CCG data'!$A:$AD,'CCG data'!Y$3,FALSE))</f>
        <v>89.5</v>
      </c>
      <c r="I426" s="100">
        <f>IF(R425="","",VLOOKUP($E425&amp;$D$110&amp;$D$111,'CCG data'!$A:$AD,'CCG data'!Z$3,FALSE))</f>
        <v>105</v>
      </c>
      <c r="J426" s="100">
        <f>IF(T425="","",VLOOKUP($E425&amp;$D$110&amp;$D$111,'CCG data'!$A:$AD,'CCG data'!AA$3,FALSE))</f>
        <v>4.4000000000000004</v>
      </c>
      <c r="K426" s="100">
        <f>IF(T425="","",VLOOKUP($E425&amp;$D$110&amp;$D$111,'CCG data'!$A:$AD,'CCG data'!AB$3,FALSE))</f>
        <v>8.1</v>
      </c>
      <c r="L426" s="100">
        <f>IF(V425="","",VLOOKUP($E425&amp;$D$110&amp;$D$111,'CCG data'!$A:$AD,'CCG data'!AC$3,FALSE))</f>
        <v>4.4000000000000004</v>
      </c>
      <c r="M426" s="100">
        <f>IF(V425="","",VLOOKUP($E425&amp;$D$110&amp;$D$111,'CCG data'!$A:$AD,'CCG data'!AD$3,FALSE))</f>
        <v>8.3000000000000007</v>
      </c>
      <c r="N426" s="304"/>
      <c r="P426" s="162">
        <f>IF(P425="","",VLOOKUP($E425&amp;$D$110&amp;$D$111,'CCG data'!$A:$AD,'CCG data'!I$3,FALSE))</f>
        <v>0.27600000000000002</v>
      </c>
      <c r="Q426" s="15">
        <f>IF(P425="","",VLOOKUP($E425&amp;$D$110&amp;$D$111,'CCG data'!$A:$AD,'CCG data'!J$3,FALSE))</f>
        <v>0.33300000000000002</v>
      </c>
      <c r="R426" s="15">
        <f>IF(R425="","",VLOOKUP($E425&amp;$D$110&amp;$D$111,'CCG data'!$A:$AD,'CCG data'!K$3,FALSE))</f>
        <v>0.58099999999999996</v>
      </c>
      <c r="S426" s="15">
        <f>IF(R425="","",VLOOKUP($E425&amp;$D$110&amp;$D$111,'CCG data'!$A:$AD,'CCG data'!L$3,FALSE))</f>
        <v>0.64100000000000001</v>
      </c>
      <c r="T426" s="15">
        <f>IF(T425="","",VLOOKUP($E425&amp;$D$110&amp;$D$111,'CCG data'!$A:$AD,'CCG data'!M$3,FALSE))</f>
        <v>3.2000000000000001E-2</v>
      </c>
      <c r="U426" s="15">
        <f>IF(T425="","",VLOOKUP($E425&amp;$D$110&amp;$D$111,'CCG data'!$A:$AD,'CCG data'!N$3,FALSE))</f>
        <v>5.8000000000000003E-2</v>
      </c>
      <c r="V426" s="15">
        <f>IF(V425="","",VLOOKUP($E425&amp;$D$110&amp;$D$111,'CCG data'!$A:$AD,'CCG data'!O$3,FALSE))</f>
        <v>3.1E-2</v>
      </c>
      <c r="W426" s="142">
        <f>IF(V425="","",VLOOKUP($E425&amp;$D$110&amp;$D$111,'CCG data'!$A:$AD,'CCG data'!P$3,FALSE))</f>
        <v>5.5E-2</v>
      </c>
      <c r="Y426" s="178" t="str">
        <f>IFERROR(VLOOKUP($E426&amp;$D$111, Outliers!$A$4:$P$214,2,FALSE),"0")</f>
        <v>0</v>
      </c>
      <c r="Z426" s="178" t="str">
        <f>IFERROR(VLOOKUP($E426&amp;$D$111, Outliers!$A$4:$P$214,3,FALSE),"0")</f>
        <v>0</v>
      </c>
      <c r="AA426" s="178" t="str">
        <f>IFERROR(VLOOKUP($E426&amp;$D$111, Outliers!$A$4:$P$214,4,FALSE),"0")</f>
        <v>0</v>
      </c>
      <c r="AB426" s="178" t="str">
        <f>IFERROR(VLOOKUP($E426&amp;$D$111, Outliers!$A$4:$P$214,5,FALSE),"0")</f>
        <v>0</v>
      </c>
      <c r="AD426" s="82"/>
      <c r="AE426" s="82"/>
      <c r="AF426" s="82"/>
      <c r="AG426" s="82"/>
    </row>
    <row r="427" spans="4:33" ht="15.75" x14ac:dyDescent="0.25">
      <c r="D427" s="301"/>
      <c r="E427" s="108" t="s">
        <v>286</v>
      </c>
      <c r="F427" s="372">
        <f>IF(OR(ISERROR(VLOOKUP($E427&amp;$D$110&amp;$D$111,'CCG data'!$A:$AD,'CCG data'!R$3,FALSE)),ISBLANK(VLOOKUP($E427&amp;$D$110&amp;$D$111,'CCG data'!$A:$AD,'CCG data'!R$3,FALSE))),"",VLOOKUP($E427&amp;$D$110&amp;$D$111,'CCG data'!$A:$AD,'CCG data'!R$3,FALSE))</f>
        <v>42.7</v>
      </c>
      <c r="G427" s="373"/>
      <c r="H427" s="373">
        <f>IF(OR(ISERROR(VLOOKUP($E427&amp;$D$110&amp;$D$111,'CCG data'!$A:$AD,'CCG data'!S$3,FALSE)),ISBLANK(VLOOKUP($E427&amp;$D$110&amp;$D$111,'CCG data'!$A:$AD,'CCG data'!S$3,FALSE))),"",VLOOKUP($E427&amp;$D$110&amp;$D$111,'CCG data'!$A:$AD,'CCG data'!S$3,FALSE))</f>
        <v>104.9</v>
      </c>
      <c r="I427" s="373"/>
      <c r="J427" s="373">
        <f>IF(OR(ISERROR(VLOOKUP($E427&amp;$D$110&amp;$D$111,'CCG data'!$A:$AD,'CCG data'!T$3,FALSE)),ISBLANK(VLOOKUP($E427&amp;$D$110&amp;$D$111,'CCG data'!$A:$AD,'CCG data'!T$3,FALSE))),"",VLOOKUP($E427&amp;$D$110&amp;$D$111,'CCG data'!$A:$AD,'CCG data'!T$3,FALSE))</f>
        <v>7.3</v>
      </c>
      <c r="K427" s="373"/>
      <c r="L427" s="373">
        <f>IF(OR(ISERROR(VLOOKUP($E427&amp;$D$110&amp;$D$111,'CCG data'!$A:$AD,'CCG data'!U$3,FALSE)),ISBLANK(VLOOKUP($E427&amp;$D$110&amp;$D$111,'CCG data'!$A:$AD,'CCG data'!U$3,FALSE))),"",VLOOKUP($E427&amp;$D$110&amp;$D$111,'CCG data'!$A:$AD,'CCG data'!U$3,FALSE))</f>
        <v>9.6</v>
      </c>
      <c r="M427" s="374"/>
      <c r="N427" s="303">
        <f>IF(OR(ISERROR(VLOOKUP($E427&amp;$D$110&amp;$D$111,'CCG data'!$A:$AD,'CCG data'!G$3,FALSE)),ISBLANK(VLOOKUP($E427&amp;$D$110&amp;$D$111,'CCG data'!$A:$AD,'CCG data'!G$3,FALSE))),"",VLOOKUP($E427&amp;$D$110&amp;$D$111,'CCG data'!$A:$AD,'CCG data'!G$3,FALSE))</f>
        <v>772</v>
      </c>
      <c r="P427" s="354">
        <f>IF(OR(ISERROR(VLOOKUP($E427&amp;$D$110&amp;$D$111,'CCG data'!$A:$AD,'CCG data'!B$3,FALSE)),ISBLANK(VLOOKUP($E427&amp;$D$110&amp;$D$111,'CCG data'!$A:$AD,'CCG data'!B$3,FALSE))),"",VLOOKUP($E427&amp;$D$110&amp;$D$111,'CCG data'!$A:$AD,'CCG data'!B$3,FALSE))</f>
        <v>0.23834196891191708</v>
      </c>
      <c r="Q427" s="246"/>
      <c r="R427" s="246">
        <f>IF(OR(ISERROR(VLOOKUP($E427&amp;$D$110&amp;$D$111,'CCG data'!$A:$AD,'CCG data'!C$3,FALSE)),ISBLANK(VLOOKUP($E427&amp;$D$110&amp;$D$111,'CCG data'!$A:$AD,'CCG data'!C$3,FALSE))),"",VLOOKUP($E427&amp;$D$110&amp;$D$111,'CCG data'!$A:$AD,'CCG data'!C$3,FALSE))</f>
        <v>0.65673575129533679</v>
      </c>
      <c r="S427" s="246"/>
      <c r="T427" s="246">
        <f>IF(OR(ISERROR(VLOOKUP($E427&amp;$D$110&amp;$D$111,'CCG data'!$A:$AD,'CCG data'!D$3,FALSE)),ISBLANK(VLOOKUP($E427&amp;$D$110&amp;$D$111,'CCG data'!$A:$AD,'CCG data'!D$3,FALSE))),"",VLOOKUP($E427&amp;$D$110&amp;$D$111,'CCG data'!$A:$AD,'CCG data'!D$3,FALSE))</f>
        <v>4.5336787564766841E-2</v>
      </c>
      <c r="U427" s="246"/>
      <c r="V427" s="246">
        <f>IF(OR(ISERROR(VLOOKUP($E427&amp;$D$110&amp;$D$111,'CCG data'!$A:$AD,'CCG data'!E$3,FALSE)),ISBLANK(VLOOKUP($E427&amp;$D$110&amp;$D$111,'CCG data'!$A:$AD,'CCG data'!E$3,FALSE))),"",VLOOKUP($E427&amp;$D$110&amp;$D$111,'CCG data'!$A:$AD,'CCG data'!E$3,FALSE))</f>
        <v>5.9585492227979271E-2</v>
      </c>
      <c r="W427" s="387"/>
      <c r="Y427" s="178">
        <f>IFERROR(VLOOKUP($E427&amp;$D$111, Outliers!$A$4:$P$214,2,FALSE),"0")</f>
        <v>0</v>
      </c>
      <c r="Z427" s="178">
        <f>IFERROR(VLOOKUP($E427&amp;$D$111, Outliers!$A$4:$P$214,3,FALSE),"0")</f>
        <v>0</v>
      </c>
      <c r="AA427" s="178">
        <f>IFERROR(VLOOKUP($E427&amp;$D$111, Outliers!$A$4:$P$214,4,FALSE),"0")</f>
        <v>0</v>
      </c>
      <c r="AB427" s="178">
        <f>IFERROR(VLOOKUP($E427&amp;$D$111, Outliers!$A$4:$P$214,5,FALSE),"0")</f>
        <v>0</v>
      </c>
      <c r="AD427" s="82"/>
      <c r="AE427" s="82"/>
      <c r="AF427" s="82"/>
      <c r="AG427" s="82"/>
    </row>
    <row r="428" spans="4:33" x14ac:dyDescent="0.25">
      <c r="D428" s="301"/>
      <c r="E428" s="107" t="s">
        <v>27</v>
      </c>
      <c r="F428" s="99">
        <f>IF(P427="","",VLOOKUP($E427&amp;$D$110&amp;$D$111,'CCG data'!$A:$AD,'CCG data'!W$3,FALSE))</f>
        <v>36.5</v>
      </c>
      <c r="G428" s="100">
        <f>IF(P427="","",VLOOKUP($E427&amp;$D$110&amp;$D$111,'CCG data'!$A:$AD,'CCG data'!X$3,FALSE))</f>
        <v>48.9</v>
      </c>
      <c r="H428" s="100">
        <f>IF(R427="","",VLOOKUP($E427&amp;$D$110&amp;$D$111,'CCG data'!$A:$AD,'CCG data'!Y$3,FALSE))</f>
        <v>95.8</v>
      </c>
      <c r="I428" s="100">
        <f>IF(R427="","",VLOOKUP($E427&amp;$D$110&amp;$D$111,'CCG data'!$A:$AD,'CCG data'!Z$3,FALSE))</f>
        <v>114.1</v>
      </c>
      <c r="J428" s="100">
        <f>IF(T427="","",VLOOKUP($E427&amp;$D$110&amp;$D$111,'CCG data'!$A:$AD,'CCG data'!AA$3,FALSE))</f>
        <v>4.9000000000000004</v>
      </c>
      <c r="K428" s="100">
        <f>IF(T427="","",VLOOKUP($E427&amp;$D$110&amp;$D$111,'CCG data'!$A:$AD,'CCG data'!AB$3,FALSE))</f>
        <v>9.6999999999999993</v>
      </c>
      <c r="L428" s="100">
        <f>IF(V427="","",VLOOKUP($E427&amp;$D$110&amp;$D$111,'CCG data'!$A:$AD,'CCG data'!AC$3,FALSE))</f>
        <v>6.8</v>
      </c>
      <c r="M428" s="100">
        <f>IF(V427="","",VLOOKUP($E427&amp;$D$110&amp;$D$111,'CCG data'!$A:$AD,'CCG data'!AD$3,FALSE))</f>
        <v>12.4</v>
      </c>
      <c r="N428" s="304"/>
      <c r="P428" s="162">
        <f>IF(P427="","",VLOOKUP($E427&amp;$D$110&amp;$D$111,'CCG data'!$A:$AD,'CCG data'!I$3,FALSE))</f>
        <v>0.21</v>
      </c>
      <c r="Q428" s="15">
        <f>IF(P427="","",VLOOKUP($E427&amp;$D$110&amp;$D$111,'CCG data'!$A:$AD,'CCG data'!J$3,FALSE))</f>
        <v>0.27</v>
      </c>
      <c r="R428" s="15">
        <f>IF(R427="","",VLOOKUP($E427&amp;$D$110&amp;$D$111,'CCG data'!$A:$AD,'CCG data'!K$3,FALSE))</f>
        <v>0.623</v>
      </c>
      <c r="S428" s="15">
        <f>IF(R427="","",VLOOKUP($E427&amp;$D$110&amp;$D$111,'CCG data'!$A:$AD,'CCG data'!L$3,FALSE))</f>
        <v>0.68899999999999995</v>
      </c>
      <c r="T428" s="15">
        <f>IF(T427="","",VLOOKUP($E427&amp;$D$110&amp;$D$111,'CCG data'!$A:$AD,'CCG data'!M$3,FALSE))</f>
        <v>3.3000000000000002E-2</v>
      </c>
      <c r="U428" s="15">
        <f>IF(T427="","",VLOOKUP($E427&amp;$D$110&amp;$D$111,'CCG data'!$A:$AD,'CCG data'!N$3,FALSE))</f>
        <v>6.2E-2</v>
      </c>
      <c r="V428" s="15">
        <f>IF(V427="","",VLOOKUP($E427&amp;$D$110&amp;$D$111,'CCG data'!$A:$AD,'CCG data'!O$3,FALSE))</f>
        <v>4.4999999999999998E-2</v>
      </c>
      <c r="W428" s="142">
        <f>IF(V427="","",VLOOKUP($E427&amp;$D$110&amp;$D$111,'CCG data'!$A:$AD,'CCG data'!P$3,FALSE))</f>
        <v>7.9000000000000001E-2</v>
      </c>
      <c r="Y428" s="178" t="str">
        <f>IFERROR(VLOOKUP($E428&amp;$D$111, Outliers!$A$4:$P$214,2,FALSE),"0")</f>
        <v>0</v>
      </c>
      <c r="Z428" s="178" t="str">
        <f>IFERROR(VLOOKUP($E428&amp;$D$111, Outliers!$A$4:$P$214,3,FALSE),"0")</f>
        <v>0</v>
      </c>
      <c r="AA428" s="178" t="str">
        <f>IFERROR(VLOOKUP($E428&amp;$D$111, Outliers!$A$4:$P$214,4,FALSE),"0")</f>
        <v>0</v>
      </c>
      <c r="AB428" s="178" t="str">
        <f>IFERROR(VLOOKUP($E428&amp;$D$111, Outliers!$A$4:$P$214,5,FALSE),"0")</f>
        <v>0</v>
      </c>
      <c r="AD428" s="82"/>
      <c r="AE428" s="82"/>
      <c r="AF428" s="82"/>
      <c r="AG428" s="82"/>
    </row>
    <row r="429" spans="4:33" ht="15.75" x14ac:dyDescent="0.25">
      <c r="D429" s="301"/>
      <c r="E429" s="108" t="s">
        <v>287</v>
      </c>
      <c r="F429" s="372">
        <f>IF(OR(ISERROR(VLOOKUP($E429&amp;$D$110&amp;$D$111,'CCG data'!$A:$AD,'CCG data'!R$3,FALSE)),ISBLANK(VLOOKUP($E429&amp;$D$110&amp;$D$111,'CCG data'!$A:$AD,'CCG data'!R$3,FALSE))),"",VLOOKUP($E429&amp;$D$110&amp;$D$111,'CCG data'!$A:$AD,'CCG data'!R$3,FALSE))</f>
        <v>52.6</v>
      </c>
      <c r="G429" s="373"/>
      <c r="H429" s="373">
        <f>IF(OR(ISERROR(VLOOKUP($E429&amp;$D$110&amp;$D$111,'CCG data'!$A:$AD,'CCG data'!S$3,FALSE)),ISBLANK(VLOOKUP($E429&amp;$D$110&amp;$D$111,'CCG data'!$A:$AD,'CCG data'!S$3,FALSE))),"",VLOOKUP($E429&amp;$D$110&amp;$D$111,'CCG data'!$A:$AD,'CCG data'!S$3,FALSE))</f>
        <v>90.8</v>
      </c>
      <c r="I429" s="373"/>
      <c r="J429" s="373">
        <f>IF(OR(ISERROR(VLOOKUP($E429&amp;$D$110&amp;$D$111,'CCG data'!$A:$AD,'CCG data'!T$3,FALSE)),ISBLANK(VLOOKUP($E429&amp;$D$110&amp;$D$111,'CCG data'!$A:$AD,'CCG data'!T$3,FALSE))),"",VLOOKUP($E429&amp;$D$110&amp;$D$111,'CCG data'!$A:$AD,'CCG data'!T$3,FALSE))</f>
        <v>4.3</v>
      </c>
      <c r="K429" s="373"/>
      <c r="L429" s="373">
        <f>IF(OR(ISERROR(VLOOKUP($E429&amp;$D$110&amp;$D$111,'CCG data'!$A:$AD,'CCG data'!U$3,FALSE)),ISBLANK(VLOOKUP($E429&amp;$D$110&amp;$D$111,'CCG data'!$A:$AD,'CCG data'!U$3,FALSE))),"",VLOOKUP($E429&amp;$D$110&amp;$D$111,'CCG data'!$A:$AD,'CCG data'!U$3,FALSE))</f>
        <v>9.9</v>
      </c>
      <c r="M429" s="374"/>
      <c r="N429" s="303">
        <f>IF(OR(ISERROR(VLOOKUP($E429&amp;$D$110&amp;$D$111,'CCG data'!$A:$AD,'CCG data'!G$3,FALSE)),ISBLANK(VLOOKUP($E429&amp;$D$110&amp;$D$111,'CCG data'!$A:$AD,'CCG data'!G$3,FALSE))),"",VLOOKUP($E429&amp;$D$110&amp;$D$111,'CCG data'!$A:$AD,'CCG data'!G$3,FALSE))</f>
        <v>1583</v>
      </c>
      <c r="P429" s="354">
        <f>IF(OR(ISERROR(VLOOKUP($E429&amp;$D$110&amp;$D$111,'CCG data'!$A:$AD,'CCG data'!B$3,FALSE)),ISBLANK(VLOOKUP($E429&amp;$D$110&amp;$D$111,'CCG data'!$A:$AD,'CCG data'!B$3,FALSE))),"",VLOOKUP($E429&amp;$D$110&amp;$D$111,'CCG data'!$A:$AD,'CCG data'!B$3,FALSE))</f>
        <v>0.32912192040429566</v>
      </c>
      <c r="Q429" s="246"/>
      <c r="R429" s="246">
        <f>IF(OR(ISERROR(VLOOKUP($E429&amp;$D$110&amp;$D$111,'CCG data'!$A:$AD,'CCG data'!C$3,FALSE)),ISBLANK(VLOOKUP($E429&amp;$D$110&amp;$D$111,'CCG data'!$A:$AD,'CCG data'!C$3,FALSE))),"",VLOOKUP($E429&amp;$D$110&amp;$D$111,'CCG data'!$A:$AD,'CCG data'!C$3,FALSE))</f>
        <v>0.57612128869235624</v>
      </c>
      <c r="S429" s="246"/>
      <c r="T429" s="246">
        <f>IF(OR(ISERROR(VLOOKUP($E429&amp;$D$110&amp;$D$111,'CCG data'!$A:$AD,'CCG data'!D$3,FALSE)),ISBLANK(VLOOKUP($E429&amp;$D$110&amp;$D$111,'CCG data'!$A:$AD,'CCG data'!D$3,FALSE))),"",VLOOKUP($E429&amp;$D$110&amp;$D$111,'CCG data'!$A:$AD,'CCG data'!D$3,FALSE))</f>
        <v>3.0953885028427039E-2</v>
      </c>
      <c r="U429" s="246"/>
      <c r="V429" s="246">
        <f>IF(OR(ISERROR(VLOOKUP($E429&amp;$D$110&amp;$D$111,'CCG data'!$A:$AD,'CCG data'!E$3,FALSE)),ISBLANK(VLOOKUP($E429&amp;$D$110&amp;$D$111,'CCG data'!$A:$AD,'CCG data'!E$3,FALSE))),"",VLOOKUP($E429&amp;$D$110&amp;$D$111,'CCG data'!$A:$AD,'CCG data'!E$3,FALSE))</f>
        <v>6.3802905874921031E-2</v>
      </c>
      <c r="W429" s="387"/>
      <c r="Y429" s="178">
        <f>IFERROR(VLOOKUP($E429&amp;$D$111, Outliers!$A$4:$P$214,2,FALSE),"0")</f>
        <v>0</v>
      </c>
      <c r="Z429" s="178">
        <f>IFERROR(VLOOKUP($E429&amp;$D$111, Outliers!$A$4:$P$214,3,FALSE),"0")</f>
        <v>0</v>
      </c>
      <c r="AA429" s="178">
        <f>IFERROR(VLOOKUP($E429&amp;$D$111, Outliers!$A$4:$P$214,4,FALSE),"0")</f>
        <v>1</v>
      </c>
      <c r="AB429" s="178">
        <f>IFERROR(VLOOKUP($E429&amp;$D$111, Outliers!$A$4:$P$214,5,FALSE),"0")</f>
        <v>0</v>
      </c>
      <c r="AD429" s="82"/>
      <c r="AE429" s="82"/>
      <c r="AF429" s="82"/>
      <c r="AG429" s="82"/>
    </row>
    <row r="430" spans="4:33" x14ac:dyDescent="0.25">
      <c r="D430" s="301"/>
      <c r="E430" s="107" t="s">
        <v>27</v>
      </c>
      <c r="F430" s="99">
        <f>IF(P429="","",VLOOKUP($E429&amp;$D$110&amp;$D$111,'CCG data'!$A:$AD,'CCG data'!W$3,FALSE))</f>
        <v>48.1</v>
      </c>
      <c r="G430" s="100">
        <f>IF(P429="","",VLOOKUP($E429&amp;$D$110&amp;$D$111,'CCG data'!$A:$AD,'CCG data'!X$3,FALSE))</f>
        <v>57.1</v>
      </c>
      <c r="H430" s="100">
        <f>IF(R429="","",VLOOKUP($E429&amp;$D$110&amp;$D$111,'CCG data'!$A:$AD,'CCG data'!Y$3,FALSE))</f>
        <v>84.9</v>
      </c>
      <c r="I430" s="100">
        <f>IF(R429="","",VLOOKUP($E429&amp;$D$110&amp;$D$111,'CCG data'!$A:$AD,'CCG data'!Z$3,FALSE))</f>
        <v>96.7</v>
      </c>
      <c r="J430" s="100">
        <f>IF(T429="","",VLOOKUP($E429&amp;$D$110&amp;$D$111,'CCG data'!$A:$AD,'CCG data'!AA$3,FALSE))</f>
        <v>3.1</v>
      </c>
      <c r="K430" s="100">
        <f>IF(T429="","",VLOOKUP($E429&amp;$D$110&amp;$D$111,'CCG data'!$A:$AD,'CCG data'!AB$3,FALSE))</f>
        <v>5.5</v>
      </c>
      <c r="L430" s="100">
        <f>IF(V429="","",VLOOKUP($E429&amp;$D$110&amp;$D$111,'CCG data'!$A:$AD,'CCG data'!AC$3,FALSE))</f>
        <v>8</v>
      </c>
      <c r="M430" s="100">
        <f>IF(V429="","",VLOOKUP($E429&amp;$D$110&amp;$D$111,'CCG data'!$A:$AD,'CCG data'!AD$3,FALSE))</f>
        <v>11.8</v>
      </c>
      <c r="N430" s="304"/>
      <c r="P430" s="162">
        <f>IF(P429="","",VLOOKUP($E429&amp;$D$110&amp;$D$111,'CCG data'!$A:$AD,'CCG data'!I$3,FALSE))</f>
        <v>0.30599999999999999</v>
      </c>
      <c r="Q430" s="15">
        <f>IF(P429="","",VLOOKUP($E429&amp;$D$110&amp;$D$111,'CCG data'!$A:$AD,'CCG data'!J$3,FALSE))</f>
        <v>0.35299999999999998</v>
      </c>
      <c r="R430" s="15">
        <f>IF(R429="","",VLOOKUP($E429&amp;$D$110&amp;$D$111,'CCG data'!$A:$AD,'CCG data'!K$3,FALSE))</f>
        <v>0.55200000000000005</v>
      </c>
      <c r="S430" s="15">
        <f>IF(R429="","",VLOOKUP($E429&amp;$D$110&amp;$D$111,'CCG data'!$A:$AD,'CCG data'!L$3,FALSE))</f>
        <v>0.6</v>
      </c>
      <c r="T430" s="15">
        <f>IF(T429="","",VLOOKUP($E429&amp;$D$110&amp;$D$111,'CCG data'!$A:$AD,'CCG data'!M$3,FALSE))</f>
        <v>2.3E-2</v>
      </c>
      <c r="U430" s="15">
        <f>IF(T429="","",VLOOKUP($E429&amp;$D$110&amp;$D$111,'CCG data'!$A:$AD,'CCG data'!N$3,FALSE))</f>
        <v>4.1000000000000002E-2</v>
      </c>
      <c r="V430" s="15">
        <f>IF(V429="","",VLOOKUP($E429&amp;$D$110&amp;$D$111,'CCG data'!$A:$AD,'CCG data'!O$3,FALSE))</f>
        <v>5.2999999999999999E-2</v>
      </c>
      <c r="W430" s="142">
        <f>IF(V429="","",VLOOKUP($E429&amp;$D$110&amp;$D$111,'CCG data'!$A:$AD,'CCG data'!P$3,FALSE))</f>
        <v>7.6999999999999999E-2</v>
      </c>
      <c r="Y430" s="178" t="str">
        <f>IFERROR(VLOOKUP($E430&amp;$D$111, Outliers!$A$4:$P$214,2,FALSE),"0")</f>
        <v>0</v>
      </c>
      <c r="Z430" s="178" t="str">
        <f>IFERROR(VLOOKUP($E430&amp;$D$111, Outliers!$A$4:$P$214,3,FALSE),"0")</f>
        <v>0</v>
      </c>
      <c r="AA430" s="178" t="str">
        <f>IFERROR(VLOOKUP($E430&amp;$D$111, Outliers!$A$4:$P$214,4,FALSE),"0")</f>
        <v>0</v>
      </c>
      <c r="AB430" s="178" t="str">
        <f>IFERROR(VLOOKUP($E430&amp;$D$111, Outliers!$A$4:$P$214,5,FALSE),"0")</f>
        <v>0</v>
      </c>
      <c r="AD430" s="82"/>
      <c r="AE430" s="82"/>
      <c r="AF430" s="82"/>
      <c r="AG430" s="82"/>
    </row>
    <row r="431" spans="4:33" ht="15.75" x14ac:dyDescent="0.25">
      <c r="D431" s="301"/>
      <c r="E431" s="108" t="s">
        <v>288</v>
      </c>
      <c r="F431" s="372">
        <f>IF(OR(ISERROR(VLOOKUP($E431&amp;$D$110&amp;$D$111,'CCG data'!$A:$AD,'CCG data'!R$3,FALSE)),ISBLANK(VLOOKUP($E431&amp;$D$110&amp;$D$111,'CCG data'!$A:$AD,'CCG data'!R$3,FALSE))),"",VLOOKUP($E431&amp;$D$110&amp;$D$111,'CCG data'!$A:$AD,'CCG data'!R$3,FALSE))</f>
        <v>52.3</v>
      </c>
      <c r="G431" s="373"/>
      <c r="H431" s="373">
        <f>IF(OR(ISERROR(VLOOKUP($E431&amp;$D$110&amp;$D$111,'CCG data'!$A:$AD,'CCG data'!S$3,FALSE)),ISBLANK(VLOOKUP($E431&amp;$D$110&amp;$D$111,'CCG data'!$A:$AD,'CCG data'!S$3,FALSE))),"",VLOOKUP($E431&amp;$D$110&amp;$D$111,'CCG data'!$A:$AD,'CCG data'!S$3,FALSE))</f>
        <v>103.6</v>
      </c>
      <c r="I431" s="373"/>
      <c r="J431" s="373">
        <f>IF(OR(ISERROR(VLOOKUP($E431&amp;$D$110&amp;$D$111,'CCG data'!$A:$AD,'CCG data'!T$3,FALSE)),ISBLANK(VLOOKUP($E431&amp;$D$110&amp;$D$111,'CCG data'!$A:$AD,'CCG data'!T$3,FALSE))),"",VLOOKUP($E431&amp;$D$110&amp;$D$111,'CCG data'!$A:$AD,'CCG data'!T$3,FALSE))</f>
        <v>8.4</v>
      </c>
      <c r="K431" s="373"/>
      <c r="L431" s="373">
        <f>IF(OR(ISERROR(VLOOKUP($E431&amp;$D$110&amp;$D$111,'CCG data'!$A:$AD,'CCG data'!U$3,FALSE)),ISBLANK(VLOOKUP($E431&amp;$D$110&amp;$D$111,'CCG data'!$A:$AD,'CCG data'!U$3,FALSE))),"",VLOOKUP($E431&amp;$D$110&amp;$D$111,'CCG data'!$A:$AD,'CCG data'!U$3,FALSE))</f>
        <v>15.5</v>
      </c>
      <c r="M431" s="374"/>
      <c r="N431" s="303">
        <f>IF(OR(ISERROR(VLOOKUP($E431&amp;$D$110&amp;$D$111,'CCG data'!$A:$AD,'CCG data'!G$3,FALSE)),ISBLANK(VLOOKUP($E431&amp;$D$110&amp;$D$111,'CCG data'!$A:$AD,'CCG data'!G$3,FALSE))),"",VLOOKUP($E431&amp;$D$110&amp;$D$111,'CCG data'!$A:$AD,'CCG data'!G$3,FALSE))</f>
        <v>470</v>
      </c>
      <c r="P431" s="354">
        <f>IF(OR(ISERROR(VLOOKUP($E431&amp;$D$110&amp;$D$111,'CCG data'!$A:$AD,'CCG data'!B$3,FALSE)),ISBLANK(VLOOKUP($E431&amp;$D$110&amp;$D$111,'CCG data'!$A:$AD,'CCG data'!B$3,FALSE))),"",VLOOKUP($E431&amp;$D$110&amp;$D$111,'CCG data'!$A:$AD,'CCG data'!B$3,FALSE))</f>
        <v>0.25531914893617019</v>
      </c>
      <c r="Q431" s="246"/>
      <c r="R431" s="246">
        <f>IF(OR(ISERROR(VLOOKUP($E431&amp;$D$110&amp;$D$111,'CCG data'!$A:$AD,'CCG data'!C$3,FALSE)),ISBLANK(VLOOKUP($E431&amp;$D$110&amp;$D$111,'CCG data'!$A:$AD,'CCG data'!C$3,FALSE))),"",VLOOKUP($E431&amp;$D$110&amp;$D$111,'CCG data'!$A:$AD,'CCG data'!C$3,FALSE))</f>
        <v>0.6063829787234043</v>
      </c>
      <c r="S431" s="246"/>
      <c r="T431" s="246">
        <f>IF(OR(ISERROR(VLOOKUP($E431&amp;$D$110&amp;$D$111,'CCG data'!$A:$AD,'CCG data'!D$3,FALSE)),ISBLANK(VLOOKUP($E431&amp;$D$110&amp;$D$111,'CCG data'!$A:$AD,'CCG data'!D$3,FALSE))),"",VLOOKUP($E431&amp;$D$110&amp;$D$111,'CCG data'!$A:$AD,'CCG data'!D$3,FALSE))</f>
        <v>4.6808510638297871E-2</v>
      </c>
      <c r="U431" s="246"/>
      <c r="V431" s="246">
        <f>IF(OR(ISERROR(VLOOKUP($E431&amp;$D$110&amp;$D$111,'CCG data'!$A:$AD,'CCG data'!E$3,FALSE)),ISBLANK(VLOOKUP($E431&amp;$D$110&amp;$D$111,'CCG data'!$A:$AD,'CCG data'!E$3,FALSE))),"",VLOOKUP($E431&amp;$D$110&amp;$D$111,'CCG data'!$A:$AD,'CCG data'!E$3,FALSE))</f>
        <v>9.1489361702127653E-2</v>
      </c>
      <c r="W431" s="387"/>
      <c r="Y431" s="178">
        <f>IFERROR(VLOOKUP($E431&amp;$D$111, Outliers!$A$4:$P$214,2,FALSE),"0")</f>
        <v>0</v>
      </c>
      <c r="Z431" s="178">
        <f>IFERROR(VLOOKUP($E431&amp;$D$111, Outliers!$A$4:$P$214,3,FALSE),"0")</f>
        <v>0</v>
      </c>
      <c r="AA431" s="178">
        <f>IFERROR(VLOOKUP($E431&amp;$D$111, Outliers!$A$4:$P$214,4,FALSE),"0")</f>
        <v>0</v>
      </c>
      <c r="AB431" s="178">
        <f>IFERROR(VLOOKUP($E431&amp;$D$111, Outliers!$A$4:$P$214,5,FALSE),"0")</f>
        <v>0</v>
      </c>
      <c r="AD431" s="82"/>
      <c r="AE431" s="82"/>
      <c r="AF431" s="82"/>
      <c r="AG431" s="82"/>
    </row>
    <row r="432" spans="4:33" x14ac:dyDescent="0.25">
      <c r="D432" s="301"/>
      <c r="E432" s="107" t="s">
        <v>27</v>
      </c>
      <c r="F432" s="99">
        <f>IF(P431="","",VLOOKUP($E431&amp;$D$110&amp;$D$111,'CCG data'!$A:$AD,'CCG data'!W$3,FALSE))</f>
        <v>42.9</v>
      </c>
      <c r="G432" s="100">
        <f>IF(P431="","",VLOOKUP($E431&amp;$D$110&amp;$D$111,'CCG data'!$A:$AD,'CCG data'!X$3,FALSE))</f>
        <v>61.6</v>
      </c>
      <c r="H432" s="100">
        <f>IF(R431="","",VLOOKUP($E431&amp;$D$110&amp;$D$111,'CCG data'!$A:$AD,'CCG data'!Y$3,FALSE))</f>
        <v>91.6</v>
      </c>
      <c r="I432" s="100">
        <f>IF(R431="","",VLOOKUP($E431&amp;$D$110&amp;$D$111,'CCG data'!$A:$AD,'CCG data'!Z$3,FALSE))</f>
        <v>115.6</v>
      </c>
      <c r="J432" s="100">
        <f>IF(T431="","",VLOOKUP($E431&amp;$D$110&amp;$D$111,'CCG data'!$A:$AD,'CCG data'!AA$3,FALSE))</f>
        <v>4.9000000000000004</v>
      </c>
      <c r="K432" s="100">
        <f>IF(T431="","",VLOOKUP($E431&amp;$D$110&amp;$D$111,'CCG data'!$A:$AD,'CCG data'!AB$3,FALSE))</f>
        <v>11.9</v>
      </c>
      <c r="L432" s="100">
        <f>IF(V431="","",VLOOKUP($E431&amp;$D$110&amp;$D$111,'CCG data'!$A:$AD,'CCG data'!AC$3,FALSE))</f>
        <v>10.9</v>
      </c>
      <c r="M432" s="100">
        <f>IF(V431="","",VLOOKUP($E431&amp;$D$110&amp;$D$111,'CCG data'!$A:$AD,'CCG data'!AD$3,FALSE))</f>
        <v>20.100000000000001</v>
      </c>
      <c r="N432" s="304"/>
      <c r="P432" s="162">
        <f>IF(P431="","",VLOOKUP($E431&amp;$D$110&amp;$D$111,'CCG data'!$A:$AD,'CCG data'!I$3,FALSE))</f>
        <v>0.218</v>
      </c>
      <c r="Q432" s="15">
        <f>IF(P431="","",VLOOKUP($E431&amp;$D$110&amp;$D$111,'CCG data'!$A:$AD,'CCG data'!J$3,FALSE))</f>
        <v>0.29699999999999999</v>
      </c>
      <c r="R432" s="15">
        <f>IF(R431="","",VLOOKUP($E431&amp;$D$110&amp;$D$111,'CCG data'!$A:$AD,'CCG data'!K$3,FALSE))</f>
        <v>0.56200000000000006</v>
      </c>
      <c r="S432" s="15">
        <f>IF(R431="","",VLOOKUP($E431&amp;$D$110&amp;$D$111,'CCG data'!$A:$AD,'CCG data'!L$3,FALSE))</f>
        <v>0.65</v>
      </c>
      <c r="T432" s="15">
        <f>IF(T431="","",VLOOKUP($E431&amp;$D$110&amp;$D$111,'CCG data'!$A:$AD,'CCG data'!M$3,FALSE))</f>
        <v>3.1E-2</v>
      </c>
      <c r="U432" s="15">
        <f>IF(T431="","",VLOOKUP($E431&amp;$D$110&amp;$D$111,'CCG data'!$A:$AD,'CCG data'!N$3,FALSE))</f>
        <v>7.0000000000000007E-2</v>
      </c>
      <c r="V432" s="15">
        <f>IF(V431="","",VLOOKUP($E431&amp;$D$110&amp;$D$111,'CCG data'!$A:$AD,'CCG data'!O$3,FALSE))</f>
        <v>6.9000000000000006E-2</v>
      </c>
      <c r="W432" s="142">
        <f>IF(V431="","",VLOOKUP($E431&amp;$D$110&amp;$D$111,'CCG data'!$A:$AD,'CCG data'!P$3,FALSE))</f>
        <v>0.121</v>
      </c>
      <c r="Y432" s="178" t="str">
        <f>IFERROR(VLOOKUP($E432&amp;$D$111, Outliers!$A$4:$P$214,2,FALSE),"0")</f>
        <v>0</v>
      </c>
      <c r="Z432" s="178" t="str">
        <f>IFERROR(VLOOKUP($E432&amp;$D$111, Outliers!$A$4:$P$214,3,FALSE),"0")</f>
        <v>0</v>
      </c>
      <c r="AA432" s="178" t="str">
        <f>IFERROR(VLOOKUP($E432&amp;$D$111, Outliers!$A$4:$P$214,4,FALSE),"0")</f>
        <v>0</v>
      </c>
      <c r="AB432" s="178" t="str">
        <f>IFERROR(VLOOKUP($E432&amp;$D$111, Outliers!$A$4:$P$214,5,FALSE),"0")</f>
        <v>0</v>
      </c>
      <c r="AD432" s="82"/>
      <c r="AE432" s="82"/>
      <c r="AF432" s="82"/>
      <c r="AG432" s="82"/>
    </row>
    <row r="433" spans="4:33" ht="15.75" x14ac:dyDescent="0.25">
      <c r="D433" s="301"/>
      <c r="E433" s="108" t="s">
        <v>289</v>
      </c>
      <c r="F433" s="372">
        <f>IF(OR(ISERROR(VLOOKUP($E433&amp;$D$110&amp;$D$111,'CCG data'!$A:$AD,'CCG data'!R$3,FALSE)),ISBLANK(VLOOKUP($E433&amp;$D$110&amp;$D$111,'CCG data'!$A:$AD,'CCG data'!R$3,FALSE))),"",VLOOKUP($E433&amp;$D$110&amp;$D$111,'CCG data'!$A:$AD,'CCG data'!R$3,FALSE))</f>
        <v>43.5</v>
      </c>
      <c r="G433" s="373"/>
      <c r="H433" s="373">
        <f>IF(OR(ISERROR(VLOOKUP($E433&amp;$D$110&amp;$D$111,'CCG data'!$A:$AD,'CCG data'!S$3,FALSE)),ISBLANK(VLOOKUP($E433&amp;$D$110&amp;$D$111,'CCG data'!$A:$AD,'CCG data'!S$3,FALSE))),"",VLOOKUP($E433&amp;$D$110&amp;$D$111,'CCG data'!$A:$AD,'CCG data'!S$3,FALSE))</f>
        <v>97.8</v>
      </c>
      <c r="I433" s="373"/>
      <c r="J433" s="373">
        <f>IF(OR(ISERROR(VLOOKUP($E433&amp;$D$110&amp;$D$111,'CCG data'!$A:$AD,'CCG data'!T$3,FALSE)),ISBLANK(VLOOKUP($E433&amp;$D$110&amp;$D$111,'CCG data'!$A:$AD,'CCG data'!T$3,FALSE))),"",VLOOKUP($E433&amp;$D$110&amp;$D$111,'CCG data'!$A:$AD,'CCG data'!T$3,FALSE))</f>
        <v>7.3</v>
      </c>
      <c r="K433" s="373"/>
      <c r="L433" s="373">
        <f>IF(OR(ISERROR(VLOOKUP($E433&amp;$D$110&amp;$D$111,'CCG data'!$A:$AD,'CCG data'!U$3,FALSE)),ISBLANK(VLOOKUP($E433&amp;$D$110&amp;$D$111,'CCG data'!$A:$AD,'CCG data'!U$3,FALSE))),"",VLOOKUP($E433&amp;$D$110&amp;$D$111,'CCG data'!$A:$AD,'CCG data'!U$3,FALSE))</f>
        <v>5.5</v>
      </c>
      <c r="M433" s="374"/>
      <c r="N433" s="303">
        <f>IF(OR(ISERROR(VLOOKUP($E433&amp;$D$110&amp;$D$111,'CCG data'!$A:$AD,'CCG data'!G$3,FALSE)),ISBLANK(VLOOKUP($E433&amp;$D$110&amp;$D$111,'CCG data'!$A:$AD,'CCG data'!G$3,FALSE))),"",VLOOKUP($E433&amp;$D$110&amp;$D$111,'CCG data'!$A:$AD,'CCG data'!G$3,FALSE))</f>
        <v>1057</v>
      </c>
      <c r="P433" s="354">
        <f>IF(OR(ISERROR(VLOOKUP($E433&amp;$D$110&amp;$D$111,'CCG data'!$A:$AD,'CCG data'!B$3,FALSE)),ISBLANK(VLOOKUP($E433&amp;$D$110&amp;$D$111,'CCG data'!$A:$AD,'CCG data'!B$3,FALSE))),"",VLOOKUP($E433&amp;$D$110&amp;$D$111,'CCG data'!$A:$AD,'CCG data'!B$3,FALSE))</f>
        <v>0.27246925260170296</v>
      </c>
      <c r="Q433" s="246"/>
      <c r="R433" s="246">
        <f>IF(OR(ISERROR(VLOOKUP($E433&amp;$D$110&amp;$D$111,'CCG data'!$A:$AD,'CCG data'!C$3,FALSE)),ISBLANK(VLOOKUP($E433&amp;$D$110&amp;$D$111,'CCG data'!$A:$AD,'CCG data'!C$3,FALSE))),"",VLOOKUP($E433&amp;$D$110&amp;$D$111,'CCG data'!$A:$AD,'CCG data'!C$3,FALSE))</f>
        <v>0.64143803216650896</v>
      </c>
      <c r="S433" s="246"/>
      <c r="T433" s="246">
        <f>IF(OR(ISERROR(VLOOKUP($E433&amp;$D$110&amp;$D$111,'CCG data'!$A:$AD,'CCG data'!D$3,FALSE)),ISBLANK(VLOOKUP($E433&amp;$D$110&amp;$D$111,'CCG data'!$A:$AD,'CCG data'!D$3,FALSE))),"",VLOOKUP($E433&amp;$D$110&amp;$D$111,'CCG data'!$A:$AD,'CCG data'!D$3,FALSE))</f>
        <v>4.9195837275307477E-2</v>
      </c>
      <c r="U433" s="246"/>
      <c r="V433" s="246">
        <f>IF(OR(ISERROR(VLOOKUP($E433&amp;$D$110&amp;$D$111,'CCG data'!$A:$AD,'CCG data'!E$3,FALSE)),ISBLANK(VLOOKUP($E433&amp;$D$110&amp;$D$111,'CCG data'!$A:$AD,'CCG data'!E$3,FALSE))),"",VLOOKUP($E433&amp;$D$110&amp;$D$111,'CCG data'!$A:$AD,'CCG data'!E$3,FALSE))</f>
        <v>3.6896877956480605E-2</v>
      </c>
      <c r="W433" s="387"/>
      <c r="Y433" s="178">
        <f>IFERROR(VLOOKUP($E433&amp;$D$111, Outliers!$A$4:$P$214,2,FALSE),"0")</f>
        <v>0</v>
      </c>
      <c r="Z433" s="178">
        <f>IFERROR(VLOOKUP($E433&amp;$D$111, Outliers!$A$4:$P$214,3,FALSE),"0")</f>
        <v>0</v>
      </c>
      <c r="AA433" s="178">
        <f>IFERROR(VLOOKUP($E433&amp;$D$111, Outliers!$A$4:$P$214,4,FALSE),"0")</f>
        <v>0</v>
      </c>
      <c r="AB433" s="178">
        <f>IFERROR(VLOOKUP($E433&amp;$D$111, Outliers!$A$4:$P$214,5,FALSE),"0")</f>
        <v>1</v>
      </c>
      <c r="AD433" s="82"/>
      <c r="AE433" s="82"/>
      <c r="AF433" s="82"/>
      <c r="AG433" s="82"/>
    </row>
    <row r="434" spans="4:33" x14ac:dyDescent="0.25">
      <c r="D434" s="301"/>
      <c r="E434" s="107" t="s">
        <v>27</v>
      </c>
      <c r="F434" s="99">
        <f>IF(P433="","",VLOOKUP($E433&amp;$D$110&amp;$D$111,'CCG data'!$A:$AD,'CCG data'!W$3,FALSE))</f>
        <v>38.5</v>
      </c>
      <c r="G434" s="100">
        <f>IF(P433="","",VLOOKUP($E433&amp;$D$110&amp;$D$111,'CCG data'!$A:$AD,'CCG data'!X$3,FALSE))</f>
        <v>48.5</v>
      </c>
      <c r="H434" s="100">
        <f>IF(R433="","",VLOOKUP($E433&amp;$D$110&amp;$D$111,'CCG data'!$A:$AD,'CCG data'!Y$3,FALSE))</f>
        <v>90.5</v>
      </c>
      <c r="I434" s="100">
        <f>IF(R433="","",VLOOKUP($E433&amp;$D$110&amp;$D$111,'CCG data'!$A:$AD,'CCG data'!Z$3,FALSE))</f>
        <v>105.2</v>
      </c>
      <c r="J434" s="100">
        <f>IF(T433="","",VLOOKUP($E433&amp;$D$110&amp;$D$111,'CCG data'!$A:$AD,'CCG data'!AA$3,FALSE))</f>
        <v>5.3</v>
      </c>
      <c r="K434" s="100">
        <f>IF(T433="","",VLOOKUP($E433&amp;$D$110&amp;$D$111,'CCG data'!$A:$AD,'CCG data'!AB$3,FALSE))</f>
        <v>9.1999999999999993</v>
      </c>
      <c r="L434" s="100">
        <f>IF(V433="","",VLOOKUP($E433&amp;$D$110&amp;$D$111,'CCG data'!$A:$AD,'CCG data'!AC$3,FALSE))</f>
        <v>3.8</v>
      </c>
      <c r="M434" s="100">
        <f>IF(V433="","",VLOOKUP($E433&amp;$D$110&amp;$D$111,'CCG data'!$A:$AD,'CCG data'!AD$3,FALSE))</f>
        <v>7.3</v>
      </c>
      <c r="N434" s="304"/>
      <c r="P434" s="162">
        <f>IF(P433="","",VLOOKUP($E433&amp;$D$110&amp;$D$111,'CCG data'!$A:$AD,'CCG data'!I$3,FALSE))</f>
        <v>0.246</v>
      </c>
      <c r="Q434" s="15">
        <f>IF(P433="","",VLOOKUP($E433&amp;$D$110&amp;$D$111,'CCG data'!$A:$AD,'CCG data'!J$3,FALSE))</f>
        <v>0.3</v>
      </c>
      <c r="R434" s="15">
        <f>IF(R433="","",VLOOKUP($E433&amp;$D$110&amp;$D$111,'CCG data'!$A:$AD,'CCG data'!K$3,FALSE))</f>
        <v>0.61199999999999999</v>
      </c>
      <c r="S434" s="15">
        <f>IF(R433="","",VLOOKUP($E433&amp;$D$110&amp;$D$111,'CCG data'!$A:$AD,'CCG data'!L$3,FALSE))</f>
        <v>0.67</v>
      </c>
      <c r="T434" s="15">
        <f>IF(T433="","",VLOOKUP($E433&amp;$D$110&amp;$D$111,'CCG data'!$A:$AD,'CCG data'!M$3,FALSE))</f>
        <v>3.7999999999999999E-2</v>
      </c>
      <c r="U434" s="15">
        <f>IF(T433="","",VLOOKUP($E433&amp;$D$110&amp;$D$111,'CCG data'!$A:$AD,'CCG data'!N$3,FALSE))</f>
        <v>6.4000000000000001E-2</v>
      </c>
      <c r="V434" s="15">
        <f>IF(V433="","",VLOOKUP($E433&amp;$D$110&amp;$D$111,'CCG data'!$A:$AD,'CCG data'!O$3,FALSE))</f>
        <v>2.7E-2</v>
      </c>
      <c r="W434" s="142">
        <f>IF(V433="","",VLOOKUP($E433&amp;$D$110&amp;$D$111,'CCG data'!$A:$AD,'CCG data'!P$3,FALSE))</f>
        <v>0.05</v>
      </c>
      <c r="Y434" s="178" t="str">
        <f>IFERROR(VLOOKUP($E434&amp;$D$111, Outliers!$A$4:$P$214,2,FALSE),"0")</f>
        <v>0</v>
      </c>
      <c r="Z434" s="178" t="str">
        <f>IFERROR(VLOOKUP($E434&amp;$D$111, Outliers!$A$4:$P$214,3,FALSE),"0")</f>
        <v>0</v>
      </c>
      <c r="AA434" s="178" t="str">
        <f>IFERROR(VLOOKUP($E434&amp;$D$111, Outliers!$A$4:$P$214,4,FALSE),"0")</f>
        <v>0</v>
      </c>
      <c r="AB434" s="178" t="str">
        <f>IFERROR(VLOOKUP($E434&amp;$D$111, Outliers!$A$4:$P$214,5,FALSE),"0")</f>
        <v>0</v>
      </c>
      <c r="AD434" s="82"/>
      <c r="AE434" s="82"/>
      <c r="AF434" s="82"/>
      <c r="AG434" s="82"/>
    </row>
    <row r="435" spans="4:33" ht="15.75" x14ac:dyDescent="0.25">
      <c r="D435" s="301"/>
      <c r="E435" s="108" t="s">
        <v>290</v>
      </c>
      <c r="F435" s="372">
        <f>IF(OR(ISERROR(VLOOKUP($E435&amp;$D$110&amp;$D$111,'CCG data'!$A:$AD,'CCG data'!R$3,FALSE)),ISBLANK(VLOOKUP($E435&amp;$D$110&amp;$D$111,'CCG data'!$A:$AD,'CCG data'!R$3,FALSE))),"",VLOOKUP($E435&amp;$D$110&amp;$D$111,'CCG data'!$A:$AD,'CCG data'!R$3,FALSE))</f>
        <v>46.2</v>
      </c>
      <c r="G435" s="373"/>
      <c r="H435" s="373">
        <f>IF(OR(ISERROR(VLOOKUP($E435&amp;$D$110&amp;$D$111,'CCG data'!$A:$AD,'CCG data'!S$3,FALSE)),ISBLANK(VLOOKUP($E435&amp;$D$110&amp;$D$111,'CCG data'!$A:$AD,'CCG data'!S$3,FALSE))),"",VLOOKUP($E435&amp;$D$110&amp;$D$111,'CCG data'!$A:$AD,'CCG data'!S$3,FALSE))</f>
        <v>103.7</v>
      </c>
      <c r="I435" s="373"/>
      <c r="J435" s="373">
        <f>IF(OR(ISERROR(VLOOKUP($E435&amp;$D$110&amp;$D$111,'CCG data'!$A:$AD,'CCG data'!T$3,FALSE)),ISBLANK(VLOOKUP($E435&amp;$D$110&amp;$D$111,'CCG data'!$A:$AD,'CCG data'!T$3,FALSE))),"",VLOOKUP($E435&amp;$D$110&amp;$D$111,'CCG data'!$A:$AD,'CCG data'!T$3,FALSE))</f>
        <v>8.3000000000000007</v>
      </c>
      <c r="K435" s="373"/>
      <c r="L435" s="373">
        <f>IF(OR(ISERROR(VLOOKUP($E435&amp;$D$110&amp;$D$111,'CCG data'!$A:$AD,'CCG data'!U$3,FALSE)),ISBLANK(VLOOKUP($E435&amp;$D$110&amp;$D$111,'CCG data'!$A:$AD,'CCG data'!U$3,FALSE))),"",VLOOKUP($E435&amp;$D$110&amp;$D$111,'CCG data'!$A:$AD,'CCG data'!U$3,FALSE))</f>
        <v>4.9000000000000004</v>
      </c>
      <c r="M435" s="374"/>
      <c r="N435" s="303">
        <f>IF(OR(ISERROR(VLOOKUP($E435&amp;$D$110&amp;$D$111,'CCG data'!$A:$AD,'CCG data'!G$3,FALSE)),ISBLANK(VLOOKUP($E435&amp;$D$110&amp;$D$111,'CCG data'!$A:$AD,'CCG data'!G$3,FALSE))),"",VLOOKUP($E435&amp;$D$110&amp;$D$111,'CCG data'!$A:$AD,'CCG data'!G$3,FALSE))</f>
        <v>1772</v>
      </c>
      <c r="P435" s="354">
        <f>IF(OR(ISERROR(VLOOKUP($E435&amp;$D$110&amp;$D$111,'CCG data'!$A:$AD,'CCG data'!B$3,FALSE)),ISBLANK(VLOOKUP($E435&amp;$D$110&amp;$D$111,'CCG data'!$A:$AD,'CCG data'!B$3,FALSE))),"",VLOOKUP($E435&amp;$D$110&amp;$D$111,'CCG data'!$A:$AD,'CCG data'!B$3,FALSE))</f>
        <v>0.27539503386004516</v>
      </c>
      <c r="Q435" s="246"/>
      <c r="R435" s="246">
        <f>IF(OR(ISERROR(VLOOKUP($E435&amp;$D$110&amp;$D$111,'CCG data'!$A:$AD,'CCG data'!C$3,FALSE)),ISBLANK(VLOOKUP($E435&amp;$D$110&amp;$D$111,'CCG data'!$A:$AD,'CCG data'!C$3,FALSE))),"",VLOOKUP($E435&amp;$D$110&amp;$D$111,'CCG data'!$A:$AD,'CCG data'!C$3,FALSE))</f>
        <v>0.64108352144469527</v>
      </c>
      <c r="S435" s="246"/>
      <c r="T435" s="246">
        <f>IF(OR(ISERROR(VLOOKUP($E435&amp;$D$110&amp;$D$111,'CCG data'!$A:$AD,'CCG data'!D$3,FALSE)),ISBLANK(VLOOKUP($E435&amp;$D$110&amp;$D$111,'CCG data'!$A:$AD,'CCG data'!D$3,FALSE))),"",VLOOKUP($E435&amp;$D$110&amp;$D$111,'CCG data'!$A:$AD,'CCG data'!D$3,FALSE))</f>
        <v>5.3047404063205419E-2</v>
      </c>
      <c r="U435" s="246"/>
      <c r="V435" s="246">
        <f>IF(OR(ISERROR(VLOOKUP($E435&amp;$D$110&amp;$D$111,'CCG data'!$A:$AD,'CCG data'!E$3,FALSE)),ISBLANK(VLOOKUP($E435&amp;$D$110&amp;$D$111,'CCG data'!$A:$AD,'CCG data'!E$3,FALSE))),"",VLOOKUP($E435&amp;$D$110&amp;$D$111,'CCG data'!$A:$AD,'CCG data'!E$3,FALSE))</f>
        <v>3.0474040632054177E-2</v>
      </c>
      <c r="W435" s="387"/>
      <c r="Y435" s="178">
        <f>IFERROR(VLOOKUP($E435&amp;$D$111, Outliers!$A$4:$P$214,2,FALSE),"0")</f>
        <v>0</v>
      </c>
      <c r="Z435" s="178">
        <f>IFERROR(VLOOKUP($E435&amp;$D$111, Outliers!$A$4:$P$214,3,FALSE),"0")</f>
        <v>0</v>
      </c>
      <c r="AA435" s="178">
        <f>IFERROR(VLOOKUP($E435&amp;$D$111, Outliers!$A$4:$P$214,4,FALSE),"0")</f>
        <v>0</v>
      </c>
      <c r="AB435" s="178">
        <f>IFERROR(VLOOKUP($E435&amp;$D$111, Outliers!$A$4:$P$214,5,FALSE),"0")</f>
        <v>1</v>
      </c>
      <c r="AD435" s="82"/>
      <c r="AE435" s="82"/>
      <c r="AF435" s="82"/>
      <c r="AG435" s="82"/>
    </row>
    <row r="436" spans="4:33" x14ac:dyDescent="0.25">
      <c r="D436" s="301"/>
      <c r="E436" s="107" t="s">
        <v>27</v>
      </c>
      <c r="F436" s="99">
        <f>IF(P435="","",VLOOKUP($E435&amp;$D$110&amp;$D$111,'CCG data'!$A:$AD,'CCG data'!W$3,FALSE))</f>
        <v>42.1</v>
      </c>
      <c r="G436" s="100">
        <f>IF(P435="","",VLOOKUP($E435&amp;$D$110&amp;$D$111,'CCG data'!$A:$AD,'CCG data'!X$3,FALSE))</f>
        <v>50.3</v>
      </c>
      <c r="H436" s="100">
        <f>IF(R435="","",VLOOKUP($E435&amp;$D$110&amp;$D$111,'CCG data'!$A:$AD,'CCG data'!Y$3,FALSE))</f>
        <v>97.7</v>
      </c>
      <c r="I436" s="100">
        <f>IF(R435="","",VLOOKUP($E435&amp;$D$110&amp;$D$111,'CCG data'!$A:$AD,'CCG data'!Z$3,FALSE))</f>
        <v>109.8</v>
      </c>
      <c r="J436" s="100">
        <f>IF(T435="","",VLOOKUP($E435&amp;$D$110&amp;$D$111,'CCG data'!$A:$AD,'CCG data'!AA$3,FALSE))</f>
        <v>6.6</v>
      </c>
      <c r="K436" s="100">
        <f>IF(T435="","",VLOOKUP($E435&amp;$D$110&amp;$D$111,'CCG data'!$A:$AD,'CCG data'!AB$3,FALSE))</f>
        <v>10</v>
      </c>
      <c r="L436" s="100">
        <f>IF(V435="","",VLOOKUP($E435&amp;$D$110&amp;$D$111,'CCG data'!$A:$AD,'CCG data'!AC$3,FALSE))</f>
        <v>3.6</v>
      </c>
      <c r="M436" s="100">
        <f>IF(V435="","",VLOOKUP($E435&amp;$D$110&amp;$D$111,'CCG data'!$A:$AD,'CCG data'!AD$3,FALSE))</f>
        <v>6.2</v>
      </c>
      <c r="N436" s="304"/>
      <c r="P436" s="162">
        <f>IF(P435="","",VLOOKUP($E435&amp;$D$110&amp;$D$111,'CCG data'!$A:$AD,'CCG data'!I$3,FALSE))</f>
        <v>0.255</v>
      </c>
      <c r="Q436" s="15">
        <f>IF(P435="","",VLOOKUP($E435&amp;$D$110&amp;$D$111,'CCG data'!$A:$AD,'CCG data'!J$3,FALSE))</f>
        <v>0.29699999999999999</v>
      </c>
      <c r="R436" s="15">
        <f>IF(R435="","",VLOOKUP($E435&amp;$D$110&amp;$D$111,'CCG data'!$A:$AD,'CCG data'!K$3,FALSE))</f>
        <v>0.61799999999999999</v>
      </c>
      <c r="S436" s="15">
        <f>IF(R435="","",VLOOKUP($E435&amp;$D$110&amp;$D$111,'CCG data'!$A:$AD,'CCG data'!L$3,FALSE))</f>
        <v>0.66300000000000003</v>
      </c>
      <c r="T436" s="15">
        <f>IF(T435="","",VLOOKUP($E435&amp;$D$110&amp;$D$111,'CCG data'!$A:$AD,'CCG data'!M$3,FALSE))</f>
        <v>4.3999999999999997E-2</v>
      </c>
      <c r="U436" s="15">
        <f>IF(T435="","",VLOOKUP($E435&amp;$D$110&amp;$D$111,'CCG data'!$A:$AD,'CCG data'!N$3,FALSE))</f>
        <v>6.4000000000000001E-2</v>
      </c>
      <c r="V436" s="15">
        <f>IF(V435="","",VLOOKUP($E435&amp;$D$110&amp;$D$111,'CCG data'!$A:$AD,'CCG data'!O$3,FALSE))</f>
        <v>2.3E-2</v>
      </c>
      <c r="W436" s="142">
        <f>IF(V435="","",VLOOKUP($E435&amp;$D$110&amp;$D$111,'CCG data'!$A:$AD,'CCG data'!P$3,FALSE))</f>
        <v>0.04</v>
      </c>
      <c r="Y436" s="178" t="str">
        <f>IFERROR(VLOOKUP($E436&amp;$D$111, Outliers!$A$4:$P$214,2,FALSE),"0")</f>
        <v>0</v>
      </c>
      <c r="Z436" s="178" t="str">
        <f>IFERROR(VLOOKUP($E436&amp;$D$111, Outliers!$A$4:$P$214,3,FALSE),"0")</f>
        <v>0</v>
      </c>
      <c r="AA436" s="178" t="str">
        <f>IFERROR(VLOOKUP($E436&amp;$D$111, Outliers!$A$4:$P$214,4,FALSE),"0")</f>
        <v>0</v>
      </c>
      <c r="AB436" s="178" t="str">
        <f>IFERROR(VLOOKUP($E436&amp;$D$111, Outliers!$A$4:$P$214,5,FALSE),"0")</f>
        <v>0</v>
      </c>
      <c r="AD436" s="82"/>
      <c r="AE436" s="82"/>
      <c r="AF436" s="82"/>
      <c r="AG436" s="82"/>
    </row>
    <row r="437" spans="4:33" ht="15.75" x14ac:dyDescent="0.25">
      <c r="D437" s="301"/>
      <c r="E437" s="108" t="s">
        <v>291</v>
      </c>
      <c r="F437" s="372">
        <f>IF(OR(ISERROR(VLOOKUP($E437&amp;$D$110&amp;$D$111,'CCG data'!$A:$AD,'CCG data'!R$3,FALSE)),ISBLANK(VLOOKUP($E437&amp;$D$110&amp;$D$111,'CCG data'!$A:$AD,'CCG data'!R$3,FALSE))),"",VLOOKUP($E437&amp;$D$110&amp;$D$111,'CCG data'!$A:$AD,'CCG data'!R$3,FALSE))</f>
        <v>42.9</v>
      </c>
      <c r="G437" s="373"/>
      <c r="H437" s="373">
        <f>IF(OR(ISERROR(VLOOKUP($E437&amp;$D$110&amp;$D$111,'CCG data'!$A:$AD,'CCG data'!S$3,FALSE)),ISBLANK(VLOOKUP($E437&amp;$D$110&amp;$D$111,'CCG data'!$A:$AD,'CCG data'!S$3,FALSE))),"",VLOOKUP($E437&amp;$D$110&amp;$D$111,'CCG data'!$A:$AD,'CCG data'!S$3,FALSE))</f>
        <v>99.1</v>
      </c>
      <c r="I437" s="373"/>
      <c r="J437" s="373">
        <f>IF(OR(ISERROR(VLOOKUP($E437&amp;$D$110&amp;$D$111,'CCG data'!$A:$AD,'CCG data'!T$3,FALSE)),ISBLANK(VLOOKUP($E437&amp;$D$110&amp;$D$111,'CCG data'!$A:$AD,'CCG data'!T$3,FALSE))),"",VLOOKUP($E437&amp;$D$110&amp;$D$111,'CCG data'!$A:$AD,'CCG data'!T$3,FALSE))</f>
        <v>10</v>
      </c>
      <c r="K437" s="373"/>
      <c r="L437" s="373">
        <f>IF(OR(ISERROR(VLOOKUP($E437&amp;$D$110&amp;$D$111,'CCG data'!$A:$AD,'CCG data'!U$3,FALSE)),ISBLANK(VLOOKUP($E437&amp;$D$110&amp;$D$111,'CCG data'!$A:$AD,'CCG data'!U$3,FALSE))),"",VLOOKUP($E437&amp;$D$110&amp;$D$111,'CCG data'!$A:$AD,'CCG data'!U$3,FALSE))</f>
        <v>5.3</v>
      </c>
      <c r="M437" s="374"/>
      <c r="N437" s="303">
        <f>IF(OR(ISERROR(VLOOKUP($E437&amp;$D$110&amp;$D$111,'CCG data'!$A:$AD,'CCG data'!G$3,FALSE)),ISBLANK(VLOOKUP($E437&amp;$D$110&amp;$D$111,'CCG data'!$A:$AD,'CCG data'!G$3,FALSE))),"",VLOOKUP($E437&amp;$D$110&amp;$D$111,'CCG data'!$A:$AD,'CCG data'!G$3,FALSE))</f>
        <v>994</v>
      </c>
      <c r="P437" s="354">
        <f>IF(OR(ISERROR(VLOOKUP($E437&amp;$D$110&amp;$D$111,'CCG data'!$A:$AD,'CCG data'!B$3,FALSE)),ISBLANK(VLOOKUP($E437&amp;$D$110&amp;$D$111,'CCG data'!$A:$AD,'CCG data'!B$3,FALSE))),"",VLOOKUP($E437&amp;$D$110&amp;$D$111,'CCG data'!$A:$AD,'CCG data'!B$3,FALSE))</f>
        <v>0.25855130784708247</v>
      </c>
      <c r="Q437" s="246"/>
      <c r="R437" s="246">
        <f>IF(OR(ISERROR(VLOOKUP($E437&amp;$D$110&amp;$D$111,'CCG data'!$A:$AD,'CCG data'!C$3,FALSE)),ISBLANK(VLOOKUP($E437&amp;$D$110&amp;$D$111,'CCG data'!$A:$AD,'CCG data'!C$3,FALSE))),"",VLOOKUP($E437&amp;$D$110&amp;$D$111,'CCG data'!$A:$AD,'CCG data'!C$3,FALSE))</f>
        <v>0.63883299798792759</v>
      </c>
      <c r="S437" s="246"/>
      <c r="T437" s="246">
        <f>IF(OR(ISERROR(VLOOKUP($E437&amp;$D$110&amp;$D$111,'CCG data'!$A:$AD,'CCG data'!D$3,FALSE)),ISBLANK(VLOOKUP($E437&amp;$D$110&amp;$D$111,'CCG data'!$A:$AD,'CCG data'!D$3,FALSE))),"",VLOOKUP($E437&amp;$D$110&amp;$D$111,'CCG data'!$A:$AD,'CCG data'!D$3,FALSE))</f>
        <v>6.8410462776659964E-2</v>
      </c>
      <c r="U437" s="246"/>
      <c r="V437" s="246">
        <f>IF(OR(ISERROR(VLOOKUP($E437&amp;$D$110&amp;$D$111,'CCG data'!$A:$AD,'CCG data'!E$3,FALSE)),ISBLANK(VLOOKUP($E437&amp;$D$110&amp;$D$111,'CCG data'!$A:$AD,'CCG data'!E$3,FALSE))),"",VLOOKUP($E437&amp;$D$110&amp;$D$111,'CCG data'!$A:$AD,'CCG data'!E$3,FALSE))</f>
        <v>3.4205231388329982E-2</v>
      </c>
      <c r="W437" s="387"/>
      <c r="Y437" s="178">
        <f>IFERROR(VLOOKUP($E437&amp;$D$111, Outliers!$A$4:$P$214,2,FALSE),"0")</f>
        <v>0</v>
      </c>
      <c r="Z437" s="178">
        <f>IFERROR(VLOOKUP($E437&amp;$D$111, Outliers!$A$4:$P$214,3,FALSE),"0")</f>
        <v>0</v>
      </c>
      <c r="AA437" s="178">
        <f>IFERROR(VLOOKUP($E437&amp;$D$111, Outliers!$A$4:$P$214,4,FALSE),"0")</f>
        <v>0</v>
      </c>
      <c r="AB437" s="178">
        <f>IFERROR(VLOOKUP($E437&amp;$D$111, Outliers!$A$4:$P$214,5,FALSE),"0")</f>
        <v>1</v>
      </c>
      <c r="AD437" s="82"/>
      <c r="AE437" s="82"/>
      <c r="AF437" s="82"/>
      <c r="AG437" s="82"/>
    </row>
    <row r="438" spans="4:33" x14ac:dyDescent="0.25">
      <c r="D438" s="301"/>
      <c r="E438" s="107" t="s">
        <v>27</v>
      </c>
      <c r="F438" s="99">
        <f>IF(P437="","",VLOOKUP($E437&amp;$D$110&amp;$D$111,'CCG data'!$A:$AD,'CCG data'!W$3,FALSE))</f>
        <v>37.700000000000003</v>
      </c>
      <c r="G438" s="100">
        <f>IF(P437="","",VLOOKUP($E437&amp;$D$110&amp;$D$111,'CCG data'!$A:$AD,'CCG data'!X$3,FALSE))</f>
        <v>48.2</v>
      </c>
      <c r="H438" s="100">
        <f>IF(R437="","",VLOOKUP($E437&amp;$D$110&amp;$D$111,'CCG data'!$A:$AD,'CCG data'!Y$3,FALSE))</f>
        <v>91.4</v>
      </c>
      <c r="I438" s="100">
        <f>IF(R437="","",VLOOKUP($E437&amp;$D$110&amp;$D$111,'CCG data'!$A:$AD,'CCG data'!Z$3,FALSE))</f>
        <v>106.8</v>
      </c>
      <c r="J438" s="100">
        <f>IF(T437="","",VLOOKUP($E437&amp;$D$110&amp;$D$111,'CCG data'!$A:$AD,'CCG data'!AA$3,FALSE))</f>
        <v>7.6</v>
      </c>
      <c r="K438" s="100">
        <f>IF(T437="","",VLOOKUP($E437&amp;$D$110&amp;$D$111,'CCG data'!$A:$AD,'CCG data'!AB$3,FALSE))</f>
        <v>12.3</v>
      </c>
      <c r="L438" s="100">
        <f>IF(V437="","",VLOOKUP($E437&amp;$D$110&amp;$D$111,'CCG data'!$A:$AD,'CCG data'!AC$3,FALSE))</f>
        <v>3.5</v>
      </c>
      <c r="M438" s="100">
        <f>IF(V437="","",VLOOKUP($E437&amp;$D$110&amp;$D$111,'CCG data'!$A:$AD,'CCG data'!AD$3,FALSE))</f>
        <v>7.1</v>
      </c>
      <c r="N438" s="304"/>
      <c r="P438" s="162">
        <f>IF(P437="","",VLOOKUP($E437&amp;$D$110&amp;$D$111,'CCG data'!$A:$AD,'CCG data'!I$3,FALSE))</f>
        <v>0.23200000000000001</v>
      </c>
      <c r="Q438" s="15">
        <f>IF(P437="","",VLOOKUP($E437&amp;$D$110&amp;$D$111,'CCG data'!$A:$AD,'CCG data'!J$3,FALSE))</f>
        <v>0.28699999999999998</v>
      </c>
      <c r="R438" s="15">
        <f>IF(R437="","",VLOOKUP($E437&amp;$D$110&amp;$D$111,'CCG data'!$A:$AD,'CCG data'!K$3,FALSE))</f>
        <v>0.60799999999999998</v>
      </c>
      <c r="S438" s="15">
        <f>IF(R437="","",VLOOKUP($E437&amp;$D$110&amp;$D$111,'CCG data'!$A:$AD,'CCG data'!L$3,FALSE))</f>
        <v>0.66800000000000004</v>
      </c>
      <c r="T438" s="15">
        <f>IF(T437="","",VLOOKUP($E437&amp;$D$110&amp;$D$111,'CCG data'!$A:$AD,'CCG data'!M$3,FALSE))</f>
        <v>5.3999999999999999E-2</v>
      </c>
      <c r="U438" s="15">
        <f>IF(T437="","",VLOOKUP($E437&amp;$D$110&amp;$D$111,'CCG data'!$A:$AD,'CCG data'!N$3,FALSE))</f>
        <v>8.5999999999999993E-2</v>
      </c>
      <c r="V438" s="15">
        <f>IF(V437="","",VLOOKUP($E437&amp;$D$110&amp;$D$111,'CCG data'!$A:$AD,'CCG data'!O$3,FALSE))</f>
        <v>2.5000000000000001E-2</v>
      </c>
      <c r="W438" s="142">
        <f>IF(V437="","",VLOOKUP($E437&amp;$D$110&amp;$D$111,'CCG data'!$A:$AD,'CCG data'!P$3,FALSE))</f>
        <v>4.7E-2</v>
      </c>
      <c r="Y438" s="178" t="str">
        <f>IFERROR(VLOOKUP($E438&amp;$D$111, Outliers!$A$4:$P$214,2,FALSE),"0")</f>
        <v>0</v>
      </c>
      <c r="Z438" s="178" t="str">
        <f>IFERROR(VLOOKUP($E438&amp;$D$111, Outliers!$A$4:$P$214,3,FALSE),"0")</f>
        <v>0</v>
      </c>
      <c r="AA438" s="178" t="str">
        <f>IFERROR(VLOOKUP($E438&amp;$D$111, Outliers!$A$4:$P$214,4,FALSE),"0")</f>
        <v>0</v>
      </c>
      <c r="AB438" s="178" t="str">
        <f>IFERROR(VLOOKUP($E438&amp;$D$111, Outliers!$A$4:$P$214,5,FALSE),"0")</f>
        <v>0</v>
      </c>
      <c r="AD438" s="82"/>
      <c r="AE438" s="82"/>
      <c r="AF438" s="82"/>
      <c r="AG438" s="82"/>
    </row>
    <row r="439" spans="4:33" ht="15.75" x14ac:dyDescent="0.25">
      <c r="D439" s="301"/>
      <c r="E439" s="108" t="s">
        <v>292</v>
      </c>
      <c r="F439" s="372">
        <f>IF(OR(ISERROR(VLOOKUP($E439&amp;$D$110&amp;$D$111,'CCG data'!$A:$AD,'CCG data'!R$3,FALSE)),ISBLANK(VLOOKUP($E439&amp;$D$110&amp;$D$111,'CCG data'!$A:$AD,'CCG data'!R$3,FALSE))),"",VLOOKUP($E439&amp;$D$110&amp;$D$111,'CCG data'!$A:$AD,'CCG data'!R$3,FALSE))</f>
        <v>54.3</v>
      </c>
      <c r="G439" s="373"/>
      <c r="H439" s="373">
        <f>IF(OR(ISERROR(VLOOKUP($E439&amp;$D$110&amp;$D$111,'CCG data'!$A:$AD,'CCG data'!S$3,FALSE)),ISBLANK(VLOOKUP($E439&amp;$D$110&amp;$D$111,'CCG data'!$A:$AD,'CCG data'!S$3,FALSE))),"",VLOOKUP($E439&amp;$D$110&amp;$D$111,'CCG data'!$A:$AD,'CCG data'!S$3,FALSE))</f>
        <v>101.9</v>
      </c>
      <c r="I439" s="373"/>
      <c r="J439" s="373">
        <f>IF(OR(ISERROR(VLOOKUP($E439&amp;$D$110&amp;$D$111,'CCG data'!$A:$AD,'CCG data'!T$3,FALSE)),ISBLANK(VLOOKUP($E439&amp;$D$110&amp;$D$111,'CCG data'!$A:$AD,'CCG data'!T$3,FALSE))),"",VLOOKUP($E439&amp;$D$110&amp;$D$111,'CCG data'!$A:$AD,'CCG data'!T$3,FALSE))</f>
        <v>6.4</v>
      </c>
      <c r="K439" s="373"/>
      <c r="L439" s="373">
        <f>IF(OR(ISERROR(VLOOKUP($E439&amp;$D$110&amp;$D$111,'CCG data'!$A:$AD,'CCG data'!U$3,FALSE)),ISBLANK(VLOOKUP($E439&amp;$D$110&amp;$D$111,'CCG data'!$A:$AD,'CCG data'!U$3,FALSE))),"",VLOOKUP($E439&amp;$D$110&amp;$D$111,'CCG data'!$A:$AD,'CCG data'!U$3,FALSE))</f>
        <v>11</v>
      </c>
      <c r="M439" s="374"/>
      <c r="N439" s="303">
        <f>IF(OR(ISERROR(VLOOKUP($E439&amp;$D$110&amp;$D$111,'CCG data'!$A:$AD,'CCG data'!G$3,FALSE)),ISBLANK(VLOOKUP($E439&amp;$D$110&amp;$D$111,'CCG data'!$A:$AD,'CCG data'!G$3,FALSE))),"",VLOOKUP($E439&amp;$D$110&amp;$D$111,'CCG data'!$A:$AD,'CCG data'!G$3,FALSE))</f>
        <v>1884</v>
      </c>
      <c r="P439" s="354">
        <f>IF(OR(ISERROR(VLOOKUP($E439&amp;$D$110&amp;$D$111,'CCG data'!$A:$AD,'CCG data'!B$3,FALSE)),ISBLANK(VLOOKUP($E439&amp;$D$110&amp;$D$111,'CCG data'!$A:$AD,'CCG data'!B$3,FALSE))),"",VLOOKUP($E439&amp;$D$110&amp;$D$111,'CCG data'!$A:$AD,'CCG data'!B$3,FALSE))</f>
        <v>0.29989384288747345</v>
      </c>
      <c r="Q439" s="246"/>
      <c r="R439" s="246">
        <f>IF(OR(ISERROR(VLOOKUP($E439&amp;$D$110&amp;$D$111,'CCG data'!$A:$AD,'CCG data'!C$3,FALSE)),ISBLANK(VLOOKUP($E439&amp;$D$110&amp;$D$111,'CCG data'!$A:$AD,'CCG data'!C$3,FALSE))),"",VLOOKUP($E439&amp;$D$110&amp;$D$111,'CCG data'!$A:$AD,'CCG data'!C$3,FALSE))</f>
        <v>0.59235668789808915</v>
      </c>
      <c r="S439" s="246"/>
      <c r="T439" s="246">
        <f>IF(OR(ISERROR(VLOOKUP($E439&amp;$D$110&amp;$D$111,'CCG data'!$A:$AD,'CCG data'!D$3,FALSE)),ISBLANK(VLOOKUP($E439&amp;$D$110&amp;$D$111,'CCG data'!$A:$AD,'CCG data'!D$3,FALSE))),"",VLOOKUP($E439&amp;$D$110&amp;$D$111,'CCG data'!$A:$AD,'CCG data'!D$3,FALSE))</f>
        <v>4.2993630573248405E-2</v>
      </c>
      <c r="U439" s="246"/>
      <c r="V439" s="246">
        <f>IF(OR(ISERROR(VLOOKUP($E439&amp;$D$110&amp;$D$111,'CCG data'!$A:$AD,'CCG data'!E$3,FALSE)),ISBLANK(VLOOKUP($E439&amp;$D$110&amp;$D$111,'CCG data'!$A:$AD,'CCG data'!E$3,FALSE))),"",VLOOKUP($E439&amp;$D$110&amp;$D$111,'CCG data'!$A:$AD,'CCG data'!E$3,FALSE))</f>
        <v>6.4755838641188959E-2</v>
      </c>
      <c r="W439" s="387"/>
      <c r="Y439" s="178">
        <f>IFERROR(VLOOKUP($E439&amp;$D$111, Outliers!$A$4:$P$214,2,FALSE),"0")</f>
        <v>0</v>
      </c>
      <c r="Z439" s="178">
        <f>IFERROR(VLOOKUP($E439&amp;$D$111, Outliers!$A$4:$P$214,3,FALSE),"0")</f>
        <v>0</v>
      </c>
      <c r="AA439" s="178">
        <f>IFERROR(VLOOKUP($E439&amp;$D$111, Outliers!$A$4:$P$214,4,FALSE),"0")</f>
        <v>0</v>
      </c>
      <c r="AB439" s="178">
        <f>IFERROR(VLOOKUP($E439&amp;$D$111, Outliers!$A$4:$P$214,5,FALSE),"0")</f>
        <v>0</v>
      </c>
      <c r="AD439" s="82"/>
      <c r="AE439" s="82"/>
      <c r="AF439" s="82"/>
      <c r="AG439" s="82"/>
    </row>
    <row r="440" spans="4:33" x14ac:dyDescent="0.25">
      <c r="D440" s="301"/>
      <c r="E440" s="107" t="s">
        <v>27</v>
      </c>
      <c r="F440" s="99">
        <f>IF(P439="","",VLOOKUP($E439&amp;$D$110&amp;$D$111,'CCG data'!$A:$AD,'CCG data'!W$3,FALSE))</f>
        <v>49.8</v>
      </c>
      <c r="G440" s="100">
        <f>IF(P439="","",VLOOKUP($E439&amp;$D$110&amp;$D$111,'CCG data'!$A:$AD,'CCG data'!X$3,FALSE))</f>
        <v>58.8</v>
      </c>
      <c r="H440" s="100">
        <f>IF(R439="","",VLOOKUP($E439&amp;$D$110&amp;$D$111,'CCG data'!$A:$AD,'CCG data'!Y$3,FALSE))</f>
        <v>96</v>
      </c>
      <c r="I440" s="100">
        <f>IF(R439="","",VLOOKUP($E439&amp;$D$110&amp;$D$111,'CCG data'!$A:$AD,'CCG data'!Z$3,FALSE))</f>
        <v>107.9</v>
      </c>
      <c r="J440" s="100">
        <f>IF(T439="","",VLOOKUP($E439&amp;$D$110&amp;$D$111,'CCG data'!$A:$AD,'CCG data'!AA$3,FALSE))</f>
        <v>5</v>
      </c>
      <c r="K440" s="100">
        <f>IF(T439="","",VLOOKUP($E439&amp;$D$110&amp;$D$111,'CCG data'!$A:$AD,'CCG data'!AB$3,FALSE))</f>
        <v>7.8</v>
      </c>
      <c r="L440" s="100">
        <f>IF(V439="","",VLOOKUP($E439&amp;$D$110&amp;$D$111,'CCG data'!$A:$AD,'CCG data'!AC$3,FALSE))</f>
        <v>9.1</v>
      </c>
      <c r="M440" s="100">
        <f>IF(V439="","",VLOOKUP($E439&amp;$D$110&amp;$D$111,'CCG data'!$A:$AD,'CCG data'!AD$3,FALSE))</f>
        <v>13</v>
      </c>
      <c r="N440" s="304"/>
      <c r="P440" s="162">
        <f>IF(P439="","",VLOOKUP($E439&amp;$D$110&amp;$D$111,'CCG data'!$A:$AD,'CCG data'!I$3,FALSE))</f>
        <v>0.28000000000000003</v>
      </c>
      <c r="Q440" s="15">
        <f>IF(P439="","",VLOOKUP($E439&amp;$D$110&amp;$D$111,'CCG data'!$A:$AD,'CCG data'!J$3,FALSE))</f>
        <v>0.32100000000000001</v>
      </c>
      <c r="R440" s="15">
        <f>IF(R439="","",VLOOKUP($E439&amp;$D$110&amp;$D$111,'CCG data'!$A:$AD,'CCG data'!K$3,FALSE))</f>
        <v>0.56999999999999995</v>
      </c>
      <c r="S440" s="15">
        <f>IF(R439="","",VLOOKUP($E439&amp;$D$110&amp;$D$111,'CCG data'!$A:$AD,'CCG data'!L$3,FALSE))</f>
        <v>0.61399999999999999</v>
      </c>
      <c r="T440" s="15">
        <f>IF(T439="","",VLOOKUP($E439&amp;$D$110&amp;$D$111,'CCG data'!$A:$AD,'CCG data'!M$3,FALSE))</f>
        <v>3.5000000000000003E-2</v>
      </c>
      <c r="U440" s="15">
        <f>IF(T439="","",VLOOKUP($E439&amp;$D$110&amp;$D$111,'CCG data'!$A:$AD,'CCG data'!N$3,FALSE))</f>
        <v>5.2999999999999999E-2</v>
      </c>
      <c r="V440" s="15">
        <f>IF(V439="","",VLOOKUP($E439&amp;$D$110&amp;$D$111,'CCG data'!$A:$AD,'CCG data'!O$3,FALSE))</f>
        <v>5.5E-2</v>
      </c>
      <c r="W440" s="142">
        <f>IF(V439="","",VLOOKUP($E439&amp;$D$110&amp;$D$111,'CCG data'!$A:$AD,'CCG data'!P$3,FALSE))</f>
        <v>7.6999999999999999E-2</v>
      </c>
      <c r="Y440" s="178" t="str">
        <f>IFERROR(VLOOKUP($E440&amp;$D$111, Outliers!$A$4:$P$214,2,FALSE),"0")</f>
        <v>0</v>
      </c>
      <c r="Z440" s="178" t="str">
        <f>IFERROR(VLOOKUP($E440&amp;$D$111, Outliers!$A$4:$P$214,3,FALSE),"0")</f>
        <v>0</v>
      </c>
      <c r="AA440" s="178" t="str">
        <f>IFERROR(VLOOKUP($E440&amp;$D$111, Outliers!$A$4:$P$214,4,FALSE),"0")</f>
        <v>0</v>
      </c>
      <c r="AB440" s="178" t="str">
        <f>IFERROR(VLOOKUP($E440&amp;$D$111, Outliers!$A$4:$P$214,5,FALSE),"0")</f>
        <v>0</v>
      </c>
      <c r="AD440" s="82"/>
      <c r="AE440" s="82"/>
      <c r="AF440" s="82"/>
      <c r="AG440" s="82"/>
    </row>
    <row r="441" spans="4:33" ht="15.75" x14ac:dyDescent="0.25">
      <c r="D441" s="301"/>
      <c r="E441" s="108" t="s">
        <v>482</v>
      </c>
      <c r="F441" s="372">
        <f>IF(OR(ISERROR(VLOOKUP($E441&amp;$D$110&amp;$D$111,'CCG data'!$A:$AD,'CCG data'!R$3,FALSE)),ISBLANK(VLOOKUP($E441&amp;$D$110&amp;$D$111,'CCG data'!$A:$AD,'CCG data'!R$3,FALSE))),"",VLOOKUP($E441&amp;$D$110&amp;$D$111,'CCG data'!$A:$AD,'CCG data'!R$3,FALSE))</f>
        <v>60.1</v>
      </c>
      <c r="G441" s="373"/>
      <c r="H441" s="373">
        <f>IF(OR(ISERROR(VLOOKUP($E441&amp;$D$110&amp;$D$111,'CCG data'!$A:$AD,'CCG data'!S$3,FALSE)),ISBLANK(VLOOKUP($E441&amp;$D$110&amp;$D$111,'CCG data'!$A:$AD,'CCG data'!S$3,FALSE))),"",VLOOKUP($E441&amp;$D$110&amp;$D$111,'CCG data'!$A:$AD,'CCG data'!S$3,FALSE))</f>
        <v>99.7</v>
      </c>
      <c r="I441" s="373"/>
      <c r="J441" s="373">
        <f>IF(OR(ISERROR(VLOOKUP($E441&amp;$D$110&amp;$D$111,'CCG data'!$A:$AD,'CCG data'!T$3,FALSE)),ISBLANK(VLOOKUP($E441&amp;$D$110&amp;$D$111,'CCG data'!$A:$AD,'CCG data'!T$3,FALSE))),"",VLOOKUP($E441&amp;$D$110&amp;$D$111,'CCG data'!$A:$AD,'CCG data'!T$3,FALSE))</f>
        <v>6.2</v>
      </c>
      <c r="K441" s="373"/>
      <c r="L441" s="373">
        <f>IF(OR(ISERROR(VLOOKUP($E441&amp;$D$110&amp;$D$111,'CCG data'!$A:$AD,'CCG data'!U$3,FALSE)),ISBLANK(VLOOKUP($E441&amp;$D$110&amp;$D$111,'CCG data'!$A:$AD,'CCG data'!U$3,FALSE))),"",VLOOKUP($E441&amp;$D$110&amp;$D$111,'CCG data'!$A:$AD,'CCG data'!U$3,FALSE))</f>
        <v>10.1</v>
      </c>
      <c r="M441" s="374"/>
      <c r="N441" s="303">
        <f>IF(OR(ISERROR(VLOOKUP($E441&amp;$D$110&amp;$D$111,'CCG data'!$A:$AD,'CCG data'!G$3,FALSE)),ISBLANK(VLOOKUP($E441&amp;$D$110&amp;$D$111,'CCG data'!$A:$AD,'CCG data'!G$3,FALSE))),"",VLOOKUP($E441&amp;$D$110&amp;$D$111,'CCG data'!$A:$AD,'CCG data'!G$3,FALSE))</f>
        <v>912</v>
      </c>
      <c r="P441" s="354">
        <f>IF(OR(ISERROR(VLOOKUP($E441&amp;$D$110&amp;$D$111,'CCG data'!$A:$AD,'CCG data'!B$3,FALSE)),ISBLANK(VLOOKUP($E441&amp;$D$110&amp;$D$111,'CCG data'!$A:$AD,'CCG data'!B$3,FALSE))),"",VLOOKUP($E441&amp;$D$110&amp;$D$111,'CCG data'!$A:$AD,'CCG data'!B$3,FALSE))</f>
        <v>0.33771929824561403</v>
      </c>
      <c r="Q441" s="246"/>
      <c r="R441" s="246">
        <f>IF(OR(ISERROR(VLOOKUP($E441&amp;$D$110&amp;$D$111,'CCG data'!$A:$AD,'CCG data'!C$3,FALSE)),ISBLANK(VLOOKUP($E441&amp;$D$110&amp;$D$111,'CCG data'!$A:$AD,'CCG data'!C$3,FALSE))),"",VLOOKUP($E441&amp;$D$110&amp;$D$111,'CCG data'!$A:$AD,'CCG data'!C$3,FALSE))</f>
        <v>0.56688596491228072</v>
      </c>
      <c r="S441" s="246"/>
      <c r="T441" s="246">
        <f>IF(OR(ISERROR(VLOOKUP($E441&amp;$D$110&amp;$D$111,'CCG data'!$A:$AD,'CCG data'!D$3,FALSE)),ISBLANK(VLOOKUP($E441&amp;$D$110&amp;$D$111,'CCG data'!$A:$AD,'CCG data'!D$3,FALSE))),"",VLOOKUP($E441&amp;$D$110&amp;$D$111,'CCG data'!$A:$AD,'CCG data'!D$3,FALSE))</f>
        <v>3.6184210526315791E-2</v>
      </c>
      <c r="U441" s="246"/>
      <c r="V441" s="246">
        <f>IF(OR(ISERROR(VLOOKUP($E441&amp;$D$110&amp;$D$111,'CCG data'!$A:$AD,'CCG data'!E$3,FALSE)),ISBLANK(VLOOKUP($E441&amp;$D$110&amp;$D$111,'CCG data'!$A:$AD,'CCG data'!E$3,FALSE))),"",VLOOKUP($E441&amp;$D$110&amp;$D$111,'CCG data'!$A:$AD,'CCG data'!E$3,FALSE))</f>
        <v>5.921052631578947E-2</v>
      </c>
      <c r="W441" s="387"/>
      <c r="Y441" s="178">
        <f>IFERROR(VLOOKUP($E441&amp;$D$111, Outliers!$A$4:$P$214,2,FALSE),"0")</f>
        <v>1</v>
      </c>
      <c r="Z441" s="178">
        <f>IFERROR(VLOOKUP($E441&amp;$D$111, Outliers!$A$4:$P$214,3,FALSE),"0")</f>
        <v>0</v>
      </c>
      <c r="AA441" s="178">
        <f>IFERROR(VLOOKUP($E441&amp;$D$111, Outliers!$A$4:$P$214,4,FALSE),"0")</f>
        <v>0</v>
      </c>
      <c r="AB441" s="178">
        <f>IFERROR(VLOOKUP($E441&amp;$D$111, Outliers!$A$4:$P$214,5,FALSE),"0")</f>
        <v>0</v>
      </c>
      <c r="AD441" s="82"/>
      <c r="AE441" s="82"/>
      <c r="AF441" s="82"/>
      <c r="AG441" s="82"/>
    </row>
    <row r="442" spans="4:33" x14ac:dyDescent="0.25">
      <c r="D442" s="301"/>
      <c r="E442" s="107" t="s">
        <v>27</v>
      </c>
      <c r="F442" s="99">
        <f>IF(P441="","",VLOOKUP($E441&amp;$D$110&amp;$D$111,'CCG data'!$A:$AD,'CCG data'!W$3,FALSE))</f>
        <v>53.4</v>
      </c>
      <c r="G442" s="100">
        <f>IF(P441="","",VLOOKUP($E441&amp;$D$110&amp;$D$111,'CCG data'!$A:$AD,'CCG data'!X$3,FALSE))</f>
        <v>66.8</v>
      </c>
      <c r="H442" s="100">
        <f>IF(R441="","",VLOOKUP($E441&amp;$D$110&amp;$D$111,'CCG data'!$A:$AD,'CCG data'!Y$3,FALSE))</f>
        <v>91.2</v>
      </c>
      <c r="I442" s="100">
        <f>IF(R441="","",VLOOKUP($E441&amp;$D$110&amp;$D$111,'CCG data'!$A:$AD,'CCG data'!Z$3,FALSE))</f>
        <v>108.3</v>
      </c>
      <c r="J442" s="100">
        <f>IF(T441="","",VLOOKUP($E441&amp;$D$110&amp;$D$111,'CCG data'!$A:$AD,'CCG data'!AA$3,FALSE))</f>
        <v>4.0999999999999996</v>
      </c>
      <c r="K442" s="100">
        <f>IF(T441="","",VLOOKUP($E441&amp;$D$110&amp;$D$111,'CCG data'!$A:$AD,'CCG data'!AB$3,FALSE))</f>
        <v>8.3000000000000007</v>
      </c>
      <c r="L442" s="100">
        <f>IF(V441="","",VLOOKUP($E441&amp;$D$110&amp;$D$111,'CCG data'!$A:$AD,'CCG data'!AC$3,FALSE))</f>
        <v>7.4</v>
      </c>
      <c r="M442" s="100">
        <f>IF(V441="","",VLOOKUP($E441&amp;$D$110&amp;$D$111,'CCG data'!$A:$AD,'CCG data'!AD$3,FALSE))</f>
        <v>12.8</v>
      </c>
      <c r="N442" s="304"/>
      <c r="P442" s="162">
        <f>IF(P441="","",VLOOKUP($E441&amp;$D$110&amp;$D$111,'CCG data'!$A:$AD,'CCG data'!I$3,FALSE))</f>
        <v>0.308</v>
      </c>
      <c r="Q442" s="15">
        <f>IF(P441="","",VLOOKUP($E441&amp;$D$110&amp;$D$111,'CCG data'!$A:$AD,'CCG data'!J$3,FALSE))</f>
        <v>0.36899999999999999</v>
      </c>
      <c r="R442" s="15">
        <f>IF(R441="","",VLOOKUP($E441&amp;$D$110&amp;$D$111,'CCG data'!$A:$AD,'CCG data'!K$3,FALSE))</f>
        <v>0.53500000000000003</v>
      </c>
      <c r="S442" s="15">
        <f>IF(R441="","",VLOOKUP($E441&amp;$D$110&amp;$D$111,'CCG data'!$A:$AD,'CCG data'!L$3,FALSE))</f>
        <v>0.59899999999999998</v>
      </c>
      <c r="T442" s="15">
        <f>IF(T441="","",VLOOKUP($E441&amp;$D$110&amp;$D$111,'CCG data'!$A:$AD,'CCG data'!M$3,FALSE))</f>
        <v>2.5999999999999999E-2</v>
      </c>
      <c r="U442" s="15">
        <f>IF(T441="","",VLOOKUP($E441&amp;$D$110&amp;$D$111,'CCG data'!$A:$AD,'CCG data'!N$3,FALSE))</f>
        <v>0.05</v>
      </c>
      <c r="V442" s="15">
        <f>IF(V441="","",VLOOKUP($E441&amp;$D$110&amp;$D$111,'CCG data'!$A:$AD,'CCG data'!O$3,FALSE))</f>
        <v>4.5999999999999999E-2</v>
      </c>
      <c r="W442" s="142">
        <f>IF(V441="","",VLOOKUP($E441&amp;$D$110&amp;$D$111,'CCG data'!$A:$AD,'CCG data'!P$3,FALSE))</f>
        <v>7.5999999999999998E-2</v>
      </c>
      <c r="Y442" s="178" t="str">
        <f>IFERROR(VLOOKUP($E442&amp;$D$111, Outliers!$A$4:$P$214,2,FALSE),"0")</f>
        <v>0</v>
      </c>
      <c r="Z442" s="178" t="str">
        <f>IFERROR(VLOOKUP($E442&amp;$D$111, Outliers!$A$4:$P$214,3,FALSE),"0")</f>
        <v>0</v>
      </c>
      <c r="AA442" s="178" t="str">
        <f>IFERROR(VLOOKUP($E442&amp;$D$111, Outliers!$A$4:$P$214,4,FALSE),"0")</f>
        <v>0</v>
      </c>
      <c r="AB442" s="178" t="str">
        <f>IFERROR(VLOOKUP($E442&amp;$D$111, Outliers!$A$4:$P$214,5,FALSE),"0")</f>
        <v>0</v>
      </c>
      <c r="AD442" s="82"/>
      <c r="AE442" s="82"/>
      <c r="AF442" s="82"/>
      <c r="AG442" s="82"/>
    </row>
    <row r="443" spans="4:33" ht="15.75" x14ac:dyDescent="0.25">
      <c r="D443" s="301"/>
      <c r="E443" s="108" t="s">
        <v>293</v>
      </c>
      <c r="F443" s="372">
        <f>IF(OR(ISERROR(VLOOKUP($E443&amp;$D$110&amp;$D$111,'CCG data'!$A:$AD,'CCG data'!R$3,FALSE)),ISBLANK(VLOOKUP($E443&amp;$D$110&amp;$D$111,'CCG data'!$A:$AD,'CCG data'!R$3,FALSE))),"",VLOOKUP($E443&amp;$D$110&amp;$D$111,'CCG data'!$A:$AD,'CCG data'!R$3,FALSE))</f>
        <v>49.7</v>
      </c>
      <c r="G443" s="373"/>
      <c r="H443" s="373">
        <f>IF(OR(ISERROR(VLOOKUP($E443&amp;$D$110&amp;$D$111,'CCG data'!$A:$AD,'CCG data'!S$3,FALSE)),ISBLANK(VLOOKUP($E443&amp;$D$110&amp;$D$111,'CCG data'!$A:$AD,'CCG data'!S$3,FALSE))),"",VLOOKUP($E443&amp;$D$110&amp;$D$111,'CCG data'!$A:$AD,'CCG data'!S$3,FALSE))</f>
        <v>97</v>
      </c>
      <c r="I443" s="373"/>
      <c r="J443" s="373">
        <f>IF(OR(ISERROR(VLOOKUP($E443&amp;$D$110&amp;$D$111,'CCG data'!$A:$AD,'CCG data'!T$3,FALSE)),ISBLANK(VLOOKUP($E443&amp;$D$110&amp;$D$111,'CCG data'!$A:$AD,'CCG data'!T$3,FALSE))),"",VLOOKUP($E443&amp;$D$110&amp;$D$111,'CCG data'!$A:$AD,'CCG data'!T$3,FALSE))</f>
        <v>4.9000000000000004</v>
      </c>
      <c r="K443" s="373"/>
      <c r="L443" s="373">
        <f>IF(OR(ISERROR(VLOOKUP($E443&amp;$D$110&amp;$D$111,'CCG data'!$A:$AD,'CCG data'!U$3,FALSE)),ISBLANK(VLOOKUP($E443&amp;$D$110&amp;$D$111,'CCG data'!$A:$AD,'CCG data'!U$3,FALSE))),"",VLOOKUP($E443&amp;$D$110&amp;$D$111,'CCG data'!$A:$AD,'CCG data'!U$3,FALSE))</f>
        <v>10.9</v>
      </c>
      <c r="M443" s="374"/>
      <c r="N443" s="303">
        <f>IF(OR(ISERROR(VLOOKUP($E443&amp;$D$110&amp;$D$111,'CCG data'!$A:$AD,'CCG data'!G$3,FALSE)),ISBLANK(VLOOKUP($E443&amp;$D$110&amp;$D$111,'CCG data'!$A:$AD,'CCG data'!G$3,FALSE))),"",VLOOKUP($E443&amp;$D$110&amp;$D$111,'CCG data'!$A:$AD,'CCG data'!G$3,FALSE))</f>
        <v>2025</v>
      </c>
      <c r="P443" s="354">
        <f>IF(OR(ISERROR(VLOOKUP($E443&amp;$D$110&amp;$D$111,'CCG data'!$A:$AD,'CCG data'!B$3,FALSE)),ISBLANK(VLOOKUP($E443&amp;$D$110&amp;$D$111,'CCG data'!$A:$AD,'CCG data'!B$3,FALSE))),"",VLOOKUP($E443&amp;$D$110&amp;$D$111,'CCG data'!$A:$AD,'CCG data'!B$3,FALSE))</f>
        <v>0.29728395061728397</v>
      </c>
      <c r="Q443" s="246"/>
      <c r="R443" s="246">
        <f>IF(OR(ISERROR(VLOOKUP($E443&amp;$D$110&amp;$D$111,'CCG data'!$A:$AD,'CCG data'!C$3,FALSE)),ISBLANK(VLOOKUP($E443&amp;$D$110&amp;$D$111,'CCG data'!$A:$AD,'CCG data'!C$3,FALSE))),"",VLOOKUP($E443&amp;$D$110&amp;$D$111,'CCG data'!$A:$AD,'CCG data'!C$3,FALSE))</f>
        <v>0.60345679012345677</v>
      </c>
      <c r="S443" s="246"/>
      <c r="T443" s="246">
        <f>IF(OR(ISERROR(VLOOKUP($E443&amp;$D$110&amp;$D$111,'CCG data'!$A:$AD,'CCG data'!D$3,FALSE)),ISBLANK(VLOOKUP($E443&amp;$D$110&amp;$D$111,'CCG data'!$A:$AD,'CCG data'!D$3,FALSE))),"",VLOOKUP($E443&amp;$D$110&amp;$D$111,'CCG data'!$A:$AD,'CCG data'!D$3,FALSE))</f>
        <v>3.3580246913580247E-2</v>
      </c>
      <c r="U443" s="246"/>
      <c r="V443" s="246">
        <f>IF(OR(ISERROR(VLOOKUP($E443&amp;$D$110&amp;$D$111,'CCG data'!$A:$AD,'CCG data'!E$3,FALSE)),ISBLANK(VLOOKUP($E443&amp;$D$110&amp;$D$111,'CCG data'!$A:$AD,'CCG data'!E$3,FALSE))),"",VLOOKUP($E443&amp;$D$110&amp;$D$111,'CCG data'!$A:$AD,'CCG data'!E$3,FALSE))</f>
        <v>6.5679012345679008E-2</v>
      </c>
      <c r="W443" s="387"/>
      <c r="Y443" s="178">
        <f>IFERROR(VLOOKUP($E443&amp;$D$111, Outliers!$A$4:$P$214,2,FALSE),"0")</f>
        <v>0</v>
      </c>
      <c r="Z443" s="178">
        <f>IFERROR(VLOOKUP($E443&amp;$D$111, Outliers!$A$4:$P$214,3,FALSE),"0")</f>
        <v>0</v>
      </c>
      <c r="AA443" s="178">
        <f>IFERROR(VLOOKUP($E443&amp;$D$111, Outliers!$A$4:$P$214,4,FALSE),"0")</f>
        <v>0</v>
      </c>
      <c r="AB443" s="178">
        <f>IFERROR(VLOOKUP($E443&amp;$D$111, Outliers!$A$4:$P$214,5,FALSE),"0")</f>
        <v>0</v>
      </c>
      <c r="AD443" s="82"/>
      <c r="AE443" s="82"/>
      <c r="AF443" s="82"/>
      <c r="AG443" s="82"/>
    </row>
    <row r="444" spans="4:33" x14ac:dyDescent="0.25">
      <c r="D444" s="301"/>
      <c r="E444" s="107" t="s">
        <v>27</v>
      </c>
      <c r="F444" s="99">
        <f>IF(P443="","",VLOOKUP($E443&amp;$D$110&amp;$D$111,'CCG data'!$A:$AD,'CCG data'!W$3,FALSE))</f>
        <v>45.7</v>
      </c>
      <c r="G444" s="100">
        <f>IF(P443="","",VLOOKUP($E443&amp;$D$110&amp;$D$111,'CCG data'!$A:$AD,'CCG data'!X$3,FALSE))</f>
        <v>53.7</v>
      </c>
      <c r="H444" s="100">
        <f>IF(R443="","",VLOOKUP($E443&amp;$D$110&amp;$D$111,'CCG data'!$A:$AD,'CCG data'!Y$3,FALSE))</f>
        <v>91.6</v>
      </c>
      <c r="I444" s="100">
        <f>IF(R443="","",VLOOKUP($E443&amp;$D$110&amp;$D$111,'CCG data'!$A:$AD,'CCG data'!Z$3,FALSE))</f>
        <v>102.5</v>
      </c>
      <c r="J444" s="100">
        <f>IF(T443="","",VLOOKUP($E443&amp;$D$110&amp;$D$111,'CCG data'!$A:$AD,'CCG data'!AA$3,FALSE))</f>
        <v>3.8</v>
      </c>
      <c r="K444" s="100">
        <f>IF(T443="","",VLOOKUP($E443&amp;$D$110&amp;$D$111,'CCG data'!$A:$AD,'CCG data'!AB$3,FALSE))</f>
        <v>6.1</v>
      </c>
      <c r="L444" s="100">
        <f>IF(V443="","",VLOOKUP($E443&amp;$D$110&amp;$D$111,'CCG data'!$A:$AD,'CCG data'!AC$3,FALSE))</f>
        <v>9</v>
      </c>
      <c r="M444" s="100">
        <f>IF(V443="","",VLOOKUP($E443&amp;$D$110&amp;$D$111,'CCG data'!$A:$AD,'CCG data'!AD$3,FALSE))</f>
        <v>12.7</v>
      </c>
      <c r="N444" s="304"/>
      <c r="P444" s="162">
        <f>IF(P443="","",VLOOKUP($E443&amp;$D$110&amp;$D$111,'CCG data'!$A:$AD,'CCG data'!I$3,FALSE))</f>
        <v>0.27800000000000002</v>
      </c>
      <c r="Q444" s="15">
        <f>IF(P443="","",VLOOKUP($E443&amp;$D$110&amp;$D$111,'CCG data'!$A:$AD,'CCG data'!J$3,FALSE))</f>
        <v>0.318</v>
      </c>
      <c r="R444" s="15">
        <f>IF(R443="","",VLOOKUP($E443&amp;$D$110&amp;$D$111,'CCG data'!$A:$AD,'CCG data'!K$3,FALSE))</f>
        <v>0.58199999999999996</v>
      </c>
      <c r="S444" s="15">
        <f>IF(R443="","",VLOOKUP($E443&amp;$D$110&amp;$D$111,'CCG data'!$A:$AD,'CCG data'!L$3,FALSE))</f>
        <v>0.625</v>
      </c>
      <c r="T444" s="15">
        <f>IF(T443="","",VLOOKUP($E443&amp;$D$110&amp;$D$111,'CCG data'!$A:$AD,'CCG data'!M$3,FALSE))</f>
        <v>2.7E-2</v>
      </c>
      <c r="U444" s="15">
        <f>IF(T443="","",VLOOKUP($E443&amp;$D$110&amp;$D$111,'CCG data'!$A:$AD,'CCG data'!N$3,FALSE))</f>
        <v>4.2000000000000003E-2</v>
      </c>
      <c r="V444" s="15">
        <f>IF(V443="","",VLOOKUP($E443&amp;$D$110&amp;$D$111,'CCG data'!$A:$AD,'CCG data'!O$3,FALSE))</f>
        <v>5.6000000000000001E-2</v>
      </c>
      <c r="W444" s="142">
        <f>IF(V443="","",VLOOKUP($E443&amp;$D$110&amp;$D$111,'CCG data'!$A:$AD,'CCG data'!P$3,FALSE))</f>
        <v>7.6999999999999999E-2</v>
      </c>
      <c r="Y444" s="178" t="str">
        <f>IFERROR(VLOOKUP($E444&amp;$D$111, Outliers!$A$4:$P$214,2,FALSE),"0")</f>
        <v>0</v>
      </c>
      <c r="Z444" s="178" t="str">
        <f>IFERROR(VLOOKUP($E444&amp;$D$111, Outliers!$A$4:$P$214,3,FALSE),"0")</f>
        <v>0</v>
      </c>
      <c r="AA444" s="178" t="str">
        <f>IFERROR(VLOOKUP($E444&amp;$D$111, Outliers!$A$4:$P$214,4,FALSE),"0")</f>
        <v>0</v>
      </c>
      <c r="AB444" s="178" t="str">
        <f>IFERROR(VLOOKUP($E444&amp;$D$111, Outliers!$A$4:$P$214,5,FALSE),"0")</f>
        <v>0</v>
      </c>
      <c r="AD444" s="82"/>
      <c r="AE444" s="82"/>
      <c r="AF444" s="82"/>
      <c r="AG444" s="82"/>
    </row>
    <row r="445" spans="4:33" ht="15.75" x14ac:dyDescent="0.25">
      <c r="D445" s="301"/>
      <c r="E445" s="108" t="s">
        <v>294</v>
      </c>
      <c r="F445" s="372">
        <f>IF(OR(ISERROR(VLOOKUP($E445&amp;$D$110&amp;$D$111,'CCG data'!$A:$AD,'CCG data'!R$3,FALSE)),ISBLANK(VLOOKUP($E445&amp;$D$110&amp;$D$111,'CCG data'!$A:$AD,'CCG data'!R$3,FALSE))),"",VLOOKUP($E445&amp;$D$110&amp;$D$111,'CCG data'!$A:$AD,'CCG data'!R$3,FALSE))</f>
        <v>49.3</v>
      </c>
      <c r="G445" s="373"/>
      <c r="H445" s="373">
        <f>IF(OR(ISERROR(VLOOKUP($E445&amp;$D$110&amp;$D$111,'CCG data'!$A:$AD,'CCG data'!S$3,FALSE)),ISBLANK(VLOOKUP($E445&amp;$D$110&amp;$D$111,'CCG data'!$A:$AD,'CCG data'!S$3,FALSE))),"",VLOOKUP($E445&amp;$D$110&amp;$D$111,'CCG data'!$A:$AD,'CCG data'!S$3,FALSE))</f>
        <v>94.5</v>
      </c>
      <c r="I445" s="373"/>
      <c r="J445" s="373">
        <f>IF(OR(ISERROR(VLOOKUP($E445&amp;$D$110&amp;$D$111,'CCG data'!$A:$AD,'CCG data'!T$3,FALSE)),ISBLANK(VLOOKUP($E445&amp;$D$110&amp;$D$111,'CCG data'!$A:$AD,'CCG data'!T$3,FALSE))),"",VLOOKUP($E445&amp;$D$110&amp;$D$111,'CCG data'!$A:$AD,'CCG data'!T$3,FALSE))</f>
        <v>6.4</v>
      </c>
      <c r="K445" s="373"/>
      <c r="L445" s="373">
        <f>IF(OR(ISERROR(VLOOKUP($E445&amp;$D$110&amp;$D$111,'CCG data'!$A:$AD,'CCG data'!U$3,FALSE)),ISBLANK(VLOOKUP($E445&amp;$D$110&amp;$D$111,'CCG data'!$A:$AD,'CCG data'!U$3,FALSE))),"",VLOOKUP($E445&amp;$D$110&amp;$D$111,'CCG data'!$A:$AD,'CCG data'!U$3,FALSE))</f>
        <v>15.2</v>
      </c>
      <c r="M445" s="374"/>
      <c r="N445" s="303">
        <f>IF(OR(ISERROR(VLOOKUP($E445&amp;$D$110&amp;$D$111,'CCG data'!$A:$AD,'CCG data'!G$3,FALSE)),ISBLANK(VLOOKUP($E445&amp;$D$110&amp;$D$111,'CCG data'!$A:$AD,'CCG data'!G$3,FALSE))),"",VLOOKUP($E445&amp;$D$110&amp;$D$111,'CCG data'!$A:$AD,'CCG data'!G$3,FALSE))</f>
        <v>1212</v>
      </c>
      <c r="P445" s="354">
        <f>IF(OR(ISERROR(VLOOKUP($E445&amp;$D$110&amp;$D$111,'CCG data'!$A:$AD,'CCG data'!B$3,FALSE)),ISBLANK(VLOOKUP($E445&amp;$D$110&amp;$D$111,'CCG data'!$A:$AD,'CCG data'!B$3,FALSE))),"",VLOOKUP($E445&amp;$D$110&amp;$D$111,'CCG data'!$A:$AD,'CCG data'!B$3,FALSE))</f>
        <v>0.2731023102310231</v>
      </c>
      <c r="Q445" s="246"/>
      <c r="R445" s="246">
        <f>IF(OR(ISERROR(VLOOKUP($E445&amp;$D$110&amp;$D$111,'CCG data'!$A:$AD,'CCG data'!C$3,FALSE)),ISBLANK(VLOOKUP($E445&amp;$D$110&amp;$D$111,'CCG data'!$A:$AD,'CCG data'!C$3,FALSE))),"",VLOOKUP($E445&amp;$D$110&amp;$D$111,'CCG data'!$A:$AD,'CCG data'!C$3,FALSE))</f>
        <v>0.58828382838283833</v>
      </c>
      <c r="S445" s="246"/>
      <c r="T445" s="246">
        <f>IF(OR(ISERROR(VLOOKUP($E445&amp;$D$110&amp;$D$111,'CCG data'!$A:$AD,'CCG data'!D$3,FALSE)),ISBLANK(VLOOKUP($E445&amp;$D$110&amp;$D$111,'CCG data'!$A:$AD,'CCG data'!D$3,FALSE))),"",VLOOKUP($E445&amp;$D$110&amp;$D$111,'CCG data'!$A:$AD,'CCG data'!D$3,FALSE))</f>
        <v>4.3729372937293731E-2</v>
      </c>
      <c r="U445" s="246"/>
      <c r="V445" s="246">
        <f>IF(OR(ISERROR(VLOOKUP($E445&amp;$D$110&amp;$D$111,'CCG data'!$A:$AD,'CCG data'!E$3,FALSE)),ISBLANK(VLOOKUP($E445&amp;$D$110&amp;$D$111,'CCG data'!$A:$AD,'CCG data'!E$3,FALSE))),"",VLOOKUP($E445&amp;$D$110&amp;$D$111,'CCG data'!$A:$AD,'CCG data'!E$3,FALSE))</f>
        <v>9.4884488448844881E-2</v>
      </c>
      <c r="W445" s="387"/>
      <c r="Y445" s="178">
        <f>IFERROR(VLOOKUP($E445&amp;$D$111, Outliers!$A$4:$P$214,2,FALSE),"0")</f>
        <v>0</v>
      </c>
      <c r="Z445" s="178">
        <f>IFERROR(VLOOKUP($E445&amp;$D$111, Outliers!$A$4:$P$214,3,FALSE),"0")</f>
        <v>0</v>
      </c>
      <c r="AA445" s="178">
        <f>IFERROR(VLOOKUP($E445&amp;$D$111, Outliers!$A$4:$P$214,4,FALSE),"0")</f>
        <v>0</v>
      </c>
      <c r="AB445" s="178">
        <f>IFERROR(VLOOKUP($E445&amp;$D$111, Outliers!$A$4:$P$214,5,FALSE),"0")</f>
        <v>0</v>
      </c>
      <c r="AD445" s="82"/>
      <c r="AE445" s="82"/>
      <c r="AF445" s="82"/>
      <c r="AG445" s="82"/>
    </row>
    <row r="446" spans="4:33" x14ac:dyDescent="0.25">
      <c r="D446" s="301"/>
      <c r="E446" s="107" t="s">
        <v>27</v>
      </c>
      <c r="F446" s="99">
        <f>IF(P445="","",VLOOKUP($E445&amp;$D$110&amp;$D$111,'CCG data'!$A:$AD,'CCG data'!W$3,FALSE))</f>
        <v>44</v>
      </c>
      <c r="G446" s="100">
        <f>IF(P445="","",VLOOKUP($E445&amp;$D$110&amp;$D$111,'CCG data'!$A:$AD,'CCG data'!X$3,FALSE))</f>
        <v>54.6</v>
      </c>
      <c r="H446" s="100">
        <f>IF(R445="","",VLOOKUP($E445&amp;$D$110&amp;$D$111,'CCG data'!$A:$AD,'CCG data'!Y$3,FALSE))</f>
        <v>87.5</v>
      </c>
      <c r="I446" s="100">
        <f>IF(R445="","",VLOOKUP($E445&amp;$D$110&amp;$D$111,'CCG data'!$A:$AD,'CCG data'!Z$3,FALSE))</f>
        <v>101.4</v>
      </c>
      <c r="J446" s="100">
        <f>IF(T445="","",VLOOKUP($E445&amp;$D$110&amp;$D$111,'CCG data'!$A:$AD,'CCG data'!AA$3,FALSE))</f>
        <v>4.7</v>
      </c>
      <c r="K446" s="100">
        <f>IF(T445="","",VLOOKUP($E445&amp;$D$110&amp;$D$111,'CCG data'!$A:$AD,'CCG data'!AB$3,FALSE))</f>
        <v>8.1</v>
      </c>
      <c r="L446" s="100">
        <f>IF(V445="","",VLOOKUP($E445&amp;$D$110&amp;$D$111,'CCG data'!$A:$AD,'CCG data'!AC$3,FALSE))</f>
        <v>12.5</v>
      </c>
      <c r="M446" s="100">
        <f>IF(V445="","",VLOOKUP($E445&amp;$D$110&amp;$D$111,'CCG data'!$A:$AD,'CCG data'!AD$3,FALSE))</f>
        <v>18</v>
      </c>
      <c r="N446" s="304"/>
      <c r="P446" s="162">
        <f>IF(P445="","",VLOOKUP($E445&amp;$D$110&amp;$D$111,'CCG data'!$A:$AD,'CCG data'!I$3,FALSE))</f>
        <v>0.249</v>
      </c>
      <c r="Q446" s="15">
        <f>IF(P445="","",VLOOKUP($E445&amp;$D$110&amp;$D$111,'CCG data'!$A:$AD,'CCG data'!J$3,FALSE))</f>
        <v>0.29899999999999999</v>
      </c>
      <c r="R446" s="15">
        <f>IF(R445="","",VLOOKUP($E445&amp;$D$110&amp;$D$111,'CCG data'!$A:$AD,'CCG data'!K$3,FALSE))</f>
        <v>0.56000000000000005</v>
      </c>
      <c r="S446" s="15">
        <f>IF(R445="","",VLOOKUP($E445&amp;$D$110&amp;$D$111,'CCG data'!$A:$AD,'CCG data'!L$3,FALSE))</f>
        <v>0.61599999999999999</v>
      </c>
      <c r="T446" s="15">
        <f>IF(T445="","",VLOOKUP($E445&amp;$D$110&amp;$D$111,'CCG data'!$A:$AD,'CCG data'!M$3,FALSE))</f>
        <v>3.4000000000000002E-2</v>
      </c>
      <c r="U446" s="15">
        <f>IF(T445="","",VLOOKUP($E445&amp;$D$110&amp;$D$111,'CCG data'!$A:$AD,'CCG data'!N$3,FALSE))</f>
        <v>5.7000000000000002E-2</v>
      </c>
      <c r="V446" s="15">
        <f>IF(V445="","",VLOOKUP($E445&amp;$D$110&amp;$D$111,'CCG data'!$A:$AD,'CCG data'!O$3,FALSE))</f>
        <v>0.08</v>
      </c>
      <c r="W446" s="142">
        <f>IF(V445="","",VLOOKUP($E445&amp;$D$110&amp;$D$111,'CCG data'!$A:$AD,'CCG data'!P$3,FALSE))</f>
        <v>0.113</v>
      </c>
      <c r="Y446" s="178" t="str">
        <f>IFERROR(VLOOKUP($E446&amp;$D$111, Outliers!$A$4:$P$214,2,FALSE),"0")</f>
        <v>0</v>
      </c>
      <c r="Z446" s="178" t="str">
        <f>IFERROR(VLOOKUP($E446&amp;$D$111, Outliers!$A$4:$P$214,3,FALSE),"0")</f>
        <v>0</v>
      </c>
      <c r="AA446" s="178" t="str">
        <f>IFERROR(VLOOKUP($E446&amp;$D$111, Outliers!$A$4:$P$214,4,FALSE),"0")</f>
        <v>0</v>
      </c>
      <c r="AB446" s="178" t="str">
        <f>IFERROR(VLOOKUP($E446&amp;$D$111, Outliers!$A$4:$P$214,5,FALSE),"0")</f>
        <v>0</v>
      </c>
      <c r="AD446" s="82"/>
      <c r="AE446" s="82"/>
      <c r="AF446" s="82"/>
      <c r="AG446" s="82"/>
    </row>
    <row r="447" spans="4:33" ht="15.75" x14ac:dyDescent="0.25">
      <c r="D447" s="301"/>
      <c r="E447" s="108" t="s">
        <v>295</v>
      </c>
      <c r="F447" s="372">
        <f>IF(OR(ISERROR(VLOOKUP($E447&amp;$D$110&amp;$D$111,'CCG data'!$A:$AD,'CCG data'!R$3,FALSE)),ISBLANK(VLOOKUP($E447&amp;$D$110&amp;$D$111,'CCG data'!$A:$AD,'CCG data'!R$3,FALSE))),"",VLOOKUP($E447&amp;$D$110&amp;$D$111,'CCG data'!$A:$AD,'CCG data'!R$3,FALSE))</f>
        <v>41</v>
      </c>
      <c r="G447" s="373"/>
      <c r="H447" s="373">
        <f>IF(OR(ISERROR(VLOOKUP($E447&amp;$D$110&amp;$D$111,'CCG data'!$A:$AD,'CCG data'!S$3,FALSE)),ISBLANK(VLOOKUP($E447&amp;$D$110&amp;$D$111,'CCG data'!$A:$AD,'CCG data'!S$3,FALSE))),"",VLOOKUP($E447&amp;$D$110&amp;$D$111,'CCG data'!$A:$AD,'CCG data'!S$3,FALSE))</f>
        <v>99.9</v>
      </c>
      <c r="I447" s="373"/>
      <c r="J447" s="373">
        <f>IF(OR(ISERROR(VLOOKUP($E447&amp;$D$110&amp;$D$111,'CCG data'!$A:$AD,'CCG data'!T$3,FALSE)),ISBLANK(VLOOKUP($E447&amp;$D$110&amp;$D$111,'CCG data'!$A:$AD,'CCG data'!T$3,FALSE))),"",VLOOKUP($E447&amp;$D$110&amp;$D$111,'CCG data'!$A:$AD,'CCG data'!T$3,FALSE))</f>
        <v>7.2</v>
      </c>
      <c r="K447" s="373"/>
      <c r="L447" s="373">
        <f>IF(OR(ISERROR(VLOOKUP($E447&amp;$D$110&amp;$D$111,'CCG data'!$A:$AD,'CCG data'!U$3,FALSE)),ISBLANK(VLOOKUP($E447&amp;$D$110&amp;$D$111,'CCG data'!$A:$AD,'CCG data'!U$3,FALSE))),"",VLOOKUP($E447&amp;$D$110&amp;$D$111,'CCG data'!$A:$AD,'CCG data'!U$3,FALSE))</f>
        <v>16.7</v>
      </c>
      <c r="M447" s="374"/>
      <c r="N447" s="303">
        <f>IF(OR(ISERROR(VLOOKUP($E447&amp;$D$110&amp;$D$111,'CCG data'!$A:$AD,'CCG data'!G$3,FALSE)),ISBLANK(VLOOKUP($E447&amp;$D$110&amp;$D$111,'CCG data'!$A:$AD,'CCG data'!G$3,FALSE))),"",VLOOKUP($E447&amp;$D$110&amp;$D$111,'CCG data'!$A:$AD,'CCG data'!G$3,FALSE))</f>
        <v>1149</v>
      </c>
      <c r="P447" s="354">
        <f>IF(OR(ISERROR(VLOOKUP($E447&amp;$D$110&amp;$D$111,'CCG data'!$A:$AD,'CCG data'!B$3,FALSE)),ISBLANK(VLOOKUP($E447&amp;$D$110&amp;$D$111,'CCG data'!$A:$AD,'CCG data'!B$3,FALSE))),"",VLOOKUP($E447&amp;$D$110&amp;$D$111,'CCG data'!$A:$AD,'CCG data'!B$3,FALSE))</f>
        <v>0.22367275892080069</v>
      </c>
      <c r="Q447" s="246"/>
      <c r="R447" s="246">
        <f>IF(OR(ISERROR(VLOOKUP($E447&amp;$D$110&amp;$D$111,'CCG data'!$A:$AD,'CCG data'!C$3,FALSE)),ISBLANK(VLOOKUP($E447&amp;$D$110&amp;$D$111,'CCG data'!$A:$AD,'CCG data'!C$3,FALSE))),"",VLOOKUP($E447&amp;$D$110&amp;$D$111,'CCG data'!$A:$AD,'CCG data'!C$3,FALSE))</f>
        <v>0.62402088772845954</v>
      </c>
      <c r="S447" s="246"/>
      <c r="T447" s="246">
        <f>IF(OR(ISERROR(VLOOKUP($E447&amp;$D$110&amp;$D$111,'CCG data'!$A:$AD,'CCG data'!D$3,FALSE)),ISBLANK(VLOOKUP($E447&amp;$D$110&amp;$D$111,'CCG data'!$A:$AD,'CCG data'!D$3,FALSE))),"",VLOOKUP($E447&amp;$D$110&amp;$D$111,'CCG data'!$A:$AD,'CCG data'!D$3,FALSE))</f>
        <v>5.3959965187119235E-2</v>
      </c>
      <c r="U447" s="246"/>
      <c r="V447" s="246">
        <f>IF(OR(ISERROR(VLOOKUP($E447&amp;$D$110&amp;$D$111,'CCG data'!$A:$AD,'CCG data'!E$3,FALSE)),ISBLANK(VLOOKUP($E447&amp;$D$110&amp;$D$111,'CCG data'!$A:$AD,'CCG data'!E$3,FALSE))),"",VLOOKUP($E447&amp;$D$110&amp;$D$111,'CCG data'!$A:$AD,'CCG data'!E$3,FALSE))</f>
        <v>9.8346388163620541E-2</v>
      </c>
      <c r="W447" s="387"/>
      <c r="Y447" s="178">
        <f>IFERROR(VLOOKUP($E447&amp;$D$111, Outliers!$A$4:$P$214,2,FALSE),"0")</f>
        <v>1</v>
      </c>
      <c r="Z447" s="178">
        <f>IFERROR(VLOOKUP($E447&amp;$D$111, Outliers!$A$4:$P$214,3,FALSE),"0")</f>
        <v>0</v>
      </c>
      <c r="AA447" s="178">
        <f>IFERROR(VLOOKUP($E447&amp;$D$111, Outliers!$A$4:$P$214,4,FALSE),"0")</f>
        <v>0</v>
      </c>
      <c r="AB447" s="178">
        <f>IFERROR(VLOOKUP($E447&amp;$D$111, Outliers!$A$4:$P$214,5,FALSE),"0")</f>
        <v>1</v>
      </c>
      <c r="AD447" s="82"/>
      <c r="AE447" s="82"/>
      <c r="AF447" s="82"/>
      <c r="AG447" s="82"/>
    </row>
    <row r="448" spans="4:33" x14ac:dyDescent="0.25">
      <c r="D448" s="301"/>
      <c r="E448" s="107" t="s">
        <v>27</v>
      </c>
      <c r="F448" s="99">
        <f>IF(P447="","",VLOOKUP($E447&amp;$D$110&amp;$D$111,'CCG data'!$A:$AD,'CCG data'!W$3,FALSE))</f>
        <v>36</v>
      </c>
      <c r="G448" s="100">
        <f>IF(P447="","",VLOOKUP($E447&amp;$D$110&amp;$D$111,'CCG data'!$A:$AD,'CCG data'!X$3,FALSE))</f>
        <v>46</v>
      </c>
      <c r="H448" s="100">
        <f>IF(R447="","",VLOOKUP($E447&amp;$D$110&amp;$D$111,'CCG data'!$A:$AD,'CCG data'!Y$3,FALSE))</f>
        <v>92.6</v>
      </c>
      <c r="I448" s="100">
        <f>IF(R447="","",VLOOKUP($E447&amp;$D$110&amp;$D$111,'CCG data'!$A:$AD,'CCG data'!Z$3,FALSE))</f>
        <v>107.2</v>
      </c>
      <c r="J448" s="100">
        <f>IF(T447="","",VLOOKUP($E447&amp;$D$110&amp;$D$111,'CCG data'!$A:$AD,'CCG data'!AA$3,FALSE))</f>
        <v>5.4</v>
      </c>
      <c r="K448" s="100">
        <f>IF(T447="","",VLOOKUP($E447&amp;$D$110&amp;$D$111,'CCG data'!$A:$AD,'CCG data'!AB$3,FALSE))</f>
        <v>9</v>
      </c>
      <c r="L448" s="100">
        <f>IF(V447="","",VLOOKUP($E447&amp;$D$110&amp;$D$111,'CCG data'!$A:$AD,'CCG data'!AC$3,FALSE))</f>
        <v>13.6</v>
      </c>
      <c r="M448" s="100">
        <f>IF(V447="","",VLOOKUP($E447&amp;$D$110&amp;$D$111,'CCG data'!$A:$AD,'CCG data'!AD$3,FALSE))</f>
        <v>19.8</v>
      </c>
      <c r="N448" s="304"/>
      <c r="P448" s="162">
        <f>IF(P447="","",VLOOKUP($E447&amp;$D$110&amp;$D$111,'CCG data'!$A:$AD,'CCG data'!I$3,FALSE))</f>
        <v>0.20100000000000001</v>
      </c>
      <c r="Q448" s="15">
        <f>IF(P447="","",VLOOKUP($E447&amp;$D$110&amp;$D$111,'CCG data'!$A:$AD,'CCG data'!J$3,FALSE))</f>
        <v>0.249</v>
      </c>
      <c r="R448" s="15">
        <f>IF(R447="","",VLOOKUP($E447&amp;$D$110&amp;$D$111,'CCG data'!$A:$AD,'CCG data'!K$3,FALSE))</f>
        <v>0.59599999999999997</v>
      </c>
      <c r="S448" s="15">
        <f>IF(R447="","",VLOOKUP($E447&amp;$D$110&amp;$D$111,'CCG data'!$A:$AD,'CCG data'!L$3,FALSE))</f>
        <v>0.65200000000000002</v>
      </c>
      <c r="T448" s="15">
        <f>IF(T447="","",VLOOKUP($E447&amp;$D$110&amp;$D$111,'CCG data'!$A:$AD,'CCG data'!M$3,FALSE))</f>
        <v>4.2000000000000003E-2</v>
      </c>
      <c r="U448" s="15">
        <f>IF(T447="","",VLOOKUP($E447&amp;$D$110&amp;$D$111,'CCG data'!$A:$AD,'CCG data'!N$3,FALSE))</f>
        <v>6.9000000000000006E-2</v>
      </c>
      <c r="V448" s="15">
        <f>IF(V447="","",VLOOKUP($E447&amp;$D$110&amp;$D$111,'CCG data'!$A:$AD,'CCG data'!O$3,FALSE))</f>
        <v>8.2000000000000003E-2</v>
      </c>
      <c r="W448" s="142">
        <f>IF(V447="","",VLOOKUP($E447&amp;$D$110&amp;$D$111,'CCG data'!$A:$AD,'CCG data'!P$3,FALSE))</f>
        <v>0.11700000000000001</v>
      </c>
      <c r="Y448" s="178" t="str">
        <f>IFERROR(VLOOKUP($E448&amp;$D$111, Outliers!$A$4:$P$214,2,FALSE),"0")</f>
        <v>0</v>
      </c>
      <c r="Z448" s="178" t="str">
        <f>IFERROR(VLOOKUP($E448&amp;$D$111, Outliers!$A$4:$P$214,3,FALSE),"0")</f>
        <v>0</v>
      </c>
      <c r="AA448" s="178" t="str">
        <f>IFERROR(VLOOKUP($E448&amp;$D$111, Outliers!$A$4:$P$214,4,FALSE),"0")</f>
        <v>0</v>
      </c>
      <c r="AB448" s="178" t="str">
        <f>IFERROR(VLOOKUP($E448&amp;$D$111, Outliers!$A$4:$P$214,5,FALSE),"0")</f>
        <v>0</v>
      </c>
      <c r="AD448" s="82"/>
      <c r="AE448" s="82"/>
      <c r="AF448" s="82"/>
      <c r="AG448" s="82"/>
    </row>
    <row r="449" spans="4:33" ht="15.75" x14ac:dyDescent="0.25">
      <c r="D449" s="301"/>
      <c r="E449" s="108" t="s">
        <v>296</v>
      </c>
      <c r="F449" s="372">
        <f>IF(OR(ISERROR(VLOOKUP($E449&amp;$D$110&amp;$D$111,'CCG data'!$A:$AD,'CCG data'!R$3,FALSE)),ISBLANK(VLOOKUP($E449&amp;$D$110&amp;$D$111,'CCG data'!$A:$AD,'CCG data'!R$3,FALSE))),"",VLOOKUP($E449&amp;$D$110&amp;$D$111,'CCG data'!$A:$AD,'CCG data'!R$3,FALSE))</f>
        <v>53.7</v>
      </c>
      <c r="G449" s="373"/>
      <c r="H449" s="373">
        <f>IF(OR(ISERROR(VLOOKUP($E449&amp;$D$110&amp;$D$111,'CCG data'!$A:$AD,'CCG data'!S$3,FALSE)),ISBLANK(VLOOKUP($E449&amp;$D$110&amp;$D$111,'CCG data'!$A:$AD,'CCG data'!S$3,FALSE))),"",VLOOKUP($E449&amp;$D$110&amp;$D$111,'CCG data'!$A:$AD,'CCG data'!S$3,FALSE))</f>
        <v>93</v>
      </c>
      <c r="I449" s="373"/>
      <c r="J449" s="373">
        <f>IF(OR(ISERROR(VLOOKUP($E449&amp;$D$110&amp;$D$111,'CCG data'!$A:$AD,'CCG data'!T$3,FALSE)),ISBLANK(VLOOKUP($E449&amp;$D$110&amp;$D$111,'CCG data'!$A:$AD,'CCG data'!T$3,FALSE))),"",VLOOKUP($E449&amp;$D$110&amp;$D$111,'CCG data'!$A:$AD,'CCG data'!T$3,FALSE))</f>
        <v>7.1</v>
      </c>
      <c r="K449" s="373"/>
      <c r="L449" s="373">
        <f>IF(OR(ISERROR(VLOOKUP($E449&amp;$D$110&amp;$D$111,'CCG data'!$A:$AD,'CCG data'!U$3,FALSE)),ISBLANK(VLOOKUP($E449&amp;$D$110&amp;$D$111,'CCG data'!$A:$AD,'CCG data'!U$3,FALSE))),"",VLOOKUP($E449&amp;$D$110&amp;$D$111,'CCG data'!$A:$AD,'CCG data'!U$3,FALSE))</f>
        <v>9.5</v>
      </c>
      <c r="M449" s="374"/>
      <c r="N449" s="303">
        <f>IF(OR(ISERROR(VLOOKUP($E449&amp;$D$110&amp;$D$111,'CCG data'!$A:$AD,'CCG data'!G$3,FALSE)),ISBLANK(VLOOKUP($E449&amp;$D$110&amp;$D$111,'CCG data'!$A:$AD,'CCG data'!G$3,FALSE))),"",VLOOKUP($E449&amp;$D$110&amp;$D$111,'CCG data'!$A:$AD,'CCG data'!G$3,FALSE))</f>
        <v>3196</v>
      </c>
      <c r="P449" s="354">
        <f>IF(OR(ISERROR(VLOOKUP($E449&amp;$D$110&amp;$D$111,'CCG data'!$A:$AD,'CCG data'!B$3,FALSE)),ISBLANK(VLOOKUP($E449&amp;$D$110&amp;$D$111,'CCG data'!$A:$AD,'CCG data'!B$3,FALSE))),"",VLOOKUP($E449&amp;$D$110&amp;$D$111,'CCG data'!$A:$AD,'CCG data'!B$3,FALSE))</f>
        <v>0.31414267834793491</v>
      </c>
      <c r="Q449" s="246"/>
      <c r="R449" s="246">
        <f>IF(OR(ISERROR(VLOOKUP($E449&amp;$D$110&amp;$D$111,'CCG data'!$A:$AD,'CCG data'!C$3,FALSE)),ISBLANK(VLOOKUP($E449&amp;$D$110&amp;$D$111,'CCG data'!$A:$AD,'CCG data'!C$3,FALSE))),"",VLOOKUP($E449&amp;$D$110&amp;$D$111,'CCG data'!$A:$AD,'CCG data'!C$3,FALSE))</f>
        <v>0.58041301627033792</v>
      </c>
      <c r="S449" s="246"/>
      <c r="T449" s="246">
        <f>IF(OR(ISERROR(VLOOKUP($E449&amp;$D$110&amp;$D$111,'CCG data'!$A:$AD,'CCG data'!D$3,FALSE)),ISBLANK(VLOOKUP($E449&amp;$D$110&amp;$D$111,'CCG data'!$A:$AD,'CCG data'!D$3,FALSE))),"",VLOOKUP($E449&amp;$D$110&amp;$D$111,'CCG data'!$A:$AD,'CCG data'!D$3,FALSE))</f>
        <v>4.5682102628285357E-2</v>
      </c>
      <c r="U449" s="246"/>
      <c r="V449" s="246">
        <f>IF(OR(ISERROR(VLOOKUP($E449&amp;$D$110&amp;$D$111,'CCG data'!$A:$AD,'CCG data'!E$3,FALSE)),ISBLANK(VLOOKUP($E449&amp;$D$110&amp;$D$111,'CCG data'!$A:$AD,'CCG data'!E$3,FALSE))),"",VLOOKUP($E449&amp;$D$110&amp;$D$111,'CCG data'!$A:$AD,'CCG data'!E$3,FALSE))</f>
        <v>5.9762202753441802E-2</v>
      </c>
      <c r="W449" s="387"/>
      <c r="Y449" s="178">
        <f>IFERROR(VLOOKUP($E449&amp;$D$111, Outliers!$A$4:$P$214,2,FALSE),"0")</f>
        <v>0</v>
      </c>
      <c r="Z449" s="178">
        <f>IFERROR(VLOOKUP($E449&amp;$D$111, Outliers!$A$4:$P$214,3,FALSE),"0")</f>
        <v>0</v>
      </c>
      <c r="AA449" s="178">
        <f>IFERROR(VLOOKUP($E449&amp;$D$111, Outliers!$A$4:$P$214,4,FALSE),"0")</f>
        <v>0</v>
      </c>
      <c r="AB449" s="178">
        <f>IFERROR(VLOOKUP($E449&amp;$D$111, Outliers!$A$4:$P$214,5,FALSE),"0")</f>
        <v>1</v>
      </c>
      <c r="AD449" s="82"/>
      <c r="AE449" s="82"/>
      <c r="AF449" s="82"/>
      <c r="AG449" s="82"/>
    </row>
    <row r="450" spans="4:33" x14ac:dyDescent="0.25">
      <c r="D450" s="301"/>
      <c r="E450" s="107" t="s">
        <v>27</v>
      </c>
      <c r="F450" s="99">
        <f>IF(P449="","",VLOOKUP($E449&amp;$D$110&amp;$D$111,'CCG data'!$A:$AD,'CCG data'!W$3,FALSE))</f>
        <v>50.3</v>
      </c>
      <c r="G450" s="100">
        <f>IF(P449="","",VLOOKUP($E449&amp;$D$110&amp;$D$111,'CCG data'!$A:$AD,'CCG data'!X$3,FALSE))</f>
        <v>57</v>
      </c>
      <c r="H450" s="100">
        <f>IF(R449="","",VLOOKUP($E449&amp;$D$110&amp;$D$111,'CCG data'!$A:$AD,'CCG data'!Y$3,FALSE))</f>
        <v>88.8</v>
      </c>
      <c r="I450" s="100">
        <f>IF(R449="","",VLOOKUP($E449&amp;$D$110&amp;$D$111,'CCG data'!$A:$AD,'CCG data'!Z$3,FALSE))</f>
        <v>97.3</v>
      </c>
      <c r="J450" s="100">
        <f>IF(T449="","",VLOOKUP($E449&amp;$D$110&amp;$D$111,'CCG data'!$A:$AD,'CCG data'!AA$3,FALSE))</f>
        <v>5.9</v>
      </c>
      <c r="K450" s="100">
        <f>IF(T449="","",VLOOKUP($E449&amp;$D$110&amp;$D$111,'CCG data'!$A:$AD,'CCG data'!AB$3,FALSE))</f>
        <v>8.1999999999999993</v>
      </c>
      <c r="L450" s="100">
        <f>IF(V449="","",VLOOKUP($E449&amp;$D$110&amp;$D$111,'CCG data'!$A:$AD,'CCG data'!AC$3,FALSE))</f>
        <v>8.1</v>
      </c>
      <c r="M450" s="100">
        <f>IF(V449="","",VLOOKUP($E449&amp;$D$110&amp;$D$111,'CCG data'!$A:$AD,'CCG data'!AD$3,FALSE))</f>
        <v>10.8</v>
      </c>
      <c r="N450" s="304"/>
      <c r="P450" s="162">
        <f>IF(P449="","",VLOOKUP($E449&amp;$D$110&amp;$D$111,'CCG data'!$A:$AD,'CCG data'!I$3,FALSE))</f>
        <v>0.29799999999999999</v>
      </c>
      <c r="Q450" s="15">
        <f>IF(P449="","",VLOOKUP($E449&amp;$D$110&amp;$D$111,'CCG data'!$A:$AD,'CCG data'!J$3,FALSE))</f>
        <v>0.33</v>
      </c>
      <c r="R450" s="15">
        <f>IF(R449="","",VLOOKUP($E449&amp;$D$110&amp;$D$111,'CCG data'!$A:$AD,'CCG data'!K$3,FALSE))</f>
        <v>0.56299999999999994</v>
      </c>
      <c r="S450" s="15">
        <f>IF(R449="","",VLOOKUP($E449&amp;$D$110&amp;$D$111,'CCG data'!$A:$AD,'CCG data'!L$3,FALSE))</f>
        <v>0.59699999999999998</v>
      </c>
      <c r="T450" s="15">
        <f>IF(T449="","",VLOOKUP($E449&amp;$D$110&amp;$D$111,'CCG data'!$A:$AD,'CCG data'!M$3,FALSE))</f>
        <v>3.9E-2</v>
      </c>
      <c r="U450" s="15">
        <f>IF(T449="","",VLOOKUP($E449&amp;$D$110&amp;$D$111,'CCG data'!$A:$AD,'CCG data'!N$3,FALSE))</f>
        <v>5.2999999999999999E-2</v>
      </c>
      <c r="V450" s="15">
        <f>IF(V449="","",VLOOKUP($E449&amp;$D$110&amp;$D$111,'CCG data'!$A:$AD,'CCG data'!O$3,FALSE))</f>
        <v>5.1999999999999998E-2</v>
      </c>
      <c r="W450" s="142">
        <f>IF(V449="","",VLOOKUP($E449&amp;$D$110&amp;$D$111,'CCG data'!$A:$AD,'CCG data'!P$3,FALSE))</f>
        <v>6.9000000000000006E-2</v>
      </c>
      <c r="Y450" s="178" t="str">
        <f>IFERROR(VLOOKUP($E450&amp;$D$111, Outliers!$A$4:$P$214,2,FALSE),"0")</f>
        <v>0</v>
      </c>
      <c r="Z450" s="178" t="str">
        <f>IFERROR(VLOOKUP($E450&amp;$D$111, Outliers!$A$4:$P$214,3,FALSE),"0")</f>
        <v>0</v>
      </c>
      <c r="AA450" s="178" t="str">
        <f>IFERROR(VLOOKUP($E450&amp;$D$111, Outliers!$A$4:$P$214,4,FALSE),"0")</f>
        <v>0</v>
      </c>
      <c r="AB450" s="178" t="str">
        <f>IFERROR(VLOOKUP($E450&amp;$D$111, Outliers!$A$4:$P$214,5,FALSE),"0")</f>
        <v>0</v>
      </c>
      <c r="AD450" s="82"/>
      <c r="AE450" s="82"/>
      <c r="AF450" s="82"/>
      <c r="AG450" s="82"/>
    </row>
    <row r="451" spans="4:33" ht="15.75" x14ac:dyDescent="0.25">
      <c r="D451" s="301"/>
      <c r="E451" s="108" t="s">
        <v>483</v>
      </c>
      <c r="F451" s="372">
        <f>IF(OR(ISERROR(VLOOKUP($E451&amp;$D$110&amp;$D$111,'CCG data'!$A:$AD,'CCG data'!R$3,FALSE)),ISBLANK(VLOOKUP($E451&amp;$D$110&amp;$D$111,'CCG data'!$A:$AD,'CCG data'!R$3,FALSE))),"",VLOOKUP($E451&amp;$D$110&amp;$D$111,'CCG data'!$A:$AD,'CCG data'!R$3,FALSE))</f>
        <v>52.6</v>
      </c>
      <c r="G451" s="373"/>
      <c r="H451" s="373">
        <f>IF(OR(ISERROR(VLOOKUP($E451&amp;$D$110&amp;$D$111,'CCG data'!$A:$AD,'CCG data'!S$3,FALSE)),ISBLANK(VLOOKUP($E451&amp;$D$110&amp;$D$111,'CCG data'!$A:$AD,'CCG data'!S$3,FALSE))),"",VLOOKUP($E451&amp;$D$110&amp;$D$111,'CCG data'!$A:$AD,'CCG data'!S$3,FALSE))</f>
        <v>94.7</v>
      </c>
      <c r="I451" s="373"/>
      <c r="J451" s="373">
        <f>IF(OR(ISERROR(VLOOKUP($E451&amp;$D$110&amp;$D$111,'CCG data'!$A:$AD,'CCG data'!T$3,FALSE)),ISBLANK(VLOOKUP($E451&amp;$D$110&amp;$D$111,'CCG data'!$A:$AD,'CCG data'!T$3,FALSE))),"",VLOOKUP($E451&amp;$D$110&amp;$D$111,'CCG data'!$A:$AD,'CCG data'!T$3,FALSE))</f>
        <v>5.0999999999999996</v>
      </c>
      <c r="K451" s="373"/>
      <c r="L451" s="373">
        <f>IF(OR(ISERROR(VLOOKUP($E451&amp;$D$110&amp;$D$111,'CCG data'!$A:$AD,'CCG data'!U$3,FALSE)),ISBLANK(VLOOKUP($E451&amp;$D$110&amp;$D$111,'CCG data'!$A:$AD,'CCG data'!U$3,FALSE))),"",VLOOKUP($E451&amp;$D$110&amp;$D$111,'CCG data'!$A:$AD,'CCG data'!U$3,FALSE))</f>
        <v>10.3</v>
      </c>
      <c r="M451" s="374"/>
      <c r="N451" s="303">
        <f>IF(OR(ISERROR(VLOOKUP($E451&amp;$D$110&amp;$D$111,'CCG data'!$A:$AD,'CCG data'!G$3,FALSE)),ISBLANK(VLOOKUP($E451&amp;$D$110&amp;$D$111,'CCG data'!$A:$AD,'CCG data'!G$3,FALSE))),"",VLOOKUP($E451&amp;$D$110&amp;$D$111,'CCG data'!$A:$AD,'CCG data'!G$3,FALSE))</f>
        <v>912</v>
      </c>
      <c r="P451" s="354">
        <f>IF(OR(ISERROR(VLOOKUP($E451&amp;$D$110&amp;$D$111,'CCG data'!$A:$AD,'CCG data'!B$3,FALSE)),ISBLANK(VLOOKUP($E451&amp;$D$110&amp;$D$111,'CCG data'!$A:$AD,'CCG data'!B$3,FALSE))),"",VLOOKUP($E451&amp;$D$110&amp;$D$111,'CCG data'!$A:$AD,'CCG data'!B$3,FALSE))</f>
        <v>0.30482456140350878</v>
      </c>
      <c r="Q451" s="246"/>
      <c r="R451" s="246">
        <f>IF(OR(ISERROR(VLOOKUP($E451&amp;$D$110&amp;$D$111,'CCG data'!$A:$AD,'CCG data'!C$3,FALSE)),ISBLANK(VLOOKUP($E451&amp;$D$110&amp;$D$111,'CCG data'!$A:$AD,'CCG data'!C$3,FALSE))),"",VLOOKUP($E451&amp;$D$110&amp;$D$111,'CCG data'!$A:$AD,'CCG data'!C$3,FALSE))</f>
        <v>0.59758771929824561</v>
      </c>
      <c r="S451" s="246"/>
      <c r="T451" s="246">
        <f>IF(OR(ISERROR(VLOOKUP($E451&amp;$D$110&amp;$D$111,'CCG data'!$A:$AD,'CCG data'!D$3,FALSE)),ISBLANK(VLOOKUP($E451&amp;$D$110&amp;$D$111,'CCG data'!$A:$AD,'CCG data'!D$3,FALSE))),"",VLOOKUP($E451&amp;$D$110&amp;$D$111,'CCG data'!$A:$AD,'CCG data'!D$3,FALSE))</f>
        <v>3.7280701754385963E-2</v>
      </c>
      <c r="U451" s="246"/>
      <c r="V451" s="246">
        <f>IF(OR(ISERROR(VLOOKUP($E451&amp;$D$110&amp;$D$111,'CCG data'!$A:$AD,'CCG data'!E$3,FALSE)),ISBLANK(VLOOKUP($E451&amp;$D$110&amp;$D$111,'CCG data'!$A:$AD,'CCG data'!E$3,FALSE))),"",VLOOKUP($E451&amp;$D$110&amp;$D$111,'CCG data'!$A:$AD,'CCG data'!E$3,FALSE))</f>
        <v>6.0307017543859649E-2</v>
      </c>
      <c r="W451" s="387"/>
      <c r="Y451" s="178">
        <f>IFERROR(VLOOKUP($E451&amp;$D$111, Outliers!$A$4:$P$214,2,FALSE),"0")</f>
        <v>0</v>
      </c>
      <c r="Z451" s="178">
        <f>IFERROR(VLOOKUP($E451&amp;$D$111, Outliers!$A$4:$P$214,3,FALSE),"0")</f>
        <v>0</v>
      </c>
      <c r="AA451" s="178">
        <f>IFERROR(VLOOKUP($E451&amp;$D$111, Outliers!$A$4:$P$214,4,FALSE),"0")</f>
        <v>0</v>
      </c>
      <c r="AB451" s="178">
        <f>IFERROR(VLOOKUP($E451&amp;$D$111, Outliers!$A$4:$P$214,5,FALSE),"0")</f>
        <v>0</v>
      </c>
      <c r="AD451" s="82"/>
      <c r="AE451" s="82"/>
      <c r="AF451" s="82"/>
      <c r="AG451" s="82"/>
    </row>
    <row r="452" spans="4:33" x14ac:dyDescent="0.25">
      <c r="D452" s="301"/>
      <c r="E452" s="107" t="s">
        <v>27</v>
      </c>
      <c r="F452" s="99">
        <f>IF(P451="","",VLOOKUP($E451&amp;$D$110&amp;$D$111,'CCG data'!$A:$AD,'CCG data'!W$3,FALSE))</f>
        <v>46.4</v>
      </c>
      <c r="G452" s="100">
        <f>IF(P451="","",VLOOKUP($E451&amp;$D$110&amp;$D$111,'CCG data'!$A:$AD,'CCG data'!X$3,FALSE))</f>
        <v>58.8</v>
      </c>
      <c r="H452" s="100">
        <f>IF(R451="","",VLOOKUP($E451&amp;$D$110&amp;$D$111,'CCG data'!$A:$AD,'CCG data'!Y$3,FALSE))</f>
        <v>86.8</v>
      </c>
      <c r="I452" s="100">
        <f>IF(R451="","",VLOOKUP($E451&amp;$D$110&amp;$D$111,'CCG data'!$A:$AD,'CCG data'!Z$3,FALSE))</f>
        <v>102.7</v>
      </c>
      <c r="J452" s="100">
        <f>IF(T451="","",VLOOKUP($E451&amp;$D$110&amp;$D$111,'CCG data'!$A:$AD,'CCG data'!AA$3,FALSE))</f>
        <v>3.4</v>
      </c>
      <c r="K452" s="100">
        <f>IF(T451="","",VLOOKUP($E451&amp;$D$110&amp;$D$111,'CCG data'!$A:$AD,'CCG data'!AB$3,FALSE))</f>
        <v>6.9</v>
      </c>
      <c r="L452" s="100">
        <f>IF(V451="","",VLOOKUP($E451&amp;$D$110&amp;$D$111,'CCG data'!$A:$AD,'CCG data'!AC$3,FALSE))</f>
        <v>7.6</v>
      </c>
      <c r="M452" s="100">
        <f>IF(V451="","",VLOOKUP($E451&amp;$D$110&amp;$D$111,'CCG data'!$A:$AD,'CCG data'!AD$3,FALSE))</f>
        <v>13.1</v>
      </c>
      <c r="N452" s="304"/>
      <c r="P452" s="162">
        <f>IF(P451="","",VLOOKUP($E451&amp;$D$110&amp;$D$111,'CCG data'!$A:$AD,'CCG data'!I$3,FALSE))</f>
        <v>0.27600000000000002</v>
      </c>
      <c r="Q452" s="15">
        <f>IF(P451="","",VLOOKUP($E451&amp;$D$110&amp;$D$111,'CCG data'!$A:$AD,'CCG data'!J$3,FALSE))</f>
        <v>0.33500000000000002</v>
      </c>
      <c r="R452" s="15">
        <f>IF(R451="","",VLOOKUP($E451&amp;$D$110&amp;$D$111,'CCG data'!$A:$AD,'CCG data'!K$3,FALSE))</f>
        <v>0.56499999999999995</v>
      </c>
      <c r="S452" s="15">
        <f>IF(R451="","",VLOOKUP($E451&amp;$D$110&amp;$D$111,'CCG data'!$A:$AD,'CCG data'!L$3,FALSE))</f>
        <v>0.629</v>
      </c>
      <c r="T452" s="15">
        <f>IF(T451="","",VLOOKUP($E451&amp;$D$110&amp;$D$111,'CCG data'!$A:$AD,'CCG data'!M$3,FALSE))</f>
        <v>2.7E-2</v>
      </c>
      <c r="U452" s="15">
        <f>IF(T451="","",VLOOKUP($E451&amp;$D$110&amp;$D$111,'CCG data'!$A:$AD,'CCG data'!N$3,FALSE))</f>
        <v>5.1999999999999998E-2</v>
      </c>
      <c r="V452" s="15">
        <f>IF(V451="","",VLOOKUP($E451&amp;$D$110&amp;$D$111,'CCG data'!$A:$AD,'CCG data'!O$3,FALSE))</f>
        <v>4.7E-2</v>
      </c>
      <c r="W452" s="142">
        <f>IF(V451="","",VLOOKUP($E451&amp;$D$110&amp;$D$111,'CCG data'!$A:$AD,'CCG data'!P$3,FALSE))</f>
        <v>7.8E-2</v>
      </c>
      <c r="Y452" s="178" t="str">
        <f>IFERROR(VLOOKUP($E452&amp;$D$111, Outliers!$A$4:$P$214,2,FALSE),"0")</f>
        <v>0</v>
      </c>
      <c r="Z452" s="178" t="str">
        <f>IFERROR(VLOOKUP($E452&amp;$D$111, Outliers!$A$4:$P$214,3,FALSE),"0")</f>
        <v>0</v>
      </c>
      <c r="AA452" s="178" t="str">
        <f>IFERROR(VLOOKUP($E452&amp;$D$111, Outliers!$A$4:$P$214,4,FALSE),"0")</f>
        <v>0</v>
      </c>
      <c r="AB452" s="178" t="str">
        <f>IFERROR(VLOOKUP($E452&amp;$D$111, Outliers!$A$4:$P$214,5,FALSE),"0")</f>
        <v>0</v>
      </c>
      <c r="AD452" s="82"/>
      <c r="AE452" s="82"/>
      <c r="AF452" s="82"/>
      <c r="AG452" s="82"/>
    </row>
    <row r="453" spans="4:33" ht="15.75" x14ac:dyDescent="0.25">
      <c r="D453" s="301"/>
      <c r="E453" s="108" t="s">
        <v>297</v>
      </c>
      <c r="F453" s="372">
        <f>IF(OR(ISERROR(VLOOKUP($E453&amp;$D$110&amp;$D$111,'CCG data'!$A:$AD,'CCG data'!R$3,FALSE)),ISBLANK(VLOOKUP($E453&amp;$D$110&amp;$D$111,'CCG data'!$A:$AD,'CCG data'!R$3,FALSE))),"",VLOOKUP($E453&amp;$D$110&amp;$D$111,'CCG data'!$A:$AD,'CCG data'!R$3,FALSE))</f>
        <v>38.200000000000003</v>
      </c>
      <c r="G453" s="373"/>
      <c r="H453" s="373">
        <f>IF(OR(ISERROR(VLOOKUP($E453&amp;$D$110&amp;$D$111,'CCG data'!$A:$AD,'CCG data'!S$3,FALSE)),ISBLANK(VLOOKUP($E453&amp;$D$110&amp;$D$111,'CCG data'!$A:$AD,'CCG data'!S$3,FALSE))),"",VLOOKUP($E453&amp;$D$110&amp;$D$111,'CCG data'!$A:$AD,'CCG data'!S$3,FALSE))</f>
        <v>85.5</v>
      </c>
      <c r="I453" s="373"/>
      <c r="J453" s="373">
        <f>IF(OR(ISERROR(VLOOKUP($E453&amp;$D$110&amp;$D$111,'CCG data'!$A:$AD,'CCG data'!T$3,FALSE)),ISBLANK(VLOOKUP($E453&amp;$D$110&amp;$D$111,'CCG data'!$A:$AD,'CCG data'!T$3,FALSE))),"",VLOOKUP($E453&amp;$D$110&amp;$D$111,'CCG data'!$A:$AD,'CCG data'!T$3,FALSE))</f>
        <v>8.6</v>
      </c>
      <c r="K453" s="373"/>
      <c r="L453" s="373">
        <f>IF(OR(ISERROR(VLOOKUP($E453&amp;$D$110&amp;$D$111,'CCG data'!$A:$AD,'CCG data'!U$3,FALSE)),ISBLANK(VLOOKUP($E453&amp;$D$110&amp;$D$111,'CCG data'!$A:$AD,'CCG data'!U$3,FALSE))),"",VLOOKUP($E453&amp;$D$110&amp;$D$111,'CCG data'!$A:$AD,'CCG data'!U$3,FALSE))</f>
        <v>10.4</v>
      </c>
      <c r="M453" s="374"/>
      <c r="N453" s="303">
        <f>IF(OR(ISERROR(VLOOKUP($E453&amp;$D$110&amp;$D$111,'CCG data'!$A:$AD,'CCG data'!G$3,FALSE)),ISBLANK(VLOOKUP($E453&amp;$D$110&amp;$D$111,'CCG data'!$A:$AD,'CCG data'!G$3,FALSE))),"",VLOOKUP($E453&amp;$D$110&amp;$D$111,'CCG data'!$A:$AD,'CCG data'!G$3,FALSE))</f>
        <v>1054</v>
      </c>
      <c r="P453" s="354">
        <f>IF(OR(ISERROR(VLOOKUP($E453&amp;$D$110&amp;$D$111,'CCG data'!$A:$AD,'CCG data'!B$3,FALSE)),ISBLANK(VLOOKUP($E453&amp;$D$110&amp;$D$111,'CCG data'!$A:$AD,'CCG data'!B$3,FALSE))),"",VLOOKUP($E453&amp;$D$110&amp;$D$111,'CCG data'!$A:$AD,'CCG data'!B$3,FALSE))</f>
        <v>0.23434535104364326</v>
      </c>
      <c r="Q453" s="246"/>
      <c r="R453" s="246">
        <f>IF(OR(ISERROR(VLOOKUP($E453&amp;$D$110&amp;$D$111,'CCG data'!$A:$AD,'CCG data'!C$3,FALSE)),ISBLANK(VLOOKUP($E453&amp;$D$110&amp;$D$111,'CCG data'!$A:$AD,'CCG data'!C$3,FALSE))),"",VLOOKUP($E453&amp;$D$110&amp;$D$111,'CCG data'!$A:$AD,'CCG data'!C$3,FALSE))</f>
        <v>0.62903225806451613</v>
      </c>
      <c r="S453" s="246"/>
      <c r="T453" s="246">
        <f>IF(OR(ISERROR(VLOOKUP($E453&amp;$D$110&amp;$D$111,'CCG data'!$A:$AD,'CCG data'!D$3,FALSE)),ISBLANK(VLOOKUP($E453&amp;$D$110&amp;$D$111,'CCG data'!$A:$AD,'CCG data'!D$3,FALSE))),"",VLOOKUP($E453&amp;$D$110&amp;$D$111,'CCG data'!$A:$AD,'CCG data'!D$3,FALSE))</f>
        <v>5.218216318785579E-2</v>
      </c>
      <c r="U453" s="246"/>
      <c r="V453" s="246">
        <f>IF(OR(ISERROR(VLOOKUP($E453&amp;$D$110&amp;$D$111,'CCG data'!$A:$AD,'CCG data'!E$3,FALSE)),ISBLANK(VLOOKUP($E453&amp;$D$110&amp;$D$111,'CCG data'!$A:$AD,'CCG data'!E$3,FALSE))),"",VLOOKUP($E453&amp;$D$110&amp;$D$111,'CCG data'!$A:$AD,'CCG data'!E$3,FALSE))</f>
        <v>8.4440227703984821E-2</v>
      </c>
      <c r="W453" s="387"/>
      <c r="Y453" s="178">
        <f>IFERROR(VLOOKUP($E453&amp;$D$111, Outliers!$A$4:$P$214,2,FALSE),"0")</f>
        <v>1</v>
      </c>
      <c r="Z453" s="178">
        <f>IFERROR(VLOOKUP($E453&amp;$D$111, Outliers!$A$4:$P$214,3,FALSE),"0")</f>
        <v>0</v>
      </c>
      <c r="AA453" s="178">
        <f>IFERROR(VLOOKUP($E453&amp;$D$111, Outliers!$A$4:$P$214,4,FALSE),"0")</f>
        <v>0</v>
      </c>
      <c r="AB453" s="178">
        <f>IFERROR(VLOOKUP($E453&amp;$D$111, Outliers!$A$4:$P$214,5,FALSE),"0")</f>
        <v>0</v>
      </c>
      <c r="AD453" s="82"/>
      <c r="AE453" s="82"/>
      <c r="AF453" s="82"/>
      <c r="AG453" s="82"/>
    </row>
    <row r="454" spans="4:33" x14ac:dyDescent="0.25">
      <c r="D454" s="301"/>
      <c r="E454" s="107" t="s">
        <v>27</v>
      </c>
      <c r="F454" s="99">
        <f>IF(P453="","",VLOOKUP($E453&amp;$D$110&amp;$D$111,'CCG data'!$A:$AD,'CCG data'!W$3,FALSE))</f>
        <v>33.5</v>
      </c>
      <c r="G454" s="100">
        <f>IF(P453="","",VLOOKUP($E453&amp;$D$110&amp;$D$111,'CCG data'!$A:$AD,'CCG data'!X$3,FALSE))</f>
        <v>43</v>
      </c>
      <c r="H454" s="100">
        <f>IF(R453="","",VLOOKUP($E453&amp;$D$110&amp;$D$111,'CCG data'!$A:$AD,'CCG data'!Y$3,FALSE))</f>
        <v>79</v>
      </c>
      <c r="I454" s="100">
        <f>IF(R453="","",VLOOKUP($E453&amp;$D$110&amp;$D$111,'CCG data'!$A:$AD,'CCG data'!Z$3,FALSE))</f>
        <v>92</v>
      </c>
      <c r="J454" s="100">
        <f>IF(T453="","",VLOOKUP($E453&amp;$D$110&amp;$D$111,'CCG data'!$A:$AD,'CCG data'!AA$3,FALSE))</f>
        <v>6.3</v>
      </c>
      <c r="K454" s="100">
        <f>IF(T453="","",VLOOKUP($E453&amp;$D$110&amp;$D$111,'CCG data'!$A:$AD,'CCG data'!AB$3,FALSE))</f>
        <v>10.8</v>
      </c>
      <c r="L454" s="100">
        <f>IF(V453="","",VLOOKUP($E453&amp;$D$110&amp;$D$111,'CCG data'!$A:$AD,'CCG data'!AC$3,FALSE))</f>
        <v>8.1999999999999993</v>
      </c>
      <c r="M454" s="100">
        <f>IF(V453="","",VLOOKUP($E453&amp;$D$110&amp;$D$111,'CCG data'!$A:$AD,'CCG data'!AD$3,FALSE))</f>
        <v>12.6</v>
      </c>
      <c r="N454" s="304"/>
      <c r="P454" s="162">
        <f>IF(P453="","",VLOOKUP($E453&amp;$D$110&amp;$D$111,'CCG data'!$A:$AD,'CCG data'!I$3,FALSE))</f>
        <v>0.21</v>
      </c>
      <c r="Q454" s="15">
        <f>IF(P453="","",VLOOKUP($E453&amp;$D$110&amp;$D$111,'CCG data'!$A:$AD,'CCG data'!J$3,FALSE))</f>
        <v>0.26100000000000001</v>
      </c>
      <c r="R454" s="15">
        <f>IF(R453="","",VLOOKUP($E453&amp;$D$110&amp;$D$111,'CCG data'!$A:$AD,'CCG data'!K$3,FALSE))</f>
        <v>0.59899999999999998</v>
      </c>
      <c r="S454" s="15">
        <f>IF(R453="","",VLOOKUP($E453&amp;$D$110&amp;$D$111,'CCG data'!$A:$AD,'CCG data'!L$3,FALSE))</f>
        <v>0.65800000000000003</v>
      </c>
      <c r="T454" s="15">
        <f>IF(T453="","",VLOOKUP($E453&amp;$D$110&amp;$D$111,'CCG data'!$A:$AD,'CCG data'!M$3,FALSE))</f>
        <v>0.04</v>
      </c>
      <c r="U454" s="15">
        <f>IF(T453="","",VLOOKUP($E453&amp;$D$110&amp;$D$111,'CCG data'!$A:$AD,'CCG data'!N$3,FALSE))</f>
        <v>6.7000000000000004E-2</v>
      </c>
      <c r="V454" s="15">
        <f>IF(V453="","",VLOOKUP($E453&amp;$D$110&amp;$D$111,'CCG data'!$A:$AD,'CCG data'!O$3,FALSE))</f>
        <v>6.9000000000000006E-2</v>
      </c>
      <c r="W454" s="142">
        <f>IF(V453="","",VLOOKUP($E453&amp;$D$110&amp;$D$111,'CCG data'!$A:$AD,'CCG data'!P$3,FALSE))</f>
        <v>0.10299999999999999</v>
      </c>
      <c r="Y454" s="178" t="str">
        <f>IFERROR(VLOOKUP($E454&amp;$D$111, Outliers!$A$4:$P$214,2,FALSE),"0")</f>
        <v>0</v>
      </c>
      <c r="Z454" s="178" t="str">
        <f>IFERROR(VLOOKUP($E454&amp;$D$111, Outliers!$A$4:$P$214,3,FALSE),"0")</f>
        <v>0</v>
      </c>
      <c r="AA454" s="178" t="str">
        <f>IFERROR(VLOOKUP($E454&amp;$D$111, Outliers!$A$4:$P$214,4,FALSE),"0")</f>
        <v>0</v>
      </c>
      <c r="AB454" s="178" t="str">
        <f>IFERROR(VLOOKUP($E454&amp;$D$111, Outliers!$A$4:$P$214,5,FALSE),"0")</f>
        <v>0</v>
      </c>
      <c r="AD454" s="82"/>
      <c r="AE454" s="82"/>
      <c r="AF454" s="82"/>
      <c r="AG454" s="82"/>
    </row>
    <row r="455" spans="4:33" ht="15.75" x14ac:dyDescent="0.25">
      <c r="D455" s="301"/>
      <c r="E455" s="108" t="s">
        <v>298</v>
      </c>
      <c r="F455" s="372">
        <f>IF(OR(ISERROR(VLOOKUP($E455&amp;$D$110&amp;$D$111,'CCG data'!$A:$AD,'CCG data'!R$3,FALSE)),ISBLANK(VLOOKUP($E455&amp;$D$110&amp;$D$111,'CCG data'!$A:$AD,'CCG data'!R$3,FALSE))),"",VLOOKUP($E455&amp;$D$110&amp;$D$111,'CCG data'!$A:$AD,'CCG data'!R$3,FALSE))</f>
        <v>55.4</v>
      </c>
      <c r="G455" s="373"/>
      <c r="H455" s="373">
        <f>IF(OR(ISERROR(VLOOKUP($E455&amp;$D$110&amp;$D$111,'CCG data'!$A:$AD,'CCG data'!S$3,FALSE)),ISBLANK(VLOOKUP($E455&amp;$D$110&amp;$D$111,'CCG data'!$A:$AD,'CCG data'!S$3,FALSE))),"",VLOOKUP($E455&amp;$D$110&amp;$D$111,'CCG data'!$A:$AD,'CCG data'!S$3,FALSE))</f>
        <v>91.4</v>
      </c>
      <c r="I455" s="373"/>
      <c r="J455" s="373">
        <f>IF(OR(ISERROR(VLOOKUP($E455&amp;$D$110&amp;$D$111,'CCG data'!$A:$AD,'CCG data'!T$3,FALSE)),ISBLANK(VLOOKUP($E455&amp;$D$110&amp;$D$111,'CCG data'!$A:$AD,'CCG data'!T$3,FALSE))),"",VLOOKUP($E455&amp;$D$110&amp;$D$111,'CCG data'!$A:$AD,'CCG data'!T$3,FALSE))</f>
        <v>7.1</v>
      </c>
      <c r="K455" s="373"/>
      <c r="L455" s="373">
        <f>IF(OR(ISERROR(VLOOKUP($E455&amp;$D$110&amp;$D$111,'CCG data'!$A:$AD,'CCG data'!U$3,FALSE)),ISBLANK(VLOOKUP($E455&amp;$D$110&amp;$D$111,'CCG data'!$A:$AD,'CCG data'!U$3,FALSE))),"",VLOOKUP($E455&amp;$D$110&amp;$D$111,'CCG data'!$A:$AD,'CCG data'!U$3,FALSE))</f>
        <v>9</v>
      </c>
      <c r="M455" s="374"/>
      <c r="N455" s="303">
        <f>IF(OR(ISERROR(VLOOKUP($E455&amp;$D$110&amp;$D$111,'CCG data'!$A:$AD,'CCG data'!G$3,FALSE)),ISBLANK(VLOOKUP($E455&amp;$D$110&amp;$D$111,'CCG data'!$A:$AD,'CCG data'!G$3,FALSE))),"",VLOOKUP($E455&amp;$D$110&amp;$D$111,'CCG data'!$A:$AD,'CCG data'!G$3,FALSE))</f>
        <v>1169</v>
      </c>
      <c r="P455" s="354">
        <f>IF(OR(ISERROR(VLOOKUP($E455&amp;$D$110&amp;$D$111,'CCG data'!$A:$AD,'CCG data'!B$3,FALSE)),ISBLANK(VLOOKUP($E455&amp;$D$110&amp;$D$111,'CCG data'!$A:$AD,'CCG data'!B$3,FALSE))),"",VLOOKUP($E455&amp;$D$110&amp;$D$111,'CCG data'!$A:$AD,'CCG data'!B$3,FALSE))</f>
        <v>0.33789563729683492</v>
      </c>
      <c r="Q455" s="246"/>
      <c r="R455" s="246">
        <f>IF(OR(ISERROR(VLOOKUP($E455&amp;$D$110&amp;$D$111,'CCG data'!$A:$AD,'CCG data'!C$3,FALSE)),ISBLANK(VLOOKUP($E455&amp;$D$110&amp;$D$111,'CCG data'!$A:$AD,'CCG data'!C$3,FALSE))),"",VLOOKUP($E455&amp;$D$110&amp;$D$111,'CCG data'!$A:$AD,'CCG data'!C$3,FALSE))</f>
        <v>0.56116338751069295</v>
      </c>
      <c r="S455" s="246"/>
      <c r="T455" s="246">
        <f>IF(OR(ISERROR(VLOOKUP($E455&amp;$D$110&amp;$D$111,'CCG data'!$A:$AD,'CCG data'!D$3,FALSE)),ISBLANK(VLOOKUP($E455&amp;$D$110&amp;$D$111,'CCG data'!$A:$AD,'CCG data'!D$3,FALSE))),"",VLOOKUP($E455&amp;$D$110&amp;$D$111,'CCG data'!$A:$AD,'CCG data'!D$3,FALSE))</f>
        <v>4.5337895637296836E-2</v>
      </c>
      <c r="U455" s="246"/>
      <c r="V455" s="246">
        <f>IF(OR(ISERROR(VLOOKUP($E455&amp;$D$110&amp;$D$111,'CCG data'!$A:$AD,'CCG data'!E$3,FALSE)),ISBLANK(VLOOKUP($E455&amp;$D$110&amp;$D$111,'CCG data'!$A:$AD,'CCG data'!E$3,FALSE))),"",VLOOKUP($E455&amp;$D$110&amp;$D$111,'CCG data'!$A:$AD,'CCG data'!E$3,FALSE))</f>
        <v>5.5603079555175364E-2</v>
      </c>
      <c r="W455" s="387"/>
      <c r="Y455" s="178">
        <f>IFERROR(VLOOKUP($E455&amp;$D$111, Outliers!$A$4:$P$214,2,FALSE),"0")</f>
        <v>0</v>
      </c>
      <c r="Z455" s="178">
        <f>IFERROR(VLOOKUP($E455&amp;$D$111, Outliers!$A$4:$P$214,3,FALSE),"0")</f>
        <v>0</v>
      </c>
      <c r="AA455" s="178">
        <f>IFERROR(VLOOKUP($E455&amp;$D$111, Outliers!$A$4:$P$214,4,FALSE),"0")</f>
        <v>0</v>
      </c>
      <c r="AB455" s="178">
        <f>IFERROR(VLOOKUP($E455&amp;$D$111, Outliers!$A$4:$P$214,5,FALSE),"0")</f>
        <v>0</v>
      </c>
      <c r="AD455" s="82"/>
      <c r="AE455" s="82"/>
      <c r="AF455" s="82"/>
      <c r="AG455" s="82"/>
    </row>
    <row r="456" spans="4:33" x14ac:dyDescent="0.25">
      <c r="D456" s="301"/>
      <c r="E456" s="107" t="s">
        <v>27</v>
      </c>
      <c r="F456" s="99">
        <f>IF(P455="","",VLOOKUP($E455&amp;$D$110&amp;$D$111,'CCG data'!$A:$AD,'CCG data'!W$3,FALSE))</f>
        <v>49.9</v>
      </c>
      <c r="G456" s="100">
        <f>IF(P455="","",VLOOKUP($E455&amp;$D$110&amp;$D$111,'CCG data'!$A:$AD,'CCG data'!X$3,FALSE))</f>
        <v>60.8</v>
      </c>
      <c r="H456" s="100">
        <f>IF(R455="","",VLOOKUP($E455&amp;$D$110&amp;$D$111,'CCG data'!$A:$AD,'CCG data'!Y$3,FALSE))</f>
        <v>84.4</v>
      </c>
      <c r="I456" s="100">
        <f>IF(R455="","",VLOOKUP($E455&amp;$D$110&amp;$D$111,'CCG data'!$A:$AD,'CCG data'!Z$3,FALSE))</f>
        <v>98.4</v>
      </c>
      <c r="J456" s="100">
        <f>IF(T455="","",VLOOKUP($E455&amp;$D$110&amp;$D$111,'CCG data'!$A:$AD,'CCG data'!AA$3,FALSE))</f>
        <v>5.2</v>
      </c>
      <c r="K456" s="100">
        <f>IF(T455="","",VLOOKUP($E455&amp;$D$110&amp;$D$111,'CCG data'!$A:$AD,'CCG data'!AB$3,FALSE))</f>
        <v>9.1</v>
      </c>
      <c r="L456" s="100">
        <f>IF(V455="","",VLOOKUP($E455&amp;$D$110&amp;$D$111,'CCG data'!$A:$AD,'CCG data'!AC$3,FALSE))</f>
        <v>6.8</v>
      </c>
      <c r="M456" s="100">
        <f>IF(V455="","",VLOOKUP($E455&amp;$D$110&amp;$D$111,'CCG data'!$A:$AD,'CCG data'!AD$3,FALSE))</f>
        <v>11.2</v>
      </c>
      <c r="N456" s="304"/>
      <c r="P456" s="162">
        <f>IF(P455="","",VLOOKUP($E455&amp;$D$110&amp;$D$111,'CCG data'!$A:$AD,'CCG data'!I$3,FALSE))</f>
        <v>0.311</v>
      </c>
      <c r="Q456" s="15">
        <f>IF(P455="","",VLOOKUP($E455&amp;$D$110&amp;$D$111,'CCG data'!$A:$AD,'CCG data'!J$3,FALSE))</f>
        <v>0.36599999999999999</v>
      </c>
      <c r="R456" s="15">
        <f>IF(R455="","",VLOOKUP($E455&amp;$D$110&amp;$D$111,'CCG data'!$A:$AD,'CCG data'!K$3,FALSE))</f>
        <v>0.53300000000000003</v>
      </c>
      <c r="S456" s="15">
        <f>IF(R455="","",VLOOKUP($E455&amp;$D$110&amp;$D$111,'CCG data'!$A:$AD,'CCG data'!L$3,FALSE))</f>
        <v>0.58899999999999997</v>
      </c>
      <c r="T456" s="15">
        <f>IF(T455="","",VLOOKUP($E455&amp;$D$110&amp;$D$111,'CCG data'!$A:$AD,'CCG data'!M$3,FALSE))</f>
        <v>3.5000000000000003E-2</v>
      </c>
      <c r="U456" s="15">
        <f>IF(T455="","",VLOOKUP($E455&amp;$D$110&amp;$D$111,'CCG data'!$A:$AD,'CCG data'!N$3,FALSE))</f>
        <v>5.8999999999999997E-2</v>
      </c>
      <c r="V456" s="15">
        <f>IF(V455="","",VLOOKUP($E455&amp;$D$110&amp;$D$111,'CCG data'!$A:$AD,'CCG data'!O$3,FALSE))</f>
        <v>4.3999999999999997E-2</v>
      </c>
      <c r="W456" s="142">
        <f>IF(V455="","",VLOOKUP($E455&amp;$D$110&amp;$D$111,'CCG data'!$A:$AD,'CCG data'!P$3,FALSE))</f>
        <v>7.0000000000000007E-2</v>
      </c>
      <c r="Y456" s="178" t="str">
        <f>IFERROR(VLOOKUP($E456&amp;$D$111, Outliers!$A$4:$P$214,2,FALSE),"0")</f>
        <v>0</v>
      </c>
      <c r="Z456" s="178" t="str">
        <f>IFERROR(VLOOKUP($E456&amp;$D$111, Outliers!$A$4:$P$214,3,FALSE),"0")</f>
        <v>0</v>
      </c>
      <c r="AA456" s="178" t="str">
        <f>IFERROR(VLOOKUP($E456&amp;$D$111, Outliers!$A$4:$P$214,4,FALSE),"0")</f>
        <v>0</v>
      </c>
      <c r="AB456" s="178" t="str">
        <f>IFERROR(VLOOKUP($E456&amp;$D$111, Outliers!$A$4:$P$214,5,FALSE),"0")</f>
        <v>0</v>
      </c>
      <c r="AD456" s="82"/>
      <c r="AE456" s="82"/>
      <c r="AF456" s="82"/>
      <c r="AG456" s="82"/>
    </row>
    <row r="457" spans="4:33" ht="15.75" x14ac:dyDescent="0.25">
      <c r="D457" s="301"/>
      <c r="E457" s="108" t="s">
        <v>484</v>
      </c>
      <c r="F457" s="372">
        <f>IF(OR(ISERROR(VLOOKUP($E457&amp;$D$110&amp;$D$111,'CCG data'!$A:$AD,'CCG data'!R$3,FALSE)),ISBLANK(VLOOKUP($E457&amp;$D$110&amp;$D$111,'CCG data'!$A:$AD,'CCG data'!R$3,FALSE))),"",VLOOKUP($E457&amp;$D$110&amp;$D$111,'CCG data'!$A:$AD,'CCG data'!R$3,FALSE))</f>
        <v>51</v>
      </c>
      <c r="G457" s="373"/>
      <c r="H457" s="373">
        <f>IF(OR(ISERROR(VLOOKUP($E457&amp;$D$110&amp;$D$111,'CCG data'!$A:$AD,'CCG data'!S$3,FALSE)),ISBLANK(VLOOKUP($E457&amp;$D$110&amp;$D$111,'CCG data'!$A:$AD,'CCG data'!S$3,FALSE))),"",VLOOKUP($E457&amp;$D$110&amp;$D$111,'CCG data'!$A:$AD,'CCG data'!S$3,FALSE))</f>
        <v>99.9</v>
      </c>
      <c r="I457" s="373"/>
      <c r="J457" s="373">
        <f>IF(OR(ISERROR(VLOOKUP($E457&amp;$D$110&amp;$D$111,'CCG data'!$A:$AD,'CCG data'!T$3,FALSE)),ISBLANK(VLOOKUP($E457&amp;$D$110&amp;$D$111,'CCG data'!$A:$AD,'CCG data'!T$3,FALSE))),"",VLOOKUP($E457&amp;$D$110&amp;$D$111,'CCG data'!$A:$AD,'CCG data'!T$3,FALSE))</f>
        <v>5.2</v>
      </c>
      <c r="K457" s="373"/>
      <c r="L457" s="373">
        <f>IF(OR(ISERROR(VLOOKUP($E457&amp;$D$110&amp;$D$111,'CCG data'!$A:$AD,'CCG data'!U$3,FALSE)),ISBLANK(VLOOKUP($E457&amp;$D$110&amp;$D$111,'CCG data'!$A:$AD,'CCG data'!U$3,FALSE))),"",VLOOKUP($E457&amp;$D$110&amp;$D$111,'CCG data'!$A:$AD,'CCG data'!U$3,FALSE))</f>
        <v>10.8</v>
      </c>
      <c r="M457" s="374"/>
      <c r="N457" s="303">
        <f>IF(OR(ISERROR(VLOOKUP($E457&amp;$D$110&amp;$D$111,'CCG data'!$A:$AD,'CCG data'!G$3,FALSE)),ISBLANK(VLOOKUP($E457&amp;$D$110&amp;$D$111,'CCG data'!$A:$AD,'CCG data'!G$3,FALSE))),"",VLOOKUP($E457&amp;$D$110&amp;$D$111,'CCG data'!$A:$AD,'CCG data'!G$3,FALSE))</f>
        <v>1079</v>
      </c>
      <c r="P457" s="354">
        <f>IF(OR(ISERROR(VLOOKUP($E457&amp;$D$110&amp;$D$111,'CCG data'!$A:$AD,'CCG data'!B$3,FALSE)),ISBLANK(VLOOKUP($E457&amp;$D$110&amp;$D$111,'CCG data'!$A:$AD,'CCG data'!B$3,FALSE))),"",VLOOKUP($E457&amp;$D$110&amp;$D$111,'CCG data'!$A:$AD,'CCG data'!B$3,FALSE))</f>
        <v>0.303985171455051</v>
      </c>
      <c r="Q457" s="246"/>
      <c r="R457" s="246">
        <f>IF(OR(ISERROR(VLOOKUP($E457&amp;$D$110&amp;$D$111,'CCG data'!$A:$AD,'CCG data'!C$3,FALSE)),ISBLANK(VLOOKUP($E457&amp;$D$110&amp;$D$111,'CCG data'!$A:$AD,'CCG data'!C$3,FALSE))),"",VLOOKUP($E457&amp;$D$110&amp;$D$111,'CCG data'!$A:$AD,'CCG data'!C$3,FALSE))</f>
        <v>0.59962928637627433</v>
      </c>
      <c r="S457" s="246"/>
      <c r="T457" s="246">
        <f>IF(OR(ISERROR(VLOOKUP($E457&amp;$D$110&amp;$D$111,'CCG data'!$A:$AD,'CCG data'!D$3,FALSE)),ISBLANK(VLOOKUP($E457&amp;$D$110&amp;$D$111,'CCG data'!$A:$AD,'CCG data'!D$3,FALSE))),"",VLOOKUP($E457&amp;$D$110&amp;$D$111,'CCG data'!$A:$AD,'CCG data'!D$3,FALSE))</f>
        <v>3.2437442075996289E-2</v>
      </c>
      <c r="U457" s="246"/>
      <c r="V457" s="246">
        <f>IF(OR(ISERROR(VLOOKUP($E457&amp;$D$110&amp;$D$111,'CCG data'!$A:$AD,'CCG data'!E$3,FALSE)),ISBLANK(VLOOKUP($E457&amp;$D$110&amp;$D$111,'CCG data'!$A:$AD,'CCG data'!E$3,FALSE))),"",VLOOKUP($E457&amp;$D$110&amp;$D$111,'CCG data'!$A:$AD,'CCG data'!E$3,FALSE))</f>
        <v>6.39481000926784E-2</v>
      </c>
      <c r="W457" s="387"/>
      <c r="Y457" s="178">
        <f>IFERROR(VLOOKUP($E457&amp;$D$111, Outliers!$A$4:$P$214,2,FALSE),"0")</f>
        <v>0</v>
      </c>
      <c r="Z457" s="178">
        <f>IFERROR(VLOOKUP($E457&amp;$D$111, Outliers!$A$4:$P$214,3,FALSE),"0")</f>
        <v>0</v>
      </c>
      <c r="AA457" s="178">
        <f>IFERROR(VLOOKUP($E457&amp;$D$111, Outliers!$A$4:$P$214,4,FALSE),"0")</f>
        <v>0</v>
      </c>
      <c r="AB457" s="178">
        <f>IFERROR(VLOOKUP($E457&amp;$D$111, Outliers!$A$4:$P$214,5,FALSE),"0")</f>
        <v>0</v>
      </c>
      <c r="AD457" s="82"/>
      <c r="AE457" s="82"/>
      <c r="AF457" s="82"/>
      <c r="AG457" s="82"/>
    </row>
    <row r="458" spans="4:33" x14ac:dyDescent="0.25">
      <c r="D458" s="301"/>
      <c r="E458" s="107" t="s">
        <v>27</v>
      </c>
      <c r="F458" s="99">
        <f>IF(P457="","",VLOOKUP($E457&amp;$D$110&amp;$D$111,'CCG data'!$A:$AD,'CCG data'!W$3,FALSE))</f>
        <v>45.5</v>
      </c>
      <c r="G458" s="100">
        <f>IF(P457="","",VLOOKUP($E457&amp;$D$110&amp;$D$111,'CCG data'!$A:$AD,'CCG data'!X$3,FALSE))</f>
        <v>56.6</v>
      </c>
      <c r="H458" s="100">
        <f>IF(R457="","",VLOOKUP($E457&amp;$D$110&amp;$D$111,'CCG data'!$A:$AD,'CCG data'!Y$3,FALSE))</f>
        <v>92.2</v>
      </c>
      <c r="I458" s="100">
        <f>IF(R457="","",VLOOKUP($E457&amp;$D$110&amp;$D$111,'CCG data'!$A:$AD,'CCG data'!Z$3,FALSE))</f>
        <v>107.6</v>
      </c>
      <c r="J458" s="100">
        <f>IF(T457="","",VLOOKUP($E457&amp;$D$110&amp;$D$111,'CCG data'!$A:$AD,'CCG data'!AA$3,FALSE))</f>
        <v>3.5</v>
      </c>
      <c r="K458" s="100">
        <f>IF(T457="","",VLOOKUP($E457&amp;$D$110&amp;$D$111,'CCG data'!$A:$AD,'CCG data'!AB$3,FALSE))</f>
        <v>7</v>
      </c>
      <c r="L458" s="100">
        <f>IF(V457="","",VLOOKUP($E457&amp;$D$110&amp;$D$111,'CCG data'!$A:$AD,'CCG data'!AC$3,FALSE))</f>
        <v>8.1999999999999993</v>
      </c>
      <c r="M458" s="100">
        <f>IF(V457="","",VLOOKUP($E457&amp;$D$110&amp;$D$111,'CCG data'!$A:$AD,'CCG data'!AD$3,FALSE))</f>
        <v>13.3</v>
      </c>
      <c r="N458" s="304"/>
      <c r="P458" s="162">
        <f>IF(P457="","",VLOOKUP($E457&amp;$D$110&amp;$D$111,'CCG data'!$A:$AD,'CCG data'!I$3,FALSE))</f>
        <v>0.27700000000000002</v>
      </c>
      <c r="Q458" s="15">
        <f>IF(P457="","",VLOOKUP($E457&amp;$D$110&amp;$D$111,'CCG data'!$A:$AD,'CCG data'!J$3,FALSE))</f>
        <v>0.33200000000000002</v>
      </c>
      <c r="R458" s="15">
        <f>IF(R457="","",VLOOKUP($E457&amp;$D$110&amp;$D$111,'CCG data'!$A:$AD,'CCG data'!K$3,FALSE))</f>
        <v>0.56999999999999995</v>
      </c>
      <c r="S458" s="15">
        <f>IF(R457="","",VLOOKUP($E457&amp;$D$110&amp;$D$111,'CCG data'!$A:$AD,'CCG data'!L$3,FALSE))</f>
        <v>0.628</v>
      </c>
      <c r="T458" s="15">
        <f>IF(T457="","",VLOOKUP($E457&amp;$D$110&amp;$D$111,'CCG data'!$A:$AD,'CCG data'!M$3,FALSE))</f>
        <v>2.3E-2</v>
      </c>
      <c r="U458" s="15">
        <f>IF(T457="","",VLOOKUP($E457&amp;$D$110&amp;$D$111,'CCG data'!$A:$AD,'CCG data'!N$3,FALSE))</f>
        <v>4.4999999999999998E-2</v>
      </c>
      <c r="V458" s="15">
        <f>IF(V457="","",VLOOKUP($E457&amp;$D$110&amp;$D$111,'CCG data'!$A:$AD,'CCG data'!O$3,FALSE))</f>
        <v>5.0999999999999997E-2</v>
      </c>
      <c r="W458" s="142">
        <f>IF(V457="","",VLOOKUP($E457&amp;$D$110&amp;$D$111,'CCG data'!$A:$AD,'CCG data'!P$3,FALSE))</f>
        <v>0.08</v>
      </c>
      <c r="Y458" s="178" t="str">
        <f>IFERROR(VLOOKUP($E458&amp;$D$111, Outliers!$A$4:$P$214,2,FALSE),"0")</f>
        <v>0</v>
      </c>
      <c r="Z458" s="178" t="str">
        <f>IFERROR(VLOOKUP($E458&amp;$D$111, Outliers!$A$4:$P$214,3,FALSE),"0")</f>
        <v>0</v>
      </c>
      <c r="AA458" s="178" t="str">
        <f>IFERROR(VLOOKUP($E458&amp;$D$111, Outliers!$A$4:$P$214,4,FALSE),"0")</f>
        <v>0</v>
      </c>
      <c r="AB458" s="178" t="str">
        <f>IFERROR(VLOOKUP($E458&amp;$D$111, Outliers!$A$4:$P$214,5,FALSE),"0")</f>
        <v>0</v>
      </c>
      <c r="AD458" s="82"/>
      <c r="AE458" s="82"/>
      <c r="AF458" s="82"/>
      <c r="AG458" s="82"/>
    </row>
    <row r="459" spans="4:33" ht="15.75" x14ac:dyDescent="0.25">
      <c r="D459" s="301"/>
      <c r="E459" s="108" t="s">
        <v>299</v>
      </c>
      <c r="F459" s="372">
        <f>IF(OR(ISERROR(VLOOKUP($E459&amp;$D$110&amp;$D$111,'CCG data'!$A:$AD,'CCG data'!R$3,FALSE)),ISBLANK(VLOOKUP($E459&amp;$D$110&amp;$D$111,'CCG data'!$A:$AD,'CCG data'!R$3,FALSE))),"",VLOOKUP($E459&amp;$D$110&amp;$D$111,'CCG data'!$A:$AD,'CCG data'!R$3,FALSE))</f>
        <v>33.299999999999997</v>
      </c>
      <c r="G459" s="373"/>
      <c r="H459" s="373">
        <f>IF(OR(ISERROR(VLOOKUP($E459&amp;$D$110&amp;$D$111,'CCG data'!$A:$AD,'CCG data'!S$3,FALSE)),ISBLANK(VLOOKUP($E459&amp;$D$110&amp;$D$111,'CCG data'!$A:$AD,'CCG data'!S$3,FALSE))),"",VLOOKUP($E459&amp;$D$110&amp;$D$111,'CCG data'!$A:$AD,'CCG data'!S$3,FALSE))</f>
        <v>99.3</v>
      </c>
      <c r="I459" s="373"/>
      <c r="J459" s="373">
        <f>IF(OR(ISERROR(VLOOKUP($E459&amp;$D$110&amp;$D$111,'CCG data'!$A:$AD,'CCG data'!T$3,FALSE)),ISBLANK(VLOOKUP($E459&amp;$D$110&amp;$D$111,'CCG data'!$A:$AD,'CCG data'!T$3,FALSE))),"",VLOOKUP($E459&amp;$D$110&amp;$D$111,'CCG data'!$A:$AD,'CCG data'!T$3,FALSE))</f>
        <v>7.9</v>
      </c>
      <c r="K459" s="373"/>
      <c r="L459" s="373">
        <f>IF(OR(ISERROR(VLOOKUP($E459&amp;$D$110&amp;$D$111,'CCG data'!$A:$AD,'CCG data'!U$3,FALSE)),ISBLANK(VLOOKUP($E459&amp;$D$110&amp;$D$111,'CCG data'!$A:$AD,'CCG data'!U$3,FALSE))),"",VLOOKUP($E459&amp;$D$110&amp;$D$111,'CCG data'!$A:$AD,'CCG data'!U$3,FALSE))</f>
        <v>16</v>
      </c>
      <c r="M459" s="374"/>
      <c r="N459" s="303">
        <f>IF(OR(ISERROR(VLOOKUP($E459&amp;$D$110&amp;$D$111,'CCG data'!$A:$AD,'CCG data'!G$3,FALSE)),ISBLANK(VLOOKUP($E459&amp;$D$110&amp;$D$111,'CCG data'!$A:$AD,'CCG data'!G$3,FALSE))),"",VLOOKUP($E459&amp;$D$110&amp;$D$111,'CCG data'!$A:$AD,'CCG data'!G$3,FALSE))</f>
        <v>1842</v>
      </c>
      <c r="P459" s="354">
        <f>IF(OR(ISERROR(VLOOKUP($E459&amp;$D$110&amp;$D$111,'CCG data'!$A:$AD,'CCG data'!B$3,FALSE)),ISBLANK(VLOOKUP($E459&amp;$D$110&amp;$D$111,'CCG data'!$A:$AD,'CCG data'!B$3,FALSE))),"",VLOOKUP($E459&amp;$D$110&amp;$D$111,'CCG data'!$A:$AD,'CCG data'!B$3,FALSE))</f>
        <v>0.20032573289902281</v>
      </c>
      <c r="Q459" s="246"/>
      <c r="R459" s="246">
        <f>IF(OR(ISERROR(VLOOKUP($E459&amp;$D$110&amp;$D$111,'CCG data'!$A:$AD,'CCG data'!C$3,FALSE)),ISBLANK(VLOOKUP($E459&amp;$D$110&amp;$D$111,'CCG data'!$A:$AD,'CCG data'!C$3,FALSE))),"",VLOOKUP($E459&amp;$D$110&amp;$D$111,'CCG data'!$A:$AD,'CCG data'!C$3,FALSE))</f>
        <v>0.64006514657980451</v>
      </c>
      <c r="S459" s="246"/>
      <c r="T459" s="246">
        <f>IF(OR(ISERROR(VLOOKUP($E459&amp;$D$110&amp;$D$111,'CCG data'!$A:$AD,'CCG data'!D$3,FALSE)),ISBLANK(VLOOKUP($E459&amp;$D$110&amp;$D$111,'CCG data'!$A:$AD,'CCG data'!D$3,FALSE))),"",VLOOKUP($E459&amp;$D$110&amp;$D$111,'CCG data'!$A:$AD,'CCG data'!D$3,FALSE))</f>
        <v>5.6460369163952223E-2</v>
      </c>
      <c r="U459" s="246"/>
      <c r="V459" s="246">
        <f>IF(OR(ISERROR(VLOOKUP($E459&amp;$D$110&amp;$D$111,'CCG data'!$A:$AD,'CCG data'!E$3,FALSE)),ISBLANK(VLOOKUP($E459&amp;$D$110&amp;$D$111,'CCG data'!$A:$AD,'CCG data'!E$3,FALSE))),"",VLOOKUP($E459&amp;$D$110&amp;$D$111,'CCG data'!$A:$AD,'CCG data'!E$3,FALSE))</f>
        <v>0.10314875135722042</v>
      </c>
      <c r="W459" s="387"/>
      <c r="Y459" s="178">
        <f>IFERROR(VLOOKUP($E459&amp;$D$111, Outliers!$A$4:$P$214,2,FALSE),"0")</f>
        <v>1</v>
      </c>
      <c r="Z459" s="178">
        <f>IFERROR(VLOOKUP($E459&amp;$D$111, Outliers!$A$4:$P$214,3,FALSE),"0")</f>
        <v>0</v>
      </c>
      <c r="AA459" s="178">
        <f>IFERROR(VLOOKUP($E459&amp;$D$111, Outliers!$A$4:$P$214,4,FALSE),"0")</f>
        <v>0</v>
      </c>
      <c r="AB459" s="178">
        <f>IFERROR(VLOOKUP($E459&amp;$D$111, Outliers!$A$4:$P$214,5,FALSE),"0")</f>
        <v>1</v>
      </c>
      <c r="AD459" s="82"/>
      <c r="AE459" s="82"/>
      <c r="AF459" s="82"/>
      <c r="AG459" s="82"/>
    </row>
    <row r="460" spans="4:33" x14ac:dyDescent="0.25">
      <c r="D460" s="301"/>
      <c r="E460" s="107" t="s">
        <v>27</v>
      </c>
      <c r="F460" s="99">
        <f>IF(P459="","",VLOOKUP($E459&amp;$D$110&amp;$D$111,'CCG data'!$A:$AD,'CCG data'!W$3,FALSE))</f>
        <v>29.9</v>
      </c>
      <c r="G460" s="100">
        <f>IF(P459="","",VLOOKUP($E459&amp;$D$110&amp;$D$111,'CCG data'!$A:$AD,'CCG data'!X$3,FALSE))</f>
        <v>36.700000000000003</v>
      </c>
      <c r="H460" s="100">
        <f>IF(R459="","",VLOOKUP($E459&amp;$D$110&amp;$D$111,'CCG data'!$A:$AD,'CCG data'!Y$3,FALSE))</f>
        <v>93.6</v>
      </c>
      <c r="I460" s="100">
        <f>IF(R459="","",VLOOKUP($E459&amp;$D$110&amp;$D$111,'CCG data'!$A:$AD,'CCG data'!Z$3,FALSE))</f>
        <v>104.9</v>
      </c>
      <c r="J460" s="100">
        <f>IF(T459="","",VLOOKUP($E459&amp;$D$110&amp;$D$111,'CCG data'!$A:$AD,'CCG data'!AA$3,FALSE))</f>
        <v>6.4</v>
      </c>
      <c r="K460" s="100">
        <f>IF(T459="","",VLOOKUP($E459&amp;$D$110&amp;$D$111,'CCG data'!$A:$AD,'CCG data'!AB$3,FALSE))</f>
        <v>9.5</v>
      </c>
      <c r="L460" s="100">
        <f>IF(V459="","",VLOOKUP($E459&amp;$D$110&amp;$D$111,'CCG data'!$A:$AD,'CCG data'!AC$3,FALSE))</f>
        <v>13.8</v>
      </c>
      <c r="M460" s="100">
        <f>IF(V459="","",VLOOKUP($E459&amp;$D$110&amp;$D$111,'CCG data'!$A:$AD,'CCG data'!AD$3,FALSE))</f>
        <v>18.3</v>
      </c>
      <c r="N460" s="304"/>
      <c r="P460" s="162">
        <f>IF(P459="","",VLOOKUP($E459&amp;$D$110&amp;$D$111,'CCG data'!$A:$AD,'CCG data'!I$3,FALSE))</f>
        <v>0.183</v>
      </c>
      <c r="Q460" s="15">
        <f>IF(P459="","",VLOOKUP($E459&amp;$D$110&amp;$D$111,'CCG data'!$A:$AD,'CCG data'!J$3,FALSE))</f>
        <v>0.219</v>
      </c>
      <c r="R460" s="15">
        <f>IF(R459="","",VLOOKUP($E459&amp;$D$110&amp;$D$111,'CCG data'!$A:$AD,'CCG data'!K$3,FALSE))</f>
        <v>0.61799999999999999</v>
      </c>
      <c r="S460" s="15">
        <f>IF(R459="","",VLOOKUP($E459&amp;$D$110&amp;$D$111,'CCG data'!$A:$AD,'CCG data'!L$3,FALSE))</f>
        <v>0.66200000000000003</v>
      </c>
      <c r="T460" s="15">
        <f>IF(T459="","",VLOOKUP($E459&amp;$D$110&amp;$D$111,'CCG data'!$A:$AD,'CCG data'!M$3,FALSE))</f>
        <v>4.7E-2</v>
      </c>
      <c r="U460" s="15">
        <f>IF(T459="","",VLOOKUP($E459&amp;$D$110&amp;$D$111,'CCG data'!$A:$AD,'CCG data'!N$3,FALSE))</f>
        <v>6.8000000000000005E-2</v>
      </c>
      <c r="V460" s="15">
        <f>IF(V459="","",VLOOKUP($E459&amp;$D$110&amp;$D$111,'CCG data'!$A:$AD,'CCG data'!O$3,FALSE))</f>
        <v>0.09</v>
      </c>
      <c r="W460" s="142">
        <f>IF(V459="","",VLOOKUP($E459&amp;$D$110&amp;$D$111,'CCG data'!$A:$AD,'CCG data'!P$3,FALSE))</f>
        <v>0.11799999999999999</v>
      </c>
      <c r="Y460" s="178" t="str">
        <f>IFERROR(VLOOKUP($E460&amp;$D$111, Outliers!$A$4:$P$214,2,FALSE),"0")</f>
        <v>0</v>
      </c>
      <c r="Z460" s="178" t="str">
        <f>IFERROR(VLOOKUP($E460&amp;$D$111, Outliers!$A$4:$P$214,3,FALSE),"0")</f>
        <v>0</v>
      </c>
      <c r="AA460" s="178" t="str">
        <f>IFERROR(VLOOKUP($E460&amp;$D$111, Outliers!$A$4:$P$214,4,FALSE),"0")</f>
        <v>0</v>
      </c>
      <c r="AB460" s="178" t="str">
        <f>IFERROR(VLOOKUP($E460&amp;$D$111, Outliers!$A$4:$P$214,5,FALSE),"0")</f>
        <v>0</v>
      </c>
      <c r="AD460" s="82"/>
      <c r="AE460" s="82"/>
      <c r="AF460" s="82"/>
      <c r="AG460" s="82"/>
    </row>
    <row r="461" spans="4:33" ht="15.75" x14ac:dyDescent="0.25">
      <c r="D461" s="301"/>
      <c r="E461" s="108" t="s">
        <v>485</v>
      </c>
      <c r="F461" s="372">
        <f>IF(OR(ISERROR(VLOOKUP($E461&amp;$D$110&amp;$D$111,'CCG data'!$A:$AD,'CCG data'!R$3,FALSE)),ISBLANK(VLOOKUP($E461&amp;$D$110&amp;$D$111,'CCG data'!$A:$AD,'CCG data'!R$3,FALSE))),"",VLOOKUP($E461&amp;$D$110&amp;$D$111,'CCG data'!$A:$AD,'CCG data'!R$3,FALSE))</f>
        <v>50.2</v>
      </c>
      <c r="G461" s="373"/>
      <c r="H461" s="373">
        <f>IF(OR(ISERROR(VLOOKUP($E461&amp;$D$110&amp;$D$111,'CCG data'!$A:$AD,'CCG data'!S$3,FALSE)),ISBLANK(VLOOKUP($E461&amp;$D$110&amp;$D$111,'CCG data'!$A:$AD,'CCG data'!S$3,FALSE))),"",VLOOKUP($E461&amp;$D$110&amp;$D$111,'CCG data'!$A:$AD,'CCG data'!S$3,FALSE))</f>
        <v>102.4</v>
      </c>
      <c r="I461" s="373"/>
      <c r="J461" s="373">
        <f>IF(OR(ISERROR(VLOOKUP($E461&amp;$D$110&amp;$D$111,'CCG data'!$A:$AD,'CCG data'!T$3,FALSE)),ISBLANK(VLOOKUP($E461&amp;$D$110&amp;$D$111,'CCG data'!$A:$AD,'CCG data'!T$3,FALSE))),"",VLOOKUP($E461&amp;$D$110&amp;$D$111,'CCG data'!$A:$AD,'CCG data'!T$3,FALSE))</f>
        <v>7.3</v>
      </c>
      <c r="K461" s="373"/>
      <c r="L461" s="373">
        <f>IF(OR(ISERROR(VLOOKUP($E461&amp;$D$110&amp;$D$111,'CCG data'!$A:$AD,'CCG data'!U$3,FALSE)),ISBLANK(VLOOKUP($E461&amp;$D$110&amp;$D$111,'CCG data'!$A:$AD,'CCG data'!U$3,FALSE))),"",VLOOKUP($E461&amp;$D$110&amp;$D$111,'CCG data'!$A:$AD,'CCG data'!U$3,FALSE))</f>
        <v>5.5</v>
      </c>
      <c r="M461" s="374"/>
      <c r="N461" s="303">
        <f>IF(OR(ISERROR(VLOOKUP($E461&amp;$D$110&amp;$D$111,'CCG data'!$A:$AD,'CCG data'!G$3,FALSE)),ISBLANK(VLOOKUP($E461&amp;$D$110&amp;$D$111,'CCG data'!$A:$AD,'CCG data'!G$3,FALSE))),"",VLOOKUP($E461&amp;$D$110&amp;$D$111,'CCG data'!$A:$AD,'CCG data'!G$3,FALSE))</f>
        <v>1575</v>
      </c>
      <c r="P461" s="354">
        <f>IF(OR(ISERROR(VLOOKUP($E461&amp;$D$110&amp;$D$111,'CCG data'!$A:$AD,'CCG data'!B$3,FALSE)),ISBLANK(VLOOKUP($E461&amp;$D$110&amp;$D$111,'CCG data'!$A:$AD,'CCG data'!B$3,FALSE))),"",VLOOKUP($E461&amp;$D$110&amp;$D$111,'CCG data'!$A:$AD,'CCG data'!B$3,FALSE))</f>
        <v>0.29333333333333333</v>
      </c>
      <c r="Q461" s="246"/>
      <c r="R461" s="246">
        <f>IF(OR(ISERROR(VLOOKUP($E461&amp;$D$110&amp;$D$111,'CCG data'!$A:$AD,'CCG data'!C$3,FALSE)),ISBLANK(VLOOKUP($E461&amp;$D$110&amp;$D$111,'CCG data'!$A:$AD,'CCG data'!C$3,FALSE))),"",VLOOKUP($E461&amp;$D$110&amp;$D$111,'CCG data'!$A:$AD,'CCG data'!C$3,FALSE))</f>
        <v>0.62666666666666671</v>
      </c>
      <c r="S461" s="246"/>
      <c r="T461" s="246">
        <f>IF(OR(ISERROR(VLOOKUP($E461&amp;$D$110&amp;$D$111,'CCG data'!$A:$AD,'CCG data'!D$3,FALSE)),ISBLANK(VLOOKUP($E461&amp;$D$110&amp;$D$111,'CCG data'!$A:$AD,'CCG data'!D$3,FALSE))),"",VLOOKUP($E461&amp;$D$110&amp;$D$111,'CCG data'!$A:$AD,'CCG data'!D$3,FALSE))</f>
        <v>4.5714285714285714E-2</v>
      </c>
      <c r="U461" s="246"/>
      <c r="V461" s="246">
        <f>IF(OR(ISERROR(VLOOKUP($E461&amp;$D$110&amp;$D$111,'CCG data'!$A:$AD,'CCG data'!E$3,FALSE)),ISBLANK(VLOOKUP($E461&amp;$D$110&amp;$D$111,'CCG data'!$A:$AD,'CCG data'!E$3,FALSE))),"",VLOOKUP($E461&amp;$D$110&amp;$D$111,'CCG data'!$A:$AD,'CCG data'!E$3,FALSE))</f>
        <v>3.4285714285714287E-2</v>
      </c>
      <c r="W461" s="387"/>
      <c r="Y461" s="178">
        <f>IFERROR(VLOOKUP($E461&amp;$D$111, Outliers!$A$4:$P$214,2,FALSE),"0")</f>
        <v>0</v>
      </c>
      <c r="Z461" s="178">
        <f>IFERROR(VLOOKUP($E461&amp;$D$111, Outliers!$A$4:$P$214,3,FALSE),"0")</f>
        <v>0</v>
      </c>
      <c r="AA461" s="178">
        <f>IFERROR(VLOOKUP($E461&amp;$D$111, Outliers!$A$4:$P$214,4,FALSE),"0")</f>
        <v>0</v>
      </c>
      <c r="AB461" s="178">
        <f>IFERROR(VLOOKUP($E461&amp;$D$111, Outliers!$A$4:$P$214,5,FALSE),"0")</f>
        <v>1</v>
      </c>
      <c r="AD461" s="82"/>
      <c r="AE461" s="82"/>
      <c r="AF461" s="82"/>
      <c r="AG461" s="82"/>
    </row>
    <row r="462" spans="4:33" x14ac:dyDescent="0.25">
      <c r="D462" s="301"/>
      <c r="E462" s="107" t="s">
        <v>27</v>
      </c>
      <c r="F462" s="99">
        <f>IF(P461="","",VLOOKUP($E461&amp;$D$110&amp;$D$111,'CCG data'!$A:$AD,'CCG data'!W$3,FALSE))</f>
        <v>45.7</v>
      </c>
      <c r="G462" s="100">
        <f>IF(P461="","",VLOOKUP($E461&amp;$D$110&amp;$D$111,'CCG data'!$A:$AD,'CCG data'!X$3,FALSE))</f>
        <v>54.8</v>
      </c>
      <c r="H462" s="100">
        <f>IF(R461="","",VLOOKUP($E461&amp;$D$110&amp;$D$111,'CCG data'!$A:$AD,'CCG data'!Y$3,FALSE))</f>
        <v>96</v>
      </c>
      <c r="I462" s="100">
        <f>IF(R461="","",VLOOKUP($E461&amp;$D$110&amp;$D$111,'CCG data'!$A:$AD,'CCG data'!Z$3,FALSE))</f>
        <v>108.8</v>
      </c>
      <c r="J462" s="100">
        <f>IF(T461="","",VLOOKUP($E461&amp;$D$110&amp;$D$111,'CCG data'!$A:$AD,'CCG data'!AA$3,FALSE))</f>
        <v>5.6</v>
      </c>
      <c r="K462" s="100">
        <f>IF(T461="","",VLOOKUP($E461&amp;$D$110&amp;$D$111,'CCG data'!$A:$AD,'CCG data'!AB$3,FALSE))</f>
        <v>9</v>
      </c>
      <c r="L462" s="100">
        <f>IF(V461="","",VLOOKUP($E461&amp;$D$110&amp;$D$111,'CCG data'!$A:$AD,'CCG data'!AC$3,FALSE))</f>
        <v>4</v>
      </c>
      <c r="M462" s="100">
        <f>IF(V461="","",VLOOKUP($E461&amp;$D$110&amp;$D$111,'CCG data'!$A:$AD,'CCG data'!AD$3,FALSE))</f>
        <v>7</v>
      </c>
      <c r="N462" s="304"/>
      <c r="P462" s="162">
        <f>IF(P461="","",VLOOKUP($E461&amp;$D$110&amp;$D$111,'CCG data'!$A:$AD,'CCG data'!I$3,FALSE))</f>
        <v>0.27100000000000002</v>
      </c>
      <c r="Q462" s="15">
        <f>IF(P461="","",VLOOKUP($E461&amp;$D$110&amp;$D$111,'CCG data'!$A:$AD,'CCG data'!J$3,FALSE))</f>
        <v>0.316</v>
      </c>
      <c r="R462" s="15">
        <f>IF(R461="","",VLOOKUP($E461&amp;$D$110&amp;$D$111,'CCG data'!$A:$AD,'CCG data'!K$3,FALSE))</f>
        <v>0.60199999999999998</v>
      </c>
      <c r="S462" s="15">
        <f>IF(R461="","",VLOOKUP($E461&amp;$D$110&amp;$D$111,'CCG data'!$A:$AD,'CCG data'!L$3,FALSE))</f>
        <v>0.65</v>
      </c>
      <c r="T462" s="15">
        <f>IF(T461="","",VLOOKUP($E461&amp;$D$110&amp;$D$111,'CCG data'!$A:$AD,'CCG data'!M$3,FALSE))</f>
        <v>3.5999999999999997E-2</v>
      </c>
      <c r="U462" s="15">
        <f>IF(T461="","",VLOOKUP($E461&amp;$D$110&amp;$D$111,'CCG data'!$A:$AD,'CCG data'!N$3,FALSE))</f>
        <v>5.7000000000000002E-2</v>
      </c>
      <c r="V462" s="15">
        <f>IF(V461="","",VLOOKUP($E461&amp;$D$110&amp;$D$111,'CCG data'!$A:$AD,'CCG data'!O$3,FALSE))</f>
        <v>2.5999999999999999E-2</v>
      </c>
      <c r="W462" s="142">
        <f>IF(V461="","",VLOOKUP($E461&amp;$D$110&amp;$D$111,'CCG data'!$A:$AD,'CCG data'!P$3,FALSE))</f>
        <v>4.3999999999999997E-2</v>
      </c>
      <c r="Y462" s="178" t="str">
        <f>IFERROR(VLOOKUP($E462&amp;$D$111, Outliers!$A$4:$P$214,2,FALSE),"0")</f>
        <v>0</v>
      </c>
      <c r="Z462" s="178" t="str">
        <f>IFERROR(VLOOKUP($E462&amp;$D$111, Outliers!$A$4:$P$214,3,FALSE),"0")</f>
        <v>0</v>
      </c>
      <c r="AA462" s="178" t="str">
        <f>IFERROR(VLOOKUP($E462&amp;$D$111, Outliers!$A$4:$P$214,4,FALSE),"0")</f>
        <v>0</v>
      </c>
      <c r="AB462" s="178" t="str">
        <f>IFERROR(VLOOKUP($E462&amp;$D$111, Outliers!$A$4:$P$214,5,FALSE),"0")</f>
        <v>0</v>
      </c>
      <c r="AD462" s="82"/>
      <c r="AE462" s="82"/>
      <c r="AF462" s="82"/>
      <c r="AG462" s="82"/>
    </row>
    <row r="463" spans="4:33" ht="15.75" x14ac:dyDescent="0.25">
      <c r="D463" s="301"/>
      <c r="E463" s="108" t="s">
        <v>300</v>
      </c>
      <c r="F463" s="372">
        <f>IF(OR(ISERROR(VLOOKUP($E463&amp;$D$110&amp;$D$111,'CCG data'!$A:$AD,'CCG data'!R$3,FALSE)),ISBLANK(VLOOKUP($E463&amp;$D$110&amp;$D$111,'CCG data'!$A:$AD,'CCG data'!R$3,FALSE))),"",VLOOKUP($E463&amp;$D$110&amp;$D$111,'CCG data'!$A:$AD,'CCG data'!R$3,FALSE))</f>
        <v>49.9</v>
      </c>
      <c r="G463" s="373"/>
      <c r="H463" s="373">
        <f>IF(OR(ISERROR(VLOOKUP($E463&amp;$D$110&amp;$D$111,'CCG data'!$A:$AD,'CCG data'!S$3,FALSE)),ISBLANK(VLOOKUP($E463&amp;$D$110&amp;$D$111,'CCG data'!$A:$AD,'CCG data'!S$3,FALSE))),"",VLOOKUP($E463&amp;$D$110&amp;$D$111,'CCG data'!$A:$AD,'CCG data'!S$3,FALSE))</f>
        <v>92.8</v>
      </c>
      <c r="I463" s="373"/>
      <c r="J463" s="373">
        <f>IF(OR(ISERROR(VLOOKUP($E463&amp;$D$110&amp;$D$111,'CCG data'!$A:$AD,'CCG data'!T$3,FALSE)),ISBLANK(VLOOKUP($E463&amp;$D$110&amp;$D$111,'CCG data'!$A:$AD,'CCG data'!T$3,FALSE))),"",VLOOKUP($E463&amp;$D$110&amp;$D$111,'CCG data'!$A:$AD,'CCG data'!T$3,FALSE))</f>
        <v>7.9</v>
      </c>
      <c r="K463" s="373"/>
      <c r="L463" s="373">
        <f>IF(OR(ISERROR(VLOOKUP($E463&amp;$D$110&amp;$D$111,'CCG data'!$A:$AD,'CCG data'!U$3,FALSE)),ISBLANK(VLOOKUP($E463&amp;$D$110&amp;$D$111,'CCG data'!$A:$AD,'CCG data'!U$3,FALSE))),"",VLOOKUP($E463&amp;$D$110&amp;$D$111,'CCG data'!$A:$AD,'CCG data'!U$3,FALSE))</f>
        <v>8.4</v>
      </c>
      <c r="M463" s="374"/>
      <c r="N463" s="303">
        <f>IF(OR(ISERROR(VLOOKUP($E463&amp;$D$110&amp;$D$111,'CCG data'!$A:$AD,'CCG data'!G$3,FALSE)),ISBLANK(VLOOKUP($E463&amp;$D$110&amp;$D$111,'CCG data'!$A:$AD,'CCG data'!G$3,FALSE))),"",VLOOKUP($E463&amp;$D$110&amp;$D$111,'CCG data'!$A:$AD,'CCG data'!G$3,FALSE))</f>
        <v>1788</v>
      </c>
      <c r="P463" s="354">
        <f>IF(OR(ISERROR(VLOOKUP($E463&amp;$D$110&amp;$D$111,'CCG data'!$A:$AD,'CCG data'!B$3,FALSE)),ISBLANK(VLOOKUP($E463&amp;$D$110&amp;$D$111,'CCG data'!$A:$AD,'CCG data'!B$3,FALSE))),"",VLOOKUP($E463&amp;$D$110&amp;$D$111,'CCG data'!$A:$AD,'CCG data'!B$3,FALSE))</f>
        <v>0.31040268456375841</v>
      </c>
      <c r="Q463" s="246"/>
      <c r="R463" s="246">
        <f>IF(OR(ISERROR(VLOOKUP($E463&amp;$D$110&amp;$D$111,'CCG data'!$A:$AD,'CCG data'!C$3,FALSE)),ISBLANK(VLOOKUP($E463&amp;$D$110&amp;$D$111,'CCG data'!$A:$AD,'CCG data'!C$3,FALSE))),"",VLOOKUP($E463&amp;$D$110&amp;$D$111,'CCG data'!$A:$AD,'CCG data'!C$3,FALSE))</f>
        <v>0.58668903803131989</v>
      </c>
      <c r="S463" s="246"/>
      <c r="T463" s="246">
        <f>IF(OR(ISERROR(VLOOKUP($E463&amp;$D$110&amp;$D$111,'CCG data'!$A:$AD,'CCG data'!D$3,FALSE)),ISBLANK(VLOOKUP($E463&amp;$D$110&amp;$D$111,'CCG data'!$A:$AD,'CCG data'!D$3,FALSE))),"",VLOOKUP($E463&amp;$D$110&amp;$D$111,'CCG data'!$A:$AD,'CCG data'!D$3,FALSE))</f>
        <v>4.9776286353467564E-2</v>
      </c>
      <c r="U463" s="246"/>
      <c r="V463" s="246">
        <f>IF(OR(ISERROR(VLOOKUP($E463&amp;$D$110&amp;$D$111,'CCG data'!$A:$AD,'CCG data'!E$3,FALSE)),ISBLANK(VLOOKUP($E463&amp;$D$110&amp;$D$111,'CCG data'!$A:$AD,'CCG data'!E$3,FALSE))),"",VLOOKUP($E463&amp;$D$110&amp;$D$111,'CCG data'!$A:$AD,'CCG data'!E$3,FALSE))</f>
        <v>5.3131991051454136E-2</v>
      </c>
      <c r="W463" s="387"/>
      <c r="Y463" s="178">
        <f>IFERROR(VLOOKUP($E463&amp;$D$111, Outliers!$A$4:$P$214,2,FALSE),"0")</f>
        <v>0</v>
      </c>
      <c r="Z463" s="178">
        <f>IFERROR(VLOOKUP($E463&amp;$D$111, Outliers!$A$4:$P$214,3,FALSE),"0")</f>
        <v>0</v>
      </c>
      <c r="AA463" s="178">
        <f>IFERROR(VLOOKUP($E463&amp;$D$111, Outliers!$A$4:$P$214,4,FALSE),"0")</f>
        <v>0</v>
      </c>
      <c r="AB463" s="178">
        <f>IFERROR(VLOOKUP($E463&amp;$D$111, Outliers!$A$4:$P$214,5,FALSE),"0")</f>
        <v>1</v>
      </c>
      <c r="AD463" s="82"/>
      <c r="AE463" s="82"/>
      <c r="AF463" s="82"/>
      <c r="AG463" s="82"/>
    </row>
    <row r="464" spans="4:33" x14ac:dyDescent="0.25">
      <c r="D464" s="301"/>
      <c r="E464" s="107" t="s">
        <v>27</v>
      </c>
      <c r="F464" s="99">
        <f>IF(P463="","",VLOOKUP($E463&amp;$D$110&amp;$D$111,'CCG data'!$A:$AD,'CCG data'!W$3,FALSE))</f>
        <v>45.7</v>
      </c>
      <c r="G464" s="100">
        <f>IF(P463="","",VLOOKUP($E463&amp;$D$110&amp;$D$111,'CCG data'!$A:$AD,'CCG data'!X$3,FALSE))</f>
        <v>54</v>
      </c>
      <c r="H464" s="100">
        <f>IF(R463="","",VLOOKUP($E463&amp;$D$110&amp;$D$111,'CCG data'!$A:$AD,'CCG data'!Y$3,FALSE))</f>
        <v>87.2</v>
      </c>
      <c r="I464" s="100">
        <f>IF(R463="","",VLOOKUP($E463&amp;$D$110&amp;$D$111,'CCG data'!$A:$AD,'CCG data'!Z$3,FALSE))</f>
        <v>98.4</v>
      </c>
      <c r="J464" s="100">
        <f>IF(T463="","",VLOOKUP($E463&amp;$D$110&amp;$D$111,'CCG data'!$A:$AD,'CCG data'!AA$3,FALSE))</f>
        <v>6.3</v>
      </c>
      <c r="K464" s="100">
        <f>IF(T463="","",VLOOKUP($E463&amp;$D$110&amp;$D$111,'CCG data'!$A:$AD,'CCG data'!AB$3,FALSE))</f>
        <v>9.6</v>
      </c>
      <c r="L464" s="100">
        <f>IF(V463="","",VLOOKUP($E463&amp;$D$110&amp;$D$111,'CCG data'!$A:$AD,'CCG data'!AC$3,FALSE))</f>
        <v>6.7</v>
      </c>
      <c r="M464" s="100">
        <f>IF(V463="","",VLOOKUP($E463&amp;$D$110&amp;$D$111,'CCG data'!$A:$AD,'CCG data'!AD$3,FALSE))</f>
        <v>10</v>
      </c>
      <c r="N464" s="304"/>
      <c r="P464" s="162">
        <f>IF(P463="","",VLOOKUP($E463&amp;$D$110&amp;$D$111,'CCG data'!$A:$AD,'CCG data'!I$3,FALSE))</f>
        <v>0.28899999999999998</v>
      </c>
      <c r="Q464" s="15">
        <f>IF(P463="","",VLOOKUP($E463&amp;$D$110&amp;$D$111,'CCG data'!$A:$AD,'CCG data'!J$3,FALSE))</f>
        <v>0.33200000000000002</v>
      </c>
      <c r="R464" s="15">
        <f>IF(R463="","",VLOOKUP($E463&amp;$D$110&amp;$D$111,'CCG data'!$A:$AD,'CCG data'!K$3,FALSE))</f>
        <v>0.56399999999999995</v>
      </c>
      <c r="S464" s="15">
        <f>IF(R463="","",VLOOKUP($E463&amp;$D$110&amp;$D$111,'CCG data'!$A:$AD,'CCG data'!L$3,FALSE))</f>
        <v>0.60899999999999999</v>
      </c>
      <c r="T464" s="15">
        <f>IF(T463="","",VLOOKUP($E463&amp;$D$110&amp;$D$111,'CCG data'!$A:$AD,'CCG data'!M$3,FALSE))</f>
        <v>4.1000000000000002E-2</v>
      </c>
      <c r="U464" s="15">
        <f>IF(T463="","",VLOOKUP($E463&amp;$D$110&amp;$D$111,'CCG data'!$A:$AD,'CCG data'!N$3,FALSE))</f>
        <v>6.0999999999999999E-2</v>
      </c>
      <c r="V464" s="15">
        <f>IF(V463="","",VLOOKUP($E463&amp;$D$110&amp;$D$111,'CCG data'!$A:$AD,'CCG data'!O$3,FALSE))</f>
        <v>4.3999999999999997E-2</v>
      </c>
      <c r="W464" s="142">
        <f>IF(V463="","",VLOOKUP($E463&amp;$D$110&amp;$D$111,'CCG data'!$A:$AD,'CCG data'!P$3,FALSE))</f>
        <v>6.5000000000000002E-2</v>
      </c>
      <c r="Y464" s="178" t="str">
        <f>IFERROR(VLOOKUP($E464&amp;$D$111, Outliers!$A$4:$P$214,2,FALSE),"0")</f>
        <v>0</v>
      </c>
      <c r="Z464" s="178" t="str">
        <f>IFERROR(VLOOKUP($E464&amp;$D$111, Outliers!$A$4:$P$214,3,FALSE),"0")</f>
        <v>0</v>
      </c>
      <c r="AA464" s="178" t="str">
        <f>IFERROR(VLOOKUP($E464&amp;$D$111, Outliers!$A$4:$P$214,4,FALSE),"0")</f>
        <v>0</v>
      </c>
      <c r="AB464" s="178" t="str">
        <f>IFERROR(VLOOKUP($E464&amp;$D$111, Outliers!$A$4:$P$214,5,FALSE),"0")</f>
        <v>0</v>
      </c>
      <c r="AD464" s="82"/>
      <c r="AE464" s="82"/>
      <c r="AF464" s="82"/>
      <c r="AG464" s="82"/>
    </row>
    <row r="465" spans="4:33" ht="15.75" x14ac:dyDescent="0.25">
      <c r="D465" s="301"/>
      <c r="E465" s="108" t="s">
        <v>301</v>
      </c>
      <c r="F465" s="372">
        <f>IF(OR(ISERROR(VLOOKUP($E465&amp;$D$110&amp;$D$111,'CCG data'!$A:$AD,'CCG data'!R$3,FALSE)),ISBLANK(VLOOKUP($E465&amp;$D$110&amp;$D$111,'CCG data'!$A:$AD,'CCG data'!R$3,FALSE))),"",VLOOKUP($E465&amp;$D$110&amp;$D$111,'CCG data'!$A:$AD,'CCG data'!R$3,FALSE))</f>
        <v>52.8</v>
      </c>
      <c r="G465" s="373"/>
      <c r="H465" s="373">
        <f>IF(OR(ISERROR(VLOOKUP($E465&amp;$D$110&amp;$D$111,'CCG data'!$A:$AD,'CCG data'!S$3,FALSE)),ISBLANK(VLOOKUP($E465&amp;$D$110&amp;$D$111,'CCG data'!$A:$AD,'CCG data'!S$3,FALSE))),"",VLOOKUP($E465&amp;$D$110&amp;$D$111,'CCG data'!$A:$AD,'CCG data'!S$3,FALSE))</f>
        <v>87.3</v>
      </c>
      <c r="I465" s="373"/>
      <c r="J465" s="373">
        <f>IF(OR(ISERROR(VLOOKUP($E465&amp;$D$110&amp;$D$111,'CCG data'!$A:$AD,'CCG data'!T$3,FALSE)),ISBLANK(VLOOKUP($E465&amp;$D$110&amp;$D$111,'CCG data'!$A:$AD,'CCG data'!T$3,FALSE))),"",VLOOKUP($E465&amp;$D$110&amp;$D$111,'CCG data'!$A:$AD,'CCG data'!T$3,FALSE))</f>
        <v>5</v>
      </c>
      <c r="K465" s="373"/>
      <c r="L465" s="373">
        <f>IF(OR(ISERROR(VLOOKUP($E465&amp;$D$110&amp;$D$111,'CCG data'!$A:$AD,'CCG data'!U$3,FALSE)),ISBLANK(VLOOKUP($E465&amp;$D$110&amp;$D$111,'CCG data'!$A:$AD,'CCG data'!U$3,FALSE))),"",VLOOKUP($E465&amp;$D$110&amp;$D$111,'CCG data'!$A:$AD,'CCG data'!U$3,FALSE))</f>
        <v>21.8</v>
      </c>
      <c r="M465" s="374"/>
      <c r="N465" s="303">
        <f>IF(OR(ISERROR(VLOOKUP($E465&amp;$D$110&amp;$D$111,'CCG data'!$A:$AD,'CCG data'!G$3,FALSE)),ISBLANK(VLOOKUP($E465&amp;$D$110&amp;$D$111,'CCG data'!$A:$AD,'CCG data'!G$3,FALSE))),"",VLOOKUP($E465&amp;$D$110&amp;$D$111,'CCG data'!$A:$AD,'CCG data'!G$3,FALSE))</f>
        <v>1971</v>
      </c>
      <c r="P465" s="354">
        <f>IF(OR(ISERROR(VLOOKUP($E465&amp;$D$110&amp;$D$111,'CCG data'!$A:$AD,'CCG data'!B$3,FALSE)),ISBLANK(VLOOKUP($E465&amp;$D$110&amp;$D$111,'CCG data'!$A:$AD,'CCG data'!B$3,FALSE))),"",VLOOKUP($E465&amp;$D$110&amp;$D$111,'CCG data'!$A:$AD,'CCG data'!B$3,FALSE))</f>
        <v>0.29731100963977675</v>
      </c>
      <c r="Q465" s="246"/>
      <c r="R465" s="246">
        <f>IF(OR(ISERROR(VLOOKUP($E465&amp;$D$110&amp;$D$111,'CCG data'!$A:$AD,'CCG data'!C$3,FALSE)),ISBLANK(VLOOKUP($E465&amp;$D$110&amp;$D$111,'CCG data'!$A:$AD,'CCG data'!C$3,FALSE))),"",VLOOKUP($E465&amp;$D$110&amp;$D$111,'CCG data'!$A:$AD,'CCG data'!C$3,FALSE))</f>
        <v>0.53932014205986811</v>
      </c>
      <c r="S465" s="246"/>
      <c r="T465" s="246">
        <f>IF(OR(ISERROR(VLOOKUP($E465&amp;$D$110&amp;$D$111,'CCG data'!$A:$AD,'CCG data'!D$3,FALSE)),ISBLANK(VLOOKUP($E465&amp;$D$110&amp;$D$111,'CCG data'!$A:$AD,'CCG data'!D$3,FALSE))),"",VLOOKUP($E465&amp;$D$110&amp;$D$111,'CCG data'!$A:$AD,'CCG data'!D$3,FALSE))</f>
        <v>3.2470826991374935E-2</v>
      </c>
      <c r="U465" s="246"/>
      <c r="V465" s="246">
        <f>IF(OR(ISERROR(VLOOKUP($E465&amp;$D$110&amp;$D$111,'CCG data'!$A:$AD,'CCG data'!E$3,FALSE)),ISBLANK(VLOOKUP($E465&amp;$D$110&amp;$D$111,'CCG data'!$A:$AD,'CCG data'!E$3,FALSE))),"",VLOOKUP($E465&amp;$D$110&amp;$D$111,'CCG data'!$A:$AD,'CCG data'!E$3,FALSE))</f>
        <v>0.13089802130898021</v>
      </c>
      <c r="W465" s="387"/>
      <c r="Y465" s="178">
        <f>IFERROR(VLOOKUP($E465&amp;$D$111, Outliers!$A$4:$P$214,2,FALSE),"0")</f>
        <v>0</v>
      </c>
      <c r="Z465" s="178">
        <f>IFERROR(VLOOKUP($E465&amp;$D$111, Outliers!$A$4:$P$214,3,FALSE),"0")</f>
        <v>0</v>
      </c>
      <c r="AA465" s="178">
        <f>IFERROR(VLOOKUP($E465&amp;$D$111, Outliers!$A$4:$P$214,4,FALSE),"0")</f>
        <v>0</v>
      </c>
      <c r="AB465" s="178">
        <f>IFERROR(VLOOKUP($E465&amp;$D$111, Outliers!$A$4:$P$214,5,FALSE),"0")</f>
        <v>1</v>
      </c>
      <c r="AD465" s="82"/>
      <c r="AE465" s="82"/>
      <c r="AF465" s="82"/>
      <c r="AG465" s="82"/>
    </row>
    <row r="466" spans="4:33" x14ac:dyDescent="0.25">
      <c r="D466" s="301"/>
      <c r="E466" s="107" t="s">
        <v>27</v>
      </c>
      <c r="F466" s="99">
        <f>IF(P465="","",VLOOKUP($E465&amp;$D$110&amp;$D$111,'CCG data'!$A:$AD,'CCG data'!W$3,FALSE))</f>
        <v>48.5</v>
      </c>
      <c r="G466" s="100">
        <f>IF(P465="","",VLOOKUP($E465&amp;$D$110&amp;$D$111,'CCG data'!$A:$AD,'CCG data'!X$3,FALSE))</f>
        <v>57</v>
      </c>
      <c r="H466" s="100">
        <f>IF(R465="","",VLOOKUP($E465&amp;$D$110&amp;$D$111,'CCG data'!$A:$AD,'CCG data'!Y$3,FALSE))</f>
        <v>82.1</v>
      </c>
      <c r="I466" s="100">
        <f>IF(R465="","",VLOOKUP($E465&amp;$D$110&amp;$D$111,'CCG data'!$A:$AD,'CCG data'!Z$3,FALSE))</f>
        <v>92.6</v>
      </c>
      <c r="J466" s="100">
        <f>IF(T465="","",VLOOKUP($E465&amp;$D$110&amp;$D$111,'CCG data'!$A:$AD,'CCG data'!AA$3,FALSE))</f>
        <v>3.8</v>
      </c>
      <c r="K466" s="100">
        <f>IF(T465="","",VLOOKUP($E465&amp;$D$110&amp;$D$111,'CCG data'!$A:$AD,'CCG data'!AB$3,FALSE))</f>
        <v>6.3</v>
      </c>
      <c r="L466" s="100">
        <f>IF(V465="","",VLOOKUP($E465&amp;$D$110&amp;$D$111,'CCG data'!$A:$AD,'CCG data'!AC$3,FALSE))</f>
        <v>19.2</v>
      </c>
      <c r="M466" s="100">
        <f>IF(V465="","",VLOOKUP($E465&amp;$D$110&amp;$D$111,'CCG data'!$A:$AD,'CCG data'!AD$3,FALSE))</f>
        <v>24.5</v>
      </c>
      <c r="N466" s="304"/>
      <c r="P466" s="162">
        <f>IF(P465="","",VLOOKUP($E465&amp;$D$110&amp;$D$111,'CCG data'!$A:$AD,'CCG data'!I$3,FALSE))</f>
        <v>0.27800000000000002</v>
      </c>
      <c r="Q466" s="15">
        <f>IF(P465="","",VLOOKUP($E465&amp;$D$110&amp;$D$111,'CCG data'!$A:$AD,'CCG data'!J$3,FALSE))</f>
        <v>0.318</v>
      </c>
      <c r="R466" s="15">
        <f>IF(R465="","",VLOOKUP($E465&amp;$D$110&amp;$D$111,'CCG data'!$A:$AD,'CCG data'!K$3,FALSE))</f>
        <v>0.51700000000000002</v>
      </c>
      <c r="S466" s="15">
        <f>IF(R465="","",VLOOKUP($E465&amp;$D$110&amp;$D$111,'CCG data'!$A:$AD,'CCG data'!L$3,FALSE))</f>
        <v>0.56100000000000005</v>
      </c>
      <c r="T466" s="15">
        <f>IF(T465="","",VLOOKUP($E465&amp;$D$110&amp;$D$111,'CCG data'!$A:$AD,'CCG data'!M$3,FALSE))</f>
        <v>2.5999999999999999E-2</v>
      </c>
      <c r="U466" s="15">
        <f>IF(T465="","",VLOOKUP($E465&amp;$D$110&amp;$D$111,'CCG data'!$A:$AD,'CCG data'!N$3,FALSE))</f>
        <v>4.1000000000000002E-2</v>
      </c>
      <c r="V466" s="15">
        <f>IF(V465="","",VLOOKUP($E465&amp;$D$110&amp;$D$111,'CCG data'!$A:$AD,'CCG data'!O$3,FALSE))</f>
        <v>0.11700000000000001</v>
      </c>
      <c r="W466" s="142">
        <f>IF(V465="","",VLOOKUP($E465&amp;$D$110&amp;$D$111,'CCG data'!$A:$AD,'CCG data'!P$3,FALSE))</f>
        <v>0.14699999999999999</v>
      </c>
      <c r="Y466" s="178" t="str">
        <f>IFERROR(VLOOKUP($E466&amp;$D$111, Outliers!$A$4:$P$214,2,FALSE),"0")</f>
        <v>0</v>
      </c>
      <c r="Z466" s="178" t="str">
        <f>IFERROR(VLOOKUP($E466&amp;$D$111, Outliers!$A$4:$P$214,3,FALSE),"0")</f>
        <v>0</v>
      </c>
      <c r="AA466" s="178" t="str">
        <f>IFERROR(VLOOKUP($E466&amp;$D$111, Outliers!$A$4:$P$214,4,FALSE),"0")</f>
        <v>0</v>
      </c>
      <c r="AB466" s="178" t="str">
        <f>IFERROR(VLOOKUP($E466&amp;$D$111, Outliers!$A$4:$P$214,5,FALSE),"0")</f>
        <v>0</v>
      </c>
      <c r="AD466" s="82"/>
      <c r="AE466" s="82"/>
      <c r="AF466" s="82"/>
      <c r="AG466" s="82"/>
    </row>
    <row r="467" spans="4:33" ht="15.75" x14ac:dyDescent="0.25">
      <c r="D467" s="301"/>
      <c r="E467" s="108" t="s">
        <v>302</v>
      </c>
      <c r="F467" s="372">
        <f>IF(OR(ISERROR(VLOOKUP($E467&amp;$D$110&amp;$D$111,'CCG data'!$A:$AD,'CCG data'!R$3,FALSE)),ISBLANK(VLOOKUP($E467&amp;$D$110&amp;$D$111,'CCG data'!$A:$AD,'CCG data'!R$3,FALSE))),"",VLOOKUP($E467&amp;$D$110&amp;$D$111,'CCG data'!$A:$AD,'CCG data'!R$3,FALSE))</f>
        <v>41.1</v>
      </c>
      <c r="G467" s="373"/>
      <c r="H467" s="373">
        <f>IF(OR(ISERROR(VLOOKUP($E467&amp;$D$110&amp;$D$111,'CCG data'!$A:$AD,'CCG data'!S$3,FALSE)),ISBLANK(VLOOKUP($E467&amp;$D$110&amp;$D$111,'CCG data'!$A:$AD,'CCG data'!S$3,FALSE))),"",VLOOKUP($E467&amp;$D$110&amp;$D$111,'CCG data'!$A:$AD,'CCG data'!S$3,FALSE))</f>
        <v>85.4</v>
      </c>
      <c r="I467" s="373"/>
      <c r="J467" s="373">
        <f>IF(OR(ISERROR(VLOOKUP($E467&amp;$D$110&amp;$D$111,'CCG data'!$A:$AD,'CCG data'!T$3,FALSE)),ISBLANK(VLOOKUP($E467&amp;$D$110&amp;$D$111,'CCG data'!$A:$AD,'CCG data'!T$3,FALSE))),"",VLOOKUP($E467&amp;$D$110&amp;$D$111,'CCG data'!$A:$AD,'CCG data'!T$3,FALSE))</f>
        <v>6.7</v>
      </c>
      <c r="K467" s="373"/>
      <c r="L467" s="373">
        <f>IF(OR(ISERROR(VLOOKUP($E467&amp;$D$110&amp;$D$111,'CCG data'!$A:$AD,'CCG data'!U$3,FALSE)),ISBLANK(VLOOKUP($E467&amp;$D$110&amp;$D$111,'CCG data'!$A:$AD,'CCG data'!U$3,FALSE))),"",VLOOKUP($E467&amp;$D$110&amp;$D$111,'CCG data'!$A:$AD,'CCG data'!U$3,FALSE))</f>
        <v>23.3</v>
      </c>
      <c r="M467" s="374"/>
      <c r="N467" s="303">
        <f>IF(OR(ISERROR(VLOOKUP($E467&amp;$D$110&amp;$D$111,'CCG data'!$A:$AD,'CCG data'!G$3,FALSE)),ISBLANK(VLOOKUP($E467&amp;$D$110&amp;$D$111,'CCG data'!$A:$AD,'CCG data'!G$3,FALSE))),"",VLOOKUP($E467&amp;$D$110&amp;$D$111,'CCG data'!$A:$AD,'CCG data'!G$3,FALSE))</f>
        <v>573</v>
      </c>
      <c r="P467" s="354">
        <f>IF(OR(ISERROR(VLOOKUP($E467&amp;$D$110&amp;$D$111,'CCG data'!$A:$AD,'CCG data'!B$3,FALSE)),ISBLANK(VLOOKUP($E467&amp;$D$110&amp;$D$111,'CCG data'!$A:$AD,'CCG data'!B$3,FALSE))),"",VLOOKUP($E467&amp;$D$110&amp;$D$111,'CCG data'!$A:$AD,'CCG data'!B$3,FALSE))</f>
        <v>0.25479930191972078</v>
      </c>
      <c r="Q467" s="246"/>
      <c r="R467" s="246">
        <f>IF(OR(ISERROR(VLOOKUP($E467&amp;$D$110&amp;$D$111,'CCG data'!$A:$AD,'CCG data'!C$3,FALSE)),ISBLANK(VLOOKUP($E467&amp;$D$110&amp;$D$111,'CCG data'!$A:$AD,'CCG data'!C$3,FALSE))),"",VLOOKUP($E467&amp;$D$110&amp;$D$111,'CCG data'!$A:$AD,'CCG data'!C$3,FALSE))</f>
        <v>0.5462478184991274</v>
      </c>
      <c r="S467" s="246"/>
      <c r="T467" s="246">
        <f>IF(OR(ISERROR(VLOOKUP($E467&amp;$D$110&amp;$D$111,'CCG data'!$A:$AD,'CCG data'!D$3,FALSE)),ISBLANK(VLOOKUP($E467&amp;$D$110&amp;$D$111,'CCG data'!$A:$AD,'CCG data'!D$3,FALSE))),"",VLOOKUP($E467&amp;$D$110&amp;$D$111,'CCG data'!$A:$AD,'CCG data'!D$3,FALSE))</f>
        <v>4.3630017452006981E-2</v>
      </c>
      <c r="U467" s="246"/>
      <c r="V467" s="246">
        <f>IF(OR(ISERROR(VLOOKUP($E467&amp;$D$110&amp;$D$111,'CCG data'!$A:$AD,'CCG data'!E$3,FALSE)),ISBLANK(VLOOKUP($E467&amp;$D$110&amp;$D$111,'CCG data'!$A:$AD,'CCG data'!E$3,FALSE))),"",VLOOKUP($E467&amp;$D$110&amp;$D$111,'CCG data'!$A:$AD,'CCG data'!E$3,FALSE))</f>
        <v>0.15532286212914484</v>
      </c>
      <c r="W467" s="387"/>
      <c r="Y467" s="178">
        <f>IFERROR(VLOOKUP($E467&amp;$D$111, Outliers!$A$4:$P$214,2,FALSE),"0")</f>
        <v>0</v>
      </c>
      <c r="Z467" s="178">
        <f>IFERROR(VLOOKUP($E467&amp;$D$111, Outliers!$A$4:$P$214,3,FALSE),"0")</f>
        <v>0</v>
      </c>
      <c r="AA467" s="178">
        <f>IFERROR(VLOOKUP($E467&amp;$D$111, Outliers!$A$4:$P$214,4,FALSE),"0")</f>
        <v>0</v>
      </c>
      <c r="AB467" s="178">
        <f>IFERROR(VLOOKUP($E467&amp;$D$111, Outliers!$A$4:$P$214,5,FALSE),"0")</f>
        <v>1</v>
      </c>
      <c r="AD467" s="82"/>
      <c r="AE467" s="82"/>
      <c r="AF467" s="82"/>
      <c r="AG467" s="82"/>
    </row>
    <row r="468" spans="4:33" x14ac:dyDescent="0.25">
      <c r="D468" s="301"/>
      <c r="E468" s="107" t="s">
        <v>27</v>
      </c>
      <c r="F468" s="99">
        <f>IF(P467="","",VLOOKUP($E467&amp;$D$110&amp;$D$111,'CCG data'!$A:$AD,'CCG data'!W$3,FALSE))</f>
        <v>34.4</v>
      </c>
      <c r="G468" s="100">
        <f>IF(P467="","",VLOOKUP($E467&amp;$D$110&amp;$D$111,'CCG data'!$A:$AD,'CCG data'!X$3,FALSE))</f>
        <v>47.7</v>
      </c>
      <c r="H468" s="100">
        <f>IF(R467="","",VLOOKUP($E467&amp;$D$110&amp;$D$111,'CCG data'!$A:$AD,'CCG data'!Y$3,FALSE))</f>
        <v>75.900000000000006</v>
      </c>
      <c r="I468" s="100">
        <f>IF(R467="","",VLOOKUP($E467&amp;$D$110&amp;$D$111,'CCG data'!$A:$AD,'CCG data'!Z$3,FALSE))</f>
        <v>94.8</v>
      </c>
      <c r="J468" s="100">
        <f>IF(T467="","",VLOOKUP($E467&amp;$D$110&amp;$D$111,'CCG data'!$A:$AD,'CCG data'!AA$3,FALSE))</f>
        <v>4.0999999999999996</v>
      </c>
      <c r="K468" s="100">
        <f>IF(T467="","",VLOOKUP($E467&amp;$D$110&amp;$D$111,'CCG data'!$A:$AD,'CCG data'!AB$3,FALSE))</f>
        <v>9.4</v>
      </c>
      <c r="L468" s="100">
        <f>IF(V467="","",VLOOKUP($E467&amp;$D$110&amp;$D$111,'CCG data'!$A:$AD,'CCG data'!AC$3,FALSE))</f>
        <v>18.399999999999999</v>
      </c>
      <c r="M468" s="100">
        <f>IF(V467="","",VLOOKUP($E467&amp;$D$110&amp;$D$111,'CCG data'!$A:$AD,'CCG data'!AD$3,FALSE))</f>
        <v>28.1</v>
      </c>
      <c r="N468" s="304"/>
      <c r="P468" s="162">
        <f>IF(P467="","",VLOOKUP($E467&amp;$D$110&amp;$D$111,'CCG data'!$A:$AD,'CCG data'!I$3,FALSE))</f>
        <v>0.221</v>
      </c>
      <c r="Q468" s="15">
        <f>IF(P467="","",VLOOKUP($E467&amp;$D$110&amp;$D$111,'CCG data'!$A:$AD,'CCG data'!J$3,FALSE))</f>
        <v>0.29199999999999998</v>
      </c>
      <c r="R468" s="15">
        <f>IF(R467="","",VLOOKUP($E467&amp;$D$110&amp;$D$111,'CCG data'!$A:$AD,'CCG data'!K$3,FALSE))</f>
        <v>0.505</v>
      </c>
      <c r="S468" s="15">
        <f>IF(R467="","",VLOOKUP($E467&amp;$D$110&amp;$D$111,'CCG data'!$A:$AD,'CCG data'!L$3,FALSE))</f>
        <v>0.58699999999999997</v>
      </c>
      <c r="T468" s="15">
        <f>IF(T467="","",VLOOKUP($E467&amp;$D$110&amp;$D$111,'CCG data'!$A:$AD,'CCG data'!M$3,FALSE))</f>
        <v>0.03</v>
      </c>
      <c r="U468" s="15">
        <f>IF(T467="","",VLOOKUP($E467&amp;$D$110&amp;$D$111,'CCG data'!$A:$AD,'CCG data'!N$3,FALSE))</f>
        <v>6.4000000000000001E-2</v>
      </c>
      <c r="V468" s="15">
        <f>IF(V467="","",VLOOKUP($E467&amp;$D$110&amp;$D$111,'CCG data'!$A:$AD,'CCG data'!O$3,FALSE))</f>
        <v>0.128</v>
      </c>
      <c r="W468" s="142">
        <f>IF(V467="","",VLOOKUP($E467&amp;$D$110&amp;$D$111,'CCG data'!$A:$AD,'CCG data'!P$3,FALSE))</f>
        <v>0.187</v>
      </c>
      <c r="Y468" s="178" t="str">
        <f>IFERROR(VLOOKUP($E468&amp;$D$111, Outliers!$A$4:$P$214,2,FALSE),"0")</f>
        <v>0</v>
      </c>
      <c r="Z468" s="178" t="str">
        <f>IFERROR(VLOOKUP($E468&amp;$D$111, Outliers!$A$4:$P$214,3,FALSE),"0")</f>
        <v>0</v>
      </c>
      <c r="AA468" s="178" t="str">
        <f>IFERROR(VLOOKUP($E468&amp;$D$111, Outliers!$A$4:$P$214,4,FALSE),"0")</f>
        <v>0</v>
      </c>
      <c r="AB468" s="178" t="str">
        <f>IFERROR(VLOOKUP($E468&amp;$D$111, Outliers!$A$4:$P$214,5,FALSE),"0")</f>
        <v>0</v>
      </c>
      <c r="AD468" s="82"/>
      <c r="AE468" s="82"/>
      <c r="AF468" s="82"/>
      <c r="AG468" s="82"/>
    </row>
    <row r="469" spans="4:33" ht="15.75" x14ac:dyDescent="0.25">
      <c r="D469" s="301"/>
      <c r="E469" s="108" t="s">
        <v>303</v>
      </c>
      <c r="F469" s="372">
        <f>IF(OR(ISERROR(VLOOKUP($E469&amp;$D$110&amp;$D$111,'CCG data'!$A:$AD,'CCG data'!R$3,FALSE)),ISBLANK(VLOOKUP($E469&amp;$D$110&amp;$D$111,'CCG data'!$A:$AD,'CCG data'!R$3,FALSE))),"",VLOOKUP($E469&amp;$D$110&amp;$D$111,'CCG data'!$A:$AD,'CCG data'!R$3,FALSE))</f>
        <v>52.5</v>
      </c>
      <c r="G469" s="373"/>
      <c r="H469" s="373">
        <f>IF(OR(ISERROR(VLOOKUP($E469&amp;$D$110&amp;$D$111,'CCG data'!$A:$AD,'CCG data'!S$3,FALSE)),ISBLANK(VLOOKUP($E469&amp;$D$110&amp;$D$111,'CCG data'!$A:$AD,'CCG data'!S$3,FALSE))),"",VLOOKUP($E469&amp;$D$110&amp;$D$111,'CCG data'!$A:$AD,'CCG data'!S$3,FALSE))</f>
        <v>95.8</v>
      </c>
      <c r="I469" s="373"/>
      <c r="J469" s="373">
        <f>IF(OR(ISERROR(VLOOKUP($E469&amp;$D$110&amp;$D$111,'CCG data'!$A:$AD,'CCG data'!T$3,FALSE)),ISBLANK(VLOOKUP($E469&amp;$D$110&amp;$D$111,'CCG data'!$A:$AD,'CCG data'!T$3,FALSE))),"",VLOOKUP($E469&amp;$D$110&amp;$D$111,'CCG data'!$A:$AD,'CCG data'!T$3,FALSE))</f>
        <v>5.8</v>
      </c>
      <c r="K469" s="373"/>
      <c r="L469" s="373">
        <f>IF(OR(ISERROR(VLOOKUP($E469&amp;$D$110&amp;$D$111,'CCG data'!$A:$AD,'CCG data'!U$3,FALSE)),ISBLANK(VLOOKUP($E469&amp;$D$110&amp;$D$111,'CCG data'!$A:$AD,'CCG data'!U$3,FALSE))),"",VLOOKUP($E469&amp;$D$110&amp;$D$111,'CCG data'!$A:$AD,'CCG data'!U$3,FALSE))</f>
        <v>9.5</v>
      </c>
      <c r="M469" s="374"/>
      <c r="N469" s="303">
        <f>IF(OR(ISERROR(VLOOKUP($E469&amp;$D$110&amp;$D$111,'CCG data'!$A:$AD,'CCG data'!G$3,FALSE)),ISBLANK(VLOOKUP($E469&amp;$D$110&amp;$D$111,'CCG data'!$A:$AD,'CCG data'!G$3,FALSE))),"",VLOOKUP($E469&amp;$D$110&amp;$D$111,'CCG data'!$A:$AD,'CCG data'!G$3,FALSE))</f>
        <v>1121</v>
      </c>
      <c r="P469" s="354">
        <f>IF(OR(ISERROR(VLOOKUP($E469&amp;$D$110&amp;$D$111,'CCG data'!$A:$AD,'CCG data'!B$3,FALSE)),ISBLANK(VLOOKUP($E469&amp;$D$110&amp;$D$111,'CCG data'!$A:$AD,'CCG data'!B$3,FALSE))),"",VLOOKUP($E469&amp;$D$110&amp;$D$111,'CCG data'!$A:$AD,'CCG data'!B$3,FALSE))</f>
        <v>0.2943800178412132</v>
      </c>
      <c r="Q469" s="246"/>
      <c r="R469" s="246">
        <f>IF(OR(ISERROR(VLOOKUP($E469&amp;$D$110&amp;$D$111,'CCG data'!$A:$AD,'CCG data'!C$3,FALSE)),ISBLANK(VLOOKUP($E469&amp;$D$110&amp;$D$111,'CCG data'!$A:$AD,'CCG data'!C$3,FALSE))),"",VLOOKUP($E469&amp;$D$110&amp;$D$111,'CCG data'!$A:$AD,'CCG data'!C$3,FALSE))</f>
        <v>0.60838537020517391</v>
      </c>
      <c r="S469" s="246"/>
      <c r="T469" s="246">
        <f>IF(OR(ISERROR(VLOOKUP($E469&amp;$D$110&amp;$D$111,'CCG data'!$A:$AD,'CCG data'!D$3,FALSE)),ISBLANK(VLOOKUP($E469&amp;$D$110&amp;$D$111,'CCG data'!$A:$AD,'CCG data'!D$3,FALSE))),"",VLOOKUP($E469&amp;$D$110&amp;$D$111,'CCG data'!$A:$AD,'CCG data'!D$3,FALSE))</f>
        <v>3.8358608385370203E-2</v>
      </c>
      <c r="U469" s="246"/>
      <c r="V469" s="246">
        <f>IF(OR(ISERROR(VLOOKUP($E469&amp;$D$110&amp;$D$111,'CCG data'!$A:$AD,'CCG data'!E$3,FALSE)),ISBLANK(VLOOKUP($E469&amp;$D$110&amp;$D$111,'CCG data'!$A:$AD,'CCG data'!E$3,FALSE))),"",VLOOKUP($E469&amp;$D$110&amp;$D$111,'CCG data'!$A:$AD,'CCG data'!E$3,FALSE))</f>
        <v>5.8876003568242644E-2</v>
      </c>
      <c r="W469" s="387"/>
      <c r="Y469" s="178">
        <f>IFERROR(VLOOKUP($E469&amp;$D$111, Outliers!$A$4:$P$214,2,FALSE),"0")</f>
        <v>0</v>
      </c>
      <c r="Z469" s="178">
        <f>IFERROR(VLOOKUP($E469&amp;$D$111, Outliers!$A$4:$P$214,3,FALSE),"0")</f>
        <v>0</v>
      </c>
      <c r="AA469" s="178">
        <f>IFERROR(VLOOKUP($E469&amp;$D$111, Outliers!$A$4:$P$214,4,FALSE),"0")</f>
        <v>0</v>
      </c>
      <c r="AB469" s="178">
        <f>IFERROR(VLOOKUP($E469&amp;$D$111, Outliers!$A$4:$P$214,5,FALSE),"0")</f>
        <v>0</v>
      </c>
      <c r="AD469" s="82"/>
      <c r="AE469" s="82"/>
      <c r="AF469" s="82"/>
      <c r="AG469" s="82"/>
    </row>
    <row r="470" spans="4:33" x14ac:dyDescent="0.25">
      <c r="D470" s="301"/>
      <c r="E470" s="107" t="s">
        <v>27</v>
      </c>
      <c r="F470" s="99">
        <f>IF(P469="","",VLOOKUP($E469&amp;$D$110&amp;$D$111,'CCG data'!$A:$AD,'CCG data'!W$3,FALSE))</f>
        <v>46.8</v>
      </c>
      <c r="G470" s="100">
        <f>IF(P469="","",VLOOKUP($E469&amp;$D$110&amp;$D$111,'CCG data'!$A:$AD,'CCG data'!X$3,FALSE))</f>
        <v>58.2</v>
      </c>
      <c r="H470" s="100">
        <f>IF(R469="","",VLOOKUP($E469&amp;$D$110&amp;$D$111,'CCG data'!$A:$AD,'CCG data'!Y$3,FALSE))</f>
        <v>88.6</v>
      </c>
      <c r="I470" s="100">
        <f>IF(R469="","",VLOOKUP($E469&amp;$D$110&amp;$D$111,'CCG data'!$A:$AD,'CCG data'!Z$3,FALSE))</f>
        <v>103</v>
      </c>
      <c r="J470" s="100">
        <f>IF(T469="","",VLOOKUP($E469&amp;$D$110&amp;$D$111,'CCG data'!$A:$AD,'CCG data'!AA$3,FALSE))</f>
        <v>4.0999999999999996</v>
      </c>
      <c r="K470" s="100">
        <f>IF(T469="","",VLOOKUP($E469&amp;$D$110&amp;$D$111,'CCG data'!$A:$AD,'CCG data'!AB$3,FALSE))</f>
        <v>7.6</v>
      </c>
      <c r="L470" s="100">
        <f>IF(V469="","",VLOOKUP($E469&amp;$D$110&amp;$D$111,'CCG data'!$A:$AD,'CCG data'!AC$3,FALSE))</f>
        <v>7.2</v>
      </c>
      <c r="M470" s="100">
        <f>IF(V469="","",VLOOKUP($E469&amp;$D$110&amp;$D$111,'CCG data'!$A:$AD,'CCG data'!AD$3,FALSE))</f>
        <v>11.8</v>
      </c>
      <c r="N470" s="304"/>
      <c r="P470" s="162">
        <f>IF(P469="","",VLOOKUP($E469&amp;$D$110&amp;$D$111,'CCG data'!$A:$AD,'CCG data'!I$3,FALSE))</f>
        <v>0.26800000000000002</v>
      </c>
      <c r="Q470" s="15">
        <f>IF(P469="","",VLOOKUP($E469&amp;$D$110&amp;$D$111,'CCG data'!$A:$AD,'CCG data'!J$3,FALSE))</f>
        <v>0.32200000000000001</v>
      </c>
      <c r="R470" s="15">
        <f>IF(R469="","",VLOOKUP($E469&amp;$D$110&amp;$D$111,'CCG data'!$A:$AD,'CCG data'!K$3,FALSE))</f>
        <v>0.57899999999999996</v>
      </c>
      <c r="S470" s="15">
        <f>IF(R469="","",VLOOKUP($E469&amp;$D$110&amp;$D$111,'CCG data'!$A:$AD,'CCG data'!L$3,FALSE))</f>
        <v>0.63700000000000001</v>
      </c>
      <c r="T470" s="15">
        <f>IF(T469="","",VLOOKUP($E469&amp;$D$110&amp;$D$111,'CCG data'!$A:$AD,'CCG data'!M$3,FALSE))</f>
        <v>2.9000000000000001E-2</v>
      </c>
      <c r="U470" s="15">
        <f>IF(T469="","",VLOOKUP($E469&amp;$D$110&amp;$D$111,'CCG data'!$A:$AD,'CCG data'!N$3,FALSE))</f>
        <v>5.0999999999999997E-2</v>
      </c>
      <c r="V470" s="15">
        <f>IF(V469="","",VLOOKUP($E469&amp;$D$110&amp;$D$111,'CCG data'!$A:$AD,'CCG data'!O$3,FALSE))</f>
        <v>4.7E-2</v>
      </c>
      <c r="W470" s="142">
        <f>IF(V469="","",VLOOKUP($E469&amp;$D$110&amp;$D$111,'CCG data'!$A:$AD,'CCG data'!P$3,FALSE))</f>
        <v>7.3999999999999996E-2</v>
      </c>
      <c r="Y470" s="178" t="str">
        <f>IFERROR(VLOOKUP($E470&amp;$D$111, Outliers!$A$4:$P$214,2,FALSE),"0")</f>
        <v>0</v>
      </c>
      <c r="Z470" s="178" t="str">
        <f>IFERROR(VLOOKUP($E470&amp;$D$111, Outliers!$A$4:$P$214,3,FALSE),"0")</f>
        <v>0</v>
      </c>
      <c r="AA470" s="178" t="str">
        <f>IFERROR(VLOOKUP($E470&amp;$D$111, Outliers!$A$4:$P$214,4,FALSE),"0")</f>
        <v>0</v>
      </c>
      <c r="AB470" s="178" t="str">
        <f>IFERROR(VLOOKUP($E470&amp;$D$111, Outliers!$A$4:$P$214,5,FALSE),"0")</f>
        <v>0</v>
      </c>
      <c r="AD470" s="82"/>
      <c r="AE470" s="82"/>
      <c r="AF470" s="82"/>
      <c r="AG470" s="82"/>
    </row>
    <row r="471" spans="4:33" ht="15.75" x14ac:dyDescent="0.25">
      <c r="D471" s="301"/>
      <c r="E471" s="108" t="s">
        <v>304</v>
      </c>
      <c r="F471" s="372">
        <f>IF(OR(ISERROR(VLOOKUP($E471&amp;$D$110&amp;$D$111,'CCG data'!$A:$AD,'CCG data'!R$3,FALSE)),ISBLANK(VLOOKUP($E471&amp;$D$110&amp;$D$111,'CCG data'!$A:$AD,'CCG data'!R$3,FALSE))),"",VLOOKUP($E471&amp;$D$110&amp;$D$111,'CCG data'!$A:$AD,'CCG data'!R$3,FALSE))</f>
        <v>36.4</v>
      </c>
      <c r="G471" s="373"/>
      <c r="H471" s="373">
        <f>IF(OR(ISERROR(VLOOKUP($E471&amp;$D$110&amp;$D$111,'CCG data'!$A:$AD,'CCG data'!S$3,FALSE)),ISBLANK(VLOOKUP($E471&amp;$D$110&amp;$D$111,'CCG data'!$A:$AD,'CCG data'!S$3,FALSE))),"",VLOOKUP($E471&amp;$D$110&amp;$D$111,'CCG data'!$A:$AD,'CCG data'!S$3,FALSE))</f>
        <v>82</v>
      </c>
      <c r="I471" s="373"/>
      <c r="J471" s="373">
        <f>IF(OR(ISERROR(VLOOKUP($E471&amp;$D$110&amp;$D$111,'CCG data'!$A:$AD,'CCG data'!T$3,FALSE)),ISBLANK(VLOOKUP($E471&amp;$D$110&amp;$D$111,'CCG data'!$A:$AD,'CCG data'!T$3,FALSE))),"",VLOOKUP($E471&amp;$D$110&amp;$D$111,'CCG data'!$A:$AD,'CCG data'!T$3,FALSE))</f>
        <v>5.7</v>
      </c>
      <c r="K471" s="373"/>
      <c r="L471" s="373">
        <f>IF(OR(ISERROR(VLOOKUP($E471&amp;$D$110&amp;$D$111,'CCG data'!$A:$AD,'CCG data'!U$3,FALSE)),ISBLANK(VLOOKUP($E471&amp;$D$110&amp;$D$111,'CCG data'!$A:$AD,'CCG data'!U$3,FALSE))),"",VLOOKUP($E471&amp;$D$110&amp;$D$111,'CCG data'!$A:$AD,'CCG data'!U$3,FALSE))</f>
        <v>6.8</v>
      </c>
      <c r="M471" s="374"/>
      <c r="N471" s="303">
        <f>IF(OR(ISERROR(VLOOKUP($E471&amp;$D$110&amp;$D$111,'CCG data'!$A:$AD,'CCG data'!G$3,FALSE)),ISBLANK(VLOOKUP($E471&amp;$D$110&amp;$D$111,'CCG data'!$A:$AD,'CCG data'!G$3,FALSE))),"",VLOOKUP($E471&amp;$D$110&amp;$D$111,'CCG data'!$A:$AD,'CCG data'!G$3,FALSE))</f>
        <v>519</v>
      </c>
      <c r="P471" s="354">
        <f>IF(OR(ISERROR(VLOOKUP($E471&amp;$D$110&amp;$D$111,'CCG data'!$A:$AD,'CCG data'!B$3,FALSE)),ISBLANK(VLOOKUP($E471&amp;$D$110&amp;$D$111,'CCG data'!$A:$AD,'CCG data'!B$3,FALSE))),"",VLOOKUP($E471&amp;$D$110&amp;$D$111,'CCG data'!$A:$AD,'CCG data'!B$3,FALSE))</f>
        <v>0.279383429672447</v>
      </c>
      <c r="Q471" s="246"/>
      <c r="R471" s="246">
        <f>IF(OR(ISERROR(VLOOKUP($E471&amp;$D$110&amp;$D$111,'CCG data'!$A:$AD,'CCG data'!C$3,FALSE)),ISBLANK(VLOOKUP($E471&amp;$D$110&amp;$D$111,'CCG data'!$A:$AD,'CCG data'!C$3,FALSE))),"",VLOOKUP($E471&amp;$D$110&amp;$D$111,'CCG data'!$A:$AD,'CCG data'!C$3,FALSE))</f>
        <v>0.62427745664739887</v>
      </c>
      <c r="S471" s="246"/>
      <c r="T471" s="246">
        <f>IF(OR(ISERROR(VLOOKUP($E471&amp;$D$110&amp;$D$111,'CCG data'!$A:$AD,'CCG data'!D$3,FALSE)),ISBLANK(VLOOKUP($E471&amp;$D$110&amp;$D$111,'CCG data'!$A:$AD,'CCG data'!D$3,FALSE))),"",VLOOKUP($E471&amp;$D$110&amp;$D$111,'CCG data'!$A:$AD,'CCG data'!D$3,FALSE))</f>
        <v>4.4315992292870907E-2</v>
      </c>
      <c r="U471" s="246"/>
      <c r="V471" s="246">
        <f>IF(OR(ISERROR(VLOOKUP($E471&amp;$D$110&amp;$D$111,'CCG data'!$A:$AD,'CCG data'!E$3,FALSE)),ISBLANK(VLOOKUP($E471&amp;$D$110&amp;$D$111,'CCG data'!$A:$AD,'CCG data'!E$3,FALSE))),"",VLOOKUP($E471&amp;$D$110&amp;$D$111,'CCG data'!$A:$AD,'CCG data'!E$3,FALSE))</f>
        <v>5.2023121387283239E-2</v>
      </c>
      <c r="W471" s="387"/>
      <c r="Y471" s="178">
        <f>IFERROR(VLOOKUP($E471&amp;$D$111, Outliers!$A$4:$P$214,2,FALSE),"0")</f>
        <v>1</v>
      </c>
      <c r="Z471" s="178">
        <f>IFERROR(VLOOKUP($E471&amp;$D$111, Outliers!$A$4:$P$214,3,FALSE),"0")</f>
        <v>0</v>
      </c>
      <c r="AA471" s="178">
        <f>IFERROR(VLOOKUP($E471&amp;$D$111, Outliers!$A$4:$P$214,4,FALSE),"0")</f>
        <v>0</v>
      </c>
      <c r="AB471" s="178">
        <f>IFERROR(VLOOKUP($E471&amp;$D$111, Outliers!$A$4:$P$214,5,FALSE),"0")</f>
        <v>1</v>
      </c>
      <c r="AD471" s="82"/>
      <c r="AE471" s="82"/>
      <c r="AF471" s="82"/>
      <c r="AG471" s="82"/>
    </row>
    <row r="472" spans="4:33" x14ac:dyDescent="0.25">
      <c r="D472" s="301"/>
      <c r="E472" s="107" t="s">
        <v>27</v>
      </c>
      <c r="F472" s="99">
        <f>IF(P471="","",VLOOKUP($E471&amp;$D$110&amp;$D$111,'CCG data'!$A:$AD,'CCG data'!W$3,FALSE))</f>
        <v>30.4</v>
      </c>
      <c r="G472" s="100">
        <f>IF(P471="","",VLOOKUP($E471&amp;$D$110&amp;$D$111,'CCG data'!$A:$AD,'CCG data'!X$3,FALSE))</f>
        <v>42.3</v>
      </c>
      <c r="H472" s="100">
        <f>IF(R471="","",VLOOKUP($E471&amp;$D$110&amp;$D$111,'CCG data'!$A:$AD,'CCG data'!Y$3,FALSE))</f>
        <v>73.099999999999994</v>
      </c>
      <c r="I472" s="100">
        <f>IF(R471="","",VLOOKUP($E471&amp;$D$110&amp;$D$111,'CCG data'!$A:$AD,'CCG data'!Z$3,FALSE))</f>
        <v>90.9</v>
      </c>
      <c r="J472" s="100">
        <f>IF(T471="","",VLOOKUP($E471&amp;$D$110&amp;$D$111,'CCG data'!$A:$AD,'CCG data'!AA$3,FALSE))</f>
        <v>3.4</v>
      </c>
      <c r="K472" s="100">
        <f>IF(T471="","",VLOOKUP($E471&amp;$D$110&amp;$D$111,'CCG data'!$A:$AD,'CCG data'!AB$3,FALSE))</f>
        <v>8</v>
      </c>
      <c r="L472" s="100">
        <f>IF(V471="","",VLOOKUP($E471&amp;$D$110&amp;$D$111,'CCG data'!$A:$AD,'CCG data'!AC$3,FALSE))</f>
        <v>4.2</v>
      </c>
      <c r="M472" s="100">
        <f>IF(V471="","",VLOOKUP($E471&amp;$D$110&amp;$D$111,'CCG data'!$A:$AD,'CCG data'!AD$3,FALSE))</f>
        <v>9.3000000000000007</v>
      </c>
      <c r="N472" s="304"/>
      <c r="P472" s="162">
        <f>IF(P471="","",VLOOKUP($E471&amp;$D$110&amp;$D$111,'CCG data'!$A:$AD,'CCG data'!I$3,FALSE))</f>
        <v>0.24299999999999999</v>
      </c>
      <c r="Q472" s="15">
        <f>IF(P471="","",VLOOKUP($E471&amp;$D$110&amp;$D$111,'CCG data'!$A:$AD,'CCG data'!J$3,FALSE))</f>
        <v>0.31900000000000001</v>
      </c>
      <c r="R472" s="15">
        <f>IF(R471="","",VLOOKUP($E471&amp;$D$110&amp;$D$111,'CCG data'!$A:$AD,'CCG data'!K$3,FALSE))</f>
        <v>0.58199999999999996</v>
      </c>
      <c r="S472" s="15">
        <f>IF(R471="","",VLOOKUP($E471&amp;$D$110&amp;$D$111,'CCG data'!$A:$AD,'CCG data'!L$3,FALSE))</f>
        <v>0.66500000000000004</v>
      </c>
      <c r="T472" s="15">
        <f>IF(T471="","",VLOOKUP($E471&amp;$D$110&amp;$D$111,'CCG data'!$A:$AD,'CCG data'!M$3,FALSE))</f>
        <v>0.03</v>
      </c>
      <c r="U472" s="15">
        <f>IF(T471="","",VLOOKUP($E471&amp;$D$110&amp;$D$111,'CCG data'!$A:$AD,'CCG data'!N$3,FALSE))</f>
        <v>6.6000000000000003E-2</v>
      </c>
      <c r="V472" s="15">
        <f>IF(V471="","",VLOOKUP($E471&amp;$D$110&amp;$D$111,'CCG data'!$A:$AD,'CCG data'!O$3,FALSE))</f>
        <v>3.5999999999999997E-2</v>
      </c>
      <c r="W472" s="142">
        <f>IF(V471="","",VLOOKUP($E471&amp;$D$110&amp;$D$111,'CCG data'!$A:$AD,'CCG data'!P$3,FALSE))</f>
        <v>7.4999999999999997E-2</v>
      </c>
      <c r="Y472" s="178" t="str">
        <f>IFERROR(VLOOKUP($E472&amp;$D$111, Outliers!$A$4:$P$214,2,FALSE),"0")</f>
        <v>0</v>
      </c>
      <c r="Z472" s="178" t="str">
        <f>IFERROR(VLOOKUP($E472&amp;$D$111, Outliers!$A$4:$P$214,3,FALSE),"0")</f>
        <v>0</v>
      </c>
      <c r="AA472" s="178" t="str">
        <f>IFERROR(VLOOKUP($E472&amp;$D$111, Outliers!$A$4:$P$214,4,FALSE),"0")</f>
        <v>0</v>
      </c>
      <c r="AB472" s="178" t="str">
        <f>IFERROR(VLOOKUP($E472&amp;$D$111, Outliers!$A$4:$P$214,5,FALSE),"0")</f>
        <v>0</v>
      </c>
      <c r="AD472" s="82"/>
      <c r="AE472" s="82"/>
      <c r="AF472" s="82"/>
      <c r="AG472" s="82"/>
    </row>
    <row r="473" spans="4:33" ht="15.75" x14ac:dyDescent="0.25">
      <c r="D473" s="301"/>
      <c r="E473" s="108" t="s">
        <v>305</v>
      </c>
      <c r="F473" s="372">
        <f>IF(OR(ISERROR(VLOOKUP($E473&amp;$D$110&amp;$D$111,'CCG data'!$A:$AD,'CCG data'!R$3,FALSE)),ISBLANK(VLOOKUP($E473&amp;$D$110&amp;$D$111,'CCG data'!$A:$AD,'CCG data'!R$3,FALSE))),"",VLOOKUP($E473&amp;$D$110&amp;$D$111,'CCG data'!$A:$AD,'CCG data'!R$3,FALSE))</f>
        <v>53.2</v>
      </c>
      <c r="G473" s="373"/>
      <c r="H473" s="373">
        <f>IF(OR(ISERROR(VLOOKUP($E473&amp;$D$110&amp;$D$111,'CCG data'!$A:$AD,'CCG data'!S$3,FALSE)),ISBLANK(VLOOKUP($E473&amp;$D$110&amp;$D$111,'CCG data'!$A:$AD,'CCG data'!S$3,FALSE))),"",VLOOKUP($E473&amp;$D$110&amp;$D$111,'CCG data'!$A:$AD,'CCG data'!S$3,FALSE))</f>
        <v>99.7</v>
      </c>
      <c r="I473" s="373"/>
      <c r="J473" s="373">
        <f>IF(OR(ISERROR(VLOOKUP($E473&amp;$D$110&amp;$D$111,'CCG data'!$A:$AD,'CCG data'!T$3,FALSE)),ISBLANK(VLOOKUP($E473&amp;$D$110&amp;$D$111,'CCG data'!$A:$AD,'CCG data'!T$3,FALSE))),"",VLOOKUP($E473&amp;$D$110&amp;$D$111,'CCG data'!$A:$AD,'CCG data'!T$3,FALSE))</f>
        <v>7.7</v>
      </c>
      <c r="K473" s="373"/>
      <c r="L473" s="373">
        <f>IF(OR(ISERROR(VLOOKUP($E473&amp;$D$110&amp;$D$111,'CCG data'!$A:$AD,'CCG data'!U$3,FALSE)),ISBLANK(VLOOKUP($E473&amp;$D$110&amp;$D$111,'CCG data'!$A:$AD,'CCG data'!U$3,FALSE))),"",VLOOKUP($E473&amp;$D$110&amp;$D$111,'CCG data'!$A:$AD,'CCG data'!U$3,FALSE))</f>
        <v>11.9</v>
      </c>
      <c r="M473" s="374"/>
      <c r="N473" s="303">
        <f>IF(OR(ISERROR(VLOOKUP($E473&amp;$D$110&amp;$D$111,'CCG data'!$A:$AD,'CCG data'!G$3,FALSE)),ISBLANK(VLOOKUP($E473&amp;$D$110&amp;$D$111,'CCG data'!$A:$AD,'CCG data'!G$3,FALSE))),"",VLOOKUP($E473&amp;$D$110&amp;$D$111,'CCG data'!$A:$AD,'CCG data'!G$3,FALSE))</f>
        <v>1261</v>
      </c>
      <c r="P473" s="354">
        <f>IF(OR(ISERROR(VLOOKUP($E473&amp;$D$110&amp;$D$111,'CCG data'!$A:$AD,'CCG data'!B$3,FALSE)),ISBLANK(VLOOKUP($E473&amp;$D$110&amp;$D$111,'CCG data'!$A:$AD,'CCG data'!B$3,FALSE))),"",VLOOKUP($E473&amp;$D$110&amp;$D$111,'CCG data'!$A:$AD,'CCG data'!B$3,FALSE))</f>
        <v>0.29262490087232357</v>
      </c>
      <c r="Q473" s="246"/>
      <c r="R473" s="246">
        <f>IF(OR(ISERROR(VLOOKUP($E473&amp;$D$110&amp;$D$111,'CCG data'!$A:$AD,'CCG data'!C$3,FALSE)),ISBLANK(VLOOKUP($E473&amp;$D$110&amp;$D$111,'CCG data'!$A:$AD,'CCG data'!C$3,FALSE))),"",VLOOKUP($E473&amp;$D$110&amp;$D$111,'CCG data'!$A:$AD,'CCG data'!C$3,FALSE))</f>
        <v>0.59159397303727201</v>
      </c>
      <c r="S473" s="246"/>
      <c r="T473" s="246">
        <f>IF(OR(ISERROR(VLOOKUP($E473&amp;$D$110&amp;$D$111,'CCG data'!$A:$AD,'CCG data'!D$3,FALSE)),ISBLANK(VLOOKUP($E473&amp;$D$110&amp;$D$111,'CCG data'!$A:$AD,'CCG data'!D$3,FALSE))),"",VLOOKUP($E473&amp;$D$110&amp;$D$111,'CCG data'!$A:$AD,'CCG data'!D$3,FALSE))</f>
        <v>4.4409199048374308E-2</v>
      </c>
      <c r="U473" s="246"/>
      <c r="V473" s="246">
        <f>IF(OR(ISERROR(VLOOKUP($E473&amp;$D$110&amp;$D$111,'CCG data'!$A:$AD,'CCG data'!E$3,FALSE)),ISBLANK(VLOOKUP($E473&amp;$D$110&amp;$D$111,'CCG data'!$A:$AD,'CCG data'!E$3,FALSE))),"",VLOOKUP($E473&amp;$D$110&amp;$D$111,'CCG data'!$A:$AD,'CCG data'!E$3,FALSE))</f>
        <v>7.1371927042030131E-2</v>
      </c>
      <c r="W473" s="387"/>
      <c r="Y473" s="178">
        <f>IFERROR(VLOOKUP($E473&amp;$D$111, Outliers!$A$4:$P$214,2,FALSE),"0")</f>
        <v>0</v>
      </c>
      <c r="Z473" s="178">
        <f>IFERROR(VLOOKUP($E473&amp;$D$111, Outliers!$A$4:$P$214,3,FALSE),"0")</f>
        <v>0</v>
      </c>
      <c r="AA473" s="178">
        <f>IFERROR(VLOOKUP($E473&amp;$D$111, Outliers!$A$4:$P$214,4,FALSE),"0")</f>
        <v>0</v>
      </c>
      <c r="AB473" s="178">
        <f>IFERROR(VLOOKUP($E473&amp;$D$111, Outliers!$A$4:$P$214,5,FALSE),"0")</f>
        <v>0</v>
      </c>
      <c r="AD473" s="82"/>
      <c r="AE473" s="82"/>
      <c r="AF473" s="82"/>
      <c r="AG473" s="82"/>
    </row>
    <row r="474" spans="4:33" x14ac:dyDescent="0.25">
      <c r="D474" s="301"/>
      <c r="E474" s="107" t="s">
        <v>27</v>
      </c>
      <c r="F474" s="99">
        <f>IF(P473="","",VLOOKUP($E473&amp;$D$110&amp;$D$111,'CCG data'!$A:$AD,'CCG data'!W$3,FALSE))</f>
        <v>47.8</v>
      </c>
      <c r="G474" s="100">
        <f>IF(P473="","",VLOOKUP($E473&amp;$D$110&amp;$D$111,'CCG data'!$A:$AD,'CCG data'!X$3,FALSE))</f>
        <v>58.6</v>
      </c>
      <c r="H474" s="100">
        <f>IF(R473="","",VLOOKUP($E473&amp;$D$110&amp;$D$111,'CCG data'!$A:$AD,'CCG data'!Y$3,FALSE))</f>
        <v>92.5</v>
      </c>
      <c r="I474" s="100">
        <f>IF(R473="","",VLOOKUP($E473&amp;$D$110&amp;$D$111,'CCG data'!$A:$AD,'CCG data'!Z$3,FALSE))</f>
        <v>106.8</v>
      </c>
      <c r="J474" s="100">
        <f>IF(T473="","",VLOOKUP($E473&amp;$D$110&amp;$D$111,'CCG data'!$A:$AD,'CCG data'!AA$3,FALSE))</f>
        <v>5.7</v>
      </c>
      <c r="K474" s="100">
        <f>IF(T473="","",VLOOKUP($E473&amp;$D$110&amp;$D$111,'CCG data'!$A:$AD,'CCG data'!AB$3,FALSE))</f>
        <v>9.8000000000000007</v>
      </c>
      <c r="L474" s="100">
        <f>IF(V473="","",VLOOKUP($E473&amp;$D$110&amp;$D$111,'CCG data'!$A:$AD,'CCG data'!AC$3,FALSE))</f>
        <v>9.4</v>
      </c>
      <c r="M474" s="100">
        <f>IF(V473="","",VLOOKUP($E473&amp;$D$110&amp;$D$111,'CCG data'!$A:$AD,'CCG data'!AD$3,FALSE))</f>
        <v>14.3</v>
      </c>
      <c r="N474" s="304"/>
      <c r="P474" s="162">
        <f>IF(P473="","",VLOOKUP($E473&amp;$D$110&amp;$D$111,'CCG data'!$A:$AD,'CCG data'!I$3,FALSE))</f>
        <v>0.26800000000000002</v>
      </c>
      <c r="Q474" s="15">
        <f>IF(P473="","",VLOOKUP($E473&amp;$D$110&amp;$D$111,'CCG data'!$A:$AD,'CCG data'!J$3,FALSE))</f>
        <v>0.318</v>
      </c>
      <c r="R474" s="15">
        <f>IF(R473="","",VLOOKUP($E473&amp;$D$110&amp;$D$111,'CCG data'!$A:$AD,'CCG data'!K$3,FALSE))</f>
        <v>0.56399999999999995</v>
      </c>
      <c r="S474" s="15">
        <f>IF(R473="","",VLOOKUP($E473&amp;$D$110&amp;$D$111,'CCG data'!$A:$AD,'CCG data'!L$3,FALSE))</f>
        <v>0.61799999999999999</v>
      </c>
      <c r="T474" s="15">
        <f>IF(T473="","",VLOOKUP($E473&amp;$D$110&amp;$D$111,'CCG data'!$A:$AD,'CCG data'!M$3,FALSE))</f>
        <v>3.4000000000000002E-2</v>
      </c>
      <c r="U474" s="15">
        <f>IF(T473="","",VLOOKUP($E473&amp;$D$110&amp;$D$111,'CCG data'!$A:$AD,'CCG data'!N$3,FALSE))</f>
        <v>5.7000000000000002E-2</v>
      </c>
      <c r="V474" s="15">
        <f>IF(V473="","",VLOOKUP($E473&amp;$D$110&amp;$D$111,'CCG data'!$A:$AD,'CCG data'!O$3,FALSE))</f>
        <v>5.8000000000000003E-2</v>
      </c>
      <c r="W474" s="142">
        <f>IF(V473="","",VLOOKUP($E473&amp;$D$110&amp;$D$111,'CCG data'!$A:$AD,'CCG data'!P$3,FALSE))</f>
        <v>8.6999999999999994E-2</v>
      </c>
      <c r="Y474" s="178" t="str">
        <f>IFERROR(VLOOKUP($E474&amp;$D$111, Outliers!$A$4:$P$214,2,FALSE),"0")</f>
        <v>0</v>
      </c>
      <c r="Z474" s="178" t="str">
        <f>IFERROR(VLOOKUP($E474&amp;$D$111, Outliers!$A$4:$P$214,3,FALSE),"0")</f>
        <v>0</v>
      </c>
      <c r="AA474" s="178" t="str">
        <f>IFERROR(VLOOKUP($E474&amp;$D$111, Outliers!$A$4:$P$214,4,FALSE),"0")</f>
        <v>0</v>
      </c>
      <c r="AB474" s="178" t="str">
        <f>IFERROR(VLOOKUP($E474&amp;$D$111, Outliers!$A$4:$P$214,5,FALSE),"0")</f>
        <v>0</v>
      </c>
      <c r="AD474" s="82"/>
      <c r="AE474" s="82"/>
      <c r="AF474" s="82"/>
      <c r="AG474" s="82"/>
    </row>
    <row r="475" spans="4:33" ht="15.75" x14ac:dyDescent="0.25">
      <c r="D475" s="301"/>
      <c r="E475" s="108" t="s">
        <v>486</v>
      </c>
      <c r="F475" s="372">
        <f>IF(OR(ISERROR(VLOOKUP($E475&amp;$D$110&amp;$D$111,'CCG data'!$A:$AD,'CCG data'!R$3,FALSE)),ISBLANK(VLOOKUP($E475&amp;$D$110&amp;$D$111,'CCG data'!$A:$AD,'CCG data'!R$3,FALSE))),"",VLOOKUP($E475&amp;$D$110&amp;$D$111,'CCG data'!$A:$AD,'CCG data'!R$3,FALSE))</f>
        <v>49.3</v>
      </c>
      <c r="G475" s="373"/>
      <c r="H475" s="373">
        <f>IF(OR(ISERROR(VLOOKUP($E475&amp;$D$110&amp;$D$111,'CCG data'!$A:$AD,'CCG data'!S$3,FALSE)),ISBLANK(VLOOKUP($E475&amp;$D$110&amp;$D$111,'CCG data'!$A:$AD,'CCG data'!S$3,FALSE))),"",VLOOKUP($E475&amp;$D$110&amp;$D$111,'CCG data'!$A:$AD,'CCG data'!S$3,FALSE))</f>
        <v>97.5</v>
      </c>
      <c r="I475" s="373"/>
      <c r="J475" s="373">
        <f>IF(OR(ISERROR(VLOOKUP($E475&amp;$D$110&amp;$D$111,'CCG data'!$A:$AD,'CCG data'!T$3,FALSE)),ISBLANK(VLOOKUP($E475&amp;$D$110&amp;$D$111,'CCG data'!$A:$AD,'CCG data'!T$3,FALSE))),"",VLOOKUP($E475&amp;$D$110&amp;$D$111,'CCG data'!$A:$AD,'CCG data'!T$3,FALSE))</f>
        <v>8.4</v>
      </c>
      <c r="K475" s="373"/>
      <c r="L475" s="373">
        <f>IF(OR(ISERROR(VLOOKUP($E475&amp;$D$110&amp;$D$111,'CCG data'!$A:$AD,'CCG data'!U$3,FALSE)),ISBLANK(VLOOKUP($E475&amp;$D$110&amp;$D$111,'CCG data'!$A:$AD,'CCG data'!U$3,FALSE))),"",VLOOKUP($E475&amp;$D$110&amp;$D$111,'CCG data'!$A:$AD,'CCG data'!U$3,FALSE))</f>
        <v>10.8</v>
      </c>
      <c r="M475" s="374"/>
      <c r="N475" s="303">
        <f>IF(OR(ISERROR(VLOOKUP($E475&amp;$D$110&amp;$D$111,'CCG data'!$A:$AD,'CCG data'!G$3,FALSE)),ISBLANK(VLOOKUP($E475&amp;$D$110&amp;$D$111,'CCG data'!$A:$AD,'CCG data'!G$3,FALSE))),"",VLOOKUP($E475&amp;$D$110&amp;$D$111,'CCG data'!$A:$AD,'CCG data'!G$3,FALSE))</f>
        <v>1584</v>
      </c>
      <c r="P475" s="354">
        <f>IF(OR(ISERROR(VLOOKUP($E475&amp;$D$110&amp;$D$111,'CCG data'!$A:$AD,'CCG data'!B$3,FALSE)),ISBLANK(VLOOKUP($E475&amp;$D$110&amp;$D$111,'CCG data'!$A:$AD,'CCG data'!B$3,FALSE))),"",VLOOKUP($E475&amp;$D$110&amp;$D$111,'CCG data'!$A:$AD,'CCG data'!B$3,FALSE))</f>
        <v>0.28851010101010099</v>
      </c>
      <c r="Q475" s="246"/>
      <c r="R475" s="246">
        <f>IF(OR(ISERROR(VLOOKUP($E475&amp;$D$110&amp;$D$111,'CCG data'!$A:$AD,'CCG data'!C$3,FALSE)),ISBLANK(VLOOKUP($E475&amp;$D$110&amp;$D$111,'CCG data'!$A:$AD,'CCG data'!C$3,FALSE))),"",VLOOKUP($E475&amp;$D$110&amp;$D$111,'CCG data'!$A:$AD,'CCG data'!C$3,FALSE))</f>
        <v>0.59595959595959591</v>
      </c>
      <c r="S475" s="246"/>
      <c r="T475" s="246">
        <f>IF(OR(ISERROR(VLOOKUP($E475&amp;$D$110&amp;$D$111,'CCG data'!$A:$AD,'CCG data'!D$3,FALSE)),ISBLANK(VLOOKUP($E475&amp;$D$110&amp;$D$111,'CCG data'!$A:$AD,'CCG data'!D$3,FALSE))),"",VLOOKUP($E475&amp;$D$110&amp;$D$111,'CCG data'!$A:$AD,'CCG data'!D$3,FALSE))</f>
        <v>4.9873737373737376E-2</v>
      </c>
      <c r="U475" s="246"/>
      <c r="V475" s="246">
        <f>IF(OR(ISERROR(VLOOKUP($E475&amp;$D$110&amp;$D$111,'CCG data'!$A:$AD,'CCG data'!E$3,FALSE)),ISBLANK(VLOOKUP($E475&amp;$D$110&amp;$D$111,'CCG data'!$A:$AD,'CCG data'!E$3,FALSE))),"",VLOOKUP($E475&amp;$D$110&amp;$D$111,'CCG data'!$A:$AD,'CCG data'!E$3,FALSE))</f>
        <v>6.5656565656565663E-2</v>
      </c>
      <c r="W475" s="387"/>
      <c r="Y475" s="178">
        <f>IFERROR(VLOOKUP($E475&amp;$D$111, Outliers!$A$4:$P$214,2,FALSE),"0")</f>
        <v>0</v>
      </c>
      <c r="Z475" s="178">
        <f>IFERROR(VLOOKUP($E475&amp;$D$111, Outliers!$A$4:$P$214,3,FALSE),"0")</f>
        <v>0</v>
      </c>
      <c r="AA475" s="178">
        <f>IFERROR(VLOOKUP($E475&amp;$D$111, Outliers!$A$4:$P$214,4,FALSE),"0")</f>
        <v>0</v>
      </c>
      <c r="AB475" s="178">
        <f>IFERROR(VLOOKUP($E475&amp;$D$111, Outliers!$A$4:$P$214,5,FALSE),"0")</f>
        <v>0</v>
      </c>
      <c r="AD475" s="82"/>
      <c r="AE475" s="82"/>
      <c r="AF475" s="82"/>
      <c r="AG475" s="82"/>
    </row>
    <row r="476" spans="4:33" x14ac:dyDescent="0.25">
      <c r="D476" s="301"/>
      <c r="E476" s="107" t="s">
        <v>27</v>
      </c>
      <c r="F476" s="99">
        <f>IF(P475="","",VLOOKUP($E475&amp;$D$110&amp;$D$111,'CCG data'!$A:$AD,'CCG data'!W$3,FALSE))</f>
        <v>44.7</v>
      </c>
      <c r="G476" s="100">
        <f>IF(P475="","",VLOOKUP($E475&amp;$D$110&amp;$D$111,'CCG data'!$A:$AD,'CCG data'!X$3,FALSE))</f>
        <v>53.8</v>
      </c>
      <c r="H476" s="100">
        <f>IF(R475="","",VLOOKUP($E475&amp;$D$110&amp;$D$111,'CCG data'!$A:$AD,'CCG data'!Y$3,FALSE))</f>
        <v>91.3</v>
      </c>
      <c r="I476" s="100">
        <f>IF(R475="","",VLOOKUP($E475&amp;$D$110&amp;$D$111,'CCG data'!$A:$AD,'CCG data'!Z$3,FALSE))</f>
        <v>103.7</v>
      </c>
      <c r="J476" s="100">
        <f>IF(T475="","",VLOOKUP($E475&amp;$D$110&amp;$D$111,'CCG data'!$A:$AD,'CCG data'!AA$3,FALSE))</f>
        <v>6.6</v>
      </c>
      <c r="K476" s="100">
        <f>IF(T475="","",VLOOKUP($E475&amp;$D$110&amp;$D$111,'CCG data'!$A:$AD,'CCG data'!AB$3,FALSE))</f>
        <v>10.3</v>
      </c>
      <c r="L476" s="100">
        <f>IF(V475="","",VLOOKUP($E475&amp;$D$110&amp;$D$111,'CCG data'!$A:$AD,'CCG data'!AC$3,FALSE))</f>
        <v>8.6999999999999993</v>
      </c>
      <c r="M476" s="100">
        <f>IF(V475="","",VLOOKUP($E475&amp;$D$110&amp;$D$111,'CCG data'!$A:$AD,'CCG data'!AD$3,FALSE))</f>
        <v>12.8</v>
      </c>
      <c r="N476" s="304"/>
      <c r="P476" s="162">
        <f>IF(P475="","",VLOOKUP($E475&amp;$D$110&amp;$D$111,'CCG data'!$A:$AD,'CCG data'!I$3,FALSE))</f>
        <v>0.26700000000000002</v>
      </c>
      <c r="Q476" s="15">
        <f>IF(P475="","",VLOOKUP($E475&amp;$D$110&amp;$D$111,'CCG data'!$A:$AD,'CCG data'!J$3,FALSE))</f>
        <v>0.311</v>
      </c>
      <c r="R476" s="15">
        <f>IF(R475="","",VLOOKUP($E475&amp;$D$110&amp;$D$111,'CCG data'!$A:$AD,'CCG data'!K$3,FALSE))</f>
        <v>0.57199999999999995</v>
      </c>
      <c r="S476" s="15">
        <f>IF(R475="","",VLOOKUP($E475&amp;$D$110&amp;$D$111,'CCG data'!$A:$AD,'CCG data'!L$3,FALSE))</f>
        <v>0.62</v>
      </c>
      <c r="T476" s="15">
        <f>IF(T475="","",VLOOKUP($E475&amp;$D$110&amp;$D$111,'CCG data'!$A:$AD,'CCG data'!M$3,FALSE))</f>
        <v>0.04</v>
      </c>
      <c r="U476" s="15">
        <f>IF(T475="","",VLOOKUP($E475&amp;$D$110&amp;$D$111,'CCG data'!$A:$AD,'CCG data'!N$3,FALSE))</f>
        <v>6.2E-2</v>
      </c>
      <c r="V476" s="15">
        <f>IF(V475="","",VLOOKUP($E475&amp;$D$110&amp;$D$111,'CCG data'!$A:$AD,'CCG data'!O$3,FALSE))</f>
        <v>5.3999999999999999E-2</v>
      </c>
      <c r="W476" s="142">
        <f>IF(V475="","",VLOOKUP($E475&amp;$D$110&amp;$D$111,'CCG data'!$A:$AD,'CCG data'!P$3,FALSE))</f>
        <v>7.9000000000000001E-2</v>
      </c>
      <c r="Y476" s="178" t="str">
        <f>IFERROR(VLOOKUP($E476&amp;$D$111, Outliers!$A$4:$P$214,2,FALSE),"0")</f>
        <v>0</v>
      </c>
      <c r="Z476" s="178" t="str">
        <f>IFERROR(VLOOKUP($E476&amp;$D$111, Outliers!$A$4:$P$214,3,FALSE),"0")</f>
        <v>0</v>
      </c>
      <c r="AA476" s="178" t="str">
        <f>IFERROR(VLOOKUP($E476&amp;$D$111, Outliers!$A$4:$P$214,4,FALSE),"0")</f>
        <v>0</v>
      </c>
      <c r="AB476" s="178" t="str">
        <f>IFERROR(VLOOKUP($E476&amp;$D$111, Outliers!$A$4:$P$214,5,FALSE),"0")</f>
        <v>0</v>
      </c>
      <c r="AD476" s="82"/>
      <c r="AE476" s="82"/>
      <c r="AF476" s="82"/>
      <c r="AG476" s="82"/>
    </row>
    <row r="477" spans="4:33" ht="15.75" x14ac:dyDescent="0.25">
      <c r="D477" s="301"/>
      <c r="E477" s="108" t="s">
        <v>487</v>
      </c>
      <c r="F477" s="372">
        <f>IF(OR(ISERROR(VLOOKUP($E477&amp;$D$110&amp;$D$111,'CCG data'!$A:$AD,'CCG data'!R$3,FALSE)),ISBLANK(VLOOKUP($E477&amp;$D$110&amp;$D$111,'CCG data'!$A:$AD,'CCG data'!R$3,FALSE))),"",VLOOKUP($E477&amp;$D$110&amp;$D$111,'CCG data'!$A:$AD,'CCG data'!R$3,FALSE))</f>
        <v>44.4</v>
      </c>
      <c r="G477" s="373"/>
      <c r="H477" s="373">
        <f>IF(OR(ISERROR(VLOOKUP($E477&amp;$D$110&amp;$D$111,'CCG data'!$A:$AD,'CCG data'!S$3,FALSE)),ISBLANK(VLOOKUP($E477&amp;$D$110&amp;$D$111,'CCG data'!$A:$AD,'CCG data'!S$3,FALSE))),"",VLOOKUP($E477&amp;$D$110&amp;$D$111,'CCG data'!$A:$AD,'CCG data'!S$3,FALSE))</f>
        <v>101.9</v>
      </c>
      <c r="I477" s="373"/>
      <c r="J477" s="373">
        <f>IF(OR(ISERROR(VLOOKUP($E477&amp;$D$110&amp;$D$111,'CCG data'!$A:$AD,'CCG data'!T$3,FALSE)),ISBLANK(VLOOKUP($E477&amp;$D$110&amp;$D$111,'CCG data'!$A:$AD,'CCG data'!T$3,FALSE))),"",VLOOKUP($E477&amp;$D$110&amp;$D$111,'CCG data'!$A:$AD,'CCG data'!T$3,FALSE))</f>
        <v>3.8</v>
      </c>
      <c r="K477" s="373"/>
      <c r="L477" s="373">
        <f>IF(OR(ISERROR(VLOOKUP($E477&amp;$D$110&amp;$D$111,'CCG data'!$A:$AD,'CCG data'!U$3,FALSE)),ISBLANK(VLOOKUP($E477&amp;$D$110&amp;$D$111,'CCG data'!$A:$AD,'CCG data'!U$3,FALSE))),"",VLOOKUP($E477&amp;$D$110&amp;$D$111,'CCG data'!$A:$AD,'CCG data'!U$3,FALSE))</f>
        <v>10.9</v>
      </c>
      <c r="M477" s="374"/>
      <c r="N477" s="303">
        <f>IF(OR(ISERROR(VLOOKUP($E477&amp;$D$110&amp;$D$111,'CCG data'!$A:$AD,'CCG data'!G$3,FALSE)),ISBLANK(VLOOKUP($E477&amp;$D$110&amp;$D$111,'CCG data'!$A:$AD,'CCG data'!G$3,FALSE))),"",VLOOKUP($E477&amp;$D$110&amp;$D$111,'CCG data'!$A:$AD,'CCG data'!G$3,FALSE))</f>
        <v>968</v>
      </c>
      <c r="P477" s="354">
        <f>IF(OR(ISERROR(VLOOKUP($E477&amp;$D$110&amp;$D$111,'CCG data'!$A:$AD,'CCG data'!B$3,FALSE)),ISBLANK(VLOOKUP($E477&amp;$D$110&amp;$D$111,'CCG data'!$A:$AD,'CCG data'!B$3,FALSE))),"",VLOOKUP($E477&amp;$D$110&amp;$D$111,'CCG data'!$A:$AD,'CCG data'!B$3,FALSE))</f>
        <v>0.27685950413223143</v>
      </c>
      <c r="Q477" s="246"/>
      <c r="R477" s="246">
        <f>IF(OR(ISERROR(VLOOKUP($E477&amp;$D$110&amp;$D$111,'CCG data'!$A:$AD,'CCG data'!C$3,FALSE)),ISBLANK(VLOOKUP($E477&amp;$D$110&amp;$D$111,'CCG data'!$A:$AD,'CCG data'!C$3,FALSE))),"",VLOOKUP($E477&amp;$D$110&amp;$D$111,'CCG data'!$A:$AD,'CCG data'!C$3,FALSE))</f>
        <v>0.63223140495867769</v>
      </c>
      <c r="S477" s="246"/>
      <c r="T477" s="246">
        <f>IF(OR(ISERROR(VLOOKUP($E477&amp;$D$110&amp;$D$111,'CCG data'!$A:$AD,'CCG data'!D$3,FALSE)),ISBLANK(VLOOKUP($E477&amp;$D$110&amp;$D$111,'CCG data'!$A:$AD,'CCG data'!D$3,FALSE))),"",VLOOKUP($E477&amp;$D$110&amp;$D$111,'CCG data'!$A:$AD,'CCG data'!D$3,FALSE))</f>
        <v>2.2727272727272728E-2</v>
      </c>
      <c r="U477" s="246"/>
      <c r="V477" s="246">
        <f>IF(OR(ISERROR(VLOOKUP($E477&amp;$D$110&amp;$D$111,'CCG data'!$A:$AD,'CCG data'!E$3,FALSE)),ISBLANK(VLOOKUP($E477&amp;$D$110&amp;$D$111,'CCG data'!$A:$AD,'CCG data'!E$3,FALSE))),"",VLOOKUP($E477&amp;$D$110&amp;$D$111,'CCG data'!$A:$AD,'CCG data'!E$3,FALSE))</f>
        <v>6.8181818181818177E-2</v>
      </c>
      <c r="W477" s="387"/>
      <c r="Y477" s="178">
        <f>IFERROR(VLOOKUP($E477&amp;$D$111, Outliers!$A$4:$P$214,2,FALSE),"0")</f>
        <v>0</v>
      </c>
      <c r="Z477" s="178">
        <f>IFERROR(VLOOKUP($E477&amp;$D$111, Outliers!$A$4:$P$214,3,FALSE),"0")</f>
        <v>0</v>
      </c>
      <c r="AA477" s="178">
        <f>IFERROR(VLOOKUP($E477&amp;$D$111, Outliers!$A$4:$P$214,4,FALSE),"0")</f>
        <v>1</v>
      </c>
      <c r="AB477" s="178">
        <f>IFERROR(VLOOKUP($E477&amp;$D$111, Outliers!$A$4:$P$214,5,FALSE),"0")</f>
        <v>0</v>
      </c>
      <c r="AD477" s="82"/>
      <c r="AE477" s="82"/>
      <c r="AF477" s="82"/>
      <c r="AG477" s="82"/>
    </row>
    <row r="478" spans="4:33" x14ac:dyDescent="0.25">
      <c r="D478" s="301"/>
      <c r="E478" s="107" t="s">
        <v>27</v>
      </c>
      <c r="F478" s="99">
        <f>IF(P477="","",VLOOKUP($E477&amp;$D$110&amp;$D$111,'CCG data'!$A:$AD,'CCG data'!W$3,FALSE))</f>
        <v>39.1</v>
      </c>
      <c r="G478" s="100">
        <f>IF(P477="","",VLOOKUP($E477&amp;$D$110&amp;$D$111,'CCG data'!$A:$AD,'CCG data'!X$3,FALSE))</f>
        <v>49.7</v>
      </c>
      <c r="H478" s="100">
        <f>IF(R477="","",VLOOKUP($E477&amp;$D$110&amp;$D$111,'CCG data'!$A:$AD,'CCG data'!Y$3,FALSE))</f>
        <v>93.9</v>
      </c>
      <c r="I478" s="100">
        <f>IF(R477="","",VLOOKUP($E477&amp;$D$110&amp;$D$111,'CCG data'!$A:$AD,'CCG data'!Z$3,FALSE))</f>
        <v>110</v>
      </c>
      <c r="J478" s="100">
        <f>IF(T477="","",VLOOKUP($E477&amp;$D$110&amp;$D$111,'CCG data'!$A:$AD,'CCG data'!AA$3,FALSE))</f>
        <v>2.2000000000000002</v>
      </c>
      <c r="K478" s="100">
        <f>IF(T477="","",VLOOKUP($E477&amp;$D$110&amp;$D$111,'CCG data'!$A:$AD,'CCG data'!AB$3,FALSE))</f>
        <v>5.4</v>
      </c>
      <c r="L478" s="100">
        <f>IF(V477="","",VLOOKUP($E477&amp;$D$110&amp;$D$111,'CCG data'!$A:$AD,'CCG data'!AC$3,FALSE))</f>
        <v>8.3000000000000007</v>
      </c>
      <c r="M478" s="100">
        <f>IF(V477="","",VLOOKUP($E477&amp;$D$110&amp;$D$111,'CCG data'!$A:$AD,'CCG data'!AD$3,FALSE))</f>
        <v>13.6</v>
      </c>
      <c r="N478" s="304"/>
      <c r="P478" s="162">
        <f>IF(P477="","",VLOOKUP($E477&amp;$D$110&amp;$D$111,'CCG data'!$A:$AD,'CCG data'!I$3,FALSE))</f>
        <v>0.25</v>
      </c>
      <c r="Q478" s="15">
        <f>IF(P477="","",VLOOKUP($E477&amp;$D$110&amp;$D$111,'CCG data'!$A:$AD,'CCG data'!J$3,FALSE))</f>
        <v>0.30599999999999999</v>
      </c>
      <c r="R478" s="15">
        <f>IF(R477="","",VLOOKUP($E477&amp;$D$110&amp;$D$111,'CCG data'!$A:$AD,'CCG data'!K$3,FALSE))</f>
        <v>0.60099999999999998</v>
      </c>
      <c r="S478" s="15">
        <f>IF(R477="","",VLOOKUP($E477&amp;$D$110&amp;$D$111,'CCG data'!$A:$AD,'CCG data'!L$3,FALSE))</f>
        <v>0.66200000000000003</v>
      </c>
      <c r="T478" s="15">
        <f>IF(T477="","",VLOOKUP($E477&amp;$D$110&amp;$D$111,'CCG data'!$A:$AD,'CCG data'!M$3,FALSE))</f>
        <v>1.4999999999999999E-2</v>
      </c>
      <c r="U478" s="15">
        <f>IF(T477="","",VLOOKUP($E477&amp;$D$110&amp;$D$111,'CCG data'!$A:$AD,'CCG data'!N$3,FALSE))</f>
        <v>3.4000000000000002E-2</v>
      </c>
      <c r="V478" s="15">
        <f>IF(V477="","",VLOOKUP($E477&amp;$D$110&amp;$D$111,'CCG data'!$A:$AD,'CCG data'!O$3,FALSE))</f>
        <v>5.3999999999999999E-2</v>
      </c>
      <c r="W478" s="142">
        <f>IF(V477="","",VLOOKUP($E477&amp;$D$110&amp;$D$111,'CCG data'!$A:$AD,'CCG data'!P$3,FALSE))</f>
        <v>8.5999999999999993E-2</v>
      </c>
      <c r="Y478" s="178" t="str">
        <f>IFERROR(VLOOKUP($E478&amp;$D$111, Outliers!$A$4:$P$214,2,FALSE),"0")</f>
        <v>0</v>
      </c>
      <c r="Z478" s="178" t="str">
        <f>IFERROR(VLOOKUP($E478&amp;$D$111, Outliers!$A$4:$P$214,3,FALSE),"0")</f>
        <v>0</v>
      </c>
      <c r="AA478" s="178" t="str">
        <f>IFERROR(VLOOKUP($E478&amp;$D$111, Outliers!$A$4:$P$214,4,FALSE),"0")</f>
        <v>0</v>
      </c>
      <c r="AB478" s="178" t="str">
        <f>IFERROR(VLOOKUP($E478&amp;$D$111, Outliers!$A$4:$P$214,5,FALSE),"0")</f>
        <v>0</v>
      </c>
      <c r="AD478" s="82"/>
      <c r="AE478" s="82"/>
      <c r="AF478" s="82"/>
      <c r="AG478" s="82"/>
    </row>
    <row r="479" spans="4:33" ht="15.75" x14ac:dyDescent="0.25">
      <c r="D479" s="301"/>
      <c r="E479" s="108" t="s">
        <v>306</v>
      </c>
      <c r="F479" s="372">
        <f>IF(OR(ISERROR(VLOOKUP($E479&amp;$D$110&amp;$D$111,'CCG data'!$A:$AD,'CCG data'!R$3,FALSE)),ISBLANK(VLOOKUP($E479&amp;$D$110&amp;$D$111,'CCG data'!$A:$AD,'CCG data'!R$3,FALSE))),"",VLOOKUP($E479&amp;$D$110&amp;$D$111,'CCG data'!$A:$AD,'CCG data'!R$3,FALSE))</f>
        <v>47.1</v>
      </c>
      <c r="G479" s="373"/>
      <c r="H479" s="373">
        <f>IF(OR(ISERROR(VLOOKUP($E479&amp;$D$110&amp;$D$111,'CCG data'!$A:$AD,'CCG data'!S$3,FALSE)),ISBLANK(VLOOKUP($E479&amp;$D$110&amp;$D$111,'CCG data'!$A:$AD,'CCG data'!S$3,FALSE))),"",VLOOKUP($E479&amp;$D$110&amp;$D$111,'CCG data'!$A:$AD,'CCG data'!S$3,FALSE))</f>
        <v>87.2</v>
      </c>
      <c r="I479" s="373"/>
      <c r="J479" s="373">
        <f>IF(OR(ISERROR(VLOOKUP($E479&amp;$D$110&amp;$D$111,'CCG data'!$A:$AD,'CCG data'!T$3,FALSE)),ISBLANK(VLOOKUP($E479&amp;$D$110&amp;$D$111,'CCG data'!$A:$AD,'CCG data'!T$3,FALSE))),"",VLOOKUP($E479&amp;$D$110&amp;$D$111,'CCG data'!$A:$AD,'CCG data'!T$3,FALSE))</f>
        <v>7.1</v>
      </c>
      <c r="K479" s="373"/>
      <c r="L479" s="373">
        <f>IF(OR(ISERROR(VLOOKUP($E479&amp;$D$110&amp;$D$111,'CCG data'!$A:$AD,'CCG data'!U$3,FALSE)),ISBLANK(VLOOKUP($E479&amp;$D$110&amp;$D$111,'CCG data'!$A:$AD,'CCG data'!U$3,FALSE))),"",VLOOKUP($E479&amp;$D$110&amp;$D$111,'CCG data'!$A:$AD,'CCG data'!U$3,FALSE))</f>
        <v>10.5</v>
      </c>
      <c r="M479" s="374"/>
      <c r="N479" s="303">
        <f>IF(OR(ISERROR(VLOOKUP($E479&amp;$D$110&amp;$D$111,'CCG data'!$A:$AD,'CCG data'!G$3,FALSE)),ISBLANK(VLOOKUP($E479&amp;$D$110&amp;$D$111,'CCG data'!$A:$AD,'CCG data'!G$3,FALSE))),"",VLOOKUP($E479&amp;$D$110&amp;$D$111,'CCG data'!$A:$AD,'CCG data'!G$3,FALSE))</f>
        <v>916</v>
      </c>
      <c r="P479" s="354">
        <f>IF(OR(ISERROR(VLOOKUP($E479&amp;$D$110&amp;$D$111,'CCG data'!$A:$AD,'CCG data'!B$3,FALSE)),ISBLANK(VLOOKUP($E479&amp;$D$110&amp;$D$111,'CCG data'!$A:$AD,'CCG data'!B$3,FALSE))),"",VLOOKUP($E479&amp;$D$110&amp;$D$111,'CCG data'!$A:$AD,'CCG data'!B$3,FALSE))</f>
        <v>0.29257641921397382</v>
      </c>
      <c r="Q479" s="246"/>
      <c r="R479" s="246">
        <f>IF(OR(ISERROR(VLOOKUP($E479&amp;$D$110&amp;$D$111,'CCG data'!$A:$AD,'CCG data'!C$3,FALSE)),ISBLANK(VLOOKUP($E479&amp;$D$110&amp;$D$111,'CCG data'!$A:$AD,'CCG data'!C$3,FALSE))),"",VLOOKUP($E479&amp;$D$110&amp;$D$111,'CCG data'!$A:$AD,'CCG data'!C$3,FALSE))</f>
        <v>0.58078602620087338</v>
      </c>
      <c r="S479" s="246"/>
      <c r="T479" s="246">
        <f>IF(OR(ISERROR(VLOOKUP($E479&amp;$D$110&amp;$D$111,'CCG data'!$A:$AD,'CCG data'!D$3,FALSE)),ISBLANK(VLOOKUP($E479&amp;$D$110&amp;$D$111,'CCG data'!$A:$AD,'CCG data'!D$3,FALSE))),"",VLOOKUP($E479&amp;$D$110&amp;$D$111,'CCG data'!$A:$AD,'CCG data'!D$3,FALSE))</f>
        <v>5.3493449781659388E-2</v>
      </c>
      <c r="U479" s="246"/>
      <c r="V479" s="246">
        <f>IF(OR(ISERROR(VLOOKUP($E479&amp;$D$110&amp;$D$111,'CCG data'!$A:$AD,'CCG data'!E$3,FALSE)),ISBLANK(VLOOKUP($E479&amp;$D$110&amp;$D$111,'CCG data'!$A:$AD,'CCG data'!E$3,FALSE))),"",VLOOKUP($E479&amp;$D$110&amp;$D$111,'CCG data'!$A:$AD,'CCG data'!E$3,FALSE))</f>
        <v>7.3144104803493454E-2</v>
      </c>
      <c r="W479" s="387"/>
      <c r="Y479" s="178">
        <f>IFERROR(VLOOKUP($E479&amp;$D$111, Outliers!$A$4:$P$214,2,FALSE),"0")</f>
        <v>0</v>
      </c>
      <c r="Z479" s="178">
        <f>IFERROR(VLOOKUP($E479&amp;$D$111, Outliers!$A$4:$P$214,3,FALSE),"0")</f>
        <v>0</v>
      </c>
      <c r="AA479" s="178">
        <f>IFERROR(VLOOKUP($E479&amp;$D$111, Outliers!$A$4:$P$214,4,FALSE),"0")</f>
        <v>0</v>
      </c>
      <c r="AB479" s="178">
        <f>IFERROR(VLOOKUP($E479&amp;$D$111, Outliers!$A$4:$P$214,5,FALSE),"0")</f>
        <v>0</v>
      </c>
      <c r="AD479" s="82"/>
      <c r="AE479" s="82"/>
      <c r="AF479" s="82"/>
      <c r="AG479" s="82"/>
    </row>
    <row r="480" spans="4:33" x14ac:dyDescent="0.25">
      <c r="D480" s="301"/>
      <c r="E480" s="107" t="s">
        <v>27</v>
      </c>
      <c r="F480" s="99">
        <f>IF(P479="","",VLOOKUP($E479&amp;$D$110&amp;$D$111,'CCG data'!$A:$AD,'CCG data'!W$3,FALSE))</f>
        <v>41.5</v>
      </c>
      <c r="G480" s="100">
        <f>IF(P479="","",VLOOKUP($E479&amp;$D$110&amp;$D$111,'CCG data'!$A:$AD,'CCG data'!X$3,FALSE))</f>
        <v>52.7</v>
      </c>
      <c r="H480" s="100">
        <f>IF(R479="","",VLOOKUP($E479&amp;$D$110&amp;$D$111,'CCG data'!$A:$AD,'CCG data'!Y$3,FALSE))</f>
        <v>79.8</v>
      </c>
      <c r="I480" s="100">
        <f>IF(R479="","",VLOOKUP($E479&amp;$D$110&amp;$D$111,'CCG data'!$A:$AD,'CCG data'!Z$3,FALSE))</f>
        <v>94.6</v>
      </c>
      <c r="J480" s="100">
        <f>IF(T479="","",VLOOKUP($E479&amp;$D$110&amp;$D$111,'CCG data'!$A:$AD,'CCG data'!AA$3,FALSE))</f>
        <v>5.0999999999999996</v>
      </c>
      <c r="K480" s="100">
        <f>IF(T479="","",VLOOKUP($E479&amp;$D$110&amp;$D$111,'CCG data'!$A:$AD,'CCG data'!AB$3,FALSE))</f>
        <v>9.1</v>
      </c>
      <c r="L480" s="100">
        <f>IF(V479="","",VLOOKUP($E479&amp;$D$110&amp;$D$111,'CCG data'!$A:$AD,'CCG data'!AC$3,FALSE))</f>
        <v>8</v>
      </c>
      <c r="M480" s="100">
        <f>IF(V479="","",VLOOKUP($E479&amp;$D$110&amp;$D$111,'CCG data'!$A:$AD,'CCG data'!AD$3,FALSE))</f>
        <v>13</v>
      </c>
      <c r="N480" s="304"/>
      <c r="P480" s="162">
        <f>IF(P479="","",VLOOKUP($E479&amp;$D$110&amp;$D$111,'CCG data'!$A:$AD,'CCG data'!I$3,FALSE))</f>
        <v>0.26400000000000001</v>
      </c>
      <c r="Q480" s="15">
        <f>IF(P479="","",VLOOKUP($E479&amp;$D$110&amp;$D$111,'CCG data'!$A:$AD,'CCG data'!J$3,FALSE))</f>
        <v>0.32300000000000001</v>
      </c>
      <c r="R480" s="15">
        <f>IF(R479="","",VLOOKUP($E479&amp;$D$110&amp;$D$111,'CCG data'!$A:$AD,'CCG data'!K$3,FALSE))</f>
        <v>0.54900000000000004</v>
      </c>
      <c r="S480" s="15">
        <f>IF(R479="","",VLOOKUP($E479&amp;$D$110&amp;$D$111,'CCG data'!$A:$AD,'CCG data'!L$3,FALSE))</f>
        <v>0.61199999999999999</v>
      </c>
      <c r="T480" s="15">
        <f>IF(T479="","",VLOOKUP($E479&amp;$D$110&amp;$D$111,'CCG data'!$A:$AD,'CCG data'!M$3,FALSE))</f>
        <v>4.1000000000000002E-2</v>
      </c>
      <c r="U480" s="15">
        <f>IF(T479="","",VLOOKUP($E479&amp;$D$110&amp;$D$111,'CCG data'!$A:$AD,'CCG data'!N$3,FALSE))</f>
        <v>7.0000000000000007E-2</v>
      </c>
      <c r="V480" s="15">
        <f>IF(V479="","",VLOOKUP($E479&amp;$D$110&amp;$D$111,'CCG data'!$A:$AD,'CCG data'!O$3,FALSE))</f>
        <v>5.8000000000000003E-2</v>
      </c>
      <c r="W480" s="142">
        <f>IF(V479="","",VLOOKUP($E479&amp;$D$110&amp;$D$111,'CCG data'!$A:$AD,'CCG data'!P$3,FALSE))</f>
        <v>9.1999999999999998E-2</v>
      </c>
      <c r="Y480" s="178" t="str">
        <f>IFERROR(VLOOKUP($E480&amp;$D$111, Outliers!$A$4:$P$214,2,FALSE),"0")</f>
        <v>0</v>
      </c>
      <c r="Z480" s="178" t="str">
        <f>IFERROR(VLOOKUP($E480&amp;$D$111, Outliers!$A$4:$P$214,3,FALSE),"0")</f>
        <v>0</v>
      </c>
      <c r="AA480" s="178" t="str">
        <f>IFERROR(VLOOKUP($E480&amp;$D$111, Outliers!$A$4:$P$214,4,FALSE),"0")</f>
        <v>0</v>
      </c>
      <c r="AB480" s="178" t="str">
        <f>IFERROR(VLOOKUP($E480&amp;$D$111, Outliers!$A$4:$P$214,5,FALSE),"0")</f>
        <v>0</v>
      </c>
      <c r="AD480" s="82"/>
      <c r="AE480" s="82"/>
      <c r="AF480" s="82"/>
      <c r="AG480" s="82"/>
    </row>
    <row r="481" spans="4:33" ht="15.75" x14ac:dyDescent="0.25">
      <c r="D481" s="301"/>
      <c r="E481" s="108" t="s">
        <v>307</v>
      </c>
      <c r="F481" s="372">
        <f>IF(OR(ISERROR(VLOOKUP($E481&amp;$D$110&amp;$D$111,'CCG data'!$A:$AD,'CCG data'!R$3,FALSE)),ISBLANK(VLOOKUP($E481&amp;$D$110&amp;$D$111,'CCG data'!$A:$AD,'CCG data'!R$3,FALSE))),"",VLOOKUP($E481&amp;$D$110&amp;$D$111,'CCG data'!$A:$AD,'CCG data'!R$3,FALSE))</f>
        <v>45.9</v>
      </c>
      <c r="G481" s="373"/>
      <c r="H481" s="373">
        <f>IF(OR(ISERROR(VLOOKUP($E481&amp;$D$110&amp;$D$111,'CCG data'!$A:$AD,'CCG data'!S$3,FALSE)),ISBLANK(VLOOKUP($E481&amp;$D$110&amp;$D$111,'CCG data'!$A:$AD,'CCG data'!S$3,FALSE))),"",VLOOKUP($E481&amp;$D$110&amp;$D$111,'CCG data'!$A:$AD,'CCG data'!S$3,FALSE))</f>
        <v>94.9</v>
      </c>
      <c r="I481" s="373"/>
      <c r="J481" s="373">
        <f>IF(OR(ISERROR(VLOOKUP($E481&amp;$D$110&amp;$D$111,'CCG data'!$A:$AD,'CCG data'!T$3,FALSE)),ISBLANK(VLOOKUP($E481&amp;$D$110&amp;$D$111,'CCG data'!$A:$AD,'CCG data'!T$3,FALSE))),"",VLOOKUP($E481&amp;$D$110&amp;$D$111,'CCG data'!$A:$AD,'CCG data'!T$3,FALSE))</f>
        <v>5.6</v>
      </c>
      <c r="K481" s="373"/>
      <c r="L481" s="373">
        <f>IF(OR(ISERROR(VLOOKUP($E481&amp;$D$110&amp;$D$111,'CCG data'!$A:$AD,'CCG data'!U$3,FALSE)),ISBLANK(VLOOKUP($E481&amp;$D$110&amp;$D$111,'CCG data'!$A:$AD,'CCG data'!U$3,FALSE))),"",VLOOKUP($E481&amp;$D$110&amp;$D$111,'CCG data'!$A:$AD,'CCG data'!U$3,FALSE))</f>
        <v>13.2</v>
      </c>
      <c r="M481" s="374"/>
      <c r="N481" s="303">
        <f>IF(OR(ISERROR(VLOOKUP($E481&amp;$D$110&amp;$D$111,'CCG data'!$A:$AD,'CCG data'!G$3,FALSE)),ISBLANK(VLOOKUP($E481&amp;$D$110&amp;$D$111,'CCG data'!$A:$AD,'CCG data'!G$3,FALSE))),"",VLOOKUP($E481&amp;$D$110&amp;$D$111,'CCG data'!$A:$AD,'CCG data'!G$3,FALSE))</f>
        <v>836</v>
      </c>
      <c r="P481" s="354">
        <f>IF(OR(ISERROR(VLOOKUP($E481&amp;$D$110&amp;$D$111,'CCG data'!$A:$AD,'CCG data'!B$3,FALSE)),ISBLANK(VLOOKUP($E481&amp;$D$110&amp;$D$111,'CCG data'!$A:$AD,'CCG data'!B$3,FALSE))),"",VLOOKUP($E481&amp;$D$110&amp;$D$111,'CCG data'!$A:$AD,'CCG data'!B$3,FALSE))</f>
        <v>0.27272727272727271</v>
      </c>
      <c r="Q481" s="246"/>
      <c r="R481" s="246">
        <f>IF(OR(ISERROR(VLOOKUP($E481&amp;$D$110&amp;$D$111,'CCG data'!$A:$AD,'CCG data'!C$3,FALSE)),ISBLANK(VLOOKUP($E481&amp;$D$110&amp;$D$111,'CCG data'!$A:$AD,'CCG data'!C$3,FALSE))),"",VLOOKUP($E481&amp;$D$110&amp;$D$111,'CCG data'!$A:$AD,'CCG data'!C$3,FALSE))</f>
        <v>0.60526315789473684</v>
      </c>
      <c r="S481" s="246"/>
      <c r="T481" s="246">
        <f>IF(OR(ISERROR(VLOOKUP($E481&amp;$D$110&amp;$D$111,'CCG data'!$A:$AD,'CCG data'!D$3,FALSE)),ISBLANK(VLOOKUP($E481&amp;$D$110&amp;$D$111,'CCG data'!$A:$AD,'CCG data'!D$3,FALSE))),"",VLOOKUP($E481&amp;$D$110&amp;$D$111,'CCG data'!$A:$AD,'CCG data'!D$3,FALSE))</f>
        <v>3.5885167464114832E-2</v>
      </c>
      <c r="U481" s="246"/>
      <c r="V481" s="246">
        <f>IF(OR(ISERROR(VLOOKUP($E481&amp;$D$110&amp;$D$111,'CCG data'!$A:$AD,'CCG data'!E$3,FALSE)),ISBLANK(VLOOKUP($E481&amp;$D$110&amp;$D$111,'CCG data'!$A:$AD,'CCG data'!E$3,FALSE))),"",VLOOKUP($E481&amp;$D$110&amp;$D$111,'CCG data'!$A:$AD,'CCG data'!E$3,FALSE))</f>
        <v>8.6124401913875603E-2</v>
      </c>
      <c r="W481" s="387"/>
      <c r="Y481" s="178">
        <f>IFERROR(VLOOKUP($E481&amp;$D$111, Outliers!$A$4:$P$214,2,FALSE),"0")</f>
        <v>0</v>
      </c>
      <c r="Z481" s="178">
        <f>IFERROR(VLOOKUP($E481&amp;$D$111, Outliers!$A$4:$P$214,3,FALSE),"0")</f>
        <v>0</v>
      </c>
      <c r="AA481" s="178">
        <f>IFERROR(VLOOKUP($E481&amp;$D$111, Outliers!$A$4:$P$214,4,FALSE),"0")</f>
        <v>0</v>
      </c>
      <c r="AB481" s="178">
        <f>IFERROR(VLOOKUP($E481&amp;$D$111, Outliers!$A$4:$P$214,5,FALSE),"0")</f>
        <v>0</v>
      </c>
      <c r="AD481" s="82"/>
      <c r="AE481" s="82"/>
      <c r="AF481" s="82"/>
      <c r="AG481" s="82"/>
    </row>
    <row r="482" spans="4:33" x14ac:dyDescent="0.25">
      <c r="D482" s="301"/>
      <c r="E482" s="107" t="s">
        <v>27</v>
      </c>
      <c r="F482" s="99">
        <f>IF(P481="","",VLOOKUP($E481&amp;$D$110&amp;$D$111,'CCG data'!$A:$AD,'CCG data'!W$3,FALSE))</f>
        <v>39.9</v>
      </c>
      <c r="G482" s="100">
        <f>IF(P481="","",VLOOKUP($E481&amp;$D$110&amp;$D$111,'CCG data'!$A:$AD,'CCG data'!X$3,FALSE))</f>
        <v>51.8</v>
      </c>
      <c r="H482" s="100">
        <f>IF(R481="","",VLOOKUP($E481&amp;$D$110&amp;$D$111,'CCG data'!$A:$AD,'CCG data'!Y$3,FALSE))</f>
        <v>86.6</v>
      </c>
      <c r="I482" s="100">
        <f>IF(R481="","",VLOOKUP($E481&amp;$D$110&amp;$D$111,'CCG data'!$A:$AD,'CCG data'!Z$3,FALSE))</f>
        <v>103.2</v>
      </c>
      <c r="J482" s="100">
        <f>IF(T481="","",VLOOKUP($E481&amp;$D$110&amp;$D$111,'CCG data'!$A:$AD,'CCG data'!AA$3,FALSE))</f>
        <v>3.6</v>
      </c>
      <c r="K482" s="100">
        <f>IF(T481="","",VLOOKUP($E481&amp;$D$110&amp;$D$111,'CCG data'!$A:$AD,'CCG data'!AB$3,FALSE))</f>
        <v>7.6</v>
      </c>
      <c r="L482" s="100">
        <f>IF(V481="","",VLOOKUP($E481&amp;$D$110&amp;$D$111,'CCG data'!$A:$AD,'CCG data'!AC$3,FALSE))</f>
        <v>10.1</v>
      </c>
      <c r="M482" s="100">
        <f>IF(V481="","",VLOOKUP($E481&amp;$D$110&amp;$D$111,'CCG data'!$A:$AD,'CCG data'!AD$3,FALSE))</f>
        <v>16.2</v>
      </c>
      <c r="N482" s="304"/>
      <c r="P482" s="162">
        <f>IF(P481="","",VLOOKUP($E481&amp;$D$110&amp;$D$111,'CCG data'!$A:$AD,'CCG data'!I$3,FALSE))</f>
        <v>0.24399999999999999</v>
      </c>
      <c r="Q482" s="15">
        <f>IF(P481="","",VLOOKUP($E481&amp;$D$110&amp;$D$111,'CCG data'!$A:$AD,'CCG data'!J$3,FALSE))</f>
        <v>0.30399999999999999</v>
      </c>
      <c r="R482" s="15">
        <f>IF(R481="","",VLOOKUP($E481&amp;$D$110&amp;$D$111,'CCG data'!$A:$AD,'CCG data'!K$3,FALSE))</f>
        <v>0.57199999999999995</v>
      </c>
      <c r="S482" s="15">
        <f>IF(R481="","",VLOOKUP($E481&amp;$D$110&amp;$D$111,'CCG data'!$A:$AD,'CCG data'!L$3,FALSE))</f>
        <v>0.63800000000000001</v>
      </c>
      <c r="T482" s="15">
        <f>IF(T481="","",VLOOKUP($E481&amp;$D$110&amp;$D$111,'CCG data'!$A:$AD,'CCG data'!M$3,FALSE))</f>
        <v>2.5000000000000001E-2</v>
      </c>
      <c r="U482" s="15">
        <f>IF(T481="","",VLOOKUP($E481&amp;$D$110&amp;$D$111,'CCG data'!$A:$AD,'CCG data'!N$3,FALSE))</f>
        <v>5.0999999999999997E-2</v>
      </c>
      <c r="V482" s="15">
        <f>IF(V481="","",VLOOKUP($E481&amp;$D$110&amp;$D$111,'CCG data'!$A:$AD,'CCG data'!O$3,FALSE))</f>
        <v>6.9000000000000006E-2</v>
      </c>
      <c r="W482" s="142">
        <f>IF(V481="","",VLOOKUP($E481&amp;$D$110&amp;$D$111,'CCG data'!$A:$AD,'CCG data'!P$3,FALSE))</f>
        <v>0.107</v>
      </c>
      <c r="Y482" s="178" t="str">
        <f>IFERROR(VLOOKUP($E482&amp;$D$111, Outliers!$A$4:$P$214,2,FALSE),"0")</f>
        <v>0</v>
      </c>
      <c r="Z482" s="178" t="str">
        <f>IFERROR(VLOOKUP($E482&amp;$D$111, Outliers!$A$4:$P$214,3,FALSE),"0")</f>
        <v>0</v>
      </c>
      <c r="AA482" s="178" t="str">
        <f>IFERROR(VLOOKUP($E482&amp;$D$111, Outliers!$A$4:$P$214,4,FALSE),"0")</f>
        <v>0</v>
      </c>
      <c r="AB482" s="178" t="str">
        <f>IFERROR(VLOOKUP($E482&amp;$D$111, Outliers!$A$4:$P$214,5,FALSE),"0")</f>
        <v>0</v>
      </c>
      <c r="AD482" s="82"/>
      <c r="AE482" s="82"/>
      <c r="AF482" s="82"/>
      <c r="AG482" s="82"/>
    </row>
    <row r="483" spans="4:33" ht="15.75" x14ac:dyDescent="0.25">
      <c r="D483" s="301"/>
      <c r="E483" s="108" t="s">
        <v>308</v>
      </c>
      <c r="F483" s="372">
        <f>IF(OR(ISERROR(VLOOKUP($E483&amp;$D$110&amp;$D$111,'CCG data'!$A:$AD,'CCG data'!R$3,FALSE)),ISBLANK(VLOOKUP($E483&amp;$D$110&amp;$D$111,'CCG data'!$A:$AD,'CCG data'!R$3,FALSE))),"",VLOOKUP($E483&amp;$D$110&amp;$D$111,'CCG data'!$A:$AD,'CCG data'!R$3,FALSE))</f>
        <v>38.1</v>
      </c>
      <c r="G483" s="373"/>
      <c r="H483" s="373">
        <f>IF(OR(ISERROR(VLOOKUP($E483&amp;$D$110&amp;$D$111,'CCG data'!$A:$AD,'CCG data'!S$3,FALSE)),ISBLANK(VLOOKUP($E483&amp;$D$110&amp;$D$111,'CCG data'!$A:$AD,'CCG data'!S$3,FALSE))),"",VLOOKUP($E483&amp;$D$110&amp;$D$111,'CCG data'!$A:$AD,'CCG data'!S$3,FALSE))</f>
        <v>72.8</v>
      </c>
      <c r="I483" s="373"/>
      <c r="J483" s="373">
        <f>IF(OR(ISERROR(VLOOKUP($E483&amp;$D$110&amp;$D$111,'CCG data'!$A:$AD,'CCG data'!T$3,FALSE)),ISBLANK(VLOOKUP($E483&amp;$D$110&amp;$D$111,'CCG data'!$A:$AD,'CCG data'!T$3,FALSE))),"",VLOOKUP($E483&amp;$D$110&amp;$D$111,'CCG data'!$A:$AD,'CCG data'!T$3,FALSE))</f>
        <v>8.9</v>
      </c>
      <c r="K483" s="373"/>
      <c r="L483" s="373">
        <f>IF(OR(ISERROR(VLOOKUP($E483&amp;$D$110&amp;$D$111,'CCG data'!$A:$AD,'CCG data'!U$3,FALSE)),ISBLANK(VLOOKUP($E483&amp;$D$110&amp;$D$111,'CCG data'!$A:$AD,'CCG data'!U$3,FALSE))),"",VLOOKUP($E483&amp;$D$110&amp;$D$111,'CCG data'!$A:$AD,'CCG data'!U$3,FALSE))</f>
        <v>9.3000000000000007</v>
      </c>
      <c r="M483" s="374"/>
      <c r="N483" s="303">
        <f>IF(OR(ISERROR(VLOOKUP($E483&amp;$D$110&amp;$D$111,'CCG data'!$A:$AD,'CCG data'!G$3,FALSE)),ISBLANK(VLOOKUP($E483&amp;$D$110&amp;$D$111,'CCG data'!$A:$AD,'CCG data'!G$3,FALSE))),"",VLOOKUP($E483&amp;$D$110&amp;$D$111,'CCG data'!$A:$AD,'CCG data'!G$3,FALSE))</f>
        <v>600</v>
      </c>
      <c r="P483" s="354">
        <f>IF(OR(ISERROR(VLOOKUP($E483&amp;$D$110&amp;$D$111,'CCG data'!$A:$AD,'CCG data'!B$3,FALSE)),ISBLANK(VLOOKUP($E483&amp;$D$110&amp;$D$111,'CCG data'!$A:$AD,'CCG data'!B$3,FALSE))),"",VLOOKUP($E483&amp;$D$110&amp;$D$111,'CCG data'!$A:$AD,'CCG data'!B$3,FALSE))</f>
        <v>0.25666666666666665</v>
      </c>
      <c r="Q483" s="246"/>
      <c r="R483" s="246">
        <f>IF(OR(ISERROR(VLOOKUP($E483&amp;$D$110&amp;$D$111,'CCG data'!$A:$AD,'CCG data'!C$3,FALSE)),ISBLANK(VLOOKUP($E483&amp;$D$110&amp;$D$111,'CCG data'!$A:$AD,'CCG data'!C$3,FALSE))),"",VLOOKUP($E483&amp;$D$110&amp;$D$111,'CCG data'!$A:$AD,'CCG data'!C$3,FALSE))</f>
        <v>0.60499999999999998</v>
      </c>
      <c r="S483" s="246"/>
      <c r="T483" s="246">
        <f>IF(OR(ISERROR(VLOOKUP($E483&amp;$D$110&amp;$D$111,'CCG data'!$A:$AD,'CCG data'!D$3,FALSE)),ISBLANK(VLOOKUP($E483&amp;$D$110&amp;$D$111,'CCG data'!$A:$AD,'CCG data'!D$3,FALSE))),"",VLOOKUP($E483&amp;$D$110&amp;$D$111,'CCG data'!$A:$AD,'CCG data'!D$3,FALSE))</f>
        <v>6.1666666666666668E-2</v>
      </c>
      <c r="U483" s="246"/>
      <c r="V483" s="246">
        <f>IF(OR(ISERROR(VLOOKUP($E483&amp;$D$110&amp;$D$111,'CCG data'!$A:$AD,'CCG data'!E$3,FALSE)),ISBLANK(VLOOKUP($E483&amp;$D$110&amp;$D$111,'CCG data'!$A:$AD,'CCG data'!E$3,FALSE))),"",VLOOKUP($E483&amp;$D$110&amp;$D$111,'CCG data'!$A:$AD,'CCG data'!E$3,FALSE))</f>
        <v>7.6666666666666661E-2</v>
      </c>
      <c r="W483" s="387"/>
      <c r="Y483" s="178">
        <f>IFERROR(VLOOKUP($E483&amp;$D$111, Outliers!$A$4:$P$214,2,FALSE),"0")</f>
        <v>1</v>
      </c>
      <c r="Z483" s="178">
        <f>IFERROR(VLOOKUP($E483&amp;$D$111, Outliers!$A$4:$P$214,3,FALSE),"0")</f>
        <v>1</v>
      </c>
      <c r="AA483" s="178">
        <f>IFERROR(VLOOKUP($E483&amp;$D$111, Outliers!$A$4:$P$214,4,FALSE),"0")</f>
        <v>0</v>
      </c>
      <c r="AB483" s="178">
        <f>IFERROR(VLOOKUP($E483&amp;$D$111, Outliers!$A$4:$P$214,5,FALSE),"0")</f>
        <v>0</v>
      </c>
      <c r="AD483" s="82"/>
      <c r="AE483" s="82"/>
      <c r="AF483" s="82"/>
      <c r="AG483" s="82"/>
    </row>
    <row r="484" spans="4:33" x14ac:dyDescent="0.25">
      <c r="D484" s="301"/>
      <c r="E484" s="107" t="s">
        <v>27</v>
      </c>
      <c r="F484" s="99">
        <f>IF(P483="","",VLOOKUP($E483&amp;$D$110&amp;$D$111,'CCG data'!$A:$AD,'CCG data'!W$3,FALSE))</f>
        <v>32.1</v>
      </c>
      <c r="G484" s="100">
        <f>IF(P483="","",VLOOKUP($E483&amp;$D$110&amp;$D$111,'CCG data'!$A:$AD,'CCG data'!X$3,FALSE))</f>
        <v>44.2</v>
      </c>
      <c r="H484" s="100">
        <f>IF(R483="","",VLOOKUP($E483&amp;$D$110&amp;$D$111,'CCG data'!$A:$AD,'CCG data'!Y$3,FALSE))</f>
        <v>65.400000000000006</v>
      </c>
      <c r="I484" s="100">
        <f>IF(R483="","",VLOOKUP($E483&amp;$D$110&amp;$D$111,'CCG data'!$A:$AD,'CCG data'!Z$3,FALSE))</f>
        <v>80.3</v>
      </c>
      <c r="J484" s="100">
        <f>IF(T483="","",VLOOKUP($E483&amp;$D$110&amp;$D$111,'CCG data'!$A:$AD,'CCG data'!AA$3,FALSE))</f>
        <v>6</v>
      </c>
      <c r="K484" s="100">
        <f>IF(T483="","",VLOOKUP($E483&amp;$D$110&amp;$D$111,'CCG data'!$A:$AD,'CCG data'!AB$3,FALSE))</f>
        <v>11.7</v>
      </c>
      <c r="L484" s="100">
        <f>IF(V483="","",VLOOKUP($E483&amp;$D$110&amp;$D$111,'CCG data'!$A:$AD,'CCG data'!AC$3,FALSE))</f>
        <v>6.6</v>
      </c>
      <c r="M484" s="100">
        <f>IF(V483="","",VLOOKUP($E483&amp;$D$110&amp;$D$111,'CCG data'!$A:$AD,'CCG data'!AD$3,FALSE))</f>
        <v>12</v>
      </c>
      <c r="N484" s="304"/>
      <c r="P484" s="162">
        <f>IF(P483="","",VLOOKUP($E483&amp;$D$110&amp;$D$111,'CCG data'!$A:$AD,'CCG data'!I$3,FALSE))</f>
        <v>0.223</v>
      </c>
      <c r="Q484" s="15">
        <f>IF(P483="","",VLOOKUP($E483&amp;$D$110&amp;$D$111,'CCG data'!$A:$AD,'CCG data'!J$3,FALSE))</f>
        <v>0.29299999999999998</v>
      </c>
      <c r="R484" s="15">
        <f>IF(R483="","",VLOOKUP($E483&amp;$D$110&amp;$D$111,'CCG data'!$A:$AD,'CCG data'!K$3,FALSE))</f>
        <v>0.56499999999999995</v>
      </c>
      <c r="S484" s="15">
        <f>IF(R483="","",VLOOKUP($E483&amp;$D$110&amp;$D$111,'CCG data'!$A:$AD,'CCG data'!L$3,FALSE))</f>
        <v>0.64300000000000002</v>
      </c>
      <c r="T484" s="15">
        <f>IF(T483="","",VLOOKUP($E483&amp;$D$110&amp;$D$111,'CCG data'!$A:$AD,'CCG data'!M$3,FALSE))</f>
        <v>4.4999999999999998E-2</v>
      </c>
      <c r="U484" s="15">
        <f>IF(T483="","",VLOOKUP($E483&amp;$D$110&amp;$D$111,'CCG data'!$A:$AD,'CCG data'!N$3,FALSE))</f>
        <v>8.4000000000000005E-2</v>
      </c>
      <c r="V484" s="15">
        <f>IF(V483="","",VLOOKUP($E483&amp;$D$110&amp;$D$111,'CCG data'!$A:$AD,'CCG data'!O$3,FALSE))</f>
        <v>5.8000000000000003E-2</v>
      </c>
      <c r="W484" s="142">
        <f>IF(V483="","",VLOOKUP($E483&amp;$D$110&amp;$D$111,'CCG data'!$A:$AD,'CCG data'!P$3,FALSE))</f>
        <v>0.10100000000000001</v>
      </c>
      <c r="Y484" s="178" t="str">
        <f>IFERROR(VLOOKUP($E484&amp;$D$111, Outliers!$A$4:$P$214,2,FALSE),"0")</f>
        <v>0</v>
      </c>
      <c r="Z484" s="178" t="str">
        <f>IFERROR(VLOOKUP($E484&amp;$D$111, Outliers!$A$4:$P$214,3,FALSE),"0")</f>
        <v>0</v>
      </c>
      <c r="AA484" s="178" t="str">
        <f>IFERROR(VLOOKUP($E484&amp;$D$111, Outliers!$A$4:$P$214,4,FALSE),"0")</f>
        <v>0</v>
      </c>
      <c r="AB484" s="178" t="str">
        <f>IFERROR(VLOOKUP($E484&amp;$D$111, Outliers!$A$4:$P$214,5,FALSE),"0")</f>
        <v>0</v>
      </c>
      <c r="AD484" s="82"/>
      <c r="AE484" s="82"/>
      <c r="AF484" s="82"/>
      <c r="AG484" s="82"/>
    </row>
    <row r="485" spans="4:33" ht="15.75" x14ac:dyDescent="0.25">
      <c r="D485" s="301"/>
      <c r="E485" s="108" t="s">
        <v>309</v>
      </c>
      <c r="F485" s="372">
        <f>IF(OR(ISERROR(VLOOKUP($E485&amp;$D$110&amp;$D$111,'CCG data'!$A:$AD,'CCG data'!R$3,FALSE)),ISBLANK(VLOOKUP($E485&amp;$D$110&amp;$D$111,'CCG data'!$A:$AD,'CCG data'!R$3,FALSE))),"",VLOOKUP($E485&amp;$D$110&amp;$D$111,'CCG data'!$A:$AD,'CCG data'!R$3,FALSE))</f>
        <v>51.8</v>
      </c>
      <c r="G485" s="373"/>
      <c r="H485" s="373">
        <f>IF(OR(ISERROR(VLOOKUP($E485&amp;$D$110&amp;$D$111,'CCG data'!$A:$AD,'CCG data'!S$3,FALSE)),ISBLANK(VLOOKUP($E485&amp;$D$110&amp;$D$111,'CCG data'!$A:$AD,'CCG data'!S$3,FALSE))),"",VLOOKUP($E485&amp;$D$110&amp;$D$111,'CCG data'!$A:$AD,'CCG data'!S$3,FALSE))</f>
        <v>96.3</v>
      </c>
      <c r="I485" s="373"/>
      <c r="J485" s="373">
        <f>IF(OR(ISERROR(VLOOKUP($E485&amp;$D$110&amp;$D$111,'CCG data'!$A:$AD,'CCG data'!T$3,FALSE)),ISBLANK(VLOOKUP($E485&amp;$D$110&amp;$D$111,'CCG data'!$A:$AD,'CCG data'!T$3,FALSE))),"",VLOOKUP($E485&amp;$D$110&amp;$D$111,'CCG data'!$A:$AD,'CCG data'!T$3,FALSE))</f>
        <v>6.1</v>
      </c>
      <c r="K485" s="373"/>
      <c r="L485" s="373">
        <f>IF(OR(ISERROR(VLOOKUP($E485&amp;$D$110&amp;$D$111,'CCG data'!$A:$AD,'CCG data'!U$3,FALSE)),ISBLANK(VLOOKUP($E485&amp;$D$110&amp;$D$111,'CCG data'!$A:$AD,'CCG data'!U$3,FALSE))),"",VLOOKUP($E485&amp;$D$110&amp;$D$111,'CCG data'!$A:$AD,'CCG data'!U$3,FALSE))</f>
        <v>15.4</v>
      </c>
      <c r="M485" s="374"/>
      <c r="N485" s="303">
        <f>IF(OR(ISERROR(VLOOKUP($E485&amp;$D$110&amp;$D$111,'CCG data'!$A:$AD,'CCG data'!G$3,FALSE)),ISBLANK(VLOOKUP($E485&amp;$D$110&amp;$D$111,'CCG data'!$A:$AD,'CCG data'!G$3,FALSE))),"",VLOOKUP($E485&amp;$D$110&amp;$D$111,'CCG data'!$A:$AD,'CCG data'!G$3,FALSE))</f>
        <v>1467</v>
      </c>
      <c r="P485" s="354">
        <f>IF(OR(ISERROR(VLOOKUP($E485&amp;$D$110&amp;$D$111,'CCG data'!$A:$AD,'CCG data'!B$3,FALSE)),ISBLANK(VLOOKUP($E485&amp;$D$110&amp;$D$111,'CCG data'!$A:$AD,'CCG data'!B$3,FALSE))),"",VLOOKUP($E485&amp;$D$110&amp;$D$111,'CCG data'!$A:$AD,'CCG data'!B$3,FALSE))</f>
        <v>0.28289025221540559</v>
      </c>
      <c r="Q485" s="246"/>
      <c r="R485" s="246">
        <f>IF(OR(ISERROR(VLOOKUP($E485&amp;$D$110&amp;$D$111,'CCG data'!$A:$AD,'CCG data'!C$3,FALSE)),ISBLANK(VLOOKUP($E485&amp;$D$110&amp;$D$111,'CCG data'!$A:$AD,'CCG data'!C$3,FALSE))),"",VLOOKUP($E485&amp;$D$110&amp;$D$111,'CCG data'!$A:$AD,'CCG data'!C$3,FALSE))</f>
        <v>0.58623040218132239</v>
      </c>
      <c r="S485" s="246"/>
      <c r="T485" s="246">
        <f>IF(OR(ISERROR(VLOOKUP($E485&amp;$D$110&amp;$D$111,'CCG data'!$A:$AD,'CCG data'!D$3,FALSE)),ISBLANK(VLOOKUP($E485&amp;$D$110&amp;$D$111,'CCG data'!$A:$AD,'CCG data'!D$3,FALSE))),"",VLOOKUP($E485&amp;$D$110&amp;$D$111,'CCG data'!$A:$AD,'CCG data'!D$3,FALSE))</f>
        <v>3.8173142467620998E-2</v>
      </c>
      <c r="U485" s="246"/>
      <c r="V485" s="246">
        <f>IF(OR(ISERROR(VLOOKUP($E485&amp;$D$110&amp;$D$111,'CCG data'!$A:$AD,'CCG data'!E$3,FALSE)),ISBLANK(VLOOKUP($E485&amp;$D$110&amp;$D$111,'CCG data'!$A:$AD,'CCG data'!E$3,FALSE))),"",VLOOKUP($E485&amp;$D$110&amp;$D$111,'CCG data'!$A:$AD,'CCG data'!E$3,FALSE))</f>
        <v>9.2706203135650991E-2</v>
      </c>
      <c r="W485" s="387"/>
      <c r="Y485" s="178">
        <f>IFERROR(VLOOKUP($E485&amp;$D$111, Outliers!$A$4:$P$214,2,FALSE),"0")</f>
        <v>0</v>
      </c>
      <c r="Z485" s="178">
        <f>IFERROR(VLOOKUP($E485&amp;$D$111, Outliers!$A$4:$P$214,3,FALSE),"0")</f>
        <v>0</v>
      </c>
      <c r="AA485" s="178">
        <f>IFERROR(VLOOKUP($E485&amp;$D$111, Outliers!$A$4:$P$214,4,FALSE),"0")</f>
        <v>0</v>
      </c>
      <c r="AB485" s="178">
        <f>IFERROR(VLOOKUP($E485&amp;$D$111, Outliers!$A$4:$P$214,5,FALSE),"0")</f>
        <v>0</v>
      </c>
      <c r="AD485" s="82"/>
      <c r="AE485" s="82"/>
      <c r="AF485" s="82"/>
      <c r="AG485" s="82"/>
    </row>
    <row r="486" spans="4:33" x14ac:dyDescent="0.25">
      <c r="D486" s="301"/>
      <c r="E486" s="107" t="s">
        <v>27</v>
      </c>
      <c r="F486" s="99">
        <f>IF(P485="","",VLOOKUP($E485&amp;$D$110&amp;$D$111,'CCG data'!$A:$AD,'CCG data'!W$3,FALSE))</f>
        <v>46.8</v>
      </c>
      <c r="G486" s="100">
        <f>IF(P485="","",VLOOKUP($E485&amp;$D$110&amp;$D$111,'CCG data'!$A:$AD,'CCG data'!X$3,FALSE))</f>
        <v>56.8</v>
      </c>
      <c r="H486" s="100">
        <f>IF(R485="","",VLOOKUP($E485&amp;$D$110&amp;$D$111,'CCG data'!$A:$AD,'CCG data'!Y$3,FALSE))</f>
        <v>89.9</v>
      </c>
      <c r="I486" s="100">
        <f>IF(R485="","",VLOOKUP($E485&amp;$D$110&amp;$D$111,'CCG data'!$A:$AD,'CCG data'!Z$3,FALSE))</f>
        <v>102.8</v>
      </c>
      <c r="J486" s="100">
        <f>IF(T485="","",VLOOKUP($E485&amp;$D$110&amp;$D$111,'CCG data'!$A:$AD,'CCG data'!AA$3,FALSE))</f>
        <v>4.5</v>
      </c>
      <c r="K486" s="100">
        <f>IF(T485="","",VLOOKUP($E485&amp;$D$110&amp;$D$111,'CCG data'!$A:$AD,'CCG data'!AB$3,FALSE))</f>
        <v>7.7</v>
      </c>
      <c r="L486" s="100">
        <f>IF(V485="","",VLOOKUP($E485&amp;$D$110&amp;$D$111,'CCG data'!$A:$AD,'CCG data'!AC$3,FALSE))</f>
        <v>12.8</v>
      </c>
      <c r="M486" s="100">
        <f>IF(V485="","",VLOOKUP($E485&amp;$D$110&amp;$D$111,'CCG data'!$A:$AD,'CCG data'!AD$3,FALSE))</f>
        <v>18</v>
      </c>
      <c r="N486" s="304"/>
      <c r="P486" s="162">
        <f>IF(P485="","",VLOOKUP($E485&amp;$D$110&amp;$D$111,'CCG data'!$A:$AD,'CCG data'!I$3,FALSE))</f>
        <v>0.26</v>
      </c>
      <c r="Q486" s="15">
        <f>IF(P485="","",VLOOKUP($E485&amp;$D$110&amp;$D$111,'CCG data'!$A:$AD,'CCG data'!J$3,FALSE))</f>
        <v>0.30599999999999999</v>
      </c>
      <c r="R486" s="15">
        <f>IF(R485="","",VLOOKUP($E485&amp;$D$110&amp;$D$111,'CCG data'!$A:$AD,'CCG data'!K$3,FALSE))</f>
        <v>0.56100000000000005</v>
      </c>
      <c r="S486" s="15">
        <f>IF(R485="","",VLOOKUP($E485&amp;$D$110&amp;$D$111,'CCG data'!$A:$AD,'CCG data'!L$3,FALSE))</f>
        <v>0.61099999999999999</v>
      </c>
      <c r="T486" s="15">
        <f>IF(T485="","",VLOOKUP($E485&amp;$D$110&amp;$D$111,'CCG data'!$A:$AD,'CCG data'!M$3,FALSE))</f>
        <v>0.03</v>
      </c>
      <c r="U486" s="15">
        <f>IF(T485="","",VLOOKUP($E485&amp;$D$110&amp;$D$111,'CCG data'!$A:$AD,'CCG data'!N$3,FALSE))</f>
        <v>4.9000000000000002E-2</v>
      </c>
      <c r="V486" s="15">
        <f>IF(V485="","",VLOOKUP($E485&amp;$D$110&amp;$D$111,'CCG data'!$A:$AD,'CCG data'!O$3,FALSE))</f>
        <v>7.9000000000000001E-2</v>
      </c>
      <c r="W486" s="142">
        <f>IF(V485="","",VLOOKUP($E485&amp;$D$110&amp;$D$111,'CCG data'!$A:$AD,'CCG data'!P$3,FALSE))</f>
        <v>0.109</v>
      </c>
      <c r="Y486" s="178" t="str">
        <f>IFERROR(VLOOKUP($E486&amp;$D$111, Outliers!$A$4:$P$214,2,FALSE),"0")</f>
        <v>0</v>
      </c>
      <c r="Z486" s="178" t="str">
        <f>IFERROR(VLOOKUP($E486&amp;$D$111, Outliers!$A$4:$P$214,3,FALSE),"0")</f>
        <v>0</v>
      </c>
      <c r="AA486" s="178" t="str">
        <f>IFERROR(VLOOKUP($E486&amp;$D$111, Outliers!$A$4:$P$214,4,FALSE),"0")</f>
        <v>0</v>
      </c>
      <c r="AB486" s="178" t="str">
        <f>IFERROR(VLOOKUP($E486&amp;$D$111, Outliers!$A$4:$P$214,5,FALSE),"0")</f>
        <v>0</v>
      </c>
      <c r="AD486" s="82"/>
      <c r="AE486" s="82"/>
      <c r="AF486" s="82"/>
      <c r="AG486" s="82"/>
    </row>
    <row r="487" spans="4:33" ht="15.75" x14ac:dyDescent="0.25">
      <c r="D487" s="301"/>
      <c r="E487" s="108" t="s">
        <v>488</v>
      </c>
      <c r="F487" s="372">
        <f>IF(OR(ISERROR(VLOOKUP($E487&amp;$D$110&amp;$D$111,'CCG data'!$A:$AD,'CCG data'!R$3,FALSE)),ISBLANK(VLOOKUP($E487&amp;$D$110&amp;$D$111,'CCG data'!$A:$AD,'CCG data'!R$3,FALSE))),"",VLOOKUP($E487&amp;$D$110&amp;$D$111,'CCG data'!$A:$AD,'CCG data'!R$3,FALSE))</f>
        <v>51.2</v>
      </c>
      <c r="G487" s="373"/>
      <c r="H487" s="373">
        <f>IF(OR(ISERROR(VLOOKUP($E487&amp;$D$110&amp;$D$111,'CCG data'!$A:$AD,'CCG data'!S$3,FALSE)),ISBLANK(VLOOKUP($E487&amp;$D$110&amp;$D$111,'CCG data'!$A:$AD,'CCG data'!S$3,FALSE))),"",VLOOKUP($E487&amp;$D$110&amp;$D$111,'CCG data'!$A:$AD,'CCG data'!S$3,FALSE))</f>
        <v>99.2</v>
      </c>
      <c r="I487" s="373"/>
      <c r="J487" s="373">
        <f>IF(OR(ISERROR(VLOOKUP($E487&amp;$D$110&amp;$D$111,'CCG data'!$A:$AD,'CCG data'!T$3,FALSE)),ISBLANK(VLOOKUP($E487&amp;$D$110&amp;$D$111,'CCG data'!$A:$AD,'CCG data'!T$3,FALSE))),"",VLOOKUP($E487&amp;$D$110&amp;$D$111,'CCG data'!$A:$AD,'CCG data'!T$3,FALSE))</f>
        <v>5.3</v>
      </c>
      <c r="K487" s="373"/>
      <c r="L487" s="373">
        <f>IF(OR(ISERROR(VLOOKUP($E487&amp;$D$110&amp;$D$111,'CCG data'!$A:$AD,'CCG data'!U$3,FALSE)),ISBLANK(VLOOKUP($E487&amp;$D$110&amp;$D$111,'CCG data'!$A:$AD,'CCG data'!U$3,FALSE))),"",VLOOKUP($E487&amp;$D$110&amp;$D$111,'CCG data'!$A:$AD,'CCG data'!U$3,FALSE))</f>
        <v>6.7</v>
      </c>
      <c r="M487" s="374"/>
      <c r="N487" s="303">
        <f>IF(OR(ISERROR(VLOOKUP($E487&amp;$D$110&amp;$D$111,'CCG data'!$A:$AD,'CCG data'!G$3,FALSE)),ISBLANK(VLOOKUP($E487&amp;$D$110&amp;$D$111,'CCG data'!$A:$AD,'CCG data'!G$3,FALSE))),"",VLOOKUP($E487&amp;$D$110&amp;$D$111,'CCG data'!$A:$AD,'CCG data'!G$3,FALSE))</f>
        <v>2258</v>
      </c>
      <c r="P487" s="354">
        <f>IF(OR(ISERROR(VLOOKUP($E487&amp;$D$110&amp;$D$111,'CCG data'!$A:$AD,'CCG data'!B$3,FALSE)),ISBLANK(VLOOKUP($E487&amp;$D$110&amp;$D$111,'CCG data'!$A:$AD,'CCG data'!B$3,FALSE))),"",VLOOKUP($E487&amp;$D$110&amp;$D$111,'CCG data'!$A:$AD,'CCG data'!B$3,FALSE))</f>
        <v>0.30336581045172717</v>
      </c>
      <c r="Q487" s="246"/>
      <c r="R487" s="246">
        <f>IF(OR(ISERROR(VLOOKUP($E487&amp;$D$110&amp;$D$111,'CCG data'!$A:$AD,'CCG data'!C$3,FALSE)),ISBLANK(VLOOKUP($E487&amp;$D$110&amp;$D$111,'CCG data'!$A:$AD,'CCG data'!C$3,FALSE))),"",VLOOKUP($E487&amp;$D$110&amp;$D$111,'CCG data'!$A:$AD,'CCG data'!C$3,FALSE))</f>
        <v>0.61957484499557125</v>
      </c>
      <c r="S487" s="246"/>
      <c r="T487" s="246">
        <f>IF(OR(ISERROR(VLOOKUP($E487&amp;$D$110&amp;$D$111,'CCG data'!$A:$AD,'CCG data'!D$3,FALSE)),ISBLANK(VLOOKUP($E487&amp;$D$110&amp;$D$111,'CCG data'!$A:$AD,'CCG data'!D$3,FALSE))),"",VLOOKUP($E487&amp;$D$110&amp;$D$111,'CCG data'!$A:$AD,'CCG data'!D$3,FALSE))</f>
        <v>3.54295837023915E-2</v>
      </c>
      <c r="U487" s="246"/>
      <c r="V487" s="246">
        <f>IF(OR(ISERROR(VLOOKUP($E487&amp;$D$110&amp;$D$111,'CCG data'!$A:$AD,'CCG data'!E$3,FALSE)),ISBLANK(VLOOKUP($E487&amp;$D$110&amp;$D$111,'CCG data'!$A:$AD,'CCG data'!E$3,FALSE))),"",VLOOKUP($E487&amp;$D$110&amp;$D$111,'CCG data'!$A:$AD,'CCG data'!E$3,FALSE))</f>
        <v>4.1629760850310012E-2</v>
      </c>
      <c r="W487" s="387"/>
      <c r="Y487" s="178">
        <f>IFERROR(VLOOKUP($E487&amp;$D$111, Outliers!$A$4:$P$214,2,FALSE),"0")</f>
        <v>0</v>
      </c>
      <c r="Z487" s="178">
        <f>IFERROR(VLOOKUP($E487&amp;$D$111, Outliers!$A$4:$P$214,3,FALSE),"0")</f>
        <v>0</v>
      </c>
      <c r="AA487" s="178">
        <f>IFERROR(VLOOKUP($E487&amp;$D$111, Outliers!$A$4:$P$214,4,FALSE),"0")</f>
        <v>0</v>
      </c>
      <c r="AB487" s="178">
        <f>IFERROR(VLOOKUP($E487&amp;$D$111, Outliers!$A$4:$P$214,5,FALSE),"0")</f>
        <v>1</v>
      </c>
      <c r="AD487" s="82"/>
      <c r="AE487" s="82"/>
      <c r="AF487" s="82"/>
      <c r="AG487" s="82"/>
    </row>
    <row r="488" spans="4:33" x14ac:dyDescent="0.25">
      <c r="D488" s="301"/>
      <c r="E488" s="107" t="s">
        <v>27</v>
      </c>
      <c r="F488" s="99">
        <f>IF(P487="","",VLOOKUP($E487&amp;$D$110&amp;$D$111,'CCG data'!$A:$AD,'CCG data'!W$3,FALSE))</f>
        <v>47.3</v>
      </c>
      <c r="G488" s="100">
        <f>IF(P487="","",VLOOKUP($E487&amp;$D$110&amp;$D$111,'CCG data'!$A:$AD,'CCG data'!X$3,FALSE))</f>
        <v>55</v>
      </c>
      <c r="H488" s="100">
        <f>IF(R487="","",VLOOKUP($E487&amp;$D$110&amp;$D$111,'CCG data'!$A:$AD,'CCG data'!Y$3,FALSE))</f>
        <v>94</v>
      </c>
      <c r="I488" s="100">
        <f>IF(R487="","",VLOOKUP($E487&amp;$D$110&amp;$D$111,'CCG data'!$A:$AD,'CCG data'!Z$3,FALSE))</f>
        <v>104.3</v>
      </c>
      <c r="J488" s="100">
        <f>IF(T487="","",VLOOKUP($E487&amp;$D$110&amp;$D$111,'CCG data'!$A:$AD,'CCG data'!AA$3,FALSE))</f>
        <v>4.0999999999999996</v>
      </c>
      <c r="K488" s="100">
        <f>IF(T487="","",VLOOKUP($E487&amp;$D$110&amp;$D$111,'CCG data'!$A:$AD,'CCG data'!AB$3,FALSE))</f>
        <v>6.4</v>
      </c>
      <c r="L488" s="100">
        <f>IF(V487="","",VLOOKUP($E487&amp;$D$110&amp;$D$111,'CCG data'!$A:$AD,'CCG data'!AC$3,FALSE))</f>
        <v>5.4</v>
      </c>
      <c r="M488" s="100">
        <f>IF(V487="","",VLOOKUP($E487&amp;$D$110&amp;$D$111,'CCG data'!$A:$AD,'CCG data'!AD$3,FALSE))</f>
        <v>8.1</v>
      </c>
      <c r="N488" s="304"/>
      <c r="P488" s="162">
        <f>IF(P487="","",VLOOKUP($E487&amp;$D$110&amp;$D$111,'CCG data'!$A:$AD,'CCG data'!I$3,FALSE))</f>
        <v>0.28499999999999998</v>
      </c>
      <c r="Q488" s="15">
        <f>IF(P487="","",VLOOKUP($E487&amp;$D$110&amp;$D$111,'CCG data'!$A:$AD,'CCG data'!J$3,FALSE))</f>
        <v>0.32300000000000001</v>
      </c>
      <c r="R488" s="15">
        <f>IF(R487="","",VLOOKUP($E487&amp;$D$110&amp;$D$111,'CCG data'!$A:$AD,'CCG data'!K$3,FALSE))</f>
        <v>0.59899999999999998</v>
      </c>
      <c r="S488" s="15">
        <f>IF(R487="","",VLOOKUP($E487&amp;$D$110&amp;$D$111,'CCG data'!$A:$AD,'CCG data'!L$3,FALSE))</f>
        <v>0.63900000000000001</v>
      </c>
      <c r="T488" s="15">
        <f>IF(T487="","",VLOOKUP($E487&amp;$D$110&amp;$D$111,'CCG data'!$A:$AD,'CCG data'!M$3,FALSE))</f>
        <v>2.9000000000000001E-2</v>
      </c>
      <c r="U488" s="15">
        <f>IF(T487="","",VLOOKUP($E487&amp;$D$110&amp;$D$111,'CCG data'!$A:$AD,'CCG data'!N$3,FALSE))</f>
        <v>4.3999999999999997E-2</v>
      </c>
      <c r="V488" s="15">
        <f>IF(V487="","",VLOOKUP($E487&amp;$D$110&amp;$D$111,'CCG data'!$A:$AD,'CCG data'!O$3,FALSE))</f>
        <v>3.4000000000000002E-2</v>
      </c>
      <c r="W488" s="142">
        <f>IF(V487="","",VLOOKUP($E487&amp;$D$110&amp;$D$111,'CCG data'!$A:$AD,'CCG data'!P$3,FALSE))</f>
        <v>5.0999999999999997E-2</v>
      </c>
      <c r="Y488" s="178" t="str">
        <f>IFERROR(VLOOKUP($E488&amp;$D$111, Outliers!$A$4:$P$214,2,FALSE),"0")</f>
        <v>0</v>
      </c>
      <c r="Z488" s="178" t="str">
        <f>IFERROR(VLOOKUP($E488&amp;$D$111, Outliers!$A$4:$P$214,3,FALSE),"0")</f>
        <v>0</v>
      </c>
      <c r="AA488" s="178" t="str">
        <f>IFERROR(VLOOKUP($E488&amp;$D$111, Outliers!$A$4:$P$214,4,FALSE),"0")</f>
        <v>0</v>
      </c>
      <c r="AB488" s="178" t="str">
        <f>IFERROR(VLOOKUP($E488&amp;$D$111, Outliers!$A$4:$P$214,5,FALSE),"0")</f>
        <v>0</v>
      </c>
      <c r="AD488" s="82"/>
      <c r="AE488" s="82"/>
      <c r="AF488" s="82"/>
      <c r="AG488" s="82"/>
    </row>
    <row r="489" spans="4:33" ht="15.75" x14ac:dyDescent="0.25">
      <c r="D489" s="301"/>
      <c r="E489" s="108" t="s">
        <v>310</v>
      </c>
      <c r="F489" s="372">
        <f>IF(OR(ISERROR(VLOOKUP($E489&amp;$D$110&amp;$D$111,'CCG data'!$A:$AD,'CCG data'!R$3,FALSE)),ISBLANK(VLOOKUP($E489&amp;$D$110&amp;$D$111,'CCG data'!$A:$AD,'CCG data'!R$3,FALSE))),"",VLOOKUP($E489&amp;$D$110&amp;$D$111,'CCG data'!$A:$AD,'CCG data'!R$3,FALSE))</f>
        <v>46.8</v>
      </c>
      <c r="G489" s="373"/>
      <c r="H489" s="373">
        <f>IF(OR(ISERROR(VLOOKUP($E489&amp;$D$110&amp;$D$111,'CCG data'!$A:$AD,'CCG data'!S$3,FALSE)),ISBLANK(VLOOKUP($E489&amp;$D$110&amp;$D$111,'CCG data'!$A:$AD,'CCG data'!S$3,FALSE))),"",VLOOKUP($E489&amp;$D$110&amp;$D$111,'CCG data'!$A:$AD,'CCG data'!S$3,FALSE))</f>
        <v>90.5</v>
      </c>
      <c r="I489" s="373"/>
      <c r="J489" s="373">
        <f>IF(OR(ISERROR(VLOOKUP($E489&amp;$D$110&amp;$D$111,'CCG data'!$A:$AD,'CCG data'!T$3,FALSE)),ISBLANK(VLOOKUP($E489&amp;$D$110&amp;$D$111,'CCG data'!$A:$AD,'CCG data'!T$3,FALSE))),"",VLOOKUP($E489&amp;$D$110&amp;$D$111,'CCG data'!$A:$AD,'CCG data'!T$3,FALSE))</f>
        <v>8.4</v>
      </c>
      <c r="K489" s="373"/>
      <c r="L489" s="373">
        <f>IF(OR(ISERROR(VLOOKUP($E489&amp;$D$110&amp;$D$111,'CCG data'!$A:$AD,'CCG data'!U$3,FALSE)),ISBLANK(VLOOKUP($E489&amp;$D$110&amp;$D$111,'CCG data'!$A:$AD,'CCG data'!U$3,FALSE))),"",VLOOKUP($E489&amp;$D$110&amp;$D$111,'CCG data'!$A:$AD,'CCG data'!U$3,FALSE))</f>
        <v>11</v>
      </c>
      <c r="M489" s="374"/>
      <c r="N489" s="303">
        <f>IF(OR(ISERROR(VLOOKUP($E489&amp;$D$110&amp;$D$111,'CCG data'!$A:$AD,'CCG data'!G$3,FALSE)),ISBLANK(VLOOKUP($E489&amp;$D$110&amp;$D$111,'CCG data'!$A:$AD,'CCG data'!G$3,FALSE))),"",VLOOKUP($E489&amp;$D$110&amp;$D$111,'CCG data'!$A:$AD,'CCG data'!G$3,FALSE))</f>
        <v>641</v>
      </c>
      <c r="P489" s="354">
        <f>IF(OR(ISERROR(VLOOKUP($E489&amp;$D$110&amp;$D$111,'CCG data'!$A:$AD,'CCG data'!B$3,FALSE)),ISBLANK(VLOOKUP($E489&amp;$D$110&amp;$D$111,'CCG data'!$A:$AD,'CCG data'!B$3,FALSE))),"",VLOOKUP($E489&amp;$D$110&amp;$D$111,'CCG data'!$A:$AD,'CCG data'!B$3,FALSE))</f>
        <v>0.29173166926677069</v>
      </c>
      <c r="Q489" s="246"/>
      <c r="R489" s="246">
        <f>IF(OR(ISERROR(VLOOKUP($E489&amp;$D$110&amp;$D$111,'CCG data'!$A:$AD,'CCG data'!C$3,FALSE)),ISBLANK(VLOOKUP($E489&amp;$D$110&amp;$D$111,'CCG data'!$A:$AD,'CCG data'!C$3,FALSE))),"",VLOOKUP($E489&amp;$D$110&amp;$D$111,'CCG data'!$A:$AD,'CCG data'!C$3,FALSE))</f>
        <v>0.58346333853354138</v>
      </c>
      <c r="S489" s="246"/>
      <c r="T489" s="246">
        <f>IF(OR(ISERROR(VLOOKUP($E489&amp;$D$110&amp;$D$111,'CCG data'!$A:$AD,'CCG data'!D$3,FALSE)),ISBLANK(VLOOKUP($E489&amp;$D$110&amp;$D$111,'CCG data'!$A:$AD,'CCG data'!D$3,FALSE))),"",VLOOKUP($E489&amp;$D$110&amp;$D$111,'CCG data'!$A:$AD,'CCG data'!D$3,FALSE))</f>
        <v>5.4602184087363496E-2</v>
      </c>
      <c r="U489" s="246"/>
      <c r="V489" s="246">
        <f>IF(OR(ISERROR(VLOOKUP($E489&amp;$D$110&amp;$D$111,'CCG data'!$A:$AD,'CCG data'!E$3,FALSE)),ISBLANK(VLOOKUP($E489&amp;$D$110&amp;$D$111,'CCG data'!$A:$AD,'CCG data'!E$3,FALSE))),"",VLOOKUP($E489&amp;$D$110&amp;$D$111,'CCG data'!$A:$AD,'CCG data'!E$3,FALSE))</f>
        <v>7.0202808112324488E-2</v>
      </c>
      <c r="W489" s="387"/>
      <c r="Y489" s="178">
        <f>IFERROR(VLOOKUP($E489&amp;$D$111, Outliers!$A$4:$P$214,2,FALSE),"0")</f>
        <v>0</v>
      </c>
      <c r="Z489" s="178">
        <f>IFERROR(VLOOKUP($E489&amp;$D$111, Outliers!$A$4:$P$214,3,FALSE),"0")</f>
        <v>0</v>
      </c>
      <c r="AA489" s="178">
        <f>IFERROR(VLOOKUP($E489&amp;$D$111, Outliers!$A$4:$P$214,4,FALSE),"0")</f>
        <v>0</v>
      </c>
      <c r="AB489" s="178">
        <f>IFERROR(VLOOKUP($E489&amp;$D$111, Outliers!$A$4:$P$214,5,FALSE),"0")</f>
        <v>0</v>
      </c>
      <c r="AD489" s="82"/>
      <c r="AE489" s="82"/>
      <c r="AF489" s="82"/>
      <c r="AG489" s="82"/>
    </row>
    <row r="490" spans="4:33" x14ac:dyDescent="0.25">
      <c r="D490" s="301"/>
      <c r="E490" s="107" t="s">
        <v>27</v>
      </c>
      <c r="F490" s="99">
        <f>IF(P489="","",VLOOKUP($E489&amp;$D$110&amp;$D$111,'CCG data'!$A:$AD,'CCG data'!W$3,FALSE))</f>
        <v>40.1</v>
      </c>
      <c r="G490" s="100">
        <f>IF(P489="","",VLOOKUP($E489&amp;$D$110&amp;$D$111,'CCG data'!$A:$AD,'CCG data'!X$3,FALSE))</f>
        <v>53.5</v>
      </c>
      <c r="H490" s="100">
        <f>IF(R489="","",VLOOKUP($E489&amp;$D$110&amp;$D$111,'CCG data'!$A:$AD,'CCG data'!Y$3,FALSE))</f>
        <v>81.3</v>
      </c>
      <c r="I490" s="100">
        <f>IF(R489="","",VLOOKUP($E489&amp;$D$110&amp;$D$111,'CCG data'!$A:$AD,'CCG data'!Z$3,FALSE))</f>
        <v>99.7</v>
      </c>
      <c r="J490" s="100">
        <f>IF(T489="","",VLOOKUP($E489&amp;$D$110&amp;$D$111,'CCG data'!$A:$AD,'CCG data'!AA$3,FALSE))</f>
        <v>5.6</v>
      </c>
      <c r="K490" s="100">
        <f>IF(T489="","",VLOOKUP($E489&amp;$D$110&amp;$D$111,'CCG data'!$A:$AD,'CCG data'!AB$3,FALSE))</f>
        <v>11.2</v>
      </c>
      <c r="L490" s="100">
        <f>IF(V489="","",VLOOKUP($E489&amp;$D$110&amp;$D$111,'CCG data'!$A:$AD,'CCG data'!AC$3,FALSE))</f>
        <v>7.8</v>
      </c>
      <c r="M490" s="100">
        <f>IF(V489="","",VLOOKUP($E489&amp;$D$110&amp;$D$111,'CCG data'!$A:$AD,'CCG data'!AD$3,FALSE))</f>
        <v>14.2</v>
      </c>
      <c r="N490" s="304"/>
      <c r="P490" s="162">
        <f>IF(P489="","",VLOOKUP($E489&amp;$D$110&amp;$D$111,'CCG data'!$A:$AD,'CCG data'!I$3,FALSE))</f>
        <v>0.25800000000000001</v>
      </c>
      <c r="Q490" s="15">
        <f>IF(P489="","",VLOOKUP($E489&amp;$D$110&amp;$D$111,'CCG data'!$A:$AD,'CCG data'!J$3,FALSE))</f>
        <v>0.32800000000000001</v>
      </c>
      <c r="R490" s="15">
        <f>IF(R489="","",VLOOKUP($E489&amp;$D$110&amp;$D$111,'CCG data'!$A:$AD,'CCG data'!K$3,FALSE))</f>
        <v>0.54500000000000004</v>
      </c>
      <c r="S490" s="15">
        <f>IF(R489="","",VLOOKUP($E489&amp;$D$110&amp;$D$111,'CCG data'!$A:$AD,'CCG data'!L$3,FALSE))</f>
        <v>0.621</v>
      </c>
      <c r="T490" s="15">
        <f>IF(T489="","",VLOOKUP($E489&amp;$D$110&amp;$D$111,'CCG data'!$A:$AD,'CCG data'!M$3,FALSE))</f>
        <v>0.04</v>
      </c>
      <c r="U490" s="15">
        <f>IF(T489="","",VLOOKUP($E489&amp;$D$110&amp;$D$111,'CCG data'!$A:$AD,'CCG data'!N$3,FALSE))</f>
        <v>7.4999999999999997E-2</v>
      </c>
      <c r="V490" s="15">
        <f>IF(V489="","",VLOOKUP($E489&amp;$D$110&amp;$D$111,'CCG data'!$A:$AD,'CCG data'!O$3,FALSE))</f>
        <v>5.2999999999999999E-2</v>
      </c>
      <c r="W490" s="142">
        <f>IF(V489="","",VLOOKUP($E489&amp;$D$110&amp;$D$111,'CCG data'!$A:$AD,'CCG data'!P$3,FALSE))</f>
        <v>9.2999999999999999E-2</v>
      </c>
      <c r="Y490" s="178" t="str">
        <f>IFERROR(VLOOKUP($E490&amp;$D$111, Outliers!$A$4:$P$214,2,FALSE),"0")</f>
        <v>0</v>
      </c>
      <c r="Z490" s="178" t="str">
        <f>IFERROR(VLOOKUP($E490&amp;$D$111, Outliers!$A$4:$P$214,3,FALSE),"0")</f>
        <v>0</v>
      </c>
      <c r="AA490" s="178" t="str">
        <f>IFERROR(VLOOKUP($E490&amp;$D$111, Outliers!$A$4:$P$214,4,FALSE),"0")</f>
        <v>0</v>
      </c>
      <c r="AB490" s="178" t="str">
        <f>IFERROR(VLOOKUP($E490&amp;$D$111, Outliers!$A$4:$P$214,5,FALSE),"0")</f>
        <v>0</v>
      </c>
      <c r="AD490" s="82"/>
      <c r="AE490" s="82"/>
      <c r="AF490" s="82"/>
      <c r="AG490" s="82"/>
    </row>
    <row r="491" spans="4:33" ht="15.75" x14ac:dyDescent="0.25">
      <c r="D491" s="301"/>
      <c r="E491" s="108" t="s">
        <v>489</v>
      </c>
      <c r="F491" s="372">
        <f>IF(OR(ISERROR(VLOOKUP($E491&amp;$D$110&amp;$D$111,'CCG data'!$A:$AD,'CCG data'!R$3,FALSE)),ISBLANK(VLOOKUP($E491&amp;$D$110&amp;$D$111,'CCG data'!$A:$AD,'CCG data'!R$3,FALSE))),"",VLOOKUP($E491&amp;$D$110&amp;$D$111,'CCG data'!$A:$AD,'CCG data'!R$3,FALSE))</f>
        <v>50</v>
      </c>
      <c r="G491" s="373"/>
      <c r="H491" s="373">
        <f>IF(OR(ISERROR(VLOOKUP($E491&amp;$D$110&amp;$D$111,'CCG data'!$A:$AD,'CCG data'!S$3,FALSE)),ISBLANK(VLOOKUP($E491&amp;$D$110&amp;$D$111,'CCG data'!$A:$AD,'CCG data'!S$3,FALSE))),"",VLOOKUP($E491&amp;$D$110&amp;$D$111,'CCG data'!$A:$AD,'CCG data'!S$3,FALSE))</f>
        <v>82.2</v>
      </c>
      <c r="I491" s="373"/>
      <c r="J491" s="373">
        <f>IF(OR(ISERROR(VLOOKUP($E491&amp;$D$110&amp;$D$111,'CCG data'!$A:$AD,'CCG data'!T$3,FALSE)),ISBLANK(VLOOKUP($E491&amp;$D$110&amp;$D$111,'CCG data'!$A:$AD,'CCG data'!T$3,FALSE))),"",VLOOKUP($E491&amp;$D$110&amp;$D$111,'CCG data'!$A:$AD,'CCG data'!T$3,FALSE))</f>
        <v>13.5</v>
      </c>
      <c r="K491" s="373"/>
      <c r="L491" s="373">
        <f>IF(OR(ISERROR(VLOOKUP($E491&amp;$D$110&amp;$D$111,'CCG data'!$A:$AD,'CCG data'!U$3,FALSE)),ISBLANK(VLOOKUP($E491&amp;$D$110&amp;$D$111,'CCG data'!$A:$AD,'CCG data'!U$3,FALSE))),"",VLOOKUP($E491&amp;$D$110&amp;$D$111,'CCG data'!$A:$AD,'CCG data'!U$3,FALSE))</f>
        <v>6.2</v>
      </c>
      <c r="M491" s="374"/>
      <c r="N491" s="303">
        <f>IF(OR(ISERROR(VLOOKUP($E491&amp;$D$110&amp;$D$111,'CCG data'!$A:$AD,'CCG data'!G$3,FALSE)),ISBLANK(VLOOKUP($E491&amp;$D$110&amp;$D$111,'CCG data'!$A:$AD,'CCG data'!G$3,FALSE))),"",VLOOKUP($E491&amp;$D$110&amp;$D$111,'CCG data'!$A:$AD,'CCG data'!G$3,FALSE))</f>
        <v>1972</v>
      </c>
      <c r="P491" s="354">
        <f>IF(OR(ISERROR(VLOOKUP($E491&amp;$D$110&amp;$D$111,'CCG data'!$A:$AD,'CCG data'!B$3,FALSE)),ISBLANK(VLOOKUP($E491&amp;$D$110&amp;$D$111,'CCG data'!$A:$AD,'CCG data'!B$3,FALSE))),"",VLOOKUP($E491&amp;$D$110&amp;$D$111,'CCG data'!$A:$AD,'CCG data'!B$3,FALSE))</f>
        <v>0.32150101419878296</v>
      </c>
      <c r="Q491" s="246"/>
      <c r="R491" s="246">
        <f>IF(OR(ISERROR(VLOOKUP($E491&amp;$D$110&amp;$D$111,'CCG data'!$A:$AD,'CCG data'!C$3,FALSE)),ISBLANK(VLOOKUP($E491&amp;$D$110&amp;$D$111,'CCG data'!$A:$AD,'CCG data'!C$3,FALSE))),"",VLOOKUP($E491&amp;$D$110&amp;$D$111,'CCG data'!$A:$AD,'CCG data'!C$3,FALSE))</f>
        <v>0.54716024340770786</v>
      </c>
      <c r="S491" s="246"/>
      <c r="T491" s="246">
        <f>IF(OR(ISERROR(VLOOKUP($E491&amp;$D$110&amp;$D$111,'CCG data'!$A:$AD,'CCG data'!D$3,FALSE)),ISBLANK(VLOOKUP($E491&amp;$D$110&amp;$D$111,'CCG data'!$A:$AD,'CCG data'!D$3,FALSE))),"",VLOOKUP($E491&amp;$D$110&amp;$D$111,'CCG data'!$A:$AD,'CCG data'!D$3,FALSE))</f>
        <v>9.0263691683569985E-2</v>
      </c>
      <c r="U491" s="246"/>
      <c r="V491" s="246">
        <f>IF(OR(ISERROR(VLOOKUP($E491&amp;$D$110&amp;$D$111,'CCG data'!$A:$AD,'CCG data'!E$3,FALSE)),ISBLANK(VLOOKUP($E491&amp;$D$110&amp;$D$111,'CCG data'!$A:$AD,'CCG data'!E$3,FALSE))),"",VLOOKUP($E491&amp;$D$110&amp;$D$111,'CCG data'!$A:$AD,'CCG data'!E$3,FALSE))</f>
        <v>4.1075050709939151E-2</v>
      </c>
      <c r="W491" s="387"/>
      <c r="Y491" s="178">
        <f>IFERROR(VLOOKUP($E491&amp;$D$111, Outliers!$A$4:$P$214,2,FALSE),"0")</f>
        <v>0</v>
      </c>
      <c r="Z491" s="178">
        <f>IFERROR(VLOOKUP($E491&amp;$D$111, Outliers!$A$4:$P$214,3,FALSE),"0")</f>
        <v>1</v>
      </c>
      <c r="AA491" s="178">
        <f>IFERROR(VLOOKUP($E491&amp;$D$111, Outliers!$A$4:$P$214,4,FALSE),"0")</f>
        <v>1</v>
      </c>
      <c r="AB491" s="178">
        <f>IFERROR(VLOOKUP($E491&amp;$D$111, Outliers!$A$4:$P$214,5,FALSE),"0")</f>
        <v>1</v>
      </c>
      <c r="AD491" s="82"/>
      <c r="AE491" s="82"/>
      <c r="AF491" s="82"/>
      <c r="AG491" s="82"/>
    </row>
    <row r="492" spans="4:33" x14ac:dyDescent="0.25">
      <c r="D492" s="301"/>
      <c r="E492" s="107" t="s">
        <v>27</v>
      </c>
      <c r="F492" s="99">
        <f>IF(P491="","",VLOOKUP($E491&amp;$D$110&amp;$D$111,'CCG data'!$A:$AD,'CCG data'!W$3,FALSE))</f>
        <v>46.1</v>
      </c>
      <c r="G492" s="100">
        <f>IF(P491="","",VLOOKUP($E491&amp;$D$110&amp;$D$111,'CCG data'!$A:$AD,'CCG data'!X$3,FALSE))</f>
        <v>53.9</v>
      </c>
      <c r="H492" s="100">
        <f>IF(R491="","",VLOOKUP($E491&amp;$D$110&amp;$D$111,'CCG data'!$A:$AD,'CCG data'!Y$3,FALSE))</f>
        <v>77.3</v>
      </c>
      <c r="I492" s="100">
        <f>IF(R491="","",VLOOKUP($E491&amp;$D$110&amp;$D$111,'CCG data'!$A:$AD,'CCG data'!Z$3,FALSE))</f>
        <v>87.1</v>
      </c>
      <c r="J492" s="100">
        <f>IF(T491="","",VLOOKUP($E491&amp;$D$110&amp;$D$111,'CCG data'!$A:$AD,'CCG data'!AA$3,FALSE))</f>
        <v>11.5</v>
      </c>
      <c r="K492" s="100">
        <f>IF(T491="","",VLOOKUP($E491&amp;$D$110&amp;$D$111,'CCG data'!$A:$AD,'CCG data'!AB$3,FALSE))</f>
        <v>15.5</v>
      </c>
      <c r="L492" s="100">
        <f>IF(V491="","",VLOOKUP($E491&amp;$D$110&amp;$D$111,'CCG data'!$A:$AD,'CCG data'!AC$3,FALSE))</f>
        <v>4.8</v>
      </c>
      <c r="M492" s="100">
        <f>IF(V491="","",VLOOKUP($E491&amp;$D$110&amp;$D$111,'CCG data'!$A:$AD,'CCG data'!AD$3,FALSE))</f>
        <v>7.5</v>
      </c>
      <c r="N492" s="304"/>
      <c r="P492" s="162">
        <f>IF(P491="","",VLOOKUP($E491&amp;$D$110&amp;$D$111,'CCG data'!$A:$AD,'CCG data'!I$3,FALSE))</f>
        <v>0.30099999999999999</v>
      </c>
      <c r="Q492" s="15">
        <f>IF(P491="","",VLOOKUP($E491&amp;$D$110&amp;$D$111,'CCG data'!$A:$AD,'CCG data'!J$3,FALSE))</f>
        <v>0.34200000000000003</v>
      </c>
      <c r="R492" s="15">
        <f>IF(R491="","",VLOOKUP($E491&amp;$D$110&amp;$D$111,'CCG data'!$A:$AD,'CCG data'!K$3,FALSE))</f>
        <v>0.52500000000000002</v>
      </c>
      <c r="S492" s="15">
        <f>IF(R491="","",VLOOKUP($E491&amp;$D$110&amp;$D$111,'CCG data'!$A:$AD,'CCG data'!L$3,FALSE))</f>
        <v>0.56899999999999995</v>
      </c>
      <c r="T492" s="15">
        <f>IF(T491="","",VLOOKUP($E491&amp;$D$110&amp;$D$111,'CCG data'!$A:$AD,'CCG data'!M$3,FALSE))</f>
        <v>7.8E-2</v>
      </c>
      <c r="U492" s="15">
        <f>IF(T491="","",VLOOKUP($E491&amp;$D$110&amp;$D$111,'CCG data'!$A:$AD,'CCG data'!N$3,FALSE))</f>
        <v>0.104</v>
      </c>
      <c r="V492" s="15">
        <f>IF(V491="","",VLOOKUP($E491&amp;$D$110&amp;$D$111,'CCG data'!$A:$AD,'CCG data'!O$3,FALSE))</f>
        <v>3.3000000000000002E-2</v>
      </c>
      <c r="W492" s="142">
        <f>IF(V491="","",VLOOKUP($E491&amp;$D$110&amp;$D$111,'CCG data'!$A:$AD,'CCG data'!P$3,FALSE))</f>
        <v>5.0999999999999997E-2</v>
      </c>
      <c r="Y492" s="178" t="str">
        <f>IFERROR(VLOOKUP($E492&amp;$D$111, Outliers!$A$4:$P$214,2,FALSE),"0")</f>
        <v>0</v>
      </c>
      <c r="Z492" s="178" t="str">
        <f>IFERROR(VLOOKUP($E492&amp;$D$111, Outliers!$A$4:$P$214,3,FALSE),"0")</f>
        <v>0</v>
      </c>
      <c r="AA492" s="178" t="str">
        <f>IFERROR(VLOOKUP($E492&amp;$D$111, Outliers!$A$4:$P$214,4,FALSE),"0")</f>
        <v>0</v>
      </c>
      <c r="AB492" s="178" t="str">
        <f>IFERROR(VLOOKUP($E492&amp;$D$111, Outliers!$A$4:$P$214,5,FALSE),"0")</f>
        <v>0</v>
      </c>
      <c r="AD492" s="82"/>
      <c r="AE492" s="82"/>
      <c r="AF492" s="82"/>
      <c r="AG492" s="82"/>
    </row>
    <row r="493" spans="4:33" ht="15.75" x14ac:dyDescent="0.25">
      <c r="D493" s="301"/>
      <c r="E493" s="108" t="s">
        <v>311</v>
      </c>
      <c r="F493" s="372">
        <f>IF(OR(ISERROR(VLOOKUP($E493&amp;$D$110&amp;$D$111,'CCG data'!$A:$AD,'CCG data'!R$3,FALSE)),ISBLANK(VLOOKUP($E493&amp;$D$110&amp;$D$111,'CCG data'!$A:$AD,'CCG data'!R$3,FALSE))),"",VLOOKUP($E493&amp;$D$110&amp;$D$111,'CCG data'!$A:$AD,'CCG data'!R$3,FALSE))</f>
        <v>47.7</v>
      </c>
      <c r="G493" s="373"/>
      <c r="H493" s="373">
        <f>IF(OR(ISERROR(VLOOKUP($E493&amp;$D$110&amp;$D$111,'CCG data'!$A:$AD,'CCG data'!S$3,FALSE)),ISBLANK(VLOOKUP($E493&amp;$D$110&amp;$D$111,'CCG data'!$A:$AD,'CCG data'!S$3,FALSE))),"",VLOOKUP($E493&amp;$D$110&amp;$D$111,'CCG data'!$A:$AD,'CCG data'!S$3,FALSE))</f>
        <v>101.7</v>
      </c>
      <c r="I493" s="373"/>
      <c r="J493" s="373">
        <f>IF(OR(ISERROR(VLOOKUP($E493&amp;$D$110&amp;$D$111,'CCG data'!$A:$AD,'CCG data'!T$3,FALSE)),ISBLANK(VLOOKUP($E493&amp;$D$110&amp;$D$111,'CCG data'!$A:$AD,'CCG data'!T$3,FALSE))),"",VLOOKUP($E493&amp;$D$110&amp;$D$111,'CCG data'!$A:$AD,'CCG data'!T$3,FALSE))</f>
        <v>4.9000000000000004</v>
      </c>
      <c r="K493" s="373"/>
      <c r="L493" s="373">
        <f>IF(OR(ISERROR(VLOOKUP($E493&amp;$D$110&amp;$D$111,'CCG data'!$A:$AD,'CCG data'!U$3,FALSE)),ISBLANK(VLOOKUP($E493&amp;$D$110&amp;$D$111,'CCG data'!$A:$AD,'CCG data'!U$3,FALSE))),"",VLOOKUP($E493&amp;$D$110&amp;$D$111,'CCG data'!$A:$AD,'CCG data'!U$3,FALSE))</f>
        <v>9.3000000000000007</v>
      </c>
      <c r="M493" s="374"/>
      <c r="N493" s="303">
        <f>IF(OR(ISERROR(VLOOKUP($E493&amp;$D$110&amp;$D$111,'CCG data'!$A:$AD,'CCG data'!G$3,FALSE)),ISBLANK(VLOOKUP($E493&amp;$D$110&amp;$D$111,'CCG data'!$A:$AD,'CCG data'!G$3,FALSE))),"",VLOOKUP($E493&amp;$D$110&amp;$D$111,'CCG data'!$A:$AD,'CCG data'!G$3,FALSE))</f>
        <v>1657</v>
      </c>
      <c r="P493" s="354">
        <f>IF(OR(ISERROR(VLOOKUP($E493&amp;$D$110&amp;$D$111,'CCG data'!$A:$AD,'CCG data'!B$3,FALSE)),ISBLANK(VLOOKUP($E493&amp;$D$110&amp;$D$111,'CCG data'!$A:$AD,'CCG data'!B$3,FALSE))),"",VLOOKUP($E493&amp;$D$110&amp;$D$111,'CCG data'!$A:$AD,'CCG data'!B$3,FALSE))</f>
        <v>0.27821363910681957</v>
      </c>
      <c r="Q493" s="246"/>
      <c r="R493" s="246">
        <f>IF(OR(ISERROR(VLOOKUP($E493&amp;$D$110&amp;$D$111,'CCG data'!$A:$AD,'CCG data'!C$3,FALSE)),ISBLANK(VLOOKUP($E493&amp;$D$110&amp;$D$111,'CCG data'!$A:$AD,'CCG data'!C$3,FALSE))),"",VLOOKUP($E493&amp;$D$110&amp;$D$111,'CCG data'!$A:$AD,'CCG data'!C$3,FALSE))</f>
        <v>0.63186481593240795</v>
      </c>
      <c r="S493" s="246"/>
      <c r="T493" s="246">
        <f>IF(OR(ISERROR(VLOOKUP($E493&amp;$D$110&amp;$D$111,'CCG data'!$A:$AD,'CCG data'!D$3,FALSE)),ISBLANK(VLOOKUP($E493&amp;$D$110&amp;$D$111,'CCG data'!$A:$AD,'CCG data'!D$3,FALSE))),"",VLOOKUP($E493&amp;$D$110&amp;$D$111,'CCG data'!$A:$AD,'CCG data'!D$3,FALSE))</f>
        <v>3.1985515992757993E-2</v>
      </c>
      <c r="U493" s="246"/>
      <c r="V493" s="246">
        <f>IF(OR(ISERROR(VLOOKUP($E493&amp;$D$110&amp;$D$111,'CCG data'!$A:$AD,'CCG data'!E$3,FALSE)),ISBLANK(VLOOKUP($E493&amp;$D$110&amp;$D$111,'CCG data'!$A:$AD,'CCG data'!E$3,FALSE))),"",VLOOKUP($E493&amp;$D$110&amp;$D$111,'CCG data'!$A:$AD,'CCG data'!E$3,FALSE))</f>
        <v>5.7936028968014482E-2</v>
      </c>
      <c r="W493" s="387"/>
      <c r="Y493" s="178">
        <f>IFERROR(VLOOKUP($E493&amp;$D$111, Outliers!$A$4:$P$214,2,FALSE),"0")</f>
        <v>0</v>
      </c>
      <c r="Z493" s="178">
        <f>IFERROR(VLOOKUP($E493&amp;$D$111, Outliers!$A$4:$P$214,3,FALSE),"0")</f>
        <v>0</v>
      </c>
      <c r="AA493" s="178">
        <f>IFERROR(VLOOKUP($E493&amp;$D$111, Outliers!$A$4:$P$214,4,FALSE),"0")</f>
        <v>0</v>
      </c>
      <c r="AB493" s="178">
        <f>IFERROR(VLOOKUP($E493&amp;$D$111, Outliers!$A$4:$P$214,5,FALSE),"0")</f>
        <v>0</v>
      </c>
      <c r="AD493" s="82"/>
      <c r="AE493" s="82"/>
      <c r="AF493" s="82"/>
      <c r="AG493" s="82"/>
    </row>
    <row r="494" spans="4:33" x14ac:dyDescent="0.25">
      <c r="D494" s="301"/>
      <c r="E494" s="107" t="s">
        <v>27</v>
      </c>
      <c r="F494" s="99">
        <f>IF(P493="","",VLOOKUP($E493&amp;$D$110&amp;$D$111,'CCG data'!$A:$AD,'CCG data'!W$3,FALSE))</f>
        <v>43.3</v>
      </c>
      <c r="G494" s="100">
        <f>IF(P493="","",VLOOKUP($E493&amp;$D$110&amp;$D$111,'CCG data'!$A:$AD,'CCG data'!X$3,FALSE))</f>
        <v>52</v>
      </c>
      <c r="H494" s="100">
        <f>IF(R493="","",VLOOKUP($E493&amp;$D$110&amp;$D$111,'CCG data'!$A:$AD,'CCG data'!Y$3,FALSE))</f>
        <v>95.5</v>
      </c>
      <c r="I494" s="100">
        <f>IF(R493="","",VLOOKUP($E493&amp;$D$110&amp;$D$111,'CCG data'!$A:$AD,'CCG data'!Z$3,FALSE))</f>
        <v>107.8</v>
      </c>
      <c r="J494" s="100">
        <f>IF(T493="","",VLOOKUP($E493&amp;$D$110&amp;$D$111,'CCG data'!$A:$AD,'CCG data'!AA$3,FALSE))</f>
        <v>3.6</v>
      </c>
      <c r="K494" s="100">
        <f>IF(T493="","",VLOOKUP($E493&amp;$D$110&amp;$D$111,'CCG data'!$A:$AD,'CCG data'!AB$3,FALSE))</f>
        <v>6.2</v>
      </c>
      <c r="L494" s="100">
        <f>IF(V493="","",VLOOKUP($E493&amp;$D$110&amp;$D$111,'CCG data'!$A:$AD,'CCG data'!AC$3,FALSE))</f>
        <v>7.5</v>
      </c>
      <c r="M494" s="100">
        <f>IF(V493="","",VLOOKUP($E493&amp;$D$110&amp;$D$111,'CCG data'!$A:$AD,'CCG data'!AD$3,FALSE))</f>
        <v>11.2</v>
      </c>
      <c r="N494" s="304"/>
      <c r="P494" s="162">
        <f>IF(P493="","",VLOOKUP($E493&amp;$D$110&amp;$D$111,'CCG data'!$A:$AD,'CCG data'!I$3,FALSE))</f>
        <v>0.25700000000000001</v>
      </c>
      <c r="Q494" s="15">
        <f>IF(P493="","",VLOOKUP($E493&amp;$D$110&amp;$D$111,'CCG data'!$A:$AD,'CCG data'!J$3,FALSE))</f>
        <v>0.3</v>
      </c>
      <c r="R494" s="15">
        <f>IF(R493="","",VLOOKUP($E493&amp;$D$110&amp;$D$111,'CCG data'!$A:$AD,'CCG data'!K$3,FALSE))</f>
        <v>0.60799999999999998</v>
      </c>
      <c r="S494" s="15">
        <f>IF(R493="","",VLOOKUP($E493&amp;$D$110&amp;$D$111,'CCG data'!$A:$AD,'CCG data'!L$3,FALSE))</f>
        <v>0.65500000000000003</v>
      </c>
      <c r="T494" s="15">
        <f>IF(T493="","",VLOOKUP($E493&amp;$D$110&amp;$D$111,'CCG data'!$A:$AD,'CCG data'!M$3,FALSE))</f>
        <v>2.5000000000000001E-2</v>
      </c>
      <c r="U494" s="15">
        <f>IF(T493="","",VLOOKUP($E493&amp;$D$110&amp;$D$111,'CCG data'!$A:$AD,'CCG data'!N$3,FALSE))</f>
        <v>4.2000000000000003E-2</v>
      </c>
      <c r="V494" s="15">
        <f>IF(V493="","",VLOOKUP($E493&amp;$D$110&amp;$D$111,'CCG data'!$A:$AD,'CCG data'!O$3,FALSE))</f>
        <v>4.8000000000000001E-2</v>
      </c>
      <c r="W494" s="142">
        <f>IF(V493="","",VLOOKUP($E493&amp;$D$110&amp;$D$111,'CCG data'!$A:$AD,'CCG data'!P$3,FALSE))</f>
        <v>7.0000000000000007E-2</v>
      </c>
      <c r="Y494" s="178" t="str">
        <f>IFERROR(VLOOKUP($E494&amp;$D$111, Outliers!$A$4:$P$214,2,FALSE),"0")</f>
        <v>0</v>
      </c>
      <c r="Z494" s="178" t="str">
        <f>IFERROR(VLOOKUP($E494&amp;$D$111, Outliers!$A$4:$P$214,3,FALSE),"0")</f>
        <v>0</v>
      </c>
      <c r="AA494" s="178" t="str">
        <f>IFERROR(VLOOKUP($E494&amp;$D$111, Outliers!$A$4:$P$214,4,FALSE),"0")</f>
        <v>0</v>
      </c>
      <c r="AB494" s="178" t="str">
        <f>IFERROR(VLOOKUP($E494&amp;$D$111, Outliers!$A$4:$P$214,5,FALSE),"0")</f>
        <v>0</v>
      </c>
      <c r="AD494" s="82"/>
      <c r="AE494" s="82"/>
      <c r="AF494" s="82"/>
      <c r="AG494" s="82"/>
    </row>
    <row r="495" spans="4:33" ht="15.75" x14ac:dyDescent="0.25">
      <c r="D495" s="301"/>
      <c r="E495" s="108" t="s">
        <v>312</v>
      </c>
      <c r="F495" s="372">
        <f>IF(OR(ISERROR(VLOOKUP($E495&amp;$D$110&amp;$D$111,'CCG data'!$A:$AD,'CCG data'!R$3,FALSE)),ISBLANK(VLOOKUP($E495&amp;$D$110&amp;$D$111,'CCG data'!$A:$AD,'CCG data'!R$3,FALSE))),"",VLOOKUP($E495&amp;$D$110&amp;$D$111,'CCG data'!$A:$AD,'CCG data'!R$3,FALSE))</f>
        <v>37</v>
      </c>
      <c r="G495" s="373"/>
      <c r="H495" s="373">
        <f>IF(OR(ISERROR(VLOOKUP($E495&amp;$D$110&amp;$D$111,'CCG data'!$A:$AD,'CCG data'!S$3,FALSE)),ISBLANK(VLOOKUP($E495&amp;$D$110&amp;$D$111,'CCG data'!$A:$AD,'CCG data'!S$3,FALSE))),"",VLOOKUP($E495&amp;$D$110&amp;$D$111,'CCG data'!$A:$AD,'CCG data'!S$3,FALSE))</f>
        <v>85.7</v>
      </c>
      <c r="I495" s="373"/>
      <c r="J495" s="373">
        <f>IF(OR(ISERROR(VLOOKUP($E495&amp;$D$110&amp;$D$111,'CCG data'!$A:$AD,'CCG data'!T$3,FALSE)),ISBLANK(VLOOKUP($E495&amp;$D$110&amp;$D$111,'CCG data'!$A:$AD,'CCG data'!T$3,FALSE))),"",VLOOKUP($E495&amp;$D$110&amp;$D$111,'CCG data'!$A:$AD,'CCG data'!T$3,FALSE))</f>
        <v>10.5</v>
      </c>
      <c r="K495" s="373"/>
      <c r="L495" s="373">
        <f>IF(OR(ISERROR(VLOOKUP($E495&amp;$D$110&amp;$D$111,'CCG data'!$A:$AD,'CCG data'!U$3,FALSE)),ISBLANK(VLOOKUP($E495&amp;$D$110&amp;$D$111,'CCG data'!$A:$AD,'CCG data'!U$3,FALSE))),"",VLOOKUP($E495&amp;$D$110&amp;$D$111,'CCG data'!$A:$AD,'CCG data'!U$3,FALSE))</f>
        <v>10.9</v>
      </c>
      <c r="M495" s="374"/>
      <c r="N495" s="303">
        <f>IF(OR(ISERROR(VLOOKUP($E495&amp;$D$110&amp;$D$111,'CCG data'!$A:$AD,'CCG data'!G$3,FALSE)),ISBLANK(VLOOKUP($E495&amp;$D$110&amp;$D$111,'CCG data'!$A:$AD,'CCG data'!G$3,FALSE))),"",VLOOKUP($E495&amp;$D$110&amp;$D$111,'CCG data'!$A:$AD,'CCG data'!G$3,FALSE))</f>
        <v>1051</v>
      </c>
      <c r="P495" s="354">
        <f>IF(OR(ISERROR(VLOOKUP($E495&amp;$D$110&amp;$D$111,'CCG data'!$A:$AD,'CCG data'!B$3,FALSE)),ISBLANK(VLOOKUP($E495&amp;$D$110&amp;$D$111,'CCG data'!$A:$AD,'CCG data'!B$3,FALSE))),"",VLOOKUP($E495&amp;$D$110&amp;$D$111,'CCG data'!$A:$AD,'CCG data'!B$3,FALSE))</f>
        <v>0.23501427212178877</v>
      </c>
      <c r="Q495" s="246"/>
      <c r="R495" s="246">
        <f>IF(OR(ISERROR(VLOOKUP($E495&amp;$D$110&amp;$D$111,'CCG data'!$A:$AD,'CCG data'!C$3,FALSE)),ISBLANK(VLOOKUP($E495&amp;$D$110&amp;$D$111,'CCG data'!$A:$AD,'CCG data'!C$3,FALSE))),"",VLOOKUP($E495&amp;$D$110&amp;$D$111,'CCG data'!$A:$AD,'CCG data'!C$3,FALSE))</f>
        <v>0.6194100856327307</v>
      </c>
      <c r="S495" s="246"/>
      <c r="T495" s="246">
        <f>IF(OR(ISERROR(VLOOKUP($E495&amp;$D$110&amp;$D$111,'CCG data'!$A:$AD,'CCG data'!D$3,FALSE)),ISBLANK(VLOOKUP($E495&amp;$D$110&amp;$D$111,'CCG data'!$A:$AD,'CCG data'!D$3,FALSE))),"",VLOOKUP($E495&amp;$D$110&amp;$D$111,'CCG data'!$A:$AD,'CCG data'!D$3,FALSE))</f>
        <v>6.9457659372026637E-2</v>
      </c>
      <c r="U495" s="246"/>
      <c r="V495" s="246">
        <f>IF(OR(ISERROR(VLOOKUP($E495&amp;$D$110&amp;$D$111,'CCG data'!$A:$AD,'CCG data'!E$3,FALSE)),ISBLANK(VLOOKUP($E495&amp;$D$110&amp;$D$111,'CCG data'!$A:$AD,'CCG data'!E$3,FALSE))),"",VLOOKUP($E495&amp;$D$110&amp;$D$111,'CCG data'!$A:$AD,'CCG data'!E$3,FALSE))</f>
        <v>7.6117982873453852E-2</v>
      </c>
      <c r="W495" s="387"/>
      <c r="Y495" s="178">
        <f>IFERROR(VLOOKUP($E495&amp;$D$111, Outliers!$A$4:$P$214,2,FALSE),"0")</f>
        <v>1</v>
      </c>
      <c r="Z495" s="178">
        <f>IFERROR(VLOOKUP($E495&amp;$D$111, Outliers!$A$4:$P$214,3,FALSE),"0")</f>
        <v>0</v>
      </c>
      <c r="AA495" s="178">
        <f>IFERROR(VLOOKUP($E495&amp;$D$111, Outliers!$A$4:$P$214,4,FALSE),"0")</f>
        <v>1</v>
      </c>
      <c r="AB495" s="178">
        <f>IFERROR(VLOOKUP($E495&amp;$D$111, Outliers!$A$4:$P$214,5,FALSE),"0")</f>
        <v>0</v>
      </c>
      <c r="AD495" s="82"/>
      <c r="AE495" s="82"/>
      <c r="AF495" s="82"/>
      <c r="AG495" s="82"/>
    </row>
    <row r="496" spans="4:33" x14ac:dyDescent="0.25">
      <c r="D496" s="301"/>
      <c r="E496" s="107" t="s">
        <v>27</v>
      </c>
      <c r="F496" s="99">
        <f>IF(P495="","",VLOOKUP($E495&amp;$D$110&amp;$D$111,'CCG data'!$A:$AD,'CCG data'!W$3,FALSE))</f>
        <v>32.4</v>
      </c>
      <c r="G496" s="100">
        <f>IF(P495="","",VLOOKUP($E495&amp;$D$110&amp;$D$111,'CCG data'!$A:$AD,'CCG data'!X$3,FALSE))</f>
        <v>41.6</v>
      </c>
      <c r="H496" s="100">
        <f>IF(R495="","",VLOOKUP($E495&amp;$D$110&amp;$D$111,'CCG data'!$A:$AD,'CCG data'!Y$3,FALSE))</f>
        <v>79.099999999999994</v>
      </c>
      <c r="I496" s="100">
        <f>IF(R495="","",VLOOKUP($E495&amp;$D$110&amp;$D$111,'CCG data'!$A:$AD,'CCG data'!Z$3,FALSE))</f>
        <v>92.3</v>
      </c>
      <c r="J496" s="100">
        <f>IF(T495="","",VLOOKUP($E495&amp;$D$110&amp;$D$111,'CCG data'!$A:$AD,'CCG data'!AA$3,FALSE))</f>
        <v>8.1</v>
      </c>
      <c r="K496" s="100">
        <f>IF(T495="","",VLOOKUP($E495&amp;$D$110&amp;$D$111,'CCG data'!$A:$AD,'CCG data'!AB$3,FALSE))</f>
        <v>12.9</v>
      </c>
      <c r="L496" s="100">
        <f>IF(V495="","",VLOOKUP($E495&amp;$D$110&amp;$D$111,'CCG data'!$A:$AD,'CCG data'!AC$3,FALSE))</f>
        <v>8.5</v>
      </c>
      <c r="M496" s="100">
        <f>IF(V495="","",VLOOKUP($E495&amp;$D$110&amp;$D$111,'CCG data'!$A:$AD,'CCG data'!AD$3,FALSE))</f>
        <v>13.3</v>
      </c>
      <c r="N496" s="304"/>
      <c r="P496" s="162">
        <f>IF(P495="","",VLOOKUP($E495&amp;$D$110&amp;$D$111,'CCG data'!$A:$AD,'CCG data'!I$3,FALSE))</f>
        <v>0.21</v>
      </c>
      <c r="Q496" s="15">
        <f>IF(P495="","",VLOOKUP($E495&amp;$D$110&amp;$D$111,'CCG data'!$A:$AD,'CCG data'!J$3,FALSE))</f>
        <v>0.26200000000000001</v>
      </c>
      <c r="R496" s="15">
        <f>IF(R495="","",VLOOKUP($E495&amp;$D$110&amp;$D$111,'CCG data'!$A:$AD,'CCG data'!K$3,FALSE))</f>
        <v>0.59</v>
      </c>
      <c r="S496" s="15">
        <f>IF(R495="","",VLOOKUP($E495&amp;$D$110&amp;$D$111,'CCG data'!$A:$AD,'CCG data'!L$3,FALSE))</f>
        <v>0.64800000000000002</v>
      </c>
      <c r="T496" s="15">
        <f>IF(T495="","",VLOOKUP($E495&amp;$D$110&amp;$D$111,'CCG data'!$A:$AD,'CCG data'!M$3,FALSE))</f>
        <v>5.6000000000000001E-2</v>
      </c>
      <c r="U496" s="15">
        <f>IF(T495="","",VLOOKUP($E495&amp;$D$110&amp;$D$111,'CCG data'!$A:$AD,'CCG data'!N$3,FALSE))</f>
        <v>8.5999999999999993E-2</v>
      </c>
      <c r="V496" s="15">
        <f>IF(V495="","",VLOOKUP($E495&amp;$D$110&amp;$D$111,'CCG data'!$A:$AD,'CCG data'!O$3,FALSE))</f>
        <v>6.2E-2</v>
      </c>
      <c r="W496" s="142">
        <f>IF(V495="","",VLOOKUP($E495&amp;$D$110&amp;$D$111,'CCG data'!$A:$AD,'CCG data'!P$3,FALSE))</f>
        <v>9.4E-2</v>
      </c>
      <c r="Y496" s="178" t="str">
        <f>IFERROR(VLOOKUP($E496&amp;$D$111, Outliers!$A$4:$P$214,2,FALSE),"0")</f>
        <v>0</v>
      </c>
      <c r="Z496" s="178" t="str">
        <f>IFERROR(VLOOKUP($E496&amp;$D$111, Outliers!$A$4:$P$214,3,FALSE),"0")</f>
        <v>0</v>
      </c>
      <c r="AA496" s="178" t="str">
        <f>IFERROR(VLOOKUP($E496&amp;$D$111, Outliers!$A$4:$P$214,4,FALSE),"0")</f>
        <v>0</v>
      </c>
      <c r="AB496" s="178" t="str">
        <f>IFERROR(VLOOKUP($E496&amp;$D$111, Outliers!$A$4:$P$214,5,FALSE),"0")</f>
        <v>0</v>
      </c>
      <c r="AD496" s="82"/>
      <c r="AE496" s="82"/>
      <c r="AF496" s="82"/>
      <c r="AG496" s="82"/>
    </row>
    <row r="497" spans="4:33" ht="15.75" x14ac:dyDescent="0.25">
      <c r="D497" s="301"/>
      <c r="E497" s="108" t="s">
        <v>313</v>
      </c>
      <c r="F497" s="372">
        <f>IF(OR(ISERROR(VLOOKUP($E497&amp;$D$110&amp;$D$111,'CCG data'!$A:$AD,'CCG data'!R$3,FALSE)),ISBLANK(VLOOKUP($E497&amp;$D$110&amp;$D$111,'CCG data'!$A:$AD,'CCG data'!R$3,FALSE))),"",VLOOKUP($E497&amp;$D$110&amp;$D$111,'CCG data'!$A:$AD,'CCG data'!R$3,FALSE))</f>
        <v>46.3</v>
      </c>
      <c r="G497" s="373"/>
      <c r="H497" s="373">
        <f>IF(OR(ISERROR(VLOOKUP($E497&amp;$D$110&amp;$D$111,'CCG data'!$A:$AD,'CCG data'!S$3,FALSE)),ISBLANK(VLOOKUP($E497&amp;$D$110&amp;$D$111,'CCG data'!$A:$AD,'CCG data'!S$3,FALSE))),"",VLOOKUP($E497&amp;$D$110&amp;$D$111,'CCG data'!$A:$AD,'CCG data'!S$3,FALSE))</f>
        <v>91.2</v>
      </c>
      <c r="I497" s="373"/>
      <c r="J497" s="373">
        <f>IF(OR(ISERROR(VLOOKUP($E497&amp;$D$110&amp;$D$111,'CCG data'!$A:$AD,'CCG data'!T$3,FALSE)),ISBLANK(VLOOKUP($E497&amp;$D$110&amp;$D$111,'CCG data'!$A:$AD,'CCG data'!T$3,FALSE))),"",VLOOKUP($E497&amp;$D$110&amp;$D$111,'CCG data'!$A:$AD,'CCG data'!T$3,FALSE))</f>
        <v>8.5</v>
      </c>
      <c r="K497" s="373"/>
      <c r="L497" s="373">
        <f>IF(OR(ISERROR(VLOOKUP($E497&amp;$D$110&amp;$D$111,'CCG data'!$A:$AD,'CCG data'!U$3,FALSE)),ISBLANK(VLOOKUP($E497&amp;$D$110&amp;$D$111,'CCG data'!$A:$AD,'CCG data'!U$3,FALSE))),"",VLOOKUP($E497&amp;$D$110&amp;$D$111,'CCG data'!$A:$AD,'CCG data'!U$3,FALSE))</f>
        <v>17.2</v>
      </c>
      <c r="M497" s="374"/>
      <c r="N497" s="303">
        <f>IF(OR(ISERROR(VLOOKUP($E497&amp;$D$110&amp;$D$111,'CCG data'!$A:$AD,'CCG data'!G$3,FALSE)),ISBLANK(VLOOKUP($E497&amp;$D$110&amp;$D$111,'CCG data'!$A:$AD,'CCG data'!G$3,FALSE))),"",VLOOKUP($E497&amp;$D$110&amp;$D$111,'CCG data'!$A:$AD,'CCG data'!G$3,FALSE))</f>
        <v>1268</v>
      </c>
      <c r="P497" s="354">
        <f>IF(OR(ISERROR(VLOOKUP($E497&amp;$D$110&amp;$D$111,'CCG data'!$A:$AD,'CCG data'!B$3,FALSE)),ISBLANK(VLOOKUP($E497&amp;$D$110&amp;$D$111,'CCG data'!$A:$AD,'CCG data'!B$3,FALSE))),"",VLOOKUP($E497&amp;$D$110&amp;$D$111,'CCG data'!$A:$AD,'CCG data'!B$3,FALSE))</f>
        <v>0.24921135646687698</v>
      </c>
      <c r="Q497" s="246"/>
      <c r="R497" s="246">
        <f>IF(OR(ISERROR(VLOOKUP($E497&amp;$D$110&amp;$D$111,'CCG data'!$A:$AD,'CCG data'!C$3,FALSE)),ISBLANK(VLOOKUP($E497&amp;$D$110&amp;$D$111,'CCG data'!$A:$AD,'CCG data'!C$3,FALSE))),"",VLOOKUP($E497&amp;$D$110&amp;$D$111,'CCG data'!$A:$AD,'CCG data'!C$3,FALSE))</f>
        <v>0.58044164037854895</v>
      </c>
      <c r="S497" s="246"/>
      <c r="T497" s="246">
        <f>IF(OR(ISERROR(VLOOKUP($E497&amp;$D$110&amp;$D$111,'CCG data'!$A:$AD,'CCG data'!D$3,FALSE)),ISBLANK(VLOOKUP($E497&amp;$D$110&amp;$D$111,'CCG data'!$A:$AD,'CCG data'!D$3,FALSE))),"",VLOOKUP($E497&amp;$D$110&amp;$D$111,'CCG data'!$A:$AD,'CCG data'!D$3,FALSE))</f>
        <v>4.8895899053627762E-2</v>
      </c>
      <c r="U497" s="246"/>
      <c r="V497" s="246">
        <f>IF(OR(ISERROR(VLOOKUP($E497&amp;$D$110&amp;$D$111,'CCG data'!$A:$AD,'CCG data'!E$3,FALSE)),ISBLANK(VLOOKUP($E497&amp;$D$110&amp;$D$111,'CCG data'!$A:$AD,'CCG data'!E$3,FALSE))),"",VLOOKUP($E497&amp;$D$110&amp;$D$111,'CCG data'!$A:$AD,'CCG data'!E$3,FALSE))</f>
        <v>0.12145110410094637</v>
      </c>
      <c r="W497" s="387"/>
      <c r="Y497" s="178">
        <f>IFERROR(VLOOKUP($E497&amp;$D$111, Outliers!$A$4:$P$214,2,FALSE),"0")</f>
        <v>0</v>
      </c>
      <c r="Z497" s="178">
        <f>IFERROR(VLOOKUP($E497&amp;$D$111, Outliers!$A$4:$P$214,3,FALSE),"0")</f>
        <v>0</v>
      </c>
      <c r="AA497" s="178">
        <f>IFERROR(VLOOKUP($E497&amp;$D$111, Outliers!$A$4:$P$214,4,FALSE),"0")</f>
        <v>0</v>
      </c>
      <c r="AB497" s="178">
        <f>IFERROR(VLOOKUP($E497&amp;$D$111, Outliers!$A$4:$P$214,5,FALSE),"0")</f>
        <v>1</v>
      </c>
      <c r="AD497" s="82"/>
      <c r="AE497" s="82"/>
      <c r="AF497" s="82"/>
      <c r="AG497" s="82"/>
    </row>
    <row r="498" spans="4:33" x14ac:dyDescent="0.25">
      <c r="D498" s="301"/>
      <c r="E498" s="107" t="s">
        <v>27</v>
      </c>
      <c r="F498" s="99">
        <f>IF(P497="","",VLOOKUP($E497&amp;$D$110&amp;$D$111,'CCG data'!$A:$AD,'CCG data'!W$3,FALSE))</f>
        <v>41.2</v>
      </c>
      <c r="G498" s="100">
        <f>IF(P497="","",VLOOKUP($E497&amp;$D$110&amp;$D$111,'CCG data'!$A:$AD,'CCG data'!X$3,FALSE))</f>
        <v>51.4</v>
      </c>
      <c r="H498" s="100">
        <f>IF(R497="","",VLOOKUP($E497&amp;$D$110&amp;$D$111,'CCG data'!$A:$AD,'CCG data'!Y$3,FALSE))</f>
        <v>84.6</v>
      </c>
      <c r="I498" s="100">
        <f>IF(R497="","",VLOOKUP($E497&amp;$D$110&amp;$D$111,'CCG data'!$A:$AD,'CCG data'!Z$3,FALSE))</f>
        <v>97.8</v>
      </c>
      <c r="J498" s="100">
        <f>IF(T497="","",VLOOKUP($E497&amp;$D$110&amp;$D$111,'CCG data'!$A:$AD,'CCG data'!AA$3,FALSE))</f>
        <v>6.4</v>
      </c>
      <c r="K498" s="100">
        <f>IF(T497="","",VLOOKUP($E497&amp;$D$110&amp;$D$111,'CCG data'!$A:$AD,'CCG data'!AB$3,FALSE))</f>
        <v>10.6</v>
      </c>
      <c r="L498" s="100">
        <f>IF(V497="","",VLOOKUP($E497&amp;$D$110&amp;$D$111,'CCG data'!$A:$AD,'CCG data'!AC$3,FALSE))</f>
        <v>14.5</v>
      </c>
      <c r="M498" s="100">
        <f>IF(V497="","",VLOOKUP($E497&amp;$D$110&amp;$D$111,'CCG data'!$A:$AD,'CCG data'!AD$3,FALSE))</f>
        <v>19.899999999999999</v>
      </c>
      <c r="N498" s="304"/>
      <c r="P498" s="162">
        <f>IF(P497="","",VLOOKUP($E497&amp;$D$110&amp;$D$111,'CCG data'!$A:$AD,'CCG data'!I$3,FALSE))</f>
        <v>0.22600000000000001</v>
      </c>
      <c r="Q498" s="15">
        <f>IF(P497="","",VLOOKUP($E497&amp;$D$110&amp;$D$111,'CCG data'!$A:$AD,'CCG data'!J$3,FALSE))</f>
        <v>0.27400000000000002</v>
      </c>
      <c r="R498" s="15">
        <f>IF(R497="","",VLOOKUP($E497&amp;$D$110&amp;$D$111,'CCG data'!$A:$AD,'CCG data'!K$3,FALSE))</f>
        <v>0.55300000000000005</v>
      </c>
      <c r="S498" s="15">
        <f>IF(R497="","",VLOOKUP($E497&amp;$D$110&amp;$D$111,'CCG data'!$A:$AD,'CCG data'!L$3,FALSE))</f>
        <v>0.60699999999999998</v>
      </c>
      <c r="T498" s="15">
        <f>IF(T497="","",VLOOKUP($E497&amp;$D$110&amp;$D$111,'CCG data'!$A:$AD,'CCG data'!M$3,FALSE))</f>
        <v>3.7999999999999999E-2</v>
      </c>
      <c r="U498" s="15">
        <f>IF(T497="","",VLOOKUP($E497&amp;$D$110&amp;$D$111,'CCG data'!$A:$AD,'CCG data'!N$3,FALSE))</f>
        <v>6.2E-2</v>
      </c>
      <c r="V498" s="15">
        <f>IF(V497="","",VLOOKUP($E497&amp;$D$110&amp;$D$111,'CCG data'!$A:$AD,'CCG data'!O$3,FALSE))</f>
        <v>0.105</v>
      </c>
      <c r="W498" s="142">
        <f>IF(V497="","",VLOOKUP($E497&amp;$D$110&amp;$D$111,'CCG data'!$A:$AD,'CCG data'!P$3,FALSE))</f>
        <v>0.14099999999999999</v>
      </c>
      <c r="Y498" s="178" t="str">
        <f>IFERROR(VLOOKUP($E498&amp;$D$111, Outliers!$A$4:$P$214,2,FALSE),"0")</f>
        <v>0</v>
      </c>
      <c r="Z498" s="178" t="str">
        <f>IFERROR(VLOOKUP($E498&amp;$D$111, Outliers!$A$4:$P$214,3,FALSE),"0")</f>
        <v>0</v>
      </c>
      <c r="AA498" s="178" t="str">
        <f>IFERROR(VLOOKUP($E498&amp;$D$111, Outliers!$A$4:$P$214,4,FALSE),"0")</f>
        <v>0</v>
      </c>
      <c r="AB498" s="178" t="str">
        <f>IFERROR(VLOOKUP($E498&amp;$D$111, Outliers!$A$4:$P$214,5,FALSE),"0")</f>
        <v>0</v>
      </c>
      <c r="AD498" s="82"/>
      <c r="AE498" s="82"/>
      <c r="AF498" s="82"/>
      <c r="AG498" s="82"/>
    </row>
    <row r="499" spans="4:33" ht="15.75" x14ac:dyDescent="0.25">
      <c r="D499" s="301"/>
      <c r="E499" s="108" t="s">
        <v>314</v>
      </c>
      <c r="F499" s="372">
        <f>IF(OR(ISERROR(VLOOKUP($E499&amp;$D$110&amp;$D$111,'CCG data'!$A:$AD,'CCG data'!R$3,FALSE)),ISBLANK(VLOOKUP($E499&amp;$D$110&amp;$D$111,'CCG data'!$A:$AD,'CCG data'!R$3,FALSE))),"",VLOOKUP($E499&amp;$D$110&amp;$D$111,'CCG data'!$A:$AD,'CCG data'!R$3,FALSE))</f>
        <v>51.4</v>
      </c>
      <c r="G499" s="373"/>
      <c r="H499" s="373">
        <f>IF(OR(ISERROR(VLOOKUP($E499&amp;$D$110&amp;$D$111,'CCG data'!$A:$AD,'CCG data'!S$3,FALSE)),ISBLANK(VLOOKUP($E499&amp;$D$110&amp;$D$111,'CCG data'!$A:$AD,'CCG data'!S$3,FALSE))),"",VLOOKUP($E499&amp;$D$110&amp;$D$111,'CCG data'!$A:$AD,'CCG data'!S$3,FALSE))</f>
        <v>97.7</v>
      </c>
      <c r="I499" s="373"/>
      <c r="J499" s="373">
        <f>IF(OR(ISERROR(VLOOKUP($E499&amp;$D$110&amp;$D$111,'CCG data'!$A:$AD,'CCG data'!T$3,FALSE)),ISBLANK(VLOOKUP($E499&amp;$D$110&amp;$D$111,'CCG data'!$A:$AD,'CCG data'!T$3,FALSE))),"",VLOOKUP($E499&amp;$D$110&amp;$D$111,'CCG data'!$A:$AD,'CCG data'!T$3,FALSE))</f>
        <v>7.4</v>
      </c>
      <c r="K499" s="373"/>
      <c r="L499" s="373">
        <f>IF(OR(ISERROR(VLOOKUP($E499&amp;$D$110&amp;$D$111,'CCG data'!$A:$AD,'CCG data'!U$3,FALSE)),ISBLANK(VLOOKUP($E499&amp;$D$110&amp;$D$111,'CCG data'!$A:$AD,'CCG data'!U$3,FALSE))),"",VLOOKUP($E499&amp;$D$110&amp;$D$111,'CCG data'!$A:$AD,'CCG data'!U$3,FALSE))</f>
        <v>13</v>
      </c>
      <c r="M499" s="374"/>
      <c r="N499" s="303">
        <f>IF(OR(ISERROR(VLOOKUP($E499&amp;$D$110&amp;$D$111,'CCG data'!$A:$AD,'CCG data'!G$3,FALSE)),ISBLANK(VLOOKUP($E499&amp;$D$110&amp;$D$111,'CCG data'!$A:$AD,'CCG data'!G$3,FALSE))),"",VLOOKUP($E499&amp;$D$110&amp;$D$111,'CCG data'!$A:$AD,'CCG data'!G$3,FALSE))</f>
        <v>1305</v>
      </c>
      <c r="P499" s="354">
        <f>IF(OR(ISERROR(VLOOKUP($E499&amp;$D$110&amp;$D$111,'CCG data'!$A:$AD,'CCG data'!B$3,FALSE)),ISBLANK(VLOOKUP($E499&amp;$D$110&amp;$D$111,'CCG data'!$A:$AD,'CCG data'!B$3,FALSE))),"",VLOOKUP($E499&amp;$D$110&amp;$D$111,'CCG data'!$A:$AD,'CCG data'!B$3,FALSE))</f>
        <v>0.29655172413793102</v>
      </c>
      <c r="Q499" s="246"/>
      <c r="R499" s="246">
        <f>IF(OR(ISERROR(VLOOKUP($E499&amp;$D$110&amp;$D$111,'CCG data'!$A:$AD,'CCG data'!C$3,FALSE)),ISBLANK(VLOOKUP($E499&amp;$D$110&amp;$D$111,'CCG data'!$A:$AD,'CCG data'!C$3,FALSE))),"",VLOOKUP($E499&amp;$D$110&amp;$D$111,'CCG data'!$A:$AD,'CCG data'!C$3,FALSE))</f>
        <v>0.58237547892720309</v>
      </c>
      <c r="S499" s="246"/>
      <c r="T499" s="246">
        <f>IF(OR(ISERROR(VLOOKUP($E499&amp;$D$110&amp;$D$111,'CCG data'!$A:$AD,'CCG data'!D$3,FALSE)),ISBLANK(VLOOKUP($E499&amp;$D$110&amp;$D$111,'CCG data'!$A:$AD,'CCG data'!D$3,FALSE))),"",VLOOKUP($E499&amp;$D$110&amp;$D$111,'CCG data'!$A:$AD,'CCG data'!D$3,FALSE))</f>
        <v>4.3678160919540229E-2</v>
      </c>
      <c r="U499" s="246"/>
      <c r="V499" s="246">
        <f>IF(OR(ISERROR(VLOOKUP($E499&amp;$D$110&amp;$D$111,'CCG data'!$A:$AD,'CCG data'!E$3,FALSE)),ISBLANK(VLOOKUP($E499&amp;$D$110&amp;$D$111,'CCG data'!$A:$AD,'CCG data'!E$3,FALSE))),"",VLOOKUP($E499&amp;$D$110&amp;$D$111,'CCG data'!$A:$AD,'CCG data'!E$3,FALSE))</f>
        <v>7.7394636015325674E-2</v>
      </c>
      <c r="W499" s="387"/>
      <c r="Y499" s="178">
        <f>IFERROR(VLOOKUP($E499&amp;$D$111, Outliers!$A$4:$P$214,2,FALSE),"0")</f>
        <v>0</v>
      </c>
      <c r="Z499" s="178">
        <f>IFERROR(VLOOKUP($E499&amp;$D$111, Outliers!$A$4:$P$214,3,FALSE),"0")</f>
        <v>0</v>
      </c>
      <c r="AA499" s="178">
        <f>IFERROR(VLOOKUP($E499&amp;$D$111, Outliers!$A$4:$P$214,4,FALSE),"0")</f>
        <v>0</v>
      </c>
      <c r="AB499" s="178">
        <f>IFERROR(VLOOKUP($E499&amp;$D$111, Outliers!$A$4:$P$214,5,FALSE),"0")</f>
        <v>0</v>
      </c>
      <c r="AD499" s="82"/>
      <c r="AE499" s="82"/>
      <c r="AF499" s="82"/>
      <c r="AG499" s="82"/>
    </row>
    <row r="500" spans="4:33" x14ac:dyDescent="0.25">
      <c r="D500" s="301"/>
      <c r="E500" s="107" t="s">
        <v>27</v>
      </c>
      <c r="F500" s="99">
        <f>IF(P499="","",VLOOKUP($E499&amp;$D$110&amp;$D$111,'CCG data'!$A:$AD,'CCG data'!W$3,FALSE))</f>
        <v>46.2</v>
      </c>
      <c r="G500" s="100">
        <f>IF(P499="","",VLOOKUP($E499&amp;$D$110&amp;$D$111,'CCG data'!$A:$AD,'CCG data'!X$3,FALSE))</f>
        <v>56.5</v>
      </c>
      <c r="H500" s="100">
        <f>IF(R499="","",VLOOKUP($E499&amp;$D$110&amp;$D$111,'CCG data'!$A:$AD,'CCG data'!Y$3,FALSE))</f>
        <v>90.7</v>
      </c>
      <c r="I500" s="100">
        <f>IF(R499="","",VLOOKUP($E499&amp;$D$110&amp;$D$111,'CCG data'!$A:$AD,'CCG data'!Z$3,FALSE))</f>
        <v>104.6</v>
      </c>
      <c r="J500" s="100">
        <f>IF(T499="","",VLOOKUP($E499&amp;$D$110&amp;$D$111,'CCG data'!$A:$AD,'CCG data'!AA$3,FALSE))</f>
        <v>5.5</v>
      </c>
      <c r="K500" s="100">
        <f>IF(T499="","",VLOOKUP($E499&amp;$D$110&amp;$D$111,'CCG data'!$A:$AD,'CCG data'!AB$3,FALSE))</f>
        <v>9.3000000000000007</v>
      </c>
      <c r="L500" s="100">
        <f>IF(V499="","",VLOOKUP($E499&amp;$D$110&amp;$D$111,'CCG data'!$A:$AD,'CCG data'!AC$3,FALSE))</f>
        <v>10.5</v>
      </c>
      <c r="M500" s="100">
        <f>IF(V499="","",VLOOKUP($E499&amp;$D$110&amp;$D$111,'CCG data'!$A:$AD,'CCG data'!AD$3,FALSE))</f>
        <v>15.5</v>
      </c>
      <c r="N500" s="304"/>
      <c r="P500" s="162">
        <f>IF(P499="","",VLOOKUP($E499&amp;$D$110&amp;$D$111,'CCG data'!$A:$AD,'CCG data'!I$3,FALSE))</f>
        <v>0.27200000000000002</v>
      </c>
      <c r="Q500" s="15">
        <f>IF(P499="","",VLOOKUP($E499&amp;$D$110&amp;$D$111,'CCG data'!$A:$AD,'CCG data'!J$3,FALSE))</f>
        <v>0.32200000000000001</v>
      </c>
      <c r="R500" s="15">
        <f>IF(R499="","",VLOOKUP($E499&amp;$D$110&amp;$D$111,'CCG data'!$A:$AD,'CCG data'!K$3,FALSE))</f>
        <v>0.55500000000000005</v>
      </c>
      <c r="S500" s="15">
        <f>IF(R499="","",VLOOKUP($E499&amp;$D$110&amp;$D$111,'CCG data'!$A:$AD,'CCG data'!L$3,FALSE))</f>
        <v>0.60899999999999999</v>
      </c>
      <c r="T500" s="15">
        <f>IF(T499="","",VLOOKUP($E499&amp;$D$110&amp;$D$111,'CCG data'!$A:$AD,'CCG data'!M$3,FALSE))</f>
        <v>3.4000000000000002E-2</v>
      </c>
      <c r="U500" s="15">
        <f>IF(T499="","",VLOOKUP($E499&amp;$D$110&amp;$D$111,'CCG data'!$A:$AD,'CCG data'!N$3,FALSE))</f>
        <v>5.6000000000000001E-2</v>
      </c>
      <c r="V500" s="15">
        <f>IF(V499="","",VLOOKUP($E499&amp;$D$110&amp;$D$111,'CCG data'!$A:$AD,'CCG data'!O$3,FALSE))</f>
        <v>6.4000000000000001E-2</v>
      </c>
      <c r="W500" s="142">
        <f>IF(V499="","",VLOOKUP($E499&amp;$D$110&amp;$D$111,'CCG data'!$A:$AD,'CCG data'!P$3,FALSE))</f>
        <v>9.2999999999999999E-2</v>
      </c>
      <c r="Y500" s="178" t="str">
        <f>IFERROR(VLOOKUP($E500&amp;$D$111, Outliers!$A$4:$P$214,2,FALSE),"0")</f>
        <v>0</v>
      </c>
      <c r="Z500" s="178" t="str">
        <f>IFERROR(VLOOKUP($E500&amp;$D$111, Outliers!$A$4:$P$214,3,FALSE),"0")</f>
        <v>0</v>
      </c>
      <c r="AA500" s="178" t="str">
        <f>IFERROR(VLOOKUP($E500&amp;$D$111, Outliers!$A$4:$P$214,4,FALSE),"0")</f>
        <v>0</v>
      </c>
      <c r="AB500" s="178" t="str">
        <f>IFERROR(VLOOKUP($E500&amp;$D$111, Outliers!$A$4:$P$214,5,FALSE),"0")</f>
        <v>0</v>
      </c>
      <c r="AD500" s="82"/>
      <c r="AE500" s="82"/>
      <c r="AF500" s="82"/>
      <c r="AG500" s="82"/>
    </row>
    <row r="501" spans="4:33" ht="15.75" x14ac:dyDescent="0.25">
      <c r="D501" s="301"/>
      <c r="E501" s="108" t="s">
        <v>315</v>
      </c>
      <c r="F501" s="372">
        <f>IF(OR(ISERROR(VLOOKUP($E501&amp;$D$110&amp;$D$111,'CCG data'!$A:$AD,'CCG data'!R$3,FALSE)),ISBLANK(VLOOKUP($E501&amp;$D$110&amp;$D$111,'CCG data'!$A:$AD,'CCG data'!R$3,FALSE))),"",VLOOKUP($E501&amp;$D$110&amp;$D$111,'CCG data'!$A:$AD,'CCG data'!R$3,FALSE))</f>
        <v>49.3</v>
      </c>
      <c r="G501" s="373"/>
      <c r="H501" s="373">
        <f>IF(OR(ISERROR(VLOOKUP($E501&amp;$D$110&amp;$D$111,'CCG data'!$A:$AD,'CCG data'!S$3,FALSE)),ISBLANK(VLOOKUP($E501&amp;$D$110&amp;$D$111,'CCG data'!$A:$AD,'CCG data'!S$3,FALSE))),"",VLOOKUP($E501&amp;$D$110&amp;$D$111,'CCG data'!$A:$AD,'CCG data'!S$3,FALSE))</f>
        <v>95.3</v>
      </c>
      <c r="I501" s="373"/>
      <c r="J501" s="373">
        <f>IF(OR(ISERROR(VLOOKUP($E501&amp;$D$110&amp;$D$111,'CCG data'!$A:$AD,'CCG data'!T$3,FALSE)),ISBLANK(VLOOKUP($E501&amp;$D$110&amp;$D$111,'CCG data'!$A:$AD,'CCG data'!T$3,FALSE))),"",VLOOKUP($E501&amp;$D$110&amp;$D$111,'CCG data'!$A:$AD,'CCG data'!T$3,FALSE))</f>
        <v>4.9000000000000004</v>
      </c>
      <c r="K501" s="373"/>
      <c r="L501" s="373">
        <f>IF(OR(ISERROR(VLOOKUP($E501&amp;$D$110&amp;$D$111,'CCG data'!$A:$AD,'CCG data'!U$3,FALSE)),ISBLANK(VLOOKUP($E501&amp;$D$110&amp;$D$111,'CCG data'!$A:$AD,'CCG data'!U$3,FALSE))),"",VLOOKUP($E501&amp;$D$110&amp;$D$111,'CCG data'!$A:$AD,'CCG data'!U$3,FALSE))</f>
        <v>7.9</v>
      </c>
      <c r="M501" s="374"/>
      <c r="N501" s="303">
        <f>IF(OR(ISERROR(VLOOKUP($E501&amp;$D$110&amp;$D$111,'CCG data'!$A:$AD,'CCG data'!G$3,FALSE)),ISBLANK(VLOOKUP($E501&amp;$D$110&amp;$D$111,'CCG data'!$A:$AD,'CCG data'!G$3,FALSE))),"",VLOOKUP($E501&amp;$D$110&amp;$D$111,'CCG data'!$A:$AD,'CCG data'!G$3,FALSE))</f>
        <v>1174</v>
      </c>
      <c r="P501" s="354">
        <f>IF(OR(ISERROR(VLOOKUP($E501&amp;$D$110&amp;$D$111,'CCG data'!$A:$AD,'CCG data'!B$3,FALSE)),ISBLANK(VLOOKUP($E501&amp;$D$110&amp;$D$111,'CCG data'!$A:$AD,'CCG data'!B$3,FALSE))),"",VLOOKUP($E501&amp;$D$110&amp;$D$111,'CCG data'!$A:$AD,'CCG data'!B$3,FALSE))</f>
        <v>0.31345826235093699</v>
      </c>
      <c r="Q501" s="246"/>
      <c r="R501" s="246">
        <f>IF(OR(ISERROR(VLOOKUP($E501&amp;$D$110&amp;$D$111,'CCG data'!$A:$AD,'CCG data'!C$3,FALSE)),ISBLANK(VLOOKUP($E501&amp;$D$110&amp;$D$111,'CCG data'!$A:$AD,'CCG data'!C$3,FALSE))),"",VLOOKUP($E501&amp;$D$110&amp;$D$111,'CCG data'!$A:$AD,'CCG data'!C$3,FALSE))</f>
        <v>0.60477001703577515</v>
      </c>
      <c r="S501" s="246"/>
      <c r="T501" s="246">
        <f>IF(OR(ISERROR(VLOOKUP($E501&amp;$D$110&amp;$D$111,'CCG data'!$A:$AD,'CCG data'!D$3,FALSE)),ISBLANK(VLOOKUP($E501&amp;$D$110&amp;$D$111,'CCG data'!$A:$AD,'CCG data'!D$3,FALSE))),"",VLOOKUP($E501&amp;$D$110&amp;$D$111,'CCG data'!$A:$AD,'CCG data'!D$3,FALSE))</f>
        <v>3.0664395229982964E-2</v>
      </c>
      <c r="U501" s="246"/>
      <c r="V501" s="246">
        <f>IF(OR(ISERROR(VLOOKUP($E501&amp;$D$110&amp;$D$111,'CCG data'!$A:$AD,'CCG data'!E$3,FALSE)),ISBLANK(VLOOKUP($E501&amp;$D$110&amp;$D$111,'CCG data'!$A:$AD,'CCG data'!E$3,FALSE))),"",VLOOKUP($E501&amp;$D$110&amp;$D$111,'CCG data'!$A:$AD,'CCG data'!E$3,FALSE))</f>
        <v>5.1107325383304938E-2</v>
      </c>
      <c r="W501" s="387"/>
      <c r="Y501" s="178">
        <f>IFERROR(VLOOKUP($E501&amp;$D$111, Outliers!$A$4:$P$214,2,FALSE),"0")</f>
        <v>0</v>
      </c>
      <c r="Z501" s="178">
        <f>IFERROR(VLOOKUP($E501&amp;$D$111, Outliers!$A$4:$P$214,3,FALSE),"0")</f>
        <v>0</v>
      </c>
      <c r="AA501" s="178">
        <f>IFERROR(VLOOKUP($E501&amp;$D$111, Outliers!$A$4:$P$214,4,FALSE),"0")</f>
        <v>0</v>
      </c>
      <c r="AB501" s="178">
        <f>IFERROR(VLOOKUP($E501&amp;$D$111, Outliers!$A$4:$P$214,5,FALSE),"0")</f>
        <v>1</v>
      </c>
      <c r="AD501" s="82"/>
      <c r="AE501" s="82"/>
      <c r="AF501" s="82"/>
      <c r="AG501" s="82"/>
    </row>
    <row r="502" spans="4:33" x14ac:dyDescent="0.25">
      <c r="D502" s="301"/>
      <c r="E502" s="107" t="s">
        <v>27</v>
      </c>
      <c r="F502" s="99">
        <f>IF(P501="","",VLOOKUP($E501&amp;$D$110&amp;$D$111,'CCG data'!$A:$AD,'CCG data'!W$3,FALSE))</f>
        <v>44.3</v>
      </c>
      <c r="G502" s="100">
        <f>IF(P501="","",VLOOKUP($E501&amp;$D$110&amp;$D$111,'CCG data'!$A:$AD,'CCG data'!X$3,FALSE))</f>
        <v>54.4</v>
      </c>
      <c r="H502" s="100">
        <f>IF(R501="","",VLOOKUP($E501&amp;$D$110&amp;$D$111,'CCG data'!$A:$AD,'CCG data'!Y$3,FALSE))</f>
        <v>88.3</v>
      </c>
      <c r="I502" s="100">
        <f>IF(R501="","",VLOOKUP($E501&amp;$D$110&amp;$D$111,'CCG data'!$A:$AD,'CCG data'!Z$3,FALSE))</f>
        <v>102.3</v>
      </c>
      <c r="J502" s="100">
        <f>IF(T501="","",VLOOKUP($E501&amp;$D$110&amp;$D$111,'CCG data'!$A:$AD,'CCG data'!AA$3,FALSE))</f>
        <v>3.3</v>
      </c>
      <c r="K502" s="100">
        <f>IF(T501="","",VLOOKUP($E501&amp;$D$110&amp;$D$111,'CCG data'!$A:$AD,'CCG data'!AB$3,FALSE))</f>
        <v>6.5</v>
      </c>
      <c r="L502" s="100">
        <f>IF(V501="","",VLOOKUP($E501&amp;$D$110&amp;$D$111,'CCG data'!$A:$AD,'CCG data'!AC$3,FALSE))</f>
        <v>5.9</v>
      </c>
      <c r="M502" s="100">
        <f>IF(V501="","",VLOOKUP($E501&amp;$D$110&amp;$D$111,'CCG data'!$A:$AD,'CCG data'!AD$3,FALSE))</f>
        <v>9.9</v>
      </c>
      <c r="N502" s="304"/>
      <c r="P502" s="162">
        <f>IF(P501="","",VLOOKUP($E501&amp;$D$110&amp;$D$111,'CCG data'!$A:$AD,'CCG data'!I$3,FALSE))</f>
        <v>0.28799999999999998</v>
      </c>
      <c r="Q502" s="15">
        <f>IF(P501="","",VLOOKUP($E501&amp;$D$110&amp;$D$111,'CCG data'!$A:$AD,'CCG data'!J$3,FALSE))</f>
        <v>0.34100000000000003</v>
      </c>
      <c r="R502" s="15">
        <f>IF(R501="","",VLOOKUP($E501&amp;$D$110&amp;$D$111,'CCG data'!$A:$AD,'CCG data'!K$3,FALSE))</f>
        <v>0.57699999999999996</v>
      </c>
      <c r="S502" s="15">
        <f>IF(R501="","",VLOOKUP($E501&amp;$D$110&amp;$D$111,'CCG data'!$A:$AD,'CCG data'!L$3,FALSE))</f>
        <v>0.63200000000000001</v>
      </c>
      <c r="T502" s="15">
        <f>IF(T501="","",VLOOKUP($E501&amp;$D$110&amp;$D$111,'CCG data'!$A:$AD,'CCG data'!M$3,FALSE))</f>
        <v>2.1999999999999999E-2</v>
      </c>
      <c r="U502" s="15">
        <f>IF(T501="","",VLOOKUP($E501&amp;$D$110&amp;$D$111,'CCG data'!$A:$AD,'CCG data'!N$3,FALSE))</f>
        <v>4.2000000000000003E-2</v>
      </c>
      <c r="V502" s="15">
        <f>IF(V501="","",VLOOKUP($E501&amp;$D$110&amp;$D$111,'CCG data'!$A:$AD,'CCG data'!O$3,FALSE))</f>
        <v>0.04</v>
      </c>
      <c r="W502" s="142">
        <f>IF(V501="","",VLOOKUP($E501&amp;$D$110&amp;$D$111,'CCG data'!$A:$AD,'CCG data'!P$3,FALSE))</f>
        <v>6.5000000000000002E-2</v>
      </c>
      <c r="Y502" s="178" t="str">
        <f>IFERROR(VLOOKUP($E502&amp;$D$111, Outliers!$A$4:$P$214,2,FALSE),"0")</f>
        <v>0</v>
      </c>
      <c r="Z502" s="178" t="str">
        <f>IFERROR(VLOOKUP($E502&amp;$D$111, Outliers!$A$4:$P$214,3,FALSE),"0")</f>
        <v>0</v>
      </c>
      <c r="AA502" s="178" t="str">
        <f>IFERROR(VLOOKUP($E502&amp;$D$111, Outliers!$A$4:$P$214,4,FALSE),"0")</f>
        <v>0</v>
      </c>
      <c r="AB502" s="178" t="str">
        <f>IFERROR(VLOOKUP($E502&amp;$D$111, Outliers!$A$4:$P$214,5,FALSE),"0")</f>
        <v>0</v>
      </c>
      <c r="AD502" s="82"/>
      <c r="AE502" s="82"/>
      <c r="AF502" s="82"/>
      <c r="AG502" s="82"/>
    </row>
    <row r="503" spans="4:33" ht="15.75" x14ac:dyDescent="0.25">
      <c r="D503" s="301"/>
      <c r="E503" s="108" t="s">
        <v>316</v>
      </c>
      <c r="F503" s="372">
        <f>IF(OR(ISERROR(VLOOKUP($E503&amp;$D$110&amp;$D$111,'CCG data'!$A:$AD,'CCG data'!R$3,FALSE)),ISBLANK(VLOOKUP($E503&amp;$D$110&amp;$D$111,'CCG data'!$A:$AD,'CCG data'!R$3,FALSE))),"",VLOOKUP($E503&amp;$D$110&amp;$D$111,'CCG data'!$A:$AD,'CCG data'!R$3,FALSE))</f>
        <v>55.9</v>
      </c>
      <c r="G503" s="373"/>
      <c r="H503" s="373">
        <f>IF(OR(ISERROR(VLOOKUP($E503&amp;$D$110&amp;$D$111,'CCG data'!$A:$AD,'CCG data'!S$3,FALSE)),ISBLANK(VLOOKUP($E503&amp;$D$110&amp;$D$111,'CCG data'!$A:$AD,'CCG data'!S$3,FALSE))),"",VLOOKUP($E503&amp;$D$110&amp;$D$111,'CCG data'!$A:$AD,'CCG data'!S$3,FALSE))</f>
        <v>106.4</v>
      </c>
      <c r="I503" s="373"/>
      <c r="J503" s="373">
        <f>IF(OR(ISERROR(VLOOKUP($E503&amp;$D$110&amp;$D$111,'CCG data'!$A:$AD,'CCG data'!T$3,FALSE)),ISBLANK(VLOOKUP($E503&amp;$D$110&amp;$D$111,'CCG data'!$A:$AD,'CCG data'!T$3,FALSE))),"",VLOOKUP($E503&amp;$D$110&amp;$D$111,'CCG data'!$A:$AD,'CCG data'!T$3,FALSE))</f>
        <v>6.8</v>
      </c>
      <c r="K503" s="373"/>
      <c r="L503" s="373">
        <f>IF(OR(ISERROR(VLOOKUP($E503&amp;$D$110&amp;$D$111,'CCG data'!$A:$AD,'CCG data'!U$3,FALSE)),ISBLANK(VLOOKUP($E503&amp;$D$110&amp;$D$111,'CCG data'!$A:$AD,'CCG data'!U$3,FALSE))),"",VLOOKUP($E503&amp;$D$110&amp;$D$111,'CCG data'!$A:$AD,'CCG data'!U$3,FALSE))</f>
        <v>10.199999999999999</v>
      </c>
      <c r="M503" s="374"/>
      <c r="N503" s="303">
        <f>IF(OR(ISERROR(VLOOKUP($E503&amp;$D$110&amp;$D$111,'CCG data'!$A:$AD,'CCG data'!G$3,FALSE)),ISBLANK(VLOOKUP($E503&amp;$D$110&amp;$D$111,'CCG data'!$A:$AD,'CCG data'!G$3,FALSE))),"",VLOOKUP($E503&amp;$D$110&amp;$D$111,'CCG data'!$A:$AD,'CCG data'!G$3,FALSE))</f>
        <v>1735</v>
      </c>
      <c r="P503" s="354">
        <f>IF(OR(ISERROR(VLOOKUP($E503&amp;$D$110&amp;$D$111,'CCG data'!$A:$AD,'CCG data'!B$3,FALSE)),ISBLANK(VLOOKUP($E503&amp;$D$110&amp;$D$111,'CCG data'!$A:$AD,'CCG data'!B$3,FALSE))),"",VLOOKUP($E503&amp;$D$110&amp;$D$111,'CCG data'!$A:$AD,'CCG data'!B$3,FALSE))</f>
        <v>0.30144092219020174</v>
      </c>
      <c r="Q503" s="246"/>
      <c r="R503" s="246">
        <f>IF(OR(ISERROR(VLOOKUP($E503&amp;$D$110&amp;$D$111,'CCG data'!$A:$AD,'CCG data'!C$3,FALSE)),ISBLANK(VLOOKUP($E503&amp;$D$110&amp;$D$111,'CCG data'!$A:$AD,'CCG data'!C$3,FALSE))),"",VLOOKUP($E503&amp;$D$110&amp;$D$111,'CCG data'!$A:$AD,'CCG data'!C$3,FALSE))</f>
        <v>0.59884726224783857</v>
      </c>
      <c r="S503" s="246"/>
      <c r="T503" s="246">
        <f>IF(OR(ISERROR(VLOOKUP($E503&amp;$D$110&amp;$D$111,'CCG data'!$A:$AD,'CCG data'!D$3,FALSE)),ISBLANK(VLOOKUP($E503&amp;$D$110&amp;$D$111,'CCG data'!$A:$AD,'CCG data'!D$3,FALSE))),"",VLOOKUP($E503&amp;$D$110&amp;$D$111,'CCG data'!$A:$AD,'CCG data'!D$3,FALSE))</f>
        <v>4.2074927953890492E-2</v>
      </c>
      <c r="U503" s="246"/>
      <c r="V503" s="246">
        <f>IF(OR(ISERROR(VLOOKUP($E503&amp;$D$110&amp;$D$111,'CCG data'!$A:$AD,'CCG data'!E$3,FALSE)),ISBLANK(VLOOKUP($E503&amp;$D$110&amp;$D$111,'CCG data'!$A:$AD,'CCG data'!E$3,FALSE))),"",VLOOKUP($E503&amp;$D$110&amp;$D$111,'CCG data'!$A:$AD,'CCG data'!E$3,FALSE))</f>
        <v>5.7636887608069162E-2</v>
      </c>
      <c r="W503" s="387"/>
      <c r="Y503" s="178">
        <f>IFERROR(VLOOKUP($E503&amp;$D$111, Outliers!$A$4:$P$214,2,FALSE),"0")</f>
        <v>0</v>
      </c>
      <c r="Z503" s="178">
        <f>IFERROR(VLOOKUP($E503&amp;$D$111, Outliers!$A$4:$P$214,3,FALSE),"0")</f>
        <v>1</v>
      </c>
      <c r="AA503" s="178">
        <f>IFERROR(VLOOKUP($E503&amp;$D$111, Outliers!$A$4:$P$214,4,FALSE),"0")</f>
        <v>0</v>
      </c>
      <c r="AB503" s="178">
        <f>IFERROR(VLOOKUP($E503&amp;$D$111, Outliers!$A$4:$P$214,5,FALSE),"0")</f>
        <v>0</v>
      </c>
      <c r="AD503" s="82"/>
      <c r="AE503" s="82"/>
      <c r="AF503" s="82"/>
      <c r="AG503" s="82"/>
    </row>
    <row r="504" spans="4:33" x14ac:dyDescent="0.25">
      <c r="D504" s="301"/>
      <c r="E504" s="107" t="s">
        <v>27</v>
      </c>
      <c r="F504" s="99">
        <f>IF(P503="","",VLOOKUP($E503&amp;$D$110&amp;$D$111,'CCG data'!$A:$AD,'CCG data'!W$3,FALSE))</f>
        <v>51.1</v>
      </c>
      <c r="G504" s="100">
        <f>IF(P503="","",VLOOKUP($E503&amp;$D$110&amp;$D$111,'CCG data'!$A:$AD,'CCG data'!X$3,FALSE))</f>
        <v>60.7</v>
      </c>
      <c r="H504" s="100">
        <f>IF(R503="","",VLOOKUP($E503&amp;$D$110&amp;$D$111,'CCG data'!$A:$AD,'CCG data'!Y$3,FALSE))</f>
        <v>99.9</v>
      </c>
      <c r="I504" s="100">
        <f>IF(R503="","",VLOOKUP($E503&amp;$D$110&amp;$D$111,'CCG data'!$A:$AD,'CCG data'!Z$3,FALSE))</f>
        <v>112.8</v>
      </c>
      <c r="J504" s="100">
        <f>IF(T503="","",VLOOKUP($E503&amp;$D$110&amp;$D$111,'CCG data'!$A:$AD,'CCG data'!AA$3,FALSE))</f>
        <v>5.2</v>
      </c>
      <c r="K504" s="100">
        <f>IF(T503="","",VLOOKUP($E503&amp;$D$110&amp;$D$111,'CCG data'!$A:$AD,'CCG data'!AB$3,FALSE))</f>
        <v>8.3000000000000007</v>
      </c>
      <c r="L504" s="100">
        <f>IF(V503="","",VLOOKUP($E503&amp;$D$110&amp;$D$111,'CCG data'!$A:$AD,'CCG data'!AC$3,FALSE))</f>
        <v>8.1999999999999993</v>
      </c>
      <c r="M504" s="100">
        <f>IF(V503="","",VLOOKUP($E503&amp;$D$110&amp;$D$111,'CCG data'!$A:$AD,'CCG data'!AD$3,FALSE))</f>
        <v>12.2</v>
      </c>
      <c r="N504" s="304"/>
      <c r="P504" s="162">
        <f>IF(P503="","",VLOOKUP($E503&amp;$D$110&amp;$D$111,'CCG data'!$A:$AD,'CCG data'!I$3,FALSE))</f>
        <v>0.28000000000000003</v>
      </c>
      <c r="Q504" s="15">
        <f>IF(P503="","",VLOOKUP($E503&amp;$D$110&amp;$D$111,'CCG data'!$A:$AD,'CCG data'!J$3,FALSE))</f>
        <v>0.32300000000000001</v>
      </c>
      <c r="R504" s="15">
        <f>IF(R503="","",VLOOKUP($E503&amp;$D$110&amp;$D$111,'CCG data'!$A:$AD,'CCG data'!K$3,FALSE))</f>
        <v>0.57599999999999996</v>
      </c>
      <c r="S504" s="15">
        <f>IF(R503="","",VLOOKUP($E503&amp;$D$110&amp;$D$111,'CCG data'!$A:$AD,'CCG data'!L$3,FALSE))</f>
        <v>0.622</v>
      </c>
      <c r="T504" s="15">
        <f>IF(T503="","",VLOOKUP($E503&amp;$D$110&amp;$D$111,'CCG data'!$A:$AD,'CCG data'!M$3,FALSE))</f>
        <v>3.4000000000000002E-2</v>
      </c>
      <c r="U504" s="15">
        <f>IF(T503="","",VLOOKUP($E503&amp;$D$110&amp;$D$111,'CCG data'!$A:$AD,'CCG data'!N$3,FALSE))</f>
        <v>5.2999999999999999E-2</v>
      </c>
      <c r="V504" s="15">
        <f>IF(V503="","",VLOOKUP($E503&amp;$D$110&amp;$D$111,'CCG data'!$A:$AD,'CCG data'!O$3,FALSE))</f>
        <v>4.8000000000000001E-2</v>
      </c>
      <c r="W504" s="142">
        <f>IF(V503="","",VLOOKUP($E503&amp;$D$110&amp;$D$111,'CCG data'!$A:$AD,'CCG data'!P$3,FALSE))</f>
        <v>7.0000000000000007E-2</v>
      </c>
      <c r="Y504" s="178" t="str">
        <f>IFERROR(VLOOKUP($E504&amp;$D$111, Outliers!$A$4:$P$214,2,FALSE),"0")</f>
        <v>0</v>
      </c>
      <c r="Z504" s="178" t="str">
        <f>IFERROR(VLOOKUP($E504&amp;$D$111, Outliers!$A$4:$P$214,3,FALSE),"0")</f>
        <v>0</v>
      </c>
      <c r="AA504" s="178" t="str">
        <f>IFERROR(VLOOKUP($E504&amp;$D$111, Outliers!$A$4:$P$214,4,FALSE),"0")</f>
        <v>0</v>
      </c>
      <c r="AB504" s="178" t="str">
        <f>IFERROR(VLOOKUP($E504&amp;$D$111, Outliers!$A$4:$P$214,5,FALSE),"0")</f>
        <v>0</v>
      </c>
      <c r="AD504" s="82"/>
      <c r="AE504" s="82"/>
      <c r="AF504" s="82"/>
      <c r="AG504" s="82"/>
    </row>
    <row r="505" spans="4:33" ht="15.75" x14ac:dyDescent="0.25">
      <c r="D505" s="301"/>
      <c r="E505" s="108" t="s">
        <v>317</v>
      </c>
      <c r="F505" s="372">
        <f>IF(OR(ISERROR(VLOOKUP($E505&amp;$D$110&amp;$D$111,'CCG data'!$A:$AD,'CCG data'!R$3,FALSE)),ISBLANK(VLOOKUP($E505&amp;$D$110&amp;$D$111,'CCG data'!$A:$AD,'CCG data'!R$3,FALSE))),"",VLOOKUP($E505&amp;$D$110&amp;$D$111,'CCG data'!$A:$AD,'CCG data'!R$3,FALSE))</f>
        <v>53.6</v>
      </c>
      <c r="G505" s="373"/>
      <c r="H505" s="373">
        <f>IF(OR(ISERROR(VLOOKUP($E505&amp;$D$110&amp;$D$111,'CCG data'!$A:$AD,'CCG data'!S$3,FALSE)),ISBLANK(VLOOKUP($E505&amp;$D$110&amp;$D$111,'CCG data'!$A:$AD,'CCG data'!S$3,FALSE))),"",VLOOKUP($E505&amp;$D$110&amp;$D$111,'CCG data'!$A:$AD,'CCG data'!S$3,FALSE))</f>
        <v>90</v>
      </c>
      <c r="I505" s="373"/>
      <c r="J505" s="373">
        <f>IF(OR(ISERROR(VLOOKUP($E505&amp;$D$110&amp;$D$111,'CCG data'!$A:$AD,'CCG data'!T$3,FALSE)),ISBLANK(VLOOKUP($E505&amp;$D$110&amp;$D$111,'CCG data'!$A:$AD,'CCG data'!T$3,FALSE))),"",VLOOKUP($E505&amp;$D$110&amp;$D$111,'CCG data'!$A:$AD,'CCG data'!T$3,FALSE))</f>
        <v>7.7</v>
      </c>
      <c r="K505" s="373"/>
      <c r="L505" s="373">
        <f>IF(OR(ISERROR(VLOOKUP($E505&amp;$D$110&amp;$D$111,'CCG data'!$A:$AD,'CCG data'!U$3,FALSE)),ISBLANK(VLOOKUP($E505&amp;$D$110&amp;$D$111,'CCG data'!$A:$AD,'CCG data'!U$3,FALSE))),"",VLOOKUP($E505&amp;$D$110&amp;$D$111,'CCG data'!$A:$AD,'CCG data'!U$3,FALSE))</f>
        <v>18.7</v>
      </c>
      <c r="M505" s="374"/>
      <c r="N505" s="303">
        <f>IF(OR(ISERROR(VLOOKUP($E505&amp;$D$110&amp;$D$111,'CCG data'!$A:$AD,'CCG data'!G$3,FALSE)),ISBLANK(VLOOKUP($E505&amp;$D$110&amp;$D$111,'CCG data'!$A:$AD,'CCG data'!G$3,FALSE))),"",VLOOKUP($E505&amp;$D$110&amp;$D$111,'CCG data'!$A:$AD,'CCG data'!G$3,FALSE))</f>
        <v>1938</v>
      </c>
      <c r="P505" s="354">
        <f>IF(OR(ISERROR(VLOOKUP($E505&amp;$D$110&amp;$D$111,'CCG data'!$A:$AD,'CCG data'!B$3,FALSE)),ISBLANK(VLOOKUP($E505&amp;$D$110&amp;$D$111,'CCG data'!$A:$AD,'CCG data'!B$3,FALSE))),"",VLOOKUP($E505&amp;$D$110&amp;$D$111,'CCG data'!$A:$AD,'CCG data'!B$3,FALSE))</f>
        <v>0.29876160990712075</v>
      </c>
      <c r="Q505" s="246"/>
      <c r="R505" s="246">
        <f>IF(OR(ISERROR(VLOOKUP($E505&amp;$D$110&amp;$D$111,'CCG data'!$A:$AD,'CCG data'!C$3,FALSE)),ISBLANK(VLOOKUP($E505&amp;$D$110&amp;$D$111,'CCG data'!$A:$AD,'CCG data'!C$3,FALSE))),"",VLOOKUP($E505&amp;$D$110&amp;$D$111,'CCG data'!$A:$AD,'CCG data'!C$3,FALSE))</f>
        <v>0.54231166150670795</v>
      </c>
      <c r="S505" s="246"/>
      <c r="T505" s="246">
        <f>IF(OR(ISERROR(VLOOKUP($E505&amp;$D$110&amp;$D$111,'CCG data'!$A:$AD,'CCG data'!D$3,FALSE)),ISBLANK(VLOOKUP($E505&amp;$D$110&amp;$D$111,'CCG data'!$A:$AD,'CCG data'!D$3,FALSE))),"",VLOOKUP($E505&amp;$D$110&amp;$D$111,'CCG data'!$A:$AD,'CCG data'!D$3,FALSE))</f>
        <v>4.9019607843137254E-2</v>
      </c>
      <c r="U505" s="246"/>
      <c r="V505" s="246">
        <f>IF(OR(ISERROR(VLOOKUP($E505&amp;$D$110&amp;$D$111,'CCG data'!$A:$AD,'CCG data'!E$3,FALSE)),ISBLANK(VLOOKUP($E505&amp;$D$110&amp;$D$111,'CCG data'!$A:$AD,'CCG data'!E$3,FALSE))),"",VLOOKUP($E505&amp;$D$110&amp;$D$111,'CCG data'!$A:$AD,'CCG data'!E$3,FALSE))</f>
        <v>0.10990712074303406</v>
      </c>
      <c r="W505" s="387"/>
      <c r="Y505" s="178">
        <f>IFERROR(VLOOKUP($E505&amp;$D$111, Outliers!$A$4:$P$214,2,FALSE),"0")</f>
        <v>0</v>
      </c>
      <c r="Z505" s="178">
        <f>IFERROR(VLOOKUP($E505&amp;$D$111, Outliers!$A$4:$P$214,3,FALSE),"0")</f>
        <v>0</v>
      </c>
      <c r="AA505" s="178">
        <f>IFERROR(VLOOKUP($E505&amp;$D$111, Outliers!$A$4:$P$214,4,FALSE),"0")</f>
        <v>0</v>
      </c>
      <c r="AB505" s="178">
        <f>IFERROR(VLOOKUP($E505&amp;$D$111, Outliers!$A$4:$P$214,5,FALSE),"0")</f>
        <v>1</v>
      </c>
      <c r="AD505" s="82"/>
      <c r="AE505" s="82"/>
      <c r="AF505" s="82"/>
      <c r="AG505" s="82"/>
    </row>
    <row r="506" spans="4:33" x14ac:dyDescent="0.25">
      <c r="D506" s="301"/>
      <c r="E506" s="107" t="s">
        <v>27</v>
      </c>
      <c r="F506" s="99">
        <f>IF(P505="","",VLOOKUP($E505&amp;$D$110&amp;$D$111,'CCG data'!$A:$AD,'CCG data'!W$3,FALSE))</f>
        <v>49.2</v>
      </c>
      <c r="G506" s="100">
        <f>IF(P505="","",VLOOKUP($E505&amp;$D$110&amp;$D$111,'CCG data'!$A:$AD,'CCG data'!X$3,FALSE))</f>
        <v>58</v>
      </c>
      <c r="H506" s="100">
        <f>IF(R505="","",VLOOKUP($E505&amp;$D$110&amp;$D$111,'CCG data'!$A:$AD,'CCG data'!Y$3,FALSE))</f>
        <v>84.6</v>
      </c>
      <c r="I506" s="100">
        <f>IF(R505="","",VLOOKUP($E505&amp;$D$110&amp;$D$111,'CCG data'!$A:$AD,'CCG data'!Z$3,FALSE))</f>
        <v>95.5</v>
      </c>
      <c r="J506" s="100">
        <f>IF(T505="","",VLOOKUP($E505&amp;$D$110&amp;$D$111,'CCG data'!$A:$AD,'CCG data'!AA$3,FALSE))</f>
        <v>6.1</v>
      </c>
      <c r="K506" s="100">
        <f>IF(T505="","",VLOOKUP($E505&amp;$D$110&amp;$D$111,'CCG data'!$A:$AD,'CCG data'!AB$3,FALSE))</f>
        <v>9.1999999999999993</v>
      </c>
      <c r="L506" s="100">
        <f>IF(V505="","",VLOOKUP($E505&amp;$D$110&amp;$D$111,'CCG data'!$A:$AD,'CCG data'!AC$3,FALSE))</f>
        <v>16.100000000000001</v>
      </c>
      <c r="M506" s="100">
        <f>IF(V505="","",VLOOKUP($E505&amp;$D$110&amp;$D$111,'CCG data'!$A:$AD,'CCG data'!AD$3,FALSE))</f>
        <v>21.2</v>
      </c>
      <c r="N506" s="304"/>
      <c r="P506" s="162">
        <f>IF(P505="","",VLOOKUP($E505&amp;$D$110&amp;$D$111,'CCG data'!$A:$AD,'CCG data'!I$3,FALSE))</f>
        <v>0.27900000000000003</v>
      </c>
      <c r="Q506" s="15">
        <f>IF(P505="","",VLOOKUP($E505&amp;$D$110&amp;$D$111,'CCG data'!$A:$AD,'CCG data'!J$3,FALSE))</f>
        <v>0.32</v>
      </c>
      <c r="R506" s="15">
        <f>IF(R505="","",VLOOKUP($E505&amp;$D$110&amp;$D$111,'CCG data'!$A:$AD,'CCG data'!K$3,FALSE))</f>
        <v>0.52</v>
      </c>
      <c r="S506" s="15">
        <f>IF(R505="","",VLOOKUP($E505&amp;$D$110&amp;$D$111,'CCG data'!$A:$AD,'CCG data'!L$3,FALSE))</f>
        <v>0.56399999999999995</v>
      </c>
      <c r="T506" s="15">
        <f>IF(T505="","",VLOOKUP($E505&amp;$D$110&amp;$D$111,'CCG data'!$A:$AD,'CCG data'!M$3,FALSE))</f>
        <v>0.04</v>
      </c>
      <c r="U506" s="15">
        <f>IF(T505="","",VLOOKUP($E505&amp;$D$110&amp;$D$111,'CCG data'!$A:$AD,'CCG data'!N$3,FALSE))</f>
        <v>0.06</v>
      </c>
      <c r="V506" s="15">
        <f>IF(V505="","",VLOOKUP($E505&amp;$D$110&amp;$D$111,'CCG data'!$A:$AD,'CCG data'!O$3,FALSE))</f>
        <v>9.7000000000000003E-2</v>
      </c>
      <c r="W506" s="142">
        <f>IF(V505="","",VLOOKUP($E505&amp;$D$110&amp;$D$111,'CCG data'!$A:$AD,'CCG data'!P$3,FALSE))</f>
        <v>0.125</v>
      </c>
      <c r="Y506" s="178" t="str">
        <f>IFERROR(VLOOKUP($E506&amp;$D$111, Outliers!$A$4:$P$214,2,FALSE),"0")</f>
        <v>0</v>
      </c>
      <c r="Z506" s="178" t="str">
        <f>IFERROR(VLOOKUP($E506&amp;$D$111, Outliers!$A$4:$P$214,3,FALSE),"0")</f>
        <v>0</v>
      </c>
      <c r="AA506" s="178" t="str">
        <f>IFERROR(VLOOKUP($E506&amp;$D$111, Outliers!$A$4:$P$214,4,FALSE),"0")</f>
        <v>0</v>
      </c>
      <c r="AB506" s="178" t="str">
        <f>IFERROR(VLOOKUP($E506&amp;$D$111, Outliers!$A$4:$P$214,5,FALSE),"0")</f>
        <v>0</v>
      </c>
      <c r="AD506" s="82"/>
      <c r="AE506" s="82"/>
      <c r="AF506" s="82"/>
      <c r="AG506" s="82"/>
    </row>
    <row r="507" spans="4:33" ht="15.75" x14ac:dyDescent="0.25">
      <c r="D507" s="301"/>
      <c r="E507" s="108" t="s">
        <v>318</v>
      </c>
      <c r="F507" s="372">
        <f>IF(OR(ISERROR(VLOOKUP($E507&amp;$D$110&amp;$D$111,'CCG data'!$A:$AD,'CCG data'!R$3,FALSE)),ISBLANK(VLOOKUP($E507&amp;$D$110&amp;$D$111,'CCG data'!$A:$AD,'CCG data'!R$3,FALSE))),"",VLOOKUP($E507&amp;$D$110&amp;$D$111,'CCG data'!$A:$AD,'CCG data'!R$3,FALSE))</f>
        <v>53</v>
      </c>
      <c r="G507" s="373"/>
      <c r="H507" s="373">
        <f>IF(OR(ISERROR(VLOOKUP($E507&amp;$D$110&amp;$D$111,'CCG data'!$A:$AD,'CCG data'!S$3,FALSE)),ISBLANK(VLOOKUP($E507&amp;$D$110&amp;$D$111,'CCG data'!$A:$AD,'CCG data'!S$3,FALSE))),"",VLOOKUP($E507&amp;$D$110&amp;$D$111,'CCG data'!$A:$AD,'CCG data'!S$3,FALSE))</f>
        <v>89.7</v>
      </c>
      <c r="I507" s="373"/>
      <c r="J507" s="373">
        <f>IF(OR(ISERROR(VLOOKUP($E507&amp;$D$110&amp;$D$111,'CCG data'!$A:$AD,'CCG data'!T$3,FALSE)),ISBLANK(VLOOKUP($E507&amp;$D$110&amp;$D$111,'CCG data'!$A:$AD,'CCG data'!T$3,FALSE))),"",VLOOKUP($E507&amp;$D$110&amp;$D$111,'CCG data'!$A:$AD,'CCG data'!T$3,FALSE))</f>
        <v>5.7</v>
      </c>
      <c r="K507" s="373"/>
      <c r="L507" s="373">
        <f>IF(OR(ISERROR(VLOOKUP($E507&amp;$D$110&amp;$D$111,'CCG data'!$A:$AD,'CCG data'!U$3,FALSE)),ISBLANK(VLOOKUP($E507&amp;$D$110&amp;$D$111,'CCG data'!$A:$AD,'CCG data'!U$3,FALSE))),"",VLOOKUP($E507&amp;$D$110&amp;$D$111,'CCG data'!$A:$AD,'CCG data'!U$3,FALSE))</f>
        <v>14.7</v>
      </c>
      <c r="M507" s="374"/>
      <c r="N507" s="303">
        <f>IF(OR(ISERROR(VLOOKUP($E507&amp;$D$110&amp;$D$111,'CCG data'!$A:$AD,'CCG data'!G$3,FALSE)),ISBLANK(VLOOKUP($E507&amp;$D$110&amp;$D$111,'CCG data'!$A:$AD,'CCG data'!G$3,FALSE))),"",VLOOKUP($E507&amp;$D$110&amp;$D$111,'CCG data'!$A:$AD,'CCG data'!G$3,FALSE))</f>
        <v>3849</v>
      </c>
      <c r="P507" s="354">
        <f>IF(OR(ISERROR(VLOOKUP($E507&amp;$D$110&amp;$D$111,'CCG data'!$A:$AD,'CCG data'!B$3,FALSE)),ISBLANK(VLOOKUP($E507&amp;$D$110&amp;$D$111,'CCG data'!$A:$AD,'CCG data'!B$3,FALSE))),"",VLOOKUP($E507&amp;$D$110&amp;$D$111,'CCG data'!$A:$AD,'CCG data'!B$3,FALSE))</f>
        <v>0.31124967524032215</v>
      </c>
      <c r="Q507" s="246"/>
      <c r="R507" s="246">
        <f>IF(OR(ISERROR(VLOOKUP($E507&amp;$D$110&amp;$D$111,'CCG data'!$A:$AD,'CCG data'!C$3,FALSE)),ISBLANK(VLOOKUP($E507&amp;$D$110&amp;$D$111,'CCG data'!$A:$AD,'CCG data'!C$3,FALSE))),"",VLOOKUP($E507&amp;$D$110&amp;$D$111,'CCG data'!$A:$AD,'CCG data'!C$3,FALSE))</f>
        <v>0.55962587685113019</v>
      </c>
      <c r="S507" s="246"/>
      <c r="T507" s="246">
        <f>IF(OR(ISERROR(VLOOKUP($E507&amp;$D$110&amp;$D$111,'CCG data'!$A:$AD,'CCG data'!D$3,FALSE)),ISBLANK(VLOOKUP($E507&amp;$D$110&amp;$D$111,'CCG data'!$A:$AD,'CCG data'!D$3,FALSE))),"",VLOOKUP($E507&amp;$D$110&amp;$D$111,'CCG data'!$A:$AD,'CCG data'!D$3,FALSE))</f>
        <v>3.8711353598337231E-2</v>
      </c>
      <c r="U507" s="246"/>
      <c r="V507" s="246">
        <f>IF(OR(ISERROR(VLOOKUP($E507&amp;$D$110&amp;$D$111,'CCG data'!$A:$AD,'CCG data'!E$3,FALSE)),ISBLANK(VLOOKUP($E507&amp;$D$110&amp;$D$111,'CCG data'!$A:$AD,'CCG data'!E$3,FALSE))),"",VLOOKUP($E507&amp;$D$110&amp;$D$111,'CCG data'!$A:$AD,'CCG data'!E$3,FALSE))</f>
        <v>9.041309431021044E-2</v>
      </c>
      <c r="W507" s="387"/>
      <c r="Y507" s="178">
        <f>IFERROR(VLOOKUP($E507&amp;$D$111, Outliers!$A$4:$P$214,2,FALSE),"0")</f>
        <v>0</v>
      </c>
      <c r="Z507" s="178">
        <f>IFERROR(VLOOKUP($E507&amp;$D$111, Outliers!$A$4:$P$214,3,FALSE),"0")</f>
        <v>0</v>
      </c>
      <c r="AA507" s="178">
        <f>IFERROR(VLOOKUP($E507&amp;$D$111, Outliers!$A$4:$P$214,4,FALSE),"0")</f>
        <v>0</v>
      </c>
      <c r="AB507" s="178">
        <f>IFERROR(VLOOKUP($E507&amp;$D$111, Outliers!$A$4:$P$214,5,FALSE),"0")</f>
        <v>1</v>
      </c>
      <c r="AD507" s="82"/>
      <c r="AE507" s="82"/>
      <c r="AF507" s="82"/>
      <c r="AG507" s="82"/>
    </row>
    <row r="508" spans="4:33" x14ac:dyDescent="0.25">
      <c r="D508" s="301"/>
      <c r="E508" s="107" t="s">
        <v>27</v>
      </c>
      <c r="F508" s="99">
        <f>IF(P507="","",VLOOKUP($E507&amp;$D$110&amp;$D$111,'CCG data'!$A:$AD,'CCG data'!W$3,FALSE))</f>
        <v>50</v>
      </c>
      <c r="G508" s="100">
        <f>IF(P507="","",VLOOKUP($E507&amp;$D$110&amp;$D$111,'CCG data'!$A:$AD,'CCG data'!X$3,FALSE))</f>
        <v>56</v>
      </c>
      <c r="H508" s="100">
        <f>IF(R507="","",VLOOKUP($E507&amp;$D$110&amp;$D$111,'CCG data'!$A:$AD,'CCG data'!Y$3,FALSE))</f>
        <v>85.9</v>
      </c>
      <c r="I508" s="100">
        <f>IF(R507="","",VLOOKUP($E507&amp;$D$110&amp;$D$111,'CCG data'!$A:$AD,'CCG data'!Z$3,FALSE))</f>
        <v>93.4</v>
      </c>
      <c r="J508" s="100">
        <f>IF(T507="","",VLOOKUP($E507&amp;$D$110&amp;$D$111,'CCG data'!$A:$AD,'CCG data'!AA$3,FALSE))</f>
        <v>4.8</v>
      </c>
      <c r="K508" s="100">
        <f>IF(T507="","",VLOOKUP($E507&amp;$D$110&amp;$D$111,'CCG data'!$A:$AD,'CCG data'!AB$3,FALSE))</f>
        <v>6.6</v>
      </c>
      <c r="L508" s="100">
        <f>IF(V507="","",VLOOKUP($E507&amp;$D$110&amp;$D$111,'CCG data'!$A:$AD,'CCG data'!AC$3,FALSE))</f>
        <v>13.1</v>
      </c>
      <c r="M508" s="100">
        <f>IF(V507="","",VLOOKUP($E507&amp;$D$110&amp;$D$111,'CCG data'!$A:$AD,'CCG data'!AD$3,FALSE))</f>
        <v>16.2</v>
      </c>
      <c r="N508" s="304"/>
      <c r="P508" s="162">
        <f>IF(P507="","",VLOOKUP($E507&amp;$D$110&amp;$D$111,'CCG data'!$A:$AD,'CCG data'!I$3,FALSE))</f>
        <v>0.29699999999999999</v>
      </c>
      <c r="Q508" s="15">
        <f>IF(P507="","",VLOOKUP($E507&amp;$D$110&amp;$D$111,'CCG data'!$A:$AD,'CCG data'!J$3,FALSE))</f>
        <v>0.32600000000000001</v>
      </c>
      <c r="R508" s="15">
        <f>IF(R507="","",VLOOKUP($E507&amp;$D$110&amp;$D$111,'CCG data'!$A:$AD,'CCG data'!K$3,FALSE))</f>
        <v>0.54400000000000004</v>
      </c>
      <c r="S508" s="15">
        <f>IF(R507="","",VLOOKUP($E507&amp;$D$110&amp;$D$111,'CCG data'!$A:$AD,'CCG data'!L$3,FALSE))</f>
        <v>0.57499999999999996</v>
      </c>
      <c r="T508" s="15">
        <f>IF(T507="","",VLOOKUP($E507&amp;$D$110&amp;$D$111,'CCG data'!$A:$AD,'CCG data'!M$3,FALSE))</f>
        <v>3.3000000000000002E-2</v>
      </c>
      <c r="U508" s="15">
        <f>IF(T507="","",VLOOKUP($E507&amp;$D$110&amp;$D$111,'CCG data'!$A:$AD,'CCG data'!N$3,FALSE))</f>
        <v>4.4999999999999998E-2</v>
      </c>
      <c r="V508" s="15">
        <f>IF(V507="","",VLOOKUP($E507&amp;$D$110&amp;$D$111,'CCG data'!$A:$AD,'CCG data'!O$3,FALSE))</f>
        <v>8.2000000000000003E-2</v>
      </c>
      <c r="W508" s="142">
        <f>IF(V507="","",VLOOKUP($E507&amp;$D$110&amp;$D$111,'CCG data'!$A:$AD,'CCG data'!P$3,FALSE))</f>
        <v>0.1</v>
      </c>
      <c r="Y508" s="178" t="str">
        <f>IFERROR(VLOOKUP($E508&amp;$D$111, Outliers!$A$4:$P$214,2,FALSE),"0")</f>
        <v>0</v>
      </c>
      <c r="Z508" s="178" t="str">
        <f>IFERROR(VLOOKUP($E508&amp;$D$111, Outliers!$A$4:$P$214,3,FALSE),"0")</f>
        <v>0</v>
      </c>
      <c r="AA508" s="178" t="str">
        <f>IFERROR(VLOOKUP($E508&amp;$D$111, Outliers!$A$4:$P$214,4,FALSE),"0")</f>
        <v>0</v>
      </c>
      <c r="AB508" s="178" t="str">
        <f>IFERROR(VLOOKUP($E508&amp;$D$111, Outliers!$A$4:$P$214,5,FALSE),"0")</f>
        <v>0</v>
      </c>
      <c r="AD508" s="82"/>
      <c r="AE508" s="82"/>
      <c r="AF508" s="82"/>
      <c r="AG508" s="82"/>
    </row>
    <row r="509" spans="4:33" ht="15.75" x14ac:dyDescent="0.25">
      <c r="D509" s="301"/>
      <c r="E509" s="108" t="s">
        <v>319</v>
      </c>
      <c r="F509" s="372">
        <f>IF(OR(ISERROR(VLOOKUP($E509&amp;$D$110&amp;$D$111,'CCG data'!$A:$AD,'CCG data'!R$3,FALSE)),ISBLANK(VLOOKUP($E509&amp;$D$110&amp;$D$111,'CCG data'!$A:$AD,'CCG data'!R$3,FALSE))),"",VLOOKUP($E509&amp;$D$110&amp;$D$111,'CCG data'!$A:$AD,'CCG data'!R$3,FALSE))</f>
        <v>51.8</v>
      </c>
      <c r="G509" s="373"/>
      <c r="H509" s="373">
        <f>IF(OR(ISERROR(VLOOKUP($E509&amp;$D$110&amp;$D$111,'CCG data'!$A:$AD,'CCG data'!S$3,FALSE)),ISBLANK(VLOOKUP($E509&amp;$D$110&amp;$D$111,'CCG data'!$A:$AD,'CCG data'!S$3,FALSE))),"",VLOOKUP($E509&amp;$D$110&amp;$D$111,'CCG data'!$A:$AD,'CCG data'!S$3,FALSE))</f>
        <v>90.4</v>
      </c>
      <c r="I509" s="373"/>
      <c r="J509" s="373">
        <f>IF(OR(ISERROR(VLOOKUP($E509&amp;$D$110&amp;$D$111,'CCG data'!$A:$AD,'CCG data'!T$3,FALSE)),ISBLANK(VLOOKUP($E509&amp;$D$110&amp;$D$111,'CCG data'!$A:$AD,'CCG data'!T$3,FALSE))),"",VLOOKUP($E509&amp;$D$110&amp;$D$111,'CCG data'!$A:$AD,'CCG data'!T$3,FALSE))</f>
        <v>5.4</v>
      </c>
      <c r="K509" s="373"/>
      <c r="L509" s="373">
        <f>IF(OR(ISERROR(VLOOKUP($E509&amp;$D$110&amp;$D$111,'CCG data'!$A:$AD,'CCG data'!U$3,FALSE)),ISBLANK(VLOOKUP($E509&amp;$D$110&amp;$D$111,'CCG data'!$A:$AD,'CCG data'!U$3,FALSE))),"",VLOOKUP($E509&amp;$D$110&amp;$D$111,'CCG data'!$A:$AD,'CCG data'!U$3,FALSE))</f>
        <v>17</v>
      </c>
      <c r="M509" s="374"/>
      <c r="N509" s="303">
        <f>IF(OR(ISERROR(VLOOKUP($E509&amp;$D$110&amp;$D$111,'CCG data'!$A:$AD,'CCG data'!G$3,FALSE)),ISBLANK(VLOOKUP($E509&amp;$D$110&amp;$D$111,'CCG data'!$A:$AD,'CCG data'!G$3,FALSE))),"",VLOOKUP($E509&amp;$D$110&amp;$D$111,'CCG data'!$A:$AD,'CCG data'!G$3,FALSE))</f>
        <v>2997</v>
      </c>
      <c r="P509" s="354">
        <f>IF(OR(ISERROR(VLOOKUP($E509&amp;$D$110&amp;$D$111,'CCG data'!$A:$AD,'CCG data'!B$3,FALSE)),ISBLANK(VLOOKUP($E509&amp;$D$110&amp;$D$111,'CCG data'!$A:$AD,'CCG data'!B$3,FALSE))),"",VLOOKUP($E509&amp;$D$110&amp;$D$111,'CCG data'!$A:$AD,'CCG data'!B$3,FALSE))</f>
        <v>0.3003003003003003</v>
      </c>
      <c r="Q509" s="246"/>
      <c r="R509" s="246">
        <f>IF(OR(ISERROR(VLOOKUP($E509&amp;$D$110&amp;$D$111,'CCG data'!$A:$AD,'CCG data'!C$3,FALSE)),ISBLANK(VLOOKUP($E509&amp;$D$110&amp;$D$111,'CCG data'!$A:$AD,'CCG data'!C$3,FALSE))),"",VLOOKUP($E509&amp;$D$110&amp;$D$111,'CCG data'!$A:$AD,'CCG data'!C$3,FALSE))</f>
        <v>0.55922589255922595</v>
      </c>
      <c r="S509" s="246"/>
      <c r="T509" s="246">
        <f>IF(OR(ISERROR(VLOOKUP($E509&amp;$D$110&amp;$D$111,'CCG data'!$A:$AD,'CCG data'!D$3,FALSE)),ISBLANK(VLOOKUP($E509&amp;$D$110&amp;$D$111,'CCG data'!$A:$AD,'CCG data'!D$3,FALSE))),"",VLOOKUP($E509&amp;$D$110&amp;$D$111,'CCG data'!$A:$AD,'CCG data'!D$3,FALSE))</f>
        <v>3.5368702035368703E-2</v>
      </c>
      <c r="U509" s="246"/>
      <c r="V509" s="246">
        <f>IF(OR(ISERROR(VLOOKUP($E509&amp;$D$110&amp;$D$111,'CCG data'!$A:$AD,'CCG data'!E$3,FALSE)),ISBLANK(VLOOKUP($E509&amp;$D$110&amp;$D$111,'CCG data'!$A:$AD,'CCG data'!E$3,FALSE))),"",VLOOKUP($E509&amp;$D$110&amp;$D$111,'CCG data'!$A:$AD,'CCG data'!E$3,FALSE))</f>
        <v>0.10510510510510511</v>
      </c>
      <c r="W509" s="387"/>
      <c r="Y509" s="178">
        <f>IFERROR(VLOOKUP($E509&amp;$D$111, Outliers!$A$4:$P$214,2,FALSE),"0")</f>
        <v>0</v>
      </c>
      <c r="Z509" s="178">
        <f>IFERROR(VLOOKUP($E509&amp;$D$111, Outliers!$A$4:$P$214,3,FALSE),"0")</f>
        <v>0</v>
      </c>
      <c r="AA509" s="178">
        <f>IFERROR(VLOOKUP($E509&amp;$D$111, Outliers!$A$4:$P$214,4,FALSE),"0")</f>
        <v>0</v>
      </c>
      <c r="AB509" s="178">
        <f>IFERROR(VLOOKUP($E509&amp;$D$111, Outliers!$A$4:$P$214,5,FALSE),"0")</f>
        <v>1</v>
      </c>
      <c r="AD509" s="82"/>
      <c r="AE509" s="82"/>
      <c r="AF509" s="82"/>
      <c r="AG509" s="82"/>
    </row>
    <row r="510" spans="4:33" x14ac:dyDescent="0.25">
      <c r="D510" s="301"/>
      <c r="E510" s="107" t="s">
        <v>27</v>
      </c>
      <c r="F510" s="99">
        <f>IF(P509="","",VLOOKUP($E509&amp;$D$110&amp;$D$111,'CCG data'!$A:$AD,'CCG data'!W$3,FALSE))</f>
        <v>48.5</v>
      </c>
      <c r="G510" s="100">
        <f>IF(P509="","",VLOOKUP($E509&amp;$D$110&amp;$D$111,'CCG data'!$A:$AD,'CCG data'!X$3,FALSE))</f>
        <v>55.2</v>
      </c>
      <c r="H510" s="100">
        <f>IF(R509="","",VLOOKUP($E509&amp;$D$110&amp;$D$111,'CCG data'!$A:$AD,'CCG data'!Y$3,FALSE))</f>
        <v>86.1</v>
      </c>
      <c r="I510" s="100">
        <f>IF(R509="","",VLOOKUP($E509&amp;$D$110&amp;$D$111,'CCG data'!$A:$AD,'CCG data'!Z$3,FALSE))</f>
        <v>94.7</v>
      </c>
      <c r="J510" s="100">
        <f>IF(T509="","",VLOOKUP($E509&amp;$D$110&amp;$D$111,'CCG data'!$A:$AD,'CCG data'!AA$3,FALSE))</f>
        <v>4.4000000000000004</v>
      </c>
      <c r="K510" s="100">
        <f>IF(T509="","",VLOOKUP($E509&amp;$D$110&amp;$D$111,'CCG data'!$A:$AD,'CCG data'!AB$3,FALSE))</f>
        <v>6.4</v>
      </c>
      <c r="L510" s="100">
        <f>IF(V509="","",VLOOKUP($E509&amp;$D$110&amp;$D$111,'CCG data'!$A:$AD,'CCG data'!AC$3,FALSE))</f>
        <v>15.1</v>
      </c>
      <c r="M510" s="100">
        <f>IF(V509="","",VLOOKUP($E509&amp;$D$110&amp;$D$111,'CCG data'!$A:$AD,'CCG data'!AD$3,FALSE))</f>
        <v>18.8</v>
      </c>
      <c r="N510" s="304"/>
      <c r="P510" s="162">
        <f>IF(P509="","",VLOOKUP($E509&amp;$D$110&amp;$D$111,'CCG data'!$A:$AD,'CCG data'!I$3,FALSE))</f>
        <v>0.28399999999999997</v>
      </c>
      <c r="Q510" s="15">
        <f>IF(P509="","",VLOOKUP($E509&amp;$D$110&amp;$D$111,'CCG data'!$A:$AD,'CCG data'!J$3,FALSE))</f>
        <v>0.317</v>
      </c>
      <c r="R510" s="15">
        <f>IF(R509="","",VLOOKUP($E509&amp;$D$110&amp;$D$111,'CCG data'!$A:$AD,'CCG data'!K$3,FALSE))</f>
        <v>0.54100000000000004</v>
      </c>
      <c r="S510" s="15">
        <f>IF(R509="","",VLOOKUP($E509&amp;$D$110&amp;$D$111,'CCG data'!$A:$AD,'CCG data'!L$3,FALSE))</f>
        <v>0.57699999999999996</v>
      </c>
      <c r="T510" s="15">
        <f>IF(T509="","",VLOOKUP($E509&amp;$D$110&amp;$D$111,'CCG data'!$A:$AD,'CCG data'!M$3,FALSE))</f>
        <v>2.9000000000000001E-2</v>
      </c>
      <c r="U510" s="15">
        <f>IF(T509="","",VLOOKUP($E509&amp;$D$110&amp;$D$111,'CCG data'!$A:$AD,'CCG data'!N$3,FALSE))</f>
        <v>4.2999999999999997E-2</v>
      </c>
      <c r="V510" s="15">
        <f>IF(V509="","",VLOOKUP($E509&amp;$D$110&amp;$D$111,'CCG data'!$A:$AD,'CCG data'!O$3,FALSE))</f>
        <v>9.5000000000000001E-2</v>
      </c>
      <c r="W510" s="142">
        <f>IF(V509="","",VLOOKUP($E509&amp;$D$110&amp;$D$111,'CCG data'!$A:$AD,'CCG data'!P$3,FALSE))</f>
        <v>0.11700000000000001</v>
      </c>
      <c r="Y510" s="178" t="str">
        <f>IFERROR(VLOOKUP($E510&amp;$D$111, Outliers!$A$4:$P$214,2,FALSE),"0")</f>
        <v>0</v>
      </c>
      <c r="Z510" s="178" t="str">
        <f>IFERROR(VLOOKUP($E510&amp;$D$111, Outliers!$A$4:$P$214,3,FALSE),"0")</f>
        <v>0</v>
      </c>
      <c r="AA510" s="178" t="str">
        <f>IFERROR(VLOOKUP($E510&amp;$D$111, Outliers!$A$4:$P$214,4,FALSE),"0")</f>
        <v>0</v>
      </c>
      <c r="AB510" s="178" t="str">
        <f>IFERROR(VLOOKUP($E510&amp;$D$111, Outliers!$A$4:$P$214,5,FALSE),"0")</f>
        <v>0</v>
      </c>
      <c r="AD510" s="82"/>
      <c r="AE510" s="82"/>
      <c r="AF510" s="82"/>
      <c r="AG510" s="82"/>
    </row>
    <row r="511" spans="4:33" ht="15.75" x14ac:dyDescent="0.25">
      <c r="D511" s="301"/>
      <c r="E511" s="108" t="s">
        <v>320</v>
      </c>
      <c r="F511" s="372">
        <f>IF(OR(ISERROR(VLOOKUP($E511&amp;$D$110&amp;$D$111,'CCG data'!$A:$AD,'CCG data'!R$3,FALSE)),ISBLANK(VLOOKUP($E511&amp;$D$110&amp;$D$111,'CCG data'!$A:$AD,'CCG data'!R$3,FALSE))),"",VLOOKUP($E511&amp;$D$110&amp;$D$111,'CCG data'!$A:$AD,'CCG data'!R$3,FALSE))</f>
        <v>43.2</v>
      </c>
      <c r="G511" s="373"/>
      <c r="H511" s="373">
        <f>IF(OR(ISERROR(VLOOKUP($E511&amp;$D$110&amp;$D$111,'CCG data'!$A:$AD,'CCG data'!S$3,FALSE)),ISBLANK(VLOOKUP($E511&amp;$D$110&amp;$D$111,'CCG data'!$A:$AD,'CCG data'!S$3,FALSE))),"",VLOOKUP($E511&amp;$D$110&amp;$D$111,'CCG data'!$A:$AD,'CCG data'!S$3,FALSE))</f>
        <v>69.599999999999994</v>
      </c>
      <c r="I511" s="373"/>
      <c r="J511" s="373">
        <f>IF(OR(ISERROR(VLOOKUP($E511&amp;$D$110&amp;$D$111,'CCG data'!$A:$AD,'CCG data'!T$3,FALSE)),ISBLANK(VLOOKUP($E511&amp;$D$110&amp;$D$111,'CCG data'!$A:$AD,'CCG data'!T$3,FALSE))),"",VLOOKUP($E511&amp;$D$110&amp;$D$111,'CCG data'!$A:$AD,'CCG data'!T$3,FALSE))</f>
        <v>5.6</v>
      </c>
      <c r="K511" s="373"/>
      <c r="L511" s="373">
        <f>IF(OR(ISERROR(VLOOKUP($E511&amp;$D$110&amp;$D$111,'CCG data'!$A:$AD,'CCG data'!U$3,FALSE)),ISBLANK(VLOOKUP($E511&amp;$D$110&amp;$D$111,'CCG data'!$A:$AD,'CCG data'!U$3,FALSE))),"",VLOOKUP($E511&amp;$D$110&amp;$D$111,'CCG data'!$A:$AD,'CCG data'!U$3,FALSE))</f>
        <v>5.0999999999999996</v>
      </c>
      <c r="M511" s="374"/>
      <c r="N511" s="303">
        <f>IF(OR(ISERROR(VLOOKUP($E511&amp;$D$110&amp;$D$111,'CCG data'!$A:$AD,'CCG data'!G$3,FALSE)),ISBLANK(VLOOKUP($E511&amp;$D$110&amp;$D$111,'CCG data'!$A:$AD,'CCG data'!G$3,FALSE))),"",VLOOKUP($E511&amp;$D$110&amp;$D$111,'CCG data'!$A:$AD,'CCG data'!G$3,FALSE))</f>
        <v>583</v>
      </c>
      <c r="P511" s="354">
        <f>IF(OR(ISERROR(VLOOKUP($E511&amp;$D$110&amp;$D$111,'CCG data'!$A:$AD,'CCG data'!B$3,FALSE)),ISBLANK(VLOOKUP($E511&amp;$D$110&amp;$D$111,'CCG data'!$A:$AD,'CCG data'!B$3,FALSE))),"",VLOOKUP($E511&amp;$D$110&amp;$D$111,'CCG data'!$A:$AD,'CCG data'!B$3,FALSE))</f>
        <v>0.35162950257289882</v>
      </c>
      <c r="Q511" s="246"/>
      <c r="R511" s="246">
        <f>IF(OR(ISERROR(VLOOKUP($E511&amp;$D$110&amp;$D$111,'CCG data'!$A:$AD,'CCG data'!C$3,FALSE)),ISBLANK(VLOOKUP($E511&amp;$D$110&amp;$D$111,'CCG data'!$A:$AD,'CCG data'!C$3,FALSE))),"",VLOOKUP($E511&amp;$D$110&amp;$D$111,'CCG data'!$A:$AD,'CCG data'!C$3,FALSE))</f>
        <v>0.56260720411663812</v>
      </c>
      <c r="S511" s="246"/>
      <c r="T511" s="246">
        <f>IF(OR(ISERROR(VLOOKUP($E511&amp;$D$110&amp;$D$111,'CCG data'!$A:$AD,'CCG data'!D$3,FALSE)),ISBLANK(VLOOKUP($E511&amp;$D$110&amp;$D$111,'CCG data'!$A:$AD,'CCG data'!D$3,FALSE))),"",VLOOKUP($E511&amp;$D$110&amp;$D$111,'CCG data'!$A:$AD,'CCG data'!D$3,FALSE))</f>
        <v>4.4596912521440824E-2</v>
      </c>
      <c r="U511" s="246"/>
      <c r="V511" s="246">
        <f>IF(OR(ISERROR(VLOOKUP($E511&amp;$D$110&amp;$D$111,'CCG data'!$A:$AD,'CCG data'!E$3,FALSE)),ISBLANK(VLOOKUP($E511&amp;$D$110&amp;$D$111,'CCG data'!$A:$AD,'CCG data'!E$3,FALSE))),"",VLOOKUP($E511&amp;$D$110&amp;$D$111,'CCG data'!$A:$AD,'CCG data'!E$3,FALSE))</f>
        <v>4.1166380789022301E-2</v>
      </c>
      <c r="W511" s="387"/>
      <c r="Y511" s="178">
        <f>IFERROR(VLOOKUP($E511&amp;$D$111, Outliers!$A$4:$P$214,2,FALSE),"0")</f>
        <v>0</v>
      </c>
      <c r="Z511" s="178">
        <f>IFERROR(VLOOKUP($E511&amp;$D$111, Outliers!$A$4:$P$214,3,FALSE),"0")</f>
        <v>1</v>
      </c>
      <c r="AA511" s="178">
        <f>IFERROR(VLOOKUP($E511&amp;$D$111, Outliers!$A$4:$P$214,4,FALSE),"0")</f>
        <v>0</v>
      </c>
      <c r="AB511" s="178">
        <f>IFERROR(VLOOKUP($E511&amp;$D$111, Outliers!$A$4:$P$214,5,FALSE),"0")</f>
        <v>1</v>
      </c>
      <c r="AD511" s="82"/>
      <c r="AE511" s="82"/>
      <c r="AF511" s="82"/>
      <c r="AG511" s="82"/>
    </row>
    <row r="512" spans="4:33" x14ac:dyDescent="0.25">
      <c r="D512" s="301"/>
      <c r="E512" s="107" t="s">
        <v>27</v>
      </c>
      <c r="F512" s="99">
        <f>IF(P511="","",VLOOKUP($E511&amp;$D$110&amp;$D$111,'CCG data'!$A:$AD,'CCG data'!W$3,FALSE))</f>
        <v>37.299999999999997</v>
      </c>
      <c r="G512" s="100">
        <f>IF(P511="","",VLOOKUP($E511&amp;$D$110&amp;$D$111,'CCG data'!$A:$AD,'CCG data'!X$3,FALSE))</f>
        <v>49.1</v>
      </c>
      <c r="H512" s="100">
        <f>IF(R511="","",VLOOKUP($E511&amp;$D$110&amp;$D$111,'CCG data'!$A:$AD,'CCG data'!Y$3,FALSE))</f>
        <v>62.1</v>
      </c>
      <c r="I512" s="100">
        <f>IF(R511="","",VLOOKUP($E511&amp;$D$110&amp;$D$111,'CCG data'!$A:$AD,'CCG data'!Z$3,FALSE))</f>
        <v>77.2</v>
      </c>
      <c r="J512" s="100">
        <f>IF(T511="","",VLOOKUP($E511&amp;$D$110&amp;$D$111,'CCG data'!$A:$AD,'CCG data'!AA$3,FALSE))</f>
        <v>3.4</v>
      </c>
      <c r="K512" s="100">
        <f>IF(T511="","",VLOOKUP($E511&amp;$D$110&amp;$D$111,'CCG data'!$A:$AD,'CCG data'!AB$3,FALSE))</f>
        <v>7.7</v>
      </c>
      <c r="L512" s="100">
        <f>IF(V511="","",VLOOKUP($E511&amp;$D$110&amp;$D$111,'CCG data'!$A:$AD,'CCG data'!AC$3,FALSE))</f>
        <v>3.1</v>
      </c>
      <c r="M512" s="100">
        <f>IF(V511="","",VLOOKUP($E511&amp;$D$110&amp;$D$111,'CCG data'!$A:$AD,'CCG data'!AD$3,FALSE))</f>
        <v>7.2</v>
      </c>
      <c r="N512" s="304"/>
      <c r="P512" s="162">
        <f>IF(P511="","",VLOOKUP($E511&amp;$D$110&amp;$D$111,'CCG data'!$A:$AD,'CCG data'!I$3,FALSE))</f>
        <v>0.314</v>
      </c>
      <c r="Q512" s="15">
        <f>IF(P511="","",VLOOKUP($E511&amp;$D$110&amp;$D$111,'CCG data'!$A:$AD,'CCG data'!J$3,FALSE))</f>
        <v>0.39100000000000001</v>
      </c>
      <c r="R512" s="15">
        <f>IF(R511="","",VLOOKUP($E511&amp;$D$110&amp;$D$111,'CCG data'!$A:$AD,'CCG data'!K$3,FALSE))</f>
        <v>0.52200000000000002</v>
      </c>
      <c r="S512" s="15">
        <f>IF(R511="","",VLOOKUP($E511&amp;$D$110&amp;$D$111,'CCG data'!$A:$AD,'CCG data'!L$3,FALSE))</f>
        <v>0.60199999999999998</v>
      </c>
      <c r="T512" s="15">
        <f>IF(T511="","",VLOOKUP($E511&amp;$D$110&amp;$D$111,'CCG data'!$A:$AD,'CCG data'!M$3,FALSE))</f>
        <v>3.1E-2</v>
      </c>
      <c r="U512" s="15">
        <f>IF(T511="","",VLOOKUP($E511&amp;$D$110&amp;$D$111,'CCG data'!$A:$AD,'CCG data'!N$3,FALSE))</f>
        <v>6.5000000000000002E-2</v>
      </c>
      <c r="V512" s="15">
        <f>IF(V511="","",VLOOKUP($E511&amp;$D$110&amp;$D$111,'CCG data'!$A:$AD,'CCG data'!O$3,FALSE))</f>
        <v>2.8000000000000001E-2</v>
      </c>
      <c r="W512" s="142">
        <f>IF(V511="","",VLOOKUP($E511&amp;$D$110&amp;$D$111,'CCG data'!$A:$AD,'CCG data'!P$3,FALSE))</f>
        <v>6.0999999999999999E-2</v>
      </c>
      <c r="Y512" s="178" t="str">
        <f>IFERROR(VLOOKUP($E512&amp;$D$111, Outliers!$A$4:$P$214,2,FALSE),"0")</f>
        <v>0</v>
      </c>
      <c r="Z512" s="178" t="str">
        <f>IFERROR(VLOOKUP($E512&amp;$D$111, Outliers!$A$4:$P$214,3,FALSE),"0")</f>
        <v>0</v>
      </c>
      <c r="AA512" s="178" t="str">
        <f>IFERROR(VLOOKUP($E512&amp;$D$111, Outliers!$A$4:$P$214,4,FALSE),"0")</f>
        <v>0</v>
      </c>
      <c r="AB512" s="178" t="str">
        <f>IFERROR(VLOOKUP($E512&amp;$D$111, Outliers!$A$4:$P$214,5,FALSE),"0")</f>
        <v>0</v>
      </c>
      <c r="AD512" s="82"/>
      <c r="AE512" s="82"/>
      <c r="AF512" s="82"/>
      <c r="AG512" s="82"/>
    </row>
    <row r="513" spans="4:33" ht="15.75" x14ac:dyDescent="0.25">
      <c r="D513" s="301"/>
      <c r="E513" s="108" t="s">
        <v>321</v>
      </c>
      <c r="F513" s="372">
        <f>IF(OR(ISERROR(VLOOKUP($E513&amp;$D$110&amp;$D$111,'CCG data'!$A:$AD,'CCG data'!R$3,FALSE)),ISBLANK(VLOOKUP($E513&amp;$D$110&amp;$D$111,'CCG data'!$A:$AD,'CCG data'!R$3,FALSE))),"",VLOOKUP($E513&amp;$D$110&amp;$D$111,'CCG data'!$A:$AD,'CCG data'!R$3,FALSE))</f>
        <v>59.7</v>
      </c>
      <c r="G513" s="373"/>
      <c r="H513" s="373">
        <f>IF(OR(ISERROR(VLOOKUP($E513&amp;$D$110&amp;$D$111,'CCG data'!$A:$AD,'CCG data'!S$3,FALSE)),ISBLANK(VLOOKUP($E513&amp;$D$110&amp;$D$111,'CCG data'!$A:$AD,'CCG data'!S$3,FALSE))),"",VLOOKUP($E513&amp;$D$110&amp;$D$111,'CCG data'!$A:$AD,'CCG data'!S$3,FALSE))</f>
        <v>95.9</v>
      </c>
      <c r="I513" s="373"/>
      <c r="J513" s="373">
        <f>IF(OR(ISERROR(VLOOKUP($E513&amp;$D$110&amp;$D$111,'CCG data'!$A:$AD,'CCG data'!T$3,FALSE)),ISBLANK(VLOOKUP($E513&amp;$D$110&amp;$D$111,'CCG data'!$A:$AD,'CCG data'!T$3,FALSE))),"",VLOOKUP($E513&amp;$D$110&amp;$D$111,'CCG data'!$A:$AD,'CCG data'!T$3,FALSE))</f>
        <v>6</v>
      </c>
      <c r="K513" s="373"/>
      <c r="L513" s="373">
        <f>IF(OR(ISERROR(VLOOKUP($E513&amp;$D$110&amp;$D$111,'CCG data'!$A:$AD,'CCG data'!U$3,FALSE)),ISBLANK(VLOOKUP($E513&amp;$D$110&amp;$D$111,'CCG data'!$A:$AD,'CCG data'!U$3,FALSE))),"",VLOOKUP($E513&amp;$D$110&amp;$D$111,'CCG data'!$A:$AD,'CCG data'!U$3,FALSE))</f>
        <v>9.3000000000000007</v>
      </c>
      <c r="M513" s="374"/>
      <c r="N513" s="303">
        <f>IF(OR(ISERROR(VLOOKUP($E513&amp;$D$110&amp;$D$111,'CCG data'!$A:$AD,'CCG data'!G$3,FALSE)),ISBLANK(VLOOKUP($E513&amp;$D$110&amp;$D$111,'CCG data'!$A:$AD,'CCG data'!G$3,FALSE))),"",VLOOKUP($E513&amp;$D$110&amp;$D$111,'CCG data'!$A:$AD,'CCG data'!G$3,FALSE))</f>
        <v>2498</v>
      </c>
      <c r="P513" s="354">
        <f>IF(OR(ISERROR(VLOOKUP($E513&amp;$D$110&amp;$D$111,'CCG data'!$A:$AD,'CCG data'!B$3,FALSE)),ISBLANK(VLOOKUP($E513&amp;$D$110&amp;$D$111,'CCG data'!$A:$AD,'CCG data'!B$3,FALSE))),"",VLOOKUP($E513&amp;$D$110&amp;$D$111,'CCG data'!$A:$AD,'CCG data'!B$3,FALSE))</f>
        <v>0.34427542033626901</v>
      </c>
      <c r="Q513" s="246"/>
      <c r="R513" s="246">
        <f>IF(OR(ISERROR(VLOOKUP($E513&amp;$D$110&amp;$D$111,'CCG data'!$A:$AD,'CCG data'!C$3,FALSE)),ISBLANK(VLOOKUP($E513&amp;$D$110&amp;$D$111,'CCG data'!$A:$AD,'CCG data'!C$3,FALSE))),"",VLOOKUP($E513&amp;$D$110&amp;$D$111,'CCG data'!$A:$AD,'CCG data'!C$3,FALSE))</f>
        <v>0.56485188150520416</v>
      </c>
      <c r="S513" s="246"/>
      <c r="T513" s="246">
        <f>IF(OR(ISERROR(VLOOKUP($E513&amp;$D$110&amp;$D$111,'CCG data'!$A:$AD,'CCG data'!D$3,FALSE)),ISBLANK(VLOOKUP($E513&amp;$D$110&amp;$D$111,'CCG data'!$A:$AD,'CCG data'!D$3,FALSE))),"",VLOOKUP($E513&amp;$D$110&amp;$D$111,'CCG data'!$A:$AD,'CCG data'!D$3,FALSE))</f>
        <v>3.5628502802241793E-2</v>
      </c>
      <c r="U513" s="246"/>
      <c r="V513" s="246">
        <f>IF(OR(ISERROR(VLOOKUP($E513&amp;$D$110&amp;$D$111,'CCG data'!$A:$AD,'CCG data'!E$3,FALSE)),ISBLANK(VLOOKUP($E513&amp;$D$110&amp;$D$111,'CCG data'!$A:$AD,'CCG data'!E$3,FALSE))),"",VLOOKUP($E513&amp;$D$110&amp;$D$111,'CCG data'!$A:$AD,'CCG data'!E$3,FALSE))</f>
        <v>5.5244195356285025E-2</v>
      </c>
      <c r="W513" s="387"/>
      <c r="Y513" s="178">
        <f>IFERROR(VLOOKUP($E513&amp;$D$111, Outliers!$A$4:$P$214,2,FALSE),"0")</f>
        <v>1</v>
      </c>
      <c r="Z513" s="178">
        <f>IFERROR(VLOOKUP($E513&amp;$D$111, Outliers!$A$4:$P$214,3,FALSE),"0")</f>
        <v>0</v>
      </c>
      <c r="AA513" s="178">
        <f>IFERROR(VLOOKUP($E513&amp;$D$111, Outliers!$A$4:$P$214,4,FALSE),"0")</f>
        <v>0</v>
      </c>
      <c r="AB513" s="178">
        <f>IFERROR(VLOOKUP($E513&amp;$D$111, Outliers!$A$4:$P$214,5,FALSE),"0")</f>
        <v>0</v>
      </c>
      <c r="AD513" s="82"/>
      <c r="AE513" s="82"/>
      <c r="AF513" s="82"/>
      <c r="AG513" s="82"/>
    </row>
    <row r="514" spans="4:33" x14ac:dyDescent="0.25">
      <c r="D514" s="301"/>
      <c r="E514" s="107" t="s">
        <v>27</v>
      </c>
      <c r="F514" s="99">
        <f>IF(P513="","",VLOOKUP($E513&amp;$D$110&amp;$D$111,'CCG data'!$A:$AD,'CCG data'!W$3,FALSE))</f>
        <v>55.7</v>
      </c>
      <c r="G514" s="100">
        <f>IF(P513="","",VLOOKUP($E513&amp;$D$110&amp;$D$111,'CCG data'!$A:$AD,'CCG data'!X$3,FALSE))</f>
        <v>63.7</v>
      </c>
      <c r="H514" s="100">
        <f>IF(R513="","",VLOOKUP($E513&amp;$D$110&amp;$D$111,'CCG data'!$A:$AD,'CCG data'!Y$3,FALSE))</f>
        <v>90.9</v>
      </c>
      <c r="I514" s="100">
        <f>IF(R513="","",VLOOKUP($E513&amp;$D$110&amp;$D$111,'CCG data'!$A:$AD,'CCG data'!Z$3,FALSE))</f>
        <v>100.9</v>
      </c>
      <c r="J514" s="100">
        <f>IF(T513="","",VLOOKUP($E513&amp;$D$110&amp;$D$111,'CCG data'!$A:$AD,'CCG data'!AA$3,FALSE))</f>
        <v>4.7</v>
      </c>
      <c r="K514" s="100">
        <f>IF(T513="","",VLOOKUP($E513&amp;$D$110&amp;$D$111,'CCG data'!$A:$AD,'CCG data'!AB$3,FALSE))</f>
        <v>7.2</v>
      </c>
      <c r="L514" s="100">
        <f>IF(V513="","",VLOOKUP($E513&amp;$D$110&amp;$D$111,'CCG data'!$A:$AD,'CCG data'!AC$3,FALSE))</f>
        <v>7.7</v>
      </c>
      <c r="M514" s="100">
        <f>IF(V513="","",VLOOKUP($E513&amp;$D$110&amp;$D$111,'CCG data'!$A:$AD,'CCG data'!AD$3,FALSE))</f>
        <v>10.8</v>
      </c>
      <c r="N514" s="304"/>
      <c r="P514" s="162">
        <f>IF(P513="","",VLOOKUP($E513&amp;$D$110&amp;$D$111,'CCG data'!$A:$AD,'CCG data'!I$3,FALSE))</f>
        <v>0.32600000000000001</v>
      </c>
      <c r="Q514" s="15">
        <f>IF(P513="","",VLOOKUP($E513&amp;$D$110&amp;$D$111,'CCG data'!$A:$AD,'CCG data'!J$3,FALSE))</f>
        <v>0.36299999999999999</v>
      </c>
      <c r="R514" s="15">
        <f>IF(R513="","",VLOOKUP($E513&amp;$D$110&amp;$D$111,'CCG data'!$A:$AD,'CCG data'!K$3,FALSE))</f>
        <v>0.54500000000000004</v>
      </c>
      <c r="S514" s="15">
        <f>IF(R513="","",VLOOKUP($E513&amp;$D$110&amp;$D$111,'CCG data'!$A:$AD,'CCG data'!L$3,FALSE))</f>
        <v>0.58399999999999996</v>
      </c>
      <c r="T514" s="15">
        <f>IF(T513="","",VLOOKUP($E513&amp;$D$110&amp;$D$111,'CCG data'!$A:$AD,'CCG data'!M$3,FALSE))</f>
        <v>2.9000000000000001E-2</v>
      </c>
      <c r="U514" s="15">
        <f>IF(T513="","",VLOOKUP($E513&amp;$D$110&amp;$D$111,'CCG data'!$A:$AD,'CCG data'!N$3,FALSE))</f>
        <v>4.3999999999999997E-2</v>
      </c>
      <c r="V514" s="15">
        <f>IF(V513="","",VLOOKUP($E513&amp;$D$110&amp;$D$111,'CCG data'!$A:$AD,'CCG data'!O$3,FALSE))</f>
        <v>4.7E-2</v>
      </c>
      <c r="W514" s="142">
        <f>IF(V513="","",VLOOKUP($E513&amp;$D$110&amp;$D$111,'CCG data'!$A:$AD,'CCG data'!P$3,FALSE))</f>
        <v>6.5000000000000002E-2</v>
      </c>
      <c r="Y514" s="178" t="str">
        <f>IFERROR(VLOOKUP($E514&amp;$D$111, Outliers!$A$4:$P$214,2,FALSE),"0")</f>
        <v>0</v>
      </c>
      <c r="Z514" s="178" t="str">
        <f>IFERROR(VLOOKUP($E514&amp;$D$111, Outliers!$A$4:$P$214,3,FALSE),"0")</f>
        <v>0</v>
      </c>
      <c r="AA514" s="178" t="str">
        <f>IFERROR(VLOOKUP($E514&amp;$D$111, Outliers!$A$4:$P$214,4,FALSE),"0")</f>
        <v>0</v>
      </c>
      <c r="AB514" s="178" t="str">
        <f>IFERROR(VLOOKUP($E514&amp;$D$111, Outliers!$A$4:$P$214,5,FALSE),"0")</f>
        <v>0</v>
      </c>
      <c r="AD514" s="82"/>
      <c r="AE514" s="82"/>
      <c r="AF514" s="82"/>
      <c r="AG514" s="82"/>
    </row>
    <row r="515" spans="4:33" ht="15.75" x14ac:dyDescent="0.25">
      <c r="D515" s="301"/>
      <c r="E515" s="108" t="s">
        <v>503</v>
      </c>
      <c r="F515" s="372">
        <f>IF(OR(ISERROR(VLOOKUP($E515&amp;$D$110&amp;$D$111,'CCG data'!$A:$AD,'CCG data'!R$3,FALSE)),ISBLANK(VLOOKUP($E515&amp;$D$110&amp;$D$111,'CCG data'!$A:$AD,'CCG data'!R$3,FALSE))),"",VLOOKUP($E515&amp;$D$110&amp;$D$111,'CCG data'!$A:$AD,'CCG data'!R$3,FALSE))</f>
        <v>31.3</v>
      </c>
      <c r="G515" s="373"/>
      <c r="H515" s="373">
        <f>IF(OR(ISERROR(VLOOKUP($E515&amp;$D$110&amp;$D$111,'CCG data'!$A:$AD,'CCG data'!S$3,FALSE)),ISBLANK(VLOOKUP($E515&amp;$D$110&amp;$D$111,'CCG data'!$A:$AD,'CCG data'!S$3,FALSE))),"",VLOOKUP($E515&amp;$D$110&amp;$D$111,'CCG data'!$A:$AD,'CCG data'!S$3,FALSE))</f>
        <v>71.900000000000006</v>
      </c>
      <c r="I515" s="373"/>
      <c r="J515" s="373">
        <f>IF(OR(ISERROR(VLOOKUP($E515&amp;$D$110&amp;$D$111,'CCG data'!$A:$AD,'CCG data'!T$3,FALSE)),ISBLANK(VLOOKUP($E515&amp;$D$110&amp;$D$111,'CCG data'!$A:$AD,'CCG data'!T$3,FALSE))),"",VLOOKUP($E515&amp;$D$110&amp;$D$111,'CCG data'!$A:$AD,'CCG data'!T$3,FALSE))</f>
        <v>8.1999999999999993</v>
      </c>
      <c r="K515" s="373"/>
      <c r="L515" s="373">
        <f>IF(OR(ISERROR(VLOOKUP($E515&amp;$D$110&amp;$D$111,'CCG data'!$A:$AD,'CCG data'!U$3,FALSE)),ISBLANK(VLOOKUP($E515&amp;$D$110&amp;$D$111,'CCG data'!$A:$AD,'CCG data'!U$3,FALSE))),"",VLOOKUP($E515&amp;$D$110&amp;$D$111,'CCG data'!$A:$AD,'CCG data'!U$3,FALSE))</f>
        <v>45.5</v>
      </c>
      <c r="M515" s="374"/>
      <c r="N515" s="303">
        <f>IF(OR(ISERROR(VLOOKUP($E515&amp;$D$110&amp;$D$111,'CCG data'!$A:$AD,'CCG data'!G$3,FALSE)),ISBLANK(VLOOKUP($E515&amp;$D$110&amp;$D$111,'CCG data'!$A:$AD,'CCG data'!G$3,FALSE))),"",VLOOKUP($E515&amp;$D$110&amp;$D$111,'CCG data'!$A:$AD,'CCG data'!G$3,FALSE))</f>
        <v>1098</v>
      </c>
      <c r="P515" s="354">
        <f>IF(OR(ISERROR(VLOOKUP($E515&amp;$D$110&amp;$D$111,'CCG data'!$A:$AD,'CCG data'!B$3,FALSE)),ISBLANK(VLOOKUP($E515&amp;$D$110&amp;$D$111,'CCG data'!$A:$AD,'CCG data'!B$3,FALSE))),"",VLOOKUP($E515&amp;$D$110&amp;$D$111,'CCG data'!$A:$AD,'CCG data'!B$3,FALSE))</f>
        <v>0.19216757741347906</v>
      </c>
      <c r="Q515" s="246"/>
      <c r="R515" s="246">
        <f>IF(OR(ISERROR(VLOOKUP($E515&amp;$D$110&amp;$D$111,'CCG data'!$A:$AD,'CCG data'!C$3,FALSE)),ISBLANK(VLOOKUP($E515&amp;$D$110&amp;$D$111,'CCG data'!$A:$AD,'CCG data'!C$3,FALSE))),"",VLOOKUP($E515&amp;$D$110&amp;$D$111,'CCG data'!$A:$AD,'CCG data'!C$3,FALSE))</f>
        <v>0.45992714025500908</v>
      </c>
      <c r="S515" s="246"/>
      <c r="T515" s="246">
        <f>IF(OR(ISERROR(VLOOKUP($E515&amp;$D$110&amp;$D$111,'CCG data'!$A:$AD,'CCG data'!D$3,FALSE)),ISBLANK(VLOOKUP($E515&amp;$D$110&amp;$D$111,'CCG data'!$A:$AD,'CCG data'!D$3,FALSE))),"",VLOOKUP($E515&amp;$D$110&amp;$D$111,'CCG data'!$A:$AD,'CCG data'!D$3,FALSE))</f>
        <v>4.7358834244080147E-2</v>
      </c>
      <c r="U515" s="246"/>
      <c r="V515" s="246">
        <f>IF(OR(ISERROR(VLOOKUP($E515&amp;$D$110&amp;$D$111,'CCG data'!$A:$AD,'CCG data'!E$3,FALSE)),ISBLANK(VLOOKUP($E515&amp;$D$110&amp;$D$111,'CCG data'!$A:$AD,'CCG data'!E$3,FALSE))),"",VLOOKUP($E515&amp;$D$110&amp;$D$111,'CCG data'!$A:$AD,'CCG data'!E$3,FALSE))</f>
        <v>0.30054644808743169</v>
      </c>
      <c r="W515" s="387"/>
      <c r="Y515" s="178">
        <f>IFERROR(VLOOKUP($E515&amp;$D$111, Outliers!$A$4:$P$214,2,FALSE),"0")</f>
        <v>1</v>
      </c>
      <c r="Z515" s="178">
        <f>IFERROR(VLOOKUP($E515&amp;$D$111, Outliers!$A$4:$P$214,3,FALSE),"0")</f>
        <v>1</v>
      </c>
      <c r="AA515" s="178">
        <f>IFERROR(VLOOKUP($E515&amp;$D$111, Outliers!$A$4:$P$214,4,FALSE),"0")</f>
        <v>0</v>
      </c>
      <c r="AB515" s="178">
        <f>IFERROR(VLOOKUP($E515&amp;$D$111, Outliers!$A$4:$P$214,5,FALSE),"0")</f>
        <v>1</v>
      </c>
      <c r="AD515" s="82"/>
      <c r="AE515" s="82"/>
      <c r="AF515" s="82"/>
      <c r="AG515" s="82"/>
    </row>
    <row r="516" spans="4:33" x14ac:dyDescent="0.25">
      <c r="D516" s="301"/>
      <c r="E516" s="107" t="s">
        <v>27</v>
      </c>
      <c r="F516" s="99">
        <f>IF(P515="","",VLOOKUP($E515&amp;$D$110&amp;$D$111,'CCG data'!$A:$AD,'CCG data'!W$3,FALSE))</f>
        <v>27.1</v>
      </c>
      <c r="G516" s="100">
        <f>IF(P515="","",VLOOKUP($E515&amp;$D$110&amp;$D$111,'CCG data'!$A:$AD,'CCG data'!X$3,FALSE))</f>
        <v>35.6</v>
      </c>
      <c r="H516" s="100">
        <f>IF(R515="","",VLOOKUP($E515&amp;$D$110&amp;$D$111,'CCG data'!$A:$AD,'CCG data'!Y$3,FALSE))</f>
        <v>65.599999999999994</v>
      </c>
      <c r="I516" s="100">
        <f>IF(R515="","",VLOOKUP($E515&amp;$D$110&amp;$D$111,'CCG data'!$A:$AD,'CCG data'!Z$3,FALSE))</f>
        <v>78.099999999999994</v>
      </c>
      <c r="J516" s="100">
        <f>IF(T515="","",VLOOKUP($E515&amp;$D$110&amp;$D$111,'CCG data'!$A:$AD,'CCG data'!AA$3,FALSE))</f>
        <v>6</v>
      </c>
      <c r="K516" s="100">
        <f>IF(T515="","",VLOOKUP($E515&amp;$D$110&amp;$D$111,'CCG data'!$A:$AD,'CCG data'!AB$3,FALSE))</f>
        <v>10.5</v>
      </c>
      <c r="L516" s="100">
        <f>IF(V515="","",VLOOKUP($E515&amp;$D$110&amp;$D$111,'CCG data'!$A:$AD,'CCG data'!AC$3,FALSE))</f>
        <v>40.6</v>
      </c>
      <c r="M516" s="100">
        <f>IF(V515="","",VLOOKUP($E515&amp;$D$110&amp;$D$111,'CCG data'!$A:$AD,'CCG data'!AD$3,FALSE))</f>
        <v>50.4</v>
      </c>
      <c r="N516" s="304"/>
      <c r="P516" s="162">
        <f>IF(P515="","",VLOOKUP($E515&amp;$D$110&amp;$D$111,'CCG data'!$A:$AD,'CCG data'!I$3,FALSE))</f>
        <v>0.17</v>
      </c>
      <c r="Q516" s="15">
        <f>IF(P515="","",VLOOKUP($E515&amp;$D$110&amp;$D$111,'CCG data'!$A:$AD,'CCG data'!J$3,FALSE))</f>
        <v>0.217</v>
      </c>
      <c r="R516" s="15">
        <f>IF(R515="","",VLOOKUP($E515&amp;$D$110&amp;$D$111,'CCG data'!$A:$AD,'CCG data'!K$3,FALSE))</f>
        <v>0.43099999999999999</v>
      </c>
      <c r="S516" s="15">
        <f>IF(R515="","",VLOOKUP($E515&amp;$D$110&amp;$D$111,'CCG data'!$A:$AD,'CCG data'!L$3,FALSE))</f>
        <v>0.48899999999999999</v>
      </c>
      <c r="T516" s="15">
        <f>IF(T515="","",VLOOKUP($E515&amp;$D$110&amp;$D$111,'CCG data'!$A:$AD,'CCG data'!M$3,FALSE))</f>
        <v>3.5999999999999997E-2</v>
      </c>
      <c r="U516" s="15">
        <f>IF(T515="","",VLOOKUP($E515&amp;$D$110&amp;$D$111,'CCG data'!$A:$AD,'CCG data'!N$3,FALSE))</f>
        <v>6.2E-2</v>
      </c>
      <c r="V516" s="15">
        <f>IF(V515="","",VLOOKUP($E515&amp;$D$110&amp;$D$111,'CCG data'!$A:$AD,'CCG data'!O$3,FALSE))</f>
        <v>0.27400000000000002</v>
      </c>
      <c r="W516" s="142">
        <f>IF(V515="","",VLOOKUP($E515&amp;$D$110&amp;$D$111,'CCG data'!$A:$AD,'CCG data'!P$3,FALSE))</f>
        <v>0.32800000000000001</v>
      </c>
      <c r="Y516" s="178" t="str">
        <f>IFERROR(VLOOKUP($E516&amp;$D$111, Outliers!$A$4:$P$214,2,FALSE),"0")</f>
        <v>0</v>
      </c>
      <c r="Z516" s="178" t="str">
        <f>IFERROR(VLOOKUP($E516&amp;$D$111, Outliers!$A$4:$P$214,3,FALSE),"0")</f>
        <v>0</v>
      </c>
      <c r="AA516" s="178" t="str">
        <f>IFERROR(VLOOKUP($E516&amp;$D$111, Outliers!$A$4:$P$214,4,FALSE),"0")</f>
        <v>0</v>
      </c>
      <c r="AB516" s="178" t="str">
        <f>IFERROR(VLOOKUP($E516&amp;$D$111, Outliers!$A$4:$P$214,5,FALSE),"0")</f>
        <v>0</v>
      </c>
      <c r="AD516" s="82"/>
      <c r="AE516" s="82"/>
      <c r="AF516" s="82"/>
      <c r="AG516" s="82"/>
    </row>
    <row r="517" spans="4:33" ht="15.75" x14ac:dyDescent="0.25">
      <c r="D517" s="301"/>
      <c r="E517" s="108" t="s">
        <v>322</v>
      </c>
      <c r="F517" s="372">
        <f>IF(OR(ISERROR(VLOOKUP($E517&amp;$D$110&amp;$D$111,'CCG data'!$A:$AD,'CCG data'!R$3,FALSE)),ISBLANK(VLOOKUP($E517&amp;$D$110&amp;$D$111,'CCG data'!$A:$AD,'CCG data'!R$3,FALSE))),"",VLOOKUP($E517&amp;$D$110&amp;$D$111,'CCG data'!$A:$AD,'CCG data'!R$3,FALSE))</f>
        <v>60.8</v>
      </c>
      <c r="G517" s="373"/>
      <c r="H517" s="373">
        <f>IF(OR(ISERROR(VLOOKUP($E517&amp;$D$110&amp;$D$111,'CCG data'!$A:$AD,'CCG data'!S$3,FALSE)),ISBLANK(VLOOKUP($E517&amp;$D$110&amp;$D$111,'CCG data'!$A:$AD,'CCG data'!S$3,FALSE))),"",VLOOKUP($E517&amp;$D$110&amp;$D$111,'CCG data'!$A:$AD,'CCG data'!S$3,FALSE))</f>
        <v>96.9</v>
      </c>
      <c r="I517" s="373"/>
      <c r="J517" s="373">
        <f>IF(OR(ISERROR(VLOOKUP($E517&amp;$D$110&amp;$D$111,'CCG data'!$A:$AD,'CCG data'!T$3,FALSE)),ISBLANK(VLOOKUP($E517&amp;$D$110&amp;$D$111,'CCG data'!$A:$AD,'CCG data'!T$3,FALSE))),"",VLOOKUP($E517&amp;$D$110&amp;$D$111,'CCG data'!$A:$AD,'CCG data'!T$3,FALSE))</f>
        <v>5.9</v>
      </c>
      <c r="K517" s="373"/>
      <c r="L517" s="373">
        <f>IF(OR(ISERROR(VLOOKUP($E517&amp;$D$110&amp;$D$111,'CCG data'!$A:$AD,'CCG data'!U$3,FALSE)),ISBLANK(VLOOKUP($E517&amp;$D$110&amp;$D$111,'CCG data'!$A:$AD,'CCG data'!U$3,FALSE))),"",VLOOKUP($E517&amp;$D$110&amp;$D$111,'CCG data'!$A:$AD,'CCG data'!U$3,FALSE))</f>
        <v>7.9</v>
      </c>
      <c r="M517" s="374"/>
      <c r="N517" s="303">
        <f>IF(OR(ISERROR(VLOOKUP($E517&amp;$D$110&amp;$D$111,'CCG data'!$A:$AD,'CCG data'!G$3,FALSE)),ISBLANK(VLOOKUP($E517&amp;$D$110&amp;$D$111,'CCG data'!$A:$AD,'CCG data'!G$3,FALSE))),"",VLOOKUP($E517&amp;$D$110&amp;$D$111,'CCG data'!$A:$AD,'CCG data'!G$3,FALSE))</f>
        <v>1361</v>
      </c>
      <c r="P517" s="354">
        <f>IF(OR(ISERROR(VLOOKUP($E517&amp;$D$110&amp;$D$111,'CCG data'!$A:$AD,'CCG data'!B$3,FALSE)),ISBLANK(VLOOKUP($E517&amp;$D$110&amp;$D$111,'CCG data'!$A:$AD,'CCG data'!B$3,FALSE))),"",VLOOKUP($E517&amp;$D$110&amp;$D$111,'CCG data'!$A:$AD,'CCG data'!B$3,FALSE))</f>
        <v>0.34827332843497427</v>
      </c>
      <c r="Q517" s="246"/>
      <c r="R517" s="246">
        <f>IF(OR(ISERROR(VLOOKUP($E517&amp;$D$110&amp;$D$111,'CCG data'!$A:$AD,'CCG data'!C$3,FALSE)),ISBLANK(VLOOKUP($E517&amp;$D$110&amp;$D$111,'CCG data'!$A:$AD,'CCG data'!C$3,FALSE))),"",VLOOKUP($E517&amp;$D$110&amp;$D$111,'CCG data'!$A:$AD,'CCG data'!C$3,FALSE))</f>
        <v>0.56502571638501098</v>
      </c>
      <c r="S517" s="246"/>
      <c r="T517" s="246">
        <f>IF(OR(ISERROR(VLOOKUP($E517&amp;$D$110&amp;$D$111,'CCG data'!$A:$AD,'CCG data'!D$3,FALSE)),ISBLANK(VLOOKUP($E517&amp;$D$110&amp;$D$111,'CCG data'!$A:$AD,'CCG data'!D$3,FALSE))),"",VLOOKUP($E517&amp;$D$110&amp;$D$111,'CCG data'!$A:$AD,'CCG data'!D$3,FALSE))</f>
        <v>3.8941954445260836E-2</v>
      </c>
      <c r="U517" s="246"/>
      <c r="V517" s="246">
        <f>IF(OR(ISERROR(VLOOKUP($E517&amp;$D$110&amp;$D$111,'CCG data'!$A:$AD,'CCG data'!E$3,FALSE)),ISBLANK(VLOOKUP($E517&amp;$D$110&amp;$D$111,'CCG data'!$A:$AD,'CCG data'!E$3,FALSE))),"",VLOOKUP($E517&amp;$D$110&amp;$D$111,'CCG data'!$A:$AD,'CCG data'!E$3,FALSE))</f>
        <v>4.7759000734753858E-2</v>
      </c>
      <c r="W517" s="387"/>
      <c r="Y517" s="178">
        <f>IFERROR(VLOOKUP($E517&amp;$D$111, Outliers!$A$4:$P$214,2,FALSE),"0")</f>
        <v>1</v>
      </c>
      <c r="Z517" s="178">
        <f>IFERROR(VLOOKUP($E517&amp;$D$111, Outliers!$A$4:$P$214,3,FALSE),"0")</f>
        <v>0</v>
      </c>
      <c r="AA517" s="178">
        <f>IFERROR(VLOOKUP($E517&amp;$D$111, Outliers!$A$4:$P$214,4,FALSE),"0")</f>
        <v>0</v>
      </c>
      <c r="AB517" s="178">
        <f>IFERROR(VLOOKUP($E517&amp;$D$111, Outliers!$A$4:$P$214,5,FALSE),"0")</f>
        <v>1</v>
      </c>
      <c r="AD517" s="82"/>
      <c r="AE517" s="82"/>
      <c r="AF517" s="82"/>
      <c r="AG517" s="82"/>
    </row>
    <row r="518" spans="4:33" x14ac:dyDescent="0.25">
      <c r="D518" s="301"/>
      <c r="E518" s="107" t="s">
        <v>27</v>
      </c>
      <c r="F518" s="99">
        <f>IF(P517="","",VLOOKUP($E517&amp;$D$110&amp;$D$111,'CCG data'!$A:$AD,'CCG data'!W$3,FALSE))</f>
        <v>55.3</v>
      </c>
      <c r="G518" s="100">
        <f>IF(P517="","",VLOOKUP($E517&amp;$D$110&amp;$D$111,'CCG data'!$A:$AD,'CCG data'!X$3,FALSE))</f>
        <v>66.2</v>
      </c>
      <c r="H518" s="100">
        <f>IF(R517="","",VLOOKUP($E517&amp;$D$110&amp;$D$111,'CCG data'!$A:$AD,'CCG data'!Y$3,FALSE))</f>
        <v>90.1</v>
      </c>
      <c r="I518" s="100">
        <f>IF(R517="","",VLOOKUP($E517&amp;$D$110&amp;$D$111,'CCG data'!$A:$AD,'CCG data'!Z$3,FALSE))</f>
        <v>103.8</v>
      </c>
      <c r="J518" s="100">
        <f>IF(T517="","",VLOOKUP($E517&amp;$D$110&amp;$D$111,'CCG data'!$A:$AD,'CCG data'!AA$3,FALSE))</f>
        <v>4.3</v>
      </c>
      <c r="K518" s="100">
        <f>IF(T517="","",VLOOKUP($E517&amp;$D$110&amp;$D$111,'CCG data'!$A:$AD,'CCG data'!AB$3,FALSE))</f>
        <v>7.5</v>
      </c>
      <c r="L518" s="100">
        <f>IF(V517="","",VLOOKUP($E517&amp;$D$110&amp;$D$111,'CCG data'!$A:$AD,'CCG data'!AC$3,FALSE))</f>
        <v>6</v>
      </c>
      <c r="M518" s="100">
        <f>IF(V517="","",VLOOKUP($E517&amp;$D$110&amp;$D$111,'CCG data'!$A:$AD,'CCG data'!AD$3,FALSE))</f>
        <v>9.8000000000000007</v>
      </c>
      <c r="N518" s="304"/>
      <c r="P518" s="162">
        <f>IF(P517="","",VLOOKUP($E517&amp;$D$110&amp;$D$111,'CCG data'!$A:$AD,'CCG data'!I$3,FALSE))</f>
        <v>0.32300000000000001</v>
      </c>
      <c r="Q518" s="15">
        <f>IF(P517="","",VLOOKUP($E517&amp;$D$110&amp;$D$111,'CCG data'!$A:$AD,'CCG data'!J$3,FALSE))</f>
        <v>0.374</v>
      </c>
      <c r="R518" s="15">
        <f>IF(R517="","",VLOOKUP($E517&amp;$D$110&amp;$D$111,'CCG data'!$A:$AD,'CCG data'!K$3,FALSE))</f>
        <v>0.53900000000000003</v>
      </c>
      <c r="S518" s="15">
        <f>IF(R517="","",VLOOKUP($E517&amp;$D$110&amp;$D$111,'CCG data'!$A:$AD,'CCG data'!L$3,FALSE))</f>
        <v>0.59099999999999997</v>
      </c>
      <c r="T518" s="15">
        <f>IF(T517="","",VLOOKUP($E517&amp;$D$110&amp;$D$111,'CCG data'!$A:$AD,'CCG data'!M$3,FALSE))</f>
        <v>0.03</v>
      </c>
      <c r="U518" s="15">
        <f>IF(T517="","",VLOOKUP($E517&amp;$D$110&amp;$D$111,'CCG data'!$A:$AD,'CCG data'!N$3,FALSE))</f>
        <v>5.0999999999999997E-2</v>
      </c>
      <c r="V518" s="15">
        <f>IF(V517="","",VLOOKUP($E517&amp;$D$110&amp;$D$111,'CCG data'!$A:$AD,'CCG data'!O$3,FALSE))</f>
        <v>3.7999999999999999E-2</v>
      </c>
      <c r="W518" s="142">
        <f>IF(V517="","",VLOOKUP($E517&amp;$D$110&amp;$D$111,'CCG data'!$A:$AD,'CCG data'!P$3,FALSE))</f>
        <v>0.06</v>
      </c>
      <c r="Y518" s="178" t="str">
        <f>IFERROR(VLOOKUP($E518&amp;$D$111, Outliers!$A$4:$P$214,2,FALSE),"0")</f>
        <v>0</v>
      </c>
      <c r="Z518" s="178" t="str">
        <f>IFERROR(VLOOKUP($E518&amp;$D$111, Outliers!$A$4:$P$214,3,FALSE),"0")</f>
        <v>0</v>
      </c>
      <c r="AA518" s="178" t="str">
        <f>IFERROR(VLOOKUP($E518&amp;$D$111, Outliers!$A$4:$P$214,4,FALSE),"0")</f>
        <v>0</v>
      </c>
      <c r="AB518" s="178" t="str">
        <f>IFERROR(VLOOKUP($E518&amp;$D$111, Outliers!$A$4:$P$214,5,FALSE),"0")</f>
        <v>0</v>
      </c>
      <c r="AD518" s="82"/>
      <c r="AE518" s="82"/>
      <c r="AF518" s="82"/>
      <c r="AG518" s="82"/>
    </row>
    <row r="519" spans="4:33" ht="15.75" x14ac:dyDescent="0.25">
      <c r="D519" s="301"/>
      <c r="E519" s="108" t="s">
        <v>323</v>
      </c>
      <c r="F519" s="372">
        <f>IF(OR(ISERROR(VLOOKUP($E519&amp;$D$110&amp;$D$111,'CCG data'!$A:$AD,'CCG data'!R$3,FALSE)),ISBLANK(VLOOKUP($E519&amp;$D$110&amp;$D$111,'CCG data'!$A:$AD,'CCG data'!R$3,FALSE))),"",VLOOKUP($E519&amp;$D$110&amp;$D$111,'CCG data'!$A:$AD,'CCG data'!R$3,FALSE))</f>
        <v>54.7</v>
      </c>
      <c r="G519" s="373"/>
      <c r="H519" s="373">
        <f>IF(OR(ISERROR(VLOOKUP($E519&amp;$D$110&amp;$D$111,'CCG data'!$A:$AD,'CCG data'!S$3,FALSE)),ISBLANK(VLOOKUP($E519&amp;$D$110&amp;$D$111,'CCG data'!$A:$AD,'CCG data'!S$3,FALSE))),"",VLOOKUP($E519&amp;$D$110&amp;$D$111,'CCG data'!$A:$AD,'CCG data'!S$3,FALSE))</f>
        <v>98.3</v>
      </c>
      <c r="I519" s="373"/>
      <c r="J519" s="373">
        <f>IF(OR(ISERROR(VLOOKUP($E519&amp;$D$110&amp;$D$111,'CCG data'!$A:$AD,'CCG data'!T$3,FALSE)),ISBLANK(VLOOKUP($E519&amp;$D$110&amp;$D$111,'CCG data'!$A:$AD,'CCG data'!T$3,FALSE))),"",VLOOKUP($E519&amp;$D$110&amp;$D$111,'CCG data'!$A:$AD,'CCG data'!T$3,FALSE))</f>
        <v>5.8</v>
      </c>
      <c r="K519" s="373"/>
      <c r="L519" s="373">
        <f>IF(OR(ISERROR(VLOOKUP($E519&amp;$D$110&amp;$D$111,'CCG data'!$A:$AD,'CCG data'!U$3,FALSE)),ISBLANK(VLOOKUP($E519&amp;$D$110&amp;$D$111,'CCG data'!$A:$AD,'CCG data'!U$3,FALSE))),"",VLOOKUP($E519&amp;$D$110&amp;$D$111,'CCG data'!$A:$AD,'CCG data'!U$3,FALSE))</f>
        <v>10.8</v>
      </c>
      <c r="M519" s="374"/>
      <c r="N519" s="303">
        <f>IF(OR(ISERROR(VLOOKUP($E519&amp;$D$110&amp;$D$111,'CCG data'!$A:$AD,'CCG data'!G$3,FALSE)),ISBLANK(VLOOKUP($E519&amp;$D$110&amp;$D$111,'CCG data'!$A:$AD,'CCG data'!G$3,FALSE))),"",VLOOKUP($E519&amp;$D$110&amp;$D$111,'CCG data'!$A:$AD,'CCG data'!G$3,FALSE))</f>
        <v>1507</v>
      </c>
      <c r="P519" s="354">
        <f>IF(OR(ISERROR(VLOOKUP($E519&amp;$D$110&amp;$D$111,'CCG data'!$A:$AD,'CCG data'!B$3,FALSE)),ISBLANK(VLOOKUP($E519&amp;$D$110&amp;$D$111,'CCG data'!$A:$AD,'CCG data'!B$3,FALSE))),"",VLOOKUP($E519&amp;$D$110&amp;$D$111,'CCG data'!$A:$AD,'CCG data'!B$3,FALSE))</f>
        <v>0.31585932315859322</v>
      </c>
      <c r="Q519" s="246"/>
      <c r="R519" s="246">
        <f>IF(OR(ISERROR(VLOOKUP($E519&amp;$D$110&amp;$D$111,'CCG data'!$A:$AD,'CCG data'!C$3,FALSE)),ISBLANK(VLOOKUP($E519&amp;$D$110&amp;$D$111,'CCG data'!$A:$AD,'CCG data'!C$3,FALSE))),"",VLOOKUP($E519&amp;$D$110&amp;$D$111,'CCG data'!$A:$AD,'CCG data'!C$3,FALSE))</f>
        <v>0.58195089581950898</v>
      </c>
      <c r="S519" s="246"/>
      <c r="T519" s="246">
        <f>IF(OR(ISERROR(VLOOKUP($E519&amp;$D$110&amp;$D$111,'CCG data'!$A:$AD,'CCG data'!D$3,FALSE)),ISBLANK(VLOOKUP($E519&amp;$D$110&amp;$D$111,'CCG data'!$A:$AD,'CCG data'!D$3,FALSE))),"",VLOOKUP($E519&amp;$D$110&amp;$D$111,'CCG data'!$A:$AD,'CCG data'!D$3,FALSE))</f>
        <v>3.8487060384870604E-2</v>
      </c>
      <c r="U519" s="246"/>
      <c r="V519" s="246">
        <f>IF(OR(ISERROR(VLOOKUP($E519&amp;$D$110&amp;$D$111,'CCG data'!$A:$AD,'CCG data'!E$3,FALSE)),ISBLANK(VLOOKUP($E519&amp;$D$110&amp;$D$111,'CCG data'!$A:$AD,'CCG data'!E$3,FALSE))),"",VLOOKUP($E519&amp;$D$110&amp;$D$111,'CCG data'!$A:$AD,'CCG data'!E$3,FALSE))</f>
        <v>6.3702720637027213E-2</v>
      </c>
      <c r="W519" s="387"/>
      <c r="Y519" s="178">
        <f>IFERROR(VLOOKUP($E519&amp;$D$111, Outliers!$A$4:$P$214,2,FALSE),"0")</f>
        <v>0</v>
      </c>
      <c r="Z519" s="178">
        <f>IFERROR(VLOOKUP($E519&amp;$D$111, Outliers!$A$4:$P$214,3,FALSE),"0")</f>
        <v>0</v>
      </c>
      <c r="AA519" s="178">
        <f>IFERROR(VLOOKUP($E519&amp;$D$111, Outliers!$A$4:$P$214,4,FALSE),"0")</f>
        <v>0</v>
      </c>
      <c r="AB519" s="178">
        <f>IFERROR(VLOOKUP($E519&amp;$D$111, Outliers!$A$4:$P$214,5,FALSE),"0")</f>
        <v>0</v>
      </c>
      <c r="AD519" s="82"/>
      <c r="AE519" s="82"/>
      <c r="AF519" s="82"/>
      <c r="AG519" s="82"/>
    </row>
    <row r="520" spans="4:33" x14ac:dyDescent="0.25">
      <c r="D520" s="301"/>
      <c r="E520" s="107" t="s">
        <v>27</v>
      </c>
      <c r="F520" s="99">
        <f>IF(P519="","",VLOOKUP($E519&amp;$D$110&amp;$D$111,'CCG data'!$A:$AD,'CCG data'!W$3,FALSE))</f>
        <v>49.8</v>
      </c>
      <c r="G520" s="100">
        <f>IF(P519="","",VLOOKUP($E519&amp;$D$110&amp;$D$111,'CCG data'!$A:$AD,'CCG data'!X$3,FALSE))</f>
        <v>59.6</v>
      </c>
      <c r="H520" s="100">
        <f>IF(R519="","",VLOOKUP($E519&amp;$D$110&amp;$D$111,'CCG data'!$A:$AD,'CCG data'!Y$3,FALSE))</f>
        <v>91.8</v>
      </c>
      <c r="I520" s="100">
        <f>IF(R519="","",VLOOKUP($E519&amp;$D$110&amp;$D$111,'CCG data'!$A:$AD,'CCG data'!Z$3,FALSE))</f>
        <v>104.8</v>
      </c>
      <c r="J520" s="100">
        <f>IF(T519="","",VLOOKUP($E519&amp;$D$110&amp;$D$111,'CCG data'!$A:$AD,'CCG data'!AA$3,FALSE))</f>
        <v>4.3</v>
      </c>
      <c r="K520" s="100">
        <f>IF(T519="","",VLOOKUP($E519&amp;$D$110&amp;$D$111,'CCG data'!$A:$AD,'CCG data'!AB$3,FALSE))</f>
        <v>7.3</v>
      </c>
      <c r="L520" s="100">
        <f>IF(V519="","",VLOOKUP($E519&amp;$D$110&amp;$D$111,'CCG data'!$A:$AD,'CCG data'!AC$3,FALSE))</f>
        <v>8.6</v>
      </c>
      <c r="M520" s="100">
        <f>IF(V519="","",VLOOKUP($E519&amp;$D$110&amp;$D$111,'CCG data'!$A:$AD,'CCG data'!AD$3,FALSE))</f>
        <v>12.9</v>
      </c>
      <c r="N520" s="304"/>
      <c r="P520" s="162">
        <f>IF(P519="","",VLOOKUP($E519&amp;$D$110&amp;$D$111,'CCG data'!$A:$AD,'CCG data'!I$3,FALSE))</f>
        <v>0.29299999999999998</v>
      </c>
      <c r="Q520" s="15">
        <f>IF(P519="","",VLOOKUP($E519&amp;$D$110&amp;$D$111,'CCG data'!$A:$AD,'CCG data'!J$3,FALSE))</f>
        <v>0.34</v>
      </c>
      <c r="R520" s="15">
        <f>IF(R519="","",VLOOKUP($E519&amp;$D$110&amp;$D$111,'CCG data'!$A:$AD,'CCG data'!K$3,FALSE))</f>
        <v>0.55700000000000005</v>
      </c>
      <c r="S520" s="15">
        <f>IF(R519="","",VLOOKUP($E519&amp;$D$110&amp;$D$111,'CCG data'!$A:$AD,'CCG data'!L$3,FALSE))</f>
        <v>0.60699999999999998</v>
      </c>
      <c r="T520" s="15">
        <f>IF(T519="","",VLOOKUP($E519&amp;$D$110&amp;$D$111,'CCG data'!$A:$AD,'CCG data'!M$3,FALSE))</f>
        <v>0.03</v>
      </c>
      <c r="U520" s="15">
        <f>IF(T519="","",VLOOKUP($E519&amp;$D$110&amp;$D$111,'CCG data'!$A:$AD,'CCG data'!N$3,FALSE))</f>
        <v>4.9000000000000002E-2</v>
      </c>
      <c r="V520" s="15">
        <f>IF(V519="","",VLOOKUP($E519&amp;$D$110&amp;$D$111,'CCG data'!$A:$AD,'CCG data'!O$3,FALSE))</f>
        <v>5.1999999999999998E-2</v>
      </c>
      <c r="W520" s="142">
        <f>IF(V519="","",VLOOKUP($E519&amp;$D$110&amp;$D$111,'CCG data'!$A:$AD,'CCG data'!P$3,FALSE))</f>
        <v>7.6999999999999999E-2</v>
      </c>
      <c r="Y520" s="178" t="str">
        <f>IFERROR(VLOOKUP($E520&amp;$D$111, Outliers!$A$4:$P$214,2,FALSE),"0")</f>
        <v>0</v>
      </c>
      <c r="Z520" s="178" t="str">
        <f>IFERROR(VLOOKUP($E520&amp;$D$111, Outliers!$A$4:$P$214,3,FALSE),"0")</f>
        <v>0</v>
      </c>
      <c r="AA520" s="178" t="str">
        <f>IFERROR(VLOOKUP($E520&amp;$D$111, Outliers!$A$4:$P$214,4,FALSE),"0")</f>
        <v>0</v>
      </c>
      <c r="AB520" s="178" t="str">
        <f>IFERROR(VLOOKUP($E520&amp;$D$111, Outliers!$A$4:$P$214,5,FALSE),"0")</f>
        <v>0</v>
      </c>
      <c r="AD520" s="82"/>
      <c r="AE520" s="82"/>
      <c r="AF520" s="82"/>
      <c r="AG520" s="82"/>
    </row>
    <row r="521" spans="4:33" ht="15.75" x14ac:dyDescent="0.25">
      <c r="D521" s="301"/>
      <c r="E521" s="108" t="s">
        <v>324</v>
      </c>
      <c r="F521" s="372">
        <f>IF(OR(ISERROR(VLOOKUP($E521&amp;$D$110&amp;$D$111,'CCG data'!$A:$AD,'CCG data'!R$3,FALSE)),ISBLANK(VLOOKUP($E521&amp;$D$110&amp;$D$111,'CCG data'!$A:$AD,'CCG data'!R$3,FALSE))),"",VLOOKUP($E521&amp;$D$110&amp;$D$111,'CCG data'!$A:$AD,'CCG data'!R$3,FALSE))</f>
        <v>42.4</v>
      </c>
      <c r="G521" s="373"/>
      <c r="H521" s="373">
        <f>IF(OR(ISERROR(VLOOKUP($E521&amp;$D$110&amp;$D$111,'CCG data'!$A:$AD,'CCG data'!S$3,FALSE)),ISBLANK(VLOOKUP($E521&amp;$D$110&amp;$D$111,'CCG data'!$A:$AD,'CCG data'!S$3,FALSE))),"",VLOOKUP($E521&amp;$D$110&amp;$D$111,'CCG data'!$A:$AD,'CCG data'!S$3,FALSE))</f>
        <v>94.3</v>
      </c>
      <c r="I521" s="373"/>
      <c r="J521" s="373">
        <f>IF(OR(ISERROR(VLOOKUP($E521&amp;$D$110&amp;$D$111,'CCG data'!$A:$AD,'CCG data'!T$3,FALSE)),ISBLANK(VLOOKUP($E521&amp;$D$110&amp;$D$111,'CCG data'!$A:$AD,'CCG data'!T$3,FALSE))),"",VLOOKUP($E521&amp;$D$110&amp;$D$111,'CCG data'!$A:$AD,'CCG data'!T$3,FALSE))</f>
        <v>7</v>
      </c>
      <c r="K521" s="373"/>
      <c r="L521" s="373">
        <f>IF(OR(ISERROR(VLOOKUP($E521&amp;$D$110&amp;$D$111,'CCG data'!$A:$AD,'CCG data'!U$3,FALSE)),ISBLANK(VLOOKUP($E521&amp;$D$110&amp;$D$111,'CCG data'!$A:$AD,'CCG data'!U$3,FALSE))),"",VLOOKUP($E521&amp;$D$110&amp;$D$111,'CCG data'!$A:$AD,'CCG data'!U$3,FALSE))</f>
        <v>8.1999999999999993</v>
      </c>
      <c r="M521" s="374"/>
      <c r="N521" s="303">
        <f>IF(OR(ISERROR(VLOOKUP($E521&amp;$D$110&amp;$D$111,'CCG data'!$A:$AD,'CCG data'!G$3,FALSE)),ISBLANK(VLOOKUP($E521&amp;$D$110&amp;$D$111,'CCG data'!$A:$AD,'CCG data'!G$3,FALSE))),"",VLOOKUP($E521&amp;$D$110&amp;$D$111,'CCG data'!$A:$AD,'CCG data'!G$3,FALSE))</f>
        <v>1843</v>
      </c>
      <c r="P521" s="354">
        <f>IF(OR(ISERROR(VLOOKUP($E521&amp;$D$110&amp;$D$111,'CCG data'!$A:$AD,'CCG data'!B$3,FALSE)),ISBLANK(VLOOKUP($E521&amp;$D$110&amp;$D$111,'CCG data'!$A:$AD,'CCG data'!B$3,FALSE))),"",VLOOKUP($E521&amp;$D$110&amp;$D$111,'CCG data'!$A:$AD,'CCG data'!B$3,FALSE))</f>
        <v>0.28106348345089527</v>
      </c>
      <c r="Q521" s="246"/>
      <c r="R521" s="246">
        <f>IF(OR(ISERROR(VLOOKUP($E521&amp;$D$110&amp;$D$111,'CCG data'!$A:$AD,'CCG data'!C$3,FALSE)),ISBLANK(VLOOKUP($E521&amp;$D$110&amp;$D$111,'CCG data'!$A:$AD,'CCG data'!C$3,FALSE))),"",VLOOKUP($E521&amp;$D$110&amp;$D$111,'CCG data'!$A:$AD,'CCG data'!C$3,FALSE))</f>
        <v>0.61964188822571897</v>
      </c>
      <c r="S521" s="246"/>
      <c r="T521" s="246">
        <f>IF(OR(ISERROR(VLOOKUP($E521&amp;$D$110&amp;$D$111,'CCG data'!$A:$AD,'CCG data'!D$3,FALSE)),ISBLANK(VLOOKUP($E521&amp;$D$110&amp;$D$111,'CCG data'!$A:$AD,'CCG data'!D$3,FALSE))),"",VLOOKUP($E521&amp;$D$110&amp;$D$111,'CCG data'!$A:$AD,'CCG data'!D$3,FALSE))</f>
        <v>4.5035268583830709E-2</v>
      </c>
      <c r="U521" s="246"/>
      <c r="V521" s="246">
        <f>IF(OR(ISERROR(VLOOKUP($E521&amp;$D$110&amp;$D$111,'CCG data'!$A:$AD,'CCG data'!E$3,FALSE)),ISBLANK(VLOOKUP($E521&amp;$D$110&amp;$D$111,'CCG data'!$A:$AD,'CCG data'!E$3,FALSE))),"",VLOOKUP($E521&amp;$D$110&amp;$D$111,'CCG data'!$A:$AD,'CCG data'!E$3,FALSE))</f>
        <v>5.425935973955507E-2</v>
      </c>
      <c r="W521" s="387"/>
      <c r="Y521" s="178">
        <f>IFERROR(VLOOKUP($E521&amp;$D$111, Outliers!$A$4:$P$214,2,FALSE),"0")</f>
        <v>1</v>
      </c>
      <c r="Z521" s="178">
        <f>IFERROR(VLOOKUP($E521&amp;$D$111, Outliers!$A$4:$P$214,3,FALSE),"0")</f>
        <v>0</v>
      </c>
      <c r="AA521" s="178">
        <f>IFERROR(VLOOKUP($E521&amp;$D$111, Outliers!$A$4:$P$214,4,FALSE),"0")</f>
        <v>0</v>
      </c>
      <c r="AB521" s="178">
        <f>IFERROR(VLOOKUP($E521&amp;$D$111, Outliers!$A$4:$P$214,5,FALSE),"0")</f>
        <v>1</v>
      </c>
      <c r="AD521" s="82"/>
      <c r="AE521" s="82"/>
      <c r="AF521" s="82"/>
      <c r="AG521" s="82"/>
    </row>
    <row r="522" spans="4:33" x14ac:dyDescent="0.25">
      <c r="D522" s="301"/>
      <c r="E522" s="107" t="s">
        <v>27</v>
      </c>
      <c r="F522" s="99">
        <f>IF(P521="","",VLOOKUP($E521&amp;$D$110&amp;$D$111,'CCG data'!$A:$AD,'CCG data'!W$3,FALSE))</f>
        <v>38.799999999999997</v>
      </c>
      <c r="G522" s="100">
        <f>IF(P521="","",VLOOKUP($E521&amp;$D$110&amp;$D$111,'CCG data'!$A:$AD,'CCG data'!X$3,FALSE))</f>
        <v>46.1</v>
      </c>
      <c r="H522" s="100">
        <f>IF(R521="","",VLOOKUP($E521&amp;$D$110&amp;$D$111,'CCG data'!$A:$AD,'CCG data'!Y$3,FALSE))</f>
        <v>88.8</v>
      </c>
      <c r="I522" s="100">
        <f>IF(R521="","",VLOOKUP($E521&amp;$D$110&amp;$D$111,'CCG data'!$A:$AD,'CCG data'!Z$3,FALSE))</f>
        <v>99.7</v>
      </c>
      <c r="J522" s="100">
        <f>IF(T521="","",VLOOKUP($E521&amp;$D$110&amp;$D$111,'CCG data'!$A:$AD,'CCG data'!AA$3,FALSE))</f>
        <v>5.5</v>
      </c>
      <c r="K522" s="100">
        <f>IF(T521="","",VLOOKUP($E521&amp;$D$110&amp;$D$111,'CCG data'!$A:$AD,'CCG data'!AB$3,FALSE))</f>
        <v>8.5</v>
      </c>
      <c r="L522" s="100">
        <f>IF(V521="","",VLOOKUP($E521&amp;$D$110&amp;$D$111,'CCG data'!$A:$AD,'CCG data'!AC$3,FALSE))</f>
        <v>6.6</v>
      </c>
      <c r="M522" s="100">
        <f>IF(V521="","",VLOOKUP($E521&amp;$D$110&amp;$D$111,'CCG data'!$A:$AD,'CCG data'!AD$3,FALSE))</f>
        <v>9.8000000000000007</v>
      </c>
      <c r="N522" s="304"/>
      <c r="P522" s="162">
        <f>IF(P521="","",VLOOKUP($E521&amp;$D$110&amp;$D$111,'CCG data'!$A:$AD,'CCG data'!I$3,FALSE))</f>
        <v>0.26100000000000001</v>
      </c>
      <c r="Q522" s="15">
        <f>IF(P521="","",VLOOKUP($E521&amp;$D$110&amp;$D$111,'CCG data'!$A:$AD,'CCG data'!J$3,FALSE))</f>
        <v>0.30199999999999999</v>
      </c>
      <c r="R522" s="15">
        <f>IF(R521="","",VLOOKUP($E521&amp;$D$110&amp;$D$111,'CCG data'!$A:$AD,'CCG data'!K$3,FALSE))</f>
        <v>0.59699999999999998</v>
      </c>
      <c r="S522" s="15">
        <f>IF(R521="","",VLOOKUP($E521&amp;$D$110&amp;$D$111,'CCG data'!$A:$AD,'CCG data'!L$3,FALSE))</f>
        <v>0.64200000000000002</v>
      </c>
      <c r="T522" s="15">
        <f>IF(T521="","",VLOOKUP($E521&amp;$D$110&amp;$D$111,'CCG data'!$A:$AD,'CCG data'!M$3,FALSE))</f>
        <v>3.5999999999999997E-2</v>
      </c>
      <c r="U522" s="15">
        <f>IF(T521="","",VLOOKUP($E521&amp;$D$110&amp;$D$111,'CCG data'!$A:$AD,'CCG data'!N$3,FALSE))</f>
        <v>5.5E-2</v>
      </c>
      <c r="V522" s="15">
        <f>IF(V521="","",VLOOKUP($E521&amp;$D$110&amp;$D$111,'CCG data'!$A:$AD,'CCG data'!O$3,FALSE))</f>
        <v>4.4999999999999998E-2</v>
      </c>
      <c r="W522" s="142">
        <f>IF(V521="","",VLOOKUP($E521&amp;$D$110&amp;$D$111,'CCG data'!$A:$AD,'CCG data'!P$3,FALSE))</f>
        <v>6.6000000000000003E-2</v>
      </c>
      <c r="Y522" s="178" t="str">
        <f>IFERROR(VLOOKUP($E522&amp;$D$111, Outliers!$A$4:$P$214,2,FALSE),"0")</f>
        <v>0</v>
      </c>
      <c r="Z522" s="178" t="str">
        <f>IFERROR(VLOOKUP($E522&amp;$D$111, Outliers!$A$4:$P$214,3,FALSE),"0")</f>
        <v>0</v>
      </c>
      <c r="AA522" s="178" t="str">
        <f>IFERROR(VLOOKUP($E522&amp;$D$111, Outliers!$A$4:$P$214,4,FALSE),"0")</f>
        <v>0</v>
      </c>
      <c r="AB522" s="178" t="str">
        <f>IFERROR(VLOOKUP($E522&amp;$D$111, Outliers!$A$4:$P$214,5,FALSE),"0")</f>
        <v>0</v>
      </c>
      <c r="AD522" s="82"/>
      <c r="AE522" s="82"/>
      <c r="AF522" s="82"/>
      <c r="AG522" s="82"/>
    </row>
    <row r="523" spans="4:33" ht="15.75" x14ac:dyDescent="0.25">
      <c r="D523" s="301"/>
      <c r="E523" s="108" t="s">
        <v>325</v>
      </c>
      <c r="F523" s="372">
        <f>IF(OR(ISERROR(VLOOKUP($E523&amp;$D$110&amp;$D$111,'CCG data'!$A:$AD,'CCG data'!R$3,FALSE)),ISBLANK(VLOOKUP($E523&amp;$D$110&amp;$D$111,'CCG data'!$A:$AD,'CCG data'!R$3,FALSE))),"",VLOOKUP($E523&amp;$D$110&amp;$D$111,'CCG data'!$A:$AD,'CCG data'!R$3,FALSE))</f>
        <v>50.2</v>
      </c>
      <c r="G523" s="373"/>
      <c r="H523" s="373">
        <f>IF(OR(ISERROR(VLOOKUP($E523&amp;$D$110&amp;$D$111,'CCG data'!$A:$AD,'CCG data'!S$3,FALSE)),ISBLANK(VLOOKUP($E523&amp;$D$110&amp;$D$111,'CCG data'!$A:$AD,'CCG data'!S$3,FALSE))),"",VLOOKUP($E523&amp;$D$110&amp;$D$111,'CCG data'!$A:$AD,'CCG data'!S$3,FALSE))</f>
        <v>105.8</v>
      </c>
      <c r="I523" s="373"/>
      <c r="J523" s="373">
        <f>IF(OR(ISERROR(VLOOKUP($E523&amp;$D$110&amp;$D$111,'CCG data'!$A:$AD,'CCG data'!T$3,FALSE)),ISBLANK(VLOOKUP($E523&amp;$D$110&amp;$D$111,'CCG data'!$A:$AD,'CCG data'!T$3,FALSE))),"",VLOOKUP($E523&amp;$D$110&amp;$D$111,'CCG data'!$A:$AD,'CCG data'!T$3,FALSE))</f>
        <v>6.3</v>
      </c>
      <c r="K523" s="373"/>
      <c r="L523" s="373">
        <f>IF(OR(ISERROR(VLOOKUP($E523&amp;$D$110&amp;$D$111,'CCG data'!$A:$AD,'CCG data'!U$3,FALSE)),ISBLANK(VLOOKUP($E523&amp;$D$110&amp;$D$111,'CCG data'!$A:$AD,'CCG data'!U$3,FALSE))),"",VLOOKUP($E523&amp;$D$110&amp;$D$111,'CCG data'!$A:$AD,'CCG data'!U$3,FALSE))</f>
        <v>14.1</v>
      </c>
      <c r="M523" s="374"/>
      <c r="N523" s="303">
        <f>IF(OR(ISERROR(VLOOKUP($E523&amp;$D$110&amp;$D$111,'CCG data'!$A:$AD,'CCG data'!G$3,FALSE)),ISBLANK(VLOOKUP($E523&amp;$D$110&amp;$D$111,'CCG data'!$A:$AD,'CCG data'!G$3,FALSE))),"",VLOOKUP($E523&amp;$D$110&amp;$D$111,'CCG data'!$A:$AD,'CCG data'!G$3,FALSE))</f>
        <v>3404</v>
      </c>
      <c r="P523" s="354">
        <f>IF(OR(ISERROR(VLOOKUP($E523&amp;$D$110&amp;$D$111,'CCG data'!$A:$AD,'CCG data'!B$3,FALSE)),ISBLANK(VLOOKUP($E523&amp;$D$110&amp;$D$111,'CCG data'!$A:$AD,'CCG data'!B$3,FALSE))),"",VLOOKUP($E523&amp;$D$110&amp;$D$111,'CCG data'!$A:$AD,'CCG data'!B$3,FALSE))</f>
        <v>0.27408930669800236</v>
      </c>
      <c r="Q523" s="246"/>
      <c r="R523" s="246">
        <f>IF(OR(ISERROR(VLOOKUP($E523&amp;$D$110&amp;$D$111,'CCG data'!$A:$AD,'CCG data'!C$3,FALSE)),ISBLANK(VLOOKUP($E523&amp;$D$110&amp;$D$111,'CCG data'!$A:$AD,'CCG data'!C$3,FALSE))),"",VLOOKUP($E523&amp;$D$110&amp;$D$111,'CCG data'!$A:$AD,'CCG data'!C$3,FALSE))</f>
        <v>0.60663924794359581</v>
      </c>
      <c r="S523" s="246"/>
      <c r="T523" s="246">
        <f>IF(OR(ISERROR(VLOOKUP($E523&amp;$D$110&amp;$D$111,'CCG data'!$A:$AD,'CCG data'!D$3,FALSE)),ISBLANK(VLOOKUP($E523&amp;$D$110&amp;$D$111,'CCG data'!$A:$AD,'CCG data'!D$3,FALSE))),"",VLOOKUP($E523&amp;$D$110&amp;$D$111,'CCG data'!$A:$AD,'CCG data'!D$3,FALSE))</f>
        <v>3.7896592244418333E-2</v>
      </c>
      <c r="U523" s="246"/>
      <c r="V523" s="246">
        <f>IF(OR(ISERROR(VLOOKUP($E523&amp;$D$110&amp;$D$111,'CCG data'!$A:$AD,'CCG data'!E$3,FALSE)),ISBLANK(VLOOKUP($E523&amp;$D$110&amp;$D$111,'CCG data'!$A:$AD,'CCG data'!E$3,FALSE))),"",VLOOKUP($E523&amp;$D$110&amp;$D$111,'CCG data'!$A:$AD,'CCG data'!E$3,FALSE))</f>
        <v>8.1374853113983556E-2</v>
      </c>
      <c r="W523" s="387"/>
      <c r="Y523" s="178">
        <f>IFERROR(VLOOKUP($E523&amp;$D$111, Outliers!$A$4:$P$214,2,FALSE),"0")</f>
        <v>0</v>
      </c>
      <c r="Z523" s="178">
        <f>IFERROR(VLOOKUP($E523&amp;$D$111, Outliers!$A$4:$P$214,3,FALSE),"0")</f>
        <v>1</v>
      </c>
      <c r="AA523" s="178">
        <f>IFERROR(VLOOKUP($E523&amp;$D$111, Outliers!$A$4:$P$214,4,FALSE),"0")</f>
        <v>0</v>
      </c>
      <c r="AB523" s="178">
        <f>IFERROR(VLOOKUP($E523&amp;$D$111, Outliers!$A$4:$P$214,5,FALSE),"0")</f>
        <v>0</v>
      </c>
      <c r="AD523" s="82"/>
      <c r="AE523" s="82"/>
      <c r="AF523" s="82"/>
      <c r="AG523" s="82"/>
    </row>
    <row r="524" spans="4:33" x14ac:dyDescent="0.25">
      <c r="D524" s="301"/>
      <c r="E524" s="107" t="s">
        <v>27</v>
      </c>
      <c r="F524" s="99">
        <f>IF(P523="","",VLOOKUP($E523&amp;$D$110&amp;$D$111,'CCG data'!$A:$AD,'CCG data'!W$3,FALSE))</f>
        <v>47</v>
      </c>
      <c r="G524" s="100">
        <f>IF(P523="","",VLOOKUP($E523&amp;$D$110&amp;$D$111,'CCG data'!$A:$AD,'CCG data'!X$3,FALSE))</f>
        <v>53.4</v>
      </c>
      <c r="H524" s="100">
        <f>IF(R523="","",VLOOKUP($E523&amp;$D$110&amp;$D$111,'CCG data'!$A:$AD,'CCG data'!Y$3,FALSE))</f>
        <v>101.2</v>
      </c>
      <c r="I524" s="100">
        <f>IF(R523="","",VLOOKUP($E523&amp;$D$110&amp;$D$111,'CCG data'!$A:$AD,'CCG data'!Z$3,FALSE))</f>
        <v>110.3</v>
      </c>
      <c r="J524" s="100">
        <f>IF(T523="","",VLOOKUP($E523&amp;$D$110&amp;$D$111,'CCG data'!$A:$AD,'CCG data'!AA$3,FALSE))</f>
        <v>5.2</v>
      </c>
      <c r="K524" s="100">
        <f>IF(T523="","",VLOOKUP($E523&amp;$D$110&amp;$D$111,'CCG data'!$A:$AD,'CCG data'!AB$3,FALSE))</f>
        <v>7.3</v>
      </c>
      <c r="L524" s="100">
        <f>IF(V523="","",VLOOKUP($E523&amp;$D$110&amp;$D$111,'CCG data'!$A:$AD,'CCG data'!AC$3,FALSE))</f>
        <v>12.5</v>
      </c>
      <c r="M524" s="100">
        <f>IF(V523="","",VLOOKUP($E523&amp;$D$110&amp;$D$111,'CCG data'!$A:$AD,'CCG data'!AD$3,FALSE))</f>
        <v>15.8</v>
      </c>
      <c r="N524" s="304"/>
      <c r="P524" s="162">
        <f>IF(P523="","",VLOOKUP($E523&amp;$D$110&amp;$D$111,'CCG data'!$A:$AD,'CCG data'!I$3,FALSE))</f>
        <v>0.25900000000000001</v>
      </c>
      <c r="Q524" s="15">
        <f>IF(P523="","",VLOOKUP($E523&amp;$D$110&amp;$D$111,'CCG data'!$A:$AD,'CCG data'!J$3,FALSE))</f>
        <v>0.28899999999999998</v>
      </c>
      <c r="R524" s="15">
        <f>IF(R523="","",VLOOKUP($E523&amp;$D$110&amp;$D$111,'CCG data'!$A:$AD,'CCG data'!K$3,FALSE))</f>
        <v>0.59</v>
      </c>
      <c r="S524" s="15">
        <f>IF(R523="","",VLOOKUP($E523&amp;$D$110&amp;$D$111,'CCG data'!$A:$AD,'CCG data'!L$3,FALSE))</f>
        <v>0.623</v>
      </c>
      <c r="T524" s="15">
        <f>IF(T523="","",VLOOKUP($E523&amp;$D$110&amp;$D$111,'CCG data'!$A:$AD,'CCG data'!M$3,FALSE))</f>
        <v>3.2000000000000001E-2</v>
      </c>
      <c r="U524" s="15">
        <f>IF(T523="","",VLOOKUP($E523&amp;$D$110&amp;$D$111,'CCG data'!$A:$AD,'CCG data'!N$3,FALSE))</f>
        <v>4.4999999999999998E-2</v>
      </c>
      <c r="V524" s="15">
        <f>IF(V523="","",VLOOKUP($E523&amp;$D$110&amp;$D$111,'CCG data'!$A:$AD,'CCG data'!O$3,FALSE))</f>
        <v>7.2999999999999995E-2</v>
      </c>
      <c r="W524" s="142">
        <f>IF(V523="","",VLOOKUP($E523&amp;$D$110&amp;$D$111,'CCG data'!$A:$AD,'CCG data'!P$3,FALSE))</f>
        <v>9.0999999999999998E-2</v>
      </c>
      <c r="Y524" s="178" t="str">
        <f>IFERROR(VLOOKUP($E524&amp;$D$111, Outliers!$A$4:$P$214,2,FALSE),"0")</f>
        <v>0</v>
      </c>
      <c r="Z524" s="178" t="str">
        <f>IFERROR(VLOOKUP($E524&amp;$D$111, Outliers!$A$4:$P$214,3,FALSE),"0")</f>
        <v>0</v>
      </c>
      <c r="AA524" s="178" t="str">
        <f>IFERROR(VLOOKUP($E524&amp;$D$111, Outliers!$A$4:$P$214,4,FALSE),"0")</f>
        <v>0</v>
      </c>
      <c r="AB524" s="178" t="str">
        <f>IFERROR(VLOOKUP($E524&amp;$D$111, Outliers!$A$4:$P$214,5,FALSE),"0")</f>
        <v>0</v>
      </c>
      <c r="AD524" s="82"/>
      <c r="AE524" s="82"/>
      <c r="AF524" s="82"/>
      <c r="AG524" s="82"/>
    </row>
    <row r="525" spans="4:33" ht="15.75" x14ac:dyDescent="0.25">
      <c r="D525" s="301"/>
      <c r="E525" s="108" t="s">
        <v>490</v>
      </c>
      <c r="F525" s="372">
        <f>IF(OR(ISERROR(VLOOKUP($E525&amp;$D$110&amp;$D$111,'CCG data'!$A:$AD,'CCG data'!R$3,FALSE)),ISBLANK(VLOOKUP($E525&amp;$D$110&amp;$D$111,'CCG data'!$A:$AD,'CCG data'!R$3,FALSE))),"",VLOOKUP($E525&amp;$D$110&amp;$D$111,'CCG data'!$A:$AD,'CCG data'!R$3,FALSE))</f>
        <v>52</v>
      </c>
      <c r="G525" s="373"/>
      <c r="H525" s="373">
        <f>IF(OR(ISERROR(VLOOKUP($E525&amp;$D$110&amp;$D$111,'CCG data'!$A:$AD,'CCG data'!S$3,FALSE)),ISBLANK(VLOOKUP($E525&amp;$D$110&amp;$D$111,'CCG data'!$A:$AD,'CCG data'!S$3,FALSE))),"",VLOOKUP($E525&amp;$D$110&amp;$D$111,'CCG data'!$A:$AD,'CCG data'!S$3,FALSE))</f>
        <v>91.6</v>
      </c>
      <c r="I525" s="373"/>
      <c r="J525" s="373">
        <f>IF(OR(ISERROR(VLOOKUP($E525&amp;$D$110&amp;$D$111,'CCG data'!$A:$AD,'CCG data'!T$3,FALSE)),ISBLANK(VLOOKUP($E525&amp;$D$110&amp;$D$111,'CCG data'!$A:$AD,'CCG data'!T$3,FALSE))),"",VLOOKUP($E525&amp;$D$110&amp;$D$111,'CCG data'!$A:$AD,'CCG data'!T$3,FALSE))</f>
        <v>5.3</v>
      </c>
      <c r="K525" s="373"/>
      <c r="L525" s="373">
        <f>IF(OR(ISERROR(VLOOKUP($E525&amp;$D$110&amp;$D$111,'CCG data'!$A:$AD,'CCG data'!U$3,FALSE)),ISBLANK(VLOOKUP($E525&amp;$D$110&amp;$D$111,'CCG data'!$A:$AD,'CCG data'!U$3,FALSE))),"",VLOOKUP($E525&amp;$D$110&amp;$D$111,'CCG data'!$A:$AD,'CCG data'!U$3,FALSE))</f>
        <v>24.5</v>
      </c>
      <c r="M525" s="374"/>
      <c r="N525" s="303">
        <f>IF(OR(ISERROR(VLOOKUP($E525&amp;$D$110&amp;$D$111,'CCG data'!$A:$AD,'CCG data'!G$3,FALSE)),ISBLANK(VLOOKUP($E525&amp;$D$110&amp;$D$111,'CCG data'!$A:$AD,'CCG data'!G$3,FALSE))),"",VLOOKUP($E525&amp;$D$110&amp;$D$111,'CCG data'!$A:$AD,'CCG data'!G$3,FALSE))</f>
        <v>890</v>
      </c>
      <c r="P525" s="354">
        <f>IF(OR(ISERROR(VLOOKUP($E525&amp;$D$110&amp;$D$111,'CCG data'!$A:$AD,'CCG data'!B$3,FALSE)),ISBLANK(VLOOKUP($E525&amp;$D$110&amp;$D$111,'CCG data'!$A:$AD,'CCG data'!B$3,FALSE))),"",VLOOKUP($E525&amp;$D$110&amp;$D$111,'CCG data'!$A:$AD,'CCG data'!B$3,FALSE))</f>
        <v>0.28202247191011237</v>
      </c>
      <c r="Q525" s="246"/>
      <c r="R525" s="246">
        <f>IF(OR(ISERROR(VLOOKUP($E525&amp;$D$110&amp;$D$111,'CCG data'!$A:$AD,'CCG data'!C$3,FALSE)),ISBLANK(VLOOKUP($E525&amp;$D$110&amp;$D$111,'CCG data'!$A:$AD,'CCG data'!C$3,FALSE))),"",VLOOKUP($E525&amp;$D$110&amp;$D$111,'CCG data'!$A:$AD,'CCG data'!C$3,FALSE))</f>
        <v>0.54157303370786514</v>
      </c>
      <c r="S525" s="246"/>
      <c r="T525" s="246">
        <f>IF(OR(ISERROR(VLOOKUP($E525&amp;$D$110&amp;$D$111,'CCG data'!$A:$AD,'CCG data'!D$3,FALSE)),ISBLANK(VLOOKUP($E525&amp;$D$110&amp;$D$111,'CCG data'!$A:$AD,'CCG data'!D$3,FALSE))),"",VLOOKUP($E525&amp;$D$110&amp;$D$111,'CCG data'!$A:$AD,'CCG data'!D$3,FALSE))</f>
        <v>3.3707865168539325E-2</v>
      </c>
      <c r="U525" s="246"/>
      <c r="V525" s="246">
        <f>IF(OR(ISERROR(VLOOKUP($E525&amp;$D$110&amp;$D$111,'CCG data'!$A:$AD,'CCG data'!E$3,FALSE)),ISBLANK(VLOOKUP($E525&amp;$D$110&amp;$D$111,'CCG data'!$A:$AD,'CCG data'!E$3,FALSE))),"",VLOOKUP($E525&amp;$D$110&amp;$D$111,'CCG data'!$A:$AD,'CCG data'!E$3,FALSE))</f>
        <v>0.14269662921348314</v>
      </c>
      <c r="W525" s="387"/>
      <c r="Y525" s="178">
        <f>IFERROR(VLOOKUP($E525&amp;$D$111, Outliers!$A$4:$P$214,2,FALSE),"0")</f>
        <v>0</v>
      </c>
      <c r="Z525" s="178">
        <f>IFERROR(VLOOKUP($E525&amp;$D$111, Outliers!$A$4:$P$214,3,FALSE),"0")</f>
        <v>0</v>
      </c>
      <c r="AA525" s="178">
        <f>IFERROR(VLOOKUP($E525&amp;$D$111, Outliers!$A$4:$P$214,4,FALSE),"0")</f>
        <v>0</v>
      </c>
      <c r="AB525" s="178">
        <f>IFERROR(VLOOKUP($E525&amp;$D$111, Outliers!$A$4:$P$214,5,FALSE),"0")</f>
        <v>1</v>
      </c>
      <c r="AD525" s="82"/>
      <c r="AE525" s="82"/>
      <c r="AF525" s="82"/>
      <c r="AG525" s="82"/>
    </row>
    <row r="526" spans="4:33" x14ac:dyDescent="0.25">
      <c r="D526" s="301"/>
      <c r="E526" s="107" t="s">
        <v>27</v>
      </c>
      <c r="F526" s="99">
        <f>IF(P525="","",VLOOKUP($E525&amp;$D$110&amp;$D$111,'CCG data'!$A:$AD,'CCG data'!W$3,FALSE))</f>
        <v>45.6</v>
      </c>
      <c r="G526" s="100">
        <f>IF(P525="","",VLOOKUP($E525&amp;$D$110&amp;$D$111,'CCG data'!$A:$AD,'CCG data'!X$3,FALSE))</f>
        <v>58.4</v>
      </c>
      <c r="H526" s="100">
        <f>IF(R525="","",VLOOKUP($E525&amp;$D$110&amp;$D$111,'CCG data'!$A:$AD,'CCG data'!Y$3,FALSE))</f>
        <v>83.4</v>
      </c>
      <c r="I526" s="100">
        <f>IF(R525="","",VLOOKUP($E525&amp;$D$110&amp;$D$111,'CCG data'!$A:$AD,'CCG data'!Z$3,FALSE))</f>
        <v>99.8</v>
      </c>
      <c r="J526" s="100">
        <f>IF(T525="","",VLOOKUP($E525&amp;$D$110&amp;$D$111,'CCG data'!$A:$AD,'CCG data'!AA$3,FALSE))</f>
        <v>3.4</v>
      </c>
      <c r="K526" s="100">
        <f>IF(T525="","",VLOOKUP($E525&amp;$D$110&amp;$D$111,'CCG data'!$A:$AD,'CCG data'!AB$3,FALSE))</f>
        <v>7.2</v>
      </c>
      <c r="L526" s="100">
        <f>IF(V525="","",VLOOKUP($E525&amp;$D$110&amp;$D$111,'CCG data'!$A:$AD,'CCG data'!AC$3,FALSE))</f>
        <v>20.2</v>
      </c>
      <c r="M526" s="100">
        <f>IF(V525="","",VLOOKUP($E525&amp;$D$110&amp;$D$111,'CCG data'!$A:$AD,'CCG data'!AD$3,FALSE))</f>
        <v>28.7</v>
      </c>
      <c r="N526" s="304"/>
      <c r="P526" s="162">
        <f>IF(P525="","",VLOOKUP($E525&amp;$D$110&amp;$D$111,'CCG data'!$A:$AD,'CCG data'!I$3,FALSE))</f>
        <v>0.253</v>
      </c>
      <c r="Q526" s="15">
        <f>IF(P525="","",VLOOKUP($E525&amp;$D$110&amp;$D$111,'CCG data'!$A:$AD,'CCG data'!J$3,FALSE))</f>
        <v>0.312</v>
      </c>
      <c r="R526" s="15">
        <f>IF(R525="","",VLOOKUP($E525&amp;$D$110&amp;$D$111,'CCG data'!$A:$AD,'CCG data'!K$3,FALSE))</f>
        <v>0.50900000000000001</v>
      </c>
      <c r="S526" s="15">
        <f>IF(R525="","",VLOOKUP($E525&amp;$D$110&amp;$D$111,'CCG data'!$A:$AD,'CCG data'!L$3,FALSE))</f>
        <v>0.57399999999999995</v>
      </c>
      <c r="T526" s="15">
        <f>IF(T525="","",VLOOKUP($E525&amp;$D$110&amp;$D$111,'CCG data'!$A:$AD,'CCG data'!M$3,FALSE))</f>
        <v>2.4E-2</v>
      </c>
      <c r="U526" s="15">
        <f>IF(T525="","",VLOOKUP($E525&amp;$D$110&amp;$D$111,'CCG data'!$A:$AD,'CCG data'!N$3,FALSE))</f>
        <v>4.8000000000000001E-2</v>
      </c>
      <c r="V526" s="15">
        <f>IF(V525="","",VLOOKUP($E525&amp;$D$110&amp;$D$111,'CCG data'!$A:$AD,'CCG data'!O$3,FALSE))</f>
        <v>0.121</v>
      </c>
      <c r="W526" s="142">
        <f>IF(V525="","",VLOOKUP($E525&amp;$D$110&amp;$D$111,'CCG data'!$A:$AD,'CCG data'!P$3,FALSE))</f>
        <v>0.16700000000000001</v>
      </c>
      <c r="Y526" s="178" t="str">
        <f>IFERROR(VLOOKUP($E526&amp;$D$111, Outliers!$A$4:$P$214,2,FALSE),"0")</f>
        <v>0</v>
      </c>
      <c r="Z526" s="178" t="str">
        <f>IFERROR(VLOOKUP($E526&amp;$D$111, Outliers!$A$4:$P$214,3,FALSE),"0")</f>
        <v>0</v>
      </c>
      <c r="AA526" s="178" t="str">
        <f>IFERROR(VLOOKUP($E526&amp;$D$111, Outliers!$A$4:$P$214,4,FALSE),"0")</f>
        <v>0</v>
      </c>
      <c r="AB526" s="178" t="str">
        <f>IFERROR(VLOOKUP($E526&amp;$D$111, Outliers!$A$4:$P$214,5,FALSE),"0")</f>
        <v>0</v>
      </c>
      <c r="AD526" s="82"/>
      <c r="AE526" s="82"/>
      <c r="AF526" s="82"/>
      <c r="AG526" s="82"/>
    </row>
    <row r="527" spans="4:33" ht="15.75" x14ac:dyDescent="0.25">
      <c r="D527" s="301"/>
      <c r="E527" s="108" t="s">
        <v>326</v>
      </c>
      <c r="F527" s="372">
        <f>IF(OR(ISERROR(VLOOKUP($E527&amp;$D$110&amp;$D$111,'CCG data'!$A:$AD,'CCG data'!R$3,FALSE)),ISBLANK(VLOOKUP($E527&amp;$D$110&amp;$D$111,'CCG data'!$A:$AD,'CCG data'!R$3,FALSE))),"",VLOOKUP($E527&amp;$D$110&amp;$D$111,'CCG data'!$A:$AD,'CCG data'!R$3,FALSE))</f>
        <v>46.2</v>
      </c>
      <c r="G527" s="373"/>
      <c r="H527" s="373">
        <f>IF(OR(ISERROR(VLOOKUP($E527&amp;$D$110&amp;$D$111,'CCG data'!$A:$AD,'CCG data'!S$3,FALSE)),ISBLANK(VLOOKUP($E527&amp;$D$110&amp;$D$111,'CCG data'!$A:$AD,'CCG data'!S$3,FALSE))),"",VLOOKUP($E527&amp;$D$110&amp;$D$111,'CCG data'!$A:$AD,'CCG data'!S$3,FALSE))</f>
        <v>99.7</v>
      </c>
      <c r="I527" s="373"/>
      <c r="J527" s="373">
        <f>IF(OR(ISERROR(VLOOKUP($E527&amp;$D$110&amp;$D$111,'CCG data'!$A:$AD,'CCG data'!T$3,FALSE)),ISBLANK(VLOOKUP($E527&amp;$D$110&amp;$D$111,'CCG data'!$A:$AD,'CCG data'!T$3,FALSE))),"",VLOOKUP($E527&amp;$D$110&amp;$D$111,'CCG data'!$A:$AD,'CCG data'!T$3,FALSE))</f>
        <v>6.6</v>
      </c>
      <c r="K527" s="373"/>
      <c r="L527" s="373">
        <f>IF(OR(ISERROR(VLOOKUP($E527&amp;$D$110&amp;$D$111,'CCG data'!$A:$AD,'CCG data'!U$3,FALSE)),ISBLANK(VLOOKUP($E527&amp;$D$110&amp;$D$111,'CCG data'!$A:$AD,'CCG data'!U$3,FALSE))),"",VLOOKUP($E527&amp;$D$110&amp;$D$111,'CCG data'!$A:$AD,'CCG data'!U$3,FALSE))</f>
        <v>8.1</v>
      </c>
      <c r="M527" s="374"/>
      <c r="N527" s="303">
        <f>IF(OR(ISERROR(VLOOKUP($E527&amp;$D$110&amp;$D$111,'CCG data'!$A:$AD,'CCG data'!G$3,FALSE)),ISBLANK(VLOOKUP($E527&amp;$D$110&amp;$D$111,'CCG data'!$A:$AD,'CCG data'!G$3,FALSE))),"",VLOOKUP($E527&amp;$D$110&amp;$D$111,'CCG data'!$A:$AD,'CCG data'!G$3,FALSE))</f>
        <v>2228</v>
      </c>
      <c r="P527" s="354">
        <f>IF(OR(ISERROR(VLOOKUP($E527&amp;$D$110&amp;$D$111,'CCG data'!$A:$AD,'CCG data'!B$3,FALSE)),ISBLANK(VLOOKUP($E527&amp;$D$110&amp;$D$111,'CCG data'!$A:$AD,'CCG data'!B$3,FALSE))),"",VLOOKUP($E527&amp;$D$110&amp;$D$111,'CCG data'!$A:$AD,'CCG data'!B$3,FALSE))</f>
        <v>0.27244165170556556</v>
      </c>
      <c r="Q527" s="246"/>
      <c r="R527" s="246">
        <f>IF(OR(ISERROR(VLOOKUP($E527&amp;$D$110&amp;$D$111,'CCG data'!$A:$AD,'CCG data'!C$3,FALSE)),ISBLANK(VLOOKUP($E527&amp;$D$110&amp;$D$111,'CCG data'!$A:$AD,'CCG data'!C$3,FALSE))),"",VLOOKUP($E527&amp;$D$110&amp;$D$111,'CCG data'!$A:$AD,'CCG data'!C$3,FALSE))</f>
        <v>0.6297127468581688</v>
      </c>
      <c r="S527" s="246"/>
      <c r="T527" s="246">
        <f>IF(OR(ISERROR(VLOOKUP($E527&amp;$D$110&amp;$D$111,'CCG data'!$A:$AD,'CCG data'!D$3,FALSE)),ISBLANK(VLOOKUP($E527&amp;$D$110&amp;$D$111,'CCG data'!$A:$AD,'CCG data'!D$3,FALSE))),"",VLOOKUP($E527&amp;$D$110&amp;$D$111,'CCG data'!$A:$AD,'CCG data'!D$3,FALSE))</f>
        <v>4.66786355475763E-2</v>
      </c>
      <c r="U527" s="246"/>
      <c r="V527" s="246">
        <f>IF(OR(ISERROR(VLOOKUP($E527&amp;$D$110&amp;$D$111,'CCG data'!$A:$AD,'CCG data'!E$3,FALSE)),ISBLANK(VLOOKUP($E527&amp;$D$110&amp;$D$111,'CCG data'!$A:$AD,'CCG data'!E$3,FALSE))),"",VLOOKUP($E527&amp;$D$110&amp;$D$111,'CCG data'!$A:$AD,'CCG data'!E$3,FALSE))</f>
        <v>5.1166965888689409E-2</v>
      </c>
      <c r="W527" s="387"/>
      <c r="Y527" s="178">
        <f>IFERROR(VLOOKUP($E527&amp;$D$111, Outliers!$A$4:$P$214,2,FALSE),"0")</f>
        <v>0</v>
      </c>
      <c r="Z527" s="178">
        <f>IFERROR(VLOOKUP($E527&amp;$D$111, Outliers!$A$4:$P$214,3,FALSE),"0")</f>
        <v>0</v>
      </c>
      <c r="AA527" s="178">
        <f>IFERROR(VLOOKUP($E527&amp;$D$111, Outliers!$A$4:$P$214,4,FALSE),"0")</f>
        <v>0</v>
      </c>
      <c r="AB527" s="178">
        <f>IFERROR(VLOOKUP($E527&amp;$D$111, Outliers!$A$4:$P$214,5,FALSE),"0")</f>
        <v>1</v>
      </c>
      <c r="AD527" s="82"/>
      <c r="AE527" s="82"/>
      <c r="AF527" s="82"/>
      <c r="AG527" s="82"/>
    </row>
    <row r="528" spans="4:33" x14ac:dyDescent="0.25">
      <c r="D528" s="301"/>
      <c r="E528" s="107" t="s">
        <v>27</v>
      </c>
      <c r="F528" s="99">
        <f>IF(P527="","",VLOOKUP($E527&amp;$D$110&amp;$D$111,'CCG data'!$A:$AD,'CCG data'!W$3,FALSE))</f>
        <v>42.5</v>
      </c>
      <c r="G528" s="100">
        <f>IF(P527="","",VLOOKUP($E527&amp;$D$110&amp;$D$111,'CCG data'!$A:$AD,'CCG data'!X$3,FALSE))</f>
        <v>49.8</v>
      </c>
      <c r="H528" s="100">
        <f>IF(R527="","",VLOOKUP($E527&amp;$D$110&amp;$D$111,'CCG data'!$A:$AD,'CCG data'!Y$3,FALSE))</f>
        <v>94.5</v>
      </c>
      <c r="I528" s="100">
        <f>IF(R527="","",VLOOKUP($E527&amp;$D$110&amp;$D$111,'CCG data'!$A:$AD,'CCG data'!Z$3,FALSE))</f>
        <v>104.9</v>
      </c>
      <c r="J528" s="100">
        <f>IF(T527="","",VLOOKUP($E527&amp;$D$110&amp;$D$111,'CCG data'!$A:$AD,'CCG data'!AA$3,FALSE))</f>
        <v>5.3</v>
      </c>
      <c r="K528" s="100">
        <f>IF(T527="","",VLOOKUP($E527&amp;$D$110&amp;$D$111,'CCG data'!$A:$AD,'CCG data'!AB$3,FALSE))</f>
        <v>7.9</v>
      </c>
      <c r="L528" s="100">
        <f>IF(V527="","",VLOOKUP($E527&amp;$D$110&amp;$D$111,'CCG data'!$A:$AD,'CCG data'!AC$3,FALSE))</f>
        <v>6.6</v>
      </c>
      <c r="M528" s="100">
        <f>IF(V527="","",VLOOKUP($E527&amp;$D$110&amp;$D$111,'CCG data'!$A:$AD,'CCG data'!AD$3,FALSE))</f>
        <v>9.6</v>
      </c>
      <c r="N528" s="304"/>
      <c r="P528" s="162">
        <f>IF(P527="","",VLOOKUP($E527&amp;$D$110&amp;$D$111,'CCG data'!$A:$AD,'CCG data'!I$3,FALSE))</f>
        <v>0.254</v>
      </c>
      <c r="Q528" s="15">
        <f>IF(P527="","",VLOOKUP($E527&amp;$D$110&amp;$D$111,'CCG data'!$A:$AD,'CCG data'!J$3,FALSE))</f>
        <v>0.29099999999999998</v>
      </c>
      <c r="R528" s="15">
        <f>IF(R527="","",VLOOKUP($E527&amp;$D$110&amp;$D$111,'CCG data'!$A:$AD,'CCG data'!K$3,FALSE))</f>
        <v>0.60899999999999999</v>
      </c>
      <c r="S528" s="15">
        <f>IF(R527="","",VLOOKUP($E527&amp;$D$110&amp;$D$111,'CCG data'!$A:$AD,'CCG data'!L$3,FALSE))</f>
        <v>0.65</v>
      </c>
      <c r="T528" s="15">
        <f>IF(T527="","",VLOOKUP($E527&amp;$D$110&amp;$D$111,'CCG data'!$A:$AD,'CCG data'!M$3,FALSE))</f>
        <v>3.9E-2</v>
      </c>
      <c r="U528" s="15">
        <f>IF(T527="","",VLOOKUP($E527&amp;$D$110&amp;$D$111,'CCG data'!$A:$AD,'CCG data'!N$3,FALSE))</f>
        <v>5.6000000000000001E-2</v>
      </c>
      <c r="V528" s="15">
        <f>IF(V527="","",VLOOKUP($E527&amp;$D$110&amp;$D$111,'CCG data'!$A:$AD,'CCG data'!O$3,FALSE))</f>
        <v>4.2999999999999997E-2</v>
      </c>
      <c r="W528" s="142">
        <f>IF(V527="","",VLOOKUP($E527&amp;$D$110&amp;$D$111,'CCG data'!$A:$AD,'CCG data'!P$3,FALSE))</f>
        <v>6.0999999999999999E-2</v>
      </c>
      <c r="Y528" s="178" t="str">
        <f>IFERROR(VLOOKUP($E528&amp;$D$111, Outliers!$A$4:$P$214,2,FALSE),"0")</f>
        <v>0</v>
      </c>
      <c r="Z528" s="178" t="str">
        <f>IFERROR(VLOOKUP($E528&amp;$D$111, Outliers!$A$4:$P$214,3,FALSE),"0")</f>
        <v>0</v>
      </c>
      <c r="AA528" s="178" t="str">
        <f>IFERROR(VLOOKUP($E528&amp;$D$111, Outliers!$A$4:$P$214,4,FALSE),"0")</f>
        <v>0</v>
      </c>
      <c r="AB528" s="178" t="str">
        <f>IFERROR(VLOOKUP($E528&amp;$D$111, Outliers!$A$4:$P$214,5,FALSE),"0")</f>
        <v>0</v>
      </c>
      <c r="AD528" s="82"/>
      <c r="AE528" s="82"/>
      <c r="AF528" s="82"/>
      <c r="AG528" s="82"/>
    </row>
    <row r="529" spans="4:33" ht="15.75" x14ac:dyDescent="0.25">
      <c r="D529" s="301"/>
      <c r="E529" s="108" t="s">
        <v>327</v>
      </c>
      <c r="F529" s="372">
        <f>IF(OR(ISERROR(VLOOKUP($E529&amp;$D$110&amp;$D$111,'CCG data'!$A:$AD,'CCG data'!R$3,FALSE)),ISBLANK(VLOOKUP($E529&amp;$D$110&amp;$D$111,'CCG data'!$A:$AD,'CCG data'!R$3,FALSE))),"",VLOOKUP($E529&amp;$D$110&amp;$D$111,'CCG data'!$A:$AD,'CCG data'!R$3,FALSE))</f>
        <v>55.7</v>
      </c>
      <c r="G529" s="373"/>
      <c r="H529" s="373">
        <f>IF(OR(ISERROR(VLOOKUP($E529&amp;$D$110&amp;$D$111,'CCG data'!$A:$AD,'CCG data'!S$3,FALSE)),ISBLANK(VLOOKUP($E529&amp;$D$110&amp;$D$111,'CCG data'!$A:$AD,'CCG data'!S$3,FALSE))),"",VLOOKUP($E529&amp;$D$110&amp;$D$111,'CCG data'!$A:$AD,'CCG data'!S$3,FALSE))</f>
        <v>97.5</v>
      </c>
      <c r="I529" s="373"/>
      <c r="J529" s="373">
        <f>IF(OR(ISERROR(VLOOKUP($E529&amp;$D$110&amp;$D$111,'CCG data'!$A:$AD,'CCG data'!T$3,FALSE)),ISBLANK(VLOOKUP($E529&amp;$D$110&amp;$D$111,'CCG data'!$A:$AD,'CCG data'!T$3,FALSE))),"",VLOOKUP($E529&amp;$D$110&amp;$D$111,'CCG data'!$A:$AD,'CCG data'!T$3,FALSE))</f>
        <v>6.3</v>
      </c>
      <c r="K529" s="373"/>
      <c r="L529" s="373">
        <f>IF(OR(ISERROR(VLOOKUP($E529&amp;$D$110&amp;$D$111,'CCG data'!$A:$AD,'CCG data'!U$3,FALSE)),ISBLANK(VLOOKUP($E529&amp;$D$110&amp;$D$111,'CCG data'!$A:$AD,'CCG data'!U$3,FALSE))),"",VLOOKUP($E529&amp;$D$110&amp;$D$111,'CCG data'!$A:$AD,'CCG data'!U$3,FALSE))</f>
        <v>22.4</v>
      </c>
      <c r="M529" s="374"/>
      <c r="N529" s="303">
        <f>IF(OR(ISERROR(VLOOKUP($E529&amp;$D$110&amp;$D$111,'CCG data'!$A:$AD,'CCG data'!G$3,FALSE)),ISBLANK(VLOOKUP($E529&amp;$D$110&amp;$D$111,'CCG data'!$A:$AD,'CCG data'!G$3,FALSE))),"",VLOOKUP($E529&amp;$D$110&amp;$D$111,'CCG data'!$A:$AD,'CCG data'!G$3,FALSE))</f>
        <v>1067</v>
      </c>
      <c r="P529" s="354">
        <f>IF(OR(ISERROR(VLOOKUP($E529&amp;$D$110&amp;$D$111,'CCG data'!$A:$AD,'CCG data'!B$3,FALSE)),ISBLANK(VLOOKUP($E529&amp;$D$110&amp;$D$111,'CCG data'!$A:$AD,'CCG data'!B$3,FALSE))),"",VLOOKUP($E529&amp;$D$110&amp;$D$111,'CCG data'!$A:$AD,'CCG data'!B$3,FALSE))</f>
        <v>0.29709465791940021</v>
      </c>
      <c r="Q529" s="246"/>
      <c r="R529" s="246">
        <f>IF(OR(ISERROR(VLOOKUP($E529&amp;$D$110&amp;$D$111,'CCG data'!$A:$AD,'CCG data'!C$3,FALSE)),ISBLANK(VLOOKUP($E529&amp;$D$110&amp;$D$111,'CCG data'!$A:$AD,'CCG data'!C$3,FALSE))),"",VLOOKUP($E529&amp;$D$110&amp;$D$111,'CCG data'!$A:$AD,'CCG data'!C$3,FALSE))</f>
        <v>0.54076850984067482</v>
      </c>
      <c r="S529" s="246"/>
      <c r="T529" s="246">
        <f>IF(OR(ISERROR(VLOOKUP($E529&amp;$D$110&amp;$D$111,'CCG data'!$A:$AD,'CCG data'!D$3,FALSE)),ISBLANK(VLOOKUP($E529&amp;$D$110&amp;$D$111,'CCG data'!$A:$AD,'CCG data'!D$3,FALSE))),"",VLOOKUP($E529&amp;$D$110&amp;$D$111,'CCG data'!$A:$AD,'CCG data'!D$3,FALSE))</f>
        <v>3.280224929709466E-2</v>
      </c>
      <c r="U529" s="246"/>
      <c r="V529" s="246">
        <f>IF(OR(ISERROR(VLOOKUP($E529&amp;$D$110&amp;$D$111,'CCG data'!$A:$AD,'CCG data'!E$3,FALSE)),ISBLANK(VLOOKUP($E529&amp;$D$110&amp;$D$111,'CCG data'!$A:$AD,'CCG data'!E$3,FALSE))),"",VLOOKUP($E529&amp;$D$110&amp;$D$111,'CCG data'!$A:$AD,'CCG data'!E$3,FALSE))</f>
        <v>0.12933458294283037</v>
      </c>
      <c r="W529" s="387"/>
      <c r="Y529" s="178">
        <f>IFERROR(VLOOKUP($E529&amp;$D$111, Outliers!$A$4:$P$214,2,FALSE),"0")</f>
        <v>0</v>
      </c>
      <c r="Z529" s="178">
        <f>IFERROR(VLOOKUP($E529&amp;$D$111, Outliers!$A$4:$P$214,3,FALSE),"0")</f>
        <v>0</v>
      </c>
      <c r="AA529" s="178">
        <f>IFERROR(VLOOKUP($E529&amp;$D$111, Outliers!$A$4:$P$214,4,FALSE),"0")</f>
        <v>0</v>
      </c>
      <c r="AB529" s="178">
        <f>IFERROR(VLOOKUP($E529&amp;$D$111, Outliers!$A$4:$P$214,5,FALSE),"0")</f>
        <v>1</v>
      </c>
      <c r="AD529" s="82"/>
      <c r="AE529" s="82"/>
      <c r="AF529" s="82"/>
      <c r="AG529" s="82"/>
    </row>
    <row r="530" spans="4:33" x14ac:dyDescent="0.25">
      <c r="D530" s="301"/>
      <c r="E530" s="107" t="s">
        <v>27</v>
      </c>
      <c r="F530" s="99">
        <f>IF(P529="","",VLOOKUP($E529&amp;$D$110&amp;$D$111,'CCG data'!$A:$AD,'CCG data'!W$3,FALSE))</f>
        <v>49.6</v>
      </c>
      <c r="G530" s="100">
        <f>IF(P529="","",VLOOKUP($E529&amp;$D$110&amp;$D$111,'CCG data'!$A:$AD,'CCG data'!X$3,FALSE))</f>
        <v>61.8</v>
      </c>
      <c r="H530" s="100">
        <f>IF(R529="","",VLOOKUP($E529&amp;$D$110&amp;$D$111,'CCG data'!$A:$AD,'CCG data'!Y$3,FALSE))</f>
        <v>89.6</v>
      </c>
      <c r="I530" s="100">
        <f>IF(R529="","",VLOOKUP($E529&amp;$D$110&amp;$D$111,'CCG data'!$A:$AD,'CCG data'!Z$3,FALSE))</f>
        <v>105.5</v>
      </c>
      <c r="J530" s="100">
        <f>IF(T529="","",VLOOKUP($E529&amp;$D$110&amp;$D$111,'CCG data'!$A:$AD,'CCG data'!AA$3,FALSE))</f>
        <v>4.2</v>
      </c>
      <c r="K530" s="100">
        <f>IF(T529="","",VLOOKUP($E529&amp;$D$110&amp;$D$111,'CCG data'!$A:$AD,'CCG data'!AB$3,FALSE))</f>
        <v>8.3000000000000007</v>
      </c>
      <c r="L530" s="100">
        <f>IF(V529="","",VLOOKUP($E529&amp;$D$110&amp;$D$111,'CCG data'!$A:$AD,'CCG data'!AC$3,FALSE))</f>
        <v>18.7</v>
      </c>
      <c r="M530" s="100">
        <f>IF(V529="","",VLOOKUP($E529&amp;$D$110&amp;$D$111,'CCG data'!$A:$AD,'CCG data'!AD$3,FALSE))</f>
        <v>26.1</v>
      </c>
      <c r="N530" s="304"/>
      <c r="P530" s="162">
        <f>IF(P529="","",VLOOKUP($E529&amp;$D$110&amp;$D$111,'CCG data'!$A:$AD,'CCG data'!I$3,FALSE))</f>
        <v>0.27</v>
      </c>
      <c r="Q530" s="15">
        <f>IF(P529="","",VLOOKUP($E529&amp;$D$110&amp;$D$111,'CCG data'!$A:$AD,'CCG data'!J$3,FALSE))</f>
        <v>0.32500000000000001</v>
      </c>
      <c r="R530" s="15">
        <f>IF(R529="","",VLOOKUP($E529&amp;$D$110&amp;$D$111,'CCG data'!$A:$AD,'CCG data'!K$3,FALSE))</f>
        <v>0.51100000000000001</v>
      </c>
      <c r="S530" s="15">
        <f>IF(R529="","",VLOOKUP($E529&amp;$D$110&amp;$D$111,'CCG data'!$A:$AD,'CCG data'!L$3,FALSE))</f>
        <v>0.56999999999999995</v>
      </c>
      <c r="T530" s="15">
        <f>IF(T529="","",VLOOKUP($E529&amp;$D$110&amp;$D$111,'CCG data'!$A:$AD,'CCG data'!M$3,FALSE))</f>
        <v>2.4E-2</v>
      </c>
      <c r="U530" s="15">
        <f>IF(T529="","",VLOOKUP($E529&amp;$D$110&amp;$D$111,'CCG data'!$A:$AD,'CCG data'!N$3,FALSE))</f>
        <v>4.4999999999999998E-2</v>
      </c>
      <c r="V530" s="15">
        <f>IF(V529="","",VLOOKUP($E529&amp;$D$110&amp;$D$111,'CCG data'!$A:$AD,'CCG data'!O$3,FALSE))</f>
        <v>0.111</v>
      </c>
      <c r="W530" s="142">
        <f>IF(V529="","",VLOOKUP($E529&amp;$D$110&amp;$D$111,'CCG data'!$A:$AD,'CCG data'!P$3,FALSE))</f>
        <v>0.151</v>
      </c>
      <c r="Y530" s="178" t="str">
        <f>IFERROR(VLOOKUP($E530&amp;$D$111, Outliers!$A$4:$P$214,2,FALSE),"0")</f>
        <v>0</v>
      </c>
      <c r="Z530" s="178" t="str">
        <f>IFERROR(VLOOKUP($E530&amp;$D$111, Outliers!$A$4:$P$214,3,FALSE),"0")</f>
        <v>0</v>
      </c>
      <c r="AA530" s="178" t="str">
        <f>IFERROR(VLOOKUP($E530&amp;$D$111, Outliers!$A$4:$P$214,4,FALSE),"0")</f>
        <v>0</v>
      </c>
      <c r="AB530" s="178" t="str">
        <f>IFERROR(VLOOKUP($E530&amp;$D$111, Outliers!$A$4:$P$214,5,FALSE),"0")</f>
        <v>0</v>
      </c>
      <c r="AD530" s="82"/>
      <c r="AE530" s="82"/>
      <c r="AF530" s="82"/>
      <c r="AG530" s="82"/>
    </row>
    <row r="531" spans="4:33" ht="15.75" x14ac:dyDescent="0.25">
      <c r="D531" s="301"/>
      <c r="E531" s="108" t="s">
        <v>328</v>
      </c>
      <c r="F531" s="372">
        <f>IF(OR(ISERROR(VLOOKUP($E531&amp;$D$110&amp;$D$111,'CCG data'!$A:$AD,'CCG data'!R$3,FALSE)),ISBLANK(VLOOKUP($E531&amp;$D$110&amp;$D$111,'CCG data'!$A:$AD,'CCG data'!R$3,FALSE))),"",VLOOKUP($E531&amp;$D$110&amp;$D$111,'CCG data'!$A:$AD,'CCG data'!R$3,FALSE))</f>
        <v>41.9</v>
      </c>
      <c r="G531" s="373"/>
      <c r="H531" s="373">
        <f>IF(OR(ISERROR(VLOOKUP($E531&amp;$D$110&amp;$D$111,'CCG data'!$A:$AD,'CCG data'!S$3,FALSE)),ISBLANK(VLOOKUP($E531&amp;$D$110&amp;$D$111,'CCG data'!$A:$AD,'CCG data'!S$3,FALSE))),"",VLOOKUP($E531&amp;$D$110&amp;$D$111,'CCG data'!$A:$AD,'CCG data'!S$3,FALSE))</f>
        <v>102</v>
      </c>
      <c r="I531" s="373"/>
      <c r="J531" s="373">
        <f>IF(OR(ISERROR(VLOOKUP($E531&amp;$D$110&amp;$D$111,'CCG data'!$A:$AD,'CCG data'!T$3,FALSE)),ISBLANK(VLOOKUP($E531&amp;$D$110&amp;$D$111,'CCG data'!$A:$AD,'CCG data'!T$3,FALSE))),"",VLOOKUP($E531&amp;$D$110&amp;$D$111,'CCG data'!$A:$AD,'CCG data'!T$3,FALSE))</f>
        <v>9.6</v>
      </c>
      <c r="K531" s="373"/>
      <c r="L531" s="373">
        <f>IF(OR(ISERROR(VLOOKUP($E531&amp;$D$110&amp;$D$111,'CCG data'!$A:$AD,'CCG data'!U$3,FALSE)),ISBLANK(VLOOKUP($E531&amp;$D$110&amp;$D$111,'CCG data'!$A:$AD,'CCG data'!U$3,FALSE))),"",VLOOKUP($E531&amp;$D$110&amp;$D$111,'CCG data'!$A:$AD,'CCG data'!U$3,FALSE))</f>
        <v>8.8000000000000007</v>
      </c>
      <c r="M531" s="374"/>
      <c r="N531" s="303">
        <f>IF(OR(ISERROR(VLOOKUP($E531&amp;$D$110&amp;$D$111,'CCG data'!$A:$AD,'CCG data'!G$3,FALSE)),ISBLANK(VLOOKUP($E531&amp;$D$110&amp;$D$111,'CCG data'!$A:$AD,'CCG data'!G$3,FALSE))),"",VLOOKUP($E531&amp;$D$110&amp;$D$111,'CCG data'!$A:$AD,'CCG data'!G$3,FALSE))</f>
        <v>1496</v>
      </c>
      <c r="P531" s="354">
        <f>IF(OR(ISERROR(VLOOKUP($E531&amp;$D$110&amp;$D$111,'CCG data'!$A:$AD,'CCG data'!B$3,FALSE)),ISBLANK(VLOOKUP($E531&amp;$D$110&amp;$D$111,'CCG data'!$A:$AD,'CCG data'!B$3,FALSE))),"",VLOOKUP($E531&amp;$D$110&amp;$D$111,'CCG data'!$A:$AD,'CCG data'!B$3,FALSE))</f>
        <v>0.23663101604278075</v>
      </c>
      <c r="Q531" s="246"/>
      <c r="R531" s="246">
        <f>IF(OR(ISERROR(VLOOKUP($E531&amp;$D$110&amp;$D$111,'CCG data'!$A:$AD,'CCG data'!C$3,FALSE)),ISBLANK(VLOOKUP($E531&amp;$D$110&amp;$D$111,'CCG data'!$A:$AD,'CCG data'!C$3,FALSE))),"",VLOOKUP($E531&amp;$D$110&amp;$D$111,'CCG data'!$A:$AD,'CCG data'!C$3,FALSE))</f>
        <v>0.64304812834224601</v>
      </c>
      <c r="S531" s="246"/>
      <c r="T531" s="246">
        <f>IF(OR(ISERROR(VLOOKUP($E531&amp;$D$110&amp;$D$111,'CCG data'!$A:$AD,'CCG data'!D$3,FALSE)),ISBLANK(VLOOKUP($E531&amp;$D$110&amp;$D$111,'CCG data'!$A:$AD,'CCG data'!D$3,FALSE))),"",VLOOKUP($E531&amp;$D$110&amp;$D$111,'CCG data'!$A:$AD,'CCG data'!D$3,FALSE))</f>
        <v>6.4171122994652413E-2</v>
      </c>
      <c r="U531" s="246"/>
      <c r="V531" s="246">
        <f>IF(OR(ISERROR(VLOOKUP($E531&amp;$D$110&amp;$D$111,'CCG data'!$A:$AD,'CCG data'!E$3,FALSE)),ISBLANK(VLOOKUP($E531&amp;$D$110&amp;$D$111,'CCG data'!$A:$AD,'CCG data'!E$3,FALSE))),"",VLOOKUP($E531&amp;$D$110&amp;$D$111,'CCG data'!$A:$AD,'CCG data'!E$3,FALSE))</f>
        <v>5.6149732620320858E-2</v>
      </c>
      <c r="W531" s="387"/>
      <c r="Y531" s="178">
        <f>IFERROR(VLOOKUP($E531&amp;$D$111, Outliers!$A$4:$P$214,2,FALSE),"0")</f>
        <v>1</v>
      </c>
      <c r="Z531" s="178">
        <f>IFERROR(VLOOKUP($E531&amp;$D$111, Outliers!$A$4:$P$214,3,FALSE),"0")</f>
        <v>0</v>
      </c>
      <c r="AA531" s="178">
        <f>IFERROR(VLOOKUP($E531&amp;$D$111, Outliers!$A$4:$P$214,4,FALSE),"0")</f>
        <v>0</v>
      </c>
      <c r="AB531" s="178">
        <f>IFERROR(VLOOKUP($E531&amp;$D$111, Outliers!$A$4:$P$214,5,FALSE),"0")</f>
        <v>0</v>
      </c>
      <c r="AD531" s="82"/>
      <c r="AE531" s="82"/>
      <c r="AF531" s="82"/>
      <c r="AG531" s="82"/>
    </row>
    <row r="532" spans="4:33" x14ac:dyDescent="0.25">
      <c r="D532" s="301"/>
      <c r="E532" s="107" t="s">
        <v>27</v>
      </c>
      <c r="F532" s="99">
        <f>IF(P531="","",VLOOKUP($E531&amp;$D$110&amp;$D$111,'CCG data'!$A:$AD,'CCG data'!W$3,FALSE))</f>
        <v>37.6</v>
      </c>
      <c r="G532" s="100">
        <f>IF(P531="","",VLOOKUP($E531&amp;$D$110&amp;$D$111,'CCG data'!$A:$AD,'CCG data'!X$3,FALSE))</f>
        <v>46.3</v>
      </c>
      <c r="H532" s="100">
        <f>IF(R531="","",VLOOKUP($E531&amp;$D$110&amp;$D$111,'CCG data'!$A:$AD,'CCG data'!Y$3,FALSE))</f>
        <v>95.5</v>
      </c>
      <c r="I532" s="100">
        <f>IF(R531="","",VLOOKUP($E531&amp;$D$110&amp;$D$111,'CCG data'!$A:$AD,'CCG data'!Z$3,FALSE))</f>
        <v>108.4</v>
      </c>
      <c r="J532" s="100">
        <f>IF(T531="","",VLOOKUP($E531&amp;$D$110&amp;$D$111,'CCG data'!$A:$AD,'CCG data'!AA$3,FALSE))</f>
        <v>7.6</v>
      </c>
      <c r="K532" s="100">
        <f>IF(T531="","",VLOOKUP($E531&amp;$D$110&amp;$D$111,'CCG data'!$A:$AD,'CCG data'!AB$3,FALSE))</f>
        <v>11.5</v>
      </c>
      <c r="L532" s="100">
        <f>IF(V531="","",VLOOKUP($E531&amp;$D$110&amp;$D$111,'CCG data'!$A:$AD,'CCG data'!AC$3,FALSE))</f>
        <v>6.9</v>
      </c>
      <c r="M532" s="100">
        <f>IF(V531="","",VLOOKUP($E531&amp;$D$110&amp;$D$111,'CCG data'!$A:$AD,'CCG data'!AD$3,FALSE))</f>
        <v>10.7</v>
      </c>
      <c r="N532" s="304"/>
      <c r="P532" s="162">
        <f>IF(P531="","",VLOOKUP($E531&amp;$D$110&amp;$D$111,'CCG data'!$A:$AD,'CCG data'!I$3,FALSE))</f>
        <v>0.216</v>
      </c>
      <c r="Q532" s="15">
        <f>IF(P531="","",VLOOKUP($E531&amp;$D$110&amp;$D$111,'CCG data'!$A:$AD,'CCG data'!J$3,FALSE))</f>
        <v>0.25900000000000001</v>
      </c>
      <c r="R532" s="15">
        <f>IF(R531="","",VLOOKUP($E531&amp;$D$110&amp;$D$111,'CCG data'!$A:$AD,'CCG data'!K$3,FALSE))</f>
        <v>0.61799999999999999</v>
      </c>
      <c r="S532" s="15">
        <f>IF(R531="","",VLOOKUP($E531&amp;$D$110&amp;$D$111,'CCG data'!$A:$AD,'CCG data'!L$3,FALSE))</f>
        <v>0.66700000000000004</v>
      </c>
      <c r="T532" s="15">
        <f>IF(T531="","",VLOOKUP($E531&amp;$D$110&amp;$D$111,'CCG data'!$A:$AD,'CCG data'!M$3,FALSE))</f>
        <v>5.2999999999999999E-2</v>
      </c>
      <c r="U532" s="15">
        <f>IF(T531="","",VLOOKUP($E531&amp;$D$110&amp;$D$111,'CCG data'!$A:$AD,'CCG data'!N$3,FALSE))</f>
        <v>7.8E-2</v>
      </c>
      <c r="V532" s="15">
        <f>IF(V531="","",VLOOKUP($E531&amp;$D$110&amp;$D$111,'CCG data'!$A:$AD,'CCG data'!O$3,FALSE))</f>
        <v>4.5999999999999999E-2</v>
      </c>
      <c r="W532" s="142">
        <f>IF(V531="","",VLOOKUP($E531&amp;$D$110&amp;$D$111,'CCG data'!$A:$AD,'CCG data'!P$3,FALSE))</f>
        <v>6.9000000000000006E-2</v>
      </c>
      <c r="Y532" s="178" t="str">
        <f>IFERROR(VLOOKUP($E532&amp;$D$111, Outliers!$A$4:$P$214,2,FALSE),"0")</f>
        <v>0</v>
      </c>
      <c r="Z532" s="178" t="str">
        <f>IFERROR(VLOOKUP($E532&amp;$D$111, Outliers!$A$4:$P$214,3,FALSE),"0")</f>
        <v>0</v>
      </c>
      <c r="AA532" s="178" t="str">
        <f>IFERROR(VLOOKUP($E532&amp;$D$111, Outliers!$A$4:$P$214,4,FALSE),"0")</f>
        <v>0</v>
      </c>
      <c r="AB532" s="178" t="str">
        <f>IFERROR(VLOOKUP($E532&amp;$D$111, Outliers!$A$4:$P$214,5,FALSE),"0")</f>
        <v>0</v>
      </c>
      <c r="AD532" s="82"/>
      <c r="AE532" s="82"/>
      <c r="AF532" s="82"/>
      <c r="AG532" s="82"/>
    </row>
    <row r="533" spans="4:33" ht="15.75" x14ac:dyDescent="0.25">
      <c r="D533" s="301"/>
      <c r="E533" s="108" t="s">
        <v>329</v>
      </c>
      <c r="F533" s="375">
        <f>IF(OR(ISERROR(VLOOKUP($E533&amp;$D$110&amp;$D$111,'CCG data'!$A:$AD,'CCG data'!R$3,FALSE)),ISBLANK(VLOOKUP($E533&amp;$D$110&amp;$D$111,'CCG data'!$A:$AD,'CCG data'!R$3,FALSE))),"",VLOOKUP($E533&amp;$D$110&amp;$D$111,'CCG data'!$A:$AD,'CCG data'!R$3,FALSE))</f>
        <v>52.7</v>
      </c>
      <c r="G533" s="376"/>
      <c r="H533" s="376">
        <f>IF(OR(ISERROR(VLOOKUP($E533&amp;$D$110&amp;$D$111,'CCG data'!$A:$AD,'CCG data'!S$3,FALSE)),ISBLANK(VLOOKUP($E533&amp;$D$110&amp;$D$111,'CCG data'!$A:$AD,'CCG data'!S$3,FALSE))),"",VLOOKUP($E533&amp;$D$110&amp;$D$111,'CCG data'!$A:$AD,'CCG data'!S$3,FALSE))</f>
        <v>112.1</v>
      </c>
      <c r="I533" s="376"/>
      <c r="J533" s="376">
        <f>IF(OR(ISERROR(VLOOKUP($E533&amp;$D$110&amp;$D$111,'CCG data'!$A:$AD,'CCG data'!T$3,FALSE)),ISBLANK(VLOOKUP($E533&amp;$D$110&amp;$D$111,'CCG data'!$A:$AD,'CCG data'!T$3,FALSE))),"",VLOOKUP($E533&amp;$D$110&amp;$D$111,'CCG data'!$A:$AD,'CCG data'!T$3,FALSE))</f>
        <v>6.2</v>
      </c>
      <c r="K533" s="376"/>
      <c r="L533" s="376">
        <f>IF(OR(ISERROR(VLOOKUP($E533&amp;$D$110&amp;$D$111,'CCG data'!$A:$AD,'CCG data'!U$3,FALSE)),ISBLANK(VLOOKUP($E533&amp;$D$110&amp;$D$111,'CCG data'!$A:$AD,'CCG data'!U$3,FALSE))),"",VLOOKUP($E533&amp;$D$110&amp;$D$111,'CCG data'!$A:$AD,'CCG data'!U$3,FALSE))</f>
        <v>7.8</v>
      </c>
      <c r="M533" s="377"/>
      <c r="N533" s="305">
        <f>IF(OR(ISERROR(VLOOKUP($E533&amp;$D$110&amp;$D$111,'CCG data'!$A:$AD,'CCG data'!G$3,FALSE)),ISBLANK(VLOOKUP($E533&amp;$D$110&amp;$D$111,'CCG data'!$A:$AD,'CCG data'!G$3,FALSE))),"",VLOOKUP($E533&amp;$D$110&amp;$D$111,'CCG data'!$A:$AD,'CCG data'!G$3,FALSE))</f>
        <v>772</v>
      </c>
      <c r="P533" s="354">
        <f>IF(OR(ISERROR(VLOOKUP($E533&amp;$D$110&amp;$D$111,'CCG data'!$A:$AD,'CCG data'!B$3,FALSE)),ISBLANK(VLOOKUP($E533&amp;$D$110&amp;$D$111,'CCG data'!$A:$AD,'CCG data'!B$3,FALSE))),"",VLOOKUP($E533&amp;$D$110&amp;$D$111,'CCG data'!$A:$AD,'CCG data'!B$3,FALSE))</f>
        <v>0.29663212435233161</v>
      </c>
      <c r="Q533" s="246"/>
      <c r="R533" s="246">
        <f>IF(OR(ISERROR(VLOOKUP($E533&amp;$D$110&amp;$D$111,'CCG data'!$A:$AD,'CCG data'!C$3,FALSE)),ISBLANK(VLOOKUP($E533&amp;$D$110&amp;$D$111,'CCG data'!$A:$AD,'CCG data'!C$3,FALSE))),"",VLOOKUP($E533&amp;$D$110&amp;$D$111,'CCG data'!$A:$AD,'CCG data'!C$3,FALSE))</f>
        <v>0.62176165803108807</v>
      </c>
      <c r="S533" s="246"/>
      <c r="T533" s="246">
        <f>IF(OR(ISERROR(VLOOKUP($E533&amp;$D$110&amp;$D$111,'CCG data'!$A:$AD,'CCG data'!D$3,FALSE)),ISBLANK(VLOOKUP($E533&amp;$D$110&amp;$D$111,'CCG data'!$A:$AD,'CCG data'!D$3,FALSE))),"",VLOOKUP($E533&amp;$D$110&amp;$D$111,'CCG data'!$A:$AD,'CCG data'!D$3,FALSE))</f>
        <v>3.756476683937824E-2</v>
      </c>
      <c r="U533" s="246"/>
      <c r="V533" s="246">
        <f>IF(OR(ISERROR(VLOOKUP($E533&amp;$D$110&amp;$D$111,'CCG data'!$A:$AD,'CCG data'!E$3,FALSE)),ISBLANK(VLOOKUP($E533&amp;$D$110&amp;$D$111,'CCG data'!$A:$AD,'CCG data'!E$3,FALSE))),"",VLOOKUP($E533&amp;$D$110&amp;$D$111,'CCG data'!$A:$AD,'CCG data'!E$3,FALSE))</f>
        <v>4.4041450777202069E-2</v>
      </c>
      <c r="W533" s="387"/>
      <c r="Y533" s="178">
        <f>IFERROR(VLOOKUP($E533&amp;$D$111, Outliers!$A$4:$P$214,2,FALSE),"0")</f>
        <v>0</v>
      </c>
      <c r="Z533" s="178">
        <f>IFERROR(VLOOKUP($E533&amp;$D$111, Outliers!$A$4:$P$214,3,FALSE),"0")</f>
        <v>1</v>
      </c>
      <c r="AA533" s="178">
        <f>IFERROR(VLOOKUP($E533&amp;$D$111, Outliers!$A$4:$P$214,4,FALSE),"0")</f>
        <v>0</v>
      </c>
      <c r="AB533" s="178">
        <f>IFERROR(VLOOKUP($E533&amp;$D$111, Outliers!$A$4:$P$214,5,FALSE),"0")</f>
        <v>0</v>
      </c>
      <c r="AD533" s="82"/>
      <c r="AE533" s="82"/>
      <c r="AF533" s="82"/>
      <c r="AG533" s="82"/>
    </row>
    <row r="534" spans="4:33" ht="15.75" thickBot="1" x14ac:dyDescent="0.3">
      <c r="D534" s="302"/>
      <c r="E534" s="109" t="s">
        <v>27</v>
      </c>
      <c r="F534" s="101">
        <f>IF(P533="","",VLOOKUP($E533&amp;$D$110&amp;$D$111,'CCG data'!$A:$AD,'CCG data'!W$3,FALSE))</f>
        <v>45.9</v>
      </c>
      <c r="G534" s="102">
        <f>IF(P533="","",VLOOKUP($E533&amp;$D$110&amp;$D$111,'CCG data'!$A:$AD,'CCG data'!X$3,FALSE))</f>
        <v>59.5</v>
      </c>
      <c r="H534" s="102">
        <f>IF(R533="","",VLOOKUP($E533&amp;$D$110&amp;$D$111,'CCG data'!$A:$AD,'CCG data'!Y$3,FALSE))</f>
        <v>102.1</v>
      </c>
      <c r="I534" s="102">
        <f>IF(R533="","",VLOOKUP($E533&amp;$D$110&amp;$D$111,'CCG data'!$A:$AD,'CCG data'!Z$3,FALSE))</f>
        <v>122.2</v>
      </c>
      <c r="J534" s="102">
        <f>IF(T533="","",VLOOKUP($E533&amp;$D$110&amp;$D$111,'CCG data'!$A:$AD,'CCG data'!AA$3,FALSE))</f>
        <v>4</v>
      </c>
      <c r="K534" s="102">
        <f>IF(T533="","",VLOOKUP($E533&amp;$D$110&amp;$D$111,'CCG data'!$A:$AD,'CCG data'!AB$3,FALSE))</f>
        <v>8.5</v>
      </c>
      <c r="L534" s="102">
        <f>IF(V533="","",VLOOKUP($E533&amp;$D$110&amp;$D$111,'CCG data'!$A:$AD,'CCG data'!AC$3,FALSE))</f>
        <v>5.2</v>
      </c>
      <c r="M534" s="102">
        <f>IF(V533="","",VLOOKUP($E533&amp;$D$110&amp;$D$111,'CCG data'!$A:$AD,'CCG data'!AD$3,FALSE))</f>
        <v>10.5</v>
      </c>
      <c r="N534" s="309"/>
      <c r="P534" s="156">
        <f>IF(P533="","",VLOOKUP($E533&amp;$D$110&amp;$D$111,'CCG data'!$A:$AD,'CCG data'!I$3,FALSE))</f>
        <v>0.26500000000000001</v>
      </c>
      <c r="Q534" s="3">
        <f>IF(P533="","",VLOOKUP($E533&amp;$D$110&amp;$D$111,'CCG data'!$A:$AD,'CCG data'!J$3,FALSE))</f>
        <v>0.33</v>
      </c>
      <c r="R534" s="3">
        <f>IF(R533="","",VLOOKUP($E533&amp;$D$110&amp;$D$111,'CCG data'!$A:$AD,'CCG data'!K$3,FALSE))</f>
        <v>0.58699999999999997</v>
      </c>
      <c r="S534" s="3">
        <f>IF(R533="","",VLOOKUP($E533&amp;$D$110&amp;$D$111,'CCG data'!$A:$AD,'CCG data'!L$3,FALSE))</f>
        <v>0.65500000000000003</v>
      </c>
      <c r="T534" s="3">
        <f>IF(T533="","",VLOOKUP($E533&amp;$D$110&amp;$D$111,'CCG data'!$A:$AD,'CCG data'!M$3,FALSE))</f>
        <v>2.5999999999999999E-2</v>
      </c>
      <c r="U534" s="3">
        <f>IF(T533="","",VLOOKUP($E533&amp;$D$110&amp;$D$111,'CCG data'!$A:$AD,'CCG data'!N$3,FALSE))</f>
        <v>5.2999999999999999E-2</v>
      </c>
      <c r="V534" s="3">
        <f>IF(V533="","",VLOOKUP($E533&amp;$D$110&amp;$D$111,'CCG data'!$A:$AD,'CCG data'!O$3,FALSE))</f>
        <v>3.2000000000000001E-2</v>
      </c>
      <c r="W534" s="143">
        <f>IF(V533="","",VLOOKUP($E533&amp;$D$110&amp;$D$111,'CCG data'!$A:$AD,'CCG data'!P$3,FALSE))</f>
        <v>6.0999999999999999E-2</v>
      </c>
      <c r="Y534" s="178" t="str">
        <f>IFERROR(VLOOKUP($E534&amp;$D$111, Outliers!$A$4:$P$214,2,FALSE),"0")</f>
        <v>0</v>
      </c>
      <c r="Z534" s="178" t="str">
        <f>IFERROR(VLOOKUP($E534&amp;$D$111, Outliers!$A$4:$P$214,3,FALSE),"0")</f>
        <v>0</v>
      </c>
      <c r="AA534" s="178" t="str">
        <f>IFERROR(VLOOKUP($E534&amp;$D$111, Outliers!$A$4:$P$214,4,FALSE),"0")</f>
        <v>0</v>
      </c>
      <c r="AB534" s="178" t="str">
        <f>IFERROR(VLOOKUP($E534&amp;$D$111, Outliers!$A$4:$P$214,5,FALSE),"0")</f>
        <v>0</v>
      </c>
      <c r="AD534" s="82"/>
      <c r="AE534" s="82"/>
      <c r="AF534" s="82"/>
      <c r="AG534" s="82"/>
    </row>
    <row r="536" spans="4:33" x14ac:dyDescent="0.25">
      <c r="D536" s="104" t="s">
        <v>58</v>
      </c>
    </row>
    <row r="537" spans="4:33" x14ac:dyDescent="0.25">
      <c r="D537" s="274" t="s">
        <v>516</v>
      </c>
      <c r="E537" s="274"/>
      <c r="F537" s="274"/>
      <c r="G537" s="274"/>
      <c r="H537" s="274"/>
      <c r="I537" s="274"/>
      <c r="J537" s="274"/>
      <c r="K537" s="274"/>
      <c r="L537" s="274"/>
      <c r="M537" s="274"/>
    </row>
  </sheetData>
  <sheetCalcPr fullCalcOnLoad="1"/>
  <sheetProtection sheet="1" scenarios="1"/>
  <mergeCells count="1928">
    <mergeCell ref="P533:Q533"/>
    <mergeCell ref="R533:S533"/>
    <mergeCell ref="T533:U533"/>
    <mergeCell ref="V533:W533"/>
    <mergeCell ref="P109:W109"/>
    <mergeCell ref="P529:Q529"/>
    <mergeCell ref="R529:S529"/>
    <mergeCell ref="T529:U529"/>
    <mergeCell ref="V529:W529"/>
    <mergeCell ref="P531:Q531"/>
    <mergeCell ref="R531:S531"/>
    <mergeCell ref="T531:U531"/>
    <mergeCell ref="V531:W531"/>
    <mergeCell ref="P525:Q525"/>
    <mergeCell ref="R525:S525"/>
    <mergeCell ref="T525:U525"/>
    <mergeCell ref="V525:W525"/>
    <mergeCell ref="P527:Q527"/>
    <mergeCell ref="R527:S527"/>
    <mergeCell ref="T527:U527"/>
    <mergeCell ref="V527:W527"/>
    <mergeCell ref="P521:Q521"/>
    <mergeCell ref="R521:S521"/>
    <mergeCell ref="T521:U521"/>
    <mergeCell ref="V521:W521"/>
    <mergeCell ref="P523:Q523"/>
    <mergeCell ref="R523:S523"/>
    <mergeCell ref="T523:U523"/>
    <mergeCell ref="V523:W523"/>
    <mergeCell ref="P517:Q517"/>
    <mergeCell ref="R517:S517"/>
    <mergeCell ref="T517:U517"/>
    <mergeCell ref="V517:W517"/>
    <mergeCell ref="P519:Q519"/>
    <mergeCell ref="R519:S519"/>
    <mergeCell ref="T519:U519"/>
    <mergeCell ref="V519:W519"/>
    <mergeCell ref="P513:Q513"/>
    <mergeCell ref="R513:S513"/>
    <mergeCell ref="T513:U513"/>
    <mergeCell ref="V513:W513"/>
    <mergeCell ref="P515:Q515"/>
    <mergeCell ref="R515:S515"/>
    <mergeCell ref="T515:U515"/>
    <mergeCell ref="V515:W515"/>
    <mergeCell ref="P509:Q509"/>
    <mergeCell ref="R509:S509"/>
    <mergeCell ref="T509:U509"/>
    <mergeCell ref="V509:W509"/>
    <mergeCell ref="P511:Q511"/>
    <mergeCell ref="R511:S511"/>
    <mergeCell ref="T511:U511"/>
    <mergeCell ref="V511:W511"/>
    <mergeCell ref="P505:Q505"/>
    <mergeCell ref="R505:S505"/>
    <mergeCell ref="T505:U505"/>
    <mergeCell ref="V505:W505"/>
    <mergeCell ref="P507:Q507"/>
    <mergeCell ref="R507:S507"/>
    <mergeCell ref="T507:U507"/>
    <mergeCell ref="V507:W507"/>
    <mergeCell ref="P501:Q501"/>
    <mergeCell ref="R501:S501"/>
    <mergeCell ref="T501:U501"/>
    <mergeCell ref="V501:W501"/>
    <mergeCell ref="P503:Q503"/>
    <mergeCell ref="R503:S503"/>
    <mergeCell ref="T503:U503"/>
    <mergeCell ref="V503:W503"/>
    <mergeCell ref="P497:Q497"/>
    <mergeCell ref="R497:S497"/>
    <mergeCell ref="T497:U497"/>
    <mergeCell ref="V497:W497"/>
    <mergeCell ref="P499:Q499"/>
    <mergeCell ref="R499:S499"/>
    <mergeCell ref="T499:U499"/>
    <mergeCell ref="V499:W499"/>
    <mergeCell ref="P493:Q493"/>
    <mergeCell ref="R493:S493"/>
    <mergeCell ref="T493:U493"/>
    <mergeCell ref="V493:W493"/>
    <mergeCell ref="P495:Q495"/>
    <mergeCell ref="R495:S495"/>
    <mergeCell ref="T495:U495"/>
    <mergeCell ref="V495:W495"/>
    <mergeCell ref="P489:Q489"/>
    <mergeCell ref="R489:S489"/>
    <mergeCell ref="T489:U489"/>
    <mergeCell ref="V489:W489"/>
    <mergeCell ref="P491:Q491"/>
    <mergeCell ref="R491:S491"/>
    <mergeCell ref="T491:U491"/>
    <mergeCell ref="V491:W491"/>
    <mergeCell ref="P485:Q485"/>
    <mergeCell ref="R485:S485"/>
    <mergeCell ref="T485:U485"/>
    <mergeCell ref="V485:W485"/>
    <mergeCell ref="P487:Q487"/>
    <mergeCell ref="R487:S487"/>
    <mergeCell ref="T487:U487"/>
    <mergeCell ref="V487:W487"/>
    <mergeCell ref="P481:Q481"/>
    <mergeCell ref="R481:S481"/>
    <mergeCell ref="T481:U481"/>
    <mergeCell ref="V481:W481"/>
    <mergeCell ref="P483:Q483"/>
    <mergeCell ref="R483:S483"/>
    <mergeCell ref="T483:U483"/>
    <mergeCell ref="V483:W483"/>
    <mergeCell ref="P477:Q477"/>
    <mergeCell ref="R477:S477"/>
    <mergeCell ref="T477:U477"/>
    <mergeCell ref="V477:W477"/>
    <mergeCell ref="P479:Q479"/>
    <mergeCell ref="R479:S479"/>
    <mergeCell ref="T479:U479"/>
    <mergeCell ref="V479:W479"/>
    <mergeCell ref="P473:Q473"/>
    <mergeCell ref="R473:S473"/>
    <mergeCell ref="T473:U473"/>
    <mergeCell ref="V473:W473"/>
    <mergeCell ref="P475:Q475"/>
    <mergeCell ref="R475:S475"/>
    <mergeCell ref="T475:U475"/>
    <mergeCell ref="V475:W475"/>
    <mergeCell ref="P469:Q469"/>
    <mergeCell ref="R469:S469"/>
    <mergeCell ref="T469:U469"/>
    <mergeCell ref="V469:W469"/>
    <mergeCell ref="P471:Q471"/>
    <mergeCell ref="R471:S471"/>
    <mergeCell ref="T471:U471"/>
    <mergeCell ref="V471:W471"/>
    <mergeCell ref="P465:Q465"/>
    <mergeCell ref="R465:S465"/>
    <mergeCell ref="T465:U465"/>
    <mergeCell ref="V465:W465"/>
    <mergeCell ref="P467:Q467"/>
    <mergeCell ref="R467:S467"/>
    <mergeCell ref="T467:U467"/>
    <mergeCell ref="V467:W467"/>
    <mergeCell ref="P461:Q461"/>
    <mergeCell ref="R461:S461"/>
    <mergeCell ref="T461:U461"/>
    <mergeCell ref="V461:W461"/>
    <mergeCell ref="P463:Q463"/>
    <mergeCell ref="R463:S463"/>
    <mergeCell ref="T463:U463"/>
    <mergeCell ref="V463:W463"/>
    <mergeCell ref="P457:Q457"/>
    <mergeCell ref="R457:S457"/>
    <mergeCell ref="T457:U457"/>
    <mergeCell ref="V457:W457"/>
    <mergeCell ref="P459:Q459"/>
    <mergeCell ref="R459:S459"/>
    <mergeCell ref="T459:U459"/>
    <mergeCell ref="V459:W459"/>
    <mergeCell ref="P453:Q453"/>
    <mergeCell ref="R453:S453"/>
    <mergeCell ref="T453:U453"/>
    <mergeCell ref="V453:W453"/>
    <mergeCell ref="P455:Q455"/>
    <mergeCell ref="R455:S455"/>
    <mergeCell ref="T455:U455"/>
    <mergeCell ref="V455:W455"/>
    <mergeCell ref="P449:Q449"/>
    <mergeCell ref="R449:S449"/>
    <mergeCell ref="T449:U449"/>
    <mergeCell ref="V449:W449"/>
    <mergeCell ref="P451:Q451"/>
    <mergeCell ref="R451:S451"/>
    <mergeCell ref="T451:U451"/>
    <mergeCell ref="V451:W451"/>
    <mergeCell ref="P445:Q445"/>
    <mergeCell ref="R445:S445"/>
    <mergeCell ref="T445:U445"/>
    <mergeCell ref="V445:W445"/>
    <mergeCell ref="P447:Q447"/>
    <mergeCell ref="R447:S447"/>
    <mergeCell ref="T447:U447"/>
    <mergeCell ref="V447:W447"/>
    <mergeCell ref="P441:Q441"/>
    <mergeCell ref="R441:S441"/>
    <mergeCell ref="T441:U441"/>
    <mergeCell ref="V441:W441"/>
    <mergeCell ref="P443:Q443"/>
    <mergeCell ref="R443:S443"/>
    <mergeCell ref="T443:U443"/>
    <mergeCell ref="V443:W443"/>
    <mergeCell ref="P437:Q437"/>
    <mergeCell ref="R437:S437"/>
    <mergeCell ref="T437:U437"/>
    <mergeCell ref="V437:W437"/>
    <mergeCell ref="P439:Q439"/>
    <mergeCell ref="R439:S439"/>
    <mergeCell ref="T439:U439"/>
    <mergeCell ref="V439:W439"/>
    <mergeCell ref="P433:Q433"/>
    <mergeCell ref="R433:S433"/>
    <mergeCell ref="T433:U433"/>
    <mergeCell ref="V433:W433"/>
    <mergeCell ref="P435:Q435"/>
    <mergeCell ref="R435:S435"/>
    <mergeCell ref="T435:U435"/>
    <mergeCell ref="V435:W435"/>
    <mergeCell ref="P429:Q429"/>
    <mergeCell ref="R429:S429"/>
    <mergeCell ref="T429:U429"/>
    <mergeCell ref="V429:W429"/>
    <mergeCell ref="P431:Q431"/>
    <mergeCell ref="R431:S431"/>
    <mergeCell ref="T431:U431"/>
    <mergeCell ref="V431:W431"/>
    <mergeCell ref="P425:Q425"/>
    <mergeCell ref="R425:S425"/>
    <mergeCell ref="T425:U425"/>
    <mergeCell ref="V425:W425"/>
    <mergeCell ref="P427:Q427"/>
    <mergeCell ref="R427:S427"/>
    <mergeCell ref="T427:U427"/>
    <mergeCell ref="V427:W427"/>
    <mergeCell ref="P421:Q421"/>
    <mergeCell ref="R421:S421"/>
    <mergeCell ref="T421:U421"/>
    <mergeCell ref="V421:W421"/>
    <mergeCell ref="P423:Q423"/>
    <mergeCell ref="R423:S423"/>
    <mergeCell ref="T423:U423"/>
    <mergeCell ref="V423:W423"/>
    <mergeCell ref="P417:Q417"/>
    <mergeCell ref="R417:S417"/>
    <mergeCell ref="T417:U417"/>
    <mergeCell ref="V417:W417"/>
    <mergeCell ref="P419:Q419"/>
    <mergeCell ref="R419:S419"/>
    <mergeCell ref="T419:U419"/>
    <mergeCell ref="V419:W419"/>
    <mergeCell ref="P413:Q413"/>
    <mergeCell ref="R413:S413"/>
    <mergeCell ref="T413:U413"/>
    <mergeCell ref="V413:W413"/>
    <mergeCell ref="P415:Q415"/>
    <mergeCell ref="R415:S415"/>
    <mergeCell ref="T415:U415"/>
    <mergeCell ref="V415:W415"/>
    <mergeCell ref="P409:Q409"/>
    <mergeCell ref="R409:S409"/>
    <mergeCell ref="T409:U409"/>
    <mergeCell ref="V409:W409"/>
    <mergeCell ref="P411:Q411"/>
    <mergeCell ref="R411:S411"/>
    <mergeCell ref="T411:U411"/>
    <mergeCell ref="V411:W411"/>
    <mergeCell ref="P405:Q405"/>
    <mergeCell ref="R405:S405"/>
    <mergeCell ref="T405:U405"/>
    <mergeCell ref="V405:W405"/>
    <mergeCell ref="P407:Q407"/>
    <mergeCell ref="R407:S407"/>
    <mergeCell ref="T407:U407"/>
    <mergeCell ref="V407:W407"/>
    <mergeCell ref="P401:Q401"/>
    <mergeCell ref="R401:S401"/>
    <mergeCell ref="T401:U401"/>
    <mergeCell ref="V401:W401"/>
    <mergeCell ref="P403:Q403"/>
    <mergeCell ref="R403:S403"/>
    <mergeCell ref="T403:U403"/>
    <mergeCell ref="V403:W403"/>
    <mergeCell ref="P397:Q397"/>
    <mergeCell ref="R397:S397"/>
    <mergeCell ref="T397:U397"/>
    <mergeCell ref="V397:W397"/>
    <mergeCell ref="P399:Q399"/>
    <mergeCell ref="R399:S399"/>
    <mergeCell ref="T399:U399"/>
    <mergeCell ref="V399:W399"/>
    <mergeCell ref="P393:Q393"/>
    <mergeCell ref="R393:S393"/>
    <mergeCell ref="T393:U393"/>
    <mergeCell ref="V393:W393"/>
    <mergeCell ref="P395:Q395"/>
    <mergeCell ref="R395:S395"/>
    <mergeCell ref="T395:U395"/>
    <mergeCell ref="V395:W395"/>
    <mergeCell ref="P389:Q389"/>
    <mergeCell ref="R389:S389"/>
    <mergeCell ref="T389:U389"/>
    <mergeCell ref="V389:W389"/>
    <mergeCell ref="P391:Q391"/>
    <mergeCell ref="R391:S391"/>
    <mergeCell ref="T391:U391"/>
    <mergeCell ref="V391:W391"/>
    <mergeCell ref="P385:Q385"/>
    <mergeCell ref="R385:S385"/>
    <mergeCell ref="T385:U385"/>
    <mergeCell ref="V385:W385"/>
    <mergeCell ref="P387:Q387"/>
    <mergeCell ref="R387:S387"/>
    <mergeCell ref="T387:U387"/>
    <mergeCell ref="V387:W387"/>
    <mergeCell ref="P381:Q381"/>
    <mergeCell ref="R381:S381"/>
    <mergeCell ref="T381:U381"/>
    <mergeCell ref="V381:W381"/>
    <mergeCell ref="P383:Q383"/>
    <mergeCell ref="R383:S383"/>
    <mergeCell ref="T383:U383"/>
    <mergeCell ref="V383:W383"/>
    <mergeCell ref="P377:Q377"/>
    <mergeCell ref="R377:S377"/>
    <mergeCell ref="T377:U377"/>
    <mergeCell ref="V377:W377"/>
    <mergeCell ref="P379:Q379"/>
    <mergeCell ref="R379:S379"/>
    <mergeCell ref="T379:U379"/>
    <mergeCell ref="V379:W379"/>
    <mergeCell ref="P373:Q373"/>
    <mergeCell ref="R373:S373"/>
    <mergeCell ref="T373:U373"/>
    <mergeCell ref="V373:W373"/>
    <mergeCell ref="P375:Q375"/>
    <mergeCell ref="R375:S375"/>
    <mergeCell ref="T375:U375"/>
    <mergeCell ref="V375:W375"/>
    <mergeCell ref="P369:Q369"/>
    <mergeCell ref="R369:S369"/>
    <mergeCell ref="T369:U369"/>
    <mergeCell ref="V369:W369"/>
    <mergeCell ref="P371:Q371"/>
    <mergeCell ref="R371:S371"/>
    <mergeCell ref="T371:U371"/>
    <mergeCell ref="V371:W371"/>
    <mergeCell ref="P365:Q365"/>
    <mergeCell ref="R365:S365"/>
    <mergeCell ref="T365:U365"/>
    <mergeCell ref="V365:W365"/>
    <mergeCell ref="P367:Q367"/>
    <mergeCell ref="R367:S367"/>
    <mergeCell ref="T367:U367"/>
    <mergeCell ref="V367:W367"/>
    <mergeCell ref="P361:Q361"/>
    <mergeCell ref="R361:S361"/>
    <mergeCell ref="T361:U361"/>
    <mergeCell ref="V361:W361"/>
    <mergeCell ref="P363:Q363"/>
    <mergeCell ref="R363:S363"/>
    <mergeCell ref="T363:U363"/>
    <mergeCell ref="V363:W363"/>
    <mergeCell ref="P357:Q357"/>
    <mergeCell ref="R357:S357"/>
    <mergeCell ref="T357:U357"/>
    <mergeCell ref="V357:W357"/>
    <mergeCell ref="P359:Q359"/>
    <mergeCell ref="R359:S359"/>
    <mergeCell ref="T359:U359"/>
    <mergeCell ref="V359:W359"/>
    <mergeCell ref="P353:Q353"/>
    <mergeCell ref="R353:S353"/>
    <mergeCell ref="T353:U353"/>
    <mergeCell ref="V353:W353"/>
    <mergeCell ref="P355:Q355"/>
    <mergeCell ref="R355:S355"/>
    <mergeCell ref="T355:U355"/>
    <mergeCell ref="V355:W355"/>
    <mergeCell ref="P349:Q349"/>
    <mergeCell ref="R349:S349"/>
    <mergeCell ref="T349:U349"/>
    <mergeCell ref="V349:W349"/>
    <mergeCell ref="P351:Q351"/>
    <mergeCell ref="R351:S351"/>
    <mergeCell ref="T351:U351"/>
    <mergeCell ref="V351:W351"/>
    <mergeCell ref="P345:Q345"/>
    <mergeCell ref="R345:S345"/>
    <mergeCell ref="T345:U345"/>
    <mergeCell ref="V345:W345"/>
    <mergeCell ref="P347:Q347"/>
    <mergeCell ref="R347:S347"/>
    <mergeCell ref="T347:U347"/>
    <mergeCell ref="V347:W347"/>
    <mergeCell ref="P341:Q341"/>
    <mergeCell ref="R341:S341"/>
    <mergeCell ref="T341:U341"/>
    <mergeCell ref="V341:W341"/>
    <mergeCell ref="P343:Q343"/>
    <mergeCell ref="R343:S343"/>
    <mergeCell ref="T343:U343"/>
    <mergeCell ref="V343:W343"/>
    <mergeCell ref="P337:Q337"/>
    <mergeCell ref="R337:S337"/>
    <mergeCell ref="T337:U337"/>
    <mergeCell ref="V337:W337"/>
    <mergeCell ref="P339:Q339"/>
    <mergeCell ref="R339:S339"/>
    <mergeCell ref="T339:U339"/>
    <mergeCell ref="V339:W339"/>
    <mergeCell ref="P333:Q333"/>
    <mergeCell ref="R333:S333"/>
    <mergeCell ref="T333:U333"/>
    <mergeCell ref="V333:W333"/>
    <mergeCell ref="P335:Q335"/>
    <mergeCell ref="R335:S335"/>
    <mergeCell ref="T335:U335"/>
    <mergeCell ref="V335:W335"/>
    <mergeCell ref="P329:Q329"/>
    <mergeCell ref="R329:S329"/>
    <mergeCell ref="T329:U329"/>
    <mergeCell ref="V329:W329"/>
    <mergeCell ref="P331:Q331"/>
    <mergeCell ref="R331:S331"/>
    <mergeCell ref="T331:U331"/>
    <mergeCell ref="V331:W331"/>
    <mergeCell ref="P325:Q325"/>
    <mergeCell ref="R325:S325"/>
    <mergeCell ref="T325:U325"/>
    <mergeCell ref="V325:W325"/>
    <mergeCell ref="P327:Q327"/>
    <mergeCell ref="R327:S327"/>
    <mergeCell ref="T327:U327"/>
    <mergeCell ref="V327:W327"/>
    <mergeCell ref="P321:Q321"/>
    <mergeCell ref="R321:S321"/>
    <mergeCell ref="T321:U321"/>
    <mergeCell ref="V321:W321"/>
    <mergeCell ref="P323:Q323"/>
    <mergeCell ref="R323:S323"/>
    <mergeCell ref="T323:U323"/>
    <mergeCell ref="V323:W323"/>
    <mergeCell ref="P317:Q317"/>
    <mergeCell ref="R317:S317"/>
    <mergeCell ref="T317:U317"/>
    <mergeCell ref="V317:W317"/>
    <mergeCell ref="P319:Q319"/>
    <mergeCell ref="R319:S319"/>
    <mergeCell ref="T319:U319"/>
    <mergeCell ref="V319:W319"/>
    <mergeCell ref="P313:Q313"/>
    <mergeCell ref="R313:S313"/>
    <mergeCell ref="T313:U313"/>
    <mergeCell ref="V313:W313"/>
    <mergeCell ref="P315:Q315"/>
    <mergeCell ref="R315:S315"/>
    <mergeCell ref="T315:U315"/>
    <mergeCell ref="V315:W315"/>
    <mergeCell ref="P309:Q309"/>
    <mergeCell ref="R309:S309"/>
    <mergeCell ref="T309:U309"/>
    <mergeCell ref="V309:W309"/>
    <mergeCell ref="P311:Q311"/>
    <mergeCell ref="R311:S311"/>
    <mergeCell ref="T311:U311"/>
    <mergeCell ref="V311:W311"/>
    <mergeCell ref="P305:Q305"/>
    <mergeCell ref="R305:S305"/>
    <mergeCell ref="T305:U305"/>
    <mergeCell ref="V305:W305"/>
    <mergeCell ref="P307:Q307"/>
    <mergeCell ref="R307:S307"/>
    <mergeCell ref="T307:U307"/>
    <mergeCell ref="V307:W307"/>
    <mergeCell ref="P301:Q301"/>
    <mergeCell ref="R301:S301"/>
    <mergeCell ref="T301:U301"/>
    <mergeCell ref="V301:W301"/>
    <mergeCell ref="P303:Q303"/>
    <mergeCell ref="R303:S303"/>
    <mergeCell ref="T303:U303"/>
    <mergeCell ref="V303:W303"/>
    <mergeCell ref="P297:Q297"/>
    <mergeCell ref="R297:S297"/>
    <mergeCell ref="T297:U297"/>
    <mergeCell ref="V297:W297"/>
    <mergeCell ref="P299:Q299"/>
    <mergeCell ref="R299:S299"/>
    <mergeCell ref="T299:U299"/>
    <mergeCell ref="V299:W299"/>
    <mergeCell ref="P293:Q293"/>
    <mergeCell ref="R293:S293"/>
    <mergeCell ref="T293:U293"/>
    <mergeCell ref="V293:W293"/>
    <mergeCell ref="P295:Q295"/>
    <mergeCell ref="R295:S295"/>
    <mergeCell ref="T295:U295"/>
    <mergeCell ref="V295:W295"/>
    <mergeCell ref="P289:Q289"/>
    <mergeCell ref="R289:S289"/>
    <mergeCell ref="T289:U289"/>
    <mergeCell ref="V289:W289"/>
    <mergeCell ref="P291:Q291"/>
    <mergeCell ref="R291:S291"/>
    <mergeCell ref="T291:U291"/>
    <mergeCell ref="V291:W291"/>
    <mergeCell ref="P285:Q285"/>
    <mergeCell ref="R285:S285"/>
    <mergeCell ref="T285:U285"/>
    <mergeCell ref="V285:W285"/>
    <mergeCell ref="P287:Q287"/>
    <mergeCell ref="R287:S287"/>
    <mergeCell ref="T287:U287"/>
    <mergeCell ref="V287:W287"/>
    <mergeCell ref="P281:Q281"/>
    <mergeCell ref="R281:S281"/>
    <mergeCell ref="T281:U281"/>
    <mergeCell ref="V281:W281"/>
    <mergeCell ref="P283:Q283"/>
    <mergeCell ref="R283:S283"/>
    <mergeCell ref="T283:U283"/>
    <mergeCell ref="V283:W283"/>
    <mergeCell ref="P277:Q277"/>
    <mergeCell ref="R277:S277"/>
    <mergeCell ref="T277:U277"/>
    <mergeCell ref="V277:W277"/>
    <mergeCell ref="P279:Q279"/>
    <mergeCell ref="R279:S279"/>
    <mergeCell ref="T279:U279"/>
    <mergeCell ref="V279:W279"/>
    <mergeCell ref="P273:Q273"/>
    <mergeCell ref="R273:S273"/>
    <mergeCell ref="T273:U273"/>
    <mergeCell ref="V273:W273"/>
    <mergeCell ref="P275:Q275"/>
    <mergeCell ref="R275:S275"/>
    <mergeCell ref="T275:U275"/>
    <mergeCell ref="V275:W275"/>
    <mergeCell ref="P269:Q269"/>
    <mergeCell ref="R269:S269"/>
    <mergeCell ref="T269:U269"/>
    <mergeCell ref="V269:W269"/>
    <mergeCell ref="P271:Q271"/>
    <mergeCell ref="R271:S271"/>
    <mergeCell ref="T271:U271"/>
    <mergeCell ref="V271:W271"/>
    <mergeCell ref="P265:Q265"/>
    <mergeCell ref="R265:S265"/>
    <mergeCell ref="T265:U265"/>
    <mergeCell ref="V265:W265"/>
    <mergeCell ref="P267:Q267"/>
    <mergeCell ref="R267:S267"/>
    <mergeCell ref="T267:U267"/>
    <mergeCell ref="V267:W267"/>
    <mergeCell ref="P261:Q261"/>
    <mergeCell ref="R261:S261"/>
    <mergeCell ref="T261:U261"/>
    <mergeCell ref="V261:W261"/>
    <mergeCell ref="P263:Q263"/>
    <mergeCell ref="R263:S263"/>
    <mergeCell ref="T263:U263"/>
    <mergeCell ref="V263:W263"/>
    <mergeCell ref="P257:Q257"/>
    <mergeCell ref="R257:S257"/>
    <mergeCell ref="T257:U257"/>
    <mergeCell ref="V257:W257"/>
    <mergeCell ref="P259:Q259"/>
    <mergeCell ref="R259:S259"/>
    <mergeCell ref="T259:U259"/>
    <mergeCell ref="V259:W259"/>
    <mergeCell ref="P253:Q253"/>
    <mergeCell ref="R253:S253"/>
    <mergeCell ref="T253:U253"/>
    <mergeCell ref="V253:W253"/>
    <mergeCell ref="P255:Q255"/>
    <mergeCell ref="R255:S255"/>
    <mergeCell ref="T255:U255"/>
    <mergeCell ref="V255:W255"/>
    <mergeCell ref="P249:Q249"/>
    <mergeCell ref="R249:S249"/>
    <mergeCell ref="T249:U249"/>
    <mergeCell ref="V249:W249"/>
    <mergeCell ref="P251:Q251"/>
    <mergeCell ref="R251:S251"/>
    <mergeCell ref="T251:U251"/>
    <mergeCell ref="V251:W251"/>
    <mergeCell ref="P245:Q245"/>
    <mergeCell ref="R245:S245"/>
    <mergeCell ref="T245:U245"/>
    <mergeCell ref="V245:W245"/>
    <mergeCell ref="P247:Q247"/>
    <mergeCell ref="R247:S247"/>
    <mergeCell ref="T247:U247"/>
    <mergeCell ref="V247:W247"/>
    <mergeCell ref="P241:Q241"/>
    <mergeCell ref="R241:S241"/>
    <mergeCell ref="T241:U241"/>
    <mergeCell ref="V241:W241"/>
    <mergeCell ref="P243:Q243"/>
    <mergeCell ref="R243:S243"/>
    <mergeCell ref="T243:U243"/>
    <mergeCell ref="V243:W243"/>
    <mergeCell ref="P237:Q237"/>
    <mergeCell ref="R237:S237"/>
    <mergeCell ref="T237:U237"/>
    <mergeCell ref="V237:W237"/>
    <mergeCell ref="P239:Q239"/>
    <mergeCell ref="R239:S239"/>
    <mergeCell ref="T239:U239"/>
    <mergeCell ref="V239:W239"/>
    <mergeCell ref="P233:Q233"/>
    <mergeCell ref="R233:S233"/>
    <mergeCell ref="T233:U233"/>
    <mergeCell ref="V233:W233"/>
    <mergeCell ref="P235:Q235"/>
    <mergeCell ref="R235:S235"/>
    <mergeCell ref="T235:U235"/>
    <mergeCell ref="V235:W235"/>
    <mergeCell ref="P229:Q229"/>
    <mergeCell ref="R229:S229"/>
    <mergeCell ref="T229:U229"/>
    <mergeCell ref="V229:W229"/>
    <mergeCell ref="P231:Q231"/>
    <mergeCell ref="R231:S231"/>
    <mergeCell ref="T231:U231"/>
    <mergeCell ref="V231:W231"/>
    <mergeCell ref="P225:Q225"/>
    <mergeCell ref="R225:S225"/>
    <mergeCell ref="T225:U225"/>
    <mergeCell ref="V225:W225"/>
    <mergeCell ref="P227:Q227"/>
    <mergeCell ref="R227:S227"/>
    <mergeCell ref="T227:U227"/>
    <mergeCell ref="V227:W227"/>
    <mergeCell ref="P221:Q221"/>
    <mergeCell ref="R221:S221"/>
    <mergeCell ref="T221:U221"/>
    <mergeCell ref="V221:W221"/>
    <mergeCell ref="P223:Q223"/>
    <mergeCell ref="R223:S223"/>
    <mergeCell ref="T223:U223"/>
    <mergeCell ref="V223:W223"/>
    <mergeCell ref="P217:Q217"/>
    <mergeCell ref="R217:S217"/>
    <mergeCell ref="T217:U217"/>
    <mergeCell ref="V217:W217"/>
    <mergeCell ref="P219:Q219"/>
    <mergeCell ref="R219:S219"/>
    <mergeCell ref="T219:U219"/>
    <mergeCell ref="V219:W219"/>
    <mergeCell ref="P213:Q213"/>
    <mergeCell ref="R213:S213"/>
    <mergeCell ref="T213:U213"/>
    <mergeCell ref="V213:W213"/>
    <mergeCell ref="P215:Q215"/>
    <mergeCell ref="R215:S215"/>
    <mergeCell ref="T215:U215"/>
    <mergeCell ref="V215:W215"/>
    <mergeCell ref="P209:Q209"/>
    <mergeCell ref="R209:S209"/>
    <mergeCell ref="T209:U209"/>
    <mergeCell ref="V209:W209"/>
    <mergeCell ref="P211:Q211"/>
    <mergeCell ref="R211:S211"/>
    <mergeCell ref="T211:U211"/>
    <mergeCell ref="V211:W211"/>
    <mergeCell ref="P205:Q205"/>
    <mergeCell ref="R205:S205"/>
    <mergeCell ref="T205:U205"/>
    <mergeCell ref="V205:W205"/>
    <mergeCell ref="P207:Q207"/>
    <mergeCell ref="R207:S207"/>
    <mergeCell ref="T207:U207"/>
    <mergeCell ref="V207:W207"/>
    <mergeCell ref="P201:Q201"/>
    <mergeCell ref="R201:S201"/>
    <mergeCell ref="T201:U201"/>
    <mergeCell ref="V201:W201"/>
    <mergeCell ref="P203:Q203"/>
    <mergeCell ref="R203:S203"/>
    <mergeCell ref="T203:U203"/>
    <mergeCell ref="V203:W203"/>
    <mergeCell ref="P197:Q197"/>
    <mergeCell ref="R197:S197"/>
    <mergeCell ref="T197:U197"/>
    <mergeCell ref="V197:W197"/>
    <mergeCell ref="P199:Q199"/>
    <mergeCell ref="R199:S199"/>
    <mergeCell ref="T199:U199"/>
    <mergeCell ref="V199:W199"/>
    <mergeCell ref="P193:Q193"/>
    <mergeCell ref="R193:S193"/>
    <mergeCell ref="T193:U193"/>
    <mergeCell ref="V193:W193"/>
    <mergeCell ref="P195:Q195"/>
    <mergeCell ref="R195:S195"/>
    <mergeCell ref="T195:U195"/>
    <mergeCell ref="V195:W195"/>
    <mergeCell ref="P189:Q189"/>
    <mergeCell ref="R189:S189"/>
    <mergeCell ref="T189:U189"/>
    <mergeCell ref="V189:W189"/>
    <mergeCell ref="P191:Q191"/>
    <mergeCell ref="R191:S191"/>
    <mergeCell ref="T191:U191"/>
    <mergeCell ref="V191:W191"/>
    <mergeCell ref="P185:Q185"/>
    <mergeCell ref="R185:S185"/>
    <mergeCell ref="T185:U185"/>
    <mergeCell ref="V185:W185"/>
    <mergeCell ref="P187:Q187"/>
    <mergeCell ref="R187:S187"/>
    <mergeCell ref="T187:U187"/>
    <mergeCell ref="V187:W187"/>
    <mergeCell ref="P181:Q181"/>
    <mergeCell ref="R181:S181"/>
    <mergeCell ref="T181:U181"/>
    <mergeCell ref="V181:W181"/>
    <mergeCell ref="P183:Q183"/>
    <mergeCell ref="R183:S183"/>
    <mergeCell ref="T183:U183"/>
    <mergeCell ref="V183:W183"/>
    <mergeCell ref="P177:Q177"/>
    <mergeCell ref="R177:S177"/>
    <mergeCell ref="T177:U177"/>
    <mergeCell ref="V177:W177"/>
    <mergeCell ref="P179:Q179"/>
    <mergeCell ref="R179:S179"/>
    <mergeCell ref="T179:U179"/>
    <mergeCell ref="V179:W179"/>
    <mergeCell ref="P173:Q173"/>
    <mergeCell ref="R173:S173"/>
    <mergeCell ref="T173:U173"/>
    <mergeCell ref="V173:W173"/>
    <mergeCell ref="P175:Q175"/>
    <mergeCell ref="R175:S175"/>
    <mergeCell ref="T175:U175"/>
    <mergeCell ref="V175:W175"/>
    <mergeCell ref="P169:Q169"/>
    <mergeCell ref="R169:S169"/>
    <mergeCell ref="T169:U169"/>
    <mergeCell ref="V169:W169"/>
    <mergeCell ref="P171:Q171"/>
    <mergeCell ref="R171:S171"/>
    <mergeCell ref="T171:U171"/>
    <mergeCell ref="V171:W171"/>
    <mergeCell ref="P165:Q165"/>
    <mergeCell ref="R165:S165"/>
    <mergeCell ref="T165:U165"/>
    <mergeCell ref="V165:W165"/>
    <mergeCell ref="P167:Q167"/>
    <mergeCell ref="R167:S167"/>
    <mergeCell ref="T167:U167"/>
    <mergeCell ref="V167:W167"/>
    <mergeCell ref="P161:Q161"/>
    <mergeCell ref="R161:S161"/>
    <mergeCell ref="T161:U161"/>
    <mergeCell ref="V161:W161"/>
    <mergeCell ref="P163:Q163"/>
    <mergeCell ref="R163:S163"/>
    <mergeCell ref="T163:U163"/>
    <mergeCell ref="V163:W163"/>
    <mergeCell ref="P157:Q157"/>
    <mergeCell ref="R157:S157"/>
    <mergeCell ref="T157:U157"/>
    <mergeCell ref="V157:W157"/>
    <mergeCell ref="P159:Q159"/>
    <mergeCell ref="R159:S159"/>
    <mergeCell ref="T159:U159"/>
    <mergeCell ref="V159:W159"/>
    <mergeCell ref="P153:Q153"/>
    <mergeCell ref="R153:S153"/>
    <mergeCell ref="T153:U153"/>
    <mergeCell ref="V153:W153"/>
    <mergeCell ref="P155:Q155"/>
    <mergeCell ref="R155:S155"/>
    <mergeCell ref="T155:U155"/>
    <mergeCell ref="V155:W155"/>
    <mergeCell ref="P149:Q149"/>
    <mergeCell ref="R149:S149"/>
    <mergeCell ref="T149:U149"/>
    <mergeCell ref="V149:W149"/>
    <mergeCell ref="P151:Q151"/>
    <mergeCell ref="R151:S151"/>
    <mergeCell ref="T151:U151"/>
    <mergeCell ref="V151:W151"/>
    <mergeCell ref="P145:Q145"/>
    <mergeCell ref="R145:S145"/>
    <mergeCell ref="T145:U145"/>
    <mergeCell ref="V145:W145"/>
    <mergeCell ref="P147:Q147"/>
    <mergeCell ref="R147:S147"/>
    <mergeCell ref="T147:U147"/>
    <mergeCell ref="V147:W147"/>
    <mergeCell ref="P141:Q141"/>
    <mergeCell ref="R141:S141"/>
    <mergeCell ref="T141:U141"/>
    <mergeCell ref="V141:W141"/>
    <mergeCell ref="P143:Q143"/>
    <mergeCell ref="R143:S143"/>
    <mergeCell ref="T143:U143"/>
    <mergeCell ref="V143:W143"/>
    <mergeCell ref="P137:Q137"/>
    <mergeCell ref="R137:S137"/>
    <mergeCell ref="T137:U137"/>
    <mergeCell ref="V137:W137"/>
    <mergeCell ref="P139:Q139"/>
    <mergeCell ref="R139:S139"/>
    <mergeCell ref="T139:U139"/>
    <mergeCell ref="V139:W139"/>
    <mergeCell ref="P133:Q133"/>
    <mergeCell ref="R133:S133"/>
    <mergeCell ref="T133:U133"/>
    <mergeCell ref="V133:W133"/>
    <mergeCell ref="P135:Q135"/>
    <mergeCell ref="R135:S135"/>
    <mergeCell ref="T135:U135"/>
    <mergeCell ref="V135:W135"/>
    <mergeCell ref="P129:Q129"/>
    <mergeCell ref="R129:S129"/>
    <mergeCell ref="T129:U129"/>
    <mergeCell ref="V129:W129"/>
    <mergeCell ref="P131:Q131"/>
    <mergeCell ref="R131:S131"/>
    <mergeCell ref="T131:U131"/>
    <mergeCell ref="V131:W131"/>
    <mergeCell ref="P125:Q125"/>
    <mergeCell ref="R125:S125"/>
    <mergeCell ref="T125:U125"/>
    <mergeCell ref="V125:W125"/>
    <mergeCell ref="P127:Q127"/>
    <mergeCell ref="R127:S127"/>
    <mergeCell ref="T127:U127"/>
    <mergeCell ref="V127:W127"/>
    <mergeCell ref="P121:Q121"/>
    <mergeCell ref="R121:S121"/>
    <mergeCell ref="T121:U121"/>
    <mergeCell ref="V121:W121"/>
    <mergeCell ref="P123:Q123"/>
    <mergeCell ref="R123:S123"/>
    <mergeCell ref="T123:U123"/>
    <mergeCell ref="V123:W123"/>
    <mergeCell ref="P117:Q117"/>
    <mergeCell ref="R117:S117"/>
    <mergeCell ref="T117:U117"/>
    <mergeCell ref="V117:W117"/>
    <mergeCell ref="P119:Q119"/>
    <mergeCell ref="R119:S119"/>
    <mergeCell ref="T119:U119"/>
    <mergeCell ref="V119:W119"/>
    <mergeCell ref="P113:Q113"/>
    <mergeCell ref="R113:S113"/>
    <mergeCell ref="T113:U113"/>
    <mergeCell ref="V113:W113"/>
    <mergeCell ref="P115:Q115"/>
    <mergeCell ref="R115:S115"/>
    <mergeCell ref="T115:U115"/>
    <mergeCell ref="V115:W115"/>
    <mergeCell ref="P110:Q110"/>
    <mergeCell ref="R110:S110"/>
    <mergeCell ref="T110:U110"/>
    <mergeCell ref="V110:W110"/>
    <mergeCell ref="P111:Q111"/>
    <mergeCell ref="R111:S111"/>
    <mergeCell ref="T111:U111"/>
    <mergeCell ref="V111:W111"/>
    <mergeCell ref="N527:N528"/>
    <mergeCell ref="N529:N530"/>
    <mergeCell ref="N531:N532"/>
    <mergeCell ref="N533:N534"/>
    <mergeCell ref="D6:N6"/>
    <mergeCell ref="D7:N7"/>
    <mergeCell ref="D9:M9"/>
    <mergeCell ref="D34:M34"/>
    <mergeCell ref="D59:M59"/>
    <mergeCell ref="N515:N516"/>
    <mergeCell ref="N517:N518"/>
    <mergeCell ref="N519:N520"/>
    <mergeCell ref="N521:N522"/>
    <mergeCell ref="N523:N524"/>
    <mergeCell ref="N525:N526"/>
    <mergeCell ref="N503:N504"/>
    <mergeCell ref="N505:N506"/>
    <mergeCell ref="N507:N508"/>
    <mergeCell ref="N509:N510"/>
    <mergeCell ref="N511:N512"/>
    <mergeCell ref="N513:N514"/>
    <mergeCell ref="N491:N492"/>
    <mergeCell ref="N493:N494"/>
    <mergeCell ref="N495:N496"/>
    <mergeCell ref="N497:N498"/>
    <mergeCell ref="N499:N500"/>
    <mergeCell ref="N501:N502"/>
    <mergeCell ref="N479:N480"/>
    <mergeCell ref="N481:N482"/>
    <mergeCell ref="N483:N484"/>
    <mergeCell ref="N485:N486"/>
    <mergeCell ref="N487:N488"/>
    <mergeCell ref="N489:N490"/>
    <mergeCell ref="N467:N468"/>
    <mergeCell ref="N469:N470"/>
    <mergeCell ref="N471:N472"/>
    <mergeCell ref="N473:N474"/>
    <mergeCell ref="N475:N476"/>
    <mergeCell ref="N477:N478"/>
    <mergeCell ref="N455:N456"/>
    <mergeCell ref="N457:N458"/>
    <mergeCell ref="N459:N460"/>
    <mergeCell ref="N461:N462"/>
    <mergeCell ref="N463:N464"/>
    <mergeCell ref="N465:N466"/>
    <mergeCell ref="N443:N444"/>
    <mergeCell ref="N445:N446"/>
    <mergeCell ref="N447:N448"/>
    <mergeCell ref="N449:N450"/>
    <mergeCell ref="N451:N452"/>
    <mergeCell ref="N453:N454"/>
    <mergeCell ref="N431:N432"/>
    <mergeCell ref="N433:N434"/>
    <mergeCell ref="N435:N436"/>
    <mergeCell ref="N437:N438"/>
    <mergeCell ref="N439:N440"/>
    <mergeCell ref="N441:N442"/>
    <mergeCell ref="N419:N420"/>
    <mergeCell ref="N421:N422"/>
    <mergeCell ref="N423:N424"/>
    <mergeCell ref="N425:N426"/>
    <mergeCell ref="N427:N428"/>
    <mergeCell ref="N429:N430"/>
    <mergeCell ref="N407:N408"/>
    <mergeCell ref="N409:N410"/>
    <mergeCell ref="N411:N412"/>
    <mergeCell ref="N413:N414"/>
    <mergeCell ref="N415:N416"/>
    <mergeCell ref="N417:N418"/>
    <mergeCell ref="N395:N396"/>
    <mergeCell ref="N397:N398"/>
    <mergeCell ref="N399:N400"/>
    <mergeCell ref="N401:N402"/>
    <mergeCell ref="N403:N404"/>
    <mergeCell ref="N405:N406"/>
    <mergeCell ref="N383:N384"/>
    <mergeCell ref="N385:N386"/>
    <mergeCell ref="N387:N388"/>
    <mergeCell ref="N389:N390"/>
    <mergeCell ref="N391:N392"/>
    <mergeCell ref="N393:N394"/>
    <mergeCell ref="N371:N372"/>
    <mergeCell ref="N373:N374"/>
    <mergeCell ref="N375:N376"/>
    <mergeCell ref="N377:N378"/>
    <mergeCell ref="N379:N380"/>
    <mergeCell ref="N381:N382"/>
    <mergeCell ref="N359:N360"/>
    <mergeCell ref="N361:N362"/>
    <mergeCell ref="N363:N364"/>
    <mergeCell ref="N365:N366"/>
    <mergeCell ref="N367:N368"/>
    <mergeCell ref="N369:N370"/>
    <mergeCell ref="N347:N348"/>
    <mergeCell ref="N349:N350"/>
    <mergeCell ref="N351:N352"/>
    <mergeCell ref="N353:N354"/>
    <mergeCell ref="N355:N356"/>
    <mergeCell ref="N357:N358"/>
    <mergeCell ref="N335:N336"/>
    <mergeCell ref="N337:N338"/>
    <mergeCell ref="N339:N340"/>
    <mergeCell ref="N341:N342"/>
    <mergeCell ref="N343:N344"/>
    <mergeCell ref="N345:N346"/>
    <mergeCell ref="N323:N324"/>
    <mergeCell ref="N325:N326"/>
    <mergeCell ref="N327:N328"/>
    <mergeCell ref="N329:N330"/>
    <mergeCell ref="N331:N332"/>
    <mergeCell ref="N333:N334"/>
    <mergeCell ref="N311:N312"/>
    <mergeCell ref="N313:N314"/>
    <mergeCell ref="N315:N316"/>
    <mergeCell ref="N317:N318"/>
    <mergeCell ref="N319:N320"/>
    <mergeCell ref="N321:N322"/>
    <mergeCell ref="N299:N300"/>
    <mergeCell ref="N301:N302"/>
    <mergeCell ref="N303:N304"/>
    <mergeCell ref="N305:N306"/>
    <mergeCell ref="N307:N308"/>
    <mergeCell ref="N309:N310"/>
    <mergeCell ref="N287:N288"/>
    <mergeCell ref="N289:N290"/>
    <mergeCell ref="N291:N292"/>
    <mergeCell ref="N293:N294"/>
    <mergeCell ref="N295:N296"/>
    <mergeCell ref="N297:N298"/>
    <mergeCell ref="N275:N276"/>
    <mergeCell ref="N277:N278"/>
    <mergeCell ref="N279:N280"/>
    <mergeCell ref="N281:N282"/>
    <mergeCell ref="N283:N284"/>
    <mergeCell ref="N285:N286"/>
    <mergeCell ref="N263:N264"/>
    <mergeCell ref="N265:N266"/>
    <mergeCell ref="N267:N268"/>
    <mergeCell ref="N269:N270"/>
    <mergeCell ref="N271:N272"/>
    <mergeCell ref="N273:N274"/>
    <mergeCell ref="N251:N252"/>
    <mergeCell ref="N253:N254"/>
    <mergeCell ref="N255:N256"/>
    <mergeCell ref="N257:N258"/>
    <mergeCell ref="N259:N260"/>
    <mergeCell ref="N261:N262"/>
    <mergeCell ref="N239:N240"/>
    <mergeCell ref="N241:N242"/>
    <mergeCell ref="N243:N244"/>
    <mergeCell ref="N245:N246"/>
    <mergeCell ref="N247:N248"/>
    <mergeCell ref="N249:N250"/>
    <mergeCell ref="N227:N228"/>
    <mergeCell ref="N229:N230"/>
    <mergeCell ref="N231:N232"/>
    <mergeCell ref="N233:N234"/>
    <mergeCell ref="N235:N236"/>
    <mergeCell ref="N237:N238"/>
    <mergeCell ref="N215:N216"/>
    <mergeCell ref="N217:N218"/>
    <mergeCell ref="N219:N220"/>
    <mergeCell ref="N221:N222"/>
    <mergeCell ref="N223:N224"/>
    <mergeCell ref="N225:N226"/>
    <mergeCell ref="N203:N204"/>
    <mergeCell ref="N205:N206"/>
    <mergeCell ref="N207:N208"/>
    <mergeCell ref="N209:N210"/>
    <mergeCell ref="N211:N212"/>
    <mergeCell ref="N213:N214"/>
    <mergeCell ref="N191:N192"/>
    <mergeCell ref="N193:N194"/>
    <mergeCell ref="N195:N196"/>
    <mergeCell ref="N197:N198"/>
    <mergeCell ref="N199:N200"/>
    <mergeCell ref="N201:N202"/>
    <mergeCell ref="N179:N180"/>
    <mergeCell ref="N181:N182"/>
    <mergeCell ref="N183:N184"/>
    <mergeCell ref="N185:N186"/>
    <mergeCell ref="N187:N188"/>
    <mergeCell ref="N189:N190"/>
    <mergeCell ref="N167:N168"/>
    <mergeCell ref="N169:N170"/>
    <mergeCell ref="N171:N172"/>
    <mergeCell ref="N173:N174"/>
    <mergeCell ref="N175:N176"/>
    <mergeCell ref="N177:N178"/>
    <mergeCell ref="N155:N156"/>
    <mergeCell ref="N157:N158"/>
    <mergeCell ref="N159:N160"/>
    <mergeCell ref="N161:N162"/>
    <mergeCell ref="N163:N164"/>
    <mergeCell ref="N165:N166"/>
    <mergeCell ref="N143:N144"/>
    <mergeCell ref="N145:N146"/>
    <mergeCell ref="N147:N148"/>
    <mergeCell ref="N149:N150"/>
    <mergeCell ref="N151:N152"/>
    <mergeCell ref="N153:N154"/>
    <mergeCell ref="N131:N132"/>
    <mergeCell ref="N133:N134"/>
    <mergeCell ref="N135:N136"/>
    <mergeCell ref="N137:N138"/>
    <mergeCell ref="N139:N140"/>
    <mergeCell ref="N141:N142"/>
    <mergeCell ref="N119:N120"/>
    <mergeCell ref="N121:N122"/>
    <mergeCell ref="N123:N124"/>
    <mergeCell ref="N125:N126"/>
    <mergeCell ref="N127:N128"/>
    <mergeCell ref="N129:N130"/>
    <mergeCell ref="D2:N4"/>
    <mergeCell ref="D84:M84"/>
    <mergeCell ref="F113:G113"/>
    <mergeCell ref="H113:I113"/>
    <mergeCell ref="J113:K113"/>
    <mergeCell ref="L113:M113"/>
    <mergeCell ref="D110:E110"/>
    <mergeCell ref="F111:G111"/>
    <mergeCell ref="H111:I111"/>
    <mergeCell ref="J111:K111"/>
    <mergeCell ref="J117:K117"/>
    <mergeCell ref="L117:M117"/>
    <mergeCell ref="F115:G115"/>
    <mergeCell ref="H115:I115"/>
    <mergeCell ref="N113:N114"/>
    <mergeCell ref="N115:N116"/>
    <mergeCell ref="N117:N118"/>
    <mergeCell ref="F119:G119"/>
    <mergeCell ref="H119:I119"/>
    <mergeCell ref="J119:K119"/>
    <mergeCell ref="L119:M119"/>
    <mergeCell ref="F110:G110"/>
    <mergeCell ref="H110:I110"/>
    <mergeCell ref="L110:M110"/>
    <mergeCell ref="J110:K110"/>
    <mergeCell ref="F117:G117"/>
    <mergeCell ref="H117:I117"/>
    <mergeCell ref="F123:G123"/>
    <mergeCell ref="H123:I123"/>
    <mergeCell ref="J123:K123"/>
    <mergeCell ref="L123:M123"/>
    <mergeCell ref="J115:K115"/>
    <mergeCell ref="L115:M115"/>
    <mergeCell ref="F121:G121"/>
    <mergeCell ref="H121:I121"/>
    <mergeCell ref="J121:K121"/>
    <mergeCell ref="L121:M121"/>
    <mergeCell ref="F127:G127"/>
    <mergeCell ref="H127:I127"/>
    <mergeCell ref="J127:K127"/>
    <mergeCell ref="L127:M127"/>
    <mergeCell ref="F125:G125"/>
    <mergeCell ref="H125:I125"/>
    <mergeCell ref="J125:K125"/>
    <mergeCell ref="L125:M125"/>
    <mergeCell ref="F131:G131"/>
    <mergeCell ref="H131:I131"/>
    <mergeCell ref="J131:K131"/>
    <mergeCell ref="L131:M131"/>
    <mergeCell ref="F129:G129"/>
    <mergeCell ref="H129:I129"/>
    <mergeCell ref="J129:K129"/>
    <mergeCell ref="L129:M129"/>
    <mergeCell ref="F135:G135"/>
    <mergeCell ref="H135:I135"/>
    <mergeCell ref="J135:K135"/>
    <mergeCell ref="L135:M135"/>
    <mergeCell ref="F133:G133"/>
    <mergeCell ref="H133:I133"/>
    <mergeCell ref="J133:K133"/>
    <mergeCell ref="L133:M133"/>
    <mergeCell ref="F139:G139"/>
    <mergeCell ref="H139:I139"/>
    <mergeCell ref="J139:K139"/>
    <mergeCell ref="L139:M139"/>
    <mergeCell ref="F137:G137"/>
    <mergeCell ref="H137:I137"/>
    <mergeCell ref="J137:K137"/>
    <mergeCell ref="L137:M137"/>
    <mergeCell ref="F143:G143"/>
    <mergeCell ref="H143:I143"/>
    <mergeCell ref="J143:K143"/>
    <mergeCell ref="L143:M143"/>
    <mergeCell ref="F141:G141"/>
    <mergeCell ref="H141:I141"/>
    <mergeCell ref="J141:K141"/>
    <mergeCell ref="L141:M141"/>
    <mergeCell ref="F147:G147"/>
    <mergeCell ref="H147:I147"/>
    <mergeCell ref="J147:K147"/>
    <mergeCell ref="L147:M147"/>
    <mergeCell ref="F145:G145"/>
    <mergeCell ref="H145:I145"/>
    <mergeCell ref="J145:K145"/>
    <mergeCell ref="L145:M145"/>
    <mergeCell ref="F151:G151"/>
    <mergeCell ref="H151:I151"/>
    <mergeCell ref="J151:K151"/>
    <mergeCell ref="L151:M151"/>
    <mergeCell ref="F149:G149"/>
    <mergeCell ref="H149:I149"/>
    <mergeCell ref="J149:K149"/>
    <mergeCell ref="L149:M149"/>
    <mergeCell ref="F155:G155"/>
    <mergeCell ref="H155:I155"/>
    <mergeCell ref="J155:K155"/>
    <mergeCell ref="L155:M155"/>
    <mergeCell ref="F153:G153"/>
    <mergeCell ref="H153:I153"/>
    <mergeCell ref="J153:K153"/>
    <mergeCell ref="L153:M153"/>
    <mergeCell ref="F159:G159"/>
    <mergeCell ref="H159:I159"/>
    <mergeCell ref="J159:K159"/>
    <mergeCell ref="L159:M159"/>
    <mergeCell ref="F157:G157"/>
    <mergeCell ref="H157:I157"/>
    <mergeCell ref="J157:K157"/>
    <mergeCell ref="L157:M157"/>
    <mergeCell ref="F163:G163"/>
    <mergeCell ref="H163:I163"/>
    <mergeCell ref="J163:K163"/>
    <mergeCell ref="L163:M163"/>
    <mergeCell ref="F161:G161"/>
    <mergeCell ref="H161:I161"/>
    <mergeCell ref="J161:K161"/>
    <mergeCell ref="L161:M161"/>
    <mergeCell ref="F167:G167"/>
    <mergeCell ref="H167:I167"/>
    <mergeCell ref="J167:K167"/>
    <mergeCell ref="L167:M167"/>
    <mergeCell ref="F165:G165"/>
    <mergeCell ref="H165:I165"/>
    <mergeCell ref="J165:K165"/>
    <mergeCell ref="L165:M165"/>
    <mergeCell ref="F171:G171"/>
    <mergeCell ref="H171:I171"/>
    <mergeCell ref="J171:K171"/>
    <mergeCell ref="L171:M171"/>
    <mergeCell ref="F169:G169"/>
    <mergeCell ref="H169:I169"/>
    <mergeCell ref="J169:K169"/>
    <mergeCell ref="L169:M169"/>
    <mergeCell ref="F175:G175"/>
    <mergeCell ref="H175:I175"/>
    <mergeCell ref="J175:K175"/>
    <mergeCell ref="L175:M175"/>
    <mergeCell ref="F173:G173"/>
    <mergeCell ref="H173:I173"/>
    <mergeCell ref="J173:K173"/>
    <mergeCell ref="L173:M173"/>
    <mergeCell ref="F179:G179"/>
    <mergeCell ref="H179:I179"/>
    <mergeCell ref="J179:K179"/>
    <mergeCell ref="L179:M179"/>
    <mergeCell ref="F177:G177"/>
    <mergeCell ref="H177:I177"/>
    <mergeCell ref="J177:K177"/>
    <mergeCell ref="L177:M177"/>
    <mergeCell ref="F183:G183"/>
    <mergeCell ref="H183:I183"/>
    <mergeCell ref="J183:K183"/>
    <mergeCell ref="L183:M183"/>
    <mergeCell ref="F181:G181"/>
    <mergeCell ref="H181:I181"/>
    <mergeCell ref="J181:K181"/>
    <mergeCell ref="L181:M181"/>
    <mergeCell ref="F187:G187"/>
    <mergeCell ref="H187:I187"/>
    <mergeCell ref="J187:K187"/>
    <mergeCell ref="L187:M187"/>
    <mergeCell ref="F185:G185"/>
    <mergeCell ref="H185:I185"/>
    <mergeCell ref="J185:K185"/>
    <mergeCell ref="L185:M185"/>
    <mergeCell ref="F191:G191"/>
    <mergeCell ref="H191:I191"/>
    <mergeCell ref="J191:K191"/>
    <mergeCell ref="L191:M191"/>
    <mergeCell ref="F189:G189"/>
    <mergeCell ref="H189:I189"/>
    <mergeCell ref="J189:K189"/>
    <mergeCell ref="L189:M189"/>
    <mergeCell ref="F195:G195"/>
    <mergeCell ref="H195:I195"/>
    <mergeCell ref="J195:K195"/>
    <mergeCell ref="L195:M195"/>
    <mergeCell ref="F193:G193"/>
    <mergeCell ref="H193:I193"/>
    <mergeCell ref="J193:K193"/>
    <mergeCell ref="L193:M193"/>
    <mergeCell ref="F199:G199"/>
    <mergeCell ref="H199:I199"/>
    <mergeCell ref="J199:K199"/>
    <mergeCell ref="L199:M199"/>
    <mergeCell ref="F197:G197"/>
    <mergeCell ref="H197:I197"/>
    <mergeCell ref="J197:K197"/>
    <mergeCell ref="L197:M197"/>
    <mergeCell ref="F203:G203"/>
    <mergeCell ref="H203:I203"/>
    <mergeCell ref="J203:K203"/>
    <mergeCell ref="L203:M203"/>
    <mergeCell ref="F201:G201"/>
    <mergeCell ref="H201:I201"/>
    <mergeCell ref="J201:K201"/>
    <mergeCell ref="L201:M201"/>
    <mergeCell ref="F207:G207"/>
    <mergeCell ref="H207:I207"/>
    <mergeCell ref="J207:K207"/>
    <mergeCell ref="L207:M207"/>
    <mergeCell ref="F205:G205"/>
    <mergeCell ref="H205:I205"/>
    <mergeCell ref="J205:K205"/>
    <mergeCell ref="L205:M205"/>
    <mergeCell ref="F211:G211"/>
    <mergeCell ref="H211:I211"/>
    <mergeCell ref="J211:K211"/>
    <mergeCell ref="L211:M211"/>
    <mergeCell ref="F209:G209"/>
    <mergeCell ref="H209:I209"/>
    <mergeCell ref="J209:K209"/>
    <mergeCell ref="L209:M209"/>
    <mergeCell ref="F215:G215"/>
    <mergeCell ref="H215:I215"/>
    <mergeCell ref="J215:K215"/>
    <mergeCell ref="L215:M215"/>
    <mergeCell ref="F213:G213"/>
    <mergeCell ref="H213:I213"/>
    <mergeCell ref="J213:K213"/>
    <mergeCell ref="L213:M213"/>
    <mergeCell ref="F219:G219"/>
    <mergeCell ref="H219:I219"/>
    <mergeCell ref="J219:K219"/>
    <mergeCell ref="L219:M219"/>
    <mergeCell ref="F217:G217"/>
    <mergeCell ref="H217:I217"/>
    <mergeCell ref="J217:K217"/>
    <mergeCell ref="L217:M217"/>
    <mergeCell ref="F223:G223"/>
    <mergeCell ref="H223:I223"/>
    <mergeCell ref="J223:K223"/>
    <mergeCell ref="L223:M223"/>
    <mergeCell ref="F221:G221"/>
    <mergeCell ref="H221:I221"/>
    <mergeCell ref="J221:K221"/>
    <mergeCell ref="L221:M221"/>
    <mergeCell ref="F227:G227"/>
    <mergeCell ref="H227:I227"/>
    <mergeCell ref="J227:K227"/>
    <mergeCell ref="L227:M227"/>
    <mergeCell ref="F225:G225"/>
    <mergeCell ref="H225:I225"/>
    <mergeCell ref="J225:K225"/>
    <mergeCell ref="L225:M225"/>
    <mergeCell ref="F231:G231"/>
    <mergeCell ref="H231:I231"/>
    <mergeCell ref="J231:K231"/>
    <mergeCell ref="L231:M231"/>
    <mergeCell ref="F229:G229"/>
    <mergeCell ref="H229:I229"/>
    <mergeCell ref="J229:K229"/>
    <mergeCell ref="L229:M229"/>
    <mergeCell ref="F235:G235"/>
    <mergeCell ref="H235:I235"/>
    <mergeCell ref="J235:K235"/>
    <mergeCell ref="L235:M235"/>
    <mergeCell ref="F233:G233"/>
    <mergeCell ref="H233:I233"/>
    <mergeCell ref="J233:K233"/>
    <mergeCell ref="L233:M233"/>
    <mergeCell ref="F239:G239"/>
    <mergeCell ref="H239:I239"/>
    <mergeCell ref="J239:K239"/>
    <mergeCell ref="L239:M239"/>
    <mergeCell ref="F237:G237"/>
    <mergeCell ref="H237:I237"/>
    <mergeCell ref="J237:K237"/>
    <mergeCell ref="L237:M237"/>
    <mergeCell ref="F243:G243"/>
    <mergeCell ref="H243:I243"/>
    <mergeCell ref="J243:K243"/>
    <mergeCell ref="L243:M243"/>
    <mergeCell ref="F241:G241"/>
    <mergeCell ref="H241:I241"/>
    <mergeCell ref="J241:K241"/>
    <mergeCell ref="L241:M241"/>
    <mergeCell ref="F247:G247"/>
    <mergeCell ref="H247:I247"/>
    <mergeCell ref="J247:K247"/>
    <mergeCell ref="L247:M247"/>
    <mergeCell ref="F245:G245"/>
    <mergeCell ref="H245:I245"/>
    <mergeCell ref="J245:K245"/>
    <mergeCell ref="L245:M245"/>
    <mergeCell ref="F251:G251"/>
    <mergeCell ref="H251:I251"/>
    <mergeCell ref="J251:K251"/>
    <mergeCell ref="L251:M251"/>
    <mergeCell ref="F249:G249"/>
    <mergeCell ref="H249:I249"/>
    <mergeCell ref="J249:K249"/>
    <mergeCell ref="L249:M249"/>
    <mergeCell ref="F255:G255"/>
    <mergeCell ref="H255:I255"/>
    <mergeCell ref="J255:K255"/>
    <mergeCell ref="L255:M255"/>
    <mergeCell ref="F253:G253"/>
    <mergeCell ref="H253:I253"/>
    <mergeCell ref="J253:K253"/>
    <mergeCell ref="L253:M253"/>
    <mergeCell ref="F259:G259"/>
    <mergeCell ref="H259:I259"/>
    <mergeCell ref="J259:K259"/>
    <mergeCell ref="L259:M259"/>
    <mergeCell ref="F257:G257"/>
    <mergeCell ref="H257:I257"/>
    <mergeCell ref="J257:K257"/>
    <mergeCell ref="L257:M257"/>
    <mergeCell ref="F263:G263"/>
    <mergeCell ref="H263:I263"/>
    <mergeCell ref="J263:K263"/>
    <mergeCell ref="L263:M263"/>
    <mergeCell ref="F261:G261"/>
    <mergeCell ref="H261:I261"/>
    <mergeCell ref="J261:K261"/>
    <mergeCell ref="L261:M261"/>
    <mergeCell ref="F267:G267"/>
    <mergeCell ref="H267:I267"/>
    <mergeCell ref="J267:K267"/>
    <mergeCell ref="L267:M267"/>
    <mergeCell ref="F265:G265"/>
    <mergeCell ref="H265:I265"/>
    <mergeCell ref="J265:K265"/>
    <mergeCell ref="L265:M265"/>
    <mergeCell ref="F271:G271"/>
    <mergeCell ref="H271:I271"/>
    <mergeCell ref="J271:K271"/>
    <mergeCell ref="L271:M271"/>
    <mergeCell ref="F269:G269"/>
    <mergeCell ref="H269:I269"/>
    <mergeCell ref="J269:K269"/>
    <mergeCell ref="L269:M269"/>
    <mergeCell ref="F275:G275"/>
    <mergeCell ref="H275:I275"/>
    <mergeCell ref="J275:K275"/>
    <mergeCell ref="L275:M275"/>
    <mergeCell ref="F273:G273"/>
    <mergeCell ref="H273:I273"/>
    <mergeCell ref="J273:K273"/>
    <mergeCell ref="L273:M273"/>
    <mergeCell ref="F279:G279"/>
    <mergeCell ref="H279:I279"/>
    <mergeCell ref="J279:K279"/>
    <mergeCell ref="L279:M279"/>
    <mergeCell ref="F277:G277"/>
    <mergeCell ref="H277:I277"/>
    <mergeCell ref="J277:K277"/>
    <mergeCell ref="L277:M277"/>
    <mergeCell ref="F283:G283"/>
    <mergeCell ref="H283:I283"/>
    <mergeCell ref="J283:K283"/>
    <mergeCell ref="L283:M283"/>
    <mergeCell ref="F281:G281"/>
    <mergeCell ref="H281:I281"/>
    <mergeCell ref="J281:K281"/>
    <mergeCell ref="L281:M281"/>
    <mergeCell ref="F287:G287"/>
    <mergeCell ref="H287:I287"/>
    <mergeCell ref="J287:K287"/>
    <mergeCell ref="L287:M287"/>
    <mergeCell ref="F285:G285"/>
    <mergeCell ref="H285:I285"/>
    <mergeCell ref="J285:K285"/>
    <mergeCell ref="L285:M285"/>
    <mergeCell ref="F291:G291"/>
    <mergeCell ref="H291:I291"/>
    <mergeCell ref="J291:K291"/>
    <mergeCell ref="L291:M291"/>
    <mergeCell ref="F289:G289"/>
    <mergeCell ref="H289:I289"/>
    <mergeCell ref="J289:K289"/>
    <mergeCell ref="L289:M289"/>
    <mergeCell ref="F295:G295"/>
    <mergeCell ref="H295:I295"/>
    <mergeCell ref="J295:K295"/>
    <mergeCell ref="L295:M295"/>
    <mergeCell ref="F293:G293"/>
    <mergeCell ref="H293:I293"/>
    <mergeCell ref="J293:K293"/>
    <mergeCell ref="L293:M293"/>
    <mergeCell ref="F299:G299"/>
    <mergeCell ref="H299:I299"/>
    <mergeCell ref="J299:K299"/>
    <mergeCell ref="L299:M299"/>
    <mergeCell ref="F297:G297"/>
    <mergeCell ref="H297:I297"/>
    <mergeCell ref="J297:K297"/>
    <mergeCell ref="L297:M297"/>
    <mergeCell ref="F303:G303"/>
    <mergeCell ref="H303:I303"/>
    <mergeCell ref="J303:K303"/>
    <mergeCell ref="L303:M303"/>
    <mergeCell ref="F301:G301"/>
    <mergeCell ref="H301:I301"/>
    <mergeCell ref="J301:K301"/>
    <mergeCell ref="L301:M301"/>
    <mergeCell ref="F307:G307"/>
    <mergeCell ref="H307:I307"/>
    <mergeCell ref="J307:K307"/>
    <mergeCell ref="L307:M307"/>
    <mergeCell ref="F305:G305"/>
    <mergeCell ref="H305:I305"/>
    <mergeCell ref="J305:K305"/>
    <mergeCell ref="L305:M305"/>
    <mergeCell ref="F311:G311"/>
    <mergeCell ref="H311:I311"/>
    <mergeCell ref="J311:K311"/>
    <mergeCell ref="L311:M311"/>
    <mergeCell ref="F309:G309"/>
    <mergeCell ref="H309:I309"/>
    <mergeCell ref="J309:K309"/>
    <mergeCell ref="L309:M309"/>
    <mergeCell ref="F315:G315"/>
    <mergeCell ref="H315:I315"/>
    <mergeCell ref="J315:K315"/>
    <mergeCell ref="L315:M315"/>
    <mergeCell ref="F313:G313"/>
    <mergeCell ref="H313:I313"/>
    <mergeCell ref="J313:K313"/>
    <mergeCell ref="L313:M313"/>
    <mergeCell ref="F319:G319"/>
    <mergeCell ref="H319:I319"/>
    <mergeCell ref="J319:K319"/>
    <mergeCell ref="L319:M319"/>
    <mergeCell ref="F317:G317"/>
    <mergeCell ref="H317:I317"/>
    <mergeCell ref="J317:K317"/>
    <mergeCell ref="L317:M317"/>
    <mergeCell ref="F323:G323"/>
    <mergeCell ref="H323:I323"/>
    <mergeCell ref="J323:K323"/>
    <mergeCell ref="L323:M323"/>
    <mergeCell ref="F321:G321"/>
    <mergeCell ref="H321:I321"/>
    <mergeCell ref="J321:K321"/>
    <mergeCell ref="L321:M321"/>
    <mergeCell ref="F327:G327"/>
    <mergeCell ref="H327:I327"/>
    <mergeCell ref="J327:K327"/>
    <mergeCell ref="L327:M327"/>
    <mergeCell ref="F325:G325"/>
    <mergeCell ref="H325:I325"/>
    <mergeCell ref="J325:K325"/>
    <mergeCell ref="L325:M325"/>
    <mergeCell ref="F331:G331"/>
    <mergeCell ref="H331:I331"/>
    <mergeCell ref="J331:K331"/>
    <mergeCell ref="L331:M331"/>
    <mergeCell ref="F329:G329"/>
    <mergeCell ref="H329:I329"/>
    <mergeCell ref="J329:K329"/>
    <mergeCell ref="L329:M329"/>
    <mergeCell ref="F335:G335"/>
    <mergeCell ref="H335:I335"/>
    <mergeCell ref="J335:K335"/>
    <mergeCell ref="L335:M335"/>
    <mergeCell ref="F333:G333"/>
    <mergeCell ref="H333:I333"/>
    <mergeCell ref="J333:K333"/>
    <mergeCell ref="L333:M333"/>
    <mergeCell ref="F339:G339"/>
    <mergeCell ref="H339:I339"/>
    <mergeCell ref="J339:K339"/>
    <mergeCell ref="L339:M339"/>
    <mergeCell ref="F337:G337"/>
    <mergeCell ref="H337:I337"/>
    <mergeCell ref="J337:K337"/>
    <mergeCell ref="L337:M337"/>
    <mergeCell ref="F343:G343"/>
    <mergeCell ref="H343:I343"/>
    <mergeCell ref="J343:K343"/>
    <mergeCell ref="L343:M343"/>
    <mergeCell ref="F341:G341"/>
    <mergeCell ref="H341:I341"/>
    <mergeCell ref="J341:K341"/>
    <mergeCell ref="L341:M341"/>
    <mergeCell ref="F347:G347"/>
    <mergeCell ref="H347:I347"/>
    <mergeCell ref="J347:K347"/>
    <mergeCell ref="L347:M347"/>
    <mergeCell ref="F345:G345"/>
    <mergeCell ref="H345:I345"/>
    <mergeCell ref="J345:K345"/>
    <mergeCell ref="L345:M345"/>
    <mergeCell ref="F351:G351"/>
    <mergeCell ref="H351:I351"/>
    <mergeCell ref="J351:K351"/>
    <mergeCell ref="L351:M351"/>
    <mergeCell ref="F349:G349"/>
    <mergeCell ref="H349:I349"/>
    <mergeCell ref="J349:K349"/>
    <mergeCell ref="L349:M349"/>
    <mergeCell ref="F355:G355"/>
    <mergeCell ref="H355:I355"/>
    <mergeCell ref="J355:K355"/>
    <mergeCell ref="L355:M355"/>
    <mergeCell ref="F353:G353"/>
    <mergeCell ref="H353:I353"/>
    <mergeCell ref="J353:K353"/>
    <mergeCell ref="L353:M353"/>
    <mergeCell ref="F359:G359"/>
    <mergeCell ref="H359:I359"/>
    <mergeCell ref="J359:K359"/>
    <mergeCell ref="L359:M359"/>
    <mergeCell ref="F357:G357"/>
    <mergeCell ref="H357:I357"/>
    <mergeCell ref="J357:K357"/>
    <mergeCell ref="L357:M357"/>
    <mergeCell ref="F363:G363"/>
    <mergeCell ref="H363:I363"/>
    <mergeCell ref="J363:K363"/>
    <mergeCell ref="L363:M363"/>
    <mergeCell ref="F361:G361"/>
    <mergeCell ref="H361:I361"/>
    <mergeCell ref="J361:K361"/>
    <mergeCell ref="L361:M361"/>
    <mergeCell ref="F367:G367"/>
    <mergeCell ref="H367:I367"/>
    <mergeCell ref="J367:K367"/>
    <mergeCell ref="L367:M367"/>
    <mergeCell ref="F365:G365"/>
    <mergeCell ref="H365:I365"/>
    <mergeCell ref="J365:K365"/>
    <mergeCell ref="L365:M365"/>
    <mergeCell ref="F371:G371"/>
    <mergeCell ref="H371:I371"/>
    <mergeCell ref="J371:K371"/>
    <mergeCell ref="L371:M371"/>
    <mergeCell ref="F369:G369"/>
    <mergeCell ref="H369:I369"/>
    <mergeCell ref="J369:K369"/>
    <mergeCell ref="L369:M369"/>
    <mergeCell ref="F375:G375"/>
    <mergeCell ref="H375:I375"/>
    <mergeCell ref="J375:K375"/>
    <mergeCell ref="L375:M375"/>
    <mergeCell ref="F373:G373"/>
    <mergeCell ref="H373:I373"/>
    <mergeCell ref="J373:K373"/>
    <mergeCell ref="L373:M373"/>
    <mergeCell ref="F379:G379"/>
    <mergeCell ref="H379:I379"/>
    <mergeCell ref="J379:K379"/>
    <mergeCell ref="L379:M379"/>
    <mergeCell ref="F377:G377"/>
    <mergeCell ref="H377:I377"/>
    <mergeCell ref="J377:K377"/>
    <mergeCell ref="L377:M377"/>
    <mergeCell ref="F383:G383"/>
    <mergeCell ref="H383:I383"/>
    <mergeCell ref="J383:K383"/>
    <mergeCell ref="L383:M383"/>
    <mergeCell ref="F381:G381"/>
    <mergeCell ref="H381:I381"/>
    <mergeCell ref="J381:K381"/>
    <mergeCell ref="L381:M381"/>
    <mergeCell ref="F387:G387"/>
    <mergeCell ref="H387:I387"/>
    <mergeCell ref="J387:K387"/>
    <mergeCell ref="L387:M387"/>
    <mergeCell ref="F385:G385"/>
    <mergeCell ref="H385:I385"/>
    <mergeCell ref="J385:K385"/>
    <mergeCell ref="L385:M385"/>
    <mergeCell ref="F391:G391"/>
    <mergeCell ref="H391:I391"/>
    <mergeCell ref="J391:K391"/>
    <mergeCell ref="L391:M391"/>
    <mergeCell ref="F389:G389"/>
    <mergeCell ref="H389:I389"/>
    <mergeCell ref="J389:K389"/>
    <mergeCell ref="L389:M389"/>
    <mergeCell ref="F395:G395"/>
    <mergeCell ref="H395:I395"/>
    <mergeCell ref="J395:K395"/>
    <mergeCell ref="L395:M395"/>
    <mergeCell ref="F393:G393"/>
    <mergeCell ref="H393:I393"/>
    <mergeCell ref="J393:K393"/>
    <mergeCell ref="L393:M393"/>
    <mergeCell ref="F399:G399"/>
    <mergeCell ref="H399:I399"/>
    <mergeCell ref="J399:K399"/>
    <mergeCell ref="L399:M399"/>
    <mergeCell ref="F397:G397"/>
    <mergeCell ref="H397:I397"/>
    <mergeCell ref="J397:K397"/>
    <mergeCell ref="L397:M397"/>
    <mergeCell ref="F403:G403"/>
    <mergeCell ref="H403:I403"/>
    <mergeCell ref="J403:K403"/>
    <mergeCell ref="L403:M403"/>
    <mergeCell ref="F401:G401"/>
    <mergeCell ref="H401:I401"/>
    <mergeCell ref="J401:K401"/>
    <mergeCell ref="L401:M401"/>
    <mergeCell ref="F407:G407"/>
    <mergeCell ref="H407:I407"/>
    <mergeCell ref="J407:K407"/>
    <mergeCell ref="L407:M407"/>
    <mergeCell ref="F405:G405"/>
    <mergeCell ref="H405:I405"/>
    <mergeCell ref="J405:K405"/>
    <mergeCell ref="L405:M405"/>
    <mergeCell ref="F411:G411"/>
    <mergeCell ref="H411:I411"/>
    <mergeCell ref="J411:K411"/>
    <mergeCell ref="L411:M411"/>
    <mergeCell ref="F409:G409"/>
    <mergeCell ref="H409:I409"/>
    <mergeCell ref="J409:K409"/>
    <mergeCell ref="L409:M409"/>
    <mergeCell ref="F415:G415"/>
    <mergeCell ref="H415:I415"/>
    <mergeCell ref="J415:K415"/>
    <mergeCell ref="L415:M415"/>
    <mergeCell ref="F413:G413"/>
    <mergeCell ref="H413:I413"/>
    <mergeCell ref="J413:K413"/>
    <mergeCell ref="L413:M413"/>
    <mergeCell ref="F419:G419"/>
    <mergeCell ref="H419:I419"/>
    <mergeCell ref="J419:K419"/>
    <mergeCell ref="L419:M419"/>
    <mergeCell ref="F417:G417"/>
    <mergeCell ref="H417:I417"/>
    <mergeCell ref="J417:K417"/>
    <mergeCell ref="L417:M417"/>
    <mergeCell ref="F423:G423"/>
    <mergeCell ref="H423:I423"/>
    <mergeCell ref="J423:K423"/>
    <mergeCell ref="L423:M423"/>
    <mergeCell ref="F421:G421"/>
    <mergeCell ref="H421:I421"/>
    <mergeCell ref="J421:K421"/>
    <mergeCell ref="L421:M421"/>
    <mergeCell ref="F427:G427"/>
    <mergeCell ref="H427:I427"/>
    <mergeCell ref="J427:K427"/>
    <mergeCell ref="L427:M427"/>
    <mergeCell ref="F425:G425"/>
    <mergeCell ref="H425:I425"/>
    <mergeCell ref="J425:K425"/>
    <mergeCell ref="L425:M425"/>
    <mergeCell ref="F431:G431"/>
    <mergeCell ref="H431:I431"/>
    <mergeCell ref="J431:K431"/>
    <mergeCell ref="L431:M431"/>
    <mergeCell ref="F429:G429"/>
    <mergeCell ref="H429:I429"/>
    <mergeCell ref="J429:K429"/>
    <mergeCell ref="L429:M429"/>
    <mergeCell ref="F435:G435"/>
    <mergeCell ref="H435:I435"/>
    <mergeCell ref="J435:K435"/>
    <mergeCell ref="L435:M435"/>
    <mergeCell ref="F433:G433"/>
    <mergeCell ref="H433:I433"/>
    <mergeCell ref="J433:K433"/>
    <mergeCell ref="L433:M433"/>
    <mergeCell ref="F439:G439"/>
    <mergeCell ref="H439:I439"/>
    <mergeCell ref="J439:K439"/>
    <mergeCell ref="L439:M439"/>
    <mergeCell ref="F437:G437"/>
    <mergeCell ref="H437:I437"/>
    <mergeCell ref="J437:K437"/>
    <mergeCell ref="L437:M437"/>
    <mergeCell ref="F443:G443"/>
    <mergeCell ref="H443:I443"/>
    <mergeCell ref="J443:K443"/>
    <mergeCell ref="L443:M443"/>
    <mergeCell ref="F441:G441"/>
    <mergeCell ref="H441:I441"/>
    <mergeCell ref="J441:K441"/>
    <mergeCell ref="L441:M441"/>
    <mergeCell ref="F447:G447"/>
    <mergeCell ref="H447:I447"/>
    <mergeCell ref="J447:K447"/>
    <mergeCell ref="L447:M447"/>
    <mergeCell ref="F445:G445"/>
    <mergeCell ref="H445:I445"/>
    <mergeCell ref="J445:K445"/>
    <mergeCell ref="L445:M445"/>
    <mergeCell ref="F451:G451"/>
    <mergeCell ref="H451:I451"/>
    <mergeCell ref="J451:K451"/>
    <mergeCell ref="L451:M451"/>
    <mergeCell ref="F449:G449"/>
    <mergeCell ref="H449:I449"/>
    <mergeCell ref="J449:K449"/>
    <mergeCell ref="L449:M449"/>
    <mergeCell ref="F455:G455"/>
    <mergeCell ref="H455:I455"/>
    <mergeCell ref="J455:K455"/>
    <mergeCell ref="L455:M455"/>
    <mergeCell ref="F453:G453"/>
    <mergeCell ref="H453:I453"/>
    <mergeCell ref="J453:K453"/>
    <mergeCell ref="L453:M453"/>
    <mergeCell ref="F459:G459"/>
    <mergeCell ref="H459:I459"/>
    <mergeCell ref="J459:K459"/>
    <mergeCell ref="L459:M459"/>
    <mergeCell ref="F457:G457"/>
    <mergeCell ref="H457:I457"/>
    <mergeCell ref="J457:K457"/>
    <mergeCell ref="L457:M457"/>
    <mergeCell ref="F463:G463"/>
    <mergeCell ref="H463:I463"/>
    <mergeCell ref="J463:K463"/>
    <mergeCell ref="L463:M463"/>
    <mergeCell ref="F461:G461"/>
    <mergeCell ref="H461:I461"/>
    <mergeCell ref="J461:K461"/>
    <mergeCell ref="L461:M461"/>
    <mergeCell ref="F467:G467"/>
    <mergeCell ref="H467:I467"/>
    <mergeCell ref="J467:K467"/>
    <mergeCell ref="L467:M467"/>
    <mergeCell ref="F465:G465"/>
    <mergeCell ref="H465:I465"/>
    <mergeCell ref="J465:K465"/>
    <mergeCell ref="L465:M465"/>
    <mergeCell ref="F471:G471"/>
    <mergeCell ref="H471:I471"/>
    <mergeCell ref="J471:K471"/>
    <mergeCell ref="L471:M471"/>
    <mergeCell ref="F469:G469"/>
    <mergeCell ref="H469:I469"/>
    <mergeCell ref="J469:K469"/>
    <mergeCell ref="L469:M469"/>
    <mergeCell ref="F475:G475"/>
    <mergeCell ref="H475:I475"/>
    <mergeCell ref="J475:K475"/>
    <mergeCell ref="L475:M475"/>
    <mergeCell ref="F473:G473"/>
    <mergeCell ref="H473:I473"/>
    <mergeCell ref="J473:K473"/>
    <mergeCell ref="L473:M473"/>
    <mergeCell ref="F479:G479"/>
    <mergeCell ref="H479:I479"/>
    <mergeCell ref="J479:K479"/>
    <mergeCell ref="L479:M479"/>
    <mergeCell ref="F477:G477"/>
    <mergeCell ref="H477:I477"/>
    <mergeCell ref="J477:K477"/>
    <mergeCell ref="L477:M477"/>
    <mergeCell ref="F483:G483"/>
    <mergeCell ref="H483:I483"/>
    <mergeCell ref="J483:K483"/>
    <mergeCell ref="L483:M483"/>
    <mergeCell ref="F481:G481"/>
    <mergeCell ref="H481:I481"/>
    <mergeCell ref="J481:K481"/>
    <mergeCell ref="L481:M481"/>
    <mergeCell ref="F487:G487"/>
    <mergeCell ref="H487:I487"/>
    <mergeCell ref="J487:K487"/>
    <mergeCell ref="L487:M487"/>
    <mergeCell ref="F485:G485"/>
    <mergeCell ref="H485:I485"/>
    <mergeCell ref="J485:K485"/>
    <mergeCell ref="L485:M485"/>
    <mergeCell ref="F491:G491"/>
    <mergeCell ref="H491:I491"/>
    <mergeCell ref="J491:K491"/>
    <mergeCell ref="L491:M491"/>
    <mergeCell ref="F489:G489"/>
    <mergeCell ref="H489:I489"/>
    <mergeCell ref="J489:K489"/>
    <mergeCell ref="L489:M489"/>
    <mergeCell ref="F495:G495"/>
    <mergeCell ref="H495:I495"/>
    <mergeCell ref="J495:K495"/>
    <mergeCell ref="L495:M495"/>
    <mergeCell ref="F493:G493"/>
    <mergeCell ref="H493:I493"/>
    <mergeCell ref="J493:K493"/>
    <mergeCell ref="L493:M493"/>
    <mergeCell ref="F499:G499"/>
    <mergeCell ref="H499:I499"/>
    <mergeCell ref="J499:K499"/>
    <mergeCell ref="L499:M499"/>
    <mergeCell ref="F497:G497"/>
    <mergeCell ref="H497:I497"/>
    <mergeCell ref="J497:K497"/>
    <mergeCell ref="L497:M497"/>
    <mergeCell ref="F503:G503"/>
    <mergeCell ref="H503:I503"/>
    <mergeCell ref="J503:K503"/>
    <mergeCell ref="L503:M503"/>
    <mergeCell ref="F501:G501"/>
    <mergeCell ref="H501:I501"/>
    <mergeCell ref="J501:K501"/>
    <mergeCell ref="L501:M501"/>
    <mergeCell ref="F507:G507"/>
    <mergeCell ref="H507:I507"/>
    <mergeCell ref="J507:K507"/>
    <mergeCell ref="L507:M507"/>
    <mergeCell ref="F505:G505"/>
    <mergeCell ref="H505:I505"/>
    <mergeCell ref="J505:K505"/>
    <mergeCell ref="L505:M505"/>
    <mergeCell ref="F511:G511"/>
    <mergeCell ref="H511:I511"/>
    <mergeCell ref="J511:K511"/>
    <mergeCell ref="L511:M511"/>
    <mergeCell ref="F509:G509"/>
    <mergeCell ref="H509:I509"/>
    <mergeCell ref="J509:K509"/>
    <mergeCell ref="L509:M509"/>
    <mergeCell ref="F515:G515"/>
    <mergeCell ref="H515:I515"/>
    <mergeCell ref="J515:K515"/>
    <mergeCell ref="L515:M515"/>
    <mergeCell ref="F513:G513"/>
    <mergeCell ref="H513:I513"/>
    <mergeCell ref="J513:K513"/>
    <mergeCell ref="L513:M513"/>
    <mergeCell ref="F519:G519"/>
    <mergeCell ref="H519:I519"/>
    <mergeCell ref="J519:K519"/>
    <mergeCell ref="L519:M519"/>
    <mergeCell ref="F517:G517"/>
    <mergeCell ref="H517:I517"/>
    <mergeCell ref="J517:K517"/>
    <mergeCell ref="L517:M517"/>
    <mergeCell ref="F523:G523"/>
    <mergeCell ref="H523:I523"/>
    <mergeCell ref="J523:K523"/>
    <mergeCell ref="L523:M523"/>
    <mergeCell ref="F521:G521"/>
    <mergeCell ref="H521:I521"/>
    <mergeCell ref="J521:K521"/>
    <mergeCell ref="L521:M521"/>
    <mergeCell ref="J527:K527"/>
    <mergeCell ref="L527:M527"/>
    <mergeCell ref="F525:G525"/>
    <mergeCell ref="H525:I525"/>
    <mergeCell ref="J525:K525"/>
    <mergeCell ref="L525:M525"/>
    <mergeCell ref="D537:M537"/>
    <mergeCell ref="F533:G533"/>
    <mergeCell ref="H533:I533"/>
    <mergeCell ref="J533:K533"/>
    <mergeCell ref="L533:M533"/>
    <mergeCell ref="F531:G531"/>
    <mergeCell ref="H531:I531"/>
    <mergeCell ref="J531:K531"/>
    <mergeCell ref="L531:M531"/>
    <mergeCell ref="D109:N109"/>
    <mergeCell ref="L111:M111"/>
    <mergeCell ref="N111:N112"/>
    <mergeCell ref="D111:D534"/>
    <mergeCell ref="F529:G529"/>
    <mergeCell ref="H529:I529"/>
    <mergeCell ref="J529:K529"/>
    <mergeCell ref="L529:M529"/>
    <mergeCell ref="F527:G527"/>
    <mergeCell ref="H527:I527"/>
  </mergeCells>
  <conditionalFormatting sqref="D111">
    <cfRule type="cellIs" dxfId="5923" priority="3475" operator="equal">
      <formula>"2006-2013"</formula>
    </cfRule>
  </conditionalFormatting>
  <conditionalFormatting sqref="P111:W112">
    <cfRule type="containsBlanks" dxfId="5922" priority="2048">
      <formula>LEN(TRIM(P111))=0</formula>
    </cfRule>
  </conditionalFormatting>
  <conditionalFormatting sqref="P111:W111">
    <cfRule type="colorScale" priority="2047">
      <colorScale>
        <cfvo type="min"/>
        <cfvo type="max"/>
        <color rgb="FFFFEF9C"/>
        <color rgb="FFFF7128"/>
      </colorScale>
    </cfRule>
  </conditionalFormatting>
  <conditionalFormatting sqref="P113:W114">
    <cfRule type="containsBlanks" dxfId="5921" priority="2046">
      <formula>LEN(TRIM(P113))=0</formula>
    </cfRule>
  </conditionalFormatting>
  <conditionalFormatting sqref="P113:W113">
    <cfRule type="colorScale" priority="2045">
      <colorScale>
        <cfvo type="min"/>
        <cfvo type="max"/>
        <color rgb="FFFFEF9C"/>
        <color rgb="FFFF7128"/>
      </colorScale>
    </cfRule>
  </conditionalFormatting>
  <conditionalFormatting sqref="P115:W116">
    <cfRule type="containsBlanks" dxfId="5920" priority="2044">
      <formula>LEN(TRIM(P115))=0</formula>
    </cfRule>
  </conditionalFormatting>
  <conditionalFormatting sqref="P115:W115">
    <cfRule type="colorScale" priority="2043">
      <colorScale>
        <cfvo type="min"/>
        <cfvo type="max"/>
        <color rgb="FFFFEF9C"/>
        <color rgb="FFFF7128"/>
      </colorScale>
    </cfRule>
  </conditionalFormatting>
  <conditionalFormatting sqref="P117:W118">
    <cfRule type="containsBlanks" dxfId="5919" priority="2042">
      <formula>LEN(TRIM(P117))=0</formula>
    </cfRule>
  </conditionalFormatting>
  <conditionalFormatting sqref="P117:W117">
    <cfRule type="colorScale" priority="2041">
      <colorScale>
        <cfvo type="min"/>
        <cfvo type="max"/>
        <color rgb="FFFFEF9C"/>
        <color rgb="FFFF7128"/>
      </colorScale>
    </cfRule>
  </conditionalFormatting>
  <conditionalFormatting sqref="P119:W120">
    <cfRule type="containsBlanks" dxfId="5918" priority="2040">
      <formula>LEN(TRIM(P119))=0</formula>
    </cfRule>
  </conditionalFormatting>
  <conditionalFormatting sqref="P119:W119">
    <cfRule type="colorScale" priority="2039">
      <colorScale>
        <cfvo type="min"/>
        <cfvo type="max"/>
        <color rgb="FFFFEF9C"/>
        <color rgb="FFFF7128"/>
      </colorScale>
    </cfRule>
  </conditionalFormatting>
  <conditionalFormatting sqref="P121:W122">
    <cfRule type="containsBlanks" dxfId="5917" priority="2038">
      <formula>LEN(TRIM(P121))=0</formula>
    </cfRule>
  </conditionalFormatting>
  <conditionalFormatting sqref="P121:W121">
    <cfRule type="colorScale" priority="2037">
      <colorScale>
        <cfvo type="min"/>
        <cfvo type="max"/>
        <color rgb="FFFFEF9C"/>
        <color rgb="FFFF7128"/>
      </colorScale>
    </cfRule>
  </conditionalFormatting>
  <conditionalFormatting sqref="P123:W124">
    <cfRule type="containsBlanks" dxfId="5916" priority="2036">
      <formula>LEN(TRIM(P123))=0</formula>
    </cfRule>
  </conditionalFormatting>
  <conditionalFormatting sqref="P123:W123">
    <cfRule type="colorScale" priority="2035">
      <colorScale>
        <cfvo type="min"/>
        <cfvo type="max"/>
        <color rgb="FFFFEF9C"/>
        <color rgb="FFFF7128"/>
      </colorScale>
    </cfRule>
  </conditionalFormatting>
  <conditionalFormatting sqref="P125:W126">
    <cfRule type="containsBlanks" dxfId="5915" priority="2034">
      <formula>LEN(TRIM(P125))=0</formula>
    </cfRule>
  </conditionalFormatting>
  <conditionalFormatting sqref="P125:W125">
    <cfRule type="colorScale" priority="2033">
      <colorScale>
        <cfvo type="min"/>
        <cfvo type="max"/>
        <color rgb="FFFFEF9C"/>
        <color rgb="FFFF7128"/>
      </colorScale>
    </cfRule>
  </conditionalFormatting>
  <conditionalFormatting sqref="P127:W128">
    <cfRule type="containsBlanks" dxfId="5914" priority="2032">
      <formula>LEN(TRIM(P127))=0</formula>
    </cfRule>
  </conditionalFormatting>
  <conditionalFormatting sqref="P127:W127">
    <cfRule type="colorScale" priority="2031">
      <colorScale>
        <cfvo type="min"/>
        <cfvo type="max"/>
        <color rgb="FFFFEF9C"/>
        <color rgb="FFFF7128"/>
      </colorScale>
    </cfRule>
  </conditionalFormatting>
  <conditionalFormatting sqref="P129:W130">
    <cfRule type="containsBlanks" dxfId="5913" priority="2030">
      <formula>LEN(TRIM(P129))=0</formula>
    </cfRule>
  </conditionalFormatting>
  <conditionalFormatting sqref="P129:W129">
    <cfRule type="colorScale" priority="2029">
      <colorScale>
        <cfvo type="min"/>
        <cfvo type="max"/>
        <color rgb="FFFFEF9C"/>
        <color rgb="FFFF7128"/>
      </colorScale>
    </cfRule>
  </conditionalFormatting>
  <conditionalFormatting sqref="P131:W132">
    <cfRule type="containsBlanks" dxfId="5912" priority="2028">
      <formula>LEN(TRIM(P131))=0</formula>
    </cfRule>
  </conditionalFormatting>
  <conditionalFormatting sqref="P131:W131">
    <cfRule type="colorScale" priority="2027">
      <colorScale>
        <cfvo type="min"/>
        <cfvo type="max"/>
        <color rgb="FFFFEF9C"/>
        <color rgb="FFFF7128"/>
      </colorScale>
    </cfRule>
  </conditionalFormatting>
  <conditionalFormatting sqref="P133:W134">
    <cfRule type="containsBlanks" dxfId="5911" priority="2026">
      <formula>LEN(TRIM(P133))=0</formula>
    </cfRule>
  </conditionalFormatting>
  <conditionalFormatting sqref="P133:W133">
    <cfRule type="colorScale" priority="2025">
      <colorScale>
        <cfvo type="min"/>
        <cfvo type="max"/>
        <color rgb="FFFFEF9C"/>
        <color rgb="FFFF7128"/>
      </colorScale>
    </cfRule>
  </conditionalFormatting>
  <conditionalFormatting sqref="P135:W136">
    <cfRule type="containsBlanks" dxfId="5910" priority="2024">
      <formula>LEN(TRIM(P135))=0</formula>
    </cfRule>
  </conditionalFormatting>
  <conditionalFormatting sqref="P135:W135">
    <cfRule type="colorScale" priority="2023">
      <colorScale>
        <cfvo type="min"/>
        <cfvo type="max"/>
        <color rgb="FFFFEF9C"/>
        <color rgb="FFFF7128"/>
      </colorScale>
    </cfRule>
  </conditionalFormatting>
  <conditionalFormatting sqref="P137:W138">
    <cfRule type="containsBlanks" dxfId="5909" priority="2022">
      <formula>LEN(TRIM(P137))=0</formula>
    </cfRule>
  </conditionalFormatting>
  <conditionalFormatting sqref="P137:W137">
    <cfRule type="colorScale" priority="2021">
      <colorScale>
        <cfvo type="min"/>
        <cfvo type="max"/>
        <color rgb="FFFFEF9C"/>
        <color rgb="FFFF7128"/>
      </colorScale>
    </cfRule>
  </conditionalFormatting>
  <conditionalFormatting sqref="P139:W140">
    <cfRule type="containsBlanks" dxfId="5908" priority="2020">
      <formula>LEN(TRIM(P139))=0</formula>
    </cfRule>
  </conditionalFormatting>
  <conditionalFormatting sqref="P139:W139">
    <cfRule type="colorScale" priority="2019">
      <colorScale>
        <cfvo type="min"/>
        <cfvo type="max"/>
        <color rgb="FFFFEF9C"/>
        <color rgb="FFFF7128"/>
      </colorScale>
    </cfRule>
  </conditionalFormatting>
  <conditionalFormatting sqref="P141:W142">
    <cfRule type="containsBlanks" dxfId="5907" priority="2018">
      <formula>LEN(TRIM(P141))=0</formula>
    </cfRule>
  </conditionalFormatting>
  <conditionalFormatting sqref="P141:W141">
    <cfRule type="colorScale" priority="2017">
      <colorScale>
        <cfvo type="min"/>
        <cfvo type="max"/>
        <color rgb="FFFFEF9C"/>
        <color rgb="FFFF7128"/>
      </colorScale>
    </cfRule>
  </conditionalFormatting>
  <conditionalFormatting sqref="P143:W144">
    <cfRule type="containsBlanks" dxfId="5906" priority="2016">
      <formula>LEN(TRIM(P143))=0</formula>
    </cfRule>
  </conditionalFormatting>
  <conditionalFormatting sqref="P143:W143">
    <cfRule type="colorScale" priority="2015">
      <colorScale>
        <cfvo type="min"/>
        <cfvo type="max"/>
        <color rgb="FFFFEF9C"/>
        <color rgb="FFFF7128"/>
      </colorScale>
    </cfRule>
  </conditionalFormatting>
  <conditionalFormatting sqref="P145:W146">
    <cfRule type="containsBlanks" dxfId="5905" priority="2014">
      <formula>LEN(TRIM(P145))=0</formula>
    </cfRule>
  </conditionalFormatting>
  <conditionalFormatting sqref="P145:W145">
    <cfRule type="colorScale" priority="2013">
      <colorScale>
        <cfvo type="min"/>
        <cfvo type="max"/>
        <color rgb="FFFFEF9C"/>
        <color rgb="FFFF7128"/>
      </colorScale>
    </cfRule>
  </conditionalFormatting>
  <conditionalFormatting sqref="P147:W148">
    <cfRule type="containsBlanks" dxfId="5904" priority="2012">
      <formula>LEN(TRIM(P147))=0</formula>
    </cfRule>
  </conditionalFormatting>
  <conditionalFormatting sqref="P147:W147">
    <cfRule type="colorScale" priority="2011">
      <colorScale>
        <cfvo type="min"/>
        <cfvo type="max"/>
        <color rgb="FFFFEF9C"/>
        <color rgb="FFFF7128"/>
      </colorScale>
    </cfRule>
  </conditionalFormatting>
  <conditionalFormatting sqref="P149:W150">
    <cfRule type="containsBlanks" dxfId="5903" priority="2010">
      <formula>LEN(TRIM(P149))=0</formula>
    </cfRule>
  </conditionalFormatting>
  <conditionalFormatting sqref="P149:W149">
    <cfRule type="colorScale" priority="2009">
      <colorScale>
        <cfvo type="min"/>
        <cfvo type="max"/>
        <color rgb="FFFFEF9C"/>
        <color rgb="FFFF7128"/>
      </colorScale>
    </cfRule>
  </conditionalFormatting>
  <conditionalFormatting sqref="P151:W152">
    <cfRule type="containsBlanks" dxfId="5902" priority="2008">
      <formula>LEN(TRIM(P151))=0</formula>
    </cfRule>
  </conditionalFormatting>
  <conditionalFormatting sqref="P151:W151">
    <cfRule type="colorScale" priority="2007">
      <colorScale>
        <cfvo type="min"/>
        <cfvo type="max"/>
        <color rgb="FFFFEF9C"/>
        <color rgb="FFFF7128"/>
      </colorScale>
    </cfRule>
  </conditionalFormatting>
  <conditionalFormatting sqref="P153:W154">
    <cfRule type="containsBlanks" dxfId="5901" priority="2006">
      <formula>LEN(TRIM(P153))=0</formula>
    </cfRule>
  </conditionalFormatting>
  <conditionalFormatting sqref="P153:W153">
    <cfRule type="colorScale" priority="2005">
      <colorScale>
        <cfvo type="min"/>
        <cfvo type="max"/>
        <color rgb="FFFFEF9C"/>
        <color rgb="FFFF7128"/>
      </colorScale>
    </cfRule>
  </conditionalFormatting>
  <conditionalFormatting sqref="P155:W156">
    <cfRule type="containsBlanks" dxfId="5900" priority="2004">
      <formula>LEN(TRIM(P155))=0</formula>
    </cfRule>
  </conditionalFormatting>
  <conditionalFormatting sqref="P155:W155">
    <cfRule type="colorScale" priority="2003">
      <colorScale>
        <cfvo type="min"/>
        <cfvo type="max"/>
        <color rgb="FFFFEF9C"/>
        <color rgb="FFFF7128"/>
      </colorScale>
    </cfRule>
  </conditionalFormatting>
  <conditionalFormatting sqref="P157:W158">
    <cfRule type="containsBlanks" dxfId="5899" priority="2002">
      <formula>LEN(TRIM(P157))=0</formula>
    </cfRule>
  </conditionalFormatting>
  <conditionalFormatting sqref="P157:W157">
    <cfRule type="colorScale" priority="2001">
      <colorScale>
        <cfvo type="min"/>
        <cfvo type="max"/>
        <color rgb="FFFFEF9C"/>
        <color rgb="FFFF7128"/>
      </colorScale>
    </cfRule>
  </conditionalFormatting>
  <conditionalFormatting sqref="P159:W160">
    <cfRule type="containsBlanks" dxfId="5898" priority="2000">
      <formula>LEN(TRIM(P159))=0</formula>
    </cfRule>
  </conditionalFormatting>
  <conditionalFormatting sqref="P159:W159">
    <cfRule type="colorScale" priority="1999">
      <colorScale>
        <cfvo type="min"/>
        <cfvo type="max"/>
        <color rgb="FFFFEF9C"/>
        <color rgb="FFFF7128"/>
      </colorScale>
    </cfRule>
  </conditionalFormatting>
  <conditionalFormatting sqref="P161:W162">
    <cfRule type="containsBlanks" dxfId="5897" priority="1998">
      <formula>LEN(TRIM(P161))=0</formula>
    </cfRule>
  </conditionalFormatting>
  <conditionalFormatting sqref="P161:W161">
    <cfRule type="colorScale" priority="1997">
      <colorScale>
        <cfvo type="min"/>
        <cfvo type="max"/>
        <color rgb="FFFFEF9C"/>
        <color rgb="FFFF7128"/>
      </colorScale>
    </cfRule>
  </conditionalFormatting>
  <conditionalFormatting sqref="P163:W164">
    <cfRule type="containsBlanks" dxfId="5896" priority="1996">
      <formula>LEN(TRIM(P163))=0</formula>
    </cfRule>
  </conditionalFormatting>
  <conditionalFormatting sqref="P163:W163">
    <cfRule type="colorScale" priority="1995">
      <colorScale>
        <cfvo type="min"/>
        <cfvo type="max"/>
        <color rgb="FFFFEF9C"/>
        <color rgb="FFFF7128"/>
      </colorScale>
    </cfRule>
  </conditionalFormatting>
  <conditionalFormatting sqref="P165:W166">
    <cfRule type="containsBlanks" dxfId="5895" priority="1994">
      <formula>LEN(TRIM(P165))=0</formula>
    </cfRule>
  </conditionalFormatting>
  <conditionalFormatting sqref="P165:W165">
    <cfRule type="colorScale" priority="1993">
      <colorScale>
        <cfvo type="min"/>
        <cfvo type="max"/>
        <color rgb="FFFFEF9C"/>
        <color rgb="FFFF7128"/>
      </colorScale>
    </cfRule>
  </conditionalFormatting>
  <conditionalFormatting sqref="P167:W168">
    <cfRule type="containsBlanks" dxfId="5894" priority="1992">
      <formula>LEN(TRIM(P167))=0</formula>
    </cfRule>
  </conditionalFormatting>
  <conditionalFormatting sqref="P167:W167">
    <cfRule type="colorScale" priority="1991">
      <colorScale>
        <cfvo type="min"/>
        <cfvo type="max"/>
        <color rgb="FFFFEF9C"/>
        <color rgb="FFFF7128"/>
      </colorScale>
    </cfRule>
  </conditionalFormatting>
  <conditionalFormatting sqref="P169:W170">
    <cfRule type="containsBlanks" dxfId="5893" priority="1990">
      <formula>LEN(TRIM(P169))=0</formula>
    </cfRule>
  </conditionalFormatting>
  <conditionalFormatting sqref="P169:W169">
    <cfRule type="colorScale" priority="1989">
      <colorScale>
        <cfvo type="min"/>
        <cfvo type="max"/>
        <color rgb="FFFFEF9C"/>
        <color rgb="FFFF7128"/>
      </colorScale>
    </cfRule>
  </conditionalFormatting>
  <conditionalFormatting sqref="P171:W172">
    <cfRule type="containsBlanks" dxfId="5892" priority="1988">
      <formula>LEN(TRIM(P171))=0</formula>
    </cfRule>
  </conditionalFormatting>
  <conditionalFormatting sqref="P171:W171">
    <cfRule type="colorScale" priority="1987">
      <colorScale>
        <cfvo type="min"/>
        <cfvo type="max"/>
        <color rgb="FFFFEF9C"/>
        <color rgb="FFFF7128"/>
      </colorScale>
    </cfRule>
  </conditionalFormatting>
  <conditionalFormatting sqref="P173:W174">
    <cfRule type="containsBlanks" dxfId="5891" priority="1986">
      <formula>LEN(TRIM(P173))=0</formula>
    </cfRule>
  </conditionalFormatting>
  <conditionalFormatting sqref="P173:W173">
    <cfRule type="colorScale" priority="1985">
      <colorScale>
        <cfvo type="min"/>
        <cfvo type="max"/>
        <color rgb="FFFFEF9C"/>
        <color rgb="FFFF7128"/>
      </colorScale>
    </cfRule>
  </conditionalFormatting>
  <conditionalFormatting sqref="P175:W176">
    <cfRule type="containsBlanks" dxfId="5890" priority="1984">
      <formula>LEN(TRIM(P175))=0</formula>
    </cfRule>
  </conditionalFormatting>
  <conditionalFormatting sqref="P175:W175">
    <cfRule type="colorScale" priority="1983">
      <colorScale>
        <cfvo type="min"/>
        <cfvo type="max"/>
        <color rgb="FFFFEF9C"/>
        <color rgb="FFFF7128"/>
      </colorScale>
    </cfRule>
  </conditionalFormatting>
  <conditionalFormatting sqref="P177:W178">
    <cfRule type="containsBlanks" dxfId="5889" priority="1982">
      <formula>LEN(TRIM(P177))=0</formula>
    </cfRule>
  </conditionalFormatting>
  <conditionalFormatting sqref="P177:W177">
    <cfRule type="colorScale" priority="1981">
      <colorScale>
        <cfvo type="min"/>
        <cfvo type="max"/>
        <color rgb="FFFFEF9C"/>
        <color rgb="FFFF7128"/>
      </colorScale>
    </cfRule>
  </conditionalFormatting>
  <conditionalFormatting sqref="P179:W180">
    <cfRule type="containsBlanks" dxfId="5888" priority="1980">
      <formula>LEN(TRIM(P179))=0</formula>
    </cfRule>
  </conditionalFormatting>
  <conditionalFormatting sqref="P179:W179">
    <cfRule type="colorScale" priority="1979">
      <colorScale>
        <cfvo type="min"/>
        <cfvo type="max"/>
        <color rgb="FFFFEF9C"/>
        <color rgb="FFFF7128"/>
      </colorScale>
    </cfRule>
  </conditionalFormatting>
  <conditionalFormatting sqref="P181:W182">
    <cfRule type="containsBlanks" dxfId="5887" priority="1978">
      <formula>LEN(TRIM(P181))=0</formula>
    </cfRule>
  </conditionalFormatting>
  <conditionalFormatting sqref="P181:W181">
    <cfRule type="colorScale" priority="1977">
      <colorScale>
        <cfvo type="min"/>
        <cfvo type="max"/>
        <color rgb="FFFFEF9C"/>
        <color rgb="FFFF7128"/>
      </colorScale>
    </cfRule>
  </conditionalFormatting>
  <conditionalFormatting sqref="P183:W184">
    <cfRule type="containsBlanks" dxfId="5886" priority="1976">
      <formula>LEN(TRIM(P183))=0</formula>
    </cfRule>
  </conditionalFormatting>
  <conditionalFormatting sqref="P183:W183">
    <cfRule type="colorScale" priority="1975">
      <colorScale>
        <cfvo type="min"/>
        <cfvo type="max"/>
        <color rgb="FFFFEF9C"/>
        <color rgb="FFFF7128"/>
      </colorScale>
    </cfRule>
  </conditionalFormatting>
  <conditionalFormatting sqref="P185:W186">
    <cfRule type="containsBlanks" dxfId="5885" priority="1974">
      <formula>LEN(TRIM(P185))=0</formula>
    </cfRule>
  </conditionalFormatting>
  <conditionalFormatting sqref="P185:W185">
    <cfRule type="colorScale" priority="1973">
      <colorScale>
        <cfvo type="min"/>
        <cfvo type="max"/>
        <color rgb="FFFFEF9C"/>
        <color rgb="FFFF7128"/>
      </colorScale>
    </cfRule>
  </conditionalFormatting>
  <conditionalFormatting sqref="P187:W188">
    <cfRule type="containsBlanks" dxfId="5884" priority="1972">
      <formula>LEN(TRIM(P187))=0</formula>
    </cfRule>
  </conditionalFormatting>
  <conditionalFormatting sqref="P187:W187">
    <cfRule type="colorScale" priority="1971">
      <colorScale>
        <cfvo type="min"/>
        <cfvo type="max"/>
        <color rgb="FFFFEF9C"/>
        <color rgb="FFFF7128"/>
      </colorScale>
    </cfRule>
  </conditionalFormatting>
  <conditionalFormatting sqref="P189:W190">
    <cfRule type="containsBlanks" dxfId="5883" priority="1970">
      <formula>LEN(TRIM(P189))=0</formula>
    </cfRule>
  </conditionalFormatting>
  <conditionalFormatting sqref="P189:W189">
    <cfRule type="colorScale" priority="1969">
      <colorScale>
        <cfvo type="min"/>
        <cfvo type="max"/>
        <color rgb="FFFFEF9C"/>
        <color rgb="FFFF7128"/>
      </colorScale>
    </cfRule>
  </conditionalFormatting>
  <conditionalFormatting sqref="P191:W192">
    <cfRule type="containsBlanks" dxfId="5882" priority="1968">
      <formula>LEN(TRIM(P191))=0</formula>
    </cfRule>
  </conditionalFormatting>
  <conditionalFormatting sqref="P191:W191">
    <cfRule type="colorScale" priority="1967">
      <colorScale>
        <cfvo type="min"/>
        <cfvo type="max"/>
        <color rgb="FFFFEF9C"/>
        <color rgb="FFFF7128"/>
      </colorScale>
    </cfRule>
  </conditionalFormatting>
  <conditionalFormatting sqref="P193:W194">
    <cfRule type="containsBlanks" dxfId="5881" priority="1966">
      <formula>LEN(TRIM(P193))=0</formula>
    </cfRule>
  </conditionalFormatting>
  <conditionalFormatting sqref="P193:W193">
    <cfRule type="colorScale" priority="1965">
      <colorScale>
        <cfvo type="min"/>
        <cfvo type="max"/>
        <color rgb="FFFFEF9C"/>
        <color rgb="FFFF7128"/>
      </colorScale>
    </cfRule>
  </conditionalFormatting>
  <conditionalFormatting sqref="P195:W196">
    <cfRule type="containsBlanks" dxfId="5880" priority="1964">
      <formula>LEN(TRIM(P195))=0</formula>
    </cfRule>
  </conditionalFormatting>
  <conditionalFormatting sqref="P195:W195">
    <cfRule type="colorScale" priority="1963">
      <colorScale>
        <cfvo type="min"/>
        <cfvo type="max"/>
        <color rgb="FFFFEF9C"/>
        <color rgb="FFFF7128"/>
      </colorScale>
    </cfRule>
  </conditionalFormatting>
  <conditionalFormatting sqref="P197:W198">
    <cfRule type="containsBlanks" dxfId="5879" priority="1962">
      <formula>LEN(TRIM(P197))=0</formula>
    </cfRule>
  </conditionalFormatting>
  <conditionalFormatting sqref="P197:W197">
    <cfRule type="colorScale" priority="1961">
      <colorScale>
        <cfvo type="min"/>
        <cfvo type="max"/>
        <color rgb="FFFFEF9C"/>
        <color rgb="FFFF7128"/>
      </colorScale>
    </cfRule>
  </conditionalFormatting>
  <conditionalFormatting sqref="P199:W200">
    <cfRule type="containsBlanks" dxfId="5878" priority="1960">
      <formula>LEN(TRIM(P199))=0</formula>
    </cfRule>
  </conditionalFormatting>
  <conditionalFormatting sqref="P199:W199">
    <cfRule type="colorScale" priority="1959">
      <colorScale>
        <cfvo type="min"/>
        <cfvo type="max"/>
        <color rgb="FFFFEF9C"/>
        <color rgb="FFFF7128"/>
      </colorScale>
    </cfRule>
  </conditionalFormatting>
  <conditionalFormatting sqref="P201:W202">
    <cfRule type="containsBlanks" dxfId="5877" priority="1958">
      <formula>LEN(TRIM(P201))=0</formula>
    </cfRule>
  </conditionalFormatting>
  <conditionalFormatting sqref="P201:W201">
    <cfRule type="colorScale" priority="1957">
      <colorScale>
        <cfvo type="min"/>
        <cfvo type="max"/>
        <color rgb="FFFFEF9C"/>
        <color rgb="FFFF7128"/>
      </colorScale>
    </cfRule>
  </conditionalFormatting>
  <conditionalFormatting sqref="P203:W204">
    <cfRule type="containsBlanks" dxfId="5876" priority="1956">
      <formula>LEN(TRIM(P203))=0</formula>
    </cfRule>
  </conditionalFormatting>
  <conditionalFormatting sqref="P203:W203">
    <cfRule type="colorScale" priority="1955">
      <colorScale>
        <cfvo type="min"/>
        <cfvo type="max"/>
        <color rgb="FFFFEF9C"/>
        <color rgb="FFFF7128"/>
      </colorScale>
    </cfRule>
  </conditionalFormatting>
  <conditionalFormatting sqref="P205:W206">
    <cfRule type="containsBlanks" dxfId="5875" priority="1954">
      <formula>LEN(TRIM(P205))=0</formula>
    </cfRule>
  </conditionalFormatting>
  <conditionalFormatting sqref="P205:W205">
    <cfRule type="colorScale" priority="1953">
      <colorScale>
        <cfvo type="min"/>
        <cfvo type="max"/>
        <color rgb="FFFFEF9C"/>
        <color rgb="FFFF7128"/>
      </colorScale>
    </cfRule>
  </conditionalFormatting>
  <conditionalFormatting sqref="P207:W208">
    <cfRule type="containsBlanks" dxfId="5874" priority="1952">
      <formula>LEN(TRIM(P207))=0</formula>
    </cfRule>
  </conditionalFormatting>
  <conditionalFormatting sqref="P207:W207">
    <cfRule type="colorScale" priority="1951">
      <colorScale>
        <cfvo type="min"/>
        <cfvo type="max"/>
        <color rgb="FFFFEF9C"/>
        <color rgb="FFFF7128"/>
      </colorScale>
    </cfRule>
  </conditionalFormatting>
  <conditionalFormatting sqref="P209:W210">
    <cfRule type="containsBlanks" dxfId="5873" priority="1950">
      <formula>LEN(TRIM(P209))=0</formula>
    </cfRule>
  </conditionalFormatting>
  <conditionalFormatting sqref="P209:W209">
    <cfRule type="colorScale" priority="1949">
      <colorScale>
        <cfvo type="min"/>
        <cfvo type="max"/>
        <color rgb="FFFFEF9C"/>
        <color rgb="FFFF7128"/>
      </colorScale>
    </cfRule>
  </conditionalFormatting>
  <conditionalFormatting sqref="P211:W212">
    <cfRule type="containsBlanks" dxfId="5872" priority="1948">
      <formula>LEN(TRIM(P211))=0</formula>
    </cfRule>
  </conditionalFormatting>
  <conditionalFormatting sqref="P211:W211">
    <cfRule type="colorScale" priority="1947">
      <colorScale>
        <cfvo type="min"/>
        <cfvo type="max"/>
        <color rgb="FFFFEF9C"/>
        <color rgb="FFFF7128"/>
      </colorScale>
    </cfRule>
  </conditionalFormatting>
  <conditionalFormatting sqref="P213:W214">
    <cfRule type="containsBlanks" dxfId="5871" priority="1946">
      <formula>LEN(TRIM(P213))=0</formula>
    </cfRule>
  </conditionalFormatting>
  <conditionalFormatting sqref="P213:W213">
    <cfRule type="colorScale" priority="1945">
      <colorScale>
        <cfvo type="min"/>
        <cfvo type="max"/>
        <color rgb="FFFFEF9C"/>
        <color rgb="FFFF7128"/>
      </colorScale>
    </cfRule>
  </conditionalFormatting>
  <conditionalFormatting sqref="P215:W216">
    <cfRule type="containsBlanks" dxfId="5870" priority="1944">
      <formula>LEN(TRIM(P215))=0</formula>
    </cfRule>
  </conditionalFormatting>
  <conditionalFormatting sqref="P215:W215">
    <cfRule type="colorScale" priority="1943">
      <colorScale>
        <cfvo type="min"/>
        <cfvo type="max"/>
        <color rgb="FFFFEF9C"/>
        <color rgb="FFFF7128"/>
      </colorScale>
    </cfRule>
  </conditionalFormatting>
  <conditionalFormatting sqref="P217:W218">
    <cfRule type="containsBlanks" dxfId="5869" priority="1942">
      <formula>LEN(TRIM(P217))=0</formula>
    </cfRule>
  </conditionalFormatting>
  <conditionalFormatting sqref="P217:W217">
    <cfRule type="colorScale" priority="1941">
      <colorScale>
        <cfvo type="min"/>
        <cfvo type="max"/>
        <color rgb="FFFFEF9C"/>
        <color rgb="FFFF7128"/>
      </colorScale>
    </cfRule>
  </conditionalFormatting>
  <conditionalFormatting sqref="P219:W220">
    <cfRule type="containsBlanks" dxfId="5868" priority="1940">
      <formula>LEN(TRIM(P219))=0</formula>
    </cfRule>
  </conditionalFormatting>
  <conditionalFormatting sqref="P219:W219">
    <cfRule type="colorScale" priority="1939">
      <colorScale>
        <cfvo type="min"/>
        <cfvo type="max"/>
        <color rgb="FFFFEF9C"/>
        <color rgb="FFFF7128"/>
      </colorScale>
    </cfRule>
  </conditionalFormatting>
  <conditionalFormatting sqref="P221:W222">
    <cfRule type="containsBlanks" dxfId="5867" priority="1938">
      <formula>LEN(TRIM(P221))=0</formula>
    </cfRule>
  </conditionalFormatting>
  <conditionalFormatting sqref="P221:W221">
    <cfRule type="colorScale" priority="1937">
      <colorScale>
        <cfvo type="min"/>
        <cfvo type="max"/>
        <color rgb="FFFFEF9C"/>
        <color rgb="FFFF7128"/>
      </colorScale>
    </cfRule>
  </conditionalFormatting>
  <conditionalFormatting sqref="P223:W224">
    <cfRule type="containsBlanks" dxfId="5866" priority="1936">
      <formula>LEN(TRIM(P223))=0</formula>
    </cfRule>
  </conditionalFormatting>
  <conditionalFormatting sqref="P223:W223">
    <cfRule type="colorScale" priority="1935">
      <colorScale>
        <cfvo type="min"/>
        <cfvo type="max"/>
        <color rgb="FFFFEF9C"/>
        <color rgb="FFFF7128"/>
      </colorScale>
    </cfRule>
  </conditionalFormatting>
  <conditionalFormatting sqref="P225:W226">
    <cfRule type="containsBlanks" dxfId="5865" priority="1934">
      <formula>LEN(TRIM(P225))=0</formula>
    </cfRule>
  </conditionalFormatting>
  <conditionalFormatting sqref="P225:W225">
    <cfRule type="colorScale" priority="1933">
      <colorScale>
        <cfvo type="min"/>
        <cfvo type="max"/>
        <color rgb="FFFFEF9C"/>
        <color rgb="FFFF7128"/>
      </colorScale>
    </cfRule>
  </conditionalFormatting>
  <conditionalFormatting sqref="P227:W228">
    <cfRule type="containsBlanks" dxfId="5864" priority="1932">
      <formula>LEN(TRIM(P227))=0</formula>
    </cfRule>
  </conditionalFormatting>
  <conditionalFormatting sqref="P227:W227">
    <cfRule type="colorScale" priority="1931">
      <colorScale>
        <cfvo type="min"/>
        <cfvo type="max"/>
        <color rgb="FFFFEF9C"/>
        <color rgb="FFFF7128"/>
      </colorScale>
    </cfRule>
  </conditionalFormatting>
  <conditionalFormatting sqref="P229:W230">
    <cfRule type="containsBlanks" dxfId="5863" priority="1930">
      <formula>LEN(TRIM(P229))=0</formula>
    </cfRule>
  </conditionalFormatting>
  <conditionalFormatting sqref="P229:W229">
    <cfRule type="colorScale" priority="1929">
      <colorScale>
        <cfvo type="min"/>
        <cfvo type="max"/>
        <color rgb="FFFFEF9C"/>
        <color rgb="FFFF7128"/>
      </colorScale>
    </cfRule>
  </conditionalFormatting>
  <conditionalFormatting sqref="P231:W232">
    <cfRule type="containsBlanks" dxfId="5862" priority="1928">
      <formula>LEN(TRIM(P231))=0</formula>
    </cfRule>
  </conditionalFormatting>
  <conditionalFormatting sqref="P231:W231">
    <cfRule type="colorScale" priority="1927">
      <colorScale>
        <cfvo type="min"/>
        <cfvo type="max"/>
        <color rgb="FFFFEF9C"/>
        <color rgb="FFFF7128"/>
      </colorScale>
    </cfRule>
  </conditionalFormatting>
  <conditionalFormatting sqref="P233:W234">
    <cfRule type="containsBlanks" dxfId="5861" priority="1926">
      <formula>LEN(TRIM(P233))=0</formula>
    </cfRule>
  </conditionalFormatting>
  <conditionalFormatting sqref="P233:W233">
    <cfRule type="colorScale" priority="1925">
      <colorScale>
        <cfvo type="min"/>
        <cfvo type="max"/>
        <color rgb="FFFFEF9C"/>
        <color rgb="FFFF7128"/>
      </colorScale>
    </cfRule>
  </conditionalFormatting>
  <conditionalFormatting sqref="P235:W236">
    <cfRule type="containsBlanks" dxfId="5860" priority="1924">
      <formula>LEN(TRIM(P235))=0</formula>
    </cfRule>
  </conditionalFormatting>
  <conditionalFormatting sqref="P235:W235">
    <cfRule type="colorScale" priority="1923">
      <colorScale>
        <cfvo type="min"/>
        <cfvo type="max"/>
        <color rgb="FFFFEF9C"/>
        <color rgb="FFFF7128"/>
      </colorScale>
    </cfRule>
  </conditionalFormatting>
  <conditionalFormatting sqref="P237:W238">
    <cfRule type="containsBlanks" dxfId="5859" priority="1922">
      <formula>LEN(TRIM(P237))=0</formula>
    </cfRule>
  </conditionalFormatting>
  <conditionalFormatting sqref="P237:W237">
    <cfRule type="colorScale" priority="1921">
      <colorScale>
        <cfvo type="min"/>
        <cfvo type="max"/>
        <color rgb="FFFFEF9C"/>
        <color rgb="FFFF7128"/>
      </colorScale>
    </cfRule>
  </conditionalFormatting>
  <conditionalFormatting sqref="P239:W240">
    <cfRule type="containsBlanks" dxfId="5858" priority="1920">
      <formula>LEN(TRIM(P239))=0</formula>
    </cfRule>
  </conditionalFormatting>
  <conditionalFormatting sqref="P239:W239">
    <cfRule type="colorScale" priority="1919">
      <colorScale>
        <cfvo type="min"/>
        <cfvo type="max"/>
        <color rgb="FFFFEF9C"/>
        <color rgb="FFFF7128"/>
      </colorScale>
    </cfRule>
  </conditionalFormatting>
  <conditionalFormatting sqref="P241:W242">
    <cfRule type="containsBlanks" dxfId="5857" priority="1918">
      <formula>LEN(TRIM(P241))=0</formula>
    </cfRule>
  </conditionalFormatting>
  <conditionalFormatting sqref="P241:W241">
    <cfRule type="colorScale" priority="1917">
      <colorScale>
        <cfvo type="min"/>
        <cfvo type="max"/>
        <color rgb="FFFFEF9C"/>
        <color rgb="FFFF7128"/>
      </colorScale>
    </cfRule>
  </conditionalFormatting>
  <conditionalFormatting sqref="P243:W244">
    <cfRule type="containsBlanks" dxfId="5856" priority="1916">
      <formula>LEN(TRIM(P243))=0</formula>
    </cfRule>
  </conditionalFormatting>
  <conditionalFormatting sqref="P243:W243">
    <cfRule type="colorScale" priority="1915">
      <colorScale>
        <cfvo type="min"/>
        <cfvo type="max"/>
        <color rgb="FFFFEF9C"/>
        <color rgb="FFFF7128"/>
      </colorScale>
    </cfRule>
  </conditionalFormatting>
  <conditionalFormatting sqref="P245:W246">
    <cfRule type="containsBlanks" dxfId="5855" priority="1914">
      <formula>LEN(TRIM(P245))=0</formula>
    </cfRule>
  </conditionalFormatting>
  <conditionalFormatting sqref="P245:W245">
    <cfRule type="colorScale" priority="1913">
      <colorScale>
        <cfvo type="min"/>
        <cfvo type="max"/>
        <color rgb="FFFFEF9C"/>
        <color rgb="FFFF7128"/>
      </colorScale>
    </cfRule>
  </conditionalFormatting>
  <conditionalFormatting sqref="P247:W248">
    <cfRule type="containsBlanks" dxfId="5854" priority="1912">
      <formula>LEN(TRIM(P247))=0</formula>
    </cfRule>
  </conditionalFormatting>
  <conditionalFormatting sqref="P247:W247">
    <cfRule type="colorScale" priority="1911">
      <colorScale>
        <cfvo type="min"/>
        <cfvo type="max"/>
        <color rgb="FFFFEF9C"/>
        <color rgb="FFFF7128"/>
      </colorScale>
    </cfRule>
  </conditionalFormatting>
  <conditionalFormatting sqref="P249:W250">
    <cfRule type="containsBlanks" dxfId="5853" priority="1910">
      <formula>LEN(TRIM(P249))=0</formula>
    </cfRule>
  </conditionalFormatting>
  <conditionalFormatting sqref="P249:W249">
    <cfRule type="colorScale" priority="1909">
      <colorScale>
        <cfvo type="min"/>
        <cfvo type="max"/>
        <color rgb="FFFFEF9C"/>
        <color rgb="FFFF7128"/>
      </colorScale>
    </cfRule>
  </conditionalFormatting>
  <conditionalFormatting sqref="P251:W252">
    <cfRule type="containsBlanks" dxfId="5852" priority="1908">
      <formula>LEN(TRIM(P251))=0</formula>
    </cfRule>
  </conditionalFormatting>
  <conditionalFormatting sqref="P251:W251">
    <cfRule type="colorScale" priority="1907">
      <colorScale>
        <cfvo type="min"/>
        <cfvo type="max"/>
        <color rgb="FFFFEF9C"/>
        <color rgb="FFFF7128"/>
      </colorScale>
    </cfRule>
  </conditionalFormatting>
  <conditionalFormatting sqref="P253:W254">
    <cfRule type="containsBlanks" dxfId="5851" priority="1906">
      <formula>LEN(TRIM(P253))=0</formula>
    </cfRule>
  </conditionalFormatting>
  <conditionalFormatting sqref="P253:W253">
    <cfRule type="colorScale" priority="1905">
      <colorScale>
        <cfvo type="min"/>
        <cfvo type="max"/>
        <color rgb="FFFFEF9C"/>
        <color rgb="FFFF7128"/>
      </colorScale>
    </cfRule>
  </conditionalFormatting>
  <conditionalFormatting sqref="P255:W256">
    <cfRule type="containsBlanks" dxfId="5850" priority="1904">
      <formula>LEN(TRIM(P255))=0</formula>
    </cfRule>
  </conditionalFormatting>
  <conditionalFormatting sqref="P255:W255">
    <cfRule type="colorScale" priority="1903">
      <colorScale>
        <cfvo type="min"/>
        <cfvo type="max"/>
        <color rgb="FFFFEF9C"/>
        <color rgb="FFFF7128"/>
      </colorScale>
    </cfRule>
  </conditionalFormatting>
  <conditionalFormatting sqref="P257:W258">
    <cfRule type="containsBlanks" dxfId="5849" priority="1902">
      <formula>LEN(TRIM(P257))=0</formula>
    </cfRule>
  </conditionalFormatting>
  <conditionalFormatting sqref="P257:W257">
    <cfRule type="colorScale" priority="1901">
      <colorScale>
        <cfvo type="min"/>
        <cfvo type="max"/>
        <color rgb="FFFFEF9C"/>
        <color rgb="FFFF7128"/>
      </colorScale>
    </cfRule>
  </conditionalFormatting>
  <conditionalFormatting sqref="P259:W260">
    <cfRule type="containsBlanks" dxfId="5848" priority="1900">
      <formula>LEN(TRIM(P259))=0</formula>
    </cfRule>
  </conditionalFormatting>
  <conditionalFormatting sqref="P259:W259">
    <cfRule type="colorScale" priority="1899">
      <colorScale>
        <cfvo type="min"/>
        <cfvo type="max"/>
        <color rgb="FFFFEF9C"/>
        <color rgb="FFFF7128"/>
      </colorScale>
    </cfRule>
  </conditionalFormatting>
  <conditionalFormatting sqref="P261:W262">
    <cfRule type="containsBlanks" dxfId="5847" priority="1898">
      <formula>LEN(TRIM(P261))=0</formula>
    </cfRule>
  </conditionalFormatting>
  <conditionalFormatting sqref="P261:W261">
    <cfRule type="colorScale" priority="1897">
      <colorScale>
        <cfvo type="min"/>
        <cfvo type="max"/>
        <color rgb="FFFFEF9C"/>
        <color rgb="FFFF7128"/>
      </colorScale>
    </cfRule>
  </conditionalFormatting>
  <conditionalFormatting sqref="P263:W264">
    <cfRule type="containsBlanks" dxfId="5846" priority="1896">
      <formula>LEN(TRIM(P263))=0</formula>
    </cfRule>
  </conditionalFormatting>
  <conditionalFormatting sqref="P263:W263">
    <cfRule type="colorScale" priority="1895">
      <colorScale>
        <cfvo type="min"/>
        <cfvo type="max"/>
        <color rgb="FFFFEF9C"/>
        <color rgb="FFFF7128"/>
      </colorScale>
    </cfRule>
  </conditionalFormatting>
  <conditionalFormatting sqref="P265:W266">
    <cfRule type="containsBlanks" dxfId="5845" priority="1894">
      <formula>LEN(TRIM(P265))=0</formula>
    </cfRule>
  </conditionalFormatting>
  <conditionalFormatting sqref="P265:W265">
    <cfRule type="colorScale" priority="1893">
      <colorScale>
        <cfvo type="min"/>
        <cfvo type="max"/>
        <color rgb="FFFFEF9C"/>
        <color rgb="FFFF7128"/>
      </colorScale>
    </cfRule>
  </conditionalFormatting>
  <conditionalFormatting sqref="P267:W268">
    <cfRule type="containsBlanks" dxfId="5844" priority="1892">
      <formula>LEN(TRIM(P267))=0</formula>
    </cfRule>
  </conditionalFormatting>
  <conditionalFormatting sqref="P267:W267">
    <cfRule type="colorScale" priority="1891">
      <colorScale>
        <cfvo type="min"/>
        <cfvo type="max"/>
        <color rgb="FFFFEF9C"/>
        <color rgb="FFFF7128"/>
      </colorScale>
    </cfRule>
  </conditionalFormatting>
  <conditionalFormatting sqref="P269:W270">
    <cfRule type="containsBlanks" dxfId="5843" priority="1890">
      <formula>LEN(TRIM(P269))=0</formula>
    </cfRule>
  </conditionalFormatting>
  <conditionalFormatting sqref="P269:W269">
    <cfRule type="colorScale" priority="1889">
      <colorScale>
        <cfvo type="min"/>
        <cfvo type="max"/>
        <color rgb="FFFFEF9C"/>
        <color rgb="FFFF7128"/>
      </colorScale>
    </cfRule>
  </conditionalFormatting>
  <conditionalFormatting sqref="P271:W272">
    <cfRule type="containsBlanks" dxfId="5842" priority="1888">
      <formula>LEN(TRIM(P271))=0</formula>
    </cfRule>
  </conditionalFormatting>
  <conditionalFormatting sqref="P271:W271">
    <cfRule type="colorScale" priority="1887">
      <colorScale>
        <cfvo type="min"/>
        <cfvo type="max"/>
        <color rgb="FFFFEF9C"/>
        <color rgb="FFFF7128"/>
      </colorScale>
    </cfRule>
  </conditionalFormatting>
  <conditionalFormatting sqref="P273:W274">
    <cfRule type="containsBlanks" dxfId="5841" priority="1886">
      <formula>LEN(TRIM(P273))=0</formula>
    </cfRule>
  </conditionalFormatting>
  <conditionalFormatting sqref="P273:W273">
    <cfRule type="colorScale" priority="1885">
      <colorScale>
        <cfvo type="min"/>
        <cfvo type="max"/>
        <color rgb="FFFFEF9C"/>
        <color rgb="FFFF7128"/>
      </colorScale>
    </cfRule>
  </conditionalFormatting>
  <conditionalFormatting sqref="P275:W276">
    <cfRule type="containsBlanks" dxfId="5840" priority="1884">
      <formula>LEN(TRIM(P275))=0</formula>
    </cfRule>
  </conditionalFormatting>
  <conditionalFormatting sqref="P275:W275">
    <cfRule type="colorScale" priority="1883">
      <colorScale>
        <cfvo type="min"/>
        <cfvo type="max"/>
        <color rgb="FFFFEF9C"/>
        <color rgb="FFFF7128"/>
      </colorScale>
    </cfRule>
  </conditionalFormatting>
  <conditionalFormatting sqref="P277:W278">
    <cfRule type="containsBlanks" dxfId="5839" priority="1882">
      <formula>LEN(TRIM(P277))=0</formula>
    </cfRule>
  </conditionalFormatting>
  <conditionalFormatting sqref="P277:W277">
    <cfRule type="colorScale" priority="1881">
      <colorScale>
        <cfvo type="min"/>
        <cfvo type="max"/>
        <color rgb="FFFFEF9C"/>
        <color rgb="FFFF7128"/>
      </colorScale>
    </cfRule>
  </conditionalFormatting>
  <conditionalFormatting sqref="P279:W280">
    <cfRule type="containsBlanks" dxfId="5838" priority="1880">
      <formula>LEN(TRIM(P279))=0</formula>
    </cfRule>
  </conditionalFormatting>
  <conditionalFormatting sqref="P279:W279">
    <cfRule type="colorScale" priority="1879">
      <colorScale>
        <cfvo type="min"/>
        <cfvo type="max"/>
        <color rgb="FFFFEF9C"/>
        <color rgb="FFFF7128"/>
      </colorScale>
    </cfRule>
  </conditionalFormatting>
  <conditionalFormatting sqref="P281:W282">
    <cfRule type="containsBlanks" dxfId="5837" priority="1878">
      <formula>LEN(TRIM(P281))=0</formula>
    </cfRule>
  </conditionalFormatting>
  <conditionalFormatting sqref="P281:W281">
    <cfRule type="colorScale" priority="1877">
      <colorScale>
        <cfvo type="min"/>
        <cfvo type="max"/>
        <color rgb="FFFFEF9C"/>
        <color rgb="FFFF7128"/>
      </colorScale>
    </cfRule>
  </conditionalFormatting>
  <conditionalFormatting sqref="P283:W284">
    <cfRule type="containsBlanks" dxfId="5836" priority="1876">
      <formula>LEN(TRIM(P283))=0</formula>
    </cfRule>
  </conditionalFormatting>
  <conditionalFormatting sqref="P283:W283">
    <cfRule type="colorScale" priority="1875">
      <colorScale>
        <cfvo type="min"/>
        <cfvo type="max"/>
        <color rgb="FFFFEF9C"/>
        <color rgb="FFFF7128"/>
      </colorScale>
    </cfRule>
  </conditionalFormatting>
  <conditionalFormatting sqref="P285:W286">
    <cfRule type="containsBlanks" dxfId="5835" priority="1874">
      <formula>LEN(TRIM(P285))=0</formula>
    </cfRule>
  </conditionalFormatting>
  <conditionalFormatting sqref="P285:W285">
    <cfRule type="colorScale" priority="1873">
      <colorScale>
        <cfvo type="min"/>
        <cfvo type="max"/>
        <color rgb="FFFFEF9C"/>
        <color rgb="FFFF7128"/>
      </colorScale>
    </cfRule>
  </conditionalFormatting>
  <conditionalFormatting sqref="P287:W288">
    <cfRule type="containsBlanks" dxfId="5834" priority="1872">
      <formula>LEN(TRIM(P287))=0</formula>
    </cfRule>
  </conditionalFormatting>
  <conditionalFormatting sqref="P287:W287">
    <cfRule type="colorScale" priority="1871">
      <colorScale>
        <cfvo type="min"/>
        <cfvo type="max"/>
        <color rgb="FFFFEF9C"/>
        <color rgb="FFFF7128"/>
      </colorScale>
    </cfRule>
  </conditionalFormatting>
  <conditionalFormatting sqref="P289:W290">
    <cfRule type="containsBlanks" dxfId="5833" priority="1870">
      <formula>LEN(TRIM(P289))=0</formula>
    </cfRule>
  </conditionalFormatting>
  <conditionalFormatting sqref="P289:W289">
    <cfRule type="colorScale" priority="1869">
      <colorScale>
        <cfvo type="min"/>
        <cfvo type="max"/>
        <color rgb="FFFFEF9C"/>
        <color rgb="FFFF7128"/>
      </colorScale>
    </cfRule>
  </conditionalFormatting>
  <conditionalFormatting sqref="P291:W292">
    <cfRule type="containsBlanks" dxfId="5832" priority="1868">
      <formula>LEN(TRIM(P291))=0</formula>
    </cfRule>
  </conditionalFormatting>
  <conditionalFormatting sqref="P291:W291">
    <cfRule type="colorScale" priority="1867">
      <colorScale>
        <cfvo type="min"/>
        <cfvo type="max"/>
        <color rgb="FFFFEF9C"/>
        <color rgb="FFFF7128"/>
      </colorScale>
    </cfRule>
  </conditionalFormatting>
  <conditionalFormatting sqref="P293:W294">
    <cfRule type="containsBlanks" dxfId="5831" priority="1866">
      <formula>LEN(TRIM(P293))=0</formula>
    </cfRule>
  </conditionalFormatting>
  <conditionalFormatting sqref="P293:W293">
    <cfRule type="colorScale" priority="1865">
      <colorScale>
        <cfvo type="min"/>
        <cfvo type="max"/>
        <color rgb="FFFFEF9C"/>
        <color rgb="FFFF7128"/>
      </colorScale>
    </cfRule>
  </conditionalFormatting>
  <conditionalFormatting sqref="P295:W296">
    <cfRule type="containsBlanks" dxfId="5830" priority="1864">
      <formula>LEN(TRIM(P295))=0</formula>
    </cfRule>
  </conditionalFormatting>
  <conditionalFormatting sqref="P295:W295">
    <cfRule type="colorScale" priority="1863">
      <colorScale>
        <cfvo type="min"/>
        <cfvo type="max"/>
        <color rgb="FFFFEF9C"/>
        <color rgb="FFFF7128"/>
      </colorScale>
    </cfRule>
  </conditionalFormatting>
  <conditionalFormatting sqref="P297:W298">
    <cfRule type="containsBlanks" dxfId="5829" priority="1862">
      <formula>LEN(TRIM(P297))=0</formula>
    </cfRule>
  </conditionalFormatting>
  <conditionalFormatting sqref="P297:W297">
    <cfRule type="colorScale" priority="1861">
      <colorScale>
        <cfvo type="min"/>
        <cfvo type="max"/>
        <color rgb="FFFFEF9C"/>
        <color rgb="FFFF7128"/>
      </colorScale>
    </cfRule>
  </conditionalFormatting>
  <conditionalFormatting sqref="P299:W300">
    <cfRule type="containsBlanks" dxfId="5828" priority="1860">
      <formula>LEN(TRIM(P299))=0</formula>
    </cfRule>
  </conditionalFormatting>
  <conditionalFormatting sqref="P299:W299">
    <cfRule type="colorScale" priority="1859">
      <colorScale>
        <cfvo type="min"/>
        <cfvo type="max"/>
        <color rgb="FFFFEF9C"/>
        <color rgb="FFFF7128"/>
      </colorScale>
    </cfRule>
  </conditionalFormatting>
  <conditionalFormatting sqref="P301:W302">
    <cfRule type="containsBlanks" dxfId="5827" priority="1858">
      <formula>LEN(TRIM(P301))=0</formula>
    </cfRule>
  </conditionalFormatting>
  <conditionalFormatting sqref="P301:W301">
    <cfRule type="colorScale" priority="1857">
      <colorScale>
        <cfvo type="min"/>
        <cfvo type="max"/>
        <color rgb="FFFFEF9C"/>
        <color rgb="FFFF7128"/>
      </colorScale>
    </cfRule>
  </conditionalFormatting>
  <conditionalFormatting sqref="P303:W304">
    <cfRule type="containsBlanks" dxfId="5826" priority="1856">
      <formula>LEN(TRIM(P303))=0</formula>
    </cfRule>
  </conditionalFormatting>
  <conditionalFormatting sqref="P303:W303">
    <cfRule type="colorScale" priority="1855">
      <colorScale>
        <cfvo type="min"/>
        <cfvo type="max"/>
        <color rgb="FFFFEF9C"/>
        <color rgb="FFFF7128"/>
      </colorScale>
    </cfRule>
  </conditionalFormatting>
  <conditionalFormatting sqref="P305:W306">
    <cfRule type="containsBlanks" dxfId="5825" priority="1854">
      <formula>LEN(TRIM(P305))=0</formula>
    </cfRule>
  </conditionalFormatting>
  <conditionalFormatting sqref="P305:W305">
    <cfRule type="colorScale" priority="1853">
      <colorScale>
        <cfvo type="min"/>
        <cfvo type="max"/>
        <color rgb="FFFFEF9C"/>
        <color rgb="FFFF7128"/>
      </colorScale>
    </cfRule>
  </conditionalFormatting>
  <conditionalFormatting sqref="P307:W308">
    <cfRule type="containsBlanks" dxfId="5824" priority="1852">
      <formula>LEN(TRIM(P307))=0</formula>
    </cfRule>
  </conditionalFormatting>
  <conditionalFormatting sqref="P307:W307">
    <cfRule type="colorScale" priority="1851">
      <colorScale>
        <cfvo type="min"/>
        <cfvo type="max"/>
        <color rgb="FFFFEF9C"/>
        <color rgb="FFFF7128"/>
      </colorScale>
    </cfRule>
  </conditionalFormatting>
  <conditionalFormatting sqref="P309:W310">
    <cfRule type="containsBlanks" dxfId="5823" priority="1850">
      <formula>LEN(TRIM(P309))=0</formula>
    </cfRule>
  </conditionalFormatting>
  <conditionalFormatting sqref="P309:W309">
    <cfRule type="colorScale" priority="1849">
      <colorScale>
        <cfvo type="min"/>
        <cfvo type="max"/>
        <color rgb="FFFFEF9C"/>
        <color rgb="FFFF7128"/>
      </colorScale>
    </cfRule>
  </conditionalFormatting>
  <conditionalFormatting sqref="P311:W312">
    <cfRule type="containsBlanks" dxfId="5822" priority="1848">
      <formula>LEN(TRIM(P311))=0</formula>
    </cfRule>
  </conditionalFormatting>
  <conditionalFormatting sqref="P311:W311">
    <cfRule type="colorScale" priority="1847">
      <colorScale>
        <cfvo type="min"/>
        <cfvo type="max"/>
        <color rgb="FFFFEF9C"/>
        <color rgb="FFFF7128"/>
      </colorScale>
    </cfRule>
  </conditionalFormatting>
  <conditionalFormatting sqref="P313:W314">
    <cfRule type="containsBlanks" dxfId="5821" priority="1846">
      <formula>LEN(TRIM(P313))=0</formula>
    </cfRule>
  </conditionalFormatting>
  <conditionalFormatting sqref="P313:W313">
    <cfRule type="colorScale" priority="1845">
      <colorScale>
        <cfvo type="min"/>
        <cfvo type="max"/>
        <color rgb="FFFFEF9C"/>
        <color rgb="FFFF7128"/>
      </colorScale>
    </cfRule>
  </conditionalFormatting>
  <conditionalFormatting sqref="P315:W316">
    <cfRule type="containsBlanks" dxfId="5820" priority="1844">
      <formula>LEN(TRIM(P315))=0</formula>
    </cfRule>
  </conditionalFormatting>
  <conditionalFormatting sqref="P315:W315">
    <cfRule type="colorScale" priority="1843">
      <colorScale>
        <cfvo type="min"/>
        <cfvo type="max"/>
        <color rgb="FFFFEF9C"/>
        <color rgb="FFFF7128"/>
      </colorScale>
    </cfRule>
  </conditionalFormatting>
  <conditionalFormatting sqref="P317:W318">
    <cfRule type="containsBlanks" dxfId="5819" priority="1842">
      <formula>LEN(TRIM(P317))=0</formula>
    </cfRule>
  </conditionalFormatting>
  <conditionalFormatting sqref="P317:W317">
    <cfRule type="colorScale" priority="1841">
      <colorScale>
        <cfvo type="min"/>
        <cfvo type="max"/>
        <color rgb="FFFFEF9C"/>
        <color rgb="FFFF7128"/>
      </colorScale>
    </cfRule>
  </conditionalFormatting>
  <conditionalFormatting sqref="P319:W320">
    <cfRule type="containsBlanks" dxfId="5818" priority="1840">
      <formula>LEN(TRIM(P319))=0</formula>
    </cfRule>
  </conditionalFormatting>
  <conditionalFormatting sqref="P319:W319">
    <cfRule type="colorScale" priority="1839">
      <colorScale>
        <cfvo type="min"/>
        <cfvo type="max"/>
        <color rgb="FFFFEF9C"/>
        <color rgb="FFFF7128"/>
      </colorScale>
    </cfRule>
  </conditionalFormatting>
  <conditionalFormatting sqref="P321:W322">
    <cfRule type="containsBlanks" dxfId="5817" priority="1838">
      <formula>LEN(TRIM(P321))=0</formula>
    </cfRule>
  </conditionalFormatting>
  <conditionalFormatting sqref="P321:W321">
    <cfRule type="colorScale" priority="1837">
      <colorScale>
        <cfvo type="min"/>
        <cfvo type="max"/>
        <color rgb="FFFFEF9C"/>
        <color rgb="FFFF7128"/>
      </colorScale>
    </cfRule>
  </conditionalFormatting>
  <conditionalFormatting sqref="P323:W324">
    <cfRule type="containsBlanks" dxfId="5816" priority="1836">
      <formula>LEN(TRIM(P323))=0</formula>
    </cfRule>
  </conditionalFormatting>
  <conditionalFormatting sqref="P323:W323">
    <cfRule type="colorScale" priority="1835">
      <colorScale>
        <cfvo type="min"/>
        <cfvo type="max"/>
        <color rgb="FFFFEF9C"/>
        <color rgb="FFFF7128"/>
      </colorScale>
    </cfRule>
  </conditionalFormatting>
  <conditionalFormatting sqref="P325:W326">
    <cfRule type="containsBlanks" dxfId="5815" priority="1834">
      <formula>LEN(TRIM(P325))=0</formula>
    </cfRule>
  </conditionalFormatting>
  <conditionalFormatting sqref="P325:W325">
    <cfRule type="colorScale" priority="1833">
      <colorScale>
        <cfvo type="min"/>
        <cfvo type="max"/>
        <color rgb="FFFFEF9C"/>
        <color rgb="FFFF7128"/>
      </colorScale>
    </cfRule>
  </conditionalFormatting>
  <conditionalFormatting sqref="P327:W328">
    <cfRule type="containsBlanks" dxfId="5814" priority="1832">
      <formula>LEN(TRIM(P327))=0</formula>
    </cfRule>
  </conditionalFormatting>
  <conditionalFormatting sqref="P327:W327">
    <cfRule type="colorScale" priority="1831">
      <colorScale>
        <cfvo type="min"/>
        <cfvo type="max"/>
        <color rgb="FFFFEF9C"/>
        <color rgb="FFFF7128"/>
      </colorScale>
    </cfRule>
  </conditionalFormatting>
  <conditionalFormatting sqref="P329:W330">
    <cfRule type="containsBlanks" dxfId="5813" priority="1830">
      <formula>LEN(TRIM(P329))=0</formula>
    </cfRule>
  </conditionalFormatting>
  <conditionalFormatting sqref="P329:W329">
    <cfRule type="colorScale" priority="1829">
      <colorScale>
        <cfvo type="min"/>
        <cfvo type="max"/>
        <color rgb="FFFFEF9C"/>
        <color rgb="FFFF7128"/>
      </colorScale>
    </cfRule>
  </conditionalFormatting>
  <conditionalFormatting sqref="P331:W332">
    <cfRule type="containsBlanks" dxfId="5812" priority="1828">
      <formula>LEN(TRIM(P331))=0</formula>
    </cfRule>
  </conditionalFormatting>
  <conditionalFormatting sqref="P331:W331">
    <cfRule type="colorScale" priority="1827">
      <colorScale>
        <cfvo type="min"/>
        <cfvo type="max"/>
        <color rgb="FFFFEF9C"/>
        <color rgb="FFFF7128"/>
      </colorScale>
    </cfRule>
  </conditionalFormatting>
  <conditionalFormatting sqref="P333:W334">
    <cfRule type="containsBlanks" dxfId="5811" priority="1826">
      <formula>LEN(TRIM(P333))=0</formula>
    </cfRule>
  </conditionalFormatting>
  <conditionalFormatting sqref="P333:W333">
    <cfRule type="colorScale" priority="1825">
      <colorScale>
        <cfvo type="min"/>
        <cfvo type="max"/>
        <color rgb="FFFFEF9C"/>
        <color rgb="FFFF7128"/>
      </colorScale>
    </cfRule>
  </conditionalFormatting>
  <conditionalFormatting sqref="P335:W336">
    <cfRule type="containsBlanks" dxfId="5810" priority="1824">
      <formula>LEN(TRIM(P335))=0</formula>
    </cfRule>
  </conditionalFormatting>
  <conditionalFormatting sqref="P335:W335">
    <cfRule type="colorScale" priority="1823">
      <colorScale>
        <cfvo type="min"/>
        <cfvo type="max"/>
        <color rgb="FFFFEF9C"/>
        <color rgb="FFFF7128"/>
      </colorScale>
    </cfRule>
  </conditionalFormatting>
  <conditionalFormatting sqref="P337:W338">
    <cfRule type="containsBlanks" dxfId="5809" priority="1822">
      <formula>LEN(TRIM(P337))=0</formula>
    </cfRule>
  </conditionalFormatting>
  <conditionalFormatting sqref="P337:W337">
    <cfRule type="colorScale" priority="1821">
      <colorScale>
        <cfvo type="min"/>
        <cfvo type="max"/>
        <color rgb="FFFFEF9C"/>
        <color rgb="FFFF7128"/>
      </colorScale>
    </cfRule>
  </conditionalFormatting>
  <conditionalFormatting sqref="P339:W340">
    <cfRule type="containsBlanks" dxfId="5808" priority="1820">
      <formula>LEN(TRIM(P339))=0</formula>
    </cfRule>
  </conditionalFormatting>
  <conditionalFormatting sqref="P339:W339">
    <cfRule type="colorScale" priority="1819">
      <colorScale>
        <cfvo type="min"/>
        <cfvo type="max"/>
        <color rgb="FFFFEF9C"/>
        <color rgb="FFFF7128"/>
      </colorScale>
    </cfRule>
  </conditionalFormatting>
  <conditionalFormatting sqref="P341:W342">
    <cfRule type="containsBlanks" dxfId="5807" priority="1818">
      <formula>LEN(TRIM(P341))=0</formula>
    </cfRule>
  </conditionalFormatting>
  <conditionalFormatting sqref="P341:W341">
    <cfRule type="colorScale" priority="1817">
      <colorScale>
        <cfvo type="min"/>
        <cfvo type="max"/>
        <color rgb="FFFFEF9C"/>
        <color rgb="FFFF7128"/>
      </colorScale>
    </cfRule>
  </conditionalFormatting>
  <conditionalFormatting sqref="P343:W344">
    <cfRule type="containsBlanks" dxfId="5806" priority="1816">
      <formula>LEN(TRIM(P343))=0</formula>
    </cfRule>
  </conditionalFormatting>
  <conditionalFormatting sqref="P343:W343">
    <cfRule type="colorScale" priority="1815">
      <colorScale>
        <cfvo type="min"/>
        <cfvo type="max"/>
        <color rgb="FFFFEF9C"/>
        <color rgb="FFFF7128"/>
      </colorScale>
    </cfRule>
  </conditionalFormatting>
  <conditionalFormatting sqref="P345:W346">
    <cfRule type="containsBlanks" dxfId="5805" priority="1814">
      <formula>LEN(TRIM(P345))=0</formula>
    </cfRule>
  </conditionalFormatting>
  <conditionalFormatting sqref="P345:W345">
    <cfRule type="colorScale" priority="1813">
      <colorScale>
        <cfvo type="min"/>
        <cfvo type="max"/>
        <color rgb="FFFFEF9C"/>
        <color rgb="FFFF7128"/>
      </colorScale>
    </cfRule>
  </conditionalFormatting>
  <conditionalFormatting sqref="P347:W348">
    <cfRule type="containsBlanks" dxfId="5804" priority="1812">
      <formula>LEN(TRIM(P347))=0</formula>
    </cfRule>
  </conditionalFormatting>
  <conditionalFormatting sqref="P347:W347">
    <cfRule type="colorScale" priority="1811">
      <colorScale>
        <cfvo type="min"/>
        <cfvo type="max"/>
        <color rgb="FFFFEF9C"/>
        <color rgb="FFFF7128"/>
      </colorScale>
    </cfRule>
  </conditionalFormatting>
  <conditionalFormatting sqref="P349:W350">
    <cfRule type="containsBlanks" dxfId="5803" priority="1810">
      <formula>LEN(TRIM(P349))=0</formula>
    </cfRule>
  </conditionalFormatting>
  <conditionalFormatting sqref="P349:W349">
    <cfRule type="colorScale" priority="1809">
      <colorScale>
        <cfvo type="min"/>
        <cfvo type="max"/>
        <color rgb="FFFFEF9C"/>
        <color rgb="FFFF7128"/>
      </colorScale>
    </cfRule>
  </conditionalFormatting>
  <conditionalFormatting sqref="P351:W352">
    <cfRule type="containsBlanks" dxfId="5802" priority="1808">
      <formula>LEN(TRIM(P351))=0</formula>
    </cfRule>
  </conditionalFormatting>
  <conditionalFormatting sqref="P351:W351">
    <cfRule type="colorScale" priority="1807">
      <colorScale>
        <cfvo type="min"/>
        <cfvo type="max"/>
        <color rgb="FFFFEF9C"/>
        <color rgb="FFFF7128"/>
      </colorScale>
    </cfRule>
  </conditionalFormatting>
  <conditionalFormatting sqref="P353:W354">
    <cfRule type="containsBlanks" dxfId="5801" priority="1806">
      <formula>LEN(TRIM(P353))=0</formula>
    </cfRule>
  </conditionalFormatting>
  <conditionalFormatting sqref="P353:W353">
    <cfRule type="colorScale" priority="1805">
      <colorScale>
        <cfvo type="min"/>
        <cfvo type="max"/>
        <color rgb="FFFFEF9C"/>
        <color rgb="FFFF7128"/>
      </colorScale>
    </cfRule>
  </conditionalFormatting>
  <conditionalFormatting sqref="P355:W356">
    <cfRule type="containsBlanks" dxfId="5800" priority="1804">
      <formula>LEN(TRIM(P355))=0</formula>
    </cfRule>
  </conditionalFormatting>
  <conditionalFormatting sqref="P355:W355">
    <cfRule type="colorScale" priority="1803">
      <colorScale>
        <cfvo type="min"/>
        <cfvo type="max"/>
        <color rgb="FFFFEF9C"/>
        <color rgb="FFFF7128"/>
      </colorScale>
    </cfRule>
  </conditionalFormatting>
  <conditionalFormatting sqref="P357:W358">
    <cfRule type="containsBlanks" dxfId="5799" priority="1802">
      <formula>LEN(TRIM(P357))=0</formula>
    </cfRule>
  </conditionalFormatting>
  <conditionalFormatting sqref="P357:W357">
    <cfRule type="colorScale" priority="1801">
      <colorScale>
        <cfvo type="min"/>
        <cfvo type="max"/>
        <color rgb="FFFFEF9C"/>
        <color rgb="FFFF7128"/>
      </colorScale>
    </cfRule>
  </conditionalFormatting>
  <conditionalFormatting sqref="P359:W360">
    <cfRule type="containsBlanks" dxfId="5798" priority="1800">
      <formula>LEN(TRIM(P359))=0</formula>
    </cfRule>
  </conditionalFormatting>
  <conditionalFormatting sqref="P359:W359">
    <cfRule type="colorScale" priority="1799">
      <colorScale>
        <cfvo type="min"/>
        <cfvo type="max"/>
        <color rgb="FFFFEF9C"/>
        <color rgb="FFFF7128"/>
      </colorScale>
    </cfRule>
  </conditionalFormatting>
  <conditionalFormatting sqref="P361:W362">
    <cfRule type="containsBlanks" dxfId="5797" priority="1798">
      <formula>LEN(TRIM(P361))=0</formula>
    </cfRule>
  </conditionalFormatting>
  <conditionalFormatting sqref="P361:W361">
    <cfRule type="colorScale" priority="1797">
      <colorScale>
        <cfvo type="min"/>
        <cfvo type="max"/>
        <color rgb="FFFFEF9C"/>
        <color rgb="FFFF7128"/>
      </colorScale>
    </cfRule>
  </conditionalFormatting>
  <conditionalFormatting sqref="P363:W364">
    <cfRule type="containsBlanks" dxfId="5796" priority="1796">
      <formula>LEN(TRIM(P363))=0</formula>
    </cfRule>
  </conditionalFormatting>
  <conditionalFormatting sqref="P363:W363">
    <cfRule type="colorScale" priority="1795">
      <colorScale>
        <cfvo type="min"/>
        <cfvo type="max"/>
        <color rgb="FFFFEF9C"/>
        <color rgb="FFFF7128"/>
      </colorScale>
    </cfRule>
  </conditionalFormatting>
  <conditionalFormatting sqref="P365:W366">
    <cfRule type="containsBlanks" dxfId="5795" priority="1794">
      <formula>LEN(TRIM(P365))=0</formula>
    </cfRule>
  </conditionalFormatting>
  <conditionalFormatting sqref="P365:W365">
    <cfRule type="colorScale" priority="1793">
      <colorScale>
        <cfvo type="min"/>
        <cfvo type="max"/>
        <color rgb="FFFFEF9C"/>
        <color rgb="FFFF7128"/>
      </colorScale>
    </cfRule>
  </conditionalFormatting>
  <conditionalFormatting sqref="P367:W368">
    <cfRule type="containsBlanks" dxfId="5794" priority="1792">
      <formula>LEN(TRIM(P367))=0</formula>
    </cfRule>
  </conditionalFormatting>
  <conditionalFormatting sqref="P367:W367">
    <cfRule type="colorScale" priority="1791">
      <colorScale>
        <cfvo type="min"/>
        <cfvo type="max"/>
        <color rgb="FFFFEF9C"/>
        <color rgb="FFFF7128"/>
      </colorScale>
    </cfRule>
  </conditionalFormatting>
  <conditionalFormatting sqref="P369:W370">
    <cfRule type="containsBlanks" dxfId="5793" priority="1790">
      <formula>LEN(TRIM(P369))=0</formula>
    </cfRule>
  </conditionalFormatting>
  <conditionalFormatting sqref="P369:W369">
    <cfRule type="colorScale" priority="1789">
      <colorScale>
        <cfvo type="min"/>
        <cfvo type="max"/>
        <color rgb="FFFFEF9C"/>
        <color rgb="FFFF7128"/>
      </colorScale>
    </cfRule>
  </conditionalFormatting>
  <conditionalFormatting sqref="P371:W372">
    <cfRule type="containsBlanks" dxfId="5792" priority="1788">
      <formula>LEN(TRIM(P371))=0</formula>
    </cfRule>
  </conditionalFormatting>
  <conditionalFormatting sqref="P371:W371">
    <cfRule type="colorScale" priority="1787">
      <colorScale>
        <cfvo type="min"/>
        <cfvo type="max"/>
        <color rgb="FFFFEF9C"/>
        <color rgb="FFFF7128"/>
      </colorScale>
    </cfRule>
  </conditionalFormatting>
  <conditionalFormatting sqref="P373:W374">
    <cfRule type="containsBlanks" dxfId="5791" priority="1786">
      <formula>LEN(TRIM(P373))=0</formula>
    </cfRule>
  </conditionalFormatting>
  <conditionalFormatting sqref="P373:W373">
    <cfRule type="colorScale" priority="1785">
      <colorScale>
        <cfvo type="min"/>
        <cfvo type="max"/>
        <color rgb="FFFFEF9C"/>
        <color rgb="FFFF7128"/>
      </colorScale>
    </cfRule>
  </conditionalFormatting>
  <conditionalFormatting sqref="P375:W376">
    <cfRule type="containsBlanks" dxfId="5790" priority="1784">
      <formula>LEN(TRIM(P375))=0</formula>
    </cfRule>
  </conditionalFormatting>
  <conditionalFormatting sqref="P375:W375">
    <cfRule type="colorScale" priority="1783">
      <colorScale>
        <cfvo type="min"/>
        <cfvo type="max"/>
        <color rgb="FFFFEF9C"/>
        <color rgb="FFFF7128"/>
      </colorScale>
    </cfRule>
  </conditionalFormatting>
  <conditionalFormatting sqref="P377:W378">
    <cfRule type="containsBlanks" dxfId="5789" priority="1782">
      <formula>LEN(TRIM(P377))=0</formula>
    </cfRule>
  </conditionalFormatting>
  <conditionalFormatting sqref="P377:W377">
    <cfRule type="colorScale" priority="1781">
      <colorScale>
        <cfvo type="min"/>
        <cfvo type="max"/>
        <color rgb="FFFFEF9C"/>
        <color rgb="FFFF7128"/>
      </colorScale>
    </cfRule>
  </conditionalFormatting>
  <conditionalFormatting sqref="P379:W380">
    <cfRule type="containsBlanks" dxfId="5788" priority="1780">
      <formula>LEN(TRIM(P379))=0</formula>
    </cfRule>
  </conditionalFormatting>
  <conditionalFormatting sqref="P379:W379">
    <cfRule type="colorScale" priority="1779">
      <colorScale>
        <cfvo type="min"/>
        <cfvo type="max"/>
        <color rgb="FFFFEF9C"/>
        <color rgb="FFFF7128"/>
      </colorScale>
    </cfRule>
  </conditionalFormatting>
  <conditionalFormatting sqref="P381:W382">
    <cfRule type="containsBlanks" dxfId="5787" priority="1778">
      <formula>LEN(TRIM(P381))=0</formula>
    </cfRule>
  </conditionalFormatting>
  <conditionalFormatting sqref="P381:W381">
    <cfRule type="colorScale" priority="1777">
      <colorScale>
        <cfvo type="min"/>
        <cfvo type="max"/>
        <color rgb="FFFFEF9C"/>
        <color rgb="FFFF7128"/>
      </colorScale>
    </cfRule>
  </conditionalFormatting>
  <conditionalFormatting sqref="P383:W384">
    <cfRule type="containsBlanks" dxfId="5786" priority="1776">
      <formula>LEN(TRIM(P383))=0</formula>
    </cfRule>
  </conditionalFormatting>
  <conditionalFormatting sqref="P383:W383">
    <cfRule type="colorScale" priority="1775">
      <colorScale>
        <cfvo type="min"/>
        <cfvo type="max"/>
        <color rgb="FFFFEF9C"/>
        <color rgb="FFFF7128"/>
      </colorScale>
    </cfRule>
  </conditionalFormatting>
  <conditionalFormatting sqref="P385:W386">
    <cfRule type="containsBlanks" dxfId="5785" priority="1774">
      <formula>LEN(TRIM(P385))=0</formula>
    </cfRule>
  </conditionalFormatting>
  <conditionalFormatting sqref="P385:W385">
    <cfRule type="colorScale" priority="1773">
      <colorScale>
        <cfvo type="min"/>
        <cfvo type="max"/>
        <color rgb="FFFFEF9C"/>
        <color rgb="FFFF7128"/>
      </colorScale>
    </cfRule>
  </conditionalFormatting>
  <conditionalFormatting sqref="P387:W388">
    <cfRule type="containsBlanks" dxfId="5784" priority="1772">
      <formula>LEN(TRIM(P387))=0</formula>
    </cfRule>
  </conditionalFormatting>
  <conditionalFormatting sqref="P387:W387">
    <cfRule type="colorScale" priority="1771">
      <colorScale>
        <cfvo type="min"/>
        <cfvo type="max"/>
        <color rgb="FFFFEF9C"/>
        <color rgb="FFFF7128"/>
      </colorScale>
    </cfRule>
  </conditionalFormatting>
  <conditionalFormatting sqref="P389:W390">
    <cfRule type="containsBlanks" dxfId="5783" priority="1770">
      <formula>LEN(TRIM(P389))=0</formula>
    </cfRule>
  </conditionalFormatting>
  <conditionalFormatting sqref="P389:W389">
    <cfRule type="colorScale" priority="1769">
      <colorScale>
        <cfvo type="min"/>
        <cfvo type="max"/>
        <color rgb="FFFFEF9C"/>
        <color rgb="FFFF7128"/>
      </colorScale>
    </cfRule>
  </conditionalFormatting>
  <conditionalFormatting sqref="P391:W392">
    <cfRule type="containsBlanks" dxfId="5782" priority="1766">
      <formula>LEN(TRIM(P391))=0</formula>
    </cfRule>
  </conditionalFormatting>
  <conditionalFormatting sqref="P391:W391">
    <cfRule type="colorScale" priority="1765">
      <colorScale>
        <cfvo type="min"/>
        <cfvo type="max"/>
        <color rgb="FFFFEF9C"/>
        <color rgb="FFFF7128"/>
      </colorScale>
    </cfRule>
  </conditionalFormatting>
  <conditionalFormatting sqref="P393:W394">
    <cfRule type="containsBlanks" dxfId="5781" priority="1764">
      <formula>LEN(TRIM(P393))=0</formula>
    </cfRule>
  </conditionalFormatting>
  <conditionalFormatting sqref="P393:W393">
    <cfRule type="colorScale" priority="1763">
      <colorScale>
        <cfvo type="min"/>
        <cfvo type="max"/>
        <color rgb="FFFFEF9C"/>
        <color rgb="FFFF7128"/>
      </colorScale>
    </cfRule>
  </conditionalFormatting>
  <conditionalFormatting sqref="P395:W396">
    <cfRule type="containsBlanks" dxfId="5780" priority="1762">
      <formula>LEN(TRIM(P395))=0</formula>
    </cfRule>
  </conditionalFormatting>
  <conditionalFormatting sqref="P395:W395">
    <cfRule type="colorScale" priority="1761">
      <colorScale>
        <cfvo type="min"/>
        <cfvo type="max"/>
        <color rgb="FFFFEF9C"/>
        <color rgb="FFFF7128"/>
      </colorScale>
    </cfRule>
  </conditionalFormatting>
  <conditionalFormatting sqref="P397:W398">
    <cfRule type="containsBlanks" dxfId="5779" priority="1760">
      <formula>LEN(TRIM(P397))=0</formula>
    </cfRule>
  </conditionalFormatting>
  <conditionalFormatting sqref="P397:W397">
    <cfRule type="colorScale" priority="1759">
      <colorScale>
        <cfvo type="min"/>
        <cfvo type="max"/>
        <color rgb="FFFFEF9C"/>
        <color rgb="FFFF7128"/>
      </colorScale>
    </cfRule>
  </conditionalFormatting>
  <conditionalFormatting sqref="P399:W400">
    <cfRule type="containsBlanks" dxfId="5778" priority="1758">
      <formula>LEN(TRIM(P399))=0</formula>
    </cfRule>
  </conditionalFormatting>
  <conditionalFormatting sqref="P399:W399">
    <cfRule type="colorScale" priority="1757">
      <colorScale>
        <cfvo type="min"/>
        <cfvo type="max"/>
        <color rgb="FFFFEF9C"/>
        <color rgb="FFFF7128"/>
      </colorScale>
    </cfRule>
  </conditionalFormatting>
  <conditionalFormatting sqref="P401:W402">
    <cfRule type="containsBlanks" dxfId="5777" priority="1754">
      <formula>LEN(TRIM(P401))=0</formula>
    </cfRule>
  </conditionalFormatting>
  <conditionalFormatting sqref="P401:W401">
    <cfRule type="colorScale" priority="1753">
      <colorScale>
        <cfvo type="min"/>
        <cfvo type="max"/>
        <color rgb="FFFFEF9C"/>
        <color rgb="FFFF7128"/>
      </colorScale>
    </cfRule>
  </conditionalFormatting>
  <conditionalFormatting sqref="P403:W404">
    <cfRule type="containsBlanks" dxfId="5776" priority="1752">
      <formula>LEN(TRIM(P403))=0</formula>
    </cfRule>
  </conditionalFormatting>
  <conditionalFormatting sqref="P403:W403">
    <cfRule type="colorScale" priority="1751">
      <colorScale>
        <cfvo type="min"/>
        <cfvo type="max"/>
        <color rgb="FFFFEF9C"/>
        <color rgb="FFFF7128"/>
      </colorScale>
    </cfRule>
  </conditionalFormatting>
  <conditionalFormatting sqref="P405:W406">
    <cfRule type="containsBlanks" dxfId="5775" priority="1750">
      <formula>LEN(TRIM(P405))=0</formula>
    </cfRule>
  </conditionalFormatting>
  <conditionalFormatting sqref="P405:W405">
    <cfRule type="colorScale" priority="1749">
      <colorScale>
        <cfvo type="min"/>
        <cfvo type="max"/>
        <color rgb="FFFFEF9C"/>
        <color rgb="FFFF7128"/>
      </colorScale>
    </cfRule>
  </conditionalFormatting>
  <conditionalFormatting sqref="P407:W408">
    <cfRule type="containsBlanks" dxfId="5774" priority="1748">
      <formula>LEN(TRIM(P407))=0</formula>
    </cfRule>
  </conditionalFormatting>
  <conditionalFormatting sqref="P407:W407">
    <cfRule type="colorScale" priority="1747">
      <colorScale>
        <cfvo type="min"/>
        <cfvo type="max"/>
        <color rgb="FFFFEF9C"/>
        <color rgb="FFFF7128"/>
      </colorScale>
    </cfRule>
  </conditionalFormatting>
  <conditionalFormatting sqref="P409:W410">
    <cfRule type="containsBlanks" dxfId="5773" priority="1746">
      <formula>LEN(TRIM(P409))=0</formula>
    </cfRule>
  </conditionalFormatting>
  <conditionalFormatting sqref="P409:W409">
    <cfRule type="colorScale" priority="1745">
      <colorScale>
        <cfvo type="min"/>
        <cfvo type="max"/>
        <color rgb="FFFFEF9C"/>
        <color rgb="FFFF7128"/>
      </colorScale>
    </cfRule>
  </conditionalFormatting>
  <conditionalFormatting sqref="P411:W412">
    <cfRule type="containsBlanks" dxfId="5772" priority="1744">
      <formula>LEN(TRIM(P411))=0</formula>
    </cfRule>
  </conditionalFormatting>
  <conditionalFormatting sqref="P411:W411">
    <cfRule type="colorScale" priority="1743">
      <colorScale>
        <cfvo type="min"/>
        <cfvo type="max"/>
        <color rgb="FFFFEF9C"/>
        <color rgb="FFFF7128"/>
      </colorScale>
    </cfRule>
  </conditionalFormatting>
  <conditionalFormatting sqref="P413:W414">
    <cfRule type="containsBlanks" dxfId="5771" priority="1732">
      <formula>LEN(TRIM(P413))=0</formula>
    </cfRule>
  </conditionalFormatting>
  <conditionalFormatting sqref="P413:W413">
    <cfRule type="colorScale" priority="1731">
      <colorScale>
        <cfvo type="min"/>
        <cfvo type="max"/>
        <color rgb="FFFFEF9C"/>
        <color rgb="FFFF7128"/>
      </colorScale>
    </cfRule>
  </conditionalFormatting>
  <conditionalFormatting sqref="P415:W416">
    <cfRule type="containsBlanks" dxfId="5770" priority="1730">
      <formula>LEN(TRIM(P415))=0</formula>
    </cfRule>
  </conditionalFormatting>
  <conditionalFormatting sqref="P415:W415">
    <cfRule type="colorScale" priority="1729">
      <colorScale>
        <cfvo type="min"/>
        <cfvo type="max"/>
        <color rgb="FFFFEF9C"/>
        <color rgb="FFFF7128"/>
      </colorScale>
    </cfRule>
  </conditionalFormatting>
  <conditionalFormatting sqref="P417:W418">
    <cfRule type="containsBlanks" dxfId="5769" priority="1728">
      <formula>LEN(TRIM(P417))=0</formula>
    </cfRule>
  </conditionalFormatting>
  <conditionalFormatting sqref="P417:W417">
    <cfRule type="colorScale" priority="1727">
      <colorScale>
        <cfvo type="min"/>
        <cfvo type="max"/>
        <color rgb="FFFFEF9C"/>
        <color rgb="FFFF7128"/>
      </colorScale>
    </cfRule>
  </conditionalFormatting>
  <conditionalFormatting sqref="P419:W420">
    <cfRule type="containsBlanks" dxfId="5768" priority="1726">
      <formula>LEN(TRIM(P419))=0</formula>
    </cfRule>
  </conditionalFormatting>
  <conditionalFormatting sqref="P419:W419">
    <cfRule type="colorScale" priority="1725">
      <colorScale>
        <cfvo type="min"/>
        <cfvo type="max"/>
        <color rgb="FFFFEF9C"/>
        <color rgb="FFFF7128"/>
      </colorScale>
    </cfRule>
  </conditionalFormatting>
  <conditionalFormatting sqref="P421:W422">
    <cfRule type="containsBlanks" dxfId="5767" priority="1724">
      <formula>LEN(TRIM(P421))=0</formula>
    </cfRule>
  </conditionalFormatting>
  <conditionalFormatting sqref="P421:W421">
    <cfRule type="colorScale" priority="1723">
      <colorScale>
        <cfvo type="min"/>
        <cfvo type="max"/>
        <color rgb="FFFFEF9C"/>
        <color rgb="FFFF7128"/>
      </colorScale>
    </cfRule>
  </conditionalFormatting>
  <conditionalFormatting sqref="P423:W424">
    <cfRule type="containsBlanks" dxfId="5766" priority="1722">
      <formula>LEN(TRIM(P423))=0</formula>
    </cfRule>
  </conditionalFormatting>
  <conditionalFormatting sqref="P423:W423">
    <cfRule type="colorScale" priority="1721">
      <colorScale>
        <cfvo type="min"/>
        <cfvo type="max"/>
        <color rgb="FFFFEF9C"/>
        <color rgb="FFFF7128"/>
      </colorScale>
    </cfRule>
  </conditionalFormatting>
  <conditionalFormatting sqref="P425:W426">
    <cfRule type="containsBlanks" dxfId="5765" priority="1720">
      <formula>LEN(TRIM(P425))=0</formula>
    </cfRule>
  </conditionalFormatting>
  <conditionalFormatting sqref="P425:W425">
    <cfRule type="colorScale" priority="1719">
      <colorScale>
        <cfvo type="min"/>
        <cfvo type="max"/>
        <color rgb="FFFFEF9C"/>
        <color rgb="FFFF7128"/>
      </colorScale>
    </cfRule>
  </conditionalFormatting>
  <conditionalFormatting sqref="P427:W428">
    <cfRule type="containsBlanks" dxfId="5764" priority="1718">
      <formula>LEN(TRIM(P427))=0</formula>
    </cfRule>
  </conditionalFormatting>
  <conditionalFormatting sqref="P427:W427">
    <cfRule type="colorScale" priority="1717">
      <colorScale>
        <cfvo type="min"/>
        <cfvo type="max"/>
        <color rgb="FFFFEF9C"/>
        <color rgb="FFFF7128"/>
      </colorScale>
    </cfRule>
  </conditionalFormatting>
  <conditionalFormatting sqref="P429:W430">
    <cfRule type="containsBlanks" dxfId="5763" priority="1716">
      <formula>LEN(TRIM(P429))=0</formula>
    </cfRule>
  </conditionalFormatting>
  <conditionalFormatting sqref="P429:W429">
    <cfRule type="colorScale" priority="1715">
      <colorScale>
        <cfvo type="min"/>
        <cfvo type="max"/>
        <color rgb="FFFFEF9C"/>
        <color rgb="FFFF7128"/>
      </colorScale>
    </cfRule>
  </conditionalFormatting>
  <conditionalFormatting sqref="P431:W432">
    <cfRule type="containsBlanks" dxfId="5762" priority="1714">
      <formula>LEN(TRIM(P431))=0</formula>
    </cfRule>
  </conditionalFormatting>
  <conditionalFormatting sqref="P431:W431">
    <cfRule type="colorScale" priority="1713">
      <colorScale>
        <cfvo type="min"/>
        <cfvo type="max"/>
        <color rgb="FFFFEF9C"/>
        <color rgb="FFFF7128"/>
      </colorScale>
    </cfRule>
  </conditionalFormatting>
  <conditionalFormatting sqref="P433:W434">
    <cfRule type="containsBlanks" dxfId="5761" priority="1712">
      <formula>LEN(TRIM(P433))=0</formula>
    </cfRule>
  </conditionalFormatting>
  <conditionalFormatting sqref="P433:W433">
    <cfRule type="colorScale" priority="1711">
      <colorScale>
        <cfvo type="min"/>
        <cfvo type="max"/>
        <color rgb="FFFFEF9C"/>
        <color rgb="FFFF7128"/>
      </colorScale>
    </cfRule>
  </conditionalFormatting>
  <conditionalFormatting sqref="P435:W436">
    <cfRule type="containsBlanks" dxfId="5760" priority="1710">
      <formula>LEN(TRIM(P435))=0</formula>
    </cfRule>
  </conditionalFormatting>
  <conditionalFormatting sqref="P435:W435">
    <cfRule type="colorScale" priority="1709">
      <colorScale>
        <cfvo type="min"/>
        <cfvo type="max"/>
        <color rgb="FFFFEF9C"/>
        <color rgb="FFFF7128"/>
      </colorScale>
    </cfRule>
  </conditionalFormatting>
  <conditionalFormatting sqref="P437:W438">
    <cfRule type="containsBlanks" dxfId="5759" priority="1708">
      <formula>LEN(TRIM(P437))=0</formula>
    </cfRule>
  </conditionalFormatting>
  <conditionalFormatting sqref="P437:W437">
    <cfRule type="colorScale" priority="1707">
      <colorScale>
        <cfvo type="min"/>
        <cfvo type="max"/>
        <color rgb="FFFFEF9C"/>
        <color rgb="FFFF7128"/>
      </colorScale>
    </cfRule>
  </conditionalFormatting>
  <conditionalFormatting sqref="P439:W440">
    <cfRule type="containsBlanks" dxfId="5758" priority="1706">
      <formula>LEN(TRIM(P439))=0</formula>
    </cfRule>
  </conditionalFormatting>
  <conditionalFormatting sqref="P439:W439">
    <cfRule type="colorScale" priority="1705">
      <colorScale>
        <cfvo type="min"/>
        <cfvo type="max"/>
        <color rgb="FFFFEF9C"/>
        <color rgb="FFFF7128"/>
      </colorScale>
    </cfRule>
  </conditionalFormatting>
  <conditionalFormatting sqref="P441:W442">
    <cfRule type="containsBlanks" dxfId="5757" priority="1704">
      <formula>LEN(TRIM(P441))=0</formula>
    </cfRule>
  </conditionalFormatting>
  <conditionalFormatting sqref="P441:W441">
    <cfRule type="colorScale" priority="1703">
      <colorScale>
        <cfvo type="min"/>
        <cfvo type="max"/>
        <color rgb="FFFFEF9C"/>
        <color rgb="FFFF7128"/>
      </colorScale>
    </cfRule>
  </conditionalFormatting>
  <conditionalFormatting sqref="P443:W444">
    <cfRule type="containsBlanks" dxfId="5756" priority="1702">
      <formula>LEN(TRIM(P443))=0</formula>
    </cfRule>
  </conditionalFormatting>
  <conditionalFormatting sqref="P443:W443">
    <cfRule type="colorScale" priority="1701">
      <colorScale>
        <cfvo type="min"/>
        <cfvo type="max"/>
        <color rgb="FFFFEF9C"/>
        <color rgb="FFFF7128"/>
      </colorScale>
    </cfRule>
  </conditionalFormatting>
  <conditionalFormatting sqref="P445:W446">
    <cfRule type="containsBlanks" dxfId="5755" priority="1700">
      <formula>LEN(TRIM(P445))=0</formula>
    </cfRule>
  </conditionalFormatting>
  <conditionalFormatting sqref="P445:W445">
    <cfRule type="colorScale" priority="1699">
      <colorScale>
        <cfvo type="min"/>
        <cfvo type="max"/>
        <color rgb="FFFFEF9C"/>
        <color rgb="FFFF7128"/>
      </colorScale>
    </cfRule>
  </conditionalFormatting>
  <conditionalFormatting sqref="P447:W448">
    <cfRule type="containsBlanks" dxfId="5754" priority="1698">
      <formula>LEN(TRIM(P447))=0</formula>
    </cfRule>
  </conditionalFormatting>
  <conditionalFormatting sqref="P447:W447">
    <cfRule type="colorScale" priority="1697">
      <colorScale>
        <cfvo type="min"/>
        <cfvo type="max"/>
        <color rgb="FFFFEF9C"/>
        <color rgb="FFFF7128"/>
      </colorScale>
    </cfRule>
  </conditionalFormatting>
  <conditionalFormatting sqref="P449:W450">
    <cfRule type="containsBlanks" dxfId="5753" priority="1696">
      <formula>LEN(TRIM(P449))=0</formula>
    </cfRule>
  </conditionalFormatting>
  <conditionalFormatting sqref="P449:W449">
    <cfRule type="colorScale" priority="1695">
      <colorScale>
        <cfvo type="min"/>
        <cfvo type="max"/>
        <color rgb="FFFFEF9C"/>
        <color rgb="FFFF7128"/>
      </colorScale>
    </cfRule>
  </conditionalFormatting>
  <conditionalFormatting sqref="P451:W452">
    <cfRule type="containsBlanks" dxfId="5752" priority="1694">
      <formula>LEN(TRIM(P451))=0</formula>
    </cfRule>
  </conditionalFormatting>
  <conditionalFormatting sqref="P451:W451">
    <cfRule type="colorScale" priority="1693">
      <colorScale>
        <cfvo type="min"/>
        <cfvo type="max"/>
        <color rgb="FFFFEF9C"/>
        <color rgb="FFFF7128"/>
      </colorScale>
    </cfRule>
  </conditionalFormatting>
  <conditionalFormatting sqref="P453:W454">
    <cfRule type="containsBlanks" dxfId="5751" priority="1692">
      <formula>LEN(TRIM(P453))=0</formula>
    </cfRule>
  </conditionalFormatting>
  <conditionalFormatting sqref="P453:W453">
    <cfRule type="colorScale" priority="1691">
      <colorScale>
        <cfvo type="min"/>
        <cfvo type="max"/>
        <color rgb="FFFFEF9C"/>
        <color rgb="FFFF7128"/>
      </colorScale>
    </cfRule>
  </conditionalFormatting>
  <conditionalFormatting sqref="P455:W456">
    <cfRule type="containsBlanks" dxfId="5750" priority="1690">
      <formula>LEN(TRIM(P455))=0</formula>
    </cfRule>
  </conditionalFormatting>
  <conditionalFormatting sqref="P455:W455">
    <cfRule type="colorScale" priority="1689">
      <colorScale>
        <cfvo type="min"/>
        <cfvo type="max"/>
        <color rgb="FFFFEF9C"/>
        <color rgb="FFFF7128"/>
      </colorScale>
    </cfRule>
  </conditionalFormatting>
  <conditionalFormatting sqref="P457:W458">
    <cfRule type="containsBlanks" dxfId="5749" priority="1688">
      <formula>LEN(TRIM(P457))=0</formula>
    </cfRule>
  </conditionalFormatting>
  <conditionalFormatting sqref="P457:W457">
    <cfRule type="colorScale" priority="1687">
      <colorScale>
        <cfvo type="min"/>
        <cfvo type="max"/>
        <color rgb="FFFFEF9C"/>
        <color rgb="FFFF7128"/>
      </colorScale>
    </cfRule>
  </conditionalFormatting>
  <conditionalFormatting sqref="P459:W460">
    <cfRule type="containsBlanks" dxfId="5748" priority="1686">
      <formula>LEN(TRIM(P459))=0</formula>
    </cfRule>
  </conditionalFormatting>
  <conditionalFormatting sqref="P459:W459">
    <cfRule type="colorScale" priority="1685">
      <colorScale>
        <cfvo type="min"/>
        <cfvo type="max"/>
        <color rgb="FFFFEF9C"/>
        <color rgb="FFFF7128"/>
      </colorScale>
    </cfRule>
  </conditionalFormatting>
  <conditionalFormatting sqref="P461:W462">
    <cfRule type="containsBlanks" dxfId="5747" priority="1684">
      <formula>LEN(TRIM(P461))=0</formula>
    </cfRule>
  </conditionalFormatting>
  <conditionalFormatting sqref="P461:W461">
    <cfRule type="colorScale" priority="1683">
      <colorScale>
        <cfvo type="min"/>
        <cfvo type="max"/>
        <color rgb="FFFFEF9C"/>
        <color rgb="FFFF7128"/>
      </colorScale>
    </cfRule>
  </conditionalFormatting>
  <conditionalFormatting sqref="P463:W464">
    <cfRule type="containsBlanks" dxfId="5746" priority="1682">
      <formula>LEN(TRIM(P463))=0</formula>
    </cfRule>
  </conditionalFormatting>
  <conditionalFormatting sqref="P463:W463">
    <cfRule type="colorScale" priority="1681">
      <colorScale>
        <cfvo type="min"/>
        <cfvo type="max"/>
        <color rgb="FFFFEF9C"/>
        <color rgb="FFFF7128"/>
      </colorScale>
    </cfRule>
  </conditionalFormatting>
  <conditionalFormatting sqref="P465:W466">
    <cfRule type="containsBlanks" dxfId="5745" priority="1680">
      <formula>LEN(TRIM(P465))=0</formula>
    </cfRule>
  </conditionalFormatting>
  <conditionalFormatting sqref="P465:W465">
    <cfRule type="colorScale" priority="1679">
      <colorScale>
        <cfvo type="min"/>
        <cfvo type="max"/>
        <color rgb="FFFFEF9C"/>
        <color rgb="FFFF7128"/>
      </colorScale>
    </cfRule>
  </conditionalFormatting>
  <conditionalFormatting sqref="P467:W468">
    <cfRule type="containsBlanks" dxfId="5744" priority="1678">
      <formula>LEN(TRIM(P467))=0</formula>
    </cfRule>
  </conditionalFormatting>
  <conditionalFormatting sqref="P467:W467">
    <cfRule type="colorScale" priority="1677">
      <colorScale>
        <cfvo type="min"/>
        <cfvo type="max"/>
        <color rgb="FFFFEF9C"/>
        <color rgb="FFFF7128"/>
      </colorScale>
    </cfRule>
  </conditionalFormatting>
  <conditionalFormatting sqref="P469:W470">
    <cfRule type="containsBlanks" dxfId="5743" priority="1676">
      <formula>LEN(TRIM(P469))=0</formula>
    </cfRule>
  </conditionalFormatting>
  <conditionalFormatting sqref="P469:W469">
    <cfRule type="colorScale" priority="1675">
      <colorScale>
        <cfvo type="min"/>
        <cfvo type="max"/>
        <color rgb="FFFFEF9C"/>
        <color rgb="FFFF7128"/>
      </colorScale>
    </cfRule>
  </conditionalFormatting>
  <conditionalFormatting sqref="P471:W472">
    <cfRule type="containsBlanks" dxfId="5742" priority="1674">
      <formula>LEN(TRIM(P471))=0</formula>
    </cfRule>
  </conditionalFormatting>
  <conditionalFormatting sqref="P471:W471">
    <cfRule type="colorScale" priority="1673">
      <colorScale>
        <cfvo type="min"/>
        <cfvo type="max"/>
        <color rgb="FFFFEF9C"/>
        <color rgb="FFFF7128"/>
      </colorScale>
    </cfRule>
  </conditionalFormatting>
  <conditionalFormatting sqref="P473:W474">
    <cfRule type="containsBlanks" dxfId="5741" priority="1672">
      <formula>LEN(TRIM(P473))=0</formula>
    </cfRule>
  </conditionalFormatting>
  <conditionalFormatting sqref="P473:W473">
    <cfRule type="colorScale" priority="1671">
      <colorScale>
        <cfvo type="min"/>
        <cfvo type="max"/>
        <color rgb="FFFFEF9C"/>
        <color rgb="FFFF7128"/>
      </colorScale>
    </cfRule>
  </conditionalFormatting>
  <conditionalFormatting sqref="P475:W476">
    <cfRule type="containsBlanks" dxfId="5740" priority="1670">
      <formula>LEN(TRIM(P475))=0</formula>
    </cfRule>
  </conditionalFormatting>
  <conditionalFormatting sqref="P475:W475">
    <cfRule type="colorScale" priority="1669">
      <colorScale>
        <cfvo type="min"/>
        <cfvo type="max"/>
        <color rgb="FFFFEF9C"/>
        <color rgb="FFFF7128"/>
      </colorScale>
    </cfRule>
  </conditionalFormatting>
  <conditionalFormatting sqref="P477:W478">
    <cfRule type="containsBlanks" dxfId="5739" priority="1668">
      <formula>LEN(TRIM(P477))=0</formula>
    </cfRule>
  </conditionalFormatting>
  <conditionalFormatting sqref="P477:W477">
    <cfRule type="colorScale" priority="1667">
      <colorScale>
        <cfvo type="min"/>
        <cfvo type="max"/>
        <color rgb="FFFFEF9C"/>
        <color rgb="FFFF7128"/>
      </colorScale>
    </cfRule>
  </conditionalFormatting>
  <conditionalFormatting sqref="P479:W480">
    <cfRule type="containsBlanks" dxfId="5738" priority="1666">
      <formula>LEN(TRIM(P479))=0</formula>
    </cfRule>
  </conditionalFormatting>
  <conditionalFormatting sqref="P479:W479">
    <cfRule type="colorScale" priority="1665">
      <colorScale>
        <cfvo type="min"/>
        <cfvo type="max"/>
        <color rgb="FFFFEF9C"/>
        <color rgb="FFFF7128"/>
      </colorScale>
    </cfRule>
  </conditionalFormatting>
  <conditionalFormatting sqref="P481:W482">
    <cfRule type="containsBlanks" dxfId="5737" priority="1664">
      <formula>LEN(TRIM(P481))=0</formula>
    </cfRule>
  </conditionalFormatting>
  <conditionalFormatting sqref="P481:W481">
    <cfRule type="colorScale" priority="1663">
      <colorScale>
        <cfvo type="min"/>
        <cfvo type="max"/>
        <color rgb="FFFFEF9C"/>
        <color rgb="FFFF7128"/>
      </colorScale>
    </cfRule>
  </conditionalFormatting>
  <conditionalFormatting sqref="P483:W484">
    <cfRule type="containsBlanks" dxfId="5736" priority="1662">
      <formula>LEN(TRIM(P483))=0</formula>
    </cfRule>
  </conditionalFormatting>
  <conditionalFormatting sqref="P483:W483">
    <cfRule type="colorScale" priority="1661">
      <colorScale>
        <cfvo type="min"/>
        <cfvo type="max"/>
        <color rgb="FFFFEF9C"/>
        <color rgb="FFFF7128"/>
      </colorScale>
    </cfRule>
  </conditionalFormatting>
  <conditionalFormatting sqref="P485:W486">
    <cfRule type="containsBlanks" dxfId="5735" priority="1660">
      <formula>LEN(TRIM(P485))=0</formula>
    </cfRule>
  </conditionalFormatting>
  <conditionalFormatting sqref="P485:W485">
    <cfRule type="colorScale" priority="1659">
      <colorScale>
        <cfvo type="min"/>
        <cfvo type="max"/>
        <color rgb="FFFFEF9C"/>
        <color rgb="FFFF7128"/>
      </colorScale>
    </cfRule>
  </conditionalFormatting>
  <conditionalFormatting sqref="P487:W488">
    <cfRule type="containsBlanks" dxfId="5734" priority="1658">
      <formula>LEN(TRIM(P487))=0</formula>
    </cfRule>
  </conditionalFormatting>
  <conditionalFormatting sqref="P487:W487">
    <cfRule type="colorScale" priority="1657">
      <colorScale>
        <cfvo type="min"/>
        <cfvo type="max"/>
        <color rgb="FFFFEF9C"/>
        <color rgb="FFFF7128"/>
      </colorScale>
    </cfRule>
  </conditionalFormatting>
  <conditionalFormatting sqref="P489:W490">
    <cfRule type="containsBlanks" dxfId="5733" priority="1656">
      <formula>LEN(TRIM(P489))=0</formula>
    </cfRule>
  </conditionalFormatting>
  <conditionalFormatting sqref="P489:W489">
    <cfRule type="colorScale" priority="1655">
      <colorScale>
        <cfvo type="min"/>
        <cfvo type="max"/>
        <color rgb="FFFFEF9C"/>
        <color rgb="FFFF7128"/>
      </colorScale>
    </cfRule>
  </conditionalFormatting>
  <conditionalFormatting sqref="P491:W492">
    <cfRule type="containsBlanks" dxfId="5732" priority="1654">
      <formula>LEN(TRIM(P491))=0</formula>
    </cfRule>
  </conditionalFormatting>
  <conditionalFormatting sqref="P491:W491">
    <cfRule type="colorScale" priority="1653">
      <colorScale>
        <cfvo type="min"/>
        <cfvo type="max"/>
        <color rgb="FFFFEF9C"/>
        <color rgb="FFFF7128"/>
      </colorScale>
    </cfRule>
  </conditionalFormatting>
  <conditionalFormatting sqref="P493:W494">
    <cfRule type="containsBlanks" dxfId="5731" priority="1652">
      <formula>LEN(TRIM(P493))=0</formula>
    </cfRule>
  </conditionalFormatting>
  <conditionalFormatting sqref="P493:W493">
    <cfRule type="colorScale" priority="1651">
      <colorScale>
        <cfvo type="min"/>
        <cfvo type="max"/>
        <color rgb="FFFFEF9C"/>
        <color rgb="FFFF7128"/>
      </colorScale>
    </cfRule>
  </conditionalFormatting>
  <conditionalFormatting sqref="P495:W496">
    <cfRule type="containsBlanks" dxfId="5730" priority="1650">
      <formula>LEN(TRIM(P495))=0</formula>
    </cfRule>
  </conditionalFormatting>
  <conditionalFormatting sqref="P495:W495">
    <cfRule type="colorScale" priority="1649">
      <colorScale>
        <cfvo type="min"/>
        <cfvo type="max"/>
        <color rgb="FFFFEF9C"/>
        <color rgb="FFFF7128"/>
      </colorScale>
    </cfRule>
  </conditionalFormatting>
  <conditionalFormatting sqref="P497:W498">
    <cfRule type="containsBlanks" dxfId="5729" priority="1648">
      <formula>LEN(TRIM(P497))=0</formula>
    </cfRule>
  </conditionalFormatting>
  <conditionalFormatting sqref="P497:W497">
    <cfRule type="colorScale" priority="1647">
      <colorScale>
        <cfvo type="min"/>
        <cfvo type="max"/>
        <color rgb="FFFFEF9C"/>
        <color rgb="FFFF7128"/>
      </colorScale>
    </cfRule>
  </conditionalFormatting>
  <conditionalFormatting sqref="P499:W500">
    <cfRule type="containsBlanks" dxfId="5728" priority="1646">
      <formula>LEN(TRIM(P499))=0</formula>
    </cfRule>
  </conditionalFormatting>
  <conditionalFormatting sqref="P499:W499">
    <cfRule type="colorScale" priority="1645">
      <colorScale>
        <cfvo type="min"/>
        <cfvo type="max"/>
        <color rgb="FFFFEF9C"/>
        <color rgb="FFFF7128"/>
      </colorScale>
    </cfRule>
  </conditionalFormatting>
  <conditionalFormatting sqref="P501:W502">
    <cfRule type="containsBlanks" dxfId="5727" priority="1644">
      <formula>LEN(TRIM(P501))=0</formula>
    </cfRule>
  </conditionalFormatting>
  <conditionalFormatting sqref="P501:W501">
    <cfRule type="colorScale" priority="1643">
      <colorScale>
        <cfvo type="min"/>
        <cfvo type="max"/>
        <color rgb="FFFFEF9C"/>
        <color rgb="FFFF7128"/>
      </colorScale>
    </cfRule>
  </conditionalFormatting>
  <conditionalFormatting sqref="P503:W504">
    <cfRule type="containsBlanks" dxfId="5726" priority="1642">
      <formula>LEN(TRIM(P503))=0</formula>
    </cfRule>
  </conditionalFormatting>
  <conditionalFormatting sqref="P503:W503">
    <cfRule type="colorScale" priority="1641">
      <colorScale>
        <cfvo type="min"/>
        <cfvo type="max"/>
        <color rgb="FFFFEF9C"/>
        <color rgb="FFFF7128"/>
      </colorScale>
    </cfRule>
  </conditionalFormatting>
  <conditionalFormatting sqref="P505:W506">
    <cfRule type="containsBlanks" dxfId="5725" priority="1640">
      <formula>LEN(TRIM(P505))=0</formula>
    </cfRule>
  </conditionalFormatting>
  <conditionalFormatting sqref="P505:W505">
    <cfRule type="colorScale" priority="1639">
      <colorScale>
        <cfvo type="min"/>
        <cfvo type="max"/>
        <color rgb="FFFFEF9C"/>
        <color rgb="FFFF7128"/>
      </colorScale>
    </cfRule>
  </conditionalFormatting>
  <conditionalFormatting sqref="P507:W508">
    <cfRule type="containsBlanks" dxfId="5724" priority="1638">
      <formula>LEN(TRIM(P507))=0</formula>
    </cfRule>
  </conditionalFormatting>
  <conditionalFormatting sqref="P507:W507">
    <cfRule type="colorScale" priority="1637">
      <colorScale>
        <cfvo type="min"/>
        <cfvo type="max"/>
        <color rgb="FFFFEF9C"/>
        <color rgb="FFFF7128"/>
      </colorScale>
    </cfRule>
  </conditionalFormatting>
  <conditionalFormatting sqref="P509:W510">
    <cfRule type="containsBlanks" dxfId="5723" priority="1636">
      <formula>LEN(TRIM(P509))=0</formula>
    </cfRule>
  </conditionalFormatting>
  <conditionalFormatting sqref="P509:W509">
    <cfRule type="colorScale" priority="1635">
      <colorScale>
        <cfvo type="min"/>
        <cfvo type="max"/>
        <color rgb="FFFFEF9C"/>
        <color rgb="FFFF7128"/>
      </colorScale>
    </cfRule>
  </conditionalFormatting>
  <conditionalFormatting sqref="P511:W512">
    <cfRule type="containsBlanks" dxfId="5722" priority="1634">
      <formula>LEN(TRIM(P511))=0</formula>
    </cfRule>
  </conditionalFormatting>
  <conditionalFormatting sqref="P511:W511">
    <cfRule type="colorScale" priority="1633">
      <colorScale>
        <cfvo type="min"/>
        <cfvo type="max"/>
        <color rgb="FFFFEF9C"/>
        <color rgb="FFFF7128"/>
      </colorScale>
    </cfRule>
  </conditionalFormatting>
  <conditionalFormatting sqref="P513:W514">
    <cfRule type="containsBlanks" dxfId="5721" priority="1632">
      <formula>LEN(TRIM(P513))=0</formula>
    </cfRule>
  </conditionalFormatting>
  <conditionalFormatting sqref="P513:W513">
    <cfRule type="colorScale" priority="1631">
      <colorScale>
        <cfvo type="min"/>
        <cfvo type="max"/>
        <color rgb="FFFFEF9C"/>
        <color rgb="FFFF7128"/>
      </colorScale>
    </cfRule>
  </conditionalFormatting>
  <conditionalFormatting sqref="P515:W516">
    <cfRule type="containsBlanks" dxfId="5720" priority="1630">
      <formula>LEN(TRIM(P515))=0</formula>
    </cfRule>
  </conditionalFormatting>
  <conditionalFormatting sqref="P515:W515">
    <cfRule type="colorScale" priority="1629">
      <colorScale>
        <cfvo type="min"/>
        <cfvo type="max"/>
        <color rgb="FFFFEF9C"/>
        <color rgb="FFFF7128"/>
      </colorScale>
    </cfRule>
  </conditionalFormatting>
  <conditionalFormatting sqref="P517:W518">
    <cfRule type="containsBlanks" dxfId="5719" priority="1628">
      <formula>LEN(TRIM(P517))=0</formula>
    </cfRule>
  </conditionalFormatting>
  <conditionalFormatting sqref="P517:W517">
    <cfRule type="colorScale" priority="1627">
      <colorScale>
        <cfvo type="min"/>
        <cfvo type="max"/>
        <color rgb="FFFFEF9C"/>
        <color rgb="FFFF7128"/>
      </colorScale>
    </cfRule>
  </conditionalFormatting>
  <conditionalFormatting sqref="P519:W520">
    <cfRule type="containsBlanks" dxfId="5718" priority="1626">
      <formula>LEN(TRIM(P519))=0</formula>
    </cfRule>
  </conditionalFormatting>
  <conditionalFormatting sqref="P519:W519">
    <cfRule type="colorScale" priority="1625">
      <colorScale>
        <cfvo type="min"/>
        <cfvo type="max"/>
        <color rgb="FFFFEF9C"/>
        <color rgb="FFFF7128"/>
      </colorScale>
    </cfRule>
  </conditionalFormatting>
  <conditionalFormatting sqref="P521:W522">
    <cfRule type="containsBlanks" dxfId="5717" priority="1624">
      <formula>LEN(TRIM(P521))=0</formula>
    </cfRule>
  </conditionalFormatting>
  <conditionalFormatting sqref="P521:W521">
    <cfRule type="colorScale" priority="1623">
      <colorScale>
        <cfvo type="min"/>
        <cfvo type="max"/>
        <color rgb="FFFFEF9C"/>
        <color rgb="FFFF7128"/>
      </colorScale>
    </cfRule>
  </conditionalFormatting>
  <conditionalFormatting sqref="P523:W524">
    <cfRule type="containsBlanks" dxfId="5716" priority="1622">
      <formula>LEN(TRIM(P523))=0</formula>
    </cfRule>
  </conditionalFormatting>
  <conditionalFormatting sqref="P523:W523">
    <cfRule type="colorScale" priority="1621">
      <colorScale>
        <cfvo type="min"/>
        <cfvo type="max"/>
        <color rgb="FFFFEF9C"/>
        <color rgb="FFFF7128"/>
      </colorScale>
    </cfRule>
  </conditionalFormatting>
  <conditionalFormatting sqref="P525:W526">
    <cfRule type="containsBlanks" dxfId="5715" priority="1620">
      <formula>LEN(TRIM(P525))=0</formula>
    </cfRule>
  </conditionalFormatting>
  <conditionalFormatting sqref="P525:W525">
    <cfRule type="colorScale" priority="1619">
      <colorScale>
        <cfvo type="min"/>
        <cfvo type="max"/>
        <color rgb="FFFFEF9C"/>
        <color rgb="FFFF7128"/>
      </colorScale>
    </cfRule>
  </conditionalFormatting>
  <conditionalFormatting sqref="P527:W528">
    <cfRule type="containsBlanks" dxfId="5714" priority="1618">
      <formula>LEN(TRIM(P527))=0</formula>
    </cfRule>
  </conditionalFormatting>
  <conditionalFormatting sqref="P527:W527">
    <cfRule type="colorScale" priority="1617">
      <colorScale>
        <cfvo type="min"/>
        <cfvo type="max"/>
        <color rgb="FFFFEF9C"/>
        <color rgb="FFFF7128"/>
      </colorScale>
    </cfRule>
  </conditionalFormatting>
  <conditionalFormatting sqref="P529:W530">
    <cfRule type="containsBlanks" dxfId="5713" priority="1616">
      <formula>LEN(TRIM(P529))=0</formula>
    </cfRule>
  </conditionalFormatting>
  <conditionalFormatting sqref="P529:W529">
    <cfRule type="colorScale" priority="1615">
      <colorScale>
        <cfvo type="min"/>
        <cfvo type="max"/>
        <color rgb="FFFFEF9C"/>
        <color rgb="FFFF7128"/>
      </colorScale>
    </cfRule>
  </conditionalFormatting>
  <conditionalFormatting sqref="P531:W532">
    <cfRule type="containsBlanks" dxfId="5712" priority="1614">
      <formula>LEN(TRIM(P531))=0</formula>
    </cfRule>
  </conditionalFormatting>
  <conditionalFormatting sqref="P531:W531">
    <cfRule type="colorScale" priority="1613">
      <colorScale>
        <cfvo type="min"/>
        <cfvo type="max"/>
        <color rgb="FFFFEF9C"/>
        <color rgb="FFFF7128"/>
      </colorScale>
    </cfRule>
  </conditionalFormatting>
  <conditionalFormatting sqref="P533:W534">
    <cfRule type="containsBlanks" dxfId="5711" priority="1612">
      <formula>LEN(TRIM(P533))=0</formula>
    </cfRule>
  </conditionalFormatting>
  <conditionalFormatting sqref="P533:W533">
    <cfRule type="colorScale" priority="1611">
      <colorScale>
        <cfvo type="min"/>
        <cfvo type="max"/>
        <color rgb="FFFFEF9C"/>
        <color rgb="FFFF7128"/>
      </colorScale>
    </cfRule>
  </conditionalFormatting>
  <conditionalFormatting sqref="F111:M112">
    <cfRule type="containsBlanks" dxfId="5710" priority="1601">
      <formula>LEN(TRIM(F111))=0</formula>
    </cfRule>
  </conditionalFormatting>
  <conditionalFormatting sqref="L111:M111">
    <cfRule type="expression" dxfId="5709" priority="1599">
      <formula>AE111=1</formula>
    </cfRule>
  </conditionalFormatting>
  <conditionalFormatting sqref="F111:M111">
    <cfRule type="colorScale" priority="1600">
      <colorScale>
        <cfvo type="min"/>
        <cfvo type="max"/>
        <color rgb="FFFFEF9C"/>
        <color rgb="FFFF7128"/>
      </colorScale>
    </cfRule>
  </conditionalFormatting>
  <conditionalFormatting sqref="F114:M114">
    <cfRule type="containsBlanks" dxfId="5708" priority="1598">
      <formula>LEN(TRIM(F114))=0</formula>
    </cfRule>
  </conditionalFormatting>
  <conditionalFormatting sqref="F113:M113">
    <cfRule type="containsBlanks" dxfId="5707" priority="1595">
      <formula>LEN(TRIM(F113))=0</formula>
    </cfRule>
    <cfRule type="colorScale" priority="1594">
      <colorScale>
        <cfvo type="min"/>
        <cfvo type="max"/>
        <color rgb="FFFFEF9C"/>
        <color rgb="FFFF7128"/>
      </colorScale>
    </cfRule>
  </conditionalFormatting>
  <conditionalFormatting sqref="H113:I113">
    <cfRule type="expression" dxfId="5706" priority="1593">
      <formula>Z113=1</formula>
    </cfRule>
  </conditionalFormatting>
  <conditionalFormatting sqref="F113:G113">
    <cfRule type="expression" dxfId="5705" priority="1592">
      <formula>Y113=1</formula>
    </cfRule>
  </conditionalFormatting>
  <conditionalFormatting sqref="J113:K113">
    <cfRule type="expression" dxfId="5704" priority="1591">
      <formula>AA113=1</formula>
    </cfRule>
  </conditionalFormatting>
  <conditionalFormatting sqref="L113:M113">
    <cfRule type="expression" dxfId="5703" priority="1590">
      <formula>AB113=1</formula>
    </cfRule>
  </conditionalFormatting>
  <conditionalFormatting sqref="F116:M116">
    <cfRule type="containsBlanks" dxfId="5702" priority="1589">
      <formula>LEN(TRIM(F116))=0</formula>
    </cfRule>
  </conditionalFormatting>
  <conditionalFormatting sqref="F115:M115">
    <cfRule type="containsBlanks" dxfId="5701" priority="1588">
      <formula>LEN(TRIM(F115))=0</formula>
    </cfRule>
    <cfRule type="colorScale" priority="1587">
      <colorScale>
        <cfvo type="min"/>
        <cfvo type="max"/>
        <color rgb="FFFFEF9C"/>
        <color rgb="FFFF7128"/>
      </colorScale>
    </cfRule>
  </conditionalFormatting>
  <conditionalFormatting sqref="H115:I115">
    <cfRule type="expression" dxfId="5700" priority="1586">
      <formula>Z115=1</formula>
    </cfRule>
  </conditionalFormatting>
  <conditionalFormatting sqref="F115:G115">
    <cfRule type="expression" dxfId="5699" priority="1585">
      <formula>Y115=1</formula>
    </cfRule>
  </conditionalFormatting>
  <conditionalFormatting sqref="J115:K115">
    <cfRule type="expression" dxfId="5698" priority="1584">
      <formula>AA115=1</formula>
    </cfRule>
  </conditionalFormatting>
  <conditionalFormatting sqref="L115:M115">
    <cfRule type="expression" dxfId="5697" priority="1583">
      <formula>AB115=1</formula>
    </cfRule>
  </conditionalFormatting>
  <conditionalFormatting sqref="F118:M118">
    <cfRule type="containsBlanks" dxfId="5696" priority="1575">
      <formula>LEN(TRIM(F118))=0</formula>
    </cfRule>
  </conditionalFormatting>
  <conditionalFormatting sqref="F117:M117">
    <cfRule type="containsBlanks" dxfId="5695" priority="1574">
      <formula>LEN(TRIM(F117))=0</formula>
    </cfRule>
    <cfRule type="colorScale" priority="1573">
      <colorScale>
        <cfvo type="min"/>
        <cfvo type="max"/>
        <color rgb="FFFFEF9C"/>
        <color rgb="FFFF7128"/>
      </colorScale>
    </cfRule>
  </conditionalFormatting>
  <conditionalFormatting sqref="H117:I117">
    <cfRule type="expression" dxfId="5694" priority="1572">
      <formula>Z117=1</formula>
    </cfRule>
  </conditionalFormatting>
  <conditionalFormatting sqref="F117:G117">
    <cfRule type="expression" dxfId="5693" priority="1571">
      <formula>Y117=1</formula>
    </cfRule>
  </conditionalFormatting>
  <conditionalFormatting sqref="J117:K117">
    <cfRule type="expression" dxfId="5692" priority="1570">
      <formula>AA117=1</formula>
    </cfRule>
  </conditionalFormatting>
  <conditionalFormatting sqref="L117:M117">
    <cfRule type="expression" dxfId="5691" priority="1569">
      <formula>AB117=1</formula>
    </cfRule>
  </conditionalFormatting>
  <conditionalFormatting sqref="F120:M120">
    <cfRule type="containsBlanks" dxfId="5690" priority="1568">
      <formula>LEN(TRIM(F120))=0</formula>
    </cfRule>
  </conditionalFormatting>
  <conditionalFormatting sqref="F119:M119">
    <cfRule type="containsBlanks" dxfId="5689" priority="1567">
      <formula>LEN(TRIM(F119))=0</formula>
    </cfRule>
    <cfRule type="colorScale" priority="1566">
      <colorScale>
        <cfvo type="min"/>
        <cfvo type="max"/>
        <color rgb="FFFFEF9C"/>
        <color rgb="FFFF7128"/>
      </colorScale>
    </cfRule>
  </conditionalFormatting>
  <conditionalFormatting sqref="H119:I119">
    <cfRule type="expression" dxfId="5688" priority="1565">
      <formula>Z119=1</formula>
    </cfRule>
  </conditionalFormatting>
  <conditionalFormatting sqref="F119:G119">
    <cfRule type="expression" dxfId="5687" priority="1564">
      <formula>Y119=1</formula>
    </cfRule>
  </conditionalFormatting>
  <conditionalFormatting sqref="J119:K119">
    <cfRule type="expression" dxfId="5686" priority="1563">
      <formula>AA119=1</formula>
    </cfRule>
  </conditionalFormatting>
  <conditionalFormatting sqref="L119:M119">
    <cfRule type="expression" dxfId="5685" priority="1562">
      <formula>AB119=1</formula>
    </cfRule>
  </conditionalFormatting>
  <conditionalFormatting sqref="F122:M122">
    <cfRule type="containsBlanks" dxfId="5684" priority="1554">
      <formula>LEN(TRIM(F122))=0</formula>
    </cfRule>
  </conditionalFormatting>
  <conditionalFormatting sqref="F121:M121">
    <cfRule type="containsBlanks" dxfId="5683" priority="1553">
      <formula>LEN(TRIM(F121))=0</formula>
    </cfRule>
    <cfRule type="colorScale" priority="1552">
      <colorScale>
        <cfvo type="min"/>
        <cfvo type="max"/>
        <color rgb="FFFFEF9C"/>
        <color rgb="FFFF7128"/>
      </colorScale>
    </cfRule>
  </conditionalFormatting>
  <conditionalFormatting sqref="H121:I121">
    <cfRule type="expression" dxfId="5682" priority="1551">
      <formula>Z121=1</formula>
    </cfRule>
  </conditionalFormatting>
  <conditionalFormatting sqref="F121:G121">
    <cfRule type="expression" dxfId="5681" priority="1550">
      <formula>Y121=1</formula>
    </cfRule>
  </conditionalFormatting>
  <conditionalFormatting sqref="J121:K121">
    <cfRule type="expression" dxfId="5680" priority="1549">
      <formula>AA121=1</formula>
    </cfRule>
  </conditionalFormatting>
  <conditionalFormatting sqref="L121:M121">
    <cfRule type="expression" dxfId="5679" priority="1548">
      <formula>AB121=1</formula>
    </cfRule>
  </conditionalFormatting>
  <conditionalFormatting sqref="F124:M124">
    <cfRule type="containsBlanks" dxfId="5678" priority="1547">
      <formula>LEN(TRIM(F124))=0</formula>
    </cfRule>
  </conditionalFormatting>
  <conditionalFormatting sqref="F123:M123">
    <cfRule type="containsBlanks" dxfId="5677" priority="1546">
      <formula>LEN(TRIM(F123))=0</formula>
    </cfRule>
    <cfRule type="colorScale" priority="1545">
      <colorScale>
        <cfvo type="min"/>
        <cfvo type="max"/>
        <color rgb="FFFFEF9C"/>
        <color rgb="FFFF7128"/>
      </colorScale>
    </cfRule>
  </conditionalFormatting>
  <conditionalFormatting sqref="H123:I123">
    <cfRule type="expression" dxfId="5676" priority="1544">
      <formula>Z123=1</formula>
    </cfRule>
  </conditionalFormatting>
  <conditionalFormatting sqref="F123:G123">
    <cfRule type="expression" dxfId="5675" priority="1543">
      <formula>Y123=1</formula>
    </cfRule>
  </conditionalFormatting>
  <conditionalFormatting sqref="J123:K123">
    <cfRule type="expression" dxfId="5674" priority="1542">
      <formula>AA123=1</formula>
    </cfRule>
  </conditionalFormatting>
  <conditionalFormatting sqref="L123:M123">
    <cfRule type="expression" dxfId="5673" priority="1541">
      <formula>AB123=1</formula>
    </cfRule>
  </conditionalFormatting>
  <conditionalFormatting sqref="F126:M126">
    <cfRule type="containsBlanks" dxfId="5672" priority="1540">
      <formula>LEN(TRIM(F126))=0</formula>
    </cfRule>
  </conditionalFormatting>
  <conditionalFormatting sqref="F125:M125">
    <cfRule type="containsBlanks" dxfId="5671" priority="1539">
      <formula>LEN(TRIM(F125))=0</formula>
    </cfRule>
    <cfRule type="colorScale" priority="1538">
      <colorScale>
        <cfvo type="min"/>
        <cfvo type="max"/>
        <color rgb="FFFFEF9C"/>
        <color rgb="FFFF7128"/>
      </colorScale>
    </cfRule>
  </conditionalFormatting>
  <conditionalFormatting sqref="H125:I125">
    <cfRule type="expression" dxfId="5670" priority="1537">
      <formula>Z125=1</formula>
    </cfRule>
  </conditionalFormatting>
  <conditionalFormatting sqref="F125:G125">
    <cfRule type="expression" dxfId="5669" priority="1536">
      <formula>Y125=1</formula>
    </cfRule>
  </conditionalFormatting>
  <conditionalFormatting sqref="J125:K125">
    <cfRule type="expression" dxfId="5668" priority="1535">
      <formula>AA125=1</formula>
    </cfRule>
  </conditionalFormatting>
  <conditionalFormatting sqref="L125:M125">
    <cfRule type="expression" dxfId="5667" priority="1534">
      <formula>AB125=1</formula>
    </cfRule>
  </conditionalFormatting>
  <conditionalFormatting sqref="F128:M128">
    <cfRule type="containsBlanks" dxfId="5666" priority="1533">
      <formula>LEN(TRIM(F128))=0</formula>
    </cfRule>
  </conditionalFormatting>
  <conditionalFormatting sqref="F127:M127">
    <cfRule type="containsBlanks" dxfId="5665" priority="1532">
      <formula>LEN(TRIM(F127))=0</formula>
    </cfRule>
    <cfRule type="colorScale" priority="1531">
      <colorScale>
        <cfvo type="min"/>
        <cfvo type="max"/>
        <color rgb="FFFFEF9C"/>
        <color rgb="FFFF7128"/>
      </colorScale>
    </cfRule>
  </conditionalFormatting>
  <conditionalFormatting sqref="H127:I127">
    <cfRule type="expression" dxfId="5664" priority="1530">
      <formula>Z127=1</formula>
    </cfRule>
  </conditionalFormatting>
  <conditionalFormatting sqref="F127:G127">
    <cfRule type="expression" dxfId="5663" priority="1529">
      <formula>Y127=1</formula>
    </cfRule>
  </conditionalFormatting>
  <conditionalFormatting sqref="J127:K127">
    <cfRule type="expression" dxfId="5662" priority="1528">
      <formula>AA127=1</formula>
    </cfRule>
  </conditionalFormatting>
  <conditionalFormatting sqref="L127:M127">
    <cfRule type="expression" dxfId="5661" priority="1527">
      <formula>AB127=1</formula>
    </cfRule>
  </conditionalFormatting>
  <conditionalFormatting sqref="F130:M130">
    <cfRule type="containsBlanks" dxfId="5660" priority="1526">
      <formula>LEN(TRIM(F130))=0</formula>
    </cfRule>
  </conditionalFormatting>
  <conditionalFormatting sqref="F129:M129">
    <cfRule type="containsBlanks" dxfId="5659" priority="1525">
      <formula>LEN(TRIM(F129))=0</formula>
    </cfRule>
    <cfRule type="colorScale" priority="1524">
      <colorScale>
        <cfvo type="min"/>
        <cfvo type="max"/>
        <color rgb="FFFFEF9C"/>
        <color rgb="FFFF7128"/>
      </colorScale>
    </cfRule>
  </conditionalFormatting>
  <conditionalFormatting sqref="H129:I129">
    <cfRule type="expression" dxfId="5658" priority="1523">
      <formula>Z129=1</formula>
    </cfRule>
  </conditionalFormatting>
  <conditionalFormatting sqref="F129:G129">
    <cfRule type="expression" dxfId="5657" priority="1522">
      <formula>Y129=1</formula>
    </cfRule>
  </conditionalFormatting>
  <conditionalFormatting sqref="J129:K129">
    <cfRule type="expression" dxfId="5656" priority="1521">
      <formula>AA129=1</formula>
    </cfRule>
  </conditionalFormatting>
  <conditionalFormatting sqref="L129:M129">
    <cfRule type="expression" dxfId="5655" priority="1520">
      <formula>AB129=1</formula>
    </cfRule>
  </conditionalFormatting>
  <conditionalFormatting sqref="F132:M132">
    <cfRule type="containsBlanks" dxfId="5654" priority="1519">
      <formula>LEN(TRIM(F132))=0</formula>
    </cfRule>
  </conditionalFormatting>
  <conditionalFormatting sqref="F131:M131">
    <cfRule type="containsBlanks" dxfId="5653" priority="1518">
      <formula>LEN(TRIM(F131))=0</formula>
    </cfRule>
    <cfRule type="colorScale" priority="1517">
      <colorScale>
        <cfvo type="min"/>
        <cfvo type="max"/>
        <color rgb="FFFFEF9C"/>
        <color rgb="FFFF7128"/>
      </colorScale>
    </cfRule>
  </conditionalFormatting>
  <conditionalFormatting sqref="H131:I131">
    <cfRule type="expression" dxfId="5652" priority="1516">
      <formula>Z131=1</formula>
    </cfRule>
  </conditionalFormatting>
  <conditionalFormatting sqref="F131:G131">
    <cfRule type="expression" dxfId="5651" priority="1515">
      <formula>Y131=1</formula>
    </cfRule>
  </conditionalFormatting>
  <conditionalFormatting sqref="J131:K131">
    <cfRule type="expression" dxfId="5650" priority="1514">
      <formula>AA131=1</formula>
    </cfRule>
  </conditionalFormatting>
  <conditionalFormatting sqref="L131:M131">
    <cfRule type="expression" dxfId="5649" priority="1513">
      <formula>AB131=1</formula>
    </cfRule>
  </conditionalFormatting>
  <conditionalFormatting sqref="F134:M134">
    <cfRule type="containsBlanks" dxfId="5648" priority="1512">
      <formula>LEN(TRIM(F134))=0</formula>
    </cfRule>
  </conditionalFormatting>
  <conditionalFormatting sqref="F133:M133">
    <cfRule type="containsBlanks" dxfId="5647" priority="1511">
      <formula>LEN(TRIM(F133))=0</formula>
    </cfRule>
    <cfRule type="colorScale" priority="1510">
      <colorScale>
        <cfvo type="min"/>
        <cfvo type="max"/>
        <color rgb="FFFFEF9C"/>
        <color rgb="FFFF7128"/>
      </colorScale>
    </cfRule>
  </conditionalFormatting>
  <conditionalFormatting sqref="H133:I133">
    <cfRule type="expression" dxfId="5646" priority="1509">
      <formula>Z133=1</formula>
    </cfRule>
  </conditionalFormatting>
  <conditionalFormatting sqref="F133:G133">
    <cfRule type="expression" dxfId="5645" priority="1508">
      <formula>Y133=1</formula>
    </cfRule>
  </conditionalFormatting>
  <conditionalFormatting sqref="J133:K133">
    <cfRule type="expression" dxfId="5644" priority="1507">
      <formula>AA133=1</formula>
    </cfRule>
  </conditionalFormatting>
  <conditionalFormatting sqref="L133:M133">
    <cfRule type="expression" dxfId="5643" priority="1506">
      <formula>AB133=1</formula>
    </cfRule>
  </conditionalFormatting>
  <conditionalFormatting sqref="F136:M136">
    <cfRule type="containsBlanks" dxfId="5642" priority="1505">
      <formula>LEN(TRIM(F136))=0</formula>
    </cfRule>
  </conditionalFormatting>
  <conditionalFormatting sqref="F135:M135">
    <cfRule type="containsBlanks" dxfId="5641" priority="1504">
      <formula>LEN(TRIM(F135))=0</formula>
    </cfRule>
    <cfRule type="colorScale" priority="1503">
      <colorScale>
        <cfvo type="min"/>
        <cfvo type="max"/>
        <color rgb="FFFFEF9C"/>
        <color rgb="FFFF7128"/>
      </colorScale>
    </cfRule>
  </conditionalFormatting>
  <conditionalFormatting sqref="H135:I135">
    <cfRule type="expression" dxfId="5640" priority="1502">
      <formula>Z135=1</formula>
    </cfRule>
  </conditionalFormatting>
  <conditionalFormatting sqref="F135:G135">
    <cfRule type="expression" dxfId="5639" priority="1501">
      <formula>Y135=1</formula>
    </cfRule>
  </conditionalFormatting>
  <conditionalFormatting sqref="J135:K135">
    <cfRule type="expression" dxfId="5638" priority="1500">
      <formula>AA135=1</formula>
    </cfRule>
  </conditionalFormatting>
  <conditionalFormatting sqref="L135:M135">
    <cfRule type="expression" dxfId="5637" priority="1499">
      <formula>AB135=1</formula>
    </cfRule>
  </conditionalFormatting>
  <conditionalFormatting sqref="F138:M138">
    <cfRule type="containsBlanks" dxfId="5636" priority="1414">
      <formula>LEN(TRIM(F138))=0</formula>
    </cfRule>
  </conditionalFormatting>
  <conditionalFormatting sqref="F137:M137">
    <cfRule type="containsBlanks" dxfId="5635" priority="1413">
      <formula>LEN(TRIM(F137))=0</formula>
    </cfRule>
    <cfRule type="colorScale" priority="1412">
      <colorScale>
        <cfvo type="min"/>
        <cfvo type="max"/>
        <color rgb="FFFFEF9C"/>
        <color rgb="FFFF7128"/>
      </colorScale>
    </cfRule>
  </conditionalFormatting>
  <conditionalFormatting sqref="H137:I137">
    <cfRule type="expression" dxfId="5634" priority="1411">
      <formula>Z137=1</formula>
    </cfRule>
  </conditionalFormatting>
  <conditionalFormatting sqref="F137:G137">
    <cfRule type="expression" dxfId="5633" priority="1410">
      <formula>Y137=1</formula>
    </cfRule>
  </conditionalFormatting>
  <conditionalFormatting sqref="J137:K137">
    <cfRule type="expression" dxfId="5632" priority="1409">
      <formula>AA137=1</formula>
    </cfRule>
  </conditionalFormatting>
  <conditionalFormatting sqref="L137:M137">
    <cfRule type="expression" dxfId="5631" priority="1408">
      <formula>AB137=1</formula>
    </cfRule>
  </conditionalFormatting>
  <conditionalFormatting sqref="F140:M140">
    <cfRule type="containsBlanks" dxfId="5630" priority="1407">
      <formula>LEN(TRIM(F140))=0</formula>
    </cfRule>
  </conditionalFormatting>
  <conditionalFormatting sqref="F139:M139">
    <cfRule type="containsBlanks" dxfId="5629" priority="1406">
      <formula>LEN(TRIM(F139))=0</formula>
    </cfRule>
    <cfRule type="colorScale" priority="1405">
      <colorScale>
        <cfvo type="min"/>
        <cfvo type="max"/>
        <color rgb="FFFFEF9C"/>
        <color rgb="FFFF7128"/>
      </colorScale>
    </cfRule>
  </conditionalFormatting>
  <conditionalFormatting sqref="H139:I139">
    <cfRule type="expression" dxfId="5628" priority="1404">
      <formula>Z139=1</formula>
    </cfRule>
  </conditionalFormatting>
  <conditionalFormatting sqref="F139:G139">
    <cfRule type="expression" dxfId="5627" priority="1403">
      <formula>Y139=1</formula>
    </cfRule>
  </conditionalFormatting>
  <conditionalFormatting sqref="J139:K139">
    <cfRule type="expression" dxfId="5626" priority="1402">
      <formula>AA139=1</formula>
    </cfRule>
  </conditionalFormatting>
  <conditionalFormatting sqref="L139:M139">
    <cfRule type="expression" dxfId="5625" priority="1401">
      <formula>AB139=1</formula>
    </cfRule>
  </conditionalFormatting>
  <conditionalFormatting sqref="F142:M142">
    <cfRule type="containsBlanks" dxfId="5624" priority="1400">
      <formula>LEN(TRIM(F142))=0</formula>
    </cfRule>
  </conditionalFormatting>
  <conditionalFormatting sqref="F141:M141">
    <cfRule type="containsBlanks" dxfId="5623" priority="1399">
      <formula>LEN(TRIM(F141))=0</formula>
    </cfRule>
    <cfRule type="colorScale" priority="1398">
      <colorScale>
        <cfvo type="min"/>
        <cfvo type="max"/>
        <color rgb="FFFFEF9C"/>
        <color rgb="FFFF7128"/>
      </colorScale>
    </cfRule>
  </conditionalFormatting>
  <conditionalFormatting sqref="H141:I141">
    <cfRule type="expression" dxfId="5622" priority="1397">
      <formula>Z141=1</formula>
    </cfRule>
  </conditionalFormatting>
  <conditionalFormatting sqref="F141:G141">
    <cfRule type="expression" dxfId="5621" priority="1396">
      <formula>Y141=1</formula>
    </cfRule>
  </conditionalFormatting>
  <conditionalFormatting sqref="J141:K141">
    <cfRule type="expression" dxfId="5620" priority="1395">
      <formula>AA141=1</formula>
    </cfRule>
  </conditionalFormatting>
  <conditionalFormatting sqref="L141:M141">
    <cfRule type="expression" dxfId="5619" priority="1394">
      <formula>AB141=1</formula>
    </cfRule>
  </conditionalFormatting>
  <conditionalFormatting sqref="F144:M144">
    <cfRule type="containsBlanks" dxfId="5618" priority="1393">
      <formula>LEN(TRIM(F144))=0</formula>
    </cfRule>
  </conditionalFormatting>
  <conditionalFormatting sqref="F143:M143">
    <cfRule type="containsBlanks" dxfId="5617" priority="1392">
      <formula>LEN(TRIM(F143))=0</formula>
    </cfRule>
    <cfRule type="colorScale" priority="1391">
      <colorScale>
        <cfvo type="min"/>
        <cfvo type="max"/>
        <color rgb="FFFFEF9C"/>
        <color rgb="FFFF7128"/>
      </colorScale>
    </cfRule>
  </conditionalFormatting>
  <conditionalFormatting sqref="H143:I143">
    <cfRule type="expression" dxfId="5616" priority="1390">
      <formula>Z143=1</formula>
    </cfRule>
  </conditionalFormatting>
  <conditionalFormatting sqref="F143:G143">
    <cfRule type="expression" dxfId="5615" priority="1389">
      <formula>Y143=1</formula>
    </cfRule>
  </conditionalFormatting>
  <conditionalFormatting sqref="J143:K143">
    <cfRule type="expression" dxfId="5614" priority="1388">
      <formula>AA143=1</formula>
    </cfRule>
  </conditionalFormatting>
  <conditionalFormatting sqref="L143:M143">
    <cfRule type="expression" dxfId="5613" priority="1387">
      <formula>AB143=1</formula>
    </cfRule>
  </conditionalFormatting>
  <conditionalFormatting sqref="F146:M146">
    <cfRule type="containsBlanks" dxfId="5612" priority="1386">
      <formula>LEN(TRIM(F146))=0</formula>
    </cfRule>
  </conditionalFormatting>
  <conditionalFormatting sqref="F145:M145">
    <cfRule type="containsBlanks" dxfId="5611" priority="1385">
      <formula>LEN(TRIM(F145))=0</formula>
    </cfRule>
    <cfRule type="colorScale" priority="1384">
      <colorScale>
        <cfvo type="min"/>
        <cfvo type="max"/>
        <color rgb="FFFFEF9C"/>
        <color rgb="FFFF7128"/>
      </colorScale>
    </cfRule>
  </conditionalFormatting>
  <conditionalFormatting sqref="H145:I145">
    <cfRule type="expression" dxfId="5610" priority="1383">
      <formula>Z145=1</formula>
    </cfRule>
  </conditionalFormatting>
  <conditionalFormatting sqref="F145:G145">
    <cfRule type="expression" dxfId="5609" priority="1382">
      <formula>Y145=1</formula>
    </cfRule>
  </conditionalFormatting>
  <conditionalFormatting sqref="J145:K145">
    <cfRule type="expression" dxfId="5608" priority="1381">
      <formula>AA145=1</formula>
    </cfRule>
  </conditionalFormatting>
  <conditionalFormatting sqref="L145:M145">
    <cfRule type="expression" dxfId="5607" priority="1380">
      <formula>AB145=1</formula>
    </cfRule>
  </conditionalFormatting>
  <conditionalFormatting sqref="F148:M148">
    <cfRule type="containsBlanks" dxfId="5606" priority="1379">
      <formula>LEN(TRIM(F148))=0</formula>
    </cfRule>
  </conditionalFormatting>
  <conditionalFormatting sqref="F147:M147">
    <cfRule type="containsBlanks" dxfId="5605" priority="1378">
      <formula>LEN(TRIM(F147))=0</formula>
    </cfRule>
    <cfRule type="colorScale" priority="1377">
      <colorScale>
        <cfvo type="min"/>
        <cfvo type="max"/>
        <color rgb="FFFFEF9C"/>
        <color rgb="FFFF7128"/>
      </colorScale>
    </cfRule>
  </conditionalFormatting>
  <conditionalFormatting sqref="H147:I147">
    <cfRule type="expression" dxfId="5604" priority="1376">
      <formula>Z147=1</formula>
    </cfRule>
  </conditionalFormatting>
  <conditionalFormatting sqref="F147:G147">
    <cfRule type="expression" dxfId="5603" priority="1375">
      <formula>Y147=1</formula>
    </cfRule>
  </conditionalFormatting>
  <conditionalFormatting sqref="J147:K147">
    <cfRule type="expression" dxfId="5602" priority="1374">
      <formula>AA147=1</formula>
    </cfRule>
  </conditionalFormatting>
  <conditionalFormatting sqref="L147:M147">
    <cfRule type="expression" dxfId="5601" priority="1373">
      <formula>AB147=1</formula>
    </cfRule>
  </conditionalFormatting>
  <conditionalFormatting sqref="F150:M150">
    <cfRule type="containsBlanks" dxfId="5600" priority="1372">
      <formula>LEN(TRIM(F150))=0</formula>
    </cfRule>
  </conditionalFormatting>
  <conditionalFormatting sqref="F149:M149">
    <cfRule type="containsBlanks" dxfId="5599" priority="1371">
      <formula>LEN(TRIM(F149))=0</formula>
    </cfRule>
    <cfRule type="colorScale" priority="1370">
      <colorScale>
        <cfvo type="min"/>
        <cfvo type="max"/>
        <color rgb="FFFFEF9C"/>
        <color rgb="FFFF7128"/>
      </colorScale>
    </cfRule>
  </conditionalFormatting>
  <conditionalFormatting sqref="H149:I149">
    <cfRule type="expression" dxfId="5598" priority="1369">
      <formula>Z149=1</formula>
    </cfRule>
  </conditionalFormatting>
  <conditionalFormatting sqref="F149:G149">
    <cfRule type="expression" dxfId="5597" priority="1368">
      <formula>Y149=1</formula>
    </cfRule>
  </conditionalFormatting>
  <conditionalFormatting sqref="J149:K149">
    <cfRule type="expression" dxfId="5596" priority="1367">
      <formula>AA149=1</formula>
    </cfRule>
  </conditionalFormatting>
  <conditionalFormatting sqref="L149:M149">
    <cfRule type="expression" dxfId="5595" priority="1366">
      <formula>AB149=1</formula>
    </cfRule>
  </conditionalFormatting>
  <conditionalFormatting sqref="F152:M152">
    <cfRule type="containsBlanks" dxfId="5594" priority="1365">
      <formula>LEN(TRIM(F152))=0</formula>
    </cfRule>
  </conditionalFormatting>
  <conditionalFormatting sqref="F151:M151">
    <cfRule type="containsBlanks" dxfId="5593" priority="1364">
      <formula>LEN(TRIM(F151))=0</formula>
    </cfRule>
    <cfRule type="colorScale" priority="1363">
      <colorScale>
        <cfvo type="min"/>
        <cfvo type="max"/>
        <color rgb="FFFFEF9C"/>
        <color rgb="FFFF7128"/>
      </colorScale>
    </cfRule>
  </conditionalFormatting>
  <conditionalFormatting sqref="H151:I151">
    <cfRule type="expression" dxfId="5592" priority="1362">
      <formula>Z151=1</formula>
    </cfRule>
  </conditionalFormatting>
  <conditionalFormatting sqref="F151:G151">
    <cfRule type="expression" dxfId="5591" priority="1361">
      <formula>Y151=1</formula>
    </cfRule>
  </conditionalFormatting>
  <conditionalFormatting sqref="J151:K151">
    <cfRule type="expression" dxfId="5590" priority="1360">
      <formula>AA151=1</formula>
    </cfRule>
  </conditionalFormatting>
  <conditionalFormatting sqref="L151:M151">
    <cfRule type="expression" dxfId="5589" priority="1359">
      <formula>AB151=1</formula>
    </cfRule>
  </conditionalFormatting>
  <conditionalFormatting sqref="F154:M154">
    <cfRule type="containsBlanks" dxfId="5588" priority="1358">
      <formula>LEN(TRIM(F154))=0</formula>
    </cfRule>
  </conditionalFormatting>
  <conditionalFormatting sqref="F153:M153">
    <cfRule type="containsBlanks" dxfId="5587" priority="1357">
      <formula>LEN(TRIM(F153))=0</formula>
    </cfRule>
    <cfRule type="colorScale" priority="1356">
      <colorScale>
        <cfvo type="min"/>
        <cfvo type="max"/>
        <color rgb="FFFFEF9C"/>
        <color rgb="FFFF7128"/>
      </colorScale>
    </cfRule>
  </conditionalFormatting>
  <conditionalFormatting sqref="H153:I153">
    <cfRule type="expression" dxfId="5586" priority="1355">
      <formula>Z153=1</formula>
    </cfRule>
  </conditionalFormatting>
  <conditionalFormatting sqref="F153:G153">
    <cfRule type="expression" dxfId="5585" priority="1354">
      <formula>Y153=1</formula>
    </cfRule>
  </conditionalFormatting>
  <conditionalFormatting sqref="J153:K153">
    <cfRule type="expression" dxfId="5584" priority="1353">
      <formula>AA153=1</formula>
    </cfRule>
  </conditionalFormatting>
  <conditionalFormatting sqref="L153:M153">
    <cfRule type="expression" dxfId="5583" priority="1352">
      <formula>AB153=1</formula>
    </cfRule>
  </conditionalFormatting>
  <conditionalFormatting sqref="F156:M156">
    <cfRule type="containsBlanks" dxfId="5582" priority="1351">
      <formula>LEN(TRIM(F156))=0</formula>
    </cfRule>
  </conditionalFormatting>
  <conditionalFormatting sqref="F155:M155">
    <cfRule type="containsBlanks" dxfId="5581" priority="1350">
      <formula>LEN(TRIM(F155))=0</formula>
    </cfRule>
    <cfRule type="colorScale" priority="1349">
      <colorScale>
        <cfvo type="min"/>
        <cfvo type="max"/>
        <color rgb="FFFFEF9C"/>
        <color rgb="FFFF7128"/>
      </colorScale>
    </cfRule>
  </conditionalFormatting>
  <conditionalFormatting sqref="H155:I155">
    <cfRule type="expression" dxfId="5580" priority="1348">
      <formula>Z155=1</formula>
    </cfRule>
  </conditionalFormatting>
  <conditionalFormatting sqref="F155:G155">
    <cfRule type="expression" dxfId="5579" priority="1347">
      <formula>Y155=1</formula>
    </cfRule>
  </conditionalFormatting>
  <conditionalFormatting sqref="J155:K155">
    <cfRule type="expression" dxfId="5578" priority="1346">
      <formula>AA155=1</formula>
    </cfRule>
  </conditionalFormatting>
  <conditionalFormatting sqref="L155:M155">
    <cfRule type="expression" dxfId="5577" priority="1345">
      <formula>AB155=1</formula>
    </cfRule>
  </conditionalFormatting>
  <conditionalFormatting sqref="F158:M158">
    <cfRule type="containsBlanks" dxfId="5576" priority="1344">
      <formula>LEN(TRIM(F158))=0</formula>
    </cfRule>
  </conditionalFormatting>
  <conditionalFormatting sqref="F157:M157">
    <cfRule type="containsBlanks" dxfId="5575" priority="1343">
      <formula>LEN(TRIM(F157))=0</formula>
    </cfRule>
    <cfRule type="colorScale" priority="1342">
      <colorScale>
        <cfvo type="min"/>
        <cfvo type="max"/>
        <color rgb="FFFFEF9C"/>
        <color rgb="FFFF7128"/>
      </colorScale>
    </cfRule>
  </conditionalFormatting>
  <conditionalFormatting sqref="H157:I157">
    <cfRule type="expression" dxfId="5574" priority="1341">
      <formula>Z157=1</formula>
    </cfRule>
  </conditionalFormatting>
  <conditionalFormatting sqref="F157:G157">
    <cfRule type="expression" dxfId="5573" priority="1340">
      <formula>Y157=1</formula>
    </cfRule>
  </conditionalFormatting>
  <conditionalFormatting sqref="J157:K157">
    <cfRule type="expression" dxfId="5572" priority="1339">
      <formula>AA157=1</formula>
    </cfRule>
  </conditionalFormatting>
  <conditionalFormatting sqref="L157:M157">
    <cfRule type="expression" dxfId="5571" priority="1338">
      <formula>AB157=1</formula>
    </cfRule>
  </conditionalFormatting>
  <conditionalFormatting sqref="F160:M160">
    <cfRule type="containsBlanks" dxfId="5570" priority="1337">
      <formula>LEN(TRIM(F160))=0</formula>
    </cfRule>
  </conditionalFormatting>
  <conditionalFormatting sqref="F159:M159">
    <cfRule type="containsBlanks" dxfId="5569" priority="1336">
      <formula>LEN(TRIM(F159))=0</formula>
    </cfRule>
    <cfRule type="colorScale" priority="1335">
      <colorScale>
        <cfvo type="min"/>
        <cfvo type="max"/>
        <color rgb="FFFFEF9C"/>
        <color rgb="FFFF7128"/>
      </colorScale>
    </cfRule>
  </conditionalFormatting>
  <conditionalFormatting sqref="H159:I159">
    <cfRule type="expression" dxfId="5568" priority="1334">
      <formula>Z159=1</formula>
    </cfRule>
  </conditionalFormatting>
  <conditionalFormatting sqref="F159:G159">
    <cfRule type="expression" dxfId="5567" priority="1333">
      <formula>Y159=1</formula>
    </cfRule>
  </conditionalFormatting>
  <conditionalFormatting sqref="J159:K159">
    <cfRule type="expression" dxfId="5566" priority="1332">
      <formula>AA159=1</formula>
    </cfRule>
  </conditionalFormatting>
  <conditionalFormatting sqref="L159:M159">
    <cfRule type="expression" dxfId="5565" priority="1331">
      <formula>AB159=1</formula>
    </cfRule>
  </conditionalFormatting>
  <conditionalFormatting sqref="F162:M162">
    <cfRule type="containsBlanks" dxfId="5564" priority="1330">
      <formula>LEN(TRIM(F162))=0</formula>
    </cfRule>
  </conditionalFormatting>
  <conditionalFormatting sqref="F161:M161">
    <cfRule type="containsBlanks" dxfId="5563" priority="1329">
      <formula>LEN(TRIM(F161))=0</formula>
    </cfRule>
    <cfRule type="colorScale" priority="1328">
      <colorScale>
        <cfvo type="min"/>
        <cfvo type="max"/>
        <color rgb="FFFFEF9C"/>
        <color rgb="FFFF7128"/>
      </colorScale>
    </cfRule>
  </conditionalFormatting>
  <conditionalFormatting sqref="H161:I161">
    <cfRule type="expression" dxfId="5562" priority="1327">
      <formula>Z161=1</formula>
    </cfRule>
  </conditionalFormatting>
  <conditionalFormatting sqref="F161:G161">
    <cfRule type="expression" dxfId="5561" priority="1326">
      <formula>Y161=1</formula>
    </cfRule>
  </conditionalFormatting>
  <conditionalFormatting sqref="J161:K161">
    <cfRule type="expression" dxfId="5560" priority="1325">
      <formula>AA161=1</formula>
    </cfRule>
  </conditionalFormatting>
  <conditionalFormatting sqref="L161:M161">
    <cfRule type="expression" dxfId="5559" priority="1324">
      <formula>AB161=1</formula>
    </cfRule>
  </conditionalFormatting>
  <conditionalFormatting sqref="F164:M164">
    <cfRule type="containsBlanks" dxfId="5558" priority="1323">
      <formula>LEN(TRIM(F164))=0</formula>
    </cfRule>
  </conditionalFormatting>
  <conditionalFormatting sqref="F163:M163">
    <cfRule type="containsBlanks" dxfId="5557" priority="1322">
      <formula>LEN(TRIM(F163))=0</formula>
    </cfRule>
    <cfRule type="colorScale" priority="1321">
      <colorScale>
        <cfvo type="min"/>
        <cfvo type="max"/>
        <color rgb="FFFFEF9C"/>
        <color rgb="FFFF7128"/>
      </colorScale>
    </cfRule>
  </conditionalFormatting>
  <conditionalFormatting sqref="H163:I163">
    <cfRule type="expression" dxfId="5556" priority="1320">
      <formula>Z163=1</formula>
    </cfRule>
  </conditionalFormatting>
  <conditionalFormatting sqref="F163:G163">
    <cfRule type="expression" dxfId="5555" priority="1319">
      <formula>Y163=1</formula>
    </cfRule>
  </conditionalFormatting>
  <conditionalFormatting sqref="J163:K163">
    <cfRule type="expression" dxfId="5554" priority="1318">
      <formula>AA163=1</formula>
    </cfRule>
  </conditionalFormatting>
  <conditionalFormatting sqref="L163:M163">
    <cfRule type="expression" dxfId="5553" priority="1317">
      <formula>AB163=1</formula>
    </cfRule>
  </conditionalFormatting>
  <conditionalFormatting sqref="F166:M166">
    <cfRule type="containsBlanks" dxfId="5552" priority="1316">
      <formula>LEN(TRIM(F166))=0</formula>
    </cfRule>
  </conditionalFormatting>
  <conditionalFormatting sqref="F165:M165">
    <cfRule type="containsBlanks" dxfId="5551" priority="1315">
      <formula>LEN(TRIM(F165))=0</formula>
    </cfRule>
    <cfRule type="colorScale" priority="1314">
      <colorScale>
        <cfvo type="min"/>
        <cfvo type="max"/>
        <color rgb="FFFFEF9C"/>
        <color rgb="FFFF7128"/>
      </colorScale>
    </cfRule>
  </conditionalFormatting>
  <conditionalFormatting sqref="H165:I165">
    <cfRule type="expression" dxfId="5550" priority="1313">
      <formula>Z165=1</formula>
    </cfRule>
  </conditionalFormatting>
  <conditionalFormatting sqref="F165:G165">
    <cfRule type="expression" dxfId="5549" priority="1312">
      <formula>Y165=1</formula>
    </cfRule>
  </conditionalFormatting>
  <conditionalFormatting sqref="J165:K165">
    <cfRule type="expression" dxfId="5548" priority="1311">
      <formula>AA165=1</formula>
    </cfRule>
  </conditionalFormatting>
  <conditionalFormatting sqref="L165:M165">
    <cfRule type="expression" dxfId="5547" priority="1310">
      <formula>AB165=1</formula>
    </cfRule>
  </conditionalFormatting>
  <conditionalFormatting sqref="F168:M168">
    <cfRule type="containsBlanks" dxfId="5546" priority="1309">
      <formula>LEN(TRIM(F168))=0</formula>
    </cfRule>
  </conditionalFormatting>
  <conditionalFormatting sqref="F167:M167">
    <cfRule type="containsBlanks" dxfId="5545" priority="1308">
      <formula>LEN(TRIM(F167))=0</formula>
    </cfRule>
    <cfRule type="colorScale" priority="1307">
      <colorScale>
        <cfvo type="min"/>
        <cfvo type="max"/>
        <color rgb="FFFFEF9C"/>
        <color rgb="FFFF7128"/>
      </colorScale>
    </cfRule>
  </conditionalFormatting>
  <conditionalFormatting sqref="H167:I167">
    <cfRule type="expression" dxfId="5544" priority="1306">
      <formula>Z167=1</formula>
    </cfRule>
  </conditionalFormatting>
  <conditionalFormatting sqref="F167:G167">
    <cfRule type="expression" dxfId="5543" priority="1305">
      <formula>Y167=1</formula>
    </cfRule>
  </conditionalFormatting>
  <conditionalFormatting sqref="J167:K167">
    <cfRule type="expression" dxfId="5542" priority="1304">
      <formula>AA167=1</formula>
    </cfRule>
  </conditionalFormatting>
  <conditionalFormatting sqref="L167:M167">
    <cfRule type="expression" dxfId="5541" priority="1303">
      <formula>AB167=1</formula>
    </cfRule>
  </conditionalFormatting>
  <conditionalFormatting sqref="F170:M170">
    <cfRule type="containsBlanks" dxfId="5540" priority="1302">
      <formula>LEN(TRIM(F170))=0</formula>
    </cfRule>
  </conditionalFormatting>
  <conditionalFormatting sqref="F169:M169">
    <cfRule type="containsBlanks" dxfId="5539" priority="1301">
      <formula>LEN(TRIM(F169))=0</formula>
    </cfRule>
    <cfRule type="colorScale" priority="1300">
      <colorScale>
        <cfvo type="min"/>
        <cfvo type="max"/>
        <color rgb="FFFFEF9C"/>
        <color rgb="FFFF7128"/>
      </colorScale>
    </cfRule>
  </conditionalFormatting>
  <conditionalFormatting sqref="H169:I169">
    <cfRule type="expression" dxfId="5538" priority="1299">
      <formula>Z169=1</formula>
    </cfRule>
  </conditionalFormatting>
  <conditionalFormatting sqref="F169:G169">
    <cfRule type="expression" dxfId="5537" priority="1298">
      <formula>Y169=1</formula>
    </cfRule>
  </conditionalFormatting>
  <conditionalFormatting sqref="J169:K169">
    <cfRule type="expression" dxfId="5536" priority="1297">
      <formula>AA169=1</formula>
    </cfRule>
  </conditionalFormatting>
  <conditionalFormatting sqref="L169:M169">
    <cfRule type="expression" dxfId="5535" priority="1296">
      <formula>AB169=1</formula>
    </cfRule>
  </conditionalFormatting>
  <conditionalFormatting sqref="F172:M172">
    <cfRule type="containsBlanks" dxfId="5534" priority="1295">
      <formula>LEN(TRIM(F172))=0</formula>
    </cfRule>
  </conditionalFormatting>
  <conditionalFormatting sqref="F171:M171">
    <cfRule type="containsBlanks" dxfId="5533" priority="1294">
      <formula>LEN(TRIM(F171))=0</formula>
    </cfRule>
    <cfRule type="colorScale" priority="1293">
      <colorScale>
        <cfvo type="min"/>
        <cfvo type="max"/>
        <color rgb="FFFFEF9C"/>
        <color rgb="FFFF7128"/>
      </colorScale>
    </cfRule>
  </conditionalFormatting>
  <conditionalFormatting sqref="H171:I171">
    <cfRule type="expression" dxfId="5532" priority="1292">
      <formula>Z171=1</formula>
    </cfRule>
  </conditionalFormatting>
  <conditionalFormatting sqref="F171:G171">
    <cfRule type="expression" dxfId="5531" priority="1291">
      <formula>Y171=1</formula>
    </cfRule>
  </conditionalFormatting>
  <conditionalFormatting sqref="J171:K171">
    <cfRule type="expression" dxfId="5530" priority="1290">
      <formula>AA171=1</formula>
    </cfRule>
  </conditionalFormatting>
  <conditionalFormatting sqref="L171:M171">
    <cfRule type="expression" dxfId="5529" priority="1289">
      <formula>AB171=1</formula>
    </cfRule>
  </conditionalFormatting>
  <conditionalFormatting sqref="F174:M174">
    <cfRule type="containsBlanks" dxfId="5528" priority="1288">
      <formula>LEN(TRIM(F174))=0</formula>
    </cfRule>
  </conditionalFormatting>
  <conditionalFormatting sqref="F173:M173">
    <cfRule type="containsBlanks" dxfId="5527" priority="1287">
      <formula>LEN(TRIM(F173))=0</formula>
    </cfRule>
    <cfRule type="colorScale" priority="1286">
      <colorScale>
        <cfvo type="min"/>
        <cfvo type="max"/>
        <color rgb="FFFFEF9C"/>
        <color rgb="FFFF7128"/>
      </colorScale>
    </cfRule>
  </conditionalFormatting>
  <conditionalFormatting sqref="H173:I173">
    <cfRule type="expression" dxfId="5526" priority="1285">
      <formula>Z173=1</formula>
    </cfRule>
  </conditionalFormatting>
  <conditionalFormatting sqref="F173:G173">
    <cfRule type="expression" dxfId="5525" priority="1284">
      <formula>Y173=1</formula>
    </cfRule>
  </conditionalFormatting>
  <conditionalFormatting sqref="J173:K173">
    <cfRule type="expression" dxfId="5524" priority="1283">
      <formula>AA173=1</formula>
    </cfRule>
  </conditionalFormatting>
  <conditionalFormatting sqref="L173:M173">
    <cfRule type="expression" dxfId="5523" priority="1282">
      <formula>AB173=1</formula>
    </cfRule>
  </conditionalFormatting>
  <conditionalFormatting sqref="F176:M176">
    <cfRule type="containsBlanks" dxfId="5522" priority="1281">
      <formula>LEN(TRIM(F176))=0</formula>
    </cfRule>
  </conditionalFormatting>
  <conditionalFormatting sqref="F175:M175">
    <cfRule type="containsBlanks" dxfId="5521" priority="1280">
      <formula>LEN(TRIM(F175))=0</formula>
    </cfRule>
    <cfRule type="colorScale" priority="1279">
      <colorScale>
        <cfvo type="min"/>
        <cfvo type="max"/>
        <color rgb="FFFFEF9C"/>
        <color rgb="FFFF7128"/>
      </colorScale>
    </cfRule>
  </conditionalFormatting>
  <conditionalFormatting sqref="H175:I175">
    <cfRule type="expression" dxfId="5520" priority="1278">
      <formula>Z175=1</formula>
    </cfRule>
  </conditionalFormatting>
  <conditionalFormatting sqref="F175:G175">
    <cfRule type="expression" dxfId="5519" priority="1277">
      <formula>Y175=1</formula>
    </cfRule>
  </conditionalFormatting>
  <conditionalFormatting sqref="J175:K175">
    <cfRule type="expression" dxfId="5518" priority="1276">
      <formula>AA175=1</formula>
    </cfRule>
  </conditionalFormatting>
  <conditionalFormatting sqref="L175:M175">
    <cfRule type="expression" dxfId="5517" priority="1275">
      <formula>AB175=1</formula>
    </cfRule>
  </conditionalFormatting>
  <conditionalFormatting sqref="F178:M178">
    <cfRule type="containsBlanks" dxfId="5516" priority="1260">
      <formula>LEN(TRIM(F178))=0</formula>
    </cfRule>
  </conditionalFormatting>
  <conditionalFormatting sqref="F177:M177">
    <cfRule type="containsBlanks" dxfId="5515" priority="1259">
      <formula>LEN(TRIM(F177))=0</formula>
    </cfRule>
    <cfRule type="colorScale" priority="1258">
      <colorScale>
        <cfvo type="min"/>
        <cfvo type="max"/>
        <color rgb="FFFFEF9C"/>
        <color rgb="FFFF7128"/>
      </colorScale>
    </cfRule>
  </conditionalFormatting>
  <conditionalFormatting sqref="H177:I177">
    <cfRule type="expression" dxfId="5514" priority="1257">
      <formula>Z177=1</formula>
    </cfRule>
  </conditionalFormatting>
  <conditionalFormatting sqref="F177:G177">
    <cfRule type="expression" dxfId="5513" priority="1256">
      <formula>Y177=1</formula>
    </cfRule>
  </conditionalFormatting>
  <conditionalFormatting sqref="J177:K177">
    <cfRule type="expression" dxfId="5512" priority="1255">
      <formula>AA177=1</formula>
    </cfRule>
  </conditionalFormatting>
  <conditionalFormatting sqref="L177:M177">
    <cfRule type="expression" dxfId="5511" priority="1254">
      <formula>AB177=1</formula>
    </cfRule>
  </conditionalFormatting>
  <conditionalFormatting sqref="F180:M180">
    <cfRule type="containsBlanks" dxfId="5510" priority="1253">
      <formula>LEN(TRIM(F180))=0</formula>
    </cfRule>
  </conditionalFormatting>
  <conditionalFormatting sqref="F179:M179">
    <cfRule type="containsBlanks" dxfId="5509" priority="1252">
      <formula>LEN(TRIM(F179))=0</formula>
    </cfRule>
    <cfRule type="colorScale" priority="1251">
      <colorScale>
        <cfvo type="min"/>
        <cfvo type="max"/>
        <color rgb="FFFFEF9C"/>
        <color rgb="FFFF7128"/>
      </colorScale>
    </cfRule>
  </conditionalFormatting>
  <conditionalFormatting sqref="H179:I179">
    <cfRule type="expression" dxfId="5508" priority="1250">
      <formula>Z179=1</formula>
    </cfRule>
  </conditionalFormatting>
  <conditionalFormatting sqref="F179:G179">
    <cfRule type="expression" dxfId="5507" priority="1249">
      <formula>Y179=1</formula>
    </cfRule>
  </conditionalFormatting>
  <conditionalFormatting sqref="J179:K179">
    <cfRule type="expression" dxfId="5506" priority="1248">
      <formula>AA179=1</formula>
    </cfRule>
  </conditionalFormatting>
  <conditionalFormatting sqref="L179:M179">
    <cfRule type="expression" dxfId="5505" priority="1247">
      <formula>AB179=1</formula>
    </cfRule>
  </conditionalFormatting>
  <conditionalFormatting sqref="F182:M182">
    <cfRule type="containsBlanks" dxfId="5504" priority="1246">
      <formula>LEN(TRIM(F182))=0</formula>
    </cfRule>
  </conditionalFormatting>
  <conditionalFormatting sqref="F181:M181">
    <cfRule type="containsBlanks" dxfId="5503" priority="1245">
      <formula>LEN(TRIM(F181))=0</formula>
    </cfRule>
    <cfRule type="colorScale" priority="1244">
      <colorScale>
        <cfvo type="min"/>
        <cfvo type="max"/>
        <color rgb="FFFFEF9C"/>
        <color rgb="FFFF7128"/>
      </colorScale>
    </cfRule>
  </conditionalFormatting>
  <conditionalFormatting sqref="H181:I181">
    <cfRule type="expression" dxfId="5502" priority="1243">
      <formula>Z181=1</formula>
    </cfRule>
  </conditionalFormatting>
  <conditionalFormatting sqref="F181:G181">
    <cfRule type="expression" dxfId="5501" priority="1242">
      <formula>Y181=1</formula>
    </cfRule>
  </conditionalFormatting>
  <conditionalFormatting sqref="J181:K181">
    <cfRule type="expression" dxfId="5500" priority="1241">
      <formula>AA181=1</formula>
    </cfRule>
  </conditionalFormatting>
  <conditionalFormatting sqref="L181:M181">
    <cfRule type="expression" dxfId="5499" priority="1240">
      <formula>AB181=1</formula>
    </cfRule>
  </conditionalFormatting>
  <conditionalFormatting sqref="F184:M184">
    <cfRule type="containsBlanks" dxfId="5498" priority="1239">
      <formula>LEN(TRIM(F184))=0</formula>
    </cfRule>
  </conditionalFormatting>
  <conditionalFormatting sqref="F183:M183">
    <cfRule type="containsBlanks" dxfId="5497" priority="1238">
      <formula>LEN(TRIM(F183))=0</formula>
    </cfRule>
    <cfRule type="colorScale" priority="1237">
      <colorScale>
        <cfvo type="min"/>
        <cfvo type="max"/>
        <color rgb="FFFFEF9C"/>
        <color rgb="FFFF7128"/>
      </colorScale>
    </cfRule>
  </conditionalFormatting>
  <conditionalFormatting sqref="H183:I183">
    <cfRule type="expression" dxfId="5496" priority="1236">
      <formula>Z183=1</formula>
    </cfRule>
  </conditionalFormatting>
  <conditionalFormatting sqref="F183:G183">
    <cfRule type="expression" dxfId="5495" priority="1235">
      <formula>Y183=1</formula>
    </cfRule>
  </conditionalFormatting>
  <conditionalFormatting sqref="J183:K183">
    <cfRule type="expression" dxfId="5494" priority="1234">
      <formula>AA183=1</formula>
    </cfRule>
  </conditionalFormatting>
  <conditionalFormatting sqref="L183:M183">
    <cfRule type="expression" dxfId="5493" priority="1233">
      <formula>AB183=1</formula>
    </cfRule>
  </conditionalFormatting>
  <conditionalFormatting sqref="F186:M186">
    <cfRule type="containsBlanks" dxfId="5492" priority="1232">
      <formula>LEN(TRIM(F186))=0</formula>
    </cfRule>
  </conditionalFormatting>
  <conditionalFormatting sqref="F185:M185">
    <cfRule type="containsBlanks" dxfId="5491" priority="1231">
      <formula>LEN(TRIM(F185))=0</formula>
    </cfRule>
    <cfRule type="colorScale" priority="1230">
      <colorScale>
        <cfvo type="min"/>
        <cfvo type="max"/>
        <color rgb="FFFFEF9C"/>
        <color rgb="FFFF7128"/>
      </colorScale>
    </cfRule>
  </conditionalFormatting>
  <conditionalFormatting sqref="H185:I185">
    <cfRule type="expression" dxfId="5490" priority="1229">
      <formula>Z185=1</formula>
    </cfRule>
  </conditionalFormatting>
  <conditionalFormatting sqref="F185:G185">
    <cfRule type="expression" dxfId="5489" priority="1228">
      <formula>Y185=1</formula>
    </cfRule>
  </conditionalFormatting>
  <conditionalFormatting sqref="J185:K185">
    <cfRule type="expression" dxfId="5488" priority="1227">
      <formula>AA185=1</formula>
    </cfRule>
  </conditionalFormatting>
  <conditionalFormatting sqref="L185:M185">
    <cfRule type="expression" dxfId="5487" priority="1226">
      <formula>AB185=1</formula>
    </cfRule>
  </conditionalFormatting>
  <conditionalFormatting sqref="F188:M188">
    <cfRule type="containsBlanks" dxfId="5486" priority="1225">
      <formula>LEN(TRIM(F188))=0</formula>
    </cfRule>
  </conditionalFormatting>
  <conditionalFormatting sqref="F187:M187">
    <cfRule type="containsBlanks" dxfId="5485" priority="1224">
      <formula>LEN(TRIM(F187))=0</formula>
    </cfRule>
    <cfRule type="colorScale" priority="1223">
      <colorScale>
        <cfvo type="min"/>
        <cfvo type="max"/>
        <color rgb="FFFFEF9C"/>
        <color rgb="FFFF7128"/>
      </colorScale>
    </cfRule>
  </conditionalFormatting>
  <conditionalFormatting sqref="H187:I187">
    <cfRule type="expression" dxfId="5484" priority="1222">
      <formula>Z187=1</formula>
    </cfRule>
  </conditionalFormatting>
  <conditionalFormatting sqref="F187:G187">
    <cfRule type="expression" dxfId="5483" priority="1221">
      <formula>Y187=1</formula>
    </cfRule>
  </conditionalFormatting>
  <conditionalFormatting sqref="J187:K187">
    <cfRule type="expression" dxfId="5482" priority="1220">
      <formula>AA187=1</formula>
    </cfRule>
  </conditionalFormatting>
  <conditionalFormatting sqref="L187:M187">
    <cfRule type="expression" dxfId="5481" priority="1219">
      <formula>AB187=1</formula>
    </cfRule>
  </conditionalFormatting>
  <conditionalFormatting sqref="F190:M190">
    <cfRule type="containsBlanks" dxfId="5480" priority="1218">
      <formula>LEN(TRIM(F190))=0</formula>
    </cfRule>
  </conditionalFormatting>
  <conditionalFormatting sqref="F189:M189">
    <cfRule type="containsBlanks" dxfId="5479" priority="1217">
      <formula>LEN(TRIM(F189))=0</formula>
    </cfRule>
    <cfRule type="colorScale" priority="1216">
      <colorScale>
        <cfvo type="min"/>
        <cfvo type="max"/>
        <color rgb="FFFFEF9C"/>
        <color rgb="FFFF7128"/>
      </colorScale>
    </cfRule>
  </conditionalFormatting>
  <conditionalFormatting sqref="H189:I189">
    <cfRule type="expression" dxfId="5478" priority="1215">
      <formula>Z189=1</formula>
    </cfRule>
  </conditionalFormatting>
  <conditionalFormatting sqref="F189:G189">
    <cfRule type="expression" dxfId="5477" priority="1214">
      <formula>Y189=1</formula>
    </cfRule>
  </conditionalFormatting>
  <conditionalFormatting sqref="J189:K189">
    <cfRule type="expression" dxfId="5476" priority="1213">
      <formula>AA189=1</formula>
    </cfRule>
  </conditionalFormatting>
  <conditionalFormatting sqref="L189:M189">
    <cfRule type="expression" dxfId="5475" priority="1212">
      <formula>AB189=1</formula>
    </cfRule>
  </conditionalFormatting>
  <conditionalFormatting sqref="F192:M192">
    <cfRule type="containsBlanks" dxfId="5474" priority="1211">
      <formula>LEN(TRIM(F192))=0</formula>
    </cfRule>
  </conditionalFormatting>
  <conditionalFormatting sqref="F191:M191">
    <cfRule type="containsBlanks" dxfId="5473" priority="1210">
      <formula>LEN(TRIM(F191))=0</formula>
    </cfRule>
    <cfRule type="colorScale" priority="1209">
      <colorScale>
        <cfvo type="min"/>
        <cfvo type="max"/>
        <color rgb="FFFFEF9C"/>
        <color rgb="FFFF7128"/>
      </colorScale>
    </cfRule>
  </conditionalFormatting>
  <conditionalFormatting sqref="H191:I191">
    <cfRule type="expression" dxfId="5472" priority="1208">
      <formula>Z191=1</formula>
    </cfRule>
  </conditionalFormatting>
  <conditionalFormatting sqref="F191:G191">
    <cfRule type="expression" dxfId="5471" priority="1207">
      <formula>Y191=1</formula>
    </cfRule>
  </conditionalFormatting>
  <conditionalFormatting sqref="J191:K191">
    <cfRule type="expression" dxfId="5470" priority="1206">
      <formula>AA191=1</formula>
    </cfRule>
  </conditionalFormatting>
  <conditionalFormatting sqref="L191:M191">
    <cfRule type="expression" dxfId="5469" priority="1205">
      <formula>AB191=1</formula>
    </cfRule>
  </conditionalFormatting>
  <conditionalFormatting sqref="F194:M194">
    <cfRule type="containsBlanks" dxfId="5468" priority="1204">
      <formula>LEN(TRIM(F194))=0</formula>
    </cfRule>
  </conditionalFormatting>
  <conditionalFormatting sqref="F193:M193">
    <cfRule type="containsBlanks" dxfId="5467" priority="1203">
      <formula>LEN(TRIM(F193))=0</formula>
    </cfRule>
    <cfRule type="colorScale" priority="1202">
      <colorScale>
        <cfvo type="min"/>
        <cfvo type="max"/>
        <color rgb="FFFFEF9C"/>
        <color rgb="FFFF7128"/>
      </colorScale>
    </cfRule>
  </conditionalFormatting>
  <conditionalFormatting sqref="H193:I193">
    <cfRule type="expression" dxfId="5466" priority="1201">
      <formula>Z193=1</formula>
    </cfRule>
  </conditionalFormatting>
  <conditionalFormatting sqref="F193:G193">
    <cfRule type="expression" dxfId="5465" priority="1200">
      <formula>Y193=1</formula>
    </cfRule>
  </conditionalFormatting>
  <conditionalFormatting sqref="J193:K193">
    <cfRule type="expression" dxfId="5464" priority="1199">
      <formula>AA193=1</formula>
    </cfRule>
  </conditionalFormatting>
  <conditionalFormatting sqref="L193:M193">
    <cfRule type="expression" dxfId="5463" priority="1198">
      <formula>AB193=1</formula>
    </cfRule>
  </conditionalFormatting>
  <conditionalFormatting sqref="F196:M196">
    <cfRule type="containsBlanks" dxfId="5462" priority="1197">
      <formula>LEN(TRIM(F196))=0</formula>
    </cfRule>
  </conditionalFormatting>
  <conditionalFormatting sqref="F195:M195">
    <cfRule type="containsBlanks" dxfId="5461" priority="1196">
      <formula>LEN(TRIM(F195))=0</formula>
    </cfRule>
    <cfRule type="colorScale" priority="1195">
      <colorScale>
        <cfvo type="min"/>
        <cfvo type="max"/>
        <color rgb="FFFFEF9C"/>
        <color rgb="FFFF7128"/>
      </colorScale>
    </cfRule>
  </conditionalFormatting>
  <conditionalFormatting sqref="H195:I195">
    <cfRule type="expression" dxfId="5460" priority="1194">
      <formula>Z195=1</formula>
    </cfRule>
  </conditionalFormatting>
  <conditionalFormatting sqref="F195:G195">
    <cfRule type="expression" dxfId="5459" priority="1193">
      <formula>Y195=1</formula>
    </cfRule>
  </conditionalFormatting>
  <conditionalFormatting sqref="J195:K195">
    <cfRule type="expression" dxfId="5458" priority="1192">
      <formula>AA195=1</formula>
    </cfRule>
  </conditionalFormatting>
  <conditionalFormatting sqref="L195:M195">
    <cfRule type="expression" dxfId="5457" priority="1191">
      <formula>AB195=1</formula>
    </cfRule>
  </conditionalFormatting>
  <conditionalFormatting sqref="F198:M198">
    <cfRule type="containsBlanks" dxfId="5456" priority="1190">
      <formula>LEN(TRIM(F198))=0</formula>
    </cfRule>
  </conditionalFormatting>
  <conditionalFormatting sqref="F197:M197">
    <cfRule type="containsBlanks" dxfId="5455" priority="1189">
      <formula>LEN(TRIM(F197))=0</formula>
    </cfRule>
    <cfRule type="colorScale" priority="1188">
      <colorScale>
        <cfvo type="min"/>
        <cfvo type="max"/>
        <color rgb="FFFFEF9C"/>
        <color rgb="FFFF7128"/>
      </colorScale>
    </cfRule>
  </conditionalFormatting>
  <conditionalFormatting sqref="H197:I197">
    <cfRule type="expression" dxfId="5454" priority="1187">
      <formula>Z197=1</formula>
    </cfRule>
  </conditionalFormatting>
  <conditionalFormatting sqref="F197:G197">
    <cfRule type="expression" dxfId="5453" priority="1186">
      <formula>Y197=1</formula>
    </cfRule>
  </conditionalFormatting>
  <conditionalFormatting sqref="J197:K197">
    <cfRule type="expression" dxfId="5452" priority="1185">
      <formula>AA197=1</formula>
    </cfRule>
  </conditionalFormatting>
  <conditionalFormatting sqref="L197:M197">
    <cfRule type="expression" dxfId="5451" priority="1184">
      <formula>AB197=1</formula>
    </cfRule>
  </conditionalFormatting>
  <conditionalFormatting sqref="F200:M200">
    <cfRule type="containsBlanks" dxfId="5450" priority="1183">
      <formula>LEN(TRIM(F200))=0</formula>
    </cfRule>
  </conditionalFormatting>
  <conditionalFormatting sqref="F199:M199">
    <cfRule type="containsBlanks" dxfId="5449" priority="1182">
      <formula>LEN(TRIM(F199))=0</formula>
    </cfRule>
    <cfRule type="colorScale" priority="1181">
      <colorScale>
        <cfvo type="min"/>
        <cfvo type="max"/>
        <color rgb="FFFFEF9C"/>
        <color rgb="FFFF7128"/>
      </colorScale>
    </cfRule>
  </conditionalFormatting>
  <conditionalFormatting sqref="H199:I199">
    <cfRule type="expression" dxfId="5448" priority="1180">
      <formula>Z199=1</formula>
    </cfRule>
  </conditionalFormatting>
  <conditionalFormatting sqref="F199:G199">
    <cfRule type="expression" dxfId="5447" priority="1179">
      <formula>Y199=1</formula>
    </cfRule>
  </conditionalFormatting>
  <conditionalFormatting sqref="J199:K199">
    <cfRule type="expression" dxfId="5446" priority="1178">
      <formula>AA199=1</formula>
    </cfRule>
  </conditionalFormatting>
  <conditionalFormatting sqref="L199:M199">
    <cfRule type="expression" dxfId="5445" priority="1177">
      <formula>AB199=1</formula>
    </cfRule>
  </conditionalFormatting>
  <conditionalFormatting sqref="F202:M202">
    <cfRule type="containsBlanks" dxfId="5444" priority="1176">
      <formula>LEN(TRIM(F202))=0</formula>
    </cfRule>
  </conditionalFormatting>
  <conditionalFormatting sqref="F201:M201">
    <cfRule type="containsBlanks" dxfId="5443" priority="1175">
      <formula>LEN(TRIM(F201))=0</formula>
    </cfRule>
    <cfRule type="colorScale" priority="1174">
      <colorScale>
        <cfvo type="min"/>
        <cfvo type="max"/>
        <color rgb="FFFFEF9C"/>
        <color rgb="FFFF7128"/>
      </colorScale>
    </cfRule>
  </conditionalFormatting>
  <conditionalFormatting sqref="H201:I201">
    <cfRule type="expression" dxfId="5442" priority="1173">
      <formula>Z201=1</formula>
    </cfRule>
  </conditionalFormatting>
  <conditionalFormatting sqref="F201:G201">
    <cfRule type="expression" dxfId="5441" priority="1172">
      <formula>Y201=1</formula>
    </cfRule>
  </conditionalFormatting>
  <conditionalFormatting sqref="J201:K201">
    <cfRule type="expression" dxfId="5440" priority="1171">
      <formula>AA201=1</formula>
    </cfRule>
  </conditionalFormatting>
  <conditionalFormatting sqref="L201:M201">
    <cfRule type="expression" dxfId="5439" priority="1170">
      <formula>AB201=1</formula>
    </cfRule>
  </conditionalFormatting>
  <conditionalFormatting sqref="F204:M204">
    <cfRule type="containsBlanks" dxfId="5438" priority="1169">
      <formula>LEN(TRIM(F204))=0</formula>
    </cfRule>
  </conditionalFormatting>
  <conditionalFormatting sqref="F203:M203">
    <cfRule type="containsBlanks" dxfId="5437" priority="1168">
      <formula>LEN(TRIM(F203))=0</formula>
    </cfRule>
    <cfRule type="colorScale" priority="1167">
      <colorScale>
        <cfvo type="min"/>
        <cfvo type="max"/>
        <color rgb="FFFFEF9C"/>
        <color rgb="FFFF7128"/>
      </colorScale>
    </cfRule>
  </conditionalFormatting>
  <conditionalFormatting sqref="H203:I203">
    <cfRule type="expression" dxfId="5436" priority="1166">
      <formula>Z203=1</formula>
    </cfRule>
  </conditionalFormatting>
  <conditionalFormatting sqref="F203:G203">
    <cfRule type="expression" dxfId="5435" priority="1165">
      <formula>Y203=1</formula>
    </cfRule>
  </conditionalFormatting>
  <conditionalFormatting sqref="J203:K203">
    <cfRule type="expression" dxfId="5434" priority="1164">
      <formula>AA203=1</formula>
    </cfRule>
  </conditionalFormatting>
  <conditionalFormatting sqref="L203:M203">
    <cfRule type="expression" dxfId="5433" priority="1163">
      <formula>AB203=1</formula>
    </cfRule>
  </conditionalFormatting>
  <conditionalFormatting sqref="F206:M206">
    <cfRule type="containsBlanks" dxfId="5432" priority="1162">
      <formula>LEN(TRIM(F206))=0</formula>
    </cfRule>
  </conditionalFormatting>
  <conditionalFormatting sqref="F205:M205">
    <cfRule type="containsBlanks" dxfId="5431" priority="1161">
      <formula>LEN(TRIM(F205))=0</formula>
    </cfRule>
    <cfRule type="colorScale" priority="1160">
      <colorScale>
        <cfvo type="min"/>
        <cfvo type="max"/>
        <color rgb="FFFFEF9C"/>
        <color rgb="FFFF7128"/>
      </colorScale>
    </cfRule>
  </conditionalFormatting>
  <conditionalFormatting sqref="H205:I205">
    <cfRule type="expression" dxfId="5430" priority="1159">
      <formula>Z205=1</formula>
    </cfRule>
  </conditionalFormatting>
  <conditionalFormatting sqref="F205:G205">
    <cfRule type="expression" dxfId="5429" priority="1158">
      <formula>Y205=1</formula>
    </cfRule>
  </conditionalFormatting>
  <conditionalFormatting sqref="J205:K205">
    <cfRule type="expression" dxfId="5428" priority="1157">
      <formula>AA205=1</formula>
    </cfRule>
  </conditionalFormatting>
  <conditionalFormatting sqref="L205:M205">
    <cfRule type="expression" dxfId="5427" priority="1156">
      <formula>AB205=1</formula>
    </cfRule>
  </conditionalFormatting>
  <conditionalFormatting sqref="F208:M208">
    <cfRule type="containsBlanks" dxfId="5426" priority="1155">
      <formula>LEN(TRIM(F208))=0</formula>
    </cfRule>
  </conditionalFormatting>
  <conditionalFormatting sqref="F207:M207">
    <cfRule type="containsBlanks" dxfId="5425" priority="1154">
      <formula>LEN(TRIM(F207))=0</formula>
    </cfRule>
    <cfRule type="colorScale" priority="1153">
      <colorScale>
        <cfvo type="min"/>
        <cfvo type="max"/>
        <color rgb="FFFFEF9C"/>
        <color rgb="FFFF7128"/>
      </colorScale>
    </cfRule>
  </conditionalFormatting>
  <conditionalFormatting sqref="H207:I207">
    <cfRule type="expression" dxfId="5424" priority="1152">
      <formula>Z207=1</formula>
    </cfRule>
  </conditionalFormatting>
  <conditionalFormatting sqref="F207:G207">
    <cfRule type="expression" dxfId="5423" priority="1151">
      <formula>Y207=1</formula>
    </cfRule>
  </conditionalFormatting>
  <conditionalFormatting sqref="J207:K207">
    <cfRule type="expression" dxfId="5422" priority="1150">
      <formula>AA207=1</formula>
    </cfRule>
  </conditionalFormatting>
  <conditionalFormatting sqref="L207:M207">
    <cfRule type="expression" dxfId="5421" priority="1149">
      <formula>AB207=1</formula>
    </cfRule>
  </conditionalFormatting>
  <conditionalFormatting sqref="F210:M210">
    <cfRule type="containsBlanks" dxfId="5420" priority="1148">
      <formula>LEN(TRIM(F210))=0</formula>
    </cfRule>
  </conditionalFormatting>
  <conditionalFormatting sqref="F209:M209">
    <cfRule type="containsBlanks" dxfId="5419" priority="1147">
      <formula>LEN(TRIM(F209))=0</formula>
    </cfRule>
    <cfRule type="colorScale" priority="1146">
      <colorScale>
        <cfvo type="min"/>
        <cfvo type="max"/>
        <color rgb="FFFFEF9C"/>
        <color rgb="FFFF7128"/>
      </colorScale>
    </cfRule>
  </conditionalFormatting>
  <conditionalFormatting sqref="H209:I209">
    <cfRule type="expression" dxfId="5418" priority="1145">
      <formula>Z209=1</formula>
    </cfRule>
  </conditionalFormatting>
  <conditionalFormatting sqref="F209:G209">
    <cfRule type="expression" dxfId="5417" priority="1144">
      <formula>Y209=1</formula>
    </cfRule>
  </conditionalFormatting>
  <conditionalFormatting sqref="J209:K209">
    <cfRule type="expression" dxfId="5416" priority="1143">
      <formula>AA209=1</formula>
    </cfRule>
  </conditionalFormatting>
  <conditionalFormatting sqref="L209:M209">
    <cfRule type="expression" dxfId="5415" priority="1142">
      <formula>AB209=1</formula>
    </cfRule>
  </conditionalFormatting>
  <conditionalFormatting sqref="F212:M212">
    <cfRule type="containsBlanks" dxfId="5414" priority="1141">
      <formula>LEN(TRIM(F212))=0</formula>
    </cfRule>
  </conditionalFormatting>
  <conditionalFormatting sqref="F211:M211">
    <cfRule type="containsBlanks" dxfId="5413" priority="1140">
      <formula>LEN(TRIM(F211))=0</formula>
    </cfRule>
    <cfRule type="colorScale" priority="1139">
      <colorScale>
        <cfvo type="min"/>
        <cfvo type="max"/>
        <color rgb="FFFFEF9C"/>
        <color rgb="FFFF7128"/>
      </colorScale>
    </cfRule>
  </conditionalFormatting>
  <conditionalFormatting sqref="H211:I211">
    <cfRule type="expression" dxfId="5412" priority="1138">
      <formula>Z211=1</formula>
    </cfRule>
  </conditionalFormatting>
  <conditionalFormatting sqref="F211:G211">
    <cfRule type="expression" dxfId="5411" priority="1137">
      <formula>Y211=1</formula>
    </cfRule>
  </conditionalFormatting>
  <conditionalFormatting sqref="J211:K211">
    <cfRule type="expression" dxfId="5410" priority="1136">
      <formula>AA211=1</formula>
    </cfRule>
  </conditionalFormatting>
  <conditionalFormatting sqref="L211:M211">
    <cfRule type="expression" dxfId="5409" priority="1135">
      <formula>AB211=1</formula>
    </cfRule>
  </conditionalFormatting>
  <conditionalFormatting sqref="F214:M214">
    <cfRule type="containsBlanks" dxfId="5408" priority="1134">
      <formula>LEN(TRIM(F214))=0</formula>
    </cfRule>
  </conditionalFormatting>
  <conditionalFormatting sqref="F213:M213">
    <cfRule type="containsBlanks" dxfId="5407" priority="1133">
      <formula>LEN(TRIM(F213))=0</formula>
    </cfRule>
    <cfRule type="colorScale" priority="1132">
      <colorScale>
        <cfvo type="min"/>
        <cfvo type="max"/>
        <color rgb="FFFFEF9C"/>
        <color rgb="FFFF7128"/>
      </colorScale>
    </cfRule>
  </conditionalFormatting>
  <conditionalFormatting sqref="H213:I213">
    <cfRule type="expression" dxfId="5406" priority="1131">
      <formula>Z213=1</formula>
    </cfRule>
  </conditionalFormatting>
  <conditionalFormatting sqref="F213:G213">
    <cfRule type="expression" dxfId="5405" priority="1130">
      <formula>Y213=1</formula>
    </cfRule>
  </conditionalFormatting>
  <conditionalFormatting sqref="J213:K213">
    <cfRule type="expression" dxfId="5404" priority="1129">
      <formula>AA213=1</formula>
    </cfRule>
  </conditionalFormatting>
  <conditionalFormatting sqref="L213:M213">
    <cfRule type="expression" dxfId="5403" priority="1128">
      <formula>AB213=1</formula>
    </cfRule>
  </conditionalFormatting>
  <conditionalFormatting sqref="F216:M216">
    <cfRule type="containsBlanks" dxfId="5402" priority="1127">
      <formula>LEN(TRIM(F216))=0</formula>
    </cfRule>
  </conditionalFormatting>
  <conditionalFormatting sqref="F215:M215">
    <cfRule type="containsBlanks" dxfId="5401" priority="1126">
      <formula>LEN(TRIM(F215))=0</formula>
    </cfRule>
    <cfRule type="colorScale" priority="1125">
      <colorScale>
        <cfvo type="min"/>
        <cfvo type="max"/>
        <color rgb="FFFFEF9C"/>
        <color rgb="FFFF7128"/>
      </colorScale>
    </cfRule>
  </conditionalFormatting>
  <conditionalFormatting sqref="H215:I215">
    <cfRule type="expression" dxfId="5400" priority="1124">
      <formula>Z215=1</formula>
    </cfRule>
  </conditionalFormatting>
  <conditionalFormatting sqref="F215:G215">
    <cfRule type="expression" dxfId="5399" priority="1123">
      <formula>Y215=1</formula>
    </cfRule>
  </conditionalFormatting>
  <conditionalFormatting sqref="J215:K215">
    <cfRule type="expression" dxfId="5398" priority="1122">
      <formula>AA215=1</formula>
    </cfRule>
  </conditionalFormatting>
  <conditionalFormatting sqref="L215:M215">
    <cfRule type="expression" dxfId="5397" priority="1121">
      <formula>AB215=1</formula>
    </cfRule>
  </conditionalFormatting>
  <conditionalFormatting sqref="F218:M218">
    <cfRule type="containsBlanks" dxfId="5396" priority="1120">
      <formula>LEN(TRIM(F218))=0</formula>
    </cfRule>
  </conditionalFormatting>
  <conditionalFormatting sqref="F217:M217">
    <cfRule type="containsBlanks" dxfId="5395" priority="1119">
      <formula>LEN(TRIM(F217))=0</formula>
    </cfRule>
    <cfRule type="colorScale" priority="1118">
      <colorScale>
        <cfvo type="min"/>
        <cfvo type="max"/>
        <color rgb="FFFFEF9C"/>
        <color rgb="FFFF7128"/>
      </colorScale>
    </cfRule>
  </conditionalFormatting>
  <conditionalFormatting sqref="H217:I217">
    <cfRule type="expression" dxfId="5394" priority="1117">
      <formula>Z217=1</formula>
    </cfRule>
  </conditionalFormatting>
  <conditionalFormatting sqref="F217:G217">
    <cfRule type="expression" dxfId="5393" priority="1116">
      <formula>Y217=1</formula>
    </cfRule>
  </conditionalFormatting>
  <conditionalFormatting sqref="J217:K217">
    <cfRule type="expression" dxfId="5392" priority="1115">
      <formula>AA217=1</formula>
    </cfRule>
  </conditionalFormatting>
  <conditionalFormatting sqref="L217:M217">
    <cfRule type="expression" dxfId="5391" priority="1114">
      <formula>AB217=1</formula>
    </cfRule>
  </conditionalFormatting>
  <conditionalFormatting sqref="F220:M220">
    <cfRule type="containsBlanks" dxfId="5390" priority="1113">
      <formula>LEN(TRIM(F220))=0</formula>
    </cfRule>
  </conditionalFormatting>
  <conditionalFormatting sqref="F219:M219">
    <cfRule type="containsBlanks" dxfId="5389" priority="1112">
      <formula>LEN(TRIM(F219))=0</formula>
    </cfRule>
    <cfRule type="colorScale" priority="1111">
      <colorScale>
        <cfvo type="min"/>
        <cfvo type="max"/>
        <color rgb="FFFFEF9C"/>
        <color rgb="FFFF7128"/>
      </colorScale>
    </cfRule>
  </conditionalFormatting>
  <conditionalFormatting sqref="H219:I219">
    <cfRule type="expression" dxfId="5388" priority="1110">
      <formula>Z219=1</formula>
    </cfRule>
  </conditionalFormatting>
  <conditionalFormatting sqref="F219:G219">
    <cfRule type="expression" dxfId="5387" priority="1109">
      <formula>Y219=1</formula>
    </cfRule>
  </conditionalFormatting>
  <conditionalFormatting sqref="J219:K219">
    <cfRule type="expression" dxfId="5386" priority="1108">
      <formula>AA219=1</formula>
    </cfRule>
  </conditionalFormatting>
  <conditionalFormatting sqref="L219:M219">
    <cfRule type="expression" dxfId="5385" priority="1107">
      <formula>AB219=1</formula>
    </cfRule>
  </conditionalFormatting>
  <conditionalFormatting sqref="F222:M222">
    <cfRule type="containsBlanks" dxfId="5384" priority="1106">
      <formula>LEN(TRIM(F222))=0</formula>
    </cfRule>
  </conditionalFormatting>
  <conditionalFormatting sqref="F221:M221">
    <cfRule type="containsBlanks" dxfId="5383" priority="1105">
      <formula>LEN(TRIM(F221))=0</formula>
    </cfRule>
    <cfRule type="colorScale" priority="1104">
      <colorScale>
        <cfvo type="min"/>
        <cfvo type="max"/>
        <color rgb="FFFFEF9C"/>
        <color rgb="FFFF7128"/>
      </colorScale>
    </cfRule>
  </conditionalFormatting>
  <conditionalFormatting sqref="H221:I221">
    <cfRule type="expression" dxfId="5382" priority="1103">
      <formula>Z221=1</formula>
    </cfRule>
  </conditionalFormatting>
  <conditionalFormatting sqref="F221:G221">
    <cfRule type="expression" dxfId="5381" priority="1102">
      <formula>Y221=1</formula>
    </cfRule>
  </conditionalFormatting>
  <conditionalFormatting sqref="J221:K221">
    <cfRule type="expression" dxfId="5380" priority="1101">
      <formula>AA221=1</formula>
    </cfRule>
  </conditionalFormatting>
  <conditionalFormatting sqref="L221:M221">
    <cfRule type="expression" dxfId="5379" priority="1100">
      <formula>AB221=1</formula>
    </cfRule>
  </conditionalFormatting>
  <conditionalFormatting sqref="F224:M224">
    <cfRule type="containsBlanks" dxfId="5378" priority="1099">
      <formula>LEN(TRIM(F224))=0</formula>
    </cfRule>
  </conditionalFormatting>
  <conditionalFormatting sqref="F223:M223">
    <cfRule type="containsBlanks" dxfId="5377" priority="1098">
      <formula>LEN(TRIM(F223))=0</formula>
    </cfRule>
    <cfRule type="colorScale" priority="1097">
      <colorScale>
        <cfvo type="min"/>
        <cfvo type="max"/>
        <color rgb="FFFFEF9C"/>
        <color rgb="FFFF7128"/>
      </colorScale>
    </cfRule>
  </conditionalFormatting>
  <conditionalFormatting sqref="H223:I223">
    <cfRule type="expression" dxfId="5376" priority="1096">
      <formula>Z223=1</formula>
    </cfRule>
  </conditionalFormatting>
  <conditionalFormatting sqref="F223:G223">
    <cfRule type="expression" dxfId="5375" priority="1095">
      <formula>Y223=1</formula>
    </cfRule>
  </conditionalFormatting>
  <conditionalFormatting sqref="J223:K223">
    <cfRule type="expression" dxfId="5374" priority="1094">
      <formula>AA223=1</formula>
    </cfRule>
  </conditionalFormatting>
  <conditionalFormatting sqref="L223:M223">
    <cfRule type="expression" dxfId="5373" priority="1093">
      <formula>AB223=1</formula>
    </cfRule>
  </conditionalFormatting>
  <conditionalFormatting sqref="F226:M226">
    <cfRule type="containsBlanks" dxfId="5372" priority="1092">
      <formula>LEN(TRIM(F226))=0</formula>
    </cfRule>
  </conditionalFormatting>
  <conditionalFormatting sqref="F225:M225">
    <cfRule type="containsBlanks" dxfId="5371" priority="1091">
      <formula>LEN(TRIM(F225))=0</formula>
    </cfRule>
    <cfRule type="colorScale" priority="1090">
      <colorScale>
        <cfvo type="min"/>
        <cfvo type="max"/>
        <color rgb="FFFFEF9C"/>
        <color rgb="FFFF7128"/>
      </colorScale>
    </cfRule>
  </conditionalFormatting>
  <conditionalFormatting sqref="H225:I225">
    <cfRule type="expression" dxfId="5370" priority="1089">
      <formula>Z225=1</formula>
    </cfRule>
  </conditionalFormatting>
  <conditionalFormatting sqref="F225:G225">
    <cfRule type="expression" dxfId="5369" priority="1088">
      <formula>Y225=1</formula>
    </cfRule>
  </conditionalFormatting>
  <conditionalFormatting sqref="J225:K225">
    <cfRule type="expression" dxfId="5368" priority="1087">
      <formula>AA225=1</formula>
    </cfRule>
  </conditionalFormatting>
  <conditionalFormatting sqref="L225:M225">
    <cfRule type="expression" dxfId="5367" priority="1086">
      <formula>AB225=1</formula>
    </cfRule>
  </conditionalFormatting>
  <conditionalFormatting sqref="F228:M228">
    <cfRule type="containsBlanks" dxfId="5366" priority="1085">
      <formula>LEN(TRIM(F228))=0</formula>
    </cfRule>
  </conditionalFormatting>
  <conditionalFormatting sqref="F227:M227">
    <cfRule type="containsBlanks" dxfId="5365" priority="1084">
      <formula>LEN(TRIM(F227))=0</formula>
    </cfRule>
    <cfRule type="colorScale" priority="1083">
      <colorScale>
        <cfvo type="min"/>
        <cfvo type="max"/>
        <color rgb="FFFFEF9C"/>
        <color rgb="FFFF7128"/>
      </colorScale>
    </cfRule>
  </conditionalFormatting>
  <conditionalFormatting sqref="H227:I227">
    <cfRule type="expression" dxfId="5364" priority="1082">
      <formula>Z227=1</formula>
    </cfRule>
  </conditionalFormatting>
  <conditionalFormatting sqref="F227:G227">
    <cfRule type="expression" dxfId="5363" priority="1081">
      <formula>Y227=1</formula>
    </cfRule>
  </conditionalFormatting>
  <conditionalFormatting sqref="J227:K227">
    <cfRule type="expression" dxfId="5362" priority="1080">
      <formula>AA227=1</formula>
    </cfRule>
  </conditionalFormatting>
  <conditionalFormatting sqref="L227:M227">
    <cfRule type="expression" dxfId="5361" priority="1079">
      <formula>AB227=1</formula>
    </cfRule>
  </conditionalFormatting>
  <conditionalFormatting sqref="F230:M230">
    <cfRule type="containsBlanks" dxfId="5360" priority="1078">
      <formula>LEN(TRIM(F230))=0</formula>
    </cfRule>
  </conditionalFormatting>
  <conditionalFormatting sqref="F229:M229">
    <cfRule type="containsBlanks" dxfId="5359" priority="1077">
      <formula>LEN(TRIM(F229))=0</formula>
    </cfRule>
    <cfRule type="colorScale" priority="1076">
      <colorScale>
        <cfvo type="min"/>
        <cfvo type="max"/>
        <color rgb="FFFFEF9C"/>
        <color rgb="FFFF7128"/>
      </colorScale>
    </cfRule>
  </conditionalFormatting>
  <conditionalFormatting sqref="H229:I229">
    <cfRule type="expression" dxfId="5358" priority="1075">
      <formula>Z229=1</formula>
    </cfRule>
  </conditionalFormatting>
  <conditionalFormatting sqref="F229:G229">
    <cfRule type="expression" dxfId="5357" priority="1074">
      <formula>Y229=1</formula>
    </cfRule>
  </conditionalFormatting>
  <conditionalFormatting sqref="J229:K229">
    <cfRule type="expression" dxfId="5356" priority="1073">
      <formula>AA229=1</formula>
    </cfRule>
  </conditionalFormatting>
  <conditionalFormatting sqref="L229:M229">
    <cfRule type="expression" dxfId="5355" priority="1072">
      <formula>AB229=1</formula>
    </cfRule>
  </conditionalFormatting>
  <conditionalFormatting sqref="F232:M232">
    <cfRule type="containsBlanks" dxfId="5354" priority="1071">
      <formula>LEN(TRIM(F232))=0</formula>
    </cfRule>
  </conditionalFormatting>
  <conditionalFormatting sqref="F231:M231">
    <cfRule type="containsBlanks" dxfId="5353" priority="1070">
      <formula>LEN(TRIM(F231))=0</formula>
    </cfRule>
    <cfRule type="colorScale" priority="1069">
      <colorScale>
        <cfvo type="min"/>
        <cfvo type="max"/>
        <color rgb="FFFFEF9C"/>
        <color rgb="FFFF7128"/>
      </colorScale>
    </cfRule>
  </conditionalFormatting>
  <conditionalFormatting sqref="H231:I231">
    <cfRule type="expression" dxfId="5352" priority="1068">
      <formula>Z231=1</formula>
    </cfRule>
  </conditionalFormatting>
  <conditionalFormatting sqref="F231:G231">
    <cfRule type="expression" dxfId="5351" priority="1067">
      <formula>Y231=1</formula>
    </cfRule>
  </conditionalFormatting>
  <conditionalFormatting sqref="J231:K231">
    <cfRule type="expression" dxfId="5350" priority="1066">
      <formula>AA231=1</formula>
    </cfRule>
  </conditionalFormatting>
  <conditionalFormatting sqref="L231:M231">
    <cfRule type="expression" dxfId="5349" priority="1065">
      <formula>AB231=1</formula>
    </cfRule>
  </conditionalFormatting>
  <conditionalFormatting sqref="F234:M234">
    <cfRule type="containsBlanks" dxfId="5348" priority="1064">
      <formula>LEN(TRIM(F234))=0</formula>
    </cfRule>
  </conditionalFormatting>
  <conditionalFormatting sqref="F233:M233">
    <cfRule type="containsBlanks" dxfId="5347" priority="1063">
      <formula>LEN(TRIM(F233))=0</formula>
    </cfRule>
    <cfRule type="colorScale" priority="1062">
      <colorScale>
        <cfvo type="min"/>
        <cfvo type="max"/>
        <color rgb="FFFFEF9C"/>
        <color rgb="FFFF7128"/>
      </colorScale>
    </cfRule>
  </conditionalFormatting>
  <conditionalFormatting sqref="H233:I233">
    <cfRule type="expression" dxfId="5346" priority="1061">
      <formula>Z233=1</formula>
    </cfRule>
  </conditionalFormatting>
  <conditionalFormatting sqref="F233:G233">
    <cfRule type="expression" dxfId="5345" priority="1060">
      <formula>Y233=1</formula>
    </cfRule>
  </conditionalFormatting>
  <conditionalFormatting sqref="J233:K233">
    <cfRule type="expression" dxfId="5344" priority="1059">
      <formula>AA233=1</formula>
    </cfRule>
  </conditionalFormatting>
  <conditionalFormatting sqref="L233:M233">
    <cfRule type="expression" dxfId="5343" priority="1058">
      <formula>AB233=1</formula>
    </cfRule>
  </conditionalFormatting>
  <conditionalFormatting sqref="F236:M236">
    <cfRule type="containsBlanks" dxfId="5342" priority="1057">
      <formula>LEN(TRIM(F236))=0</formula>
    </cfRule>
  </conditionalFormatting>
  <conditionalFormatting sqref="F235:M235">
    <cfRule type="containsBlanks" dxfId="5341" priority="1056">
      <formula>LEN(TRIM(F235))=0</formula>
    </cfRule>
    <cfRule type="colorScale" priority="1055">
      <colorScale>
        <cfvo type="min"/>
        <cfvo type="max"/>
        <color rgb="FFFFEF9C"/>
        <color rgb="FFFF7128"/>
      </colorScale>
    </cfRule>
  </conditionalFormatting>
  <conditionalFormatting sqref="H235:I235">
    <cfRule type="expression" dxfId="5340" priority="1054">
      <formula>Z235=1</formula>
    </cfRule>
  </conditionalFormatting>
  <conditionalFormatting sqref="F235:G235">
    <cfRule type="expression" dxfId="5339" priority="1053">
      <formula>Y235=1</formula>
    </cfRule>
  </conditionalFormatting>
  <conditionalFormatting sqref="J235:K235">
    <cfRule type="expression" dxfId="5338" priority="1052">
      <formula>AA235=1</formula>
    </cfRule>
  </conditionalFormatting>
  <conditionalFormatting sqref="L235:M235">
    <cfRule type="expression" dxfId="5337" priority="1051">
      <formula>AB235=1</formula>
    </cfRule>
  </conditionalFormatting>
  <conditionalFormatting sqref="F238:M238">
    <cfRule type="containsBlanks" dxfId="5336" priority="1050">
      <formula>LEN(TRIM(F238))=0</formula>
    </cfRule>
  </conditionalFormatting>
  <conditionalFormatting sqref="F237:M237">
    <cfRule type="containsBlanks" dxfId="5335" priority="1049">
      <formula>LEN(TRIM(F237))=0</formula>
    </cfRule>
    <cfRule type="colorScale" priority="1048">
      <colorScale>
        <cfvo type="min"/>
        <cfvo type="max"/>
        <color rgb="FFFFEF9C"/>
        <color rgb="FFFF7128"/>
      </colorScale>
    </cfRule>
  </conditionalFormatting>
  <conditionalFormatting sqref="H237:I237">
    <cfRule type="expression" dxfId="5334" priority="1047">
      <formula>Z237=1</formula>
    </cfRule>
  </conditionalFormatting>
  <conditionalFormatting sqref="F237:G237">
    <cfRule type="expression" dxfId="5333" priority="1046">
      <formula>Y237=1</formula>
    </cfRule>
  </conditionalFormatting>
  <conditionalFormatting sqref="J237:K237">
    <cfRule type="expression" dxfId="5332" priority="1045">
      <formula>AA237=1</formula>
    </cfRule>
  </conditionalFormatting>
  <conditionalFormatting sqref="L237:M237">
    <cfRule type="expression" dxfId="5331" priority="1044">
      <formula>AB237=1</formula>
    </cfRule>
  </conditionalFormatting>
  <conditionalFormatting sqref="F240:M240">
    <cfRule type="containsBlanks" dxfId="5330" priority="1043">
      <formula>LEN(TRIM(F240))=0</formula>
    </cfRule>
  </conditionalFormatting>
  <conditionalFormatting sqref="F239:M239">
    <cfRule type="containsBlanks" dxfId="5329" priority="1042">
      <formula>LEN(TRIM(F239))=0</formula>
    </cfRule>
    <cfRule type="colorScale" priority="1041">
      <colorScale>
        <cfvo type="min"/>
        <cfvo type="max"/>
        <color rgb="FFFFEF9C"/>
        <color rgb="FFFF7128"/>
      </colorScale>
    </cfRule>
  </conditionalFormatting>
  <conditionalFormatting sqref="H239:I239">
    <cfRule type="expression" dxfId="5328" priority="1040">
      <formula>Z239=1</formula>
    </cfRule>
  </conditionalFormatting>
  <conditionalFormatting sqref="F239:G239">
    <cfRule type="expression" dxfId="5327" priority="1039">
      <formula>Y239=1</formula>
    </cfRule>
  </conditionalFormatting>
  <conditionalFormatting sqref="J239:K239">
    <cfRule type="expression" dxfId="5326" priority="1038">
      <formula>AA239=1</formula>
    </cfRule>
  </conditionalFormatting>
  <conditionalFormatting sqref="L239:M239">
    <cfRule type="expression" dxfId="5325" priority="1037">
      <formula>AB239=1</formula>
    </cfRule>
  </conditionalFormatting>
  <conditionalFormatting sqref="F242:M242">
    <cfRule type="containsBlanks" dxfId="5324" priority="1036">
      <formula>LEN(TRIM(F242))=0</formula>
    </cfRule>
  </conditionalFormatting>
  <conditionalFormatting sqref="F241:M241">
    <cfRule type="containsBlanks" dxfId="5323" priority="1035">
      <formula>LEN(TRIM(F241))=0</formula>
    </cfRule>
    <cfRule type="colorScale" priority="1034">
      <colorScale>
        <cfvo type="min"/>
        <cfvo type="max"/>
        <color rgb="FFFFEF9C"/>
        <color rgb="FFFF7128"/>
      </colorScale>
    </cfRule>
  </conditionalFormatting>
  <conditionalFormatting sqref="H241:I241">
    <cfRule type="expression" dxfId="5322" priority="1033">
      <formula>Z241=1</formula>
    </cfRule>
  </conditionalFormatting>
  <conditionalFormatting sqref="F241:G241">
    <cfRule type="expression" dxfId="5321" priority="1032">
      <formula>Y241=1</formula>
    </cfRule>
  </conditionalFormatting>
  <conditionalFormatting sqref="J241:K241">
    <cfRule type="expression" dxfId="5320" priority="1031">
      <formula>AA241=1</formula>
    </cfRule>
  </conditionalFormatting>
  <conditionalFormatting sqref="L241:M241">
    <cfRule type="expression" dxfId="5319" priority="1030">
      <formula>AB241=1</formula>
    </cfRule>
  </conditionalFormatting>
  <conditionalFormatting sqref="F244:M244">
    <cfRule type="containsBlanks" dxfId="5318" priority="1029">
      <formula>LEN(TRIM(F244))=0</formula>
    </cfRule>
  </conditionalFormatting>
  <conditionalFormatting sqref="F243:M243">
    <cfRule type="containsBlanks" dxfId="5317" priority="1028">
      <formula>LEN(TRIM(F243))=0</formula>
    </cfRule>
    <cfRule type="colorScale" priority="1027">
      <colorScale>
        <cfvo type="min"/>
        <cfvo type="max"/>
        <color rgb="FFFFEF9C"/>
        <color rgb="FFFF7128"/>
      </colorScale>
    </cfRule>
  </conditionalFormatting>
  <conditionalFormatting sqref="H243:I243">
    <cfRule type="expression" dxfId="5316" priority="1026">
      <formula>Z243=1</formula>
    </cfRule>
  </conditionalFormatting>
  <conditionalFormatting sqref="F243:G243">
    <cfRule type="expression" dxfId="5315" priority="1025">
      <formula>Y243=1</formula>
    </cfRule>
  </conditionalFormatting>
  <conditionalFormatting sqref="J243:K243">
    <cfRule type="expression" dxfId="5314" priority="1024">
      <formula>AA243=1</formula>
    </cfRule>
  </conditionalFormatting>
  <conditionalFormatting sqref="L243:M243">
    <cfRule type="expression" dxfId="5313" priority="1023">
      <formula>AB243=1</formula>
    </cfRule>
  </conditionalFormatting>
  <conditionalFormatting sqref="F246:M246">
    <cfRule type="containsBlanks" dxfId="5312" priority="1022">
      <formula>LEN(TRIM(F246))=0</formula>
    </cfRule>
  </conditionalFormatting>
  <conditionalFormatting sqref="F245:M245">
    <cfRule type="containsBlanks" dxfId="5311" priority="1021">
      <formula>LEN(TRIM(F245))=0</formula>
    </cfRule>
    <cfRule type="colorScale" priority="1020">
      <colorScale>
        <cfvo type="min"/>
        <cfvo type="max"/>
        <color rgb="FFFFEF9C"/>
        <color rgb="FFFF7128"/>
      </colorScale>
    </cfRule>
  </conditionalFormatting>
  <conditionalFormatting sqref="H245:I245">
    <cfRule type="expression" dxfId="5310" priority="1019">
      <formula>Z245=1</formula>
    </cfRule>
  </conditionalFormatting>
  <conditionalFormatting sqref="F245:G245">
    <cfRule type="expression" dxfId="5309" priority="1018">
      <formula>Y245=1</formula>
    </cfRule>
  </conditionalFormatting>
  <conditionalFormatting sqref="J245:K245">
    <cfRule type="expression" dxfId="5308" priority="1017">
      <formula>AA245=1</formula>
    </cfRule>
  </conditionalFormatting>
  <conditionalFormatting sqref="L245:M245">
    <cfRule type="expression" dxfId="5307" priority="1016">
      <formula>AB245=1</formula>
    </cfRule>
  </conditionalFormatting>
  <conditionalFormatting sqref="F248:M248">
    <cfRule type="containsBlanks" dxfId="5306" priority="1015">
      <formula>LEN(TRIM(F248))=0</formula>
    </cfRule>
  </conditionalFormatting>
  <conditionalFormatting sqref="F247:M247">
    <cfRule type="containsBlanks" dxfId="5305" priority="1014">
      <formula>LEN(TRIM(F247))=0</formula>
    </cfRule>
    <cfRule type="colorScale" priority="1013">
      <colorScale>
        <cfvo type="min"/>
        <cfvo type="max"/>
        <color rgb="FFFFEF9C"/>
        <color rgb="FFFF7128"/>
      </colorScale>
    </cfRule>
  </conditionalFormatting>
  <conditionalFormatting sqref="H247:I247">
    <cfRule type="expression" dxfId="5304" priority="1012">
      <formula>Z247=1</formula>
    </cfRule>
  </conditionalFormatting>
  <conditionalFormatting sqref="F247:G247">
    <cfRule type="expression" dxfId="5303" priority="1011">
      <formula>Y247=1</formula>
    </cfRule>
  </conditionalFormatting>
  <conditionalFormatting sqref="J247:K247">
    <cfRule type="expression" dxfId="5302" priority="1010">
      <formula>AA247=1</formula>
    </cfRule>
  </conditionalFormatting>
  <conditionalFormatting sqref="L247:M247">
    <cfRule type="expression" dxfId="5301" priority="1009">
      <formula>AB247=1</formula>
    </cfRule>
  </conditionalFormatting>
  <conditionalFormatting sqref="F250:M250">
    <cfRule type="containsBlanks" dxfId="5300" priority="1008">
      <formula>LEN(TRIM(F250))=0</formula>
    </cfRule>
  </conditionalFormatting>
  <conditionalFormatting sqref="F249:M249">
    <cfRule type="containsBlanks" dxfId="5299" priority="1007">
      <formula>LEN(TRIM(F249))=0</formula>
    </cfRule>
    <cfRule type="colorScale" priority="1006">
      <colorScale>
        <cfvo type="min"/>
        <cfvo type="max"/>
        <color rgb="FFFFEF9C"/>
        <color rgb="FFFF7128"/>
      </colorScale>
    </cfRule>
  </conditionalFormatting>
  <conditionalFormatting sqref="H249:I249">
    <cfRule type="expression" dxfId="5298" priority="1005">
      <formula>Z249=1</formula>
    </cfRule>
  </conditionalFormatting>
  <conditionalFormatting sqref="F249:G249">
    <cfRule type="expression" dxfId="5297" priority="1004">
      <formula>Y249=1</formula>
    </cfRule>
  </conditionalFormatting>
  <conditionalFormatting sqref="J249:K249">
    <cfRule type="expression" dxfId="5296" priority="1003">
      <formula>AA249=1</formula>
    </cfRule>
  </conditionalFormatting>
  <conditionalFormatting sqref="L249:M249">
    <cfRule type="expression" dxfId="5295" priority="1002">
      <formula>AB249=1</formula>
    </cfRule>
  </conditionalFormatting>
  <conditionalFormatting sqref="F252:M252">
    <cfRule type="containsBlanks" dxfId="5294" priority="1001">
      <formula>LEN(TRIM(F252))=0</formula>
    </cfRule>
  </conditionalFormatting>
  <conditionalFormatting sqref="F251:M251">
    <cfRule type="containsBlanks" dxfId="5293" priority="1000">
      <formula>LEN(TRIM(F251))=0</formula>
    </cfRule>
    <cfRule type="colorScale" priority="999">
      <colorScale>
        <cfvo type="min"/>
        <cfvo type="max"/>
        <color rgb="FFFFEF9C"/>
        <color rgb="FFFF7128"/>
      </colorScale>
    </cfRule>
  </conditionalFormatting>
  <conditionalFormatting sqref="H251:I251">
    <cfRule type="expression" dxfId="5292" priority="998">
      <formula>Z251=1</formula>
    </cfRule>
  </conditionalFormatting>
  <conditionalFormatting sqref="F251:G251">
    <cfRule type="expression" dxfId="5291" priority="997">
      <formula>Y251=1</formula>
    </cfRule>
  </conditionalFormatting>
  <conditionalFormatting sqref="J251:K251">
    <cfRule type="expression" dxfId="5290" priority="996">
      <formula>AA251=1</formula>
    </cfRule>
  </conditionalFormatting>
  <conditionalFormatting sqref="L251:M251">
    <cfRule type="expression" dxfId="5289" priority="995">
      <formula>AB251=1</formula>
    </cfRule>
  </conditionalFormatting>
  <conditionalFormatting sqref="F254:M254">
    <cfRule type="containsBlanks" dxfId="5288" priority="994">
      <formula>LEN(TRIM(F254))=0</formula>
    </cfRule>
  </conditionalFormatting>
  <conditionalFormatting sqref="F253:M253">
    <cfRule type="containsBlanks" dxfId="5287" priority="993">
      <formula>LEN(TRIM(F253))=0</formula>
    </cfRule>
    <cfRule type="colorScale" priority="992">
      <colorScale>
        <cfvo type="min"/>
        <cfvo type="max"/>
        <color rgb="FFFFEF9C"/>
        <color rgb="FFFF7128"/>
      </colorScale>
    </cfRule>
  </conditionalFormatting>
  <conditionalFormatting sqref="H253:I253">
    <cfRule type="expression" dxfId="5286" priority="991">
      <formula>Z253=1</formula>
    </cfRule>
  </conditionalFormatting>
  <conditionalFormatting sqref="F253:G253">
    <cfRule type="expression" dxfId="5285" priority="990">
      <formula>Y253=1</formula>
    </cfRule>
  </conditionalFormatting>
  <conditionalFormatting sqref="J253:K253">
    <cfRule type="expression" dxfId="5284" priority="989">
      <formula>AA253=1</formula>
    </cfRule>
  </conditionalFormatting>
  <conditionalFormatting sqref="L253:M253">
    <cfRule type="expression" dxfId="5283" priority="988">
      <formula>AB253=1</formula>
    </cfRule>
  </conditionalFormatting>
  <conditionalFormatting sqref="F256:M256">
    <cfRule type="containsBlanks" dxfId="5282" priority="987">
      <formula>LEN(TRIM(F256))=0</formula>
    </cfRule>
  </conditionalFormatting>
  <conditionalFormatting sqref="F255:M255">
    <cfRule type="containsBlanks" dxfId="5281" priority="986">
      <formula>LEN(TRIM(F255))=0</formula>
    </cfRule>
    <cfRule type="colorScale" priority="985">
      <colorScale>
        <cfvo type="min"/>
        <cfvo type="max"/>
        <color rgb="FFFFEF9C"/>
        <color rgb="FFFF7128"/>
      </colorScale>
    </cfRule>
  </conditionalFormatting>
  <conditionalFormatting sqref="H255:I255">
    <cfRule type="expression" dxfId="5280" priority="984">
      <formula>Z255=1</formula>
    </cfRule>
  </conditionalFormatting>
  <conditionalFormatting sqref="F255:G255">
    <cfRule type="expression" dxfId="5279" priority="983">
      <formula>Y255=1</formula>
    </cfRule>
  </conditionalFormatting>
  <conditionalFormatting sqref="J255:K255">
    <cfRule type="expression" dxfId="5278" priority="982">
      <formula>AA255=1</formula>
    </cfRule>
  </conditionalFormatting>
  <conditionalFormatting sqref="L255:M255">
    <cfRule type="expression" dxfId="5277" priority="981">
      <formula>AB255=1</formula>
    </cfRule>
  </conditionalFormatting>
  <conditionalFormatting sqref="F258:M258">
    <cfRule type="containsBlanks" dxfId="5276" priority="980">
      <formula>LEN(TRIM(F258))=0</formula>
    </cfRule>
  </conditionalFormatting>
  <conditionalFormatting sqref="F257:M257">
    <cfRule type="containsBlanks" dxfId="5275" priority="979">
      <formula>LEN(TRIM(F257))=0</formula>
    </cfRule>
    <cfRule type="colorScale" priority="978">
      <colorScale>
        <cfvo type="min"/>
        <cfvo type="max"/>
        <color rgb="FFFFEF9C"/>
        <color rgb="FFFF7128"/>
      </colorScale>
    </cfRule>
  </conditionalFormatting>
  <conditionalFormatting sqref="H257:I257">
    <cfRule type="expression" dxfId="5274" priority="977">
      <formula>Z257=1</formula>
    </cfRule>
  </conditionalFormatting>
  <conditionalFormatting sqref="F257:G257">
    <cfRule type="expression" dxfId="5273" priority="976">
      <formula>Y257=1</formula>
    </cfRule>
  </conditionalFormatting>
  <conditionalFormatting sqref="J257:K257">
    <cfRule type="expression" dxfId="5272" priority="975">
      <formula>AA257=1</formula>
    </cfRule>
  </conditionalFormatting>
  <conditionalFormatting sqref="L257:M257">
    <cfRule type="expression" dxfId="5271" priority="974">
      <formula>AB257=1</formula>
    </cfRule>
  </conditionalFormatting>
  <conditionalFormatting sqref="F260:M260">
    <cfRule type="containsBlanks" dxfId="5270" priority="973">
      <formula>LEN(TRIM(F260))=0</formula>
    </cfRule>
  </conditionalFormatting>
  <conditionalFormatting sqref="F259:M259">
    <cfRule type="containsBlanks" dxfId="5269" priority="972">
      <formula>LEN(TRIM(F259))=0</formula>
    </cfRule>
    <cfRule type="colorScale" priority="971">
      <colorScale>
        <cfvo type="min"/>
        <cfvo type="max"/>
        <color rgb="FFFFEF9C"/>
        <color rgb="FFFF7128"/>
      </colorScale>
    </cfRule>
  </conditionalFormatting>
  <conditionalFormatting sqref="H259:I259">
    <cfRule type="expression" dxfId="5268" priority="970">
      <formula>Z259=1</formula>
    </cfRule>
  </conditionalFormatting>
  <conditionalFormatting sqref="F259:G259">
    <cfRule type="expression" dxfId="5267" priority="969">
      <formula>Y259=1</formula>
    </cfRule>
  </conditionalFormatting>
  <conditionalFormatting sqref="J259:K259">
    <cfRule type="expression" dxfId="5266" priority="968">
      <formula>AA259=1</formula>
    </cfRule>
  </conditionalFormatting>
  <conditionalFormatting sqref="L259:M259">
    <cfRule type="expression" dxfId="5265" priority="967">
      <formula>AB259=1</formula>
    </cfRule>
  </conditionalFormatting>
  <conditionalFormatting sqref="F262:M262">
    <cfRule type="containsBlanks" dxfId="5264" priority="966">
      <formula>LEN(TRIM(F262))=0</formula>
    </cfRule>
  </conditionalFormatting>
  <conditionalFormatting sqref="F261:M261">
    <cfRule type="containsBlanks" dxfId="5263" priority="965">
      <formula>LEN(TRIM(F261))=0</formula>
    </cfRule>
    <cfRule type="colorScale" priority="964">
      <colorScale>
        <cfvo type="min"/>
        <cfvo type="max"/>
        <color rgb="FFFFEF9C"/>
        <color rgb="FFFF7128"/>
      </colorScale>
    </cfRule>
  </conditionalFormatting>
  <conditionalFormatting sqref="H261:I261">
    <cfRule type="expression" dxfId="5262" priority="963">
      <formula>Z261=1</formula>
    </cfRule>
  </conditionalFormatting>
  <conditionalFormatting sqref="F261:G261">
    <cfRule type="expression" dxfId="5261" priority="962">
      <formula>Y261=1</formula>
    </cfRule>
  </conditionalFormatting>
  <conditionalFormatting sqref="J261:K261">
    <cfRule type="expression" dxfId="5260" priority="961">
      <formula>AA261=1</formula>
    </cfRule>
  </conditionalFormatting>
  <conditionalFormatting sqref="L261:M261">
    <cfRule type="expression" dxfId="5259" priority="960">
      <formula>AB261=1</formula>
    </cfRule>
  </conditionalFormatting>
  <conditionalFormatting sqref="F264:M264">
    <cfRule type="containsBlanks" dxfId="5258" priority="959">
      <formula>LEN(TRIM(F264))=0</formula>
    </cfRule>
  </conditionalFormatting>
  <conditionalFormatting sqref="F263:M263">
    <cfRule type="containsBlanks" dxfId="5257" priority="958">
      <formula>LEN(TRIM(F263))=0</formula>
    </cfRule>
    <cfRule type="colorScale" priority="957">
      <colorScale>
        <cfvo type="min"/>
        <cfvo type="max"/>
        <color rgb="FFFFEF9C"/>
        <color rgb="FFFF7128"/>
      </colorScale>
    </cfRule>
  </conditionalFormatting>
  <conditionalFormatting sqref="H263:I263">
    <cfRule type="expression" dxfId="5256" priority="956">
      <formula>Z263=1</formula>
    </cfRule>
  </conditionalFormatting>
  <conditionalFormatting sqref="F263:G263">
    <cfRule type="expression" dxfId="5255" priority="955">
      <formula>Y263=1</formula>
    </cfRule>
  </conditionalFormatting>
  <conditionalFormatting sqref="J263:K263">
    <cfRule type="expression" dxfId="5254" priority="954">
      <formula>AA263=1</formula>
    </cfRule>
  </conditionalFormatting>
  <conditionalFormatting sqref="L263:M263">
    <cfRule type="expression" dxfId="5253" priority="953">
      <formula>AB263=1</formula>
    </cfRule>
  </conditionalFormatting>
  <conditionalFormatting sqref="F266:M266">
    <cfRule type="containsBlanks" dxfId="5252" priority="952">
      <formula>LEN(TRIM(F266))=0</formula>
    </cfRule>
  </conditionalFormatting>
  <conditionalFormatting sqref="F265:M265">
    <cfRule type="containsBlanks" dxfId="5251" priority="951">
      <formula>LEN(TRIM(F265))=0</formula>
    </cfRule>
    <cfRule type="colorScale" priority="950">
      <colorScale>
        <cfvo type="min"/>
        <cfvo type="max"/>
        <color rgb="FFFFEF9C"/>
        <color rgb="FFFF7128"/>
      </colorScale>
    </cfRule>
  </conditionalFormatting>
  <conditionalFormatting sqref="H265:I265">
    <cfRule type="expression" dxfId="5250" priority="949">
      <formula>Z265=1</formula>
    </cfRule>
  </conditionalFormatting>
  <conditionalFormatting sqref="F265:G265">
    <cfRule type="expression" dxfId="5249" priority="948">
      <formula>Y265=1</formula>
    </cfRule>
  </conditionalFormatting>
  <conditionalFormatting sqref="J265:K265">
    <cfRule type="expression" dxfId="5248" priority="947">
      <formula>AA265=1</formula>
    </cfRule>
  </conditionalFormatting>
  <conditionalFormatting sqref="L265:M265">
    <cfRule type="expression" dxfId="5247" priority="946">
      <formula>AB265=1</formula>
    </cfRule>
  </conditionalFormatting>
  <conditionalFormatting sqref="F268:M268">
    <cfRule type="containsBlanks" dxfId="5246" priority="945">
      <formula>LEN(TRIM(F268))=0</formula>
    </cfRule>
  </conditionalFormatting>
  <conditionalFormatting sqref="F267:M267">
    <cfRule type="containsBlanks" dxfId="5245" priority="944">
      <formula>LEN(TRIM(F267))=0</formula>
    </cfRule>
    <cfRule type="colorScale" priority="943">
      <colorScale>
        <cfvo type="min"/>
        <cfvo type="max"/>
        <color rgb="FFFFEF9C"/>
        <color rgb="FFFF7128"/>
      </colorScale>
    </cfRule>
  </conditionalFormatting>
  <conditionalFormatting sqref="H267:I267">
    <cfRule type="expression" dxfId="5244" priority="942">
      <formula>Z267=1</formula>
    </cfRule>
  </conditionalFormatting>
  <conditionalFormatting sqref="F267:G267">
    <cfRule type="expression" dxfId="5243" priority="941">
      <formula>Y267=1</formula>
    </cfRule>
  </conditionalFormatting>
  <conditionalFormatting sqref="J267:K267">
    <cfRule type="expression" dxfId="5242" priority="940">
      <formula>AA267=1</formula>
    </cfRule>
  </conditionalFormatting>
  <conditionalFormatting sqref="L267:M267">
    <cfRule type="expression" dxfId="5241" priority="939">
      <formula>AB267=1</formula>
    </cfRule>
  </conditionalFormatting>
  <conditionalFormatting sqref="F270:M270">
    <cfRule type="containsBlanks" dxfId="5240" priority="938">
      <formula>LEN(TRIM(F270))=0</formula>
    </cfRule>
  </conditionalFormatting>
  <conditionalFormatting sqref="F269:M269">
    <cfRule type="containsBlanks" dxfId="5239" priority="937">
      <formula>LEN(TRIM(F269))=0</formula>
    </cfRule>
    <cfRule type="colorScale" priority="936">
      <colorScale>
        <cfvo type="min"/>
        <cfvo type="max"/>
        <color rgb="FFFFEF9C"/>
        <color rgb="FFFF7128"/>
      </colorScale>
    </cfRule>
  </conditionalFormatting>
  <conditionalFormatting sqref="H269:I269">
    <cfRule type="expression" dxfId="5238" priority="935">
      <formula>Z269=1</formula>
    </cfRule>
  </conditionalFormatting>
  <conditionalFormatting sqref="F269:G269">
    <cfRule type="expression" dxfId="5237" priority="934">
      <formula>Y269=1</formula>
    </cfRule>
  </conditionalFormatting>
  <conditionalFormatting sqref="J269:K269">
    <cfRule type="expression" dxfId="5236" priority="933">
      <formula>AA269=1</formula>
    </cfRule>
  </conditionalFormatting>
  <conditionalFormatting sqref="L269:M269">
    <cfRule type="expression" dxfId="5235" priority="932">
      <formula>AB269=1</formula>
    </cfRule>
  </conditionalFormatting>
  <conditionalFormatting sqref="F272:M272">
    <cfRule type="containsBlanks" dxfId="5234" priority="931">
      <formula>LEN(TRIM(F272))=0</formula>
    </cfRule>
  </conditionalFormatting>
  <conditionalFormatting sqref="F271:M271">
    <cfRule type="containsBlanks" dxfId="5233" priority="930">
      <formula>LEN(TRIM(F271))=0</formula>
    </cfRule>
    <cfRule type="colorScale" priority="929">
      <colorScale>
        <cfvo type="min"/>
        <cfvo type="max"/>
        <color rgb="FFFFEF9C"/>
        <color rgb="FFFF7128"/>
      </colorScale>
    </cfRule>
  </conditionalFormatting>
  <conditionalFormatting sqref="H271:I271">
    <cfRule type="expression" dxfId="5232" priority="928">
      <formula>Z271=1</formula>
    </cfRule>
  </conditionalFormatting>
  <conditionalFormatting sqref="F271:G271">
    <cfRule type="expression" dxfId="5231" priority="927">
      <formula>Y271=1</formula>
    </cfRule>
  </conditionalFormatting>
  <conditionalFormatting sqref="J271:K271">
    <cfRule type="expression" dxfId="5230" priority="926">
      <formula>AA271=1</formula>
    </cfRule>
  </conditionalFormatting>
  <conditionalFormatting sqref="L271:M271">
    <cfRule type="expression" dxfId="5229" priority="925">
      <formula>AB271=1</formula>
    </cfRule>
  </conditionalFormatting>
  <conditionalFormatting sqref="F274:M274">
    <cfRule type="containsBlanks" dxfId="5228" priority="924">
      <formula>LEN(TRIM(F274))=0</formula>
    </cfRule>
  </conditionalFormatting>
  <conditionalFormatting sqref="F273:M273">
    <cfRule type="containsBlanks" dxfId="5227" priority="923">
      <formula>LEN(TRIM(F273))=0</formula>
    </cfRule>
    <cfRule type="colorScale" priority="922">
      <colorScale>
        <cfvo type="min"/>
        <cfvo type="max"/>
        <color rgb="FFFFEF9C"/>
        <color rgb="FFFF7128"/>
      </colorScale>
    </cfRule>
  </conditionalFormatting>
  <conditionalFormatting sqref="H273:I273">
    <cfRule type="expression" dxfId="5226" priority="921">
      <formula>Z273=1</formula>
    </cfRule>
  </conditionalFormatting>
  <conditionalFormatting sqref="F273:G273">
    <cfRule type="expression" dxfId="5225" priority="920">
      <formula>Y273=1</formula>
    </cfRule>
  </conditionalFormatting>
  <conditionalFormatting sqref="J273:K273">
    <cfRule type="expression" dxfId="5224" priority="919">
      <formula>AA273=1</formula>
    </cfRule>
  </conditionalFormatting>
  <conditionalFormatting sqref="L273:M273">
    <cfRule type="expression" dxfId="5223" priority="918">
      <formula>AB273=1</formula>
    </cfRule>
  </conditionalFormatting>
  <conditionalFormatting sqref="F276:M276">
    <cfRule type="containsBlanks" dxfId="5222" priority="917">
      <formula>LEN(TRIM(F276))=0</formula>
    </cfRule>
  </conditionalFormatting>
  <conditionalFormatting sqref="F275:M275">
    <cfRule type="containsBlanks" dxfId="5221" priority="916">
      <formula>LEN(TRIM(F275))=0</formula>
    </cfRule>
    <cfRule type="colorScale" priority="915">
      <colorScale>
        <cfvo type="min"/>
        <cfvo type="max"/>
        <color rgb="FFFFEF9C"/>
        <color rgb="FFFF7128"/>
      </colorScale>
    </cfRule>
  </conditionalFormatting>
  <conditionalFormatting sqref="H275:I275">
    <cfRule type="expression" dxfId="5220" priority="914">
      <formula>Z275=1</formula>
    </cfRule>
  </conditionalFormatting>
  <conditionalFormatting sqref="F275:G275">
    <cfRule type="expression" dxfId="5219" priority="913">
      <formula>Y275=1</formula>
    </cfRule>
  </conditionalFormatting>
  <conditionalFormatting sqref="J275:K275">
    <cfRule type="expression" dxfId="5218" priority="912">
      <formula>AA275=1</formula>
    </cfRule>
  </conditionalFormatting>
  <conditionalFormatting sqref="L275:M275">
    <cfRule type="expression" dxfId="5217" priority="911">
      <formula>AB275=1</formula>
    </cfRule>
  </conditionalFormatting>
  <conditionalFormatting sqref="F278:M278">
    <cfRule type="containsBlanks" dxfId="5216" priority="910">
      <formula>LEN(TRIM(F278))=0</formula>
    </cfRule>
  </conditionalFormatting>
  <conditionalFormatting sqref="F277:M277">
    <cfRule type="containsBlanks" dxfId="5215" priority="909">
      <formula>LEN(TRIM(F277))=0</formula>
    </cfRule>
    <cfRule type="colorScale" priority="908">
      <colorScale>
        <cfvo type="min"/>
        <cfvo type="max"/>
        <color rgb="FFFFEF9C"/>
        <color rgb="FFFF7128"/>
      </colorScale>
    </cfRule>
  </conditionalFormatting>
  <conditionalFormatting sqref="H277:I277">
    <cfRule type="expression" dxfId="5214" priority="907">
      <formula>Z277=1</formula>
    </cfRule>
  </conditionalFormatting>
  <conditionalFormatting sqref="F277:G277">
    <cfRule type="expression" dxfId="5213" priority="906">
      <formula>Y277=1</formula>
    </cfRule>
  </conditionalFormatting>
  <conditionalFormatting sqref="J277:K277">
    <cfRule type="expression" dxfId="5212" priority="905">
      <formula>AA277=1</formula>
    </cfRule>
  </conditionalFormatting>
  <conditionalFormatting sqref="L277:M277">
    <cfRule type="expression" dxfId="5211" priority="904">
      <formula>AB277=1</formula>
    </cfRule>
  </conditionalFormatting>
  <conditionalFormatting sqref="F280:M280">
    <cfRule type="containsBlanks" dxfId="5210" priority="903">
      <formula>LEN(TRIM(F280))=0</formula>
    </cfRule>
  </conditionalFormatting>
  <conditionalFormatting sqref="F279:M279">
    <cfRule type="containsBlanks" dxfId="5209" priority="902">
      <formula>LEN(TRIM(F279))=0</formula>
    </cfRule>
    <cfRule type="colorScale" priority="901">
      <colorScale>
        <cfvo type="min"/>
        <cfvo type="max"/>
        <color rgb="FFFFEF9C"/>
        <color rgb="FFFF7128"/>
      </colorScale>
    </cfRule>
  </conditionalFormatting>
  <conditionalFormatting sqref="H279:I279">
    <cfRule type="expression" dxfId="5208" priority="900">
      <formula>Z279=1</formula>
    </cfRule>
  </conditionalFormatting>
  <conditionalFormatting sqref="F279:G279">
    <cfRule type="expression" dxfId="5207" priority="899">
      <formula>Y279=1</formula>
    </cfRule>
  </conditionalFormatting>
  <conditionalFormatting sqref="J279:K279">
    <cfRule type="expression" dxfId="5206" priority="898">
      <formula>AA279=1</formula>
    </cfRule>
  </conditionalFormatting>
  <conditionalFormatting sqref="L279:M279">
    <cfRule type="expression" dxfId="5205" priority="897">
      <formula>AB279=1</formula>
    </cfRule>
  </conditionalFormatting>
  <conditionalFormatting sqref="F282:M282">
    <cfRule type="containsBlanks" dxfId="5204" priority="896">
      <formula>LEN(TRIM(F282))=0</formula>
    </cfRule>
  </conditionalFormatting>
  <conditionalFormatting sqref="F281:M281">
    <cfRule type="containsBlanks" dxfId="5203" priority="895">
      <formula>LEN(TRIM(F281))=0</formula>
    </cfRule>
    <cfRule type="colorScale" priority="894">
      <colorScale>
        <cfvo type="min"/>
        <cfvo type="max"/>
        <color rgb="FFFFEF9C"/>
        <color rgb="FFFF7128"/>
      </colorScale>
    </cfRule>
  </conditionalFormatting>
  <conditionalFormatting sqref="H281:I281">
    <cfRule type="expression" dxfId="5202" priority="893">
      <formula>Z281=1</formula>
    </cfRule>
  </conditionalFormatting>
  <conditionalFormatting sqref="F281:G281">
    <cfRule type="expression" dxfId="5201" priority="892">
      <formula>Y281=1</formula>
    </cfRule>
  </conditionalFormatting>
  <conditionalFormatting sqref="J281:K281">
    <cfRule type="expression" dxfId="5200" priority="891">
      <formula>AA281=1</formula>
    </cfRule>
  </conditionalFormatting>
  <conditionalFormatting sqref="L281:M281">
    <cfRule type="expression" dxfId="5199" priority="890">
      <formula>AB281=1</formula>
    </cfRule>
  </conditionalFormatting>
  <conditionalFormatting sqref="F284:M284">
    <cfRule type="containsBlanks" dxfId="5198" priority="889">
      <formula>LEN(TRIM(F284))=0</formula>
    </cfRule>
  </conditionalFormatting>
  <conditionalFormatting sqref="F283:M283">
    <cfRule type="containsBlanks" dxfId="5197" priority="888">
      <formula>LEN(TRIM(F283))=0</formula>
    </cfRule>
    <cfRule type="colorScale" priority="887">
      <colorScale>
        <cfvo type="min"/>
        <cfvo type="max"/>
        <color rgb="FFFFEF9C"/>
        <color rgb="FFFF7128"/>
      </colorScale>
    </cfRule>
  </conditionalFormatting>
  <conditionalFormatting sqref="H283:I283">
    <cfRule type="expression" dxfId="5196" priority="886">
      <formula>Z283=1</formula>
    </cfRule>
  </conditionalFormatting>
  <conditionalFormatting sqref="F283:G283">
    <cfRule type="expression" dxfId="5195" priority="885">
      <formula>Y283=1</formula>
    </cfRule>
  </conditionalFormatting>
  <conditionalFormatting sqref="J283:K283">
    <cfRule type="expression" dxfId="5194" priority="884">
      <formula>AA283=1</formula>
    </cfRule>
  </conditionalFormatting>
  <conditionalFormatting sqref="L283:M283">
    <cfRule type="expression" dxfId="5193" priority="883">
      <formula>AB283=1</formula>
    </cfRule>
  </conditionalFormatting>
  <conditionalFormatting sqref="F286:M286">
    <cfRule type="containsBlanks" dxfId="5192" priority="882">
      <formula>LEN(TRIM(F286))=0</formula>
    </cfRule>
  </conditionalFormatting>
  <conditionalFormatting sqref="F285:M285">
    <cfRule type="containsBlanks" dxfId="5191" priority="881">
      <formula>LEN(TRIM(F285))=0</formula>
    </cfRule>
    <cfRule type="colorScale" priority="880">
      <colorScale>
        <cfvo type="min"/>
        <cfvo type="max"/>
        <color rgb="FFFFEF9C"/>
        <color rgb="FFFF7128"/>
      </colorScale>
    </cfRule>
  </conditionalFormatting>
  <conditionalFormatting sqref="H285:I285">
    <cfRule type="expression" dxfId="5190" priority="879">
      <formula>Z285=1</formula>
    </cfRule>
  </conditionalFormatting>
  <conditionalFormatting sqref="F285:G285">
    <cfRule type="expression" dxfId="5189" priority="878">
      <formula>Y285=1</formula>
    </cfRule>
  </conditionalFormatting>
  <conditionalFormatting sqref="J285:K285">
    <cfRule type="expression" dxfId="5188" priority="877">
      <formula>AA285=1</formula>
    </cfRule>
  </conditionalFormatting>
  <conditionalFormatting sqref="L285:M285">
    <cfRule type="expression" dxfId="5187" priority="876">
      <formula>AB285=1</formula>
    </cfRule>
  </conditionalFormatting>
  <conditionalFormatting sqref="F288:M288">
    <cfRule type="containsBlanks" dxfId="5186" priority="875">
      <formula>LEN(TRIM(F288))=0</formula>
    </cfRule>
  </conditionalFormatting>
  <conditionalFormatting sqref="F287:M287">
    <cfRule type="containsBlanks" dxfId="5185" priority="874">
      <formula>LEN(TRIM(F287))=0</formula>
    </cfRule>
    <cfRule type="colorScale" priority="873">
      <colorScale>
        <cfvo type="min"/>
        <cfvo type="max"/>
        <color rgb="FFFFEF9C"/>
        <color rgb="FFFF7128"/>
      </colorScale>
    </cfRule>
  </conditionalFormatting>
  <conditionalFormatting sqref="H287:I287">
    <cfRule type="expression" dxfId="5184" priority="872">
      <formula>Z287=1</formula>
    </cfRule>
  </conditionalFormatting>
  <conditionalFormatting sqref="F287:G287">
    <cfRule type="expression" dxfId="5183" priority="871">
      <formula>Y287=1</formula>
    </cfRule>
  </conditionalFormatting>
  <conditionalFormatting sqref="J287:K287">
    <cfRule type="expression" dxfId="5182" priority="870">
      <formula>AA287=1</formula>
    </cfRule>
  </conditionalFormatting>
  <conditionalFormatting sqref="L287:M287">
    <cfRule type="expression" dxfId="5181" priority="869">
      <formula>AB287=1</formula>
    </cfRule>
  </conditionalFormatting>
  <conditionalFormatting sqref="F290:M290">
    <cfRule type="containsBlanks" dxfId="5180" priority="868">
      <formula>LEN(TRIM(F290))=0</formula>
    </cfRule>
  </conditionalFormatting>
  <conditionalFormatting sqref="F289:M289">
    <cfRule type="containsBlanks" dxfId="5179" priority="867">
      <formula>LEN(TRIM(F289))=0</formula>
    </cfRule>
    <cfRule type="colorScale" priority="866">
      <colorScale>
        <cfvo type="min"/>
        <cfvo type="max"/>
        <color rgb="FFFFEF9C"/>
        <color rgb="FFFF7128"/>
      </colorScale>
    </cfRule>
  </conditionalFormatting>
  <conditionalFormatting sqref="H289:I289">
    <cfRule type="expression" dxfId="5178" priority="865">
      <formula>Z289=1</formula>
    </cfRule>
  </conditionalFormatting>
  <conditionalFormatting sqref="F289:G289">
    <cfRule type="expression" dxfId="5177" priority="864">
      <formula>Y289=1</formula>
    </cfRule>
  </conditionalFormatting>
  <conditionalFormatting sqref="J289:K289">
    <cfRule type="expression" dxfId="5176" priority="863">
      <formula>AA289=1</formula>
    </cfRule>
  </conditionalFormatting>
  <conditionalFormatting sqref="L289:M289">
    <cfRule type="expression" dxfId="5175" priority="862">
      <formula>AB289=1</formula>
    </cfRule>
  </conditionalFormatting>
  <conditionalFormatting sqref="F292:M292">
    <cfRule type="containsBlanks" dxfId="5174" priority="861">
      <formula>LEN(TRIM(F292))=0</formula>
    </cfRule>
  </conditionalFormatting>
  <conditionalFormatting sqref="F291:M291">
    <cfRule type="containsBlanks" dxfId="5173" priority="860">
      <formula>LEN(TRIM(F291))=0</formula>
    </cfRule>
    <cfRule type="colorScale" priority="859">
      <colorScale>
        <cfvo type="min"/>
        <cfvo type="max"/>
        <color rgb="FFFFEF9C"/>
        <color rgb="FFFF7128"/>
      </colorScale>
    </cfRule>
  </conditionalFormatting>
  <conditionalFormatting sqref="H291:I291">
    <cfRule type="expression" dxfId="5172" priority="858">
      <formula>Z291=1</formula>
    </cfRule>
  </conditionalFormatting>
  <conditionalFormatting sqref="F291:G291">
    <cfRule type="expression" dxfId="5171" priority="857">
      <formula>Y291=1</formula>
    </cfRule>
  </conditionalFormatting>
  <conditionalFormatting sqref="J291:K291">
    <cfRule type="expression" dxfId="5170" priority="856">
      <formula>AA291=1</formula>
    </cfRule>
  </conditionalFormatting>
  <conditionalFormatting sqref="L291:M291">
    <cfRule type="expression" dxfId="5169" priority="855">
      <formula>AB291=1</formula>
    </cfRule>
  </conditionalFormatting>
  <conditionalFormatting sqref="F294:M294">
    <cfRule type="containsBlanks" dxfId="5168" priority="854">
      <formula>LEN(TRIM(F294))=0</formula>
    </cfRule>
  </conditionalFormatting>
  <conditionalFormatting sqref="F293:M293">
    <cfRule type="containsBlanks" dxfId="5167" priority="853">
      <formula>LEN(TRIM(F293))=0</formula>
    </cfRule>
    <cfRule type="colorScale" priority="852">
      <colorScale>
        <cfvo type="min"/>
        <cfvo type="max"/>
        <color rgb="FFFFEF9C"/>
        <color rgb="FFFF7128"/>
      </colorScale>
    </cfRule>
  </conditionalFormatting>
  <conditionalFormatting sqref="H293:I293">
    <cfRule type="expression" dxfId="5166" priority="851">
      <formula>Z293=1</formula>
    </cfRule>
  </conditionalFormatting>
  <conditionalFormatting sqref="F293:G293">
    <cfRule type="expression" dxfId="5165" priority="850">
      <formula>Y293=1</formula>
    </cfRule>
  </conditionalFormatting>
  <conditionalFormatting sqref="J293:K293">
    <cfRule type="expression" dxfId="5164" priority="849">
      <formula>AA293=1</formula>
    </cfRule>
  </conditionalFormatting>
  <conditionalFormatting sqref="L293:M293">
    <cfRule type="expression" dxfId="5163" priority="848">
      <formula>AB293=1</formula>
    </cfRule>
  </conditionalFormatting>
  <conditionalFormatting sqref="F296:M296">
    <cfRule type="containsBlanks" dxfId="5162" priority="847">
      <formula>LEN(TRIM(F296))=0</formula>
    </cfRule>
  </conditionalFormatting>
  <conditionalFormatting sqref="F295:M295">
    <cfRule type="containsBlanks" dxfId="5161" priority="846">
      <formula>LEN(TRIM(F295))=0</formula>
    </cfRule>
    <cfRule type="colorScale" priority="845">
      <colorScale>
        <cfvo type="min"/>
        <cfvo type="max"/>
        <color rgb="FFFFEF9C"/>
        <color rgb="FFFF7128"/>
      </colorScale>
    </cfRule>
  </conditionalFormatting>
  <conditionalFormatting sqref="H295:I295">
    <cfRule type="expression" dxfId="5160" priority="844">
      <formula>Z295=1</formula>
    </cfRule>
  </conditionalFormatting>
  <conditionalFormatting sqref="F295:G295">
    <cfRule type="expression" dxfId="5159" priority="843">
      <formula>Y295=1</formula>
    </cfRule>
  </conditionalFormatting>
  <conditionalFormatting sqref="J295:K295">
    <cfRule type="expression" dxfId="5158" priority="842">
      <formula>AA295=1</formula>
    </cfRule>
  </conditionalFormatting>
  <conditionalFormatting sqref="L295:M295">
    <cfRule type="expression" dxfId="5157" priority="841">
      <formula>AB295=1</formula>
    </cfRule>
  </conditionalFormatting>
  <conditionalFormatting sqref="F298:M298">
    <cfRule type="containsBlanks" dxfId="5156" priority="840">
      <formula>LEN(TRIM(F298))=0</formula>
    </cfRule>
  </conditionalFormatting>
  <conditionalFormatting sqref="F297:M297">
    <cfRule type="containsBlanks" dxfId="5155" priority="839">
      <formula>LEN(TRIM(F297))=0</formula>
    </cfRule>
    <cfRule type="colorScale" priority="838">
      <colorScale>
        <cfvo type="min"/>
        <cfvo type="max"/>
        <color rgb="FFFFEF9C"/>
        <color rgb="FFFF7128"/>
      </colorScale>
    </cfRule>
  </conditionalFormatting>
  <conditionalFormatting sqref="H297:I297">
    <cfRule type="expression" dxfId="5154" priority="837">
      <formula>Z297=1</formula>
    </cfRule>
  </conditionalFormatting>
  <conditionalFormatting sqref="F297:G297">
    <cfRule type="expression" dxfId="5153" priority="836">
      <formula>Y297=1</formula>
    </cfRule>
  </conditionalFormatting>
  <conditionalFormatting sqref="J297:K297">
    <cfRule type="expression" dxfId="5152" priority="835">
      <formula>AA297=1</formula>
    </cfRule>
  </conditionalFormatting>
  <conditionalFormatting sqref="L297:M297">
    <cfRule type="expression" dxfId="5151" priority="834">
      <formula>AB297=1</formula>
    </cfRule>
  </conditionalFormatting>
  <conditionalFormatting sqref="F300:M300">
    <cfRule type="containsBlanks" dxfId="5150" priority="833">
      <formula>LEN(TRIM(F300))=0</formula>
    </cfRule>
  </conditionalFormatting>
  <conditionalFormatting sqref="F299:M299">
    <cfRule type="containsBlanks" dxfId="5149" priority="832">
      <formula>LEN(TRIM(F299))=0</formula>
    </cfRule>
    <cfRule type="colorScale" priority="831">
      <colorScale>
        <cfvo type="min"/>
        <cfvo type="max"/>
        <color rgb="FFFFEF9C"/>
        <color rgb="FFFF7128"/>
      </colorScale>
    </cfRule>
  </conditionalFormatting>
  <conditionalFormatting sqref="H299:I299">
    <cfRule type="expression" dxfId="5148" priority="830">
      <formula>Z299=1</formula>
    </cfRule>
  </conditionalFormatting>
  <conditionalFormatting sqref="F299:G299">
    <cfRule type="expression" dxfId="5147" priority="829">
      <formula>Y299=1</formula>
    </cfRule>
  </conditionalFormatting>
  <conditionalFormatting sqref="J299:K299">
    <cfRule type="expression" dxfId="5146" priority="828">
      <formula>AA299=1</formula>
    </cfRule>
  </conditionalFormatting>
  <conditionalFormatting sqref="L299:M299">
    <cfRule type="expression" dxfId="5145" priority="827">
      <formula>AB299=1</formula>
    </cfRule>
  </conditionalFormatting>
  <conditionalFormatting sqref="F302:M302">
    <cfRule type="containsBlanks" dxfId="5144" priority="826">
      <formula>LEN(TRIM(F302))=0</formula>
    </cfRule>
  </conditionalFormatting>
  <conditionalFormatting sqref="F301:M301">
    <cfRule type="containsBlanks" dxfId="5143" priority="825">
      <formula>LEN(TRIM(F301))=0</formula>
    </cfRule>
    <cfRule type="colorScale" priority="824">
      <colorScale>
        <cfvo type="min"/>
        <cfvo type="max"/>
        <color rgb="FFFFEF9C"/>
        <color rgb="FFFF7128"/>
      </colorScale>
    </cfRule>
  </conditionalFormatting>
  <conditionalFormatting sqref="H301:I301">
    <cfRule type="expression" dxfId="5142" priority="823">
      <formula>Z301=1</formula>
    </cfRule>
  </conditionalFormatting>
  <conditionalFormatting sqref="F301:G301">
    <cfRule type="expression" dxfId="5141" priority="822">
      <formula>Y301=1</formula>
    </cfRule>
  </conditionalFormatting>
  <conditionalFormatting sqref="J301:K301">
    <cfRule type="expression" dxfId="5140" priority="821">
      <formula>AA301=1</formula>
    </cfRule>
  </conditionalFormatting>
  <conditionalFormatting sqref="L301:M301">
    <cfRule type="expression" dxfId="5139" priority="820">
      <formula>AB301=1</formula>
    </cfRule>
  </conditionalFormatting>
  <conditionalFormatting sqref="F304:M304">
    <cfRule type="containsBlanks" dxfId="5138" priority="819">
      <formula>LEN(TRIM(F304))=0</formula>
    </cfRule>
  </conditionalFormatting>
  <conditionalFormatting sqref="F303:M303">
    <cfRule type="containsBlanks" dxfId="5137" priority="818">
      <formula>LEN(TRIM(F303))=0</formula>
    </cfRule>
    <cfRule type="colorScale" priority="817">
      <colorScale>
        <cfvo type="min"/>
        <cfvo type="max"/>
        <color rgb="FFFFEF9C"/>
        <color rgb="FFFF7128"/>
      </colorScale>
    </cfRule>
  </conditionalFormatting>
  <conditionalFormatting sqref="H303:I303">
    <cfRule type="expression" dxfId="5136" priority="816">
      <formula>Z303=1</formula>
    </cfRule>
  </conditionalFormatting>
  <conditionalFormatting sqref="F303:G303">
    <cfRule type="expression" dxfId="5135" priority="815">
      <formula>Y303=1</formula>
    </cfRule>
  </conditionalFormatting>
  <conditionalFormatting sqref="J303:K303">
    <cfRule type="expression" dxfId="5134" priority="814">
      <formula>AA303=1</formula>
    </cfRule>
  </conditionalFormatting>
  <conditionalFormatting sqref="L303:M303">
    <cfRule type="expression" dxfId="5133" priority="813">
      <formula>AB303=1</formula>
    </cfRule>
  </conditionalFormatting>
  <conditionalFormatting sqref="F306:M306">
    <cfRule type="containsBlanks" dxfId="5132" priority="812">
      <formula>LEN(TRIM(F306))=0</formula>
    </cfRule>
  </conditionalFormatting>
  <conditionalFormatting sqref="F305:M305">
    <cfRule type="containsBlanks" dxfId="5131" priority="811">
      <formula>LEN(TRIM(F305))=0</formula>
    </cfRule>
    <cfRule type="colorScale" priority="810">
      <colorScale>
        <cfvo type="min"/>
        <cfvo type="max"/>
        <color rgb="FFFFEF9C"/>
        <color rgb="FFFF7128"/>
      </colorScale>
    </cfRule>
  </conditionalFormatting>
  <conditionalFormatting sqref="H305:I305">
    <cfRule type="expression" dxfId="5130" priority="809">
      <formula>Z305=1</formula>
    </cfRule>
  </conditionalFormatting>
  <conditionalFormatting sqref="F305:G305">
    <cfRule type="expression" dxfId="5129" priority="808">
      <formula>Y305=1</formula>
    </cfRule>
  </conditionalFormatting>
  <conditionalFormatting sqref="J305:K305">
    <cfRule type="expression" dxfId="5128" priority="807">
      <formula>AA305=1</formula>
    </cfRule>
  </conditionalFormatting>
  <conditionalFormatting sqref="L305:M305">
    <cfRule type="expression" dxfId="5127" priority="806">
      <formula>AB305=1</formula>
    </cfRule>
  </conditionalFormatting>
  <conditionalFormatting sqref="F308:M308">
    <cfRule type="containsBlanks" dxfId="5126" priority="805">
      <formula>LEN(TRIM(F308))=0</formula>
    </cfRule>
  </conditionalFormatting>
  <conditionalFormatting sqref="F307:M307">
    <cfRule type="containsBlanks" dxfId="5125" priority="804">
      <formula>LEN(TRIM(F307))=0</formula>
    </cfRule>
    <cfRule type="colorScale" priority="803">
      <colorScale>
        <cfvo type="min"/>
        <cfvo type="max"/>
        <color rgb="FFFFEF9C"/>
        <color rgb="FFFF7128"/>
      </colorScale>
    </cfRule>
  </conditionalFormatting>
  <conditionalFormatting sqref="H307:I307">
    <cfRule type="expression" dxfId="5124" priority="802">
      <formula>Z307=1</formula>
    </cfRule>
  </conditionalFormatting>
  <conditionalFormatting sqref="F307:G307">
    <cfRule type="expression" dxfId="5123" priority="801">
      <formula>Y307=1</formula>
    </cfRule>
  </conditionalFormatting>
  <conditionalFormatting sqref="J307:K307">
    <cfRule type="expression" dxfId="5122" priority="800">
      <formula>AA307=1</formula>
    </cfRule>
  </conditionalFormatting>
  <conditionalFormatting sqref="L307:M307">
    <cfRule type="expression" dxfId="5121" priority="799">
      <formula>AB307=1</formula>
    </cfRule>
  </conditionalFormatting>
  <conditionalFormatting sqref="F310:M310">
    <cfRule type="containsBlanks" dxfId="5120" priority="798">
      <formula>LEN(TRIM(F310))=0</formula>
    </cfRule>
  </conditionalFormatting>
  <conditionalFormatting sqref="F309:M309">
    <cfRule type="containsBlanks" dxfId="5119" priority="797">
      <formula>LEN(TRIM(F309))=0</formula>
    </cfRule>
    <cfRule type="colorScale" priority="796">
      <colorScale>
        <cfvo type="min"/>
        <cfvo type="max"/>
        <color rgb="FFFFEF9C"/>
        <color rgb="FFFF7128"/>
      </colorScale>
    </cfRule>
  </conditionalFormatting>
  <conditionalFormatting sqref="H309:I309">
    <cfRule type="expression" dxfId="5118" priority="795">
      <formula>Z309=1</formula>
    </cfRule>
  </conditionalFormatting>
  <conditionalFormatting sqref="F309:G309">
    <cfRule type="expression" dxfId="5117" priority="794">
      <formula>Y309=1</formula>
    </cfRule>
  </conditionalFormatting>
  <conditionalFormatting sqref="J309:K309">
    <cfRule type="expression" dxfId="5116" priority="793">
      <formula>AA309=1</formula>
    </cfRule>
  </conditionalFormatting>
  <conditionalFormatting sqref="L309:M309">
    <cfRule type="expression" dxfId="5115" priority="792">
      <formula>AB309=1</formula>
    </cfRule>
  </conditionalFormatting>
  <conditionalFormatting sqref="F312:M312">
    <cfRule type="containsBlanks" dxfId="5114" priority="791">
      <formula>LEN(TRIM(F312))=0</formula>
    </cfRule>
  </conditionalFormatting>
  <conditionalFormatting sqref="F311:M311">
    <cfRule type="containsBlanks" dxfId="5113" priority="790">
      <formula>LEN(TRIM(F311))=0</formula>
    </cfRule>
    <cfRule type="colorScale" priority="789">
      <colorScale>
        <cfvo type="min"/>
        <cfvo type="max"/>
        <color rgb="FFFFEF9C"/>
        <color rgb="FFFF7128"/>
      </colorScale>
    </cfRule>
  </conditionalFormatting>
  <conditionalFormatting sqref="H311:I311">
    <cfRule type="expression" dxfId="5112" priority="788">
      <formula>Z311=1</formula>
    </cfRule>
  </conditionalFormatting>
  <conditionalFormatting sqref="F311:G311">
    <cfRule type="expression" dxfId="5111" priority="787">
      <formula>Y311=1</formula>
    </cfRule>
  </conditionalFormatting>
  <conditionalFormatting sqref="J311:K311">
    <cfRule type="expression" dxfId="5110" priority="786">
      <formula>AA311=1</formula>
    </cfRule>
  </conditionalFormatting>
  <conditionalFormatting sqref="L311:M311">
    <cfRule type="expression" dxfId="5109" priority="785">
      <formula>AB311=1</formula>
    </cfRule>
  </conditionalFormatting>
  <conditionalFormatting sqref="F314:M314">
    <cfRule type="containsBlanks" dxfId="5108" priority="784">
      <formula>LEN(TRIM(F314))=0</formula>
    </cfRule>
  </conditionalFormatting>
  <conditionalFormatting sqref="F313:M313">
    <cfRule type="containsBlanks" dxfId="5107" priority="783">
      <formula>LEN(TRIM(F313))=0</formula>
    </cfRule>
    <cfRule type="colorScale" priority="782">
      <colorScale>
        <cfvo type="min"/>
        <cfvo type="max"/>
        <color rgb="FFFFEF9C"/>
        <color rgb="FFFF7128"/>
      </colorScale>
    </cfRule>
  </conditionalFormatting>
  <conditionalFormatting sqref="H313:I313">
    <cfRule type="expression" dxfId="5106" priority="781">
      <formula>Z313=1</formula>
    </cfRule>
  </conditionalFormatting>
  <conditionalFormatting sqref="F313:G313">
    <cfRule type="expression" dxfId="5105" priority="780">
      <formula>Y313=1</formula>
    </cfRule>
  </conditionalFormatting>
  <conditionalFormatting sqref="J313:K313">
    <cfRule type="expression" dxfId="5104" priority="779">
      <formula>AA313=1</formula>
    </cfRule>
  </conditionalFormatting>
  <conditionalFormatting sqref="L313:M313">
    <cfRule type="expression" dxfId="5103" priority="778">
      <formula>AB313=1</formula>
    </cfRule>
  </conditionalFormatting>
  <conditionalFormatting sqref="F316:M316">
    <cfRule type="containsBlanks" dxfId="5102" priority="777">
      <formula>LEN(TRIM(F316))=0</formula>
    </cfRule>
  </conditionalFormatting>
  <conditionalFormatting sqref="F315:M315">
    <cfRule type="containsBlanks" dxfId="5101" priority="776">
      <formula>LEN(TRIM(F315))=0</formula>
    </cfRule>
    <cfRule type="colorScale" priority="775">
      <colorScale>
        <cfvo type="min"/>
        <cfvo type="max"/>
        <color rgb="FFFFEF9C"/>
        <color rgb="FFFF7128"/>
      </colorScale>
    </cfRule>
  </conditionalFormatting>
  <conditionalFormatting sqref="H315:I315">
    <cfRule type="expression" dxfId="5100" priority="774">
      <formula>Z315=1</formula>
    </cfRule>
  </conditionalFormatting>
  <conditionalFormatting sqref="F315:G315">
    <cfRule type="expression" dxfId="5099" priority="773">
      <formula>Y315=1</formula>
    </cfRule>
  </conditionalFormatting>
  <conditionalFormatting sqref="J315:K315">
    <cfRule type="expression" dxfId="5098" priority="772">
      <formula>AA315=1</formula>
    </cfRule>
  </conditionalFormatting>
  <conditionalFormatting sqref="L315:M315">
    <cfRule type="expression" dxfId="5097" priority="771">
      <formula>AB315=1</formula>
    </cfRule>
  </conditionalFormatting>
  <conditionalFormatting sqref="F318:M318">
    <cfRule type="containsBlanks" dxfId="5096" priority="770">
      <formula>LEN(TRIM(F318))=0</formula>
    </cfRule>
  </conditionalFormatting>
  <conditionalFormatting sqref="F317:M317">
    <cfRule type="containsBlanks" dxfId="5095" priority="769">
      <formula>LEN(TRIM(F317))=0</formula>
    </cfRule>
    <cfRule type="colorScale" priority="768">
      <colorScale>
        <cfvo type="min"/>
        <cfvo type="max"/>
        <color rgb="FFFFEF9C"/>
        <color rgb="FFFF7128"/>
      </colorScale>
    </cfRule>
  </conditionalFormatting>
  <conditionalFormatting sqref="H317:I317">
    <cfRule type="expression" dxfId="5094" priority="767">
      <formula>Z317=1</formula>
    </cfRule>
  </conditionalFormatting>
  <conditionalFormatting sqref="F317:G317">
    <cfRule type="expression" dxfId="5093" priority="766">
      <formula>Y317=1</formula>
    </cfRule>
  </conditionalFormatting>
  <conditionalFormatting sqref="J317:K317">
    <cfRule type="expression" dxfId="5092" priority="765">
      <formula>AA317=1</formula>
    </cfRule>
  </conditionalFormatting>
  <conditionalFormatting sqref="L317:M317">
    <cfRule type="expression" dxfId="5091" priority="764">
      <formula>AB317=1</formula>
    </cfRule>
  </conditionalFormatting>
  <conditionalFormatting sqref="F320:M320">
    <cfRule type="containsBlanks" dxfId="5090" priority="763">
      <formula>LEN(TRIM(F320))=0</formula>
    </cfRule>
  </conditionalFormatting>
  <conditionalFormatting sqref="F319:M319">
    <cfRule type="containsBlanks" dxfId="5089" priority="762">
      <formula>LEN(TRIM(F319))=0</formula>
    </cfRule>
    <cfRule type="colorScale" priority="761">
      <colorScale>
        <cfvo type="min"/>
        <cfvo type="max"/>
        <color rgb="FFFFEF9C"/>
        <color rgb="FFFF7128"/>
      </colorScale>
    </cfRule>
  </conditionalFormatting>
  <conditionalFormatting sqref="H319:I319">
    <cfRule type="expression" dxfId="5088" priority="760">
      <formula>Z319=1</formula>
    </cfRule>
  </conditionalFormatting>
  <conditionalFormatting sqref="F319:G319">
    <cfRule type="expression" dxfId="5087" priority="759">
      <formula>Y319=1</formula>
    </cfRule>
  </conditionalFormatting>
  <conditionalFormatting sqref="J319:K319">
    <cfRule type="expression" dxfId="5086" priority="758">
      <formula>AA319=1</formula>
    </cfRule>
  </conditionalFormatting>
  <conditionalFormatting sqref="L319:M319">
    <cfRule type="expression" dxfId="5085" priority="757">
      <formula>AB319=1</formula>
    </cfRule>
  </conditionalFormatting>
  <conditionalFormatting sqref="F322:M322">
    <cfRule type="containsBlanks" dxfId="5084" priority="756">
      <formula>LEN(TRIM(F322))=0</formula>
    </cfRule>
  </conditionalFormatting>
  <conditionalFormatting sqref="F321:M321">
    <cfRule type="containsBlanks" dxfId="5083" priority="755">
      <formula>LEN(TRIM(F321))=0</formula>
    </cfRule>
    <cfRule type="colorScale" priority="754">
      <colorScale>
        <cfvo type="min"/>
        <cfvo type="max"/>
        <color rgb="FFFFEF9C"/>
        <color rgb="FFFF7128"/>
      </colorScale>
    </cfRule>
  </conditionalFormatting>
  <conditionalFormatting sqref="H321:I321">
    <cfRule type="expression" dxfId="5082" priority="753">
      <formula>Z321=1</formula>
    </cfRule>
  </conditionalFormatting>
  <conditionalFormatting sqref="F321:G321">
    <cfRule type="expression" dxfId="5081" priority="752">
      <formula>Y321=1</formula>
    </cfRule>
  </conditionalFormatting>
  <conditionalFormatting sqref="J321:K321">
    <cfRule type="expression" dxfId="5080" priority="751">
      <formula>AA321=1</formula>
    </cfRule>
  </conditionalFormatting>
  <conditionalFormatting sqref="L321:M321">
    <cfRule type="expression" dxfId="5079" priority="750">
      <formula>AB321=1</formula>
    </cfRule>
  </conditionalFormatting>
  <conditionalFormatting sqref="F324:M324">
    <cfRule type="containsBlanks" dxfId="5078" priority="749">
      <formula>LEN(TRIM(F324))=0</formula>
    </cfRule>
  </conditionalFormatting>
  <conditionalFormatting sqref="F323:M323">
    <cfRule type="containsBlanks" dxfId="5077" priority="748">
      <formula>LEN(TRIM(F323))=0</formula>
    </cfRule>
    <cfRule type="colorScale" priority="747">
      <colorScale>
        <cfvo type="min"/>
        <cfvo type="max"/>
        <color rgb="FFFFEF9C"/>
        <color rgb="FFFF7128"/>
      </colorScale>
    </cfRule>
  </conditionalFormatting>
  <conditionalFormatting sqref="H323:I323">
    <cfRule type="expression" dxfId="5076" priority="746">
      <formula>Z323=1</formula>
    </cfRule>
  </conditionalFormatting>
  <conditionalFormatting sqref="F323:G323">
    <cfRule type="expression" dxfId="5075" priority="745">
      <formula>Y323=1</formula>
    </cfRule>
  </conditionalFormatting>
  <conditionalFormatting sqref="J323:K323">
    <cfRule type="expression" dxfId="5074" priority="744">
      <formula>AA323=1</formula>
    </cfRule>
  </conditionalFormatting>
  <conditionalFormatting sqref="L323:M323">
    <cfRule type="expression" dxfId="5073" priority="743">
      <formula>AB323=1</formula>
    </cfRule>
  </conditionalFormatting>
  <conditionalFormatting sqref="F326:M326">
    <cfRule type="containsBlanks" dxfId="5072" priority="742">
      <formula>LEN(TRIM(F326))=0</formula>
    </cfRule>
  </conditionalFormatting>
  <conditionalFormatting sqref="F325:M325">
    <cfRule type="containsBlanks" dxfId="5071" priority="741">
      <formula>LEN(TRIM(F325))=0</formula>
    </cfRule>
    <cfRule type="colorScale" priority="740">
      <colorScale>
        <cfvo type="min"/>
        <cfvo type="max"/>
        <color rgb="FFFFEF9C"/>
        <color rgb="FFFF7128"/>
      </colorScale>
    </cfRule>
  </conditionalFormatting>
  <conditionalFormatting sqref="H325:I325">
    <cfRule type="expression" dxfId="5070" priority="739">
      <formula>Z325=1</formula>
    </cfRule>
  </conditionalFormatting>
  <conditionalFormatting sqref="F325:G325">
    <cfRule type="expression" dxfId="5069" priority="738">
      <formula>Y325=1</formula>
    </cfRule>
  </conditionalFormatting>
  <conditionalFormatting sqref="J325:K325">
    <cfRule type="expression" dxfId="5068" priority="737">
      <formula>AA325=1</formula>
    </cfRule>
  </conditionalFormatting>
  <conditionalFormatting sqref="L325:M325">
    <cfRule type="expression" dxfId="5067" priority="736">
      <formula>AB325=1</formula>
    </cfRule>
  </conditionalFormatting>
  <conditionalFormatting sqref="F328:M328">
    <cfRule type="containsBlanks" dxfId="5066" priority="735">
      <formula>LEN(TRIM(F328))=0</formula>
    </cfRule>
  </conditionalFormatting>
  <conditionalFormatting sqref="F327:M327">
    <cfRule type="containsBlanks" dxfId="5065" priority="734">
      <formula>LEN(TRIM(F327))=0</formula>
    </cfRule>
    <cfRule type="colorScale" priority="733">
      <colorScale>
        <cfvo type="min"/>
        <cfvo type="max"/>
        <color rgb="FFFFEF9C"/>
        <color rgb="FFFF7128"/>
      </colorScale>
    </cfRule>
  </conditionalFormatting>
  <conditionalFormatting sqref="H327:I327">
    <cfRule type="expression" dxfId="5064" priority="732">
      <formula>Z327=1</formula>
    </cfRule>
  </conditionalFormatting>
  <conditionalFormatting sqref="F327:G327">
    <cfRule type="expression" dxfId="5063" priority="731">
      <formula>Y327=1</formula>
    </cfRule>
  </conditionalFormatting>
  <conditionalFormatting sqref="J327:K327">
    <cfRule type="expression" dxfId="5062" priority="730">
      <formula>AA327=1</formula>
    </cfRule>
  </conditionalFormatting>
  <conditionalFormatting sqref="L327:M327">
    <cfRule type="expression" dxfId="5061" priority="729">
      <formula>AB327=1</formula>
    </cfRule>
  </conditionalFormatting>
  <conditionalFormatting sqref="F330:M330">
    <cfRule type="containsBlanks" dxfId="5060" priority="728">
      <formula>LEN(TRIM(F330))=0</formula>
    </cfRule>
  </conditionalFormatting>
  <conditionalFormatting sqref="F329:M329">
    <cfRule type="containsBlanks" dxfId="5059" priority="727">
      <formula>LEN(TRIM(F329))=0</formula>
    </cfRule>
    <cfRule type="colorScale" priority="726">
      <colorScale>
        <cfvo type="min"/>
        <cfvo type="max"/>
        <color rgb="FFFFEF9C"/>
        <color rgb="FFFF7128"/>
      </colorScale>
    </cfRule>
  </conditionalFormatting>
  <conditionalFormatting sqref="H329:I329">
    <cfRule type="expression" dxfId="5058" priority="725">
      <formula>Z329=1</formula>
    </cfRule>
  </conditionalFormatting>
  <conditionalFormatting sqref="F329:G329">
    <cfRule type="expression" dxfId="5057" priority="724">
      <formula>Y329=1</formula>
    </cfRule>
  </conditionalFormatting>
  <conditionalFormatting sqref="J329:K329">
    <cfRule type="expression" dxfId="5056" priority="723">
      <formula>AA329=1</formula>
    </cfRule>
  </conditionalFormatting>
  <conditionalFormatting sqref="L329:M329">
    <cfRule type="expression" dxfId="5055" priority="722">
      <formula>AB329=1</formula>
    </cfRule>
  </conditionalFormatting>
  <conditionalFormatting sqref="F332:M332">
    <cfRule type="containsBlanks" dxfId="5054" priority="721">
      <formula>LEN(TRIM(F332))=0</formula>
    </cfRule>
  </conditionalFormatting>
  <conditionalFormatting sqref="F331:M331">
    <cfRule type="containsBlanks" dxfId="5053" priority="720">
      <formula>LEN(TRIM(F331))=0</formula>
    </cfRule>
    <cfRule type="colorScale" priority="719">
      <colorScale>
        <cfvo type="min"/>
        <cfvo type="max"/>
        <color rgb="FFFFEF9C"/>
        <color rgb="FFFF7128"/>
      </colorScale>
    </cfRule>
  </conditionalFormatting>
  <conditionalFormatting sqref="H331:I331">
    <cfRule type="expression" dxfId="5052" priority="718">
      <formula>Z331=1</formula>
    </cfRule>
  </conditionalFormatting>
  <conditionalFormatting sqref="F331:G331">
    <cfRule type="expression" dxfId="5051" priority="717">
      <formula>Y331=1</formula>
    </cfRule>
  </conditionalFormatting>
  <conditionalFormatting sqref="J331:K331">
    <cfRule type="expression" dxfId="5050" priority="716">
      <formula>AA331=1</formula>
    </cfRule>
  </conditionalFormatting>
  <conditionalFormatting sqref="L331:M331">
    <cfRule type="expression" dxfId="5049" priority="715">
      <formula>AB331=1</formula>
    </cfRule>
  </conditionalFormatting>
  <conditionalFormatting sqref="F334:M334">
    <cfRule type="containsBlanks" dxfId="5048" priority="714">
      <formula>LEN(TRIM(F334))=0</formula>
    </cfRule>
  </conditionalFormatting>
  <conditionalFormatting sqref="F333:M333">
    <cfRule type="containsBlanks" dxfId="5047" priority="713">
      <formula>LEN(TRIM(F333))=0</formula>
    </cfRule>
    <cfRule type="colorScale" priority="712">
      <colorScale>
        <cfvo type="min"/>
        <cfvo type="max"/>
        <color rgb="FFFFEF9C"/>
        <color rgb="FFFF7128"/>
      </colorScale>
    </cfRule>
  </conditionalFormatting>
  <conditionalFormatting sqref="H333:I333">
    <cfRule type="expression" dxfId="5046" priority="711">
      <formula>Z333=1</formula>
    </cfRule>
  </conditionalFormatting>
  <conditionalFormatting sqref="F333:G333">
    <cfRule type="expression" dxfId="5045" priority="710">
      <formula>Y333=1</formula>
    </cfRule>
  </conditionalFormatting>
  <conditionalFormatting sqref="J333:K333">
    <cfRule type="expression" dxfId="5044" priority="709">
      <formula>AA333=1</formula>
    </cfRule>
  </conditionalFormatting>
  <conditionalFormatting sqref="L333:M333">
    <cfRule type="expression" dxfId="5043" priority="708">
      <formula>AB333=1</formula>
    </cfRule>
  </conditionalFormatting>
  <conditionalFormatting sqref="F336:M336">
    <cfRule type="containsBlanks" dxfId="5042" priority="707">
      <formula>LEN(TRIM(F336))=0</formula>
    </cfRule>
  </conditionalFormatting>
  <conditionalFormatting sqref="F335:M335">
    <cfRule type="containsBlanks" dxfId="5041" priority="706">
      <formula>LEN(TRIM(F335))=0</formula>
    </cfRule>
    <cfRule type="colorScale" priority="705">
      <colorScale>
        <cfvo type="min"/>
        <cfvo type="max"/>
        <color rgb="FFFFEF9C"/>
        <color rgb="FFFF7128"/>
      </colorScale>
    </cfRule>
  </conditionalFormatting>
  <conditionalFormatting sqref="H335:I335">
    <cfRule type="expression" dxfId="5040" priority="704">
      <formula>Z335=1</formula>
    </cfRule>
  </conditionalFormatting>
  <conditionalFormatting sqref="F335:G335">
    <cfRule type="expression" dxfId="5039" priority="703">
      <formula>Y335=1</formula>
    </cfRule>
  </conditionalFormatting>
  <conditionalFormatting sqref="J335:K335">
    <cfRule type="expression" dxfId="5038" priority="702">
      <formula>AA335=1</formula>
    </cfRule>
  </conditionalFormatting>
  <conditionalFormatting sqref="L335:M335">
    <cfRule type="expression" dxfId="5037" priority="701">
      <formula>AB335=1</formula>
    </cfRule>
  </conditionalFormatting>
  <conditionalFormatting sqref="F338:M338">
    <cfRule type="containsBlanks" dxfId="5036" priority="700">
      <formula>LEN(TRIM(F338))=0</formula>
    </cfRule>
  </conditionalFormatting>
  <conditionalFormatting sqref="F337:M337">
    <cfRule type="containsBlanks" dxfId="5035" priority="699">
      <formula>LEN(TRIM(F337))=0</formula>
    </cfRule>
    <cfRule type="colorScale" priority="698">
      <colorScale>
        <cfvo type="min"/>
        <cfvo type="max"/>
        <color rgb="FFFFEF9C"/>
        <color rgb="FFFF7128"/>
      </colorScale>
    </cfRule>
  </conditionalFormatting>
  <conditionalFormatting sqref="H337:I337">
    <cfRule type="expression" dxfId="5034" priority="697">
      <formula>Z337=1</formula>
    </cfRule>
  </conditionalFormatting>
  <conditionalFormatting sqref="F337:G337">
    <cfRule type="expression" dxfId="5033" priority="696">
      <formula>Y337=1</formula>
    </cfRule>
  </conditionalFormatting>
  <conditionalFormatting sqref="J337:K337">
    <cfRule type="expression" dxfId="5032" priority="695">
      <formula>AA337=1</formula>
    </cfRule>
  </conditionalFormatting>
  <conditionalFormatting sqref="L337:M337">
    <cfRule type="expression" dxfId="5031" priority="694">
      <formula>AB337=1</formula>
    </cfRule>
  </conditionalFormatting>
  <conditionalFormatting sqref="F340:M340">
    <cfRule type="containsBlanks" dxfId="5030" priority="693">
      <formula>LEN(TRIM(F340))=0</formula>
    </cfRule>
  </conditionalFormatting>
  <conditionalFormatting sqref="F339:M339">
    <cfRule type="containsBlanks" dxfId="5029" priority="692">
      <formula>LEN(TRIM(F339))=0</formula>
    </cfRule>
    <cfRule type="colorScale" priority="691">
      <colorScale>
        <cfvo type="min"/>
        <cfvo type="max"/>
        <color rgb="FFFFEF9C"/>
        <color rgb="FFFF7128"/>
      </colorScale>
    </cfRule>
  </conditionalFormatting>
  <conditionalFormatting sqref="H339:I339">
    <cfRule type="expression" dxfId="5028" priority="690">
      <formula>Z339=1</formula>
    </cfRule>
  </conditionalFormatting>
  <conditionalFormatting sqref="F339:G339">
    <cfRule type="expression" dxfId="5027" priority="689">
      <formula>Y339=1</formula>
    </cfRule>
  </conditionalFormatting>
  <conditionalFormatting sqref="J339:K339">
    <cfRule type="expression" dxfId="5026" priority="688">
      <formula>AA339=1</formula>
    </cfRule>
  </conditionalFormatting>
  <conditionalFormatting sqref="L339:M339">
    <cfRule type="expression" dxfId="5025" priority="687">
      <formula>AB339=1</formula>
    </cfRule>
  </conditionalFormatting>
  <conditionalFormatting sqref="F342:M342">
    <cfRule type="containsBlanks" dxfId="5024" priority="686">
      <formula>LEN(TRIM(F342))=0</formula>
    </cfRule>
  </conditionalFormatting>
  <conditionalFormatting sqref="F341:M341">
    <cfRule type="containsBlanks" dxfId="5023" priority="685">
      <formula>LEN(TRIM(F341))=0</formula>
    </cfRule>
    <cfRule type="colorScale" priority="684">
      <colorScale>
        <cfvo type="min"/>
        <cfvo type="max"/>
        <color rgb="FFFFEF9C"/>
        <color rgb="FFFF7128"/>
      </colorScale>
    </cfRule>
  </conditionalFormatting>
  <conditionalFormatting sqref="H341:I341">
    <cfRule type="expression" dxfId="5022" priority="683">
      <formula>Z341=1</formula>
    </cfRule>
  </conditionalFormatting>
  <conditionalFormatting sqref="F341:G341">
    <cfRule type="expression" dxfId="5021" priority="682">
      <formula>Y341=1</formula>
    </cfRule>
  </conditionalFormatting>
  <conditionalFormatting sqref="J341:K341">
    <cfRule type="expression" dxfId="5020" priority="681">
      <formula>AA341=1</formula>
    </cfRule>
  </conditionalFormatting>
  <conditionalFormatting sqref="L341:M341">
    <cfRule type="expression" dxfId="5019" priority="680">
      <formula>AB341=1</formula>
    </cfRule>
  </conditionalFormatting>
  <conditionalFormatting sqref="F344:M344">
    <cfRule type="containsBlanks" dxfId="5018" priority="679">
      <formula>LEN(TRIM(F344))=0</formula>
    </cfRule>
  </conditionalFormatting>
  <conditionalFormatting sqref="F343:M343">
    <cfRule type="containsBlanks" dxfId="5017" priority="678">
      <formula>LEN(TRIM(F343))=0</formula>
    </cfRule>
    <cfRule type="colorScale" priority="677">
      <colorScale>
        <cfvo type="min"/>
        <cfvo type="max"/>
        <color rgb="FFFFEF9C"/>
        <color rgb="FFFF7128"/>
      </colorScale>
    </cfRule>
  </conditionalFormatting>
  <conditionalFormatting sqref="H343:I343">
    <cfRule type="expression" dxfId="5016" priority="676">
      <formula>Z343=1</formula>
    </cfRule>
  </conditionalFormatting>
  <conditionalFormatting sqref="F343:G343">
    <cfRule type="expression" dxfId="5015" priority="675">
      <formula>Y343=1</formula>
    </cfRule>
  </conditionalFormatting>
  <conditionalFormatting sqref="J343:K343">
    <cfRule type="expression" dxfId="5014" priority="674">
      <formula>AA343=1</formula>
    </cfRule>
  </conditionalFormatting>
  <conditionalFormatting sqref="L343:M343">
    <cfRule type="expression" dxfId="5013" priority="673">
      <formula>AB343=1</formula>
    </cfRule>
  </conditionalFormatting>
  <conditionalFormatting sqref="F346:M346">
    <cfRule type="containsBlanks" dxfId="5012" priority="672">
      <formula>LEN(TRIM(F346))=0</formula>
    </cfRule>
  </conditionalFormatting>
  <conditionalFormatting sqref="F345:M345">
    <cfRule type="containsBlanks" dxfId="5011" priority="671">
      <formula>LEN(TRIM(F345))=0</formula>
    </cfRule>
    <cfRule type="colorScale" priority="670">
      <colorScale>
        <cfvo type="min"/>
        <cfvo type="max"/>
        <color rgb="FFFFEF9C"/>
        <color rgb="FFFF7128"/>
      </colorScale>
    </cfRule>
  </conditionalFormatting>
  <conditionalFormatting sqref="H345:I345">
    <cfRule type="expression" dxfId="5010" priority="669">
      <formula>Z345=1</formula>
    </cfRule>
  </conditionalFormatting>
  <conditionalFormatting sqref="F345:G345">
    <cfRule type="expression" dxfId="5009" priority="668">
      <formula>Y345=1</formula>
    </cfRule>
  </conditionalFormatting>
  <conditionalFormatting sqref="J345:K345">
    <cfRule type="expression" dxfId="5008" priority="667">
      <formula>AA345=1</formula>
    </cfRule>
  </conditionalFormatting>
  <conditionalFormatting sqref="L345:M345">
    <cfRule type="expression" dxfId="5007" priority="666">
      <formula>AB345=1</formula>
    </cfRule>
  </conditionalFormatting>
  <conditionalFormatting sqref="F348:M348">
    <cfRule type="containsBlanks" dxfId="5006" priority="665">
      <formula>LEN(TRIM(F348))=0</formula>
    </cfRule>
  </conditionalFormatting>
  <conditionalFormatting sqref="F347:M347">
    <cfRule type="containsBlanks" dxfId="5005" priority="664">
      <formula>LEN(TRIM(F347))=0</formula>
    </cfRule>
    <cfRule type="colorScale" priority="663">
      <colorScale>
        <cfvo type="min"/>
        <cfvo type="max"/>
        <color rgb="FFFFEF9C"/>
        <color rgb="FFFF7128"/>
      </colorScale>
    </cfRule>
  </conditionalFormatting>
  <conditionalFormatting sqref="H347:I347">
    <cfRule type="expression" dxfId="5004" priority="662">
      <formula>Z347=1</formula>
    </cfRule>
  </conditionalFormatting>
  <conditionalFormatting sqref="F347:G347">
    <cfRule type="expression" dxfId="5003" priority="661">
      <formula>Y347=1</formula>
    </cfRule>
  </conditionalFormatting>
  <conditionalFormatting sqref="J347:K347">
    <cfRule type="expression" dxfId="5002" priority="660">
      <formula>AA347=1</formula>
    </cfRule>
  </conditionalFormatting>
  <conditionalFormatting sqref="L347:M347">
    <cfRule type="expression" dxfId="5001" priority="659">
      <formula>AB347=1</formula>
    </cfRule>
  </conditionalFormatting>
  <conditionalFormatting sqref="F350:M350">
    <cfRule type="containsBlanks" dxfId="5000" priority="658">
      <formula>LEN(TRIM(F350))=0</formula>
    </cfRule>
  </conditionalFormatting>
  <conditionalFormatting sqref="F349:M349">
    <cfRule type="containsBlanks" dxfId="4999" priority="657">
      <formula>LEN(TRIM(F349))=0</formula>
    </cfRule>
    <cfRule type="colorScale" priority="656">
      <colorScale>
        <cfvo type="min"/>
        <cfvo type="max"/>
        <color rgb="FFFFEF9C"/>
        <color rgb="FFFF7128"/>
      </colorScale>
    </cfRule>
  </conditionalFormatting>
  <conditionalFormatting sqref="H349:I349">
    <cfRule type="expression" dxfId="4998" priority="655">
      <formula>Z349=1</formula>
    </cfRule>
  </conditionalFormatting>
  <conditionalFormatting sqref="F349:G349">
    <cfRule type="expression" dxfId="4997" priority="654">
      <formula>Y349=1</formula>
    </cfRule>
  </conditionalFormatting>
  <conditionalFormatting sqref="J349:K349">
    <cfRule type="expression" dxfId="4996" priority="653">
      <formula>AA349=1</formula>
    </cfRule>
  </conditionalFormatting>
  <conditionalFormatting sqref="L349:M349">
    <cfRule type="expression" dxfId="4995" priority="652">
      <formula>AB349=1</formula>
    </cfRule>
  </conditionalFormatting>
  <conditionalFormatting sqref="F352:M352">
    <cfRule type="containsBlanks" dxfId="4994" priority="651">
      <formula>LEN(TRIM(F352))=0</formula>
    </cfRule>
  </conditionalFormatting>
  <conditionalFormatting sqref="F351:M351">
    <cfRule type="containsBlanks" dxfId="4993" priority="650">
      <formula>LEN(TRIM(F351))=0</formula>
    </cfRule>
    <cfRule type="colorScale" priority="649">
      <colorScale>
        <cfvo type="min"/>
        <cfvo type="max"/>
        <color rgb="FFFFEF9C"/>
        <color rgb="FFFF7128"/>
      </colorScale>
    </cfRule>
  </conditionalFormatting>
  <conditionalFormatting sqref="H351:I351">
    <cfRule type="expression" dxfId="4992" priority="648">
      <formula>Z351=1</formula>
    </cfRule>
  </conditionalFormatting>
  <conditionalFormatting sqref="F351:G351">
    <cfRule type="expression" dxfId="4991" priority="647">
      <formula>Y351=1</formula>
    </cfRule>
  </conditionalFormatting>
  <conditionalFormatting sqref="J351:K351">
    <cfRule type="expression" dxfId="4990" priority="646">
      <formula>AA351=1</formula>
    </cfRule>
  </conditionalFormatting>
  <conditionalFormatting sqref="L351:M351">
    <cfRule type="expression" dxfId="4989" priority="645">
      <formula>AB351=1</formula>
    </cfRule>
  </conditionalFormatting>
  <conditionalFormatting sqref="F354:M354">
    <cfRule type="containsBlanks" dxfId="4988" priority="644">
      <formula>LEN(TRIM(F354))=0</formula>
    </cfRule>
  </conditionalFormatting>
  <conditionalFormatting sqref="F353:M353">
    <cfRule type="containsBlanks" dxfId="4987" priority="643">
      <formula>LEN(TRIM(F353))=0</formula>
    </cfRule>
    <cfRule type="colorScale" priority="642">
      <colorScale>
        <cfvo type="min"/>
        <cfvo type="max"/>
        <color rgb="FFFFEF9C"/>
        <color rgb="FFFF7128"/>
      </colorScale>
    </cfRule>
  </conditionalFormatting>
  <conditionalFormatting sqref="H353:I353">
    <cfRule type="expression" dxfId="4986" priority="641">
      <formula>Z353=1</formula>
    </cfRule>
  </conditionalFormatting>
  <conditionalFormatting sqref="F353:G353">
    <cfRule type="expression" dxfId="4985" priority="640">
      <formula>Y353=1</formula>
    </cfRule>
  </conditionalFormatting>
  <conditionalFormatting sqref="J353:K353">
    <cfRule type="expression" dxfId="4984" priority="639">
      <formula>AA353=1</formula>
    </cfRule>
  </conditionalFormatting>
  <conditionalFormatting sqref="L353:M353">
    <cfRule type="expression" dxfId="4983" priority="638">
      <formula>AB353=1</formula>
    </cfRule>
  </conditionalFormatting>
  <conditionalFormatting sqref="F356:M356">
    <cfRule type="containsBlanks" dxfId="4982" priority="637">
      <formula>LEN(TRIM(F356))=0</formula>
    </cfRule>
  </conditionalFormatting>
  <conditionalFormatting sqref="F355:M355">
    <cfRule type="containsBlanks" dxfId="4981" priority="636">
      <formula>LEN(TRIM(F355))=0</formula>
    </cfRule>
    <cfRule type="colorScale" priority="635">
      <colorScale>
        <cfvo type="min"/>
        <cfvo type="max"/>
        <color rgb="FFFFEF9C"/>
        <color rgb="FFFF7128"/>
      </colorScale>
    </cfRule>
  </conditionalFormatting>
  <conditionalFormatting sqref="H355:I355">
    <cfRule type="expression" dxfId="4980" priority="634">
      <formula>Z355=1</formula>
    </cfRule>
  </conditionalFormatting>
  <conditionalFormatting sqref="F355:G355">
    <cfRule type="expression" dxfId="4979" priority="633">
      <formula>Y355=1</formula>
    </cfRule>
  </conditionalFormatting>
  <conditionalFormatting sqref="J355:K355">
    <cfRule type="expression" dxfId="4978" priority="632">
      <formula>AA355=1</formula>
    </cfRule>
  </conditionalFormatting>
  <conditionalFormatting sqref="L355:M355">
    <cfRule type="expression" dxfId="4977" priority="631">
      <formula>AB355=1</formula>
    </cfRule>
  </conditionalFormatting>
  <conditionalFormatting sqref="F358:M358">
    <cfRule type="containsBlanks" dxfId="4976" priority="630">
      <formula>LEN(TRIM(F358))=0</formula>
    </cfRule>
  </conditionalFormatting>
  <conditionalFormatting sqref="F357:M357">
    <cfRule type="containsBlanks" dxfId="4975" priority="629">
      <formula>LEN(TRIM(F357))=0</formula>
    </cfRule>
    <cfRule type="colorScale" priority="628">
      <colorScale>
        <cfvo type="min"/>
        <cfvo type="max"/>
        <color rgb="FFFFEF9C"/>
        <color rgb="FFFF7128"/>
      </colorScale>
    </cfRule>
  </conditionalFormatting>
  <conditionalFormatting sqref="H357:I357">
    <cfRule type="expression" dxfId="4974" priority="627">
      <formula>Z357=1</formula>
    </cfRule>
  </conditionalFormatting>
  <conditionalFormatting sqref="F357:G357">
    <cfRule type="expression" dxfId="4973" priority="626">
      <formula>Y357=1</formula>
    </cfRule>
  </conditionalFormatting>
  <conditionalFormatting sqref="J357:K357">
    <cfRule type="expression" dxfId="4972" priority="625">
      <formula>AA357=1</formula>
    </cfRule>
  </conditionalFormatting>
  <conditionalFormatting sqref="L357:M357">
    <cfRule type="expression" dxfId="4971" priority="624">
      <formula>AB357=1</formula>
    </cfRule>
  </conditionalFormatting>
  <conditionalFormatting sqref="F360:M360">
    <cfRule type="containsBlanks" dxfId="4970" priority="623">
      <formula>LEN(TRIM(F360))=0</formula>
    </cfRule>
  </conditionalFormatting>
  <conditionalFormatting sqref="F359:M359">
    <cfRule type="containsBlanks" dxfId="4969" priority="622">
      <formula>LEN(TRIM(F359))=0</formula>
    </cfRule>
    <cfRule type="colorScale" priority="621">
      <colorScale>
        <cfvo type="min"/>
        <cfvo type="max"/>
        <color rgb="FFFFEF9C"/>
        <color rgb="FFFF7128"/>
      </colorScale>
    </cfRule>
  </conditionalFormatting>
  <conditionalFormatting sqref="H359:I359">
    <cfRule type="expression" dxfId="4968" priority="620">
      <formula>Z359=1</formula>
    </cfRule>
  </conditionalFormatting>
  <conditionalFormatting sqref="F359:G359">
    <cfRule type="expression" dxfId="4967" priority="619">
      <formula>Y359=1</formula>
    </cfRule>
  </conditionalFormatting>
  <conditionalFormatting sqref="J359:K359">
    <cfRule type="expression" dxfId="4966" priority="618">
      <formula>AA359=1</formula>
    </cfRule>
  </conditionalFormatting>
  <conditionalFormatting sqref="L359:M359">
    <cfRule type="expression" dxfId="4965" priority="617">
      <formula>AB359=1</formula>
    </cfRule>
  </conditionalFormatting>
  <conditionalFormatting sqref="F362:M362">
    <cfRule type="containsBlanks" dxfId="4964" priority="616">
      <formula>LEN(TRIM(F362))=0</formula>
    </cfRule>
  </conditionalFormatting>
  <conditionalFormatting sqref="F361:M361">
    <cfRule type="containsBlanks" dxfId="4963" priority="615">
      <formula>LEN(TRIM(F361))=0</formula>
    </cfRule>
    <cfRule type="colorScale" priority="614">
      <colorScale>
        <cfvo type="min"/>
        <cfvo type="max"/>
        <color rgb="FFFFEF9C"/>
        <color rgb="FFFF7128"/>
      </colorScale>
    </cfRule>
  </conditionalFormatting>
  <conditionalFormatting sqref="H361:I361">
    <cfRule type="expression" dxfId="4962" priority="613">
      <formula>Z361=1</formula>
    </cfRule>
  </conditionalFormatting>
  <conditionalFormatting sqref="F361:G361">
    <cfRule type="expression" dxfId="4961" priority="612">
      <formula>Y361=1</formula>
    </cfRule>
  </conditionalFormatting>
  <conditionalFormatting sqref="J361:K361">
    <cfRule type="expression" dxfId="4960" priority="611">
      <formula>AA361=1</formula>
    </cfRule>
  </conditionalFormatting>
  <conditionalFormatting sqref="L361:M361">
    <cfRule type="expression" dxfId="4959" priority="610">
      <formula>AB361=1</formula>
    </cfRule>
  </conditionalFormatting>
  <conditionalFormatting sqref="F364:M364">
    <cfRule type="containsBlanks" dxfId="4958" priority="609">
      <formula>LEN(TRIM(F364))=0</formula>
    </cfRule>
  </conditionalFormatting>
  <conditionalFormatting sqref="F363:M363">
    <cfRule type="containsBlanks" dxfId="4957" priority="608">
      <formula>LEN(TRIM(F363))=0</formula>
    </cfRule>
    <cfRule type="colorScale" priority="607">
      <colorScale>
        <cfvo type="min"/>
        <cfvo type="max"/>
        <color rgb="FFFFEF9C"/>
        <color rgb="FFFF7128"/>
      </colorScale>
    </cfRule>
  </conditionalFormatting>
  <conditionalFormatting sqref="H363:I363">
    <cfRule type="expression" dxfId="4956" priority="606">
      <formula>Z363=1</formula>
    </cfRule>
  </conditionalFormatting>
  <conditionalFormatting sqref="F363:G363">
    <cfRule type="expression" dxfId="4955" priority="605">
      <formula>Y363=1</formula>
    </cfRule>
  </conditionalFormatting>
  <conditionalFormatting sqref="J363:K363">
    <cfRule type="expression" dxfId="4954" priority="604">
      <formula>AA363=1</formula>
    </cfRule>
  </conditionalFormatting>
  <conditionalFormatting sqref="L363:M363">
    <cfRule type="expression" dxfId="4953" priority="603">
      <formula>AB363=1</formula>
    </cfRule>
  </conditionalFormatting>
  <conditionalFormatting sqref="F366:M366">
    <cfRule type="containsBlanks" dxfId="4952" priority="602">
      <formula>LEN(TRIM(F366))=0</formula>
    </cfRule>
  </conditionalFormatting>
  <conditionalFormatting sqref="F365:M365">
    <cfRule type="containsBlanks" dxfId="4951" priority="601">
      <formula>LEN(TRIM(F365))=0</formula>
    </cfRule>
    <cfRule type="colorScale" priority="600">
      <colorScale>
        <cfvo type="min"/>
        <cfvo type="max"/>
        <color rgb="FFFFEF9C"/>
        <color rgb="FFFF7128"/>
      </colorScale>
    </cfRule>
  </conditionalFormatting>
  <conditionalFormatting sqref="H365:I365">
    <cfRule type="expression" dxfId="4950" priority="599">
      <formula>Z365=1</formula>
    </cfRule>
  </conditionalFormatting>
  <conditionalFormatting sqref="F365:G365">
    <cfRule type="expression" dxfId="4949" priority="598">
      <formula>Y365=1</formula>
    </cfRule>
  </conditionalFormatting>
  <conditionalFormatting sqref="J365:K365">
    <cfRule type="expression" dxfId="4948" priority="597">
      <formula>AA365=1</formula>
    </cfRule>
  </conditionalFormatting>
  <conditionalFormatting sqref="L365:M365">
    <cfRule type="expression" dxfId="4947" priority="596">
      <formula>AB365=1</formula>
    </cfRule>
  </conditionalFormatting>
  <conditionalFormatting sqref="F368:M368">
    <cfRule type="containsBlanks" dxfId="4946" priority="595">
      <formula>LEN(TRIM(F368))=0</formula>
    </cfRule>
  </conditionalFormatting>
  <conditionalFormatting sqref="F367:M367">
    <cfRule type="containsBlanks" dxfId="4945" priority="594">
      <formula>LEN(TRIM(F367))=0</formula>
    </cfRule>
    <cfRule type="colorScale" priority="593">
      <colorScale>
        <cfvo type="min"/>
        <cfvo type="max"/>
        <color rgb="FFFFEF9C"/>
        <color rgb="FFFF7128"/>
      </colorScale>
    </cfRule>
  </conditionalFormatting>
  <conditionalFormatting sqref="H367:I367">
    <cfRule type="expression" dxfId="4944" priority="592">
      <formula>Z367=1</formula>
    </cfRule>
  </conditionalFormatting>
  <conditionalFormatting sqref="F367:G367">
    <cfRule type="expression" dxfId="4943" priority="591">
      <formula>Y367=1</formula>
    </cfRule>
  </conditionalFormatting>
  <conditionalFormatting sqref="J367:K367">
    <cfRule type="expression" dxfId="4942" priority="590">
      <formula>AA367=1</formula>
    </cfRule>
  </conditionalFormatting>
  <conditionalFormatting sqref="L367:M367">
    <cfRule type="expression" dxfId="4941" priority="589">
      <formula>AB367=1</formula>
    </cfRule>
  </conditionalFormatting>
  <conditionalFormatting sqref="F370:M370">
    <cfRule type="containsBlanks" dxfId="4940" priority="588">
      <formula>LEN(TRIM(F370))=0</formula>
    </cfRule>
  </conditionalFormatting>
  <conditionalFormatting sqref="F369:M369">
    <cfRule type="containsBlanks" dxfId="4939" priority="587">
      <formula>LEN(TRIM(F369))=0</formula>
    </cfRule>
    <cfRule type="colorScale" priority="586">
      <colorScale>
        <cfvo type="min"/>
        <cfvo type="max"/>
        <color rgb="FFFFEF9C"/>
        <color rgb="FFFF7128"/>
      </colorScale>
    </cfRule>
  </conditionalFormatting>
  <conditionalFormatting sqref="H369:I369">
    <cfRule type="expression" dxfId="4938" priority="585">
      <formula>Z369=1</formula>
    </cfRule>
  </conditionalFormatting>
  <conditionalFormatting sqref="F369:G369">
    <cfRule type="expression" dxfId="4937" priority="584">
      <formula>Y369=1</formula>
    </cfRule>
  </conditionalFormatting>
  <conditionalFormatting sqref="J369:K369">
    <cfRule type="expression" dxfId="4936" priority="583">
      <formula>AA369=1</formula>
    </cfRule>
  </conditionalFormatting>
  <conditionalFormatting sqref="L369:M369">
    <cfRule type="expression" dxfId="4935" priority="582">
      <formula>AB369=1</formula>
    </cfRule>
  </conditionalFormatting>
  <conditionalFormatting sqref="F372:M372">
    <cfRule type="containsBlanks" dxfId="4934" priority="581">
      <formula>LEN(TRIM(F372))=0</formula>
    </cfRule>
  </conditionalFormatting>
  <conditionalFormatting sqref="F371:M371">
    <cfRule type="containsBlanks" dxfId="4933" priority="580">
      <formula>LEN(TRIM(F371))=0</formula>
    </cfRule>
    <cfRule type="colorScale" priority="579">
      <colorScale>
        <cfvo type="min"/>
        <cfvo type="max"/>
        <color rgb="FFFFEF9C"/>
        <color rgb="FFFF7128"/>
      </colorScale>
    </cfRule>
  </conditionalFormatting>
  <conditionalFormatting sqref="H371:I371">
    <cfRule type="expression" dxfId="4932" priority="578">
      <formula>Z371=1</formula>
    </cfRule>
  </conditionalFormatting>
  <conditionalFormatting sqref="F371:G371">
    <cfRule type="expression" dxfId="4931" priority="577">
      <formula>Y371=1</formula>
    </cfRule>
  </conditionalFormatting>
  <conditionalFormatting sqref="J371:K371">
    <cfRule type="expression" dxfId="4930" priority="576">
      <formula>AA371=1</formula>
    </cfRule>
  </conditionalFormatting>
  <conditionalFormatting sqref="L371:M371">
    <cfRule type="expression" dxfId="4929" priority="575">
      <formula>AB371=1</formula>
    </cfRule>
  </conditionalFormatting>
  <conditionalFormatting sqref="F374:M374">
    <cfRule type="containsBlanks" dxfId="4928" priority="574">
      <formula>LEN(TRIM(F374))=0</formula>
    </cfRule>
  </conditionalFormatting>
  <conditionalFormatting sqref="F373:M373">
    <cfRule type="containsBlanks" dxfId="4927" priority="573">
      <formula>LEN(TRIM(F373))=0</formula>
    </cfRule>
    <cfRule type="colorScale" priority="572">
      <colorScale>
        <cfvo type="min"/>
        <cfvo type="max"/>
        <color rgb="FFFFEF9C"/>
        <color rgb="FFFF7128"/>
      </colorScale>
    </cfRule>
  </conditionalFormatting>
  <conditionalFormatting sqref="H373:I373">
    <cfRule type="expression" dxfId="4926" priority="571">
      <formula>Z373=1</formula>
    </cfRule>
  </conditionalFormatting>
  <conditionalFormatting sqref="F373:G373">
    <cfRule type="expression" dxfId="4925" priority="570">
      <formula>Y373=1</formula>
    </cfRule>
  </conditionalFormatting>
  <conditionalFormatting sqref="J373:K373">
    <cfRule type="expression" dxfId="4924" priority="569">
      <formula>AA373=1</formula>
    </cfRule>
  </conditionalFormatting>
  <conditionalFormatting sqref="L373:M373">
    <cfRule type="expression" dxfId="4923" priority="568">
      <formula>AB373=1</formula>
    </cfRule>
  </conditionalFormatting>
  <conditionalFormatting sqref="F376:M376">
    <cfRule type="containsBlanks" dxfId="4922" priority="567">
      <formula>LEN(TRIM(F376))=0</formula>
    </cfRule>
  </conditionalFormatting>
  <conditionalFormatting sqref="F375:M375">
    <cfRule type="containsBlanks" dxfId="4921" priority="566">
      <formula>LEN(TRIM(F375))=0</formula>
    </cfRule>
    <cfRule type="colorScale" priority="565">
      <colorScale>
        <cfvo type="min"/>
        <cfvo type="max"/>
        <color rgb="FFFFEF9C"/>
        <color rgb="FFFF7128"/>
      </colorScale>
    </cfRule>
  </conditionalFormatting>
  <conditionalFormatting sqref="H375:I375">
    <cfRule type="expression" dxfId="4920" priority="564">
      <formula>Z375=1</formula>
    </cfRule>
  </conditionalFormatting>
  <conditionalFormatting sqref="F375:G375">
    <cfRule type="expression" dxfId="4919" priority="563">
      <formula>Y375=1</formula>
    </cfRule>
  </conditionalFormatting>
  <conditionalFormatting sqref="J375:K375">
    <cfRule type="expression" dxfId="4918" priority="562">
      <formula>AA375=1</formula>
    </cfRule>
  </conditionalFormatting>
  <conditionalFormatting sqref="L375:M375">
    <cfRule type="expression" dxfId="4917" priority="561">
      <formula>AB375=1</formula>
    </cfRule>
  </conditionalFormatting>
  <conditionalFormatting sqref="F378:M378">
    <cfRule type="containsBlanks" dxfId="4916" priority="560">
      <formula>LEN(TRIM(F378))=0</formula>
    </cfRule>
  </conditionalFormatting>
  <conditionalFormatting sqref="F377:M377">
    <cfRule type="containsBlanks" dxfId="4915" priority="559">
      <formula>LEN(TRIM(F377))=0</formula>
    </cfRule>
    <cfRule type="colorScale" priority="558">
      <colorScale>
        <cfvo type="min"/>
        <cfvo type="max"/>
        <color rgb="FFFFEF9C"/>
        <color rgb="FFFF7128"/>
      </colorScale>
    </cfRule>
  </conditionalFormatting>
  <conditionalFormatting sqref="H377:I377">
    <cfRule type="expression" dxfId="4914" priority="557">
      <formula>Z377=1</formula>
    </cfRule>
  </conditionalFormatting>
  <conditionalFormatting sqref="F377:G377">
    <cfRule type="expression" dxfId="4913" priority="556">
      <formula>Y377=1</formula>
    </cfRule>
  </conditionalFormatting>
  <conditionalFormatting sqref="J377:K377">
    <cfRule type="expression" dxfId="4912" priority="555">
      <formula>AA377=1</formula>
    </cfRule>
  </conditionalFormatting>
  <conditionalFormatting sqref="L377:M377">
    <cfRule type="expression" dxfId="4911" priority="554">
      <formula>AB377=1</formula>
    </cfRule>
  </conditionalFormatting>
  <conditionalFormatting sqref="F380:M380">
    <cfRule type="containsBlanks" dxfId="4910" priority="553">
      <formula>LEN(TRIM(F380))=0</formula>
    </cfRule>
  </conditionalFormatting>
  <conditionalFormatting sqref="F379:M379">
    <cfRule type="containsBlanks" dxfId="4909" priority="552">
      <formula>LEN(TRIM(F379))=0</formula>
    </cfRule>
    <cfRule type="colorScale" priority="551">
      <colorScale>
        <cfvo type="min"/>
        <cfvo type="max"/>
        <color rgb="FFFFEF9C"/>
        <color rgb="FFFF7128"/>
      </colorScale>
    </cfRule>
  </conditionalFormatting>
  <conditionalFormatting sqref="H379:I379">
    <cfRule type="expression" dxfId="4908" priority="550">
      <formula>Z379=1</formula>
    </cfRule>
  </conditionalFormatting>
  <conditionalFormatting sqref="F379:G379">
    <cfRule type="expression" dxfId="4907" priority="549">
      <formula>Y379=1</formula>
    </cfRule>
  </conditionalFormatting>
  <conditionalFormatting sqref="J379:K379">
    <cfRule type="expression" dxfId="4906" priority="548">
      <formula>AA379=1</formula>
    </cfRule>
  </conditionalFormatting>
  <conditionalFormatting sqref="L379:M379">
    <cfRule type="expression" dxfId="4905" priority="547">
      <formula>AB379=1</formula>
    </cfRule>
  </conditionalFormatting>
  <conditionalFormatting sqref="F382:M382">
    <cfRule type="containsBlanks" dxfId="4904" priority="546">
      <formula>LEN(TRIM(F382))=0</formula>
    </cfRule>
  </conditionalFormatting>
  <conditionalFormatting sqref="F381:M381">
    <cfRule type="containsBlanks" dxfId="4903" priority="545">
      <formula>LEN(TRIM(F381))=0</formula>
    </cfRule>
    <cfRule type="colorScale" priority="544">
      <colorScale>
        <cfvo type="min"/>
        <cfvo type="max"/>
        <color rgb="FFFFEF9C"/>
        <color rgb="FFFF7128"/>
      </colorScale>
    </cfRule>
  </conditionalFormatting>
  <conditionalFormatting sqref="H381:I381">
    <cfRule type="expression" dxfId="4902" priority="543">
      <formula>Z381=1</formula>
    </cfRule>
  </conditionalFormatting>
  <conditionalFormatting sqref="F381:G381">
    <cfRule type="expression" dxfId="4901" priority="542">
      <formula>Y381=1</formula>
    </cfRule>
  </conditionalFormatting>
  <conditionalFormatting sqref="J381:K381">
    <cfRule type="expression" dxfId="4900" priority="541">
      <formula>AA381=1</formula>
    </cfRule>
  </conditionalFormatting>
  <conditionalFormatting sqref="L381:M381">
    <cfRule type="expression" dxfId="4899" priority="540">
      <formula>AB381=1</formula>
    </cfRule>
  </conditionalFormatting>
  <conditionalFormatting sqref="F384:M384">
    <cfRule type="containsBlanks" dxfId="4898" priority="539">
      <formula>LEN(TRIM(F384))=0</formula>
    </cfRule>
  </conditionalFormatting>
  <conditionalFormatting sqref="F383:M383">
    <cfRule type="containsBlanks" dxfId="4897" priority="538">
      <formula>LEN(TRIM(F383))=0</formula>
    </cfRule>
    <cfRule type="colorScale" priority="537">
      <colorScale>
        <cfvo type="min"/>
        <cfvo type="max"/>
        <color rgb="FFFFEF9C"/>
        <color rgb="FFFF7128"/>
      </colorScale>
    </cfRule>
  </conditionalFormatting>
  <conditionalFormatting sqref="H383:I383">
    <cfRule type="expression" dxfId="4896" priority="536">
      <formula>Z383=1</formula>
    </cfRule>
  </conditionalFormatting>
  <conditionalFormatting sqref="F383:G383">
    <cfRule type="expression" dxfId="4895" priority="535">
      <formula>Y383=1</formula>
    </cfRule>
  </conditionalFormatting>
  <conditionalFormatting sqref="J383:K383">
    <cfRule type="expression" dxfId="4894" priority="534">
      <formula>AA383=1</formula>
    </cfRule>
  </conditionalFormatting>
  <conditionalFormatting sqref="L383:M383">
    <cfRule type="expression" dxfId="4893" priority="533">
      <formula>AB383=1</formula>
    </cfRule>
  </conditionalFormatting>
  <conditionalFormatting sqref="F386:M386">
    <cfRule type="containsBlanks" dxfId="4892" priority="532">
      <formula>LEN(TRIM(F386))=0</formula>
    </cfRule>
  </conditionalFormatting>
  <conditionalFormatting sqref="F385:M385">
    <cfRule type="containsBlanks" dxfId="4891" priority="531">
      <formula>LEN(TRIM(F385))=0</formula>
    </cfRule>
    <cfRule type="colorScale" priority="530">
      <colorScale>
        <cfvo type="min"/>
        <cfvo type="max"/>
        <color rgb="FFFFEF9C"/>
        <color rgb="FFFF7128"/>
      </colorScale>
    </cfRule>
  </conditionalFormatting>
  <conditionalFormatting sqref="H385:I385">
    <cfRule type="expression" dxfId="4890" priority="529">
      <formula>Z385=1</formula>
    </cfRule>
  </conditionalFormatting>
  <conditionalFormatting sqref="F385:G385">
    <cfRule type="expression" dxfId="4889" priority="528">
      <formula>Y385=1</formula>
    </cfRule>
  </conditionalFormatting>
  <conditionalFormatting sqref="J385:K385">
    <cfRule type="expression" dxfId="4888" priority="527">
      <formula>AA385=1</formula>
    </cfRule>
  </conditionalFormatting>
  <conditionalFormatting sqref="L385:M385">
    <cfRule type="expression" dxfId="4887" priority="526">
      <formula>AB385=1</formula>
    </cfRule>
  </conditionalFormatting>
  <conditionalFormatting sqref="F388:M388">
    <cfRule type="containsBlanks" dxfId="4886" priority="525">
      <formula>LEN(TRIM(F388))=0</formula>
    </cfRule>
  </conditionalFormatting>
  <conditionalFormatting sqref="F387:M387">
    <cfRule type="containsBlanks" dxfId="4885" priority="524">
      <formula>LEN(TRIM(F387))=0</formula>
    </cfRule>
    <cfRule type="colorScale" priority="523">
      <colorScale>
        <cfvo type="min"/>
        <cfvo type="max"/>
        <color rgb="FFFFEF9C"/>
        <color rgb="FFFF7128"/>
      </colorScale>
    </cfRule>
  </conditionalFormatting>
  <conditionalFormatting sqref="H387:I387">
    <cfRule type="expression" dxfId="4884" priority="522">
      <formula>Z387=1</formula>
    </cfRule>
  </conditionalFormatting>
  <conditionalFormatting sqref="F387:G387">
    <cfRule type="expression" dxfId="4883" priority="521">
      <formula>Y387=1</formula>
    </cfRule>
  </conditionalFormatting>
  <conditionalFormatting sqref="J387:K387">
    <cfRule type="expression" dxfId="4882" priority="520">
      <formula>AA387=1</formula>
    </cfRule>
  </conditionalFormatting>
  <conditionalFormatting sqref="L387:M387">
    <cfRule type="expression" dxfId="4881" priority="519">
      <formula>AB387=1</formula>
    </cfRule>
  </conditionalFormatting>
  <conditionalFormatting sqref="F390:M390">
    <cfRule type="containsBlanks" dxfId="4880" priority="518">
      <formula>LEN(TRIM(F390))=0</formula>
    </cfRule>
  </conditionalFormatting>
  <conditionalFormatting sqref="F389:M389">
    <cfRule type="containsBlanks" dxfId="4879" priority="517">
      <formula>LEN(TRIM(F389))=0</formula>
    </cfRule>
    <cfRule type="colorScale" priority="516">
      <colorScale>
        <cfvo type="min"/>
        <cfvo type="max"/>
        <color rgb="FFFFEF9C"/>
        <color rgb="FFFF7128"/>
      </colorScale>
    </cfRule>
  </conditionalFormatting>
  <conditionalFormatting sqref="H389:I389">
    <cfRule type="expression" dxfId="4878" priority="515">
      <formula>Z389=1</formula>
    </cfRule>
  </conditionalFormatting>
  <conditionalFormatting sqref="F389:G389">
    <cfRule type="expression" dxfId="4877" priority="514">
      <formula>Y389=1</formula>
    </cfRule>
  </conditionalFormatting>
  <conditionalFormatting sqref="J389:K389">
    <cfRule type="expression" dxfId="4876" priority="513">
      <formula>AA389=1</formula>
    </cfRule>
  </conditionalFormatting>
  <conditionalFormatting sqref="L389:M389">
    <cfRule type="expression" dxfId="4875" priority="512">
      <formula>AB389=1</formula>
    </cfRule>
  </conditionalFormatting>
  <conditionalFormatting sqref="F392:M392">
    <cfRule type="containsBlanks" dxfId="4874" priority="511">
      <formula>LEN(TRIM(F392))=0</formula>
    </cfRule>
  </conditionalFormatting>
  <conditionalFormatting sqref="F391:M391">
    <cfRule type="containsBlanks" dxfId="4873" priority="510">
      <formula>LEN(TRIM(F391))=0</formula>
    </cfRule>
    <cfRule type="colorScale" priority="509">
      <colorScale>
        <cfvo type="min"/>
        <cfvo type="max"/>
        <color rgb="FFFFEF9C"/>
        <color rgb="FFFF7128"/>
      </colorScale>
    </cfRule>
  </conditionalFormatting>
  <conditionalFormatting sqref="H391:I391">
    <cfRule type="expression" dxfId="4872" priority="508">
      <formula>Z391=1</formula>
    </cfRule>
  </conditionalFormatting>
  <conditionalFormatting sqref="F391:G391">
    <cfRule type="expression" dxfId="4871" priority="507">
      <formula>Y391=1</formula>
    </cfRule>
  </conditionalFormatting>
  <conditionalFormatting sqref="J391:K391">
    <cfRule type="expression" dxfId="4870" priority="506">
      <formula>AA391=1</formula>
    </cfRule>
  </conditionalFormatting>
  <conditionalFormatting sqref="L391:M391">
    <cfRule type="expression" dxfId="4869" priority="505">
      <formula>AB391=1</formula>
    </cfRule>
  </conditionalFormatting>
  <conditionalFormatting sqref="F394:M394">
    <cfRule type="containsBlanks" dxfId="4868" priority="504">
      <formula>LEN(TRIM(F394))=0</formula>
    </cfRule>
  </conditionalFormatting>
  <conditionalFormatting sqref="F393:M393">
    <cfRule type="containsBlanks" dxfId="4867" priority="503">
      <formula>LEN(TRIM(F393))=0</formula>
    </cfRule>
    <cfRule type="colorScale" priority="502">
      <colorScale>
        <cfvo type="min"/>
        <cfvo type="max"/>
        <color rgb="FFFFEF9C"/>
        <color rgb="FFFF7128"/>
      </colorScale>
    </cfRule>
  </conditionalFormatting>
  <conditionalFormatting sqref="H393:I393">
    <cfRule type="expression" dxfId="4866" priority="501">
      <formula>Z393=1</formula>
    </cfRule>
  </conditionalFormatting>
  <conditionalFormatting sqref="F393:G393">
    <cfRule type="expression" dxfId="4865" priority="500">
      <formula>Y393=1</formula>
    </cfRule>
  </conditionalFormatting>
  <conditionalFormatting sqref="J393:K393">
    <cfRule type="expression" dxfId="4864" priority="499">
      <formula>AA393=1</formula>
    </cfRule>
  </conditionalFormatting>
  <conditionalFormatting sqref="L393:M393">
    <cfRule type="expression" dxfId="4863" priority="498">
      <formula>AB393=1</formula>
    </cfRule>
  </conditionalFormatting>
  <conditionalFormatting sqref="F396:M396">
    <cfRule type="containsBlanks" dxfId="4862" priority="497">
      <formula>LEN(TRIM(F396))=0</formula>
    </cfRule>
  </conditionalFormatting>
  <conditionalFormatting sqref="F395:M395">
    <cfRule type="containsBlanks" dxfId="4861" priority="496">
      <formula>LEN(TRIM(F395))=0</formula>
    </cfRule>
    <cfRule type="colorScale" priority="495">
      <colorScale>
        <cfvo type="min"/>
        <cfvo type="max"/>
        <color rgb="FFFFEF9C"/>
        <color rgb="FFFF7128"/>
      </colorScale>
    </cfRule>
  </conditionalFormatting>
  <conditionalFormatting sqref="H395:I395">
    <cfRule type="expression" dxfId="4860" priority="494">
      <formula>Z395=1</formula>
    </cfRule>
  </conditionalFormatting>
  <conditionalFormatting sqref="F395:G395">
    <cfRule type="expression" dxfId="4859" priority="493">
      <formula>Y395=1</formula>
    </cfRule>
  </conditionalFormatting>
  <conditionalFormatting sqref="J395:K395">
    <cfRule type="expression" dxfId="4858" priority="492">
      <formula>AA395=1</formula>
    </cfRule>
  </conditionalFormatting>
  <conditionalFormatting sqref="L395:M395">
    <cfRule type="expression" dxfId="4857" priority="491">
      <formula>AB395=1</formula>
    </cfRule>
  </conditionalFormatting>
  <conditionalFormatting sqref="F398:M398">
    <cfRule type="containsBlanks" dxfId="4856" priority="490">
      <formula>LEN(TRIM(F398))=0</formula>
    </cfRule>
  </conditionalFormatting>
  <conditionalFormatting sqref="F397:M397">
    <cfRule type="containsBlanks" dxfId="4855" priority="489">
      <formula>LEN(TRIM(F397))=0</formula>
    </cfRule>
    <cfRule type="colorScale" priority="488">
      <colorScale>
        <cfvo type="min"/>
        <cfvo type="max"/>
        <color rgb="FFFFEF9C"/>
        <color rgb="FFFF7128"/>
      </colorScale>
    </cfRule>
  </conditionalFormatting>
  <conditionalFormatting sqref="H397:I397">
    <cfRule type="expression" dxfId="4854" priority="487">
      <formula>Z397=1</formula>
    </cfRule>
  </conditionalFormatting>
  <conditionalFormatting sqref="F397:G397">
    <cfRule type="expression" dxfId="4853" priority="486">
      <formula>Y397=1</formula>
    </cfRule>
  </conditionalFormatting>
  <conditionalFormatting sqref="J397:K397">
    <cfRule type="expression" dxfId="4852" priority="485">
      <formula>AA397=1</formula>
    </cfRule>
  </conditionalFormatting>
  <conditionalFormatting sqref="L397:M397">
    <cfRule type="expression" dxfId="4851" priority="484">
      <formula>AB397=1</formula>
    </cfRule>
  </conditionalFormatting>
  <conditionalFormatting sqref="F400:M400">
    <cfRule type="containsBlanks" dxfId="4850" priority="483">
      <formula>LEN(TRIM(F400))=0</formula>
    </cfRule>
  </conditionalFormatting>
  <conditionalFormatting sqref="F399:M399">
    <cfRule type="containsBlanks" dxfId="4849" priority="482">
      <formula>LEN(TRIM(F399))=0</formula>
    </cfRule>
    <cfRule type="colorScale" priority="481">
      <colorScale>
        <cfvo type="min"/>
        <cfvo type="max"/>
        <color rgb="FFFFEF9C"/>
        <color rgb="FFFF7128"/>
      </colorScale>
    </cfRule>
  </conditionalFormatting>
  <conditionalFormatting sqref="H399:I399">
    <cfRule type="expression" dxfId="4848" priority="480">
      <formula>Z399=1</formula>
    </cfRule>
  </conditionalFormatting>
  <conditionalFormatting sqref="F399:G399">
    <cfRule type="expression" dxfId="4847" priority="479">
      <formula>Y399=1</formula>
    </cfRule>
  </conditionalFormatting>
  <conditionalFormatting sqref="J399:K399">
    <cfRule type="expression" dxfId="4846" priority="478">
      <formula>AA399=1</formula>
    </cfRule>
  </conditionalFormatting>
  <conditionalFormatting sqref="L399:M399">
    <cfRule type="expression" dxfId="4845" priority="477">
      <formula>AB399=1</formula>
    </cfRule>
  </conditionalFormatting>
  <conditionalFormatting sqref="F402:M402">
    <cfRule type="containsBlanks" dxfId="4844" priority="476">
      <formula>LEN(TRIM(F402))=0</formula>
    </cfRule>
  </conditionalFormatting>
  <conditionalFormatting sqref="F401:M401">
    <cfRule type="containsBlanks" dxfId="4843" priority="475">
      <formula>LEN(TRIM(F401))=0</formula>
    </cfRule>
    <cfRule type="colorScale" priority="474">
      <colorScale>
        <cfvo type="min"/>
        <cfvo type="max"/>
        <color rgb="FFFFEF9C"/>
        <color rgb="FFFF7128"/>
      </colorScale>
    </cfRule>
  </conditionalFormatting>
  <conditionalFormatting sqref="H401:I401">
    <cfRule type="expression" dxfId="4842" priority="473">
      <formula>Z401=1</formula>
    </cfRule>
  </conditionalFormatting>
  <conditionalFormatting sqref="F401:G401">
    <cfRule type="expression" dxfId="4841" priority="472">
      <formula>Y401=1</formula>
    </cfRule>
  </conditionalFormatting>
  <conditionalFormatting sqref="J401:K401">
    <cfRule type="expression" dxfId="4840" priority="471">
      <formula>AA401=1</formula>
    </cfRule>
  </conditionalFormatting>
  <conditionalFormatting sqref="L401:M401">
    <cfRule type="expression" dxfId="4839" priority="470">
      <formula>AB401=1</formula>
    </cfRule>
  </conditionalFormatting>
  <conditionalFormatting sqref="F404:M404">
    <cfRule type="containsBlanks" dxfId="4838" priority="469">
      <formula>LEN(TRIM(F404))=0</formula>
    </cfRule>
  </conditionalFormatting>
  <conditionalFormatting sqref="F403:M403">
    <cfRule type="containsBlanks" dxfId="4837" priority="468">
      <formula>LEN(TRIM(F403))=0</formula>
    </cfRule>
    <cfRule type="colorScale" priority="467">
      <colorScale>
        <cfvo type="min"/>
        <cfvo type="max"/>
        <color rgb="FFFFEF9C"/>
        <color rgb="FFFF7128"/>
      </colorScale>
    </cfRule>
  </conditionalFormatting>
  <conditionalFormatting sqref="H403:I403">
    <cfRule type="expression" dxfId="4836" priority="466">
      <formula>Z403=1</formula>
    </cfRule>
  </conditionalFormatting>
  <conditionalFormatting sqref="F403:G403">
    <cfRule type="expression" dxfId="4835" priority="465">
      <formula>Y403=1</formula>
    </cfRule>
  </conditionalFormatting>
  <conditionalFormatting sqref="J403:K403">
    <cfRule type="expression" dxfId="4834" priority="464">
      <formula>AA403=1</formula>
    </cfRule>
  </conditionalFormatting>
  <conditionalFormatting sqref="L403:M403">
    <cfRule type="expression" dxfId="4833" priority="463">
      <formula>AB403=1</formula>
    </cfRule>
  </conditionalFormatting>
  <conditionalFormatting sqref="F406:M406">
    <cfRule type="containsBlanks" dxfId="4832" priority="462">
      <formula>LEN(TRIM(F406))=0</formula>
    </cfRule>
  </conditionalFormatting>
  <conditionalFormatting sqref="F405:M405">
    <cfRule type="containsBlanks" dxfId="4831" priority="461">
      <formula>LEN(TRIM(F405))=0</formula>
    </cfRule>
    <cfRule type="colorScale" priority="460">
      <colorScale>
        <cfvo type="min"/>
        <cfvo type="max"/>
        <color rgb="FFFFEF9C"/>
        <color rgb="FFFF7128"/>
      </colorScale>
    </cfRule>
  </conditionalFormatting>
  <conditionalFormatting sqref="H405:I405">
    <cfRule type="expression" dxfId="4830" priority="459">
      <formula>Z405=1</formula>
    </cfRule>
  </conditionalFormatting>
  <conditionalFormatting sqref="F405:G405">
    <cfRule type="expression" dxfId="4829" priority="458">
      <formula>Y405=1</formula>
    </cfRule>
  </conditionalFormatting>
  <conditionalFormatting sqref="J405:K405">
    <cfRule type="expression" dxfId="4828" priority="457">
      <formula>AA405=1</formula>
    </cfRule>
  </conditionalFormatting>
  <conditionalFormatting sqref="L405:M405">
    <cfRule type="expression" dxfId="4827" priority="456">
      <formula>AB405=1</formula>
    </cfRule>
  </conditionalFormatting>
  <conditionalFormatting sqref="F408:M408">
    <cfRule type="containsBlanks" dxfId="4826" priority="455">
      <formula>LEN(TRIM(F408))=0</formula>
    </cfRule>
  </conditionalFormatting>
  <conditionalFormatting sqref="F407:M407">
    <cfRule type="containsBlanks" dxfId="4825" priority="454">
      <formula>LEN(TRIM(F407))=0</formula>
    </cfRule>
    <cfRule type="colorScale" priority="453">
      <colorScale>
        <cfvo type="min"/>
        <cfvo type="max"/>
        <color rgb="FFFFEF9C"/>
        <color rgb="FFFF7128"/>
      </colorScale>
    </cfRule>
  </conditionalFormatting>
  <conditionalFormatting sqref="H407:I407">
    <cfRule type="expression" dxfId="4824" priority="452">
      <formula>Z407=1</formula>
    </cfRule>
  </conditionalFormatting>
  <conditionalFormatting sqref="F407:G407">
    <cfRule type="expression" dxfId="4823" priority="451">
      <formula>Y407=1</formula>
    </cfRule>
  </conditionalFormatting>
  <conditionalFormatting sqref="J407:K407">
    <cfRule type="expression" dxfId="4822" priority="450">
      <formula>AA407=1</formula>
    </cfRule>
  </conditionalFormatting>
  <conditionalFormatting sqref="L407:M407">
    <cfRule type="expression" dxfId="4821" priority="449">
      <formula>AB407=1</formula>
    </cfRule>
  </conditionalFormatting>
  <conditionalFormatting sqref="F410:M410">
    <cfRule type="containsBlanks" dxfId="4820" priority="448">
      <formula>LEN(TRIM(F410))=0</formula>
    </cfRule>
  </conditionalFormatting>
  <conditionalFormatting sqref="F409:M409">
    <cfRule type="containsBlanks" dxfId="4819" priority="447">
      <formula>LEN(TRIM(F409))=0</formula>
    </cfRule>
    <cfRule type="colorScale" priority="446">
      <colorScale>
        <cfvo type="min"/>
        <cfvo type="max"/>
        <color rgb="FFFFEF9C"/>
        <color rgb="FFFF7128"/>
      </colorScale>
    </cfRule>
  </conditionalFormatting>
  <conditionalFormatting sqref="H409:I409">
    <cfRule type="expression" dxfId="4818" priority="445">
      <formula>Z409=1</formula>
    </cfRule>
  </conditionalFormatting>
  <conditionalFormatting sqref="F409:G409">
    <cfRule type="expression" dxfId="4817" priority="444">
      <formula>Y409=1</formula>
    </cfRule>
  </conditionalFormatting>
  <conditionalFormatting sqref="J409:K409">
    <cfRule type="expression" dxfId="4816" priority="443">
      <formula>AA409=1</formula>
    </cfRule>
  </conditionalFormatting>
  <conditionalFormatting sqref="L409:M409">
    <cfRule type="expression" dxfId="4815" priority="442">
      <formula>AB409=1</formula>
    </cfRule>
  </conditionalFormatting>
  <conditionalFormatting sqref="F412:M412">
    <cfRule type="containsBlanks" dxfId="4814" priority="441">
      <formula>LEN(TRIM(F412))=0</formula>
    </cfRule>
  </conditionalFormatting>
  <conditionalFormatting sqref="F411:M411">
    <cfRule type="containsBlanks" dxfId="4813" priority="440">
      <formula>LEN(TRIM(F411))=0</formula>
    </cfRule>
    <cfRule type="colorScale" priority="439">
      <colorScale>
        <cfvo type="min"/>
        <cfvo type="max"/>
        <color rgb="FFFFEF9C"/>
        <color rgb="FFFF7128"/>
      </colorScale>
    </cfRule>
  </conditionalFormatting>
  <conditionalFormatting sqref="H411:I411">
    <cfRule type="expression" dxfId="4812" priority="438">
      <formula>Z411=1</formula>
    </cfRule>
  </conditionalFormatting>
  <conditionalFormatting sqref="F411:G411">
    <cfRule type="expression" dxfId="4811" priority="437">
      <formula>Y411=1</formula>
    </cfRule>
  </conditionalFormatting>
  <conditionalFormatting sqref="J411:K411">
    <cfRule type="expression" dxfId="4810" priority="436">
      <formula>AA411=1</formula>
    </cfRule>
  </conditionalFormatting>
  <conditionalFormatting sqref="L411:M411">
    <cfRule type="expression" dxfId="4809" priority="435">
      <formula>AB411=1</formula>
    </cfRule>
  </conditionalFormatting>
  <conditionalFormatting sqref="F414:M414">
    <cfRule type="containsBlanks" dxfId="4808" priority="434">
      <formula>LEN(TRIM(F414))=0</formula>
    </cfRule>
  </conditionalFormatting>
  <conditionalFormatting sqref="F413:M413">
    <cfRule type="containsBlanks" dxfId="4807" priority="433">
      <formula>LEN(TRIM(F413))=0</formula>
    </cfRule>
    <cfRule type="colorScale" priority="432">
      <colorScale>
        <cfvo type="min"/>
        <cfvo type="max"/>
        <color rgb="FFFFEF9C"/>
        <color rgb="FFFF7128"/>
      </colorScale>
    </cfRule>
  </conditionalFormatting>
  <conditionalFormatting sqref="H413:I413">
    <cfRule type="expression" dxfId="4806" priority="431">
      <formula>Z413=1</formula>
    </cfRule>
  </conditionalFormatting>
  <conditionalFormatting sqref="F413:G413">
    <cfRule type="expression" dxfId="4805" priority="430">
      <formula>Y413=1</formula>
    </cfRule>
  </conditionalFormatting>
  <conditionalFormatting sqref="J413:K413">
    <cfRule type="expression" dxfId="4804" priority="429">
      <formula>AA413=1</formula>
    </cfRule>
  </conditionalFormatting>
  <conditionalFormatting sqref="L413:M413">
    <cfRule type="expression" dxfId="4803" priority="428">
      <formula>AB413=1</formula>
    </cfRule>
  </conditionalFormatting>
  <conditionalFormatting sqref="F416:M416">
    <cfRule type="containsBlanks" dxfId="4802" priority="427">
      <formula>LEN(TRIM(F416))=0</formula>
    </cfRule>
  </conditionalFormatting>
  <conditionalFormatting sqref="F415:M415">
    <cfRule type="containsBlanks" dxfId="4801" priority="426">
      <formula>LEN(TRIM(F415))=0</formula>
    </cfRule>
    <cfRule type="colorScale" priority="425">
      <colorScale>
        <cfvo type="min"/>
        <cfvo type="max"/>
        <color rgb="FFFFEF9C"/>
        <color rgb="FFFF7128"/>
      </colorScale>
    </cfRule>
  </conditionalFormatting>
  <conditionalFormatting sqref="H415:I415">
    <cfRule type="expression" dxfId="4800" priority="424">
      <formula>Z415=1</formula>
    </cfRule>
  </conditionalFormatting>
  <conditionalFormatting sqref="F415:G415">
    <cfRule type="expression" dxfId="4799" priority="423">
      <formula>Y415=1</formula>
    </cfRule>
  </conditionalFormatting>
  <conditionalFormatting sqref="J415:K415">
    <cfRule type="expression" dxfId="4798" priority="422">
      <formula>AA415=1</formula>
    </cfRule>
  </conditionalFormatting>
  <conditionalFormatting sqref="L415:M415">
    <cfRule type="expression" dxfId="4797" priority="421">
      <formula>AB415=1</formula>
    </cfRule>
  </conditionalFormatting>
  <conditionalFormatting sqref="F418:M418">
    <cfRule type="containsBlanks" dxfId="4796" priority="420">
      <formula>LEN(TRIM(F418))=0</formula>
    </cfRule>
  </conditionalFormatting>
  <conditionalFormatting sqref="F417:M417">
    <cfRule type="containsBlanks" dxfId="4795" priority="419">
      <formula>LEN(TRIM(F417))=0</formula>
    </cfRule>
    <cfRule type="colorScale" priority="418">
      <colorScale>
        <cfvo type="min"/>
        <cfvo type="max"/>
        <color rgb="FFFFEF9C"/>
        <color rgb="FFFF7128"/>
      </colorScale>
    </cfRule>
  </conditionalFormatting>
  <conditionalFormatting sqref="H417:I417">
    <cfRule type="expression" dxfId="4794" priority="417">
      <formula>Z417=1</formula>
    </cfRule>
  </conditionalFormatting>
  <conditionalFormatting sqref="F417:G417">
    <cfRule type="expression" dxfId="4793" priority="416">
      <formula>Y417=1</formula>
    </cfRule>
  </conditionalFormatting>
  <conditionalFormatting sqref="J417:K417">
    <cfRule type="expression" dxfId="4792" priority="415">
      <formula>AA417=1</formula>
    </cfRule>
  </conditionalFormatting>
  <conditionalFormatting sqref="L417:M417">
    <cfRule type="expression" dxfId="4791" priority="414">
      <formula>AB417=1</formula>
    </cfRule>
  </conditionalFormatting>
  <conditionalFormatting sqref="F420:M420">
    <cfRule type="containsBlanks" dxfId="4790" priority="413">
      <formula>LEN(TRIM(F420))=0</formula>
    </cfRule>
  </conditionalFormatting>
  <conditionalFormatting sqref="F419:M419">
    <cfRule type="containsBlanks" dxfId="4789" priority="412">
      <formula>LEN(TRIM(F419))=0</formula>
    </cfRule>
    <cfRule type="colorScale" priority="411">
      <colorScale>
        <cfvo type="min"/>
        <cfvo type="max"/>
        <color rgb="FFFFEF9C"/>
        <color rgb="FFFF7128"/>
      </colorScale>
    </cfRule>
  </conditionalFormatting>
  <conditionalFormatting sqref="H419:I419">
    <cfRule type="expression" dxfId="4788" priority="410">
      <formula>Z419=1</formula>
    </cfRule>
  </conditionalFormatting>
  <conditionalFormatting sqref="F419:G419">
    <cfRule type="expression" dxfId="4787" priority="409">
      <formula>Y419=1</formula>
    </cfRule>
  </conditionalFormatting>
  <conditionalFormatting sqref="J419:K419">
    <cfRule type="expression" dxfId="4786" priority="408">
      <formula>AA419=1</formula>
    </cfRule>
  </conditionalFormatting>
  <conditionalFormatting sqref="L419:M419">
    <cfRule type="expression" dxfId="4785" priority="407">
      <formula>AB419=1</formula>
    </cfRule>
  </conditionalFormatting>
  <conditionalFormatting sqref="F422:M422">
    <cfRule type="containsBlanks" dxfId="4784" priority="406">
      <formula>LEN(TRIM(F422))=0</formula>
    </cfRule>
  </conditionalFormatting>
  <conditionalFormatting sqref="F421:M421">
    <cfRule type="containsBlanks" dxfId="4783" priority="405">
      <formula>LEN(TRIM(F421))=0</formula>
    </cfRule>
    <cfRule type="colorScale" priority="404">
      <colorScale>
        <cfvo type="min"/>
        <cfvo type="max"/>
        <color rgb="FFFFEF9C"/>
        <color rgb="FFFF7128"/>
      </colorScale>
    </cfRule>
  </conditionalFormatting>
  <conditionalFormatting sqref="H421:I421">
    <cfRule type="expression" dxfId="4782" priority="403">
      <formula>Z421=1</formula>
    </cfRule>
  </conditionalFormatting>
  <conditionalFormatting sqref="F421:G421">
    <cfRule type="expression" dxfId="4781" priority="402">
      <formula>Y421=1</formula>
    </cfRule>
  </conditionalFormatting>
  <conditionalFormatting sqref="J421:K421">
    <cfRule type="expression" dxfId="4780" priority="401">
      <formula>AA421=1</formula>
    </cfRule>
  </conditionalFormatting>
  <conditionalFormatting sqref="L421:M421">
    <cfRule type="expression" dxfId="4779" priority="400">
      <formula>AB421=1</formula>
    </cfRule>
  </conditionalFormatting>
  <conditionalFormatting sqref="F424:M424">
    <cfRule type="containsBlanks" dxfId="4778" priority="399">
      <formula>LEN(TRIM(F424))=0</formula>
    </cfRule>
  </conditionalFormatting>
  <conditionalFormatting sqref="F423:M423">
    <cfRule type="containsBlanks" dxfId="4777" priority="398">
      <formula>LEN(TRIM(F423))=0</formula>
    </cfRule>
    <cfRule type="colorScale" priority="397">
      <colorScale>
        <cfvo type="min"/>
        <cfvo type="max"/>
        <color rgb="FFFFEF9C"/>
        <color rgb="FFFF7128"/>
      </colorScale>
    </cfRule>
  </conditionalFormatting>
  <conditionalFormatting sqref="H423:I423">
    <cfRule type="expression" dxfId="4776" priority="396">
      <formula>Z423=1</formula>
    </cfRule>
  </conditionalFormatting>
  <conditionalFormatting sqref="F423:G423">
    <cfRule type="expression" dxfId="4775" priority="395">
      <formula>Y423=1</formula>
    </cfRule>
  </conditionalFormatting>
  <conditionalFormatting sqref="J423:K423">
    <cfRule type="expression" dxfId="4774" priority="394">
      <formula>AA423=1</formula>
    </cfRule>
  </conditionalFormatting>
  <conditionalFormatting sqref="L423:M423">
    <cfRule type="expression" dxfId="4773" priority="393">
      <formula>AB423=1</formula>
    </cfRule>
  </conditionalFormatting>
  <conditionalFormatting sqref="F426:M426">
    <cfRule type="containsBlanks" dxfId="4772" priority="392">
      <formula>LEN(TRIM(F426))=0</formula>
    </cfRule>
  </conditionalFormatting>
  <conditionalFormatting sqref="F425:M425">
    <cfRule type="containsBlanks" dxfId="4771" priority="391">
      <formula>LEN(TRIM(F425))=0</formula>
    </cfRule>
    <cfRule type="colorScale" priority="390">
      <colorScale>
        <cfvo type="min"/>
        <cfvo type="max"/>
        <color rgb="FFFFEF9C"/>
        <color rgb="FFFF7128"/>
      </colorScale>
    </cfRule>
  </conditionalFormatting>
  <conditionalFormatting sqref="H425:I425">
    <cfRule type="expression" dxfId="4770" priority="389">
      <formula>Z425=1</formula>
    </cfRule>
  </conditionalFormatting>
  <conditionalFormatting sqref="F425:G425">
    <cfRule type="expression" dxfId="4769" priority="388">
      <formula>Y425=1</formula>
    </cfRule>
  </conditionalFormatting>
  <conditionalFormatting sqref="J425:K425">
    <cfRule type="expression" dxfId="4768" priority="387">
      <formula>AA425=1</formula>
    </cfRule>
  </conditionalFormatting>
  <conditionalFormatting sqref="L425:M425">
    <cfRule type="expression" dxfId="4767" priority="386">
      <formula>AB425=1</formula>
    </cfRule>
  </conditionalFormatting>
  <conditionalFormatting sqref="F428:M428">
    <cfRule type="containsBlanks" dxfId="4766" priority="385">
      <formula>LEN(TRIM(F428))=0</formula>
    </cfRule>
  </conditionalFormatting>
  <conditionalFormatting sqref="F427:M427">
    <cfRule type="containsBlanks" dxfId="4765" priority="384">
      <formula>LEN(TRIM(F427))=0</formula>
    </cfRule>
    <cfRule type="colorScale" priority="383">
      <colorScale>
        <cfvo type="min"/>
        <cfvo type="max"/>
        <color rgb="FFFFEF9C"/>
        <color rgb="FFFF7128"/>
      </colorScale>
    </cfRule>
  </conditionalFormatting>
  <conditionalFormatting sqref="H427:I427">
    <cfRule type="expression" dxfId="4764" priority="382">
      <formula>Z427=1</formula>
    </cfRule>
  </conditionalFormatting>
  <conditionalFormatting sqref="F427:G427">
    <cfRule type="expression" dxfId="4763" priority="381">
      <formula>Y427=1</formula>
    </cfRule>
  </conditionalFormatting>
  <conditionalFormatting sqref="J427:K427">
    <cfRule type="expression" dxfId="4762" priority="380">
      <formula>AA427=1</formula>
    </cfRule>
  </conditionalFormatting>
  <conditionalFormatting sqref="L427:M427">
    <cfRule type="expression" dxfId="4761" priority="379">
      <formula>AB427=1</formula>
    </cfRule>
  </conditionalFormatting>
  <conditionalFormatting sqref="F430:M430">
    <cfRule type="containsBlanks" dxfId="4760" priority="378">
      <formula>LEN(TRIM(F430))=0</formula>
    </cfRule>
  </conditionalFormatting>
  <conditionalFormatting sqref="F429:M429">
    <cfRule type="containsBlanks" dxfId="4759" priority="377">
      <formula>LEN(TRIM(F429))=0</formula>
    </cfRule>
    <cfRule type="colorScale" priority="376">
      <colorScale>
        <cfvo type="min"/>
        <cfvo type="max"/>
        <color rgb="FFFFEF9C"/>
        <color rgb="FFFF7128"/>
      </colorScale>
    </cfRule>
  </conditionalFormatting>
  <conditionalFormatting sqref="H429:I429">
    <cfRule type="expression" dxfId="4758" priority="375">
      <formula>Z429=1</formula>
    </cfRule>
  </conditionalFormatting>
  <conditionalFormatting sqref="F429:G429">
    <cfRule type="expression" dxfId="4757" priority="374">
      <formula>Y429=1</formula>
    </cfRule>
  </conditionalFormatting>
  <conditionalFormatting sqref="J429:K429">
    <cfRule type="expression" dxfId="4756" priority="373">
      <formula>AA429=1</formula>
    </cfRule>
  </conditionalFormatting>
  <conditionalFormatting sqref="L429:M429">
    <cfRule type="expression" dxfId="4755" priority="372">
      <formula>AB429=1</formula>
    </cfRule>
  </conditionalFormatting>
  <conditionalFormatting sqref="F432:M432">
    <cfRule type="containsBlanks" dxfId="4754" priority="371">
      <formula>LEN(TRIM(F432))=0</formula>
    </cfRule>
  </conditionalFormatting>
  <conditionalFormatting sqref="F431:M431">
    <cfRule type="containsBlanks" dxfId="4753" priority="370">
      <formula>LEN(TRIM(F431))=0</formula>
    </cfRule>
    <cfRule type="colorScale" priority="369">
      <colorScale>
        <cfvo type="min"/>
        <cfvo type="max"/>
        <color rgb="FFFFEF9C"/>
        <color rgb="FFFF7128"/>
      </colorScale>
    </cfRule>
  </conditionalFormatting>
  <conditionalFormatting sqref="H431:I431">
    <cfRule type="expression" dxfId="4752" priority="368">
      <formula>Z431=1</formula>
    </cfRule>
  </conditionalFormatting>
  <conditionalFormatting sqref="F431:G431">
    <cfRule type="expression" dxfId="4751" priority="367">
      <formula>Y431=1</formula>
    </cfRule>
  </conditionalFormatting>
  <conditionalFormatting sqref="J431:K431">
    <cfRule type="expression" dxfId="4750" priority="366">
      <formula>AA431=1</formula>
    </cfRule>
  </conditionalFormatting>
  <conditionalFormatting sqref="L431:M431">
    <cfRule type="expression" dxfId="4749" priority="365">
      <formula>AB431=1</formula>
    </cfRule>
  </conditionalFormatting>
  <conditionalFormatting sqref="F434:M434">
    <cfRule type="containsBlanks" dxfId="4748" priority="364">
      <formula>LEN(TRIM(F434))=0</formula>
    </cfRule>
  </conditionalFormatting>
  <conditionalFormatting sqref="F433:M433">
    <cfRule type="containsBlanks" dxfId="4747" priority="363">
      <formula>LEN(TRIM(F433))=0</formula>
    </cfRule>
    <cfRule type="colorScale" priority="362">
      <colorScale>
        <cfvo type="min"/>
        <cfvo type="max"/>
        <color rgb="FFFFEF9C"/>
        <color rgb="FFFF7128"/>
      </colorScale>
    </cfRule>
  </conditionalFormatting>
  <conditionalFormatting sqref="H433:I433">
    <cfRule type="expression" dxfId="4746" priority="361">
      <formula>Z433=1</formula>
    </cfRule>
  </conditionalFormatting>
  <conditionalFormatting sqref="F433:G433">
    <cfRule type="expression" dxfId="4745" priority="360">
      <formula>Y433=1</formula>
    </cfRule>
  </conditionalFormatting>
  <conditionalFormatting sqref="J433:K433">
    <cfRule type="expression" dxfId="4744" priority="359">
      <formula>AA433=1</formula>
    </cfRule>
  </conditionalFormatting>
  <conditionalFormatting sqref="L433:M433">
    <cfRule type="expression" dxfId="4743" priority="358">
      <formula>AB433=1</formula>
    </cfRule>
  </conditionalFormatting>
  <conditionalFormatting sqref="F436:M436">
    <cfRule type="containsBlanks" dxfId="4742" priority="357">
      <formula>LEN(TRIM(F436))=0</formula>
    </cfRule>
  </conditionalFormatting>
  <conditionalFormatting sqref="F435:M435">
    <cfRule type="containsBlanks" dxfId="4741" priority="356">
      <formula>LEN(TRIM(F435))=0</formula>
    </cfRule>
    <cfRule type="colorScale" priority="355">
      <colorScale>
        <cfvo type="min"/>
        <cfvo type="max"/>
        <color rgb="FFFFEF9C"/>
        <color rgb="FFFF7128"/>
      </colorScale>
    </cfRule>
  </conditionalFormatting>
  <conditionalFormatting sqref="H435:I435">
    <cfRule type="expression" dxfId="4740" priority="354">
      <formula>Z435=1</formula>
    </cfRule>
  </conditionalFormatting>
  <conditionalFormatting sqref="F435:G435">
    <cfRule type="expression" dxfId="4739" priority="353">
      <formula>Y435=1</formula>
    </cfRule>
  </conditionalFormatting>
  <conditionalFormatting sqref="J435:K435">
    <cfRule type="expression" dxfId="4738" priority="352">
      <formula>AA435=1</formula>
    </cfRule>
  </conditionalFormatting>
  <conditionalFormatting sqref="L435:M435">
    <cfRule type="expression" dxfId="4737" priority="351">
      <formula>AB435=1</formula>
    </cfRule>
  </conditionalFormatting>
  <conditionalFormatting sqref="F438:M438">
    <cfRule type="containsBlanks" dxfId="4736" priority="350">
      <formula>LEN(TRIM(F438))=0</formula>
    </cfRule>
  </conditionalFormatting>
  <conditionalFormatting sqref="F437:M437">
    <cfRule type="containsBlanks" dxfId="4735" priority="349">
      <formula>LEN(TRIM(F437))=0</formula>
    </cfRule>
    <cfRule type="colorScale" priority="348">
      <colorScale>
        <cfvo type="min"/>
        <cfvo type="max"/>
        <color rgb="FFFFEF9C"/>
        <color rgb="FFFF7128"/>
      </colorScale>
    </cfRule>
  </conditionalFormatting>
  <conditionalFormatting sqref="H437:I437">
    <cfRule type="expression" dxfId="4734" priority="347">
      <formula>Z437=1</formula>
    </cfRule>
  </conditionalFormatting>
  <conditionalFormatting sqref="F437:G437">
    <cfRule type="expression" dxfId="4733" priority="346">
      <formula>Y437=1</formula>
    </cfRule>
  </conditionalFormatting>
  <conditionalFormatting sqref="J437:K437">
    <cfRule type="expression" dxfId="4732" priority="345">
      <formula>AA437=1</formula>
    </cfRule>
  </conditionalFormatting>
  <conditionalFormatting sqref="L437:M437">
    <cfRule type="expression" dxfId="4731" priority="344">
      <formula>AB437=1</formula>
    </cfRule>
  </conditionalFormatting>
  <conditionalFormatting sqref="F440:M440">
    <cfRule type="containsBlanks" dxfId="4730" priority="343">
      <formula>LEN(TRIM(F440))=0</formula>
    </cfRule>
  </conditionalFormatting>
  <conditionalFormatting sqref="F439:M439">
    <cfRule type="containsBlanks" dxfId="4729" priority="342">
      <formula>LEN(TRIM(F439))=0</formula>
    </cfRule>
    <cfRule type="colorScale" priority="341">
      <colorScale>
        <cfvo type="min"/>
        <cfvo type="max"/>
        <color rgb="FFFFEF9C"/>
        <color rgb="FFFF7128"/>
      </colorScale>
    </cfRule>
  </conditionalFormatting>
  <conditionalFormatting sqref="H439:I439">
    <cfRule type="expression" dxfId="4728" priority="340">
      <formula>Z439=1</formula>
    </cfRule>
  </conditionalFormatting>
  <conditionalFormatting sqref="F439:G439">
    <cfRule type="expression" dxfId="4727" priority="339">
      <formula>Y439=1</formula>
    </cfRule>
  </conditionalFormatting>
  <conditionalFormatting sqref="J439:K439">
    <cfRule type="expression" dxfId="4726" priority="338">
      <formula>AA439=1</formula>
    </cfRule>
  </conditionalFormatting>
  <conditionalFormatting sqref="L439:M439">
    <cfRule type="expression" dxfId="4725" priority="337">
      <formula>AB439=1</formula>
    </cfRule>
  </conditionalFormatting>
  <conditionalFormatting sqref="F442:M442">
    <cfRule type="containsBlanks" dxfId="4724" priority="336">
      <formula>LEN(TRIM(F442))=0</formula>
    </cfRule>
  </conditionalFormatting>
  <conditionalFormatting sqref="F441:M441">
    <cfRule type="containsBlanks" dxfId="4723" priority="335">
      <formula>LEN(TRIM(F441))=0</formula>
    </cfRule>
    <cfRule type="colorScale" priority="334">
      <colorScale>
        <cfvo type="min"/>
        <cfvo type="max"/>
        <color rgb="FFFFEF9C"/>
        <color rgb="FFFF7128"/>
      </colorScale>
    </cfRule>
  </conditionalFormatting>
  <conditionalFormatting sqref="H441:I441">
    <cfRule type="expression" dxfId="4722" priority="333">
      <formula>Z441=1</formula>
    </cfRule>
  </conditionalFormatting>
  <conditionalFormatting sqref="F441:G441">
    <cfRule type="expression" dxfId="4721" priority="332">
      <formula>Y441=1</formula>
    </cfRule>
  </conditionalFormatting>
  <conditionalFormatting sqref="J441:K441">
    <cfRule type="expression" dxfId="4720" priority="331">
      <formula>AA441=1</formula>
    </cfRule>
  </conditionalFormatting>
  <conditionalFormatting sqref="L441:M441">
    <cfRule type="expression" dxfId="4719" priority="330">
      <formula>AB441=1</formula>
    </cfRule>
  </conditionalFormatting>
  <conditionalFormatting sqref="F444:M444">
    <cfRule type="containsBlanks" dxfId="4718" priority="329">
      <formula>LEN(TRIM(F444))=0</formula>
    </cfRule>
  </conditionalFormatting>
  <conditionalFormatting sqref="F443:M443">
    <cfRule type="containsBlanks" dxfId="4717" priority="328">
      <formula>LEN(TRIM(F443))=0</formula>
    </cfRule>
    <cfRule type="colorScale" priority="327">
      <colorScale>
        <cfvo type="min"/>
        <cfvo type="max"/>
        <color rgb="FFFFEF9C"/>
        <color rgb="FFFF7128"/>
      </colorScale>
    </cfRule>
  </conditionalFormatting>
  <conditionalFormatting sqref="H443:I443">
    <cfRule type="expression" dxfId="4716" priority="326">
      <formula>Z443=1</formula>
    </cfRule>
  </conditionalFormatting>
  <conditionalFormatting sqref="F443:G443">
    <cfRule type="expression" dxfId="4715" priority="325">
      <formula>Y443=1</formula>
    </cfRule>
  </conditionalFormatting>
  <conditionalFormatting sqref="J443:K443">
    <cfRule type="expression" dxfId="4714" priority="324">
      <formula>AA443=1</formula>
    </cfRule>
  </conditionalFormatting>
  <conditionalFormatting sqref="L443:M443">
    <cfRule type="expression" dxfId="4713" priority="323">
      <formula>AB443=1</formula>
    </cfRule>
  </conditionalFormatting>
  <conditionalFormatting sqref="F446:M446">
    <cfRule type="containsBlanks" dxfId="4712" priority="322">
      <formula>LEN(TRIM(F446))=0</formula>
    </cfRule>
  </conditionalFormatting>
  <conditionalFormatting sqref="F445:M445">
    <cfRule type="containsBlanks" dxfId="4711" priority="321">
      <formula>LEN(TRIM(F445))=0</formula>
    </cfRule>
    <cfRule type="colorScale" priority="320">
      <colorScale>
        <cfvo type="min"/>
        <cfvo type="max"/>
        <color rgb="FFFFEF9C"/>
        <color rgb="FFFF7128"/>
      </colorScale>
    </cfRule>
  </conditionalFormatting>
  <conditionalFormatting sqref="H445:I445">
    <cfRule type="expression" dxfId="4710" priority="319">
      <formula>Z445=1</formula>
    </cfRule>
  </conditionalFormatting>
  <conditionalFormatting sqref="F445:G445">
    <cfRule type="expression" dxfId="4709" priority="318">
      <formula>Y445=1</formula>
    </cfRule>
  </conditionalFormatting>
  <conditionalFormatting sqref="J445:K445">
    <cfRule type="expression" dxfId="4708" priority="317">
      <formula>AA445=1</formula>
    </cfRule>
  </conditionalFormatting>
  <conditionalFormatting sqref="L445:M445">
    <cfRule type="expression" dxfId="4707" priority="316">
      <formula>AB445=1</formula>
    </cfRule>
  </conditionalFormatting>
  <conditionalFormatting sqref="F448:M448">
    <cfRule type="containsBlanks" dxfId="4706" priority="315">
      <formula>LEN(TRIM(F448))=0</formula>
    </cfRule>
  </conditionalFormatting>
  <conditionalFormatting sqref="F447:M447">
    <cfRule type="containsBlanks" dxfId="4705" priority="314">
      <formula>LEN(TRIM(F447))=0</formula>
    </cfRule>
    <cfRule type="colorScale" priority="313">
      <colorScale>
        <cfvo type="min"/>
        <cfvo type="max"/>
        <color rgb="FFFFEF9C"/>
        <color rgb="FFFF7128"/>
      </colorScale>
    </cfRule>
  </conditionalFormatting>
  <conditionalFormatting sqref="H447:I447">
    <cfRule type="expression" dxfId="4704" priority="312">
      <formula>Z447=1</formula>
    </cfRule>
  </conditionalFormatting>
  <conditionalFormatting sqref="F447:G447">
    <cfRule type="expression" dxfId="4703" priority="311">
      <formula>Y447=1</formula>
    </cfRule>
  </conditionalFormatting>
  <conditionalFormatting sqref="J447:K447">
    <cfRule type="expression" dxfId="4702" priority="310">
      <formula>AA447=1</formula>
    </cfRule>
  </conditionalFormatting>
  <conditionalFormatting sqref="L447:M447">
    <cfRule type="expression" dxfId="4701" priority="309">
      <formula>AB447=1</formula>
    </cfRule>
  </conditionalFormatting>
  <conditionalFormatting sqref="F450:M450">
    <cfRule type="containsBlanks" dxfId="4700" priority="308">
      <formula>LEN(TRIM(F450))=0</formula>
    </cfRule>
  </conditionalFormatting>
  <conditionalFormatting sqref="F449:M449">
    <cfRule type="containsBlanks" dxfId="4699" priority="307">
      <formula>LEN(TRIM(F449))=0</formula>
    </cfRule>
    <cfRule type="colorScale" priority="306">
      <colorScale>
        <cfvo type="min"/>
        <cfvo type="max"/>
        <color rgb="FFFFEF9C"/>
        <color rgb="FFFF7128"/>
      </colorScale>
    </cfRule>
  </conditionalFormatting>
  <conditionalFormatting sqref="H449:I449">
    <cfRule type="expression" dxfId="4698" priority="305">
      <formula>Z449=1</formula>
    </cfRule>
  </conditionalFormatting>
  <conditionalFormatting sqref="F449:G449">
    <cfRule type="expression" dxfId="4697" priority="304">
      <formula>Y449=1</formula>
    </cfRule>
  </conditionalFormatting>
  <conditionalFormatting sqref="J449:K449">
    <cfRule type="expression" dxfId="4696" priority="303">
      <formula>AA449=1</formula>
    </cfRule>
  </conditionalFormatting>
  <conditionalFormatting sqref="L449:M449">
    <cfRule type="expression" dxfId="4695" priority="302">
      <formula>AB449=1</formula>
    </cfRule>
  </conditionalFormatting>
  <conditionalFormatting sqref="F452:M452">
    <cfRule type="containsBlanks" dxfId="4694" priority="301">
      <formula>LEN(TRIM(F452))=0</formula>
    </cfRule>
  </conditionalFormatting>
  <conditionalFormatting sqref="F451:M451">
    <cfRule type="containsBlanks" dxfId="4693" priority="300">
      <formula>LEN(TRIM(F451))=0</formula>
    </cfRule>
    <cfRule type="colorScale" priority="299">
      <colorScale>
        <cfvo type="min"/>
        <cfvo type="max"/>
        <color rgb="FFFFEF9C"/>
        <color rgb="FFFF7128"/>
      </colorScale>
    </cfRule>
  </conditionalFormatting>
  <conditionalFormatting sqref="H451:I451">
    <cfRule type="expression" dxfId="4692" priority="298">
      <formula>Z451=1</formula>
    </cfRule>
  </conditionalFormatting>
  <conditionalFormatting sqref="F451:G451">
    <cfRule type="expression" dxfId="4691" priority="297">
      <formula>Y451=1</formula>
    </cfRule>
  </conditionalFormatting>
  <conditionalFormatting sqref="J451:K451">
    <cfRule type="expression" dxfId="4690" priority="296">
      <formula>AA451=1</formula>
    </cfRule>
  </conditionalFormatting>
  <conditionalFormatting sqref="L451:M451">
    <cfRule type="expression" dxfId="4689" priority="295">
      <formula>AB451=1</formula>
    </cfRule>
  </conditionalFormatting>
  <conditionalFormatting sqref="F454:M454">
    <cfRule type="containsBlanks" dxfId="4688" priority="294">
      <formula>LEN(TRIM(F454))=0</formula>
    </cfRule>
  </conditionalFormatting>
  <conditionalFormatting sqref="F453:M453">
    <cfRule type="containsBlanks" dxfId="4687" priority="293">
      <formula>LEN(TRIM(F453))=0</formula>
    </cfRule>
    <cfRule type="colorScale" priority="292">
      <colorScale>
        <cfvo type="min"/>
        <cfvo type="max"/>
        <color rgb="FFFFEF9C"/>
        <color rgb="FFFF7128"/>
      </colorScale>
    </cfRule>
  </conditionalFormatting>
  <conditionalFormatting sqref="H453:I453">
    <cfRule type="expression" dxfId="4686" priority="291">
      <formula>Z453=1</formula>
    </cfRule>
  </conditionalFormatting>
  <conditionalFormatting sqref="F453:G453">
    <cfRule type="expression" dxfId="4685" priority="290">
      <formula>Y453=1</formula>
    </cfRule>
  </conditionalFormatting>
  <conditionalFormatting sqref="J453:K453">
    <cfRule type="expression" dxfId="4684" priority="289">
      <formula>AA453=1</formula>
    </cfRule>
  </conditionalFormatting>
  <conditionalFormatting sqref="L453:M453">
    <cfRule type="expression" dxfId="4683" priority="288">
      <formula>AB453=1</formula>
    </cfRule>
  </conditionalFormatting>
  <conditionalFormatting sqref="F456:M456">
    <cfRule type="containsBlanks" dxfId="4682" priority="287">
      <formula>LEN(TRIM(F456))=0</formula>
    </cfRule>
  </conditionalFormatting>
  <conditionalFormatting sqref="F455:M455">
    <cfRule type="containsBlanks" dxfId="4681" priority="286">
      <formula>LEN(TRIM(F455))=0</formula>
    </cfRule>
    <cfRule type="colorScale" priority="285">
      <colorScale>
        <cfvo type="min"/>
        <cfvo type="max"/>
        <color rgb="FFFFEF9C"/>
        <color rgb="FFFF7128"/>
      </colorScale>
    </cfRule>
  </conditionalFormatting>
  <conditionalFormatting sqref="H455:I455">
    <cfRule type="expression" dxfId="4680" priority="284">
      <formula>Z455=1</formula>
    </cfRule>
  </conditionalFormatting>
  <conditionalFormatting sqref="F455:G455">
    <cfRule type="expression" dxfId="4679" priority="283">
      <formula>Y455=1</formula>
    </cfRule>
  </conditionalFormatting>
  <conditionalFormatting sqref="J455:K455">
    <cfRule type="expression" dxfId="4678" priority="282">
      <formula>AA455=1</formula>
    </cfRule>
  </conditionalFormatting>
  <conditionalFormatting sqref="L455:M455">
    <cfRule type="expression" dxfId="4677" priority="281">
      <formula>AB455=1</formula>
    </cfRule>
  </conditionalFormatting>
  <conditionalFormatting sqref="F458:M458">
    <cfRule type="containsBlanks" dxfId="4676" priority="280">
      <formula>LEN(TRIM(F458))=0</formula>
    </cfRule>
  </conditionalFormatting>
  <conditionalFormatting sqref="F457:M457">
    <cfRule type="containsBlanks" dxfId="4675" priority="279">
      <formula>LEN(TRIM(F457))=0</formula>
    </cfRule>
    <cfRule type="colorScale" priority="278">
      <colorScale>
        <cfvo type="min"/>
        <cfvo type="max"/>
        <color rgb="FFFFEF9C"/>
        <color rgb="FFFF7128"/>
      </colorScale>
    </cfRule>
  </conditionalFormatting>
  <conditionalFormatting sqref="H457:I457">
    <cfRule type="expression" dxfId="4674" priority="277">
      <formula>Z457=1</formula>
    </cfRule>
  </conditionalFormatting>
  <conditionalFormatting sqref="F457:G457">
    <cfRule type="expression" dxfId="4673" priority="276">
      <formula>Y457=1</formula>
    </cfRule>
  </conditionalFormatting>
  <conditionalFormatting sqref="J457:K457">
    <cfRule type="expression" dxfId="4672" priority="275">
      <formula>AA457=1</formula>
    </cfRule>
  </conditionalFormatting>
  <conditionalFormatting sqref="L457:M457">
    <cfRule type="expression" dxfId="4671" priority="274">
      <formula>AB457=1</formula>
    </cfRule>
  </conditionalFormatting>
  <conditionalFormatting sqref="F460:M460">
    <cfRule type="containsBlanks" dxfId="4670" priority="273">
      <formula>LEN(TRIM(F460))=0</formula>
    </cfRule>
  </conditionalFormatting>
  <conditionalFormatting sqref="F459:M459">
    <cfRule type="containsBlanks" dxfId="4669" priority="272">
      <formula>LEN(TRIM(F459))=0</formula>
    </cfRule>
    <cfRule type="colorScale" priority="271">
      <colorScale>
        <cfvo type="min"/>
        <cfvo type="max"/>
        <color rgb="FFFFEF9C"/>
        <color rgb="FFFF7128"/>
      </colorScale>
    </cfRule>
  </conditionalFormatting>
  <conditionalFormatting sqref="H459:I459">
    <cfRule type="expression" dxfId="4668" priority="270">
      <formula>Z459=1</formula>
    </cfRule>
  </conditionalFormatting>
  <conditionalFormatting sqref="F459:G459">
    <cfRule type="expression" dxfId="4667" priority="269">
      <formula>Y459=1</formula>
    </cfRule>
  </conditionalFormatting>
  <conditionalFormatting sqref="J459:K459">
    <cfRule type="expression" dxfId="4666" priority="268">
      <formula>AA459=1</formula>
    </cfRule>
  </conditionalFormatting>
  <conditionalFormatting sqref="L459:M459">
    <cfRule type="expression" dxfId="4665" priority="267">
      <formula>AB459=1</formula>
    </cfRule>
  </conditionalFormatting>
  <conditionalFormatting sqref="F462:M462">
    <cfRule type="containsBlanks" dxfId="4664" priority="266">
      <formula>LEN(TRIM(F462))=0</formula>
    </cfRule>
  </conditionalFormatting>
  <conditionalFormatting sqref="F461:M461">
    <cfRule type="containsBlanks" dxfId="4663" priority="265">
      <formula>LEN(TRIM(F461))=0</formula>
    </cfRule>
    <cfRule type="colorScale" priority="264">
      <colorScale>
        <cfvo type="min"/>
        <cfvo type="max"/>
        <color rgb="FFFFEF9C"/>
        <color rgb="FFFF7128"/>
      </colorScale>
    </cfRule>
  </conditionalFormatting>
  <conditionalFormatting sqref="H461:I461">
    <cfRule type="expression" dxfId="4662" priority="263">
      <formula>Z461=1</formula>
    </cfRule>
  </conditionalFormatting>
  <conditionalFormatting sqref="F461:G461">
    <cfRule type="expression" dxfId="4661" priority="262">
      <formula>Y461=1</formula>
    </cfRule>
  </conditionalFormatting>
  <conditionalFormatting sqref="J461:K461">
    <cfRule type="expression" dxfId="4660" priority="261">
      <formula>AA461=1</formula>
    </cfRule>
  </conditionalFormatting>
  <conditionalFormatting sqref="L461:M461">
    <cfRule type="expression" dxfId="4659" priority="260">
      <formula>AB461=1</formula>
    </cfRule>
  </conditionalFormatting>
  <conditionalFormatting sqref="F464:M464">
    <cfRule type="containsBlanks" dxfId="4658" priority="259">
      <formula>LEN(TRIM(F464))=0</formula>
    </cfRule>
  </conditionalFormatting>
  <conditionalFormatting sqref="F463:M463">
    <cfRule type="containsBlanks" dxfId="4657" priority="258">
      <formula>LEN(TRIM(F463))=0</formula>
    </cfRule>
    <cfRule type="colorScale" priority="257">
      <colorScale>
        <cfvo type="min"/>
        <cfvo type="max"/>
        <color rgb="FFFFEF9C"/>
        <color rgb="FFFF7128"/>
      </colorScale>
    </cfRule>
  </conditionalFormatting>
  <conditionalFormatting sqref="H463:I463">
    <cfRule type="expression" dxfId="4656" priority="256">
      <formula>Z463=1</formula>
    </cfRule>
  </conditionalFormatting>
  <conditionalFormatting sqref="F463:G463">
    <cfRule type="expression" dxfId="4655" priority="255">
      <formula>Y463=1</formula>
    </cfRule>
  </conditionalFormatting>
  <conditionalFormatting sqref="J463:K463">
    <cfRule type="expression" dxfId="4654" priority="254">
      <formula>AA463=1</formula>
    </cfRule>
  </conditionalFormatting>
  <conditionalFormatting sqref="L463:M463">
    <cfRule type="expression" dxfId="4653" priority="253">
      <formula>AB463=1</formula>
    </cfRule>
  </conditionalFormatting>
  <conditionalFormatting sqref="F466:M466">
    <cfRule type="containsBlanks" dxfId="4652" priority="252">
      <formula>LEN(TRIM(F466))=0</formula>
    </cfRule>
  </conditionalFormatting>
  <conditionalFormatting sqref="F465:M465">
    <cfRule type="containsBlanks" dxfId="4651" priority="251">
      <formula>LEN(TRIM(F465))=0</formula>
    </cfRule>
    <cfRule type="colorScale" priority="250">
      <colorScale>
        <cfvo type="min"/>
        <cfvo type="max"/>
        <color rgb="FFFFEF9C"/>
        <color rgb="FFFF7128"/>
      </colorScale>
    </cfRule>
  </conditionalFormatting>
  <conditionalFormatting sqref="H465:I465">
    <cfRule type="expression" dxfId="4650" priority="249">
      <formula>Z465=1</formula>
    </cfRule>
  </conditionalFormatting>
  <conditionalFormatting sqref="F465:G465">
    <cfRule type="expression" dxfId="4649" priority="248">
      <formula>Y465=1</formula>
    </cfRule>
  </conditionalFormatting>
  <conditionalFormatting sqref="J465:K465">
    <cfRule type="expression" dxfId="4648" priority="247">
      <formula>AA465=1</formula>
    </cfRule>
  </conditionalFormatting>
  <conditionalFormatting sqref="L465:M465">
    <cfRule type="expression" dxfId="4647" priority="246">
      <formula>AB465=1</formula>
    </cfRule>
  </conditionalFormatting>
  <conditionalFormatting sqref="F468:M468">
    <cfRule type="containsBlanks" dxfId="4646" priority="245">
      <formula>LEN(TRIM(F468))=0</formula>
    </cfRule>
  </conditionalFormatting>
  <conditionalFormatting sqref="F467:M467">
    <cfRule type="containsBlanks" dxfId="4645" priority="244">
      <formula>LEN(TRIM(F467))=0</formula>
    </cfRule>
    <cfRule type="colorScale" priority="243">
      <colorScale>
        <cfvo type="min"/>
        <cfvo type="max"/>
        <color rgb="FFFFEF9C"/>
        <color rgb="FFFF7128"/>
      </colorScale>
    </cfRule>
  </conditionalFormatting>
  <conditionalFormatting sqref="H467:I467">
    <cfRule type="expression" dxfId="4644" priority="242">
      <formula>Z467=1</formula>
    </cfRule>
  </conditionalFormatting>
  <conditionalFormatting sqref="F467:G467">
    <cfRule type="expression" dxfId="4643" priority="241">
      <formula>Y467=1</formula>
    </cfRule>
  </conditionalFormatting>
  <conditionalFormatting sqref="J467:K467">
    <cfRule type="expression" dxfId="4642" priority="240">
      <formula>AA467=1</formula>
    </cfRule>
  </conditionalFormatting>
  <conditionalFormatting sqref="L467:M467">
    <cfRule type="expression" dxfId="4641" priority="239">
      <formula>AB467=1</formula>
    </cfRule>
  </conditionalFormatting>
  <conditionalFormatting sqref="F470:M470">
    <cfRule type="containsBlanks" dxfId="4640" priority="238">
      <formula>LEN(TRIM(F470))=0</formula>
    </cfRule>
  </conditionalFormatting>
  <conditionalFormatting sqref="F469:M469">
    <cfRule type="containsBlanks" dxfId="4639" priority="237">
      <formula>LEN(TRIM(F469))=0</formula>
    </cfRule>
    <cfRule type="colorScale" priority="236">
      <colorScale>
        <cfvo type="min"/>
        <cfvo type="max"/>
        <color rgb="FFFFEF9C"/>
        <color rgb="FFFF7128"/>
      </colorScale>
    </cfRule>
  </conditionalFormatting>
  <conditionalFormatting sqref="H469:I469">
    <cfRule type="expression" dxfId="4638" priority="235">
      <formula>Z469=1</formula>
    </cfRule>
  </conditionalFormatting>
  <conditionalFormatting sqref="F469:G469">
    <cfRule type="expression" dxfId="4637" priority="234">
      <formula>Y469=1</formula>
    </cfRule>
  </conditionalFormatting>
  <conditionalFormatting sqref="J469:K469">
    <cfRule type="expression" dxfId="4636" priority="233">
      <formula>AA469=1</formula>
    </cfRule>
  </conditionalFormatting>
  <conditionalFormatting sqref="L469:M469">
    <cfRule type="expression" dxfId="4635" priority="232">
      <formula>AB469=1</formula>
    </cfRule>
  </conditionalFormatting>
  <conditionalFormatting sqref="F472:M472">
    <cfRule type="containsBlanks" dxfId="4634" priority="231">
      <formula>LEN(TRIM(F472))=0</formula>
    </cfRule>
  </conditionalFormatting>
  <conditionalFormatting sqref="F471:M471">
    <cfRule type="containsBlanks" dxfId="4633" priority="230">
      <formula>LEN(TRIM(F471))=0</formula>
    </cfRule>
    <cfRule type="colorScale" priority="229">
      <colorScale>
        <cfvo type="min"/>
        <cfvo type="max"/>
        <color rgb="FFFFEF9C"/>
        <color rgb="FFFF7128"/>
      </colorScale>
    </cfRule>
  </conditionalFormatting>
  <conditionalFormatting sqref="H471:I471">
    <cfRule type="expression" dxfId="4632" priority="228">
      <formula>Z471=1</formula>
    </cfRule>
  </conditionalFormatting>
  <conditionalFormatting sqref="F471:G471">
    <cfRule type="expression" dxfId="4631" priority="227">
      <formula>Y471=1</formula>
    </cfRule>
  </conditionalFormatting>
  <conditionalFormatting sqref="J471:K471">
    <cfRule type="expression" dxfId="4630" priority="226">
      <formula>AA471=1</formula>
    </cfRule>
  </conditionalFormatting>
  <conditionalFormatting sqref="L471:M471">
    <cfRule type="expression" dxfId="4629" priority="225">
      <formula>AB471=1</formula>
    </cfRule>
  </conditionalFormatting>
  <conditionalFormatting sqref="F474:M474">
    <cfRule type="containsBlanks" dxfId="4628" priority="224">
      <formula>LEN(TRIM(F474))=0</formula>
    </cfRule>
  </conditionalFormatting>
  <conditionalFormatting sqref="F473:M473">
    <cfRule type="containsBlanks" dxfId="4627" priority="223">
      <formula>LEN(TRIM(F473))=0</formula>
    </cfRule>
    <cfRule type="colorScale" priority="222">
      <colorScale>
        <cfvo type="min"/>
        <cfvo type="max"/>
        <color rgb="FFFFEF9C"/>
        <color rgb="FFFF7128"/>
      </colorScale>
    </cfRule>
  </conditionalFormatting>
  <conditionalFormatting sqref="H473:I473">
    <cfRule type="expression" dxfId="4626" priority="221">
      <formula>Z473=1</formula>
    </cfRule>
  </conditionalFormatting>
  <conditionalFormatting sqref="F473:G473">
    <cfRule type="expression" dxfId="4625" priority="220">
      <formula>Y473=1</formula>
    </cfRule>
  </conditionalFormatting>
  <conditionalFormatting sqref="J473:K473">
    <cfRule type="expression" dxfId="4624" priority="219">
      <formula>AA473=1</formula>
    </cfRule>
  </conditionalFormatting>
  <conditionalFormatting sqref="L473:M473">
    <cfRule type="expression" dxfId="4623" priority="218">
      <formula>AB473=1</formula>
    </cfRule>
  </conditionalFormatting>
  <conditionalFormatting sqref="F476:M476">
    <cfRule type="containsBlanks" dxfId="4622" priority="217">
      <formula>LEN(TRIM(F476))=0</formula>
    </cfRule>
  </conditionalFormatting>
  <conditionalFormatting sqref="F475:M475">
    <cfRule type="containsBlanks" dxfId="4621" priority="216">
      <formula>LEN(TRIM(F475))=0</formula>
    </cfRule>
    <cfRule type="colorScale" priority="215">
      <colorScale>
        <cfvo type="min"/>
        <cfvo type="max"/>
        <color rgb="FFFFEF9C"/>
        <color rgb="FFFF7128"/>
      </colorScale>
    </cfRule>
  </conditionalFormatting>
  <conditionalFormatting sqref="H475:I475">
    <cfRule type="expression" dxfId="4620" priority="214">
      <formula>Z475=1</formula>
    </cfRule>
  </conditionalFormatting>
  <conditionalFormatting sqref="F475:G475">
    <cfRule type="expression" dxfId="4619" priority="213">
      <formula>Y475=1</formula>
    </cfRule>
  </conditionalFormatting>
  <conditionalFormatting sqref="J475:K475">
    <cfRule type="expression" dxfId="4618" priority="212">
      <formula>AA475=1</formula>
    </cfRule>
  </conditionalFormatting>
  <conditionalFormatting sqref="L475:M475">
    <cfRule type="expression" dxfId="4617" priority="211">
      <formula>AB475=1</formula>
    </cfRule>
  </conditionalFormatting>
  <conditionalFormatting sqref="F478:M478">
    <cfRule type="containsBlanks" dxfId="4616" priority="210">
      <formula>LEN(TRIM(F478))=0</formula>
    </cfRule>
  </conditionalFormatting>
  <conditionalFormatting sqref="F477:M477">
    <cfRule type="containsBlanks" dxfId="4615" priority="209">
      <formula>LEN(TRIM(F477))=0</formula>
    </cfRule>
    <cfRule type="colorScale" priority="208">
      <colorScale>
        <cfvo type="min"/>
        <cfvo type="max"/>
        <color rgb="FFFFEF9C"/>
        <color rgb="FFFF7128"/>
      </colorScale>
    </cfRule>
  </conditionalFormatting>
  <conditionalFormatting sqref="H477:I477">
    <cfRule type="expression" dxfId="4614" priority="207">
      <formula>Z477=1</formula>
    </cfRule>
  </conditionalFormatting>
  <conditionalFormatting sqref="F477:G477">
    <cfRule type="expression" dxfId="4613" priority="206">
      <formula>Y477=1</formula>
    </cfRule>
  </conditionalFormatting>
  <conditionalFormatting sqref="J477:K477">
    <cfRule type="expression" dxfId="4612" priority="205">
      <formula>AA477=1</formula>
    </cfRule>
  </conditionalFormatting>
  <conditionalFormatting sqref="L477:M477">
    <cfRule type="expression" dxfId="4611" priority="204">
      <formula>AB477=1</formula>
    </cfRule>
  </conditionalFormatting>
  <conditionalFormatting sqref="F480:M480">
    <cfRule type="containsBlanks" dxfId="4610" priority="203">
      <formula>LEN(TRIM(F480))=0</formula>
    </cfRule>
  </conditionalFormatting>
  <conditionalFormatting sqref="F479:M479">
    <cfRule type="containsBlanks" dxfId="4609" priority="202">
      <formula>LEN(TRIM(F479))=0</formula>
    </cfRule>
    <cfRule type="colorScale" priority="201">
      <colorScale>
        <cfvo type="min"/>
        <cfvo type="max"/>
        <color rgb="FFFFEF9C"/>
        <color rgb="FFFF7128"/>
      </colorScale>
    </cfRule>
  </conditionalFormatting>
  <conditionalFormatting sqref="H479:I479">
    <cfRule type="expression" dxfId="4608" priority="200">
      <formula>Z479=1</formula>
    </cfRule>
  </conditionalFormatting>
  <conditionalFormatting sqref="F479:G479">
    <cfRule type="expression" dxfId="4607" priority="199">
      <formula>Y479=1</formula>
    </cfRule>
  </conditionalFormatting>
  <conditionalFormatting sqref="J479:K479">
    <cfRule type="expression" dxfId="4606" priority="198">
      <formula>AA479=1</formula>
    </cfRule>
  </conditionalFormatting>
  <conditionalFormatting sqref="L479:M479">
    <cfRule type="expression" dxfId="4605" priority="197">
      <formula>AB479=1</formula>
    </cfRule>
  </conditionalFormatting>
  <conditionalFormatting sqref="F482:M482">
    <cfRule type="containsBlanks" dxfId="4604" priority="196">
      <formula>LEN(TRIM(F482))=0</formula>
    </cfRule>
  </conditionalFormatting>
  <conditionalFormatting sqref="F481:M481">
    <cfRule type="containsBlanks" dxfId="4603" priority="195">
      <formula>LEN(TRIM(F481))=0</formula>
    </cfRule>
    <cfRule type="colorScale" priority="194">
      <colorScale>
        <cfvo type="min"/>
        <cfvo type="max"/>
        <color rgb="FFFFEF9C"/>
        <color rgb="FFFF7128"/>
      </colorScale>
    </cfRule>
  </conditionalFormatting>
  <conditionalFormatting sqref="H481:I481">
    <cfRule type="expression" dxfId="4602" priority="193">
      <formula>Z481=1</formula>
    </cfRule>
  </conditionalFormatting>
  <conditionalFormatting sqref="F481:G481">
    <cfRule type="expression" dxfId="4601" priority="192">
      <formula>Y481=1</formula>
    </cfRule>
  </conditionalFormatting>
  <conditionalFormatting sqref="J481:K481">
    <cfRule type="expression" dxfId="4600" priority="191">
      <formula>AA481=1</formula>
    </cfRule>
  </conditionalFormatting>
  <conditionalFormatting sqref="L481:M481">
    <cfRule type="expression" dxfId="4599" priority="190">
      <formula>AB481=1</formula>
    </cfRule>
  </conditionalFormatting>
  <conditionalFormatting sqref="F484:M484">
    <cfRule type="containsBlanks" dxfId="4598" priority="189">
      <formula>LEN(TRIM(F484))=0</formula>
    </cfRule>
  </conditionalFormatting>
  <conditionalFormatting sqref="F483:M483">
    <cfRule type="containsBlanks" dxfId="4597" priority="188">
      <formula>LEN(TRIM(F483))=0</formula>
    </cfRule>
    <cfRule type="colorScale" priority="187">
      <colorScale>
        <cfvo type="min"/>
        <cfvo type="max"/>
        <color rgb="FFFFEF9C"/>
        <color rgb="FFFF7128"/>
      </colorScale>
    </cfRule>
  </conditionalFormatting>
  <conditionalFormatting sqref="H483:I483">
    <cfRule type="expression" dxfId="4596" priority="186">
      <formula>Z483=1</formula>
    </cfRule>
  </conditionalFormatting>
  <conditionalFormatting sqref="F483:G483">
    <cfRule type="expression" dxfId="4595" priority="185">
      <formula>Y483=1</formula>
    </cfRule>
  </conditionalFormatting>
  <conditionalFormatting sqref="J483:K483">
    <cfRule type="expression" dxfId="4594" priority="184">
      <formula>AA483=1</formula>
    </cfRule>
  </conditionalFormatting>
  <conditionalFormatting sqref="L483:M483">
    <cfRule type="expression" dxfId="4593" priority="183">
      <formula>AB483=1</formula>
    </cfRule>
  </conditionalFormatting>
  <conditionalFormatting sqref="F486:M486">
    <cfRule type="containsBlanks" dxfId="4592" priority="182">
      <formula>LEN(TRIM(F486))=0</formula>
    </cfRule>
  </conditionalFormatting>
  <conditionalFormatting sqref="F485:M485">
    <cfRule type="containsBlanks" dxfId="4591" priority="181">
      <formula>LEN(TRIM(F485))=0</formula>
    </cfRule>
    <cfRule type="colorScale" priority="180">
      <colorScale>
        <cfvo type="min"/>
        <cfvo type="max"/>
        <color rgb="FFFFEF9C"/>
        <color rgb="FFFF7128"/>
      </colorScale>
    </cfRule>
  </conditionalFormatting>
  <conditionalFormatting sqref="H485:I485">
    <cfRule type="expression" dxfId="4590" priority="179">
      <formula>Z485=1</formula>
    </cfRule>
  </conditionalFormatting>
  <conditionalFormatting sqref="F485:G485">
    <cfRule type="expression" dxfId="4589" priority="178">
      <formula>Y485=1</formula>
    </cfRule>
  </conditionalFormatting>
  <conditionalFormatting sqref="J485:K485">
    <cfRule type="expression" dxfId="4588" priority="177">
      <formula>AA485=1</formula>
    </cfRule>
  </conditionalFormatting>
  <conditionalFormatting sqref="L485:M485">
    <cfRule type="expression" dxfId="4587" priority="176">
      <formula>AB485=1</formula>
    </cfRule>
  </conditionalFormatting>
  <conditionalFormatting sqref="F488:M488">
    <cfRule type="containsBlanks" dxfId="4586" priority="175">
      <formula>LEN(TRIM(F488))=0</formula>
    </cfRule>
  </conditionalFormatting>
  <conditionalFormatting sqref="F487:M487">
    <cfRule type="containsBlanks" dxfId="4585" priority="174">
      <formula>LEN(TRIM(F487))=0</formula>
    </cfRule>
    <cfRule type="colorScale" priority="173">
      <colorScale>
        <cfvo type="min"/>
        <cfvo type="max"/>
        <color rgb="FFFFEF9C"/>
        <color rgb="FFFF7128"/>
      </colorScale>
    </cfRule>
  </conditionalFormatting>
  <conditionalFormatting sqref="H487:I487">
    <cfRule type="expression" dxfId="4584" priority="172">
      <formula>Z487=1</formula>
    </cfRule>
  </conditionalFormatting>
  <conditionalFormatting sqref="F487:G487">
    <cfRule type="expression" dxfId="4583" priority="171">
      <formula>Y487=1</formula>
    </cfRule>
  </conditionalFormatting>
  <conditionalFormatting sqref="J487:K487">
    <cfRule type="expression" dxfId="4582" priority="170">
      <formula>AA487=1</formula>
    </cfRule>
  </conditionalFormatting>
  <conditionalFormatting sqref="L487:M487">
    <cfRule type="expression" dxfId="4581" priority="169">
      <formula>AB487=1</formula>
    </cfRule>
  </conditionalFormatting>
  <conditionalFormatting sqref="F490:M490">
    <cfRule type="containsBlanks" dxfId="4580" priority="168">
      <formula>LEN(TRIM(F490))=0</formula>
    </cfRule>
  </conditionalFormatting>
  <conditionalFormatting sqref="F489:M489">
    <cfRule type="containsBlanks" dxfId="4579" priority="167">
      <formula>LEN(TRIM(F489))=0</formula>
    </cfRule>
    <cfRule type="colorScale" priority="166">
      <colorScale>
        <cfvo type="min"/>
        <cfvo type="max"/>
        <color rgb="FFFFEF9C"/>
        <color rgb="FFFF7128"/>
      </colorScale>
    </cfRule>
  </conditionalFormatting>
  <conditionalFormatting sqref="H489:I489">
    <cfRule type="expression" dxfId="4578" priority="165">
      <formula>Z489=1</formula>
    </cfRule>
  </conditionalFormatting>
  <conditionalFormatting sqref="F489:G489">
    <cfRule type="expression" dxfId="4577" priority="164">
      <formula>Y489=1</formula>
    </cfRule>
  </conditionalFormatting>
  <conditionalFormatting sqref="J489:K489">
    <cfRule type="expression" dxfId="4576" priority="163">
      <formula>AA489=1</formula>
    </cfRule>
  </conditionalFormatting>
  <conditionalFormatting sqref="L489:M489">
    <cfRule type="expression" dxfId="4575" priority="162">
      <formula>AB489=1</formula>
    </cfRule>
  </conditionalFormatting>
  <conditionalFormatting sqref="F492:M492">
    <cfRule type="containsBlanks" dxfId="4574" priority="161">
      <formula>LEN(TRIM(F492))=0</formula>
    </cfRule>
  </conditionalFormatting>
  <conditionalFormatting sqref="F491:M491">
    <cfRule type="containsBlanks" dxfId="4573" priority="160">
      <formula>LEN(TRIM(F491))=0</formula>
    </cfRule>
    <cfRule type="colorScale" priority="159">
      <colorScale>
        <cfvo type="min"/>
        <cfvo type="max"/>
        <color rgb="FFFFEF9C"/>
        <color rgb="FFFF7128"/>
      </colorScale>
    </cfRule>
  </conditionalFormatting>
  <conditionalFormatting sqref="H491:I491">
    <cfRule type="expression" dxfId="4572" priority="158">
      <formula>Z491=1</formula>
    </cfRule>
  </conditionalFormatting>
  <conditionalFormatting sqref="F491:G491">
    <cfRule type="expression" dxfId="4571" priority="157">
      <formula>Y491=1</formula>
    </cfRule>
  </conditionalFormatting>
  <conditionalFormatting sqref="J491:K491">
    <cfRule type="expression" dxfId="4570" priority="156">
      <formula>AA491=1</formula>
    </cfRule>
  </conditionalFormatting>
  <conditionalFormatting sqref="L491:M491">
    <cfRule type="expression" dxfId="4569" priority="155">
      <formula>AB491=1</formula>
    </cfRule>
  </conditionalFormatting>
  <conditionalFormatting sqref="F494:M494">
    <cfRule type="containsBlanks" dxfId="4568" priority="154">
      <formula>LEN(TRIM(F494))=0</formula>
    </cfRule>
  </conditionalFormatting>
  <conditionalFormatting sqref="F493:M493">
    <cfRule type="containsBlanks" dxfId="4567" priority="153">
      <formula>LEN(TRIM(F493))=0</formula>
    </cfRule>
    <cfRule type="colorScale" priority="152">
      <colorScale>
        <cfvo type="min"/>
        <cfvo type="max"/>
        <color rgb="FFFFEF9C"/>
        <color rgb="FFFF7128"/>
      </colorScale>
    </cfRule>
  </conditionalFormatting>
  <conditionalFormatting sqref="H493:I493">
    <cfRule type="expression" dxfId="4566" priority="151">
      <formula>Z493=1</formula>
    </cfRule>
  </conditionalFormatting>
  <conditionalFormatting sqref="F493:G493">
    <cfRule type="expression" dxfId="4565" priority="150">
      <formula>Y493=1</formula>
    </cfRule>
  </conditionalFormatting>
  <conditionalFormatting sqref="J493:K493">
    <cfRule type="expression" dxfId="4564" priority="149">
      <formula>AA493=1</formula>
    </cfRule>
  </conditionalFormatting>
  <conditionalFormatting sqref="L493:M493">
    <cfRule type="expression" dxfId="4563" priority="148">
      <formula>AB493=1</formula>
    </cfRule>
  </conditionalFormatting>
  <conditionalFormatting sqref="F496:M496">
    <cfRule type="containsBlanks" dxfId="4562" priority="147">
      <formula>LEN(TRIM(F496))=0</formula>
    </cfRule>
  </conditionalFormatting>
  <conditionalFormatting sqref="F495:M495">
    <cfRule type="containsBlanks" dxfId="4561" priority="146">
      <formula>LEN(TRIM(F495))=0</formula>
    </cfRule>
    <cfRule type="colorScale" priority="145">
      <colorScale>
        <cfvo type="min"/>
        <cfvo type="max"/>
        <color rgb="FFFFEF9C"/>
        <color rgb="FFFF7128"/>
      </colorScale>
    </cfRule>
  </conditionalFormatting>
  <conditionalFormatting sqref="H495:I495">
    <cfRule type="expression" dxfId="4560" priority="144">
      <formula>Z495=1</formula>
    </cfRule>
  </conditionalFormatting>
  <conditionalFormatting sqref="F495:G495">
    <cfRule type="expression" dxfId="4559" priority="143">
      <formula>Y495=1</formula>
    </cfRule>
  </conditionalFormatting>
  <conditionalFormatting sqref="J495:K495">
    <cfRule type="expression" dxfId="4558" priority="142">
      <formula>AA495=1</formula>
    </cfRule>
  </conditionalFormatting>
  <conditionalFormatting sqref="L495:M495">
    <cfRule type="expression" dxfId="4557" priority="141">
      <formula>AB495=1</formula>
    </cfRule>
  </conditionalFormatting>
  <conditionalFormatting sqref="F498:M498">
    <cfRule type="containsBlanks" dxfId="4556" priority="140">
      <formula>LEN(TRIM(F498))=0</formula>
    </cfRule>
  </conditionalFormatting>
  <conditionalFormatting sqref="F497:M497">
    <cfRule type="containsBlanks" dxfId="4555" priority="139">
      <formula>LEN(TRIM(F497))=0</formula>
    </cfRule>
    <cfRule type="colorScale" priority="138">
      <colorScale>
        <cfvo type="min"/>
        <cfvo type="max"/>
        <color rgb="FFFFEF9C"/>
        <color rgb="FFFF7128"/>
      </colorScale>
    </cfRule>
  </conditionalFormatting>
  <conditionalFormatting sqref="H497:I497">
    <cfRule type="expression" dxfId="4554" priority="137">
      <formula>Z497=1</formula>
    </cfRule>
  </conditionalFormatting>
  <conditionalFormatting sqref="F497:G497">
    <cfRule type="expression" dxfId="4553" priority="136">
      <formula>Y497=1</formula>
    </cfRule>
  </conditionalFormatting>
  <conditionalFormatting sqref="J497:K497">
    <cfRule type="expression" dxfId="4552" priority="135">
      <formula>AA497=1</formula>
    </cfRule>
  </conditionalFormatting>
  <conditionalFormatting sqref="L497:M497">
    <cfRule type="expression" dxfId="4551" priority="134">
      <formula>AB497=1</formula>
    </cfRule>
  </conditionalFormatting>
  <conditionalFormatting sqref="F500:M500">
    <cfRule type="containsBlanks" dxfId="4550" priority="133">
      <formula>LEN(TRIM(F500))=0</formula>
    </cfRule>
  </conditionalFormatting>
  <conditionalFormatting sqref="F499:M499">
    <cfRule type="containsBlanks" dxfId="4549" priority="132">
      <formula>LEN(TRIM(F499))=0</formula>
    </cfRule>
    <cfRule type="colorScale" priority="131">
      <colorScale>
        <cfvo type="min"/>
        <cfvo type="max"/>
        <color rgb="FFFFEF9C"/>
        <color rgb="FFFF7128"/>
      </colorScale>
    </cfRule>
  </conditionalFormatting>
  <conditionalFormatting sqref="H499:I499">
    <cfRule type="expression" dxfId="4548" priority="130">
      <formula>Z499=1</formula>
    </cfRule>
  </conditionalFormatting>
  <conditionalFormatting sqref="F499:G499">
    <cfRule type="expression" dxfId="4547" priority="129">
      <formula>Y499=1</formula>
    </cfRule>
  </conditionalFormatting>
  <conditionalFormatting sqref="J499:K499">
    <cfRule type="expression" dxfId="4546" priority="128">
      <formula>AA499=1</formula>
    </cfRule>
  </conditionalFormatting>
  <conditionalFormatting sqref="L499:M499">
    <cfRule type="expression" dxfId="4545" priority="127">
      <formula>AB499=1</formula>
    </cfRule>
  </conditionalFormatting>
  <conditionalFormatting sqref="F502:M502">
    <cfRule type="containsBlanks" dxfId="4544" priority="126">
      <formula>LEN(TRIM(F502))=0</formula>
    </cfRule>
  </conditionalFormatting>
  <conditionalFormatting sqref="F501:M501">
    <cfRule type="containsBlanks" dxfId="4543" priority="125">
      <formula>LEN(TRIM(F501))=0</formula>
    </cfRule>
    <cfRule type="colorScale" priority="124">
      <colorScale>
        <cfvo type="min"/>
        <cfvo type="max"/>
        <color rgb="FFFFEF9C"/>
        <color rgb="FFFF7128"/>
      </colorScale>
    </cfRule>
  </conditionalFormatting>
  <conditionalFormatting sqref="H501:I501">
    <cfRule type="expression" dxfId="4542" priority="123">
      <formula>Z501=1</formula>
    </cfRule>
  </conditionalFormatting>
  <conditionalFormatting sqref="F501:G501">
    <cfRule type="expression" dxfId="4541" priority="122">
      <formula>Y501=1</formula>
    </cfRule>
  </conditionalFormatting>
  <conditionalFormatting sqref="J501:K501">
    <cfRule type="expression" dxfId="4540" priority="121">
      <formula>AA501=1</formula>
    </cfRule>
  </conditionalFormatting>
  <conditionalFormatting sqref="L501:M501">
    <cfRule type="expression" dxfId="4539" priority="120">
      <formula>AB501=1</formula>
    </cfRule>
  </conditionalFormatting>
  <conditionalFormatting sqref="F504:M504">
    <cfRule type="containsBlanks" dxfId="4538" priority="119">
      <formula>LEN(TRIM(F504))=0</formula>
    </cfRule>
  </conditionalFormatting>
  <conditionalFormatting sqref="F503:M503">
    <cfRule type="containsBlanks" dxfId="4537" priority="118">
      <formula>LEN(TRIM(F503))=0</formula>
    </cfRule>
    <cfRule type="colorScale" priority="117">
      <colorScale>
        <cfvo type="min"/>
        <cfvo type="max"/>
        <color rgb="FFFFEF9C"/>
        <color rgb="FFFF7128"/>
      </colorScale>
    </cfRule>
  </conditionalFormatting>
  <conditionalFormatting sqref="H503:I503">
    <cfRule type="expression" dxfId="4536" priority="116">
      <formula>Z503=1</formula>
    </cfRule>
  </conditionalFormatting>
  <conditionalFormatting sqref="F503:G503">
    <cfRule type="expression" dxfId="4535" priority="115">
      <formula>Y503=1</formula>
    </cfRule>
  </conditionalFormatting>
  <conditionalFormatting sqref="J503:K503">
    <cfRule type="expression" dxfId="4534" priority="114">
      <formula>AA503=1</formula>
    </cfRule>
  </conditionalFormatting>
  <conditionalFormatting sqref="L503:M503">
    <cfRule type="expression" dxfId="4533" priority="113">
      <formula>AB503=1</formula>
    </cfRule>
  </conditionalFormatting>
  <conditionalFormatting sqref="F506:M506">
    <cfRule type="containsBlanks" dxfId="4532" priority="112">
      <formula>LEN(TRIM(F506))=0</formula>
    </cfRule>
  </conditionalFormatting>
  <conditionalFormatting sqref="F505:M505">
    <cfRule type="containsBlanks" dxfId="4531" priority="111">
      <formula>LEN(TRIM(F505))=0</formula>
    </cfRule>
    <cfRule type="colorScale" priority="110">
      <colorScale>
        <cfvo type="min"/>
        <cfvo type="max"/>
        <color rgb="FFFFEF9C"/>
        <color rgb="FFFF7128"/>
      </colorScale>
    </cfRule>
  </conditionalFormatting>
  <conditionalFormatting sqref="H505:I505">
    <cfRule type="expression" dxfId="4530" priority="109">
      <formula>Z505=1</formula>
    </cfRule>
  </conditionalFormatting>
  <conditionalFormatting sqref="F505:G505">
    <cfRule type="expression" dxfId="4529" priority="108">
      <formula>Y505=1</formula>
    </cfRule>
  </conditionalFormatting>
  <conditionalFormatting sqref="J505:K505">
    <cfRule type="expression" dxfId="4528" priority="107">
      <formula>AA505=1</formula>
    </cfRule>
  </conditionalFormatting>
  <conditionalFormatting sqref="L505:M505">
    <cfRule type="expression" dxfId="4527" priority="106">
      <formula>AB505=1</formula>
    </cfRule>
  </conditionalFormatting>
  <conditionalFormatting sqref="F508:M508">
    <cfRule type="containsBlanks" dxfId="4526" priority="105">
      <formula>LEN(TRIM(F508))=0</formula>
    </cfRule>
  </conditionalFormatting>
  <conditionalFormatting sqref="F507:M507">
    <cfRule type="containsBlanks" dxfId="4525" priority="104">
      <formula>LEN(TRIM(F507))=0</formula>
    </cfRule>
    <cfRule type="colorScale" priority="103">
      <colorScale>
        <cfvo type="min"/>
        <cfvo type="max"/>
        <color rgb="FFFFEF9C"/>
        <color rgb="FFFF7128"/>
      </colorScale>
    </cfRule>
  </conditionalFormatting>
  <conditionalFormatting sqref="H507:I507">
    <cfRule type="expression" dxfId="4524" priority="102">
      <formula>Z507=1</formula>
    </cfRule>
  </conditionalFormatting>
  <conditionalFormatting sqref="F507:G507">
    <cfRule type="expression" dxfId="4523" priority="101">
      <formula>Y507=1</formula>
    </cfRule>
  </conditionalFormatting>
  <conditionalFormatting sqref="J507:K507">
    <cfRule type="expression" dxfId="4522" priority="100">
      <formula>AA507=1</formula>
    </cfRule>
  </conditionalFormatting>
  <conditionalFormatting sqref="L507:M507">
    <cfRule type="expression" dxfId="4521" priority="99">
      <formula>AB507=1</formula>
    </cfRule>
  </conditionalFormatting>
  <conditionalFormatting sqref="F510:M510">
    <cfRule type="containsBlanks" dxfId="4520" priority="98">
      <formula>LEN(TRIM(F510))=0</formula>
    </cfRule>
  </conditionalFormatting>
  <conditionalFormatting sqref="F509:M509">
    <cfRule type="containsBlanks" dxfId="4519" priority="97">
      <formula>LEN(TRIM(F509))=0</formula>
    </cfRule>
    <cfRule type="colorScale" priority="96">
      <colorScale>
        <cfvo type="min"/>
        <cfvo type="max"/>
        <color rgb="FFFFEF9C"/>
        <color rgb="FFFF7128"/>
      </colorScale>
    </cfRule>
  </conditionalFormatting>
  <conditionalFormatting sqref="H509:I509">
    <cfRule type="expression" dxfId="4518" priority="95">
      <formula>Z509=1</formula>
    </cfRule>
  </conditionalFormatting>
  <conditionalFormatting sqref="F509:G509">
    <cfRule type="expression" dxfId="4517" priority="94">
      <formula>Y509=1</formula>
    </cfRule>
  </conditionalFormatting>
  <conditionalFormatting sqref="J509:K509">
    <cfRule type="expression" dxfId="4516" priority="93">
      <formula>AA509=1</formula>
    </cfRule>
  </conditionalFormatting>
  <conditionalFormatting sqref="L509:M509">
    <cfRule type="expression" dxfId="4515" priority="92">
      <formula>AB509=1</formula>
    </cfRule>
  </conditionalFormatting>
  <conditionalFormatting sqref="F512:M512">
    <cfRule type="containsBlanks" dxfId="4514" priority="84">
      <formula>LEN(TRIM(F512))=0</formula>
    </cfRule>
  </conditionalFormatting>
  <conditionalFormatting sqref="F511:M511">
    <cfRule type="containsBlanks" dxfId="4513" priority="83">
      <formula>LEN(TRIM(F511))=0</formula>
    </cfRule>
    <cfRule type="colorScale" priority="82">
      <colorScale>
        <cfvo type="min"/>
        <cfvo type="max"/>
        <color rgb="FFFFEF9C"/>
        <color rgb="FFFF7128"/>
      </colorScale>
    </cfRule>
  </conditionalFormatting>
  <conditionalFormatting sqref="H511:I511">
    <cfRule type="expression" dxfId="4512" priority="81">
      <formula>Z511=1</formula>
    </cfRule>
  </conditionalFormatting>
  <conditionalFormatting sqref="F511:G511">
    <cfRule type="expression" dxfId="4511" priority="80">
      <formula>Y511=1</formula>
    </cfRule>
  </conditionalFormatting>
  <conditionalFormatting sqref="J511:K511">
    <cfRule type="expression" dxfId="4510" priority="79">
      <formula>AA511=1</formula>
    </cfRule>
  </conditionalFormatting>
  <conditionalFormatting sqref="L511:M511">
    <cfRule type="expression" dxfId="4509" priority="78">
      <formula>AB511=1</formula>
    </cfRule>
  </conditionalFormatting>
  <conditionalFormatting sqref="F514:M514">
    <cfRule type="containsBlanks" dxfId="4508" priority="77">
      <formula>LEN(TRIM(F514))=0</formula>
    </cfRule>
  </conditionalFormatting>
  <conditionalFormatting sqref="F513:M513">
    <cfRule type="containsBlanks" dxfId="4507" priority="76">
      <formula>LEN(TRIM(F513))=0</formula>
    </cfRule>
    <cfRule type="colorScale" priority="75">
      <colorScale>
        <cfvo type="min"/>
        <cfvo type="max"/>
        <color rgb="FFFFEF9C"/>
        <color rgb="FFFF7128"/>
      </colorScale>
    </cfRule>
  </conditionalFormatting>
  <conditionalFormatting sqref="H513:I513">
    <cfRule type="expression" dxfId="4506" priority="74">
      <formula>Z513=1</formula>
    </cfRule>
  </conditionalFormatting>
  <conditionalFormatting sqref="F513:G513">
    <cfRule type="expression" dxfId="4505" priority="73">
      <formula>Y513=1</formula>
    </cfRule>
  </conditionalFormatting>
  <conditionalFormatting sqref="J513:K513">
    <cfRule type="expression" dxfId="4504" priority="72">
      <formula>AA513=1</formula>
    </cfRule>
  </conditionalFormatting>
  <conditionalFormatting sqref="L513:M513">
    <cfRule type="expression" dxfId="4503" priority="71">
      <formula>AB513=1</formula>
    </cfRule>
  </conditionalFormatting>
  <conditionalFormatting sqref="F516:M516">
    <cfRule type="containsBlanks" dxfId="4502" priority="70">
      <formula>LEN(TRIM(F516))=0</formula>
    </cfRule>
  </conditionalFormatting>
  <conditionalFormatting sqref="F515:M515">
    <cfRule type="containsBlanks" dxfId="4501" priority="69">
      <formula>LEN(TRIM(F515))=0</formula>
    </cfRule>
    <cfRule type="colorScale" priority="68">
      <colorScale>
        <cfvo type="min"/>
        <cfvo type="max"/>
        <color rgb="FFFFEF9C"/>
        <color rgb="FFFF7128"/>
      </colorScale>
    </cfRule>
  </conditionalFormatting>
  <conditionalFormatting sqref="H515:I515">
    <cfRule type="expression" dxfId="4500" priority="67">
      <formula>Z515=1</formula>
    </cfRule>
  </conditionalFormatting>
  <conditionalFormatting sqref="F515:G515">
    <cfRule type="expression" dxfId="4499" priority="66">
      <formula>Y515=1</formula>
    </cfRule>
  </conditionalFormatting>
  <conditionalFormatting sqref="J515:K515">
    <cfRule type="expression" dxfId="4498" priority="65">
      <formula>AA515=1</formula>
    </cfRule>
  </conditionalFormatting>
  <conditionalFormatting sqref="L515:M515">
    <cfRule type="expression" dxfId="4497" priority="64">
      <formula>AB515=1</formula>
    </cfRule>
  </conditionalFormatting>
  <conditionalFormatting sqref="F518:M518">
    <cfRule type="containsBlanks" dxfId="4496" priority="63">
      <formula>LEN(TRIM(F518))=0</formula>
    </cfRule>
  </conditionalFormatting>
  <conditionalFormatting sqref="F517:M517">
    <cfRule type="containsBlanks" dxfId="4495" priority="62">
      <formula>LEN(TRIM(F517))=0</formula>
    </cfRule>
    <cfRule type="colorScale" priority="61">
      <colorScale>
        <cfvo type="min"/>
        <cfvo type="max"/>
        <color rgb="FFFFEF9C"/>
        <color rgb="FFFF7128"/>
      </colorScale>
    </cfRule>
  </conditionalFormatting>
  <conditionalFormatting sqref="H517:I517">
    <cfRule type="expression" dxfId="4494" priority="60">
      <formula>Z517=1</formula>
    </cfRule>
  </conditionalFormatting>
  <conditionalFormatting sqref="F517:G517">
    <cfRule type="expression" dxfId="4493" priority="59">
      <formula>Y517=1</formula>
    </cfRule>
  </conditionalFormatting>
  <conditionalFormatting sqref="J517:K517">
    <cfRule type="expression" dxfId="4492" priority="58">
      <formula>AA517=1</formula>
    </cfRule>
  </conditionalFormatting>
  <conditionalFormatting sqref="L517:M517">
    <cfRule type="expression" dxfId="4491" priority="57">
      <formula>AB517=1</formula>
    </cfRule>
  </conditionalFormatting>
  <conditionalFormatting sqref="F520:M520">
    <cfRule type="containsBlanks" dxfId="4490" priority="56">
      <formula>LEN(TRIM(F520))=0</formula>
    </cfRule>
  </conditionalFormatting>
  <conditionalFormatting sqref="F519:M519">
    <cfRule type="containsBlanks" dxfId="4489" priority="55">
      <formula>LEN(TRIM(F519))=0</formula>
    </cfRule>
    <cfRule type="colorScale" priority="54">
      <colorScale>
        <cfvo type="min"/>
        <cfvo type="max"/>
        <color rgb="FFFFEF9C"/>
        <color rgb="FFFF7128"/>
      </colorScale>
    </cfRule>
  </conditionalFormatting>
  <conditionalFormatting sqref="H519:I519">
    <cfRule type="expression" dxfId="4488" priority="53">
      <formula>Z519=1</formula>
    </cfRule>
  </conditionalFormatting>
  <conditionalFormatting sqref="F519:G519">
    <cfRule type="expression" dxfId="4487" priority="52">
      <formula>Y519=1</formula>
    </cfRule>
  </conditionalFormatting>
  <conditionalFormatting sqref="J519:K519">
    <cfRule type="expression" dxfId="4486" priority="51">
      <formula>AA519=1</formula>
    </cfRule>
  </conditionalFormatting>
  <conditionalFormatting sqref="L519:M519">
    <cfRule type="expression" dxfId="4485" priority="50">
      <formula>AB519=1</formula>
    </cfRule>
  </conditionalFormatting>
  <conditionalFormatting sqref="F522:M522">
    <cfRule type="containsBlanks" dxfId="4484" priority="49">
      <formula>LEN(TRIM(F522))=0</formula>
    </cfRule>
  </conditionalFormatting>
  <conditionalFormatting sqref="F521:M521">
    <cfRule type="containsBlanks" dxfId="4483" priority="48">
      <formula>LEN(TRIM(F521))=0</formula>
    </cfRule>
    <cfRule type="colorScale" priority="47">
      <colorScale>
        <cfvo type="min"/>
        <cfvo type="max"/>
        <color rgb="FFFFEF9C"/>
        <color rgb="FFFF7128"/>
      </colorScale>
    </cfRule>
  </conditionalFormatting>
  <conditionalFormatting sqref="H521:I521">
    <cfRule type="expression" dxfId="4482" priority="46">
      <formula>Z521=1</formula>
    </cfRule>
  </conditionalFormatting>
  <conditionalFormatting sqref="F521:G521">
    <cfRule type="expression" dxfId="4481" priority="45">
      <formula>Y521=1</formula>
    </cfRule>
  </conditionalFormatting>
  <conditionalFormatting sqref="J521:K521">
    <cfRule type="expression" dxfId="4480" priority="44">
      <formula>AA521=1</formula>
    </cfRule>
  </conditionalFormatting>
  <conditionalFormatting sqref="L521:M521">
    <cfRule type="expression" dxfId="4479" priority="43">
      <formula>AB521=1</formula>
    </cfRule>
  </conditionalFormatting>
  <conditionalFormatting sqref="F524:M524">
    <cfRule type="containsBlanks" dxfId="4478" priority="42">
      <formula>LEN(TRIM(F524))=0</formula>
    </cfRule>
  </conditionalFormatting>
  <conditionalFormatting sqref="F523:M523">
    <cfRule type="containsBlanks" dxfId="4477" priority="41">
      <formula>LEN(TRIM(F523))=0</formula>
    </cfRule>
    <cfRule type="colorScale" priority="40">
      <colorScale>
        <cfvo type="min"/>
        <cfvo type="max"/>
        <color rgb="FFFFEF9C"/>
        <color rgb="FFFF7128"/>
      </colorScale>
    </cfRule>
  </conditionalFormatting>
  <conditionalFormatting sqref="H523:I523">
    <cfRule type="expression" dxfId="4476" priority="39">
      <formula>Z523=1</formula>
    </cfRule>
  </conditionalFormatting>
  <conditionalFormatting sqref="F523:G523">
    <cfRule type="expression" dxfId="4475" priority="38">
      <formula>Y523=1</formula>
    </cfRule>
  </conditionalFormatting>
  <conditionalFormatting sqref="J523:K523">
    <cfRule type="expression" dxfId="4474" priority="37">
      <formula>AA523=1</formula>
    </cfRule>
  </conditionalFormatting>
  <conditionalFormatting sqref="L523:M523">
    <cfRule type="expression" dxfId="4473" priority="36">
      <formula>AB523=1</formula>
    </cfRule>
  </conditionalFormatting>
  <conditionalFormatting sqref="F526:M526">
    <cfRule type="containsBlanks" dxfId="4472" priority="35">
      <formula>LEN(TRIM(F526))=0</formula>
    </cfRule>
  </conditionalFormatting>
  <conditionalFormatting sqref="F525:M525">
    <cfRule type="containsBlanks" dxfId="4471" priority="34">
      <formula>LEN(TRIM(F525))=0</formula>
    </cfRule>
    <cfRule type="colorScale" priority="33">
      <colorScale>
        <cfvo type="min"/>
        <cfvo type="max"/>
        <color rgb="FFFFEF9C"/>
        <color rgb="FFFF7128"/>
      </colorScale>
    </cfRule>
  </conditionalFormatting>
  <conditionalFormatting sqref="H525:I525">
    <cfRule type="expression" dxfId="4470" priority="32">
      <formula>Z525=1</formula>
    </cfRule>
  </conditionalFormatting>
  <conditionalFormatting sqref="F525:G525">
    <cfRule type="expression" dxfId="4469" priority="31">
      <formula>Y525=1</formula>
    </cfRule>
  </conditionalFormatting>
  <conditionalFormatting sqref="J525:K525">
    <cfRule type="expression" dxfId="4468" priority="30">
      <formula>AA525=1</formula>
    </cfRule>
  </conditionalFormatting>
  <conditionalFormatting sqref="L525:M525">
    <cfRule type="expression" dxfId="4467" priority="29">
      <formula>AB525=1</formula>
    </cfRule>
  </conditionalFormatting>
  <conditionalFormatting sqref="F528:M528">
    <cfRule type="containsBlanks" dxfId="4466" priority="28">
      <formula>LEN(TRIM(F528))=0</formula>
    </cfRule>
  </conditionalFormatting>
  <conditionalFormatting sqref="F527:M527">
    <cfRule type="containsBlanks" dxfId="4465" priority="27">
      <formula>LEN(TRIM(F527))=0</formula>
    </cfRule>
    <cfRule type="colorScale" priority="26">
      <colorScale>
        <cfvo type="min"/>
        <cfvo type="max"/>
        <color rgb="FFFFEF9C"/>
        <color rgb="FFFF7128"/>
      </colorScale>
    </cfRule>
  </conditionalFormatting>
  <conditionalFormatting sqref="H527:I527">
    <cfRule type="expression" dxfId="4464" priority="25">
      <formula>Z527=1</formula>
    </cfRule>
  </conditionalFormatting>
  <conditionalFormatting sqref="F527:G527">
    <cfRule type="expression" dxfId="4463" priority="24">
      <formula>Y527=1</formula>
    </cfRule>
  </conditionalFormatting>
  <conditionalFormatting sqref="J527:K527">
    <cfRule type="expression" dxfId="4462" priority="23">
      <formula>AA527=1</formula>
    </cfRule>
  </conditionalFormatting>
  <conditionalFormatting sqref="L527:M527">
    <cfRule type="expression" dxfId="4461" priority="22">
      <formula>AB527=1</formula>
    </cfRule>
  </conditionalFormatting>
  <conditionalFormatting sqref="F530:M530">
    <cfRule type="containsBlanks" dxfId="4460" priority="21">
      <formula>LEN(TRIM(F530))=0</formula>
    </cfRule>
  </conditionalFormatting>
  <conditionalFormatting sqref="F529:M529">
    <cfRule type="containsBlanks" dxfId="4459" priority="20">
      <formula>LEN(TRIM(F529))=0</formula>
    </cfRule>
    <cfRule type="colorScale" priority="19">
      <colorScale>
        <cfvo type="min"/>
        <cfvo type="max"/>
        <color rgb="FFFFEF9C"/>
        <color rgb="FFFF7128"/>
      </colorScale>
    </cfRule>
  </conditionalFormatting>
  <conditionalFormatting sqref="H529:I529">
    <cfRule type="expression" dxfId="4458" priority="18">
      <formula>Z529=1</formula>
    </cfRule>
  </conditionalFormatting>
  <conditionalFormatting sqref="F529:G529">
    <cfRule type="expression" dxfId="4457" priority="17">
      <formula>Y529=1</formula>
    </cfRule>
  </conditionalFormatting>
  <conditionalFormatting sqref="J529:K529">
    <cfRule type="expression" dxfId="4456" priority="16">
      <formula>AA529=1</formula>
    </cfRule>
  </conditionalFormatting>
  <conditionalFormatting sqref="L529:M529">
    <cfRule type="expression" dxfId="4455" priority="15">
      <formula>AB529=1</formula>
    </cfRule>
  </conditionalFormatting>
  <conditionalFormatting sqref="F532:M532">
    <cfRule type="containsBlanks" dxfId="4454" priority="14">
      <formula>LEN(TRIM(F532))=0</formula>
    </cfRule>
  </conditionalFormatting>
  <conditionalFormatting sqref="F531:M531">
    <cfRule type="containsBlanks" dxfId="4453" priority="13">
      <formula>LEN(TRIM(F531))=0</formula>
    </cfRule>
    <cfRule type="colorScale" priority="12">
      <colorScale>
        <cfvo type="min"/>
        <cfvo type="max"/>
        <color rgb="FFFFEF9C"/>
        <color rgb="FFFF7128"/>
      </colorScale>
    </cfRule>
  </conditionalFormatting>
  <conditionalFormatting sqref="H531:I531">
    <cfRule type="expression" dxfId="4452" priority="11">
      <formula>Z531=1</formula>
    </cfRule>
  </conditionalFormatting>
  <conditionalFormatting sqref="F531:G531">
    <cfRule type="expression" dxfId="4451" priority="10">
      <formula>Y531=1</formula>
    </cfRule>
  </conditionalFormatting>
  <conditionalFormatting sqref="J531:K531">
    <cfRule type="expression" dxfId="4450" priority="9">
      <formula>AA531=1</formula>
    </cfRule>
  </conditionalFormatting>
  <conditionalFormatting sqref="L531:M531">
    <cfRule type="expression" dxfId="4449" priority="8">
      <formula>AB531=1</formula>
    </cfRule>
  </conditionalFormatting>
  <conditionalFormatting sqref="F534:M534">
    <cfRule type="containsBlanks" dxfId="4448" priority="7">
      <formula>LEN(TRIM(F534))=0</formula>
    </cfRule>
  </conditionalFormatting>
  <conditionalFormatting sqref="F533:M533">
    <cfRule type="containsBlanks" dxfId="4447" priority="6">
      <formula>LEN(TRIM(F533))=0</formula>
    </cfRule>
    <cfRule type="colorScale" priority="5">
      <colorScale>
        <cfvo type="min"/>
        <cfvo type="max"/>
        <color rgb="FFFFEF9C"/>
        <color rgb="FFFF7128"/>
      </colorScale>
    </cfRule>
  </conditionalFormatting>
  <conditionalFormatting sqref="H533:I533">
    <cfRule type="expression" dxfId="4446" priority="4">
      <formula>Z533=1</formula>
    </cfRule>
  </conditionalFormatting>
  <conditionalFormatting sqref="F533:G533">
    <cfRule type="expression" dxfId="4445" priority="3">
      <formula>Y533=1</formula>
    </cfRule>
  </conditionalFormatting>
  <conditionalFormatting sqref="J533:K533">
    <cfRule type="expression" dxfId="4444" priority="2">
      <formula>AA533=1</formula>
    </cfRule>
  </conditionalFormatting>
  <conditionalFormatting sqref="L533:M533">
    <cfRule type="expression" dxfId="4443" priority="1">
      <formula>AB533=1</formula>
    </cfRule>
  </conditionalFormatting>
  <hyperlinks>
    <hyperlink ref="B3" location="Contents!A1" display="Back to Contents page"/>
    <hyperlink ref="D7:N7" r:id="rId1" display="Funnel plots have been created using the APHO funnel plot templates: http://www.apho.org.uk/resource/item.aspx?RID=25353"/>
  </hyperlinks>
  <pageMargins left="0.70866141732283472" right="0.70866141732283472" top="0.74803149606299213" bottom="0.74803149606299213" header="0.31496062992125984" footer="0.31496062992125984"/>
  <pageSetup paperSize="9" scale="10" orientation="portrait" r:id="rId2"/>
  <colBreaks count="1" manualBreakCount="1">
    <brk id="13" max="1048575" man="1"/>
  </colBreaks>
  <ignoredErrors>
    <ignoredError sqref="P112:W112 P114:W534 F111:N534" formula="1"/>
  </ignoredError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colo">
    <tabColor rgb="FF009E49"/>
    <pageSetUpPr fitToPage="1"/>
  </sheetPr>
  <dimension ref="B1:AG537"/>
  <sheetViews>
    <sheetView showGridLines="0" zoomScaleNormal="100" zoomScaleSheetLayoutView="100" workbookViewId="0"/>
  </sheetViews>
  <sheetFormatPr defaultRowHeight="15" x14ac:dyDescent="0.25"/>
  <cols>
    <col min="1" max="1" width="1.7109375" style="91" customWidth="1"/>
    <col min="2" max="2" width="22.5703125" style="91" customWidth="1"/>
    <col min="3" max="3" width="1.7109375" style="113" customWidth="1"/>
    <col min="4" max="4" width="5.85546875" style="91" customWidth="1"/>
    <col min="5" max="5" width="66.140625" style="91" customWidth="1"/>
    <col min="6" max="12" width="5" style="91" customWidth="1"/>
    <col min="13" max="13" width="6.7109375" style="91" customWidth="1"/>
    <col min="14" max="14" width="9.140625" style="91"/>
    <col min="15" max="15" width="2.42578125" style="91" customWidth="1"/>
    <col min="16" max="23" width="5" style="112" customWidth="1"/>
    <col min="24" max="24" width="9.140625" style="112"/>
    <col min="25" max="28" width="0.140625" style="82" customWidth="1"/>
    <col min="29" max="29" width="9.140625" style="82"/>
    <col min="30" max="16384" width="9.140625" style="91"/>
  </cols>
  <sheetData>
    <row r="1" spans="2:14" ht="15.75" thickBot="1" x14ac:dyDescent="0.3"/>
    <row r="2" spans="2:14" ht="15.75" customHeight="1" x14ac:dyDescent="0.25">
      <c r="D2" s="321" t="s">
        <v>344</v>
      </c>
      <c r="E2" s="322"/>
      <c r="F2" s="322"/>
      <c r="G2" s="322"/>
      <c r="H2" s="322"/>
      <c r="I2" s="322"/>
      <c r="J2" s="322"/>
      <c r="K2" s="322"/>
      <c r="L2" s="322"/>
      <c r="M2" s="322"/>
      <c r="N2" s="323"/>
    </row>
    <row r="3" spans="2:14" ht="15.75" customHeight="1" x14ac:dyDescent="0.25">
      <c r="B3" s="48" t="s">
        <v>55</v>
      </c>
      <c r="D3" s="324"/>
      <c r="E3" s="325"/>
      <c r="F3" s="325"/>
      <c r="G3" s="325"/>
      <c r="H3" s="325"/>
      <c r="I3" s="325"/>
      <c r="J3" s="325"/>
      <c r="K3" s="325"/>
      <c r="L3" s="325"/>
      <c r="M3" s="325"/>
      <c r="N3" s="326"/>
    </row>
    <row r="4" spans="2:14" ht="15.75" customHeight="1" thickBot="1" x14ac:dyDescent="0.3">
      <c r="B4" s="48"/>
      <c r="D4" s="327"/>
      <c r="E4" s="328"/>
      <c r="F4" s="328"/>
      <c r="G4" s="328"/>
      <c r="H4" s="328"/>
      <c r="I4" s="328"/>
      <c r="J4" s="328"/>
      <c r="K4" s="328"/>
      <c r="L4" s="328"/>
      <c r="M4" s="328"/>
      <c r="N4" s="329"/>
    </row>
    <row r="5" spans="2:14" ht="15.75" customHeight="1" thickBot="1" x14ac:dyDescent="0.3"/>
    <row r="6" spans="2:14" ht="347.25" customHeight="1" x14ac:dyDescent="0.25">
      <c r="D6" s="380" t="s">
        <v>527</v>
      </c>
      <c r="E6" s="381"/>
      <c r="F6" s="381"/>
      <c r="G6" s="381"/>
      <c r="H6" s="381"/>
      <c r="I6" s="381"/>
      <c r="J6" s="381"/>
      <c r="K6" s="381"/>
      <c r="L6" s="381"/>
      <c r="M6" s="381"/>
      <c r="N6" s="382"/>
    </row>
    <row r="7" spans="2:14" ht="27.75" customHeight="1" thickBot="1" x14ac:dyDescent="0.3">
      <c r="D7" s="383" t="s">
        <v>332</v>
      </c>
      <c r="E7" s="384"/>
      <c r="F7" s="384"/>
      <c r="G7" s="384"/>
      <c r="H7" s="384"/>
      <c r="I7" s="384"/>
      <c r="J7" s="384"/>
      <c r="K7" s="384"/>
      <c r="L7" s="384"/>
      <c r="M7" s="384"/>
      <c r="N7" s="385"/>
    </row>
    <row r="9" spans="2:14" ht="15" customHeight="1" x14ac:dyDescent="0.25">
      <c r="D9" s="378" t="s">
        <v>337</v>
      </c>
      <c r="E9" s="378"/>
      <c r="F9" s="378"/>
      <c r="G9" s="378"/>
      <c r="H9" s="378"/>
      <c r="I9" s="378"/>
      <c r="J9" s="378"/>
      <c r="K9" s="378"/>
      <c r="L9" s="378"/>
      <c r="M9" s="378"/>
      <c r="N9" s="92"/>
    </row>
    <row r="32" ht="12" customHeight="1" x14ac:dyDescent="0.25"/>
    <row r="33" spans="4:13" ht="16.5" customHeight="1" x14ac:dyDescent="0.25"/>
    <row r="34" spans="4:13" x14ac:dyDescent="0.25">
      <c r="D34" s="378" t="s">
        <v>338</v>
      </c>
      <c r="E34" s="378"/>
      <c r="F34" s="378"/>
      <c r="G34" s="378"/>
      <c r="H34" s="378"/>
      <c r="I34" s="378"/>
      <c r="J34" s="378"/>
      <c r="K34" s="378"/>
      <c r="L34" s="378"/>
      <c r="M34" s="378"/>
    </row>
    <row r="35" spans="4:13" ht="19.5" customHeight="1" x14ac:dyDescent="0.25"/>
    <row r="59" spans="4:13" ht="15" customHeight="1" x14ac:dyDescent="0.25">
      <c r="D59" s="378" t="s">
        <v>339</v>
      </c>
      <c r="E59" s="378"/>
      <c r="F59" s="378"/>
      <c r="G59" s="378"/>
      <c r="H59" s="378"/>
      <c r="I59" s="378"/>
      <c r="J59" s="378"/>
      <c r="K59" s="378"/>
      <c r="L59" s="378"/>
      <c r="M59" s="378"/>
    </row>
    <row r="84" spans="4:13" ht="15" customHeight="1" x14ac:dyDescent="0.25">
      <c r="D84" s="378" t="s">
        <v>340</v>
      </c>
      <c r="E84" s="378"/>
      <c r="F84" s="378"/>
      <c r="G84" s="378"/>
      <c r="H84" s="378"/>
      <c r="I84" s="378"/>
      <c r="J84" s="378"/>
      <c r="K84" s="378"/>
      <c r="L84" s="378"/>
      <c r="M84" s="378"/>
    </row>
    <row r="108" spans="3:33" ht="15.75" thickBot="1" x14ac:dyDescent="0.3"/>
    <row r="109" spans="3:33" s="43" customFormat="1" ht="36" customHeight="1" thickBot="1" x14ac:dyDescent="0.3">
      <c r="D109" s="367" t="s">
        <v>357</v>
      </c>
      <c r="E109" s="368"/>
      <c r="F109" s="368"/>
      <c r="G109" s="368"/>
      <c r="H109" s="368"/>
      <c r="I109" s="368"/>
      <c r="J109" s="368"/>
      <c r="K109" s="368"/>
      <c r="L109" s="368"/>
      <c r="M109" s="368"/>
      <c r="N109" s="369"/>
      <c r="P109" s="388" t="s">
        <v>356</v>
      </c>
      <c r="Q109" s="368"/>
      <c r="R109" s="368"/>
      <c r="S109" s="368"/>
      <c r="T109" s="368"/>
      <c r="U109" s="368"/>
      <c r="V109" s="368"/>
      <c r="W109" s="369"/>
      <c r="Y109" s="110"/>
      <c r="Z109" s="110"/>
      <c r="AA109" s="110"/>
      <c r="AB109" s="110"/>
      <c r="AC109" s="110"/>
    </row>
    <row r="110" spans="3:33" ht="90.75" customHeight="1" thickBot="1" x14ac:dyDescent="0.3">
      <c r="D110" s="336" t="s">
        <v>4</v>
      </c>
      <c r="E110" s="337"/>
      <c r="F110" s="266" t="s">
        <v>20</v>
      </c>
      <c r="G110" s="267"/>
      <c r="H110" s="267" t="s">
        <v>171</v>
      </c>
      <c r="I110" s="267"/>
      <c r="J110" s="267" t="s">
        <v>9</v>
      </c>
      <c r="K110" s="267"/>
      <c r="L110" s="267" t="s">
        <v>172</v>
      </c>
      <c r="M110" s="365"/>
      <c r="N110" s="60" t="s">
        <v>100</v>
      </c>
      <c r="P110" s="266" t="s">
        <v>20</v>
      </c>
      <c r="Q110" s="267"/>
      <c r="R110" s="267" t="s">
        <v>171</v>
      </c>
      <c r="S110" s="267"/>
      <c r="T110" s="267" t="s">
        <v>9</v>
      </c>
      <c r="U110" s="267"/>
      <c r="V110" s="267" t="s">
        <v>172</v>
      </c>
      <c r="W110" s="365"/>
      <c r="Y110" s="177" t="s">
        <v>20</v>
      </c>
      <c r="Z110" s="177" t="s">
        <v>171</v>
      </c>
      <c r="AA110" s="177" t="s">
        <v>9</v>
      </c>
      <c r="AB110" s="177" t="s">
        <v>172</v>
      </c>
      <c r="AD110" s="111"/>
      <c r="AE110" s="111"/>
      <c r="AF110" s="111"/>
      <c r="AG110" s="111"/>
    </row>
    <row r="111" spans="3:33" s="95" customFormat="1" ht="15.75" x14ac:dyDescent="0.25">
      <c r="C111" s="113"/>
      <c r="D111" s="300" t="s">
        <v>408</v>
      </c>
      <c r="E111" s="106" t="s">
        <v>40</v>
      </c>
      <c r="F111" s="379">
        <f>IF(OR(ISERROR(VLOOKUP($E111&amp;$D$110&amp;$D$111,'CCG data'!$A:$AD,'CCG data'!R$3,FALSE)),ISBLANK(VLOOKUP($E111&amp;$D$110&amp;$D$111,'CCG data'!$A:$AD,'CCG data'!R$3,FALSE))),"",VLOOKUP($E111&amp;$D$110&amp;$D$111,'CCG data'!$A:$AD,'CCG data'!R$3,FALSE))</f>
        <v>4.9000000000000004</v>
      </c>
      <c r="G111" s="370"/>
      <c r="H111" s="370">
        <f>IF(OR(ISERROR(VLOOKUP($E111&amp;$D$110&amp;$D$111,'CCG data'!$A:$AD,'CCG data'!S$3,FALSE)),ISBLANK(VLOOKUP($E111&amp;$D$110&amp;$D$111,'CCG data'!$A:$AD,'CCG data'!S$3,FALSE))),"",VLOOKUP($E111&amp;$D$110&amp;$D$111,'CCG data'!$A:$AD,'CCG data'!S$3,FALSE))</f>
        <v>38.200000000000003</v>
      </c>
      <c r="I111" s="370"/>
      <c r="J111" s="370">
        <f>IF(OR(ISERROR(VLOOKUP($E111&amp;$D$110&amp;$D$111,'CCG data'!$A:$AD,'CCG data'!T$3,FALSE)),ISBLANK(VLOOKUP($E111&amp;$D$110&amp;$D$111,'CCG data'!$A:$AD,'CCG data'!T$3,FALSE))),"",VLOOKUP($E111&amp;$D$110&amp;$D$111,'CCG data'!$A:$AD,'CCG data'!T$3,FALSE))</f>
        <v>17.7</v>
      </c>
      <c r="K111" s="370"/>
      <c r="L111" s="370">
        <f>IF(OR(ISERROR(VLOOKUP($E111&amp;$D$110&amp;$D$111,'CCG data'!$A:$AD,'CCG data'!U$3,FALSE)),ISBLANK(VLOOKUP($E111&amp;$D$110&amp;$D$111,'CCG data'!$A:$AD,'CCG data'!U$3,FALSE))),"",VLOOKUP($E111&amp;$D$110&amp;$D$111,'CCG data'!$A:$AD,'CCG data'!U$3,FALSE))</f>
        <v>11.6</v>
      </c>
      <c r="M111" s="371"/>
      <c r="N111" s="310">
        <f>IF(OR(ISERROR(VLOOKUP($E111&amp;$D$110&amp;$D$111,'CCG data'!$A:$AD,'CCG data'!G$3,FALSE)),ISBLANK(VLOOKUP($E111&amp;$D$110&amp;$D$111,'CCG data'!$A:$AD,'CCG data'!G$3,FALSE))),"",VLOOKUP($E111&amp;$D$110&amp;$D$111,'CCG data'!$A:$AD,'CCG data'!G$3,FALSE))</f>
        <v>263880</v>
      </c>
      <c r="P111" s="360">
        <f>IF(OR(ISERROR(VLOOKUP($E111&amp;$D$110&amp;$D$111,'CCG data'!$A:$AD,'CCG data'!B$3,FALSE)),ISBLANK(VLOOKUP($E111&amp;$D$110&amp;$D$111,'CCG data'!$A:$AD,'CCG data'!B$3,FALSE))),"",VLOOKUP($E111&amp;$D$110&amp;$D$111,'CCG data'!$A:$AD,'CCG data'!B$3,FALSE))</f>
        <v>6.7659542216158858E-2</v>
      </c>
      <c r="Q111" s="272"/>
      <c r="R111" s="272">
        <f>IF(OR(ISERROR(VLOOKUP($E111&amp;$D$110&amp;$D$111,'CCG data'!$A:$AD,'CCG data'!C$3,FALSE)),ISBLANK(VLOOKUP($E111&amp;$D$110&amp;$D$111,'CCG data'!$A:$AD,'CCG data'!C$3,FALSE))),"",VLOOKUP($E111&amp;$D$110&amp;$D$111,'CCG data'!$A:$AD,'CCG data'!C$3,FALSE))</f>
        <v>0.52553433378808545</v>
      </c>
      <c r="S111" s="272"/>
      <c r="T111" s="272">
        <f>IF(OR(ISERROR(VLOOKUP($E111&amp;$D$110&amp;$D$111,'CCG data'!$A:$AD,'CCG data'!D$3,FALSE)),ISBLANK(VLOOKUP($E111&amp;$D$110&amp;$D$111,'CCG data'!$A:$AD,'CCG data'!D$3,FALSE))),"",VLOOKUP($E111&amp;$D$110&amp;$D$111,'CCG data'!$A:$AD,'CCG data'!D$3,FALSE))</f>
        <v>0.24542974079126875</v>
      </c>
      <c r="U111" s="272"/>
      <c r="V111" s="272">
        <f>IF(OR(ISERROR(VLOOKUP($E111&amp;$D$110&amp;$D$111,'CCG data'!$A:$AD,'CCG data'!E$3,FALSE)),ISBLANK(VLOOKUP($E111&amp;$D$110&amp;$D$111,'CCG data'!$A:$AD,'CCG data'!E$3,FALSE))),"",VLOOKUP($E111&amp;$D$110&amp;$D$111,'CCG data'!$A:$AD,'CCG data'!E$3,FALSE))</f>
        <v>0.16137638320448688</v>
      </c>
      <c r="W111" s="386"/>
      <c r="X111" s="112"/>
      <c r="Y111" s="178" t="str">
        <f>IFERROR(VLOOKUP($E111&amp;$D$111, Outliers!$A$4:$P$214,6,FALSE),"0")</f>
        <v>0</v>
      </c>
      <c r="Z111" s="178" t="str">
        <f>IFERROR(VLOOKUP($E111&amp;$D$111, Outliers!$A$4:$P$214,7,FALSE),"0")</f>
        <v>0</v>
      </c>
      <c r="AA111" s="178" t="str">
        <f>IFERROR(VLOOKUP($E111&amp;$D$111, Outliers!$A$4:$P$214,8,FALSE),"0")</f>
        <v>0</v>
      </c>
      <c r="AB111" s="178" t="str">
        <f>IFERROR(VLOOKUP($E111&amp;$D$111, Outliers!$A$4:$P$214,9,FALSE),"0")</f>
        <v>0</v>
      </c>
      <c r="AC111" s="82"/>
      <c r="AD111" s="82"/>
      <c r="AE111" s="82"/>
      <c r="AF111" s="82"/>
      <c r="AG111" s="82"/>
    </row>
    <row r="112" spans="3:33" s="95" customFormat="1" ht="15.75" thickBot="1" x14ac:dyDescent="0.3">
      <c r="C112" s="113"/>
      <c r="D112" s="301"/>
      <c r="E112" s="107" t="s">
        <v>27</v>
      </c>
      <c r="F112" s="101">
        <f>IF(P111="","",VLOOKUP($E111&amp;$D$110&amp;$D$111,'CCG data'!$A:$AD,'CCG data'!W$3,FALSE))</f>
        <v>4.8</v>
      </c>
      <c r="G112" s="102">
        <f>IF(P111="","",VLOOKUP($E111&amp;$D$110&amp;$D$111,'CCG data'!$A:$AD,'CCG data'!X$3,FALSE))</f>
        <v>5</v>
      </c>
      <c r="H112" s="102">
        <f>IF(R111="","",VLOOKUP($E111&amp;$D$110&amp;$D$111,'CCG data'!$A:$AD,'CCG data'!Y$3,FALSE))</f>
        <v>38</v>
      </c>
      <c r="I112" s="102">
        <f>IF(R111="","",VLOOKUP($E111&amp;$D$110&amp;$D$111,'CCG data'!$A:$AD,'CCG data'!Z$3,FALSE))</f>
        <v>38.4</v>
      </c>
      <c r="J112" s="102">
        <f>IF(T111="","",VLOOKUP($E111&amp;$D$110&amp;$D$111,'CCG data'!$A:$AD,'CCG data'!AA$3,FALSE))</f>
        <v>17.5</v>
      </c>
      <c r="K112" s="102">
        <f>IF(T111="","",VLOOKUP($E111&amp;$D$110&amp;$D$111,'CCG data'!$A:$AD,'CCG data'!AB$3,FALSE))</f>
        <v>17.8</v>
      </c>
      <c r="L112" s="102">
        <f>IF(V111="","",VLOOKUP($E111&amp;$D$110&amp;$D$111,'CCG data'!$A:$AD,'CCG data'!AC$3,FALSE))</f>
        <v>11.5</v>
      </c>
      <c r="M112" s="103">
        <f>IF(V111="","",VLOOKUP($E111&amp;$D$110&amp;$D$111,'CCG data'!$A:$AD,'CCG data'!AD$3,FALSE))</f>
        <v>11.7</v>
      </c>
      <c r="N112" s="304"/>
      <c r="P112" s="156">
        <f>IF(P111="","",VLOOKUP($E111&amp;$D$110&amp;$D$111,'CCG data'!$A:$AD,'CCG data'!I$3,FALSE))</f>
        <v>6.7000000000000004E-2</v>
      </c>
      <c r="Q112" s="3">
        <f>IF(P111="","",VLOOKUP($E111&amp;$D$110&amp;$D$111,'CCG data'!$A:$AD,'CCG data'!J$3,FALSE))</f>
        <v>6.9000000000000006E-2</v>
      </c>
      <c r="R112" s="3">
        <f>IF(R111="","",VLOOKUP($E111&amp;$D$110&amp;$D$111,'CCG data'!$A:$AD,'CCG data'!K$3,FALSE))</f>
        <v>0.52400000000000002</v>
      </c>
      <c r="S112" s="3">
        <f>IF(R111="","",VLOOKUP($E111&amp;$D$110&amp;$D$111,'CCG data'!$A:$AD,'CCG data'!L$3,FALSE))</f>
        <v>0.52700000000000002</v>
      </c>
      <c r="T112" s="3">
        <f>IF(T111="","",VLOOKUP($E111&amp;$D$110&amp;$D$111,'CCG data'!$A:$AD,'CCG data'!M$3,FALSE))</f>
        <v>0.24399999999999999</v>
      </c>
      <c r="U112" s="3">
        <f>IF(T111="","",VLOOKUP($E111&amp;$D$110&amp;$D$111,'CCG data'!$A:$AD,'CCG data'!N$3,FALSE))</f>
        <v>0.247</v>
      </c>
      <c r="V112" s="3">
        <f>IF(V111="","",VLOOKUP($E111&amp;$D$110&amp;$D$111,'CCG data'!$A:$AD,'CCG data'!O$3,FALSE))</f>
        <v>0.16</v>
      </c>
      <c r="W112" s="143">
        <f>IF(V111="","",VLOOKUP($E111&amp;$D$110&amp;$D$111,'CCG data'!$A:$AD,'CCG data'!P$3,FALSE))</f>
        <v>0.16300000000000001</v>
      </c>
      <c r="X112" s="112"/>
      <c r="Y112" s="178" t="str">
        <f>IFERROR(VLOOKUP($E112&amp;$D$111, Outliers!$A$4:$P$214,6,FALSE),"0")</f>
        <v>0</v>
      </c>
      <c r="Z112" s="178" t="str">
        <f>IFERROR(VLOOKUP($E112&amp;$D$111, Outliers!$A$4:$P$214,7,FALSE),"0")</f>
        <v>0</v>
      </c>
      <c r="AA112" s="178" t="str">
        <f>IFERROR(VLOOKUP($E112&amp;$D$111, Outliers!$A$4:$P$214,8,FALSE),"0")</f>
        <v>0</v>
      </c>
      <c r="AB112" s="178" t="str">
        <f>IFERROR(VLOOKUP($E112&amp;$D$111, Outliers!$A$4:$P$214,9,FALSE),"0")</f>
        <v>0</v>
      </c>
      <c r="AC112" s="82"/>
      <c r="AD112" s="82"/>
      <c r="AE112" s="82"/>
      <c r="AF112" s="82"/>
      <c r="AG112" s="82"/>
    </row>
    <row r="113" spans="4:33" s="43" customFormat="1" ht="15.75" x14ac:dyDescent="0.25">
      <c r="D113" s="301"/>
      <c r="E113" s="106" t="s">
        <v>438</v>
      </c>
      <c r="F113" s="372">
        <f>IF(OR(ISERROR(VLOOKUP($E113&amp;$D$110&amp;$D$111,'CCG data'!$A:$AD,'CCG data'!R$3,FALSE)),ISBLANK(VLOOKUP($E113&amp;$D$110&amp;$D$111,'CCG data'!$A:$AD,'CCG data'!R$3,FALSE))),"",VLOOKUP($E113&amp;$D$110&amp;$D$111,'CCG data'!$A:$AD,'CCG data'!R$3,FALSE))</f>
        <v>5.0999999999999996</v>
      </c>
      <c r="G113" s="373"/>
      <c r="H113" s="373">
        <f>IF(OR(ISERROR(VLOOKUP($E113&amp;$D$110&amp;$D$111,'CCG data'!$A:$AD,'CCG data'!S$3,FALSE)),ISBLANK(VLOOKUP($E113&amp;$D$110&amp;$D$111,'CCG data'!$A:$AD,'CCG data'!S$3,FALSE))),"",VLOOKUP($E113&amp;$D$110&amp;$D$111,'CCG data'!$A:$AD,'CCG data'!S$3,FALSE))</f>
        <v>33.5</v>
      </c>
      <c r="I113" s="373"/>
      <c r="J113" s="373">
        <f>IF(OR(ISERROR(VLOOKUP($E113&amp;$D$110&amp;$D$111,'CCG data'!$A:$AD,'CCG data'!T$3,FALSE)),ISBLANK(VLOOKUP($E113&amp;$D$110&amp;$D$111,'CCG data'!$A:$AD,'CCG data'!T$3,FALSE))),"",VLOOKUP($E113&amp;$D$110&amp;$D$111,'CCG data'!$A:$AD,'CCG data'!T$3,FALSE))</f>
        <v>18</v>
      </c>
      <c r="K113" s="373"/>
      <c r="L113" s="373">
        <f>IF(OR(ISERROR(VLOOKUP($E113&amp;$D$110&amp;$D$111,'CCG data'!$A:$AD,'CCG data'!U$3,FALSE)),ISBLANK(VLOOKUP($E113&amp;$D$110&amp;$D$111,'CCG data'!$A:$AD,'CCG data'!U$3,FALSE))),"",VLOOKUP($E113&amp;$D$110&amp;$D$111,'CCG data'!$A:$AD,'CCG data'!U$3,FALSE))</f>
        <v>12.9</v>
      </c>
      <c r="M113" s="374"/>
      <c r="N113" s="310">
        <f>IF(OR(ISERROR(VLOOKUP($E113&amp;$D$110&amp;$D$111,'CCG data'!$A:$AD,'CCG data'!G$3,FALSE)),ISBLANK(VLOOKUP($E113&amp;$D$110&amp;$D$111,'CCG data'!$A:$AD,'CCG data'!G$3,FALSE))),"",VLOOKUP($E113&amp;$D$110&amp;$D$111,'CCG data'!$A:$AD,'CCG data'!G$3,FALSE))</f>
        <v>879</v>
      </c>
      <c r="P113" s="360">
        <f>IF(OR(ISERROR(VLOOKUP($E113&amp;$D$110&amp;$D$111,'CCG data'!$A:$AD,'CCG data'!B$3,FALSE)),ISBLANK(VLOOKUP($E113&amp;$D$110&amp;$D$111,'CCG data'!$A:$AD,'CCG data'!B$3,FALSE))),"",VLOOKUP($E113&amp;$D$110&amp;$D$111,'CCG data'!$A:$AD,'CCG data'!B$3,FALSE))</f>
        <v>7.1672354948805458E-2</v>
      </c>
      <c r="Q113" s="272"/>
      <c r="R113" s="272">
        <f>IF(OR(ISERROR(VLOOKUP($E113&amp;$D$110&amp;$D$111,'CCG data'!$A:$AD,'CCG data'!C$3,FALSE)),ISBLANK(VLOOKUP($E113&amp;$D$110&amp;$D$111,'CCG data'!$A:$AD,'CCG data'!C$3,FALSE))),"",VLOOKUP($E113&amp;$D$110&amp;$D$111,'CCG data'!$A:$AD,'CCG data'!C$3,FALSE))</f>
        <v>0.47781569965870307</v>
      </c>
      <c r="S113" s="272"/>
      <c r="T113" s="272">
        <f>IF(OR(ISERROR(VLOOKUP($E113&amp;$D$110&amp;$D$111,'CCG data'!$A:$AD,'CCG data'!D$3,FALSE)),ISBLANK(VLOOKUP($E113&amp;$D$110&amp;$D$111,'CCG data'!$A:$AD,'CCG data'!D$3,FALSE))),"",VLOOKUP($E113&amp;$D$110&amp;$D$111,'CCG data'!$A:$AD,'CCG data'!D$3,FALSE))</f>
        <v>0.26621160409556316</v>
      </c>
      <c r="U113" s="272"/>
      <c r="V113" s="272">
        <f>IF(OR(ISERROR(VLOOKUP($E113&amp;$D$110&amp;$D$111,'CCG data'!$A:$AD,'CCG data'!E$3,FALSE)),ISBLANK(VLOOKUP($E113&amp;$D$110&amp;$D$111,'CCG data'!$A:$AD,'CCG data'!E$3,FALSE))),"",VLOOKUP($E113&amp;$D$110&amp;$D$111,'CCG data'!$A:$AD,'CCG data'!E$3,FALSE))</f>
        <v>0.18430034129692832</v>
      </c>
      <c r="W113" s="386"/>
      <c r="Y113" s="178">
        <f>IFERROR(VLOOKUP($E113&amp;$D$111, Outliers!$A$4:$P$214,6,FALSE),"0")</f>
        <v>0</v>
      </c>
      <c r="Z113" s="178">
        <f>IFERROR(VLOOKUP($E113&amp;$D$111, Outliers!$A$4:$P$214,7,FALSE),"0")</f>
        <v>0</v>
      </c>
      <c r="AA113" s="178">
        <f>IFERROR(VLOOKUP($E113&amp;$D$111, Outliers!$A$4:$P$214,8,FALSE),"0")</f>
        <v>0</v>
      </c>
      <c r="AB113" s="178">
        <f>IFERROR(VLOOKUP($E113&amp;$D$111, Outliers!$A$4:$P$214,9,FALSE),"0")</f>
        <v>0</v>
      </c>
      <c r="AC113" s="110"/>
      <c r="AD113" s="82"/>
      <c r="AE113" s="82"/>
      <c r="AF113" s="82"/>
      <c r="AG113" s="82"/>
    </row>
    <row r="114" spans="4:33" x14ac:dyDescent="0.25">
      <c r="D114" s="301"/>
      <c r="E114" s="107" t="s">
        <v>27</v>
      </c>
      <c r="F114" s="99">
        <f>IF(P113="","",VLOOKUP($E113&amp;$D$110&amp;$D$111,'CCG data'!$A:$AD,'CCG data'!W$3,FALSE))</f>
        <v>3.8</v>
      </c>
      <c r="G114" s="100">
        <f>IF(P113="","",VLOOKUP($E113&amp;$D$110&amp;$D$111,'CCG data'!$A:$AD,'CCG data'!X$3,FALSE))</f>
        <v>6.4</v>
      </c>
      <c r="H114" s="100">
        <f>IF(R113="","",VLOOKUP($E113&amp;$D$110&amp;$D$111,'CCG data'!$A:$AD,'CCG data'!Y$3,FALSE))</f>
        <v>30.3</v>
      </c>
      <c r="I114" s="100">
        <f>IF(R113="","",VLOOKUP($E113&amp;$D$110&amp;$D$111,'CCG data'!$A:$AD,'CCG data'!Z$3,FALSE))</f>
        <v>36.700000000000003</v>
      </c>
      <c r="J114" s="100">
        <f>IF(T113="","",VLOOKUP($E113&amp;$D$110&amp;$D$111,'CCG data'!$A:$AD,'CCG data'!AA$3,FALSE))</f>
        <v>15.7</v>
      </c>
      <c r="K114" s="100">
        <f>IF(T113="","",VLOOKUP($E113&amp;$D$110&amp;$D$111,'CCG data'!$A:$AD,'CCG data'!AB$3,FALSE))</f>
        <v>20.399999999999999</v>
      </c>
      <c r="L114" s="100">
        <f>IF(V113="","",VLOOKUP($E113&amp;$D$110&amp;$D$111,'CCG data'!$A:$AD,'CCG data'!AC$3,FALSE))</f>
        <v>10.9</v>
      </c>
      <c r="M114" s="100">
        <f>IF(V113="","",VLOOKUP($E113&amp;$D$110&amp;$D$111,'CCG data'!$A:$AD,'CCG data'!AD$3,FALSE))</f>
        <v>14.8</v>
      </c>
      <c r="N114" s="304"/>
      <c r="P114" s="162">
        <f>IF(P113="","",VLOOKUP($E113&amp;$D$110&amp;$D$111,'CCG data'!$A:$AD,'CCG data'!I$3,FALSE))</f>
        <v>5.6000000000000001E-2</v>
      </c>
      <c r="Q114" s="15">
        <f>IF(P113="","",VLOOKUP($E113&amp;$D$110&amp;$D$111,'CCG data'!$A:$AD,'CCG data'!J$3,FALSE))</f>
        <v>9.0999999999999998E-2</v>
      </c>
      <c r="R114" s="15">
        <f>IF(R113="","",VLOOKUP($E113&amp;$D$110&amp;$D$111,'CCG data'!$A:$AD,'CCG data'!K$3,FALSE))</f>
        <v>0.44500000000000001</v>
      </c>
      <c r="S114" s="15">
        <f>IF(R113="","",VLOOKUP($E113&amp;$D$110&amp;$D$111,'CCG data'!$A:$AD,'CCG data'!L$3,FALSE))</f>
        <v>0.51100000000000001</v>
      </c>
      <c r="T114" s="15">
        <f>IF(T113="","",VLOOKUP($E113&amp;$D$110&amp;$D$111,'CCG data'!$A:$AD,'CCG data'!M$3,FALSE))</f>
        <v>0.23799999999999999</v>
      </c>
      <c r="U114" s="15">
        <f>IF(T113="","",VLOOKUP($E113&amp;$D$110&amp;$D$111,'CCG data'!$A:$AD,'CCG data'!N$3,FALSE))</f>
        <v>0.29599999999999999</v>
      </c>
      <c r="V114" s="15">
        <f>IF(V113="","",VLOOKUP($E113&amp;$D$110&amp;$D$111,'CCG data'!$A:$AD,'CCG data'!O$3,FALSE))</f>
        <v>0.16</v>
      </c>
      <c r="W114" s="142">
        <f>IF(V113="","",VLOOKUP($E113&amp;$D$110&amp;$D$111,'CCG data'!$A:$AD,'CCG data'!P$3,FALSE))</f>
        <v>0.21099999999999999</v>
      </c>
      <c r="Y114" s="178" t="str">
        <f>IFERROR(VLOOKUP($E114&amp;$D$111, Outliers!$A$4:$P$214,6,FALSE),"0")</f>
        <v>0</v>
      </c>
      <c r="Z114" s="178" t="str">
        <f>IFERROR(VLOOKUP($E114&amp;$D$111, Outliers!$A$4:$P$214,7,FALSE),"0")</f>
        <v>0</v>
      </c>
      <c r="AA114" s="178" t="str">
        <f>IFERROR(VLOOKUP($E114&amp;$D$111, Outliers!$A$4:$P$214,8,FALSE),"0")</f>
        <v>0</v>
      </c>
      <c r="AB114" s="178" t="str">
        <f>IFERROR(VLOOKUP($E114&amp;$D$111, Outliers!$A$4:$P$214,9,FALSE),"0")</f>
        <v>0</v>
      </c>
      <c r="AD114" s="82"/>
      <c r="AE114" s="82"/>
      <c r="AF114" s="82"/>
      <c r="AG114" s="82"/>
    </row>
    <row r="115" spans="4:33" s="43" customFormat="1" ht="15.75" x14ac:dyDescent="0.25">
      <c r="D115" s="301"/>
      <c r="E115" s="108" t="s">
        <v>173</v>
      </c>
      <c r="F115" s="372">
        <f>IF(OR(ISERROR(VLOOKUP($E115&amp;$D$110&amp;$D$111,'CCG data'!$A:$AD,'CCG data'!R$3,FALSE)),ISBLANK(VLOOKUP($E115&amp;$D$110&amp;$D$111,'CCG data'!$A:$AD,'CCG data'!R$3,FALSE))),"",VLOOKUP($E115&amp;$D$110&amp;$D$111,'CCG data'!$A:$AD,'CCG data'!R$3,FALSE))</f>
        <v>4.0999999999999996</v>
      </c>
      <c r="G115" s="373"/>
      <c r="H115" s="373">
        <f>IF(OR(ISERROR(VLOOKUP($E115&amp;$D$110&amp;$D$111,'CCG data'!$A:$AD,'CCG data'!S$3,FALSE)),ISBLANK(VLOOKUP($E115&amp;$D$110&amp;$D$111,'CCG data'!$A:$AD,'CCG data'!S$3,FALSE))),"",VLOOKUP($E115&amp;$D$110&amp;$D$111,'CCG data'!$A:$AD,'CCG data'!S$3,FALSE))</f>
        <v>28.8</v>
      </c>
      <c r="I115" s="373"/>
      <c r="J115" s="373">
        <f>IF(OR(ISERROR(VLOOKUP($E115&amp;$D$110&amp;$D$111,'CCG data'!$A:$AD,'CCG data'!T$3,FALSE)),ISBLANK(VLOOKUP($E115&amp;$D$110&amp;$D$111,'CCG data'!$A:$AD,'CCG data'!T$3,FALSE))),"",VLOOKUP($E115&amp;$D$110&amp;$D$111,'CCG data'!$A:$AD,'CCG data'!T$3,FALSE))</f>
        <v>17.399999999999999</v>
      </c>
      <c r="K115" s="373"/>
      <c r="L115" s="373">
        <f>IF(OR(ISERROR(VLOOKUP($E115&amp;$D$110&amp;$D$111,'CCG data'!$A:$AD,'CCG data'!U$3,FALSE)),ISBLANK(VLOOKUP($E115&amp;$D$110&amp;$D$111,'CCG data'!$A:$AD,'CCG data'!U$3,FALSE))),"",VLOOKUP($E115&amp;$D$110&amp;$D$111,'CCG data'!$A:$AD,'CCG data'!U$3,FALSE))</f>
        <v>12.4</v>
      </c>
      <c r="M115" s="374"/>
      <c r="N115" s="303">
        <f>IF(OR(ISERROR(VLOOKUP($E115&amp;$D$110&amp;$D$111,'CCG data'!$A:$AD,'CCG data'!G$3,FALSE)),ISBLANK(VLOOKUP($E115&amp;$D$110&amp;$D$111,'CCG data'!$A:$AD,'CCG data'!G$3,FALSE))),"",VLOOKUP($E115&amp;$D$110&amp;$D$111,'CCG data'!$A:$AD,'CCG data'!G$3,FALSE))</f>
        <v>522</v>
      </c>
      <c r="P115" s="354">
        <f>IF(OR(ISERROR(VLOOKUP($E115&amp;$D$110&amp;$D$111,'CCG data'!$A:$AD,'CCG data'!B$3,FALSE)),ISBLANK(VLOOKUP($E115&amp;$D$110&amp;$D$111,'CCG data'!$A:$AD,'CCG data'!B$3,FALSE))),"",VLOOKUP($E115&amp;$D$110&amp;$D$111,'CCG data'!$A:$AD,'CCG data'!B$3,FALSE))</f>
        <v>7.0881226053639848E-2</v>
      </c>
      <c r="Q115" s="246"/>
      <c r="R115" s="246">
        <f>IF(OR(ISERROR(VLOOKUP($E115&amp;$D$110&amp;$D$111,'CCG data'!$A:$AD,'CCG data'!C$3,FALSE)),ISBLANK(VLOOKUP($E115&amp;$D$110&amp;$D$111,'CCG data'!$A:$AD,'CCG data'!C$3,FALSE))),"",VLOOKUP($E115&amp;$D$110&amp;$D$111,'CCG data'!$A:$AD,'CCG data'!C$3,FALSE))</f>
        <v>0.45785440613026818</v>
      </c>
      <c r="S115" s="246"/>
      <c r="T115" s="246">
        <f>IF(OR(ISERROR(VLOOKUP($E115&amp;$D$110&amp;$D$111,'CCG data'!$A:$AD,'CCG data'!D$3,FALSE)),ISBLANK(VLOOKUP($E115&amp;$D$110&amp;$D$111,'CCG data'!$A:$AD,'CCG data'!D$3,FALSE))),"",VLOOKUP($E115&amp;$D$110&amp;$D$111,'CCG data'!$A:$AD,'CCG data'!D$3,FALSE))</f>
        <v>0.27586206896551724</v>
      </c>
      <c r="U115" s="246"/>
      <c r="V115" s="246">
        <f>IF(OR(ISERROR(VLOOKUP($E115&amp;$D$110&amp;$D$111,'CCG data'!$A:$AD,'CCG data'!E$3,FALSE)),ISBLANK(VLOOKUP($E115&amp;$D$110&amp;$D$111,'CCG data'!$A:$AD,'CCG data'!E$3,FALSE))),"",VLOOKUP($E115&amp;$D$110&amp;$D$111,'CCG data'!$A:$AD,'CCG data'!E$3,FALSE))</f>
        <v>0.19540229885057472</v>
      </c>
      <c r="W115" s="387"/>
      <c r="Y115" s="178">
        <f>IFERROR(VLOOKUP($E115&amp;$D$111, Outliers!$A$4:$P$214,6,FALSE),"0")</f>
        <v>0</v>
      </c>
      <c r="Z115" s="178">
        <f>IFERROR(VLOOKUP($E115&amp;$D$111, Outliers!$A$4:$P$214,7,FALSE),"0")</f>
        <v>1</v>
      </c>
      <c r="AA115" s="178">
        <f>IFERROR(VLOOKUP($E115&amp;$D$111, Outliers!$A$4:$P$214,8,FALSE),"0")</f>
        <v>0</v>
      </c>
      <c r="AB115" s="178">
        <f>IFERROR(VLOOKUP($E115&amp;$D$111, Outliers!$A$4:$P$214,9,FALSE),"0")</f>
        <v>0</v>
      </c>
      <c r="AC115" s="110"/>
      <c r="AD115" s="82"/>
      <c r="AE115" s="82"/>
      <c r="AF115" s="82"/>
      <c r="AG115" s="82"/>
    </row>
    <row r="116" spans="4:33" x14ac:dyDescent="0.25">
      <c r="D116" s="301"/>
      <c r="E116" s="107" t="s">
        <v>27</v>
      </c>
      <c r="F116" s="99">
        <f>IF(P115="","",VLOOKUP($E115&amp;$D$110&amp;$D$111,'CCG data'!$A:$AD,'CCG data'!W$3,FALSE))</f>
        <v>2.8</v>
      </c>
      <c r="G116" s="100">
        <f>IF(P115="","",VLOOKUP($E115&amp;$D$110&amp;$D$111,'CCG data'!$A:$AD,'CCG data'!X$3,FALSE))</f>
        <v>5.5</v>
      </c>
      <c r="H116" s="100">
        <f>IF(R115="","",VLOOKUP($E115&amp;$D$110&amp;$D$111,'CCG data'!$A:$AD,'CCG data'!Y$3,FALSE))</f>
        <v>25.1</v>
      </c>
      <c r="I116" s="100">
        <f>IF(R115="","",VLOOKUP($E115&amp;$D$110&amp;$D$111,'CCG data'!$A:$AD,'CCG data'!Z$3,FALSE))</f>
        <v>32.5</v>
      </c>
      <c r="J116" s="100">
        <f>IF(T115="","",VLOOKUP($E115&amp;$D$110&amp;$D$111,'CCG data'!$A:$AD,'CCG data'!AA$3,FALSE))</f>
        <v>14.5</v>
      </c>
      <c r="K116" s="100">
        <f>IF(T115="","",VLOOKUP($E115&amp;$D$110&amp;$D$111,'CCG data'!$A:$AD,'CCG data'!AB$3,FALSE))</f>
        <v>20.2</v>
      </c>
      <c r="L116" s="100">
        <f>IF(V115="","",VLOOKUP($E115&amp;$D$110&amp;$D$111,'CCG data'!$A:$AD,'CCG data'!AC$3,FALSE))</f>
        <v>10</v>
      </c>
      <c r="M116" s="100">
        <f>IF(V115="","",VLOOKUP($E115&amp;$D$110&amp;$D$111,'CCG data'!$A:$AD,'CCG data'!AD$3,FALSE))</f>
        <v>14.8</v>
      </c>
      <c r="N116" s="304"/>
      <c r="P116" s="162">
        <f>IF(P115="","",VLOOKUP($E115&amp;$D$110&amp;$D$111,'CCG data'!$A:$AD,'CCG data'!I$3,FALSE))</f>
        <v>5.1999999999999998E-2</v>
      </c>
      <c r="Q116" s="15">
        <f>IF(P115="","",VLOOKUP($E115&amp;$D$110&amp;$D$111,'CCG data'!$A:$AD,'CCG data'!J$3,FALSE))</f>
        <v>9.6000000000000002E-2</v>
      </c>
      <c r="R116" s="15">
        <f>IF(R115="","",VLOOKUP($E115&amp;$D$110&amp;$D$111,'CCG data'!$A:$AD,'CCG data'!K$3,FALSE))</f>
        <v>0.41599999999999998</v>
      </c>
      <c r="S116" s="15">
        <f>IF(R115="","",VLOOKUP($E115&amp;$D$110&amp;$D$111,'CCG data'!$A:$AD,'CCG data'!L$3,FALSE))</f>
        <v>0.501</v>
      </c>
      <c r="T116" s="15">
        <f>IF(T115="","",VLOOKUP($E115&amp;$D$110&amp;$D$111,'CCG data'!$A:$AD,'CCG data'!M$3,FALSE))</f>
        <v>0.23899999999999999</v>
      </c>
      <c r="U116" s="15">
        <f>IF(T115="","",VLOOKUP($E115&amp;$D$110&amp;$D$111,'CCG data'!$A:$AD,'CCG data'!N$3,FALSE))</f>
        <v>0.316</v>
      </c>
      <c r="V116" s="15">
        <f>IF(V115="","",VLOOKUP($E115&amp;$D$110&amp;$D$111,'CCG data'!$A:$AD,'CCG data'!O$3,FALSE))</f>
        <v>0.16400000000000001</v>
      </c>
      <c r="W116" s="142">
        <f>IF(V115="","",VLOOKUP($E115&amp;$D$110&amp;$D$111,'CCG data'!$A:$AD,'CCG data'!P$3,FALSE))</f>
        <v>0.23200000000000001</v>
      </c>
      <c r="Y116" s="178" t="str">
        <f>IFERROR(VLOOKUP($E116&amp;$D$111, Outliers!$A$4:$P$214,6,FALSE),"0")</f>
        <v>0</v>
      </c>
      <c r="Z116" s="178" t="str">
        <f>IFERROR(VLOOKUP($E116&amp;$D$111, Outliers!$A$4:$P$214,7,FALSE),"0")</f>
        <v>0</v>
      </c>
      <c r="AA116" s="178" t="str">
        <f>IFERROR(VLOOKUP($E116&amp;$D$111, Outliers!$A$4:$P$214,8,FALSE),"0")</f>
        <v>0</v>
      </c>
      <c r="AB116" s="178" t="str">
        <f>IFERROR(VLOOKUP($E116&amp;$D$111, Outliers!$A$4:$P$214,9,FALSE),"0")</f>
        <v>0</v>
      </c>
      <c r="AD116" s="82"/>
      <c r="AE116" s="82"/>
      <c r="AF116" s="82"/>
      <c r="AG116" s="82"/>
    </row>
    <row r="117" spans="4:33" s="43" customFormat="1" ht="15.75" x14ac:dyDescent="0.25">
      <c r="D117" s="301"/>
      <c r="E117" s="108" t="s">
        <v>174</v>
      </c>
      <c r="F117" s="372">
        <f>IF(OR(ISERROR(VLOOKUP($E117&amp;$D$110&amp;$D$111,'CCG data'!$A:$AD,'CCG data'!R$3,FALSE)),ISBLANK(VLOOKUP($E117&amp;$D$110&amp;$D$111,'CCG data'!$A:$AD,'CCG data'!R$3,FALSE))),"",VLOOKUP($E117&amp;$D$110&amp;$D$111,'CCG data'!$A:$AD,'CCG data'!R$3,FALSE))</f>
        <v>2.9</v>
      </c>
      <c r="G117" s="373"/>
      <c r="H117" s="373">
        <f>IF(OR(ISERROR(VLOOKUP($E117&amp;$D$110&amp;$D$111,'CCG data'!$A:$AD,'CCG data'!S$3,FALSE)),ISBLANK(VLOOKUP($E117&amp;$D$110&amp;$D$111,'CCG data'!$A:$AD,'CCG data'!S$3,FALSE))),"",VLOOKUP($E117&amp;$D$110&amp;$D$111,'CCG data'!$A:$AD,'CCG data'!S$3,FALSE))</f>
        <v>35.6</v>
      </c>
      <c r="I117" s="373"/>
      <c r="J117" s="373">
        <f>IF(OR(ISERROR(VLOOKUP($E117&amp;$D$110&amp;$D$111,'CCG data'!$A:$AD,'CCG data'!T$3,FALSE)),ISBLANK(VLOOKUP($E117&amp;$D$110&amp;$D$111,'CCG data'!$A:$AD,'CCG data'!T$3,FALSE))),"",VLOOKUP($E117&amp;$D$110&amp;$D$111,'CCG data'!$A:$AD,'CCG data'!T$3,FALSE))</f>
        <v>15.5</v>
      </c>
      <c r="K117" s="373"/>
      <c r="L117" s="373">
        <f>IF(OR(ISERROR(VLOOKUP($E117&amp;$D$110&amp;$D$111,'CCG data'!$A:$AD,'CCG data'!U$3,FALSE)),ISBLANK(VLOOKUP($E117&amp;$D$110&amp;$D$111,'CCG data'!$A:$AD,'CCG data'!U$3,FALSE))),"",VLOOKUP($E117&amp;$D$110&amp;$D$111,'CCG data'!$A:$AD,'CCG data'!U$3,FALSE))</f>
        <v>15.8</v>
      </c>
      <c r="M117" s="374"/>
      <c r="N117" s="303">
        <f>IF(OR(ISERROR(VLOOKUP($E117&amp;$D$110&amp;$D$111,'CCG data'!$A:$AD,'CCG data'!G$3,FALSE)),ISBLANK(VLOOKUP($E117&amp;$D$110&amp;$D$111,'CCG data'!$A:$AD,'CCG data'!G$3,FALSE))),"",VLOOKUP($E117&amp;$D$110&amp;$D$111,'CCG data'!$A:$AD,'CCG data'!G$3,FALSE))</f>
        <v>902</v>
      </c>
      <c r="P117" s="354">
        <f>IF(OR(ISERROR(VLOOKUP($E117&amp;$D$110&amp;$D$111,'CCG data'!$A:$AD,'CCG data'!B$3,FALSE)),ISBLANK(VLOOKUP($E117&amp;$D$110&amp;$D$111,'CCG data'!$A:$AD,'CCG data'!B$3,FALSE))),"",VLOOKUP($E117&amp;$D$110&amp;$D$111,'CCG data'!$A:$AD,'CCG data'!B$3,FALSE))</f>
        <v>4.4345898004434593E-2</v>
      </c>
      <c r="Q117" s="246"/>
      <c r="R117" s="246">
        <f>IF(OR(ISERROR(VLOOKUP($E117&amp;$D$110&amp;$D$111,'CCG data'!$A:$AD,'CCG data'!C$3,FALSE)),ISBLANK(VLOOKUP($E117&amp;$D$110&amp;$D$111,'CCG data'!$A:$AD,'CCG data'!C$3,FALSE))),"",VLOOKUP($E117&amp;$D$110&amp;$D$111,'CCG data'!$A:$AD,'CCG data'!C$3,FALSE))</f>
        <v>0.50221729490022171</v>
      </c>
      <c r="S117" s="246"/>
      <c r="T117" s="246">
        <f>IF(OR(ISERROR(VLOOKUP($E117&amp;$D$110&amp;$D$111,'CCG data'!$A:$AD,'CCG data'!D$3,FALSE)),ISBLANK(VLOOKUP($E117&amp;$D$110&amp;$D$111,'CCG data'!$A:$AD,'CCG data'!D$3,FALSE))),"",VLOOKUP($E117&amp;$D$110&amp;$D$111,'CCG data'!$A:$AD,'CCG data'!D$3,FALSE))</f>
        <v>0.22283813747228381</v>
      </c>
      <c r="U117" s="246"/>
      <c r="V117" s="246">
        <f>IF(OR(ISERROR(VLOOKUP($E117&amp;$D$110&amp;$D$111,'CCG data'!$A:$AD,'CCG data'!E$3,FALSE)),ISBLANK(VLOOKUP($E117&amp;$D$110&amp;$D$111,'CCG data'!$A:$AD,'CCG data'!E$3,FALSE))),"",VLOOKUP($E117&amp;$D$110&amp;$D$111,'CCG data'!$A:$AD,'CCG data'!E$3,FALSE))</f>
        <v>0.23059866962305986</v>
      </c>
      <c r="W117" s="387"/>
      <c r="Y117" s="178">
        <f>IFERROR(VLOOKUP($E117&amp;$D$111, Outliers!$A$4:$P$214,6,FALSE),"0")</f>
        <v>1</v>
      </c>
      <c r="Z117" s="178">
        <f>IFERROR(VLOOKUP($E117&amp;$D$111, Outliers!$A$4:$P$214,7,FALSE),"0")</f>
        <v>0</v>
      </c>
      <c r="AA117" s="178">
        <f>IFERROR(VLOOKUP($E117&amp;$D$111, Outliers!$A$4:$P$214,8,FALSE),"0")</f>
        <v>0</v>
      </c>
      <c r="AB117" s="178">
        <f>IFERROR(VLOOKUP($E117&amp;$D$111, Outliers!$A$4:$P$214,9,FALSE),"0")</f>
        <v>1</v>
      </c>
      <c r="AC117" s="110"/>
      <c r="AD117" s="82"/>
      <c r="AE117" s="82"/>
      <c r="AF117" s="82"/>
      <c r="AG117" s="82"/>
    </row>
    <row r="118" spans="4:33" x14ac:dyDescent="0.25">
      <c r="D118" s="301"/>
      <c r="E118" s="107" t="s">
        <v>27</v>
      </c>
      <c r="F118" s="99">
        <f>IF(P117="","",VLOOKUP($E117&amp;$D$110&amp;$D$111,'CCG data'!$A:$AD,'CCG data'!W$3,FALSE))</f>
        <v>2</v>
      </c>
      <c r="G118" s="100">
        <f>IF(P117="","",VLOOKUP($E117&amp;$D$110&amp;$D$111,'CCG data'!$A:$AD,'CCG data'!X$3,FALSE))</f>
        <v>3.9</v>
      </c>
      <c r="H118" s="100">
        <f>IF(R117="","",VLOOKUP($E117&amp;$D$110&amp;$D$111,'CCG data'!$A:$AD,'CCG data'!Y$3,FALSE))</f>
        <v>32.299999999999997</v>
      </c>
      <c r="I118" s="100">
        <f>IF(R117="","",VLOOKUP($E117&amp;$D$110&amp;$D$111,'CCG data'!$A:$AD,'CCG data'!Z$3,FALSE))</f>
        <v>38.9</v>
      </c>
      <c r="J118" s="100">
        <f>IF(T117="","",VLOOKUP($E117&amp;$D$110&amp;$D$111,'CCG data'!$A:$AD,'CCG data'!AA$3,FALSE))</f>
        <v>13.4</v>
      </c>
      <c r="K118" s="100">
        <f>IF(T117="","",VLOOKUP($E117&amp;$D$110&amp;$D$111,'CCG data'!$A:$AD,'CCG data'!AB$3,FALSE))</f>
        <v>17.7</v>
      </c>
      <c r="L118" s="100">
        <f>IF(V117="","",VLOOKUP($E117&amp;$D$110&amp;$D$111,'CCG data'!$A:$AD,'CCG data'!AC$3,FALSE))</f>
        <v>13.7</v>
      </c>
      <c r="M118" s="100">
        <f>IF(V117="","",VLOOKUP($E117&amp;$D$110&amp;$D$111,'CCG data'!$A:$AD,'CCG data'!AD$3,FALSE))</f>
        <v>18</v>
      </c>
      <c r="N118" s="304"/>
      <c r="P118" s="162">
        <f>IF(P117="","",VLOOKUP($E117&amp;$D$110&amp;$D$111,'CCG data'!$A:$AD,'CCG data'!I$3,FALSE))</f>
        <v>3.3000000000000002E-2</v>
      </c>
      <c r="Q118" s="15">
        <f>IF(P117="","",VLOOKUP($E117&amp;$D$110&amp;$D$111,'CCG data'!$A:$AD,'CCG data'!J$3,FALSE))</f>
        <v>0.06</v>
      </c>
      <c r="R118" s="15">
        <f>IF(R117="","",VLOOKUP($E117&amp;$D$110&amp;$D$111,'CCG data'!$A:$AD,'CCG data'!K$3,FALSE))</f>
        <v>0.47</v>
      </c>
      <c r="S118" s="15">
        <f>IF(R117="","",VLOOKUP($E117&amp;$D$110&amp;$D$111,'CCG data'!$A:$AD,'CCG data'!L$3,FALSE))</f>
        <v>0.53500000000000003</v>
      </c>
      <c r="T118" s="15">
        <f>IF(T117="","",VLOOKUP($E117&amp;$D$110&amp;$D$111,'CCG data'!$A:$AD,'CCG data'!M$3,FALSE))</f>
        <v>0.19700000000000001</v>
      </c>
      <c r="U118" s="15">
        <f>IF(T117="","",VLOOKUP($E117&amp;$D$110&amp;$D$111,'CCG data'!$A:$AD,'CCG data'!N$3,FALSE))</f>
        <v>0.251</v>
      </c>
      <c r="V118" s="15">
        <f>IF(V117="","",VLOOKUP($E117&amp;$D$110&amp;$D$111,'CCG data'!$A:$AD,'CCG data'!O$3,FALSE))</f>
        <v>0.20399999999999999</v>
      </c>
      <c r="W118" s="142">
        <f>IF(V117="","",VLOOKUP($E117&amp;$D$110&amp;$D$111,'CCG data'!$A:$AD,'CCG data'!P$3,FALSE))</f>
        <v>0.25900000000000001</v>
      </c>
      <c r="Y118" s="178" t="str">
        <f>IFERROR(VLOOKUP($E118&amp;$D$111, Outliers!$A$4:$P$214,6,FALSE),"0")</f>
        <v>0</v>
      </c>
      <c r="Z118" s="178" t="str">
        <f>IFERROR(VLOOKUP($E118&amp;$D$111, Outliers!$A$4:$P$214,7,FALSE),"0")</f>
        <v>0</v>
      </c>
      <c r="AA118" s="178" t="str">
        <f>IFERROR(VLOOKUP($E118&amp;$D$111, Outliers!$A$4:$P$214,8,FALSE),"0")</f>
        <v>0</v>
      </c>
      <c r="AB118" s="178" t="str">
        <f>IFERROR(VLOOKUP($E118&amp;$D$111, Outliers!$A$4:$P$214,9,FALSE),"0")</f>
        <v>0</v>
      </c>
      <c r="AD118" s="82"/>
      <c r="AE118" s="82"/>
      <c r="AF118" s="82"/>
      <c r="AG118" s="82"/>
    </row>
    <row r="119" spans="4:33" s="43" customFormat="1" ht="15.75" x14ac:dyDescent="0.25">
      <c r="D119" s="301"/>
      <c r="E119" s="108" t="s">
        <v>439</v>
      </c>
      <c r="F119" s="372">
        <f>IF(OR(ISERROR(VLOOKUP($E119&amp;$D$110&amp;$D$111,'CCG data'!$A:$AD,'CCG data'!R$3,FALSE)),ISBLANK(VLOOKUP($E119&amp;$D$110&amp;$D$111,'CCG data'!$A:$AD,'CCG data'!R$3,FALSE))),"",VLOOKUP($E119&amp;$D$110&amp;$D$111,'CCG data'!$A:$AD,'CCG data'!R$3,FALSE))</f>
        <v>3.1</v>
      </c>
      <c r="G119" s="373"/>
      <c r="H119" s="373">
        <f>IF(OR(ISERROR(VLOOKUP($E119&amp;$D$110&amp;$D$111,'CCG data'!$A:$AD,'CCG data'!S$3,FALSE)),ISBLANK(VLOOKUP($E119&amp;$D$110&amp;$D$111,'CCG data'!$A:$AD,'CCG data'!S$3,FALSE))),"",VLOOKUP($E119&amp;$D$110&amp;$D$111,'CCG data'!$A:$AD,'CCG data'!S$3,FALSE))</f>
        <v>34.5</v>
      </c>
      <c r="I119" s="373"/>
      <c r="J119" s="373">
        <f>IF(OR(ISERROR(VLOOKUP($E119&amp;$D$110&amp;$D$111,'CCG data'!$A:$AD,'CCG data'!T$3,FALSE)),ISBLANK(VLOOKUP($E119&amp;$D$110&amp;$D$111,'CCG data'!$A:$AD,'CCG data'!T$3,FALSE))),"",VLOOKUP($E119&amp;$D$110&amp;$D$111,'CCG data'!$A:$AD,'CCG data'!T$3,FALSE))</f>
        <v>23.8</v>
      </c>
      <c r="K119" s="373"/>
      <c r="L119" s="373">
        <f>IF(OR(ISERROR(VLOOKUP($E119&amp;$D$110&amp;$D$111,'CCG data'!$A:$AD,'CCG data'!U$3,FALSE)),ISBLANK(VLOOKUP($E119&amp;$D$110&amp;$D$111,'CCG data'!$A:$AD,'CCG data'!U$3,FALSE))),"",VLOOKUP($E119&amp;$D$110&amp;$D$111,'CCG data'!$A:$AD,'CCG data'!U$3,FALSE))</f>
        <v>8</v>
      </c>
      <c r="M119" s="374"/>
      <c r="N119" s="303">
        <f>IF(OR(ISERROR(VLOOKUP($E119&amp;$D$110&amp;$D$111,'CCG data'!$A:$AD,'CCG data'!G$3,FALSE)),ISBLANK(VLOOKUP($E119&amp;$D$110&amp;$D$111,'CCG data'!$A:$AD,'CCG data'!G$3,FALSE))),"",VLOOKUP($E119&amp;$D$110&amp;$D$111,'CCG data'!$A:$AD,'CCG data'!G$3,FALSE))</f>
        <v>627</v>
      </c>
      <c r="P119" s="354">
        <f>IF(OR(ISERROR(VLOOKUP($E119&amp;$D$110&amp;$D$111,'CCG data'!$A:$AD,'CCG data'!B$3,FALSE)),ISBLANK(VLOOKUP($E119&amp;$D$110&amp;$D$111,'CCG data'!$A:$AD,'CCG data'!B$3,FALSE))),"",VLOOKUP($E119&amp;$D$110&amp;$D$111,'CCG data'!$A:$AD,'CCG data'!B$3,FALSE))</f>
        <v>3.8277511961722487E-2</v>
      </c>
      <c r="Q119" s="246"/>
      <c r="R119" s="246">
        <f>IF(OR(ISERROR(VLOOKUP($E119&amp;$D$110&amp;$D$111,'CCG data'!$A:$AD,'CCG data'!C$3,FALSE)),ISBLANK(VLOOKUP($E119&amp;$D$110&amp;$D$111,'CCG data'!$A:$AD,'CCG data'!C$3,FALSE))),"",VLOOKUP($E119&amp;$D$110&amp;$D$111,'CCG data'!$A:$AD,'CCG data'!C$3,FALSE))</f>
        <v>0.48963317384370014</v>
      </c>
      <c r="S119" s="246"/>
      <c r="T119" s="246">
        <f>IF(OR(ISERROR(VLOOKUP($E119&amp;$D$110&amp;$D$111,'CCG data'!$A:$AD,'CCG data'!D$3,FALSE)),ISBLANK(VLOOKUP($E119&amp;$D$110&amp;$D$111,'CCG data'!$A:$AD,'CCG data'!D$3,FALSE))),"",VLOOKUP($E119&amp;$D$110&amp;$D$111,'CCG data'!$A:$AD,'CCG data'!D$3,FALSE))</f>
        <v>0.35566188197767146</v>
      </c>
      <c r="U119" s="246"/>
      <c r="V119" s="246">
        <f>IF(OR(ISERROR(VLOOKUP($E119&amp;$D$110&amp;$D$111,'CCG data'!$A:$AD,'CCG data'!E$3,FALSE)),ISBLANK(VLOOKUP($E119&amp;$D$110&amp;$D$111,'CCG data'!$A:$AD,'CCG data'!E$3,FALSE))),"",VLOOKUP($E119&amp;$D$110&amp;$D$111,'CCG data'!$A:$AD,'CCG data'!E$3,FALSE))</f>
        <v>0.11642743221690591</v>
      </c>
      <c r="W119" s="387"/>
      <c r="Y119" s="178">
        <f>IFERROR(VLOOKUP($E119&amp;$D$111, Outliers!$A$4:$P$214,6,FALSE),"0")</f>
        <v>0</v>
      </c>
      <c r="Z119" s="178">
        <f>IFERROR(VLOOKUP($E119&amp;$D$111, Outliers!$A$4:$P$214,7,FALSE),"0")</f>
        <v>0</v>
      </c>
      <c r="AA119" s="178">
        <f>IFERROR(VLOOKUP($E119&amp;$D$111, Outliers!$A$4:$P$214,8,FALSE),"0")</f>
        <v>1</v>
      </c>
      <c r="AB119" s="178">
        <f>IFERROR(VLOOKUP($E119&amp;$D$111, Outliers!$A$4:$P$214,9,FALSE),"0")</f>
        <v>1</v>
      </c>
      <c r="AC119" s="110"/>
      <c r="AD119" s="82"/>
      <c r="AE119" s="82"/>
      <c r="AF119" s="82"/>
      <c r="AG119" s="82"/>
    </row>
    <row r="120" spans="4:33" x14ac:dyDescent="0.25">
      <c r="D120" s="301"/>
      <c r="E120" s="107" t="s">
        <v>27</v>
      </c>
      <c r="F120" s="99">
        <f>IF(P119="","",VLOOKUP($E119&amp;$D$110&amp;$D$111,'CCG data'!$A:$AD,'CCG data'!W$3,FALSE))</f>
        <v>1.9</v>
      </c>
      <c r="G120" s="100">
        <f>IF(P119="","",VLOOKUP($E119&amp;$D$110&amp;$D$111,'CCG data'!$A:$AD,'CCG data'!X$3,FALSE))</f>
        <v>4.4000000000000004</v>
      </c>
      <c r="H120" s="100">
        <f>IF(R119="","",VLOOKUP($E119&amp;$D$110&amp;$D$111,'CCG data'!$A:$AD,'CCG data'!Y$3,FALSE))</f>
        <v>30.6</v>
      </c>
      <c r="I120" s="100">
        <f>IF(R119="","",VLOOKUP($E119&amp;$D$110&amp;$D$111,'CCG data'!$A:$AD,'CCG data'!Z$3,FALSE))</f>
        <v>38.299999999999997</v>
      </c>
      <c r="J120" s="100">
        <f>IF(T119="","",VLOOKUP($E119&amp;$D$110&amp;$D$111,'CCG data'!$A:$AD,'CCG data'!AA$3,FALSE))</f>
        <v>20.7</v>
      </c>
      <c r="K120" s="100">
        <f>IF(T119="","",VLOOKUP($E119&amp;$D$110&amp;$D$111,'CCG data'!$A:$AD,'CCG data'!AB$3,FALSE))</f>
        <v>27</v>
      </c>
      <c r="L120" s="100">
        <f>IF(V119="","",VLOOKUP($E119&amp;$D$110&amp;$D$111,'CCG data'!$A:$AD,'CCG data'!AC$3,FALSE))</f>
        <v>6.1</v>
      </c>
      <c r="M120" s="100">
        <f>IF(V119="","",VLOOKUP($E119&amp;$D$110&amp;$D$111,'CCG data'!$A:$AD,'CCG data'!AD$3,FALSE))</f>
        <v>9.8000000000000007</v>
      </c>
      <c r="N120" s="304"/>
      <c r="P120" s="162">
        <f>IF(P119="","",VLOOKUP($E119&amp;$D$110&amp;$D$111,'CCG data'!$A:$AD,'CCG data'!I$3,FALSE))</f>
        <v>2.5999999999999999E-2</v>
      </c>
      <c r="Q120" s="15">
        <f>IF(P119="","",VLOOKUP($E119&amp;$D$110&amp;$D$111,'CCG data'!$A:$AD,'CCG data'!J$3,FALSE))</f>
        <v>5.6000000000000001E-2</v>
      </c>
      <c r="R120" s="15">
        <f>IF(R119="","",VLOOKUP($E119&amp;$D$110&amp;$D$111,'CCG data'!$A:$AD,'CCG data'!K$3,FALSE))</f>
        <v>0.45100000000000001</v>
      </c>
      <c r="S120" s="15">
        <f>IF(R119="","",VLOOKUP($E119&amp;$D$110&amp;$D$111,'CCG data'!$A:$AD,'CCG data'!L$3,FALSE))</f>
        <v>0.52900000000000003</v>
      </c>
      <c r="T120" s="15">
        <f>IF(T119="","",VLOOKUP($E119&amp;$D$110&amp;$D$111,'CCG data'!$A:$AD,'CCG data'!M$3,FALSE))</f>
        <v>0.31900000000000001</v>
      </c>
      <c r="U120" s="15">
        <f>IF(T119="","",VLOOKUP($E119&amp;$D$110&amp;$D$111,'CCG data'!$A:$AD,'CCG data'!N$3,FALSE))</f>
        <v>0.39400000000000002</v>
      </c>
      <c r="V120" s="15">
        <f>IF(V119="","",VLOOKUP($E119&amp;$D$110&amp;$D$111,'CCG data'!$A:$AD,'CCG data'!O$3,FALSE))</f>
        <v>9.4E-2</v>
      </c>
      <c r="W120" s="142">
        <f>IF(V119="","",VLOOKUP($E119&amp;$D$110&amp;$D$111,'CCG data'!$A:$AD,'CCG data'!P$3,FALSE))</f>
        <v>0.14399999999999999</v>
      </c>
      <c r="Y120" s="178" t="str">
        <f>IFERROR(VLOOKUP($E120&amp;$D$111, Outliers!$A$4:$P$214,6,FALSE),"0")</f>
        <v>0</v>
      </c>
      <c r="Z120" s="178" t="str">
        <f>IFERROR(VLOOKUP($E120&amp;$D$111, Outliers!$A$4:$P$214,7,FALSE),"0")</f>
        <v>0</v>
      </c>
      <c r="AA120" s="178" t="str">
        <f>IFERROR(VLOOKUP($E120&amp;$D$111, Outliers!$A$4:$P$214,8,FALSE),"0")</f>
        <v>0</v>
      </c>
      <c r="AB120" s="178" t="str">
        <f>IFERROR(VLOOKUP($E120&amp;$D$111, Outliers!$A$4:$P$214,9,FALSE),"0")</f>
        <v>0</v>
      </c>
      <c r="AD120" s="82"/>
      <c r="AE120" s="82"/>
      <c r="AF120" s="82"/>
      <c r="AG120" s="82"/>
    </row>
    <row r="121" spans="4:33" s="43" customFormat="1" ht="15.75" x14ac:dyDescent="0.25">
      <c r="D121" s="301"/>
      <c r="E121" s="108" t="s">
        <v>175</v>
      </c>
      <c r="F121" s="372">
        <f>IF(OR(ISERROR(VLOOKUP($E121&amp;$D$110&amp;$D$111,'CCG data'!$A:$AD,'CCG data'!R$3,FALSE)),ISBLANK(VLOOKUP($E121&amp;$D$110&amp;$D$111,'CCG data'!$A:$AD,'CCG data'!R$3,FALSE))),"",VLOOKUP($E121&amp;$D$110&amp;$D$111,'CCG data'!$A:$AD,'CCG data'!R$3,FALSE))</f>
        <v>3.1</v>
      </c>
      <c r="G121" s="373"/>
      <c r="H121" s="373">
        <f>IF(OR(ISERROR(VLOOKUP($E121&amp;$D$110&amp;$D$111,'CCG data'!$A:$AD,'CCG data'!S$3,FALSE)),ISBLANK(VLOOKUP($E121&amp;$D$110&amp;$D$111,'CCG data'!$A:$AD,'CCG data'!S$3,FALSE))),"",VLOOKUP($E121&amp;$D$110&amp;$D$111,'CCG data'!$A:$AD,'CCG data'!S$3,FALSE))</f>
        <v>32.700000000000003</v>
      </c>
      <c r="I121" s="373"/>
      <c r="J121" s="373">
        <f>IF(OR(ISERROR(VLOOKUP($E121&amp;$D$110&amp;$D$111,'CCG data'!$A:$AD,'CCG data'!T$3,FALSE)),ISBLANK(VLOOKUP($E121&amp;$D$110&amp;$D$111,'CCG data'!$A:$AD,'CCG data'!T$3,FALSE))),"",VLOOKUP($E121&amp;$D$110&amp;$D$111,'CCG data'!$A:$AD,'CCG data'!T$3,FALSE))</f>
        <v>14.8</v>
      </c>
      <c r="K121" s="373"/>
      <c r="L121" s="373">
        <f>IF(OR(ISERROR(VLOOKUP($E121&amp;$D$110&amp;$D$111,'CCG data'!$A:$AD,'CCG data'!U$3,FALSE)),ISBLANK(VLOOKUP($E121&amp;$D$110&amp;$D$111,'CCG data'!$A:$AD,'CCG data'!U$3,FALSE))),"",VLOOKUP($E121&amp;$D$110&amp;$D$111,'CCG data'!$A:$AD,'CCG data'!U$3,FALSE))</f>
        <v>11.7</v>
      </c>
      <c r="M121" s="374"/>
      <c r="N121" s="303">
        <f>IF(OR(ISERROR(VLOOKUP($E121&amp;$D$110&amp;$D$111,'CCG data'!$A:$AD,'CCG data'!G$3,FALSE)),ISBLANK(VLOOKUP($E121&amp;$D$110&amp;$D$111,'CCG data'!$A:$AD,'CCG data'!G$3,FALSE))),"",VLOOKUP($E121&amp;$D$110&amp;$D$111,'CCG data'!$A:$AD,'CCG data'!G$3,FALSE))</f>
        <v>1282</v>
      </c>
      <c r="P121" s="354">
        <f>IF(OR(ISERROR(VLOOKUP($E121&amp;$D$110&amp;$D$111,'CCG data'!$A:$AD,'CCG data'!B$3,FALSE)),ISBLANK(VLOOKUP($E121&amp;$D$110&amp;$D$111,'CCG data'!$A:$AD,'CCG data'!B$3,FALSE))),"",VLOOKUP($E121&amp;$D$110&amp;$D$111,'CCG data'!$A:$AD,'CCG data'!B$3,FALSE))</f>
        <v>4.8361934477379097E-2</v>
      </c>
      <c r="Q121" s="246"/>
      <c r="R121" s="246">
        <f>IF(OR(ISERROR(VLOOKUP($E121&amp;$D$110&amp;$D$111,'CCG data'!$A:$AD,'CCG data'!C$3,FALSE)),ISBLANK(VLOOKUP($E121&amp;$D$110&amp;$D$111,'CCG data'!$A:$AD,'CCG data'!C$3,FALSE))),"",VLOOKUP($E121&amp;$D$110&amp;$D$111,'CCG data'!$A:$AD,'CCG data'!C$3,FALSE))</f>
        <v>0.51716068642745705</v>
      </c>
      <c r="S121" s="246"/>
      <c r="T121" s="246">
        <f>IF(OR(ISERROR(VLOOKUP($E121&amp;$D$110&amp;$D$111,'CCG data'!$A:$AD,'CCG data'!D$3,FALSE)),ISBLANK(VLOOKUP($E121&amp;$D$110&amp;$D$111,'CCG data'!$A:$AD,'CCG data'!D$3,FALSE))),"",VLOOKUP($E121&amp;$D$110&amp;$D$111,'CCG data'!$A:$AD,'CCG data'!D$3,FALSE))</f>
        <v>0.24726989079563183</v>
      </c>
      <c r="U121" s="246"/>
      <c r="V121" s="246">
        <f>IF(OR(ISERROR(VLOOKUP($E121&amp;$D$110&amp;$D$111,'CCG data'!$A:$AD,'CCG data'!E$3,FALSE)),ISBLANK(VLOOKUP($E121&amp;$D$110&amp;$D$111,'CCG data'!$A:$AD,'CCG data'!E$3,FALSE))),"",VLOOKUP($E121&amp;$D$110&amp;$D$111,'CCG data'!$A:$AD,'CCG data'!E$3,FALSE))</f>
        <v>0.18720748829953199</v>
      </c>
      <c r="W121" s="387"/>
      <c r="Y121" s="178">
        <f>IFERROR(VLOOKUP($E121&amp;$D$111, Outliers!$A$4:$P$214,6,FALSE),"0")</f>
        <v>1</v>
      </c>
      <c r="Z121" s="178">
        <f>IFERROR(VLOOKUP($E121&amp;$D$111, Outliers!$A$4:$P$214,7,FALSE),"0")</f>
        <v>1</v>
      </c>
      <c r="AA121" s="178">
        <f>IFERROR(VLOOKUP($E121&amp;$D$111, Outliers!$A$4:$P$214,8,FALSE),"0")</f>
        <v>1</v>
      </c>
      <c r="AB121" s="178">
        <f>IFERROR(VLOOKUP($E121&amp;$D$111, Outliers!$A$4:$P$214,9,FALSE),"0")</f>
        <v>0</v>
      </c>
      <c r="AC121" s="110"/>
      <c r="AD121" s="82"/>
      <c r="AE121" s="82"/>
      <c r="AF121" s="82"/>
      <c r="AG121" s="82"/>
    </row>
    <row r="122" spans="4:33" x14ac:dyDescent="0.25">
      <c r="D122" s="301"/>
      <c r="E122" s="107" t="s">
        <v>27</v>
      </c>
      <c r="F122" s="99">
        <f>IF(P121="","",VLOOKUP($E121&amp;$D$110&amp;$D$111,'CCG data'!$A:$AD,'CCG data'!W$3,FALSE))</f>
        <v>2.2999999999999998</v>
      </c>
      <c r="G122" s="100">
        <f>IF(P121="","",VLOOKUP($E121&amp;$D$110&amp;$D$111,'CCG data'!$A:$AD,'CCG data'!X$3,FALSE))</f>
        <v>3.9</v>
      </c>
      <c r="H122" s="100">
        <f>IF(R121="","",VLOOKUP($E121&amp;$D$110&amp;$D$111,'CCG data'!$A:$AD,'CCG data'!Y$3,FALSE))</f>
        <v>30.2</v>
      </c>
      <c r="I122" s="100">
        <f>IF(R121="","",VLOOKUP($E121&amp;$D$110&amp;$D$111,'CCG data'!$A:$AD,'CCG data'!Z$3,FALSE))</f>
        <v>35.200000000000003</v>
      </c>
      <c r="J122" s="100">
        <f>IF(T121="","",VLOOKUP($E121&amp;$D$110&amp;$D$111,'CCG data'!$A:$AD,'CCG data'!AA$3,FALSE))</f>
        <v>13.1</v>
      </c>
      <c r="K122" s="100">
        <f>IF(T121="","",VLOOKUP($E121&amp;$D$110&amp;$D$111,'CCG data'!$A:$AD,'CCG data'!AB$3,FALSE))</f>
        <v>16.399999999999999</v>
      </c>
      <c r="L122" s="100">
        <f>IF(V121="","",VLOOKUP($E121&amp;$D$110&amp;$D$111,'CCG data'!$A:$AD,'CCG data'!AC$3,FALSE))</f>
        <v>10.199999999999999</v>
      </c>
      <c r="M122" s="100">
        <f>IF(V121="","",VLOOKUP($E121&amp;$D$110&amp;$D$111,'CCG data'!$A:$AD,'CCG data'!AD$3,FALSE))</f>
        <v>13.1</v>
      </c>
      <c r="N122" s="304"/>
      <c r="P122" s="162">
        <f>IF(P121="","",VLOOKUP($E121&amp;$D$110&amp;$D$111,'CCG data'!$A:$AD,'CCG data'!I$3,FALSE))</f>
        <v>3.7999999999999999E-2</v>
      </c>
      <c r="Q122" s="15">
        <f>IF(P121="","",VLOOKUP($E121&amp;$D$110&amp;$D$111,'CCG data'!$A:$AD,'CCG data'!J$3,FALSE))</f>
        <v>6.2E-2</v>
      </c>
      <c r="R122" s="15">
        <f>IF(R121="","",VLOOKUP($E121&amp;$D$110&amp;$D$111,'CCG data'!$A:$AD,'CCG data'!K$3,FALSE))</f>
        <v>0.49</v>
      </c>
      <c r="S122" s="15">
        <f>IF(R121="","",VLOOKUP($E121&amp;$D$110&amp;$D$111,'CCG data'!$A:$AD,'CCG data'!L$3,FALSE))</f>
        <v>0.54400000000000004</v>
      </c>
      <c r="T122" s="15">
        <f>IF(T121="","",VLOOKUP($E121&amp;$D$110&amp;$D$111,'CCG data'!$A:$AD,'CCG data'!M$3,FALSE))</f>
        <v>0.224</v>
      </c>
      <c r="U122" s="15">
        <f>IF(T121="","",VLOOKUP($E121&amp;$D$110&amp;$D$111,'CCG data'!$A:$AD,'CCG data'!N$3,FALSE))</f>
        <v>0.27200000000000002</v>
      </c>
      <c r="V122" s="15">
        <f>IF(V121="","",VLOOKUP($E121&amp;$D$110&amp;$D$111,'CCG data'!$A:$AD,'CCG data'!O$3,FALSE))</f>
        <v>0.16700000000000001</v>
      </c>
      <c r="W122" s="142">
        <f>IF(V121="","",VLOOKUP($E121&amp;$D$110&amp;$D$111,'CCG data'!$A:$AD,'CCG data'!P$3,FALSE))</f>
        <v>0.20899999999999999</v>
      </c>
      <c r="Y122" s="178" t="str">
        <f>IFERROR(VLOOKUP($E122&amp;$D$111, Outliers!$A$4:$P$214,6,FALSE),"0")</f>
        <v>0</v>
      </c>
      <c r="Z122" s="178" t="str">
        <f>IFERROR(VLOOKUP($E122&amp;$D$111, Outliers!$A$4:$P$214,7,FALSE),"0")</f>
        <v>0</v>
      </c>
      <c r="AA122" s="178" t="str">
        <f>IFERROR(VLOOKUP($E122&amp;$D$111, Outliers!$A$4:$P$214,8,FALSE),"0")</f>
        <v>0</v>
      </c>
      <c r="AB122" s="178" t="str">
        <f>IFERROR(VLOOKUP($E122&amp;$D$111, Outliers!$A$4:$P$214,9,FALSE),"0")</f>
        <v>0</v>
      </c>
      <c r="AD122" s="82"/>
      <c r="AE122" s="82"/>
      <c r="AF122" s="82"/>
      <c r="AG122" s="82"/>
    </row>
    <row r="123" spans="4:33" s="43" customFormat="1" ht="15.75" x14ac:dyDescent="0.25">
      <c r="D123" s="301"/>
      <c r="E123" s="108" t="s">
        <v>176</v>
      </c>
      <c r="F123" s="372">
        <f>IF(OR(ISERROR(VLOOKUP($E123&amp;$D$110&amp;$D$111,'CCG data'!$A:$AD,'CCG data'!R$3,FALSE)),ISBLANK(VLOOKUP($E123&amp;$D$110&amp;$D$111,'CCG data'!$A:$AD,'CCG data'!R$3,FALSE))),"",VLOOKUP($E123&amp;$D$110&amp;$D$111,'CCG data'!$A:$AD,'CCG data'!R$3,FALSE))</f>
        <v>4.7</v>
      </c>
      <c r="G123" s="373"/>
      <c r="H123" s="373">
        <f>IF(OR(ISERROR(VLOOKUP($E123&amp;$D$110&amp;$D$111,'CCG data'!$A:$AD,'CCG data'!S$3,FALSE)),ISBLANK(VLOOKUP($E123&amp;$D$110&amp;$D$111,'CCG data'!$A:$AD,'CCG data'!S$3,FALSE))),"",VLOOKUP($E123&amp;$D$110&amp;$D$111,'CCG data'!$A:$AD,'CCG data'!S$3,FALSE))</f>
        <v>29.9</v>
      </c>
      <c r="I123" s="373"/>
      <c r="J123" s="373">
        <f>IF(OR(ISERROR(VLOOKUP($E123&amp;$D$110&amp;$D$111,'CCG data'!$A:$AD,'CCG data'!T$3,FALSE)),ISBLANK(VLOOKUP($E123&amp;$D$110&amp;$D$111,'CCG data'!$A:$AD,'CCG data'!T$3,FALSE))),"",VLOOKUP($E123&amp;$D$110&amp;$D$111,'CCG data'!$A:$AD,'CCG data'!T$3,FALSE))</f>
        <v>17.5</v>
      </c>
      <c r="K123" s="373"/>
      <c r="L123" s="373">
        <f>IF(OR(ISERROR(VLOOKUP($E123&amp;$D$110&amp;$D$111,'CCG data'!$A:$AD,'CCG data'!U$3,FALSE)),ISBLANK(VLOOKUP($E123&amp;$D$110&amp;$D$111,'CCG data'!$A:$AD,'CCG data'!U$3,FALSE))),"",VLOOKUP($E123&amp;$D$110&amp;$D$111,'CCG data'!$A:$AD,'CCG data'!U$3,FALSE))</f>
        <v>19.899999999999999</v>
      </c>
      <c r="M123" s="374"/>
      <c r="N123" s="303">
        <f>IF(OR(ISERROR(VLOOKUP($E123&amp;$D$110&amp;$D$111,'CCG data'!$A:$AD,'CCG data'!G$3,FALSE)),ISBLANK(VLOOKUP($E123&amp;$D$110&amp;$D$111,'CCG data'!$A:$AD,'CCG data'!G$3,FALSE))),"",VLOOKUP($E123&amp;$D$110&amp;$D$111,'CCG data'!$A:$AD,'CCG data'!G$3,FALSE))</f>
        <v>1200</v>
      </c>
      <c r="P123" s="354">
        <f>IF(OR(ISERROR(VLOOKUP($E123&amp;$D$110&amp;$D$111,'CCG data'!$A:$AD,'CCG data'!B$3,FALSE)),ISBLANK(VLOOKUP($E123&amp;$D$110&amp;$D$111,'CCG data'!$A:$AD,'CCG data'!B$3,FALSE))),"",VLOOKUP($E123&amp;$D$110&amp;$D$111,'CCG data'!$A:$AD,'CCG data'!B$3,FALSE))</f>
        <v>6.7500000000000004E-2</v>
      </c>
      <c r="Q123" s="246"/>
      <c r="R123" s="246">
        <f>IF(OR(ISERROR(VLOOKUP($E123&amp;$D$110&amp;$D$111,'CCG data'!$A:$AD,'CCG data'!C$3,FALSE)),ISBLANK(VLOOKUP($E123&amp;$D$110&amp;$D$111,'CCG data'!$A:$AD,'CCG data'!C$3,FALSE))),"",VLOOKUP($E123&amp;$D$110&amp;$D$111,'CCG data'!$A:$AD,'CCG data'!C$3,FALSE))</f>
        <v>0.41666666666666669</v>
      </c>
      <c r="S123" s="246"/>
      <c r="T123" s="246">
        <f>IF(OR(ISERROR(VLOOKUP($E123&amp;$D$110&amp;$D$111,'CCG data'!$A:$AD,'CCG data'!D$3,FALSE)),ISBLANK(VLOOKUP($E123&amp;$D$110&amp;$D$111,'CCG data'!$A:$AD,'CCG data'!D$3,FALSE))),"",VLOOKUP($E123&amp;$D$110&amp;$D$111,'CCG data'!$A:$AD,'CCG data'!D$3,FALSE))</f>
        <v>0.23833333333333334</v>
      </c>
      <c r="U123" s="246"/>
      <c r="V123" s="246">
        <f>IF(OR(ISERROR(VLOOKUP($E123&amp;$D$110&amp;$D$111,'CCG data'!$A:$AD,'CCG data'!E$3,FALSE)),ISBLANK(VLOOKUP($E123&amp;$D$110&amp;$D$111,'CCG data'!$A:$AD,'CCG data'!E$3,FALSE))),"",VLOOKUP($E123&amp;$D$110&amp;$D$111,'CCG data'!$A:$AD,'CCG data'!E$3,FALSE))</f>
        <v>0.27750000000000002</v>
      </c>
      <c r="W123" s="387"/>
      <c r="Y123" s="178">
        <f>IFERROR(VLOOKUP($E123&amp;$D$111, Outliers!$A$4:$P$214,6,FALSE),"0")</f>
        <v>0</v>
      </c>
      <c r="Z123" s="178">
        <f>IFERROR(VLOOKUP($E123&amp;$D$111, Outliers!$A$4:$P$214,7,FALSE),"0")</f>
        <v>1</v>
      </c>
      <c r="AA123" s="178">
        <f>IFERROR(VLOOKUP($E123&amp;$D$111, Outliers!$A$4:$P$214,8,FALSE),"0")</f>
        <v>0</v>
      </c>
      <c r="AB123" s="178">
        <f>IFERROR(VLOOKUP($E123&amp;$D$111, Outliers!$A$4:$P$214,9,FALSE),"0")</f>
        <v>1</v>
      </c>
      <c r="AC123" s="110"/>
      <c r="AD123" s="82"/>
      <c r="AE123" s="82"/>
      <c r="AF123" s="82"/>
      <c r="AG123" s="82"/>
    </row>
    <row r="124" spans="4:33" x14ac:dyDescent="0.25">
      <c r="D124" s="301"/>
      <c r="E124" s="107" t="s">
        <v>27</v>
      </c>
      <c r="F124" s="99">
        <f>IF(P123="","",VLOOKUP($E123&amp;$D$110&amp;$D$111,'CCG data'!$A:$AD,'CCG data'!W$3,FALSE))</f>
        <v>3.7</v>
      </c>
      <c r="G124" s="100">
        <f>IF(P123="","",VLOOKUP($E123&amp;$D$110&amp;$D$111,'CCG data'!$A:$AD,'CCG data'!X$3,FALSE))</f>
        <v>5.7</v>
      </c>
      <c r="H124" s="100">
        <f>IF(R123="","",VLOOKUP($E123&amp;$D$110&amp;$D$111,'CCG data'!$A:$AD,'CCG data'!Y$3,FALSE))</f>
        <v>27.3</v>
      </c>
      <c r="I124" s="100">
        <f>IF(R123="","",VLOOKUP($E123&amp;$D$110&amp;$D$111,'CCG data'!$A:$AD,'CCG data'!Z$3,FALSE))</f>
        <v>32.5</v>
      </c>
      <c r="J124" s="100">
        <f>IF(T123="","",VLOOKUP($E123&amp;$D$110&amp;$D$111,'CCG data'!$A:$AD,'CCG data'!AA$3,FALSE))</f>
        <v>15.4</v>
      </c>
      <c r="K124" s="100">
        <f>IF(T123="","",VLOOKUP($E123&amp;$D$110&amp;$D$111,'CCG data'!$A:$AD,'CCG data'!AB$3,FALSE))</f>
        <v>19.5</v>
      </c>
      <c r="L124" s="100">
        <f>IF(V123="","",VLOOKUP($E123&amp;$D$110&amp;$D$111,'CCG data'!$A:$AD,'CCG data'!AC$3,FALSE))</f>
        <v>17.8</v>
      </c>
      <c r="M124" s="100">
        <f>IF(V123="","",VLOOKUP($E123&amp;$D$110&amp;$D$111,'CCG data'!$A:$AD,'CCG data'!AD$3,FALSE))</f>
        <v>22</v>
      </c>
      <c r="N124" s="304"/>
      <c r="P124" s="162">
        <f>IF(P123="","",VLOOKUP($E123&amp;$D$110&amp;$D$111,'CCG data'!$A:$AD,'CCG data'!I$3,FALSE))</f>
        <v>5.5E-2</v>
      </c>
      <c r="Q124" s="15">
        <f>IF(P123="","",VLOOKUP($E123&amp;$D$110&amp;$D$111,'CCG data'!$A:$AD,'CCG data'!J$3,FALSE))</f>
        <v>8.3000000000000004E-2</v>
      </c>
      <c r="R124" s="15">
        <f>IF(R123="","",VLOOKUP($E123&amp;$D$110&amp;$D$111,'CCG data'!$A:$AD,'CCG data'!K$3,FALSE))</f>
        <v>0.38900000000000001</v>
      </c>
      <c r="S124" s="15">
        <f>IF(R123="","",VLOOKUP($E123&amp;$D$110&amp;$D$111,'CCG data'!$A:$AD,'CCG data'!L$3,FALSE))</f>
        <v>0.44500000000000001</v>
      </c>
      <c r="T124" s="15">
        <f>IF(T123="","",VLOOKUP($E123&amp;$D$110&amp;$D$111,'CCG data'!$A:$AD,'CCG data'!M$3,FALSE))</f>
        <v>0.215</v>
      </c>
      <c r="U124" s="15">
        <f>IF(T123="","",VLOOKUP($E123&amp;$D$110&amp;$D$111,'CCG data'!$A:$AD,'CCG data'!N$3,FALSE))</f>
        <v>0.26300000000000001</v>
      </c>
      <c r="V124" s="15">
        <f>IF(V123="","",VLOOKUP($E123&amp;$D$110&amp;$D$111,'CCG data'!$A:$AD,'CCG data'!O$3,FALSE))</f>
        <v>0.253</v>
      </c>
      <c r="W124" s="142">
        <f>IF(V123="","",VLOOKUP($E123&amp;$D$110&amp;$D$111,'CCG data'!$A:$AD,'CCG data'!P$3,FALSE))</f>
        <v>0.30399999999999999</v>
      </c>
      <c r="Y124" s="178" t="str">
        <f>IFERROR(VLOOKUP($E124&amp;$D$111, Outliers!$A$4:$P$214,6,FALSE),"0")</f>
        <v>0</v>
      </c>
      <c r="Z124" s="178" t="str">
        <f>IFERROR(VLOOKUP($E124&amp;$D$111, Outliers!$A$4:$P$214,7,FALSE),"0")</f>
        <v>0</v>
      </c>
      <c r="AA124" s="178" t="str">
        <f>IFERROR(VLOOKUP($E124&amp;$D$111, Outliers!$A$4:$P$214,8,FALSE),"0")</f>
        <v>0</v>
      </c>
      <c r="AB124" s="178" t="str">
        <f>IFERROR(VLOOKUP($E124&amp;$D$111, Outliers!$A$4:$P$214,9,FALSE),"0")</f>
        <v>0</v>
      </c>
      <c r="AD124" s="82"/>
      <c r="AE124" s="82"/>
      <c r="AF124" s="82"/>
      <c r="AG124" s="82"/>
    </row>
    <row r="125" spans="4:33" s="43" customFormat="1" ht="15.75" x14ac:dyDescent="0.25">
      <c r="D125" s="301"/>
      <c r="E125" s="108" t="s">
        <v>440</v>
      </c>
      <c r="F125" s="372">
        <f>IF(OR(ISERROR(VLOOKUP($E125&amp;$D$110&amp;$D$111,'CCG data'!$A:$AD,'CCG data'!R$3,FALSE)),ISBLANK(VLOOKUP($E125&amp;$D$110&amp;$D$111,'CCG data'!$A:$AD,'CCG data'!R$3,FALSE))),"",VLOOKUP($E125&amp;$D$110&amp;$D$111,'CCG data'!$A:$AD,'CCG data'!R$3,FALSE))</f>
        <v>6</v>
      </c>
      <c r="G125" s="373"/>
      <c r="H125" s="373">
        <f>IF(OR(ISERROR(VLOOKUP($E125&amp;$D$110&amp;$D$111,'CCG data'!$A:$AD,'CCG data'!S$3,FALSE)),ISBLANK(VLOOKUP($E125&amp;$D$110&amp;$D$111,'CCG data'!$A:$AD,'CCG data'!S$3,FALSE))),"",VLOOKUP($E125&amp;$D$110&amp;$D$111,'CCG data'!$A:$AD,'CCG data'!S$3,FALSE))</f>
        <v>36.299999999999997</v>
      </c>
      <c r="I125" s="373"/>
      <c r="J125" s="373">
        <f>IF(OR(ISERROR(VLOOKUP($E125&amp;$D$110&amp;$D$111,'CCG data'!$A:$AD,'CCG data'!T$3,FALSE)),ISBLANK(VLOOKUP($E125&amp;$D$110&amp;$D$111,'CCG data'!$A:$AD,'CCG data'!T$3,FALSE))),"",VLOOKUP($E125&amp;$D$110&amp;$D$111,'CCG data'!$A:$AD,'CCG data'!T$3,FALSE))</f>
        <v>15</v>
      </c>
      <c r="K125" s="373"/>
      <c r="L125" s="373">
        <f>IF(OR(ISERROR(VLOOKUP($E125&amp;$D$110&amp;$D$111,'CCG data'!$A:$AD,'CCG data'!U$3,FALSE)),ISBLANK(VLOOKUP($E125&amp;$D$110&amp;$D$111,'CCG data'!$A:$AD,'CCG data'!U$3,FALSE))),"",VLOOKUP($E125&amp;$D$110&amp;$D$111,'CCG data'!$A:$AD,'CCG data'!U$3,FALSE))</f>
        <v>10.6</v>
      </c>
      <c r="M125" s="374"/>
      <c r="N125" s="303">
        <f>IF(OR(ISERROR(VLOOKUP($E125&amp;$D$110&amp;$D$111,'CCG data'!$A:$AD,'CCG data'!G$3,FALSE)),ISBLANK(VLOOKUP($E125&amp;$D$110&amp;$D$111,'CCG data'!$A:$AD,'CCG data'!G$3,FALSE))),"",VLOOKUP($E125&amp;$D$110&amp;$D$111,'CCG data'!$A:$AD,'CCG data'!G$3,FALSE))</f>
        <v>1199</v>
      </c>
      <c r="P125" s="354">
        <f>IF(OR(ISERROR(VLOOKUP($E125&amp;$D$110&amp;$D$111,'CCG data'!$A:$AD,'CCG data'!B$3,FALSE)),ISBLANK(VLOOKUP($E125&amp;$D$110&amp;$D$111,'CCG data'!$A:$AD,'CCG data'!B$3,FALSE))),"",VLOOKUP($E125&amp;$D$110&amp;$D$111,'CCG data'!$A:$AD,'CCG data'!B$3,FALSE))</f>
        <v>8.507089241034195E-2</v>
      </c>
      <c r="Q125" s="246"/>
      <c r="R125" s="246">
        <f>IF(OR(ISERROR(VLOOKUP($E125&amp;$D$110&amp;$D$111,'CCG data'!$A:$AD,'CCG data'!C$3,FALSE)),ISBLANK(VLOOKUP($E125&amp;$D$110&amp;$D$111,'CCG data'!$A:$AD,'CCG data'!C$3,FALSE))),"",VLOOKUP($E125&amp;$D$110&amp;$D$111,'CCG data'!$A:$AD,'CCG data'!C$3,FALSE))</f>
        <v>0.53377814845704752</v>
      </c>
      <c r="S125" s="246"/>
      <c r="T125" s="246">
        <f>IF(OR(ISERROR(VLOOKUP($E125&amp;$D$110&amp;$D$111,'CCG data'!$A:$AD,'CCG data'!D$3,FALSE)),ISBLANK(VLOOKUP($E125&amp;$D$110&amp;$D$111,'CCG data'!$A:$AD,'CCG data'!D$3,FALSE))),"",VLOOKUP($E125&amp;$D$110&amp;$D$111,'CCG data'!$A:$AD,'CCG data'!D$3,FALSE))</f>
        <v>0.22268557130942451</v>
      </c>
      <c r="U125" s="246"/>
      <c r="V125" s="246">
        <f>IF(OR(ISERROR(VLOOKUP($E125&amp;$D$110&amp;$D$111,'CCG data'!$A:$AD,'CCG data'!E$3,FALSE)),ISBLANK(VLOOKUP($E125&amp;$D$110&amp;$D$111,'CCG data'!$A:$AD,'CCG data'!E$3,FALSE))),"",VLOOKUP($E125&amp;$D$110&amp;$D$111,'CCG data'!$A:$AD,'CCG data'!E$3,FALSE))</f>
        <v>0.15846538782318598</v>
      </c>
      <c r="W125" s="387"/>
      <c r="Y125" s="178">
        <f>IFERROR(VLOOKUP($E125&amp;$D$111, Outliers!$A$4:$P$214,6,FALSE),"0")</f>
        <v>0</v>
      </c>
      <c r="Z125" s="178">
        <f>IFERROR(VLOOKUP($E125&amp;$D$111, Outliers!$A$4:$P$214,7,FALSE),"0")</f>
        <v>0</v>
      </c>
      <c r="AA125" s="178">
        <f>IFERROR(VLOOKUP($E125&amp;$D$111, Outliers!$A$4:$P$214,8,FALSE),"0")</f>
        <v>0</v>
      </c>
      <c r="AB125" s="178">
        <f>IFERROR(VLOOKUP($E125&amp;$D$111, Outliers!$A$4:$P$214,9,FALSE),"0")</f>
        <v>0</v>
      </c>
      <c r="AC125" s="110"/>
      <c r="AD125" s="82"/>
      <c r="AE125" s="82"/>
      <c r="AF125" s="82"/>
      <c r="AG125" s="82"/>
    </row>
    <row r="126" spans="4:33" x14ac:dyDescent="0.25">
      <c r="D126" s="301"/>
      <c r="E126" s="107" t="s">
        <v>27</v>
      </c>
      <c r="F126" s="99">
        <f>IF(P125="","",VLOOKUP($E125&amp;$D$110&amp;$D$111,'CCG data'!$A:$AD,'CCG data'!W$3,FALSE))</f>
        <v>4.8</v>
      </c>
      <c r="G126" s="100">
        <f>IF(P125="","",VLOOKUP($E125&amp;$D$110&amp;$D$111,'CCG data'!$A:$AD,'CCG data'!X$3,FALSE))</f>
        <v>7.1</v>
      </c>
      <c r="H126" s="100">
        <f>IF(R125="","",VLOOKUP($E125&amp;$D$110&amp;$D$111,'CCG data'!$A:$AD,'CCG data'!Y$3,FALSE))</f>
        <v>33.5</v>
      </c>
      <c r="I126" s="100">
        <f>IF(R125="","",VLOOKUP($E125&amp;$D$110&amp;$D$111,'CCG data'!$A:$AD,'CCG data'!Z$3,FALSE))</f>
        <v>39.200000000000003</v>
      </c>
      <c r="J126" s="100">
        <f>IF(T125="","",VLOOKUP($E125&amp;$D$110&amp;$D$111,'CCG data'!$A:$AD,'CCG data'!AA$3,FALSE))</f>
        <v>13.2</v>
      </c>
      <c r="K126" s="100">
        <f>IF(T125="","",VLOOKUP($E125&amp;$D$110&amp;$D$111,'CCG data'!$A:$AD,'CCG data'!AB$3,FALSE))</f>
        <v>16.8</v>
      </c>
      <c r="L126" s="100">
        <f>IF(V125="","",VLOOKUP($E125&amp;$D$110&amp;$D$111,'CCG data'!$A:$AD,'CCG data'!AC$3,FALSE))</f>
        <v>9.1</v>
      </c>
      <c r="M126" s="100">
        <f>IF(V125="","",VLOOKUP($E125&amp;$D$110&amp;$D$111,'CCG data'!$A:$AD,'CCG data'!AD$3,FALSE))</f>
        <v>12.1</v>
      </c>
      <c r="N126" s="304"/>
      <c r="P126" s="162">
        <f>IF(P125="","",VLOOKUP($E125&amp;$D$110&amp;$D$111,'CCG data'!$A:$AD,'CCG data'!I$3,FALSE))</f>
        <v>7.0999999999999994E-2</v>
      </c>
      <c r="Q126" s="15">
        <f>IF(P125="","",VLOOKUP($E125&amp;$D$110&amp;$D$111,'CCG data'!$A:$AD,'CCG data'!J$3,FALSE))</f>
        <v>0.10199999999999999</v>
      </c>
      <c r="R126" s="15">
        <f>IF(R125="","",VLOOKUP($E125&amp;$D$110&amp;$D$111,'CCG data'!$A:$AD,'CCG data'!K$3,FALSE))</f>
        <v>0.505</v>
      </c>
      <c r="S126" s="15">
        <f>IF(R125="","",VLOOKUP($E125&amp;$D$110&amp;$D$111,'CCG data'!$A:$AD,'CCG data'!L$3,FALSE))</f>
        <v>0.56200000000000006</v>
      </c>
      <c r="T126" s="15">
        <f>IF(T125="","",VLOOKUP($E125&amp;$D$110&amp;$D$111,'CCG data'!$A:$AD,'CCG data'!M$3,FALSE))</f>
        <v>0.2</v>
      </c>
      <c r="U126" s="15">
        <f>IF(T125="","",VLOOKUP($E125&amp;$D$110&amp;$D$111,'CCG data'!$A:$AD,'CCG data'!N$3,FALSE))</f>
        <v>0.247</v>
      </c>
      <c r="V126" s="15">
        <f>IF(V125="","",VLOOKUP($E125&amp;$D$110&amp;$D$111,'CCG data'!$A:$AD,'CCG data'!O$3,FALSE))</f>
        <v>0.13900000000000001</v>
      </c>
      <c r="W126" s="142">
        <f>IF(V125="","",VLOOKUP($E125&amp;$D$110&amp;$D$111,'CCG data'!$A:$AD,'CCG data'!P$3,FALSE))</f>
        <v>0.18</v>
      </c>
      <c r="Y126" s="178" t="str">
        <f>IFERROR(VLOOKUP($E126&amp;$D$111, Outliers!$A$4:$P$214,6,FALSE),"0")</f>
        <v>0</v>
      </c>
      <c r="Z126" s="178" t="str">
        <f>IFERROR(VLOOKUP($E126&amp;$D$111, Outliers!$A$4:$P$214,7,FALSE),"0")</f>
        <v>0</v>
      </c>
      <c r="AA126" s="178" t="str">
        <f>IFERROR(VLOOKUP($E126&amp;$D$111, Outliers!$A$4:$P$214,8,FALSE),"0")</f>
        <v>0</v>
      </c>
      <c r="AB126" s="178" t="str">
        <f>IFERROR(VLOOKUP($E126&amp;$D$111, Outliers!$A$4:$P$214,9,FALSE),"0")</f>
        <v>0</v>
      </c>
      <c r="AD126" s="82"/>
      <c r="AE126" s="82"/>
      <c r="AF126" s="82"/>
      <c r="AG126" s="82"/>
    </row>
    <row r="127" spans="4:33" s="43" customFormat="1" ht="15.75" x14ac:dyDescent="0.25">
      <c r="D127" s="301"/>
      <c r="E127" s="108" t="s">
        <v>177</v>
      </c>
      <c r="F127" s="372">
        <f>IF(OR(ISERROR(VLOOKUP($E127&amp;$D$110&amp;$D$111,'CCG data'!$A:$AD,'CCG data'!R$3,FALSE)),ISBLANK(VLOOKUP($E127&amp;$D$110&amp;$D$111,'CCG data'!$A:$AD,'CCG data'!R$3,FALSE))),"",VLOOKUP($E127&amp;$D$110&amp;$D$111,'CCG data'!$A:$AD,'CCG data'!R$3,FALSE))</f>
        <v>7.1</v>
      </c>
      <c r="G127" s="373"/>
      <c r="H127" s="373">
        <f>IF(OR(ISERROR(VLOOKUP($E127&amp;$D$110&amp;$D$111,'CCG data'!$A:$AD,'CCG data'!S$3,FALSE)),ISBLANK(VLOOKUP($E127&amp;$D$110&amp;$D$111,'CCG data'!$A:$AD,'CCG data'!S$3,FALSE))),"",VLOOKUP($E127&amp;$D$110&amp;$D$111,'CCG data'!$A:$AD,'CCG data'!S$3,FALSE))</f>
        <v>39</v>
      </c>
      <c r="I127" s="373"/>
      <c r="J127" s="373">
        <f>IF(OR(ISERROR(VLOOKUP($E127&amp;$D$110&amp;$D$111,'CCG data'!$A:$AD,'CCG data'!T$3,FALSE)),ISBLANK(VLOOKUP($E127&amp;$D$110&amp;$D$111,'CCG data'!$A:$AD,'CCG data'!T$3,FALSE))),"",VLOOKUP($E127&amp;$D$110&amp;$D$111,'CCG data'!$A:$AD,'CCG data'!T$3,FALSE))</f>
        <v>16.2</v>
      </c>
      <c r="K127" s="373"/>
      <c r="L127" s="373">
        <f>IF(OR(ISERROR(VLOOKUP($E127&amp;$D$110&amp;$D$111,'CCG data'!$A:$AD,'CCG data'!U$3,FALSE)),ISBLANK(VLOOKUP($E127&amp;$D$110&amp;$D$111,'CCG data'!$A:$AD,'CCG data'!U$3,FALSE))),"",VLOOKUP($E127&amp;$D$110&amp;$D$111,'CCG data'!$A:$AD,'CCG data'!U$3,FALSE))</f>
        <v>10.1</v>
      </c>
      <c r="M127" s="374"/>
      <c r="N127" s="303">
        <f>IF(OR(ISERROR(VLOOKUP($E127&amp;$D$110&amp;$D$111,'CCG data'!$A:$AD,'CCG data'!G$3,FALSE)),ISBLANK(VLOOKUP($E127&amp;$D$110&amp;$D$111,'CCG data'!$A:$AD,'CCG data'!G$3,FALSE))),"",VLOOKUP($E127&amp;$D$110&amp;$D$111,'CCG data'!$A:$AD,'CCG data'!G$3,FALSE))</f>
        <v>627</v>
      </c>
      <c r="P127" s="354">
        <f>IF(OR(ISERROR(VLOOKUP($E127&amp;$D$110&amp;$D$111,'CCG data'!$A:$AD,'CCG data'!B$3,FALSE)),ISBLANK(VLOOKUP($E127&amp;$D$110&amp;$D$111,'CCG data'!$A:$AD,'CCG data'!B$3,FALSE))),"",VLOOKUP($E127&amp;$D$110&amp;$D$111,'CCG data'!$A:$AD,'CCG data'!B$3,FALSE))</f>
        <v>0.10366826156299841</v>
      </c>
      <c r="Q127" s="246"/>
      <c r="R127" s="246">
        <f>IF(OR(ISERROR(VLOOKUP($E127&amp;$D$110&amp;$D$111,'CCG data'!$A:$AD,'CCG data'!C$3,FALSE)),ISBLANK(VLOOKUP($E127&amp;$D$110&amp;$D$111,'CCG data'!$A:$AD,'CCG data'!C$3,FALSE))),"",VLOOKUP($E127&amp;$D$110&amp;$D$111,'CCG data'!$A:$AD,'CCG data'!C$3,FALSE))</f>
        <v>0.53748006379585322</v>
      </c>
      <c r="S127" s="246"/>
      <c r="T127" s="246">
        <f>IF(OR(ISERROR(VLOOKUP($E127&amp;$D$110&amp;$D$111,'CCG data'!$A:$AD,'CCG data'!D$3,FALSE)),ISBLANK(VLOOKUP($E127&amp;$D$110&amp;$D$111,'CCG data'!$A:$AD,'CCG data'!D$3,FALSE))),"",VLOOKUP($E127&amp;$D$110&amp;$D$111,'CCG data'!$A:$AD,'CCG data'!D$3,FALSE))</f>
        <v>0.22009569377990432</v>
      </c>
      <c r="U127" s="246"/>
      <c r="V127" s="246">
        <f>IF(OR(ISERROR(VLOOKUP($E127&amp;$D$110&amp;$D$111,'CCG data'!$A:$AD,'CCG data'!E$3,FALSE)),ISBLANK(VLOOKUP($E127&amp;$D$110&amp;$D$111,'CCG data'!$A:$AD,'CCG data'!E$3,FALSE))),"",VLOOKUP($E127&amp;$D$110&amp;$D$111,'CCG data'!$A:$AD,'CCG data'!E$3,FALSE))</f>
        <v>0.13875598086124402</v>
      </c>
      <c r="W127" s="387"/>
      <c r="Y127" s="178">
        <f>IFERROR(VLOOKUP($E127&amp;$D$111, Outliers!$A$4:$P$214,6,FALSE),"0")</f>
        <v>0</v>
      </c>
      <c r="Z127" s="178">
        <f>IFERROR(VLOOKUP($E127&amp;$D$111, Outliers!$A$4:$P$214,7,FALSE),"0")</f>
        <v>0</v>
      </c>
      <c r="AA127" s="178">
        <f>IFERROR(VLOOKUP($E127&amp;$D$111, Outliers!$A$4:$P$214,8,FALSE),"0")</f>
        <v>0</v>
      </c>
      <c r="AB127" s="178">
        <f>IFERROR(VLOOKUP($E127&amp;$D$111, Outliers!$A$4:$P$214,9,FALSE),"0")</f>
        <v>0</v>
      </c>
      <c r="AC127" s="110"/>
      <c r="AD127" s="82"/>
      <c r="AE127" s="82"/>
      <c r="AF127" s="82"/>
      <c r="AG127" s="82"/>
    </row>
    <row r="128" spans="4:33" x14ac:dyDescent="0.25">
      <c r="D128" s="301"/>
      <c r="E128" s="107" t="s">
        <v>27</v>
      </c>
      <c r="F128" s="99">
        <f>IF(P127="","",VLOOKUP($E127&amp;$D$110&amp;$D$111,'CCG data'!$A:$AD,'CCG data'!W$3,FALSE))</f>
        <v>5.3</v>
      </c>
      <c r="G128" s="100">
        <f>IF(P127="","",VLOOKUP($E127&amp;$D$110&amp;$D$111,'CCG data'!$A:$AD,'CCG data'!X$3,FALSE))</f>
        <v>8.8000000000000007</v>
      </c>
      <c r="H128" s="100">
        <f>IF(R127="","",VLOOKUP($E127&amp;$D$110&amp;$D$111,'CCG data'!$A:$AD,'CCG data'!Y$3,FALSE))</f>
        <v>34.799999999999997</v>
      </c>
      <c r="I128" s="100">
        <f>IF(R127="","",VLOOKUP($E127&amp;$D$110&amp;$D$111,'CCG data'!$A:$AD,'CCG data'!Z$3,FALSE))</f>
        <v>43.2</v>
      </c>
      <c r="J128" s="100">
        <f>IF(T127="","",VLOOKUP($E127&amp;$D$110&amp;$D$111,'CCG data'!$A:$AD,'CCG data'!AA$3,FALSE))</f>
        <v>13.5</v>
      </c>
      <c r="K128" s="100">
        <f>IF(T127="","",VLOOKUP($E127&amp;$D$110&amp;$D$111,'CCG data'!$A:$AD,'CCG data'!AB$3,FALSE))</f>
        <v>18.899999999999999</v>
      </c>
      <c r="L128" s="100">
        <f>IF(V127="","",VLOOKUP($E127&amp;$D$110&amp;$D$111,'CCG data'!$A:$AD,'CCG data'!AC$3,FALSE))</f>
        <v>8</v>
      </c>
      <c r="M128" s="100">
        <f>IF(V127="","",VLOOKUP($E127&amp;$D$110&amp;$D$111,'CCG data'!$A:$AD,'CCG data'!AD$3,FALSE))</f>
        <v>12.2</v>
      </c>
      <c r="N128" s="304"/>
      <c r="P128" s="162">
        <f>IF(P127="","",VLOOKUP($E127&amp;$D$110&amp;$D$111,'CCG data'!$A:$AD,'CCG data'!I$3,FALSE))</f>
        <v>8.2000000000000003E-2</v>
      </c>
      <c r="Q128" s="15">
        <f>IF(P127="","",VLOOKUP($E127&amp;$D$110&amp;$D$111,'CCG data'!$A:$AD,'CCG data'!J$3,FALSE))</f>
        <v>0.13</v>
      </c>
      <c r="R128" s="15">
        <f>IF(R127="","",VLOOKUP($E127&amp;$D$110&amp;$D$111,'CCG data'!$A:$AD,'CCG data'!K$3,FALSE))</f>
        <v>0.498</v>
      </c>
      <c r="S128" s="15">
        <f>IF(R127="","",VLOOKUP($E127&amp;$D$110&amp;$D$111,'CCG data'!$A:$AD,'CCG data'!L$3,FALSE))</f>
        <v>0.57599999999999996</v>
      </c>
      <c r="T128" s="15">
        <f>IF(T127="","",VLOOKUP($E127&amp;$D$110&amp;$D$111,'CCG data'!$A:$AD,'CCG data'!M$3,FALSE))</f>
        <v>0.189</v>
      </c>
      <c r="U128" s="15">
        <f>IF(T127="","",VLOOKUP($E127&amp;$D$110&amp;$D$111,'CCG data'!$A:$AD,'CCG data'!N$3,FALSE))</f>
        <v>0.254</v>
      </c>
      <c r="V128" s="15">
        <f>IF(V127="","",VLOOKUP($E127&amp;$D$110&amp;$D$111,'CCG data'!$A:$AD,'CCG data'!O$3,FALSE))</f>
        <v>0.114</v>
      </c>
      <c r="W128" s="142">
        <f>IF(V127="","",VLOOKUP($E127&amp;$D$110&amp;$D$111,'CCG data'!$A:$AD,'CCG data'!P$3,FALSE))</f>
        <v>0.16800000000000001</v>
      </c>
      <c r="Y128" s="178" t="str">
        <f>IFERROR(VLOOKUP($E128&amp;$D$111, Outliers!$A$4:$P$214,6,FALSE),"0")</f>
        <v>0</v>
      </c>
      <c r="Z128" s="178" t="str">
        <f>IFERROR(VLOOKUP($E128&amp;$D$111, Outliers!$A$4:$P$214,7,FALSE),"0")</f>
        <v>0</v>
      </c>
      <c r="AA128" s="178" t="str">
        <f>IFERROR(VLOOKUP($E128&amp;$D$111, Outliers!$A$4:$P$214,8,FALSE),"0")</f>
        <v>0</v>
      </c>
      <c r="AB128" s="178" t="str">
        <f>IFERROR(VLOOKUP($E128&amp;$D$111, Outliers!$A$4:$P$214,9,FALSE),"0")</f>
        <v>0</v>
      </c>
      <c r="AD128" s="82"/>
      <c r="AE128" s="82"/>
      <c r="AF128" s="82"/>
      <c r="AG128" s="82"/>
    </row>
    <row r="129" spans="2:33" s="43" customFormat="1" ht="15.75" x14ac:dyDescent="0.25">
      <c r="D129" s="301"/>
      <c r="E129" s="108" t="s">
        <v>441</v>
      </c>
      <c r="F129" s="372">
        <f>IF(OR(ISERROR(VLOOKUP($E129&amp;$D$110&amp;$D$111,'CCG data'!$A:$AD,'CCG data'!R$3,FALSE)),ISBLANK(VLOOKUP($E129&amp;$D$110&amp;$D$111,'CCG data'!$A:$AD,'CCG data'!R$3,FALSE))),"",VLOOKUP($E129&amp;$D$110&amp;$D$111,'CCG data'!$A:$AD,'CCG data'!R$3,FALSE))</f>
        <v>3.9</v>
      </c>
      <c r="G129" s="373"/>
      <c r="H129" s="373">
        <f>IF(OR(ISERROR(VLOOKUP($E129&amp;$D$110&amp;$D$111,'CCG data'!$A:$AD,'CCG data'!S$3,FALSE)),ISBLANK(VLOOKUP($E129&amp;$D$110&amp;$D$111,'CCG data'!$A:$AD,'CCG data'!S$3,FALSE))),"",VLOOKUP($E129&amp;$D$110&amp;$D$111,'CCG data'!$A:$AD,'CCG data'!S$3,FALSE))</f>
        <v>40.1</v>
      </c>
      <c r="I129" s="373"/>
      <c r="J129" s="373">
        <f>IF(OR(ISERROR(VLOOKUP($E129&amp;$D$110&amp;$D$111,'CCG data'!$A:$AD,'CCG data'!T$3,FALSE)),ISBLANK(VLOOKUP($E129&amp;$D$110&amp;$D$111,'CCG data'!$A:$AD,'CCG data'!T$3,FALSE))),"",VLOOKUP($E129&amp;$D$110&amp;$D$111,'CCG data'!$A:$AD,'CCG data'!T$3,FALSE))</f>
        <v>16.8</v>
      </c>
      <c r="K129" s="373"/>
      <c r="L129" s="373">
        <f>IF(OR(ISERROR(VLOOKUP($E129&amp;$D$110&amp;$D$111,'CCG data'!$A:$AD,'CCG data'!U$3,FALSE)),ISBLANK(VLOOKUP($E129&amp;$D$110&amp;$D$111,'CCG data'!$A:$AD,'CCG data'!U$3,FALSE))),"",VLOOKUP($E129&amp;$D$110&amp;$D$111,'CCG data'!$A:$AD,'CCG data'!U$3,FALSE))</f>
        <v>15</v>
      </c>
      <c r="M129" s="374"/>
      <c r="N129" s="303">
        <f>IF(OR(ISERROR(VLOOKUP($E129&amp;$D$110&amp;$D$111,'CCG data'!$A:$AD,'CCG data'!G$3,FALSE)),ISBLANK(VLOOKUP($E129&amp;$D$110&amp;$D$111,'CCG data'!$A:$AD,'CCG data'!G$3,FALSE))),"",VLOOKUP($E129&amp;$D$110&amp;$D$111,'CCG data'!$A:$AD,'CCG data'!G$3,FALSE))</f>
        <v>1011</v>
      </c>
      <c r="P129" s="354">
        <f>IF(OR(ISERROR(VLOOKUP($E129&amp;$D$110&amp;$D$111,'CCG data'!$A:$AD,'CCG data'!B$3,FALSE)),ISBLANK(VLOOKUP($E129&amp;$D$110&amp;$D$111,'CCG data'!$A:$AD,'CCG data'!B$3,FALSE))),"",VLOOKUP($E129&amp;$D$110&amp;$D$111,'CCG data'!$A:$AD,'CCG data'!B$3,FALSE))</f>
        <v>5.0445103857566766E-2</v>
      </c>
      <c r="Q129" s="246"/>
      <c r="R129" s="246">
        <f>IF(OR(ISERROR(VLOOKUP($E129&amp;$D$110&amp;$D$111,'CCG data'!$A:$AD,'CCG data'!C$3,FALSE)),ISBLANK(VLOOKUP($E129&amp;$D$110&amp;$D$111,'CCG data'!$A:$AD,'CCG data'!C$3,FALSE))),"",VLOOKUP($E129&amp;$D$110&amp;$D$111,'CCG data'!$A:$AD,'CCG data'!C$3,FALSE))</f>
        <v>0.52126607319485663</v>
      </c>
      <c r="S129" s="246"/>
      <c r="T129" s="246">
        <f>IF(OR(ISERROR(VLOOKUP($E129&amp;$D$110&amp;$D$111,'CCG data'!$A:$AD,'CCG data'!D$3,FALSE)),ISBLANK(VLOOKUP($E129&amp;$D$110&amp;$D$111,'CCG data'!$A:$AD,'CCG data'!D$3,FALSE))),"",VLOOKUP($E129&amp;$D$110&amp;$D$111,'CCG data'!$A:$AD,'CCG data'!D$3,FALSE))</f>
        <v>0.2314540059347181</v>
      </c>
      <c r="U129" s="246"/>
      <c r="V129" s="246">
        <f>IF(OR(ISERROR(VLOOKUP($E129&amp;$D$110&amp;$D$111,'CCG data'!$A:$AD,'CCG data'!E$3,FALSE)),ISBLANK(VLOOKUP($E129&amp;$D$110&amp;$D$111,'CCG data'!$A:$AD,'CCG data'!E$3,FALSE))),"",VLOOKUP($E129&amp;$D$110&amp;$D$111,'CCG data'!$A:$AD,'CCG data'!E$3,FALSE))</f>
        <v>0.19683481701285854</v>
      </c>
      <c r="W129" s="387"/>
      <c r="Y129" s="178">
        <f>IFERROR(VLOOKUP($E129&amp;$D$111, Outliers!$A$4:$P$214,6,FALSE),"0")</f>
        <v>0</v>
      </c>
      <c r="Z129" s="178">
        <f>IFERROR(VLOOKUP($E129&amp;$D$111, Outliers!$A$4:$P$214,7,FALSE),"0")</f>
        <v>0</v>
      </c>
      <c r="AA129" s="178">
        <f>IFERROR(VLOOKUP($E129&amp;$D$111, Outliers!$A$4:$P$214,8,FALSE),"0")</f>
        <v>0</v>
      </c>
      <c r="AB129" s="178">
        <f>IFERROR(VLOOKUP($E129&amp;$D$111, Outliers!$A$4:$P$214,9,FALSE),"0")</f>
        <v>1</v>
      </c>
      <c r="AC129" s="110"/>
      <c r="AD129" s="82"/>
      <c r="AE129" s="82"/>
      <c r="AF129" s="82"/>
      <c r="AG129" s="82"/>
    </row>
    <row r="130" spans="2:33" x14ac:dyDescent="0.25">
      <c r="D130" s="301"/>
      <c r="E130" s="107" t="s">
        <v>27</v>
      </c>
      <c r="F130" s="99">
        <f>IF(P129="","",VLOOKUP($E129&amp;$D$110&amp;$D$111,'CCG data'!$A:$AD,'CCG data'!W$3,FALSE))</f>
        <v>2.9</v>
      </c>
      <c r="G130" s="100">
        <f>IF(P129="","",VLOOKUP($E129&amp;$D$110&amp;$D$111,'CCG data'!$A:$AD,'CCG data'!X$3,FALSE))</f>
        <v>5</v>
      </c>
      <c r="H130" s="100">
        <f>IF(R129="","",VLOOKUP($E129&amp;$D$110&amp;$D$111,'CCG data'!$A:$AD,'CCG data'!Y$3,FALSE))</f>
        <v>36.700000000000003</v>
      </c>
      <c r="I130" s="100">
        <f>IF(R129="","",VLOOKUP($E129&amp;$D$110&amp;$D$111,'CCG data'!$A:$AD,'CCG data'!Z$3,FALSE))</f>
        <v>43.5</v>
      </c>
      <c r="J130" s="100">
        <f>IF(T129="","",VLOOKUP($E129&amp;$D$110&amp;$D$111,'CCG data'!$A:$AD,'CCG data'!AA$3,FALSE))</f>
        <v>14.6</v>
      </c>
      <c r="K130" s="100">
        <f>IF(T129="","",VLOOKUP($E129&amp;$D$110&amp;$D$111,'CCG data'!$A:$AD,'CCG data'!AB$3,FALSE))</f>
        <v>18.899999999999999</v>
      </c>
      <c r="L130" s="100">
        <f>IF(V129="","",VLOOKUP($E129&amp;$D$110&amp;$D$111,'CCG data'!$A:$AD,'CCG data'!AC$3,FALSE))</f>
        <v>12.9</v>
      </c>
      <c r="M130" s="100">
        <f>IF(V129="","",VLOOKUP($E129&amp;$D$110&amp;$D$111,'CCG data'!$A:$AD,'CCG data'!AD$3,FALSE))</f>
        <v>17.100000000000001</v>
      </c>
      <c r="N130" s="304"/>
      <c r="P130" s="162">
        <f>IF(P129="","",VLOOKUP($E129&amp;$D$110&amp;$D$111,'CCG data'!$A:$AD,'CCG data'!I$3,FALSE))</f>
        <v>3.9E-2</v>
      </c>
      <c r="Q130" s="15">
        <f>IF(P129="","",VLOOKUP($E129&amp;$D$110&amp;$D$111,'CCG data'!$A:$AD,'CCG data'!J$3,FALSE))</f>
        <v>6.6000000000000003E-2</v>
      </c>
      <c r="R130" s="15">
        <f>IF(R129="","",VLOOKUP($E129&amp;$D$110&amp;$D$111,'CCG data'!$A:$AD,'CCG data'!K$3,FALSE))</f>
        <v>0.49</v>
      </c>
      <c r="S130" s="15">
        <f>IF(R129="","",VLOOKUP($E129&amp;$D$110&amp;$D$111,'CCG data'!$A:$AD,'CCG data'!L$3,FALSE))</f>
        <v>0.55200000000000005</v>
      </c>
      <c r="T130" s="15">
        <f>IF(T129="","",VLOOKUP($E129&amp;$D$110&amp;$D$111,'CCG data'!$A:$AD,'CCG data'!M$3,FALSE))</f>
        <v>0.20699999999999999</v>
      </c>
      <c r="U130" s="15">
        <f>IF(T129="","",VLOOKUP($E129&amp;$D$110&amp;$D$111,'CCG data'!$A:$AD,'CCG data'!N$3,FALSE))</f>
        <v>0.25800000000000001</v>
      </c>
      <c r="V130" s="15">
        <f>IF(V129="","",VLOOKUP($E129&amp;$D$110&amp;$D$111,'CCG data'!$A:$AD,'CCG data'!O$3,FALSE))</f>
        <v>0.17299999999999999</v>
      </c>
      <c r="W130" s="142">
        <f>IF(V129="","",VLOOKUP($E129&amp;$D$110&amp;$D$111,'CCG data'!$A:$AD,'CCG data'!P$3,FALSE))</f>
        <v>0.222</v>
      </c>
      <c r="Y130" s="178" t="str">
        <f>IFERROR(VLOOKUP($E130&amp;$D$111, Outliers!$A$4:$P$214,6,FALSE),"0")</f>
        <v>0</v>
      </c>
      <c r="Z130" s="178" t="str">
        <f>IFERROR(VLOOKUP($E130&amp;$D$111, Outliers!$A$4:$P$214,7,FALSE),"0")</f>
        <v>0</v>
      </c>
      <c r="AA130" s="178" t="str">
        <f>IFERROR(VLOOKUP($E130&amp;$D$111, Outliers!$A$4:$P$214,8,FALSE),"0")</f>
        <v>0</v>
      </c>
      <c r="AB130" s="178" t="str">
        <f>IFERROR(VLOOKUP($E130&amp;$D$111, Outliers!$A$4:$P$214,9,FALSE),"0")</f>
        <v>0</v>
      </c>
      <c r="AD130" s="82"/>
      <c r="AE130" s="82"/>
      <c r="AF130" s="82"/>
      <c r="AG130" s="82"/>
    </row>
    <row r="131" spans="2:33" s="43" customFormat="1" ht="15.75" x14ac:dyDescent="0.25">
      <c r="D131" s="301"/>
      <c r="E131" s="108" t="s">
        <v>178</v>
      </c>
      <c r="F131" s="372">
        <f>IF(OR(ISERROR(VLOOKUP($E131&amp;$D$110&amp;$D$111,'CCG data'!$A:$AD,'CCG data'!R$3,FALSE)),ISBLANK(VLOOKUP($E131&amp;$D$110&amp;$D$111,'CCG data'!$A:$AD,'CCG data'!R$3,FALSE))),"",VLOOKUP($E131&amp;$D$110&amp;$D$111,'CCG data'!$A:$AD,'CCG data'!R$3,FALSE))</f>
        <v>4.3</v>
      </c>
      <c r="G131" s="373"/>
      <c r="H131" s="373">
        <f>IF(OR(ISERROR(VLOOKUP($E131&amp;$D$110&amp;$D$111,'CCG data'!$A:$AD,'CCG data'!S$3,FALSE)),ISBLANK(VLOOKUP($E131&amp;$D$110&amp;$D$111,'CCG data'!$A:$AD,'CCG data'!S$3,FALSE))),"",VLOOKUP($E131&amp;$D$110&amp;$D$111,'CCG data'!$A:$AD,'CCG data'!S$3,FALSE))</f>
        <v>40.1</v>
      </c>
      <c r="I131" s="373"/>
      <c r="J131" s="373">
        <f>IF(OR(ISERROR(VLOOKUP($E131&amp;$D$110&amp;$D$111,'CCG data'!$A:$AD,'CCG data'!T$3,FALSE)),ISBLANK(VLOOKUP($E131&amp;$D$110&amp;$D$111,'CCG data'!$A:$AD,'CCG data'!T$3,FALSE))),"",VLOOKUP($E131&amp;$D$110&amp;$D$111,'CCG data'!$A:$AD,'CCG data'!T$3,FALSE))</f>
        <v>17.100000000000001</v>
      </c>
      <c r="K131" s="373"/>
      <c r="L131" s="373">
        <f>IF(OR(ISERROR(VLOOKUP($E131&amp;$D$110&amp;$D$111,'CCG data'!$A:$AD,'CCG data'!U$3,FALSE)),ISBLANK(VLOOKUP($E131&amp;$D$110&amp;$D$111,'CCG data'!$A:$AD,'CCG data'!U$3,FALSE))),"",VLOOKUP($E131&amp;$D$110&amp;$D$111,'CCG data'!$A:$AD,'CCG data'!U$3,FALSE))</f>
        <v>10.6</v>
      </c>
      <c r="M131" s="374"/>
      <c r="N131" s="303">
        <f>IF(OR(ISERROR(VLOOKUP($E131&amp;$D$110&amp;$D$111,'CCG data'!$A:$AD,'CCG data'!G$3,FALSE)),ISBLANK(VLOOKUP($E131&amp;$D$110&amp;$D$111,'CCG data'!$A:$AD,'CCG data'!G$3,FALSE))),"",VLOOKUP($E131&amp;$D$110&amp;$D$111,'CCG data'!$A:$AD,'CCG data'!G$3,FALSE))</f>
        <v>1990</v>
      </c>
      <c r="P131" s="354">
        <f>IF(OR(ISERROR(VLOOKUP($E131&amp;$D$110&amp;$D$111,'CCG data'!$A:$AD,'CCG data'!B$3,FALSE)),ISBLANK(VLOOKUP($E131&amp;$D$110&amp;$D$111,'CCG data'!$A:$AD,'CCG data'!B$3,FALSE))),"",VLOOKUP($E131&amp;$D$110&amp;$D$111,'CCG data'!$A:$AD,'CCG data'!B$3,FALSE))</f>
        <v>6.1809045226130656E-2</v>
      </c>
      <c r="Q131" s="246"/>
      <c r="R131" s="246">
        <f>IF(OR(ISERROR(VLOOKUP($E131&amp;$D$110&amp;$D$111,'CCG data'!$A:$AD,'CCG data'!C$3,FALSE)),ISBLANK(VLOOKUP($E131&amp;$D$110&amp;$D$111,'CCG data'!$A:$AD,'CCG data'!C$3,FALSE))),"",VLOOKUP($E131&amp;$D$110&amp;$D$111,'CCG data'!$A:$AD,'CCG data'!C$3,FALSE))</f>
        <v>0.55075376884422111</v>
      </c>
      <c r="S131" s="246"/>
      <c r="T131" s="246">
        <f>IF(OR(ISERROR(VLOOKUP($E131&amp;$D$110&amp;$D$111,'CCG data'!$A:$AD,'CCG data'!D$3,FALSE)),ISBLANK(VLOOKUP($E131&amp;$D$110&amp;$D$111,'CCG data'!$A:$AD,'CCG data'!D$3,FALSE))),"",VLOOKUP($E131&amp;$D$110&amp;$D$111,'CCG data'!$A:$AD,'CCG data'!D$3,FALSE))</f>
        <v>0.23768844221105528</v>
      </c>
      <c r="U131" s="246"/>
      <c r="V131" s="246">
        <f>IF(OR(ISERROR(VLOOKUP($E131&amp;$D$110&amp;$D$111,'CCG data'!$A:$AD,'CCG data'!E$3,FALSE)),ISBLANK(VLOOKUP($E131&amp;$D$110&amp;$D$111,'CCG data'!$A:$AD,'CCG data'!E$3,FALSE))),"",VLOOKUP($E131&amp;$D$110&amp;$D$111,'CCG data'!$A:$AD,'CCG data'!E$3,FALSE))</f>
        <v>0.14974874371859295</v>
      </c>
      <c r="W131" s="387"/>
      <c r="Y131" s="178">
        <f>IFERROR(VLOOKUP($E131&amp;$D$111, Outliers!$A$4:$P$214,6,FALSE),"0")</f>
        <v>0</v>
      </c>
      <c r="Z131" s="178">
        <f>IFERROR(VLOOKUP($E131&amp;$D$111, Outliers!$A$4:$P$214,7,FALSE),"0")</f>
        <v>0</v>
      </c>
      <c r="AA131" s="178">
        <f>IFERROR(VLOOKUP($E131&amp;$D$111, Outliers!$A$4:$P$214,8,FALSE),"0")</f>
        <v>0</v>
      </c>
      <c r="AB131" s="178">
        <f>IFERROR(VLOOKUP($E131&amp;$D$111, Outliers!$A$4:$P$214,9,FALSE),"0")</f>
        <v>0</v>
      </c>
      <c r="AC131" s="110"/>
      <c r="AD131" s="82"/>
      <c r="AE131" s="82"/>
      <c r="AF131" s="82"/>
      <c r="AG131" s="82"/>
    </row>
    <row r="132" spans="2:33" x14ac:dyDescent="0.25">
      <c r="D132" s="301"/>
      <c r="E132" s="107" t="s">
        <v>27</v>
      </c>
      <c r="F132" s="99">
        <f>IF(P131="","",VLOOKUP($E131&amp;$D$110&amp;$D$111,'CCG data'!$A:$AD,'CCG data'!W$3,FALSE))</f>
        <v>3.6</v>
      </c>
      <c r="G132" s="100">
        <f>IF(P131="","",VLOOKUP($E131&amp;$D$110&amp;$D$111,'CCG data'!$A:$AD,'CCG data'!X$3,FALSE))</f>
        <v>5.0999999999999996</v>
      </c>
      <c r="H132" s="100">
        <f>IF(R131="","",VLOOKUP($E131&amp;$D$110&amp;$D$111,'CCG data'!$A:$AD,'CCG data'!Y$3,FALSE))</f>
        <v>37.700000000000003</v>
      </c>
      <c r="I132" s="100">
        <f>IF(R131="","",VLOOKUP($E131&amp;$D$110&amp;$D$111,'CCG data'!$A:$AD,'CCG data'!Z$3,FALSE))</f>
        <v>42.5</v>
      </c>
      <c r="J132" s="100">
        <f>IF(T131="","",VLOOKUP($E131&amp;$D$110&amp;$D$111,'CCG data'!$A:$AD,'CCG data'!AA$3,FALSE))</f>
        <v>15.6</v>
      </c>
      <c r="K132" s="100">
        <f>IF(T131="","",VLOOKUP($E131&amp;$D$110&amp;$D$111,'CCG data'!$A:$AD,'CCG data'!AB$3,FALSE))</f>
        <v>18.7</v>
      </c>
      <c r="L132" s="100">
        <f>IF(V131="","",VLOOKUP($E131&amp;$D$110&amp;$D$111,'CCG data'!$A:$AD,'CCG data'!AC$3,FALSE))</f>
        <v>9.4</v>
      </c>
      <c r="M132" s="100">
        <f>IF(V131="","",VLOOKUP($E131&amp;$D$110&amp;$D$111,'CCG data'!$A:$AD,'CCG data'!AD$3,FALSE))</f>
        <v>11.9</v>
      </c>
      <c r="N132" s="304"/>
      <c r="P132" s="162">
        <f>IF(P131="","",VLOOKUP($E131&amp;$D$110&amp;$D$111,'CCG data'!$A:$AD,'CCG data'!I$3,FALSE))</f>
        <v>5.1999999999999998E-2</v>
      </c>
      <c r="Q132" s="15">
        <f>IF(P131="","",VLOOKUP($E131&amp;$D$110&amp;$D$111,'CCG data'!$A:$AD,'CCG data'!J$3,FALSE))</f>
        <v>7.2999999999999995E-2</v>
      </c>
      <c r="R132" s="15">
        <f>IF(R131="","",VLOOKUP($E131&amp;$D$110&amp;$D$111,'CCG data'!$A:$AD,'CCG data'!K$3,FALSE))</f>
        <v>0.52900000000000003</v>
      </c>
      <c r="S132" s="15">
        <f>IF(R131="","",VLOOKUP($E131&amp;$D$110&amp;$D$111,'CCG data'!$A:$AD,'CCG data'!L$3,FALSE))</f>
        <v>0.57199999999999995</v>
      </c>
      <c r="T132" s="15">
        <f>IF(T131="","",VLOOKUP($E131&amp;$D$110&amp;$D$111,'CCG data'!$A:$AD,'CCG data'!M$3,FALSE))</f>
        <v>0.22</v>
      </c>
      <c r="U132" s="15">
        <f>IF(T131="","",VLOOKUP($E131&amp;$D$110&amp;$D$111,'CCG data'!$A:$AD,'CCG data'!N$3,FALSE))</f>
        <v>0.25700000000000001</v>
      </c>
      <c r="V132" s="15">
        <f>IF(V131="","",VLOOKUP($E131&amp;$D$110&amp;$D$111,'CCG data'!$A:$AD,'CCG data'!O$3,FALSE))</f>
        <v>0.13500000000000001</v>
      </c>
      <c r="W132" s="142">
        <f>IF(V131="","",VLOOKUP($E131&amp;$D$110&amp;$D$111,'CCG data'!$A:$AD,'CCG data'!P$3,FALSE))</f>
        <v>0.16600000000000001</v>
      </c>
      <c r="Y132" s="178" t="str">
        <f>IFERROR(VLOOKUP($E132&amp;$D$111, Outliers!$A$4:$P$214,6,FALSE),"0")</f>
        <v>0</v>
      </c>
      <c r="Z132" s="178" t="str">
        <f>IFERROR(VLOOKUP($E132&amp;$D$111, Outliers!$A$4:$P$214,7,FALSE),"0")</f>
        <v>0</v>
      </c>
      <c r="AA132" s="178" t="str">
        <f>IFERROR(VLOOKUP($E132&amp;$D$111, Outliers!$A$4:$P$214,8,FALSE),"0")</f>
        <v>0</v>
      </c>
      <c r="AB132" s="178" t="str">
        <f>IFERROR(VLOOKUP($E132&amp;$D$111, Outliers!$A$4:$P$214,9,FALSE),"0")</f>
        <v>0</v>
      </c>
      <c r="AD132" s="82"/>
      <c r="AE132" s="82"/>
      <c r="AF132" s="82"/>
      <c r="AG132" s="82"/>
    </row>
    <row r="133" spans="2:33" s="43" customFormat="1" ht="15.75" x14ac:dyDescent="0.25">
      <c r="D133" s="301"/>
      <c r="E133" s="108" t="s">
        <v>179</v>
      </c>
      <c r="F133" s="372">
        <f>IF(OR(ISERROR(VLOOKUP($E133&amp;$D$110&amp;$D$111,'CCG data'!$A:$AD,'CCG data'!R$3,FALSE)),ISBLANK(VLOOKUP($E133&amp;$D$110&amp;$D$111,'CCG data'!$A:$AD,'CCG data'!R$3,FALSE))),"",VLOOKUP($E133&amp;$D$110&amp;$D$111,'CCG data'!$A:$AD,'CCG data'!R$3,FALSE))</f>
        <v>2.7</v>
      </c>
      <c r="G133" s="373"/>
      <c r="H133" s="373">
        <f>IF(OR(ISERROR(VLOOKUP($E133&amp;$D$110&amp;$D$111,'CCG data'!$A:$AD,'CCG data'!S$3,FALSE)),ISBLANK(VLOOKUP($E133&amp;$D$110&amp;$D$111,'CCG data'!$A:$AD,'CCG data'!S$3,FALSE))),"",VLOOKUP($E133&amp;$D$110&amp;$D$111,'CCG data'!$A:$AD,'CCG data'!S$3,FALSE))</f>
        <v>35.6</v>
      </c>
      <c r="I133" s="373"/>
      <c r="J133" s="373">
        <f>IF(OR(ISERROR(VLOOKUP($E133&amp;$D$110&amp;$D$111,'CCG data'!$A:$AD,'CCG data'!T$3,FALSE)),ISBLANK(VLOOKUP($E133&amp;$D$110&amp;$D$111,'CCG data'!$A:$AD,'CCG data'!T$3,FALSE))),"",VLOOKUP($E133&amp;$D$110&amp;$D$111,'CCG data'!$A:$AD,'CCG data'!T$3,FALSE))</f>
        <v>17.2</v>
      </c>
      <c r="K133" s="373"/>
      <c r="L133" s="373">
        <f>IF(OR(ISERROR(VLOOKUP($E133&amp;$D$110&amp;$D$111,'CCG data'!$A:$AD,'CCG data'!U$3,FALSE)),ISBLANK(VLOOKUP($E133&amp;$D$110&amp;$D$111,'CCG data'!$A:$AD,'CCG data'!U$3,FALSE))),"",VLOOKUP($E133&amp;$D$110&amp;$D$111,'CCG data'!$A:$AD,'CCG data'!U$3,FALSE))</f>
        <v>12.4</v>
      </c>
      <c r="M133" s="374"/>
      <c r="N133" s="303">
        <f>IF(OR(ISERROR(VLOOKUP($E133&amp;$D$110&amp;$D$111,'CCG data'!$A:$AD,'CCG data'!G$3,FALSE)),ISBLANK(VLOOKUP($E133&amp;$D$110&amp;$D$111,'CCG data'!$A:$AD,'CCG data'!G$3,FALSE))),"",VLOOKUP($E133&amp;$D$110&amp;$D$111,'CCG data'!$A:$AD,'CCG data'!G$3,FALSE))</f>
        <v>1067</v>
      </c>
      <c r="P133" s="354">
        <f>IF(OR(ISERROR(VLOOKUP($E133&amp;$D$110&amp;$D$111,'CCG data'!$A:$AD,'CCG data'!B$3,FALSE)),ISBLANK(VLOOKUP($E133&amp;$D$110&amp;$D$111,'CCG data'!$A:$AD,'CCG data'!B$3,FALSE))),"",VLOOKUP($E133&amp;$D$110&amp;$D$111,'CCG data'!$A:$AD,'CCG data'!B$3,FALSE))</f>
        <v>3.8425492033739454E-2</v>
      </c>
      <c r="Q133" s="246"/>
      <c r="R133" s="246">
        <f>IF(OR(ISERROR(VLOOKUP($E133&amp;$D$110&amp;$D$111,'CCG data'!$A:$AD,'CCG data'!C$3,FALSE)),ISBLANK(VLOOKUP($E133&amp;$D$110&amp;$D$111,'CCG data'!$A:$AD,'CCG data'!C$3,FALSE))),"",VLOOKUP($E133&amp;$D$110&amp;$D$111,'CCG data'!$A:$AD,'CCG data'!C$3,FALSE))</f>
        <v>0.52108716026241797</v>
      </c>
      <c r="S133" s="246"/>
      <c r="T133" s="246">
        <f>IF(OR(ISERROR(VLOOKUP($E133&amp;$D$110&amp;$D$111,'CCG data'!$A:$AD,'CCG data'!D$3,FALSE)),ISBLANK(VLOOKUP($E133&amp;$D$110&amp;$D$111,'CCG data'!$A:$AD,'CCG data'!D$3,FALSE))),"",VLOOKUP($E133&amp;$D$110&amp;$D$111,'CCG data'!$A:$AD,'CCG data'!D$3,FALSE))</f>
        <v>0.25679475164011245</v>
      </c>
      <c r="U133" s="246"/>
      <c r="V133" s="246">
        <f>IF(OR(ISERROR(VLOOKUP($E133&amp;$D$110&amp;$D$111,'CCG data'!$A:$AD,'CCG data'!E$3,FALSE)),ISBLANK(VLOOKUP($E133&amp;$D$110&amp;$D$111,'CCG data'!$A:$AD,'CCG data'!E$3,FALSE))),"",VLOOKUP($E133&amp;$D$110&amp;$D$111,'CCG data'!$A:$AD,'CCG data'!E$3,FALSE))</f>
        <v>0.18369259606373009</v>
      </c>
      <c r="W133" s="387"/>
      <c r="Y133" s="178">
        <f>IFERROR(VLOOKUP($E133&amp;$D$111, Outliers!$A$4:$P$214,6,FALSE),"0")</f>
        <v>1</v>
      </c>
      <c r="Z133" s="178">
        <f>IFERROR(VLOOKUP($E133&amp;$D$111, Outliers!$A$4:$P$214,7,FALSE),"0")</f>
        <v>0</v>
      </c>
      <c r="AA133" s="178">
        <f>IFERROR(VLOOKUP($E133&amp;$D$111, Outliers!$A$4:$P$214,8,FALSE),"0")</f>
        <v>0</v>
      </c>
      <c r="AB133" s="178">
        <f>IFERROR(VLOOKUP($E133&amp;$D$111, Outliers!$A$4:$P$214,9,FALSE),"0")</f>
        <v>0</v>
      </c>
      <c r="AC133" s="110"/>
      <c r="AD133" s="82"/>
      <c r="AE133" s="82"/>
      <c r="AF133" s="82"/>
      <c r="AG133" s="82"/>
    </row>
    <row r="134" spans="2:33" x14ac:dyDescent="0.25">
      <c r="D134" s="301"/>
      <c r="E134" s="107" t="s">
        <v>27</v>
      </c>
      <c r="F134" s="99">
        <f>IF(P133="","",VLOOKUP($E133&amp;$D$110&amp;$D$111,'CCG data'!$A:$AD,'CCG data'!W$3,FALSE))</f>
        <v>1.8</v>
      </c>
      <c r="G134" s="100">
        <f>IF(P133="","",VLOOKUP($E133&amp;$D$110&amp;$D$111,'CCG data'!$A:$AD,'CCG data'!X$3,FALSE))</f>
        <v>3.5</v>
      </c>
      <c r="H134" s="100">
        <f>IF(R133="","",VLOOKUP($E133&amp;$D$110&amp;$D$111,'CCG data'!$A:$AD,'CCG data'!Y$3,FALSE))</f>
        <v>32.6</v>
      </c>
      <c r="I134" s="100">
        <f>IF(R133="","",VLOOKUP($E133&amp;$D$110&amp;$D$111,'CCG data'!$A:$AD,'CCG data'!Z$3,FALSE))</f>
        <v>38.5</v>
      </c>
      <c r="J134" s="100">
        <f>IF(T133="","",VLOOKUP($E133&amp;$D$110&amp;$D$111,'CCG data'!$A:$AD,'CCG data'!AA$3,FALSE))</f>
        <v>15.1</v>
      </c>
      <c r="K134" s="100">
        <f>IF(T133="","",VLOOKUP($E133&amp;$D$110&amp;$D$111,'CCG data'!$A:$AD,'CCG data'!AB$3,FALSE))</f>
        <v>19.2</v>
      </c>
      <c r="L134" s="100">
        <f>IF(V133="","",VLOOKUP($E133&amp;$D$110&amp;$D$111,'CCG data'!$A:$AD,'CCG data'!AC$3,FALSE))</f>
        <v>10.7</v>
      </c>
      <c r="M134" s="100">
        <f>IF(V133="","",VLOOKUP($E133&amp;$D$110&amp;$D$111,'CCG data'!$A:$AD,'CCG data'!AD$3,FALSE))</f>
        <v>14.2</v>
      </c>
      <c r="N134" s="304"/>
      <c r="P134" s="162">
        <f>IF(P133="","",VLOOKUP($E133&amp;$D$110&amp;$D$111,'CCG data'!$A:$AD,'CCG data'!I$3,FALSE))</f>
        <v>2.8000000000000001E-2</v>
      </c>
      <c r="Q134" s="15">
        <f>IF(P133="","",VLOOKUP($E133&amp;$D$110&amp;$D$111,'CCG data'!$A:$AD,'CCG data'!J$3,FALSE))</f>
        <v>5.1999999999999998E-2</v>
      </c>
      <c r="R134" s="15">
        <f>IF(R133="","",VLOOKUP($E133&amp;$D$110&amp;$D$111,'CCG data'!$A:$AD,'CCG data'!K$3,FALSE))</f>
        <v>0.49099999999999999</v>
      </c>
      <c r="S134" s="15">
        <f>IF(R133="","",VLOOKUP($E133&amp;$D$110&amp;$D$111,'CCG data'!$A:$AD,'CCG data'!L$3,FALSE))</f>
        <v>0.55100000000000005</v>
      </c>
      <c r="T134" s="15">
        <f>IF(T133="","",VLOOKUP($E133&amp;$D$110&amp;$D$111,'CCG data'!$A:$AD,'CCG data'!M$3,FALSE))</f>
        <v>0.23100000000000001</v>
      </c>
      <c r="U134" s="15">
        <f>IF(T133="","",VLOOKUP($E133&amp;$D$110&amp;$D$111,'CCG data'!$A:$AD,'CCG data'!N$3,FALSE))</f>
        <v>0.28399999999999997</v>
      </c>
      <c r="V134" s="15">
        <f>IF(V133="","",VLOOKUP($E133&amp;$D$110&amp;$D$111,'CCG data'!$A:$AD,'CCG data'!O$3,FALSE))</f>
        <v>0.16200000000000001</v>
      </c>
      <c r="W134" s="142">
        <f>IF(V133="","",VLOOKUP($E133&amp;$D$110&amp;$D$111,'CCG data'!$A:$AD,'CCG data'!P$3,FALSE))</f>
        <v>0.20799999999999999</v>
      </c>
      <c r="Y134" s="178" t="str">
        <f>IFERROR(VLOOKUP($E134&amp;$D$111, Outliers!$A$4:$P$214,6,FALSE),"0")</f>
        <v>0</v>
      </c>
      <c r="Z134" s="178" t="str">
        <f>IFERROR(VLOOKUP($E134&amp;$D$111, Outliers!$A$4:$P$214,7,FALSE),"0")</f>
        <v>0</v>
      </c>
      <c r="AA134" s="178" t="str">
        <f>IFERROR(VLOOKUP($E134&amp;$D$111, Outliers!$A$4:$P$214,8,FALSE),"0")</f>
        <v>0</v>
      </c>
      <c r="AB134" s="178" t="str">
        <f>IFERROR(VLOOKUP($E134&amp;$D$111, Outliers!$A$4:$P$214,9,FALSE),"0")</f>
        <v>0</v>
      </c>
      <c r="AD134" s="82"/>
      <c r="AE134" s="82"/>
      <c r="AF134" s="82"/>
      <c r="AG134" s="82"/>
    </row>
    <row r="135" spans="2:33" s="43" customFormat="1" ht="15.75" x14ac:dyDescent="0.25">
      <c r="D135" s="301"/>
      <c r="E135" s="108" t="s">
        <v>442</v>
      </c>
      <c r="F135" s="372">
        <f>IF(OR(ISERROR(VLOOKUP($E135&amp;$D$110&amp;$D$111,'CCG data'!$A:$AD,'CCG data'!R$3,FALSE)),ISBLANK(VLOOKUP($E135&amp;$D$110&amp;$D$111,'CCG data'!$A:$AD,'CCG data'!R$3,FALSE))),"",VLOOKUP($E135&amp;$D$110&amp;$D$111,'CCG data'!$A:$AD,'CCG data'!R$3,FALSE))</f>
        <v>4.2</v>
      </c>
      <c r="G135" s="373"/>
      <c r="H135" s="373">
        <f>IF(OR(ISERROR(VLOOKUP($E135&amp;$D$110&amp;$D$111,'CCG data'!$A:$AD,'CCG data'!S$3,FALSE)),ISBLANK(VLOOKUP($E135&amp;$D$110&amp;$D$111,'CCG data'!$A:$AD,'CCG data'!S$3,FALSE))),"",VLOOKUP($E135&amp;$D$110&amp;$D$111,'CCG data'!$A:$AD,'CCG data'!S$3,FALSE))</f>
        <v>42.4</v>
      </c>
      <c r="I135" s="373"/>
      <c r="J135" s="373">
        <f>IF(OR(ISERROR(VLOOKUP($E135&amp;$D$110&amp;$D$111,'CCG data'!$A:$AD,'CCG data'!T$3,FALSE)),ISBLANK(VLOOKUP($E135&amp;$D$110&amp;$D$111,'CCG data'!$A:$AD,'CCG data'!T$3,FALSE))),"",VLOOKUP($E135&amp;$D$110&amp;$D$111,'CCG data'!$A:$AD,'CCG data'!T$3,FALSE))</f>
        <v>18.7</v>
      </c>
      <c r="K135" s="373"/>
      <c r="L135" s="373">
        <f>IF(OR(ISERROR(VLOOKUP($E135&amp;$D$110&amp;$D$111,'CCG data'!$A:$AD,'CCG data'!U$3,FALSE)),ISBLANK(VLOOKUP($E135&amp;$D$110&amp;$D$111,'CCG data'!$A:$AD,'CCG data'!U$3,FALSE))),"",VLOOKUP($E135&amp;$D$110&amp;$D$111,'CCG data'!$A:$AD,'CCG data'!U$3,FALSE))</f>
        <v>8.1999999999999993</v>
      </c>
      <c r="M135" s="374"/>
      <c r="N135" s="303">
        <f>IF(OR(ISERROR(VLOOKUP($E135&amp;$D$110&amp;$D$111,'CCG data'!$A:$AD,'CCG data'!G$3,FALSE)),ISBLANK(VLOOKUP($E135&amp;$D$110&amp;$D$111,'CCG data'!$A:$AD,'CCG data'!G$3,FALSE))),"",VLOOKUP($E135&amp;$D$110&amp;$D$111,'CCG data'!$A:$AD,'CCG data'!G$3,FALSE))</f>
        <v>3103</v>
      </c>
      <c r="P135" s="354">
        <f>IF(OR(ISERROR(VLOOKUP($E135&amp;$D$110&amp;$D$111,'CCG data'!$A:$AD,'CCG data'!B$3,FALSE)),ISBLANK(VLOOKUP($E135&amp;$D$110&amp;$D$111,'CCG data'!$A:$AD,'CCG data'!B$3,FALSE))),"",VLOOKUP($E135&amp;$D$110&amp;$D$111,'CCG data'!$A:$AD,'CCG data'!B$3,FALSE))</f>
        <v>5.3496616177892364E-2</v>
      </c>
      <c r="Q135" s="246"/>
      <c r="R135" s="246">
        <f>IF(OR(ISERROR(VLOOKUP($E135&amp;$D$110&amp;$D$111,'CCG data'!$A:$AD,'CCG data'!C$3,FALSE)),ISBLANK(VLOOKUP($E135&amp;$D$110&amp;$D$111,'CCG data'!$A:$AD,'CCG data'!C$3,FALSE))),"",VLOOKUP($E135&amp;$D$110&amp;$D$111,'CCG data'!$A:$AD,'CCG data'!C$3,FALSE))</f>
        <v>0.57428295198195289</v>
      </c>
      <c r="S135" s="246"/>
      <c r="T135" s="246">
        <f>IF(OR(ISERROR(VLOOKUP($E135&amp;$D$110&amp;$D$111,'CCG data'!$A:$AD,'CCG data'!D$3,FALSE)),ISBLANK(VLOOKUP($E135&amp;$D$110&amp;$D$111,'CCG data'!$A:$AD,'CCG data'!D$3,FALSE))),"",VLOOKUP($E135&amp;$D$110&amp;$D$111,'CCG data'!$A:$AD,'CCG data'!D$3,FALSE))</f>
        <v>0.25974863035771834</v>
      </c>
      <c r="U135" s="246"/>
      <c r="V135" s="246">
        <f>IF(OR(ISERROR(VLOOKUP($E135&amp;$D$110&amp;$D$111,'CCG data'!$A:$AD,'CCG data'!E$3,FALSE)),ISBLANK(VLOOKUP($E135&amp;$D$110&amp;$D$111,'CCG data'!$A:$AD,'CCG data'!E$3,FALSE))),"",VLOOKUP($E135&amp;$D$110&amp;$D$111,'CCG data'!$A:$AD,'CCG data'!E$3,FALSE))</f>
        <v>0.11247180148243635</v>
      </c>
      <c r="W135" s="387"/>
      <c r="Y135" s="178">
        <f>IFERROR(VLOOKUP($E135&amp;$D$111, Outliers!$A$4:$P$214,6,FALSE),"0")</f>
        <v>0</v>
      </c>
      <c r="Z135" s="178">
        <f>IFERROR(VLOOKUP($E135&amp;$D$111, Outliers!$A$4:$P$214,7,FALSE),"0")</f>
        <v>1</v>
      </c>
      <c r="AA135" s="178">
        <f>IFERROR(VLOOKUP($E135&amp;$D$111, Outliers!$A$4:$P$214,8,FALSE),"0")</f>
        <v>0</v>
      </c>
      <c r="AB135" s="178">
        <f>IFERROR(VLOOKUP($E135&amp;$D$111, Outliers!$A$4:$P$214,9,FALSE),"0")</f>
        <v>1</v>
      </c>
      <c r="AC135" s="110"/>
      <c r="AD135" s="82"/>
      <c r="AE135" s="82"/>
      <c r="AF135" s="82"/>
      <c r="AG135" s="82"/>
    </row>
    <row r="136" spans="2:33" x14ac:dyDescent="0.25">
      <c r="D136" s="301"/>
      <c r="E136" s="107" t="s">
        <v>27</v>
      </c>
      <c r="F136" s="99">
        <f>IF(P135="","",VLOOKUP($E135&amp;$D$110&amp;$D$111,'CCG data'!$A:$AD,'CCG data'!W$3,FALSE))</f>
        <v>3.6</v>
      </c>
      <c r="G136" s="100">
        <f>IF(P135="","",VLOOKUP($E135&amp;$D$110&amp;$D$111,'CCG data'!$A:$AD,'CCG data'!X$3,FALSE))</f>
        <v>4.8</v>
      </c>
      <c r="H136" s="100">
        <f>IF(R135="","",VLOOKUP($E135&amp;$D$110&amp;$D$111,'CCG data'!$A:$AD,'CCG data'!Y$3,FALSE))</f>
        <v>40.5</v>
      </c>
      <c r="I136" s="100">
        <f>IF(R135="","",VLOOKUP($E135&amp;$D$110&amp;$D$111,'CCG data'!$A:$AD,'CCG data'!Z$3,FALSE))</f>
        <v>44.4</v>
      </c>
      <c r="J136" s="100">
        <f>IF(T135="","",VLOOKUP($E135&amp;$D$110&amp;$D$111,'CCG data'!$A:$AD,'CCG data'!AA$3,FALSE))</f>
        <v>17.399999999999999</v>
      </c>
      <c r="K136" s="100">
        <f>IF(T135="","",VLOOKUP($E135&amp;$D$110&amp;$D$111,'CCG data'!$A:$AD,'CCG data'!AB$3,FALSE))</f>
        <v>20</v>
      </c>
      <c r="L136" s="100">
        <f>IF(V135="","",VLOOKUP($E135&amp;$D$110&amp;$D$111,'CCG data'!$A:$AD,'CCG data'!AC$3,FALSE))</f>
        <v>7.3</v>
      </c>
      <c r="M136" s="100">
        <f>IF(V135="","",VLOOKUP($E135&amp;$D$110&amp;$D$111,'CCG data'!$A:$AD,'CCG data'!AD$3,FALSE))</f>
        <v>9.1</v>
      </c>
      <c r="N136" s="304"/>
      <c r="P136" s="162">
        <f>IF(P135="","",VLOOKUP($E135&amp;$D$110&amp;$D$111,'CCG data'!$A:$AD,'CCG data'!I$3,FALSE))</f>
        <v>4.5999999999999999E-2</v>
      </c>
      <c r="Q136" s="15">
        <f>IF(P135="","",VLOOKUP($E135&amp;$D$110&amp;$D$111,'CCG data'!$A:$AD,'CCG data'!J$3,FALSE))</f>
        <v>6.2E-2</v>
      </c>
      <c r="R136" s="15">
        <f>IF(R135="","",VLOOKUP($E135&amp;$D$110&amp;$D$111,'CCG data'!$A:$AD,'CCG data'!K$3,FALSE))</f>
        <v>0.55700000000000005</v>
      </c>
      <c r="S136" s="15">
        <f>IF(R135="","",VLOOKUP($E135&amp;$D$110&amp;$D$111,'CCG data'!$A:$AD,'CCG data'!L$3,FALSE))</f>
        <v>0.59199999999999997</v>
      </c>
      <c r="T136" s="15">
        <f>IF(T135="","",VLOOKUP($E135&amp;$D$110&amp;$D$111,'CCG data'!$A:$AD,'CCG data'!M$3,FALSE))</f>
        <v>0.245</v>
      </c>
      <c r="U136" s="15">
        <f>IF(T135="","",VLOOKUP($E135&amp;$D$110&amp;$D$111,'CCG data'!$A:$AD,'CCG data'!N$3,FALSE))</f>
        <v>0.27500000000000002</v>
      </c>
      <c r="V136" s="15">
        <f>IF(V135="","",VLOOKUP($E135&amp;$D$110&amp;$D$111,'CCG data'!$A:$AD,'CCG data'!O$3,FALSE))</f>
        <v>0.10199999999999999</v>
      </c>
      <c r="W136" s="142">
        <f>IF(V135="","",VLOOKUP($E135&amp;$D$110&amp;$D$111,'CCG data'!$A:$AD,'CCG data'!P$3,FALSE))</f>
        <v>0.124</v>
      </c>
      <c r="Y136" s="178" t="str">
        <f>IFERROR(VLOOKUP($E136&amp;$D$111, Outliers!$A$4:$P$214,6,FALSE),"0")</f>
        <v>0</v>
      </c>
      <c r="Z136" s="178" t="str">
        <f>IFERROR(VLOOKUP($E136&amp;$D$111, Outliers!$A$4:$P$214,7,FALSE),"0")</f>
        <v>0</v>
      </c>
      <c r="AA136" s="178" t="str">
        <f>IFERROR(VLOOKUP($E136&amp;$D$111, Outliers!$A$4:$P$214,8,FALSE),"0")</f>
        <v>0</v>
      </c>
      <c r="AB136" s="178" t="str">
        <f>IFERROR(VLOOKUP($E136&amp;$D$111, Outliers!$A$4:$P$214,9,FALSE),"0")</f>
        <v>0</v>
      </c>
      <c r="AD136" s="82"/>
      <c r="AE136" s="82"/>
      <c r="AF136" s="82"/>
      <c r="AG136" s="82"/>
    </row>
    <row r="137" spans="2:33" s="43" customFormat="1" ht="15.75" x14ac:dyDescent="0.25">
      <c r="D137" s="301"/>
      <c r="E137" s="108" t="s">
        <v>443</v>
      </c>
      <c r="F137" s="372">
        <f>IF(OR(ISERROR(VLOOKUP($E137&amp;$D$110&amp;$D$111,'CCG data'!$A:$AD,'CCG data'!R$3,FALSE)),ISBLANK(VLOOKUP($E137&amp;$D$110&amp;$D$111,'CCG data'!$A:$AD,'CCG data'!R$3,FALSE))),"",VLOOKUP($E137&amp;$D$110&amp;$D$111,'CCG data'!$A:$AD,'CCG data'!R$3,FALSE))</f>
        <v>4.5999999999999996</v>
      </c>
      <c r="G137" s="373"/>
      <c r="H137" s="373">
        <f>IF(OR(ISERROR(VLOOKUP($E137&amp;$D$110&amp;$D$111,'CCG data'!$A:$AD,'CCG data'!S$3,FALSE)),ISBLANK(VLOOKUP($E137&amp;$D$110&amp;$D$111,'CCG data'!$A:$AD,'CCG data'!S$3,FALSE))),"",VLOOKUP($E137&amp;$D$110&amp;$D$111,'CCG data'!$A:$AD,'CCG data'!S$3,FALSE))</f>
        <v>45.9</v>
      </c>
      <c r="I137" s="373"/>
      <c r="J137" s="373">
        <f>IF(OR(ISERROR(VLOOKUP($E137&amp;$D$110&amp;$D$111,'CCG data'!$A:$AD,'CCG data'!T$3,FALSE)),ISBLANK(VLOOKUP($E137&amp;$D$110&amp;$D$111,'CCG data'!$A:$AD,'CCG data'!T$3,FALSE))),"",VLOOKUP($E137&amp;$D$110&amp;$D$111,'CCG data'!$A:$AD,'CCG data'!T$3,FALSE))</f>
        <v>18.100000000000001</v>
      </c>
      <c r="K137" s="373"/>
      <c r="L137" s="373">
        <f>IF(OR(ISERROR(VLOOKUP($E137&amp;$D$110&amp;$D$111,'CCG data'!$A:$AD,'CCG data'!U$3,FALSE)),ISBLANK(VLOOKUP($E137&amp;$D$110&amp;$D$111,'CCG data'!$A:$AD,'CCG data'!U$3,FALSE))),"",VLOOKUP($E137&amp;$D$110&amp;$D$111,'CCG data'!$A:$AD,'CCG data'!U$3,FALSE))</f>
        <v>6.3</v>
      </c>
      <c r="M137" s="374"/>
      <c r="N137" s="303">
        <f>IF(OR(ISERROR(VLOOKUP($E137&amp;$D$110&amp;$D$111,'CCG data'!$A:$AD,'CCG data'!G$3,FALSE)),ISBLANK(VLOOKUP($E137&amp;$D$110&amp;$D$111,'CCG data'!$A:$AD,'CCG data'!G$3,FALSE))),"",VLOOKUP($E137&amp;$D$110&amp;$D$111,'CCG data'!$A:$AD,'CCG data'!G$3,FALSE))</f>
        <v>810</v>
      </c>
      <c r="P137" s="354">
        <f>IF(OR(ISERROR(VLOOKUP($E137&amp;$D$110&amp;$D$111,'CCG data'!$A:$AD,'CCG data'!B$3,FALSE)),ISBLANK(VLOOKUP($E137&amp;$D$110&amp;$D$111,'CCG data'!$A:$AD,'CCG data'!B$3,FALSE))),"",VLOOKUP($E137&amp;$D$110&amp;$D$111,'CCG data'!$A:$AD,'CCG data'!B$3,FALSE))</f>
        <v>5.802469135802469E-2</v>
      </c>
      <c r="Q137" s="246"/>
      <c r="R137" s="246">
        <f>IF(OR(ISERROR(VLOOKUP($E137&amp;$D$110&amp;$D$111,'CCG data'!$A:$AD,'CCG data'!C$3,FALSE)),ISBLANK(VLOOKUP($E137&amp;$D$110&amp;$D$111,'CCG data'!$A:$AD,'CCG data'!C$3,FALSE))),"",VLOOKUP($E137&amp;$D$110&amp;$D$111,'CCG data'!$A:$AD,'CCG data'!C$3,FALSE))</f>
        <v>0.61111111111111116</v>
      </c>
      <c r="S137" s="246"/>
      <c r="T137" s="246">
        <f>IF(OR(ISERROR(VLOOKUP($E137&amp;$D$110&amp;$D$111,'CCG data'!$A:$AD,'CCG data'!D$3,FALSE)),ISBLANK(VLOOKUP($E137&amp;$D$110&amp;$D$111,'CCG data'!$A:$AD,'CCG data'!D$3,FALSE))),"",VLOOKUP($E137&amp;$D$110&amp;$D$111,'CCG data'!$A:$AD,'CCG data'!D$3,FALSE))</f>
        <v>0.24444444444444444</v>
      </c>
      <c r="U137" s="246"/>
      <c r="V137" s="246">
        <f>IF(OR(ISERROR(VLOOKUP($E137&amp;$D$110&amp;$D$111,'CCG data'!$A:$AD,'CCG data'!E$3,FALSE)),ISBLANK(VLOOKUP($E137&amp;$D$110&amp;$D$111,'CCG data'!$A:$AD,'CCG data'!E$3,FALSE))),"",VLOOKUP($E137&amp;$D$110&amp;$D$111,'CCG data'!$A:$AD,'CCG data'!E$3,FALSE))</f>
        <v>8.6419753086419748E-2</v>
      </c>
      <c r="W137" s="387"/>
      <c r="Y137" s="178">
        <f>IFERROR(VLOOKUP($E137&amp;$D$111, Outliers!$A$4:$P$214,6,FALSE),"0")</f>
        <v>0</v>
      </c>
      <c r="Z137" s="178">
        <f>IFERROR(VLOOKUP($E137&amp;$D$111, Outliers!$A$4:$P$214,7,FALSE),"0")</f>
        <v>1</v>
      </c>
      <c r="AA137" s="178">
        <f>IFERROR(VLOOKUP($E137&amp;$D$111, Outliers!$A$4:$P$214,8,FALSE),"0")</f>
        <v>0</v>
      </c>
      <c r="AB137" s="178">
        <f>IFERROR(VLOOKUP($E137&amp;$D$111, Outliers!$A$4:$P$214,9,FALSE),"0")</f>
        <v>1</v>
      </c>
      <c r="AC137" s="110"/>
      <c r="AD137" s="82"/>
      <c r="AE137" s="82"/>
      <c r="AF137" s="82"/>
      <c r="AG137" s="82"/>
    </row>
    <row r="138" spans="2:33" x14ac:dyDescent="0.25">
      <c r="B138" s="90"/>
      <c r="D138" s="301"/>
      <c r="E138" s="107" t="s">
        <v>27</v>
      </c>
      <c r="F138" s="99">
        <f>IF(P137="","",VLOOKUP($E137&amp;$D$110&amp;$D$111,'CCG data'!$A:$AD,'CCG data'!W$3,FALSE))</f>
        <v>3.3</v>
      </c>
      <c r="G138" s="100">
        <f>IF(P137="","",VLOOKUP($E137&amp;$D$110&amp;$D$111,'CCG data'!$A:$AD,'CCG data'!X$3,FALSE))</f>
        <v>5.9</v>
      </c>
      <c r="H138" s="100">
        <f>IF(R137="","",VLOOKUP($E137&amp;$D$110&amp;$D$111,'CCG data'!$A:$AD,'CCG data'!Y$3,FALSE))</f>
        <v>41.9</v>
      </c>
      <c r="I138" s="100">
        <f>IF(R137="","",VLOOKUP($E137&amp;$D$110&amp;$D$111,'CCG data'!$A:$AD,'CCG data'!Z$3,FALSE))</f>
        <v>49.9</v>
      </c>
      <c r="J138" s="100">
        <f>IF(T137="","",VLOOKUP($E137&amp;$D$110&amp;$D$111,'CCG data'!$A:$AD,'CCG data'!AA$3,FALSE))</f>
        <v>15.5</v>
      </c>
      <c r="K138" s="100">
        <f>IF(T137="","",VLOOKUP($E137&amp;$D$110&amp;$D$111,'CCG data'!$A:$AD,'CCG data'!AB$3,FALSE))</f>
        <v>20.6</v>
      </c>
      <c r="L138" s="100">
        <f>IF(V137="","",VLOOKUP($E137&amp;$D$110&amp;$D$111,'CCG data'!$A:$AD,'CCG data'!AC$3,FALSE))</f>
        <v>4.8</v>
      </c>
      <c r="M138" s="100">
        <f>IF(V137="","",VLOOKUP($E137&amp;$D$110&amp;$D$111,'CCG data'!$A:$AD,'CCG data'!AD$3,FALSE))</f>
        <v>7.8</v>
      </c>
      <c r="N138" s="304"/>
      <c r="P138" s="162">
        <f>IF(P137="","",VLOOKUP($E137&amp;$D$110&amp;$D$111,'CCG data'!$A:$AD,'CCG data'!I$3,FALSE))</f>
        <v>4.3999999999999997E-2</v>
      </c>
      <c r="Q138" s="15">
        <f>IF(P137="","",VLOOKUP($E137&amp;$D$110&amp;$D$111,'CCG data'!$A:$AD,'CCG data'!J$3,FALSE))</f>
        <v>7.5999999999999998E-2</v>
      </c>
      <c r="R138" s="15">
        <f>IF(R137="","",VLOOKUP($E137&amp;$D$110&amp;$D$111,'CCG data'!$A:$AD,'CCG data'!K$3,FALSE))</f>
        <v>0.57699999999999996</v>
      </c>
      <c r="S138" s="15">
        <f>IF(R137="","",VLOOKUP($E137&amp;$D$110&amp;$D$111,'CCG data'!$A:$AD,'CCG data'!L$3,FALSE))</f>
        <v>0.64400000000000002</v>
      </c>
      <c r="T138" s="15">
        <f>IF(T137="","",VLOOKUP($E137&amp;$D$110&amp;$D$111,'CCG data'!$A:$AD,'CCG data'!M$3,FALSE))</f>
        <v>0.216</v>
      </c>
      <c r="U138" s="15">
        <f>IF(T137="","",VLOOKUP($E137&amp;$D$110&amp;$D$111,'CCG data'!$A:$AD,'CCG data'!N$3,FALSE))</f>
        <v>0.27500000000000002</v>
      </c>
      <c r="V138" s="15">
        <f>IF(V137="","",VLOOKUP($E137&amp;$D$110&amp;$D$111,'CCG data'!$A:$AD,'CCG data'!O$3,FALSE))</f>
        <v>6.9000000000000006E-2</v>
      </c>
      <c r="W138" s="142">
        <f>IF(V137="","",VLOOKUP($E137&amp;$D$110&amp;$D$111,'CCG data'!$A:$AD,'CCG data'!P$3,FALSE))</f>
        <v>0.108</v>
      </c>
      <c r="Y138" s="178" t="str">
        <f>IFERROR(VLOOKUP($E138&amp;$D$111, Outliers!$A$4:$P$214,6,FALSE),"0")</f>
        <v>0</v>
      </c>
      <c r="Z138" s="178" t="str">
        <f>IFERROR(VLOOKUP($E138&amp;$D$111, Outliers!$A$4:$P$214,7,FALSE),"0")</f>
        <v>0</v>
      </c>
      <c r="AA138" s="178" t="str">
        <f>IFERROR(VLOOKUP($E138&amp;$D$111, Outliers!$A$4:$P$214,8,FALSE),"0")</f>
        <v>0</v>
      </c>
      <c r="AB138" s="178" t="str">
        <f>IFERROR(VLOOKUP($E138&amp;$D$111, Outliers!$A$4:$P$214,9,FALSE),"0")</f>
        <v>0</v>
      </c>
      <c r="AD138" s="82"/>
      <c r="AE138" s="82"/>
      <c r="AF138" s="82"/>
      <c r="AG138" s="82"/>
    </row>
    <row r="139" spans="2:33" s="43" customFormat="1" ht="15.75" x14ac:dyDescent="0.25">
      <c r="B139" s="89"/>
      <c r="C139" s="89"/>
      <c r="D139" s="301"/>
      <c r="E139" s="108" t="s">
        <v>444</v>
      </c>
      <c r="F139" s="372">
        <f>IF(OR(ISERROR(VLOOKUP($E139&amp;$D$110&amp;$D$111,'CCG data'!$A:$AD,'CCG data'!R$3,FALSE)),ISBLANK(VLOOKUP($E139&amp;$D$110&amp;$D$111,'CCG data'!$A:$AD,'CCG data'!R$3,FALSE))),"",VLOOKUP($E139&amp;$D$110&amp;$D$111,'CCG data'!$A:$AD,'CCG data'!R$3,FALSE))</f>
        <v>2.7</v>
      </c>
      <c r="G139" s="373"/>
      <c r="H139" s="373">
        <f>IF(OR(ISERROR(VLOOKUP($E139&amp;$D$110&amp;$D$111,'CCG data'!$A:$AD,'CCG data'!S$3,FALSE)),ISBLANK(VLOOKUP($E139&amp;$D$110&amp;$D$111,'CCG data'!$A:$AD,'CCG data'!S$3,FALSE))),"",VLOOKUP($E139&amp;$D$110&amp;$D$111,'CCG data'!$A:$AD,'CCG data'!S$3,FALSE))</f>
        <v>29</v>
      </c>
      <c r="I139" s="373"/>
      <c r="J139" s="373">
        <f>IF(OR(ISERROR(VLOOKUP($E139&amp;$D$110&amp;$D$111,'CCG data'!$A:$AD,'CCG data'!T$3,FALSE)),ISBLANK(VLOOKUP($E139&amp;$D$110&amp;$D$111,'CCG data'!$A:$AD,'CCG data'!T$3,FALSE))),"",VLOOKUP($E139&amp;$D$110&amp;$D$111,'CCG data'!$A:$AD,'CCG data'!T$3,FALSE))</f>
        <v>24.3</v>
      </c>
      <c r="K139" s="373"/>
      <c r="L139" s="373">
        <f>IF(OR(ISERROR(VLOOKUP($E139&amp;$D$110&amp;$D$111,'CCG data'!$A:$AD,'CCG data'!U$3,FALSE)),ISBLANK(VLOOKUP($E139&amp;$D$110&amp;$D$111,'CCG data'!$A:$AD,'CCG data'!U$3,FALSE))),"",VLOOKUP($E139&amp;$D$110&amp;$D$111,'CCG data'!$A:$AD,'CCG data'!U$3,FALSE))</f>
        <v>10.7</v>
      </c>
      <c r="M139" s="374"/>
      <c r="N139" s="303">
        <f>IF(OR(ISERROR(VLOOKUP($E139&amp;$D$110&amp;$D$111,'CCG data'!$A:$AD,'CCG data'!G$3,FALSE)),ISBLANK(VLOOKUP($E139&amp;$D$110&amp;$D$111,'CCG data'!$A:$AD,'CCG data'!G$3,FALSE))),"",VLOOKUP($E139&amp;$D$110&amp;$D$111,'CCG data'!$A:$AD,'CCG data'!G$3,FALSE))</f>
        <v>557</v>
      </c>
      <c r="P139" s="354">
        <f>IF(OR(ISERROR(VLOOKUP($E139&amp;$D$110&amp;$D$111,'CCG data'!$A:$AD,'CCG data'!B$3,FALSE)),ISBLANK(VLOOKUP($E139&amp;$D$110&amp;$D$111,'CCG data'!$A:$AD,'CCG data'!B$3,FALSE))),"",VLOOKUP($E139&amp;$D$110&amp;$D$111,'CCG data'!$A:$AD,'CCG data'!B$3,FALSE))</f>
        <v>3.949730700179533E-2</v>
      </c>
      <c r="Q139" s="246"/>
      <c r="R139" s="246">
        <f>IF(OR(ISERROR(VLOOKUP($E139&amp;$D$110&amp;$D$111,'CCG data'!$A:$AD,'CCG data'!C$3,FALSE)),ISBLANK(VLOOKUP($E139&amp;$D$110&amp;$D$111,'CCG data'!$A:$AD,'CCG data'!C$3,FALSE))),"",VLOOKUP($E139&amp;$D$110&amp;$D$111,'CCG data'!$A:$AD,'CCG data'!C$3,FALSE))</f>
        <v>0.43626570915619389</v>
      </c>
      <c r="S139" s="246"/>
      <c r="T139" s="246">
        <f>IF(OR(ISERROR(VLOOKUP($E139&amp;$D$110&amp;$D$111,'CCG data'!$A:$AD,'CCG data'!D$3,FALSE)),ISBLANK(VLOOKUP($E139&amp;$D$110&amp;$D$111,'CCG data'!$A:$AD,'CCG data'!D$3,FALSE))),"",VLOOKUP($E139&amp;$D$110&amp;$D$111,'CCG data'!$A:$AD,'CCG data'!D$3,FALSE))</f>
        <v>0.36265709156193898</v>
      </c>
      <c r="U139" s="246"/>
      <c r="V139" s="246">
        <f>IF(OR(ISERROR(VLOOKUP($E139&amp;$D$110&amp;$D$111,'CCG data'!$A:$AD,'CCG data'!E$3,FALSE)),ISBLANK(VLOOKUP($E139&amp;$D$110&amp;$D$111,'CCG data'!$A:$AD,'CCG data'!E$3,FALSE))),"",VLOOKUP($E139&amp;$D$110&amp;$D$111,'CCG data'!$A:$AD,'CCG data'!E$3,FALSE))</f>
        <v>0.1615798922800718</v>
      </c>
      <c r="W139" s="387"/>
      <c r="Y139" s="178">
        <f>IFERROR(VLOOKUP($E139&amp;$D$111, Outliers!$A$4:$P$214,6,FALSE),"0")</f>
        <v>1</v>
      </c>
      <c r="Z139" s="178">
        <f>IFERROR(VLOOKUP($E139&amp;$D$111, Outliers!$A$4:$P$214,7,FALSE),"0")</f>
        <v>1</v>
      </c>
      <c r="AA139" s="178">
        <f>IFERROR(VLOOKUP($E139&amp;$D$111, Outliers!$A$4:$P$214,8,FALSE),"0")</f>
        <v>1</v>
      </c>
      <c r="AB139" s="178">
        <f>IFERROR(VLOOKUP($E139&amp;$D$111, Outliers!$A$4:$P$214,9,FALSE),"0")</f>
        <v>0</v>
      </c>
      <c r="AC139" s="110"/>
      <c r="AD139" s="82"/>
      <c r="AE139" s="82"/>
      <c r="AF139" s="82"/>
      <c r="AG139" s="82"/>
    </row>
    <row r="140" spans="2:33" x14ac:dyDescent="0.25">
      <c r="B140" s="59"/>
      <c r="D140" s="301"/>
      <c r="E140" s="107" t="s">
        <v>27</v>
      </c>
      <c r="F140" s="99">
        <f>IF(P139="","",VLOOKUP($E139&amp;$D$110&amp;$D$111,'CCG data'!$A:$AD,'CCG data'!W$3,FALSE))</f>
        <v>1.6</v>
      </c>
      <c r="G140" s="100">
        <f>IF(P139="","",VLOOKUP($E139&amp;$D$110&amp;$D$111,'CCG data'!$A:$AD,'CCG data'!X$3,FALSE))</f>
        <v>3.9</v>
      </c>
      <c r="H140" s="100">
        <f>IF(R139="","",VLOOKUP($E139&amp;$D$110&amp;$D$111,'CCG data'!$A:$AD,'CCG data'!Y$3,FALSE))</f>
        <v>25.3</v>
      </c>
      <c r="I140" s="100">
        <f>IF(R139="","",VLOOKUP($E139&amp;$D$110&amp;$D$111,'CCG data'!$A:$AD,'CCG data'!Z$3,FALSE))</f>
        <v>32.6</v>
      </c>
      <c r="J140" s="100">
        <f>IF(T139="","",VLOOKUP($E139&amp;$D$110&amp;$D$111,'CCG data'!$A:$AD,'CCG data'!AA$3,FALSE))</f>
        <v>20.9</v>
      </c>
      <c r="K140" s="100">
        <f>IF(T139="","",VLOOKUP($E139&amp;$D$110&amp;$D$111,'CCG data'!$A:$AD,'CCG data'!AB$3,FALSE))</f>
        <v>27.6</v>
      </c>
      <c r="L140" s="100">
        <f>IF(V139="","",VLOOKUP($E139&amp;$D$110&amp;$D$111,'CCG data'!$A:$AD,'CCG data'!AC$3,FALSE))</f>
        <v>8.5</v>
      </c>
      <c r="M140" s="100">
        <f>IF(V139="","",VLOOKUP($E139&amp;$D$110&amp;$D$111,'CCG data'!$A:$AD,'CCG data'!AD$3,FALSE))</f>
        <v>13</v>
      </c>
      <c r="N140" s="304"/>
      <c r="P140" s="162">
        <f>IF(P139="","",VLOOKUP($E139&amp;$D$110&amp;$D$111,'CCG data'!$A:$AD,'CCG data'!I$3,FALSE))</f>
        <v>2.5999999999999999E-2</v>
      </c>
      <c r="Q140" s="15">
        <f>IF(P139="","",VLOOKUP($E139&amp;$D$110&amp;$D$111,'CCG data'!$A:$AD,'CCG data'!J$3,FALSE))</f>
        <v>5.8999999999999997E-2</v>
      </c>
      <c r="R140" s="15">
        <f>IF(R139="","",VLOOKUP($E139&amp;$D$110&amp;$D$111,'CCG data'!$A:$AD,'CCG data'!K$3,FALSE))</f>
        <v>0.39600000000000002</v>
      </c>
      <c r="S140" s="15">
        <f>IF(R139="","",VLOOKUP($E139&amp;$D$110&amp;$D$111,'CCG data'!$A:$AD,'CCG data'!L$3,FALSE))</f>
        <v>0.47799999999999998</v>
      </c>
      <c r="T140" s="15">
        <f>IF(T139="","",VLOOKUP($E139&amp;$D$110&amp;$D$111,'CCG data'!$A:$AD,'CCG data'!M$3,FALSE))</f>
        <v>0.32400000000000001</v>
      </c>
      <c r="U140" s="15">
        <f>IF(T139="","",VLOOKUP($E139&amp;$D$110&amp;$D$111,'CCG data'!$A:$AD,'CCG data'!N$3,FALSE))</f>
        <v>0.40300000000000002</v>
      </c>
      <c r="V140" s="15">
        <f>IF(V139="","",VLOOKUP($E139&amp;$D$110&amp;$D$111,'CCG data'!$A:$AD,'CCG data'!O$3,FALSE))</f>
        <v>0.13300000000000001</v>
      </c>
      <c r="W140" s="142">
        <f>IF(V139="","",VLOOKUP($E139&amp;$D$110&amp;$D$111,'CCG data'!$A:$AD,'CCG data'!P$3,FALSE))</f>
        <v>0.19400000000000001</v>
      </c>
      <c r="Y140" s="178" t="str">
        <f>IFERROR(VLOOKUP($E140&amp;$D$111, Outliers!$A$4:$P$214,6,FALSE),"0")</f>
        <v>0</v>
      </c>
      <c r="Z140" s="178" t="str">
        <f>IFERROR(VLOOKUP($E140&amp;$D$111, Outliers!$A$4:$P$214,7,FALSE),"0")</f>
        <v>0</v>
      </c>
      <c r="AA140" s="178" t="str">
        <f>IFERROR(VLOOKUP($E140&amp;$D$111, Outliers!$A$4:$P$214,8,FALSE),"0")</f>
        <v>0</v>
      </c>
      <c r="AB140" s="178" t="str">
        <f>IFERROR(VLOOKUP($E140&amp;$D$111, Outliers!$A$4:$P$214,9,FALSE),"0")</f>
        <v>0</v>
      </c>
      <c r="AD140" s="82"/>
      <c r="AE140" s="82"/>
      <c r="AF140" s="82"/>
      <c r="AG140" s="82"/>
    </row>
    <row r="141" spans="2:33" s="43" customFormat="1" ht="15.75" x14ac:dyDescent="0.25">
      <c r="B141" s="91"/>
      <c r="C141" s="113"/>
      <c r="D141" s="301"/>
      <c r="E141" s="108" t="s">
        <v>180</v>
      </c>
      <c r="F141" s="372">
        <f>IF(OR(ISERROR(VLOOKUP($E141&amp;$D$110&amp;$D$111,'CCG data'!$A:$AD,'CCG data'!R$3,FALSE)),ISBLANK(VLOOKUP($E141&amp;$D$110&amp;$D$111,'CCG data'!$A:$AD,'CCG data'!R$3,FALSE))),"",VLOOKUP($E141&amp;$D$110&amp;$D$111,'CCG data'!$A:$AD,'CCG data'!R$3,FALSE))</f>
        <v>6</v>
      </c>
      <c r="G141" s="373"/>
      <c r="H141" s="373">
        <f>IF(OR(ISERROR(VLOOKUP($E141&amp;$D$110&amp;$D$111,'CCG data'!$A:$AD,'CCG data'!S$3,FALSE)),ISBLANK(VLOOKUP($E141&amp;$D$110&amp;$D$111,'CCG data'!$A:$AD,'CCG data'!S$3,FALSE))),"",VLOOKUP($E141&amp;$D$110&amp;$D$111,'CCG data'!$A:$AD,'CCG data'!S$3,FALSE))</f>
        <v>40.9</v>
      </c>
      <c r="I141" s="373"/>
      <c r="J141" s="373">
        <f>IF(OR(ISERROR(VLOOKUP($E141&amp;$D$110&amp;$D$111,'CCG data'!$A:$AD,'CCG data'!T$3,FALSE)),ISBLANK(VLOOKUP($E141&amp;$D$110&amp;$D$111,'CCG data'!$A:$AD,'CCG data'!T$3,FALSE))),"",VLOOKUP($E141&amp;$D$110&amp;$D$111,'CCG data'!$A:$AD,'CCG data'!T$3,FALSE))</f>
        <v>20.2</v>
      </c>
      <c r="K141" s="373"/>
      <c r="L141" s="373">
        <f>IF(OR(ISERROR(VLOOKUP($E141&amp;$D$110&amp;$D$111,'CCG data'!$A:$AD,'CCG data'!U$3,FALSE)),ISBLANK(VLOOKUP($E141&amp;$D$110&amp;$D$111,'CCG data'!$A:$AD,'CCG data'!U$3,FALSE))),"",VLOOKUP($E141&amp;$D$110&amp;$D$111,'CCG data'!$A:$AD,'CCG data'!U$3,FALSE))</f>
        <v>6.5</v>
      </c>
      <c r="M141" s="374"/>
      <c r="N141" s="303">
        <f>IF(OR(ISERROR(VLOOKUP($E141&amp;$D$110&amp;$D$111,'CCG data'!$A:$AD,'CCG data'!G$3,FALSE)),ISBLANK(VLOOKUP($E141&amp;$D$110&amp;$D$111,'CCG data'!$A:$AD,'CCG data'!G$3,FALSE))),"",VLOOKUP($E141&amp;$D$110&amp;$D$111,'CCG data'!$A:$AD,'CCG data'!G$3,FALSE))</f>
        <v>835</v>
      </c>
      <c r="P141" s="354">
        <f>IF(OR(ISERROR(VLOOKUP($E141&amp;$D$110&amp;$D$111,'CCG data'!$A:$AD,'CCG data'!B$3,FALSE)),ISBLANK(VLOOKUP($E141&amp;$D$110&amp;$D$111,'CCG data'!$A:$AD,'CCG data'!B$3,FALSE))),"",VLOOKUP($E141&amp;$D$110&amp;$D$111,'CCG data'!$A:$AD,'CCG data'!B$3,FALSE))</f>
        <v>8.0239520958083829E-2</v>
      </c>
      <c r="Q141" s="246"/>
      <c r="R141" s="246">
        <f>IF(OR(ISERROR(VLOOKUP($E141&amp;$D$110&amp;$D$111,'CCG data'!$A:$AD,'CCG data'!C$3,FALSE)),ISBLANK(VLOOKUP($E141&amp;$D$110&amp;$D$111,'CCG data'!$A:$AD,'CCG data'!C$3,FALSE))),"",VLOOKUP($E141&amp;$D$110&amp;$D$111,'CCG data'!$A:$AD,'CCG data'!C$3,FALSE))</f>
        <v>0.55449101796407185</v>
      </c>
      <c r="S141" s="246"/>
      <c r="T141" s="246">
        <f>IF(OR(ISERROR(VLOOKUP($E141&amp;$D$110&amp;$D$111,'CCG data'!$A:$AD,'CCG data'!D$3,FALSE)),ISBLANK(VLOOKUP($E141&amp;$D$110&amp;$D$111,'CCG data'!$A:$AD,'CCG data'!D$3,FALSE))),"",VLOOKUP($E141&amp;$D$110&amp;$D$111,'CCG data'!$A:$AD,'CCG data'!D$3,FALSE))</f>
        <v>0.27664670658682633</v>
      </c>
      <c r="U141" s="246"/>
      <c r="V141" s="246">
        <f>IF(OR(ISERROR(VLOOKUP($E141&amp;$D$110&amp;$D$111,'CCG data'!$A:$AD,'CCG data'!E$3,FALSE)),ISBLANK(VLOOKUP($E141&amp;$D$110&amp;$D$111,'CCG data'!$A:$AD,'CCG data'!E$3,FALSE))),"",VLOOKUP($E141&amp;$D$110&amp;$D$111,'CCG data'!$A:$AD,'CCG data'!E$3,FALSE))</f>
        <v>8.862275449101796E-2</v>
      </c>
      <c r="W141" s="387"/>
      <c r="Y141" s="178">
        <f>IFERROR(VLOOKUP($E141&amp;$D$111, Outliers!$A$4:$P$214,6,FALSE),"0")</f>
        <v>0</v>
      </c>
      <c r="Z141" s="178">
        <f>IFERROR(VLOOKUP($E141&amp;$D$111, Outliers!$A$4:$P$214,7,FALSE),"0")</f>
        <v>0</v>
      </c>
      <c r="AA141" s="178">
        <f>IFERROR(VLOOKUP($E141&amp;$D$111, Outliers!$A$4:$P$214,8,FALSE),"0")</f>
        <v>0</v>
      </c>
      <c r="AB141" s="178">
        <f>IFERROR(VLOOKUP($E141&amp;$D$111, Outliers!$A$4:$P$214,9,FALSE),"0")</f>
        <v>1</v>
      </c>
      <c r="AC141" s="110"/>
      <c r="AD141" s="82"/>
      <c r="AE141" s="82"/>
      <c r="AF141" s="82"/>
      <c r="AG141" s="82"/>
    </row>
    <row r="142" spans="2:33" x14ac:dyDescent="0.25">
      <c r="D142" s="301"/>
      <c r="E142" s="107" t="s">
        <v>27</v>
      </c>
      <c r="F142" s="99">
        <f>IF(P141="","",VLOOKUP($E141&amp;$D$110&amp;$D$111,'CCG data'!$A:$AD,'CCG data'!W$3,FALSE))</f>
        <v>4.5999999999999996</v>
      </c>
      <c r="G142" s="100">
        <f>IF(P141="","",VLOOKUP($E141&amp;$D$110&amp;$D$111,'CCG data'!$A:$AD,'CCG data'!X$3,FALSE))</f>
        <v>7.4</v>
      </c>
      <c r="H142" s="100">
        <f>IF(R141="","",VLOOKUP($E141&amp;$D$110&amp;$D$111,'CCG data'!$A:$AD,'CCG data'!Y$3,FALSE))</f>
        <v>37.200000000000003</v>
      </c>
      <c r="I142" s="100">
        <f>IF(R141="","",VLOOKUP($E141&amp;$D$110&amp;$D$111,'CCG data'!$A:$AD,'CCG data'!Z$3,FALSE))</f>
        <v>44.7</v>
      </c>
      <c r="J142" s="100">
        <f>IF(T141="","",VLOOKUP($E141&amp;$D$110&amp;$D$111,'CCG data'!$A:$AD,'CCG data'!AA$3,FALSE))</f>
        <v>17.600000000000001</v>
      </c>
      <c r="K142" s="100">
        <f>IF(T141="","",VLOOKUP($E141&amp;$D$110&amp;$D$111,'CCG data'!$A:$AD,'CCG data'!AB$3,FALSE))</f>
        <v>22.9</v>
      </c>
      <c r="L142" s="100">
        <f>IF(V141="","",VLOOKUP($E141&amp;$D$110&amp;$D$111,'CCG data'!$A:$AD,'CCG data'!AC$3,FALSE))</f>
        <v>5</v>
      </c>
      <c r="M142" s="100">
        <f>IF(V141="","",VLOOKUP($E141&amp;$D$110&amp;$D$111,'CCG data'!$A:$AD,'CCG data'!AD$3,FALSE))</f>
        <v>7.9</v>
      </c>
      <c r="N142" s="304"/>
      <c r="P142" s="162">
        <f>IF(P141="","",VLOOKUP($E141&amp;$D$110&amp;$D$111,'CCG data'!$A:$AD,'CCG data'!I$3,FALSE))</f>
        <v>6.4000000000000001E-2</v>
      </c>
      <c r="Q142" s="15">
        <f>IF(P141="","",VLOOKUP($E141&amp;$D$110&amp;$D$111,'CCG data'!$A:$AD,'CCG data'!J$3,FALSE))</f>
        <v>0.10100000000000001</v>
      </c>
      <c r="R142" s="15">
        <f>IF(R141="","",VLOOKUP($E141&amp;$D$110&amp;$D$111,'CCG data'!$A:$AD,'CCG data'!K$3,FALSE))</f>
        <v>0.52100000000000002</v>
      </c>
      <c r="S142" s="15">
        <f>IF(R141="","",VLOOKUP($E141&amp;$D$110&amp;$D$111,'CCG data'!$A:$AD,'CCG data'!L$3,FALSE))</f>
        <v>0.58799999999999997</v>
      </c>
      <c r="T142" s="15">
        <f>IF(T141="","",VLOOKUP($E141&amp;$D$110&amp;$D$111,'CCG data'!$A:$AD,'CCG data'!M$3,FALSE))</f>
        <v>0.247</v>
      </c>
      <c r="U142" s="15">
        <f>IF(T141="","",VLOOKUP($E141&amp;$D$110&amp;$D$111,'CCG data'!$A:$AD,'CCG data'!N$3,FALSE))</f>
        <v>0.308</v>
      </c>
      <c r="V142" s="15">
        <f>IF(V141="","",VLOOKUP($E141&amp;$D$110&amp;$D$111,'CCG data'!$A:$AD,'CCG data'!O$3,FALSE))</f>
        <v>7.0999999999999994E-2</v>
      </c>
      <c r="W142" s="142">
        <f>IF(V141="","",VLOOKUP($E141&amp;$D$110&amp;$D$111,'CCG data'!$A:$AD,'CCG data'!P$3,FALSE))</f>
        <v>0.11</v>
      </c>
      <c r="Y142" s="178" t="str">
        <f>IFERROR(VLOOKUP($E142&amp;$D$111, Outliers!$A$4:$P$214,6,FALSE),"0")</f>
        <v>0</v>
      </c>
      <c r="Z142" s="178" t="str">
        <f>IFERROR(VLOOKUP($E142&amp;$D$111, Outliers!$A$4:$P$214,7,FALSE),"0")</f>
        <v>0</v>
      </c>
      <c r="AA142" s="178" t="str">
        <f>IFERROR(VLOOKUP($E142&amp;$D$111, Outliers!$A$4:$P$214,8,FALSE),"0")</f>
        <v>0</v>
      </c>
      <c r="AB142" s="178" t="str">
        <f>IFERROR(VLOOKUP($E142&amp;$D$111, Outliers!$A$4:$P$214,9,FALSE),"0")</f>
        <v>0</v>
      </c>
      <c r="AD142" s="82"/>
      <c r="AE142" s="82"/>
      <c r="AF142" s="82"/>
      <c r="AG142" s="82"/>
    </row>
    <row r="143" spans="2:33" s="43" customFormat="1" ht="15.75" x14ac:dyDescent="0.25">
      <c r="D143" s="301"/>
      <c r="E143" s="108" t="s">
        <v>181</v>
      </c>
      <c r="F143" s="372">
        <f>IF(OR(ISERROR(VLOOKUP($E143&amp;$D$110&amp;$D$111,'CCG data'!$A:$AD,'CCG data'!R$3,FALSE)),ISBLANK(VLOOKUP($E143&amp;$D$110&amp;$D$111,'CCG data'!$A:$AD,'CCG data'!R$3,FALSE))),"",VLOOKUP($E143&amp;$D$110&amp;$D$111,'CCG data'!$A:$AD,'CCG data'!R$3,FALSE))</f>
        <v>5.4</v>
      </c>
      <c r="G143" s="373"/>
      <c r="H143" s="373">
        <f>IF(OR(ISERROR(VLOOKUP($E143&amp;$D$110&amp;$D$111,'CCG data'!$A:$AD,'CCG data'!S$3,FALSE)),ISBLANK(VLOOKUP($E143&amp;$D$110&amp;$D$111,'CCG data'!$A:$AD,'CCG data'!S$3,FALSE))),"",VLOOKUP($E143&amp;$D$110&amp;$D$111,'CCG data'!$A:$AD,'CCG data'!S$3,FALSE))</f>
        <v>35.6</v>
      </c>
      <c r="I143" s="373"/>
      <c r="J143" s="373">
        <f>IF(OR(ISERROR(VLOOKUP($E143&amp;$D$110&amp;$D$111,'CCG data'!$A:$AD,'CCG data'!T$3,FALSE)),ISBLANK(VLOOKUP($E143&amp;$D$110&amp;$D$111,'CCG data'!$A:$AD,'CCG data'!T$3,FALSE))),"",VLOOKUP($E143&amp;$D$110&amp;$D$111,'CCG data'!$A:$AD,'CCG data'!T$3,FALSE))</f>
        <v>19.3</v>
      </c>
      <c r="K143" s="373"/>
      <c r="L143" s="373">
        <f>IF(OR(ISERROR(VLOOKUP($E143&amp;$D$110&amp;$D$111,'CCG data'!$A:$AD,'CCG data'!U$3,FALSE)),ISBLANK(VLOOKUP($E143&amp;$D$110&amp;$D$111,'CCG data'!$A:$AD,'CCG data'!U$3,FALSE))),"",VLOOKUP($E143&amp;$D$110&amp;$D$111,'CCG data'!$A:$AD,'CCG data'!U$3,FALSE))</f>
        <v>12.8</v>
      </c>
      <c r="M143" s="374"/>
      <c r="N143" s="303">
        <f>IF(OR(ISERROR(VLOOKUP($E143&amp;$D$110&amp;$D$111,'CCG data'!$A:$AD,'CCG data'!G$3,FALSE)),ISBLANK(VLOOKUP($E143&amp;$D$110&amp;$D$111,'CCG data'!$A:$AD,'CCG data'!G$3,FALSE))),"",VLOOKUP($E143&amp;$D$110&amp;$D$111,'CCG data'!$A:$AD,'CCG data'!G$3,FALSE))</f>
        <v>1314</v>
      </c>
      <c r="P143" s="354">
        <f>IF(OR(ISERROR(VLOOKUP($E143&amp;$D$110&amp;$D$111,'CCG data'!$A:$AD,'CCG data'!B$3,FALSE)),ISBLANK(VLOOKUP($E143&amp;$D$110&amp;$D$111,'CCG data'!$A:$AD,'CCG data'!B$3,FALSE))),"",VLOOKUP($E143&amp;$D$110&amp;$D$111,'CCG data'!$A:$AD,'CCG data'!B$3,FALSE))</f>
        <v>7.7625570776255703E-2</v>
      </c>
      <c r="Q143" s="246"/>
      <c r="R143" s="246">
        <f>IF(OR(ISERROR(VLOOKUP($E143&amp;$D$110&amp;$D$111,'CCG data'!$A:$AD,'CCG data'!C$3,FALSE)),ISBLANK(VLOOKUP($E143&amp;$D$110&amp;$D$111,'CCG data'!$A:$AD,'CCG data'!C$3,FALSE))),"",VLOOKUP($E143&amp;$D$110&amp;$D$111,'CCG data'!$A:$AD,'CCG data'!C$3,FALSE))</f>
        <v>0.4878234398782344</v>
      </c>
      <c r="S143" s="246"/>
      <c r="T143" s="246">
        <f>IF(OR(ISERROR(VLOOKUP($E143&amp;$D$110&amp;$D$111,'CCG data'!$A:$AD,'CCG data'!D$3,FALSE)),ISBLANK(VLOOKUP($E143&amp;$D$110&amp;$D$111,'CCG data'!$A:$AD,'CCG data'!D$3,FALSE))),"",VLOOKUP($E143&amp;$D$110&amp;$D$111,'CCG data'!$A:$AD,'CCG data'!D$3,FALSE))</f>
        <v>0.26027397260273971</v>
      </c>
      <c r="U143" s="246"/>
      <c r="V143" s="246">
        <f>IF(OR(ISERROR(VLOOKUP($E143&amp;$D$110&amp;$D$111,'CCG data'!$A:$AD,'CCG data'!E$3,FALSE)),ISBLANK(VLOOKUP($E143&amp;$D$110&amp;$D$111,'CCG data'!$A:$AD,'CCG data'!E$3,FALSE))),"",VLOOKUP($E143&amp;$D$110&amp;$D$111,'CCG data'!$A:$AD,'CCG data'!E$3,FALSE))</f>
        <v>0.17427701674277016</v>
      </c>
      <c r="W143" s="387"/>
      <c r="Y143" s="178">
        <f>IFERROR(VLOOKUP($E143&amp;$D$111, Outliers!$A$4:$P$214,6,FALSE),"0")</f>
        <v>0</v>
      </c>
      <c r="Z143" s="178">
        <f>IFERROR(VLOOKUP($E143&amp;$D$111, Outliers!$A$4:$P$214,7,FALSE),"0")</f>
        <v>0</v>
      </c>
      <c r="AA143" s="178">
        <f>IFERROR(VLOOKUP($E143&amp;$D$111, Outliers!$A$4:$P$214,8,FALSE),"0")</f>
        <v>0</v>
      </c>
      <c r="AB143" s="178">
        <f>IFERROR(VLOOKUP($E143&amp;$D$111, Outliers!$A$4:$P$214,9,FALSE),"0")</f>
        <v>0</v>
      </c>
      <c r="AC143" s="110"/>
      <c r="AD143" s="82"/>
      <c r="AE143" s="82"/>
      <c r="AF143" s="82"/>
      <c r="AG143" s="82"/>
    </row>
    <row r="144" spans="2:33" x14ac:dyDescent="0.25">
      <c r="D144" s="301"/>
      <c r="E144" s="107" t="s">
        <v>27</v>
      </c>
      <c r="F144" s="99">
        <f>IF(P143="","",VLOOKUP($E143&amp;$D$110&amp;$D$111,'CCG data'!$A:$AD,'CCG data'!W$3,FALSE))</f>
        <v>4.3</v>
      </c>
      <c r="G144" s="100">
        <f>IF(P143="","",VLOOKUP($E143&amp;$D$110&amp;$D$111,'CCG data'!$A:$AD,'CCG data'!X$3,FALSE))</f>
        <v>6.4</v>
      </c>
      <c r="H144" s="100">
        <f>IF(R143="","",VLOOKUP($E143&amp;$D$110&amp;$D$111,'CCG data'!$A:$AD,'CCG data'!Y$3,FALSE))</f>
        <v>32.799999999999997</v>
      </c>
      <c r="I144" s="100">
        <f>IF(R143="","",VLOOKUP($E143&amp;$D$110&amp;$D$111,'CCG data'!$A:$AD,'CCG data'!Z$3,FALSE))</f>
        <v>38.299999999999997</v>
      </c>
      <c r="J144" s="100">
        <f>IF(T143="","",VLOOKUP($E143&amp;$D$110&amp;$D$111,'CCG data'!$A:$AD,'CCG data'!AA$3,FALSE))</f>
        <v>17.3</v>
      </c>
      <c r="K144" s="100">
        <f>IF(T143="","",VLOOKUP($E143&amp;$D$110&amp;$D$111,'CCG data'!$A:$AD,'CCG data'!AB$3,FALSE))</f>
        <v>21.4</v>
      </c>
      <c r="L144" s="100">
        <f>IF(V143="","",VLOOKUP($E143&amp;$D$110&amp;$D$111,'CCG data'!$A:$AD,'CCG data'!AC$3,FALSE))</f>
        <v>11.1</v>
      </c>
      <c r="M144" s="100">
        <f>IF(V143="","",VLOOKUP($E143&amp;$D$110&amp;$D$111,'CCG data'!$A:$AD,'CCG data'!AD$3,FALSE))</f>
        <v>14.4</v>
      </c>
      <c r="N144" s="304"/>
      <c r="P144" s="162">
        <f>IF(P143="","",VLOOKUP($E143&amp;$D$110&amp;$D$111,'CCG data'!$A:$AD,'CCG data'!I$3,FALSE))</f>
        <v>6.4000000000000001E-2</v>
      </c>
      <c r="Q144" s="15">
        <f>IF(P143="","",VLOOKUP($E143&amp;$D$110&amp;$D$111,'CCG data'!$A:$AD,'CCG data'!J$3,FALSE))</f>
        <v>9.2999999999999999E-2</v>
      </c>
      <c r="R144" s="15">
        <f>IF(R143="","",VLOOKUP($E143&amp;$D$110&amp;$D$111,'CCG data'!$A:$AD,'CCG data'!K$3,FALSE))</f>
        <v>0.46100000000000002</v>
      </c>
      <c r="S144" s="15">
        <f>IF(R143="","",VLOOKUP($E143&amp;$D$110&amp;$D$111,'CCG data'!$A:$AD,'CCG data'!L$3,FALSE))</f>
        <v>0.51500000000000001</v>
      </c>
      <c r="T144" s="15">
        <f>IF(T143="","",VLOOKUP($E143&amp;$D$110&amp;$D$111,'CCG data'!$A:$AD,'CCG data'!M$3,FALSE))</f>
        <v>0.23699999999999999</v>
      </c>
      <c r="U144" s="15">
        <f>IF(T143="","",VLOOKUP($E143&amp;$D$110&amp;$D$111,'CCG data'!$A:$AD,'CCG data'!N$3,FALSE))</f>
        <v>0.28499999999999998</v>
      </c>
      <c r="V144" s="15">
        <f>IF(V143="","",VLOOKUP($E143&amp;$D$110&amp;$D$111,'CCG data'!$A:$AD,'CCG data'!O$3,FALSE))</f>
        <v>0.155</v>
      </c>
      <c r="W144" s="142">
        <f>IF(V143="","",VLOOKUP($E143&amp;$D$110&amp;$D$111,'CCG data'!$A:$AD,'CCG data'!P$3,FALSE))</f>
        <v>0.19600000000000001</v>
      </c>
      <c r="Y144" s="178" t="str">
        <f>IFERROR(VLOOKUP($E144&amp;$D$111, Outliers!$A$4:$P$214,6,FALSE),"0")</f>
        <v>0</v>
      </c>
      <c r="Z144" s="178" t="str">
        <f>IFERROR(VLOOKUP($E144&amp;$D$111, Outliers!$A$4:$P$214,7,FALSE),"0")</f>
        <v>0</v>
      </c>
      <c r="AA144" s="178" t="str">
        <f>IFERROR(VLOOKUP($E144&amp;$D$111, Outliers!$A$4:$P$214,8,FALSE),"0")</f>
        <v>0</v>
      </c>
      <c r="AB144" s="178" t="str">
        <f>IFERROR(VLOOKUP($E144&amp;$D$111, Outliers!$A$4:$P$214,9,FALSE),"0")</f>
        <v>0</v>
      </c>
      <c r="AD144" s="82"/>
      <c r="AE144" s="82"/>
      <c r="AF144" s="82"/>
      <c r="AG144" s="82"/>
    </row>
    <row r="145" spans="4:33" s="43" customFormat="1" ht="15.75" x14ac:dyDescent="0.25">
      <c r="D145" s="301"/>
      <c r="E145" s="108" t="s">
        <v>445</v>
      </c>
      <c r="F145" s="372">
        <f>IF(OR(ISERROR(VLOOKUP($E145&amp;$D$110&amp;$D$111,'CCG data'!$A:$AD,'CCG data'!R$3,FALSE)),ISBLANK(VLOOKUP($E145&amp;$D$110&amp;$D$111,'CCG data'!$A:$AD,'CCG data'!R$3,FALSE))),"",VLOOKUP($E145&amp;$D$110&amp;$D$111,'CCG data'!$A:$AD,'CCG data'!R$3,FALSE))</f>
        <v>6.7</v>
      </c>
      <c r="G145" s="373"/>
      <c r="H145" s="373">
        <f>IF(OR(ISERROR(VLOOKUP($E145&amp;$D$110&amp;$D$111,'CCG data'!$A:$AD,'CCG data'!S$3,FALSE)),ISBLANK(VLOOKUP($E145&amp;$D$110&amp;$D$111,'CCG data'!$A:$AD,'CCG data'!S$3,FALSE))),"",VLOOKUP($E145&amp;$D$110&amp;$D$111,'CCG data'!$A:$AD,'CCG data'!S$3,FALSE))</f>
        <v>31</v>
      </c>
      <c r="I145" s="373"/>
      <c r="J145" s="373">
        <f>IF(OR(ISERROR(VLOOKUP($E145&amp;$D$110&amp;$D$111,'CCG data'!$A:$AD,'CCG data'!T$3,FALSE)),ISBLANK(VLOOKUP($E145&amp;$D$110&amp;$D$111,'CCG data'!$A:$AD,'CCG data'!T$3,FALSE))),"",VLOOKUP($E145&amp;$D$110&amp;$D$111,'CCG data'!$A:$AD,'CCG data'!T$3,FALSE))</f>
        <v>16.600000000000001</v>
      </c>
      <c r="K145" s="373"/>
      <c r="L145" s="373">
        <f>IF(OR(ISERROR(VLOOKUP($E145&amp;$D$110&amp;$D$111,'CCG data'!$A:$AD,'CCG data'!U$3,FALSE)),ISBLANK(VLOOKUP($E145&amp;$D$110&amp;$D$111,'CCG data'!$A:$AD,'CCG data'!U$3,FALSE))),"",VLOOKUP($E145&amp;$D$110&amp;$D$111,'CCG data'!$A:$AD,'CCG data'!U$3,FALSE))</f>
        <v>16.899999999999999</v>
      </c>
      <c r="M145" s="374"/>
      <c r="N145" s="303">
        <f>IF(OR(ISERROR(VLOOKUP($E145&amp;$D$110&amp;$D$111,'CCG data'!$A:$AD,'CCG data'!G$3,FALSE)),ISBLANK(VLOOKUP($E145&amp;$D$110&amp;$D$111,'CCG data'!$A:$AD,'CCG data'!G$3,FALSE))),"",VLOOKUP($E145&amp;$D$110&amp;$D$111,'CCG data'!$A:$AD,'CCG data'!G$3,FALSE))</f>
        <v>538</v>
      </c>
      <c r="P145" s="354">
        <f>IF(OR(ISERROR(VLOOKUP($E145&amp;$D$110&amp;$D$111,'CCG data'!$A:$AD,'CCG data'!B$3,FALSE)),ISBLANK(VLOOKUP($E145&amp;$D$110&amp;$D$111,'CCG data'!$A:$AD,'CCG data'!B$3,FALSE))),"",VLOOKUP($E145&amp;$D$110&amp;$D$111,'CCG data'!$A:$AD,'CCG data'!B$3,FALSE))</f>
        <v>8.9219330855018583E-2</v>
      </c>
      <c r="Q145" s="246"/>
      <c r="R145" s="246">
        <f>IF(OR(ISERROR(VLOOKUP($E145&amp;$D$110&amp;$D$111,'CCG data'!$A:$AD,'CCG data'!C$3,FALSE)),ISBLANK(VLOOKUP($E145&amp;$D$110&amp;$D$111,'CCG data'!$A:$AD,'CCG data'!C$3,FALSE))),"",VLOOKUP($E145&amp;$D$110&amp;$D$111,'CCG data'!$A:$AD,'CCG data'!C$3,FALSE))</f>
        <v>0.42750929368029739</v>
      </c>
      <c r="S145" s="246"/>
      <c r="T145" s="246">
        <f>IF(OR(ISERROR(VLOOKUP($E145&amp;$D$110&amp;$D$111,'CCG data'!$A:$AD,'CCG data'!D$3,FALSE)),ISBLANK(VLOOKUP($E145&amp;$D$110&amp;$D$111,'CCG data'!$A:$AD,'CCG data'!D$3,FALSE))),"",VLOOKUP($E145&amp;$D$110&amp;$D$111,'CCG data'!$A:$AD,'CCG data'!D$3,FALSE))</f>
        <v>0.23048327137546468</v>
      </c>
      <c r="U145" s="246"/>
      <c r="V145" s="246">
        <f>IF(OR(ISERROR(VLOOKUP($E145&amp;$D$110&amp;$D$111,'CCG data'!$A:$AD,'CCG data'!E$3,FALSE)),ISBLANK(VLOOKUP($E145&amp;$D$110&amp;$D$111,'CCG data'!$A:$AD,'CCG data'!E$3,FALSE))),"",VLOOKUP($E145&amp;$D$110&amp;$D$111,'CCG data'!$A:$AD,'CCG data'!E$3,FALSE))</f>
        <v>0.25278810408921931</v>
      </c>
      <c r="W145" s="387"/>
      <c r="Y145" s="178">
        <f>IFERROR(VLOOKUP($E145&amp;$D$111, Outliers!$A$4:$P$214,6,FALSE),"0")</f>
        <v>0</v>
      </c>
      <c r="Z145" s="178">
        <f>IFERROR(VLOOKUP($E145&amp;$D$111, Outliers!$A$4:$P$214,7,FALSE),"0")</f>
        <v>1</v>
      </c>
      <c r="AA145" s="178">
        <f>IFERROR(VLOOKUP($E145&amp;$D$111, Outliers!$A$4:$P$214,8,FALSE),"0")</f>
        <v>0</v>
      </c>
      <c r="AB145" s="178">
        <f>IFERROR(VLOOKUP($E145&amp;$D$111, Outliers!$A$4:$P$214,9,FALSE),"0")</f>
        <v>1</v>
      </c>
      <c r="AC145" s="110"/>
      <c r="AD145" s="82"/>
      <c r="AE145" s="82"/>
      <c r="AF145" s="82"/>
      <c r="AG145" s="82"/>
    </row>
    <row r="146" spans="4:33" x14ac:dyDescent="0.25">
      <c r="D146" s="301"/>
      <c r="E146" s="107" t="s">
        <v>27</v>
      </c>
      <c r="F146" s="99">
        <f>IF(P145="","",VLOOKUP($E145&amp;$D$110&amp;$D$111,'CCG data'!$A:$AD,'CCG data'!W$3,FALSE))</f>
        <v>4.8</v>
      </c>
      <c r="G146" s="100">
        <f>IF(P145="","",VLOOKUP($E145&amp;$D$110&amp;$D$111,'CCG data'!$A:$AD,'CCG data'!X$3,FALSE))</f>
        <v>8.6</v>
      </c>
      <c r="H146" s="100">
        <f>IF(R145="","",VLOOKUP($E145&amp;$D$110&amp;$D$111,'CCG data'!$A:$AD,'CCG data'!Y$3,FALSE))</f>
        <v>27</v>
      </c>
      <c r="I146" s="100">
        <f>IF(R145="","",VLOOKUP($E145&amp;$D$110&amp;$D$111,'CCG data'!$A:$AD,'CCG data'!Z$3,FALSE))</f>
        <v>35</v>
      </c>
      <c r="J146" s="100">
        <f>IF(T145="","",VLOOKUP($E145&amp;$D$110&amp;$D$111,'CCG data'!$A:$AD,'CCG data'!AA$3,FALSE))</f>
        <v>13.7</v>
      </c>
      <c r="K146" s="100">
        <f>IF(T145="","",VLOOKUP($E145&amp;$D$110&amp;$D$111,'CCG data'!$A:$AD,'CCG data'!AB$3,FALSE))</f>
        <v>19.5</v>
      </c>
      <c r="L146" s="100">
        <f>IF(V145="","",VLOOKUP($E145&amp;$D$110&amp;$D$111,'CCG data'!$A:$AD,'CCG data'!AC$3,FALSE))</f>
        <v>14</v>
      </c>
      <c r="M146" s="100">
        <f>IF(V145="","",VLOOKUP($E145&amp;$D$110&amp;$D$111,'CCG data'!$A:$AD,'CCG data'!AD$3,FALSE))</f>
        <v>19.7</v>
      </c>
      <c r="N146" s="304"/>
      <c r="P146" s="162">
        <f>IF(P145="","",VLOOKUP($E145&amp;$D$110&amp;$D$111,'CCG data'!$A:$AD,'CCG data'!I$3,FALSE))</f>
        <v>6.8000000000000005E-2</v>
      </c>
      <c r="Q146" s="15">
        <f>IF(P145="","",VLOOKUP($E145&amp;$D$110&amp;$D$111,'CCG data'!$A:$AD,'CCG data'!J$3,FALSE))</f>
        <v>0.11600000000000001</v>
      </c>
      <c r="R146" s="15">
        <f>IF(R145="","",VLOOKUP($E145&amp;$D$110&amp;$D$111,'CCG data'!$A:$AD,'CCG data'!K$3,FALSE))</f>
        <v>0.38600000000000001</v>
      </c>
      <c r="S146" s="15">
        <f>IF(R145="","",VLOOKUP($E145&amp;$D$110&amp;$D$111,'CCG data'!$A:$AD,'CCG data'!L$3,FALSE))</f>
        <v>0.47</v>
      </c>
      <c r="T146" s="15">
        <f>IF(T145="","",VLOOKUP($E145&amp;$D$110&amp;$D$111,'CCG data'!$A:$AD,'CCG data'!M$3,FALSE))</f>
        <v>0.19700000000000001</v>
      </c>
      <c r="U146" s="15">
        <f>IF(T145="","",VLOOKUP($E145&amp;$D$110&amp;$D$111,'CCG data'!$A:$AD,'CCG data'!N$3,FALSE))</f>
        <v>0.26800000000000002</v>
      </c>
      <c r="V146" s="15">
        <f>IF(V145="","",VLOOKUP($E145&amp;$D$110&amp;$D$111,'CCG data'!$A:$AD,'CCG data'!O$3,FALSE))</f>
        <v>0.218</v>
      </c>
      <c r="W146" s="142">
        <f>IF(V145="","",VLOOKUP($E145&amp;$D$110&amp;$D$111,'CCG data'!$A:$AD,'CCG data'!P$3,FALSE))</f>
        <v>0.29099999999999998</v>
      </c>
      <c r="Y146" s="178" t="str">
        <f>IFERROR(VLOOKUP($E146&amp;$D$111, Outliers!$A$4:$P$214,6,FALSE),"0")</f>
        <v>0</v>
      </c>
      <c r="Z146" s="178" t="str">
        <f>IFERROR(VLOOKUP($E146&amp;$D$111, Outliers!$A$4:$P$214,7,FALSE),"0")</f>
        <v>0</v>
      </c>
      <c r="AA146" s="178" t="str">
        <f>IFERROR(VLOOKUP($E146&amp;$D$111, Outliers!$A$4:$P$214,8,FALSE),"0")</f>
        <v>0</v>
      </c>
      <c r="AB146" s="178" t="str">
        <f>IFERROR(VLOOKUP($E146&amp;$D$111, Outliers!$A$4:$P$214,9,FALSE),"0")</f>
        <v>0</v>
      </c>
      <c r="AD146" s="82"/>
      <c r="AE146" s="82"/>
      <c r="AF146" s="82"/>
      <c r="AG146" s="82"/>
    </row>
    <row r="147" spans="4:33" s="43" customFormat="1" ht="15.75" x14ac:dyDescent="0.25">
      <c r="D147" s="301"/>
      <c r="E147" s="108" t="s">
        <v>182</v>
      </c>
      <c r="F147" s="372">
        <f>IF(OR(ISERROR(VLOOKUP($E147&amp;$D$110&amp;$D$111,'CCG data'!$A:$AD,'CCG data'!R$3,FALSE)),ISBLANK(VLOOKUP($E147&amp;$D$110&amp;$D$111,'CCG data'!$A:$AD,'CCG data'!R$3,FALSE))),"",VLOOKUP($E147&amp;$D$110&amp;$D$111,'CCG data'!$A:$AD,'CCG data'!R$3,FALSE))</f>
        <v>4.4000000000000004</v>
      </c>
      <c r="G147" s="373"/>
      <c r="H147" s="373">
        <f>IF(OR(ISERROR(VLOOKUP($E147&amp;$D$110&amp;$D$111,'CCG data'!$A:$AD,'CCG data'!S$3,FALSE)),ISBLANK(VLOOKUP($E147&amp;$D$110&amp;$D$111,'CCG data'!$A:$AD,'CCG data'!S$3,FALSE))),"",VLOOKUP($E147&amp;$D$110&amp;$D$111,'CCG data'!$A:$AD,'CCG data'!S$3,FALSE))</f>
        <v>30</v>
      </c>
      <c r="I147" s="373"/>
      <c r="J147" s="373">
        <f>IF(OR(ISERROR(VLOOKUP($E147&amp;$D$110&amp;$D$111,'CCG data'!$A:$AD,'CCG data'!T$3,FALSE)),ISBLANK(VLOOKUP($E147&amp;$D$110&amp;$D$111,'CCG data'!$A:$AD,'CCG data'!T$3,FALSE))),"",VLOOKUP($E147&amp;$D$110&amp;$D$111,'CCG data'!$A:$AD,'CCG data'!T$3,FALSE))</f>
        <v>15.6</v>
      </c>
      <c r="K147" s="373"/>
      <c r="L147" s="373">
        <f>IF(OR(ISERROR(VLOOKUP($E147&amp;$D$110&amp;$D$111,'CCG data'!$A:$AD,'CCG data'!U$3,FALSE)),ISBLANK(VLOOKUP($E147&amp;$D$110&amp;$D$111,'CCG data'!$A:$AD,'CCG data'!U$3,FALSE))),"",VLOOKUP($E147&amp;$D$110&amp;$D$111,'CCG data'!$A:$AD,'CCG data'!U$3,FALSE))</f>
        <v>10.4</v>
      </c>
      <c r="M147" s="374"/>
      <c r="N147" s="303">
        <f>IF(OR(ISERROR(VLOOKUP($E147&amp;$D$110&amp;$D$111,'CCG data'!$A:$AD,'CCG data'!G$3,FALSE)),ISBLANK(VLOOKUP($E147&amp;$D$110&amp;$D$111,'CCG data'!$A:$AD,'CCG data'!G$3,FALSE))),"",VLOOKUP($E147&amp;$D$110&amp;$D$111,'CCG data'!$A:$AD,'CCG data'!G$3,FALSE))</f>
        <v>164</v>
      </c>
      <c r="P147" s="354">
        <f>IF(OR(ISERROR(VLOOKUP($E147&amp;$D$110&amp;$D$111,'CCG data'!$A:$AD,'CCG data'!B$3,FALSE)),ISBLANK(VLOOKUP($E147&amp;$D$110&amp;$D$111,'CCG data'!$A:$AD,'CCG data'!B$3,FALSE))),"",VLOOKUP($E147&amp;$D$110&amp;$D$111,'CCG data'!$A:$AD,'CCG data'!B$3,FALSE))</f>
        <v>6.7073170731707321E-2</v>
      </c>
      <c r="Q147" s="246"/>
      <c r="R147" s="246">
        <f>IF(OR(ISERROR(VLOOKUP($E147&amp;$D$110&amp;$D$111,'CCG data'!$A:$AD,'CCG data'!C$3,FALSE)),ISBLANK(VLOOKUP($E147&amp;$D$110&amp;$D$111,'CCG data'!$A:$AD,'CCG data'!C$3,FALSE))),"",VLOOKUP($E147&amp;$D$110&amp;$D$111,'CCG data'!$A:$AD,'CCG data'!C$3,FALSE))</f>
        <v>0.49390243902439024</v>
      </c>
      <c r="S147" s="246"/>
      <c r="T147" s="246">
        <f>IF(OR(ISERROR(VLOOKUP($E147&amp;$D$110&amp;$D$111,'CCG data'!$A:$AD,'CCG data'!D$3,FALSE)),ISBLANK(VLOOKUP($E147&amp;$D$110&amp;$D$111,'CCG data'!$A:$AD,'CCG data'!D$3,FALSE))),"",VLOOKUP($E147&amp;$D$110&amp;$D$111,'CCG data'!$A:$AD,'CCG data'!D$3,FALSE))</f>
        <v>0.25609756097560976</v>
      </c>
      <c r="U147" s="246"/>
      <c r="V147" s="246">
        <f>IF(OR(ISERROR(VLOOKUP($E147&amp;$D$110&amp;$D$111,'CCG data'!$A:$AD,'CCG data'!E$3,FALSE)),ISBLANK(VLOOKUP($E147&amp;$D$110&amp;$D$111,'CCG data'!$A:$AD,'CCG data'!E$3,FALSE))),"",VLOOKUP($E147&amp;$D$110&amp;$D$111,'CCG data'!$A:$AD,'CCG data'!E$3,FALSE))</f>
        <v>0.18292682926829268</v>
      </c>
      <c r="W147" s="387"/>
      <c r="Y147" s="178">
        <f>IFERROR(VLOOKUP($E147&amp;$D$111, Outliers!$A$4:$P$214,6,FALSE),"0")</f>
        <v>0</v>
      </c>
      <c r="Z147" s="178">
        <f>IFERROR(VLOOKUP($E147&amp;$D$111, Outliers!$A$4:$P$214,7,FALSE),"0")</f>
        <v>0</v>
      </c>
      <c r="AA147" s="178">
        <f>IFERROR(VLOOKUP($E147&amp;$D$111, Outliers!$A$4:$P$214,8,FALSE),"0")</f>
        <v>0</v>
      </c>
      <c r="AB147" s="178">
        <f>IFERROR(VLOOKUP($E147&amp;$D$111, Outliers!$A$4:$P$214,9,FALSE),"0")</f>
        <v>0</v>
      </c>
      <c r="AC147" s="110"/>
      <c r="AD147" s="82"/>
      <c r="AE147" s="82"/>
      <c r="AF147" s="82"/>
      <c r="AG147" s="82"/>
    </row>
    <row r="148" spans="4:33" x14ac:dyDescent="0.25">
      <c r="D148" s="301"/>
      <c r="E148" s="107" t="s">
        <v>27</v>
      </c>
      <c r="F148" s="99">
        <f>IF(P147="","",VLOOKUP($E147&amp;$D$110&amp;$D$111,'CCG data'!$A:$AD,'CCG data'!W$3,FALSE))</f>
        <v>1.8</v>
      </c>
      <c r="G148" s="100">
        <f>IF(P147="","",VLOOKUP($E147&amp;$D$110&amp;$D$111,'CCG data'!$A:$AD,'CCG data'!X$3,FALSE))</f>
        <v>7</v>
      </c>
      <c r="H148" s="100">
        <f>IF(R147="","",VLOOKUP($E147&amp;$D$110&amp;$D$111,'CCG data'!$A:$AD,'CCG data'!Y$3,FALSE))</f>
        <v>23.5</v>
      </c>
      <c r="I148" s="100">
        <f>IF(R147="","",VLOOKUP($E147&amp;$D$110&amp;$D$111,'CCG data'!$A:$AD,'CCG data'!Z$3,FALSE))</f>
        <v>36.6</v>
      </c>
      <c r="J148" s="100">
        <f>IF(T147="","",VLOOKUP($E147&amp;$D$110&amp;$D$111,'CCG data'!$A:$AD,'CCG data'!AA$3,FALSE))</f>
        <v>10.9</v>
      </c>
      <c r="K148" s="100">
        <f>IF(T147="","",VLOOKUP($E147&amp;$D$110&amp;$D$111,'CCG data'!$A:$AD,'CCG data'!AB$3,FALSE))</f>
        <v>20.399999999999999</v>
      </c>
      <c r="L148" s="100">
        <f>IF(V147="","",VLOOKUP($E147&amp;$D$110&amp;$D$111,'CCG data'!$A:$AD,'CCG data'!AC$3,FALSE))</f>
        <v>6.7</v>
      </c>
      <c r="M148" s="100">
        <f>IF(V147="","",VLOOKUP($E147&amp;$D$110&amp;$D$111,'CCG data'!$A:$AD,'CCG data'!AD$3,FALSE))</f>
        <v>14.1</v>
      </c>
      <c r="N148" s="304"/>
      <c r="P148" s="162">
        <f>IF(P147="","",VLOOKUP($E147&amp;$D$110&amp;$D$111,'CCG data'!$A:$AD,'CCG data'!I$3,FALSE))</f>
        <v>3.7999999999999999E-2</v>
      </c>
      <c r="Q148" s="15">
        <f>IF(P147="","",VLOOKUP($E147&amp;$D$110&amp;$D$111,'CCG data'!$A:$AD,'CCG data'!J$3,FALSE))</f>
        <v>0.11600000000000001</v>
      </c>
      <c r="R148" s="15">
        <f>IF(R147="","",VLOOKUP($E147&amp;$D$110&amp;$D$111,'CCG data'!$A:$AD,'CCG data'!K$3,FALSE))</f>
        <v>0.41799999999999998</v>
      </c>
      <c r="S148" s="15">
        <f>IF(R147="","",VLOOKUP($E147&amp;$D$110&amp;$D$111,'CCG data'!$A:$AD,'CCG data'!L$3,FALSE))</f>
        <v>0.56999999999999995</v>
      </c>
      <c r="T148" s="15">
        <f>IF(T147="","",VLOOKUP($E147&amp;$D$110&amp;$D$111,'CCG data'!$A:$AD,'CCG data'!M$3,FALSE))</f>
        <v>0.19500000000000001</v>
      </c>
      <c r="U148" s="15">
        <f>IF(T147="","",VLOOKUP($E147&amp;$D$110&amp;$D$111,'CCG data'!$A:$AD,'CCG data'!N$3,FALSE))</f>
        <v>0.32800000000000001</v>
      </c>
      <c r="V148" s="15">
        <f>IF(V147="","",VLOOKUP($E147&amp;$D$110&amp;$D$111,'CCG data'!$A:$AD,'CCG data'!O$3,FALSE))</f>
        <v>0.13100000000000001</v>
      </c>
      <c r="W148" s="142">
        <f>IF(V147="","",VLOOKUP($E147&amp;$D$110&amp;$D$111,'CCG data'!$A:$AD,'CCG data'!P$3,FALSE))</f>
        <v>0.249</v>
      </c>
      <c r="Y148" s="178" t="str">
        <f>IFERROR(VLOOKUP($E148&amp;$D$111, Outliers!$A$4:$P$214,6,FALSE),"0")</f>
        <v>0</v>
      </c>
      <c r="Z148" s="178" t="str">
        <f>IFERROR(VLOOKUP($E148&amp;$D$111, Outliers!$A$4:$P$214,7,FALSE),"0")</f>
        <v>0</v>
      </c>
      <c r="AA148" s="178" t="str">
        <f>IFERROR(VLOOKUP($E148&amp;$D$111, Outliers!$A$4:$P$214,8,FALSE),"0")</f>
        <v>0</v>
      </c>
      <c r="AB148" s="178" t="str">
        <f>IFERROR(VLOOKUP($E148&amp;$D$111, Outliers!$A$4:$P$214,9,FALSE),"0")</f>
        <v>0</v>
      </c>
      <c r="AD148" s="82"/>
      <c r="AE148" s="82"/>
      <c r="AF148" s="82"/>
      <c r="AG148" s="82"/>
    </row>
    <row r="149" spans="4:33" s="43" customFormat="1" ht="15.75" x14ac:dyDescent="0.25">
      <c r="D149" s="301"/>
      <c r="E149" s="108" t="s">
        <v>183</v>
      </c>
      <c r="F149" s="372">
        <f>IF(OR(ISERROR(VLOOKUP($E149&amp;$D$110&amp;$D$111,'CCG data'!$A:$AD,'CCG data'!R$3,FALSE)),ISBLANK(VLOOKUP($E149&amp;$D$110&amp;$D$111,'CCG data'!$A:$AD,'CCG data'!R$3,FALSE))),"",VLOOKUP($E149&amp;$D$110&amp;$D$111,'CCG data'!$A:$AD,'CCG data'!R$3,FALSE))</f>
        <v>4.3</v>
      </c>
      <c r="G149" s="373"/>
      <c r="H149" s="373">
        <f>IF(OR(ISERROR(VLOOKUP($E149&amp;$D$110&amp;$D$111,'CCG data'!$A:$AD,'CCG data'!S$3,FALSE)),ISBLANK(VLOOKUP($E149&amp;$D$110&amp;$D$111,'CCG data'!$A:$AD,'CCG data'!S$3,FALSE))),"",VLOOKUP($E149&amp;$D$110&amp;$D$111,'CCG data'!$A:$AD,'CCG data'!S$3,FALSE))</f>
        <v>38.5</v>
      </c>
      <c r="I149" s="373"/>
      <c r="J149" s="373">
        <f>IF(OR(ISERROR(VLOOKUP($E149&amp;$D$110&amp;$D$111,'CCG data'!$A:$AD,'CCG data'!T$3,FALSE)),ISBLANK(VLOOKUP($E149&amp;$D$110&amp;$D$111,'CCG data'!$A:$AD,'CCG data'!T$3,FALSE))),"",VLOOKUP($E149&amp;$D$110&amp;$D$111,'CCG data'!$A:$AD,'CCG data'!T$3,FALSE))</f>
        <v>16.399999999999999</v>
      </c>
      <c r="K149" s="373"/>
      <c r="L149" s="373">
        <f>IF(OR(ISERROR(VLOOKUP($E149&amp;$D$110&amp;$D$111,'CCG data'!$A:$AD,'CCG data'!U$3,FALSE)),ISBLANK(VLOOKUP($E149&amp;$D$110&amp;$D$111,'CCG data'!$A:$AD,'CCG data'!U$3,FALSE))),"",VLOOKUP($E149&amp;$D$110&amp;$D$111,'CCG data'!$A:$AD,'CCG data'!U$3,FALSE))</f>
        <v>11.3</v>
      </c>
      <c r="M149" s="374"/>
      <c r="N149" s="303">
        <f>IF(OR(ISERROR(VLOOKUP($E149&amp;$D$110&amp;$D$111,'CCG data'!$A:$AD,'CCG data'!G$3,FALSE)),ISBLANK(VLOOKUP($E149&amp;$D$110&amp;$D$111,'CCG data'!$A:$AD,'CCG data'!G$3,FALSE))),"",VLOOKUP($E149&amp;$D$110&amp;$D$111,'CCG data'!$A:$AD,'CCG data'!G$3,FALSE))</f>
        <v>1388</v>
      </c>
      <c r="P149" s="354">
        <f>IF(OR(ISERROR(VLOOKUP($E149&amp;$D$110&amp;$D$111,'CCG data'!$A:$AD,'CCG data'!B$3,FALSE)),ISBLANK(VLOOKUP($E149&amp;$D$110&amp;$D$111,'CCG data'!$A:$AD,'CCG data'!B$3,FALSE))),"",VLOOKUP($E149&amp;$D$110&amp;$D$111,'CCG data'!$A:$AD,'CCG data'!B$3,FALSE))</f>
        <v>5.7636887608069162E-2</v>
      </c>
      <c r="Q149" s="246"/>
      <c r="R149" s="246">
        <f>IF(OR(ISERROR(VLOOKUP($E149&amp;$D$110&amp;$D$111,'CCG data'!$A:$AD,'CCG data'!C$3,FALSE)),ISBLANK(VLOOKUP($E149&amp;$D$110&amp;$D$111,'CCG data'!$A:$AD,'CCG data'!C$3,FALSE))),"",VLOOKUP($E149&amp;$D$110&amp;$D$111,'CCG data'!$A:$AD,'CCG data'!C$3,FALSE))</f>
        <v>0.54466858789625361</v>
      </c>
      <c r="S149" s="246"/>
      <c r="T149" s="246">
        <f>IF(OR(ISERROR(VLOOKUP($E149&amp;$D$110&amp;$D$111,'CCG data'!$A:$AD,'CCG data'!D$3,FALSE)),ISBLANK(VLOOKUP($E149&amp;$D$110&amp;$D$111,'CCG data'!$A:$AD,'CCG data'!D$3,FALSE))),"",VLOOKUP($E149&amp;$D$110&amp;$D$111,'CCG data'!$A:$AD,'CCG data'!D$3,FALSE))</f>
        <v>0.23487031700288186</v>
      </c>
      <c r="U149" s="246"/>
      <c r="V149" s="246">
        <f>IF(OR(ISERROR(VLOOKUP($E149&amp;$D$110&amp;$D$111,'CCG data'!$A:$AD,'CCG data'!E$3,FALSE)),ISBLANK(VLOOKUP($E149&amp;$D$110&amp;$D$111,'CCG data'!$A:$AD,'CCG data'!E$3,FALSE))),"",VLOOKUP($E149&amp;$D$110&amp;$D$111,'CCG data'!$A:$AD,'CCG data'!E$3,FALSE))</f>
        <v>0.16282420749279539</v>
      </c>
      <c r="W149" s="387"/>
      <c r="Y149" s="178">
        <f>IFERROR(VLOOKUP($E149&amp;$D$111, Outliers!$A$4:$P$214,6,FALSE),"0")</f>
        <v>0</v>
      </c>
      <c r="Z149" s="178">
        <f>IFERROR(VLOOKUP($E149&amp;$D$111, Outliers!$A$4:$P$214,7,FALSE),"0")</f>
        <v>0</v>
      </c>
      <c r="AA149" s="178">
        <f>IFERROR(VLOOKUP($E149&amp;$D$111, Outliers!$A$4:$P$214,8,FALSE),"0")</f>
        <v>0</v>
      </c>
      <c r="AB149" s="178">
        <f>IFERROR(VLOOKUP($E149&amp;$D$111, Outliers!$A$4:$P$214,9,FALSE),"0")</f>
        <v>0</v>
      </c>
      <c r="AC149" s="110"/>
      <c r="AD149" s="82"/>
      <c r="AE149" s="82"/>
      <c r="AF149" s="82"/>
      <c r="AG149" s="82"/>
    </row>
    <row r="150" spans="4:33" x14ac:dyDescent="0.25">
      <c r="D150" s="301"/>
      <c r="E150" s="107" t="s">
        <v>27</v>
      </c>
      <c r="F150" s="99">
        <f>IF(P149="","",VLOOKUP($E149&amp;$D$110&amp;$D$111,'CCG data'!$A:$AD,'CCG data'!W$3,FALSE))</f>
        <v>3.3</v>
      </c>
      <c r="G150" s="100">
        <f>IF(P149="","",VLOOKUP($E149&amp;$D$110&amp;$D$111,'CCG data'!$A:$AD,'CCG data'!X$3,FALSE))</f>
        <v>5.2</v>
      </c>
      <c r="H150" s="100">
        <f>IF(R149="","",VLOOKUP($E149&amp;$D$110&amp;$D$111,'CCG data'!$A:$AD,'CCG data'!Y$3,FALSE))</f>
        <v>35.799999999999997</v>
      </c>
      <c r="I150" s="100">
        <f>IF(R149="","",VLOOKUP($E149&amp;$D$110&amp;$D$111,'CCG data'!$A:$AD,'CCG data'!Z$3,FALSE))</f>
        <v>41.3</v>
      </c>
      <c r="J150" s="100">
        <f>IF(T149="","",VLOOKUP($E149&amp;$D$110&amp;$D$111,'CCG data'!$A:$AD,'CCG data'!AA$3,FALSE))</f>
        <v>14.6</v>
      </c>
      <c r="K150" s="100">
        <f>IF(T149="","",VLOOKUP($E149&amp;$D$110&amp;$D$111,'CCG data'!$A:$AD,'CCG data'!AB$3,FALSE))</f>
        <v>18.2</v>
      </c>
      <c r="L150" s="100">
        <f>IF(V149="","",VLOOKUP($E149&amp;$D$110&amp;$D$111,'CCG data'!$A:$AD,'CCG data'!AC$3,FALSE))</f>
        <v>9.8000000000000007</v>
      </c>
      <c r="M150" s="100">
        <f>IF(V149="","",VLOOKUP($E149&amp;$D$110&amp;$D$111,'CCG data'!$A:$AD,'CCG data'!AD$3,FALSE))</f>
        <v>12.8</v>
      </c>
      <c r="N150" s="304"/>
      <c r="P150" s="162">
        <f>IF(P149="","",VLOOKUP($E149&amp;$D$110&amp;$D$111,'CCG data'!$A:$AD,'CCG data'!I$3,FALSE))</f>
        <v>4.7E-2</v>
      </c>
      <c r="Q150" s="15">
        <f>IF(P149="","",VLOOKUP($E149&amp;$D$110&amp;$D$111,'CCG data'!$A:$AD,'CCG data'!J$3,FALSE))</f>
        <v>7.0999999999999994E-2</v>
      </c>
      <c r="R150" s="15">
        <f>IF(R149="","",VLOOKUP($E149&amp;$D$110&amp;$D$111,'CCG data'!$A:$AD,'CCG data'!K$3,FALSE))</f>
        <v>0.51800000000000002</v>
      </c>
      <c r="S150" s="15">
        <f>IF(R149="","",VLOOKUP($E149&amp;$D$110&amp;$D$111,'CCG data'!$A:$AD,'CCG data'!L$3,FALSE))</f>
        <v>0.57099999999999995</v>
      </c>
      <c r="T150" s="15">
        <f>IF(T149="","",VLOOKUP($E149&amp;$D$110&amp;$D$111,'CCG data'!$A:$AD,'CCG data'!M$3,FALSE))</f>
        <v>0.21299999999999999</v>
      </c>
      <c r="U150" s="15">
        <f>IF(T149="","",VLOOKUP($E149&amp;$D$110&amp;$D$111,'CCG data'!$A:$AD,'CCG data'!N$3,FALSE))</f>
        <v>0.25800000000000001</v>
      </c>
      <c r="V150" s="15">
        <f>IF(V149="","",VLOOKUP($E149&amp;$D$110&amp;$D$111,'CCG data'!$A:$AD,'CCG data'!O$3,FALSE))</f>
        <v>0.14399999999999999</v>
      </c>
      <c r="W150" s="142">
        <f>IF(V149="","",VLOOKUP($E149&amp;$D$110&amp;$D$111,'CCG data'!$A:$AD,'CCG data'!P$3,FALSE))</f>
        <v>0.183</v>
      </c>
      <c r="Y150" s="178" t="str">
        <f>IFERROR(VLOOKUP($E150&amp;$D$111, Outliers!$A$4:$P$214,6,FALSE),"0")</f>
        <v>0</v>
      </c>
      <c r="Z150" s="178" t="str">
        <f>IFERROR(VLOOKUP($E150&amp;$D$111, Outliers!$A$4:$P$214,7,FALSE),"0")</f>
        <v>0</v>
      </c>
      <c r="AA150" s="178" t="str">
        <f>IFERROR(VLOOKUP($E150&amp;$D$111, Outliers!$A$4:$P$214,8,FALSE),"0")</f>
        <v>0</v>
      </c>
      <c r="AB150" s="178" t="str">
        <f>IFERROR(VLOOKUP($E150&amp;$D$111, Outliers!$A$4:$P$214,9,FALSE),"0")</f>
        <v>0</v>
      </c>
      <c r="AD150" s="82"/>
      <c r="AE150" s="82"/>
      <c r="AF150" s="82"/>
      <c r="AG150" s="82"/>
    </row>
    <row r="151" spans="4:33" s="43" customFormat="1" ht="15.75" x14ac:dyDescent="0.25">
      <c r="D151" s="301"/>
      <c r="E151" s="108" t="s">
        <v>184</v>
      </c>
      <c r="F151" s="372">
        <f>IF(OR(ISERROR(VLOOKUP($E151&amp;$D$110&amp;$D$111,'CCG data'!$A:$AD,'CCG data'!R$3,FALSE)),ISBLANK(VLOOKUP($E151&amp;$D$110&amp;$D$111,'CCG data'!$A:$AD,'CCG data'!R$3,FALSE))),"",VLOOKUP($E151&amp;$D$110&amp;$D$111,'CCG data'!$A:$AD,'CCG data'!R$3,FALSE))</f>
        <v>4.3</v>
      </c>
      <c r="G151" s="373"/>
      <c r="H151" s="373">
        <f>IF(OR(ISERROR(VLOOKUP($E151&amp;$D$110&amp;$D$111,'CCG data'!$A:$AD,'CCG data'!S$3,FALSE)),ISBLANK(VLOOKUP($E151&amp;$D$110&amp;$D$111,'CCG data'!$A:$AD,'CCG data'!S$3,FALSE))),"",VLOOKUP($E151&amp;$D$110&amp;$D$111,'CCG data'!$A:$AD,'CCG data'!S$3,FALSE))</f>
        <v>24.7</v>
      </c>
      <c r="I151" s="373"/>
      <c r="J151" s="373">
        <f>IF(OR(ISERROR(VLOOKUP($E151&amp;$D$110&amp;$D$111,'CCG data'!$A:$AD,'CCG data'!T$3,FALSE)),ISBLANK(VLOOKUP($E151&amp;$D$110&amp;$D$111,'CCG data'!$A:$AD,'CCG data'!T$3,FALSE))),"",VLOOKUP($E151&amp;$D$110&amp;$D$111,'CCG data'!$A:$AD,'CCG data'!T$3,FALSE))</f>
        <v>17.8</v>
      </c>
      <c r="K151" s="373"/>
      <c r="L151" s="373">
        <f>IF(OR(ISERROR(VLOOKUP($E151&amp;$D$110&amp;$D$111,'CCG data'!$A:$AD,'CCG data'!U$3,FALSE)),ISBLANK(VLOOKUP($E151&amp;$D$110&amp;$D$111,'CCG data'!$A:$AD,'CCG data'!U$3,FALSE))),"",VLOOKUP($E151&amp;$D$110&amp;$D$111,'CCG data'!$A:$AD,'CCG data'!U$3,FALSE))</f>
        <v>9.6</v>
      </c>
      <c r="M151" s="374"/>
      <c r="N151" s="303">
        <f>IF(OR(ISERROR(VLOOKUP($E151&amp;$D$110&amp;$D$111,'CCG data'!$A:$AD,'CCG data'!G$3,FALSE)),ISBLANK(VLOOKUP($E151&amp;$D$110&amp;$D$111,'CCG data'!$A:$AD,'CCG data'!G$3,FALSE))),"",VLOOKUP($E151&amp;$D$110&amp;$D$111,'CCG data'!$A:$AD,'CCG data'!G$3,FALSE))</f>
        <v>826</v>
      </c>
      <c r="P151" s="354">
        <f>IF(OR(ISERROR(VLOOKUP($E151&amp;$D$110&amp;$D$111,'CCG data'!$A:$AD,'CCG data'!B$3,FALSE)),ISBLANK(VLOOKUP($E151&amp;$D$110&amp;$D$111,'CCG data'!$A:$AD,'CCG data'!B$3,FALSE))),"",VLOOKUP($E151&amp;$D$110&amp;$D$111,'CCG data'!$A:$AD,'CCG data'!B$3,FALSE))</f>
        <v>7.3849878934624691E-2</v>
      </c>
      <c r="Q151" s="246"/>
      <c r="R151" s="246">
        <f>IF(OR(ISERROR(VLOOKUP($E151&amp;$D$110&amp;$D$111,'CCG data'!$A:$AD,'CCG data'!C$3,FALSE)),ISBLANK(VLOOKUP($E151&amp;$D$110&amp;$D$111,'CCG data'!$A:$AD,'CCG data'!C$3,FALSE))),"",VLOOKUP($E151&amp;$D$110&amp;$D$111,'CCG data'!$A:$AD,'CCG data'!C$3,FALSE))</f>
        <v>0.44067796610169491</v>
      </c>
      <c r="S151" s="246"/>
      <c r="T151" s="246">
        <f>IF(OR(ISERROR(VLOOKUP($E151&amp;$D$110&amp;$D$111,'CCG data'!$A:$AD,'CCG data'!D$3,FALSE)),ISBLANK(VLOOKUP($E151&amp;$D$110&amp;$D$111,'CCG data'!$A:$AD,'CCG data'!D$3,FALSE))),"",VLOOKUP($E151&amp;$D$110&amp;$D$111,'CCG data'!$A:$AD,'CCG data'!D$3,FALSE))</f>
        <v>0.31113801452784506</v>
      </c>
      <c r="U151" s="246"/>
      <c r="V151" s="246">
        <f>IF(OR(ISERROR(VLOOKUP($E151&amp;$D$110&amp;$D$111,'CCG data'!$A:$AD,'CCG data'!E$3,FALSE)),ISBLANK(VLOOKUP($E151&amp;$D$110&amp;$D$111,'CCG data'!$A:$AD,'CCG data'!E$3,FALSE))),"",VLOOKUP($E151&amp;$D$110&amp;$D$111,'CCG data'!$A:$AD,'CCG data'!E$3,FALSE))</f>
        <v>0.17433414043583534</v>
      </c>
      <c r="W151" s="387"/>
      <c r="Y151" s="178">
        <f>IFERROR(VLOOKUP($E151&amp;$D$111, Outliers!$A$4:$P$214,6,FALSE),"0")</f>
        <v>0</v>
      </c>
      <c r="Z151" s="178">
        <f>IFERROR(VLOOKUP($E151&amp;$D$111, Outliers!$A$4:$P$214,7,FALSE),"0")</f>
        <v>1</v>
      </c>
      <c r="AA151" s="178">
        <f>IFERROR(VLOOKUP($E151&amp;$D$111, Outliers!$A$4:$P$214,8,FALSE),"0")</f>
        <v>0</v>
      </c>
      <c r="AB151" s="178">
        <f>IFERROR(VLOOKUP($E151&amp;$D$111, Outliers!$A$4:$P$214,9,FALSE),"0")</f>
        <v>0</v>
      </c>
      <c r="AC151" s="110"/>
      <c r="AD151" s="82"/>
      <c r="AE151" s="82"/>
      <c r="AF151" s="82"/>
      <c r="AG151" s="82"/>
    </row>
    <row r="152" spans="4:33" x14ac:dyDescent="0.25">
      <c r="D152" s="301"/>
      <c r="E152" s="107" t="s">
        <v>27</v>
      </c>
      <c r="F152" s="99">
        <f>IF(P151="","",VLOOKUP($E151&amp;$D$110&amp;$D$111,'CCG data'!$A:$AD,'CCG data'!W$3,FALSE))</f>
        <v>3.2</v>
      </c>
      <c r="G152" s="100">
        <f>IF(P151="","",VLOOKUP($E151&amp;$D$110&amp;$D$111,'CCG data'!$A:$AD,'CCG data'!X$3,FALSE))</f>
        <v>5.4</v>
      </c>
      <c r="H152" s="100">
        <f>IF(R151="","",VLOOKUP($E151&amp;$D$110&amp;$D$111,'CCG data'!$A:$AD,'CCG data'!Y$3,FALSE))</f>
        <v>22.1</v>
      </c>
      <c r="I152" s="100">
        <f>IF(R151="","",VLOOKUP($E151&amp;$D$110&amp;$D$111,'CCG data'!$A:$AD,'CCG data'!Z$3,FALSE))</f>
        <v>27.2</v>
      </c>
      <c r="J152" s="100">
        <f>IF(T151="","",VLOOKUP($E151&amp;$D$110&amp;$D$111,'CCG data'!$A:$AD,'CCG data'!AA$3,FALSE))</f>
        <v>15.6</v>
      </c>
      <c r="K152" s="100">
        <f>IF(T151="","",VLOOKUP($E151&amp;$D$110&amp;$D$111,'CCG data'!$A:$AD,'CCG data'!AB$3,FALSE))</f>
        <v>20</v>
      </c>
      <c r="L152" s="100">
        <f>IF(V151="","",VLOOKUP($E151&amp;$D$110&amp;$D$111,'CCG data'!$A:$AD,'CCG data'!AC$3,FALSE))</f>
        <v>8</v>
      </c>
      <c r="M152" s="100">
        <f>IF(V151="","",VLOOKUP($E151&amp;$D$110&amp;$D$111,'CCG data'!$A:$AD,'CCG data'!AD$3,FALSE))</f>
        <v>11.1</v>
      </c>
      <c r="N152" s="304"/>
      <c r="P152" s="162">
        <f>IF(P151="","",VLOOKUP($E151&amp;$D$110&amp;$D$111,'CCG data'!$A:$AD,'CCG data'!I$3,FALSE))</f>
        <v>5.8000000000000003E-2</v>
      </c>
      <c r="Q152" s="15">
        <f>IF(P151="","",VLOOKUP($E151&amp;$D$110&amp;$D$111,'CCG data'!$A:$AD,'CCG data'!J$3,FALSE))</f>
        <v>9.4E-2</v>
      </c>
      <c r="R152" s="15">
        <f>IF(R151="","",VLOOKUP($E151&amp;$D$110&amp;$D$111,'CCG data'!$A:$AD,'CCG data'!K$3,FALSE))</f>
        <v>0.40699999999999997</v>
      </c>
      <c r="S152" s="15">
        <f>IF(R151="","",VLOOKUP($E151&amp;$D$110&amp;$D$111,'CCG data'!$A:$AD,'CCG data'!L$3,FALSE))</f>
        <v>0.47499999999999998</v>
      </c>
      <c r="T152" s="15">
        <f>IF(T151="","",VLOOKUP($E151&amp;$D$110&amp;$D$111,'CCG data'!$A:$AD,'CCG data'!M$3,FALSE))</f>
        <v>0.28100000000000003</v>
      </c>
      <c r="U152" s="15">
        <f>IF(T151="","",VLOOKUP($E151&amp;$D$110&amp;$D$111,'CCG data'!$A:$AD,'CCG data'!N$3,FALSE))</f>
        <v>0.34399999999999997</v>
      </c>
      <c r="V152" s="15">
        <f>IF(V151="","",VLOOKUP($E151&amp;$D$110&amp;$D$111,'CCG data'!$A:$AD,'CCG data'!O$3,FALSE))</f>
        <v>0.15</v>
      </c>
      <c r="W152" s="142">
        <f>IF(V151="","",VLOOKUP($E151&amp;$D$110&amp;$D$111,'CCG data'!$A:$AD,'CCG data'!P$3,FALSE))</f>
        <v>0.20200000000000001</v>
      </c>
      <c r="Y152" s="178" t="str">
        <f>IFERROR(VLOOKUP($E152&amp;$D$111, Outliers!$A$4:$P$214,6,FALSE),"0")</f>
        <v>0</v>
      </c>
      <c r="Z152" s="178" t="str">
        <f>IFERROR(VLOOKUP($E152&amp;$D$111, Outliers!$A$4:$P$214,7,FALSE),"0")</f>
        <v>0</v>
      </c>
      <c r="AA152" s="178" t="str">
        <f>IFERROR(VLOOKUP($E152&amp;$D$111, Outliers!$A$4:$P$214,8,FALSE),"0")</f>
        <v>0</v>
      </c>
      <c r="AB152" s="178" t="str">
        <f>IFERROR(VLOOKUP($E152&amp;$D$111, Outliers!$A$4:$P$214,9,FALSE),"0")</f>
        <v>0</v>
      </c>
      <c r="AD152" s="82"/>
      <c r="AE152" s="82"/>
      <c r="AF152" s="82"/>
      <c r="AG152" s="82"/>
    </row>
    <row r="153" spans="4:33" s="43" customFormat="1" ht="15.75" x14ac:dyDescent="0.25">
      <c r="D153" s="301"/>
      <c r="E153" s="108" t="s">
        <v>446</v>
      </c>
      <c r="F153" s="372">
        <f>IF(OR(ISERROR(VLOOKUP($E153&amp;$D$110&amp;$D$111,'CCG data'!$A:$AD,'CCG data'!R$3,FALSE)),ISBLANK(VLOOKUP($E153&amp;$D$110&amp;$D$111,'CCG data'!$A:$AD,'CCG data'!R$3,FALSE))),"",VLOOKUP($E153&amp;$D$110&amp;$D$111,'CCG data'!$A:$AD,'CCG data'!R$3,FALSE))</f>
        <v>3.6</v>
      </c>
      <c r="G153" s="373"/>
      <c r="H153" s="373">
        <f>IF(OR(ISERROR(VLOOKUP($E153&amp;$D$110&amp;$D$111,'CCG data'!$A:$AD,'CCG data'!S$3,FALSE)),ISBLANK(VLOOKUP($E153&amp;$D$110&amp;$D$111,'CCG data'!$A:$AD,'CCG data'!S$3,FALSE))),"",VLOOKUP($E153&amp;$D$110&amp;$D$111,'CCG data'!$A:$AD,'CCG data'!S$3,FALSE))</f>
        <v>29.1</v>
      </c>
      <c r="I153" s="373"/>
      <c r="J153" s="373">
        <f>IF(OR(ISERROR(VLOOKUP($E153&amp;$D$110&amp;$D$111,'CCG data'!$A:$AD,'CCG data'!T$3,FALSE)),ISBLANK(VLOOKUP($E153&amp;$D$110&amp;$D$111,'CCG data'!$A:$AD,'CCG data'!T$3,FALSE))),"",VLOOKUP($E153&amp;$D$110&amp;$D$111,'CCG data'!$A:$AD,'CCG data'!T$3,FALSE))</f>
        <v>20.2</v>
      </c>
      <c r="K153" s="373"/>
      <c r="L153" s="373">
        <f>IF(OR(ISERROR(VLOOKUP($E153&amp;$D$110&amp;$D$111,'CCG data'!$A:$AD,'CCG data'!U$3,FALSE)),ISBLANK(VLOOKUP($E153&amp;$D$110&amp;$D$111,'CCG data'!$A:$AD,'CCG data'!U$3,FALSE))),"",VLOOKUP($E153&amp;$D$110&amp;$D$111,'CCG data'!$A:$AD,'CCG data'!U$3,FALSE))</f>
        <v>18.5</v>
      </c>
      <c r="M153" s="374"/>
      <c r="N153" s="303">
        <f>IF(OR(ISERROR(VLOOKUP($E153&amp;$D$110&amp;$D$111,'CCG data'!$A:$AD,'CCG data'!G$3,FALSE)),ISBLANK(VLOOKUP($E153&amp;$D$110&amp;$D$111,'CCG data'!$A:$AD,'CCG data'!G$3,FALSE))),"",VLOOKUP($E153&amp;$D$110&amp;$D$111,'CCG data'!$A:$AD,'CCG data'!G$3,FALSE))</f>
        <v>1133</v>
      </c>
      <c r="P153" s="354">
        <f>IF(OR(ISERROR(VLOOKUP($E153&amp;$D$110&amp;$D$111,'CCG data'!$A:$AD,'CCG data'!B$3,FALSE)),ISBLANK(VLOOKUP($E153&amp;$D$110&amp;$D$111,'CCG data'!$A:$AD,'CCG data'!B$3,FALSE))),"",VLOOKUP($E153&amp;$D$110&amp;$D$111,'CCG data'!$A:$AD,'CCG data'!B$3,FALSE))</f>
        <v>4.5895851721094442E-2</v>
      </c>
      <c r="Q153" s="246"/>
      <c r="R153" s="246">
        <f>IF(OR(ISERROR(VLOOKUP($E153&amp;$D$110&amp;$D$111,'CCG data'!$A:$AD,'CCG data'!C$3,FALSE)),ISBLANK(VLOOKUP($E153&amp;$D$110&amp;$D$111,'CCG data'!$A:$AD,'CCG data'!C$3,FALSE))),"",VLOOKUP($E153&amp;$D$110&amp;$D$111,'CCG data'!$A:$AD,'CCG data'!C$3,FALSE))</f>
        <v>0.40511915269196824</v>
      </c>
      <c r="S153" s="246"/>
      <c r="T153" s="246">
        <f>IF(OR(ISERROR(VLOOKUP($E153&amp;$D$110&amp;$D$111,'CCG data'!$A:$AD,'CCG data'!D$3,FALSE)),ISBLANK(VLOOKUP($E153&amp;$D$110&amp;$D$111,'CCG data'!$A:$AD,'CCG data'!D$3,FALSE))),"",VLOOKUP($E153&amp;$D$110&amp;$D$111,'CCG data'!$A:$AD,'CCG data'!D$3,FALSE))</f>
        <v>0.29214474845542809</v>
      </c>
      <c r="U153" s="246"/>
      <c r="V153" s="246">
        <f>IF(OR(ISERROR(VLOOKUP($E153&amp;$D$110&amp;$D$111,'CCG data'!$A:$AD,'CCG data'!E$3,FALSE)),ISBLANK(VLOOKUP($E153&amp;$D$110&amp;$D$111,'CCG data'!$A:$AD,'CCG data'!E$3,FALSE))),"",VLOOKUP($E153&amp;$D$110&amp;$D$111,'CCG data'!$A:$AD,'CCG data'!E$3,FALSE))</f>
        <v>0.25684024713150927</v>
      </c>
      <c r="W153" s="387"/>
      <c r="Y153" s="178">
        <f>IFERROR(VLOOKUP($E153&amp;$D$111, Outliers!$A$4:$P$214,6,FALSE),"0")</f>
        <v>0</v>
      </c>
      <c r="Z153" s="178">
        <f>IFERROR(VLOOKUP($E153&amp;$D$111, Outliers!$A$4:$P$214,7,FALSE),"0")</f>
        <v>1</v>
      </c>
      <c r="AA153" s="178">
        <f>IFERROR(VLOOKUP($E153&amp;$D$111, Outliers!$A$4:$P$214,8,FALSE),"0")</f>
        <v>0</v>
      </c>
      <c r="AB153" s="178">
        <f>IFERROR(VLOOKUP($E153&amp;$D$111, Outliers!$A$4:$P$214,9,FALSE),"0")</f>
        <v>1</v>
      </c>
      <c r="AC153" s="110"/>
      <c r="AD153" s="82"/>
      <c r="AE153" s="82"/>
      <c r="AF153" s="82"/>
      <c r="AG153" s="82"/>
    </row>
    <row r="154" spans="4:33" x14ac:dyDescent="0.25">
      <c r="D154" s="301"/>
      <c r="E154" s="107" t="s">
        <v>27</v>
      </c>
      <c r="F154" s="99">
        <f>IF(P153="","",VLOOKUP($E153&amp;$D$110&amp;$D$111,'CCG data'!$A:$AD,'CCG data'!W$3,FALSE))</f>
        <v>2.6</v>
      </c>
      <c r="G154" s="100">
        <f>IF(P153="","",VLOOKUP($E153&amp;$D$110&amp;$D$111,'CCG data'!$A:$AD,'CCG data'!X$3,FALSE))</f>
        <v>4.5</v>
      </c>
      <c r="H154" s="100">
        <f>IF(R153="","",VLOOKUP($E153&amp;$D$110&amp;$D$111,'CCG data'!$A:$AD,'CCG data'!Y$3,FALSE))</f>
        <v>26.4</v>
      </c>
      <c r="I154" s="100">
        <f>IF(R153="","",VLOOKUP($E153&amp;$D$110&amp;$D$111,'CCG data'!$A:$AD,'CCG data'!Z$3,FALSE))</f>
        <v>31.7</v>
      </c>
      <c r="J154" s="100">
        <f>IF(T153="","",VLOOKUP($E153&amp;$D$110&amp;$D$111,'CCG data'!$A:$AD,'CCG data'!AA$3,FALSE))</f>
        <v>18.100000000000001</v>
      </c>
      <c r="K154" s="100">
        <f>IF(T153="","",VLOOKUP($E153&amp;$D$110&amp;$D$111,'CCG data'!$A:$AD,'CCG data'!AB$3,FALSE))</f>
        <v>22.4</v>
      </c>
      <c r="L154" s="100">
        <f>IF(V153="","",VLOOKUP($E153&amp;$D$110&amp;$D$111,'CCG data'!$A:$AD,'CCG data'!AC$3,FALSE))</f>
        <v>16.3</v>
      </c>
      <c r="M154" s="100">
        <f>IF(V153="","",VLOOKUP($E153&amp;$D$110&amp;$D$111,'CCG data'!$A:$AD,'CCG data'!AD$3,FALSE))</f>
        <v>20.6</v>
      </c>
      <c r="N154" s="304"/>
      <c r="P154" s="162">
        <f>IF(P153="","",VLOOKUP($E153&amp;$D$110&amp;$D$111,'CCG data'!$A:$AD,'CCG data'!I$3,FALSE))</f>
        <v>3.5000000000000003E-2</v>
      </c>
      <c r="Q154" s="15">
        <f>IF(P153="","",VLOOKUP($E153&amp;$D$110&amp;$D$111,'CCG data'!$A:$AD,'CCG data'!J$3,FALSE))</f>
        <v>0.06</v>
      </c>
      <c r="R154" s="15">
        <f>IF(R153="","",VLOOKUP($E153&amp;$D$110&amp;$D$111,'CCG data'!$A:$AD,'CCG data'!K$3,FALSE))</f>
        <v>0.377</v>
      </c>
      <c r="S154" s="15">
        <f>IF(R153="","",VLOOKUP($E153&amp;$D$110&amp;$D$111,'CCG data'!$A:$AD,'CCG data'!L$3,FALSE))</f>
        <v>0.434</v>
      </c>
      <c r="T154" s="15">
        <f>IF(T153="","",VLOOKUP($E153&amp;$D$110&amp;$D$111,'CCG data'!$A:$AD,'CCG data'!M$3,FALSE))</f>
        <v>0.26600000000000001</v>
      </c>
      <c r="U154" s="15">
        <f>IF(T153="","",VLOOKUP($E153&amp;$D$110&amp;$D$111,'CCG data'!$A:$AD,'CCG data'!N$3,FALSE))</f>
        <v>0.31900000000000001</v>
      </c>
      <c r="V154" s="15">
        <f>IF(V153="","",VLOOKUP($E153&amp;$D$110&amp;$D$111,'CCG data'!$A:$AD,'CCG data'!O$3,FALSE))</f>
        <v>0.23200000000000001</v>
      </c>
      <c r="W154" s="142">
        <f>IF(V153="","",VLOOKUP($E153&amp;$D$110&amp;$D$111,'CCG data'!$A:$AD,'CCG data'!P$3,FALSE))</f>
        <v>0.28299999999999997</v>
      </c>
      <c r="Y154" s="178" t="str">
        <f>IFERROR(VLOOKUP($E154&amp;$D$111, Outliers!$A$4:$P$214,6,FALSE),"0")</f>
        <v>0</v>
      </c>
      <c r="Z154" s="178" t="str">
        <f>IFERROR(VLOOKUP($E154&amp;$D$111, Outliers!$A$4:$P$214,7,FALSE),"0")</f>
        <v>0</v>
      </c>
      <c r="AA154" s="178" t="str">
        <f>IFERROR(VLOOKUP($E154&amp;$D$111, Outliers!$A$4:$P$214,8,FALSE),"0")</f>
        <v>0</v>
      </c>
      <c r="AB154" s="178" t="str">
        <f>IFERROR(VLOOKUP($E154&amp;$D$111, Outliers!$A$4:$P$214,9,FALSE),"0")</f>
        <v>0</v>
      </c>
      <c r="AD154" s="82"/>
      <c r="AE154" s="82"/>
      <c r="AF154" s="82"/>
      <c r="AG154" s="82"/>
    </row>
    <row r="155" spans="4:33" s="43" customFormat="1" ht="15.75" x14ac:dyDescent="0.25">
      <c r="D155" s="301"/>
      <c r="E155" s="108" t="s">
        <v>185</v>
      </c>
      <c r="F155" s="372">
        <f>IF(OR(ISERROR(VLOOKUP($E155&amp;$D$110&amp;$D$111,'CCG data'!$A:$AD,'CCG data'!R$3,FALSE)),ISBLANK(VLOOKUP($E155&amp;$D$110&amp;$D$111,'CCG data'!$A:$AD,'CCG data'!R$3,FALSE))),"",VLOOKUP($E155&amp;$D$110&amp;$D$111,'CCG data'!$A:$AD,'CCG data'!R$3,FALSE))</f>
        <v>3.5</v>
      </c>
      <c r="G155" s="373"/>
      <c r="H155" s="373">
        <f>IF(OR(ISERROR(VLOOKUP($E155&amp;$D$110&amp;$D$111,'CCG data'!$A:$AD,'CCG data'!S$3,FALSE)),ISBLANK(VLOOKUP($E155&amp;$D$110&amp;$D$111,'CCG data'!$A:$AD,'CCG data'!S$3,FALSE))),"",VLOOKUP($E155&amp;$D$110&amp;$D$111,'CCG data'!$A:$AD,'CCG data'!S$3,FALSE))</f>
        <v>36.6</v>
      </c>
      <c r="I155" s="373"/>
      <c r="J155" s="373">
        <f>IF(OR(ISERROR(VLOOKUP($E155&amp;$D$110&amp;$D$111,'CCG data'!$A:$AD,'CCG data'!T$3,FALSE)),ISBLANK(VLOOKUP($E155&amp;$D$110&amp;$D$111,'CCG data'!$A:$AD,'CCG data'!T$3,FALSE))),"",VLOOKUP($E155&amp;$D$110&amp;$D$111,'CCG data'!$A:$AD,'CCG data'!T$3,FALSE))</f>
        <v>20.100000000000001</v>
      </c>
      <c r="K155" s="373"/>
      <c r="L155" s="373">
        <f>IF(OR(ISERROR(VLOOKUP($E155&amp;$D$110&amp;$D$111,'CCG data'!$A:$AD,'CCG data'!U$3,FALSE)),ISBLANK(VLOOKUP($E155&amp;$D$110&amp;$D$111,'CCG data'!$A:$AD,'CCG data'!U$3,FALSE))),"",VLOOKUP($E155&amp;$D$110&amp;$D$111,'CCG data'!$A:$AD,'CCG data'!U$3,FALSE))</f>
        <v>14.6</v>
      </c>
      <c r="M155" s="374"/>
      <c r="N155" s="303">
        <f>IF(OR(ISERROR(VLOOKUP($E155&amp;$D$110&amp;$D$111,'CCG data'!$A:$AD,'CCG data'!G$3,FALSE)),ISBLANK(VLOOKUP($E155&amp;$D$110&amp;$D$111,'CCG data'!$A:$AD,'CCG data'!G$3,FALSE))),"",VLOOKUP($E155&amp;$D$110&amp;$D$111,'CCG data'!$A:$AD,'CCG data'!G$3,FALSE))</f>
        <v>1837</v>
      </c>
      <c r="P155" s="354">
        <f>IF(OR(ISERROR(VLOOKUP($E155&amp;$D$110&amp;$D$111,'CCG data'!$A:$AD,'CCG data'!B$3,FALSE)),ISBLANK(VLOOKUP($E155&amp;$D$110&amp;$D$111,'CCG data'!$A:$AD,'CCG data'!B$3,FALSE))),"",VLOOKUP($E155&amp;$D$110&amp;$D$111,'CCG data'!$A:$AD,'CCG data'!B$3,FALSE))</f>
        <v>4.4093630919978227E-2</v>
      </c>
      <c r="Q155" s="246"/>
      <c r="R155" s="246">
        <f>IF(OR(ISERROR(VLOOKUP($E155&amp;$D$110&amp;$D$111,'CCG data'!$A:$AD,'CCG data'!C$3,FALSE)),ISBLANK(VLOOKUP($E155&amp;$D$110&amp;$D$111,'CCG data'!$A:$AD,'CCG data'!C$3,FALSE))),"",VLOOKUP($E155&amp;$D$110&amp;$D$111,'CCG data'!$A:$AD,'CCG data'!C$3,FALSE))</f>
        <v>0.48339684267827981</v>
      </c>
      <c r="S155" s="246"/>
      <c r="T155" s="246">
        <f>IF(OR(ISERROR(VLOOKUP($E155&amp;$D$110&amp;$D$111,'CCG data'!$A:$AD,'CCG data'!D$3,FALSE)),ISBLANK(VLOOKUP($E155&amp;$D$110&amp;$D$111,'CCG data'!$A:$AD,'CCG data'!D$3,FALSE))),"",VLOOKUP($E155&amp;$D$110&amp;$D$111,'CCG data'!$A:$AD,'CCG data'!D$3,FALSE))</f>
        <v>0.27599346761023408</v>
      </c>
      <c r="U155" s="246"/>
      <c r="V155" s="246">
        <f>IF(OR(ISERROR(VLOOKUP($E155&amp;$D$110&amp;$D$111,'CCG data'!$A:$AD,'CCG data'!E$3,FALSE)),ISBLANK(VLOOKUP($E155&amp;$D$110&amp;$D$111,'CCG data'!$A:$AD,'CCG data'!E$3,FALSE))),"",VLOOKUP($E155&amp;$D$110&amp;$D$111,'CCG data'!$A:$AD,'CCG data'!E$3,FALSE))</f>
        <v>0.19651605879150788</v>
      </c>
      <c r="W155" s="387"/>
      <c r="Y155" s="178">
        <f>IFERROR(VLOOKUP($E155&amp;$D$111, Outliers!$A$4:$P$214,6,FALSE),"0")</f>
        <v>1</v>
      </c>
      <c r="Z155" s="178">
        <f>IFERROR(VLOOKUP($E155&amp;$D$111, Outliers!$A$4:$P$214,7,FALSE),"0")</f>
        <v>0</v>
      </c>
      <c r="AA155" s="178">
        <f>IFERROR(VLOOKUP($E155&amp;$D$111, Outliers!$A$4:$P$214,8,FALSE),"0")</f>
        <v>0</v>
      </c>
      <c r="AB155" s="178">
        <f>IFERROR(VLOOKUP($E155&amp;$D$111, Outliers!$A$4:$P$214,9,FALSE),"0")</f>
        <v>1</v>
      </c>
      <c r="AC155" s="110"/>
      <c r="AD155" s="82"/>
      <c r="AE155" s="82"/>
      <c r="AF155" s="82"/>
      <c r="AG155" s="82"/>
    </row>
    <row r="156" spans="4:33" x14ac:dyDescent="0.25">
      <c r="D156" s="301"/>
      <c r="E156" s="107" t="s">
        <v>27</v>
      </c>
      <c r="F156" s="99">
        <f>IF(P155="","",VLOOKUP($E155&amp;$D$110&amp;$D$111,'CCG data'!$A:$AD,'CCG data'!W$3,FALSE))</f>
        <v>2.7</v>
      </c>
      <c r="G156" s="100">
        <f>IF(P155="","",VLOOKUP($E155&amp;$D$110&amp;$D$111,'CCG data'!$A:$AD,'CCG data'!X$3,FALSE))</f>
        <v>4.3</v>
      </c>
      <c r="H156" s="100">
        <f>IF(R155="","",VLOOKUP($E155&amp;$D$110&amp;$D$111,'CCG data'!$A:$AD,'CCG data'!Y$3,FALSE))</f>
        <v>34.200000000000003</v>
      </c>
      <c r="I156" s="100">
        <f>IF(R155="","",VLOOKUP($E155&amp;$D$110&amp;$D$111,'CCG data'!$A:$AD,'CCG data'!Z$3,FALSE))</f>
        <v>39</v>
      </c>
      <c r="J156" s="100">
        <f>IF(T155="","",VLOOKUP($E155&amp;$D$110&amp;$D$111,'CCG data'!$A:$AD,'CCG data'!AA$3,FALSE))</f>
        <v>18.3</v>
      </c>
      <c r="K156" s="100">
        <f>IF(T155="","",VLOOKUP($E155&amp;$D$110&amp;$D$111,'CCG data'!$A:$AD,'CCG data'!AB$3,FALSE))</f>
        <v>21.8</v>
      </c>
      <c r="L156" s="100">
        <f>IF(V155="","",VLOOKUP($E155&amp;$D$110&amp;$D$111,'CCG data'!$A:$AD,'CCG data'!AC$3,FALSE))</f>
        <v>13.1</v>
      </c>
      <c r="M156" s="100">
        <f>IF(V155="","",VLOOKUP($E155&amp;$D$110&amp;$D$111,'CCG data'!$A:$AD,'CCG data'!AD$3,FALSE))</f>
        <v>16.100000000000001</v>
      </c>
      <c r="N156" s="304"/>
      <c r="P156" s="162">
        <f>IF(P155="","",VLOOKUP($E155&amp;$D$110&amp;$D$111,'CCG data'!$A:$AD,'CCG data'!I$3,FALSE))</f>
        <v>3.5999999999999997E-2</v>
      </c>
      <c r="Q156" s="15">
        <f>IF(P155="","",VLOOKUP($E155&amp;$D$110&amp;$D$111,'CCG data'!$A:$AD,'CCG data'!J$3,FALSE))</f>
        <v>5.3999999999999999E-2</v>
      </c>
      <c r="R156" s="15">
        <f>IF(R155="","",VLOOKUP($E155&amp;$D$110&amp;$D$111,'CCG data'!$A:$AD,'CCG data'!K$3,FALSE))</f>
        <v>0.46100000000000002</v>
      </c>
      <c r="S156" s="15">
        <f>IF(R155="","",VLOOKUP($E155&amp;$D$110&amp;$D$111,'CCG data'!$A:$AD,'CCG data'!L$3,FALSE))</f>
        <v>0.50600000000000001</v>
      </c>
      <c r="T156" s="15">
        <f>IF(T155="","",VLOOKUP($E155&amp;$D$110&amp;$D$111,'CCG data'!$A:$AD,'CCG data'!M$3,FALSE))</f>
        <v>0.25600000000000001</v>
      </c>
      <c r="U156" s="15">
        <f>IF(T155="","",VLOOKUP($E155&amp;$D$110&amp;$D$111,'CCG data'!$A:$AD,'CCG data'!N$3,FALSE))</f>
        <v>0.29699999999999999</v>
      </c>
      <c r="V156" s="15">
        <f>IF(V155="","",VLOOKUP($E155&amp;$D$110&amp;$D$111,'CCG data'!$A:$AD,'CCG data'!O$3,FALSE))</f>
        <v>0.17899999999999999</v>
      </c>
      <c r="W156" s="142">
        <f>IF(V155="","",VLOOKUP($E155&amp;$D$110&amp;$D$111,'CCG data'!$A:$AD,'CCG data'!P$3,FALSE))</f>
        <v>0.215</v>
      </c>
      <c r="Y156" s="178" t="str">
        <f>IFERROR(VLOOKUP($E156&amp;$D$111, Outliers!$A$4:$P$214,6,FALSE),"0")</f>
        <v>0</v>
      </c>
      <c r="Z156" s="178" t="str">
        <f>IFERROR(VLOOKUP($E156&amp;$D$111, Outliers!$A$4:$P$214,7,FALSE),"0")</f>
        <v>0</v>
      </c>
      <c r="AA156" s="178" t="str">
        <f>IFERROR(VLOOKUP($E156&amp;$D$111, Outliers!$A$4:$P$214,8,FALSE),"0")</f>
        <v>0</v>
      </c>
      <c r="AB156" s="178" t="str">
        <f>IFERROR(VLOOKUP($E156&amp;$D$111, Outliers!$A$4:$P$214,9,FALSE),"0")</f>
        <v>0</v>
      </c>
      <c r="AD156" s="82"/>
      <c r="AE156" s="82"/>
      <c r="AF156" s="82"/>
      <c r="AG156" s="82"/>
    </row>
    <row r="157" spans="4:33" s="43" customFormat="1" ht="15.75" x14ac:dyDescent="0.25">
      <c r="D157" s="301"/>
      <c r="E157" s="108" t="s">
        <v>186</v>
      </c>
      <c r="F157" s="372">
        <f>IF(OR(ISERROR(VLOOKUP($E157&amp;$D$110&amp;$D$111,'CCG data'!$A:$AD,'CCG data'!R$3,FALSE)),ISBLANK(VLOOKUP($E157&amp;$D$110&amp;$D$111,'CCG data'!$A:$AD,'CCG data'!R$3,FALSE))),"",VLOOKUP($E157&amp;$D$110&amp;$D$111,'CCG data'!$A:$AD,'CCG data'!R$3,FALSE))</f>
        <v>2.5</v>
      </c>
      <c r="G157" s="373"/>
      <c r="H157" s="373">
        <f>IF(OR(ISERROR(VLOOKUP($E157&amp;$D$110&amp;$D$111,'CCG data'!$A:$AD,'CCG data'!S$3,FALSE)),ISBLANK(VLOOKUP($E157&amp;$D$110&amp;$D$111,'CCG data'!$A:$AD,'CCG data'!S$3,FALSE))),"",VLOOKUP($E157&amp;$D$110&amp;$D$111,'CCG data'!$A:$AD,'CCG data'!S$3,FALSE))</f>
        <v>38.4</v>
      </c>
      <c r="I157" s="373"/>
      <c r="J157" s="373">
        <f>IF(OR(ISERROR(VLOOKUP($E157&amp;$D$110&amp;$D$111,'CCG data'!$A:$AD,'CCG data'!T$3,FALSE)),ISBLANK(VLOOKUP($E157&amp;$D$110&amp;$D$111,'CCG data'!$A:$AD,'CCG data'!T$3,FALSE))),"",VLOOKUP($E157&amp;$D$110&amp;$D$111,'CCG data'!$A:$AD,'CCG data'!T$3,FALSE))</f>
        <v>15.3</v>
      </c>
      <c r="K157" s="373"/>
      <c r="L157" s="373">
        <f>IF(OR(ISERROR(VLOOKUP($E157&amp;$D$110&amp;$D$111,'CCG data'!$A:$AD,'CCG data'!U$3,FALSE)),ISBLANK(VLOOKUP($E157&amp;$D$110&amp;$D$111,'CCG data'!$A:$AD,'CCG data'!U$3,FALSE))),"",VLOOKUP($E157&amp;$D$110&amp;$D$111,'CCG data'!$A:$AD,'CCG data'!U$3,FALSE))</f>
        <v>9</v>
      </c>
      <c r="M157" s="374"/>
      <c r="N157" s="303">
        <f>IF(OR(ISERROR(VLOOKUP($E157&amp;$D$110&amp;$D$111,'CCG data'!$A:$AD,'CCG data'!G$3,FALSE)),ISBLANK(VLOOKUP($E157&amp;$D$110&amp;$D$111,'CCG data'!$A:$AD,'CCG data'!G$3,FALSE))),"",VLOOKUP($E157&amp;$D$110&amp;$D$111,'CCG data'!$A:$AD,'CCG data'!G$3,FALSE))</f>
        <v>1449</v>
      </c>
      <c r="P157" s="354">
        <f>IF(OR(ISERROR(VLOOKUP($E157&amp;$D$110&amp;$D$111,'CCG data'!$A:$AD,'CCG data'!B$3,FALSE)),ISBLANK(VLOOKUP($E157&amp;$D$110&amp;$D$111,'CCG data'!$A:$AD,'CCG data'!B$3,FALSE))),"",VLOOKUP($E157&amp;$D$110&amp;$D$111,'CCG data'!$A:$AD,'CCG data'!B$3,FALSE))</f>
        <v>3.657694962042788E-2</v>
      </c>
      <c r="Q157" s="246"/>
      <c r="R157" s="246">
        <f>IF(OR(ISERROR(VLOOKUP($E157&amp;$D$110&amp;$D$111,'CCG data'!$A:$AD,'CCG data'!C$3,FALSE)),ISBLANK(VLOOKUP($E157&amp;$D$110&amp;$D$111,'CCG data'!$A:$AD,'CCG data'!C$3,FALSE))),"",VLOOKUP($E157&amp;$D$110&amp;$D$111,'CCG data'!$A:$AD,'CCG data'!C$3,FALSE))</f>
        <v>0.58661145617667354</v>
      </c>
      <c r="S157" s="246"/>
      <c r="T157" s="246">
        <f>IF(OR(ISERROR(VLOOKUP($E157&amp;$D$110&amp;$D$111,'CCG data'!$A:$AD,'CCG data'!D$3,FALSE)),ISBLANK(VLOOKUP($E157&amp;$D$110&amp;$D$111,'CCG data'!$A:$AD,'CCG data'!D$3,FALSE))),"",VLOOKUP($E157&amp;$D$110&amp;$D$111,'CCG data'!$A:$AD,'CCG data'!D$3,FALSE))</f>
        <v>0.24085576259489302</v>
      </c>
      <c r="U157" s="246"/>
      <c r="V157" s="246">
        <f>IF(OR(ISERROR(VLOOKUP($E157&amp;$D$110&amp;$D$111,'CCG data'!$A:$AD,'CCG data'!E$3,FALSE)),ISBLANK(VLOOKUP($E157&amp;$D$110&amp;$D$111,'CCG data'!$A:$AD,'CCG data'!E$3,FALSE))),"",VLOOKUP($E157&amp;$D$110&amp;$D$111,'CCG data'!$A:$AD,'CCG data'!E$3,FALSE))</f>
        <v>0.13595583160800553</v>
      </c>
      <c r="W157" s="387"/>
      <c r="Y157" s="178">
        <f>IFERROR(VLOOKUP($E157&amp;$D$111, Outliers!$A$4:$P$214,6,FALSE),"0")</f>
        <v>1</v>
      </c>
      <c r="Z157" s="178">
        <f>IFERROR(VLOOKUP($E157&amp;$D$111, Outliers!$A$4:$P$214,7,FALSE),"0")</f>
        <v>0</v>
      </c>
      <c r="AA157" s="178">
        <f>IFERROR(VLOOKUP($E157&amp;$D$111, Outliers!$A$4:$P$214,8,FALSE),"0")</f>
        <v>0</v>
      </c>
      <c r="AB157" s="178">
        <f>IFERROR(VLOOKUP($E157&amp;$D$111, Outliers!$A$4:$P$214,9,FALSE),"0")</f>
        <v>1</v>
      </c>
      <c r="AC157" s="110"/>
      <c r="AD157" s="82"/>
      <c r="AE157" s="82"/>
      <c r="AF157" s="82"/>
      <c r="AG157" s="82"/>
    </row>
    <row r="158" spans="4:33" x14ac:dyDescent="0.25">
      <c r="D158" s="301"/>
      <c r="E158" s="107" t="s">
        <v>27</v>
      </c>
      <c r="F158" s="99">
        <f>IF(P157="","",VLOOKUP($E157&amp;$D$110&amp;$D$111,'CCG data'!$A:$AD,'CCG data'!W$3,FALSE))</f>
        <v>1.8</v>
      </c>
      <c r="G158" s="100">
        <f>IF(P157="","",VLOOKUP($E157&amp;$D$110&amp;$D$111,'CCG data'!$A:$AD,'CCG data'!X$3,FALSE))</f>
        <v>3.2</v>
      </c>
      <c r="H158" s="100">
        <f>IF(R157="","",VLOOKUP($E157&amp;$D$110&amp;$D$111,'CCG data'!$A:$AD,'CCG data'!Y$3,FALSE))</f>
        <v>35.799999999999997</v>
      </c>
      <c r="I158" s="100">
        <f>IF(R157="","",VLOOKUP($E157&amp;$D$110&amp;$D$111,'CCG data'!$A:$AD,'CCG data'!Z$3,FALSE))</f>
        <v>41</v>
      </c>
      <c r="J158" s="100">
        <f>IF(T157="","",VLOOKUP($E157&amp;$D$110&amp;$D$111,'CCG data'!$A:$AD,'CCG data'!AA$3,FALSE))</f>
        <v>13.7</v>
      </c>
      <c r="K158" s="100">
        <f>IF(T157="","",VLOOKUP($E157&amp;$D$110&amp;$D$111,'CCG data'!$A:$AD,'CCG data'!AB$3,FALSE))</f>
        <v>16.899999999999999</v>
      </c>
      <c r="L158" s="100">
        <f>IF(V157="","",VLOOKUP($E157&amp;$D$110&amp;$D$111,'CCG data'!$A:$AD,'CCG data'!AC$3,FALSE))</f>
        <v>7.7</v>
      </c>
      <c r="M158" s="100">
        <f>IF(V157="","",VLOOKUP($E157&amp;$D$110&amp;$D$111,'CCG data'!$A:$AD,'CCG data'!AD$3,FALSE))</f>
        <v>10.199999999999999</v>
      </c>
      <c r="N158" s="304"/>
      <c r="P158" s="162">
        <f>IF(P157="","",VLOOKUP($E157&amp;$D$110&amp;$D$111,'CCG data'!$A:$AD,'CCG data'!I$3,FALSE))</f>
        <v>2.8000000000000001E-2</v>
      </c>
      <c r="Q158" s="15">
        <f>IF(P157="","",VLOOKUP($E157&amp;$D$110&amp;$D$111,'CCG data'!$A:$AD,'CCG data'!J$3,FALSE))</f>
        <v>4.8000000000000001E-2</v>
      </c>
      <c r="R158" s="15">
        <f>IF(R157="","",VLOOKUP($E157&amp;$D$110&amp;$D$111,'CCG data'!$A:$AD,'CCG data'!K$3,FALSE))</f>
        <v>0.56100000000000005</v>
      </c>
      <c r="S158" s="15">
        <f>IF(R157="","",VLOOKUP($E157&amp;$D$110&amp;$D$111,'CCG data'!$A:$AD,'CCG data'!L$3,FALSE))</f>
        <v>0.61199999999999999</v>
      </c>
      <c r="T158" s="15">
        <f>IF(T157="","",VLOOKUP($E157&amp;$D$110&amp;$D$111,'CCG data'!$A:$AD,'CCG data'!M$3,FALSE))</f>
        <v>0.22</v>
      </c>
      <c r="U158" s="15">
        <f>IF(T157="","",VLOOKUP($E157&amp;$D$110&amp;$D$111,'CCG data'!$A:$AD,'CCG data'!N$3,FALSE))</f>
        <v>0.26400000000000001</v>
      </c>
      <c r="V158" s="15">
        <f>IF(V157="","",VLOOKUP($E157&amp;$D$110&amp;$D$111,'CCG data'!$A:$AD,'CCG data'!O$3,FALSE))</f>
        <v>0.11899999999999999</v>
      </c>
      <c r="W158" s="142">
        <f>IF(V157="","",VLOOKUP($E157&amp;$D$110&amp;$D$111,'CCG data'!$A:$AD,'CCG data'!P$3,FALSE))</f>
        <v>0.155</v>
      </c>
      <c r="Y158" s="178" t="str">
        <f>IFERROR(VLOOKUP($E158&amp;$D$111, Outliers!$A$4:$P$214,6,FALSE),"0")</f>
        <v>0</v>
      </c>
      <c r="Z158" s="178" t="str">
        <f>IFERROR(VLOOKUP($E158&amp;$D$111, Outliers!$A$4:$P$214,7,FALSE),"0")</f>
        <v>0</v>
      </c>
      <c r="AA158" s="178" t="str">
        <f>IFERROR(VLOOKUP($E158&amp;$D$111, Outliers!$A$4:$P$214,8,FALSE),"0")</f>
        <v>0</v>
      </c>
      <c r="AB158" s="178" t="str">
        <f>IFERROR(VLOOKUP($E158&amp;$D$111, Outliers!$A$4:$P$214,9,FALSE),"0")</f>
        <v>0</v>
      </c>
      <c r="AD158" s="82"/>
      <c r="AE158" s="82"/>
      <c r="AF158" s="82"/>
      <c r="AG158" s="82"/>
    </row>
    <row r="159" spans="4:33" s="43" customFormat="1" ht="15.75" x14ac:dyDescent="0.25">
      <c r="D159" s="301"/>
      <c r="E159" s="108" t="s">
        <v>187</v>
      </c>
      <c r="F159" s="372">
        <f>IF(OR(ISERROR(VLOOKUP($E159&amp;$D$110&amp;$D$111,'CCG data'!$A:$AD,'CCG data'!R$3,FALSE)),ISBLANK(VLOOKUP($E159&amp;$D$110&amp;$D$111,'CCG data'!$A:$AD,'CCG data'!R$3,FALSE))),"",VLOOKUP($E159&amp;$D$110&amp;$D$111,'CCG data'!$A:$AD,'CCG data'!R$3,FALSE))</f>
        <v>5.0999999999999996</v>
      </c>
      <c r="G159" s="373"/>
      <c r="H159" s="373">
        <f>IF(OR(ISERROR(VLOOKUP($E159&amp;$D$110&amp;$D$111,'CCG data'!$A:$AD,'CCG data'!S$3,FALSE)),ISBLANK(VLOOKUP($E159&amp;$D$110&amp;$D$111,'CCG data'!$A:$AD,'CCG data'!S$3,FALSE))),"",VLOOKUP($E159&amp;$D$110&amp;$D$111,'CCG data'!$A:$AD,'CCG data'!S$3,FALSE))</f>
        <v>42.7</v>
      </c>
      <c r="I159" s="373"/>
      <c r="J159" s="373">
        <f>IF(OR(ISERROR(VLOOKUP($E159&amp;$D$110&amp;$D$111,'CCG data'!$A:$AD,'CCG data'!T$3,FALSE)),ISBLANK(VLOOKUP($E159&amp;$D$110&amp;$D$111,'CCG data'!$A:$AD,'CCG data'!T$3,FALSE))),"",VLOOKUP($E159&amp;$D$110&amp;$D$111,'CCG data'!$A:$AD,'CCG data'!T$3,FALSE))</f>
        <v>18.7</v>
      </c>
      <c r="K159" s="373"/>
      <c r="L159" s="373">
        <f>IF(OR(ISERROR(VLOOKUP($E159&amp;$D$110&amp;$D$111,'CCG data'!$A:$AD,'CCG data'!U$3,FALSE)),ISBLANK(VLOOKUP($E159&amp;$D$110&amp;$D$111,'CCG data'!$A:$AD,'CCG data'!U$3,FALSE))),"",VLOOKUP($E159&amp;$D$110&amp;$D$111,'CCG data'!$A:$AD,'CCG data'!U$3,FALSE))</f>
        <v>12.4</v>
      </c>
      <c r="M159" s="374"/>
      <c r="N159" s="303">
        <f>IF(OR(ISERROR(VLOOKUP($E159&amp;$D$110&amp;$D$111,'CCG data'!$A:$AD,'CCG data'!G$3,FALSE)),ISBLANK(VLOOKUP($E159&amp;$D$110&amp;$D$111,'CCG data'!$A:$AD,'CCG data'!G$3,FALSE))),"",VLOOKUP($E159&amp;$D$110&amp;$D$111,'CCG data'!$A:$AD,'CCG data'!G$3,FALSE))</f>
        <v>996</v>
      </c>
      <c r="P159" s="354">
        <f>IF(OR(ISERROR(VLOOKUP($E159&amp;$D$110&amp;$D$111,'CCG data'!$A:$AD,'CCG data'!B$3,FALSE)),ISBLANK(VLOOKUP($E159&amp;$D$110&amp;$D$111,'CCG data'!$A:$AD,'CCG data'!B$3,FALSE))),"",VLOOKUP($E159&amp;$D$110&amp;$D$111,'CCG data'!$A:$AD,'CCG data'!B$3,FALSE))</f>
        <v>6.8273092369477914E-2</v>
      </c>
      <c r="Q159" s="246"/>
      <c r="R159" s="246">
        <f>IF(OR(ISERROR(VLOOKUP($E159&amp;$D$110&amp;$D$111,'CCG data'!$A:$AD,'CCG data'!C$3,FALSE)),ISBLANK(VLOOKUP($E159&amp;$D$110&amp;$D$111,'CCG data'!$A:$AD,'CCG data'!C$3,FALSE))),"",VLOOKUP($E159&amp;$D$110&amp;$D$111,'CCG data'!$A:$AD,'CCG data'!C$3,FALSE))</f>
        <v>0.5381526104417671</v>
      </c>
      <c r="S159" s="246"/>
      <c r="T159" s="246">
        <f>IF(OR(ISERROR(VLOOKUP($E159&amp;$D$110&amp;$D$111,'CCG data'!$A:$AD,'CCG data'!D$3,FALSE)),ISBLANK(VLOOKUP($E159&amp;$D$110&amp;$D$111,'CCG data'!$A:$AD,'CCG data'!D$3,FALSE))),"",VLOOKUP($E159&amp;$D$110&amp;$D$111,'CCG data'!$A:$AD,'CCG data'!D$3,FALSE))</f>
        <v>0.23293172690763053</v>
      </c>
      <c r="U159" s="246"/>
      <c r="V159" s="246">
        <f>IF(OR(ISERROR(VLOOKUP($E159&amp;$D$110&amp;$D$111,'CCG data'!$A:$AD,'CCG data'!E$3,FALSE)),ISBLANK(VLOOKUP($E159&amp;$D$110&amp;$D$111,'CCG data'!$A:$AD,'CCG data'!E$3,FALSE))),"",VLOOKUP($E159&amp;$D$110&amp;$D$111,'CCG data'!$A:$AD,'CCG data'!E$3,FALSE))</f>
        <v>0.1606425702811245</v>
      </c>
      <c r="W159" s="387"/>
      <c r="Y159" s="178">
        <f>IFERROR(VLOOKUP($E159&amp;$D$111, Outliers!$A$4:$P$214,6,FALSE),"0")</f>
        <v>0</v>
      </c>
      <c r="Z159" s="178">
        <f>IFERROR(VLOOKUP($E159&amp;$D$111, Outliers!$A$4:$P$214,7,FALSE),"0")</f>
        <v>0</v>
      </c>
      <c r="AA159" s="178">
        <f>IFERROR(VLOOKUP($E159&amp;$D$111, Outliers!$A$4:$P$214,8,FALSE),"0")</f>
        <v>0</v>
      </c>
      <c r="AB159" s="178">
        <f>IFERROR(VLOOKUP($E159&amp;$D$111, Outliers!$A$4:$P$214,9,FALSE),"0")</f>
        <v>0</v>
      </c>
      <c r="AC159" s="110"/>
      <c r="AD159" s="82"/>
      <c r="AE159" s="82"/>
      <c r="AF159" s="82"/>
      <c r="AG159" s="82"/>
    </row>
    <row r="160" spans="4:33" x14ac:dyDescent="0.25">
      <c r="D160" s="301"/>
      <c r="E160" s="107" t="s">
        <v>27</v>
      </c>
      <c r="F160" s="99">
        <f>IF(P159="","",VLOOKUP($E159&amp;$D$110&amp;$D$111,'CCG data'!$A:$AD,'CCG data'!W$3,FALSE))</f>
        <v>3.9</v>
      </c>
      <c r="G160" s="100">
        <f>IF(P159="","",VLOOKUP($E159&amp;$D$110&amp;$D$111,'CCG data'!$A:$AD,'CCG data'!X$3,FALSE))</f>
        <v>6.4</v>
      </c>
      <c r="H160" s="100">
        <f>IF(R159="","",VLOOKUP($E159&amp;$D$110&amp;$D$111,'CCG data'!$A:$AD,'CCG data'!Y$3,FALSE))</f>
        <v>39.1</v>
      </c>
      <c r="I160" s="100">
        <f>IF(R159="","",VLOOKUP($E159&amp;$D$110&amp;$D$111,'CCG data'!$A:$AD,'CCG data'!Z$3,FALSE))</f>
        <v>46.3</v>
      </c>
      <c r="J160" s="100">
        <f>IF(T159="","",VLOOKUP($E159&amp;$D$110&amp;$D$111,'CCG data'!$A:$AD,'CCG data'!AA$3,FALSE))</f>
        <v>16.3</v>
      </c>
      <c r="K160" s="100">
        <f>IF(T159="","",VLOOKUP($E159&amp;$D$110&amp;$D$111,'CCG data'!$A:$AD,'CCG data'!AB$3,FALSE))</f>
        <v>21.1</v>
      </c>
      <c r="L160" s="100">
        <f>IF(V159="","",VLOOKUP($E159&amp;$D$110&amp;$D$111,'CCG data'!$A:$AD,'CCG data'!AC$3,FALSE))</f>
        <v>10.5</v>
      </c>
      <c r="M160" s="100">
        <f>IF(V159="","",VLOOKUP($E159&amp;$D$110&amp;$D$111,'CCG data'!$A:$AD,'CCG data'!AD$3,FALSE))</f>
        <v>14.3</v>
      </c>
      <c r="N160" s="304"/>
      <c r="P160" s="162">
        <f>IF(P159="","",VLOOKUP($E159&amp;$D$110&amp;$D$111,'CCG data'!$A:$AD,'CCG data'!I$3,FALSE))</f>
        <v>5.3999999999999999E-2</v>
      </c>
      <c r="Q160" s="15">
        <f>IF(P159="","",VLOOKUP($E159&amp;$D$110&amp;$D$111,'CCG data'!$A:$AD,'CCG data'!J$3,FALSE))</f>
        <v>8.5999999999999993E-2</v>
      </c>
      <c r="R160" s="15">
        <f>IF(R159="","",VLOOKUP($E159&amp;$D$110&amp;$D$111,'CCG data'!$A:$AD,'CCG data'!K$3,FALSE))</f>
        <v>0.50700000000000001</v>
      </c>
      <c r="S160" s="15">
        <f>IF(R159="","",VLOOKUP($E159&amp;$D$110&amp;$D$111,'CCG data'!$A:$AD,'CCG data'!L$3,FALSE))</f>
        <v>0.56899999999999995</v>
      </c>
      <c r="T160" s="15">
        <f>IF(T159="","",VLOOKUP($E159&amp;$D$110&amp;$D$111,'CCG data'!$A:$AD,'CCG data'!M$3,FALSE))</f>
        <v>0.20799999999999999</v>
      </c>
      <c r="U160" s="15">
        <f>IF(T159="","",VLOOKUP($E159&amp;$D$110&amp;$D$111,'CCG data'!$A:$AD,'CCG data'!N$3,FALSE))</f>
        <v>0.26</v>
      </c>
      <c r="V160" s="15">
        <f>IF(V159="","",VLOOKUP($E159&amp;$D$110&amp;$D$111,'CCG data'!$A:$AD,'CCG data'!O$3,FALSE))</f>
        <v>0.13900000000000001</v>
      </c>
      <c r="W160" s="142">
        <f>IF(V159="","",VLOOKUP($E159&amp;$D$110&amp;$D$111,'CCG data'!$A:$AD,'CCG data'!P$3,FALSE))</f>
        <v>0.185</v>
      </c>
      <c r="Y160" s="178" t="str">
        <f>IFERROR(VLOOKUP($E160&amp;$D$111, Outliers!$A$4:$P$214,6,FALSE),"0")</f>
        <v>0</v>
      </c>
      <c r="Z160" s="178" t="str">
        <f>IFERROR(VLOOKUP($E160&amp;$D$111, Outliers!$A$4:$P$214,7,FALSE),"0")</f>
        <v>0</v>
      </c>
      <c r="AA160" s="178" t="str">
        <f>IFERROR(VLOOKUP($E160&amp;$D$111, Outliers!$A$4:$P$214,8,FALSE),"0")</f>
        <v>0</v>
      </c>
      <c r="AB160" s="178" t="str">
        <f>IFERROR(VLOOKUP($E160&amp;$D$111, Outliers!$A$4:$P$214,9,FALSE),"0")</f>
        <v>0</v>
      </c>
      <c r="AD160" s="82"/>
      <c r="AE160" s="82"/>
      <c r="AF160" s="82"/>
      <c r="AG160" s="82"/>
    </row>
    <row r="161" spans="4:33" s="43" customFormat="1" ht="15.75" x14ac:dyDescent="0.25">
      <c r="D161" s="301"/>
      <c r="E161" s="108" t="s">
        <v>188</v>
      </c>
      <c r="F161" s="372">
        <f>IF(OR(ISERROR(VLOOKUP($E161&amp;$D$110&amp;$D$111,'CCG data'!$A:$AD,'CCG data'!R$3,FALSE)),ISBLANK(VLOOKUP($E161&amp;$D$110&amp;$D$111,'CCG data'!$A:$AD,'CCG data'!R$3,FALSE))),"",VLOOKUP($E161&amp;$D$110&amp;$D$111,'CCG data'!$A:$AD,'CCG data'!R$3,FALSE))</f>
        <v>4.3</v>
      </c>
      <c r="G161" s="373"/>
      <c r="H161" s="373">
        <f>IF(OR(ISERROR(VLOOKUP($E161&amp;$D$110&amp;$D$111,'CCG data'!$A:$AD,'CCG data'!S$3,FALSE)),ISBLANK(VLOOKUP($E161&amp;$D$110&amp;$D$111,'CCG data'!$A:$AD,'CCG data'!S$3,FALSE))),"",VLOOKUP($E161&amp;$D$110&amp;$D$111,'CCG data'!$A:$AD,'CCG data'!S$3,FALSE))</f>
        <v>37.9</v>
      </c>
      <c r="I161" s="373"/>
      <c r="J161" s="373">
        <f>IF(OR(ISERROR(VLOOKUP($E161&amp;$D$110&amp;$D$111,'CCG data'!$A:$AD,'CCG data'!T$3,FALSE)),ISBLANK(VLOOKUP($E161&amp;$D$110&amp;$D$111,'CCG data'!$A:$AD,'CCG data'!T$3,FALSE))),"",VLOOKUP($E161&amp;$D$110&amp;$D$111,'CCG data'!$A:$AD,'CCG data'!T$3,FALSE))</f>
        <v>20.399999999999999</v>
      </c>
      <c r="K161" s="373"/>
      <c r="L161" s="373">
        <f>IF(OR(ISERROR(VLOOKUP($E161&amp;$D$110&amp;$D$111,'CCG data'!$A:$AD,'CCG data'!U$3,FALSE)),ISBLANK(VLOOKUP($E161&amp;$D$110&amp;$D$111,'CCG data'!$A:$AD,'CCG data'!U$3,FALSE))),"",VLOOKUP($E161&amp;$D$110&amp;$D$111,'CCG data'!$A:$AD,'CCG data'!U$3,FALSE))</f>
        <v>7.1</v>
      </c>
      <c r="M161" s="374"/>
      <c r="N161" s="303">
        <f>IF(OR(ISERROR(VLOOKUP($E161&amp;$D$110&amp;$D$111,'CCG data'!$A:$AD,'CCG data'!G$3,FALSE)),ISBLANK(VLOOKUP($E161&amp;$D$110&amp;$D$111,'CCG data'!$A:$AD,'CCG data'!G$3,FALSE))),"",VLOOKUP($E161&amp;$D$110&amp;$D$111,'CCG data'!$A:$AD,'CCG data'!G$3,FALSE))</f>
        <v>981</v>
      </c>
      <c r="P161" s="354">
        <f>IF(OR(ISERROR(VLOOKUP($E161&amp;$D$110&amp;$D$111,'CCG data'!$A:$AD,'CCG data'!B$3,FALSE)),ISBLANK(VLOOKUP($E161&amp;$D$110&amp;$D$111,'CCG data'!$A:$AD,'CCG data'!B$3,FALSE))),"",VLOOKUP($E161&amp;$D$110&amp;$D$111,'CCG data'!$A:$AD,'CCG data'!B$3,FALSE))</f>
        <v>6.218144750254842E-2</v>
      </c>
      <c r="Q161" s="246"/>
      <c r="R161" s="246">
        <f>IF(OR(ISERROR(VLOOKUP($E161&amp;$D$110&amp;$D$111,'CCG data'!$A:$AD,'CCG data'!C$3,FALSE)),ISBLANK(VLOOKUP($E161&amp;$D$110&amp;$D$111,'CCG data'!$A:$AD,'CCG data'!C$3,FALSE))),"",VLOOKUP($E161&amp;$D$110&amp;$D$111,'CCG data'!$A:$AD,'CCG data'!C$3,FALSE))</f>
        <v>0.54536187563710503</v>
      </c>
      <c r="S161" s="246"/>
      <c r="T161" s="246">
        <f>IF(OR(ISERROR(VLOOKUP($E161&amp;$D$110&amp;$D$111,'CCG data'!$A:$AD,'CCG data'!D$3,FALSE)),ISBLANK(VLOOKUP($E161&amp;$D$110&amp;$D$111,'CCG data'!$A:$AD,'CCG data'!D$3,FALSE))),"",VLOOKUP($E161&amp;$D$110&amp;$D$111,'CCG data'!$A:$AD,'CCG data'!D$3,FALSE))</f>
        <v>0.28848114169215089</v>
      </c>
      <c r="U161" s="246"/>
      <c r="V161" s="246">
        <f>IF(OR(ISERROR(VLOOKUP($E161&amp;$D$110&amp;$D$111,'CCG data'!$A:$AD,'CCG data'!E$3,FALSE)),ISBLANK(VLOOKUP($E161&amp;$D$110&amp;$D$111,'CCG data'!$A:$AD,'CCG data'!E$3,FALSE))),"",VLOOKUP($E161&amp;$D$110&amp;$D$111,'CCG data'!$A:$AD,'CCG data'!E$3,FALSE))</f>
        <v>0.10397553516819572</v>
      </c>
      <c r="W161" s="387"/>
      <c r="Y161" s="178">
        <f>IFERROR(VLOOKUP($E161&amp;$D$111, Outliers!$A$4:$P$214,6,FALSE),"0")</f>
        <v>0</v>
      </c>
      <c r="Z161" s="178">
        <f>IFERROR(VLOOKUP($E161&amp;$D$111, Outliers!$A$4:$P$214,7,FALSE),"0")</f>
        <v>0</v>
      </c>
      <c r="AA161" s="178">
        <f>IFERROR(VLOOKUP($E161&amp;$D$111, Outliers!$A$4:$P$214,8,FALSE),"0")</f>
        <v>0</v>
      </c>
      <c r="AB161" s="178">
        <f>IFERROR(VLOOKUP($E161&amp;$D$111, Outliers!$A$4:$P$214,9,FALSE),"0")</f>
        <v>1</v>
      </c>
      <c r="AC161" s="110"/>
      <c r="AD161" s="82"/>
      <c r="AE161" s="82"/>
      <c r="AF161" s="82"/>
      <c r="AG161" s="82"/>
    </row>
    <row r="162" spans="4:33" x14ac:dyDescent="0.25">
      <c r="D162" s="301"/>
      <c r="E162" s="107" t="s">
        <v>27</v>
      </c>
      <c r="F162" s="99">
        <f>IF(P161="","",VLOOKUP($E161&amp;$D$110&amp;$D$111,'CCG data'!$A:$AD,'CCG data'!W$3,FALSE))</f>
        <v>3.2</v>
      </c>
      <c r="G162" s="100">
        <f>IF(P161="","",VLOOKUP($E161&amp;$D$110&amp;$D$111,'CCG data'!$A:$AD,'CCG data'!X$3,FALSE))</f>
        <v>5.4</v>
      </c>
      <c r="H162" s="100">
        <f>IF(R161="","",VLOOKUP($E161&amp;$D$110&amp;$D$111,'CCG data'!$A:$AD,'CCG data'!Y$3,FALSE))</f>
        <v>34.700000000000003</v>
      </c>
      <c r="I162" s="100">
        <f>IF(R161="","",VLOOKUP($E161&amp;$D$110&amp;$D$111,'CCG data'!$A:$AD,'CCG data'!Z$3,FALSE))</f>
        <v>41.2</v>
      </c>
      <c r="J162" s="100">
        <f>IF(T161="","",VLOOKUP($E161&amp;$D$110&amp;$D$111,'CCG data'!$A:$AD,'CCG data'!AA$3,FALSE))</f>
        <v>18</v>
      </c>
      <c r="K162" s="100">
        <f>IF(T161="","",VLOOKUP($E161&amp;$D$110&amp;$D$111,'CCG data'!$A:$AD,'CCG data'!AB$3,FALSE))</f>
        <v>22.7</v>
      </c>
      <c r="L162" s="100">
        <f>IF(V161="","",VLOOKUP($E161&amp;$D$110&amp;$D$111,'CCG data'!$A:$AD,'CCG data'!AC$3,FALSE))</f>
        <v>5.8</v>
      </c>
      <c r="M162" s="100">
        <f>IF(V161="","",VLOOKUP($E161&amp;$D$110&amp;$D$111,'CCG data'!$A:$AD,'CCG data'!AD$3,FALSE))</f>
        <v>8.5</v>
      </c>
      <c r="N162" s="304"/>
      <c r="P162" s="162">
        <f>IF(P161="","",VLOOKUP($E161&amp;$D$110&amp;$D$111,'CCG data'!$A:$AD,'CCG data'!I$3,FALSE))</f>
        <v>4.9000000000000002E-2</v>
      </c>
      <c r="Q162" s="15">
        <f>IF(P161="","",VLOOKUP($E161&amp;$D$110&amp;$D$111,'CCG data'!$A:$AD,'CCG data'!J$3,FALSE))</f>
        <v>7.9000000000000001E-2</v>
      </c>
      <c r="R162" s="15">
        <f>IF(R161="","",VLOOKUP($E161&amp;$D$110&amp;$D$111,'CCG data'!$A:$AD,'CCG data'!K$3,FALSE))</f>
        <v>0.51400000000000001</v>
      </c>
      <c r="S162" s="15">
        <f>IF(R161="","",VLOOKUP($E161&amp;$D$110&amp;$D$111,'CCG data'!$A:$AD,'CCG data'!L$3,FALSE))</f>
        <v>0.57599999999999996</v>
      </c>
      <c r="T162" s="15">
        <f>IF(T161="","",VLOOKUP($E161&amp;$D$110&amp;$D$111,'CCG data'!$A:$AD,'CCG data'!M$3,FALSE))</f>
        <v>0.26100000000000001</v>
      </c>
      <c r="U162" s="15">
        <f>IF(T161="","",VLOOKUP($E161&amp;$D$110&amp;$D$111,'CCG data'!$A:$AD,'CCG data'!N$3,FALSE))</f>
        <v>0.318</v>
      </c>
      <c r="V162" s="15">
        <f>IF(V161="","",VLOOKUP($E161&amp;$D$110&amp;$D$111,'CCG data'!$A:$AD,'CCG data'!O$3,FALSE))</f>
        <v>8.5999999999999993E-2</v>
      </c>
      <c r="W162" s="142">
        <f>IF(V161="","",VLOOKUP($E161&amp;$D$110&amp;$D$111,'CCG data'!$A:$AD,'CCG data'!P$3,FALSE))</f>
        <v>0.125</v>
      </c>
      <c r="Y162" s="178" t="str">
        <f>IFERROR(VLOOKUP($E162&amp;$D$111, Outliers!$A$4:$P$214,6,FALSE),"0")</f>
        <v>0</v>
      </c>
      <c r="Z162" s="178" t="str">
        <f>IFERROR(VLOOKUP($E162&amp;$D$111, Outliers!$A$4:$P$214,7,FALSE),"0")</f>
        <v>0</v>
      </c>
      <c r="AA162" s="178" t="str">
        <f>IFERROR(VLOOKUP($E162&amp;$D$111, Outliers!$A$4:$P$214,8,FALSE),"0")</f>
        <v>0</v>
      </c>
      <c r="AB162" s="178" t="str">
        <f>IFERROR(VLOOKUP($E162&amp;$D$111, Outliers!$A$4:$P$214,9,FALSE),"0")</f>
        <v>0</v>
      </c>
      <c r="AD162" s="82"/>
      <c r="AE162" s="82"/>
      <c r="AF162" s="82"/>
      <c r="AG162" s="82"/>
    </row>
    <row r="163" spans="4:33" s="43" customFormat="1" ht="15.75" x14ac:dyDescent="0.25">
      <c r="D163" s="301"/>
      <c r="E163" s="108" t="s">
        <v>447</v>
      </c>
      <c r="F163" s="372">
        <f>IF(OR(ISERROR(VLOOKUP($E163&amp;$D$110&amp;$D$111,'CCG data'!$A:$AD,'CCG data'!R$3,FALSE)),ISBLANK(VLOOKUP($E163&amp;$D$110&amp;$D$111,'CCG data'!$A:$AD,'CCG data'!R$3,FALSE))),"",VLOOKUP($E163&amp;$D$110&amp;$D$111,'CCG data'!$A:$AD,'CCG data'!R$3,FALSE))</f>
        <v>4.8</v>
      </c>
      <c r="G163" s="373"/>
      <c r="H163" s="373">
        <f>IF(OR(ISERROR(VLOOKUP($E163&amp;$D$110&amp;$D$111,'CCG data'!$A:$AD,'CCG data'!S$3,FALSE)),ISBLANK(VLOOKUP($E163&amp;$D$110&amp;$D$111,'CCG data'!$A:$AD,'CCG data'!S$3,FALSE))),"",VLOOKUP($E163&amp;$D$110&amp;$D$111,'CCG data'!$A:$AD,'CCG data'!S$3,FALSE))</f>
        <v>44.7</v>
      </c>
      <c r="I163" s="373"/>
      <c r="J163" s="373">
        <f>IF(OR(ISERROR(VLOOKUP($E163&amp;$D$110&amp;$D$111,'CCG data'!$A:$AD,'CCG data'!T$3,FALSE)),ISBLANK(VLOOKUP($E163&amp;$D$110&amp;$D$111,'CCG data'!$A:$AD,'CCG data'!T$3,FALSE))),"",VLOOKUP($E163&amp;$D$110&amp;$D$111,'CCG data'!$A:$AD,'CCG data'!T$3,FALSE))</f>
        <v>17.8</v>
      </c>
      <c r="K163" s="373"/>
      <c r="L163" s="373">
        <f>IF(OR(ISERROR(VLOOKUP($E163&amp;$D$110&amp;$D$111,'CCG data'!$A:$AD,'CCG data'!U$3,FALSE)),ISBLANK(VLOOKUP($E163&amp;$D$110&amp;$D$111,'CCG data'!$A:$AD,'CCG data'!U$3,FALSE))),"",VLOOKUP($E163&amp;$D$110&amp;$D$111,'CCG data'!$A:$AD,'CCG data'!U$3,FALSE))</f>
        <v>9.3000000000000007</v>
      </c>
      <c r="M163" s="374"/>
      <c r="N163" s="303">
        <f>IF(OR(ISERROR(VLOOKUP($E163&amp;$D$110&amp;$D$111,'CCG data'!$A:$AD,'CCG data'!G$3,FALSE)),ISBLANK(VLOOKUP($E163&amp;$D$110&amp;$D$111,'CCG data'!$A:$AD,'CCG data'!G$3,FALSE))),"",VLOOKUP($E163&amp;$D$110&amp;$D$111,'CCG data'!$A:$AD,'CCG data'!G$3,FALSE))</f>
        <v>4241</v>
      </c>
      <c r="P163" s="354">
        <f>IF(OR(ISERROR(VLOOKUP($E163&amp;$D$110&amp;$D$111,'CCG data'!$A:$AD,'CCG data'!B$3,FALSE)),ISBLANK(VLOOKUP($E163&amp;$D$110&amp;$D$111,'CCG data'!$A:$AD,'CCG data'!B$3,FALSE))),"",VLOOKUP($E163&amp;$D$110&amp;$D$111,'CCG data'!$A:$AD,'CCG data'!B$3,FALSE))</f>
        <v>6.4371610469228957E-2</v>
      </c>
      <c r="Q163" s="246"/>
      <c r="R163" s="246">
        <f>IF(OR(ISERROR(VLOOKUP($E163&amp;$D$110&amp;$D$111,'CCG data'!$A:$AD,'CCG data'!C$3,FALSE)),ISBLANK(VLOOKUP($E163&amp;$D$110&amp;$D$111,'CCG data'!$A:$AD,'CCG data'!C$3,FALSE))),"",VLOOKUP($E163&amp;$D$110&amp;$D$111,'CCG data'!$A:$AD,'CCG data'!C$3,FALSE))</f>
        <v>0.57934449422306056</v>
      </c>
      <c r="S163" s="246"/>
      <c r="T163" s="246">
        <f>IF(OR(ISERROR(VLOOKUP($E163&amp;$D$110&amp;$D$111,'CCG data'!$A:$AD,'CCG data'!D$3,FALSE)),ISBLANK(VLOOKUP($E163&amp;$D$110&amp;$D$111,'CCG data'!$A:$AD,'CCG data'!D$3,FALSE))),"",VLOOKUP($E163&amp;$D$110&amp;$D$111,'CCG data'!$A:$AD,'CCG data'!D$3,FALSE))</f>
        <v>0.23343551049280831</v>
      </c>
      <c r="U163" s="246"/>
      <c r="V163" s="246">
        <f>IF(OR(ISERROR(VLOOKUP($E163&amp;$D$110&amp;$D$111,'CCG data'!$A:$AD,'CCG data'!E$3,FALSE)),ISBLANK(VLOOKUP($E163&amp;$D$110&amp;$D$111,'CCG data'!$A:$AD,'CCG data'!E$3,FALSE))),"",VLOOKUP($E163&amp;$D$110&amp;$D$111,'CCG data'!$A:$AD,'CCG data'!E$3,FALSE))</f>
        <v>0.12284838481490215</v>
      </c>
      <c r="W163" s="387"/>
      <c r="Y163" s="178">
        <f>IFERROR(VLOOKUP($E163&amp;$D$111, Outliers!$A$4:$P$214,6,FALSE),"0")</f>
        <v>0</v>
      </c>
      <c r="Z163" s="178">
        <f>IFERROR(VLOOKUP($E163&amp;$D$111, Outliers!$A$4:$P$214,7,FALSE),"0")</f>
        <v>1</v>
      </c>
      <c r="AA163" s="178">
        <f>IFERROR(VLOOKUP($E163&amp;$D$111, Outliers!$A$4:$P$214,8,FALSE),"0")</f>
        <v>0</v>
      </c>
      <c r="AB163" s="178">
        <f>IFERROR(VLOOKUP($E163&amp;$D$111, Outliers!$A$4:$P$214,9,FALSE),"0")</f>
        <v>1</v>
      </c>
      <c r="AC163" s="110"/>
      <c r="AD163" s="82"/>
      <c r="AE163" s="82"/>
      <c r="AF163" s="82"/>
      <c r="AG163" s="82"/>
    </row>
    <row r="164" spans="4:33" x14ac:dyDescent="0.25">
      <c r="D164" s="301"/>
      <c r="E164" s="107" t="s">
        <v>27</v>
      </c>
      <c r="F164" s="99">
        <f>IF(P163="","",VLOOKUP($E163&amp;$D$110&amp;$D$111,'CCG data'!$A:$AD,'CCG data'!W$3,FALSE))</f>
        <v>4.3</v>
      </c>
      <c r="G164" s="100">
        <f>IF(P163="","",VLOOKUP($E163&amp;$D$110&amp;$D$111,'CCG data'!$A:$AD,'CCG data'!X$3,FALSE))</f>
        <v>5.4</v>
      </c>
      <c r="H164" s="100">
        <f>IF(R163="","",VLOOKUP($E163&amp;$D$110&amp;$D$111,'CCG data'!$A:$AD,'CCG data'!Y$3,FALSE))</f>
        <v>42.9</v>
      </c>
      <c r="I164" s="100">
        <f>IF(R163="","",VLOOKUP($E163&amp;$D$110&amp;$D$111,'CCG data'!$A:$AD,'CCG data'!Z$3,FALSE))</f>
        <v>46.4</v>
      </c>
      <c r="J164" s="100">
        <f>IF(T163="","",VLOOKUP($E163&amp;$D$110&amp;$D$111,'CCG data'!$A:$AD,'CCG data'!AA$3,FALSE))</f>
        <v>16.7</v>
      </c>
      <c r="K164" s="100">
        <f>IF(T163="","",VLOOKUP($E163&amp;$D$110&amp;$D$111,'CCG data'!$A:$AD,'CCG data'!AB$3,FALSE))</f>
        <v>19</v>
      </c>
      <c r="L164" s="100">
        <f>IF(V163="","",VLOOKUP($E163&amp;$D$110&amp;$D$111,'CCG data'!$A:$AD,'CCG data'!AC$3,FALSE))</f>
        <v>8.5</v>
      </c>
      <c r="M164" s="100">
        <f>IF(V163="","",VLOOKUP($E163&amp;$D$110&amp;$D$111,'CCG data'!$A:$AD,'CCG data'!AD$3,FALSE))</f>
        <v>10.1</v>
      </c>
      <c r="N164" s="304"/>
      <c r="P164" s="162">
        <f>IF(P163="","",VLOOKUP($E163&amp;$D$110&amp;$D$111,'CCG data'!$A:$AD,'CCG data'!I$3,FALSE))</f>
        <v>5.7000000000000002E-2</v>
      </c>
      <c r="Q164" s="15">
        <f>IF(P163="","",VLOOKUP($E163&amp;$D$110&amp;$D$111,'CCG data'!$A:$AD,'CCG data'!J$3,FALSE))</f>
        <v>7.1999999999999995E-2</v>
      </c>
      <c r="R164" s="15">
        <f>IF(R163="","",VLOOKUP($E163&amp;$D$110&amp;$D$111,'CCG data'!$A:$AD,'CCG data'!K$3,FALSE))</f>
        <v>0.56399999999999995</v>
      </c>
      <c r="S164" s="15">
        <f>IF(R163="","",VLOOKUP($E163&amp;$D$110&amp;$D$111,'CCG data'!$A:$AD,'CCG data'!L$3,FALSE))</f>
        <v>0.59399999999999997</v>
      </c>
      <c r="T164" s="15">
        <f>IF(T163="","",VLOOKUP($E163&amp;$D$110&amp;$D$111,'CCG data'!$A:$AD,'CCG data'!M$3,FALSE))</f>
        <v>0.221</v>
      </c>
      <c r="U164" s="15">
        <f>IF(T163="","",VLOOKUP($E163&amp;$D$110&amp;$D$111,'CCG data'!$A:$AD,'CCG data'!N$3,FALSE))</f>
        <v>0.246</v>
      </c>
      <c r="V164" s="15">
        <f>IF(V163="","",VLOOKUP($E163&amp;$D$110&amp;$D$111,'CCG data'!$A:$AD,'CCG data'!O$3,FALSE))</f>
        <v>0.113</v>
      </c>
      <c r="W164" s="142">
        <f>IF(V163="","",VLOOKUP($E163&amp;$D$110&amp;$D$111,'CCG data'!$A:$AD,'CCG data'!P$3,FALSE))</f>
        <v>0.13300000000000001</v>
      </c>
      <c r="Y164" s="178" t="str">
        <f>IFERROR(VLOOKUP($E164&amp;$D$111, Outliers!$A$4:$P$214,6,FALSE),"0")</f>
        <v>0</v>
      </c>
      <c r="Z164" s="178" t="str">
        <f>IFERROR(VLOOKUP($E164&amp;$D$111, Outliers!$A$4:$P$214,7,FALSE),"0")</f>
        <v>0</v>
      </c>
      <c r="AA164" s="178" t="str">
        <f>IFERROR(VLOOKUP($E164&amp;$D$111, Outliers!$A$4:$P$214,8,FALSE),"0")</f>
        <v>0</v>
      </c>
      <c r="AB164" s="178" t="str">
        <f>IFERROR(VLOOKUP($E164&amp;$D$111, Outliers!$A$4:$P$214,9,FALSE),"0")</f>
        <v>0</v>
      </c>
      <c r="AD164" s="82"/>
      <c r="AE164" s="82"/>
      <c r="AF164" s="82"/>
      <c r="AG164" s="82"/>
    </row>
    <row r="165" spans="4:33" s="43" customFormat="1" ht="15.75" x14ac:dyDescent="0.25">
      <c r="D165" s="301"/>
      <c r="E165" s="108" t="s">
        <v>189</v>
      </c>
      <c r="F165" s="372">
        <f>IF(OR(ISERROR(VLOOKUP($E165&amp;$D$110&amp;$D$111,'CCG data'!$A:$AD,'CCG data'!R$3,FALSE)),ISBLANK(VLOOKUP($E165&amp;$D$110&amp;$D$111,'CCG data'!$A:$AD,'CCG data'!R$3,FALSE))),"",VLOOKUP($E165&amp;$D$110&amp;$D$111,'CCG data'!$A:$AD,'CCG data'!R$3,FALSE))</f>
        <v>2.5</v>
      </c>
      <c r="G165" s="373"/>
      <c r="H165" s="373">
        <f>IF(OR(ISERROR(VLOOKUP($E165&amp;$D$110&amp;$D$111,'CCG data'!$A:$AD,'CCG data'!S$3,FALSE)),ISBLANK(VLOOKUP($E165&amp;$D$110&amp;$D$111,'CCG data'!$A:$AD,'CCG data'!S$3,FALSE))),"",VLOOKUP($E165&amp;$D$110&amp;$D$111,'CCG data'!$A:$AD,'CCG data'!S$3,FALSE))</f>
        <v>29.2</v>
      </c>
      <c r="I165" s="373"/>
      <c r="J165" s="373">
        <f>IF(OR(ISERROR(VLOOKUP($E165&amp;$D$110&amp;$D$111,'CCG data'!$A:$AD,'CCG data'!T$3,FALSE)),ISBLANK(VLOOKUP($E165&amp;$D$110&amp;$D$111,'CCG data'!$A:$AD,'CCG data'!T$3,FALSE))),"",VLOOKUP($E165&amp;$D$110&amp;$D$111,'CCG data'!$A:$AD,'CCG data'!T$3,FALSE))</f>
        <v>16.3</v>
      </c>
      <c r="K165" s="373"/>
      <c r="L165" s="373">
        <f>IF(OR(ISERROR(VLOOKUP($E165&amp;$D$110&amp;$D$111,'CCG data'!$A:$AD,'CCG data'!U$3,FALSE)),ISBLANK(VLOOKUP($E165&amp;$D$110&amp;$D$111,'CCG data'!$A:$AD,'CCG data'!U$3,FALSE))),"",VLOOKUP($E165&amp;$D$110&amp;$D$111,'CCG data'!$A:$AD,'CCG data'!U$3,FALSE))</f>
        <v>11.6</v>
      </c>
      <c r="M165" s="374"/>
      <c r="N165" s="303">
        <f>IF(OR(ISERROR(VLOOKUP($E165&amp;$D$110&amp;$D$111,'CCG data'!$A:$AD,'CCG data'!G$3,FALSE)),ISBLANK(VLOOKUP($E165&amp;$D$110&amp;$D$111,'CCG data'!$A:$AD,'CCG data'!G$3,FALSE))),"",VLOOKUP($E165&amp;$D$110&amp;$D$111,'CCG data'!$A:$AD,'CCG data'!G$3,FALSE))</f>
        <v>632</v>
      </c>
      <c r="P165" s="354">
        <f>IF(OR(ISERROR(VLOOKUP($E165&amp;$D$110&amp;$D$111,'CCG data'!$A:$AD,'CCG data'!B$3,FALSE)),ISBLANK(VLOOKUP($E165&amp;$D$110&amp;$D$111,'CCG data'!$A:$AD,'CCG data'!B$3,FALSE))),"",VLOOKUP($E165&amp;$D$110&amp;$D$111,'CCG data'!$A:$AD,'CCG data'!B$3,FALSE))</f>
        <v>4.2721518987341771E-2</v>
      </c>
      <c r="Q165" s="246"/>
      <c r="R165" s="246">
        <f>IF(OR(ISERROR(VLOOKUP($E165&amp;$D$110&amp;$D$111,'CCG data'!$A:$AD,'CCG data'!C$3,FALSE)),ISBLANK(VLOOKUP($E165&amp;$D$110&amp;$D$111,'CCG data'!$A:$AD,'CCG data'!C$3,FALSE))),"",VLOOKUP($E165&amp;$D$110&amp;$D$111,'CCG data'!$A:$AD,'CCG data'!C$3,FALSE))</f>
        <v>0.47468354430379744</v>
      </c>
      <c r="S165" s="246"/>
      <c r="T165" s="246">
        <f>IF(OR(ISERROR(VLOOKUP($E165&amp;$D$110&amp;$D$111,'CCG data'!$A:$AD,'CCG data'!D$3,FALSE)),ISBLANK(VLOOKUP($E165&amp;$D$110&amp;$D$111,'CCG data'!$A:$AD,'CCG data'!D$3,FALSE))),"",VLOOKUP($E165&amp;$D$110&amp;$D$111,'CCG data'!$A:$AD,'CCG data'!D$3,FALSE))</f>
        <v>0.2848101265822785</v>
      </c>
      <c r="U165" s="246"/>
      <c r="V165" s="246">
        <f>IF(OR(ISERROR(VLOOKUP($E165&amp;$D$110&amp;$D$111,'CCG data'!$A:$AD,'CCG data'!E$3,FALSE)),ISBLANK(VLOOKUP($E165&amp;$D$110&amp;$D$111,'CCG data'!$A:$AD,'CCG data'!E$3,FALSE))),"",VLOOKUP($E165&amp;$D$110&amp;$D$111,'CCG data'!$A:$AD,'CCG data'!E$3,FALSE))</f>
        <v>0.19778481012658228</v>
      </c>
      <c r="W165" s="387"/>
      <c r="Y165" s="178">
        <f>IFERROR(VLOOKUP($E165&amp;$D$111, Outliers!$A$4:$P$214,6,FALSE),"0")</f>
        <v>1</v>
      </c>
      <c r="Z165" s="178">
        <f>IFERROR(VLOOKUP($E165&amp;$D$111, Outliers!$A$4:$P$214,7,FALSE),"0")</f>
        <v>1</v>
      </c>
      <c r="AA165" s="178">
        <f>IFERROR(VLOOKUP($E165&amp;$D$111, Outliers!$A$4:$P$214,8,FALSE),"0")</f>
        <v>0</v>
      </c>
      <c r="AB165" s="178">
        <f>IFERROR(VLOOKUP($E165&amp;$D$111, Outliers!$A$4:$P$214,9,FALSE),"0")</f>
        <v>0</v>
      </c>
      <c r="AC165" s="110"/>
      <c r="AD165" s="82"/>
      <c r="AE165" s="82"/>
      <c r="AF165" s="82"/>
      <c r="AG165" s="82"/>
    </row>
    <row r="166" spans="4:33" x14ac:dyDescent="0.25">
      <c r="D166" s="301"/>
      <c r="E166" s="107" t="s">
        <v>27</v>
      </c>
      <c r="F166" s="99">
        <f>IF(P165="","",VLOOKUP($E165&amp;$D$110&amp;$D$111,'CCG data'!$A:$AD,'CCG data'!W$3,FALSE))</f>
        <v>1.6</v>
      </c>
      <c r="G166" s="100">
        <f>IF(P165="","",VLOOKUP($E165&amp;$D$110&amp;$D$111,'CCG data'!$A:$AD,'CCG data'!X$3,FALSE))</f>
        <v>3.5</v>
      </c>
      <c r="H166" s="100">
        <f>IF(R165="","",VLOOKUP($E165&amp;$D$110&amp;$D$111,'CCG data'!$A:$AD,'CCG data'!Y$3,FALSE))</f>
        <v>25.9</v>
      </c>
      <c r="I166" s="100">
        <f>IF(R165="","",VLOOKUP($E165&amp;$D$110&amp;$D$111,'CCG data'!$A:$AD,'CCG data'!Z$3,FALSE))</f>
        <v>32.5</v>
      </c>
      <c r="J166" s="100">
        <f>IF(T165="","",VLOOKUP($E165&amp;$D$110&amp;$D$111,'CCG data'!$A:$AD,'CCG data'!AA$3,FALSE))</f>
        <v>13.9</v>
      </c>
      <c r="K166" s="100">
        <f>IF(T165="","",VLOOKUP($E165&amp;$D$110&amp;$D$111,'CCG data'!$A:$AD,'CCG data'!AB$3,FALSE))</f>
        <v>18.7</v>
      </c>
      <c r="L166" s="100">
        <f>IF(V165="","",VLOOKUP($E165&amp;$D$110&amp;$D$111,'CCG data'!$A:$AD,'CCG data'!AC$3,FALSE))</f>
        <v>9.6</v>
      </c>
      <c r="M166" s="100">
        <f>IF(V165="","",VLOOKUP($E165&amp;$D$110&amp;$D$111,'CCG data'!$A:$AD,'CCG data'!AD$3,FALSE))</f>
        <v>13.7</v>
      </c>
      <c r="N166" s="304"/>
      <c r="P166" s="162">
        <f>IF(P165="","",VLOOKUP($E165&amp;$D$110&amp;$D$111,'CCG data'!$A:$AD,'CCG data'!I$3,FALSE))</f>
        <v>0.03</v>
      </c>
      <c r="Q166" s="15">
        <f>IF(P165="","",VLOOKUP($E165&amp;$D$110&amp;$D$111,'CCG data'!$A:$AD,'CCG data'!J$3,FALSE))</f>
        <v>6.0999999999999999E-2</v>
      </c>
      <c r="R166" s="15">
        <f>IF(R165="","",VLOOKUP($E165&amp;$D$110&amp;$D$111,'CCG data'!$A:$AD,'CCG data'!K$3,FALSE))</f>
        <v>0.436</v>
      </c>
      <c r="S166" s="15">
        <f>IF(R165="","",VLOOKUP($E165&amp;$D$110&amp;$D$111,'CCG data'!$A:$AD,'CCG data'!L$3,FALSE))</f>
        <v>0.51400000000000001</v>
      </c>
      <c r="T166" s="15">
        <f>IF(T165="","",VLOOKUP($E165&amp;$D$110&amp;$D$111,'CCG data'!$A:$AD,'CCG data'!M$3,FALSE))</f>
        <v>0.251</v>
      </c>
      <c r="U166" s="15">
        <f>IF(T165="","",VLOOKUP($E165&amp;$D$110&amp;$D$111,'CCG data'!$A:$AD,'CCG data'!N$3,FALSE))</f>
        <v>0.32100000000000001</v>
      </c>
      <c r="V166" s="15">
        <f>IF(V165="","",VLOOKUP($E165&amp;$D$110&amp;$D$111,'CCG data'!$A:$AD,'CCG data'!O$3,FALSE))</f>
        <v>0.16900000000000001</v>
      </c>
      <c r="W166" s="142">
        <f>IF(V165="","",VLOOKUP($E165&amp;$D$110&amp;$D$111,'CCG data'!$A:$AD,'CCG data'!P$3,FALSE))</f>
        <v>0.23100000000000001</v>
      </c>
      <c r="Y166" s="178" t="str">
        <f>IFERROR(VLOOKUP($E166&amp;$D$111, Outliers!$A$4:$P$214,6,FALSE),"0")</f>
        <v>0</v>
      </c>
      <c r="Z166" s="178" t="str">
        <f>IFERROR(VLOOKUP($E166&amp;$D$111, Outliers!$A$4:$P$214,7,FALSE),"0")</f>
        <v>0</v>
      </c>
      <c r="AA166" s="178" t="str">
        <f>IFERROR(VLOOKUP($E166&amp;$D$111, Outliers!$A$4:$P$214,8,FALSE),"0")</f>
        <v>0</v>
      </c>
      <c r="AB166" s="178" t="str">
        <f>IFERROR(VLOOKUP($E166&amp;$D$111, Outliers!$A$4:$P$214,9,FALSE),"0")</f>
        <v>0</v>
      </c>
      <c r="AD166" s="82"/>
      <c r="AE166" s="82"/>
      <c r="AF166" s="82"/>
      <c r="AG166" s="82"/>
    </row>
    <row r="167" spans="4:33" s="43" customFormat="1" ht="15.75" x14ac:dyDescent="0.25">
      <c r="D167" s="301"/>
      <c r="E167" s="108" t="s">
        <v>190</v>
      </c>
      <c r="F167" s="372">
        <f>IF(OR(ISERROR(VLOOKUP($E167&amp;$D$110&amp;$D$111,'CCG data'!$A:$AD,'CCG data'!R$3,FALSE)),ISBLANK(VLOOKUP($E167&amp;$D$110&amp;$D$111,'CCG data'!$A:$AD,'CCG data'!R$3,FALSE))),"",VLOOKUP($E167&amp;$D$110&amp;$D$111,'CCG data'!$A:$AD,'CCG data'!R$3,FALSE))</f>
        <v>3.7</v>
      </c>
      <c r="G167" s="373"/>
      <c r="H167" s="373">
        <f>IF(OR(ISERROR(VLOOKUP($E167&amp;$D$110&amp;$D$111,'CCG data'!$A:$AD,'CCG data'!S$3,FALSE)),ISBLANK(VLOOKUP($E167&amp;$D$110&amp;$D$111,'CCG data'!$A:$AD,'CCG data'!S$3,FALSE))),"",VLOOKUP($E167&amp;$D$110&amp;$D$111,'CCG data'!$A:$AD,'CCG data'!S$3,FALSE))</f>
        <v>44.2</v>
      </c>
      <c r="I167" s="373"/>
      <c r="J167" s="373">
        <f>IF(OR(ISERROR(VLOOKUP($E167&amp;$D$110&amp;$D$111,'CCG data'!$A:$AD,'CCG data'!T$3,FALSE)),ISBLANK(VLOOKUP($E167&amp;$D$110&amp;$D$111,'CCG data'!$A:$AD,'CCG data'!T$3,FALSE))),"",VLOOKUP($E167&amp;$D$110&amp;$D$111,'CCG data'!$A:$AD,'CCG data'!T$3,FALSE))</f>
        <v>18.3</v>
      </c>
      <c r="K167" s="373"/>
      <c r="L167" s="373">
        <f>IF(OR(ISERROR(VLOOKUP($E167&amp;$D$110&amp;$D$111,'CCG data'!$A:$AD,'CCG data'!U$3,FALSE)),ISBLANK(VLOOKUP($E167&amp;$D$110&amp;$D$111,'CCG data'!$A:$AD,'CCG data'!U$3,FALSE))),"",VLOOKUP($E167&amp;$D$110&amp;$D$111,'CCG data'!$A:$AD,'CCG data'!U$3,FALSE))</f>
        <v>6</v>
      </c>
      <c r="M167" s="374"/>
      <c r="N167" s="303">
        <f>IF(OR(ISERROR(VLOOKUP($E167&amp;$D$110&amp;$D$111,'CCG data'!$A:$AD,'CCG data'!G$3,FALSE)),ISBLANK(VLOOKUP($E167&amp;$D$110&amp;$D$111,'CCG data'!$A:$AD,'CCG data'!G$3,FALSE))),"",VLOOKUP($E167&amp;$D$110&amp;$D$111,'CCG data'!$A:$AD,'CCG data'!G$3,FALSE))</f>
        <v>663</v>
      </c>
      <c r="P167" s="354">
        <f>IF(OR(ISERROR(VLOOKUP($E167&amp;$D$110&amp;$D$111,'CCG data'!$A:$AD,'CCG data'!B$3,FALSE)),ISBLANK(VLOOKUP($E167&amp;$D$110&amp;$D$111,'CCG data'!$A:$AD,'CCG data'!B$3,FALSE))),"",VLOOKUP($E167&amp;$D$110&amp;$D$111,'CCG data'!$A:$AD,'CCG data'!B$3,FALSE))</f>
        <v>5.7315233785822019E-2</v>
      </c>
      <c r="Q167" s="246"/>
      <c r="R167" s="246">
        <f>IF(OR(ISERROR(VLOOKUP($E167&amp;$D$110&amp;$D$111,'CCG data'!$A:$AD,'CCG data'!C$3,FALSE)),ISBLANK(VLOOKUP($E167&amp;$D$110&amp;$D$111,'CCG data'!$A:$AD,'CCG data'!C$3,FALSE))),"",VLOOKUP($E167&amp;$D$110&amp;$D$111,'CCG data'!$A:$AD,'CCG data'!C$3,FALSE))</f>
        <v>0.61538461538461542</v>
      </c>
      <c r="S167" s="246"/>
      <c r="T167" s="246">
        <f>IF(OR(ISERROR(VLOOKUP($E167&amp;$D$110&amp;$D$111,'CCG data'!$A:$AD,'CCG data'!D$3,FALSE)),ISBLANK(VLOOKUP($E167&amp;$D$110&amp;$D$111,'CCG data'!$A:$AD,'CCG data'!D$3,FALSE))),"",VLOOKUP($E167&amp;$D$110&amp;$D$111,'CCG data'!$A:$AD,'CCG data'!D$3,FALSE))</f>
        <v>0.2458521870286576</v>
      </c>
      <c r="U167" s="246"/>
      <c r="V167" s="246">
        <f>IF(OR(ISERROR(VLOOKUP($E167&amp;$D$110&amp;$D$111,'CCG data'!$A:$AD,'CCG data'!E$3,FALSE)),ISBLANK(VLOOKUP($E167&amp;$D$110&amp;$D$111,'CCG data'!$A:$AD,'CCG data'!E$3,FALSE))),"",VLOOKUP($E167&amp;$D$110&amp;$D$111,'CCG data'!$A:$AD,'CCG data'!E$3,FALSE))</f>
        <v>8.1447963800904979E-2</v>
      </c>
      <c r="W167" s="387"/>
      <c r="Y167" s="178">
        <f>IFERROR(VLOOKUP($E167&amp;$D$111, Outliers!$A$4:$P$214,6,FALSE),"0")</f>
        <v>0</v>
      </c>
      <c r="Z167" s="178">
        <f>IFERROR(VLOOKUP($E167&amp;$D$111, Outliers!$A$4:$P$214,7,FALSE),"0")</f>
        <v>0</v>
      </c>
      <c r="AA167" s="178">
        <f>IFERROR(VLOOKUP($E167&amp;$D$111, Outliers!$A$4:$P$214,8,FALSE),"0")</f>
        <v>0</v>
      </c>
      <c r="AB167" s="178">
        <f>IFERROR(VLOOKUP($E167&amp;$D$111, Outliers!$A$4:$P$214,9,FALSE),"0")</f>
        <v>1</v>
      </c>
      <c r="AC167" s="110"/>
      <c r="AD167" s="82"/>
      <c r="AE167" s="82"/>
      <c r="AF167" s="82"/>
      <c r="AG167" s="82"/>
    </row>
    <row r="168" spans="4:33" x14ac:dyDescent="0.25">
      <c r="D168" s="301"/>
      <c r="E168" s="107" t="s">
        <v>27</v>
      </c>
      <c r="F168" s="99">
        <f>IF(P167="","",VLOOKUP($E167&amp;$D$110&amp;$D$111,'CCG data'!$A:$AD,'CCG data'!W$3,FALSE))</f>
        <v>2.5</v>
      </c>
      <c r="G168" s="100">
        <f>IF(P167="","",VLOOKUP($E167&amp;$D$110&amp;$D$111,'CCG data'!$A:$AD,'CCG data'!X$3,FALSE))</f>
        <v>4.9000000000000004</v>
      </c>
      <c r="H168" s="100">
        <f>IF(R167="","",VLOOKUP($E167&amp;$D$110&amp;$D$111,'CCG data'!$A:$AD,'CCG data'!Y$3,FALSE))</f>
        <v>40</v>
      </c>
      <c r="I168" s="100">
        <f>IF(R167="","",VLOOKUP($E167&amp;$D$110&amp;$D$111,'CCG data'!$A:$AD,'CCG data'!Z$3,FALSE))</f>
        <v>48.5</v>
      </c>
      <c r="J168" s="100">
        <f>IF(T167="","",VLOOKUP($E167&amp;$D$110&amp;$D$111,'CCG data'!$A:$AD,'CCG data'!AA$3,FALSE))</f>
        <v>15.5</v>
      </c>
      <c r="K168" s="100">
        <f>IF(T167="","",VLOOKUP($E167&amp;$D$110&amp;$D$111,'CCG data'!$A:$AD,'CCG data'!AB$3,FALSE))</f>
        <v>21.2</v>
      </c>
      <c r="L168" s="100">
        <f>IF(V167="","",VLOOKUP($E167&amp;$D$110&amp;$D$111,'CCG data'!$A:$AD,'CCG data'!AC$3,FALSE))</f>
        <v>4.4000000000000004</v>
      </c>
      <c r="M168" s="100">
        <f>IF(V167="","",VLOOKUP($E167&amp;$D$110&amp;$D$111,'CCG data'!$A:$AD,'CCG data'!AD$3,FALSE))</f>
        <v>7.6</v>
      </c>
      <c r="N168" s="304"/>
      <c r="P168" s="162">
        <f>IF(P167="","",VLOOKUP($E167&amp;$D$110&amp;$D$111,'CCG data'!$A:$AD,'CCG data'!I$3,FALSE))</f>
        <v>4.2000000000000003E-2</v>
      </c>
      <c r="Q168" s="15">
        <f>IF(P167="","",VLOOKUP($E167&amp;$D$110&amp;$D$111,'CCG data'!$A:$AD,'CCG data'!J$3,FALSE))</f>
        <v>7.8E-2</v>
      </c>
      <c r="R168" s="15">
        <f>IF(R167="","",VLOOKUP($E167&amp;$D$110&amp;$D$111,'CCG data'!$A:$AD,'CCG data'!K$3,FALSE))</f>
        <v>0.57799999999999996</v>
      </c>
      <c r="S168" s="15">
        <f>IF(R167="","",VLOOKUP($E167&amp;$D$110&amp;$D$111,'CCG data'!$A:$AD,'CCG data'!L$3,FALSE))</f>
        <v>0.65200000000000002</v>
      </c>
      <c r="T168" s="15">
        <f>IF(T167="","",VLOOKUP($E167&amp;$D$110&amp;$D$111,'CCG data'!$A:$AD,'CCG data'!M$3,FALSE))</f>
        <v>0.215</v>
      </c>
      <c r="U168" s="15">
        <f>IF(T167="","",VLOOKUP($E167&amp;$D$110&amp;$D$111,'CCG data'!$A:$AD,'CCG data'!N$3,FALSE))</f>
        <v>0.28000000000000003</v>
      </c>
      <c r="V168" s="15">
        <f>IF(V167="","",VLOOKUP($E167&amp;$D$110&amp;$D$111,'CCG data'!$A:$AD,'CCG data'!O$3,FALSE))</f>
        <v>6.3E-2</v>
      </c>
      <c r="W168" s="142">
        <f>IF(V167="","",VLOOKUP($E167&amp;$D$110&amp;$D$111,'CCG data'!$A:$AD,'CCG data'!P$3,FALSE))</f>
        <v>0.105</v>
      </c>
      <c r="Y168" s="178" t="str">
        <f>IFERROR(VLOOKUP($E168&amp;$D$111, Outliers!$A$4:$P$214,6,FALSE),"0")</f>
        <v>0</v>
      </c>
      <c r="Z168" s="178" t="str">
        <f>IFERROR(VLOOKUP($E168&amp;$D$111, Outliers!$A$4:$P$214,7,FALSE),"0")</f>
        <v>0</v>
      </c>
      <c r="AA168" s="178" t="str">
        <f>IFERROR(VLOOKUP($E168&amp;$D$111, Outliers!$A$4:$P$214,8,FALSE),"0")</f>
        <v>0</v>
      </c>
      <c r="AB168" s="178" t="str">
        <f>IFERROR(VLOOKUP($E168&amp;$D$111, Outliers!$A$4:$P$214,9,FALSE),"0")</f>
        <v>0</v>
      </c>
      <c r="AD168" s="82"/>
      <c r="AE168" s="82"/>
      <c r="AF168" s="82"/>
      <c r="AG168" s="82"/>
    </row>
    <row r="169" spans="4:33" ht="15.75" x14ac:dyDescent="0.25">
      <c r="D169" s="301"/>
      <c r="E169" s="108" t="s">
        <v>448</v>
      </c>
      <c r="F169" s="372">
        <f>IF(OR(ISERROR(VLOOKUP($E169&amp;$D$110&amp;$D$111,'CCG data'!$A:$AD,'CCG data'!R$3,FALSE)),ISBLANK(VLOOKUP($E169&amp;$D$110&amp;$D$111,'CCG data'!$A:$AD,'CCG data'!R$3,FALSE))),"",VLOOKUP($E169&amp;$D$110&amp;$D$111,'CCG data'!$A:$AD,'CCG data'!R$3,FALSE))</f>
        <v>3.7</v>
      </c>
      <c r="G169" s="373"/>
      <c r="H169" s="373">
        <f>IF(OR(ISERROR(VLOOKUP($E169&amp;$D$110&amp;$D$111,'CCG data'!$A:$AD,'CCG data'!S$3,FALSE)),ISBLANK(VLOOKUP($E169&amp;$D$110&amp;$D$111,'CCG data'!$A:$AD,'CCG data'!S$3,FALSE))),"",VLOOKUP($E169&amp;$D$110&amp;$D$111,'CCG data'!$A:$AD,'CCG data'!S$3,FALSE))</f>
        <v>35.4</v>
      </c>
      <c r="I169" s="373"/>
      <c r="J169" s="373">
        <f>IF(OR(ISERROR(VLOOKUP($E169&amp;$D$110&amp;$D$111,'CCG data'!$A:$AD,'CCG data'!T$3,FALSE)),ISBLANK(VLOOKUP($E169&amp;$D$110&amp;$D$111,'CCG data'!$A:$AD,'CCG data'!T$3,FALSE))),"",VLOOKUP($E169&amp;$D$110&amp;$D$111,'CCG data'!$A:$AD,'CCG data'!T$3,FALSE))</f>
        <v>16.2</v>
      </c>
      <c r="K169" s="373"/>
      <c r="L169" s="373">
        <f>IF(OR(ISERROR(VLOOKUP($E169&amp;$D$110&amp;$D$111,'CCG data'!$A:$AD,'CCG data'!U$3,FALSE)),ISBLANK(VLOOKUP($E169&amp;$D$110&amp;$D$111,'CCG data'!$A:$AD,'CCG data'!U$3,FALSE))),"",VLOOKUP($E169&amp;$D$110&amp;$D$111,'CCG data'!$A:$AD,'CCG data'!U$3,FALSE))</f>
        <v>14.4</v>
      </c>
      <c r="M169" s="374"/>
      <c r="N169" s="303">
        <f>IF(OR(ISERROR(VLOOKUP($E169&amp;$D$110&amp;$D$111,'CCG data'!$A:$AD,'CCG data'!G$3,FALSE)),ISBLANK(VLOOKUP($E169&amp;$D$110&amp;$D$111,'CCG data'!$A:$AD,'CCG data'!G$3,FALSE))),"",VLOOKUP($E169&amp;$D$110&amp;$D$111,'CCG data'!$A:$AD,'CCG data'!G$3,FALSE))</f>
        <v>1082</v>
      </c>
      <c r="P169" s="354">
        <f>IF(OR(ISERROR(VLOOKUP($E169&amp;$D$110&amp;$D$111,'CCG data'!$A:$AD,'CCG data'!B$3,FALSE)),ISBLANK(VLOOKUP($E169&amp;$D$110&amp;$D$111,'CCG data'!$A:$AD,'CCG data'!B$3,FALSE))),"",VLOOKUP($E169&amp;$D$110&amp;$D$111,'CCG data'!$A:$AD,'CCG data'!B$3,FALSE))</f>
        <v>5.2680221811460259E-2</v>
      </c>
      <c r="Q169" s="246"/>
      <c r="R169" s="246">
        <f>IF(OR(ISERROR(VLOOKUP($E169&amp;$D$110&amp;$D$111,'CCG data'!$A:$AD,'CCG data'!C$3,FALSE)),ISBLANK(VLOOKUP($E169&amp;$D$110&amp;$D$111,'CCG data'!$A:$AD,'CCG data'!C$3,FALSE))),"",VLOOKUP($E169&amp;$D$110&amp;$D$111,'CCG data'!$A:$AD,'CCG data'!C$3,FALSE))</f>
        <v>0.50369685767097971</v>
      </c>
      <c r="S169" s="246"/>
      <c r="T169" s="246">
        <f>IF(OR(ISERROR(VLOOKUP($E169&amp;$D$110&amp;$D$111,'CCG data'!$A:$AD,'CCG data'!D$3,FALSE)),ISBLANK(VLOOKUP($E169&amp;$D$110&amp;$D$111,'CCG data'!$A:$AD,'CCG data'!D$3,FALSE))),"",VLOOKUP($E169&amp;$D$110&amp;$D$111,'CCG data'!$A:$AD,'CCG data'!D$3,FALSE))</f>
        <v>0.23937153419593346</v>
      </c>
      <c r="U169" s="246"/>
      <c r="V169" s="246">
        <f>IF(OR(ISERROR(VLOOKUP($E169&amp;$D$110&amp;$D$111,'CCG data'!$A:$AD,'CCG data'!E$3,FALSE)),ISBLANK(VLOOKUP($E169&amp;$D$110&amp;$D$111,'CCG data'!$A:$AD,'CCG data'!E$3,FALSE))),"",VLOOKUP($E169&amp;$D$110&amp;$D$111,'CCG data'!$A:$AD,'CCG data'!E$3,FALSE))</f>
        <v>0.20425138632162662</v>
      </c>
      <c r="W169" s="387"/>
      <c r="Y169" s="178">
        <f>IFERROR(VLOOKUP($E169&amp;$D$111, Outliers!$A$4:$P$214,6,FALSE),"0")</f>
        <v>0</v>
      </c>
      <c r="Z169" s="178">
        <f>IFERROR(VLOOKUP($E169&amp;$D$111, Outliers!$A$4:$P$214,7,FALSE),"0")</f>
        <v>0</v>
      </c>
      <c r="AA169" s="178">
        <f>IFERROR(VLOOKUP($E169&amp;$D$111, Outliers!$A$4:$P$214,8,FALSE),"0")</f>
        <v>0</v>
      </c>
      <c r="AB169" s="178">
        <f>IFERROR(VLOOKUP($E169&amp;$D$111, Outliers!$A$4:$P$214,9,FALSE),"0")</f>
        <v>0</v>
      </c>
      <c r="AD169" s="82"/>
      <c r="AE169" s="82"/>
      <c r="AF169" s="82"/>
      <c r="AG169" s="82"/>
    </row>
    <row r="170" spans="4:33" x14ac:dyDescent="0.25">
      <c r="D170" s="301"/>
      <c r="E170" s="107" t="s">
        <v>27</v>
      </c>
      <c r="F170" s="99">
        <f>IF(P169="","",VLOOKUP($E169&amp;$D$110&amp;$D$111,'CCG data'!$A:$AD,'CCG data'!W$3,FALSE))</f>
        <v>2.7</v>
      </c>
      <c r="G170" s="100">
        <f>IF(P169="","",VLOOKUP($E169&amp;$D$110&amp;$D$111,'CCG data'!$A:$AD,'CCG data'!X$3,FALSE))</f>
        <v>4.5999999999999996</v>
      </c>
      <c r="H170" s="100">
        <f>IF(R169="","",VLOOKUP($E169&amp;$D$110&amp;$D$111,'CCG data'!$A:$AD,'CCG data'!Y$3,FALSE))</f>
        <v>32.4</v>
      </c>
      <c r="I170" s="100">
        <f>IF(R169="","",VLOOKUP($E169&amp;$D$110&amp;$D$111,'CCG data'!$A:$AD,'CCG data'!Z$3,FALSE))</f>
        <v>38.4</v>
      </c>
      <c r="J170" s="100">
        <f>IF(T169="","",VLOOKUP($E169&amp;$D$110&amp;$D$111,'CCG data'!$A:$AD,'CCG data'!AA$3,FALSE))</f>
        <v>14.2</v>
      </c>
      <c r="K170" s="100">
        <f>IF(T169="","",VLOOKUP($E169&amp;$D$110&amp;$D$111,'CCG data'!$A:$AD,'CCG data'!AB$3,FALSE))</f>
        <v>18.100000000000001</v>
      </c>
      <c r="L170" s="100">
        <f>IF(V169="","",VLOOKUP($E169&amp;$D$110&amp;$D$111,'CCG data'!$A:$AD,'CCG data'!AC$3,FALSE))</f>
        <v>12.5</v>
      </c>
      <c r="M170" s="100">
        <f>IF(V169="","",VLOOKUP($E169&amp;$D$110&amp;$D$111,'CCG data'!$A:$AD,'CCG data'!AD$3,FALSE))</f>
        <v>16.3</v>
      </c>
      <c r="N170" s="304"/>
      <c r="P170" s="162">
        <f>IF(P169="","",VLOOKUP($E169&amp;$D$110&amp;$D$111,'CCG data'!$A:$AD,'CCG data'!I$3,FALSE))</f>
        <v>4.1000000000000002E-2</v>
      </c>
      <c r="Q170" s="15">
        <f>IF(P169="","",VLOOKUP($E169&amp;$D$110&amp;$D$111,'CCG data'!$A:$AD,'CCG data'!J$3,FALSE))</f>
        <v>6.8000000000000005E-2</v>
      </c>
      <c r="R170" s="15">
        <f>IF(R169="","",VLOOKUP($E169&amp;$D$110&amp;$D$111,'CCG data'!$A:$AD,'CCG data'!K$3,FALSE))</f>
        <v>0.47399999999999998</v>
      </c>
      <c r="S170" s="15">
        <f>IF(R169="","",VLOOKUP($E169&amp;$D$110&amp;$D$111,'CCG data'!$A:$AD,'CCG data'!L$3,FALSE))</f>
        <v>0.53300000000000003</v>
      </c>
      <c r="T170" s="15">
        <f>IF(T169="","",VLOOKUP($E169&amp;$D$110&amp;$D$111,'CCG data'!$A:$AD,'CCG data'!M$3,FALSE))</f>
        <v>0.215</v>
      </c>
      <c r="U170" s="15">
        <f>IF(T169="","",VLOOKUP($E169&amp;$D$110&amp;$D$111,'CCG data'!$A:$AD,'CCG data'!N$3,FALSE))</f>
        <v>0.26600000000000001</v>
      </c>
      <c r="V170" s="15">
        <f>IF(V169="","",VLOOKUP($E169&amp;$D$110&amp;$D$111,'CCG data'!$A:$AD,'CCG data'!O$3,FALSE))</f>
        <v>0.18099999999999999</v>
      </c>
      <c r="W170" s="142">
        <f>IF(V169="","",VLOOKUP($E169&amp;$D$110&amp;$D$111,'CCG data'!$A:$AD,'CCG data'!P$3,FALSE))</f>
        <v>0.22900000000000001</v>
      </c>
      <c r="Y170" s="178" t="str">
        <f>IFERROR(VLOOKUP($E170&amp;$D$111, Outliers!$A$4:$P$214,6,FALSE),"0")</f>
        <v>0</v>
      </c>
      <c r="Z170" s="178" t="str">
        <f>IFERROR(VLOOKUP($E170&amp;$D$111, Outliers!$A$4:$P$214,7,FALSE),"0")</f>
        <v>0</v>
      </c>
      <c r="AA170" s="178" t="str">
        <f>IFERROR(VLOOKUP($E170&amp;$D$111, Outliers!$A$4:$P$214,8,FALSE),"0")</f>
        <v>0</v>
      </c>
      <c r="AB170" s="178" t="str">
        <f>IFERROR(VLOOKUP($E170&amp;$D$111, Outliers!$A$4:$P$214,9,FALSE),"0")</f>
        <v>0</v>
      </c>
      <c r="AD170" s="82"/>
      <c r="AE170" s="82"/>
      <c r="AF170" s="82"/>
      <c r="AG170" s="82"/>
    </row>
    <row r="171" spans="4:33" ht="15.75" x14ac:dyDescent="0.25">
      <c r="D171" s="301"/>
      <c r="E171" s="108" t="s">
        <v>449</v>
      </c>
      <c r="F171" s="372">
        <f>IF(OR(ISERROR(VLOOKUP($E171&amp;$D$110&amp;$D$111,'CCG data'!$A:$AD,'CCG data'!R$3,FALSE)),ISBLANK(VLOOKUP($E171&amp;$D$110&amp;$D$111,'CCG data'!$A:$AD,'CCG data'!R$3,FALSE))),"",VLOOKUP($E171&amp;$D$110&amp;$D$111,'CCG data'!$A:$AD,'CCG data'!R$3,FALSE))</f>
        <v>5.5</v>
      </c>
      <c r="G171" s="373"/>
      <c r="H171" s="373">
        <f>IF(OR(ISERROR(VLOOKUP($E171&amp;$D$110&amp;$D$111,'CCG data'!$A:$AD,'CCG data'!S$3,FALSE)),ISBLANK(VLOOKUP($E171&amp;$D$110&amp;$D$111,'CCG data'!$A:$AD,'CCG data'!S$3,FALSE))),"",VLOOKUP($E171&amp;$D$110&amp;$D$111,'CCG data'!$A:$AD,'CCG data'!S$3,FALSE))</f>
        <v>33</v>
      </c>
      <c r="I171" s="373"/>
      <c r="J171" s="373">
        <f>IF(OR(ISERROR(VLOOKUP($E171&amp;$D$110&amp;$D$111,'CCG data'!$A:$AD,'CCG data'!T$3,FALSE)),ISBLANK(VLOOKUP($E171&amp;$D$110&amp;$D$111,'CCG data'!$A:$AD,'CCG data'!T$3,FALSE))),"",VLOOKUP($E171&amp;$D$110&amp;$D$111,'CCG data'!$A:$AD,'CCG data'!T$3,FALSE))</f>
        <v>15.5</v>
      </c>
      <c r="K171" s="373"/>
      <c r="L171" s="373">
        <f>IF(OR(ISERROR(VLOOKUP($E171&amp;$D$110&amp;$D$111,'CCG data'!$A:$AD,'CCG data'!U$3,FALSE)),ISBLANK(VLOOKUP($E171&amp;$D$110&amp;$D$111,'CCG data'!$A:$AD,'CCG data'!U$3,FALSE))),"",VLOOKUP($E171&amp;$D$110&amp;$D$111,'CCG data'!$A:$AD,'CCG data'!U$3,FALSE))</f>
        <v>13.9</v>
      </c>
      <c r="M171" s="374"/>
      <c r="N171" s="303">
        <f>IF(OR(ISERROR(VLOOKUP($E171&amp;$D$110&amp;$D$111,'CCG data'!$A:$AD,'CCG data'!G$3,FALSE)),ISBLANK(VLOOKUP($E171&amp;$D$110&amp;$D$111,'CCG data'!$A:$AD,'CCG data'!G$3,FALSE))),"",VLOOKUP($E171&amp;$D$110&amp;$D$111,'CCG data'!$A:$AD,'CCG data'!G$3,FALSE))</f>
        <v>980</v>
      </c>
      <c r="P171" s="354">
        <f>IF(OR(ISERROR(VLOOKUP($E171&amp;$D$110&amp;$D$111,'CCG data'!$A:$AD,'CCG data'!B$3,FALSE)),ISBLANK(VLOOKUP($E171&amp;$D$110&amp;$D$111,'CCG data'!$A:$AD,'CCG data'!B$3,FALSE))),"",VLOOKUP($E171&amp;$D$110&amp;$D$111,'CCG data'!$A:$AD,'CCG data'!B$3,FALSE))</f>
        <v>8.4693877551020411E-2</v>
      </c>
      <c r="Q171" s="246"/>
      <c r="R171" s="246">
        <f>IF(OR(ISERROR(VLOOKUP($E171&amp;$D$110&amp;$D$111,'CCG data'!$A:$AD,'CCG data'!C$3,FALSE)),ISBLANK(VLOOKUP($E171&amp;$D$110&amp;$D$111,'CCG data'!$A:$AD,'CCG data'!C$3,FALSE))),"",VLOOKUP($E171&amp;$D$110&amp;$D$111,'CCG data'!$A:$AD,'CCG data'!C$3,FALSE))</f>
        <v>0.48571428571428571</v>
      </c>
      <c r="S171" s="246"/>
      <c r="T171" s="246">
        <f>IF(OR(ISERROR(VLOOKUP($E171&amp;$D$110&amp;$D$111,'CCG data'!$A:$AD,'CCG data'!D$3,FALSE)),ISBLANK(VLOOKUP($E171&amp;$D$110&amp;$D$111,'CCG data'!$A:$AD,'CCG data'!D$3,FALSE))),"",VLOOKUP($E171&amp;$D$110&amp;$D$111,'CCG data'!$A:$AD,'CCG data'!D$3,FALSE))</f>
        <v>0.22653061224489796</v>
      </c>
      <c r="U171" s="246"/>
      <c r="V171" s="246">
        <f>IF(OR(ISERROR(VLOOKUP($E171&amp;$D$110&amp;$D$111,'CCG data'!$A:$AD,'CCG data'!E$3,FALSE)),ISBLANK(VLOOKUP($E171&amp;$D$110&amp;$D$111,'CCG data'!$A:$AD,'CCG data'!E$3,FALSE))),"",VLOOKUP($E171&amp;$D$110&amp;$D$111,'CCG data'!$A:$AD,'CCG data'!E$3,FALSE))</f>
        <v>0.20306122448979591</v>
      </c>
      <c r="W171" s="387"/>
      <c r="Y171" s="178">
        <f>IFERROR(VLOOKUP($E171&amp;$D$111, Outliers!$A$4:$P$214,6,FALSE),"0")</f>
        <v>0</v>
      </c>
      <c r="Z171" s="178">
        <f>IFERROR(VLOOKUP($E171&amp;$D$111, Outliers!$A$4:$P$214,7,FALSE),"0")</f>
        <v>1</v>
      </c>
      <c r="AA171" s="178">
        <f>IFERROR(VLOOKUP($E171&amp;$D$111, Outliers!$A$4:$P$214,8,FALSE),"0")</f>
        <v>0</v>
      </c>
      <c r="AB171" s="178">
        <f>IFERROR(VLOOKUP($E171&amp;$D$111, Outliers!$A$4:$P$214,9,FALSE),"0")</f>
        <v>0</v>
      </c>
      <c r="AD171" s="82"/>
      <c r="AE171" s="82"/>
      <c r="AF171" s="82"/>
      <c r="AG171" s="82"/>
    </row>
    <row r="172" spans="4:33" x14ac:dyDescent="0.25">
      <c r="D172" s="301"/>
      <c r="E172" s="107" t="s">
        <v>27</v>
      </c>
      <c r="F172" s="99">
        <f>IF(P171="","",VLOOKUP($E171&amp;$D$110&amp;$D$111,'CCG data'!$A:$AD,'CCG data'!W$3,FALSE))</f>
        <v>4.3</v>
      </c>
      <c r="G172" s="100">
        <f>IF(P171="","",VLOOKUP($E171&amp;$D$110&amp;$D$111,'CCG data'!$A:$AD,'CCG data'!X$3,FALSE))</f>
        <v>6.7</v>
      </c>
      <c r="H172" s="100">
        <f>IF(R171="","",VLOOKUP($E171&amp;$D$110&amp;$D$111,'CCG data'!$A:$AD,'CCG data'!Y$3,FALSE))</f>
        <v>30</v>
      </c>
      <c r="I172" s="100">
        <f>IF(R171="","",VLOOKUP($E171&amp;$D$110&amp;$D$111,'CCG data'!$A:$AD,'CCG data'!Z$3,FALSE))</f>
        <v>36</v>
      </c>
      <c r="J172" s="100">
        <f>IF(T171="","",VLOOKUP($E171&amp;$D$110&amp;$D$111,'CCG data'!$A:$AD,'CCG data'!AA$3,FALSE))</f>
        <v>13.5</v>
      </c>
      <c r="K172" s="100">
        <f>IF(T171="","",VLOOKUP($E171&amp;$D$110&amp;$D$111,'CCG data'!$A:$AD,'CCG data'!AB$3,FALSE))</f>
        <v>17.5</v>
      </c>
      <c r="L172" s="100">
        <f>IF(V171="","",VLOOKUP($E171&amp;$D$110&amp;$D$111,'CCG data'!$A:$AD,'CCG data'!AC$3,FALSE))</f>
        <v>12</v>
      </c>
      <c r="M172" s="100">
        <f>IF(V171="","",VLOOKUP($E171&amp;$D$110&amp;$D$111,'CCG data'!$A:$AD,'CCG data'!AD$3,FALSE))</f>
        <v>15.8</v>
      </c>
      <c r="N172" s="304"/>
      <c r="P172" s="162">
        <f>IF(P171="","",VLOOKUP($E171&amp;$D$110&amp;$D$111,'CCG data'!$A:$AD,'CCG data'!I$3,FALSE))</f>
        <v>6.9000000000000006E-2</v>
      </c>
      <c r="Q172" s="15">
        <f>IF(P171="","",VLOOKUP($E171&amp;$D$110&amp;$D$111,'CCG data'!$A:$AD,'CCG data'!J$3,FALSE))</f>
        <v>0.104</v>
      </c>
      <c r="R172" s="15">
        <f>IF(R171="","",VLOOKUP($E171&amp;$D$110&amp;$D$111,'CCG data'!$A:$AD,'CCG data'!K$3,FALSE))</f>
        <v>0.45500000000000002</v>
      </c>
      <c r="S172" s="15">
        <f>IF(R171="","",VLOOKUP($E171&amp;$D$110&amp;$D$111,'CCG data'!$A:$AD,'CCG data'!L$3,FALSE))</f>
        <v>0.51700000000000002</v>
      </c>
      <c r="T172" s="15">
        <f>IF(T171="","",VLOOKUP($E171&amp;$D$110&amp;$D$111,'CCG data'!$A:$AD,'CCG data'!M$3,FALSE))</f>
        <v>0.20100000000000001</v>
      </c>
      <c r="U172" s="15">
        <f>IF(T171="","",VLOOKUP($E171&amp;$D$110&amp;$D$111,'CCG data'!$A:$AD,'CCG data'!N$3,FALSE))</f>
        <v>0.254</v>
      </c>
      <c r="V172" s="15">
        <f>IF(V171="","",VLOOKUP($E171&amp;$D$110&amp;$D$111,'CCG data'!$A:$AD,'CCG data'!O$3,FALSE))</f>
        <v>0.17899999999999999</v>
      </c>
      <c r="W172" s="142">
        <f>IF(V171="","",VLOOKUP($E171&amp;$D$110&amp;$D$111,'CCG data'!$A:$AD,'CCG data'!P$3,FALSE))</f>
        <v>0.22900000000000001</v>
      </c>
      <c r="Y172" s="178" t="str">
        <f>IFERROR(VLOOKUP($E172&amp;$D$111, Outliers!$A$4:$P$214,6,FALSE),"0")</f>
        <v>0</v>
      </c>
      <c r="Z172" s="178" t="str">
        <f>IFERROR(VLOOKUP($E172&amp;$D$111, Outliers!$A$4:$P$214,7,FALSE),"0")</f>
        <v>0</v>
      </c>
      <c r="AA172" s="178" t="str">
        <f>IFERROR(VLOOKUP($E172&amp;$D$111, Outliers!$A$4:$P$214,8,FALSE),"0")</f>
        <v>0</v>
      </c>
      <c r="AB172" s="178" t="str">
        <f>IFERROR(VLOOKUP($E172&amp;$D$111, Outliers!$A$4:$P$214,9,FALSE),"0")</f>
        <v>0</v>
      </c>
      <c r="AD172" s="82"/>
      <c r="AE172" s="82"/>
      <c r="AF172" s="82"/>
      <c r="AG172" s="82"/>
    </row>
    <row r="173" spans="4:33" ht="15.75" x14ac:dyDescent="0.25">
      <c r="D173" s="301"/>
      <c r="E173" s="108" t="s">
        <v>191</v>
      </c>
      <c r="F173" s="372">
        <f>IF(OR(ISERROR(VLOOKUP($E173&amp;$D$110&amp;$D$111,'CCG data'!$A:$AD,'CCG data'!R$3,FALSE)),ISBLANK(VLOOKUP($E173&amp;$D$110&amp;$D$111,'CCG data'!$A:$AD,'CCG data'!R$3,FALSE))),"",VLOOKUP($E173&amp;$D$110&amp;$D$111,'CCG data'!$A:$AD,'CCG data'!R$3,FALSE))</f>
        <v>3.5</v>
      </c>
      <c r="G173" s="373"/>
      <c r="H173" s="373">
        <f>IF(OR(ISERROR(VLOOKUP($E173&amp;$D$110&amp;$D$111,'CCG data'!$A:$AD,'CCG data'!S$3,FALSE)),ISBLANK(VLOOKUP($E173&amp;$D$110&amp;$D$111,'CCG data'!$A:$AD,'CCG data'!S$3,FALSE))),"",VLOOKUP($E173&amp;$D$110&amp;$D$111,'CCG data'!$A:$AD,'CCG data'!S$3,FALSE))</f>
        <v>23.8</v>
      </c>
      <c r="I173" s="373"/>
      <c r="J173" s="373">
        <f>IF(OR(ISERROR(VLOOKUP($E173&amp;$D$110&amp;$D$111,'CCG data'!$A:$AD,'CCG data'!T$3,FALSE)),ISBLANK(VLOOKUP($E173&amp;$D$110&amp;$D$111,'CCG data'!$A:$AD,'CCG data'!T$3,FALSE))),"",VLOOKUP($E173&amp;$D$110&amp;$D$111,'CCG data'!$A:$AD,'CCG data'!T$3,FALSE))</f>
        <v>13.8</v>
      </c>
      <c r="K173" s="373"/>
      <c r="L173" s="373">
        <f>IF(OR(ISERROR(VLOOKUP($E173&amp;$D$110&amp;$D$111,'CCG data'!$A:$AD,'CCG data'!U$3,FALSE)),ISBLANK(VLOOKUP($E173&amp;$D$110&amp;$D$111,'CCG data'!$A:$AD,'CCG data'!U$3,FALSE))),"",VLOOKUP($E173&amp;$D$110&amp;$D$111,'CCG data'!$A:$AD,'CCG data'!U$3,FALSE))</f>
        <v>16.899999999999999</v>
      </c>
      <c r="M173" s="374"/>
      <c r="N173" s="303">
        <f>IF(OR(ISERROR(VLOOKUP($E173&amp;$D$110&amp;$D$111,'CCG data'!$A:$AD,'CCG data'!G$3,FALSE)),ISBLANK(VLOOKUP($E173&amp;$D$110&amp;$D$111,'CCG data'!$A:$AD,'CCG data'!G$3,FALSE))),"",VLOOKUP($E173&amp;$D$110&amp;$D$111,'CCG data'!$A:$AD,'CCG data'!G$3,FALSE))</f>
        <v>501</v>
      </c>
      <c r="P173" s="354">
        <f>IF(OR(ISERROR(VLOOKUP($E173&amp;$D$110&amp;$D$111,'CCG data'!$A:$AD,'CCG data'!B$3,FALSE)),ISBLANK(VLOOKUP($E173&amp;$D$110&amp;$D$111,'CCG data'!$A:$AD,'CCG data'!B$3,FALSE))),"",VLOOKUP($E173&amp;$D$110&amp;$D$111,'CCG data'!$A:$AD,'CCG data'!B$3,FALSE))</f>
        <v>5.9880239520958084E-2</v>
      </c>
      <c r="Q173" s="246"/>
      <c r="R173" s="246">
        <f>IF(OR(ISERROR(VLOOKUP($E173&amp;$D$110&amp;$D$111,'CCG data'!$A:$AD,'CCG data'!C$3,FALSE)),ISBLANK(VLOOKUP($E173&amp;$D$110&amp;$D$111,'CCG data'!$A:$AD,'CCG data'!C$3,FALSE))),"",VLOOKUP($E173&amp;$D$110&amp;$D$111,'CCG data'!$A:$AD,'CCG data'!C$3,FALSE))</f>
        <v>0.40319361277445109</v>
      </c>
      <c r="S173" s="246"/>
      <c r="T173" s="246">
        <f>IF(OR(ISERROR(VLOOKUP($E173&amp;$D$110&amp;$D$111,'CCG data'!$A:$AD,'CCG data'!D$3,FALSE)),ISBLANK(VLOOKUP($E173&amp;$D$110&amp;$D$111,'CCG data'!$A:$AD,'CCG data'!D$3,FALSE))),"",VLOOKUP($E173&amp;$D$110&amp;$D$111,'CCG data'!$A:$AD,'CCG data'!D$3,FALSE))</f>
        <v>0.23952095808383234</v>
      </c>
      <c r="U173" s="246"/>
      <c r="V173" s="246">
        <f>IF(OR(ISERROR(VLOOKUP($E173&amp;$D$110&amp;$D$111,'CCG data'!$A:$AD,'CCG data'!E$3,FALSE)),ISBLANK(VLOOKUP($E173&amp;$D$110&amp;$D$111,'CCG data'!$A:$AD,'CCG data'!E$3,FALSE))),"",VLOOKUP($E173&amp;$D$110&amp;$D$111,'CCG data'!$A:$AD,'CCG data'!E$3,FALSE))</f>
        <v>0.29740518962075846</v>
      </c>
      <c r="W173" s="387"/>
      <c r="Y173" s="178">
        <f>IFERROR(VLOOKUP($E173&amp;$D$111, Outliers!$A$4:$P$214,6,FALSE),"0")</f>
        <v>0</v>
      </c>
      <c r="Z173" s="178">
        <f>IFERROR(VLOOKUP($E173&amp;$D$111, Outliers!$A$4:$P$214,7,FALSE),"0")</f>
        <v>1</v>
      </c>
      <c r="AA173" s="178">
        <f>IFERROR(VLOOKUP($E173&amp;$D$111, Outliers!$A$4:$P$214,8,FALSE),"0")</f>
        <v>0</v>
      </c>
      <c r="AB173" s="178">
        <f>IFERROR(VLOOKUP($E173&amp;$D$111, Outliers!$A$4:$P$214,9,FALSE),"0")</f>
        <v>1</v>
      </c>
      <c r="AD173" s="82"/>
      <c r="AE173" s="82"/>
      <c r="AF173" s="82"/>
      <c r="AG173" s="82"/>
    </row>
    <row r="174" spans="4:33" x14ac:dyDescent="0.25">
      <c r="D174" s="301"/>
      <c r="E174" s="107" t="s">
        <v>27</v>
      </c>
      <c r="F174" s="99">
        <f>IF(P173="","",VLOOKUP($E173&amp;$D$110&amp;$D$111,'CCG data'!$A:$AD,'CCG data'!W$3,FALSE))</f>
        <v>2.2999999999999998</v>
      </c>
      <c r="G174" s="100">
        <f>IF(P173="","",VLOOKUP($E173&amp;$D$110&amp;$D$111,'CCG data'!$A:$AD,'CCG data'!X$3,FALSE))</f>
        <v>4.8</v>
      </c>
      <c r="H174" s="100">
        <f>IF(R173="","",VLOOKUP($E173&amp;$D$110&amp;$D$111,'CCG data'!$A:$AD,'CCG data'!Y$3,FALSE))</f>
        <v>20.6</v>
      </c>
      <c r="I174" s="100">
        <f>IF(R173="","",VLOOKUP($E173&amp;$D$110&amp;$D$111,'CCG data'!$A:$AD,'CCG data'!Z$3,FALSE))</f>
        <v>27.1</v>
      </c>
      <c r="J174" s="100">
        <f>IF(T173="","",VLOOKUP($E173&amp;$D$110&amp;$D$111,'CCG data'!$A:$AD,'CCG data'!AA$3,FALSE))</f>
        <v>11.3</v>
      </c>
      <c r="K174" s="100">
        <f>IF(T173="","",VLOOKUP($E173&amp;$D$110&amp;$D$111,'CCG data'!$A:$AD,'CCG data'!AB$3,FALSE))</f>
        <v>16.2</v>
      </c>
      <c r="L174" s="100">
        <f>IF(V173="","",VLOOKUP($E173&amp;$D$110&amp;$D$111,'CCG data'!$A:$AD,'CCG data'!AC$3,FALSE))</f>
        <v>14.2</v>
      </c>
      <c r="M174" s="100">
        <f>IF(V173="","",VLOOKUP($E173&amp;$D$110&amp;$D$111,'CCG data'!$A:$AD,'CCG data'!AD$3,FALSE))</f>
        <v>19.600000000000001</v>
      </c>
      <c r="N174" s="304"/>
      <c r="P174" s="162">
        <f>IF(P173="","",VLOOKUP($E173&amp;$D$110&amp;$D$111,'CCG data'!$A:$AD,'CCG data'!I$3,FALSE))</f>
        <v>4.2000000000000003E-2</v>
      </c>
      <c r="Q174" s="15">
        <f>IF(P173="","",VLOOKUP($E173&amp;$D$110&amp;$D$111,'CCG data'!$A:$AD,'CCG data'!J$3,FALSE))</f>
        <v>8.4000000000000005E-2</v>
      </c>
      <c r="R174" s="15">
        <f>IF(R173="","",VLOOKUP($E173&amp;$D$110&amp;$D$111,'CCG data'!$A:$AD,'CCG data'!K$3,FALSE))</f>
        <v>0.36099999999999999</v>
      </c>
      <c r="S174" s="15">
        <f>IF(R173="","",VLOOKUP($E173&amp;$D$110&amp;$D$111,'CCG data'!$A:$AD,'CCG data'!L$3,FALSE))</f>
        <v>0.44700000000000001</v>
      </c>
      <c r="T174" s="15">
        <f>IF(T173="","",VLOOKUP($E173&amp;$D$110&amp;$D$111,'CCG data'!$A:$AD,'CCG data'!M$3,FALSE))</f>
        <v>0.20399999999999999</v>
      </c>
      <c r="U174" s="15">
        <f>IF(T173="","",VLOOKUP($E173&amp;$D$110&amp;$D$111,'CCG data'!$A:$AD,'CCG data'!N$3,FALSE))</f>
        <v>0.27900000000000003</v>
      </c>
      <c r="V174" s="15">
        <f>IF(V173="","",VLOOKUP($E173&amp;$D$110&amp;$D$111,'CCG data'!$A:$AD,'CCG data'!O$3,FALSE))</f>
        <v>0.25900000000000001</v>
      </c>
      <c r="W174" s="142">
        <f>IF(V173="","",VLOOKUP($E173&amp;$D$110&amp;$D$111,'CCG data'!$A:$AD,'CCG data'!P$3,FALSE))</f>
        <v>0.33900000000000002</v>
      </c>
      <c r="Y174" s="178" t="str">
        <f>IFERROR(VLOOKUP($E174&amp;$D$111, Outliers!$A$4:$P$214,6,FALSE),"0")</f>
        <v>0</v>
      </c>
      <c r="Z174" s="178" t="str">
        <f>IFERROR(VLOOKUP($E174&amp;$D$111, Outliers!$A$4:$P$214,7,FALSE),"0")</f>
        <v>0</v>
      </c>
      <c r="AA174" s="178" t="str">
        <f>IFERROR(VLOOKUP($E174&amp;$D$111, Outliers!$A$4:$P$214,8,FALSE),"0")</f>
        <v>0</v>
      </c>
      <c r="AB174" s="178" t="str">
        <f>IFERROR(VLOOKUP($E174&amp;$D$111, Outliers!$A$4:$P$214,9,FALSE),"0")</f>
        <v>0</v>
      </c>
      <c r="AD174" s="82"/>
      <c r="AE174" s="82"/>
      <c r="AF174" s="82"/>
      <c r="AG174" s="82"/>
    </row>
    <row r="175" spans="4:33" ht="15.75" x14ac:dyDescent="0.25">
      <c r="D175" s="301"/>
      <c r="E175" s="108" t="s">
        <v>192</v>
      </c>
      <c r="F175" s="372">
        <f>IF(OR(ISERROR(VLOOKUP($E175&amp;$D$110&amp;$D$111,'CCG data'!$A:$AD,'CCG data'!R$3,FALSE)),ISBLANK(VLOOKUP($E175&amp;$D$110&amp;$D$111,'CCG data'!$A:$AD,'CCG data'!R$3,FALSE))),"",VLOOKUP($E175&amp;$D$110&amp;$D$111,'CCG data'!$A:$AD,'CCG data'!R$3,FALSE))</f>
        <v>3.2</v>
      </c>
      <c r="G175" s="373"/>
      <c r="H175" s="373">
        <f>IF(OR(ISERROR(VLOOKUP($E175&amp;$D$110&amp;$D$111,'CCG data'!$A:$AD,'CCG data'!S$3,FALSE)),ISBLANK(VLOOKUP($E175&amp;$D$110&amp;$D$111,'CCG data'!$A:$AD,'CCG data'!S$3,FALSE))),"",VLOOKUP($E175&amp;$D$110&amp;$D$111,'CCG data'!$A:$AD,'CCG data'!S$3,FALSE))</f>
        <v>42.7</v>
      </c>
      <c r="I175" s="373"/>
      <c r="J175" s="373">
        <f>IF(OR(ISERROR(VLOOKUP($E175&amp;$D$110&amp;$D$111,'CCG data'!$A:$AD,'CCG data'!T$3,FALSE)),ISBLANK(VLOOKUP($E175&amp;$D$110&amp;$D$111,'CCG data'!$A:$AD,'CCG data'!T$3,FALSE))),"",VLOOKUP($E175&amp;$D$110&amp;$D$111,'CCG data'!$A:$AD,'CCG data'!T$3,FALSE))</f>
        <v>23.7</v>
      </c>
      <c r="K175" s="373"/>
      <c r="L175" s="373">
        <f>IF(OR(ISERROR(VLOOKUP($E175&amp;$D$110&amp;$D$111,'CCG data'!$A:$AD,'CCG data'!U$3,FALSE)),ISBLANK(VLOOKUP($E175&amp;$D$110&amp;$D$111,'CCG data'!$A:$AD,'CCG data'!U$3,FALSE))),"",VLOOKUP($E175&amp;$D$110&amp;$D$111,'CCG data'!$A:$AD,'CCG data'!U$3,FALSE))</f>
        <v>9.5</v>
      </c>
      <c r="M175" s="374"/>
      <c r="N175" s="303">
        <f>IF(OR(ISERROR(VLOOKUP($E175&amp;$D$110&amp;$D$111,'CCG data'!$A:$AD,'CCG data'!G$3,FALSE)),ISBLANK(VLOOKUP($E175&amp;$D$110&amp;$D$111,'CCG data'!$A:$AD,'CCG data'!G$3,FALSE))),"",VLOOKUP($E175&amp;$D$110&amp;$D$111,'CCG data'!$A:$AD,'CCG data'!G$3,FALSE))</f>
        <v>508</v>
      </c>
      <c r="P175" s="354">
        <f>IF(OR(ISERROR(VLOOKUP($E175&amp;$D$110&amp;$D$111,'CCG data'!$A:$AD,'CCG data'!B$3,FALSE)),ISBLANK(VLOOKUP($E175&amp;$D$110&amp;$D$111,'CCG data'!$A:$AD,'CCG data'!B$3,FALSE))),"",VLOOKUP($E175&amp;$D$110&amp;$D$111,'CCG data'!$A:$AD,'CCG data'!B$3,FALSE))</f>
        <v>3.7401574803149609E-2</v>
      </c>
      <c r="Q175" s="246"/>
      <c r="R175" s="246">
        <f>IF(OR(ISERROR(VLOOKUP($E175&amp;$D$110&amp;$D$111,'CCG data'!$A:$AD,'CCG data'!C$3,FALSE)),ISBLANK(VLOOKUP($E175&amp;$D$110&amp;$D$111,'CCG data'!$A:$AD,'CCG data'!C$3,FALSE))),"",VLOOKUP($E175&amp;$D$110&amp;$D$111,'CCG data'!$A:$AD,'CCG data'!C$3,FALSE))</f>
        <v>0.53740157480314965</v>
      </c>
      <c r="S175" s="246"/>
      <c r="T175" s="246">
        <f>IF(OR(ISERROR(VLOOKUP($E175&amp;$D$110&amp;$D$111,'CCG data'!$A:$AD,'CCG data'!D$3,FALSE)),ISBLANK(VLOOKUP($E175&amp;$D$110&amp;$D$111,'CCG data'!$A:$AD,'CCG data'!D$3,FALSE))),"",VLOOKUP($E175&amp;$D$110&amp;$D$111,'CCG data'!$A:$AD,'CCG data'!D$3,FALSE))</f>
        <v>0.29527559055118108</v>
      </c>
      <c r="U175" s="246"/>
      <c r="V175" s="246">
        <f>IF(OR(ISERROR(VLOOKUP($E175&amp;$D$110&amp;$D$111,'CCG data'!$A:$AD,'CCG data'!E$3,FALSE)),ISBLANK(VLOOKUP($E175&amp;$D$110&amp;$D$111,'CCG data'!$A:$AD,'CCG data'!E$3,FALSE))),"",VLOOKUP($E175&amp;$D$110&amp;$D$111,'CCG data'!$A:$AD,'CCG data'!E$3,FALSE))</f>
        <v>0.12992125984251968</v>
      </c>
      <c r="W175" s="387"/>
      <c r="Y175" s="178">
        <f>IFERROR(VLOOKUP($E175&amp;$D$111, Outliers!$A$4:$P$214,6,FALSE),"0")</f>
        <v>0</v>
      </c>
      <c r="Z175" s="178">
        <f>IFERROR(VLOOKUP($E175&amp;$D$111, Outliers!$A$4:$P$214,7,FALSE),"0")</f>
        <v>0</v>
      </c>
      <c r="AA175" s="178">
        <f>IFERROR(VLOOKUP($E175&amp;$D$111, Outliers!$A$4:$P$214,8,FALSE),"0")</f>
        <v>1</v>
      </c>
      <c r="AB175" s="178">
        <f>IFERROR(VLOOKUP($E175&amp;$D$111, Outliers!$A$4:$P$214,9,FALSE),"0")</f>
        <v>0</v>
      </c>
      <c r="AD175" s="82"/>
      <c r="AE175" s="82"/>
      <c r="AF175" s="82"/>
      <c r="AG175" s="82"/>
    </row>
    <row r="176" spans="4:33" x14ac:dyDescent="0.25">
      <c r="D176" s="301"/>
      <c r="E176" s="107" t="s">
        <v>27</v>
      </c>
      <c r="F176" s="99">
        <f>IF(P175="","",VLOOKUP($E175&amp;$D$110&amp;$D$111,'CCG data'!$A:$AD,'CCG data'!W$3,FALSE))</f>
        <v>1.8</v>
      </c>
      <c r="G176" s="100">
        <f>IF(P175="","",VLOOKUP($E175&amp;$D$110&amp;$D$111,'CCG data'!$A:$AD,'CCG data'!X$3,FALSE))</f>
        <v>4.7</v>
      </c>
      <c r="H176" s="100">
        <f>IF(R175="","",VLOOKUP($E175&amp;$D$110&amp;$D$111,'CCG data'!$A:$AD,'CCG data'!Y$3,FALSE))</f>
        <v>37.6</v>
      </c>
      <c r="I176" s="100">
        <f>IF(R175="","",VLOOKUP($E175&amp;$D$110&amp;$D$111,'CCG data'!$A:$AD,'CCG data'!Z$3,FALSE))</f>
        <v>47.8</v>
      </c>
      <c r="J176" s="100">
        <f>IF(T175="","",VLOOKUP($E175&amp;$D$110&amp;$D$111,'CCG data'!$A:$AD,'CCG data'!AA$3,FALSE))</f>
        <v>19.899999999999999</v>
      </c>
      <c r="K176" s="100">
        <f>IF(T175="","",VLOOKUP($E175&amp;$D$110&amp;$D$111,'CCG data'!$A:$AD,'CCG data'!AB$3,FALSE))</f>
        <v>27.5</v>
      </c>
      <c r="L176" s="100">
        <f>IF(V175="","",VLOOKUP($E175&amp;$D$110&amp;$D$111,'CCG data'!$A:$AD,'CCG data'!AC$3,FALSE))</f>
        <v>7.2</v>
      </c>
      <c r="M176" s="100">
        <f>IF(V175="","",VLOOKUP($E175&amp;$D$110&amp;$D$111,'CCG data'!$A:$AD,'CCG data'!AD$3,FALSE))</f>
        <v>11.8</v>
      </c>
      <c r="N176" s="304"/>
      <c r="P176" s="162">
        <f>IF(P175="","",VLOOKUP($E175&amp;$D$110&amp;$D$111,'CCG data'!$A:$AD,'CCG data'!I$3,FALSE))</f>
        <v>2.4E-2</v>
      </c>
      <c r="Q176" s="15">
        <f>IF(P175="","",VLOOKUP($E175&amp;$D$110&amp;$D$111,'CCG data'!$A:$AD,'CCG data'!J$3,FALSE))</f>
        <v>5.8000000000000003E-2</v>
      </c>
      <c r="R176" s="15">
        <f>IF(R175="","",VLOOKUP($E175&amp;$D$110&amp;$D$111,'CCG data'!$A:$AD,'CCG data'!K$3,FALSE))</f>
        <v>0.49399999999999999</v>
      </c>
      <c r="S176" s="15">
        <f>IF(R175="","",VLOOKUP($E175&amp;$D$110&amp;$D$111,'CCG data'!$A:$AD,'CCG data'!L$3,FALSE))</f>
        <v>0.57999999999999996</v>
      </c>
      <c r="T176" s="15">
        <f>IF(T175="","",VLOOKUP($E175&amp;$D$110&amp;$D$111,'CCG data'!$A:$AD,'CCG data'!M$3,FALSE))</f>
        <v>0.25700000000000001</v>
      </c>
      <c r="U176" s="15">
        <f>IF(T175="","",VLOOKUP($E175&amp;$D$110&amp;$D$111,'CCG data'!$A:$AD,'CCG data'!N$3,FALSE))</f>
        <v>0.33600000000000002</v>
      </c>
      <c r="V176" s="15">
        <f>IF(V175="","",VLOOKUP($E175&amp;$D$110&amp;$D$111,'CCG data'!$A:$AD,'CCG data'!O$3,FALSE))</f>
        <v>0.10299999999999999</v>
      </c>
      <c r="W176" s="142">
        <f>IF(V175="","",VLOOKUP($E175&amp;$D$110&amp;$D$111,'CCG data'!$A:$AD,'CCG data'!P$3,FALSE))</f>
        <v>0.16200000000000001</v>
      </c>
      <c r="Y176" s="178" t="str">
        <f>IFERROR(VLOOKUP($E176&amp;$D$111, Outliers!$A$4:$P$214,6,FALSE),"0")</f>
        <v>0</v>
      </c>
      <c r="Z176" s="178" t="str">
        <f>IFERROR(VLOOKUP($E176&amp;$D$111, Outliers!$A$4:$P$214,7,FALSE),"0")</f>
        <v>0</v>
      </c>
      <c r="AA176" s="178" t="str">
        <f>IFERROR(VLOOKUP($E176&amp;$D$111, Outliers!$A$4:$P$214,8,FALSE),"0")</f>
        <v>0</v>
      </c>
      <c r="AB176" s="178" t="str">
        <f>IFERROR(VLOOKUP($E176&amp;$D$111, Outliers!$A$4:$P$214,9,FALSE),"0")</f>
        <v>0</v>
      </c>
      <c r="AD176" s="82"/>
      <c r="AE176" s="82"/>
      <c r="AF176" s="82"/>
      <c r="AG176" s="82"/>
    </row>
    <row r="177" spans="4:33" ht="15.75" x14ac:dyDescent="0.25">
      <c r="D177" s="301"/>
      <c r="E177" s="108" t="s">
        <v>193</v>
      </c>
      <c r="F177" s="372">
        <f>IF(OR(ISERROR(VLOOKUP($E177&amp;$D$110&amp;$D$111,'CCG data'!$A:$AD,'CCG data'!R$3,FALSE)),ISBLANK(VLOOKUP($E177&amp;$D$110&amp;$D$111,'CCG data'!$A:$AD,'CCG data'!R$3,FALSE))),"",VLOOKUP($E177&amp;$D$110&amp;$D$111,'CCG data'!$A:$AD,'CCG data'!R$3,FALSE))</f>
        <v>3.6</v>
      </c>
      <c r="G177" s="373"/>
      <c r="H177" s="373">
        <f>IF(OR(ISERROR(VLOOKUP($E177&amp;$D$110&amp;$D$111,'CCG data'!$A:$AD,'CCG data'!S$3,FALSE)),ISBLANK(VLOOKUP($E177&amp;$D$110&amp;$D$111,'CCG data'!$A:$AD,'CCG data'!S$3,FALSE))),"",VLOOKUP($E177&amp;$D$110&amp;$D$111,'CCG data'!$A:$AD,'CCG data'!S$3,FALSE))</f>
        <v>36.5</v>
      </c>
      <c r="I177" s="373"/>
      <c r="J177" s="373">
        <f>IF(OR(ISERROR(VLOOKUP($E177&amp;$D$110&amp;$D$111,'CCG data'!$A:$AD,'CCG data'!T$3,FALSE)),ISBLANK(VLOOKUP($E177&amp;$D$110&amp;$D$111,'CCG data'!$A:$AD,'CCG data'!T$3,FALSE))),"",VLOOKUP($E177&amp;$D$110&amp;$D$111,'CCG data'!$A:$AD,'CCG data'!T$3,FALSE))</f>
        <v>14.9</v>
      </c>
      <c r="K177" s="373"/>
      <c r="L177" s="373">
        <f>IF(OR(ISERROR(VLOOKUP($E177&amp;$D$110&amp;$D$111,'CCG data'!$A:$AD,'CCG data'!U$3,FALSE)),ISBLANK(VLOOKUP($E177&amp;$D$110&amp;$D$111,'CCG data'!$A:$AD,'CCG data'!U$3,FALSE))),"",VLOOKUP($E177&amp;$D$110&amp;$D$111,'CCG data'!$A:$AD,'CCG data'!U$3,FALSE))</f>
        <v>17.7</v>
      </c>
      <c r="M177" s="374"/>
      <c r="N177" s="303">
        <f>IF(OR(ISERROR(VLOOKUP($E177&amp;$D$110&amp;$D$111,'CCG data'!$A:$AD,'CCG data'!G$3,FALSE)),ISBLANK(VLOOKUP($E177&amp;$D$110&amp;$D$111,'CCG data'!$A:$AD,'CCG data'!G$3,FALSE))),"",VLOOKUP($E177&amp;$D$110&amp;$D$111,'CCG data'!$A:$AD,'CCG data'!G$3,FALSE))</f>
        <v>1643</v>
      </c>
      <c r="P177" s="354">
        <f>IF(OR(ISERROR(VLOOKUP($E177&amp;$D$110&amp;$D$111,'CCG data'!$A:$AD,'CCG data'!B$3,FALSE)),ISBLANK(VLOOKUP($E177&amp;$D$110&amp;$D$111,'CCG data'!$A:$AD,'CCG data'!B$3,FALSE))),"",VLOOKUP($E177&amp;$D$110&amp;$D$111,'CCG data'!$A:$AD,'CCG data'!B$3,FALSE))</f>
        <v>5.0517346317711501E-2</v>
      </c>
      <c r="Q177" s="246"/>
      <c r="R177" s="246">
        <f>IF(OR(ISERROR(VLOOKUP($E177&amp;$D$110&amp;$D$111,'CCG data'!$A:$AD,'CCG data'!C$3,FALSE)),ISBLANK(VLOOKUP($E177&amp;$D$110&amp;$D$111,'CCG data'!$A:$AD,'CCG data'!C$3,FALSE))),"",VLOOKUP($E177&amp;$D$110&amp;$D$111,'CCG data'!$A:$AD,'CCG data'!C$3,FALSE))</f>
        <v>0.49786975045648202</v>
      </c>
      <c r="S177" s="246"/>
      <c r="T177" s="246">
        <f>IF(OR(ISERROR(VLOOKUP($E177&amp;$D$110&amp;$D$111,'CCG data'!$A:$AD,'CCG data'!D$3,FALSE)),ISBLANK(VLOOKUP($E177&amp;$D$110&amp;$D$111,'CCG data'!$A:$AD,'CCG data'!D$3,FALSE))),"",VLOOKUP($E177&amp;$D$110&amp;$D$111,'CCG data'!$A:$AD,'CCG data'!D$3,FALSE))</f>
        <v>0.20632988435788191</v>
      </c>
      <c r="U177" s="246"/>
      <c r="V177" s="246">
        <f>IF(OR(ISERROR(VLOOKUP($E177&amp;$D$110&amp;$D$111,'CCG data'!$A:$AD,'CCG data'!E$3,FALSE)),ISBLANK(VLOOKUP($E177&amp;$D$110&amp;$D$111,'CCG data'!$A:$AD,'CCG data'!E$3,FALSE))),"",VLOOKUP($E177&amp;$D$110&amp;$D$111,'CCG data'!$A:$AD,'CCG data'!E$3,FALSE))</f>
        <v>0.24528301886792453</v>
      </c>
      <c r="W177" s="387"/>
      <c r="Y177" s="178">
        <f>IFERROR(VLOOKUP($E177&amp;$D$111, Outliers!$A$4:$P$214,6,FALSE),"0")</f>
        <v>0</v>
      </c>
      <c r="Z177" s="178">
        <f>IFERROR(VLOOKUP($E177&amp;$D$111, Outliers!$A$4:$P$214,7,FALSE),"0")</f>
        <v>0</v>
      </c>
      <c r="AA177" s="178">
        <f>IFERROR(VLOOKUP($E177&amp;$D$111, Outliers!$A$4:$P$214,8,FALSE),"0")</f>
        <v>1</v>
      </c>
      <c r="AB177" s="178">
        <f>IFERROR(VLOOKUP($E177&amp;$D$111, Outliers!$A$4:$P$214,9,FALSE),"0")</f>
        <v>1</v>
      </c>
      <c r="AD177" s="82"/>
      <c r="AE177" s="82"/>
      <c r="AF177" s="82"/>
      <c r="AG177" s="82"/>
    </row>
    <row r="178" spans="4:33" x14ac:dyDescent="0.25">
      <c r="D178" s="301"/>
      <c r="E178" s="107" t="s">
        <v>27</v>
      </c>
      <c r="F178" s="99">
        <f>IF(P177="","",VLOOKUP($E177&amp;$D$110&amp;$D$111,'CCG data'!$A:$AD,'CCG data'!W$3,FALSE))</f>
        <v>2.9</v>
      </c>
      <c r="G178" s="100">
        <f>IF(P177="","",VLOOKUP($E177&amp;$D$110&amp;$D$111,'CCG data'!$A:$AD,'CCG data'!X$3,FALSE))</f>
        <v>4.4000000000000004</v>
      </c>
      <c r="H178" s="100">
        <f>IF(R177="","",VLOOKUP($E177&amp;$D$110&amp;$D$111,'CCG data'!$A:$AD,'CCG data'!Y$3,FALSE))</f>
        <v>34</v>
      </c>
      <c r="I178" s="100">
        <f>IF(R177="","",VLOOKUP($E177&amp;$D$110&amp;$D$111,'CCG data'!$A:$AD,'CCG data'!Z$3,FALSE))</f>
        <v>39</v>
      </c>
      <c r="J178" s="100">
        <f>IF(T177="","",VLOOKUP($E177&amp;$D$110&amp;$D$111,'CCG data'!$A:$AD,'CCG data'!AA$3,FALSE))</f>
        <v>13.3</v>
      </c>
      <c r="K178" s="100">
        <f>IF(T177="","",VLOOKUP($E177&amp;$D$110&amp;$D$111,'CCG data'!$A:$AD,'CCG data'!AB$3,FALSE))</f>
        <v>16.399999999999999</v>
      </c>
      <c r="L178" s="100">
        <f>IF(V177="","",VLOOKUP($E177&amp;$D$110&amp;$D$111,'CCG data'!$A:$AD,'CCG data'!AC$3,FALSE))</f>
        <v>15.9</v>
      </c>
      <c r="M178" s="100">
        <f>IF(V177="","",VLOOKUP($E177&amp;$D$110&amp;$D$111,'CCG data'!$A:$AD,'CCG data'!AD$3,FALSE))</f>
        <v>19.399999999999999</v>
      </c>
      <c r="N178" s="304"/>
      <c r="P178" s="162">
        <f>IF(P177="","",VLOOKUP($E177&amp;$D$110&amp;$D$111,'CCG data'!$A:$AD,'CCG data'!I$3,FALSE))</f>
        <v>4.1000000000000002E-2</v>
      </c>
      <c r="Q178" s="15">
        <f>IF(P177="","",VLOOKUP($E177&amp;$D$110&amp;$D$111,'CCG data'!$A:$AD,'CCG data'!J$3,FALSE))</f>
        <v>6.2E-2</v>
      </c>
      <c r="R178" s="15">
        <f>IF(R177="","",VLOOKUP($E177&amp;$D$110&amp;$D$111,'CCG data'!$A:$AD,'CCG data'!K$3,FALSE))</f>
        <v>0.47399999999999998</v>
      </c>
      <c r="S178" s="15">
        <f>IF(R177="","",VLOOKUP($E177&amp;$D$110&amp;$D$111,'CCG data'!$A:$AD,'CCG data'!L$3,FALSE))</f>
        <v>0.52200000000000002</v>
      </c>
      <c r="T178" s="15">
        <f>IF(T177="","",VLOOKUP($E177&amp;$D$110&amp;$D$111,'CCG data'!$A:$AD,'CCG data'!M$3,FALSE))</f>
        <v>0.187</v>
      </c>
      <c r="U178" s="15">
        <f>IF(T177="","",VLOOKUP($E177&amp;$D$110&amp;$D$111,'CCG data'!$A:$AD,'CCG data'!N$3,FALSE))</f>
        <v>0.22700000000000001</v>
      </c>
      <c r="V178" s="15">
        <f>IF(V177="","",VLOOKUP($E177&amp;$D$110&amp;$D$111,'CCG data'!$A:$AD,'CCG data'!O$3,FALSE))</f>
        <v>0.22500000000000001</v>
      </c>
      <c r="W178" s="142">
        <f>IF(V177="","",VLOOKUP($E177&amp;$D$110&amp;$D$111,'CCG data'!$A:$AD,'CCG data'!P$3,FALSE))</f>
        <v>0.26700000000000002</v>
      </c>
      <c r="Y178" s="178" t="str">
        <f>IFERROR(VLOOKUP($E178&amp;$D$111, Outliers!$A$4:$P$214,6,FALSE),"0")</f>
        <v>0</v>
      </c>
      <c r="Z178" s="178" t="str">
        <f>IFERROR(VLOOKUP($E178&amp;$D$111, Outliers!$A$4:$P$214,7,FALSE),"0")</f>
        <v>0</v>
      </c>
      <c r="AA178" s="178" t="str">
        <f>IFERROR(VLOOKUP($E178&amp;$D$111, Outliers!$A$4:$P$214,8,FALSE),"0")</f>
        <v>0</v>
      </c>
      <c r="AB178" s="178" t="str">
        <f>IFERROR(VLOOKUP($E178&amp;$D$111, Outliers!$A$4:$P$214,9,FALSE),"0")</f>
        <v>0</v>
      </c>
      <c r="AD178" s="82"/>
      <c r="AE178" s="82"/>
      <c r="AF178" s="82"/>
      <c r="AG178" s="82"/>
    </row>
    <row r="179" spans="4:33" ht="15.75" x14ac:dyDescent="0.25">
      <c r="D179" s="301"/>
      <c r="E179" s="108" t="s">
        <v>450</v>
      </c>
      <c r="F179" s="372">
        <f>IF(OR(ISERROR(VLOOKUP($E179&amp;$D$110&amp;$D$111,'CCG data'!$A:$AD,'CCG data'!R$3,FALSE)),ISBLANK(VLOOKUP($E179&amp;$D$110&amp;$D$111,'CCG data'!$A:$AD,'CCG data'!R$3,FALSE))),"",VLOOKUP($E179&amp;$D$110&amp;$D$111,'CCG data'!$A:$AD,'CCG data'!R$3,FALSE))</f>
        <v>5.2</v>
      </c>
      <c r="G179" s="373"/>
      <c r="H179" s="373">
        <f>IF(OR(ISERROR(VLOOKUP($E179&amp;$D$110&amp;$D$111,'CCG data'!$A:$AD,'CCG data'!S$3,FALSE)),ISBLANK(VLOOKUP($E179&amp;$D$110&amp;$D$111,'CCG data'!$A:$AD,'CCG data'!S$3,FALSE))),"",VLOOKUP($E179&amp;$D$110&amp;$D$111,'CCG data'!$A:$AD,'CCG data'!S$3,FALSE))</f>
        <v>38.5</v>
      </c>
      <c r="I179" s="373"/>
      <c r="J179" s="373">
        <f>IF(OR(ISERROR(VLOOKUP($E179&amp;$D$110&amp;$D$111,'CCG data'!$A:$AD,'CCG data'!T$3,FALSE)),ISBLANK(VLOOKUP($E179&amp;$D$110&amp;$D$111,'CCG data'!$A:$AD,'CCG data'!T$3,FALSE))),"",VLOOKUP($E179&amp;$D$110&amp;$D$111,'CCG data'!$A:$AD,'CCG data'!T$3,FALSE))</f>
        <v>14.7</v>
      </c>
      <c r="K179" s="373"/>
      <c r="L179" s="373">
        <f>IF(OR(ISERROR(VLOOKUP($E179&amp;$D$110&amp;$D$111,'CCG data'!$A:$AD,'CCG data'!U$3,FALSE)),ISBLANK(VLOOKUP($E179&amp;$D$110&amp;$D$111,'CCG data'!$A:$AD,'CCG data'!U$3,FALSE))),"",VLOOKUP($E179&amp;$D$110&amp;$D$111,'CCG data'!$A:$AD,'CCG data'!U$3,FALSE))</f>
        <v>11.5</v>
      </c>
      <c r="M179" s="374"/>
      <c r="N179" s="303">
        <f>IF(OR(ISERROR(VLOOKUP($E179&amp;$D$110&amp;$D$111,'CCG data'!$A:$AD,'CCG data'!G$3,FALSE)),ISBLANK(VLOOKUP($E179&amp;$D$110&amp;$D$111,'CCG data'!$A:$AD,'CCG data'!G$3,FALSE))),"",VLOOKUP($E179&amp;$D$110&amp;$D$111,'CCG data'!$A:$AD,'CCG data'!G$3,FALSE))</f>
        <v>809</v>
      </c>
      <c r="P179" s="354">
        <f>IF(OR(ISERROR(VLOOKUP($E179&amp;$D$110&amp;$D$111,'CCG data'!$A:$AD,'CCG data'!B$3,FALSE)),ISBLANK(VLOOKUP($E179&amp;$D$110&amp;$D$111,'CCG data'!$A:$AD,'CCG data'!B$3,FALSE))),"",VLOOKUP($E179&amp;$D$110&amp;$D$111,'CCG data'!$A:$AD,'CCG data'!B$3,FALSE))</f>
        <v>7.9110012360939425E-2</v>
      </c>
      <c r="Q179" s="246"/>
      <c r="R179" s="246">
        <f>IF(OR(ISERROR(VLOOKUP($E179&amp;$D$110&amp;$D$111,'CCG data'!$A:$AD,'CCG data'!C$3,FALSE)),ISBLANK(VLOOKUP($E179&amp;$D$110&amp;$D$111,'CCG data'!$A:$AD,'CCG data'!C$3,FALSE))),"",VLOOKUP($E179&amp;$D$110&amp;$D$111,'CCG data'!$A:$AD,'CCG data'!C$3,FALSE))</f>
        <v>0.55006180469715693</v>
      </c>
      <c r="S179" s="246"/>
      <c r="T179" s="246">
        <f>IF(OR(ISERROR(VLOOKUP($E179&amp;$D$110&amp;$D$111,'CCG data'!$A:$AD,'CCG data'!D$3,FALSE)),ISBLANK(VLOOKUP($E179&amp;$D$110&amp;$D$111,'CCG data'!$A:$AD,'CCG data'!D$3,FALSE))),"",VLOOKUP($E179&amp;$D$110&amp;$D$111,'CCG data'!$A:$AD,'CCG data'!D$3,FALSE))</f>
        <v>0.20271940667490729</v>
      </c>
      <c r="U179" s="246"/>
      <c r="V179" s="246">
        <f>IF(OR(ISERROR(VLOOKUP($E179&amp;$D$110&amp;$D$111,'CCG data'!$A:$AD,'CCG data'!E$3,FALSE)),ISBLANK(VLOOKUP($E179&amp;$D$110&amp;$D$111,'CCG data'!$A:$AD,'CCG data'!E$3,FALSE))),"",VLOOKUP($E179&amp;$D$110&amp;$D$111,'CCG data'!$A:$AD,'CCG data'!E$3,FALSE))</f>
        <v>0.1681087762669963</v>
      </c>
      <c r="W179" s="387"/>
      <c r="Y179" s="178">
        <f>IFERROR(VLOOKUP($E179&amp;$D$111, Outliers!$A$4:$P$214,6,FALSE),"0")</f>
        <v>0</v>
      </c>
      <c r="Z179" s="178">
        <f>IFERROR(VLOOKUP($E179&amp;$D$111, Outliers!$A$4:$P$214,7,FALSE),"0")</f>
        <v>0</v>
      </c>
      <c r="AA179" s="178">
        <f>IFERROR(VLOOKUP($E179&amp;$D$111, Outliers!$A$4:$P$214,8,FALSE),"0")</f>
        <v>0</v>
      </c>
      <c r="AB179" s="178">
        <f>IFERROR(VLOOKUP($E179&amp;$D$111, Outliers!$A$4:$P$214,9,FALSE),"0")</f>
        <v>0</v>
      </c>
      <c r="AD179" s="82"/>
      <c r="AE179" s="82"/>
      <c r="AF179" s="82"/>
      <c r="AG179" s="82"/>
    </row>
    <row r="180" spans="4:33" x14ac:dyDescent="0.25">
      <c r="D180" s="301"/>
      <c r="E180" s="107" t="s">
        <v>27</v>
      </c>
      <c r="F180" s="99">
        <f>IF(P179="","",VLOOKUP($E179&amp;$D$110&amp;$D$111,'CCG data'!$A:$AD,'CCG data'!W$3,FALSE))</f>
        <v>3.9</v>
      </c>
      <c r="G180" s="100">
        <f>IF(P179="","",VLOOKUP($E179&amp;$D$110&amp;$D$111,'CCG data'!$A:$AD,'CCG data'!X$3,FALSE))</f>
        <v>6.5</v>
      </c>
      <c r="H180" s="100">
        <f>IF(R179="","",VLOOKUP($E179&amp;$D$110&amp;$D$111,'CCG data'!$A:$AD,'CCG data'!Y$3,FALSE))</f>
        <v>34.9</v>
      </c>
      <c r="I180" s="100">
        <f>IF(R179="","",VLOOKUP($E179&amp;$D$110&amp;$D$111,'CCG data'!$A:$AD,'CCG data'!Z$3,FALSE))</f>
        <v>42</v>
      </c>
      <c r="J180" s="100">
        <f>IF(T179="","",VLOOKUP($E179&amp;$D$110&amp;$D$111,'CCG data'!$A:$AD,'CCG data'!AA$3,FALSE))</f>
        <v>12.5</v>
      </c>
      <c r="K180" s="100">
        <f>IF(T179="","",VLOOKUP($E179&amp;$D$110&amp;$D$111,'CCG data'!$A:$AD,'CCG data'!AB$3,FALSE))</f>
        <v>17</v>
      </c>
      <c r="L180" s="100">
        <f>IF(V179="","",VLOOKUP($E179&amp;$D$110&amp;$D$111,'CCG data'!$A:$AD,'CCG data'!AC$3,FALSE))</f>
        <v>9.6</v>
      </c>
      <c r="M180" s="100">
        <f>IF(V179="","",VLOOKUP($E179&amp;$D$110&amp;$D$111,'CCG data'!$A:$AD,'CCG data'!AD$3,FALSE))</f>
        <v>13.4</v>
      </c>
      <c r="N180" s="304"/>
      <c r="P180" s="162">
        <f>IF(P179="","",VLOOKUP($E179&amp;$D$110&amp;$D$111,'CCG data'!$A:$AD,'CCG data'!I$3,FALSE))</f>
        <v>6.2E-2</v>
      </c>
      <c r="Q180" s="15">
        <f>IF(P179="","",VLOOKUP($E179&amp;$D$110&amp;$D$111,'CCG data'!$A:$AD,'CCG data'!J$3,FALSE))</f>
        <v>0.1</v>
      </c>
      <c r="R180" s="15">
        <f>IF(R179="","",VLOOKUP($E179&amp;$D$110&amp;$D$111,'CCG data'!$A:$AD,'CCG data'!K$3,FALSE))</f>
        <v>0.51600000000000001</v>
      </c>
      <c r="S180" s="15">
        <f>IF(R179="","",VLOOKUP($E179&amp;$D$110&amp;$D$111,'CCG data'!$A:$AD,'CCG data'!L$3,FALSE))</f>
        <v>0.58399999999999996</v>
      </c>
      <c r="T180" s="15">
        <f>IF(T179="","",VLOOKUP($E179&amp;$D$110&amp;$D$111,'CCG data'!$A:$AD,'CCG data'!M$3,FALSE))</f>
        <v>0.17599999999999999</v>
      </c>
      <c r="U180" s="15">
        <f>IF(T179="","",VLOOKUP($E179&amp;$D$110&amp;$D$111,'CCG data'!$A:$AD,'CCG data'!N$3,FALSE))</f>
        <v>0.23200000000000001</v>
      </c>
      <c r="V180" s="15">
        <f>IF(V179="","",VLOOKUP($E179&amp;$D$110&amp;$D$111,'CCG data'!$A:$AD,'CCG data'!O$3,FALSE))</f>
        <v>0.14399999999999999</v>
      </c>
      <c r="W180" s="142">
        <f>IF(V179="","",VLOOKUP($E179&amp;$D$110&amp;$D$111,'CCG data'!$A:$AD,'CCG data'!P$3,FALSE))</f>
        <v>0.19500000000000001</v>
      </c>
      <c r="Y180" s="178" t="str">
        <f>IFERROR(VLOOKUP($E180&amp;$D$111, Outliers!$A$4:$P$214,6,FALSE),"0")</f>
        <v>0</v>
      </c>
      <c r="Z180" s="178" t="str">
        <f>IFERROR(VLOOKUP($E180&amp;$D$111, Outliers!$A$4:$P$214,7,FALSE),"0")</f>
        <v>0</v>
      </c>
      <c r="AA180" s="178" t="str">
        <f>IFERROR(VLOOKUP($E180&amp;$D$111, Outliers!$A$4:$P$214,8,FALSE),"0")</f>
        <v>0</v>
      </c>
      <c r="AB180" s="178" t="str">
        <f>IFERROR(VLOOKUP($E180&amp;$D$111, Outliers!$A$4:$P$214,9,FALSE),"0")</f>
        <v>0</v>
      </c>
      <c r="AD180" s="82"/>
      <c r="AE180" s="82"/>
      <c r="AF180" s="82"/>
      <c r="AG180" s="82"/>
    </row>
    <row r="181" spans="4:33" ht="15.75" x14ac:dyDescent="0.25">
      <c r="D181" s="301"/>
      <c r="E181" s="108" t="s">
        <v>451</v>
      </c>
      <c r="F181" s="372">
        <f>IF(OR(ISERROR(VLOOKUP($E181&amp;$D$110&amp;$D$111,'CCG data'!$A:$AD,'CCG data'!R$3,FALSE)),ISBLANK(VLOOKUP($E181&amp;$D$110&amp;$D$111,'CCG data'!$A:$AD,'CCG data'!R$3,FALSE))),"",VLOOKUP($E181&amp;$D$110&amp;$D$111,'CCG data'!$A:$AD,'CCG data'!R$3,FALSE))</f>
        <v>2.4</v>
      </c>
      <c r="G181" s="373"/>
      <c r="H181" s="373">
        <f>IF(OR(ISERROR(VLOOKUP($E181&amp;$D$110&amp;$D$111,'CCG data'!$A:$AD,'CCG data'!S$3,FALSE)),ISBLANK(VLOOKUP($E181&amp;$D$110&amp;$D$111,'CCG data'!$A:$AD,'CCG data'!S$3,FALSE))),"",VLOOKUP($E181&amp;$D$110&amp;$D$111,'CCG data'!$A:$AD,'CCG data'!S$3,FALSE))</f>
        <v>35.299999999999997</v>
      </c>
      <c r="I181" s="373"/>
      <c r="J181" s="373">
        <f>IF(OR(ISERROR(VLOOKUP($E181&amp;$D$110&amp;$D$111,'CCG data'!$A:$AD,'CCG data'!T$3,FALSE)),ISBLANK(VLOOKUP($E181&amp;$D$110&amp;$D$111,'CCG data'!$A:$AD,'CCG data'!T$3,FALSE))),"",VLOOKUP($E181&amp;$D$110&amp;$D$111,'CCG data'!$A:$AD,'CCG data'!T$3,FALSE))</f>
        <v>19.600000000000001</v>
      </c>
      <c r="K181" s="373"/>
      <c r="L181" s="373">
        <f>IF(OR(ISERROR(VLOOKUP($E181&amp;$D$110&amp;$D$111,'CCG data'!$A:$AD,'CCG data'!U$3,FALSE)),ISBLANK(VLOOKUP($E181&amp;$D$110&amp;$D$111,'CCG data'!$A:$AD,'CCG data'!U$3,FALSE))),"",VLOOKUP($E181&amp;$D$110&amp;$D$111,'CCG data'!$A:$AD,'CCG data'!U$3,FALSE))</f>
        <v>9.3000000000000007</v>
      </c>
      <c r="M181" s="374"/>
      <c r="N181" s="303">
        <f>IF(OR(ISERROR(VLOOKUP($E181&amp;$D$110&amp;$D$111,'CCG data'!$A:$AD,'CCG data'!G$3,FALSE)),ISBLANK(VLOOKUP($E181&amp;$D$110&amp;$D$111,'CCG data'!$A:$AD,'CCG data'!G$3,FALSE))),"",VLOOKUP($E181&amp;$D$110&amp;$D$111,'CCG data'!$A:$AD,'CCG data'!G$3,FALSE))</f>
        <v>585</v>
      </c>
      <c r="P181" s="354">
        <f>IF(OR(ISERROR(VLOOKUP($E181&amp;$D$110&amp;$D$111,'CCG data'!$A:$AD,'CCG data'!B$3,FALSE)),ISBLANK(VLOOKUP($E181&amp;$D$110&amp;$D$111,'CCG data'!$A:$AD,'CCG data'!B$3,FALSE))),"",VLOOKUP($E181&amp;$D$110&amp;$D$111,'CCG data'!$A:$AD,'CCG data'!B$3,FALSE))</f>
        <v>3.5897435897435895E-2</v>
      </c>
      <c r="Q181" s="246"/>
      <c r="R181" s="246">
        <f>IF(OR(ISERROR(VLOOKUP($E181&amp;$D$110&amp;$D$111,'CCG data'!$A:$AD,'CCG data'!C$3,FALSE)),ISBLANK(VLOOKUP($E181&amp;$D$110&amp;$D$111,'CCG data'!$A:$AD,'CCG data'!C$3,FALSE))),"",VLOOKUP($E181&amp;$D$110&amp;$D$111,'CCG data'!$A:$AD,'CCG data'!C$3,FALSE))</f>
        <v>0.52649572649572651</v>
      </c>
      <c r="S181" s="246"/>
      <c r="T181" s="246">
        <f>IF(OR(ISERROR(VLOOKUP($E181&amp;$D$110&amp;$D$111,'CCG data'!$A:$AD,'CCG data'!D$3,FALSE)),ISBLANK(VLOOKUP($E181&amp;$D$110&amp;$D$111,'CCG data'!$A:$AD,'CCG data'!D$3,FALSE))),"",VLOOKUP($E181&amp;$D$110&amp;$D$111,'CCG data'!$A:$AD,'CCG data'!D$3,FALSE))</f>
        <v>0.28376068376068375</v>
      </c>
      <c r="U181" s="246"/>
      <c r="V181" s="246">
        <f>IF(OR(ISERROR(VLOOKUP($E181&amp;$D$110&amp;$D$111,'CCG data'!$A:$AD,'CCG data'!E$3,FALSE)),ISBLANK(VLOOKUP($E181&amp;$D$110&amp;$D$111,'CCG data'!$A:$AD,'CCG data'!E$3,FALSE))),"",VLOOKUP($E181&amp;$D$110&amp;$D$111,'CCG data'!$A:$AD,'CCG data'!E$3,FALSE))</f>
        <v>0.15384615384615385</v>
      </c>
      <c r="W181" s="387"/>
      <c r="Y181" s="178">
        <f>IFERROR(VLOOKUP($E181&amp;$D$111, Outliers!$A$4:$P$214,6,FALSE),"0")</f>
        <v>1</v>
      </c>
      <c r="Z181" s="178">
        <f>IFERROR(VLOOKUP($E181&amp;$D$111, Outliers!$A$4:$P$214,7,FALSE),"0")</f>
        <v>0</v>
      </c>
      <c r="AA181" s="178">
        <f>IFERROR(VLOOKUP($E181&amp;$D$111, Outliers!$A$4:$P$214,8,FALSE),"0")</f>
        <v>0</v>
      </c>
      <c r="AB181" s="178">
        <f>IFERROR(VLOOKUP($E181&amp;$D$111, Outliers!$A$4:$P$214,9,FALSE),"0")</f>
        <v>0</v>
      </c>
      <c r="AD181" s="82"/>
      <c r="AE181" s="82"/>
      <c r="AF181" s="82"/>
      <c r="AG181" s="82"/>
    </row>
    <row r="182" spans="4:33" x14ac:dyDescent="0.25">
      <c r="D182" s="301"/>
      <c r="E182" s="107" t="s">
        <v>27</v>
      </c>
      <c r="F182" s="99">
        <f>IF(P181="","",VLOOKUP($E181&amp;$D$110&amp;$D$111,'CCG data'!$A:$AD,'CCG data'!W$3,FALSE))</f>
        <v>1.4</v>
      </c>
      <c r="G182" s="100">
        <f>IF(P181="","",VLOOKUP($E181&amp;$D$110&amp;$D$111,'CCG data'!$A:$AD,'CCG data'!X$3,FALSE))</f>
        <v>3.4</v>
      </c>
      <c r="H182" s="100">
        <f>IF(R181="","",VLOOKUP($E181&amp;$D$110&amp;$D$111,'CCG data'!$A:$AD,'CCG data'!Y$3,FALSE))</f>
        <v>31.3</v>
      </c>
      <c r="I182" s="100">
        <f>IF(R181="","",VLOOKUP($E181&amp;$D$110&amp;$D$111,'CCG data'!$A:$AD,'CCG data'!Z$3,FALSE))</f>
        <v>39.200000000000003</v>
      </c>
      <c r="J182" s="100">
        <f>IF(T181="","",VLOOKUP($E181&amp;$D$110&amp;$D$111,'CCG data'!$A:$AD,'CCG data'!AA$3,FALSE))</f>
        <v>16.7</v>
      </c>
      <c r="K182" s="100">
        <f>IF(T181="","",VLOOKUP($E181&amp;$D$110&amp;$D$111,'CCG data'!$A:$AD,'CCG data'!AB$3,FALSE))</f>
        <v>22.6</v>
      </c>
      <c r="L182" s="100">
        <f>IF(V181="","",VLOOKUP($E181&amp;$D$110&amp;$D$111,'CCG data'!$A:$AD,'CCG data'!AC$3,FALSE))</f>
        <v>7.4</v>
      </c>
      <c r="M182" s="100">
        <f>IF(V181="","",VLOOKUP($E181&amp;$D$110&amp;$D$111,'CCG data'!$A:$AD,'CCG data'!AD$3,FALSE))</f>
        <v>11.3</v>
      </c>
      <c r="N182" s="304"/>
      <c r="P182" s="162">
        <f>IF(P181="","",VLOOKUP($E181&amp;$D$110&amp;$D$111,'CCG data'!$A:$AD,'CCG data'!I$3,FALSE))</f>
        <v>2.4E-2</v>
      </c>
      <c r="Q182" s="15">
        <f>IF(P181="","",VLOOKUP($E181&amp;$D$110&amp;$D$111,'CCG data'!$A:$AD,'CCG data'!J$3,FALSE))</f>
        <v>5.3999999999999999E-2</v>
      </c>
      <c r="R182" s="15">
        <f>IF(R181="","",VLOOKUP($E181&amp;$D$110&amp;$D$111,'CCG data'!$A:$AD,'CCG data'!K$3,FALSE))</f>
        <v>0.48599999999999999</v>
      </c>
      <c r="S182" s="15">
        <f>IF(R181="","",VLOOKUP($E181&amp;$D$110&amp;$D$111,'CCG data'!$A:$AD,'CCG data'!L$3,FALSE))</f>
        <v>0.56699999999999995</v>
      </c>
      <c r="T182" s="15">
        <f>IF(T181="","",VLOOKUP($E181&amp;$D$110&amp;$D$111,'CCG data'!$A:$AD,'CCG data'!M$3,FALSE))</f>
        <v>0.249</v>
      </c>
      <c r="U182" s="15">
        <f>IF(T181="","",VLOOKUP($E181&amp;$D$110&amp;$D$111,'CCG data'!$A:$AD,'CCG data'!N$3,FALSE))</f>
        <v>0.32200000000000001</v>
      </c>
      <c r="V182" s="15">
        <f>IF(V181="","",VLOOKUP($E181&amp;$D$110&amp;$D$111,'CCG data'!$A:$AD,'CCG data'!O$3,FALSE))</f>
        <v>0.127</v>
      </c>
      <c r="W182" s="142">
        <f>IF(V181="","",VLOOKUP($E181&amp;$D$110&amp;$D$111,'CCG data'!$A:$AD,'CCG data'!P$3,FALSE))</f>
        <v>0.185</v>
      </c>
      <c r="Y182" s="178" t="str">
        <f>IFERROR(VLOOKUP($E182&amp;$D$111, Outliers!$A$4:$P$214,6,FALSE),"0")</f>
        <v>0</v>
      </c>
      <c r="Z182" s="178" t="str">
        <f>IFERROR(VLOOKUP($E182&amp;$D$111, Outliers!$A$4:$P$214,7,FALSE),"0")</f>
        <v>0</v>
      </c>
      <c r="AA182" s="178" t="str">
        <f>IFERROR(VLOOKUP($E182&amp;$D$111, Outliers!$A$4:$P$214,8,FALSE),"0")</f>
        <v>0</v>
      </c>
      <c r="AB182" s="178" t="str">
        <f>IFERROR(VLOOKUP($E182&amp;$D$111, Outliers!$A$4:$P$214,9,FALSE),"0")</f>
        <v>0</v>
      </c>
      <c r="AD182" s="82"/>
      <c r="AE182" s="82"/>
      <c r="AF182" s="82"/>
      <c r="AG182" s="82"/>
    </row>
    <row r="183" spans="4:33" ht="15.75" x14ac:dyDescent="0.25">
      <c r="D183" s="301"/>
      <c r="E183" s="108" t="s">
        <v>194</v>
      </c>
      <c r="F183" s="372">
        <f>IF(OR(ISERROR(VLOOKUP($E183&amp;$D$110&amp;$D$111,'CCG data'!$A:$AD,'CCG data'!R$3,FALSE)),ISBLANK(VLOOKUP($E183&amp;$D$110&amp;$D$111,'CCG data'!$A:$AD,'CCG data'!R$3,FALSE))),"",VLOOKUP($E183&amp;$D$110&amp;$D$111,'CCG data'!$A:$AD,'CCG data'!R$3,FALSE))</f>
        <v>4.0999999999999996</v>
      </c>
      <c r="G183" s="373"/>
      <c r="H183" s="373">
        <f>IF(OR(ISERROR(VLOOKUP($E183&amp;$D$110&amp;$D$111,'CCG data'!$A:$AD,'CCG data'!S$3,FALSE)),ISBLANK(VLOOKUP($E183&amp;$D$110&amp;$D$111,'CCG data'!$A:$AD,'CCG data'!S$3,FALSE))),"",VLOOKUP($E183&amp;$D$110&amp;$D$111,'CCG data'!$A:$AD,'CCG data'!S$3,FALSE))</f>
        <v>38.4</v>
      </c>
      <c r="I183" s="373"/>
      <c r="J183" s="373">
        <f>IF(OR(ISERROR(VLOOKUP($E183&amp;$D$110&amp;$D$111,'CCG data'!$A:$AD,'CCG data'!T$3,FALSE)),ISBLANK(VLOOKUP($E183&amp;$D$110&amp;$D$111,'CCG data'!$A:$AD,'CCG data'!T$3,FALSE))),"",VLOOKUP($E183&amp;$D$110&amp;$D$111,'CCG data'!$A:$AD,'CCG data'!T$3,FALSE))</f>
        <v>14.5</v>
      </c>
      <c r="K183" s="373"/>
      <c r="L183" s="373">
        <f>IF(OR(ISERROR(VLOOKUP($E183&amp;$D$110&amp;$D$111,'CCG data'!$A:$AD,'CCG data'!U$3,FALSE)),ISBLANK(VLOOKUP($E183&amp;$D$110&amp;$D$111,'CCG data'!$A:$AD,'CCG data'!U$3,FALSE))),"",VLOOKUP($E183&amp;$D$110&amp;$D$111,'CCG data'!$A:$AD,'CCG data'!U$3,FALSE))</f>
        <v>10.1</v>
      </c>
      <c r="M183" s="374"/>
      <c r="N183" s="303">
        <f>IF(OR(ISERROR(VLOOKUP($E183&amp;$D$110&amp;$D$111,'CCG data'!$A:$AD,'CCG data'!G$3,FALSE)),ISBLANK(VLOOKUP($E183&amp;$D$110&amp;$D$111,'CCG data'!$A:$AD,'CCG data'!G$3,FALSE))),"",VLOOKUP($E183&amp;$D$110&amp;$D$111,'CCG data'!$A:$AD,'CCG data'!G$3,FALSE))</f>
        <v>3048</v>
      </c>
      <c r="P183" s="354">
        <f>IF(OR(ISERROR(VLOOKUP($E183&amp;$D$110&amp;$D$111,'CCG data'!$A:$AD,'CCG data'!B$3,FALSE)),ISBLANK(VLOOKUP($E183&amp;$D$110&amp;$D$111,'CCG data'!$A:$AD,'CCG data'!B$3,FALSE))),"",VLOOKUP($E183&amp;$D$110&amp;$D$111,'CCG data'!$A:$AD,'CCG data'!B$3,FALSE))</f>
        <v>5.6430446194225721E-2</v>
      </c>
      <c r="Q183" s="246"/>
      <c r="R183" s="246">
        <f>IF(OR(ISERROR(VLOOKUP($E183&amp;$D$110&amp;$D$111,'CCG data'!$A:$AD,'CCG data'!C$3,FALSE)),ISBLANK(VLOOKUP($E183&amp;$D$110&amp;$D$111,'CCG data'!$A:$AD,'CCG data'!C$3,FALSE))),"",VLOOKUP($E183&amp;$D$110&amp;$D$111,'CCG data'!$A:$AD,'CCG data'!C$3,FALSE))</f>
        <v>0.57086614173228345</v>
      </c>
      <c r="S183" s="246"/>
      <c r="T183" s="246">
        <f>IF(OR(ISERROR(VLOOKUP($E183&amp;$D$110&amp;$D$111,'CCG data'!$A:$AD,'CCG data'!D$3,FALSE)),ISBLANK(VLOOKUP($E183&amp;$D$110&amp;$D$111,'CCG data'!$A:$AD,'CCG data'!D$3,FALSE))),"",VLOOKUP($E183&amp;$D$110&amp;$D$111,'CCG data'!$A:$AD,'CCG data'!D$3,FALSE))</f>
        <v>0.22440944881889763</v>
      </c>
      <c r="U183" s="246"/>
      <c r="V183" s="246">
        <f>IF(OR(ISERROR(VLOOKUP($E183&amp;$D$110&amp;$D$111,'CCG data'!$A:$AD,'CCG data'!E$3,FALSE)),ISBLANK(VLOOKUP($E183&amp;$D$110&amp;$D$111,'CCG data'!$A:$AD,'CCG data'!E$3,FALSE))),"",VLOOKUP($E183&amp;$D$110&amp;$D$111,'CCG data'!$A:$AD,'CCG data'!E$3,FALSE))</f>
        <v>0.14829396325459318</v>
      </c>
      <c r="W183" s="387"/>
      <c r="Y183" s="178">
        <f>IFERROR(VLOOKUP($E183&amp;$D$111, Outliers!$A$4:$P$214,6,FALSE),"0")</f>
        <v>0</v>
      </c>
      <c r="Z183" s="178">
        <f>IFERROR(VLOOKUP($E183&amp;$D$111, Outliers!$A$4:$P$214,7,FALSE),"0")</f>
        <v>0</v>
      </c>
      <c r="AA183" s="178">
        <f>IFERROR(VLOOKUP($E183&amp;$D$111, Outliers!$A$4:$P$214,8,FALSE),"0")</f>
        <v>1</v>
      </c>
      <c r="AB183" s="178">
        <f>IFERROR(VLOOKUP($E183&amp;$D$111, Outliers!$A$4:$P$214,9,FALSE),"0")</f>
        <v>0</v>
      </c>
      <c r="AD183" s="82"/>
      <c r="AE183" s="82"/>
      <c r="AF183" s="82"/>
      <c r="AG183" s="82"/>
    </row>
    <row r="184" spans="4:33" x14ac:dyDescent="0.25">
      <c r="D184" s="301"/>
      <c r="E184" s="107" t="s">
        <v>27</v>
      </c>
      <c r="F184" s="99">
        <f>IF(P183="","",VLOOKUP($E183&amp;$D$110&amp;$D$111,'CCG data'!$A:$AD,'CCG data'!W$3,FALSE))</f>
        <v>3.5</v>
      </c>
      <c r="G184" s="100">
        <f>IF(P183="","",VLOOKUP($E183&amp;$D$110&amp;$D$111,'CCG data'!$A:$AD,'CCG data'!X$3,FALSE))</f>
        <v>4.7</v>
      </c>
      <c r="H184" s="100">
        <f>IF(R183="","",VLOOKUP($E183&amp;$D$110&amp;$D$111,'CCG data'!$A:$AD,'CCG data'!Y$3,FALSE))</f>
        <v>36.6</v>
      </c>
      <c r="I184" s="100">
        <f>IF(R183="","",VLOOKUP($E183&amp;$D$110&amp;$D$111,'CCG data'!$A:$AD,'CCG data'!Z$3,FALSE))</f>
        <v>40.200000000000003</v>
      </c>
      <c r="J184" s="100">
        <f>IF(T183="","",VLOOKUP($E183&amp;$D$110&amp;$D$111,'CCG data'!$A:$AD,'CCG data'!AA$3,FALSE))</f>
        <v>13.4</v>
      </c>
      <c r="K184" s="100">
        <f>IF(T183="","",VLOOKUP($E183&amp;$D$110&amp;$D$111,'CCG data'!$A:$AD,'CCG data'!AB$3,FALSE))</f>
        <v>15.6</v>
      </c>
      <c r="L184" s="100">
        <f>IF(V183="","",VLOOKUP($E183&amp;$D$110&amp;$D$111,'CCG data'!$A:$AD,'CCG data'!AC$3,FALSE))</f>
        <v>9.1999999999999993</v>
      </c>
      <c r="M184" s="100">
        <f>IF(V183="","",VLOOKUP($E183&amp;$D$110&amp;$D$111,'CCG data'!$A:$AD,'CCG data'!AD$3,FALSE))</f>
        <v>11.1</v>
      </c>
      <c r="N184" s="304"/>
      <c r="P184" s="162">
        <f>IF(P183="","",VLOOKUP($E183&amp;$D$110&amp;$D$111,'CCG data'!$A:$AD,'CCG data'!I$3,FALSE))</f>
        <v>4.9000000000000002E-2</v>
      </c>
      <c r="Q184" s="15">
        <f>IF(P183="","",VLOOKUP($E183&amp;$D$110&amp;$D$111,'CCG data'!$A:$AD,'CCG data'!J$3,FALSE))</f>
        <v>6.5000000000000002E-2</v>
      </c>
      <c r="R184" s="15">
        <f>IF(R183="","",VLOOKUP($E183&amp;$D$110&amp;$D$111,'CCG data'!$A:$AD,'CCG data'!K$3,FALSE))</f>
        <v>0.55300000000000005</v>
      </c>
      <c r="S184" s="15">
        <f>IF(R183="","",VLOOKUP($E183&amp;$D$110&amp;$D$111,'CCG data'!$A:$AD,'CCG data'!L$3,FALSE))</f>
        <v>0.58799999999999997</v>
      </c>
      <c r="T184" s="15">
        <f>IF(T183="","",VLOOKUP($E183&amp;$D$110&amp;$D$111,'CCG data'!$A:$AD,'CCG data'!M$3,FALSE))</f>
        <v>0.21</v>
      </c>
      <c r="U184" s="15">
        <f>IF(T183="","",VLOOKUP($E183&amp;$D$110&amp;$D$111,'CCG data'!$A:$AD,'CCG data'!N$3,FALSE))</f>
        <v>0.24</v>
      </c>
      <c r="V184" s="15">
        <f>IF(V183="","",VLOOKUP($E183&amp;$D$110&amp;$D$111,'CCG data'!$A:$AD,'CCG data'!O$3,FALSE))</f>
        <v>0.13600000000000001</v>
      </c>
      <c r="W184" s="142">
        <f>IF(V183="","",VLOOKUP($E183&amp;$D$110&amp;$D$111,'CCG data'!$A:$AD,'CCG data'!P$3,FALSE))</f>
        <v>0.161</v>
      </c>
      <c r="Y184" s="178" t="str">
        <f>IFERROR(VLOOKUP($E184&amp;$D$111, Outliers!$A$4:$P$214,6,FALSE),"0")</f>
        <v>0</v>
      </c>
      <c r="Z184" s="178" t="str">
        <f>IFERROR(VLOOKUP($E184&amp;$D$111, Outliers!$A$4:$P$214,7,FALSE),"0")</f>
        <v>0</v>
      </c>
      <c r="AA184" s="178" t="str">
        <f>IFERROR(VLOOKUP($E184&amp;$D$111, Outliers!$A$4:$P$214,8,FALSE),"0")</f>
        <v>0</v>
      </c>
      <c r="AB184" s="178" t="str">
        <f>IFERROR(VLOOKUP($E184&amp;$D$111, Outliers!$A$4:$P$214,9,FALSE),"0")</f>
        <v>0</v>
      </c>
      <c r="AD184" s="82"/>
      <c r="AE184" s="82"/>
      <c r="AF184" s="82"/>
      <c r="AG184" s="82"/>
    </row>
    <row r="185" spans="4:33" ht="15.75" x14ac:dyDescent="0.25">
      <c r="D185" s="301"/>
      <c r="E185" s="108" t="s">
        <v>195</v>
      </c>
      <c r="F185" s="372">
        <f>IF(OR(ISERROR(VLOOKUP($E185&amp;$D$110&amp;$D$111,'CCG data'!$A:$AD,'CCG data'!R$3,FALSE)),ISBLANK(VLOOKUP($E185&amp;$D$110&amp;$D$111,'CCG data'!$A:$AD,'CCG data'!R$3,FALSE))),"",VLOOKUP($E185&amp;$D$110&amp;$D$111,'CCG data'!$A:$AD,'CCG data'!R$3,FALSE))</f>
        <v>4.3</v>
      </c>
      <c r="G185" s="373"/>
      <c r="H185" s="373">
        <f>IF(OR(ISERROR(VLOOKUP($E185&amp;$D$110&amp;$D$111,'CCG data'!$A:$AD,'CCG data'!S$3,FALSE)),ISBLANK(VLOOKUP($E185&amp;$D$110&amp;$D$111,'CCG data'!$A:$AD,'CCG data'!S$3,FALSE))),"",VLOOKUP($E185&amp;$D$110&amp;$D$111,'CCG data'!$A:$AD,'CCG data'!S$3,FALSE))</f>
        <v>36.6</v>
      </c>
      <c r="I185" s="373"/>
      <c r="J185" s="373">
        <f>IF(OR(ISERROR(VLOOKUP($E185&amp;$D$110&amp;$D$111,'CCG data'!$A:$AD,'CCG data'!T$3,FALSE)),ISBLANK(VLOOKUP($E185&amp;$D$110&amp;$D$111,'CCG data'!$A:$AD,'CCG data'!T$3,FALSE))),"",VLOOKUP($E185&amp;$D$110&amp;$D$111,'CCG data'!$A:$AD,'CCG data'!T$3,FALSE))</f>
        <v>19</v>
      </c>
      <c r="K185" s="373"/>
      <c r="L185" s="373">
        <f>IF(OR(ISERROR(VLOOKUP($E185&amp;$D$110&amp;$D$111,'CCG data'!$A:$AD,'CCG data'!U$3,FALSE)),ISBLANK(VLOOKUP($E185&amp;$D$110&amp;$D$111,'CCG data'!$A:$AD,'CCG data'!U$3,FALSE))),"",VLOOKUP($E185&amp;$D$110&amp;$D$111,'CCG data'!$A:$AD,'CCG data'!U$3,FALSE))</f>
        <v>17.899999999999999</v>
      </c>
      <c r="M185" s="374"/>
      <c r="N185" s="303">
        <f>IF(OR(ISERROR(VLOOKUP($E185&amp;$D$110&amp;$D$111,'CCG data'!$A:$AD,'CCG data'!G$3,FALSE)),ISBLANK(VLOOKUP($E185&amp;$D$110&amp;$D$111,'CCG data'!$A:$AD,'CCG data'!G$3,FALSE))),"",VLOOKUP($E185&amp;$D$110&amp;$D$111,'CCG data'!$A:$AD,'CCG data'!G$3,FALSE))</f>
        <v>277</v>
      </c>
      <c r="P185" s="354">
        <f>IF(OR(ISERROR(VLOOKUP($E185&amp;$D$110&amp;$D$111,'CCG data'!$A:$AD,'CCG data'!B$3,FALSE)),ISBLANK(VLOOKUP($E185&amp;$D$110&amp;$D$111,'CCG data'!$A:$AD,'CCG data'!B$3,FALSE))),"",VLOOKUP($E185&amp;$D$110&amp;$D$111,'CCG data'!$A:$AD,'CCG data'!B$3,FALSE))</f>
        <v>5.7761732851985562E-2</v>
      </c>
      <c r="Q185" s="246"/>
      <c r="R185" s="246">
        <f>IF(OR(ISERROR(VLOOKUP($E185&amp;$D$110&amp;$D$111,'CCG data'!$A:$AD,'CCG data'!C$3,FALSE)),ISBLANK(VLOOKUP($E185&amp;$D$110&amp;$D$111,'CCG data'!$A:$AD,'CCG data'!C$3,FALSE))),"",VLOOKUP($E185&amp;$D$110&amp;$D$111,'CCG data'!$A:$AD,'CCG data'!C$3,FALSE))</f>
        <v>0.46931407942238268</v>
      </c>
      <c r="S185" s="246"/>
      <c r="T185" s="246">
        <f>IF(OR(ISERROR(VLOOKUP($E185&amp;$D$110&amp;$D$111,'CCG data'!$A:$AD,'CCG data'!D$3,FALSE)),ISBLANK(VLOOKUP($E185&amp;$D$110&amp;$D$111,'CCG data'!$A:$AD,'CCG data'!D$3,FALSE))),"",VLOOKUP($E185&amp;$D$110&amp;$D$111,'CCG data'!$A:$AD,'CCG data'!D$3,FALSE))</f>
        <v>0.23826714801444043</v>
      </c>
      <c r="U185" s="246"/>
      <c r="V185" s="246">
        <f>IF(OR(ISERROR(VLOOKUP($E185&amp;$D$110&amp;$D$111,'CCG data'!$A:$AD,'CCG data'!E$3,FALSE)),ISBLANK(VLOOKUP($E185&amp;$D$110&amp;$D$111,'CCG data'!$A:$AD,'CCG data'!E$3,FALSE))),"",VLOOKUP($E185&amp;$D$110&amp;$D$111,'CCG data'!$A:$AD,'CCG data'!E$3,FALSE))</f>
        <v>0.23465703971119134</v>
      </c>
      <c r="W185" s="387"/>
      <c r="Y185" s="178">
        <f>IFERROR(VLOOKUP($E185&amp;$D$111, Outliers!$A$4:$P$214,6,FALSE),"0")</f>
        <v>0</v>
      </c>
      <c r="Z185" s="178">
        <f>IFERROR(VLOOKUP($E185&amp;$D$111, Outliers!$A$4:$P$214,7,FALSE),"0")</f>
        <v>0</v>
      </c>
      <c r="AA185" s="178">
        <f>IFERROR(VLOOKUP($E185&amp;$D$111, Outliers!$A$4:$P$214,8,FALSE),"0")</f>
        <v>0</v>
      </c>
      <c r="AB185" s="178">
        <f>IFERROR(VLOOKUP($E185&amp;$D$111, Outliers!$A$4:$P$214,9,FALSE),"0")</f>
        <v>0</v>
      </c>
      <c r="AD185" s="82"/>
      <c r="AE185" s="82"/>
      <c r="AF185" s="82"/>
      <c r="AG185" s="82"/>
    </row>
    <row r="186" spans="4:33" x14ac:dyDescent="0.25">
      <c r="D186" s="301"/>
      <c r="E186" s="107" t="s">
        <v>27</v>
      </c>
      <c r="F186" s="99">
        <f>IF(P185="","",VLOOKUP($E185&amp;$D$110&amp;$D$111,'CCG data'!$A:$AD,'CCG data'!W$3,FALSE))</f>
        <v>2.2000000000000002</v>
      </c>
      <c r="G186" s="100">
        <f>IF(P185="","",VLOOKUP($E185&amp;$D$110&amp;$D$111,'CCG data'!$A:$AD,'CCG data'!X$3,FALSE))</f>
        <v>6.4</v>
      </c>
      <c r="H186" s="100">
        <f>IF(R185="","",VLOOKUP($E185&amp;$D$110&amp;$D$111,'CCG data'!$A:$AD,'CCG data'!Y$3,FALSE))</f>
        <v>30.3</v>
      </c>
      <c r="I186" s="100">
        <f>IF(R185="","",VLOOKUP($E185&amp;$D$110&amp;$D$111,'CCG data'!$A:$AD,'CCG data'!Z$3,FALSE))</f>
        <v>42.8</v>
      </c>
      <c r="J186" s="100">
        <f>IF(T185="","",VLOOKUP($E185&amp;$D$110&amp;$D$111,'CCG data'!$A:$AD,'CCG data'!AA$3,FALSE))</f>
        <v>14.4</v>
      </c>
      <c r="K186" s="100">
        <f>IF(T185="","",VLOOKUP($E185&amp;$D$110&amp;$D$111,'CCG data'!$A:$AD,'CCG data'!AB$3,FALSE))</f>
        <v>23.6</v>
      </c>
      <c r="L186" s="100">
        <f>IF(V185="","",VLOOKUP($E185&amp;$D$110&amp;$D$111,'CCG data'!$A:$AD,'CCG data'!AC$3,FALSE))</f>
        <v>13.5</v>
      </c>
      <c r="M186" s="100">
        <f>IF(V185="","",VLOOKUP($E185&amp;$D$110&amp;$D$111,'CCG data'!$A:$AD,'CCG data'!AD$3,FALSE))</f>
        <v>22.2</v>
      </c>
      <c r="N186" s="304"/>
      <c r="P186" s="162">
        <f>IF(P185="","",VLOOKUP($E185&amp;$D$110&amp;$D$111,'CCG data'!$A:$AD,'CCG data'!I$3,FALSE))</f>
        <v>3.5999999999999997E-2</v>
      </c>
      <c r="Q186" s="15">
        <f>IF(P185="","",VLOOKUP($E185&amp;$D$110&amp;$D$111,'CCG data'!$A:$AD,'CCG data'!J$3,FALSE))</f>
        <v>9.1999999999999998E-2</v>
      </c>
      <c r="R186" s="15">
        <f>IF(R185="","",VLOOKUP($E185&amp;$D$110&amp;$D$111,'CCG data'!$A:$AD,'CCG data'!K$3,FALSE))</f>
        <v>0.41099999999999998</v>
      </c>
      <c r="S186" s="15">
        <f>IF(R185="","",VLOOKUP($E185&amp;$D$110&amp;$D$111,'CCG data'!$A:$AD,'CCG data'!L$3,FALSE))</f>
        <v>0.52800000000000002</v>
      </c>
      <c r="T186" s="15">
        <f>IF(T185="","",VLOOKUP($E185&amp;$D$110&amp;$D$111,'CCG data'!$A:$AD,'CCG data'!M$3,FALSE))</f>
        <v>0.192</v>
      </c>
      <c r="U186" s="15">
        <f>IF(T185="","",VLOOKUP($E185&amp;$D$110&amp;$D$111,'CCG data'!$A:$AD,'CCG data'!N$3,FALSE))</f>
        <v>0.29199999999999998</v>
      </c>
      <c r="V186" s="15">
        <f>IF(V185="","",VLOOKUP($E185&amp;$D$110&amp;$D$111,'CCG data'!$A:$AD,'CCG data'!O$3,FALSE))</f>
        <v>0.189</v>
      </c>
      <c r="W186" s="142">
        <f>IF(V185="","",VLOOKUP($E185&amp;$D$110&amp;$D$111,'CCG data'!$A:$AD,'CCG data'!P$3,FALSE))</f>
        <v>0.28799999999999998</v>
      </c>
      <c r="Y186" s="178" t="str">
        <f>IFERROR(VLOOKUP($E186&amp;$D$111, Outliers!$A$4:$P$214,6,FALSE),"0")</f>
        <v>0</v>
      </c>
      <c r="Z186" s="178" t="str">
        <f>IFERROR(VLOOKUP($E186&amp;$D$111, Outliers!$A$4:$P$214,7,FALSE),"0")</f>
        <v>0</v>
      </c>
      <c r="AA186" s="178" t="str">
        <f>IFERROR(VLOOKUP($E186&amp;$D$111, Outliers!$A$4:$P$214,8,FALSE),"0")</f>
        <v>0</v>
      </c>
      <c r="AB186" s="178" t="str">
        <f>IFERROR(VLOOKUP($E186&amp;$D$111, Outliers!$A$4:$P$214,9,FALSE),"0")</f>
        <v>0</v>
      </c>
      <c r="AD186" s="82"/>
      <c r="AE186" s="82"/>
      <c r="AF186" s="82"/>
      <c r="AG186" s="82"/>
    </row>
    <row r="187" spans="4:33" ht="15.75" x14ac:dyDescent="0.25">
      <c r="D187" s="301"/>
      <c r="E187" s="108" t="s">
        <v>452</v>
      </c>
      <c r="F187" s="372">
        <f>IF(OR(ISERROR(VLOOKUP($E187&amp;$D$110&amp;$D$111,'CCG data'!$A:$AD,'CCG data'!R$3,FALSE)),ISBLANK(VLOOKUP($E187&amp;$D$110&amp;$D$111,'CCG data'!$A:$AD,'CCG data'!R$3,FALSE))),"",VLOOKUP($E187&amp;$D$110&amp;$D$111,'CCG data'!$A:$AD,'CCG data'!R$3,FALSE))</f>
        <v>4.7</v>
      </c>
      <c r="G187" s="373"/>
      <c r="H187" s="373">
        <f>IF(OR(ISERROR(VLOOKUP($E187&amp;$D$110&amp;$D$111,'CCG data'!$A:$AD,'CCG data'!S$3,FALSE)),ISBLANK(VLOOKUP($E187&amp;$D$110&amp;$D$111,'CCG data'!$A:$AD,'CCG data'!S$3,FALSE))),"",VLOOKUP($E187&amp;$D$110&amp;$D$111,'CCG data'!$A:$AD,'CCG data'!S$3,FALSE))</f>
        <v>34.9</v>
      </c>
      <c r="I187" s="373"/>
      <c r="J187" s="373">
        <f>IF(OR(ISERROR(VLOOKUP($E187&amp;$D$110&amp;$D$111,'CCG data'!$A:$AD,'CCG data'!T$3,FALSE)),ISBLANK(VLOOKUP($E187&amp;$D$110&amp;$D$111,'CCG data'!$A:$AD,'CCG data'!T$3,FALSE))),"",VLOOKUP($E187&amp;$D$110&amp;$D$111,'CCG data'!$A:$AD,'CCG data'!T$3,FALSE))</f>
        <v>16.5</v>
      </c>
      <c r="K187" s="373"/>
      <c r="L187" s="373">
        <f>IF(OR(ISERROR(VLOOKUP($E187&amp;$D$110&amp;$D$111,'CCG data'!$A:$AD,'CCG data'!U$3,FALSE)),ISBLANK(VLOOKUP($E187&amp;$D$110&amp;$D$111,'CCG data'!$A:$AD,'CCG data'!U$3,FALSE))),"",VLOOKUP($E187&amp;$D$110&amp;$D$111,'CCG data'!$A:$AD,'CCG data'!U$3,FALSE))</f>
        <v>15.2</v>
      </c>
      <c r="M187" s="374"/>
      <c r="N187" s="303">
        <f>IF(OR(ISERROR(VLOOKUP($E187&amp;$D$110&amp;$D$111,'CCG data'!$A:$AD,'CCG data'!G$3,FALSE)),ISBLANK(VLOOKUP($E187&amp;$D$110&amp;$D$111,'CCG data'!$A:$AD,'CCG data'!G$3,FALSE))),"",VLOOKUP($E187&amp;$D$110&amp;$D$111,'CCG data'!$A:$AD,'CCG data'!G$3,FALSE))</f>
        <v>1898</v>
      </c>
      <c r="P187" s="354">
        <f>IF(OR(ISERROR(VLOOKUP($E187&amp;$D$110&amp;$D$111,'CCG data'!$A:$AD,'CCG data'!B$3,FALSE)),ISBLANK(VLOOKUP($E187&amp;$D$110&amp;$D$111,'CCG data'!$A:$AD,'CCG data'!B$3,FALSE))),"",VLOOKUP($E187&amp;$D$110&amp;$D$111,'CCG data'!$A:$AD,'CCG data'!B$3,FALSE))</f>
        <v>6.5331928345626969E-2</v>
      </c>
      <c r="Q187" s="246"/>
      <c r="R187" s="246">
        <f>IF(OR(ISERROR(VLOOKUP($E187&amp;$D$110&amp;$D$111,'CCG data'!$A:$AD,'CCG data'!C$3,FALSE)),ISBLANK(VLOOKUP($E187&amp;$D$110&amp;$D$111,'CCG data'!$A:$AD,'CCG data'!C$3,FALSE))),"",VLOOKUP($E187&amp;$D$110&amp;$D$111,'CCG data'!$A:$AD,'CCG data'!C$3,FALSE))</f>
        <v>0.4863013698630137</v>
      </c>
      <c r="S187" s="246"/>
      <c r="T187" s="246">
        <f>IF(OR(ISERROR(VLOOKUP($E187&amp;$D$110&amp;$D$111,'CCG data'!$A:$AD,'CCG data'!D$3,FALSE)),ISBLANK(VLOOKUP($E187&amp;$D$110&amp;$D$111,'CCG data'!$A:$AD,'CCG data'!D$3,FALSE))),"",VLOOKUP($E187&amp;$D$110&amp;$D$111,'CCG data'!$A:$AD,'CCG data'!D$3,FALSE))</f>
        <v>0.23498419388830347</v>
      </c>
      <c r="U187" s="246"/>
      <c r="V187" s="246">
        <f>IF(OR(ISERROR(VLOOKUP($E187&amp;$D$110&amp;$D$111,'CCG data'!$A:$AD,'CCG data'!E$3,FALSE)),ISBLANK(VLOOKUP($E187&amp;$D$110&amp;$D$111,'CCG data'!$A:$AD,'CCG data'!E$3,FALSE))),"",VLOOKUP($E187&amp;$D$110&amp;$D$111,'CCG data'!$A:$AD,'CCG data'!E$3,FALSE))</f>
        <v>0.21338250790305585</v>
      </c>
      <c r="W187" s="387"/>
      <c r="Y187" s="178">
        <f>IFERROR(VLOOKUP($E187&amp;$D$111, Outliers!$A$4:$P$214,6,FALSE),"0")</f>
        <v>0</v>
      </c>
      <c r="Z187" s="178">
        <f>IFERROR(VLOOKUP($E187&amp;$D$111, Outliers!$A$4:$P$214,7,FALSE),"0")</f>
        <v>0</v>
      </c>
      <c r="AA187" s="178">
        <f>IFERROR(VLOOKUP($E187&amp;$D$111, Outliers!$A$4:$P$214,8,FALSE),"0")</f>
        <v>0</v>
      </c>
      <c r="AB187" s="178">
        <f>IFERROR(VLOOKUP($E187&amp;$D$111, Outliers!$A$4:$P$214,9,FALSE),"0")</f>
        <v>1</v>
      </c>
      <c r="AD187" s="82"/>
      <c r="AE187" s="82"/>
      <c r="AF187" s="82"/>
      <c r="AG187" s="82"/>
    </row>
    <row r="188" spans="4:33" x14ac:dyDescent="0.25">
      <c r="D188" s="301"/>
      <c r="E188" s="107" t="s">
        <v>27</v>
      </c>
      <c r="F188" s="99">
        <f>IF(P187="","",VLOOKUP($E187&amp;$D$110&amp;$D$111,'CCG data'!$A:$AD,'CCG data'!W$3,FALSE))</f>
        <v>3.9</v>
      </c>
      <c r="G188" s="100">
        <f>IF(P187="","",VLOOKUP($E187&amp;$D$110&amp;$D$111,'CCG data'!$A:$AD,'CCG data'!X$3,FALSE))</f>
        <v>5.5</v>
      </c>
      <c r="H188" s="100">
        <f>IF(R187="","",VLOOKUP($E187&amp;$D$110&amp;$D$111,'CCG data'!$A:$AD,'CCG data'!Y$3,FALSE))</f>
        <v>32.6</v>
      </c>
      <c r="I188" s="100">
        <f>IF(R187="","",VLOOKUP($E187&amp;$D$110&amp;$D$111,'CCG data'!$A:$AD,'CCG data'!Z$3,FALSE))</f>
        <v>37.1</v>
      </c>
      <c r="J188" s="100">
        <f>IF(T187="","",VLOOKUP($E187&amp;$D$110&amp;$D$111,'CCG data'!$A:$AD,'CCG data'!AA$3,FALSE))</f>
        <v>15</v>
      </c>
      <c r="K188" s="100">
        <f>IF(T187="","",VLOOKUP($E187&amp;$D$110&amp;$D$111,'CCG data'!$A:$AD,'CCG data'!AB$3,FALSE))</f>
        <v>18</v>
      </c>
      <c r="L188" s="100">
        <f>IF(V187="","",VLOOKUP($E187&amp;$D$110&amp;$D$111,'CCG data'!$A:$AD,'CCG data'!AC$3,FALSE))</f>
        <v>13.7</v>
      </c>
      <c r="M188" s="100">
        <f>IF(V187="","",VLOOKUP($E187&amp;$D$110&amp;$D$111,'CCG data'!$A:$AD,'CCG data'!AD$3,FALSE))</f>
        <v>16.7</v>
      </c>
      <c r="N188" s="304"/>
      <c r="P188" s="162">
        <f>IF(P187="","",VLOOKUP($E187&amp;$D$110&amp;$D$111,'CCG data'!$A:$AD,'CCG data'!I$3,FALSE))</f>
        <v>5.5E-2</v>
      </c>
      <c r="Q188" s="15">
        <f>IF(P187="","",VLOOKUP($E187&amp;$D$110&amp;$D$111,'CCG data'!$A:$AD,'CCG data'!J$3,FALSE))</f>
        <v>7.6999999999999999E-2</v>
      </c>
      <c r="R188" s="15">
        <f>IF(R187="","",VLOOKUP($E187&amp;$D$110&amp;$D$111,'CCG data'!$A:$AD,'CCG data'!K$3,FALSE))</f>
        <v>0.46400000000000002</v>
      </c>
      <c r="S188" s="15">
        <f>IF(R187="","",VLOOKUP($E187&amp;$D$110&amp;$D$111,'CCG data'!$A:$AD,'CCG data'!L$3,FALSE))</f>
        <v>0.50900000000000001</v>
      </c>
      <c r="T188" s="15">
        <f>IF(T187="","",VLOOKUP($E187&amp;$D$110&amp;$D$111,'CCG data'!$A:$AD,'CCG data'!M$3,FALSE))</f>
        <v>0.216</v>
      </c>
      <c r="U188" s="15">
        <f>IF(T187="","",VLOOKUP($E187&amp;$D$110&amp;$D$111,'CCG data'!$A:$AD,'CCG data'!N$3,FALSE))</f>
        <v>0.255</v>
      </c>
      <c r="V188" s="15">
        <f>IF(V187="","",VLOOKUP($E187&amp;$D$110&amp;$D$111,'CCG data'!$A:$AD,'CCG data'!O$3,FALSE))</f>
        <v>0.19600000000000001</v>
      </c>
      <c r="W188" s="142">
        <f>IF(V187="","",VLOOKUP($E187&amp;$D$110&amp;$D$111,'CCG data'!$A:$AD,'CCG data'!P$3,FALSE))</f>
        <v>0.23200000000000001</v>
      </c>
      <c r="Y188" s="178" t="str">
        <f>IFERROR(VLOOKUP($E188&amp;$D$111, Outliers!$A$4:$P$214,6,FALSE),"0")</f>
        <v>0</v>
      </c>
      <c r="Z188" s="178" t="str">
        <f>IFERROR(VLOOKUP($E188&amp;$D$111, Outliers!$A$4:$P$214,7,FALSE),"0")</f>
        <v>0</v>
      </c>
      <c r="AA188" s="178" t="str">
        <f>IFERROR(VLOOKUP($E188&amp;$D$111, Outliers!$A$4:$P$214,8,FALSE),"0")</f>
        <v>0</v>
      </c>
      <c r="AB188" s="178" t="str">
        <f>IFERROR(VLOOKUP($E188&amp;$D$111, Outliers!$A$4:$P$214,9,FALSE),"0")</f>
        <v>0</v>
      </c>
      <c r="AD188" s="82"/>
      <c r="AE188" s="82"/>
      <c r="AF188" s="82"/>
      <c r="AG188" s="82"/>
    </row>
    <row r="189" spans="4:33" ht="15.75" x14ac:dyDescent="0.25">
      <c r="D189" s="301"/>
      <c r="E189" s="108" t="s">
        <v>196</v>
      </c>
      <c r="F189" s="372">
        <f>IF(OR(ISERROR(VLOOKUP($E189&amp;$D$110&amp;$D$111,'CCG data'!$A:$AD,'CCG data'!R$3,FALSE)),ISBLANK(VLOOKUP($E189&amp;$D$110&amp;$D$111,'CCG data'!$A:$AD,'CCG data'!R$3,FALSE))),"",VLOOKUP($E189&amp;$D$110&amp;$D$111,'CCG data'!$A:$AD,'CCG data'!R$3,FALSE))</f>
        <v>4.5</v>
      </c>
      <c r="G189" s="373"/>
      <c r="H189" s="373">
        <f>IF(OR(ISERROR(VLOOKUP($E189&amp;$D$110&amp;$D$111,'CCG data'!$A:$AD,'CCG data'!S$3,FALSE)),ISBLANK(VLOOKUP($E189&amp;$D$110&amp;$D$111,'CCG data'!$A:$AD,'CCG data'!S$3,FALSE))),"",VLOOKUP($E189&amp;$D$110&amp;$D$111,'CCG data'!$A:$AD,'CCG data'!S$3,FALSE))</f>
        <v>37.200000000000003</v>
      </c>
      <c r="I189" s="373"/>
      <c r="J189" s="373">
        <f>IF(OR(ISERROR(VLOOKUP($E189&amp;$D$110&amp;$D$111,'CCG data'!$A:$AD,'CCG data'!T$3,FALSE)),ISBLANK(VLOOKUP($E189&amp;$D$110&amp;$D$111,'CCG data'!$A:$AD,'CCG data'!T$3,FALSE))),"",VLOOKUP($E189&amp;$D$110&amp;$D$111,'CCG data'!$A:$AD,'CCG data'!T$3,FALSE))</f>
        <v>14.4</v>
      </c>
      <c r="K189" s="373"/>
      <c r="L189" s="373">
        <f>IF(OR(ISERROR(VLOOKUP($E189&amp;$D$110&amp;$D$111,'CCG data'!$A:$AD,'CCG data'!U$3,FALSE)),ISBLANK(VLOOKUP($E189&amp;$D$110&amp;$D$111,'CCG data'!$A:$AD,'CCG data'!U$3,FALSE))),"",VLOOKUP($E189&amp;$D$110&amp;$D$111,'CCG data'!$A:$AD,'CCG data'!U$3,FALSE))</f>
        <v>12</v>
      </c>
      <c r="M189" s="374"/>
      <c r="N189" s="303">
        <f>IF(OR(ISERROR(VLOOKUP($E189&amp;$D$110&amp;$D$111,'CCG data'!$A:$AD,'CCG data'!G$3,FALSE)),ISBLANK(VLOOKUP($E189&amp;$D$110&amp;$D$111,'CCG data'!$A:$AD,'CCG data'!G$3,FALSE))),"",VLOOKUP($E189&amp;$D$110&amp;$D$111,'CCG data'!$A:$AD,'CCG data'!G$3,FALSE))</f>
        <v>422</v>
      </c>
      <c r="P189" s="354">
        <f>IF(OR(ISERROR(VLOOKUP($E189&amp;$D$110&amp;$D$111,'CCG data'!$A:$AD,'CCG data'!B$3,FALSE)),ISBLANK(VLOOKUP($E189&amp;$D$110&amp;$D$111,'CCG data'!$A:$AD,'CCG data'!B$3,FALSE))),"",VLOOKUP($E189&amp;$D$110&amp;$D$111,'CCG data'!$A:$AD,'CCG data'!B$3,FALSE))</f>
        <v>5.6872037914691941E-2</v>
      </c>
      <c r="Q189" s="246"/>
      <c r="R189" s="246">
        <f>IF(OR(ISERROR(VLOOKUP($E189&amp;$D$110&amp;$D$111,'CCG data'!$A:$AD,'CCG data'!C$3,FALSE)),ISBLANK(VLOOKUP($E189&amp;$D$110&amp;$D$111,'CCG data'!$A:$AD,'CCG data'!C$3,FALSE))),"",VLOOKUP($E189&amp;$D$110&amp;$D$111,'CCG data'!$A:$AD,'CCG data'!C$3,FALSE))</f>
        <v>0.54502369668246442</v>
      </c>
      <c r="S189" s="246"/>
      <c r="T189" s="246">
        <f>IF(OR(ISERROR(VLOOKUP($E189&amp;$D$110&amp;$D$111,'CCG data'!$A:$AD,'CCG data'!D$3,FALSE)),ISBLANK(VLOOKUP($E189&amp;$D$110&amp;$D$111,'CCG data'!$A:$AD,'CCG data'!D$3,FALSE))),"",VLOOKUP($E189&amp;$D$110&amp;$D$111,'CCG data'!$A:$AD,'CCG data'!D$3,FALSE))</f>
        <v>0.22274881516587677</v>
      </c>
      <c r="U189" s="246"/>
      <c r="V189" s="246">
        <f>IF(OR(ISERROR(VLOOKUP($E189&amp;$D$110&amp;$D$111,'CCG data'!$A:$AD,'CCG data'!E$3,FALSE)),ISBLANK(VLOOKUP($E189&amp;$D$110&amp;$D$111,'CCG data'!$A:$AD,'CCG data'!E$3,FALSE))),"",VLOOKUP($E189&amp;$D$110&amp;$D$111,'CCG data'!$A:$AD,'CCG data'!E$3,FALSE))</f>
        <v>0.17535545023696683</v>
      </c>
      <c r="W189" s="387"/>
      <c r="Y189" s="178">
        <f>IFERROR(VLOOKUP($E189&amp;$D$111, Outliers!$A$4:$P$214,6,FALSE),"0")</f>
        <v>0</v>
      </c>
      <c r="Z189" s="178">
        <f>IFERROR(VLOOKUP($E189&amp;$D$111, Outliers!$A$4:$P$214,7,FALSE),"0")</f>
        <v>0</v>
      </c>
      <c r="AA189" s="178">
        <f>IFERROR(VLOOKUP($E189&amp;$D$111, Outliers!$A$4:$P$214,8,FALSE),"0")</f>
        <v>0</v>
      </c>
      <c r="AB189" s="178">
        <f>IFERROR(VLOOKUP($E189&amp;$D$111, Outliers!$A$4:$P$214,9,FALSE),"0")</f>
        <v>0</v>
      </c>
      <c r="AD189" s="82"/>
      <c r="AE189" s="82"/>
      <c r="AF189" s="82"/>
      <c r="AG189" s="82"/>
    </row>
    <row r="190" spans="4:33" x14ac:dyDescent="0.25">
      <c r="D190" s="301"/>
      <c r="E190" s="107" t="s">
        <v>27</v>
      </c>
      <c r="F190" s="99">
        <f>IF(P189="","",VLOOKUP($E189&amp;$D$110&amp;$D$111,'CCG data'!$A:$AD,'CCG data'!W$3,FALSE))</f>
        <v>2.7</v>
      </c>
      <c r="G190" s="100">
        <f>IF(P189="","",VLOOKUP($E189&amp;$D$110&amp;$D$111,'CCG data'!$A:$AD,'CCG data'!X$3,FALSE))</f>
        <v>6.4</v>
      </c>
      <c r="H190" s="100">
        <f>IF(R189="","",VLOOKUP($E189&amp;$D$110&amp;$D$111,'CCG data'!$A:$AD,'CCG data'!Y$3,FALSE))</f>
        <v>32.4</v>
      </c>
      <c r="I190" s="100">
        <f>IF(R189="","",VLOOKUP($E189&amp;$D$110&amp;$D$111,'CCG data'!$A:$AD,'CCG data'!Z$3,FALSE))</f>
        <v>42.1</v>
      </c>
      <c r="J190" s="100">
        <f>IF(T189="","",VLOOKUP($E189&amp;$D$110&amp;$D$111,'CCG data'!$A:$AD,'CCG data'!AA$3,FALSE))</f>
        <v>11.5</v>
      </c>
      <c r="K190" s="100">
        <f>IF(T189="","",VLOOKUP($E189&amp;$D$110&amp;$D$111,'CCG data'!$A:$AD,'CCG data'!AB$3,FALSE))</f>
        <v>17.399999999999999</v>
      </c>
      <c r="L190" s="100">
        <f>IF(V189="","",VLOOKUP($E189&amp;$D$110&amp;$D$111,'CCG data'!$A:$AD,'CCG data'!AC$3,FALSE))</f>
        <v>9.3000000000000007</v>
      </c>
      <c r="M190" s="100">
        <f>IF(V189="","",VLOOKUP($E189&amp;$D$110&amp;$D$111,'CCG data'!$A:$AD,'CCG data'!AD$3,FALSE))</f>
        <v>14.8</v>
      </c>
      <c r="N190" s="304"/>
      <c r="P190" s="162">
        <f>IF(P189="","",VLOOKUP($E189&amp;$D$110&amp;$D$111,'CCG data'!$A:$AD,'CCG data'!I$3,FALSE))</f>
        <v>3.9E-2</v>
      </c>
      <c r="Q190" s="15">
        <f>IF(P189="","",VLOOKUP($E189&amp;$D$110&amp;$D$111,'CCG data'!$A:$AD,'CCG data'!J$3,FALSE))</f>
        <v>8.3000000000000004E-2</v>
      </c>
      <c r="R190" s="15">
        <f>IF(R189="","",VLOOKUP($E189&amp;$D$110&amp;$D$111,'CCG data'!$A:$AD,'CCG data'!K$3,FALSE))</f>
        <v>0.497</v>
      </c>
      <c r="S190" s="15">
        <f>IF(R189="","",VLOOKUP($E189&amp;$D$110&amp;$D$111,'CCG data'!$A:$AD,'CCG data'!L$3,FALSE))</f>
        <v>0.59199999999999997</v>
      </c>
      <c r="T190" s="15">
        <f>IF(T189="","",VLOOKUP($E189&amp;$D$110&amp;$D$111,'CCG data'!$A:$AD,'CCG data'!M$3,FALSE))</f>
        <v>0.186</v>
      </c>
      <c r="U190" s="15">
        <f>IF(T189="","",VLOOKUP($E189&amp;$D$110&amp;$D$111,'CCG data'!$A:$AD,'CCG data'!N$3,FALSE))</f>
        <v>0.26500000000000001</v>
      </c>
      <c r="V190" s="15">
        <f>IF(V189="","",VLOOKUP($E189&amp;$D$110&amp;$D$111,'CCG data'!$A:$AD,'CCG data'!O$3,FALSE))</f>
        <v>0.14199999999999999</v>
      </c>
      <c r="W190" s="142">
        <f>IF(V189="","",VLOOKUP($E189&amp;$D$110&amp;$D$111,'CCG data'!$A:$AD,'CCG data'!P$3,FALSE))</f>
        <v>0.215</v>
      </c>
      <c r="Y190" s="178" t="str">
        <f>IFERROR(VLOOKUP($E190&amp;$D$111, Outliers!$A$4:$P$214,6,FALSE),"0")</f>
        <v>0</v>
      </c>
      <c r="Z190" s="178" t="str">
        <f>IFERROR(VLOOKUP($E190&amp;$D$111, Outliers!$A$4:$P$214,7,FALSE),"0")</f>
        <v>0</v>
      </c>
      <c r="AA190" s="178" t="str">
        <f>IFERROR(VLOOKUP($E190&amp;$D$111, Outliers!$A$4:$P$214,8,FALSE),"0")</f>
        <v>0</v>
      </c>
      <c r="AB190" s="178" t="str">
        <f>IFERROR(VLOOKUP($E190&amp;$D$111, Outliers!$A$4:$P$214,9,FALSE),"0")</f>
        <v>0</v>
      </c>
      <c r="AD190" s="82"/>
      <c r="AE190" s="82"/>
      <c r="AF190" s="82"/>
      <c r="AG190" s="82"/>
    </row>
    <row r="191" spans="4:33" ht="15.75" x14ac:dyDescent="0.25">
      <c r="D191" s="301"/>
      <c r="E191" s="108" t="s">
        <v>197</v>
      </c>
      <c r="F191" s="372">
        <f>IF(OR(ISERROR(VLOOKUP($E191&amp;$D$110&amp;$D$111,'CCG data'!$A:$AD,'CCG data'!R$3,FALSE)),ISBLANK(VLOOKUP($E191&amp;$D$110&amp;$D$111,'CCG data'!$A:$AD,'CCG data'!R$3,FALSE))),"",VLOOKUP($E191&amp;$D$110&amp;$D$111,'CCG data'!$A:$AD,'CCG data'!R$3,FALSE))</f>
        <v>3.9</v>
      </c>
      <c r="G191" s="373"/>
      <c r="H191" s="373">
        <f>IF(OR(ISERROR(VLOOKUP($E191&amp;$D$110&amp;$D$111,'CCG data'!$A:$AD,'CCG data'!S$3,FALSE)),ISBLANK(VLOOKUP($E191&amp;$D$110&amp;$D$111,'CCG data'!$A:$AD,'CCG data'!S$3,FALSE))),"",VLOOKUP($E191&amp;$D$110&amp;$D$111,'CCG data'!$A:$AD,'CCG data'!S$3,FALSE))</f>
        <v>34.1</v>
      </c>
      <c r="I191" s="373"/>
      <c r="J191" s="373">
        <f>IF(OR(ISERROR(VLOOKUP($E191&amp;$D$110&amp;$D$111,'CCG data'!$A:$AD,'CCG data'!T$3,FALSE)),ISBLANK(VLOOKUP($E191&amp;$D$110&amp;$D$111,'CCG data'!$A:$AD,'CCG data'!T$3,FALSE))),"",VLOOKUP($E191&amp;$D$110&amp;$D$111,'CCG data'!$A:$AD,'CCG data'!T$3,FALSE))</f>
        <v>19.5</v>
      </c>
      <c r="K191" s="373"/>
      <c r="L191" s="373">
        <f>IF(OR(ISERROR(VLOOKUP($E191&amp;$D$110&amp;$D$111,'CCG data'!$A:$AD,'CCG data'!U$3,FALSE)),ISBLANK(VLOOKUP($E191&amp;$D$110&amp;$D$111,'CCG data'!$A:$AD,'CCG data'!U$3,FALSE))),"",VLOOKUP($E191&amp;$D$110&amp;$D$111,'CCG data'!$A:$AD,'CCG data'!U$3,FALSE))</f>
        <v>10.6</v>
      </c>
      <c r="M191" s="374"/>
      <c r="N191" s="303">
        <f>IF(OR(ISERROR(VLOOKUP($E191&amp;$D$110&amp;$D$111,'CCG data'!$A:$AD,'CCG data'!G$3,FALSE)),ISBLANK(VLOOKUP($E191&amp;$D$110&amp;$D$111,'CCG data'!$A:$AD,'CCG data'!G$3,FALSE))),"",VLOOKUP($E191&amp;$D$110&amp;$D$111,'CCG data'!$A:$AD,'CCG data'!G$3,FALSE))</f>
        <v>1362</v>
      </c>
      <c r="P191" s="354">
        <f>IF(OR(ISERROR(VLOOKUP($E191&amp;$D$110&amp;$D$111,'CCG data'!$A:$AD,'CCG data'!B$3,FALSE)),ISBLANK(VLOOKUP($E191&amp;$D$110&amp;$D$111,'CCG data'!$A:$AD,'CCG data'!B$3,FALSE))),"",VLOOKUP($E191&amp;$D$110&amp;$D$111,'CCG data'!$A:$AD,'CCG data'!B$3,FALSE))</f>
        <v>5.5800293685756244E-2</v>
      </c>
      <c r="Q191" s="246"/>
      <c r="R191" s="246">
        <f>IF(OR(ISERROR(VLOOKUP($E191&amp;$D$110&amp;$D$111,'CCG data'!$A:$AD,'CCG data'!C$3,FALSE)),ISBLANK(VLOOKUP($E191&amp;$D$110&amp;$D$111,'CCG data'!$A:$AD,'CCG data'!C$3,FALSE))),"",VLOOKUP($E191&amp;$D$110&amp;$D$111,'CCG data'!$A:$AD,'CCG data'!C$3,FALSE))</f>
        <v>0.50220264317180618</v>
      </c>
      <c r="S191" s="246"/>
      <c r="T191" s="246">
        <f>IF(OR(ISERROR(VLOOKUP($E191&amp;$D$110&amp;$D$111,'CCG data'!$A:$AD,'CCG data'!D$3,FALSE)),ISBLANK(VLOOKUP($E191&amp;$D$110&amp;$D$111,'CCG data'!$A:$AD,'CCG data'!D$3,FALSE))),"",VLOOKUP($E191&amp;$D$110&amp;$D$111,'CCG data'!$A:$AD,'CCG data'!D$3,FALSE))</f>
        <v>0.28634361233480177</v>
      </c>
      <c r="U191" s="246"/>
      <c r="V191" s="246">
        <f>IF(OR(ISERROR(VLOOKUP($E191&amp;$D$110&amp;$D$111,'CCG data'!$A:$AD,'CCG data'!E$3,FALSE)),ISBLANK(VLOOKUP($E191&amp;$D$110&amp;$D$111,'CCG data'!$A:$AD,'CCG data'!E$3,FALSE))),"",VLOOKUP($E191&amp;$D$110&amp;$D$111,'CCG data'!$A:$AD,'CCG data'!E$3,FALSE))</f>
        <v>0.15565345080763582</v>
      </c>
      <c r="W191" s="387"/>
      <c r="Y191" s="178">
        <f>IFERROR(VLOOKUP($E191&amp;$D$111, Outliers!$A$4:$P$214,6,FALSE),"0")</f>
        <v>0</v>
      </c>
      <c r="Z191" s="178">
        <f>IFERROR(VLOOKUP($E191&amp;$D$111, Outliers!$A$4:$P$214,7,FALSE),"0")</f>
        <v>0</v>
      </c>
      <c r="AA191" s="178">
        <f>IFERROR(VLOOKUP($E191&amp;$D$111, Outliers!$A$4:$P$214,8,FALSE),"0")</f>
        <v>0</v>
      </c>
      <c r="AB191" s="178">
        <f>IFERROR(VLOOKUP($E191&amp;$D$111, Outliers!$A$4:$P$214,9,FALSE),"0")</f>
        <v>0</v>
      </c>
      <c r="AD191" s="82"/>
      <c r="AE191" s="82"/>
      <c r="AF191" s="82"/>
      <c r="AG191" s="82"/>
    </row>
    <row r="192" spans="4:33" x14ac:dyDescent="0.25">
      <c r="D192" s="301"/>
      <c r="E192" s="107" t="s">
        <v>27</v>
      </c>
      <c r="F192" s="99">
        <f>IF(P191="","",VLOOKUP($E191&amp;$D$110&amp;$D$111,'CCG data'!$A:$AD,'CCG data'!W$3,FALSE))</f>
        <v>3</v>
      </c>
      <c r="G192" s="100">
        <f>IF(P191="","",VLOOKUP($E191&amp;$D$110&amp;$D$111,'CCG data'!$A:$AD,'CCG data'!X$3,FALSE))</f>
        <v>4.8</v>
      </c>
      <c r="H192" s="100">
        <f>IF(R191="","",VLOOKUP($E191&amp;$D$110&amp;$D$111,'CCG data'!$A:$AD,'CCG data'!Y$3,FALSE))</f>
        <v>31.6</v>
      </c>
      <c r="I192" s="100">
        <f>IF(R191="","",VLOOKUP($E191&amp;$D$110&amp;$D$111,'CCG data'!$A:$AD,'CCG data'!Z$3,FALSE))</f>
        <v>36.700000000000003</v>
      </c>
      <c r="J192" s="100">
        <f>IF(T191="","",VLOOKUP($E191&amp;$D$110&amp;$D$111,'CCG data'!$A:$AD,'CCG data'!AA$3,FALSE))</f>
        <v>17.600000000000001</v>
      </c>
      <c r="K192" s="100">
        <f>IF(T191="","",VLOOKUP($E191&amp;$D$110&amp;$D$111,'CCG data'!$A:$AD,'CCG data'!AB$3,FALSE))</f>
        <v>21.5</v>
      </c>
      <c r="L192" s="100">
        <f>IF(V191="","",VLOOKUP($E191&amp;$D$110&amp;$D$111,'CCG data'!$A:$AD,'CCG data'!AC$3,FALSE))</f>
        <v>9.1999999999999993</v>
      </c>
      <c r="M192" s="100">
        <f>IF(V191="","",VLOOKUP($E191&amp;$D$110&amp;$D$111,'CCG data'!$A:$AD,'CCG data'!AD$3,FALSE))</f>
        <v>12</v>
      </c>
      <c r="N192" s="304"/>
      <c r="P192" s="162">
        <f>IF(P191="","",VLOOKUP($E191&amp;$D$110&amp;$D$111,'CCG data'!$A:$AD,'CCG data'!I$3,FALSE))</f>
        <v>4.4999999999999998E-2</v>
      </c>
      <c r="Q192" s="15">
        <f>IF(P191="","",VLOOKUP($E191&amp;$D$110&amp;$D$111,'CCG data'!$A:$AD,'CCG data'!J$3,FALSE))</f>
        <v>6.9000000000000006E-2</v>
      </c>
      <c r="R192" s="15">
        <f>IF(R191="","",VLOOKUP($E191&amp;$D$110&amp;$D$111,'CCG data'!$A:$AD,'CCG data'!K$3,FALSE))</f>
        <v>0.47599999999999998</v>
      </c>
      <c r="S192" s="15">
        <f>IF(R191="","",VLOOKUP($E191&amp;$D$110&amp;$D$111,'CCG data'!$A:$AD,'CCG data'!L$3,FALSE))</f>
        <v>0.52900000000000003</v>
      </c>
      <c r="T192" s="15">
        <f>IF(T191="","",VLOOKUP($E191&amp;$D$110&amp;$D$111,'CCG data'!$A:$AD,'CCG data'!M$3,FALSE))</f>
        <v>0.26300000000000001</v>
      </c>
      <c r="U192" s="15">
        <f>IF(T191="","",VLOOKUP($E191&amp;$D$110&amp;$D$111,'CCG data'!$A:$AD,'CCG data'!N$3,FALSE))</f>
        <v>0.311</v>
      </c>
      <c r="V192" s="15">
        <f>IF(V191="","",VLOOKUP($E191&amp;$D$110&amp;$D$111,'CCG data'!$A:$AD,'CCG data'!O$3,FALSE))</f>
        <v>0.13700000000000001</v>
      </c>
      <c r="W192" s="142">
        <f>IF(V191="","",VLOOKUP($E191&amp;$D$110&amp;$D$111,'CCG data'!$A:$AD,'CCG data'!P$3,FALSE))</f>
        <v>0.17599999999999999</v>
      </c>
      <c r="Y192" s="178" t="str">
        <f>IFERROR(VLOOKUP($E192&amp;$D$111, Outliers!$A$4:$P$214,6,FALSE),"0")</f>
        <v>0</v>
      </c>
      <c r="Z192" s="178" t="str">
        <f>IFERROR(VLOOKUP($E192&amp;$D$111, Outliers!$A$4:$P$214,7,FALSE),"0")</f>
        <v>0</v>
      </c>
      <c r="AA192" s="178" t="str">
        <f>IFERROR(VLOOKUP($E192&amp;$D$111, Outliers!$A$4:$P$214,8,FALSE),"0")</f>
        <v>0</v>
      </c>
      <c r="AB192" s="178" t="str">
        <f>IFERROR(VLOOKUP($E192&amp;$D$111, Outliers!$A$4:$P$214,9,FALSE),"0")</f>
        <v>0</v>
      </c>
      <c r="AD192" s="82"/>
      <c r="AE192" s="82"/>
      <c r="AF192" s="82"/>
      <c r="AG192" s="82"/>
    </row>
    <row r="193" spans="4:33" ht="15.75" x14ac:dyDescent="0.25">
      <c r="D193" s="301"/>
      <c r="E193" s="108" t="s">
        <v>198</v>
      </c>
      <c r="F193" s="372">
        <f>IF(OR(ISERROR(VLOOKUP($E193&amp;$D$110&amp;$D$111,'CCG data'!$A:$AD,'CCG data'!R$3,FALSE)),ISBLANK(VLOOKUP($E193&amp;$D$110&amp;$D$111,'CCG data'!$A:$AD,'CCG data'!R$3,FALSE))),"",VLOOKUP($E193&amp;$D$110&amp;$D$111,'CCG data'!$A:$AD,'CCG data'!R$3,FALSE))</f>
        <v>6.1</v>
      </c>
      <c r="G193" s="373"/>
      <c r="H193" s="373">
        <f>IF(OR(ISERROR(VLOOKUP($E193&amp;$D$110&amp;$D$111,'CCG data'!$A:$AD,'CCG data'!S$3,FALSE)),ISBLANK(VLOOKUP($E193&amp;$D$110&amp;$D$111,'CCG data'!$A:$AD,'CCG data'!S$3,FALSE))),"",VLOOKUP($E193&amp;$D$110&amp;$D$111,'CCG data'!$A:$AD,'CCG data'!S$3,FALSE))</f>
        <v>40.4</v>
      </c>
      <c r="I193" s="373"/>
      <c r="J193" s="373">
        <f>IF(OR(ISERROR(VLOOKUP($E193&amp;$D$110&amp;$D$111,'CCG data'!$A:$AD,'CCG data'!T$3,FALSE)),ISBLANK(VLOOKUP($E193&amp;$D$110&amp;$D$111,'CCG data'!$A:$AD,'CCG data'!T$3,FALSE))),"",VLOOKUP($E193&amp;$D$110&amp;$D$111,'CCG data'!$A:$AD,'CCG data'!T$3,FALSE))</f>
        <v>16.899999999999999</v>
      </c>
      <c r="K193" s="373"/>
      <c r="L193" s="373">
        <f>IF(OR(ISERROR(VLOOKUP($E193&amp;$D$110&amp;$D$111,'CCG data'!$A:$AD,'CCG data'!U$3,FALSE)),ISBLANK(VLOOKUP($E193&amp;$D$110&amp;$D$111,'CCG data'!$A:$AD,'CCG data'!U$3,FALSE))),"",VLOOKUP($E193&amp;$D$110&amp;$D$111,'CCG data'!$A:$AD,'CCG data'!U$3,FALSE))</f>
        <v>13.8</v>
      </c>
      <c r="M193" s="374"/>
      <c r="N193" s="303">
        <f>IF(OR(ISERROR(VLOOKUP($E193&amp;$D$110&amp;$D$111,'CCG data'!$A:$AD,'CCG data'!G$3,FALSE)),ISBLANK(VLOOKUP($E193&amp;$D$110&amp;$D$111,'CCG data'!$A:$AD,'CCG data'!G$3,FALSE))),"",VLOOKUP($E193&amp;$D$110&amp;$D$111,'CCG data'!$A:$AD,'CCG data'!G$3,FALSE))</f>
        <v>3302</v>
      </c>
      <c r="P193" s="354">
        <f>IF(OR(ISERROR(VLOOKUP($E193&amp;$D$110&amp;$D$111,'CCG data'!$A:$AD,'CCG data'!B$3,FALSE)),ISBLANK(VLOOKUP($E193&amp;$D$110&amp;$D$111,'CCG data'!$A:$AD,'CCG data'!B$3,FALSE))),"",VLOOKUP($E193&amp;$D$110&amp;$D$111,'CCG data'!$A:$AD,'CCG data'!B$3,FALSE))</f>
        <v>8.1162931556632345E-2</v>
      </c>
      <c r="Q193" s="246"/>
      <c r="R193" s="246">
        <f>IF(OR(ISERROR(VLOOKUP($E193&amp;$D$110&amp;$D$111,'CCG data'!$A:$AD,'CCG data'!C$3,FALSE)),ISBLANK(VLOOKUP($E193&amp;$D$110&amp;$D$111,'CCG data'!$A:$AD,'CCG data'!C$3,FALSE))),"",VLOOKUP($E193&amp;$D$110&amp;$D$111,'CCG data'!$A:$AD,'CCG data'!C$3,FALSE))</f>
        <v>0.52271350696547547</v>
      </c>
      <c r="S193" s="246"/>
      <c r="T193" s="246">
        <f>IF(OR(ISERROR(VLOOKUP($E193&amp;$D$110&amp;$D$111,'CCG data'!$A:$AD,'CCG data'!D$3,FALSE)),ISBLANK(VLOOKUP($E193&amp;$D$110&amp;$D$111,'CCG data'!$A:$AD,'CCG data'!D$3,FALSE))),"",VLOOKUP($E193&amp;$D$110&amp;$D$111,'CCG data'!$A:$AD,'CCG data'!D$3,FALSE))</f>
        <v>0.21865536038764385</v>
      </c>
      <c r="U193" s="246"/>
      <c r="V193" s="246">
        <f>IF(OR(ISERROR(VLOOKUP($E193&amp;$D$110&amp;$D$111,'CCG data'!$A:$AD,'CCG data'!E$3,FALSE)),ISBLANK(VLOOKUP($E193&amp;$D$110&amp;$D$111,'CCG data'!$A:$AD,'CCG data'!E$3,FALSE))),"",VLOOKUP($E193&amp;$D$110&amp;$D$111,'CCG data'!$A:$AD,'CCG data'!E$3,FALSE))</f>
        <v>0.17746820109024833</v>
      </c>
      <c r="W193" s="387"/>
      <c r="Y193" s="178">
        <f>IFERROR(VLOOKUP($E193&amp;$D$111, Outliers!$A$4:$P$214,6,FALSE),"0")</f>
        <v>1</v>
      </c>
      <c r="Z193" s="178">
        <f>IFERROR(VLOOKUP($E193&amp;$D$111, Outliers!$A$4:$P$214,7,FALSE),"0")</f>
        <v>0</v>
      </c>
      <c r="AA193" s="178">
        <f>IFERROR(VLOOKUP($E193&amp;$D$111, Outliers!$A$4:$P$214,8,FALSE),"0")</f>
        <v>0</v>
      </c>
      <c r="AB193" s="178">
        <f>IFERROR(VLOOKUP($E193&amp;$D$111, Outliers!$A$4:$P$214,9,FALSE),"0")</f>
        <v>1</v>
      </c>
      <c r="AD193" s="82"/>
      <c r="AE193" s="82"/>
      <c r="AF193" s="82"/>
      <c r="AG193" s="82"/>
    </row>
    <row r="194" spans="4:33" x14ac:dyDescent="0.25">
      <c r="D194" s="301"/>
      <c r="E194" s="107" t="s">
        <v>27</v>
      </c>
      <c r="F194" s="99">
        <f>IF(P193="","",VLOOKUP($E193&amp;$D$110&amp;$D$111,'CCG data'!$A:$AD,'CCG data'!W$3,FALSE))</f>
        <v>5.3</v>
      </c>
      <c r="G194" s="100">
        <f>IF(P193="","",VLOOKUP($E193&amp;$D$110&amp;$D$111,'CCG data'!$A:$AD,'CCG data'!X$3,FALSE))</f>
        <v>6.8</v>
      </c>
      <c r="H194" s="100">
        <f>IF(R193="","",VLOOKUP($E193&amp;$D$110&amp;$D$111,'CCG data'!$A:$AD,'CCG data'!Y$3,FALSE))</f>
        <v>38.5</v>
      </c>
      <c r="I194" s="100">
        <f>IF(R193="","",VLOOKUP($E193&amp;$D$110&amp;$D$111,'CCG data'!$A:$AD,'CCG data'!Z$3,FALSE))</f>
        <v>42.3</v>
      </c>
      <c r="J194" s="100">
        <f>IF(T193="","",VLOOKUP($E193&amp;$D$110&amp;$D$111,'CCG data'!$A:$AD,'CCG data'!AA$3,FALSE))</f>
        <v>15.7</v>
      </c>
      <c r="K194" s="100">
        <f>IF(T193="","",VLOOKUP($E193&amp;$D$110&amp;$D$111,'CCG data'!$A:$AD,'CCG data'!AB$3,FALSE))</f>
        <v>18.100000000000001</v>
      </c>
      <c r="L194" s="100">
        <f>IF(V193="","",VLOOKUP($E193&amp;$D$110&amp;$D$111,'CCG data'!$A:$AD,'CCG data'!AC$3,FALSE))</f>
        <v>12.6</v>
      </c>
      <c r="M194" s="100">
        <f>IF(V193="","",VLOOKUP($E193&amp;$D$110&amp;$D$111,'CCG data'!$A:$AD,'CCG data'!AD$3,FALSE))</f>
        <v>14.9</v>
      </c>
      <c r="N194" s="304"/>
      <c r="P194" s="162">
        <f>IF(P193="","",VLOOKUP($E193&amp;$D$110&amp;$D$111,'CCG data'!$A:$AD,'CCG data'!I$3,FALSE))</f>
        <v>7.1999999999999995E-2</v>
      </c>
      <c r="Q194" s="15">
        <f>IF(P193="","",VLOOKUP($E193&amp;$D$110&amp;$D$111,'CCG data'!$A:$AD,'CCG data'!J$3,FALSE))</f>
        <v>9.0999999999999998E-2</v>
      </c>
      <c r="R194" s="15">
        <f>IF(R193="","",VLOOKUP($E193&amp;$D$110&amp;$D$111,'CCG data'!$A:$AD,'CCG data'!K$3,FALSE))</f>
        <v>0.50600000000000001</v>
      </c>
      <c r="S194" s="15">
        <f>IF(R193="","",VLOOKUP($E193&amp;$D$110&amp;$D$111,'CCG data'!$A:$AD,'CCG data'!L$3,FALSE))</f>
        <v>0.54</v>
      </c>
      <c r="T194" s="15">
        <f>IF(T193="","",VLOOKUP($E193&amp;$D$110&amp;$D$111,'CCG data'!$A:$AD,'CCG data'!M$3,FALSE))</f>
        <v>0.20499999999999999</v>
      </c>
      <c r="U194" s="15">
        <f>IF(T193="","",VLOOKUP($E193&amp;$D$110&amp;$D$111,'CCG data'!$A:$AD,'CCG data'!N$3,FALSE))</f>
        <v>0.23300000000000001</v>
      </c>
      <c r="V194" s="15">
        <f>IF(V193="","",VLOOKUP($E193&amp;$D$110&amp;$D$111,'CCG data'!$A:$AD,'CCG data'!O$3,FALSE))</f>
        <v>0.16500000000000001</v>
      </c>
      <c r="W194" s="142">
        <f>IF(V193="","",VLOOKUP($E193&amp;$D$110&amp;$D$111,'CCG data'!$A:$AD,'CCG data'!P$3,FALSE))</f>
        <v>0.191</v>
      </c>
      <c r="Y194" s="178" t="str">
        <f>IFERROR(VLOOKUP($E194&amp;$D$111, Outliers!$A$4:$P$214,6,FALSE),"0")</f>
        <v>0</v>
      </c>
      <c r="Z194" s="178" t="str">
        <f>IFERROR(VLOOKUP($E194&amp;$D$111, Outliers!$A$4:$P$214,7,FALSE),"0")</f>
        <v>0</v>
      </c>
      <c r="AA194" s="178" t="str">
        <f>IFERROR(VLOOKUP($E194&amp;$D$111, Outliers!$A$4:$P$214,8,FALSE),"0")</f>
        <v>0</v>
      </c>
      <c r="AB194" s="178" t="str">
        <f>IFERROR(VLOOKUP($E194&amp;$D$111, Outliers!$A$4:$P$214,9,FALSE),"0")</f>
        <v>0</v>
      </c>
      <c r="AD194" s="82"/>
      <c r="AE194" s="82"/>
      <c r="AF194" s="82"/>
      <c r="AG194" s="82"/>
    </row>
    <row r="195" spans="4:33" ht="15.75" x14ac:dyDescent="0.25">
      <c r="D195" s="301"/>
      <c r="E195" s="108" t="s">
        <v>199</v>
      </c>
      <c r="F195" s="372">
        <f>IF(OR(ISERROR(VLOOKUP($E195&amp;$D$110&amp;$D$111,'CCG data'!$A:$AD,'CCG data'!R$3,FALSE)),ISBLANK(VLOOKUP($E195&amp;$D$110&amp;$D$111,'CCG data'!$A:$AD,'CCG data'!R$3,FALSE))),"",VLOOKUP($E195&amp;$D$110&amp;$D$111,'CCG data'!$A:$AD,'CCG data'!R$3,FALSE))</f>
        <v>3.9</v>
      </c>
      <c r="G195" s="373"/>
      <c r="H195" s="373">
        <f>IF(OR(ISERROR(VLOOKUP($E195&amp;$D$110&amp;$D$111,'CCG data'!$A:$AD,'CCG data'!S$3,FALSE)),ISBLANK(VLOOKUP($E195&amp;$D$110&amp;$D$111,'CCG data'!$A:$AD,'CCG data'!S$3,FALSE))),"",VLOOKUP($E195&amp;$D$110&amp;$D$111,'CCG data'!$A:$AD,'CCG data'!S$3,FALSE))</f>
        <v>44.9</v>
      </c>
      <c r="I195" s="373"/>
      <c r="J195" s="373">
        <f>IF(OR(ISERROR(VLOOKUP($E195&amp;$D$110&amp;$D$111,'CCG data'!$A:$AD,'CCG data'!T$3,FALSE)),ISBLANK(VLOOKUP($E195&amp;$D$110&amp;$D$111,'CCG data'!$A:$AD,'CCG data'!T$3,FALSE))),"",VLOOKUP($E195&amp;$D$110&amp;$D$111,'CCG data'!$A:$AD,'CCG data'!T$3,FALSE))</f>
        <v>16.2</v>
      </c>
      <c r="K195" s="373"/>
      <c r="L195" s="373">
        <f>IF(OR(ISERROR(VLOOKUP($E195&amp;$D$110&amp;$D$111,'CCG data'!$A:$AD,'CCG data'!U$3,FALSE)),ISBLANK(VLOOKUP($E195&amp;$D$110&amp;$D$111,'CCG data'!$A:$AD,'CCG data'!U$3,FALSE))),"",VLOOKUP($E195&amp;$D$110&amp;$D$111,'CCG data'!$A:$AD,'CCG data'!U$3,FALSE))</f>
        <v>10.3</v>
      </c>
      <c r="M195" s="374"/>
      <c r="N195" s="303">
        <f>IF(OR(ISERROR(VLOOKUP($E195&amp;$D$110&amp;$D$111,'CCG data'!$A:$AD,'CCG data'!G$3,FALSE)),ISBLANK(VLOOKUP($E195&amp;$D$110&amp;$D$111,'CCG data'!$A:$AD,'CCG data'!G$3,FALSE))),"",VLOOKUP($E195&amp;$D$110&amp;$D$111,'CCG data'!$A:$AD,'CCG data'!G$3,FALSE))</f>
        <v>581</v>
      </c>
      <c r="P195" s="354">
        <f>IF(OR(ISERROR(VLOOKUP($E195&amp;$D$110&amp;$D$111,'CCG data'!$A:$AD,'CCG data'!B$3,FALSE)),ISBLANK(VLOOKUP($E195&amp;$D$110&amp;$D$111,'CCG data'!$A:$AD,'CCG data'!B$3,FALSE))),"",VLOOKUP($E195&amp;$D$110&amp;$D$111,'CCG data'!$A:$AD,'CCG data'!B$3,FALSE))</f>
        <v>5.163511187607573E-2</v>
      </c>
      <c r="Q195" s="246"/>
      <c r="R195" s="246">
        <f>IF(OR(ISERROR(VLOOKUP($E195&amp;$D$110&amp;$D$111,'CCG data'!$A:$AD,'CCG data'!C$3,FALSE)),ISBLANK(VLOOKUP($E195&amp;$D$110&amp;$D$111,'CCG data'!$A:$AD,'CCG data'!C$3,FALSE))),"",VLOOKUP($E195&amp;$D$110&amp;$D$111,'CCG data'!$A:$AD,'CCG data'!C$3,FALSE))</f>
        <v>0.59724612736660931</v>
      </c>
      <c r="S195" s="246"/>
      <c r="T195" s="246">
        <f>IF(OR(ISERROR(VLOOKUP($E195&amp;$D$110&amp;$D$111,'CCG data'!$A:$AD,'CCG data'!D$3,FALSE)),ISBLANK(VLOOKUP($E195&amp;$D$110&amp;$D$111,'CCG data'!$A:$AD,'CCG data'!D$3,FALSE))),"",VLOOKUP($E195&amp;$D$110&amp;$D$111,'CCG data'!$A:$AD,'CCG data'!D$3,FALSE))</f>
        <v>0.21514629948364888</v>
      </c>
      <c r="U195" s="246"/>
      <c r="V195" s="246">
        <f>IF(OR(ISERROR(VLOOKUP($E195&amp;$D$110&amp;$D$111,'CCG data'!$A:$AD,'CCG data'!E$3,FALSE)),ISBLANK(VLOOKUP($E195&amp;$D$110&amp;$D$111,'CCG data'!$A:$AD,'CCG data'!E$3,FALSE))),"",VLOOKUP($E195&amp;$D$110&amp;$D$111,'CCG data'!$A:$AD,'CCG data'!E$3,FALSE))</f>
        <v>0.13597246127366611</v>
      </c>
      <c r="W195" s="387"/>
      <c r="Y195" s="178">
        <f>IFERROR(VLOOKUP($E195&amp;$D$111, Outliers!$A$4:$P$214,6,FALSE),"0")</f>
        <v>0</v>
      </c>
      <c r="Z195" s="178">
        <f>IFERROR(VLOOKUP($E195&amp;$D$111, Outliers!$A$4:$P$214,7,FALSE),"0")</f>
        <v>0</v>
      </c>
      <c r="AA195" s="178">
        <f>IFERROR(VLOOKUP($E195&amp;$D$111, Outliers!$A$4:$P$214,8,FALSE),"0")</f>
        <v>0</v>
      </c>
      <c r="AB195" s="178">
        <f>IFERROR(VLOOKUP($E195&amp;$D$111, Outliers!$A$4:$P$214,9,FALSE),"0")</f>
        <v>0</v>
      </c>
      <c r="AD195" s="82"/>
      <c r="AE195" s="82"/>
      <c r="AF195" s="82"/>
      <c r="AG195" s="82"/>
    </row>
    <row r="196" spans="4:33" x14ac:dyDescent="0.25">
      <c r="D196" s="301"/>
      <c r="E196" s="107" t="s">
        <v>27</v>
      </c>
      <c r="F196" s="99">
        <f>IF(P195="","",VLOOKUP($E195&amp;$D$110&amp;$D$111,'CCG data'!$A:$AD,'CCG data'!W$3,FALSE))</f>
        <v>2.5</v>
      </c>
      <c r="G196" s="100">
        <f>IF(P195="","",VLOOKUP($E195&amp;$D$110&amp;$D$111,'CCG data'!$A:$AD,'CCG data'!X$3,FALSE))</f>
        <v>5.2</v>
      </c>
      <c r="H196" s="100">
        <f>IF(R195="","",VLOOKUP($E195&amp;$D$110&amp;$D$111,'CCG data'!$A:$AD,'CCG data'!Y$3,FALSE))</f>
        <v>40.200000000000003</v>
      </c>
      <c r="I196" s="100">
        <f>IF(R195="","",VLOOKUP($E195&amp;$D$110&amp;$D$111,'CCG data'!$A:$AD,'CCG data'!Z$3,FALSE))</f>
        <v>49.7</v>
      </c>
      <c r="J196" s="100">
        <f>IF(T195="","",VLOOKUP($E195&amp;$D$110&amp;$D$111,'CCG data'!$A:$AD,'CCG data'!AA$3,FALSE))</f>
        <v>13.4</v>
      </c>
      <c r="K196" s="100">
        <f>IF(T195="","",VLOOKUP($E195&amp;$D$110&amp;$D$111,'CCG data'!$A:$AD,'CCG data'!AB$3,FALSE))</f>
        <v>19.100000000000001</v>
      </c>
      <c r="L196" s="100">
        <f>IF(V195="","",VLOOKUP($E195&amp;$D$110&amp;$D$111,'CCG data'!$A:$AD,'CCG data'!AC$3,FALSE))</f>
        <v>8</v>
      </c>
      <c r="M196" s="100">
        <f>IF(V195="","",VLOOKUP($E195&amp;$D$110&amp;$D$111,'CCG data'!$A:$AD,'CCG data'!AD$3,FALSE))</f>
        <v>12.5</v>
      </c>
      <c r="N196" s="304"/>
      <c r="P196" s="162">
        <f>IF(P195="","",VLOOKUP($E195&amp;$D$110&amp;$D$111,'CCG data'!$A:$AD,'CCG data'!I$3,FALSE))</f>
        <v>3.5999999999999997E-2</v>
      </c>
      <c r="Q196" s="15">
        <f>IF(P195="","",VLOOKUP($E195&amp;$D$110&amp;$D$111,'CCG data'!$A:$AD,'CCG data'!J$3,FALSE))</f>
        <v>7.2999999999999995E-2</v>
      </c>
      <c r="R196" s="15">
        <f>IF(R195="","",VLOOKUP($E195&amp;$D$110&amp;$D$111,'CCG data'!$A:$AD,'CCG data'!K$3,FALSE))</f>
        <v>0.55700000000000005</v>
      </c>
      <c r="S196" s="15">
        <f>IF(R195="","",VLOOKUP($E195&amp;$D$110&amp;$D$111,'CCG data'!$A:$AD,'CCG data'!L$3,FALSE))</f>
        <v>0.63600000000000001</v>
      </c>
      <c r="T196" s="15">
        <f>IF(T195="","",VLOOKUP($E195&amp;$D$110&amp;$D$111,'CCG data'!$A:$AD,'CCG data'!M$3,FALSE))</f>
        <v>0.184</v>
      </c>
      <c r="U196" s="15">
        <f>IF(T195="","",VLOOKUP($E195&amp;$D$110&amp;$D$111,'CCG data'!$A:$AD,'CCG data'!N$3,FALSE))</f>
        <v>0.25</v>
      </c>
      <c r="V196" s="15">
        <f>IF(V195="","",VLOOKUP($E195&amp;$D$110&amp;$D$111,'CCG data'!$A:$AD,'CCG data'!O$3,FALSE))</f>
        <v>0.11</v>
      </c>
      <c r="W196" s="142">
        <f>IF(V195="","",VLOOKUP($E195&amp;$D$110&amp;$D$111,'CCG data'!$A:$AD,'CCG data'!P$3,FALSE))</f>
        <v>0.16600000000000001</v>
      </c>
      <c r="Y196" s="178" t="str">
        <f>IFERROR(VLOOKUP($E196&amp;$D$111, Outliers!$A$4:$P$214,6,FALSE),"0")</f>
        <v>0</v>
      </c>
      <c r="Z196" s="178" t="str">
        <f>IFERROR(VLOOKUP($E196&amp;$D$111, Outliers!$A$4:$P$214,7,FALSE),"0")</f>
        <v>0</v>
      </c>
      <c r="AA196" s="178" t="str">
        <f>IFERROR(VLOOKUP($E196&amp;$D$111, Outliers!$A$4:$P$214,8,FALSE),"0")</f>
        <v>0</v>
      </c>
      <c r="AB196" s="178" t="str">
        <f>IFERROR(VLOOKUP($E196&amp;$D$111, Outliers!$A$4:$P$214,9,FALSE),"0")</f>
        <v>0</v>
      </c>
      <c r="AD196" s="82"/>
      <c r="AE196" s="82"/>
      <c r="AF196" s="82"/>
      <c r="AG196" s="82"/>
    </row>
    <row r="197" spans="4:33" ht="15.75" x14ac:dyDescent="0.25">
      <c r="D197" s="301"/>
      <c r="E197" s="108" t="s">
        <v>453</v>
      </c>
      <c r="F197" s="372">
        <f>IF(OR(ISERROR(VLOOKUP($E197&amp;$D$110&amp;$D$111,'CCG data'!$A:$AD,'CCG data'!R$3,FALSE)),ISBLANK(VLOOKUP($E197&amp;$D$110&amp;$D$111,'CCG data'!$A:$AD,'CCG data'!R$3,FALSE))),"",VLOOKUP($E197&amp;$D$110&amp;$D$111,'CCG data'!$A:$AD,'CCG data'!R$3,FALSE))</f>
        <v>3.6</v>
      </c>
      <c r="G197" s="373"/>
      <c r="H197" s="373">
        <f>IF(OR(ISERROR(VLOOKUP($E197&amp;$D$110&amp;$D$111,'CCG data'!$A:$AD,'CCG data'!S$3,FALSE)),ISBLANK(VLOOKUP($E197&amp;$D$110&amp;$D$111,'CCG data'!$A:$AD,'CCG data'!S$3,FALSE))),"",VLOOKUP($E197&amp;$D$110&amp;$D$111,'CCG data'!$A:$AD,'CCG data'!S$3,FALSE))</f>
        <v>33.200000000000003</v>
      </c>
      <c r="I197" s="373"/>
      <c r="J197" s="373">
        <f>IF(OR(ISERROR(VLOOKUP($E197&amp;$D$110&amp;$D$111,'CCG data'!$A:$AD,'CCG data'!T$3,FALSE)),ISBLANK(VLOOKUP($E197&amp;$D$110&amp;$D$111,'CCG data'!$A:$AD,'CCG data'!T$3,FALSE))),"",VLOOKUP($E197&amp;$D$110&amp;$D$111,'CCG data'!$A:$AD,'CCG data'!T$3,FALSE))</f>
        <v>15.7</v>
      </c>
      <c r="K197" s="373"/>
      <c r="L197" s="373">
        <f>IF(OR(ISERROR(VLOOKUP($E197&amp;$D$110&amp;$D$111,'CCG data'!$A:$AD,'CCG data'!U$3,FALSE)),ISBLANK(VLOOKUP($E197&amp;$D$110&amp;$D$111,'CCG data'!$A:$AD,'CCG data'!U$3,FALSE))),"",VLOOKUP($E197&amp;$D$110&amp;$D$111,'CCG data'!$A:$AD,'CCG data'!U$3,FALSE))</f>
        <v>11.7</v>
      </c>
      <c r="M197" s="374"/>
      <c r="N197" s="303">
        <f>IF(OR(ISERROR(VLOOKUP($E197&amp;$D$110&amp;$D$111,'CCG data'!$A:$AD,'CCG data'!G$3,FALSE)),ISBLANK(VLOOKUP($E197&amp;$D$110&amp;$D$111,'CCG data'!$A:$AD,'CCG data'!G$3,FALSE))),"",VLOOKUP($E197&amp;$D$110&amp;$D$111,'CCG data'!$A:$AD,'CCG data'!G$3,FALSE))</f>
        <v>1068</v>
      </c>
      <c r="P197" s="354">
        <f>IF(OR(ISERROR(VLOOKUP($E197&amp;$D$110&amp;$D$111,'CCG data'!$A:$AD,'CCG data'!B$3,FALSE)),ISBLANK(VLOOKUP($E197&amp;$D$110&amp;$D$111,'CCG data'!$A:$AD,'CCG data'!B$3,FALSE))),"",VLOOKUP($E197&amp;$D$110&amp;$D$111,'CCG data'!$A:$AD,'CCG data'!B$3,FALSE))</f>
        <v>5.7116104868913858E-2</v>
      </c>
      <c r="Q197" s="246"/>
      <c r="R197" s="246">
        <f>IF(OR(ISERROR(VLOOKUP($E197&amp;$D$110&amp;$D$111,'CCG data'!$A:$AD,'CCG data'!C$3,FALSE)),ISBLANK(VLOOKUP($E197&amp;$D$110&amp;$D$111,'CCG data'!$A:$AD,'CCG data'!C$3,FALSE))),"",VLOOKUP($E197&amp;$D$110&amp;$D$111,'CCG data'!$A:$AD,'CCG data'!C$3,FALSE))</f>
        <v>0.51591760299625467</v>
      </c>
      <c r="S197" s="246"/>
      <c r="T197" s="246">
        <f>IF(OR(ISERROR(VLOOKUP($E197&amp;$D$110&amp;$D$111,'CCG data'!$A:$AD,'CCG data'!D$3,FALSE)),ISBLANK(VLOOKUP($E197&amp;$D$110&amp;$D$111,'CCG data'!$A:$AD,'CCG data'!D$3,FALSE))),"",VLOOKUP($E197&amp;$D$110&amp;$D$111,'CCG data'!$A:$AD,'CCG data'!D$3,FALSE))</f>
        <v>0.2443820224719101</v>
      </c>
      <c r="U197" s="246"/>
      <c r="V197" s="246">
        <f>IF(OR(ISERROR(VLOOKUP($E197&amp;$D$110&amp;$D$111,'CCG data'!$A:$AD,'CCG data'!E$3,FALSE)),ISBLANK(VLOOKUP($E197&amp;$D$110&amp;$D$111,'CCG data'!$A:$AD,'CCG data'!E$3,FALSE))),"",VLOOKUP($E197&amp;$D$110&amp;$D$111,'CCG data'!$A:$AD,'CCG data'!E$3,FALSE))</f>
        <v>0.18258426966292135</v>
      </c>
      <c r="W197" s="387"/>
      <c r="Y197" s="178">
        <f>IFERROR(VLOOKUP($E197&amp;$D$111, Outliers!$A$4:$P$214,6,FALSE),"0")</f>
        <v>0</v>
      </c>
      <c r="Z197" s="178">
        <f>IFERROR(VLOOKUP($E197&amp;$D$111, Outliers!$A$4:$P$214,7,FALSE),"0")</f>
        <v>1</v>
      </c>
      <c r="AA197" s="178">
        <f>IFERROR(VLOOKUP($E197&amp;$D$111, Outliers!$A$4:$P$214,8,FALSE),"0")</f>
        <v>0</v>
      </c>
      <c r="AB197" s="178">
        <f>IFERROR(VLOOKUP($E197&amp;$D$111, Outliers!$A$4:$P$214,9,FALSE),"0")</f>
        <v>0</v>
      </c>
      <c r="AD197" s="82"/>
      <c r="AE197" s="82"/>
      <c r="AF197" s="82"/>
      <c r="AG197" s="82"/>
    </row>
    <row r="198" spans="4:33" x14ac:dyDescent="0.25">
      <c r="D198" s="301"/>
      <c r="E198" s="107" t="s">
        <v>27</v>
      </c>
      <c r="F198" s="99">
        <f>IF(P197="","",VLOOKUP($E197&amp;$D$110&amp;$D$111,'CCG data'!$A:$AD,'CCG data'!W$3,FALSE))</f>
        <v>2.7</v>
      </c>
      <c r="G198" s="100">
        <f>IF(P197="","",VLOOKUP($E197&amp;$D$110&amp;$D$111,'CCG data'!$A:$AD,'CCG data'!X$3,FALSE))</f>
        <v>4.5999999999999996</v>
      </c>
      <c r="H198" s="100">
        <f>IF(R197="","",VLOOKUP($E197&amp;$D$110&amp;$D$111,'CCG data'!$A:$AD,'CCG data'!Y$3,FALSE))</f>
        <v>30.4</v>
      </c>
      <c r="I198" s="100">
        <f>IF(R197="","",VLOOKUP($E197&amp;$D$110&amp;$D$111,'CCG data'!$A:$AD,'CCG data'!Z$3,FALSE))</f>
        <v>36</v>
      </c>
      <c r="J198" s="100">
        <f>IF(T197="","",VLOOKUP($E197&amp;$D$110&amp;$D$111,'CCG data'!$A:$AD,'CCG data'!AA$3,FALSE))</f>
        <v>13.8</v>
      </c>
      <c r="K198" s="100">
        <f>IF(T197="","",VLOOKUP($E197&amp;$D$110&amp;$D$111,'CCG data'!$A:$AD,'CCG data'!AB$3,FALSE))</f>
        <v>17.600000000000001</v>
      </c>
      <c r="L198" s="100">
        <f>IF(V197="","",VLOOKUP($E197&amp;$D$110&amp;$D$111,'CCG data'!$A:$AD,'CCG data'!AC$3,FALSE))</f>
        <v>10.1</v>
      </c>
      <c r="M198" s="100">
        <f>IF(V197="","",VLOOKUP($E197&amp;$D$110&amp;$D$111,'CCG data'!$A:$AD,'CCG data'!AD$3,FALSE))</f>
        <v>13.4</v>
      </c>
      <c r="N198" s="304"/>
      <c r="P198" s="162">
        <f>IF(P197="","",VLOOKUP($E197&amp;$D$110&amp;$D$111,'CCG data'!$A:$AD,'CCG data'!I$3,FALSE))</f>
        <v>4.4999999999999998E-2</v>
      </c>
      <c r="Q198" s="15">
        <f>IF(P197="","",VLOOKUP($E197&amp;$D$110&amp;$D$111,'CCG data'!$A:$AD,'CCG data'!J$3,FALSE))</f>
        <v>7.2999999999999995E-2</v>
      </c>
      <c r="R198" s="15">
        <f>IF(R197="","",VLOOKUP($E197&amp;$D$110&amp;$D$111,'CCG data'!$A:$AD,'CCG data'!K$3,FALSE))</f>
        <v>0.48599999999999999</v>
      </c>
      <c r="S198" s="15">
        <f>IF(R197="","",VLOOKUP($E197&amp;$D$110&amp;$D$111,'CCG data'!$A:$AD,'CCG data'!L$3,FALSE))</f>
        <v>0.54600000000000004</v>
      </c>
      <c r="T198" s="15">
        <f>IF(T197="","",VLOOKUP($E197&amp;$D$110&amp;$D$111,'CCG data'!$A:$AD,'CCG data'!M$3,FALSE))</f>
        <v>0.22</v>
      </c>
      <c r="U198" s="15">
        <f>IF(T197="","",VLOOKUP($E197&amp;$D$110&amp;$D$111,'CCG data'!$A:$AD,'CCG data'!N$3,FALSE))</f>
        <v>0.27100000000000002</v>
      </c>
      <c r="V198" s="15">
        <f>IF(V197="","",VLOOKUP($E197&amp;$D$110&amp;$D$111,'CCG data'!$A:$AD,'CCG data'!O$3,FALSE))</f>
        <v>0.161</v>
      </c>
      <c r="W198" s="142">
        <f>IF(V197="","",VLOOKUP($E197&amp;$D$110&amp;$D$111,'CCG data'!$A:$AD,'CCG data'!P$3,FALSE))</f>
        <v>0.20699999999999999</v>
      </c>
      <c r="Y198" s="178" t="str">
        <f>IFERROR(VLOOKUP($E198&amp;$D$111, Outliers!$A$4:$P$214,6,FALSE),"0")</f>
        <v>0</v>
      </c>
      <c r="Z198" s="178" t="str">
        <f>IFERROR(VLOOKUP($E198&amp;$D$111, Outliers!$A$4:$P$214,7,FALSE),"0")</f>
        <v>0</v>
      </c>
      <c r="AA198" s="178" t="str">
        <f>IFERROR(VLOOKUP($E198&amp;$D$111, Outliers!$A$4:$P$214,8,FALSE),"0")</f>
        <v>0</v>
      </c>
      <c r="AB198" s="178" t="str">
        <f>IFERROR(VLOOKUP($E198&amp;$D$111, Outliers!$A$4:$P$214,9,FALSE),"0")</f>
        <v>0</v>
      </c>
      <c r="AD198" s="82"/>
      <c r="AE198" s="82"/>
      <c r="AF198" s="82"/>
      <c r="AG198" s="82"/>
    </row>
    <row r="199" spans="4:33" ht="15.75" x14ac:dyDescent="0.25">
      <c r="D199" s="301"/>
      <c r="E199" s="108" t="s">
        <v>200</v>
      </c>
      <c r="F199" s="372">
        <f>IF(OR(ISERROR(VLOOKUP($E199&amp;$D$110&amp;$D$111,'CCG data'!$A:$AD,'CCG data'!R$3,FALSE)),ISBLANK(VLOOKUP($E199&amp;$D$110&amp;$D$111,'CCG data'!$A:$AD,'CCG data'!R$3,FALSE))),"",VLOOKUP($E199&amp;$D$110&amp;$D$111,'CCG data'!$A:$AD,'CCG data'!R$3,FALSE))</f>
        <v>6.7</v>
      </c>
      <c r="G199" s="373"/>
      <c r="H199" s="373">
        <f>IF(OR(ISERROR(VLOOKUP($E199&amp;$D$110&amp;$D$111,'CCG data'!$A:$AD,'CCG data'!S$3,FALSE)),ISBLANK(VLOOKUP($E199&amp;$D$110&amp;$D$111,'CCG data'!$A:$AD,'CCG data'!S$3,FALSE))),"",VLOOKUP($E199&amp;$D$110&amp;$D$111,'CCG data'!$A:$AD,'CCG data'!S$3,FALSE))</f>
        <v>40.799999999999997</v>
      </c>
      <c r="I199" s="373"/>
      <c r="J199" s="373">
        <f>IF(OR(ISERROR(VLOOKUP($E199&amp;$D$110&amp;$D$111,'CCG data'!$A:$AD,'CCG data'!T$3,FALSE)),ISBLANK(VLOOKUP($E199&amp;$D$110&amp;$D$111,'CCG data'!$A:$AD,'CCG data'!T$3,FALSE))),"",VLOOKUP($E199&amp;$D$110&amp;$D$111,'CCG data'!$A:$AD,'CCG data'!T$3,FALSE))</f>
        <v>19.100000000000001</v>
      </c>
      <c r="K199" s="373"/>
      <c r="L199" s="373">
        <f>IF(OR(ISERROR(VLOOKUP($E199&amp;$D$110&amp;$D$111,'CCG data'!$A:$AD,'CCG data'!U$3,FALSE)),ISBLANK(VLOOKUP($E199&amp;$D$110&amp;$D$111,'CCG data'!$A:$AD,'CCG data'!U$3,FALSE))),"",VLOOKUP($E199&amp;$D$110&amp;$D$111,'CCG data'!$A:$AD,'CCG data'!U$3,FALSE))</f>
        <v>9.5</v>
      </c>
      <c r="M199" s="374"/>
      <c r="N199" s="303">
        <f>IF(OR(ISERROR(VLOOKUP($E199&amp;$D$110&amp;$D$111,'CCG data'!$A:$AD,'CCG data'!G$3,FALSE)),ISBLANK(VLOOKUP($E199&amp;$D$110&amp;$D$111,'CCG data'!$A:$AD,'CCG data'!G$3,FALSE))),"",VLOOKUP($E199&amp;$D$110&amp;$D$111,'CCG data'!$A:$AD,'CCG data'!G$3,FALSE))</f>
        <v>1639</v>
      </c>
      <c r="P199" s="354">
        <f>IF(OR(ISERROR(VLOOKUP($E199&amp;$D$110&amp;$D$111,'CCG data'!$A:$AD,'CCG data'!B$3,FALSE)),ISBLANK(VLOOKUP($E199&amp;$D$110&amp;$D$111,'CCG data'!$A:$AD,'CCG data'!B$3,FALSE))),"",VLOOKUP($E199&amp;$D$110&amp;$D$111,'CCG data'!$A:$AD,'CCG data'!B$3,FALSE))</f>
        <v>8.7858450274557659E-2</v>
      </c>
      <c r="Q199" s="246"/>
      <c r="R199" s="246">
        <f>IF(OR(ISERROR(VLOOKUP($E199&amp;$D$110&amp;$D$111,'CCG data'!$A:$AD,'CCG data'!C$3,FALSE)),ISBLANK(VLOOKUP($E199&amp;$D$110&amp;$D$111,'CCG data'!$A:$AD,'CCG data'!C$3,FALSE))),"",VLOOKUP($E199&amp;$D$110&amp;$D$111,'CCG data'!$A:$AD,'CCG data'!C$3,FALSE))</f>
        <v>0.53935326418547891</v>
      </c>
      <c r="S199" s="246"/>
      <c r="T199" s="246">
        <f>IF(OR(ISERROR(VLOOKUP($E199&amp;$D$110&amp;$D$111,'CCG data'!$A:$AD,'CCG data'!D$3,FALSE)),ISBLANK(VLOOKUP($E199&amp;$D$110&amp;$D$111,'CCG data'!$A:$AD,'CCG data'!D$3,FALSE))),"",VLOOKUP($E199&amp;$D$110&amp;$D$111,'CCG data'!$A:$AD,'CCG data'!D$3,FALSE))</f>
        <v>0.24771201952410007</v>
      </c>
      <c r="U199" s="246"/>
      <c r="V199" s="246">
        <f>IF(OR(ISERROR(VLOOKUP($E199&amp;$D$110&amp;$D$111,'CCG data'!$A:$AD,'CCG data'!E$3,FALSE)),ISBLANK(VLOOKUP($E199&amp;$D$110&amp;$D$111,'CCG data'!$A:$AD,'CCG data'!E$3,FALSE))),"",VLOOKUP($E199&amp;$D$110&amp;$D$111,'CCG data'!$A:$AD,'CCG data'!E$3,FALSE))</f>
        <v>0.12507626601586333</v>
      </c>
      <c r="W199" s="387"/>
      <c r="Y199" s="178">
        <f>IFERROR(VLOOKUP($E199&amp;$D$111, Outliers!$A$4:$P$214,6,FALSE),"0")</f>
        <v>1</v>
      </c>
      <c r="Z199" s="178">
        <f>IFERROR(VLOOKUP($E199&amp;$D$111, Outliers!$A$4:$P$214,7,FALSE),"0")</f>
        <v>0</v>
      </c>
      <c r="AA199" s="178">
        <f>IFERROR(VLOOKUP($E199&amp;$D$111, Outliers!$A$4:$P$214,8,FALSE),"0")</f>
        <v>0</v>
      </c>
      <c r="AB199" s="178">
        <f>IFERROR(VLOOKUP($E199&amp;$D$111, Outliers!$A$4:$P$214,9,FALSE),"0")</f>
        <v>0</v>
      </c>
      <c r="AD199" s="82"/>
      <c r="AE199" s="82"/>
      <c r="AF199" s="82"/>
      <c r="AG199" s="82"/>
    </row>
    <row r="200" spans="4:33" x14ac:dyDescent="0.25">
      <c r="D200" s="301"/>
      <c r="E200" s="107" t="s">
        <v>27</v>
      </c>
      <c r="F200" s="99">
        <f>IF(P199="","",VLOOKUP($E199&amp;$D$110&amp;$D$111,'CCG data'!$A:$AD,'CCG data'!W$3,FALSE))</f>
        <v>5.6</v>
      </c>
      <c r="G200" s="100">
        <f>IF(P199="","",VLOOKUP($E199&amp;$D$110&amp;$D$111,'CCG data'!$A:$AD,'CCG data'!X$3,FALSE))</f>
        <v>7.8</v>
      </c>
      <c r="H200" s="100">
        <f>IF(R199="","",VLOOKUP($E199&amp;$D$110&amp;$D$111,'CCG data'!$A:$AD,'CCG data'!Y$3,FALSE))</f>
        <v>38.1</v>
      </c>
      <c r="I200" s="100">
        <f>IF(R199="","",VLOOKUP($E199&amp;$D$110&amp;$D$111,'CCG data'!$A:$AD,'CCG data'!Z$3,FALSE))</f>
        <v>43.5</v>
      </c>
      <c r="J200" s="100">
        <f>IF(T199="","",VLOOKUP($E199&amp;$D$110&amp;$D$111,'CCG data'!$A:$AD,'CCG data'!AA$3,FALSE))</f>
        <v>17.2</v>
      </c>
      <c r="K200" s="100">
        <f>IF(T199="","",VLOOKUP($E199&amp;$D$110&amp;$D$111,'CCG data'!$A:$AD,'CCG data'!AB$3,FALSE))</f>
        <v>20.9</v>
      </c>
      <c r="L200" s="100">
        <f>IF(V199="","",VLOOKUP($E199&amp;$D$110&amp;$D$111,'CCG data'!$A:$AD,'CCG data'!AC$3,FALSE))</f>
        <v>8.1999999999999993</v>
      </c>
      <c r="M200" s="100">
        <f>IF(V199="","",VLOOKUP($E199&amp;$D$110&amp;$D$111,'CCG data'!$A:$AD,'CCG data'!AD$3,FALSE))</f>
        <v>10.8</v>
      </c>
      <c r="N200" s="304"/>
      <c r="P200" s="162">
        <f>IF(P199="","",VLOOKUP($E199&amp;$D$110&amp;$D$111,'CCG data'!$A:$AD,'CCG data'!I$3,FALSE))</f>
        <v>7.4999999999999997E-2</v>
      </c>
      <c r="Q200" s="15">
        <f>IF(P199="","",VLOOKUP($E199&amp;$D$110&amp;$D$111,'CCG data'!$A:$AD,'CCG data'!J$3,FALSE))</f>
        <v>0.10299999999999999</v>
      </c>
      <c r="R200" s="15">
        <f>IF(R199="","",VLOOKUP($E199&amp;$D$110&amp;$D$111,'CCG data'!$A:$AD,'CCG data'!K$3,FALSE))</f>
        <v>0.51500000000000001</v>
      </c>
      <c r="S200" s="15">
        <f>IF(R199="","",VLOOKUP($E199&amp;$D$110&amp;$D$111,'CCG data'!$A:$AD,'CCG data'!L$3,FALSE))</f>
        <v>0.56299999999999994</v>
      </c>
      <c r="T200" s="15">
        <f>IF(T199="","",VLOOKUP($E199&amp;$D$110&amp;$D$111,'CCG data'!$A:$AD,'CCG data'!M$3,FALSE))</f>
        <v>0.22700000000000001</v>
      </c>
      <c r="U200" s="15">
        <f>IF(T199="","",VLOOKUP($E199&amp;$D$110&amp;$D$111,'CCG data'!$A:$AD,'CCG data'!N$3,FALSE))</f>
        <v>0.26900000000000002</v>
      </c>
      <c r="V200" s="15">
        <f>IF(V199="","",VLOOKUP($E199&amp;$D$110&amp;$D$111,'CCG data'!$A:$AD,'CCG data'!O$3,FALSE))</f>
        <v>0.11</v>
      </c>
      <c r="W200" s="142">
        <f>IF(V199="","",VLOOKUP($E199&amp;$D$110&amp;$D$111,'CCG data'!$A:$AD,'CCG data'!P$3,FALSE))</f>
        <v>0.14199999999999999</v>
      </c>
      <c r="Y200" s="178" t="str">
        <f>IFERROR(VLOOKUP($E200&amp;$D$111, Outliers!$A$4:$P$214,6,FALSE),"0")</f>
        <v>0</v>
      </c>
      <c r="Z200" s="178" t="str">
        <f>IFERROR(VLOOKUP($E200&amp;$D$111, Outliers!$A$4:$P$214,7,FALSE),"0")</f>
        <v>0</v>
      </c>
      <c r="AA200" s="178" t="str">
        <f>IFERROR(VLOOKUP($E200&amp;$D$111, Outliers!$A$4:$P$214,8,FALSE),"0")</f>
        <v>0</v>
      </c>
      <c r="AB200" s="178" t="str">
        <f>IFERROR(VLOOKUP($E200&amp;$D$111, Outliers!$A$4:$P$214,9,FALSE),"0")</f>
        <v>0</v>
      </c>
      <c r="AD200" s="82"/>
      <c r="AE200" s="82"/>
      <c r="AF200" s="82"/>
      <c r="AG200" s="82"/>
    </row>
    <row r="201" spans="4:33" ht="15.75" x14ac:dyDescent="0.25">
      <c r="D201" s="301"/>
      <c r="E201" s="108" t="s">
        <v>201</v>
      </c>
      <c r="F201" s="372">
        <f>IF(OR(ISERROR(VLOOKUP($E201&amp;$D$110&amp;$D$111,'CCG data'!$A:$AD,'CCG data'!R$3,FALSE)),ISBLANK(VLOOKUP($E201&amp;$D$110&amp;$D$111,'CCG data'!$A:$AD,'CCG data'!R$3,FALSE))),"",VLOOKUP($E201&amp;$D$110&amp;$D$111,'CCG data'!$A:$AD,'CCG data'!R$3,FALSE))</f>
        <v>6.8</v>
      </c>
      <c r="G201" s="373"/>
      <c r="H201" s="373">
        <f>IF(OR(ISERROR(VLOOKUP($E201&amp;$D$110&amp;$D$111,'CCG data'!$A:$AD,'CCG data'!S$3,FALSE)),ISBLANK(VLOOKUP($E201&amp;$D$110&amp;$D$111,'CCG data'!$A:$AD,'CCG data'!S$3,FALSE))),"",VLOOKUP($E201&amp;$D$110&amp;$D$111,'CCG data'!$A:$AD,'CCG data'!S$3,FALSE))</f>
        <v>33.5</v>
      </c>
      <c r="I201" s="373"/>
      <c r="J201" s="373">
        <f>IF(OR(ISERROR(VLOOKUP($E201&amp;$D$110&amp;$D$111,'CCG data'!$A:$AD,'CCG data'!T$3,FALSE)),ISBLANK(VLOOKUP($E201&amp;$D$110&amp;$D$111,'CCG data'!$A:$AD,'CCG data'!T$3,FALSE))),"",VLOOKUP($E201&amp;$D$110&amp;$D$111,'CCG data'!$A:$AD,'CCG data'!T$3,FALSE))</f>
        <v>16.100000000000001</v>
      </c>
      <c r="K201" s="373"/>
      <c r="L201" s="373">
        <f>IF(OR(ISERROR(VLOOKUP($E201&amp;$D$110&amp;$D$111,'CCG data'!$A:$AD,'CCG data'!U$3,FALSE)),ISBLANK(VLOOKUP($E201&amp;$D$110&amp;$D$111,'CCG data'!$A:$AD,'CCG data'!U$3,FALSE))),"",VLOOKUP($E201&amp;$D$110&amp;$D$111,'CCG data'!$A:$AD,'CCG data'!U$3,FALSE))</f>
        <v>18</v>
      </c>
      <c r="M201" s="374"/>
      <c r="N201" s="303">
        <f>IF(OR(ISERROR(VLOOKUP($E201&amp;$D$110&amp;$D$111,'CCG data'!$A:$AD,'CCG data'!G$3,FALSE)),ISBLANK(VLOOKUP($E201&amp;$D$110&amp;$D$111,'CCG data'!$A:$AD,'CCG data'!G$3,FALSE))),"",VLOOKUP($E201&amp;$D$110&amp;$D$111,'CCG data'!$A:$AD,'CCG data'!G$3,FALSE))</f>
        <v>5023</v>
      </c>
      <c r="P201" s="354">
        <f>IF(OR(ISERROR(VLOOKUP($E201&amp;$D$110&amp;$D$111,'CCG data'!$A:$AD,'CCG data'!B$3,FALSE)),ISBLANK(VLOOKUP($E201&amp;$D$110&amp;$D$111,'CCG data'!$A:$AD,'CCG data'!B$3,FALSE))),"",VLOOKUP($E201&amp;$D$110&amp;$D$111,'CCG data'!$A:$AD,'CCG data'!B$3,FALSE))</f>
        <v>8.4809874576946054E-2</v>
      </c>
      <c r="Q201" s="246"/>
      <c r="R201" s="246">
        <f>IF(OR(ISERROR(VLOOKUP($E201&amp;$D$110&amp;$D$111,'CCG data'!$A:$AD,'CCG data'!C$3,FALSE)),ISBLANK(VLOOKUP($E201&amp;$D$110&amp;$D$111,'CCG data'!$A:$AD,'CCG data'!C$3,FALSE))),"",VLOOKUP($E201&amp;$D$110&amp;$D$111,'CCG data'!$A:$AD,'CCG data'!C$3,FALSE))</f>
        <v>0.45072665737607009</v>
      </c>
      <c r="S201" s="246"/>
      <c r="T201" s="246">
        <f>IF(OR(ISERROR(VLOOKUP($E201&amp;$D$110&amp;$D$111,'CCG data'!$A:$AD,'CCG data'!D$3,FALSE)),ISBLANK(VLOOKUP($E201&amp;$D$110&amp;$D$111,'CCG data'!$A:$AD,'CCG data'!D$3,FALSE))),"",VLOOKUP($E201&amp;$D$110&amp;$D$111,'CCG data'!$A:$AD,'CCG data'!D$3,FALSE))</f>
        <v>0.22576149711327892</v>
      </c>
      <c r="U201" s="246"/>
      <c r="V201" s="246">
        <f>IF(OR(ISERROR(VLOOKUP($E201&amp;$D$110&amp;$D$111,'CCG data'!$A:$AD,'CCG data'!E$3,FALSE)),ISBLANK(VLOOKUP($E201&amp;$D$110&amp;$D$111,'CCG data'!$A:$AD,'CCG data'!E$3,FALSE))),"",VLOOKUP($E201&amp;$D$110&amp;$D$111,'CCG data'!$A:$AD,'CCG data'!E$3,FALSE))</f>
        <v>0.23870197093370496</v>
      </c>
      <c r="W201" s="387"/>
      <c r="Y201" s="178">
        <f>IFERROR(VLOOKUP($E201&amp;$D$111, Outliers!$A$4:$P$214,6,FALSE),"0")</f>
        <v>1</v>
      </c>
      <c r="Z201" s="178">
        <f>IFERROR(VLOOKUP($E201&amp;$D$111, Outliers!$A$4:$P$214,7,FALSE),"0")</f>
        <v>1</v>
      </c>
      <c r="AA201" s="178">
        <f>IFERROR(VLOOKUP($E201&amp;$D$111, Outliers!$A$4:$P$214,8,FALSE),"0")</f>
        <v>1</v>
      </c>
      <c r="AB201" s="178">
        <f>IFERROR(VLOOKUP($E201&amp;$D$111, Outliers!$A$4:$P$214,9,FALSE),"0")</f>
        <v>1</v>
      </c>
      <c r="AD201" s="82"/>
      <c r="AE201" s="82"/>
      <c r="AF201" s="82"/>
      <c r="AG201" s="82"/>
    </row>
    <row r="202" spans="4:33" x14ac:dyDescent="0.25">
      <c r="D202" s="301"/>
      <c r="E202" s="107" t="s">
        <v>27</v>
      </c>
      <c r="F202" s="99">
        <f>IF(P201="","",VLOOKUP($E201&amp;$D$110&amp;$D$111,'CCG data'!$A:$AD,'CCG data'!W$3,FALSE))</f>
        <v>6.1</v>
      </c>
      <c r="G202" s="100">
        <f>IF(P201="","",VLOOKUP($E201&amp;$D$110&amp;$D$111,'CCG data'!$A:$AD,'CCG data'!X$3,FALSE))</f>
        <v>7.4</v>
      </c>
      <c r="H202" s="100">
        <f>IF(R201="","",VLOOKUP($E201&amp;$D$110&amp;$D$111,'CCG data'!$A:$AD,'CCG data'!Y$3,FALSE))</f>
        <v>32.200000000000003</v>
      </c>
      <c r="I202" s="100">
        <f>IF(R201="","",VLOOKUP($E201&amp;$D$110&amp;$D$111,'CCG data'!$A:$AD,'CCG data'!Z$3,FALSE))</f>
        <v>34.9</v>
      </c>
      <c r="J202" s="100">
        <f>IF(T201="","",VLOOKUP($E201&amp;$D$110&amp;$D$111,'CCG data'!$A:$AD,'CCG data'!AA$3,FALSE))</f>
        <v>15.2</v>
      </c>
      <c r="K202" s="100">
        <f>IF(T201="","",VLOOKUP($E201&amp;$D$110&amp;$D$111,'CCG data'!$A:$AD,'CCG data'!AB$3,FALSE))</f>
        <v>17</v>
      </c>
      <c r="L202" s="100">
        <f>IF(V201="","",VLOOKUP($E201&amp;$D$110&amp;$D$111,'CCG data'!$A:$AD,'CCG data'!AC$3,FALSE))</f>
        <v>16.899999999999999</v>
      </c>
      <c r="M202" s="100">
        <f>IF(V201="","",VLOOKUP($E201&amp;$D$110&amp;$D$111,'CCG data'!$A:$AD,'CCG data'!AD$3,FALSE))</f>
        <v>19</v>
      </c>
      <c r="N202" s="304"/>
      <c r="P202" s="162">
        <f>IF(P201="","",VLOOKUP($E201&amp;$D$110&amp;$D$111,'CCG data'!$A:$AD,'CCG data'!I$3,FALSE))</f>
        <v>7.6999999999999999E-2</v>
      </c>
      <c r="Q202" s="15">
        <f>IF(P201="","",VLOOKUP($E201&amp;$D$110&amp;$D$111,'CCG data'!$A:$AD,'CCG data'!J$3,FALSE))</f>
        <v>9.2999999999999999E-2</v>
      </c>
      <c r="R202" s="15">
        <f>IF(R201="","",VLOOKUP($E201&amp;$D$110&amp;$D$111,'CCG data'!$A:$AD,'CCG data'!K$3,FALSE))</f>
        <v>0.437</v>
      </c>
      <c r="S202" s="15">
        <f>IF(R201="","",VLOOKUP($E201&amp;$D$110&amp;$D$111,'CCG data'!$A:$AD,'CCG data'!L$3,FALSE))</f>
        <v>0.46500000000000002</v>
      </c>
      <c r="T202" s="15">
        <f>IF(T201="","",VLOOKUP($E201&amp;$D$110&amp;$D$111,'CCG data'!$A:$AD,'CCG data'!M$3,FALSE))</f>
        <v>0.214</v>
      </c>
      <c r="U202" s="15">
        <f>IF(T201="","",VLOOKUP($E201&amp;$D$110&amp;$D$111,'CCG data'!$A:$AD,'CCG data'!N$3,FALSE))</f>
        <v>0.23799999999999999</v>
      </c>
      <c r="V202" s="15">
        <f>IF(V201="","",VLOOKUP($E201&amp;$D$110&amp;$D$111,'CCG data'!$A:$AD,'CCG data'!O$3,FALSE))</f>
        <v>0.22700000000000001</v>
      </c>
      <c r="W202" s="142">
        <f>IF(V201="","",VLOOKUP($E201&amp;$D$110&amp;$D$111,'CCG data'!$A:$AD,'CCG data'!P$3,FALSE))</f>
        <v>0.251</v>
      </c>
      <c r="Y202" s="178" t="str">
        <f>IFERROR(VLOOKUP($E202&amp;$D$111, Outliers!$A$4:$P$214,6,FALSE),"0")</f>
        <v>0</v>
      </c>
      <c r="Z202" s="178" t="str">
        <f>IFERROR(VLOOKUP($E202&amp;$D$111, Outliers!$A$4:$P$214,7,FALSE),"0")</f>
        <v>0</v>
      </c>
      <c r="AA202" s="178" t="str">
        <f>IFERROR(VLOOKUP($E202&amp;$D$111, Outliers!$A$4:$P$214,8,FALSE),"0")</f>
        <v>0</v>
      </c>
      <c r="AB202" s="178" t="str">
        <f>IFERROR(VLOOKUP($E202&amp;$D$111, Outliers!$A$4:$P$214,9,FALSE),"0")</f>
        <v>0</v>
      </c>
      <c r="AD202" s="82"/>
      <c r="AE202" s="82"/>
      <c r="AF202" s="82"/>
      <c r="AG202" s="82"/>
    </row>
    <row r="203" spans="4:33" ht="15.75" x14ac:dyDescent="0.25">
      <c r="D203" s="301"/>
      <c r="E203" s="108" t="s">
        <v>202</v>
      </c>
      <c r="F203" s="372">
        <f>IF(OR(ISERROR(VLOOKUP($E203&amp;$D$110&amp;$D$111,'CCG data'!$A:$AD,'CCG data'!R$3,FALSE)),ISBLANK(VLOOKUP($E203&amp;$D$110&amp;$D$111,'CCG data'!$A:$AD,'CCG data'!R$3,FALSE))),"",VLOOKUP($E203&amp;$D$110&amp;$D$111,'CCG data'!$A:$AD,'CCG data'!R$3,FALSE))</f>
        <v>5.7</v>
      </c>
      <c r="G203" s="373"/>
      <c r="H203" s="373">
        <f>IF(OR(ISERROR(VLOOKUP($E203&amp;$D$110&amp;$D$111,'CCG data'!$A:$AD,'CCG data'!S$3,FALSE)),ISBLANK(VLOOKUP($E203&amp;$D$110&amp;$D$111,'CCG data'!$A:$AD,'CCG data'!S$3,FALSE))),"",VLOOKUP($E203&amp;$D$110&amp;$D$111,'CCG data'!$A:$AD,'CCG data'!S$3,FALSE))</f>
        <v>36.700000000000003</v>
      </c>
      <c r="I203" s="373"/>
      <c r="J203" s="373">
        <f>IF(OR(ISERROR(VLOOKUP($E203&amp;$D$110&amp;$D$111,'CCG data'!$A:$AD,'CCG data'!T$3,FALSE)),ISBLANK(VLOOKUP($E203&amp;$D$110&amp;$D$111,'CCG data'!$A:$AD,'CCG data'!T$3,FALSE))),"",VLOOKUP($E203&amp;$D$110&amp;$D$111,'CCG data'!$A:$AD,'CCG data'!T$3,FALSE))</f>
        <v>17.399999999999999</v>
      </c>
      <c r="K203" s="373"/>
      <c r="L203" s="373">
        <f>IF(OR(ISERROR(VLOOKUP($E203&amp;$D$110&amp;$D$111,'CCG data'!$A:$AD,'CCG data'!U$3,FALSE)),ISBLANK(VLOOKUP($E203&amp;$D$110&amp;$D$111,'CCG data'!$A:$AD,'CCG data'!U$3,FALSE))),"",VLOOKUP($E203&amp;$D$110&amp;$D$111,'CCG data'!$A:$AD,'CCG data'!U$3,FALSE))</f>
        <v>13.1</v>
      </c>
      <c r="M203" s="374"/>
      <c r="N203" s="303">
        <f>IF(OR(ISERROR(VLOOKUP($E203&amp;$D$110&amp;$D$111,'CCG data'!$A:$AD,'CCG data'!G$3,FALSE)),ISBLANK(VLOOKUP($E203&amp;$D$110&amp;$D$111,'CCG data'!$A:$AD,'CCG data'!G$3,FALSE))),"",VLOOKUP($E203&amp;$D$110&amp;$D$111,'CCG data'!$A:$AD,'CCG data'!G$3,FALSE))</f>
        <v>1718</v>
      </c>
      <c r="P203" s="354">
        <f>IF(OR(ISERROR(VLOOKUP($E203&amp;$D$110&amp;$D$111,'CCG data'!$A:$AD,'CCG data'!B$3,FALSE)),ISBLANK(VLOOKUP($E203&amp;$D$110&amp;$D$111,'CCG data'!$A:$AD,'CCG data'!B$3,FALSE))),"",VLOOKUP($E203&amp;$D$110&amp;$D$111,'CCG data'!$A:$AD,'CCG data'!B$3,FALSE))</f>
        <v>8.0908032596041915E-2</v>
      </c>
      <c r="Q203" s="246"/>
      <c r="R203" s="246">
        <f>IF(OR(ISERROR(VLOOKUP($E203&amp;$D$110&amp;$D$111,'CCG data'!$A:$AD,'CCG data'!C$3,FALSE)),ISBLANK(VLOOKUP($E203&amp;$D$110&amp;$D$111,'CCG data'!$A:$AD,'CCG data'!C$3,FALSE))),"",VLOOKUP($E203&amp;$D$110&amp;$D$111,'CCG data'!$A:$AD,'CCG data'!C$3,FALSE))</f>
        <v>0.50407450523864961</v>
      </c>
      <c r="S203" s="246"/>
      <c r="T203" s="246">
        <f>IF(OR(ISERROR(VLOOKUP($E203&amp;$D$110&amp;$D$111,'CCG data'!$A:$AD,'CCG data'!D$3,FALSE)),ISBLANK(VLOOKUP($E203&amp;$D$110&amp;$D$111,'CCG data'!$A:$AD,'CCG data'!D$3,FALSE))),"",VLOOKUP($E203&amp;$D$110&amp;$D$111,'CCG data'!$A:$AD,'CCG data'!D$3,FALSE))</f>
        <v>0.23632130384167638</v>
      </c>
      <c r="U203" s="246"/>
      <c r="V203" s="246">
        <f>IF(OR(ISERROR(VLOOKUP($E203&amp;$D$110&amp;$D$111,'CCG data'!$A:$AD,'CCG data'!E$3,FALSE)),ISBLANK(VLOOKUP($E203&amp;$D$110&amp;$D$111,'CCG data'!$A:$AD,'CCG data'!E$3,FALSE))),"",VLOOKUP($E203&amp;$D$110&amp;$D$111,'CCG data'!$A:$AD,'CCG data'!E$3,FALSE))</f>
        <v>0.17869615832363214</v>
      </c>
      <c r="W203" s="387"/>
      <c r="Y203" s="178">
        <f>IFERROR(VLOOKUP($E203&amp;$D$111, Outliers!$A$4:$P$214,6,FALSE),"0")</f>
        <v>0</v>
      </c>
      <c r="Z203" s="178">
        <f>IFERROR(VLOOKUP($E203&amp;$D$111, Outliers!$A$4:$P$214,7,FALSE),"0")</f>
        <v>0</v>
      </c>
      <c r="AA203" s="178">
        <f>IFERROR(VLOOKUP($E203&amp;$D$111, Outliers!$A$4:$P$214,8,FALSE),"0")</f>
        <v>0</v>
      </c>
      <c r="AB203" s="178">
        <f>IFERROR(VLOOKUP($E203&amp;$D$111, Outliers!$A$4:$P$214,9,FALSE),"0")</f>
        <v>0</v>
      </c>
      <c r="AD203" s="82"/>
      <c r="AE203" s="82"/>
      <c r="AF203" s="82"/>
      <c r="AG203" s="82"/>
    </row>
    <row r="204" spans="4:33" x14ac:dyDescent="0.25">
      <c r="D204" s="301"/>
      <c r="E204" s="107" t="s">
        <v>27</v>
      </c>
      <c r="F204" s="99">
        <f>IF(P203="","",VLOOKUP($E203&amp;$D$110&amp;$D$111,'CCG data'!$A:$AD,'CCG data'!W$3,FALSE))</f>
        <v>4.8</v>
      </c>
      <c r="G204" s="100">
        <f>IF(P203="","",VLOOKUP($E203&amp;$D$110&amp;$D$111,'CCG data'!$A:$AD,'CCG data'!X$3,FALSE))</f>
        <v>6.7</v>
      </c>
      <c r="H204" s="100">
        <f>IF(R203="","",VLOOKUP($E203&amp;$D$110&amp;$D$111,'CCG data'!$A:$AD,'CCG data'!Y$3,FALSE))</f>
        <v>34.200000000000003</v>
      </c>
      <c r="I204" s="100">
        <f>IF(R203="","",VLOOKUP($E203&amp;$D$110&amp;$D$111,'CCG data'!$A:$AD,'CCG data'!Z$3,FALSE))</f>
        <v>39.1</v>
      </c>
      <c r="J204" s="100">
        <f>IF(T203="","",VLOOKUP($E203&amp;$D$110&amp;$D$111,'CCG data'!$A:$AD,'CCG data'!AA$3,FALSE))</f>
        <v>15.7</v>
      </c>
      <c r="K204" s="100">
        <f>IF(T203="","",VLOOKUP($E203&amp;$D$110&amp;$D$111,'CCG data'!$A:$AD,'CCG data'!AB$3,FALSE))</f>
        <v>19</v>
      </c>
      <c r="L204" s="100">
        <f>IF(V203="","",VLOOKUP($E203&amp;$D$110&amp;$D$111,'CCG data'!$A:$AD,'CCG data'!AC$3,FALSE))</f>
        <v>11.6</v>
      </c>
      <c r="M204" s="100">
        <f>IF(V203="","",VLOOKUP($E203&amp;$D$110&amp;$D$111,'CCG data'!$A:$AD,'CCG data'!AD$3,FALSE))</f>
        <v>14.5</v>
      </c>
      <c r="N204" s="304"/>
      <c r="P204" s="162">
        <f>IF(P203="","",VLOOKUP($E203&amp;$D$110&amp;$D$111,'CCG data'!$A:$AD,'CCG data'!I$3,FALSE))</f>
        <v>6.9000000000000006E-2</v>
      </c>
      <c r="Q204" s="15">
        <f>IF(P203="","",VLOOKUP($E203&amp;$D$110&amp;$D$111,'CCG data'!$A:$AD,'CCG data'!J$3,FALSE))</f>
        <v>9.5000000000000001E-2</v>
      </c>
      <c r="R204" s="15">
        <f>IF(R203="","",VLOOKUP($E203&amp;$D$110&amp;$D$111,'CCG data'!$A:$AD,'CCG data'!K$3,FALSE))</f>
        <v>0.48</v>
      </c>
      <c r="S204" s="15">
        <f>IF(R203="","",VLOOKUP($E203&amp;$D$110&amp;$D$111,'CCG data'!$A:$AD,'CCG data'!L$3,FALSE))</f>
        <v>0.52800000000000002</v>
      </c>
      <c r="T204" s="15">
        <f>IF(T203="","",VLOOKUP($E203&amp;$D$110&amp;$D$111,'CCG data'!$A:$AD,'CCG data'!M$3,FALSE))</f>
        <v>0.217</v>
      </c>
      <c r="U204" s="15">
        <f>IF(T203="","",VLOOKUP($E203&amp;$D$110&amp;$D$111,'CCG data'!$A:$AD,'CCG data'!N$3,FALSE))</f>
        <v>0.25700000000000001</v>
      </c>
      <c r="V204" s="15">
        <f>IF(V203="","",VLOOKUP($E203&amp;$D$110&amp;$D$111,'CCG data'!$A:$AD,'CCG data'!O$3,FALSE))</f>
        <v>0.161</v>
      </c>
      <c r="W204" s="142">
        <f>IF(V203="","",VLOOKUP($E203&amp;$D$110&amp;$D$111,'CCG data'!$A:$AD,'CCG data'!P$3,FALSE))</f>
        <v>0.19800000000000001</v>
      </c>
      <c r="Y204" s="178" t="str">
        <f>IFERROR(VLOOKUP($E204&amp;$D$111, Outliers!$A$4:$P$214,6,FALSE),"0")</f>
        <v>0</v>
      </c>
      <c r="Z204" s="178" t="str">
        <f>IFERROR(VLOOKUP($E204&amp;$D$111, Outliers!$A$4:$P$214,7,FALSE),"0")</f>
        <v>0</v>
      </c>
      <c r="AA204" s="178" t="str">
        <f>IFERROR(VLOOKUP($E204&amp;$D$111, Outliers!$A$4:$P$214,8,FALSE),"0")</f>
        <v>0</v>
      </c>
      <c r="AB204" s="178" t="str">
        <f>IFERROR(VLOOKUP($E204&amp;$D$111, Outliers!$A$4:$P$214,9,FALSE),"0")</f>
        <v>0</v>
      </c>
      <c r="AD204" s="82"/>
      <c r="AE204" s="82"/>
      <c r="AF204" s="82"/>
      <c r="AG204" s="82"/>
    </row>
    <row r="205" spans="4:33" ht="15.75" x14ac:dyDescent="0.25">
      <c r="D205" s="301"/>
      <c r="E205" s="108" t="s">
        <v>454</v>
      </c>
      <c r="F205" s="372">
        <f>IF(OR(ISERROR(VLOOKUP($E205&amp;$D$110&amp;$D$111,'CCG data'!$A:$AD,'CCG data'!R$3,FALSE)),ISBLANK(VLOOKUP($E205&amp;$D$110&amp;$D$111,'CCG data'!$A:$AD,'CCG data'!R$3,FALSE))),"",VLOOKUP($E205&amp;$D$110&amp;$D$111,'CCG data'!$A:$AD,'CCG data'!R$3,FALSE))</f>
        <v>6.5</v>
      </c>
      <c r="G205" s="373"/>
      <c r="H205" s="373">
        <f>IF(OR(ISERROR(VLOOKUP($E205&amp;$D$110&amp;$D$111,'CCG data'!$A:$AD,'CCG data'!S$3,FALSE)),ISBLANK(VLOOKUP($E205&amp;$D$110&amp;$D$111,'CCG data'!$A:$AD,'CCG data'!S$3,FALSE))),"",VLOOKUP($E205&amp;$D$110&amp;$D$111,'CCG data'!$A:$AD,'CCG data'!S$3,FALSE))</f>
        <v>39.700000000000003</v>
      </c>
      <c r="I205" s="373"/>
      <c r="J205" s="373">
        <f>IF(OR(ISERROR(VLOOKUP($E205&amp;$D$110&amp;$D$111,'CCG data'!$A:$AD,'CCG data'!T$3,FALSE)),ISBLANK(VLOOKUP($E205&amp;$D$110&amp;$D$111,'CCG data'!$A:$AD,'CCG data'!T$3,FALSE))),"",VLOOKUP($E205&amp;$D$110&amp;$D$111,'CCG data'!$A:$AD,'CCG data'!T$3,FALSE))</f>
        <v>18.8</v>
      </c>
      <c r="K205" s="373"/>
      <c r="L205" s="373">
        <f>IF(OR(ISERROR(VLOOKUP($E205&amp;$D$110&amp;$D$111,'CCG data'!$A:$AD,'CCG data'!U$3,FALSE)),ISBLANK(VLOOKUP($E205&amp;$D$110&amp;$D$111,'CCG data'!$A:$AD,'CCG data'!U$3,FALSE))),"",VLOOKUP($E205&amp;$D$110&amp;$D$111,'CCG data'!$A:$AD,'CCG data'!U$3,FALSE))</f>
        <v>11.3</v>
      </c>
      <c r="M205" s="374"/>
      <c r="N205" s="303">
        <f>IF(OR(ISERROR(VLOOKUP($E205&amp;$D$110&amp;$D$111,'CCG data'!$A:$AD,'CCG data'!G$3,FALSE)),ISBLANK(VLOOKUP($E205&amp;$D$110&amp;$D$111,'CCG data'!$A:$AD,'CCG data'!G$3,FALSE))),"",VLOOKUP($E205&amp;$D$110&amp;$D$111,'CCG data'!$A:$AD,'CCG data'!G$3,FALSE))</f>
        <v>1606</v>
      </c>
      <c r="P205" s="354">
        <f>IF(OR(ISERROR(VLOOKUP($E205&amp;$D$110&amp;$D$111,'CCG data'!$A:$AD,'CCG data'!B$3,FALSE)),ISBLANK(VLOOKUP($E205&amp;$D$110&amp;$D$111,'CCG data'!$A:$AD,'CCG data'!B$3,FALSE))),"",VLOOKUP($E205&amp;$D$110&amp;$D$111,'CCG data'!$A:$AD,'CCG data'!B$3,FALSE))</f>
        <v>8.9041095890410954E-2</v>
      </c>
      <c r="Q205" s="246"/>
      <c r="R205" s="246">
        <f>IF(OR(ISERROR(VLOOKUP($E205&amp;$D$110&amp;$D$111,'CCG data'!$A:$AD,'CCG data'!C$3,FALSE)),ISBLANK(VLOOKUP($E205&amp;$D$110&amp;$D$111,'CCG data'!$A:$AD,'CCG data'!C$3,FALSE))),"",VLOOKUP($E205&amp;$D$110&amp;$D$111,'CCG data'!$A:$AD,'CCG data'!C$3,FALSE))</f>
        <v>0.52117061021170608</v>
      </c>
      <c r="S205" s="246"/>
      <c r="T205" s="246">
        <f>IF(OR(ISERROR(VLOOKUP($E205&amp;$D$110&amp;$D$111,'CCG data'!$A:$AD,'CCG data'!D$3,FALSE)),ISBLANK(VLOOKUP($E205&amp;$D$110&amp;$D$111,'CCG data'!$A:$AD,'CCG data'!D$3,FALSE))),"",VLOOKUP($E205&amp;$D$110&amp;$D$111,'CCG data'!$A:$AD,'CCG data'!D$3,FALSE))</f>
        <v>0.24159402241594022</v>
      </c>
      <c r="U205" s="246"/>
      <c r="V205" s="246">
        <f>IF(OR(ISERROR(VLOOKUP($E205&amp;$D$110&amp;$D$111,'CCG data'!$A:$AD,'CCG data'!E$3,FALSE)),ISBLANK(VLOOKUP($E205&amp;$D$110&amp;$D$111,'CCG data'!$A:$AD,'CCG data'!E$3,FALSE))),"",VLOOKUP($E205&amp;$D$110&amp;$D$111,'CCG data'!$A:$AD,'CCG data'!E$3,FALSE))</f>
        <v>0.14819427148194272</v>
      </c>
      <c r="W205" s="387"/>
      <c r="Y205" s="178">
        <f>IFERROR(VLOOKUP($E205&amp;$D$111, Outliers!$A$4:$P$214,6,FALSE),"0")</f>
        <v>0</v>
      </c>
      <c r="Z205" s="178">
        <f>IFERROR(VLOOKUP($E205&amp;$D$111, Outliers!$A$4:$P$214,7,FALSE),"0")</f>
        <v>0</v>
      </c>
      <c r="AA205" s="178">
        <f>IFERROR(VLOOKUP($E205&amp;$D$111, Outliers!$A$4:$P$214,8,FALSE),"0")</f>
        <v>0</v>
      </c>
      <c r="AB205" s="178">
        <f>IFERROR(VLOOKUP($E205&amp;$D$111, Outliers!$A$4:$P$214,9,FALSE),"0")</f>
        <v>0</v>
      </c>
      <c r="AD205" s="82"/>
      <c r="AE205" s="82"/>
      <c r="AF205" s="82"/>
      <c r="AG205" s="82"/>
    </row>
    <row r="206" spans="4:33" x14ac:dyDescent="0.25">
      <c r="D206" s="301"/>
      <c r="E206" s="107" t="s">
        <v>27</v>
      </c>
      <c r="F206" s="99">
        <f>IF(P205="","",VLOOKUP($E205&amp;$D$110&amp;$D$111,'CCG data'!$A:$AD,'CCG data'!W$3,FALSE))</f>
        <v>5.5</v>
      </c>
      <c r="G206" s="100">
        <f>IF(P205="","",VLOOKUP($E205&amp;$D$110&amp;$D$111,'CCG data'!$A:$AD,'CCG data'!X$3,FALSE))</f>
        <v>7.6</v>
      </c>
      <c r="H206" s="100">
        <f>IF(R205="","",VLOOKUP($E205&amp;$D$110&amp;$D$111,'CCG data'!$A:$AD,'CCG data'!Y$3,FALSE))</f>
        <v>37.1</v>
      </c>
      <c r="I206" s="100">
        <f>IF(R205="","",VLOOKUP($E205&amp;$D$110&amp;$D$111,'CCG data'!$A:$AD,'CCG data'!Z$3,FALSE))</f>
        <v>42.4</v>
      </c>
      <c r="J206" s="100">
        <f>IF(T205="","",VLOOKUP($E205&amp;$D$110&amp;$D$111,'CCG data'!$A:$AD,'CCG data'!AA$3,FALSE))</f>
        <v>16.899999999999999</v>
      </c>
      <c r="K206" s="100">
        <f>IF(T205="","",VLOOKUP($E205&amp;$D$110&amp;$D$111,'CCG data'!$A:$AD,'CCG data'!AB$3,FALSE))</f>
        <v>20.7</v>
      </c>
      <c r="L206" s="100">
        <f>IF(V205="","",VLOOKUP($E205&amp;$D$110&amp;$D$111,'CCG data'!$A:$AD,'CCG data'!AC$3,FALSE))</f>
        <v>9.9</v>
      </c>
      <c r="M206" s="100">
        <f>IF(V205="","",VLOOKUP($E205&amp;$D$110&amp;$D$111,'CCG data'!$A:$AD,'CCG data'!AD$3,FALSE))</f>
        <v>12.7</v>
      </c>
      <c r="N206" s="304"/>
      <c r="P206" s="162">
        <f>IF(P205="","",VLOOKUP($E205&amp;$D$110&amp;$D$111,'CCG data'!$A:$AD,'CCG data'!I$3,FALSE))</f>
        <v>7.5999999999999998E-2</v>
      </c>
      <c r="Q206" s="15">
        <f>IF(P205="","",VLOOKUP($E205&amp;$D$110&amp;$D$111,'CCG data'!$A:$AD,'CCG data'!J$3,FALSE))</f>
        <v>0.104</v>
      </c>
      <c r="R206" s="15">
        <f>IF(R205="","",VLOOKUP($E205&amp;$D$110&amp;$D$111,'CCG data'!$A:$AD,'CCG data'!K$3,FALSE))</f>
        <v>0.497</v>
      </c>
      <c r="S206" s="15">
        <f>IF(R205="","",VLOOKUP($E205&amp;$D$110&amp;$D$111,'CCG data'!$A:$AD,'CCG data'!L$3,FALSE))</f>
        <v>0.54600000000000004</v>
      </c>
      <c r="T206" s="15">
        <f>IF(T205="","",VLOOKUP($E205&amp;$D$110&amp;$D$111,'CCG data'!$A:$AD,'CCG data'!M$3,FALSE))</f>
        <v>0.221</v>
      </c>
      <c r="U206" s="15">
        <f>IF(T205="","",VLOOKUP($E205&amp;$D$110&amp;$D$111,'CCG data'!$A:$AD,'CCG data'!N$3,FALSE))</f>
        <v>0.26300000000000001</v>
      </c>
      <c r="V206" s="15">
        <f>IF(V205="","",VLOOKUP($E205&amp;$D$110&amp;$D$111,'CCG data'!$A:$AD,'CCG data'!O$3,FALSE))</f>
        <v>0.13200000000000001</v>
      </c>
      <c r="W206" s="142">
        <f>IF(V205="","",VLOOKUP($E205&amp;$D$110&amp;$D$111,'CCG data'!$A:$AD,'CCG data'!P$3,FALSE))</f>
        <v>0.16600000000000001</v>
      </c>
      <c r="Y206" s="178" t="str">
        <f>IFERROR(VLOOKUP($E206&amp;$D$111, Outliers!$A$4:$P$214,6,FALSE),"0")</f>
        <v>0</v>
      </c>
      <c r="Z206" s="178" t="str">
        <f>IFERROR(VLOOKUP($E206&amp;$D$111, Outliers!$A$4:$P$214,7,FALSE),"0")</f>
        <v>0</v>
      </c>
      <c r="AA206" s="178" t="str">
        <f>IFERROR(VLOOKUP($E206&amp;$D$111, Outliers!$A$4:$P$214,8,FALSE),"0")</f>
        <v>0</v>
      </c>
      <c r="AB206" s="178" t="str">
        <f>IFERROR(VLOOKUP($E206&amp;$D$111, Outliers!$A$4:$P$214,9,FALSE),"0")</f>
        <v>0</v>
      </c>
      <c r="AD206" s="82"/>
      <c r="AE206" s="82"/>
      <c r="AF206" s="82"/>
      <c r="AG206" s="82"/>
    </row>
    <row r="207" spans="4:33" ht="15.75" x14ac:dyDescent="0.25">
      <c r="D207" s="301"/>
      <c r="E207" s="108" t="s">
        <v>203</v>
      </c>
      <c r="F207" s="372">
        <f>IF(OR(ISERROR(VLOOKUP($E207&amp;$D$110&amp;$D$111,'CCG data'!$A:$AD,'CCG data'!R$3,FALSE)),ISBLANK(VLOOKUP($E207&amp;$D$110&amp;$D$111,'CCG data'!$A:$AD,'CCG data'!R$3,FALSE))),"",VLOOKUP($E207&amp;$D$110&amp;$D$111,'CCG data'!$A:$AD,'CCG data'!R$3,FALSE))</f>
        <v>4.5999999999999996</v>
      </c>
      <c r="G207" s="373"/>
      <c r="H207" s="373">
        <f>IF(OR(ISERROR(VLOOKUP($E207&amp;$D$110&amp;$D$111,'CCG data'!$A:$AD,'CCG data'!S$3,FALSE)),ISBLANK(VLOOKUP($E207&amp;$D$110&amp;$D$111,'CCG data'!$A:$AD,'CCG data'!S$3,FALSE))),"",VLOOKUP($E207&amp;$D$110&amp;$D$111,'CCG data'!$A:$AD,'CCG data'!S$3,FALSE))</f>
        <v>31.5</v>
      </c>
      <c r="I207" s="373"/>
      <c r="J207" s="373">
        <f>IF(OR(ISERROR(VLOOKUP($E207&amp;$D$110&amp;$D$111,'CCG data'!$A:$AD,'CCG data'!T$3,FALSE)),ISBLANK(VLOOKUP($E207&amp;$D$110&amp;$D$111,'CCG data'!$A:$AD,'CCG data'!T$3,FALSE))),"",VLOOKUP($E207&amp;$D$110&amp;$D$111,'CCG data'!$A:$AD,'CCG data'!T$3,FALSE))</f>
        <v>18</v>
      </c>
      <c r="K207" s="373"/>
      <c r="L207" s="373">
        <f>IF(OR(ISERROR(VLOOKUP($E207&amp;$D$110&amp;$D$111,'CCG data'!$A:$AD,'CCG data'!U$3,FALSE)),ISBLANK(VLOOKUP($E207&amp;$D$110&amp;$D$111,'CCG data'!$A:$AD,'CCG data'!U$3,FALSE))),"",VLOOKUP($E207&amp;$D$110&amp;$D$111,'CCG data'!$A:$AD,'CCG data'!U$3,FALSE))</f>
        <v>9.4</v>
      </c>
      <c r="M207" s="374"/>
      <c r="N207" s="303">
        <f>IF(OR(ISERROR(VLOOKUP($E207&amp;$D$110&amp;$D$111,'CCG data'!$A:$AD,'CCG data'!G$3,FALSE)),ISBLANK(VLOOKUP($E207&amp;$D$110&amp;$D$111,'CCG data'!$A:$AD,'CCG data'!G$3,FALSE))),"",VLOOKUP($E207&amp;$D$110&amp;$D$111,'CCG data'!$A:$AD,'CCG data'!G$3,FALSE))</f>
        <v>1038</v>
      </c>
      <c r="P207" s="354">
        <f>IF(OR(ISERROR(VLOOKUP($E207&amp;$D$110&amp;$D$111,'CCG data'!$A:$AD,'CCG data'!B$3,FALSE)),ISBLANK(VLOOKUP($E207&amp;$D$110&amp;$D$111,'CCG data'!$A:$AD,'CCG data'!B$3,FALSE))),"",VLOOKUP($E207&amp;$D$110&amp;$D$111,'CCG data'!$A:$AD,'CCG data'!B$3,FALSE))</f>
        <v>7.0327552986512526E-2</v>
      </c>
      <c r="Q207" s="246"/>
      <c r="R207" s="246">
        <f>IF(OR(ISERROR(VLOOKUP($E207&amp;$D$110&amp;$D$111,'CCG data'!$A:$AD,'CCG data'!C$3,FALSE)),ISBLANK(VLOOKUP($E207&amp;$D$110&amp;$D$111,'CCG data'!$A:$AD,'CCG data'!C$3,FALSE))),"",VLOOKUP($E207&amp;$D$110&amp;$D$111,'CCG data'!$A:$AD,'CCG data'!C$3,FALSE))</f>
        <v>0.4980732177263969</v>
      </c>
      <c r="S207" s="246"/>
      <c r="T207" s="246">
        <f>IF(OR(ISERROR(VLOOKUP($E207&amp;$D$110&amp;$D$111,'CCG data'!$A:$AD,'CCG data'!D$3,FALSE)),ISBLANK(VLOOKUP($E207&amp;$D$110&amp;$D$111,'CCG data'!$A:$AD,'CCG data'!D$3,FALSE))),"",VLOOKUP($E207&amp;$D$110&amp;$D$111,'CCG data'!$A:$AD,'CCG data'!D$3,FALSE))</f>
        <v>0.279383429672447</v>
      </c>
      <c r="U207" s="246"/>
      <c r="V207" s="246">
        <f>IF(OR(ISERROR(VLOOKUP($E207&amp;$D$110&amp;$D$111,'CCG data'!$A:$AD,'CCG data'!E$3,FALSE)),ISBLANK(VLOOKUP($E207&amp;$D$110&amp;$D$111,'CCG data'!$A:$AD,'CCG data'!E$3,FALSE))),"",VLOOKUP($E207&amp;$D$110&amp;$D$111,'CCG data'!$A:$AD,'CCG data'!E$3,FALSE))</f>
        <v>0.15221579961464354</v>
      </c>
      <c r="W207" s="387"/>
      <c r="Y207" s="178">
        <f>IFERROR(VLOOKUP($E207&amp;$D$111, Outliers!$A$4:$P$214,6,FALSE),"0")</f>
        <v>0</v>
      </c>
      <c r="Z207" s="178">
        <f>IFERROR(VLOOKUP($E207&amp;$D$111, Outliers!$A$4:$P$214,7,FALSE),"0")</f>
        <v>1</v>
      </c>
      <c r="AA207" s="178">
        <f>IFERROR(VLOOKUP($E207&amp;$D$111, Outliers!$A$4:$P$214,8,FALSE),"0")</f>
        <v>0</v>
      </c>
      <c r="AB207" s="178">
        <f>IFERROR(VLOOKUP($E207&amp;$D$111, Outliers!$A$4:$P$214,9,FALSE),"0")</f>
        <v>0</v>
      </c>
      <c r="AD207" s="82"/>
      <c r="AE207" s="82"/>
      <c r="AF207" s="82"/>
      <c r="AG207" s="82"/>
    </row>
    <row r="208" spans="4:33" x14ac:dyDescent="0.25">
      <c r="D208" s="301"/>
      <c r="E208" s="107" t="s">
        <v>27</v>
      </c>
      <c r="F208" s="99">
        <f>IF(P207="","",VLOOKUP($E207&amp;$D$110&amp;$D$111,'CCG data'!$A:$AD,'CCG data'!W$3,FALSE))</f>
        <v>3.5</v>
      </c>
      <c r="G208" s="100">
        <f>IF(P207="","",VLOOKUP($E207&amp;$D$110&amp;$D$111,'CCG data'!$A:$AD,'CCG data'!X$3,FALSE))</f>
        <v>5.7</v>
      </c>
      <c r="H208" s="100">
        <f>IF(R207="","",VLOOKUP($E207&amp;$D$110&amp;$D$111,'CCG data'!$A:$AD,'CCG data'!Y$3,FALSE))</f>
        <v>28.8</v>
      </c>
      <c r="I208" s="100">
        <f>IF(R207="","",VLOOKUP($E207&amp;$D$110&amp;$D$111,'CCG data'!$A:$AD,'CCG data'!Z$3,FALSE))</f>
        <v>34.200000000000003</v>
      </c>
      <c r="J208" s="100">
        <f>IF(T207="","",VLOOKUP($E207&amp;$D$110&amp;$D$111,'CCG data'!$A:$AD,'CCG data'!AA$3,FALSE))</f>
        <v>15.9</v>
      </c>
      <c r="K208" s="100">
        <f>IF(T207="","",VLOOKUP($E207&amp;$D$110&amp;$D$111,'CCG data'!$A:$AD,'CCG data'!AB$3,FALSE))</f>
        <v>20.100000000000001</v>
      </c>
      <c r="L208" s="100">
        <f>IF(V207="","",VLOOKUP($E207&amp;$D$110&amp;$D$111,'CCG data'!$A:$AD,'CCG data'!AC$3,FALSE))</f>
        <v>7.9</v>
      </c>
      <c r="M208" s="100">
        <f>IF(V207="","",VLOOKUP($E207&amp;$D$110&amp;$D$111,'CCG data'!$A:$AD,'CCG data'!AD$3,FALSE))</f>
        <v>10.8</v>
      </c>
      <c r="N208" s="304"/>
      <c r="P208" s="162">
        <f>IF(P207="","",VLOOKUP($E207&amp;$D$110&amp;$D$111,'CCG data'!$A:$AD,'CCG data'!I$3,FALSE))</f>
        <v>5.6000000000000001E-2</v>
      </c>
      <c r="Q208" s="15">
        <f>IF(P207="","",VLOOKUP($E207&amp;$D$110&amp;$D$111,'CCG data'!$A:$AD,'CCG data'!J$3,FALSE))</f>
        <v>8.7999999999999995E-2</v>
      </c>
      <c r="R208" s="15">
        <f>IF(R207="","",VLOOKUP($E207&amp;$D$110&amp;$D$111,'CCG data'!$A:$AD,'CCG data'!K$3,FALSE))</f>
        <v>0.46800000000000003</v>
      </c>
      <c r="S208" s="15">
        <f>IF(R207="","",VLOOKUP($E207&amp;$D$110&amp;$D$111,'CCG data'!$A:$AD,'CCG data'!L$3,FALSE))</f>
        <v>0.52800000000000002</v>
      </c>
      <c r="T208" s="15">
        <f>IF(T207="","",VLOOKUP($E207&amp;$D$110&amp;$D$111,'CCG data'!$A:$AD,'CCG data'!M$3,FALSE))</f>
        <v>0.253</v>
      </c>
      <c r="U208" s="15">
        <f>IF(T207="","",VLOOKUP($E207&amp;$D$110&amp;$D$111,'CCG data'!$A:$AD,'CCG data'!N$3,FALSE))</f>
        <v>0.307</v>
      </c>
      <c r="V208" s="15">
        <f>IF(V207="","",VLOOKUP($E207&amp;$D$110&amp;$D$111,'CCG data'!$A:$AD,'CCG data'!O$3,FALSE))</f>
        <v>0.13200000000000001</v>
      </c>
      <c r="W208" s="142">
        <f>IF(V207="","",VLOOKUP($E207&amp;$D$110&amp;$D$111,'CCG data'!$A:$AD,'CCG data'!P$3,FALSE))</f>
        <v>0.17499999999999999</v>
      </c>
      <c r="Y208" s="178" t="str">
        <f>IFERROR(VLOOKUP($E208&amp;$D$111, Outliers!$A$4:$P$214,6,FALSE),"0")</f>
        <v>0</v>
      </c>
      <c r="Z208" s="178" t="str">
        <f>IFERROR(VLOOKUP($E208&amp;$D$111, Outliers!$A$4:$P$214,7,FALSE),"0")</f>
        <v>0</v>
      </c>
      <c r="AA208" s="178" t="str">
        <f>IFERROR(VLOOKUP($E208&amp;$D$111, Outliers!$A$4:$P$214,8,FALSE),"0")</f>
        <v>0</v>
      </c>
      <c r="AB208" s="178" t="str">
        <f>IFERROR(VLOOKUP($E208&amp;$D$111, Outliers!$A$4:$P$214,9,FALSE),"0")</f>
        <v>0</v>
      </c>
      <c r="AD208" s="82"/>
      <c r="AE208" s="82"/>
      <c r="AF208" s="82"/>
      <c r="AG208" s="82"/>
    </row>
    <row r="209" spans="4:33" ht="15.75" x14ac:dyDescent="0.25">
      <c r="D209" s="301"/>
      <c r="E209" s="108" t="s">
        <v>455</v>
      </c>
      <c r="F209" s="372">
        <f>IF(OR(ISERROR(VLOOKUP($E209&amp;$D$110&amp;$D$111,'CCG data'!$A:$AD,'CCG data'!R$3,FALSE)),ISBLANK(VLOOKUP($E209&amp;$D$110&amp;$D$111,'CCG data'!$A:$AD,'CCG data'!R$3,FALSE))),"",VLOOKUP($E209&amp;$D$110&amp;$D$111,'CCG data'!$A:$AD,'CCG data'!R$3,FALSE))</f>
        <v>5.5</v>
      </c>
      <c r="G209" s="373"/>
      <c r="H209" s="373">
        <f>IF(OR(ISERROR(VLOOKUP($E209&amp;$D$110&amp;$D$111,'CCG data'!$A:$AD,'CCG data'!S$3,FALSE)),ISBLANK(VLOOKUP($E209&amp;$D$110&amp;$D$111,'CCG data'!$A:$AD,'CCG data'!S$3,FALSE))),"",VLOOKUP($E209&amp;$D$110&amp;$D$111,'CCG data'!$A:$AD,'CCG data'!S$3,FALSE))</f>
        <v>35.5</v>
      </c>
      <c r="I209" s="373"/>
      <c r="J209" s="373">
        <f>IF(OR(ISERROR(VLOOKUP($E209&amp;$D$110&amp;$D$111,'CCG data'!$A:$AD,'CCG data'!T$3,FALSE)),ISBLANK(VLOOKUP($E209&amp;$D$110&amp;$D$111,'CCG data'!$A:$AD,'CCG data'!T$3,FALSE))),"",VLOOKUP($E209&amp;$D$110&amp;$D$111,'CCG data'!$A:$AD,'CCG data'!T$3,FALSE))</f>
        <v>15.1</v>
      </c>
      <c r="K209" s="373"/>
      <c r="L209" s="373">
        <f>IF(OR(ISERROR(VLOOKUP($E209&amp;$D$110&amp;$D$111,'CCG data'!$A:$AD,'CCG data'!U$3,FALSE)),ISBLANK(VLOOKUP($E209&amp;$D$110&amp;$D$111,'CCG data'!$A:$AD,'CCG data'!U$3,FALSE))),"",VLOOKUP($E209&amp;$D$110&amp;$D$111,'CCG data'!$A:$AD,'CCG data'!U$3,FALSE))</f>
        <v>11.3</v>
      </c>
      <c r="M209" s="374"/>
      <c r="N209" s="303">
        <f>IF(OR(ISERROR(VLOOKUP($E209&amp;$D$110&amp;$D$111,'CCG data'!$A:$AD,'CCG data'!G$3,FALSE)),ISBLANK(VLOOKUP($E209&amp;$D$110&amp;$D$111,'CCG data'!$A:$AD,'CCG data'!G$3,FALSE))),"",VLOOKUP($E209&amp;$D$110&amp;$D$111,'CCG data'!$A:$AD,'CCG data'!G$3,FALSE))</f>
        <v>2405</v>
      </c>
      <c r="P209" s="354">
        <f>IF(OR(ISERROR(VLOOKUP($E209&amp;$D$110&amp;$D$111,'CCG data'!$A:$AD,'CCG data'!B$3,FALSE)),ISBLANK(VLOOKUP($E209&amp;$D$110&amp;$D$111,'CCG data'!$A:$AD,'CCG data'!B$3,FALSE))),"",VLOOKUP($E209&amp;$D$110&amp;$D$111,'CCG data'!$A:$AD,'CCG data'!B$3,FALSE))</f>
        <v>7.7754677754677759E-2</v>
      </c>
      <c r="Q209" s="246"/>
      <c r="R209" s="246">
        <f>IF(OR(ISERROR(VLOOKUP($E209&amp;$D$110&amp;$D$111,'CCG data'!$A:$AD,'CCG data'!C$3,FALSE)),ISBLANK(VLOOKUP($E209&amp;$D$110&amp;$D$111,'CCG data'!$A:$AD,'CCG data'!C$3,FALSE))),"",VLOOKUP($E209&amp;$D$110&amp;$D$111,'CCG data'!$A:$AD,'CCG data'!C$3,FALSE))</f>
        <v>0.5255717255717256</v>
      </c>
      <c r="S209" s="246"/>
      <c r="T209" s="246">
        <f>IF(OR(ISERROR(VLOOKUP($E209&amp;$D$110&amp;$D$111,'CCG data'!$A:$AD,'CCG data'!D$3,FALSE)),ISBLANK(VLOOKUP($E209&amp;$D$110&amp;$D$111,'CCG data'!$A:$AD,'CCG data'!D$3,FALSE))),"",VLOOKUP($E209&amp;$D$110&amp;$D$111,'CCG data'!$A:$AD,'CCG data'!D$3,FALSE))</f>
        <v>0.22785862785862787</v>
      </c>
      <c r="U209" s="246"/>
      <c r="V209" s="246">
        <f>IF(OR(ISERROR(VLOOKUP($E209&amp;$D$110&amp;$D$111,'CCG data'!$A:$AD,'CCG data'!E$3,FALSE)),ISBLANK(VLOOKUP($E209&amp;$D$110&amp;$D$111,'CCG data'!$A:$AD,'CCG data'!E$3,FALSE))),"",VLOOKUP($E209&amp;$D$110&amp;$D$111,'CCG data'!$A:$AD,'CCG data'!E$3,FALSE))</f>
        <v>0.16881496881496882</v>
      </c>
      <c r="W209" s="387"/>
      <c r="Y209" s="178">
        <f>IFERROR(VLOOKUP($E209&amp;$D$111, Outliers!$A$4:$P$214,6,FALSE),"0")</f>
        <v>0</v>
      </c>
      <c r="Z209" s="178">
        <f>IFERROR(VLOOKUP($E209&amp;$D$111, Outliers!$A$4:$P$214,7,FALSE),"0")</f>
        <v>0</v>
      </c>
      <c r="AA209" s="178">
        <f>IFERROR(VLOOKUP($E209&amp;$D$111, Outliers!$A$4:$P$214,8,FALSE),"0")</f>
        <v>1</v>
      </c>
      <c r="AB209" s="178">
        <f>IFERROR(VLOOKUP($E209&amp;$D$111, Outliers!$A$4:$P$214,9,FALSE),"0")</f>
        <v>0</v>
      </c>
      <c r="AD209" s="82"/>
      <c r="AE209" s="82"/>
      <c r="AF209" s="82"/>
      <c r="AG209" s="82"/>
    </row>
    <row r="210" spans="4:33" x14ac:dyDescent="0.25">
      <c r="D210" s="301"/>
      <c r="E210" s="107" t="s">
        <v>27</v>
      </c>
      <c r="F210" s="99">
        <f>IF(P209="","",VLOOKUP($E209&amp;$D$110&amp;$D$111,'CCG data'!$A:$AD,'CCG data'!W$3,FALSE))</f>
        <v>4.7</v>
      </c>
      <c r="G210" s="100">
        <f>IF(P209="","",VLOOKUP($E209&amp;$D$110&amp;$D$111,'CCG data'!$A:$AD,'CCG data'!X$3,FALSE))</f>
        <v>6.3</v>
      </c>
      <c r="H210" s="100">
        <f>IF(R209="","",VLOOKUP($E209&amp;$D$110&amp;$D$111,'CCG data'!$A:$AD,'CCG data'!Y$3,FALSE))</f>
        <v>33.5</v>
      </c>
      <c r="I210" s="100">
        <f>IF(R209="","",VLOOKUP($E209&amp;$D$110&amp;$D$111,'CCG data'!$A:$AD,'CCG data'!Z$3,FALSE))</f>
        <v>37.4</v>
      </c>
      <c r="J210" s="100">
        <f>IF(T209="","",VLOOKUP($E209&amp;$D$110&amp;$D$111,'CCG data'!$A:$AD,'CCG data'!AA$3,FALSE))</f>
        <v>13.8</v>
      </c>
      <c r="K210" s="100">
        <f>IF(T209="","",VLOOKUP($E209&amp;$D$110&amp;$D$111,'CCG data'!$A:$AD,'CCG data'!AB$3,FALSE))</f>
        <v>16.399999999999999</v>
      </c>
      <c r="L210" s="100">
        <f>IF(V209="","",VLOOKUP($E209&amp;$D$110&amp;$D$111,'CCG data'!$A:$AD,'CCG data'!AC$3,FALSE))</f>
        <v>10.199999999999999</v>
      </c>
      <c r="M210" s="100">
        <f>IF(V209="","",VLOOKUP($E209&amp;$D$110&amp;$D$111,'CCG data'!$A:$AD,'CCG data'!AD$3,FALSE))</f>
        <v>12.4</v>
      </c>
      <c r="N210" s="304"/>
      <c r="P210" s="162">
        <f>IF(P209="","",VLOOKUP($E209&amp;$D$110&amp;$D$111,'CCG data'!$A:$AD,'CCG data'!I$3,FALSE))</f>
        <v>6.8000000000000005E-2</v>
      </c>
      <c r="Q210" s="15">
        <f>IF(P209="","",VLOOKUP($E209&amp;$D$110&amp;$D$111,'CCG data'!$A:$AD,'CCG data'!J$3,FALSE))</f>
        <v>8.8999999999999996E-2</v>
      </c>
      <c r="R210" s="15">
        <f>IF(R209="","",VLOOKUP($E209&amp;$D$110&amp;$D$111,'CCG data'!$A:$AD,'CCG data'!K$3,FALSE))</f>
        <v>0.50600000000000001</v>
      </c>
      <c r="S210" s="15">
        <f>IF(R209="","",VLOOKUP($E209&amp;$D$110&amp;$D$111,'CCG data'!$A:$AD,'CCG data'!L$3,FALSE))</f>
        <v>0.54500000000000004</v>
      </c>
      <c r="T210" s="15">
        <f>IF(T209="","",VLOOKUP($E209&amp;$D$110&amp;$D$111,'CCG data'!$A:$AD,'CCG data'!M$3,FALSE))</f>
        <v>0.21199999999999999</v>
      </c>
      <c r="U210" s="15">
        <f>IF(T209="","",VLOOKUP($E209&amp;$D$110&amp;$D$111,'CCG data'!$A:$AD,'CCG data'!N$3,FALSE))</f>
        <v>0.245</v>
      </c>
      <c r="V210" s="15">
        <f>IF(V209="","",VLOOKUP($E209&amp;$D$110&amp;$D$111,'CCG data'!$A:$AD,'CCG data'!O$3,FALSE))</f>
        <v>0.154</v>
      </c>
      <c r="W210" s="142">
        <f>IF(V209="","",VLOOKUP($E209&amp;$D$110&amp;$D$111,'CCG data'!$A:$AD,'CCG data'!P$3,FALSE))</f>
        <v>0.184</v>
      </c>
      <c r="Y210" s="178" t="str">
        <f>IFERROR(VLOOKUP($E210&amp;$D$111, Outliers!$A$4:$P$214,6,FALSE),"0")</f>
        <v>0</v>
      </c>
      <c r="Z210" s="178" t="str">
        <f>IFERROR(VLOOKUP($E210&amp;$D$111, Outliers!$A$4:$P$214,7,FALSE),"0")</f>
        <v>0</v>
      </c>
      <c r="AA210" s="178" t="str">
        <f>IFERROR(VLOOKUP($E210&amp;$D$111, Outliers!$A$4:$P$214,8,FALSE),"0")</f>
        <v>0</v>
      </c>
      <c r="AB210" s="178" t="str">
        <f>IFERROR(VLOOKUP($E210&amp;$D$111, Outliers!$A$4:$P$214,9,FALSE),"0")</f>
        <v>0</v>
      </c>
      <c r="AD210" s="82"/>
      <c r="AE210" s="82"/>
      <c r="AF210" s="82"/>
      <c r="AG210" s="82"/>
    </row>
    <row r="211" spans="4:33" ht="15.75" x14ac:dyDescent="0.25">
      <c r="D211" s="301"/>
      <c r="E211" s="108" t="s">
        <v>204</v>
      </c>
      <c r="F211" s="372">
        <f>IF(OR(ISERROR(VLOOKUP($E211&amp;$D$110&amp;$D$111,'CCG data'!$A:$AD,'CCG data'!R$3,FALSE)),ISBLANK(VLOOKUP($E211&amp;$D$110&amp;$D$111,'CCG data'!$A:$AD,'CCG data'!R$3,FALSE))),"",VLOOKUP($E211&amp;$D$110&amp;$D$111,'CCG data'!$A:$AD,'CCG data'!R$3,FALSE))</f>
        <v>4.3</v>
      </c>
      <c r="G211" s="373"/>
      <c r="H211" s="373">
        <f>IF(OR(ISERROR(VLOOKUP($E211&amp;$D$110&amp;$D$111,'CCG data'!$A:$AD,'CCG data'!S$3,FALSE)),ISBLANK(VLOOKUP($E211&amp;$D$110&amp;$D$111,'CCG data'!$A:$AD,'CCG data'!S$3,FALSE))),"",VLOOKUP($E211&amp;$D$110&amp;$D$111,'CCG data'!$A:$AD,'CCG data'!S$3,FALSE))</f>
        <v>36.1</v>
      </c>
      <c r="I211" s="373"/>
      <c r="J211" s="373">
        <f>IF(OR(ISERROR(VLOOKUP($E211&amp;$D$110&amp;$D$111,'CCG data'!$A:$AD,'CCG data'!T$3,FALSE)),ISBLANK(VLOOKUP($E211&amp;$D$110&amp;$D$111,'CCG data'!$A:$AD,'CCG data'!T$3,FALSE))),"",VLOOKUP($E211&amp;$D$110&amp;$D$111,'CCG data'!$A:$AD,'CCG data'!T$3,FALSE))</f>
        <v>20.3</v>
      </c>
      <c r="K211" s="373"/>
      <c r="L211" s="373">
        <f>IF(OR(ISERROR(VLOOKUP($E211&amp;$D$110&amp;$D$111,'CCG data'!$A:$AD,'CCG data'!U$3,FALSE)),ISBLANK(VLOOKUP($E211&amp;$D$110&amp;$D$111,'CCG data'!$A:$AD,'CCG data'!U$3,FALSE))),"",VLOOKUP($E211&amp;$D$110&amp;$D$111,'CCG data'!$A:$AD,'CCG data'!U$3,FALSE))</f>
        <v>8.4</v>
      </c>
      <c r="M211" s="374"/>
      <c r="N211" s="303">
        <f>IF(OR(ISERROR(VLOOKUP($E211&amp;$D$110&amp;$D$111,'CCG data'!$A:$AD,'CCG data'!G$3,FALSE)),ISBLANK(VLOOKUP($E211&amp;$D$110&amp;$D$111,'CCG data'!$A:$AD,'CCG data'!G$3,FALSE))),"",VLOOKUP($E211&amp;$D$110&amp;$D$111,'CCG data'!$A:$AD,'CCG data'!G$3,FALSE))</f>
        <v>1809</v>
      </c>
      <c r="P211" s="354">
        <f>IF(OR(ISERROR(VLOOKUP($E211&amp;$D$110&amp;$D$111,'CCG data'!$A:$AD,'CCG data'!B$3,FALSE)),ISBLANK(VLOOKUP($E211&amp;$D$110&amp;$D$111,'CCG data'!$A:$AD,'CCG data'!B$3,FALSE))),"",VLOOKUP($E211&amp;$D$110&amp;$D$111,'CCG data'!$A:$AD,'CCG data'!B$3,FALSE))</f>
        <v>6.3018242122719739E-2</v>
      </c>
      <c r="Q211" s="246"/>
      <c r="R211" s="246">
        <f>IF(OR(ISERROR(VLOOKUP($E211&amp;$D$110&amp;$D$111,'CCG data'!$A:$AD,'CCG data'!C$3,FALSE)),ISBLANK(VLOOKUP($E211&amp;$D$110&amp;$D$111,'CCG data'!$A:$AD,'CCG data'!C$3,FALSE))),"",VLOOKUP($E211&amp;$D$110&amp;$D$111,'CCG data'!$A:$AD,'CCG data'!C$3,FALSE))</f>
        <v>0.52183526810392478</v>
      </c>
      <c r="S211" s="246"/>
      <c r="T211" s="246">
        <f>IF(OR(ISERROR(VLOOKUP($E211&amp;$D$110&amp;$D$111,'CCG data'!$A:$AD,'CCG data'!D$3,FALSE)),ISBLANK(VLOOKUP($E211&amp;$D$110&amp;$D$111,'CCG data'!$A:$AD,'CCG data'!D$3,FALSE))),"",VLOOKUP($E211&amp;$D$110&amp;$D$111,'CCG data'!$A:$AD,'CCG data'!D$3,FALSE))</f>
        <v>0.29187396351575456</v>
      </c>
      <c r="U211" s="246"/>
      <c r="V211" s="246">
        <f>IF(OR(ISERROR(VLOOKUP($E211&amp;$D$110&amp;$D$111,'CCG data'!$A:$AD,'CCG data'!E$3,FALSE)),ISBLANK(VLOOKUP($E211&amp;$D$110&amp;$D$111,'CCG data'!$A:$AD,'CCG data'!E$3,FALSE))),"",VLOOKUP($E211&amp;$D$110&amp;$D$111,'CCG data'!$A:$AD,'CCG data'!E$3,FALSE))</f>
        <v>0.12327252625760088</v>
      </c>
      <c r="W211" s="387"/>
      <c r="Y211" s="178">
        <f>IFERROR(VLOOKUP($E211&amp;$D$111, Outliers!$A$4:$P$214,6,FALSE),"0")</f>
        <v>0</v>
      </c>
      <c r="Z211" s="178">
        <f>IFERROR(VLOOKUP($E211&amp;$D$111, Outliers!$A$4:$P$214,7,FALSE),"0")</f>
        <v>0</v>
      </c>
      <c r="AA211" s="178">
        <f>IFERROR(VLOOKUP($E211&amp;$D$111, Outliers!$A$4:$P$214,8,FALSE),"0")</f>
        <v>0</v>
      </c>
      <c r="AB211" s="178">
        <f>IFERROR(VLOOKUP($E211&amp;$D$111, Outliers!$A$4:$P$214,9,FALSE),"0")</f>
        <v>1</v>
      </c>
      <c r="AD211" s="82"/>
      <c r="AE211" s="82"/>
      <c r="AF211" s="82"/>
      <c r="AG211" s="82"/>
    </row>
    <row r="212" spans="4:33" x14ac:dyDescent="0.25">
      <c r="D212" s="301"/>
      <c r="E212" s="107" t="s">
        <v>27</v>
      </c>
      <c r="F212" s="99">
        <f>IF(P211="","",VLOOKUP($E211&amp;$D$110&amp;$D$111,'CCG data'!$A:$AD,'CCG data'!W$3,FALSE))</f>
        <v>3.5</v>
      </c>
      <c r="G212" s="100">
        <f>IF(P211="","",VLOOKUP($E211&amp;$D$110&amp;$D$111,'CCG data'!$A:$AD,'CCG data'!X$3,FALSE))</f>
        <v>5.0999999999999996</v>
      </c>
      <c r="H212" s="100">
        <f>IF(R211="","",VLOOKUP($E211&amp;$D$110&amp;$D$111,'CCG data'!$A:$AD,'CCG data'!Y$3,FALSE))</f>
        <v>33.799999999999997</v>
      </c>
      <c r="I212" s="100">
        <f>IF(R211="","",VLOOKUP($E211&amp;$D$110&amp;$D$111,'CCG data'!$A:$AD,'CCG data'!Z$3,FALSE))</f>
        <v>38.4</v>
      </c>
      <c r="J212" s="100">
        <f>IF(T211="","",VLOOKUP($E211&amp;$D$110&amp;$D$111,'CCG data'!$A:$AD,'CCG data'!AA$3,FALSE))</f>
        <v>18.600000000000001</v>
      </c>
      <c r="K212" s="100">
        <f>IF(T211="","",VLOOKUP($E211&amp;$D$110&amp;$D$111,'CCG data'!$A:$AD,'CCG data'!AB$3,FALSE))</f>
        <v>22.1</v>
      </c>
      <c r="L212" s="100">
        <f>IF(V211="","",VLOOKUP($E211&amp;$D$110&amp;$D$111,'CCG data'!$A:$AD,'CCG data'!AC$3,FALSE))</f>
        <v>7.3</v>
      </c>
      <c r="M212" s="100">
        <f>IF(V211="","",VLOOKUP($E211&amp;$D$110&amp;$D$111,'CCG data'!$A:$AD,'CCG data'!AD$3,FALSE))</f>
        <v>9.5</v>
      </c>
      <c r="N212" s="304"/>
      <c r="P212" s="162">
        <f>IF(P211="","",VLOOKUP($E211&amp;$D$110&amp;$D$111,'CCG data'!$A:$AD,'CCG data'!I$3,FALSE))</f>
        <v>5.2999999999999999E-2</v>
      </c>
      <c r="Q212" s="15">
        <f>IF(P211="","",VLOOKUP($E211&amp;$D$110&amp;$D$111,'CCG data'!$A:$AD,'CCG data'!J$3,FALSE))</f>
        <v>7.4999999999999997E-2</v>
      </c>
      <c r="R212" s="15">
        <f>IF(R211="","",VLOOKUP($E211&amp;$D$110&amp;$D$111,'CCG data'!$A:$AD,'CCG data'!K$3,FALSE))</f>
        <v>0.499</v>
      </c>
      <c r="S212" s="15">
        <f>IF(R211="","",VLOOKUP($E211&amp;$D$110&amp;$D$111,'CCG data'!$A:$AD,'CCG data'!L$3,FALSE))</f>
        <v>0.54500000000000004</v>
      </c>
      <c r="T212" s="15">
        <f>IF(T211="","",VLOOKUP($E211&amp;$D$110&amp;$D$111,'CCG data'!$A:$AD,'CCG data'!M$3,FALSE))</f>
        <v>0.27100000000000002</v>
      </c>
      <c r="U212" s="15">
        <f>IF(T211="","",VLOOKUP($E211&amp;$D$110&amp;$D$111,'CCG data'!$A:$AD,'CCG data'!N$3,FALSE))</f>
        <v>0.313</v>
      </c>
      <c r="V212" s="15">
        <f>IF(V211="","",VLOOKUP($E211&amp;$D$110&amp;$D$111,'CCG data'!$A:$AD,'CCG data'!O$3,FALSE))</f>
        <v>0.109</v>
      </c>
      <c r="W212" s="142">
        <f>IF(V211="","",VLOOKUP($E211&amp;$D$110&amp;$D$111,'CCG data'!$A:$AD,'CCG data'!P$3,FALSE))</f>
        <v>0.13900000000000001</v>
      </c>
      <c r="Y212" s="178" t="str">
        <f>IFERROR(VLOOKUP($E212&amp;$D$111, Outliers!$A$4:$P$214,6,FALSE),"0")</f>
        <v>0</v>
      </c>
      <c r="Z212" s="178" t="str">
        <f>IFERROR(VLOOKUP($E212&amp;$D$111, Outliers!$A$4:$P$214,7,FALSE),"0")</f>
        <v>0</v>
      </c>
      <c r="AA212" s="178" t="str">
        <f>IFERROR(VLOOKUP($E212&amp;$D$111, Outliers!$A$4:$P$214,8,FALSE),"0")</f>
        <v>0</v>
      </c>
      <c r="AB212" s="178" t="str">
        <f>IFERROR(VLOOKUP($E212&amp;$D$111, Outliers!$A$4:$P$214,9,FALSE),"0")</f>
        <v>0</v>
      </c>
      <c r="AD212" s="82"/>
      <c r="AE212" s="82"/>
      <c r="AF212" s="82"/>
      <c r="AG212" s="82"/>
    </row>
    <row r="213" spans="4:33" ht="15.75" x14ac:dyDescent="0.25">
      <c r="D213" s="301"/>
      <c r="E213" s="108" t="s">
        <v>456</v>
      </c>
      <c r="F213" s="372">
        <f>IF(OR(ISERROR(VLOOKUP($E213&amp;$D$110&amp;$D$111,'CCG data'!$A:$AD,'CCG data'!R$3,FALSE)),ISBLANK(VLOOKUP($E213&amp;$D$110&amp;$D$111,'CCG data'!$A:$AD,'CCG data'!R$3,FALSE))),"",VLOOKUP($E213&amp;$D$110&amp;$D$111,'CCG data'!$A:$AD,'CCG data'!R$3,FALSE))</f>
        <v>5.3</v>
      </c>
      <c r="G213" s="373"/>
      <c r="H213" s="373">
        <f>IF(OR(ISERROR(VLOOKUP($E213&amp;$D$110&amp;$D$111,'CCG data'!$A:$AD,'CCG data'!S$3,FALSE)),ISBLANK(VLOOKUP($E213&amp;$D$110&amp;$D$111,'CCG data'!$A:$AD,'CCG data'!S$3,FALSE))),"",VLOOKUP($E213&amp;$D$110&amp;$D$111,'CCG data'!$A:$AD,'CCG data'!S$3,FALSE))</f>
        <v>33.1</v>
      </c>
      <c r="I213" s="373"/>
      <c r="J213" s="373">
        <f>IF(OR(ISERROR(VLOOKUP($E213&amp;$D$110&amp;$D$111,'CCG data'!$A:$AD,'CCG data'!T$3,FALSE)),ISBLANK(VLOOKUP($E213&amp;$D$110&amp;$D$111,'CCG data'!$A:$AD,'CCG data'!T$3,FALSE))),"",VLOOKUP($E213&amp;$D$110&amp;$D$111,'CCG data'!$A:$AD,'CCG data'!T$3,FALSE))</f>
        <v>17.399999999999999</v>
      </c>
      <c r="K213" s="373"/>
      <c r="L213" s="373">
        <f>IF(OR(ISERROR(VLOOKUP($E213&amp;$D$110&amp;$D$111,'CCG data'!$A:$AD,'CCG data'!U$3,FALSE)),ISBLANK(VLOOKUP($E213&amp;$D$110&amp;$D$111,'CCG data'!$A:$AD,'CCG data'!U$3,FALSE))),"",VLOOKUP($E213&amp;$D$110&amp;$D$111,'CCG data'!$A:$AD,'CCG data'!U$3,FALSE))</f>
        <v>13.1</v>
      </c>
      <c r="M213" s="374"/>
      <c r="N213" s="303">
        <f>IF(OR(ISERROR(VLOOKUP($E213&amp;$D$110&amp;$D$111,'CCG data'!$A:$AD,'CCG data'!G$3,FALSE)),ISBLANK(VLOOKUP($E213&amp;$D$110&amp;$D$111,'CCG data'!$A:$AD,'CCG data'!G$3,FALSE))),"",VLOOKUP($E213&amp;$D$110&amp;$D$111,'CCG data'!$A:$AD,'CCG data'!G$3,FALSE))</f>
        <v>1707</v>
      </c>
      <c r="P213" s="354">
        <f>IF(OR(ISERROR(VLOOKUP($E213&amp;$D$110&amp;$D$111,'CCG data'!$A:$AD,'CCG data'!B$3,FALSE)),ISBLANK(VLOOKUP($E213&amp;$D$110&amp;$D$111,'CCG data'!$A:$AD,'CCG data'!B$3,FALSE))),"",VLOOKUP($E213&amp;$D$110&amp;$D$111,'CCG data'!$A:$AD,'CCG data'!B$3,FALSE))</f>
        <v>7.9671939074399525E-2</v>
      </c>
      <c r="Q213" s="246"/>
      <c r="R213" s="246">
        <f>IF(OR(ISERROR(VLOOKUP($E213&amp;$D$110&amp;$D$111,'CCG data'!$A:$AD,'CCG data'!C$3,FALSE)),ISBLANK(VLOOKUP($E213&amp;$D$110&amp;$D$111,'CCG data'!$A:$AD,'CCG data'!C$3,FALSE))),"",VLOOKUP($E213&amp;$D$110&amp;$D$111,'CCG data'!$A:$AD,'CCG data'!C$3,FALSE))</f>
        <v>0.4803749267721148</v>
      </c>
      <c r="S213" s="246"/>
      <c r="T213" s="246">
        <f>IF(OR(ISERROR(VLOOKUP($E213&amp;$D$110&amp;$D$111,'CCG data'!$A:$AD,'CCG data'!D$3,FALSE)),ISBLANK(VLOOKUP($E213&amp;$D$110&amp;$D$111,'CCG data'!$A:$AD,'CCG data'!D$3,FALSE))),"",VLOOKUP($E213&amp;$D$110&amp;$D$111,'CCG data'!$A:$AD,'CCG data'!D$3,FALSE))</f>
        <v>0.25131810193321619</v>
      </c>
      <c r="U213" s="246"/>
      <c r="V213" s="246">
        <f>IF(OR(ISERROR(VLOOKUP($E213&amp;$D$110&amp;$D$111,'CCG data'!$A:$AD,'CCG data'!E$3,FALSE)),ISBLANK(VLOOKUP($E213&amp;$D$110&amp;$D$111,'CCG data'!$A:$AD,'CCG data'!E$3,FALSE))),"",VLOOKUP($E213&amp;$D$110&amp;$D$111,'CCG data'!$A:$AD,'CCG data'!E$3,FALSE))</f>
        <v>0.18863503222026948</v>
      </c>
      <c r="W213" s="387"/>
      <c r="Y213" s="178">
        <f>IFERROR(VLOOKUP($E213&amp;$D$111, Outliers!$A$4:$P$214,6,FALSE),"0")</f>
        <v>0</v>
      </c>
      <c r="Z213" s="178">
        <f>IFERROR(VLOOKUP($E213&amp;$D$111, Outliers!$A$4:$P$214,7,FALSE),"0")</f>
        <v>1</v>
      </c>
      <c r="AA213" s="178">
        <f>IFERROR(VLOOKUP($E213&amp;$D$111, Outliers!$A$4:$P$214,8,FALSE),"0")</f>
        <v>0</v>
      </c>
      <c r="AB213" s="178">
        <f>IFERROR(VLOOKUP($E213&amp;$D$111, Outliers!$A$4:$P$214,9,FALSE),"0")</f>
        <v>0</v>
      </c>
      <c r="AD213" s="82"/>
      <c r="AE213" s="82"/>
      <c r="AF213" s="82"/>
      <c r="AG213" s="82"/>
    </row>
    <row r="214" spans="4:33" x14ac:dyDescent="0.25">
      <c r="D214" s="301"/>
      <c r="E214" s="107" t="s">
        <v>27</v>
      </c>
      <c r="F214" s="99">
        <f>IF(P213="","",VLOOKUP($E213&amp;$D$110&amp;$D$111,'CCG data'!$A:$AD,'CCG data'!W$3,FALSE))</f>
        <v>4.4000000000000004</v>
      </c>
      <c r="G214" s="100">
        <f>IF(P213="","",VLOOKUP($E213&amp;$D$110&amp;$D$111,'CCG data'!$A:$AD,'CCG data'!X$3,FALSE))</f>
        <v>6.2</v>
      </c>
      <c r="H214" s="100">
        <f>IF(R213="","",VLOOKUP($E213&amp;$D$110&amp;$D$111,'CCG data'!$A:$AD,'CCG data'!Y$3,FALSE))</f>
        <v>30.9</v>
      </c>
      <c r="I214" s="100">
        <f>IF(R213="","",VLOOKUP($E213&amp;$D$110&amp;$D$111,'CCG data'!$A:$AD,'CCG data'!Z$3,FALSE))</f>
        <v>35.4</v>
      </c>
      <c r="J214" s="100">
        <f>IF(T213="","",VLOOKUP($E213&amp;$D$110&amp;$D$111,'CCG data'!$A:$AD,'CCG data'!AA$3,FALSE))</f>
        <v>15.8</v>
      </c>
      <c r="K214" s="100">
        <f>IF(T213="","",VLOOKUP($E213&amp;$D$110&amp;$D$111,'CCG data'!$A:$AD,'CCG data'!AB$3,FALSE))</f>
        <v>19.100000000000001</v>
      </c>
      <c r="L214" s="100">
        <f>IF(V213="","",VLOOKUP($E213&amp;$D$110&amp;$D$111,'CCG data'!$A:$AD,'CCG data'!AC$3,FALSE))</f>
        <v>11.7</v>
      </c>
      <c r="M214" s="100">
        <f>IF(V213="","",VLOOKUP($E213&amp;$D$110&amp;$D$111,'CCG data'!$A:$AD,'CCG data'!AD$3,FALSE))</f>
        <v>14.5</v>
      </c>
      <c r="N214" s="304"/>
      <c r="P214" s="162">
        <f>IF(P213="","",VLOOKUP($E213&amp;$D$110&amp;$D$111,'CCG data'!$A:$AD,'CCG data'!I$3,FALSE))</f>
        <v>6.8000000000000005E-2</v>
      </c>
      <c r="Q214" s="15">
        <f>IF(P213="","",VLOOKUP($E213&amp;$D$110&amp;$D$111,'CCG data'!$A:$AD,'CCG data'!J$3,FALSE))</f>
        <v>9.2999999999999999E-2</v>
      </c>
      <c r="R214" s="15">
        <f>IF(R213="","",VLOOKUP($E213&amp;$D$110&amp;$D$111,'CCG data'!$A:$AD,'CCG data'!K$3,FALSE))</f>
        <v>0.45700000000000002</v>
      </c>
      <c r="S214" s="15">
        <f>IF(R213="","",VLOOKUP($E213&amp;$D$110&amp;$D$111,'CCG data'!$A:$AD,'CCG data'!L$3,FALSE))</f>
        <v>0.504</v>
      </c>
      <c r="T214" s="15">
        <f>IF(T213="","",VLOOKUP($E213&amp;$D$110&amp;$D$111,'CCG data'!$A:$AD,'CCG data'!M$3,FALSE))</f>
        <v>0.23100000000000001</v>
      </c>
      <c r="U214" s="15">
        <f>IF(T213="","",VLOOKUP($E213&amp;$D$110&amp;$D$111,'CCG data'!$A:$AD,'CCG data'!N$3,FALSE))</f>
        <v>0.27200000000000002</v>
      </c>
      <c r="V214" s="15">
        <f>IF(V213="","",VLOOKUP($E213&amp;$D$110&amp;$D$111,'CCG data'!$A:$AD,'CCG data'!O$3,FALSE))</f>
        <v>0.17100000000000001</v>
      </c>
      <c r="W214" s="142">
        <f>IF(V213="","",VLOOKUP($E213&amp;$D$110&amp;$D$111,'CCG data'!$A:$AD,'CCG data'!P$3,FALSE))</f>
        <v>0.20799999999999999</v>
      </c>
      <c r="Y214" s="178" t="str">
        <f>IFERROR(VLOOKUP($E214&amp;$D$111, Outliers!$A$4:$P$214,6,FALSE),"0")</f>
        <v>0</v>
      </c>
      <c r="Z214" s="178" t="str">
        <f>IFERROR(VLOOKUP($E214&amp;$D$111, Outliers!$A$4:$P$214,7,FALSE),"0")</f>
        <v>0</v>
      </c>
      <c r="AA214" s="178" t="str">
        <f>IFERROR(VLOOKUP($E214&amp;$D$111, Outliers!$A$4:$P$214,8,FALSE),"0")</f>
        <v>0</v>
      </c>
      <c r="AB214" s="178" t="str">
        <f>IFERROR(VLOOKUP($E214&amp;$D$111, Outliers!$A$4:$P$214,9,FALSE),"0")</f>
        <v>0</v>
      </c>
      <c r="AD214" s="82"/>
      <c r="AE214" s="82"/>
      <c r="AF214" s="82"/>
      <c r="AG214" s="82"/>
    </row>
    <row r="215" spans="4:33" ht="15.75" x14ac:dyDescent="0.25">
      <c r="D215" s="301"/>
      <c r="E215" s="108" t="s">
        <v>457</v>
      </c>
      <c r="F215" s="372">
        <f>IF(OR(ISERROR(VLOOKUP($E215&amp;$D$110&amp;$D$111,'CCG data'!$A:$AD,'CCG data'!R$3,FALSE)),ISBLANK(VLOOKUP($E215&amp;$D$110&amp;$D$111,'CCG data'!$A:$AD,'CCG data'!R$3,FALSE))),"",VLOOKUP($E215&amp;$D$110&amp;$D$111,'CCG data'!$A:$AD,'CCG data'!R$3,FALSE))</f>
        <v>6.4</v>
      </c>
      <c r="G215" s="373"/>
      <c r="H215" s="373">
        <f>IF(OR(ISERROR(VLOOKUP($E215&amp;$D$110&amp;$D$111,'CCG data'!$A:$AD,'CCG data'!S$3,FALSE)),ISBLANK(VLOOKUP($E215&amp;$D$110&amp;$D$111,'CCG data'!$A:$AD,'CCG data'!S$3,FALSE))),"",VLOOKUP($E215&amp;$D$110&amp;$D$111,'CCG data'!$A:$AD,'CCG data'!S$3,FALSE))</f>
        <v>41</v>
      </c>
      <c r="I215" s="373"/>
      <c r="J215" s="373">
        <f>IF(OR(ISERROR(VLOOKUP($E215&amp;$D$110&amp;$D$111,'CCG data'!$A:$AD,'CCG data'!T$3,FALSE)),ISBLANK(VLOOKUP($E215&amp;$D$110&amp;$D$111,'CCG data'!$A:$AD,'CCG data'!T$3,FALSE))),"",VLOOKUP($E215&amp;$D$110&amp;$D$111,'CCG data'!$A:$AD,'CCG data'!T$3,FALSE))</f>
        <v>15.9</v>
      </c>
      <c r="K215" s="373"/>
      <c r="L215" s="373">
        <f>IF(OR(ISERROR(VLOOKUP($E215&amp;$D$110&amp;$D$111,'CCG data'!$A:$AD,'CCG data'!U$3,FALSE)),ISBLANK(VLOOKUP($E215&amp;$D$110&amp;$D$111,'CCG data'!$A:$AD,'CCG data'!U$3,FALSE))),"",VLOOKUP($E215&amp;$D$110&amp;$D$111,'CCG data'!$A:$AD,'CCG data'!U$3,FALSE))</f>
        <v>7.4</v>
      </c>
      <c r="M215" s="374"/>
      <c r="N215" s="303">
        <f>IF(OR(ISERROR(VLOOKUP($E215&amp;$D$110&amp;$D$111,'CCG data'!$A:$AD,'CCG data'!G$3,FALSE)),ISBLANK(VLOOKUP($E215&amp;$D$110&amp;$D$111,'CCG data'!$A:$AD,'CCG data'!G$3,FALSE))),"",VLOOKUP($E215&amp;$D$110&amp;$D$111,'CCG data'!$A:$AD,'CCG data'!G$3,FALSE))</f>
        <v>1939</v>
      </c>
      <c r="P215" s="354">
        <f>IF(OR(ISERROR(VLOOKUP($E215&amp;$D$110&amp;$D$111,'CCG data'!$A:$AD,'CCG data'!B$3,FALSE)),ISBLANK(VLOOKUP($E215&amp;$D$110&amp;$D$111,'CCG data'!$A:$AD,'CCG data'!B$3,FALSE))),"",VLOOKUP($E215&amp;$D$110&amp;$D$111,'CCG data'!$A:$AD,'CCG data'!B$3,FALSE))</f>
        <v>9.3862815884476536E-2</v>
      </c>
      <c r="Q215" s="246"/>
      <c r="R215" s="246">
        <f>IF(OR(ISERROR(VLOOKUP($E215&amp;$D$110&amp;$D$111,'CCG data'!$A:$AD,'CCG data'!C$3,FALSE)),ISBLANK(VLOOKUP($E215&amp;$D$110&amp;$D$111,'CCG data'!$A:$AD,'CCG data'!C$3,FALSE))),"",VLOOKUP($E215&amp;$D$110&amp;$D$111,'CCG data'!$A:$AD,'CCG data'!C$3,FALSE))</f>
        <v>0.57968024755028369</v>
      </c>
      <c r="S215" s="246"/>
      <c r="T215" s="246">
        <f>IF(OR(ISERROR(VLOOKUP($E215&amp;$D$110&amp;$D$111,'CCG data'!$A:$AD,'CCG data'!D$3,FALSE)),ISBLANK(VLOOKUP($E215&amp;$D$110&amp;$D$111,'CCG data'!$A:$AD,'CCG data'!D$3,FALSE))),"",VLOOKUP($E215&amp;$D$110&amp;$D$111,'CCG data'!$A:$AD,'CCG data'!D$3,FALSE))</f>
        <v>0.22331098504383703</v>
      </c>
      <c r="U215" s="246"/>
      <c r="V215" s="246">
        <f>IF(OR(ISERROR(VLOOKUP($E215&amp;$D$110&amp;$D$111,'CCG data'!$A:$AD,'CCG data'!E$3,FALSE)),ISBLANK(VLOOKUP($E215&amp;$D$110&amp;$D$111,'CCG data'!$A:$AD,'CCG data'!E$3,FALSE))),"",VLOOKUP($E215&amp;$D$110&amp;$D$111,'CCG data'!$A:$AD,'CCG data'!E$3,FALSE))</f>
        <v>0.10314595152140278</v>
      </c>
      <c r="W215" s="387"/>
      <c r="Y215" s="178">
        <f>IFERROR(VLOOKUP($E215&amp;$D$111, Outliers!$A$4:$P$214,6,FALSE),"0")</f>
        <v>1</v>
      </c>
      <c r="Z215" s="178">
        <f>IFERROR(VLOOKUP($E215&amp;$D$111, Outliers!$A$4:$P$214,7,FALSE),"0")</f>
        <v>0</v>
      </c>
      <c r="AA215" s="178">
        <f>IFERROR(VLOOKUP($E215&amp;$D$111, Outliers!$A$4:$P$214,8,FALSE),"0")</f>
        <v>0</v>
      </c>
      <c r="AB215" s="178">
        <f>IFERROR(VLOOKUP($E215&amp;$D$111, Outliers!$A$4:$P$214,9,FALSE),"0")</f>
        <v>1</v>
      </c>
      <c r="AD215" s="82"/>
      <c r="AE215" s="82"/>
      <c r="AF215" s="82"/>
      <c r="AG215" s="82"/>
    </row>
    <row r="216" spans="4:33" x14ac:dyDescent="0.25">
      <c r="D216" s="301"/>
      <c r="E216" s="107" t="s">
        <v>27</v>
      </c>
      <c r="F216" s="99">
        <f>IF(P215="","",VLOOKUP($E215&amp;$D$110&amp;$D$111,'CCG data'!$A:$AD,'CCG data'!W$3,FALSE))</f>
        <v>5.5</v>
      </c>
      <c r="G216" s="100">
        <f>IF(P215="","",VLOOKUP($E215&amp;$D$110&amp;$D$111,'CCG data'!$A:$AD,'CCG data'!X$3,FALSE))</f>
        <v>7.4</v>
      </c>
      <c r="H216" s="100">
        <f>IF(R215="","",VLOOKUP($E215&amp;$D$110&amp;$D$111,'CCG data'!$A:$AD,'CCG data'!Y$3,FALSE))</f>
        <v>38.6</v>
      </c>
      <c r="I216" s="100">
        <f>IF(R215="","",VLOOKUP($E215&amp;$D$110&amp;$D$111,'CCG data'!$A:$AD,'CCG data'!Z$3,FALSE))</f>
        <v>43.4</v>
      </c>
      <c r="J216" s="100">
        <f>IF(T215="","",VLOOKUP($E215&amp;$D$110&amp;$D$111,'CCG data'!$A:$AD,'CCG data'!AA$3,FALSE))</f>
        <v>14.4</v>
      </c>
      <c r="K216" s="100">
        <f>IF(T215="","",VLOOKUP($E215&amp;$D$110&amp;$D$111,'CCG data'!$A:$AD,'CCG data'!AB$3,FALSE))</f>
        <v>17.399999999999999</v>
      </c>
      <c r="L216" s="100">
        <f>IF(V215="","",VLOOKUP($E215&amp;$D$110&amp;$D$111,'CCG data'!$A:$AD,'CCG data'!AC$3,FALSE))</f>
        <v>6.4</v>
      </c>
      <c r="M216" s="100">
        <f>IF(V215="","",VLOOKUP($E215&amp;$D$110&amp;$D$111,'CCG data'!$A:$AD,'CCG data'!AD$3,FALSE))</f>
        <v>8.4</v>
      </c>
      <c r="N216" s="304"/>
      <c r="P216" s="162">
        <f>IF(P215="","",VLOOKUP($E215&amp;$D$110&amp;$D$111,'CCG data'!$A:$AD,'CCG data'!I$3,FALSE))</f>
        <v>8.2000000000000003E-2</v>
      </c>
      <c r="Q216" s="15">
        <f>IF(P215="","",VLOOKUP($E215&amp;$D$110&amp;$D$111,'CCG data'!$A:$AD,'CCG data'!J$3,FALSE))</f>
        <v>0.108</v>
      </c>
      <c r="R216" s="15">
        <f>IF(R215="","",VLOOKUP($E215&amp;$D$110&amp;$D$111,'CCG data'!$A:$AD,'CCG data'!K$3,FALSE))</f>
        <v>0.55800000000000005</v>
      </c>
      <c r="S216" s="15">
        <f>IF(R215="","",VLOOKUP($E215&amp;$D$110&amp;$D$111,'CCG data'!$A:$AD,'CCG data'!L$3,FALSE))</f>
        <v>0.60099999999999998</v>
      </c>
      <c r="T216" s="15">
        <f>IF(T215="","",VLOOKUP($E215&amp;$D$110&amp;$D$111,'CCG data'!$A:$AD,'CCG data'!M$3,FALSE))</f>
        <v>0.20499999999999999</v>
      </c>
      <c r="U216" s="15">
        <f>IF(T215="","",VLOOKUP($E215&amp;$D$110&amp;$D$111,'CCG data'!$A:$AD,'CCG data'!N$3,FALSE))</f>
        <v>0.24199999999999999</v>
      </c>
      <c r="V216" s="15">
        <f>IF(V215="","",VLOOKUP($E215&amp;$D$110&amp;$D$111,'CCG data'!$A:$AD,'CCG data'!O$3,FALSE))</f>
        <v>0.09</v>
      </c>
      <c r="W216" s="142">
        <f>IF(V215="","",VLOOKUP($E215&amp;$D$110&amp;$D$111,'CCG data'!$A:$AD,'CCG data'!P$3,FALSE))</f>
        <v>0.11700000000000001</v>
      </c>
      <c r="Y216" s="178" t="str">
        <f>IFERROR(VLOOKUP($E216&amp;$D$111, Outliers!$A$4:$P$214,6,FALSE),"0")</f>
        <v>0</v>
      </c>
      <c r="Z216" s="178" t="str">
        <f>IFERROR(VLOOKUP($E216&amp;$D$111, Outliers!$A$4:$P$214,7,FALSE),"0")</f>
        <v>0</v>
      </c>
      <c r="AA216" s="178" t="str">
        <f>IFERROR(VLOOKUP($E216&amp;$D$111, Outliers!$A$4:$P$214,8,FALSE),"0")</f>
        <v>0</v>
      </c>
      <c r="AB216" s="178" t="str">
        <f>IFERROR(VLOOKUP($E216&amp;$D$111, Outliers!$A$4:$P$214,9,FALSE),"0")</f>
        <v>0</v>
      </c>
      <c r="AD216" s="82"/>
      <c r="AE216" s="82"/>
      <c r="AF216" s="82"/>
      <c r="AG216" s="82"/>
    </row>
    <row r="217" spans="4:33" ht="15.75" x14ac:dyDescent="0.25">
      <c r="D217" s="301"/>
      <c r="E217" s="108" t="s">
        <v>205</v>
      </c>
      <c r="F217" s="372">
        <f>IF(OR(ISERROR(VLOOKUP($E217&amp;$D$110&amp;$D$111,'CCG data'!$A:$AD,'CCG data'!R$3,FALSE)),ISBLANK(VLOOKUP($E217&amp;$D$110&amp;$D$111,'CCG data'!$A:$AD,'CCG data'!R$3,FALSE))),"",VLOOKUP($E217&amp;$D$110&amp;$D$111,'CCG data'!$A:$AD,'CCG data'!R$3,FALSE))</f>
        <v>4.5999999999999996</v>
      </c>
      <c r="G217" s="373"/>
      <c r="H217" s="373">
        <f>IF(OR(ISERROR(VLOOKUP($E217&amp;$D$110&amp;$D$111,'CCG data'!$A:$AD,'CCG data'!S$3,FALSE)),ISBLANK(VLOOKUP($E217&amp;$D$110&amp;$D$111,'CCG data'!$A:$AD,'CCG data'!S$3,FALSE))),"",VLOOKUP($E217&amp;$D$110&amp;$D$111,'CCG data'!$A:$AD,'CCG data'!S$3,FALSE))</f>
        <v>43.7</v>
      </c>
      <c r="I217" s="373"/>
      <c r="J217" s="373">
        <f>IF(OR(ISERROR(VLOOKUP($E217&amp;$D$110&amp;$D$111,'CCG data'!$A:$AD,'CCG data'!T$3,FALSE)),ISBLANK(VLOOKUP($E217&amp;$D$110&amp;$D$111,'CCG data'!$A:$AD,'CCG data'!T$3,FALSE))),"",VLOOKUP($E217&amp;$D$110&amp;$D$111,'CCG data'!$A:$AD,'CCG data'!T$3,FALSE))</f>
        <v>20.100000000000001</v>
      </c>
      <c r="K217" s="373"/>
      <c r="L217" s="373">
        <f>IF(OR(ISERROR(VLOOKUP($E217&amp;$D$110&amp;$D$111,'CCG data'!$A:$AD,'CCG data'!U$3,FALSE)),ISBLANK(VLOOKUP($E217&amp;$D$110&amp;$D$111,'CCG data'!$A:$AD,'CCG data'!U$3,FALSE))),"",VLOOKUP($E217&amp;$D$110&amp;$D$111,'CCG data'!$A:$AD,'CCG data'!U$3,FALSE))</f>
        <v>8.8000000000000007</v>
      </c>
      <c r="M217" s="374"/>
      <c r="N217" s="303">
        <f>IF(OR(ISERROR(VLOOKUP($E217&amp;$D$110&amp;$D$111,'CCG data'!$A:$AD,'CCG data'!G$3,FALSE)),ISBLANK(VLOOKUP($E217&amp;$D$110&amp;$D$111,'CCG data'!$A:$AD,'CCG data'!G$3,FALSE))),"",VLOOKUP($E217&amp;$D$110&amp;$D$111,'CCG data'!$A:$AD,'CCG data'!G$3,FALSE))</f>
        <v>670</v>
      </c>
      <c r="P217" s="354">
        <f>IF(OR(ISERROR(VLOOKUP($E217&amp;$D$110&amp;$D$111,'CCG data'!$A:$AD,'CCG data'!B$3,FALSE)),ISBLANK(VLOOKUP($E217&amp;$D$110&amp;$D$111,'CCG data'!$A:$AD,'CCG data'!B$3,FALSE))),"",VLOOKUP($E217&amp;$D$110&amp;$D$111,'CCG data'!$A:$AD,'CCG data'!B$3,FALSE))</f>
        <v>6.1194029850746269E-2</v>
      </c>
      <c r="Q217" s="246"/>
      <c r="R217" s="246">
        <f>IF(OR(ISERROR(VLOOKUP($E217&amp;$D$110&amp;$D$111,'CCG data'!$A:$AD,'CCG data'!C$3,FALSE)),ISBLANK(VLOOKUP($E217&amp;$D$110&amp;$D$111,'CCG data'!$A:$AD,'CCG data'!C$3,FALSE))),"",VLOOKUP($E217&amp;$D$110&amp;$D$111,'CCG data'!$A:$AD,'CCG data'!C$3,FALSE))</f>
        <v>0.56865671641791049</v>
      </c>
      <c r="S217" s="246"/>
      <c r="T217" s="246">
        <f>IF(OR(ISERROR(VLOOKUP($E217&amp;$D$110&amp;$D$111,'CCG data'!$A:$AD,'CCG data'!D$3,FALSE)),ISBLANK(VLOOKUP($E217&amp;$D$110&amp;$D$111,'CCG data'!$A:$AD,'CCG data'!D$3,FALSE))),"",VLOOKUP($E217&amp;$D$110&amp;$D$111,'CCG data'!$A:$AD,'CCG data'!D$3,FALSE))</f>
        <v>0.25671641791044775</v>
      </c>
      <c r="U217" s="246"/>
      <c r="V217" s="246">
        <f>IF(OR(ISERROR(VLOOKUP($E217&amp;$D$110&amp;$D$111,'CCG data'!$A:$AD,'CCG data'!E$3,FALSE)),ISBLANK(VLOOKUP($E217&amp;$D$110&amp;$D$111,'CCG data'!$A:$AD,'CCG data'!E$3,FALSE))),"",VLOOKUP($E217&amp;$D$110&amp;$D$111,'CCG data'!$A:$AD,'CCG data'!E$3,FALSE))</f>
        <v>0.11343283582089553</v>
      </c>
      <c r="W217" s="387"/>
      <c r="Y217" s="178">
        <f>IFERROR(VLOOKUP($E217&amp;$D$111, Outliers!$A$4:$P$214,6,FALSE),"0")</f>
        <v>0</v>
      </c>
      <c r="Z217" s="178">
        <f>IFERROR(VLOOKUP($E217&amp;$D$111, Outliers!$A$4:$P$214,7,FALSE),"0")</f>
        <v>0</v>
      </c>
      <c r="AA217" s="178">
        <f>IFERROR(VLOOKUP($E217&amp;$D$111, Outliers!$A$4:$P$214,8,FALSE),"0")</f>
        <v>0</v>
      </c>
      <c r="AB217" s="178">
        <f>IFERROR(VLOOKUP($E217&amp;$D$111, Outliers!$A$4:$P$214,9,FALSE),"0")</f>
        <v>0</v>
      </c>
      <c r="AD217" s="82"/>
      <c r="AE217" s="82"/>
      <c r="AF217" s="82"/>
      <c r="AG217" s="82"/>
    </row>
    <row r="218" spans="4:33" x14ac:dyDescent="0.25">
      <c r="D218" s="301"/>
      <c r="E218" s="107" t="s">
        <v>27</v>
      </c>
      <c r="F218" s="99">
        <f>IF(P217="","",VLOOKUP($E217&amp;$D$110&amp;$D$111,'CCG data'!$A:$AD,'CCG data'!W$3,FALSE))</f>
        <v>3.2</v>
      </c>
      <c r="G218" s="100">
        <f>IF(P217="","",VLOOKUP($E217&amp;$D$110&amp;$D$111,'CCG data'!$A:$AD,'CCG data'!X$3,FALSE))</f>
        <v>6</v>
      </c>
      <c r="H218" s="100">
        <f>IF(R217="","",VLOOKUP($E217&amp;$D$110&amp;$D$111,'CCG data'!$A:$AD,'CCG data'!Y$3,FALSE))</f>
        <v>39.299999999999997</v>
      </c>
      <c r="I218" s="100">
        <f>IF(R217="","",VLOOKUP($E217&amp;$D$110&amp;$D$111,'CCG data'!$A:$AD,'CCG data'!Z$3,FALSE))</f>
        <v>48.1</v>
      </c>
      <c r="J218" s="100">
        <f>IF(T217="","",VLOOKUP($E217&amp;$D$110&amp;$D$111,'CCG data'!$A:$AD,'CCG data'!AA$3,FALSE))</f>
        <v>17.100000000000001</v>
      </c>
      <c r="K218" s="100">
        <f>IF(T217="","",VLOOKUP($E217&amp;$D$110&amp;$D$111,'CCG data'!$A:$AD,'CCG data'!AB$3,FALSE))</f>
        <v>23.1</v>
      </c>
      <c r="L218" s="100">
        <f>IF(V217="","",VLOOKUP($E217&amp;$D$110&amp;$D$111,'CCG data'!$A:$AD,'CCG data'!AC$3,FALSE))</f>
        <v>6.8</v>
      </c>
      <c r="M218" s="100">
        <f>IF(V217="","",VLOOKUP($E217&amp;$D$110&amp;$D$111,'CCG data'!$A:$AD,'CCG data'!AD$3,FALSE))</f>
        <v>10.8</v>
      </c>
      <c r="N218" s="304"/>
      <c r="P218" s="162">
        <f>IF(P217="","",VLOOKUP($E217&amp;$D$110&amp;$D$111,'CCG data'!$A:$AD,'CCG data'!I$3,FALSE))</f>
        <v>4.4999999999999998E-2</v>
      </c>
      <c r="Q218" s="15">
        <f>IF(P217="","",VLOOKUP($E217&amp;$D$110&amp;$D$111,'CCG data'!$A:$AD,'CCG data'!J$3,FALSE))</f>
        <v>8.2000000000000003E-2</v>
      </c>
      <c r="R218" s="15">
        <f>IF(R217="","",VLOOKUP($E217&amp;$D$110&amp;$D$111,'CCG data'!$A:$AD,'CCG data'!K$3,FALSE))</f>
        <v>0.53100000000000003</v>
      </c>
      <c r="S218" s="15">
        <f>IF(R217="","",VLOOKUP($E217&amp;$D$110&amp;$D$111,'CCG data'!$A:$AD,'CCG data'!L$3,FALSE))</f>
        <v>0.60599999999999998</v>
      </c>
      <c r="T218" s="15">
        <f>IF(T217="","",VLOOKUP($E217&amp;$D$110&amp;$D$111,'CCG data'!$A:$AD,'CCG data'!M$3,FALSE))</f>
        <v>0.22500000000000001</v>
      </c>
      <c r="U218" s="15">
        <f>IF(T217="","",VLOOKUP($E217&amp;$D$110&amp;$D$111,'CCG data'!$A:$AD,'CCG data'!N$3,FALSE))</f>
        <v>0.29099999999999998</v>
      </c>
      <c r="V218" s="15">
        <f>IF(V217="","",VLOOKUP($E217&amp;$D$110&amp;$D$111,'CCG data'!$A:$AD,'CCG data'!O$3,FALSE))</f>
        <v>9.1999999999999998E-2</v>
      </c>
      <c r="W218" s="142">
        <f>IF(V217="","",VLOOKUP($E217&amp;$D$110&amp;$D$111,'CCG data'!$A:$AD,'CCG data'!P$3,FALSE))</f>
        <v>0.14000000000000001</v>
      </c>
      <c r="Y218" s="178" t="str">
        <f>IFERROR(VLOOKUP($E218&amp;$D$111, Outliers!$A$4:$P$214,6,FALSE),"0")</f>
        <v>0</v>
      </c>
      <c r="Z218" s="178" t="str">
        <f>IFERROR(VLOOKUP($E218&amp;$D$111, Outliers!$A$4:$P$214,7,FALSE),"0")</f>
        <v>0</v>
      </c>
      <c r="AA218" s="178" t="str">
        <f>IFERROR(VLOOKUP($E218&amp;$D$111, Outliers!$A$4:$P$214,8,FALSE),"0")</f>
        <v>0</v>
      </c>
      <c r="AB218" s="178" t="str">
        <f>IFERROR(VLOOKUP($E218&amp;$D$111, Outliers!$A$4:$P$214,9,FALSE),"0")</f>
        <v>0</v>
      </c>
      <c r="AD218" s="82"/>
      <c r="AE218" s="82"/>
      <c r="AF218" s="82"/>
      <c r="AG218" s="82"/>
    </row>
    <row r="219" spans="4:33" ht="15.75" x14ac:dyDescent="0.25">
      <c r="D219" s="301"/>
      <c r="E219" s="108" t="s">
        <v>206</v>
      </c>
      <c r="F219" s="372">
        <f>IF(OR(ISERROR(VLOOKUP($E219&amp;$D$110&amp;$D$111,'CCG data'!$A:$AD,'CCG data'!R$3,FALSE)),ISBLANK(VLOOKUP($E219&amp;$D$110&amp;$D$111,'CCG data'!$A:$AD,'CCG data'!R$3,FALSE))),"",VLOOKUP($E219&amp;$D$110&amp;$D$111,'CCG data'!$A:$AD,'CCG data'!R$3,FALSE))</f>
        <v>4.8</v>
      </c>
      <c r="G219" s="373"/>
      <c r="H219" s="373">
        <f>IF(OR(ISERROR(VLOOKUP($E219&amp;$D$110&amp;$D$111,'CCG data'!$A:$AD,'CCG data'!S$3,FALSE)),ISBLANK(VLOOKUP($E219&amp;$D$110&amp;$D$111,'CCG data'!$A:$AD,'CCG data'!S$3,FALSE))),"",VLOOKUP($E219&amp;$D$110&amp;$D$111,'CCG data'!$A:$AD,'CCG data'!S$3,FALSE))</f>
        <v>37.9</v>
      </c>
      <c r="I219" s="373"/>
      <c r="J219" s="373">
        <f>IF(OR(ISERROR(VLOOKUP($E219&amp;$D$110&amp;$D$111,'CCG data'!$A:$AD,'CCG data'!T$3,FALSE)),ISBLANK(VLOOKUP($E219&amp;$D$110&amp;$D$111,'CCG data'!$A:$AD,'CCG data'!T$3,FALSE))),"",VLOOKUP($E219&amp;$D$110&amp;$D$111,'CCG data'!$A:$AD,'CCG data'!T$3,FALSE))</f>
        <v>15.3</v>
      </c>
      <c r="K219" s="373"/>
      <c r="L219" s="373">
        <f>IF(OR(ISERROR(VLOOKUP($E219&amp;$D$110&amp;$D$111,'CCG data'!$A:$AD,'CCG data'!U$3,FALSE)),ISBLANK(VLOOKUP($E219&amp;$D$110&amp;$D$111,'CCG data'!$A:$AD,'CCG data'!U$3,FALSE))),"",VLOOKUP($E219&amp;$D$110&amp;$D$111,'CCG data'!$A:$AD,'CCG data'!U$3,FALSE))</f>
        <v>15.6</v>
      </c>
      <c r="M219" s="374"/>
      <c r="N219" s="303">
        <f>IF(OR(ISERROR(VLOOKUP($E219&amp;$D$110&amp;$D$111,'CCG data'!$A:$AD,'CCG data'!G$3,FALSE)),ISBLANK(VLOOKUP($E219&amp;$D$110&amp;$D$111,'CCG data'!$A:$AD,'CCG data'!G$3,FALSE))),"",VLOOKUP($E219&amp;$D$110&amp;$D$111,'CCG data'!$A:$AD,'CCG data'!G$3,FALSE))</f>
        <v>894</v>
      </c>
      <c r="P219" s="354">
        <f>IF(OR(ISERROR(VLOOKUP($E219&amp;$D$110&amp;$D$111,'CCG data'!$A:$AD,'CCG data'!B$3,FALSE)),ISBLANK(VLOOKUP($E219&amp;$D$110&amp;$D$111,'CCG data'!$A:$AD,'CCG data'!B$3,FALSE))),"",VLOOKUP($E219&amp;$D$110&amp;$D$111,'CCG data'!$A:$AD,'CCG data'!B$3,FALSE))</f>
        <v>6.2639821029082776E-2</v>
      </c>
      <c r="Q219" s="246"/>
      <c r="R219" s="246">
        <f>IF(OR(ISERROR(VLOOKUP($E219&amp;$D$110&amp;$D$111,'CCG data'!$A:$AD,'CCG data'!C$3,FALSE)),ISBLANK(VLOOKUP($E219&amp;$D$110&amp;$D$111,'CCG data'!$A:$AD,'CCG data'!C$3,FALSE))),"",VLOOKUP($E219&amp;$D$110&amp;$D$111,'CCG data'!$A:$AD,'CCG data'!C$3,FALSE))</f>
        <v>0.50671140939597314</v>
      </c>
      <c r="S219" s="246"/>
      <c r="T219" s="246">
        <f>IF(OR(ISERROR(VLOOKUP($E219&amp;$D$110&amp;$D$111,'CCG data'!$A:$AD,'CCG data'!D$3,FALSE)),ISBLANK(VLOOKUP($E219&amp;$D$110&amp;$D$111,'CCG data'!$A:$AD,'CCG data'!D$3,FALSE))),"",VLOOKUP($E219&amp;$D$110&amp;$D$111,'CCG data'!$A:$AD,'CCG data'!D$3,FALSE))</f>
        <v>0.21700223713646533</v>
      </c>
      <c r="U219" s="246"/>
      <c r="V219" s="246">
        <f>IF(OR(ISERROR(VLOOKUP($E219&amp;$D$110&amp;$D$111,'CCG data'!$A:$AD,'CCG data'!E$3,FALSE)),ISBLANK(VLOOKUP($E219&amp;$D$110&amp;$D$111,'CCG data'!$A:$AD,'CCG data'!E$3,FALSE))),"",VLOOKUP($E219&amp;$D$110&amp;$D$111,'CCG data'!$A:$AD,'CCG data'!E$3,FALSE))</f>
        <v>0.21364653243847875</v>
      </c>
      <c r="W219" s="387"/>
      <c r="Y219" s="178">
        <f>IFERROR(VLOOKUP($E219&amp;$D$111, Outliers!$A$4:$P$214,6,FALSE),"0")</f>
        <v>0</v>
      </c>
      <c r="Z219" s="178">
        <f>IFERROR(VLOOKUP($E219&amp;$D$111, Outliers!$A$4:$P$214,7,FALSE),"0")</f>
        <v>0</v>
      </c>
      <c r="AA219" s="178">
        <f>IFERROR(VLOOKUP($E219&amp;$D$111, Outliers!$A$4:$P$214,8,FALSE),"0")</f>
        <v>0</v>
      </c>
      <c r="AB219" s="178">
        <f>IFERROR(VLOOKUP($E219&amp;$D$111, Outliers!$A$4:$P$214,9,FALSE),"0")</f>
        <v>1</v>
      </c>
      <c r="AD219" s="82"/>
      <c r="AE219" s="82"/>
      <c r="AF219" s="82"/>
      <c r="AG219" s="82"/>
    </row>
    <row r="220" spans="4:33" x14ac:dyDescent="0.25">
      <c r="D220" s="301"/>
      <c r="E220" s="107" t="s">
        <v>27</v>
      </c>
      <c r="F220" s="99">
        <f>IF(P219="","",VLOOKUP($E219&amp;$D$110&amp;$D$111,'CCG data'!$A:$AD,'CCG data'!W$3,FALSE))</f>
        <v>3.5</v>
      </c>
      <c r="G220" s="100">
        <f>IF(P219="","",VLOOKUP($E219&amp;$D$110&amp;$D$111,'CCG data'!$A:$AD,'CCG data'!X$3,FALSE))</f>
        <v>6</v>
      </c>
      <c r="H220" s="100">
        <f>IF(R219="","",VLOOKUP($E219&amp;$D$110&amp;$D$111,'CCG data'!$A:$AD,'CCG data'!Y$3,FALSE))</f>
        <v>34.4</v>
      </c>
      <c r="I220" s="100">
        <f>IF(R219="","",VLOOKUP($E219&amp;$D$110&amp;$D$111,'CCG data'!$A:$AD,'CCG data'!Z$3,FALSE))</f>
        <v>41.4</v>
      </c>
      <c r="J220" s="100">
        <f>IF(T219="","",VLOOKUP($E219&amp;$D$110&amp;$D$111,'CCG data'!$A:$AD,'CCG data'!AA$3,FALSE))</f>
        <v>13.2</v>
      </c>
      <c r="K220" s="100">
        <f>IF(T219="","",VLOOKUP($E219&amp;$D$110&amp;$D$111,'CCG data'!$A:$AD,'CCG data'!AB$3,FALSE))</f>
        <v>17.5</v>
      </c>
      <c r="L220" s="100">
        <f>IF(V219="","",VLOOKUP($E219&amp;$D$110&amp;$D$111,'CCG data'!$A:$AD,'CCG data'!AC$3,FALSE))</f>
        <v>13.4</v>
      </c>
      <c r="M220" s="100">
        <f>IF(V219="","",VLOOKUP($E219&amp;$D$110&amp;$D$111,'CCG data'!$A:$AD,'CCG data'!AD$3,FALSE))</f>
        <v>17.8</v>
      </c>
      <c r="N220" s="304"/>
      <c r="P220" s="162">
        <f>IF(P219="","",VLOOKUP($E219&amp;$D$110&amp;$D$111,'CCG data'!$A:$AD,'CCG data'!I$3,FALSE))</f>
        <v>4.9000000000000002E-2</v>
      </c>
      <c r="Q220" s="15">
        <f>IF(P219="","",VLOOKUP($E219&amp;$D$110&amp;$D$111,'CCG data'!$A:$AD,'CCG data'!J$3,FALSE))</f>
        <v>0.08</v>
      </c>
      <c r="R220" s="15">
        <f>IF(R219="","",VLOOKUP($E219&amp;$D$110&amp;$D$111,'CCG data'!$A:$AD,'CCG data'!K$3,FALSE))</f>
        <v>0.47399999999999998</v>
      </c>
      <c r="S220" s="15">
        <f>IF(R219="","",VLOOKUP($E219&amp;$D$110&amp;$D$111,'CCG data'!$A:$AD,'CCG data'!L$3,FALSE))</f>
        <v>0.53900000000000003</v>
      </c>
      <c r="T220" s="15">
        <f>IF(T219="","",VLOOKUP($E219&amp;$D$110&amp;$D$111,'CCG data'!$A:$AD,'CCG data'!M$3,FALSE))</f>
        <v>0.191</v>
      </c>
      <c r="U220" s="15">
        <f>IF(T219="","",VLOOKUP($E219&amp;$D$110&amp;$D$111,'CCG data'!$A:$AD,'CCG data'!N$3,FALSE))</f>
        <v>0.245</v>
      </c>
      <c r="V220" s="15">
        <f>IF(V219="","",VLOOKUP($E219&amp;$D$110&amp;$D$111,'CCG data'!$A:$AD,'CCG data'!O$3,FALSE))</f>
        <v>0.188</v>
      </c>
      <c r="W220" s="142">
        <f>IF(V219="","",VLOOKUP($E219&amp;$D$110&amp;$D$111,'CCG data'!$A:$AD,'CCG data'!P$3,FALSE))</f>
        <v>0.24199999999999999</v>
      </c>
      <c r="Y220" s="178" t="str">
        <f>IFERROR(VLOOKUP($E220&amp;$D$111, Outliers!$A$4:$P$214,6,FALSE),"0")</f>
        <v>0</v>
      </c>
      <c r="Z220" s="178" t="str">
        <f>IFERROR(VLOOKUP($E220&amp;$D$111, Outliers!$A$4:$P$214,7,FALSE),"0")</f>
        <v>0</v>
      </c>
      <c r="AA220" s="178" t="str">
        <f>IFERROR(VLOOKUP($E220&amp;$D$111, Outliers!$A$4:$P$214,8,FALSE),"0")</f>
        <v>0</v>
      </c>
      <c r="AB220" s="178" t="str">
        <f>IFERROR(VLOOKUP($E220&amp;$D$111, Outliers!$A$4:$P$214,9,FALSE),"0")</f>
        <v>0</v>
      </c>
      <c r="AD220" s="82"/>
      <c r="AE220" s="82"/>
      <c r="AF220" s="82"/>
      <c r="AG220" s="82"/>
    </row>
    <row r="221" spans="4:33" ht="15.75" x14ac:dyDescent="0.25">
      <c r="D221" s="301"/>
      <c r="E221" s="108" t="s">
        <v>458</v>
      </c>
      <c r="F221" s="372">
        <f>IF(OR(ISERROR(VLOOKUP($E221&amp;$D$110&amp;$D$111,'CCG data'!$A:$AD,'CCG data'!R$3,FALSE)),ISBLANK(VLOOKUP($E221&amp;$D$110&amp;$D$111,'CCG data'!$A:$AD,'CCG data'!R$3,FALSE))),"",VLOOKUP($E221&amp;$D$110&amp;$D$111,'CCG data'!$A:$AD,'CCG data'!R$3,FALSE))</f>
        <v>3.5</v>
      </c>
      <c r="G221" s="373"/>
      <c r="H221" s="373">
        <f>IF(OR(ISERROR(VLOOKUP($E221&amp;$D$110&amp;$D$111,'CCG data'!$A:$AD,'CCG data'!S$3,FALSE)),ISBLANK(VLOOKUP($E221&amp;$D$110&amp;$D$111,'CCG data'!$A:$AD,'CCG data'!S$3,FALSE))),"",VLOOKUP($E221&amp;$D$110&amp;$D$111,'CCG data'!$A:$AD,'CCG data'!S$3,FALSE))</f>
        <v>43</v>
      </c>
      <c r="I221" s="373"/>
      <c r="J221" s="373">
        <f>IF(OR(ISERROR(VLOOKUP($E221&amp;$D$110&amp;$D$111,'CCG data'!$A:$AD,'CCG data'!T$3,FALSE)),ISBLANK(VLOOKUP($E221&amp;$D$110&amp;$D$111,'CCG data'!$A:$AD,'CCG data'!T$3,FALSE))),"",VLOOKUP($E221&amp;$D$110&amp;$D$111,'CCG data'!$A:$AD,'CCG data'!T$3,FALSE))</f>
        <v>14.6</v>
      </c>
      <c r="K221" s="373"/>
      <c r="L221" s="373">
        <f>IF(OR(ISERROR(VLOOKUP($E221&amp;$D$110&amp;$D$111,'CCG data'!$A:$AD,'CCG data'!U$3,FALSE)),ISBLANK(VLOOKUP($E221&amp;$D$110&amp;$D$111,'CCG data'!$A:$AD,'CCG data'!U$3,FALSE))),"",VLOOKUP($E221&amp;$D$110&amp;$D$111,'CCG data'!$A:$AD,'CCG data'!U$3,FALSE))</f>
        <v>9.6</v>
      </c>
      <c r="M221" s="374"/>
      <c r="N221" s="303">
        <f>IF(OR(ISERROR(VLOOKUP($E221&amp;$D$110&amp;$D$111,'CCG data'!$A:$AD,'CCG data'!G$3,FALSE)),ISBLANK(VLOOKUP($E221&amp;$D$110&amp;$D$111,'CCG data'!$A:$AD,'CCG data'!G$3,FALSE))),"",VLOOKUP($E221&amp;$D$110&amp;$D$111,'CCG data'!$A:$AD,'CCG data'!G$3,FALSE))</f>
        <v>1292</v>
      </c>
      <c r="P221" s="354">
        <f>IF(OR(ISERROR(VLOOKUP($E221&amp;$D$110&amp;$D$111,'CCG data'!$A:$AD,'CCG data'!B$3,FALSE)),ISBLANK(VLOOKUP($E221&amp;$D$110&amp;$D$111,'CCG data'!$A:$AD,'CCG data'!B$3,FALSE))),"",VLOOKUP($E221&amp;$D$110&amp;$D$111,'CCG data'!$A:$AD,'CCG data'!B$3,FALSE))</f>
        <v>4.4117647058823532E-2</v>
      </c>
      <c r="Q221" s="246"/>
      <c r="R221" s="246">
        <f>IF(OR(ISERROR(VLOOKUP($E221&amp;$D$110&amp;$D$111,'CCG data'!$A:$AD,'CCG data'!C$3,FALSE)),ISBLANK(VLOOKUP($E221&amp;$D$110&amp;$D$111,'CCG data'!$A:$AD,'CCG data'!C$3,FALSE))),"",VLOOKUP($E221&amp;$D$110&amp;$D$111,'CCG data'!$A:$AD,'CCG data'!C$3,FALSE))</f>
        <v>0.60526315789473684</v>
      </c>
      <c r="S221" s="246"/>
      <c r="T221" s="246">
        <f>IF(OR(ISERROR(VLOOKUP($E221&amp;$D$110&amp;$D$111,'CCG data'!$A:$AD,'CCG data'!D$3,FALSE)),ISBLANK(VLOOKUP($E221&amp;$D$110&amp;$D$111,'CCG data'!$A:$AD,'CCG data'!D$3,FALSE))),"",VLOOKUP($E221&amp;$D$110&amp;$D$111,'CCG data'!$A:$AD,'CCG data'!D$3,FALSE))</f>
        <v>0.21826625386996903</v>
      </c>
      <c r="U221" s="246"/>
      <c r="V221" s="246">
        <f>IF(OR(ISERROR(VLOOKUP($E221&amp;$D$110&amp;$D$111,'CCG data'!$A:$AD,'CCG data'!E$3,FALSE)),ISBLANK(VLOOKUP($E221&amp;$D$110&amp;$D$111,'CCG data'!$A:$AD,'CCG data'!E$3,FALSE))),"",VLOOKUP($E221&amp;$D$110&amp;$D$111,'CCG data'!$A:$AD,'CCG data'!E$3,FALSE))</f>
        <v>0.13235294117647059</v>
      </c>
      <c r="W221" s="387"/>
      <c r="Y221" s="178">
        <f>IFERROR(VLOOKUP($E221&amp;$D$111, Outliers!$A$4:$P$214,6,FALSE),"0")</f>
        <v>0</v>
      </c>
      <c r="Z221" s="178">
        <f>IFERROR(VLOOKUP($E221&amp;$D$111, Outliers!$A$4:$P$214,7,FALSE),"0")</f>
        <v>1</v>
      </c>
      <c r="AA221" s="178">
        <f>IFERROR(VLOOKUP($E221&amp;$D$111, Outliers!$A$4:$P$214,8,FALSE),"0")</f>
        <v>1</v>
      </c>
      <c r="AB221" s="178">
        <f>IFERROR(VLOOKUP($E221&amp;$D$111, Outliers!$A$4:$P$214,9,FALSE),"0")</f>
        <v>0</v>
      </c>
      <c r="AD221" s="82"/>
      <c r="AE221" s="82"/>
      <c r="AF221" s="82"/>
      <c r="AG221" s="82"/>
    </row>
    <row r="222" spans="4:33" x14ac:dyDescent="0.25">
      <c r="D222" s="301"/>
      <c r="E222" s="107" t="s">
        <v>27</v>
      </c>
      <c r="F222" s="99">
        <f>IF(P221="","",VLOOKUP($E221&amp;$D$110&amp;$D$111,'CCG data'!$A:$AD,'CCG data'!W$3,FALSE))</f>
        <v>2.6</v>
      </c>
      <c r="G222" s="100">
        <f>IF(P221="","",VLOOKUP($E221&amp;$D$110&amp;$D$111,'CCG data'!$A:$AD,'CCG data'!X$3,FALSE))</f>
        <v>4.4000000000000004</v>
      </c>
      <c r="H222" s="100">
        <f>IF(R221="","",VLOOKUP($E221&amp;$D$110&amp;$D$111,'CCG data'!$A:$AD,'CCG data'!Y$3,FALSE))</f>
        <v>40</v>
      </c>
      <c r="I222" s="100">
        <f>IF(R221="","",VLOOKUP($E221&amp;$D$110&amp;$D$111,'CCG data'!$A:$AD,'CCG data'!Z$3,FALSE))</f>
        <v>46</v>
      </c>
      <c r="J222" s="100">
        <f>IF(T221="","",VLOOKUP($E221&amp;$D$110&amp;$D$111,'CCG data'!$A:$AD,'CCG data'!AA$3,FALSE))</f>
        <v>12.9</v>
      </c>
      <c r="K222" s="100">
        <f>IF(T221="","",VLOOKUP($E221&amp;$D$110&amp;$D$111,'CCG data'!$A:$AD,'CCG data'!AB$3,FALSE))</f>
        <v>16.3</v>
      </c>
      <c r="L222" s="100">
        <f>IF(V221="","",VLOOKUP($E221&amp;$D$110&amp;$D$111,'CCG data'!$A:$AD,'CCG data'!AC$3,FALSE))</f>
        <v>8.1</v>
      </c>
      <c r="M222" s="100">
        <f>IF(V221="","",VLOOKUP($E221&amp;$D$110&amp;$D$111,'CCG data'!$A:$AD,'CCG data'!AD$3,FALSE))</f>
        <v>11</v>
      </c>
      <c r="N222" s="304"/>
      <c r="P222" s="162">
        <f>IF(P221="","",VLOOKUP($E221&amp;$D$110&amp;$D$111,'CCG data'!$A:$AD,'CCG data'!I$3,FALSE))</f>
        <v>3.4000000000000002E-2</v>
      </c>
      <c r="Q222" s="15">
        <f>IF(P221="","",VLOOKUP($E221&amp;$D$110&amp;$D$111,'CCG data'!$A:$AD,'CCG data'!J$3,FALSE))</f>
        <v>5.7000000000000002E-2</v>
      </c>
      <c r="R222" s="15">
        <f>IF(R221="","",VLOOKUP($E221&amp;$D$110&amp;$D$111,'CCG data'!$A:$AD,'CCG data'!K$3,FALSE))</f>
        <v>0.57799999999999996</v>
      </c>
      <c r="S222" s="15">
        <f>IF(R221="","",VLOOKUP($E221&amp;$D$110&amp;$D$111,'CCG data'!$A:$AD,'CCG data'!L$3,FALSE))</f>
        <v>0.63200000000000001</v>
      </c>
      <c r="T222" s="15">
        <f>IF(T221="","",VLOOKUP($E221&amp;$D$110&amp;$D$111,'CCG data'!$A:$AD,'CCG data'!M$3,FALSE))</f>
        <v>0.19700000000000001</v>
      </c>
      <c r="U222" s="15">
        <f>IF(T221="","",VLOOKUP($E221&amp;$D$110&amp;$D$111,'CCG data'!$A:$AD,'CCG data'!N$3,FALSE))</f>
        <v>0.24199999999999999</v>
      </c>
      <c r="V222" s="15">
        <f>IF(V221="","",VLOOKUP($E221&amp;$D$110&amp;$D$111,'CCG data'!$A:$AD,'CCG data'!O$3,FALSE))</f>
        <v>0.115</v>
      </c>
      <c r="W222" s="142">
        <f>IF(V221="","",VLOOKUP($E221&amp;$D$110&amp;$D$111,'CCG data'!$A:$AD,'CCG data'!P$3,FALSE))</f>
        <v>0.152</v>
      </c>
      <c r="Y222" s="178" t="str">
        <f>IFERROR(VLOOKUP($E222&amp;$D$111, Outliers!$A$4:$P$214,6,FALSE),"0")</f>
        <v>0</v>
      </c>
      <c r="Z222" s="178" t="str">
        <f>IFERROR(VLOOKUP($E222&amp;$D$111, Outliers!$A$4:$P$214,7,FALSE),"0")</f>
        <v>0</v>
      </c>
      <c r="AA222" s="178" t="str">
        <f>IFERROR(VLOOKUP($E222&amp;$D$111, Outliers!$A$4:$P$214,8,FALSE),"0")</f>
        <v>0</v>
      </c>
      <c r="AB222" s="178" t="str">
        <f>IFERROR(VLOOKUP($E222&amp;$D$111, Outliers!$A$4:$P$214,9,FALSE),"0")</f>
        <v>0</v>
      </c>
      <c r="AD222" s="82"/>
      <c r="AE222" s="82"/>
      <c r="AF222" s="82"/>
      <c r="AG222" s="82"/>
    </row>
    <row r="223" spans="4:33" ht="15.75" x14ac:dyDescent="0.25">
      <c r="D223" s="301"/>
      <c r="E223" s="108" t="s">
        <v>207</v>
      </c>
      <c r="F223" s="372">
        <f>IF(OR(ISERROR(VLOOKUP($E223&amp;$D$110&amp;$D$111,'CCG data'!$A:$AD,'CCG data'!R$3,FALSE)),ISBLANK(VLOOKUP($E223&amp;$D$110&amp;$D$111,'CCG data'!$A:$AD,'CCG data'!R$3,FALSE))),"",VLOOKUP($E223&amp;$D$110&amp;$D$111,'CCG data'!$A:$AD,'CCG data'!R$3,FALSE))</f>
        <v>4.4000000000000004</v>
      </c>
      <c r="G223" s="373"/>
      <c r="H223" s="373">
        <f>IF(OR(ISERROR(VLOOKUP($E223&amp;$D$110&amp;$D$111,'CCG data'!$A:$AD,'CCG data'!S$3,FALSE)),ISBLANK(VLOOKUP($E223&amp;$D$110&amp;$D$111,'CCG data'!$A:$AD,'CCG data'!S$3,FALSE))),"",VLOOKUP($E223&amp;$D$110&amp;$D$111,'CCG data'!$A:$AD,'CCG data'!S$3,FALSE))</f>
        <v>36.9</v>
      </c>
      <c r="I223" s="373"/>
      <c r="J223" s="373">
        <f>IF(OR(ISERROR(VLOOKUP($E223&amp;$D$110&amp;$D$111,'CCG data'!$A:$AD,'CCG data'!T$3,FALSE)),ISBLANK(VLOOKUP($E223&amp;$D$110&amp;$D$111,'CCG data'!$A:$AD,'CCG data'!T$3,FALSE))),"",VLOOKUP($E223&amp;$D$110&amp;$D$111,'CCG data'!$A:$AD,'CCG data'!T$3,FALSE))</f>
        <v>17.100000000000001</v>
      </c>
      <c r="K223" s="373"/>
      <c r="L223" s="373">
        <f>IF(OR(ISERROR(VLOOKUP($E223&amp;$D$110&amp;$D$111,'CCG data'!$A:$AD,'CCG data'!U$3,FALSE)),ISBLANK(VLOOKUP($E223&amp;$D$110&amp;$D$111,'CCG data'!$A:$AD,'CCG data'!U$3,FALSE))),"",VLOOKUP($E223&amp;$D$110&amp;$D$111,'CCG data'!$A:$AD,'CCG data'!U$3,FALSE))</f>
        <v>11.7</v>
      </c>
      <c r="M223" s="374"/>
      <c r="N223" s="303">
        <f>IF(OR(ISERROR(VLOOKUP($E223&amp;$D$110&amp;$D$111,'CCG data'!$A:$AD,'CCG data'!G$3,FALSE)),ISBLANK(VLOOKUP($E223&amp;$D$110&amp;$D$111,'CCG data'!$A:$AD,'CCG data'!G$3,FALSE))),"",VLOOKUP($E223&amp;$D$110&amp;$D$111,'CCG data'!$A:$AD,'CCG data'!G$3,FALSE))</f>
        <v>1152</v>
      </c>
      <c r="P223" s="354">
        <f>IF(OR(ISERROR(VLOOKUP($E223&amp;$D$110&amp;$D$111,'CCG data'!$A:$AD,'CCG data'!B$3,FALSE)),ISBLANK(VLOOKUP($E223&amp;$D$110&amp;$D$111,'CCG data'!$A:$AD,'CCG data'!B$3,FALSE))),"",VLOOKUP($E223&amp;$D$110&amp;$D$111,'CCG data'!$A:$AD,'CCG data'!B$3,FALSE))</f>
        <v>6.3368055555555552E-2</v>
      </c>
      <c r="Q223" s="246"/>
      <c r="R223" s="246">
        <f>IF(OR(ISERROR(VLOOKUP($E223&amp;$D$110&amp;$D$111,'CCG data'!$A:$AD,'CCG data'!C$3,FALSE)),ISBLANK(VLOOKUP($E223&amp;$D$110&amp;$D$111,'CCG data'!$A:$AD,'CCG data'!C$3,FALSE))),"",VLOOKUP($E223&amp;$D$110&amp;$D$111,'CCG data'!$A:$AD,'CCG data'!C$3,FALSE))</f>
        <v>0.52256944444444442</v>
      </c>
      <c r="S223" s="246"/>
      <c r="T223" s="246">
        <f>IF(OR(ISERROR(VLOOKUP($E223&amp;$D$110&amp;$D$111,'CCG data'!$A:$AD,'CCG data'!D$3,FALSE)),ISBLANK(VLOOKUP($E223&amp;$D$110&amp;$D$111,'CCG data'!$A:$AD,'CCG data'!D$3,FALSE))),"",VLOOKUP($E223&amp;$D$110&amp;$D$111,'CCG data'!$A:$AD,'CCG data'!D$3,FALSE))</f>
        <v>0.24739583333333334</v>
      </c>
      <c r="U223" s="246"/>
      <c r="V223" s="246">
        <f>IF(OR(ISERROR(VLOOKUP($E223&amp;$D$110&amp;$D$111,'CCG data'!$A:$AD,'CCG data'!E$3,FALSE)),ISBLANK(VLOOKUP($E223&amp;$D$110&amp;$D$111,'CCG data'!$A:$AD,'CCG data'!E$3,FALSE))),"",VLOOKUP($E223&amp;$D$110&amp;$D$111,'CCG data'!$A:$AD,'CCG data'!E$3,FALSE))</f>
        <v>0.16666666666666666</v>
      </c>
      <c r="W223" s="387"/>
      <c r="Y223" s="178">
        <f>IFERROR(VLOOKUP($E223&amp;$D$111, Outliers!$A$4:$P$214,6,FALSE),"0")</f>
        <v>0</v>
      </c>
      <c r="Z223" s="178">
        <f>IFERROR(VLOOKUP($E223&amp;$D$111, Outliers!$A$4:$P$214,7,FALSE),"0")</f>
        <v>0</v>
      </c>
      <c r="AA223" s="178">
        <f>IFERROR(VLOOKUP($E223&amp;$D$111, Outliers!$A$4:$P$214,8,FALSE),"0")</f>
        <v>0</v>
      </c>
      <c r="AB223" s="178">
        <f>IFERROR(VLOOKUP($E223&amp;$D$111, Outliers!$A$4:$P$214,9,FALSE),"0")</f>
        <v>0</v>
      </c>
      <c r="AD223" s="82"/>
      <c r="AE223" s="82"/>
      <c r="AF223" s="82"/>
      <c r="AG223" s="82"/>
    </row>
    <row r="224" spans="4:33" x14ac:dyDescent="0.25">
      <c r="D224" s="301"/>
      <c r="E224" s="107" t="s">
        <v>27</v>
      </c>
      <c r="F224" s="99">
        <f>IF(P223="","",VLOOKUP($E223&amp;$D$110&amp;$D$111,'CCG data'!$A:$AD,'CCG data'!W$3,FALSE))</f>
        <v>3.4</v>
      </c>
      <c r="G224" s="100">
        <f>IF(P223="","",VLOOKUP($E223&amp;$D$110&amp;$D$111,'CCG data'!$A:$AD,'CCG data'!X$3,FALSE))</f>
        <v>5.4</v>
      </c>
      <c r="H224" s="100">
        <f>IF(R223="","",VLOOKUP($E223&amp;$D$110&amp;$D$111,'CCG data'!$A:$AD,'CCG data'!Y$3,FALSE))</f>
        <v>34</v>
      </c>
      <c r="I224" s="100">
        <f>IF(R223="","",VLOOKUP($E223&amp;$D$110&amp;$D$111,'CCG data'!$A:$AD,'CCG data'!Z$3,FALSE))</f>
        <v>39.9</v>
      </c>
      <c r="J224" s="100">
        <f>IF(T223="","",VLOOKUP($E223&amp;$D$110&amp;$D$111,'CCG data'!$A:$AD,'CCG data'!AA$3,FALSE))</f>
        <v>15.1</v>
      </c>
      <c r="K224" s="100">
        <f>IF(T223="","",VLOOKUP($E223&amp;$D$110&amp;$D$111,'CCG data'!$A:$AD,'CCG data'!AB$3,FALSE))</f>
        <v>19.100000000000001</v>
      </c>
      <c r="L224" s="100">
        <f>IF(V223="","",VLOOKUP($E223&amp;$D$110&amp;$D$111,'CCG data'!$A:$AD,'CCG data'!AC$3,FALSE))</f>
        <v>10</v>
      </c>
      <c r="M224" s="100">
        <f>IF(V223="","",VLOOKUP($E223&amp;$D$110&amp;$D$111,'CCG data'!$A:$AD,'CCG data'!AD$3,FALSE))</f>
        <v>13.3</v>
      </c>
      <c r="N224" s="304"/>
      <c r="P224" s="162">
        <f>IF(P223="","",VLOOKUP($E223&amp;$D$110&amp;$D$111,'CCG data'!$A:$AD,'CCG data'!I$3,FALSE))</f>
        <v>5.0999999999999997E-2</v>
      </c>
      <c r="Q224" s="15">
        <f>IF(P223="","",VLOOKUP($E223&amp;$D$110&amp;$D$111,'CCG data'!$A:$AD,'CCG data'!J$3,FALSE))</f>
        <v>7.9000000000000001E-2</v>
      </c>
      <c r="R224" s="15">
        <f>IF(R223="","",VLOOKUP($E223&amp;$D$110&amp;$D$111,'CCG data'!$A:$AD,'CCG data'!K$3,FALSE))</f>
        <v>0.49399999999999999</v>
      </c>
      <c r="S224" s="15">
        <f>IF(R223="","",VLOOKUP($E223&amp;$D$110&amp;$D$111,'CCG data'!$A:$AD,'CCG data'!L$3,FALSE))</f>
        <v>0.55100000000000005</v>
      </c>
      <c r="T224" s="15">
        <f>IF(T223="","",VLOOKUP($E223&amp;$D$110&amp;$D$111,'CCG data'!$A:$AD,'CCG data'!M$3,FALSE))</f>
        <v>0.223</v>
      </c>
      <c r="U224" s="15">
        <f>IF(T223="","",VLOOKUP($E223&amp;$D$110&amp;$D$111,'CCG data'!$A:$AD,'CCG data'!N$3,FALSE))</f>
        <v>0.27300000000000002</v>
      </c>
      <c r="V224" s="15">
        <f>IF(V223="","",VLOOKUP($E223&amp;$D$110&amp;$D$111,'CCG data'!$A:$AD,'CCG data'!O$3,FALSE))</f>
        <v>0.14599999999999999</v>
      </c>
      <c r="W224" s="142">
        <f>IF(V223="","",VLOOKUP($E223&amp;$D$110&amp;$D$111,'CCG data'!$A:$AD,'CCG data'!P$3,FALSE))</f>
        <v>0.189</v>
      </c>
      <c r="Y224" s="178" t="str">
        <f>IFERROR(VLOOKUP($E224&amp;$D$111, Outliers!$A$4:$P$214,6,FALSE),"0")</f>
        <v>0</v>
      </c>
      <c r="Z224" s="178" t="str">
        <f>IFERROR(VLOOKUP($E224&amp;$D$111, Outliers!$A$4:$P$214,7,FALSE),"0")</f>
        <v>0</v>
      </c>
      <c r="AA224" s="178" t="str">
        <f>IFERROR(VLOOKUP($E224&amp;$D$111, Outliers!$A$4:$P$214,8,FALSE),"0")</f>
        <v>0</v>
      </c>
      <c r="AB224" s="178" t="str">
        <f>IFERROR(VLOOKUP($E224&amp;$D$111, Outliers!$A$4:$P$214,9,FALSE),"0")</f>
        <v>0</v>
      </c>
      <c r="AD224" s="82"/>
      <c r="AE224" s="82"/>
      <c r="AF224" s="82"/>
      <c r="AG224" s="82"/>
    </row>
    <row r="225" spans="4:33" ht="15.75" x14ac:dyDescent="0.25">
      <c r="D225" s="301"/>
      <c r="E225" s="108" t="s">
        <v>208</v>
      </c>
      <c r="F225" s="372">
        <f>IF(OR(ISERROR(VLOOKUP($E225&amp;$D$110&amp;$D$111,'CCG data'!$A:$AD,'CCG data'!R$3,FALSE)),ISBLANK(VLOOKUP($E225&amp;$D$110&amp;$D$111,'CCG data'!$A:$AD,'CCG data'!R$3,FALSE))),"",VLOOKUP($E225&amp;$D$110&amp;$D$111,'CCG data'!$A:$AD,'CCG data'!R$3,FALSE))</f>
        <v>3.8</v>
      </c>
      <c r="G225" s="373"/>
      <c r="H225" s="373">
        <f>IF(OR(ISERROR(VLOOKUP($E225&amp;$D$110&amp;$D$111,'CCG data'!$A:$AD,'CCG data'!S$3,FALSE)),ISBLANK(VLOOKUP($E225&amp;$D$110&amp;$D$111,'CCG data'!$A:$AD,'CCG data'!S$3,FALSE))),"",VLOOKUP($E225&amp;$D$110&amp;$D$111,'CCG data'!$A:$AD,'CCG data'!S$3,FALSE))</f>
        <v>32.1</v>
      </c>
      <c r="I225" s="373"/>
      <c r="J225" s="373">
        <f>IF(OR(ISERROR(VLOOKUP($E225&amp;$D$110&amp;$D$111,'CCG data'!$A:$AD,'CCG data'!T$3,FALSE)),ISBLANK(VLOOKUP($E225&amp;$D$110&amp;$D$111,'CCG data'!$A:$AD,'CCG data'!T$3,FALSE))),"",VLOOKUP($E225&amp;$D$110&amp;$D$111,'CCG data'!$A:$AD,'CCG data'!T$3,FALSE))</f>
        <v>17</v>
      </c>
      <c r="K225" s="373"/>
      <c r="L225" s="373">
        <f>IF(OR(ISERROR(VLOOKUP($E225&amp;$D$110&amp;$D$111,'CCG data'!$A:$AD,'CCG data'!U$3,FALSE)),ISBLANK(VLOOKUP($E225&amp;$D$110&amp;$D$111,'CCG data'!$A:$AD,'CCG data'!U$3,FALSE))),"",VLOOKUP($E225&amp;$D$110&amp;$D$111,'CCG data'!$A:$AD,'CCG data'!U$3,FALSE))</f>
        <v>10.5</v>
      </c>
      <c r="M225" s="374"/>
      <c r="N225" s="303">
        <f>IF(OR(ISERROR(VLOOKUP($E225&amp;$D$110&amp;$D$111,'CCG data'!$A:$AD,'CCG data'!G$3,FALSE)),ISBLANK(VLOOKUP($E225&amp;$D$110&amp;$D$111,'CCG data'!$A:$AD,'CCG data'!G$3,FALSE))),"",VLOOKUP($E225&amp;$D$110&amp;$D$111,'CCG data'!$A:$AD,'CCG data'!G$3,FALSE))</f>
        <v>1077</v>
      </c>
      <c r="P225" s="354">
        <f>IF(OR(ISERROR(VLOOKUP($E225&amp;$D$110&amp;$D$111,'CCG data'!$A:$AD,'CCG data'!B$3,FALSE)),ISBLANK(VLOOKUP($E225&amp;$D$110&amp;$D$111,'CCG data'!$A:$AD,'CCG data'!B$3,FALSE))),"",VLOOKUP($E225&amp;$D$110&amp;$D$111,'CCG data'!$A:$AD,'CCG data'!B$3,FALSE))</f>
        <v>5.8495821727019497E-2</v>
      </c>
      <c r="Q225" s="246"/>
      <c r="R225" s="246">
        <f>IF(OR(ISERROR(VLOOKUP($E225&amp;$D$110&amp;$D$111,'CCG data'!$A:$AD,'CCG data'!C$3,FALSE)),ISBLANK(VLOOKUP($E225&amp;$D$110&amp;$D$111,'CCG data'!$A:$AD,'CCG data'!C$3,FALSE))),"",VLOOKUP($E225&amp;$D$110&amp;$D$111,'CCG data'!$A:$AD,'CCG data'!C$3,FALSE))</f>
        <v>0.50603528319405755</v>
      </c>
      <c r="S225" s="246"/>
      <c r="T225" s="246">
        <f>IF(OR(ISERROR(VLOOKUP($E225&amp;$D$110&amp;$D$111,'CCG data'!$A:$AD,'CCG data'!D$3,FALSE)),ISBLANK(VLOOKUP($E225&amp;$D$110&amp;$D$111,'CCG data'!$A:$AD,'CCG data'!D$3,FALSE))),"",VLOOKUP($E225&amp;$D$110&amp;$D$111,'CCG data'!$A:$AD,'CCG data'!D$3,FALSE))</f>
        <v>0.26833797585886721</v>
      </c>
      <c r="U225" s="246"/>
      <c r="V225" s="246">
        <f>IF(OR(ISERROR(VLOOKUP($E225&amp;$D$110&amp;$D$111,'CCG data'!$A:$AD,'CCG data'!E$3,FALSE)),ISBLANK(VLOOKUP($E225&amp;$D$110&amp;$D$111,'CCG data'!$A:$AD,'CCG data'!E$3,FALSE))),"",VLOOKUP($E225&amp;$D$110&amp;$D$111,'CCG data'!$A:$AD,'CCG data'!E$3,FALSE))</f>
        <v>0.16713091922005571</v>
      </c>
      <c r="W225" s="387"/>
      <c r="Y225" s="178">
        <f>IFERROR(VLOOKUP($E225&amp;$D$111, Outliers!$A$4:$P$214,6,FALSE),"0")</f>
        <v>0</v>
      </c>
      <c r="Z225" s="178">
        <f>IFERROR(VLOOKUP($E225&amp;$D$111, Outliers!$A$4:$P$214,7,FALSE),"0")</f>
        <v>1</v>
      </c>
      <c r="AA225" s="178">
        <f>IFERROR(VLOOKUP($E225&amp;$D$111, Outliers!$A$4:$P$214,8,FALSE),"0")</f>
        <v>0</v>
      </c>
      <c r="AB225" s="178">
        <f>IFERROR(VLOOKUP($E225&amp;$D$111, Outliers!$A$4:$P$214,9,FALSE),"0")</f>
        <v>0</v>
      </c>
      <c r="AD225" s="82"/>
      <c r="AE225" s="82"/>
      <c r="AF225" s="82"/>
      <c r="AG225" s="82"/>
    </row>
    <row r="226" spans="4:33" x14ac:dyDescent="0.25">
      <c r="D226" s="301"/>
      <c r="E226" s="107" t="s">
        <v>27</v>
      </c>
      <c r="F226" s="99">
        <f>IF(P225="","",VLOOKUP($E225&amp;$D$110&amp;$D$111,'CCG data'!$A:$AD,'CCG data'!W$3,FALSE))</f>
        <v>2.9</v>
      </c>
      <c r="G226" s="100">
        <f>IF(P225="","",VLOOKUP($E225&amp;$D$110&amp;$D$111,'CCG data'!$A:$AD,'CCG data'!X$3,FALSE))</f>
        <v>4.8</v>
      </c>
      <c r="H226" s="100">
        <f>IF(R225="","",VLOOKUP($E225&amp;$D$110&amp;$D$111,'CCG data'!$A:$AD,'CCG data'!Y$3,FALSE))</f>
        <v>29.4</v>
      </c>
      <c r="I226" s="100">
        <f>IF(R225="","",VLOOKUP($E225&amp;$D$110&amp;$D$111,'CCG data'!$A:$AD,'CCG data'!Z$3,FALSE))</f>
        <v>34.799999999999997</v>
      </c>
      <c r="J226" s="100">
        <f>IF(T225="","",VLOOKUP($E225&amp;$D$110&amp;$D$111,'CCG data'!$A:$AD,'CCG data'!AA$3,FALSE))</f>
        <v>15</v>
      </c>
      <c r="K226" s="100">
        <f>IF(T225="","",VLOOKUP($E225&amp;$D$110&amp;$D$111,'CCG data'!$A:$AD,'CCG data'!AB$3,FALSE))</f>
        <v>19</v>
      </c>
      <c r="L226" s="100">
        <f>IF(V225="","",VLOOKUP($E225&amp;$D$110&amp;$D$111,'CCG data'!$A:$AD,'CCG data'!AC$3,FALSE))</f>
        <v>8.9</v>
      </c>
      <c r="M226" s="100">
        <f>IF(V225="","",VLOOKUP($E225&amp;$D$110&amp;$D$111,'CCG data'!$A:$AD,'CCG data'!AD$3,FALSE))</f>
        <v>12</v>
      </c>
      <c r="N226" s="304"/>
      <c r="P226" s="162">
        <f>IF(P225="","",VLOOKUP($E225&amp;$D$110&amp;$D$111,'CCG data'!$A:$AD,'CCG data'!I$3,FALSE))</f>
        <v>4.5999999999999999E-2</v>
      </c>
      <c r="Q226" s="15">
        <f>IF(P225="","",VLOOKUP($E225&amp;$D$110&amp;$D$111,'CCG data'!$A:$AD,'CCG data'!J$3,FALSE))</f>
        <v>7.3999999999999996E-2</v>
      </c>
      <c r="R226" s="15">
        <f>IF(R225="","",VLOOKUP($E225&amp;$D$110&amp;$D$111,'CCG data'!$A:$AD,'CCG data'!K$3,FALSE))</f>
        <v>0.47599999999999998</v>
      </c>
      <c r="S226" s="15">
        <f>IF(R225="","",VLOOKUP($E225&amp;$D$110&amp;$D$111,'CCG data'!$A:$AD,'CCG data'!L$3,FALSE))</f>
        <v>0.53600000000000003</v>
      </c>
      <c r="T226" s="15">
        <f>IF(T225="","",VLOOKUP($E225&amp;$D$110&amp;$D$111,'CCG data'!$A:$AD,'CCG data'!M$3,FALSE))</f>
        <v>0.24299999999999999</v>
      </c>
      <c r="U226" s="15">
        <f>IF(T225="","",VLOOKUP($E225&amp;$D$110&amp;$D$111,'CCG data'!$A:$AD,'CCG data'!N$3,FALSE))</f>
        <v>0.29599999999999999</v>
      </c>
      <c r="V226" s="15">
        <f>IF(V225="","",VLOOKUP($E225&amp;$D$110&amp;$D$111,'CCG data'!$A:$AD,'CCG data'!O$3,FALSE))</f>
        <v>0.14599999999999999</v>
      </c>
      <c r="W226" s="142">
        <f>IF(V225="","",VLOOKUP($E225&amp;$D$110&amp;$D$111,'CCG data'!$A:$AD,'CCG data'!P$3,FALSE))</f>
        <v>0.191</v>
      </c>
      <c r="Y226" s="178" t="str">
        <f>IFERROR(VLOOKUP($E226&amp;$D$111, Outliers!$A$4:$P$214,6,FALSE),"0")</f>
        <v>0</v>
      </c>
      <c r="Z226" s="178" t="str">
        <f>IFERROR(VLOOKUP($E226&amp;$D$111, Outliers!$A$4:$P$214,7,FALSE),"0")</f>
        <v>0</v>
      </c>
      <c r="AA226" s="178" t="str">
        <f>IFERROR(VLOOKUP($E226&amp;$D$111, Outliers!$A$4:$P$214,8,FALSE),"0")</f>
        <v>0</v>
      </c>
      <c r="AB226" s="178" t="str">
        <f>IFERROR(VLOOKUP($E226&amp;$D$111, Outliers!$A$4:$P$214,9,FALSE),"0")</f>
        <v>0</v>
      </c>
      <c r="AD226" s="82"/>
      <c r="AE226" s="82"/>
      <c r="AF226" s="82"/>
      <c r="AG226" s="82"/>
    </row>
    <row r="227" spans="4:33" ht="15.75" x14ac:dyDescent="0.25">
      <c r="D227" s="301"/>
      <c r="E227" s="108" t="s">
        <v>209</v>
      </c>
      <c r="F227" s="372">
        <f>IF(OR(ISERROR(VLOOKUP($E227&amp;$D$110&amp;$D$111,'CCG data'!$A:$AD,'CCG data'!R$3,FALSE)),ISBLANK(VLOOKUP($E227&amp;$D$110&amp;$D$111,'CCG data'!$A:$AD,'CCG data'!R$3,FALSE))),"",VLOOKUP($E227&amp;$D$110&amp;$D$111,'CCG data'!$A:$AD,'CCG data'!R$3,FALSE))</f>
        <v>7.5</v>
      </c>
      <c r="G227" s="373"/>
      <c r="H227" s="373">
        <f>IF(OR(ISERROR(VLOOKUP($E227&amp;$D$110&amp;$D$111,'CCG data'!$A:$AD,'CCG data'!S$3,FALSE)),ISBLANK(VLOOKUP($E227&amp;$D$110&amp;$D$111,'CCG data'!$A:$AD,'CCG data'!S$3,FALSE))),"",VLOOKUP($E227&amp;$D$110&amp;$D$111,'CCG data'!$A:$AD,'CCG data'!S$3,FALSE))</f>
        <v>40.799999999999997</v>
      </c>
      <c r="I227" s="373"/>
      <c r="J227" s="373">
        <f>IF(OR(ISERROR(VLOOKUP($E227&amp;$D$110&amp;$D$111,'CCG data'!$A:$AD,'CCG data'!T$3,FALSE)),ISBLANK(VLOOKUP($E227&amp;$D$110&amp;$D$111,'CCG data'!$A:$AD,'CCG data'!T$3,FALSE))),"",VLOOKUP($E227&amp;$D$110&amp;$D$111,'CCG data'!$A:$AD,'CCG data'!T$3,FALSE))</f>
        <v>18.5</v>
      </c>
      <c r="K227" s="373"/>
      <c r="L227" s="373">
        <f>IF(OR(ISERROR(VLOOKUP($E227&amp;$D$110&amp;$D$111,'CCG data'!$A:$AD,'CCG data'!U$3,FALSE)),ISBLANK(VLOOKUP($E227&amp;$D$110&amp;$D$111,'CCG data'!$A:$AD,'CCG data'!U$3,FALSE))),"",VLOOKUP($E227&amp;$D$110&amp;$D$111,'CCG data'!$A:$AD,'CCG data'!U$3,FALSE))</f>
        <v>7.5</v>
      </c>
      <c r="M227" s="374"/>
      <c r="N227" s="303">
        <f>IF(OR(ISERROR(VLOOKUP($E227&amp;$D$110&amp;$D$111,'CCG data'!$A:$AD,'CCG data'!G$3,FALSE)),ISBLANK(VLOOKUP($E227&amp;$D$110&amp;$D$111,'CCG data'!$A:$AD,'CCG data'!G$3,FALSE))),"",VLOOKUP($E227&amp;$D$110&amp;$D$111,'CCG data'!$A:$AD,'CCG data'!G$3,FALSE))</f>
        <v>501</v>
      </c>
      <c r="P227" s="354">
        <f>IF(OR(ISERROR(VLOOKUP($E227&amp;$D$110&amp;$D$111,'CCG data'!$A:$AD,'CCG data'!B$3,FALSE)),ISBLANK(VLOOKUP($E227&amp;$D$110&amp;$D$111,'CCG data'!$A:$AD,'CCG data'!B$3,FALSE))),"",VLOOKUP($E227&amp;$D$110&amp;$D$111,'CCG data'!$A:$AD,'CCG data'!B$3,FALSE))</f>
        <v>0.10379241516966067</v>
      </c>
      <c r="Q227" s="246"/>
      <c r="R227" s="246">
        <f>IF(OR(ISERROR(VLOOKUP($E227&amp;$D$110&amp;$D$111,'CCG data'!$A:$AD,'CCG data'!C$3,FALSE)),ISBLANK(VLOOKUP($E227&amp;$D$110&amp;$D$111,'CCG data'!$A:$AD,'CCG data'!C$3,FALSE))),"",VLOOKUP($E227&amp;$D$110&amp;$D$111,'CCG data'!$A:$AD,'CCG data'!C$3,FALSE))</f>
        <v>0.54491017964071853</v>
      </c>
      <c r="S227" s="246"/>
      <c r="T227" s="246">
        <f>IF(OR(ISERROR(VLOOKUP($E227&amp;$D$110&amp;$D$111,'CCG data'!$A:$AD,'CCG data'!D$3,FALSE)),ISBLANK(VLOOKUP($E227&amp;$D$110&amp;$D$111,'CCG data'!$A:$AD,'CCG data'!D$3,FALSE))),"",VLOOKUP($E227&amp;$D$110&amp;$D$111,'CCG data'!$A:$AD,'CCG data'!D$3,FALSE))</f>
        <v>0.25149700598802394</v>
      </c>
      <c r="U227" s="246"/>
      <c r="V227" s="246">
        <f>IF(OR(ISERROR(VLOOKUP($E227&amp;$D$110&amp;$D$111,'CCG data'!$A:$AD,'CCG data'!E$3,FALSE)),ISBLANK(VLOOKUP($E227&amp;$D$110&amp;$D$111,'CCG data'!$A:$AD,'CCG data'!E$3,FALSE))),"",VLOOKUP($E227&amp;$D$110&amp;$D$111,'CCG data'!$A:$AD,'CCG data'!E$3,FALSE))</f>
        <v>9.9800399201596807E-2</v>
      </c>
      <c r="W227" s="387"/>
      <c r="Y227" s="178">
        <f>IFERROR(VLOOKUP($E227&amp;$D$111, Outliers!$A$4:$P$214,6,FALSE),"0")</f>
        <v>0</v>
      </c>
      <c r="Z227" s="178">
        <f>IFERROR(VLOOKUP($E227&amp;$D$111, Outliers!$A$4:$P$214,7,FALSE),"0")</f>
        <v>0</v>
      </c>
      <c r="AA227" s="178">
        <f>IFERROR(VLOOKUP($E227&amp;$D$111, Outliers!$A$4:$P$214,8,FALSE),"0")</f>
        <v>0</v>
      </c>
      <c r="AB227" s="178">
        <f>IFERROR(VLOOKUP($E227&amp;$D$111, Outliers!$A$4:$P$214,9,FALSE),"0")</f>
        <v>1</v>
      </c>
      <c r="AD227" s="82"/>
      <c r="AE227" s="82"/>
      <c r="AF227" s="82"/>
      <c r="AG227" s="82"/>
    </row>
    <row r="228" spans="4:33" x14ac:dyDescent="0.25">
      <c r="D228" s="301"/>
      <c r="E228" s="107" t="s">
        <v>27</v>
      </c>
      <c r="F228" s="99">
        <f>IF(P227="","",VLOOKUP($E227&amp;$D$110&amp;$D$111,'CCG data'!$A:$AD,'CCG data'!W$3,FALSE))</f>
        <v>5.5</v>
      </c>
      <c r="G228" s="100">
        <f>IF(P227="","",VLOOKUP($E227&amp;$D$110&amp;$D$111,'CCG data'!$A:$AD,'CCG data'!X$3,FALSE))</f>
        <v>9.5</v>
      </c>
      <c r="H228" s="100">
        <f>IF(R227="","",VLOOKUP($E227&amp;$D$110&amp;$D$111,'CCG data'!$A:$AD,'CCG data'!Y$3,FALSE))</f>
        <v>36</v>
      </c>
      <c r="I228" s="100">
        <f>IF(R227="","",VLOOKUP($E227&amp;$D$110&amp;$D$111,'CCG data'!$A:$AD,'CCG data'!Z$3,FALSE))</f>
        <v>45.7</v>
      </c>
      <c r="J228" s="100">
        <f>IF(T227="","",VLOOKUP($E227&amp;$D$110&amp;$D$111,'CCG data'!$A:$AD,'CCG data'!AA$3,FALSE))</f>
        <v>15.3</v>
      </c>
      <c r="K228" s="100">
        <f>IF(T227="","",VLOOKUP($E227&amp;$D$110&amp;$D$111,'CCG data'!$A:$AD,'CCG data'!AB$3,FALSE))</f>
        <v>21.8</v>
      </c>
      <c r="L228" s="100">
        <f>IF(V227="","",VLOOKUP($E227&amp;$D$110&amp;$D$111,'CCG data'!$A:$AD,'CCG data'!AC$3,FALSE))</f>
        <v>5.4</v>
      </c>
      <c r="M228" s="100">
        <f>IF(V227="","",VLOOKUP($E227&amp;$D$110&amp;$D$111,'CCG data'!$A:$AD,'CCG data'!AD$3,FALSE))</f>
        <v>9.6</v>
      </c>
      <c r="N228" s="304"/>
      <c r="P228" s="162">
        <f>IF(P227="","",VLOOKUP($E227&amp;$D$110&amp;$D$111,'CCG data'!$A:$AD,'CCG data'!I$3,FALSE))</f>
        <v>0.08</v>
      </c>
      <c r="Q228" s="15">
        <f>IF(P227="","",VLOOKUP($E227&amp;$D$110&amp;$D$111,'CCG data'!$A:$AD,'CCG data'!J$3,FALSE))</f>
        <v>0.13400000000000001</v>
      </c>
      <c r="R228" s="15">
        <f>IF(R227="","",VLOOKUP($E227&amp;$D$110&amp;$D$111,'CCG data'!$A:$AD,'CCG data'!K$3,FALSE))</f>
        <v>0.501</v>
      </c>
      <c r="S228" s="15">
        <f>IF(R227="","",VLOOKUP($E227&amp;$D$110&amp;$D$111,'CCG data'!$A:$AD,'CCG data'!L$3,FALSE))</f>
        <v>0.58799999999999997</v>
      </c>
      <c r="T228" s="15">
        <f>IF(T227="","",VLOOKUP($E227&amp;$D$110&amp;$D$111,'CCG data'!$A:$AD,'CCG data'!M$3,FALSE))</f>
        <v>0.215</v>
      </c>
      <c r="U228" s="15">
        <f>IF(T227="","",VLOOKUP($E227&amp;$D$110&amp;$D$111,'CCG data'!$A:$AD,'CCG data'!N$3,FALSE))</f>
        <v>0.29099999999999998</v>
      </c>
      <c r="V228" s="15">
        <f>IF(V227="","",VLOOKUP($E227&amp;$D$110&amp;$D$111,'CCG data'!$A:$AD,'CCG data'!O$3,FALSE))</f>
        <v>7.6999999999999999E-2</v>
      </c>
      <c r="W228" s="142">
        <f>IF(V227="","",VLOOKUP($E227&amp;$D$110&amp;$D$111,'CCG data'!$A:$AD,'CCG data'!P$3,FALSE))</f>
        <v>0.129</v>
      </c>
      <c r="Y228" s="178" t="str">
        <f>IFERROR(VLOOKUP($E228&amp;$D$111, Outliers!$A$4:$P$214,6,FALSE),"0")</f>
        <v>0</v>
      </c>
      <c r="Z228" s="178" t="str">
        <f>IFERROR(VLOOKUP($E228&amp;$D$111, Outliers!$A$4:$P$214,7,FALSE),"0")</f>
        <v>0</v>
      </c>
      <c r="AA228" s="178" t="str">
        <f>IFERROR(VLOOKUP($E228&amp;$D$111, Outliers!$A$4:$P$214,8,FALSE),"0")</f>
        <v>0</v>
      </c>
      <c r="AB228" s="178" t="str">
        <f>IFERROR(VLOOKUP($E228&amp;$D$111, Outliers!$A$4:$P$214,9,FALSE),"0")</f>
        <v>0</v>
      </c>
      <c r="AD228" s="82"/>
      <c r="AE228" s="82"/>
      <c r="AF228" s="82"/>
      <c r="AG228" s="82"/>
    </row>
    <row r="229" spans="4:33" ht="15.75" x14ac:dyDescent="0.25">
      <c r="D229" s="301"/>
      <c r="E229" s="108" t="s">
        <v>459</v>
      </c>
      <c r="F229" s="372">
        <f>IF(OR(ISERROR(VLOOKUP($E229&amp;$D$110&amp;$D$111,'CCG data'!$A:$AD,'CCG data'!R$3,FALSE)),ISBLANK(VLOOKUP($E229&amp;$D$110&amp;$D$111,'CCG data'!$A:$AD,'CCG data'!R$3,FALSE))),"",VLOOKUP($E229&amp;$D$110&amp;$D$111,'CCG data'!$A:$AD,'CCG data'!R$3,FALSE))</f>
        <v>6.8</v>
      </c>
      <c r="G229" s="373"/>
      <c r="H229" s="373">
        <f>IF(OR(ISERROR(VLOOKUP($E229&amp;$D$110&amp;$D$111,'CCG data'!$A:$AD,'CCG data'!S$3,FALSE)),ISBLANK(VLOOKUP($E229&amp;$D$110&amp;$D$111,'CCG data'!$A:$AD,'CCG data'!S$3,FALSE))),"",VLOOKUP($E229&amp;$D$110&amp;$D$111,'CCG data'!$A:$AD,'CCG data'!S$3,FALSE))</f>
        <v>38.1</v>
      </c>
      <c r="I229" s="373"/>
      <c r="J229" s="373">
        <f>IF(OR(ISERROR(VLOOKUP($E229&amp;$D$110&amp;$D$111,'CCG data'!$A:$AD,'CCG data'!T$3,FALSE)),ISBLANK(VLOOKUP($E229&amp;$D$110&amp;$D$111,'CCG data'!$A:$AD,'CCG data'!T$3,FALSE))),"",VLOOKUP($E229&amp;$D$110&amp;$D$111,'CCG data'!$A:$AD,'CCG data'!T$3,FALSE))</f>
        <v>20.8</v>
      </c>
      <c r="K229" s="373"/>
      <c r="L229" s="373">
        <f>IF(OR(ISERROR(VLOOKUP($E229&amp;$D$110&amp;$D$111,'CCG data'!$A:$AD,'CCG data'!U$3,FALSE)),ISBLANK(VLOOKUP($E229&amp;$D$110&amp;$D$111,'CCG data'!$A:$AD,'CCG data'!U$3,FALSE))),"",VLOOKUP($E229&amp;$D$110&amp;$D$111,'CCG data'!$A:$AD,'CCG data'!U$3,FALSE))</f>
        <v>8.1</v>
      </c>
      <c r="M229" s="374"/>
      <c r="N229" s="303">
        <f>IF(OR(ISERROR(VLOOKUP($E229&amp;$D$110&amp;$D$111,'CCG data'!$A:$AD,'CCG data'!G$3,FALSE)),ISBLANK(VLOOKUP($E229&amp;$D$110&amp;$D$111,'CCG data'!$A:$AD,'CCG data'!G$3,FALSE))),"",VLOOKUP($E229&amp;$D$110&amp;$D$111,'CCG data'!$A:$AD,'CCG data'!G$3,FALSE))</f>
        <v>1121</v>
      </c>
      <c r="P229" s="354">
        <f>IF(OR(ISERROR(VLOOKUP($E229&amp;$D$110&amp;$D$111,'CCG data'!$A:$AD,'CCG data'!B$3,FALSE)),ISBLANK(VLOOKUP($E229&amp;$D$110&amp;$D$111,'CCG data'!$A:$AD,'CCG data'!B$3,FALSE))),"",VLOOKUP($E229&amp;$D$110&amp;$D$111,'CCG data'!$A:$AD,'CCG data'!B$3,FALSE))</f>
        <v>9.0990187332738628E-2</v>
      </c>
      <c r="Q229" s="246"/>
      <c r="R229" s="246">
        <f>IF(OR(ISERROR(VLOOKUP($E229&amp;$D$110&amp;$D$111,'CCG data'!$A:$AD,'CCG data'!C$3,FALSE)),ISBLANK(VLOOKUP($E229&amp;$D$110&amp;$D$111,'CCG data'!$A:$AD,'CCG data'!C$3,FALSE))),"",VLOOKUP($E229&amp;$D$110&amp;$D$111,'CCG data'!$A:$AD,'CCG data'!C$3,FALSE))</f>
        <v>0.5156110615521855</v>
      </c>
      <c r="S229" s="246"/>
      <c r="T229" s="246">
        <f>IF(OR(ISERROR(VLOOKUP($E229&amp;$D$110&amp;$D$111,'CCG data'!$A:$AD,'CCG data'!D$3,FALSE)),ISBLANK(VLOOKUP($E229&amp;$D$110&amp;$D$111,'CCG data'!$A:$AD,'CCG data'!D$3,FALSE))),"",VLOOKUP($E229&amp;$D$110&amp;$D$111,'CCG data'!$A:$AD,'CCG data'!D$3,FALSE))</f>
        <v>0.28278322925958965</v>
      </c>
      <c r="U229" s="246"/>
      <c r="V229" s="246">
        <f>IF(OR(ISERROR(VLOOKUP($E229&amp;$D$110&amp;$D$111,'CCG data'!$A:$AD,'CCG data'!E$3,FALSE)),ISBLANK(VLOOKUP($E229&amp;$D$110&amp;$D$111,'CCG data'!$A:$AD,'CCG data'!E$3,FALSE))),"",VLOOKUP($E229&amp;$D$110&amp;$D$111,'CCG data'!$A:$AD,'CCG data'!E$3,FALSE))</f>
        <v>0.11061552185548618</v>
      </c>
      <c r="W229" s="387"/>
      <c r="Y229" s="178">
        <f>IFERROR(VLOOKUP($E229&amp;$D$111, Outliers!$A$4:$P$214,6,FALSE),"0")</f>
        <v>0</v>
      </c>
      <c r="Z229" s="178">
        <f>IFERROR(VLOOKUP($E229&amp;$D$111, Outliers!$A$4:$P$214,7,FALSE),"0")</f>
        <v>0</v>
      </c>
      <c r="AA229" s="178">
        <f>IFERROR(VLOOKUP($E229&amp;$D$111, Outliers!$A$4:$P$214,8,FALSE),"0")</f>
        <v>0</v>
      </c>
      <c r="AB229" s="178">
        <f>IFERROR(VLOOKUP($E229&amp;$D$111, Outliers!$A$4:$P$214,9,FALSE),"0")</f>
        <v>1</v>
      </c>
      <c r="AD229" s="82"/>
      <c r="AE229" s="82"/>
      <c r="AF229" s="82"/>
      <c r="AG229" s="82"/>
    </row>
    <row r="230" spans="4:33" x14ac:dyDescent="0.25">
      <c r="D230" s="301"/>
      <c r="E230" s="107" t="s">
        <v>27</v>
      </c>
      <c r="F230" s="99">
        <f>IF(P229="","",VLOOKUP($E229&amp;$D$110&amp;$D$111,'CCG data'!$A:$AD,'CCG data'!W$3,FALSE))</f>
        <v>5.5</v>
      </c>
      <c r="G230" s="100">
        <f>IF(P229="","",VLOOKUP($E229&amp;$D$110&amp;$D$111,'CCG data'!$A:$AD,'CCG data'!X$3,FALSE))</f>
        <v>8.1</v>
      </c>
      <c r="H230" s="100">
        <f>IF(R229="","",VLOOKUP($E229&amp;$D$110&amp;$D$111,'CCG data'!$A:$AD,'CCG data'!Y$3,FALSE))</f>
        <v>35</v>
      </c>
      <c r="I230" s="100">
        <f>IF(R229="","",VLOOKUP($E229&amp;$D$110&amp;$D$111,'CCG data'!$A:$AD,'CCG data'!Z$3,FALSE))</f>
        <v>41.2</v>
      </c>
      <c r="J230" s="100">
        <f>IF(T229="","",VLOOKUP($E229&amp;$D$110&amp;$D$111,'CCG data'!$A:$AD,'CCG data'!AA$3,FALSE))</f>
        <v>18.5</v>
      </c>
      <c r="K230" s="100">
        <f>IF(T229="","",VLOOKUP($E229&amp;$D$110&amp;$D$111,'CCG data'!$A:$AD,'CCG data'!AB$3,FALSE))</f>
        <v>23</v>
      </c>
      <c r="L230" s="100">
        <f>IF(V229="","",VLOOKUP($E229&amp;$D$110&amp;$D$111,'CCG data'!$A:$AD,'CCG data'!AC$3,FALSE))</f>
        <v>6.7</v>
      </c>
      <c r="M230" s="100">
        <f>IF(V229="","",VLOOKUP($E229&amp;$D$110&amp;$D$111,'CCG data'!$A:$AD,'CCG data'!AD$3,FALSE))</f>
        <v>9.5</v>
      </c>
      <c r="N230" s="304"/>
      <c r="P230" s="162">
        <f>IF(P229="","",VLOOKUP($E229&amp;$D$110&amp;$D$111,'CCG data'!$A:$AD,'CCG data'!I$3,FALSE))</f>
        <v>7.5999999999999998E-2</v>
      </c>
      <c r="Q230" s="15">
        <f>IF(P229="","",VLOOKUP($E229&amp;$D$110&amp;$D$111,'CCG data'!$A:$AD,'CCG data'!J$3,FALSE))</f>
        <v>0.109</v>
      </c>
      <c r="R230" s="15">
        <f>IF(R229="","",VLOOKUP($E229&amp;$D$110&amp;$D$111,'CCG data'!$A:$AD,'CCG data'!K$3,FALSE))</f>
        <v>0.48599999999999999</v>
      </c>
      <c r="S230" s="15">
        <f>IF(R229="","",VLOOKUP($E229&amp;$D$110&amp;$D$111,'CCG data'!$A:$AD,'CCG data'!L$3,FALSE))</f>
        <v>0.54500000000000004</v>
      </c>
      <c r="T230" s="15">
        <f>IF(T229="","",VLOOKUP($E229&amp;$D$110&amp;$D$111,'CCG data'!$A:$AD,'CCG data'!M$3,FALSE))</f>
        <v>0.25700000000000001</v>
      </c>
      <c r="U230" s="15">
        <f>IF(T229="","",VLOOKUP($E229&amp;$D$110&amp;$D$111,'CCG data'!$A:$AD,'CCG data'!N$3,FALSE))</f>
        <v>0.31</v>
      </c>
      <c r="V230" s="15">
        <f>IF(V229="","",VLOOKUP($E229&amp;$D$110&amp;$D$111,'CCG data'!$A:$AD,'CCG data'!O$3,FALSE))</f>
        <v>9.4E-2</v>
      </c>
      <c r="W230" s="142">
        <f>IF(V229="","",VLOOKUP($E229&amp;$D$110&amp;$D$111,'CCG data'!$A:$AD,'CCG data'!P$3,FALSE))</f>
        <v>0.13</v>
      </c>
      <c r="Y230" s="178" t="str">
        <f>IFERROR(VLOOKUP($E230&amp;$D$111, Outliers!$A$4:$P$214,6,FALSE),"0")</f>
        <v>0</v>
      </c>
      <c r="Z230" s="178" t="str">
        <f>IFERROR(VLOOKUP($E230&amp;$D$111, Outliers!$A$4:$P$214,7,FALSE),"0")</f>
        <v>0</v>
      </c>
      <c r="AA230" s="178" t="str">
        <f>IFERROR(VLOOKUP($E230&amp;$D$111, Outliers!$A$4:$P$214,8,FALSE),"0")</f>
        <v>0</v>
      </c>
      <c r="AB230" s="178" t="str">
        <f>IFERROR(VLOOKUP($E230&amp;$D$111, Outliers!$A$4:$P$214,9,FALSE),"0")</f>
        <v>0</v>
      </c>
      <c r="AD230" s="82"/>
      <c r="AE230" s="82"/>
      <c r="AF230" s="82"/>
      <c r="AG230" s="82"/>
    </row>
    <row r="231" spans="4:33" ht="15.75" x14ac:dyDescent="0.25">
      <c r="D231" s="301"/>
      <c r="E231" s="108" t="s">
        <v>210</v>
      </c>
      <c r="F231" s="372">
        <f>IF(OR(ISERROR(VLOOKUP($E231&amp;$D$110&amp;$D$111,'CCG data'!$A:$AD,'CCG data'!R$3,FALSE)),ISBLANK(VLOOKUP($E231&amp;$D$110&amp;$D$111,'CCG data'!$A:$AD,'CCG data'!R$3,FALSE))),"",VLOOKUP($E231&amp;$D$110&amp;$D$111,'CCG data'!$A:$AD,'CCG data'!R$3,FALSE))</f>
        <v>7.2</v>
      </c>
      <c r="G231" s="373"/>
      <c r="H231" s="373">
        <f>IF(OR(ISERROR(VLOOKUP($E231&amp;$D$110&amp;$D$111,'CCG data'!$A:$AD,'CCG data'!S$3,FALSE)),ISBLANK(VLOOKUP($E231&amp;$D$110&amp;$D$111,'CCG data'!$A:$AD,'CCG data'!S$3,FALSE))),"",VLOOKUP($E231&amp;$D$110&amp;$D$111,'CCG data'!$A:$AD,'CCG data'!S$3,FALSE))</f>
        <v>37.799999999999997</v>
      </c>
      <c r="I231" s="373"/>
      <c r="J231" s="373">
        <f>IF(OR(ISERROR(VLOOKUP($E231&amp;$D$110&amp;$D$111,'CCG data'!$A:$AD,'CCG data'!T$3,FALSE)),ISBLANK(VLOOKUP($E231&amp;$D$110&amp;$D$111,'CCG data'!$A:$AD,'CCG data'!T$3,FALSE))),"",VLOOKUP($E231&amp;$D$110&amp;$D$111,'CCG data'!$A:$AD,'CCG data'!T$3,FALSE))</f>
        <v>17.100000000000001</v>
      </c>
      <c r="K231" s="373"/>
      <c r="L231" s="373">
        <f>IF(OR(ISERROR(VLOOKUP($E231&amp;$D$110&amp;$D$111,'CCG data'!$A:$AD,'CCG data'!U$3,FALSE)),ISBLANK(VLOOKUP($E231&amp;$D$110&amp;$D$111,'CCG data'!$A:$AD,'CCG data'!U$3,FALSE))),"",VLOOKUP($E231&amp;$D$110&amp;$D$111,'CCG data'!$A:$AD,'CCG data'!U$3,FALSE))</f>
        <v>9.9</v>
      </c>
      <c r="M231" s="374"/>
      <c r="N231" s="303">
        <f>IF(OR(ISERROR(VLOOKUP($E231&amp;$D$110&amp;$D$111,'CCG data'!$A:$AD,'CCG data'!G$3,FALSE)),ISBLANK(VLOOKUP($E231&amp;$D$110&amp;$D$111,'CCG data'!$A:$AD,'CCG data'!G$3,FALSE))),"",VLOOKUP($E231&amp;$D$110&amp;$D$111,'CCG data'!$A:$AD,'CCG data'!G$3,FALSE))</f>
        <v>1152</v>
      </c>
      <c r="P231" s="354">
        <f>IF(OR(ISERROR(VLOOKUP($E231&amp;$D$110&amp;$D$111,'CCG data'!$A:$AD,'CCG data'!B$3,FALSE)),ISBLANK(VLOOKUP($E231&amp;$D$110&amp;$D$111,'CCG data'!$A:$AD,'CCG data'!B$3,FALSE))),"",VLOOKUP($E231&amp;$D$110&amp;$D$111,'CCG data'!$A:$AD,'CCG data'!B$3,FALSE))</f>
        <v>9.8090277777777776E-2</v>
      </c>
      <c r="Q231" s="246"/>
      <c r="R231" s="246">
        <f>IF(OR(ISERROR(VLOOKUP($E231&amp;$D$110&amp;$D$111,'CCG data'!$A:$AD,'CCG data'!C$3,FALSE)),ISBLANK(VLOOKUP($E231&amp;$D$110&amp;$D$111,'CCG data'!$A:$AD,'CCG data'!C$3,FALSE))),"",VLOOKUP($E231&amp;$D$110&amp;$D$111,'CCG data'!$A:$AD,'CCG data'!C$3,FALSE))</f>
        <v>0.52517361111111116</v>
      </c>
      <c r="S231" s="246"/>
      <c r="T231" s="246">
        <f>IF(OR(ISERROR(VLOOKUP($E231&amp;$D$110&amp;$D$111,'CCG data'!$A:$AD,'CCG data'!D$3,FALSE)),ISBLANK(VLOOKUP($E231&amp;$D$110&amp;$D$111,'CCG data'!$A:$AD,'CCG data'!D$3,FALSE))),"",VLOOKUP($E231&amp;$D$110&amp;$D$111,'CCG data'!$A:$AD,'CCG data'!D$3,FALSE))</f>
        <v>0.24305555555555555</v>
      </c>
      <c r="U231" s="246"/>
      <c r="V231" s="246">
        <f>IF(OR(ISERROR(VLOOKUP($E231&amp;$D$110&amp;$D$111,'CCG data'!$A:$AD,'CCG data'!E$3,FALSE)),ISBLANK(VLOOKUP($E231&amp;$D$110&amp;$D$111,'CCG data'!$A:$AD,'CCG data'!E$3,FALSE))),"",VLOOKUP($E231&amp;$D$110&amp;$D$111,'CCG data'!$A:$AD,'CCG data'!E$3,FALSE))</f>
        <v>0.13368055555555555</v>
      </c>
      <c r="W231" s="387"/>
      <c r="Y231" s="178">
        <f>IFERROR(VLOOKUP($E231&amp;$D$111, Outliers!$A$4:$P$214,6,FALSE),"0")</f>
        <v>1</v>
      </c>
      <c r="Z231" s="178">
        <f>IFERROR(VLOOKUP($E231&amp;$D$111, Outliers!$A$4:$P$214,7,FALSE),"0")</f>
        <v>0</v>
      </c>
      <c r="AA231" s="178">
        <f>IFERROR(VLOOKUP($E231&amp;$D$111, Outliers!$A$4:$P$214,8,FALSE),"0")</f>
        <v>0</v>
      </c>
      <c r="AB231" s="178">
        <f>IFERROR(VLOOKUP($E231&amp;$D$111, Outliers!$A$4:$P$214,9,FALSE),"0")</f>
        <v>0</v>
      </c>
      <c r="AD231" s="82"/>
      <c r="AE231" s="82"/>
      <c r="AF231" s="82"/>
      <c r="AG231" s="82"/>
    </row>
    <row r="232" spans="4:33" x14ac:dyDescent="0.25">
      <c r="D232" s="301"/>
      <c r="E232" s="107" t="s">
        <v>27</v>
      </c>
      <c r="F232" s="99">
        <f>IF(P231="","",VLOOKUP($E231&amp;$D$110&amp;$D$111,'CCG data'!$A:$AD,'CCG data'!W$3,FALSE))</f>
        <v>5.9</v>
      </c>
      <c r="G232" s="100">
        <f>IF(P231="","",VLOOKUP($E231&amp;$D$110&amp;$D$111,'CCG data'!$A:$AD,'CCG data'!X$3,FALSE))</f>
        <v>8.6</v>
      </c>
      <c r="H232" s="100">
        <f>IF(R231="","",VLOOKUP($E231&amp;$D$110&amp;$D$111,'CCG data'!$A:$AD,'CCG data'!Y$3,FALSE))</f>
        <v>34.799999999999997</v>
      </c>
      <c r="I232" s="100">
        <f>IF(R231="","",VLOOKUP($E231&amp;$D$110&amp;$D$111,'CCG data'!$A:$AD,'CCG data'!Z$3,FALSE))</f>
        <v>40.799999999999997</v>
      </c>
      <c r="J232" s="100">
        <f>IF(T231="","",VLOOKUP($E231&amp;$D$110&amp;$D$111,'CCG data'!$A:$AD,'CCG data'!AA$3,FALSE))</f>
        <v>15.1</v>
      </c>
      <c r="K232" s="100">
        <f>IF(T231="","",VLOOKUP($E231&amp;$D$110&amp;$D$111,'CCG data'!$A:$AD,'CCG data'!AB$3,FALSE))</f>
        <v>19.100000000000001</v>
      </c>
      <c r="L232" s="100">
        <f>IF(V231="","",VLOOKUP($E231&amp;$D$110&amp;$D$111,'CCG data'!$A:$AD,'CCG data'!AC$3,FALSE))</f>
        <v>8.3000000000000007</v>
      </c>
      <c r="M232" s="100">
        <f>IF(V231="","",VLOOKUP($E231&amp;$D$110&amp;$D$111,'CCG data'!$A:$AD,'CCG data'!AD$3,FALSE))</f>
        <v>11.4</v>
      </c>
      <c r="N232" s="304"/>
      <c r="P232" s="162">
        <f>IF(P231="","",VLOOKUP($E231&amp;$D$110&amp;$D$111,'CCG data'!$A:$AD,'CCG data'!I$3,FALSE))</f>
        <v>8.2000000000000003E-2</v>
      </c>
      <c r="Q232" s="15">
        <f>IF(P231="","",VLOOKUP($E231&amp;$D$110&amp;$D$111,'CCG data'!$A:$AD,'CCG data'!J$3,FALSE))</f>
        <v>0.11700000000000001</v>
      </c>
      <c r="R232" s="15">
        <f>IF(R231="","",VLOOKUP($E231&amp;$D$110&amp;$D$111,'CCG data'!$A:$AD,'CCG data'!K$3,FALSE))</f>
        <v>0.496</v>
      </c>
      <c r="S232" s="15">
        <f>IF(R231="","",VLOOKUP($E231&amp;$D$110&amp;$D$111,'CCG data'!$A:$AD,'CCG data'!L$3,FALSE))</f>
        <v>0.55400000000000005</v>
      </c>
      <c r="T232" s="15">
        <f>IF(T231="","",VLOOKUP($E231&amp;$D$110&amp;$D$111,'CCG data'!$A:$AD,'CCG data'!M$3,FALSE))</f>
        <v>0.219</v>
      </c>
      <c r="U232" s="15">
        <f>IF(T231="","",VLOOKUP($E231&amp;$D$110&amp;$D$111,'CCG data'!$A:$AD,'CCG data'!N$3,FALSE))</f>
        <v>0.26900000000000002</v>
      </c>
      <c r="V232" s="15">
        <f>IF(V231="","",VLOOKUP($E231&amp;$D$110&amp;$D$111,'CCG data'!$A:$AD,'CCG data'!O$3,FALSE))</f>
        <v>0.115</v>
      </c>
      <c r="W232" s="142">
        <f>IF(V231="","",VLOOKUP($E231&amp;$D$110&amp;$D$111,'CCG data'!$A:$AD,'CCG data'!P$3,FALSE))</f>
        <v>0.155</v>
      </c>
      <c r="Y232" s="178" t="str">
        <f>IFERROR(VLOOKUP($E232&amp;$D$111, Outliers!$A$4:$P$214,6,FALSE),"0")</f>
        <v>0</v>
      </c>
      <c r="Z232" s="178" t="str">
        <f>IFERROR(VLOOKUP($E232&amp;$D$111, Outliers!$A$4:$P$214,7,FALSE),"0")</f>
        <v>0</v>
      </c>
      <c r="AA232" s="178" t="str">
        <f>IFERROR(VLOOKUP($E232&amp;$D$111, Outliers!$A$4:$P$214,8,FALSE),"0")</f>
        <v>0</v>
      </c>
      <c r="AB232" s="178" t="str">
        <f>IFERROR(VLOOKUP($E232&amp;$D$111, Outliers!$A$4:$P$214,9,FALSE),"0")</f>
        <v>0</v>
      </c>
      <c r="AD232" s="82"/>
      <c r="AE232" s="82"/>
      <c r="AF232" s="82"/>
      <c r="AG232" s="82"/>
    </row>
    <row r="233" spans="4:33" ht="15.75" x14ac:dyDescent="0.25">
      <c r="D233" s="301"/>
      <c r="E233" s="108" t="s">
        <v>211</v>
      </c>
      <c r="F233" s="372">
        <f>IF(OR(ISERROR(VLOOKUP($E233&amp;$D$110&amp;$D$111,'CCG data'!$A:$AD,'CCG data'!R$3,FALSE)),ISBLANK(VLOOKUP($E233&amp;$D$110&amp;$D$111,'CCG data'!$A:$AD,'CCG data'!R$3,FALSE))),"",VLOOKUP($E233&amp;$D$110&amp;$D$111,'CCG data'!$A:$AD,'CCG data'!R$3,FALSE))</f>
        <v>5.3</v>
      </c>
      <c r="G233" s="373"/>
      <c r="H233" s="373">
        <f>IF(OR(ISERROR(VLOOKUP($E233&amp;$D$110&amp;$D$111,'CCG data'!$A:$AD,'CCG data'!S$3,FALSE)),ISBLANK(VLOOKUP($E233&amp;$D$110&amp;$D$111,'CCG data'!$A:$AD,'CCG data'!S$3,FALSE))),"",VLOOKUP($E233&amp;$D$110&amp;$D$111,'CCG data'!$A:$AD,'CCG data'!S$3,FALSE))</f>
        <v>43.4</v>
      </c>
      <c r="I233" s="373"/>
      <c r="J233" s="373">
        <f>IF(OR(ISERROR(VLOOKUP($E233&amp;$D$110&amp;$D$111,'CCG data'!$A:$AD,'CCG data'!T$3,FALSE)),ISBLANK(VLOOKUP($E233&amp;$D$110&amp;$D$111,'CCG data'!$A:$AD,'CCG data'!T$3,FALSE))),"",VLOOKUP($E233&amp;$D$110&amp;$D$111,'CCG data'!$A:$AD,'CCG data'!T$3,FALSE))</f>
        <v>17.5</v>
      </c>
      <c r="K233" s="373"/>
      <c r="L233" s="373">
        <f>IF(OR(ISERROR(VLOOKUP($E233&amp;$D$110&amp;$D$111,'CCG data'!$A:$AD,'CCG data'!U$3,FALSE)),ISBLANK(VLOOKUP($E233&amp;$D$110&amp;$D$111,'CCG data'!$A:$AD,'CCG data'!U$3,FALSE))),"",VLOOKUP($E233&amp;$D$110&amp;$D$111,'CCG data'!$A:$AD,'CCG data'!U$3,FALSE))</f>
        <v>10.7</v>
      </c>
      <c r="M233" s="374"/>
      <c r="N233" s="303">
        <f>IF(OR(ISERROR(VLOOKUP($E233&amp;$D$110&amp;$D$111,'CCG data'!$A:$AD,'CCG data'!G$3,FALSE)),ISBLANK(VLOOKUP($E233&amp;$D$110&amp;$D$111,'CCG data'!$A:$AD,'CCG data'!G$3,FALSE))),"",VLOOKUP($E233&amp;$D$110&amp;$D$111,'CCG data'!$A:$AD,'CCG data'!G$3,FALSE))</f>
        <v>1133</v>
      </c>
      <c r="P233" s="354">
        <f>IF(OR(ISERROR(VLOOKUP($E233&amp;$D$110&amp;$D$111,'CCG data'!$A:$AD,'CCG data'!B$3,FALSE)),ISBLANK(VLOOKUP($E233&amp;$D$110&amp;$D$111,'CCG data'!$A:$AD,'CCG data'!B$3,FALSE))),"",VLOOKUP($E233&amp;$D$110&amp;$D$111,'CCG data'!$A:$AD,'CCG data'!B$3,FALSE))</f>
        <v>6.9726390114739634E-2</v>
      </c>
      <c r="Q233" s="246"/>
      <c r="R233" s="246">
        <f>IF(OR(ISERROR(VLOOKUP($E233&amp;$D$110&amp;$D$111,'CCG data'!$A:$AD,'CCG data'!C$3,FALSE)),ISBLANK(VLOOKUP($E233&amp;$D$110&amp;$D$111,'CCG data'!$A:$AD,'CCG data'!C$3,FALSE))),"",VLOOKUP($E233&amp;$D$110&amp;$D$111,'CCG data'!$A:$AD,'CCG data'!C$3,FALSE))</f>
        <v>0.56487202118270075</v>
      </c>
      <c r="S233" s="246"/>
      <c r="T233" s="246">
        <f>IF(OR(ISERROR(VLOOKUP($E233&amp;$D$110&amp;$D$111,'CCG data'!$A:$AD,'CCG data'!D$3,FALSE)),ISBLANK(VLOOKUP($E233&amp;$D$110&amp;$D$111,'CCG data'!$A:$AD,'CCG data'!D$3,FALSE))),"",VLOOKUP($E233&amp;$D$110&amp;$D$111,'CCG data'!$A:$AD,'CCG data'!D$3,FALSE))</f>
        <v>0.22683142100617829</v>
      </c>
      <c r="U233" s="246"/>
      <c r="V233" s="246">
        <f>IF(OR(ISERROR(VLOOKUP($E233&amp;$D$110&amp;$D$111,'CCG data'!$A:$AD,'CCG data'!E$3,FALSE)),ISBLANK(VLOOKUP($E233&amp;$D$110&amp;$D$111,'CCG data'!$A:$AD,'CCG data'!E$3,FALSE))),"",VLOOKUP($E233&amp;$D$110&amp;$D$111,'CCG data'!$A:$AD,'CCG data'!E$3,FALSE))</f>
        <v>0.13857016769638128</v>
      </c>
      <c r="W233" s="387"/>
      <c r="Y233" s="178">
        <f>IFERROR(VLOOKUP($E233&amp;$D$111, Outliers!$A$4:$P$214,6,FALSE),"0")</f>
        <v>0</v>
      </c>
      <c r="Z233" s="178">
        <f>IFERROR(VLOOKUP($E233&amp;$D$111, Outliers!$A$4:$P$214,7,FALSE),"0")</f>
        <v>1</v>
      </c>
      <c r="AA233" s="178">
        <f>IFERROR(VLOOKUP($E233&amp;$D$111, Outliers!$A$4:$P$214,8,FALSE),"0")</f>
        <v>0</v>
      </c>
      <c r="AB233" s="178">
        <f>IFERROR(VLOOKUP($E233&amp;$D$111, Outliers!$A$4:$P$214,9,FALSE),"0")</f>
        <v>0</v>
      </c>
      <c r="AD233" s="82"/>
      <c r="AE233" s="82"/>
      <c r="AF233" s="82"/>
      <c r="AG233" s="82"/>
    </row>
    <row r="234" spans="4:33" x14ac:dyDescent="0.25">
      <c r="D234" s="301"/>
      <c r="E234" s="107" t="s">
        <v>27</v>
      </c>
      <c r="F234" s="99">
        <f>IF(P233="","",VLOOKUP($E233&amp;$D$110&amp;$D$111,'CCG data'!$A:$AD,'CCG data'!W$3,FALSE))</f>
        <v>4.0999999999999996</v>
      </c>
      <c r="G234" s="100">
        <f>IF(P233="","",VLOOKUP($E233&amp;$D$110&amp;$D$111,'CCG data'!$A:$AD,'CCG data'!X$3,FALSE))</f>
        <v>6.5</v>
      </c>
      <c r="H234" s="100">
        <f>IF(R233="","",VLOOKUP($E233&amp;$D$110&amp;$D$111,'CCG data'!$A:$AD,'CCG data'!Y$3,FALSE))</f>
        <v>40</v>
      </c>
      <c r="I234" s="100">
        <f>IF(R233="","",VLOOKUP($E233&amp;$D$110&amp;$D$111,'CCG data'!$A:$AD,'CCG data'!Z$3,FALSE))</f>
        <v>46.8</v>
      </c>
      <c r="J234" s="100">
        <f>IF(T233="","",VLOOKUP($E233&amp;$D$110&amp;$D$111,'CCG data'!$A:$AD,'CCG data'!AA$3,FALSE))</f>
        <v>15.4</v>
      </c>
      <c r="K234" s="100">
        <f>IF(T233="","",VLOOKUP($E233&amp;$D$110&amp;$D$111,'CCG data'!$A:$AD,'CCG data'!AB$3,FALSE))</f>
        <v>19.7</v>
      </c>
      <c r="L234" s="100">
        <f>IF(V233="","",VLOOKUP($E233&amp;$D$110&amp;$D$111,'CCG data'!$A:$AD,'CCG data'!AC$3,FALSE))</f>
        <v>9</v>
      </c>
      <c r="M234" s="100">
        <f>IF(V233="","",VLOOKUP($E233&amp;$D$110&amp;$D$111,'CCG data'!$A:$AD,'CCG data'!AD$3,FALSE))</f>
        <v>12.4</v>
      </c>
      <c r="N234" s="304"/>
      <c r="P234" s="162">
        <f>IF(P233="","",VLOOKUP($E233&amp;$D$110&amp;$D$111,'CCG data'!$A:$AD,'CCG data'!I$3,FALSE))</f>
        <v>5.6000000000000001E-2</v>
      </c>
      <c r="Q234" s="15">
        <f>IF(P233="","",VLOOKUP($E233&amp;$D$110&amp;$D$111,'CCG data'!$A:$AD,'CCG data'!J$3,FALSE))</f>
        <v>8.5999999999999993E-2</v>
      </c>
      <c r="R234" s="15">
        <f>IF(R233="","",VLOOKUP($E233&amp;$D$110&amp;$D$111,'CCG data'!$A:$AD,'CCG data'!K$3,FALSE))</f>
        <v>0.53600000000000003</v>
      </c>
      <c r="S234" s="15">
        <f>IF(R233="","",VLOOKUP($E233&amp;$D$110&amp;$D$111,'CCG data'!$A:$AD,'CCG data'!L$3,FALSE))</f>
        <v>0.59299999999999997</v>
      </c>
      <c r="T234" s="15">
        <f>IF(T233="","",VLOOKUP($E233&amp;$D$110&amp;$D$111,'CCG data'!$A:$AD,'CCG data'!M$3,FALSE))</f>
        <v>0.20300000000000001</v>
      </c>
      <c r="U234" s="15">
        <f>IF(T233="","",VLOOKUP($E233&amp;$D$110&amp;$D$111,'CCG data'!$A:$AD,'CCG data'!N$3,FALSE))</f>
        <v>0.252</v>
      </c>
      <c r="V234" s="15">
        <f>IF(V233="","",VLOOKUP($E233&amp;$D$110&amp;$D$111,'CCG data'!$A:$AD,'CCG data'!O$3,FALSE))</f>
        <v>0.12</v>
      </c>
      <c r="W234" s="142">
        <f>IF(V233="","",VLOOKUP($E233&amp;$D$110&amp;$D$111,'CCG data'!$A:$AD,'CCG data'!P$3,FALSE))</f>
        <v>0.16</v>
      </c>
      <c r="Y234" s="178" t="str">
        <f>IFERROR(VLOOKUP($E234&amp;$D$111, Outliers!$A$4:$P$214,6,FALSE),"0")</f>
        <v>0</v>
      </c>
      <c r="Z234" s="178" t="str">
        <f>IFERROR(VLOOKUP($E234&amp;$D$111, Outliers!$A$4:$P$214,7,FALSE),"0")</f>
        <v>0</v>
      </c>
      <c r="AA234" s="178" t="str">
        <f>IFERROR(VLOOKUP($E234&amp;$D$111, Outliers!$A$4:$P$214,8,FALSE),"0")</f>
        <v>0</v>
      </c>
      <c r="AB234" s="178" t="str">
        <f>IFERROR(VLOOKUP($E234&amp;$D$111, Outliers!$A$4:$P$214,9,FALSE),"0")</f>
        <v>0</v>
      </c>
      <c r="AD234" s="82"/>
      <c r="AE234" s="82"/>
      <c r="AF234" s="82"/>
      <c r="AG234" s="82"/>
    </row>
    <row r="235" spans="4:33" ht="15.75" x14ac:dyDescent="0.25">
      <c r="D235" s="301"/>
      <c r="E235" s="108" t="s">
        <v>212</v>
      </c>
      <c r="F235" s="372">
        <f>IF(OR(ISERROR(VLOOKUP($E235&amp;$D$110&amp;$D$111,'CCG data'!$A:$AD,'CCG data'!R$3,FALSE)),ISBLANK(VLOOKUP($E235&amp;$D$110&amp;$D$111,'CCG data'!$A:$AD,'CCG data'!R$3,FALSE))),"",VLOOKUP($E235&amp;$D$110&amp;$D$111,'CCG data'!$A:$AD,'CCG data'!R$3,FALSE))</f>
        <v>6.4</v>
      </c>
      <c r="G235" s="373"/>
      <c r="H235" s="373">
        <f>IF(OR(ISERROR(VLOOKUP($E235&amp;$D$110&amp;$D$111,'CCG data'!$A:$AD,'CCG data'!S$3,FALSE)),ISBLANK(VLOOKUP($E235&amp;$D$110&amp;$D$111,'CCG data'!$A:$AD,'CCG data'!S$3,FALSE))),"",VLOOKUP($E235&amp;$D$110&amp;$D$111,'CCG data'!$A:$AD,'CCG data'!S$3,FALSE))</f>
        <v>39.5</v>
      </c>
      <c r="I235" s="373"/>
      <c r="J235" s="373">
        <f>IF(OR(ISERROR(VLOOKUP($E235&amp;$D$110&amp;$D$111,'CCG data'!$A:$AD,'CCG data'!T$3,FALSE)),ISBLANK(VLOOKUP($E235&amp;$D$110&amp;$D$111,'CCG data'!$A:$AD,'CCG data'!T$3,FALSE))),"",VLOOKUP($E235&amp;$D$110&amp;$D$111,'CCG data'!$A:$AD,'CCG data'!T$3,FALSE))</f>
        <v>19.3</v>
      </c>
      <c r="K235" s="373"/>
      <c r="L235" s="373">
        <f>IF(OR(ISERROR(VLOOKUP($E235&amp;$D$110&amp;$D$111,'CCG data'!$A:$AD,'CCG data'!U$3,FALSE)),ISBLANK(VLOOKUP($E235&amp;$D$110&amp;$D$111,'CCG data'!$A:$AD,'CCG data'!U$3,FALSE))),"",VLOOKUP($E235&amp;$D$110&amp;$D$111,'CCG data'!$A:$AD,'CCG data'!U$3,FALSE))</f>
        <v>12.1</v>
      </c>
      <c r="M235" s="374"/>
      <c r="N235" s="303">
        <f>IF(OR(ISERROR(VLOOKUP($E235&amp;$D$110&amp;$D$111,'CCG data'!$A:$AD,'CCG data'!G$3,FALSE)),ISBLANK(VLOOKUP($E235&amp;$D$110&amp;$D$111,'CCG data'!$A:$AD,'CCG data'!G$3,FALSE))),"",VLOOKUP($E235&amp;$D$110&amp;$D$111,'CCG data'!$A:$AD,'CCG data'!G$3,FALSE))</f>
        <v>3580</v>
      </c>
      <c r="P235" s="354">
        <f>IF(OR(ISERROR(VLOOKUP($E235&amp;$D$110&amp;$D$111,'CCG data'!$A:$AD,'CCG data'!B$3,FALSE)),ISBLANK(VLOOKUP($E235&amp;$D$110&amp;$D$111,'CCG data'!$A:$AD,'CCG data'!B$3,FALSE))),"",VLOOKUP($E235&amp;$D$110&amp;$D$111,'CCG data'!$A:$AD,'CCG data'!B$3,FALSE))</f>
        <v>8.1284916201117316E-2</v>
      </c>
      <c r="Q235" s="246"/>
      <c r="R235" s="246">
        <f>IF(OR(ISERROR(VLOOKUP($E235&amp;$D$110&amp;$D$111,'CCG data'!$A:$AD,'CCG data'!C$3,FALSE)),ISBLANK(VLOOKUP($E235&amp;$D$110&amp;$D$111,'CCG data'!$A:$AD,'CCG data'!C$3,FALSE))),"",VLOOKUP($E235&amp;$D$110&amp;$D$111,'CCG data'!$A:$AD,'CCG data'!C$3,FALSE))</f>
        <v>0.508659217877095</v>
      </c>
      <c r="S235" s="246"/>
      <c r="T235" s="246">
        <f>IF(OR(ISERROR(VLOOKUP($E235&amp;$D$110&amp;$D$111,'CCG data'!$A:$AD,'CCG data'!D$3,FALSE)),ISBLANK(VLOOKUP($E235&amp;$D$110&amp;$D$111,'CCG data'!$A:$AD,'CCG data'!D$3,FALSE))),"",VLOOKUP($E235&amp;$D$110&amp;$D$111,'CCG data'!$A:$AD,'CCG data'!D$3,FALSE))</f>
        <v>0.25363128491620113</v>
      </c>
      <c r="U235" s="246"/>
      <c r="V235" s="246">
        <f>IF(OR(ISERROR(VLOOKUP($E235&amp;$D$110&amp;$D$111,'CCG data'!$A:$AD,'CCG data'!E$3,FALSE)),ISBLANK(VLOOKUP($E235&amp;$D$110&amp;$D$111,'CCG data'!$A:$AD,'CCG data'!E$3,FALSE))),"",VLOOKUP($E235&amp;$D$110&amp;$D$111,'CCG data'!$A:$AD,'CCG data'!E$3,FALSE))</f>
        <v>0.15642458100558659</v>
      </c>
      <c r="W235" s="387"/>
      <c r="Y235" s="178">
        <f>IFERROR(VLOOKUP($E235&amp;$D$111, Outliers!$A$4:$P$214,6,FALSE),"0")</f>
        <v>1</v>
      </c>
      <c r="Z235" s="178">
        <f>IFERROR(VLOOKUP($E235&amp;$D$111, Outliers!$A$4:$P$214,7,FALSE),"0")</f>
        <v>0</v>
      </c>
      <c r="AA235" s="178">
        <f>IFERROR(VLOOKUP($E235&amp;$D$111, Outliers!$A$4:$P$214,8,FALSE),"0")</f>
        <v>0</v>
      </c>
      <c r="AB235" s="178">
        <f>IFERROR(VLOOKUP($E235&amp;$D$111, Outliers!$A$4:$P$214,9,FALSE),"0")</f>
        <v>0</v>
      </c>
      <c r="AD235" s="82"/>
      <c r="AE235" s="82"/>
      <c r="AF235" s="82"/>
      <c r="AG235" s="82"/>
    </row>
    <row r="236" spans="4:33" x14ac:dyDescent="0.25">
      <c r="D236" s="301"/>
      <c r="E236" s="107" t="s">
        <v>27</v>
      </c>
      <c r="F236" s="99">
        <f>IF(P235="","",VLOOKUP($E235&amp;$D$110&amp;$D$111,'CCG data'!$A:$AD,'CCG data'!W$3,FALSE))</f>
        <v>5.7</v>
      </c>
      <c r="G236" s="100">
        <f>IF(P235="","",VLOOKUP($E235&amp;$D$110&amp;$D$111,'CCG data'!$A:$AD,'CCG data'!X$3,FALSE))</f>
        <v>7.2</v>
      </c>
      <c r="H236" s="100">
        <f>IF(R235="","",VLOOKUP($E235&amp;$D$110&amp;$D$111,'CCG data'!$A:$AD,'CCG data'!Y$3,FALSE))</f>
        <v>37.700000000000003</v>
      </c>
      <c r="I236" s="100">
        <f>IF(R235="","",VLOOKUP($E235&amp;$D$110&amp;$D$111,'CCG data'!$A:$AD,'CCG data'!Z$3,FALSE))</f>
        <v>41.4</v>
      </c>
      <c r="J236" s="100">
        <f>IF(T235="","",VLOOKUP($E235&amp;$D$110&amp;$D$111,'CCG data'!$A:$AD,'CCG data'!AA$3,FALSE))</f>
        <v>18</v>
      </c>
      <c r="K236" s="100">
        <f>IF(T235="","",VLOOKUP($E235&amp;$D$110&amp;$D$111,'CCG data'!$A:$AD,'CCG data'!AB$3,FALSE))</f>
        <v>20.5</v>
      </c>
      <c r="L236" s="100">
        <f>IF(V235="","",VLOOKUP($E235&amp;$D$110&amp;$D$111,'CCG data'!$A:$AD,'CCG data'!AC$3,FALSE))</f>
        <v>11.1</v>
      </c>
      <c r="M236" s="100">
        <f>IF(V235="","",VLOOKUP($E235&amp;$D$110&amp;$D$111,'CCG data'!$A:$AD,'CCG data'!AD$3,FALSE))</f>
        <v>13.1</v>
      </c>
      <c r="N236" s="304"/>
      <c r="P236" s="162">
        <f>IF(P235="","",VLOOKUP($E235&amp;$D$110&amp;$D$111,'CCG data'!$A:$AD,'CCG data'!I$3,FALSE))</f>
        <v>7.2999999999999995E-2</v>
      </c>
      <c r="Q236" s="15">
        <f>IF(P235="","",VLOOKUP($E235&amp;$D$110&amp;$D$111,'CCG data'!$A:$AD,'CCG data'!J$3,FALSE))</f>
        <v>9.0999999999999998E-2</v>
      </c>
      <c r="R236" s="15">
        <f>IF(R235="","",VLOOKUP($E235&amp;$D$110&amp;$D$111,'CCG data'!$A:$AD,'CCG data'!K$3,FALSE))</f>
        <v>0.49199999999999999</v>
      </c>
      <c r="S236" s="15">
        <f>IF(R235="","",VLOOKUP($E235&amp;$D$110&amp;$D$111,'CCG data'!$A:$AD,'CCG data'!L$3,FALSE))</f>
        <v>0.52500000000000002</v>
      </c>
      <c r="T236" s="15">
        <f>IF(T235="","",VLOOKUP($E235&amp;$D$110&amp;$D$111,'CCG data'!$A:$AD,'CCG data'!M$3,FALSE))</f>
        <v>0.24</v>
      </c>
      <c r="U236" s="15">
        <f>IF(T235="","",VLOOKUP($E235&amp;$D$110&amp;$D$111,'CCG data'!$A:$AD,'CCG data'!N$3,FALSE))</f>
        <v>0.26800000000000002</v>
      </c>
      <c r="V236" s="15">
        <f>IF(V235="","",VLOOKUP($E235&amp;$D$110&amp;$D$111,'CCG data'!$A:$AD,'CCG data'!O$3,FALSE))</f>
        <v>0.14499999999999999</v>
      </c>
      <c r="W236" s="142">
        <f>IF(V235="","",VLOOKUP($E235&amp;$D$110&amp;$D$111,'CCG data'!$A:$AD,'CCG data'!P$3,FALSE))</f>
        <v>0.16900000000000001</v>
      </c>
      <c r="Y236" s="178" t="str">
        <f>IFERROR(VLOOKUP($E236&amp;$D$111, Outliers!$A$4:$P$214,6,FALSE),"0")</f>
        <v>0</v>
      </c>
      <c r="Z236" s="178" t="str">
        <f>IFERROR(VLOOKUP($E236&amp;$D$111, Outliers!$A$4:$P$214,7,FALSE),"0")</f>
        <v>0</v>
      </c>
      <c r="AA236" s="178" t="str">
        <f>IFERROR(VLOOKUP($E236&amp;$D$111, Outliers!$A$4:$P$214,8,FALSE),"0")</f>
        <v>0</v>
      </c>
      <c r="AB236" s="178" t="str">
        <f>IFERROR(VLOOKUP($E236&amp;$D$111, Outliers!$A$4:$P$214,9,FALSE),"0")</f>
        <v>0</v>
      </c>
      <c r="AD236" s="82"/>
      <c r="AE236" s="82"/>
      <c r="AF236" s="82"/>
      <c r="AG236" s="82"/>
    </row>
    <row r="237" spans="4:33" ht="15.75" x14ac:dyDescent="0.25">
      <c r="D237" s="301"/>
      <c r="E237" s="108" t="s">
        <v>460</v>
      </c>
      <c r="F237" s="372">
        <f>IF(OR(ISERROR(VLOOKUP($E237&amp;$D$110&amp;$D$111,'CCG data'!$A:$AD,'CCG data'!R$3,FALSE)),ISBLANK(VLOOKUP($E237&amp;$D$110&amp;$D$111,'CCG data'!$A:$AD,'CCG data'!R$3,FALSE))),"",VLOOKUP($E237&amp;$D$110&amp;$D$111,'CCG data'!$A:$AD,'CCG data'!R$3,FALSE))</f>
        <v>6.6</v>
      </c>
      <c r="G237" s="373"/>
      <c r="H237" s="373">
        <f>IF(OR(ISERROR(VLOOKUP($E237&amp;$D$110&amp;$D$111,'CCG data'!$A:$AD,'CCG data'!S$3,FALSE)),ISBLANK(VLOOKUP($E237&amp;$D$110&amp;$D$111,'CCG data'!$A:$AD,'CCG data'!S$3,FALSE))),"",VLOOKUP($E237&amp;$D$110&amp;$D$111,'CCG data'!$A:$AD,'CCG data'!S$3,FALSE))</f>
        <v>42.8</v>
      </c>
      <c r="I237" s="373"/>
      <c r="J237" s="373">
        <f>IF(OR(ISERROR(VLOOKUP($E237&amp;$D$110&amp;$D$111,'CCG data'!$A:$AD,'CCG data'!T$3,FALSE)),ISBLANK(VLOOKUP($E237&amp;$D$110&amp;$D$111,'CCG data'!$A:$AD,'CCG data'!T$3,FALSE))),"",VLOOKUP($E237&amp;$D$110&amp;$D$111,'CCG data'!$A:$AD,'CCG data'!T$3,FALSE))</f>
        <v>18.100000000000001</v>
      </c>
      <c r="K237" s="373"/>
      <c r="L237" s="373">
        <f>IF(OR(ISERROR(VLOOKUP($E237&amp;$D$110&amp;$D$111,'CCG data'!$A:$AD,'CCG data'!U$3,FALSE)),ISBLANK(VLOOKUP($E237&amp;$D$110&amp;$D$111,'CCG data'!$A:$AD,'CCG data'!U$3,FALSE))),"",VLOOKUP($E237&amp;$D$110&amp;$D$111,'CCG data'!$A:$AD,'CCG data'!U$3,FALSE))</f>
        <v>9.4</v>
      </c>
      <c r="M237" s="374"/>
      <c r="N237" s="303">
        <f>IF(OR(ISERROR(VLOOKUP($E237&amp;$D$110&amp;$D$111,'CCG data'!$A:$AD,'CCG data'!G$3,FALSE)),ISBLANK(VLOOKUP($E237&amp;$D$110&amp;$D$111,'CCG data'!$A:$AD,'CCG data'!G$3,FALSE))),"",VLOOKUP($E237&amp;$D$110&amp;$D$111,'CCG data'!$A:$AD,'CCG data'!G$3,FALSE))</f>
        <v>1475</v>
      </c>
      <c r="P237" s="354">
        <f>IF(OR(ISERROR(VLOOKUP($E237&amp;$D$110&amp;$D$111,'CCG data'!$A:$AD,'CCG data'!B$3,FALSE)),ISBLANK(VLOOKUP($E237&amp;$D$110&amp;$D$111,'CCG data'!$A:$AD,'CCG data'!B$3,FALSE))),"",VLOOKUP($E237&amp;$D$110&amp;$D$111,'CCG data'!$A:$AD,'CCG data'!B$3,FALSE))</f>
        <v>8.610169491525424E-2</v>
      </c>
      <c r="Q237" s="246"/>
      <c r="R237" s="246">
        <f>IF(OR(ISERROR(VLOOKUP($E237&amp;$D$110&amp;$D$111,'CCG data'!$A:$AD,'CCG data'!C$3,FALSE)),ISBLANK(VLOOKUP($E237&amp;$D$110&amp;$D$111,'CCG data'!$A:$AD,'CCG data'!C$3,FALSE))),"",VLOOKUP($E237&amp;$D$110&amp;$D$111,'CCG data'!$A:$AD,'CCG data'!C$3,FALSE))</f>
        <v>0.55593220338983051</v>
      </c>
      <c r="S237" s="246"/>
      <c r="T237" s="246">
        <f>IF(OR(ISERROR(VLOOKUP($E237&amp;$D$110&amp;$D$111,'CCG data'!$A:$AD,'CCG data'!D$3,FALSE)),ISBLANK(VLOOKUP($E237&amp;$D$110&amp;$D$111,'CCG data'!$A:$AD,'CCG data'!D$3,FALSE))),"",VLOOKUP($E237&amp;$D$110&amp;$D$111,'CCG data'!$A:$AD,'CCG data'!D$3,FALSE))</f>
        <v>0.23661016949152541</v>
      </c>
      <c r="U237" s="246"/>
      <c r="V237" s="246">
        <f>IF(OR(ISERROR(VLOOKUP($E237&amp;$D$110&amp;$D$111,'CCG data'!$A:$AD,'CCG data'!E$3,FALSE)),ISBLANK(VLOOKUP($E237&amp;$D$110&amp;$D$111,'CCG data'!$A:$AD,'CCG data'!E$3,FALSE))),"",VLOOKUP($E237&amp;$D$110&amp;$D$111,'CCG data'!$A:$AD,'CCG data'!E$3,FALSE))</f>
        <v>0.12135593220338983</v>
      </c>
      <c r="W237" s="387"/>
      <c r="Y237" s="178">
        <f>IFERROR(VLOOKUP($E237&amp;$D$111, Outliers!$A$4:$P$214,6,FALSE),"0")</f>
        <v>0</v>
      </c>
      <c r="Z237" s="178">
        <f>IFERROR(VLOOKUP($E237&amp;$D$111, Outliers!$A$4:$P$214,7,FALSE),"0")</f>
        <v>1</v>
      </c>
      <c r="AA237" s="178">
        <f>IFERROR(VLOOKUP($E237&amp;$D$111, Outliers!$A$4:$P$214,8,FALSE),"0")</f>
        <v>0</v>
      </c>
      <c r="AB237" s="178">
        <f>IFERROR(VLOOKUP($E237&amp;$D$111, Outliers!$A$4:$P$214,9,FALSE),"0")</f>
        <v>0</v>
      </c>
      <c r="AD237" s="82"/>
      <c r="AE237" s="82"/>
      <c r="AF237" s="82"/>
      <c r="AG237" s="82"/>
    </row>
    <row r="238" spans="4:33" x14ac:dyDescent="0.25">
      <c r="D238" s="301"/>
      <c r="E238" s="107" t="s">
        <v>27</v>
      </c>
      <c r="F238" s="99">
        <f>IF(P237="","",VLOOKUP($E237&amp;$D$110&amp;$D$111,'CCG data'!$A:$AD,'CCG data'!W$3,FALSE))</f>
        <v>5.5</v>
      </c>
      <c r="G238" s="100">
        <f>IF(P237="","",VLOOKUP($E237&amp;$D$110&amp;$D$111,'CCG data'!$A:$AD,'CCG data'!X$3,FALSE))</f>
        <v>7.8</v>
      </c>
      <c r="H238" s="100">
        <f>IF(R237="","",VLOOKUP($E237&amp;$D$110&amp;$D$111,'CCG data'!$A:$AD,'CCG data'!Y$3,FALSE))</f>
        <v>39.799999999999997</v>
      </c>
      <c r="I238" s="100">
        <f>IF(R237="","",VLOOKUP($E237&amp;$D$110&amp;$D$111,'CCG data'!$A:$AD,'CCG data'!Z$3,FALSE))</f>
        <v>45.7</v>
      </c>
      <c r="J238" s="100">
        <f>IF(T237="","",VLOOKUP($E237&amp;$D$110&amp;$D$111,'CCG data'!$A:$AD,'CCG data'!AA$3,FALSE))</f>
        <v>16.2</v>
      </c>
      <c r="K238" s="100">
        <f>IF(T237="","",VLOOKUP($E237&amp;$D$110&amp;$D$111,'CCG data'!$A:$AD,'CCG data'!AB$3,FALSE))</f>
        <v>20</v>
      </c>
      <c r="L238" s="100">
        <f>IF(V237="","",VLOOKUP($E237&amp;$D$110&amp;$D$111,'CCG data'!$A:$AD,'CCG data'!AC$3,FALSE))</f>
        <v>8.1</v>
      </c>
      <c r="M238" s="100">
        <f>IF(V237="","",VLOOKUP($E237&amp;$D$110&amp;$D$111,'CCG data'!$A:$AD,'CCG data'!AD$3,FALSE))</f>
        <v>10.8</v>
      </c>
      <c r="N238" s="304"/>
      <c r="P238" s="162">
        <f>IF(P237="","",VLOOKUP($E237&amp;$D$110&amp;$D$111,'CCG data'!$A:$AD,'CCG data'!I$3,FALSE))</f>
        <v>7.2999999999999995E-2</v>
      </c>
      <c r="Q238" s="15">
        <f>IF(P237="","",VLOOKUP($E237&amp;$D$110&amp;$D$111,'CCG data'!$A:$AD,'CCG data'!J$3,FALSE))</f>
        <v>0.10199999999999999</v>
      </c>
      <c r="R238" s="15">
        <f>IF(R237="","",VLOOKUP($E237&amp;$D$110&amp;$D$111,'CCG data'!$A:$AD,'CCG data'!K$3,FALSE))</f>
        <v>0.53</v>
      </c>
      <c r="S238" s="15">
        <f>IF(R237="","",VLOOKUP($E237&amp;$D$110&amp;$D$111,'CCG data'!$A:$AD,'CCG data'!L$3,FALSE))</f>
        <v>0.58099999999999996</v>
      </c>
      <c r="T238" s="15">
        <f>IF(T237="","",VLOOKUP($E237&amp;$D$110&amp;$D$111,'CCG data'!$A:$AD,'CCG data'!M$3,FALSE))</f>
        <v>0.216</v>
      </c>
      <c r="U238" s="15">
        <f>IF(T237="","",VLOOKUP($E237&amp;$D$110&amp;$D$111,'CCG data'!$A:$AD,'CCG data'!N$3,FALSE))</f>
        <v>0.25900000000000001</v>
      </c>
      <c r="V238" s="15">
        <f>IF(V237="","",VLOOKUP($E237&amp;$D$110&amp;$D$111,'CCG data'!$A:$AD,'CCG data'!O$3,FALSE))</f>
        <v>0.106</v>
      </c>
      <c r="W238" s="142">
        <f>IF(V237="","",VLOOKUP($E237&amp;$D$110&amp;$D$111,'CCG data'!$A:$AD,'CCG data'!P$3,FALSE))</f>
        <v>0.13900000000000001</v>
      </c>
      <c r="Y238" s="178" t="str">
        <f>IFERROR(VLOOKUP($E238&amp;$D$111, Outliers!$A$4:$P$214,6,FALSE),"0")</f>
        <v>0</v>
      </c>
      <c r="Z238" s="178" t="str">
        <f>IFERROR(VLOOKUP($E238&amp;$D$111, Outliers!$A$4:$P$214,7,FALSE),"0")</f>
        <v>0</v>
      </c>
      <c r="AA238" s="178" t="str">
        <f>IFERROR(VLOOKUP($E238&amp;$D$111, Outliers!$A$4:$P$214,8,FALSE),"0")</f>
        <v>0</v>
      </c>
      <c r="AB238" s="178" t="str">
        <f>IFERROR(VLOOKUP($E238&amp;$D$111, Outliers!$A$4:$P$214,9,FALSE),"0")</f>
        <v>0</v>
      </c>
      <c r="AD238" s="82"/>
      <c r="AE238" s="82"/>
      <c r="AF238" s="82"/>
      <c r="AG238" s="82"/>
    </row>
    <row r="239" spans="4:33" ht="15.75" x14ac:dyDescent="0.25">
      <c r="D239" s="301"/>
      <c r="E239" s="108" t="s">
        <v>213</v>
      </c>
      <c r="F239" s="372">
        <f>IF(OR(ISERROR(VLOOKUP($E239&amp;$D$110&amp;$D$111,'CCG data'!$A:$AD,'CCG data'!R$3,FALSE)),ISBLANK(VLOOKUP($E239&amp;$D$110&amp;$D$111,'CCG data'!$A:$AD,'CCG data'!R$3,FALSE))),"",VLOOKUP($E239&amp;$D$110&amp;$D$111,'CCG data'!$A:$AD,'CCG data'!R$3,FALSE))</f>
        <v>5</v>
      </c>
      <c r="G239" s="373"/>
      <c r="H239" s="373">
        <f>IF(OR(ISERROR(VLOOKUP($E239&amp;$D$110&amp;$D$111,'CCG data'!$A:$AD,'CCG data'!S$3,FALSE)),ISBLANK(VLOOKUP($E239&amp;$D$110&amp;$D$111,'CCG data'!$A:$AD,'CCG data'!S$3,FALSE))),"",VLOOKUP($E239&amp;$D$110&amp;$D$111,'CCG data'!$A:$AD,'CCG data'!S$3,FALSE))</f>
        <v>37.299999999999997</v>
      </c>
      <c r="I239" s="373"/>
      <c r="J239" s="373">
        <f>IF(OR(ISERROR(VLOOKUP($E239&amp;$D$110&amp;$D$111,'CCG data'!$A:$AD,'CCG data'!T$3,FALSE)),ISBLANK(VLOOKUP($E239&amp;$D$110&amp;$D$111,'CCG data'!$A:$AD,'CCG data'!T$3,FALSE))),"",VLOOKUP($E239&amp;$D$110&amp;$D$111,'CCG data'!$A:$AD,'CCG data'!T$3,FALSE))</f>
        <v>16.600000000000001</v>
      </c>
      <c r="K239" s="373"/>
      <c r="L239" s="373">
        <f>IF(OR(ISERROR(VLOOKUP($E239&amp;$D$110&amp;$D$111,'CCG data'!$A:$AD,'CCG data'!U$3,FALSE)),ISBLANK(VLOOKUP($E239&amp;$D$110&amp;$D$111,'CCG data'!$A:$AD,'CCG data'!U$3,FALSE))),"",VLOOKUP($E239&amp;$D$110&amp;$D$111,'CCG data'!$A:$AD,'CCG data'!U$3,FALSE))</f>
        <v>7.3</v>
      </c>
      <c r="M239" s="374"/>
      <c r="N239" s="303">
        <f>IF(OR(ISERROR(VLOOKUP($E239&amp;$D$110&amp;$D$111,'CCG data'!$A:$AD,'CCG data'!G$3,FALSE)),ISBLANK(VLOOKUP($E239&amp;$D$110&amp;$D$111,'CCG data'!$A:$AD,'CCG data'!G$3,FALSE))),"",VLOOKUP($E239&amp;$D$110&amp;$D$111,'CCG data'!$A:$AD,'CCG data'!G$3,FALSE))</f>
        <v>1058</v>
      </c>
      <c r="P239" s="354">
        <f>IF(OR(ISERROR(VLOOKUP($E239&amp;$D$110&amp;$D$111,'CCG data'!$A:$AD,'CCG data'!B$3,FALSE)),ISBLANK(VLOOKUP($E239&amp;$D$110&amp;$D$111,'CCG data'!$A:$AD,'CCG data'!B$3,FALSE))),"",VLOOKUP($E239&amp;$D$110&amp;$D$111,'CCG data'!$A:$AD,'CCG data'!B$3,FALSE))</f>
        <v>7.6559546313799617E-2</v>
      </c>
      <c r="Q239" s="246"/>
      <c r="R239" s="246">
        <f>IF(OR(ISERROR(VLOOKUP($E239&amp;$D$110&amp;$D$111,'CCG data'!$A:$AD,'CCG data'!C$3,FALSE)),ISBLANK(VLOOKUP($E239&amp;$D$110&amp;$D$111,'CCG data'!$A:$AD,'CCG data'!C$3,FALSE))),"",VLOOKUP($E239&amp;$D$110&amp;$D$111,'CCG data'!$A:$AD,'CCG data'!C$3,FALSE))</f>
        <v>0.56616257088846877</v>
      </c>
      <c r="S239" s="246"/>
      <c r="T239" s="246">
        <f>IF(OR(ISERROR(VLOOKUP($E239&amp;$D$110&amp;$D$111,'CCG data'!$A:$AD,'CCG data'!D$3,FALSE)),ISBLANK(VLOOKUP($E239&amp;$D$110&amp;$D$111,'CCG data'!$A:$AD,'CCG data'!D$3,FALSE))),"",VLOOKUP($E239&amp;$D$110&amp;$D$111,'CCG data'!$A:$AD,'CCG data'!D$3,FALSE))</f>
        <v>0.2448015122873346</v>
      </c>
      <c r="U239" s="246"/>
      <c r="V239" s="246">
        <f>IF(OR(ISERROR(VLOOKUP($E239&amp;$D$110&amp;$D$111,'CCG data'!$A:$AD,'CCG data'!E$3,FALSE)),ISBLANK(VLOOKUP($E239&amp;$D$110&amp;$D$111,'CCG data'!$A:$AD,'CCG data'!E$3,FALSE))),"",VLOOKUP($E239&amp;$D$110&amp;$D$111,'CCG data'!$A:$AD,'CCG data'!E$3,FALSE))</f>
        <v>0.11247637051039698</v>
      </c>
      <c r="W239" s="387"/>
      <c r="Y239" s="178">
        <f>IFERROR(VLOOKUP($E239&amp;$D$111, Outliers!$A$4:$P$214,6,FALSE),"0")</f>
        <v>0</v>
      </c>
      <c r="Z239" s="178">
        <f>IFERROR(VLOOKUP($E239&amp;$D$111, Outliers!$A$4:$P$214,7,FALSE),"0")</f>
        <v>0</v>
      </c>
      <c r="AA239" s="178">
        <f>IFERROR(VLOOKUP($E239&amp;$D$111, Outliers!$A$4:$P$214,8,FALSE),"0")</f>
        <v>0</v>
      </c>
      <c r="AB239" s="178">
        <f>IFERROR(VLOOKUP($E239&amp;$D$111, Outliers!$A$4:$P$214,9,FALSE),"0")</f>
        <v>1</v>
      </c>
      <c r="AD239" s="82"/>
      <c r="AE239" s="82"/>
      <c r="AF239" s="82"/>
      <c r="AG239" s="82"/>
    </row>
    <row r="240" spans="4:33" x14ac:dyDescent="0.25">
      <c r="D240" s="301"/>
      <c r="E240" s="107" t="s">
        <v>27</v>
      </c>
      <c r="F240" s="99">
        <f>IF(P239="","",VLOOKUP($E239&amp;$D$110&amp;$D$111,'CCG data'!$A:$AD,'CCG data'!W$3,FALSE))</f>
        <v>3.9</v>
      </c>
      <c r="G240" s="100">
        <f>IF(P239="","",VLOOKUP($E239&amp;$D$110&amp;$D$111,'CCG data'!$A:$AD,'CCG data'!X$3,FALSE))</f>
        <v>6.1</v>
      </c>
      <c r="H240" s="100">
        <f>IF(R239="","",VLOOKUP($E239&amp;$D$110&amp;$D$111,'CCG data'!$A:$AD,'CCG data'!Y$3,FALSE))</f>
        <v>34.299999999999997</v>
      </c>
      <c r="I240" s="100">
        <f>IF(R239="","",VLOOKUP($E239&amp;$D$110&amp;$D$111,'CCG data'!$A:$AD,'CCG data'!Z$3,FALSE))</f>
        <v>40.299999999999997</v>
      </c>
      <c r="J240" s="100">
        <f>IF(T239="","",VLOOKUP($E239&amp;$D$110&amp;$D$111,'CCG data'!$A:$AD,'CCG data'!AA$3,FALSE))</f>
        <v>14.6</v>
      </c>
      <c r="K240" s="100">
        <f>IF(T239="","",VLOOKUP($E239&amp;$D$110&amp;$D$111,'CCG data'!$A:$AD,'CCG data'!AB$3,FALSE))</f>
        <v>18.7</v>
      </c>
      <c r="L240" s="100">
        <f>IF(V239="","",VLOOKUP($E239&amp;$D$110&amp;$D$111,'CCG data'!$A:$AD,'CCG data'!AC$3,FALSE))</f>
        <v>6</v>
      </c>
      <c r="M240" s="100">
        <f>IF(V239="","",VLOOKUP($E239&amp;$D$110&amp;$D$111,'CCG data'!$A:$AD,'CCG data'!AD$3,FALSE))</f>
        <v>8.6999999999999993</v>
      </c>
      <c r="N240" s="304"/>
      <c r="P240" s="162">
        <f>IF(P239="","",VLOOKUP($E239&amp;$D$110&amp;$D$111,'CCG data'!$A:$AD,'CCG data'!I$3,FALSE))</f>
        <v>6.2E-2</v>
      </c>
      <c r="Q240" s="15">
        <f>IF(P239="","",VLOOKUP($E239&amp;$D$110&amp;$D$111,'CCG data'!$A:$AD,'CCG data'!J$3,FALSE))</f>
        <v>9.4E-2</v>
      </c>
      <c r="R240" s="15">
        <f>IF(R239="","",VLOOKUP($E239&amp;$D$110&amp;$D$111,'CCG data'!$A:$AD,'CCG data'!K$3,FALSE))</f>
        <v>0.53600000000000003</v>
      </c>
      <c r="S240" s="15">
        <f>IF(R239="","",VLOOKUP($E239&amp;$D$110&amp;$D$111,'CCG data'!$A:$AD,'CCG data'!L$3,FALSE))</f>
        <v>0.59599999999999997</v>
      </c>
      <c r="T240" s="15">
        <f>IF(T239="","",VLOOKUP($E239&amp;$D$110&amp;$D$111,'CCG data'!$A:$AD,'CCG data'!M$3,FALSE))</f>
        <v>0.22</v>
      </c>
      <c r="U240" s="15">
        <f>IF(T239="","",VLOOKUP($E239&amp;$D$110&amp;$D$111,'CCG data'!$A:$AD,'CCG data'!N$3,FALSE))</f>
        <v>0.27200000000000002</v>
      </c>
      <c r="V240" s="15">
        <f>IF(V239="","",VLOOKUP($E239&amp;$D$110&amp;$D$111,'CCG data'!$A:$AD,'CCG data'!O$3,FALSE))</f>
        <v>9.5000000000000001E-2</v>
      </c>
      <c r="W240" s="142">
        <f>IF(V239="","",VLOOKUP($E239&amp;$D$110&amp;$D$111,'CCG data'!$A:$AD,'CCG data'!P$3,FALSE))</f>
        <v>0.13300000000000001</v>
      </c>
      <c r="Y240" s="178" t="str">
        <f>IFERROR(VLOOKUP($E240&amp;$D$111, Outliers!$A$4:$P$214,6,FALSE),"0")</f>
        <v>0</v>
      </c>
      <c r="Z240" s="178" t="str">
        <f>IFERROR(VLOOKUP($E240&amp;$D$111, Outliers!$A$4:$P$214,7,FALSE),"0")</f>
        <v>0</v>
      </c>
      <c r="AA240" s="178" t="str">
        <f>IFERROR(VLOOKUP($E240&amp;$D$111, Outliers!$A$4:$P$214,8,FALSE),"0")</f>
        <v>0</v>
      </c>
      <c r="AB240" s="178" t="str">
        <f>IFERROR(VLOOKUP($E240&amp;$D$111, Outliers!$A$4:$P$214,9,FALSE),"0")</f>
        <v>0</v>
      </c>
      <c r="AD240" s="82"/>
      <c r="AE240" s="82"/>
      <c r="AF240" s="82"/>
      <c r="AG240" s="82"/>
    </row>
    <row r="241" spans="4:33" ht="15.75" x14ac:dyDescent="0.25">
      <c r="D241" s="301"/>
      <c r="E241" s="108" t="s">
        <v>214</v>
      </c>
      <c r="F241" s="372">
        <f>IF(OR(ISERROR(VLOOKUP($E241&amp;$D$110&amp;$D$111,'CCG data'!$A:$AD,'CCG data'!R$3,FALSE)),ISBLANK(VLOOKUP($E241&amp;$D$110&amp;$D$111,'CCG data'!$A:$AD,'CCG data'!R$3,FALSE))),"",VLOOKUP($E241&amp;$D$110&amp;$D$111,'CCG data'!$A:$AD,'CCG data'!R$3,FALSE))</f>
        <v>4.3</v>
      </c>
      <c r="G241" s="373"/>
      <c r="H241" s="373">
        <f>IF(OR(ISERROR(VLOOKUP($E241&amp;$D$110&amp;$D$111,'CCG data'!$A:$AD,'CCG data'!S$3,FALSE)),ISBLANK(VLOOKUP($E241&amp;$D$110&amp;$D$111,'CCG data'!$A:$AD,'CCG data'!S$3,FALSE))),"",VLOOKUP($E241&amp;$D$110&amp;$D$111,'CCG data'!$A:$AD,'CCG data'!S$3,FALSE))</f>
        <v>41</v>
      </c>
      <c r="I241" s="373"/>
      <c r="J241" s="373">
        <f>IF(OR(ISERROR(VLOOKUP($E241&amp;$D$110&amp;$D$111,'CCG data'!$A:$AD,'CCG data'!T$3,FALSE)),ISBLANK(VLOOKUP($E241&amp;$D$110&amp;$D$111,'CCG data'!$A:$AD,'CCG data'!T$3,FALSE))),"",VLOOKUP($E241&amp;$D$110&amp;$D$111,'CCG data'!$A:$AD,'CCG data'!T$3,FALSE))</f>
        <v>15.5</v>
      </c>
      <c r="K241" s="373"/>
      <c r="L241" s="373">
        <f>IF(OR(ISERROR(VLOOKUP($E241&amp;$D$110&amp;$D$111,'CCG data'!$A:$AD,'CCG data'!U$3,FALSE)),ISBLANK(VLOOKUP($E241&amp;$D$110&amp;$D$111,'CCG data'!$A:$AD,'CCG data'!U$3,FALSE))),"",VLOOKUP($E241&amp;$D$110&amp;$D$111,'CCG data'!$A:$AD,'CCG data'!U$3,FALSE))</f>
        <v>11.5</v>
      </c>
      <c r="M241" s="374"/>
      <c r="N241" s="303">
        <f>IF(OR(ISERROR(VLOOKUP($E241&amp;$D$110&amp;$D$111,'CCG data'!$A:$AD,'CCG data'!G$3,FALSE)),ISBLANK(VLOOKUP($E241&amp;$D$110&amp;$D$111,'CCG data'!$A:$AD,'CCG data'!G$3,FALSE))),"",VLOOKUP($E241&amp;$D$110&amp;$D$111,'CCG data'!$A:$AD,'CCG data'!G$3,FALSE))</f>
        <v>967</v>
      </c>
      <c r="P241" s="354">
        <f>IF(OR(ISERROR(VLOOKUP($E241&amp;$D$110&amp;$D$111,'CCG data'!$A:$AD,'CCG data'!B$3,FALSE)),ISBLANK(VLOOKUP($E241&amp;$D$110&amp;$D$111,'CCG data'!$A:$AD,'CCG data'!B$3,FALSE))),"",VLOOKUP($E241&amp;$D$110&amp;$D$111,'CCG data'!$A:$AD,'CCG data'!B$3,FALSE))</f>
        <v>5.9979317476732158E-2</v>
      </c>
      <c r="Q241" s="246"/>
      <c r="R241" s="246">
        <f>IF(OR(ISERROR(VLOOKUP($E241&amp;$D$110&amp;$D$111,'CCG data'!$A:$AD,'CCG data'!C$3,FALSE)),ISBLANK(VLOOKUP($E241&amp;$D$110&amp;$D$111,'CCG data'!$A:$AD,'CCG data'!C$3,FALSE))),"",VLOOKUP($E241&amp;$D$110&amp;$D$111,'CCG data'!$A:$AD,'CCG data'!C$3,FALSE))</f>
        <v>0.56980351602895551</v>
      </c>
      <c r="S241" s="246"/>
      <c r="T241" s="246">
        <f>IF(OR(ISERROR(VLOOKUP($E241&amp;$D$110&amp;$D$111,'CCG data'!$A:$AD,'CCG data'!D$3,FALSE)),ISBLANK(VLOOKUP($E241&amp;$D$110&amp;$D$111,'CCG data'!$A:$AD,'CCG data'!D$3,FALSE))),"",VLOOKUP($E241&amp;$D$110&amp;$D$111,'CCG data'!$A:$AD,'CCG data'!D$3,FALSE))</f>
        <v>0.2109617373319545</v>
      </c>
      <c r="U241" s="246"/>
      <c r="V241" s="246">
        <f>IF(OR(ISERROR(VLOOKUP($E241&amp;$D$110&amp;$D$111,'CCG data'!$A:$AD,'CCG data'!E$3,FALSE)),ISBLANK(VLOOKUP($E241&amp;$D$110&amp;$D$111,'CCG data'!$A:$AD,'CCG data'!E$3,FALSE))),"",VLOOKUP($E241&amp;$D$110&amp;$D$111,'CCG data'!$A:$AD,'CCG data'!E$3,FALSE))</f>
        <v>0.1592554291623578</v>
      </c>
      <c r="W241" s="387"/>
      <c r="Y241" s="178">
        <f>IFERROR(VLOOKUP($E241&amp;$D$111, Outliers!$A$4:$P$214,6,FALSE),"0")</f>
        <v>0</v>
      </c>
      <c r="Z241" s="178">
        <f>IFERROR(VLOOKUP($E241&amp;$D$111, Outliers!$A$4:$P$214,7,FALSE),"0")</f>
        <v>0</v>
      </c>
      <c r="AA241" s="178">
        <f>IFERROR(VLOOKUP($E241&amp;$D$111, Outliers!$A$4:$P$214,8,FALSE),"0")</f>
        <v>0</v>
      </c>
      <c r="AB241" s="178">
        <f>IFERROR(VLOOKUP($E241&amp;$D$111, Outliers!$A$4:$P$214,9,FALSE),"0")</f>
        <v>0</v>
      </c>
      <c r="AD241" s="82"/>
      <c r="AE241" s="82"/>
      <c r="AF241" s="82"/>
      <c r="AG241" s="82"/>
    </row>
    <row r="242" spans="4:33" x14ac:dyDescent="0.25">
      <c r="D242" s="301"/>
      <c r="E242" s="107" t="s">
        <v>27</v>
      </c>
      <c r="F242" s="99">
        <f>IF(P241="","",VLOOKUP($E241&amp;$D$110&amp;$D$111,'CCG data'!$A:$AD,'CCG data'!W$3,FALSE))</f>
        <v>3.2</v>
      </c>
      <c r="G242" s="100">
        <f>IF(P241="","",VLOOKUP($E241&amp;$D$110&amp;$D$111,'CCG data'!$A:$AD,'CCG data'!X$3,FALSE))</f>
        <v>5.4</v>
      </c>
      <c r="H242" s="100">
        <f>IF(R241="","",VLOOKUP($E241&amp;$D$110&amp;$D$111,'CCG data'!$A:$AD,'CCG data'!Y$3,FALSE))</f>
        <v>37.6</v>
      </c>
      <c r="I242" s="100">
        <f>IF(R241="","",VLOOKUP($E241&amp;$D$110&amp;$D$111,'CCG data'!$A:$AD,'CCG data'!Z$3,FALSE))</f>
        <v>44.4</v>
      </c>
      <c r="J242" s="100">
        <f>IF(T241="","",VLOOKUP($E241&amp;$D$110&amp;$D$111,'CCG data'!$A:$AD,'CCG data'!AA$3,FALSE))</f>
        <v>13.4</v>
      </c>
      <c r="K242" s="100">
        <f>IF(T241="","",VLOOKUP($E241&amp;$D$110&amp;$D$111,'CCG data'!$A:$AD,'CCG data'!AB$3,FALSE))</f>
        <v>17.600000000000001</v>
      </c>
      <c r="L242" s="100">
        <f>IF(V241="","",VLOOKUP($E241&amp;$D$110&amp;$D$111,'CCG data'!$A:$AD,'CCG data'!AC$3,FALSE))</f>
        <v>9.6999999999999993</v>
      </c>
      <c r="M242" s="100">
        <f>IF(V241="","",VLOOKUP($E241&amp;$D$110&amp;$D$111,'CCG data'!$A:$AD,'CCG data'!AD$3,FALSE))</f>
        <v>13.3</v>
      </c>
      <c r="N242" s="304"/>
      <c r="P242" s="162">
        <f>IF(P241="","",VLOOKUP($E241&amp;$D$110&amp;$D$111,'CCG data'!$A:$AD,'CCG data'!I$3,FALSE))</f>
        <v>4.7E-2</v>
      </c>
      <c r="Q242" s="15">
        <f>IF(P241="","",VLOOKUP($E241&amp;$D$110&amp;$D$111,'CCG data'!$A:$AD,'CCG data'!J$3,FALSE))</f>
        <v>7.6999999999999999E-2</v>
      </c>
      <c r="R242" s="15">
        <f>IF(R241="","",VLOOKUP($E241&amp;$D$110&amp;$D$111,'CCG data'!$A:$AD,'CCG data'!K$3,FALSE))</f>
        <v>0.53800000000000003</v>
      </c>
      <c r="S242" s="15">
        <f>IF(R241="","",VLOOKUP($E241&amp;$D$110&amp;$D$111,'CCG data'!$A:$AD,'CCG data'!L$3,FALSE))</f>
        <v>0.60099999999999998</v>
      </c>
      <c r="T242" s="15">
        <f>IF(T241="","",VLOOKUP($E241&amp;$D$110&amp;$D$111,'CCG data'!$A:$AD,'CCG data'!M$3,FALSE))</f>
        <v>0.186</v>
      </c>
      <c r="U242" s="15">
        <f>IF(T241="","",VLOOKUP($E241&amp;$D$110&amp;$D$111,'CCG data'!$A:$AD,'CCG data'!N$3,FALSE))</f>
        <v>0.23799999999999999</v>
      </c>
      <c r="V242" s="15">
        <f>IF(V241="","",VLOOKUP($E241&amp;$D$110&amp;$D$111,'CCG data'!$A:$AD,'CCG data'!O$3,FALSE))</f>
        <v>0.13800000000000001</v>
      </c>
      <c r="W242" s="142">
        <f>IF(V241="","",VLOOKUP($E241&amp;$D$110&amp;$D$111,'CCG data'!$A:$AD,'CCG data'!P$3,FALSE))</f>
        <v>0.184</v>
      </c>
      <c r="Y242" s="178" t="str">
        <f>IFERROR(VLOOKUP($E242&amp;$D$111, Outliers!$A$4:$P$214,6,FALSE),"0")</f>
        <v>0</v>
      </c>
      <c r="Z242" s="178" t="str">
        <f>IFERROR(VLOOKUP($E242&amp;$D$111, Outliers!$A$4:$P$214,7,FALSE),"0")</f>
        <v>0</v>
      </c>
      <c r="AA242" s="178" t="str">
        <f>IFERROR(VLOOKUP($E242&amp;$D$111, Outliers!$A$4:$P$214,8,FALSE),"0")</f>
        <v>0</v>
      </c>
      <c r="AB242" s="178" t="str">
        <f>IFERROR(VLOOKUP($E242&amp;$D$111, Outliers!$A$4:$P$214,9,FALSE),"0")</f>
        <v>0</v>
      </c>
      <c r="AD242" s="82"/>
      <c r="AE242" s="82"/>
      <c r="AF242" s="82"/>
      <c r="AG242" s="82"/>
    </row>
    <row r="243" spans="4:33" ht="15.75" x14ac:dyDescent="0.25">
      <c r="D243" s="301"/>
      <c r="E243" s="108" t="s">
        <v>215</v>
      </c>
      <c r="F243" s="372">
        <f>IF(OR(ISERROR(VLOOKUP($E243&amp;$D$110&amp;$D$111,'CCG data'!$A:$AD,'CCG data'!R$3,FALSE)),ISBLANK(VLOOKUP($E243&amp;$D$110&amp;$D$111,'CCG data'!$A:$AD,'CCG data'!R$3,FALSE))),"",VLOOKUP($E243&amp;$D$110&amp;$D$111,'CCG data'!$A:$AD,'CCG data'!R$3,FALSE))</f>
        <v>2.2999999999999998</v>
      </c>
      <c r="G243" s="373"/>
      <c r="H243" s="373">
        <f>IF(OR(ISERROR(VLOOKUP($E243&amp;$D$110&amp;$D$111,'CCG data'!$A:$AD,'CCG data'!S$3,FALSE)),ISBLANK(VLOOKUP($E243&amp;$D$110&amp;$D$111,'CCG data'!$A:$AD,'CCG data'!S$3,FALSE))),"",VLOOKUP($E243&amp;$D$110&amp;$D$111,'CCG data'!$A:$AD,'CCG data'!S$3,FALSE))</f>
        <v>31.5</v>
      </c>
      <c r="I243" s="373"/>
      <c r="J243" s="373">
        <f>IF(OR(ISERROR(VLOOKUP($E243&amp;$D$110&amp;$D$111,'CCG data'!$A:$AD,'CCG data'!T$3,FALSE)),ISBLANK(VLOOKUP($E243&amp;$D$110&amp;$D$111,'CCG data'!$A:$AD,'CCG data'!T$3,FALSE))),"",VLOOKUP($E243&amp;$D$110&amp;$D$111,'CCG data'!$A:$AD,'CCG data'!T$3,FALSE))</f>
        <v>18.100000000000001</v>
      </c>
      <c r="K243" s="373"/>
      <c r="L243" s="373">
        <f>IF(OR(ISERROR(VLOOKUP($E243&amp;$D$110&amp;$D$111,'CCG data'!$A:$AD,'CCG data'!U$3,FALSE)),ISBLANK(VLOOKUP($E243&amp;$D$110&amp;$D$111,'CCG data'!$A:$AD,'CCG data'!U$3,FALSE))),"",VLOOKUP($E243&amp;$D$110&amp;$D$111,'CCG data'!$A:$AD,'CCG data'!U$3,FALSE))</f>
        <v>13.2</v>
      </c>
      <c r="M243" s="374"/>
      <c r="N243" s="303">
        <f>IF(OR(ISERROR(VLOOKUP($E243&amp;$D$110&amp;$D$111,'CCG data'!$A:$AD,'CCG data'!G$3,FALSE)),ISBLANK(VLOOKUP($E243&amp;$D$110&amp;$D$111,'CCG data'!$A:$AD,'CCG data'!G$3,FALSE))),"",VLOOKUP($E243&amp;$D$110&amp;$D$111,'CCG data'!$A:$AD,'CCG data'!G$3,FALSE))</f>
        <v>789</v>
      </c>
      <c r="P243" s="354">
        <f>IF(OR(ISERROR(VLOOKUP($E243&amp;$D$110&amp;$D$111,'CCG data'!$A:$AD,'CCG data'!B$3,FALSE)),ISBLANK(VLOOKUP($E243&amp;$D$110&amp;$D$111,'CCG data'!$A:$AD,'CCG data'!B$3,FALSE))),"",VLOOKUP($E243&amp;$D$110&amp;$D$111,'CCG data'!$A:$AD,'CCG data'!B$3,FALSE))</f>
        <v>3.2953105196451206E-2</v>
      </c>
      <c r="Q243" s="246"/>
      <c r="R243" s="246">
        <f>IF(OR(ISERROR(VLOOKUP($E243&amp;$D$110&amp;$D$111,'CCG data'!$A:$AD,'CCG data'!C$3,FALSE)),ISBLANK(VLOOKUP($E243&amp;$D$110&amp;$D$111,'CCG data'!$A:$AD,'CCG data'!C$3,FALSE))),"",VLOOKUP($E243&amp;$D$110&amp;$D$111,'CCG data'!$A:$AD,'CCG data'!C$3,FALSE))</f>
        <v>0.48415716096324463</v>
      </c>
      <c r="S243" s="246"/>
      <c r="T243" s="246">
        <f>IF(OR(ISERROR(VLOOKUP($E243&amp;$D$110&amp;$D$111,'CCG data'!$A:$AD,'CCG data'!D$3,FALSE)),ISBLANK(VLOOKUP($E243&amp;$D$110&amp;$D$111,'CCG data'!$A:$AD,'CCG data'!D$3,FALSE))),"",VLOOKUP($E243&amp;$D$110&amp;$D$111,'CCG data'!$A:$AD,'CCG data'!D$3,FALSE))</f>
        <v>0.27629911280101394</v>
      </c>
      <c r="U243" s="246"/>
      <c r="V243" s="246">
        <f>IF(OR(ISERROR(VLOOKUP($E243&amp;$D$110&amp;$D$111,'CCG data'!$A:$AD,'CCG data'!E$3,FALSE)),ISBLANK(VLOOKUP($E243&amp;$D$110&amp;$D$111,'CCG data'!$A:$AD,'CCG data'!E$3,FALSE))),"",VLOOKUP($E243&amp;$D$110&amp;$D$111,'CCG data'!$A:$AD,'CCG data'!E$3,FALSE))</f>
        <v>0.20659062103929024</v>
      </c>
      <c r="W243" s="387"/>
      <c r="Y243" s="178">
        <f>IFERROR(VLOOKUP($E243&amp;$D$111, Outliers!$A$4:$P$214,6,FALSE),"0")</f>
        <v>1</v>
      </c>
      <c r="Z243" s="178">
        <f>IFERROR(VLOOKUP($E243&amp;$D$111, Outliers!$A$4:$P$214,7,FALSE),"0")</f>
        <v>1</v>
      </c>
      <c r="AA243" s="178">
        <f>IFERROR(VLOOKUP($E243&amp;$D$111, Outliers!$A$4:$P$214,8,FALSE),"0")</f>
        <v>0</v>
      </c>
      <c r="AB243" s="178">
        <f>IFERROR(VLOOKUP($E243&amp;$D$111, Outliers!$A$4:$P$214,9,FALSE),"0")</f>
        <v>0</v>
      </c>
      <c r="AD243" s="82"/>
      <c r="AE243" s="82"/>
      <c r="AF243" s="82"/>
      <c r="AG243" s="82"/>
    </row>
    <row r="244" spans="4:33" x14ac:dyDescent="0.25">
      <c r="D244" s="301"/>
      <c r="E244" s="107" t="s">
        <v>27</v>
      </c>
      <c r="F244" s="99">
        <f>IF(P243="","",VLOOKUP($E243&amp;$D$110&amp;$D$111,'CCG data'!$A:$AD,'CCG data'!W$3,FALSE))</f>
        <v>1.4</v>
      </c>
      <c r="G244" s="100">
        <f>IF(P243="","",VLOOKUP($E243&amp;$D$110&amp;$D$111,'CCG data'!$A:$AD,'CCG data'!X$3,FALSE))</f>
        <v>3.2</v>
      </c>
      <c r="H244" s="100">
        <f>IF(R243="","",VLOOKUP($E243&amp;$D$110&amp;$D$111,'CCG data'!$A:$AD,'CCG data'!Y$3,FALSE))</f>
        <v>28.4</v>
      </c>
      <c r="I244" s="100">
        <f>IF(R243="","",VLOOKUP($E243&amp;$D$110&amp;$D$111,'CCG data'!$A:$AD,'CCG data'!Z$3,FALSE))</f>
        <v>34.700000000000003</v>
      </c>
      <c r="J244" s="100">
        <f>IF(T243="","",VLOOKUP($E243&amp;$D$110&amp;$D$111,'CCG data'!$A:$AD,'CCG data'!AA$3,FALSE))</f>
        <v>15.7</v>
      </c>
      <c r="K244" s="100">
        <f>IF(T243="","",VLOOKUP($E243&amp;$D$110&amp;$D$111,'CCG data'!$A:$AD,'CCG data'!AB$3,FALSE))</f>
        <v>20.5</v>
      </c>
      <c r="L244" s="100">
        <f>IF(V243="","",VLOOKUP($E243&amp;$D$110&amp;$D$111,'CCG data'!$A:$AD,'CCG data'!AC$3,FALSE))</f>
        <v>11.2</v>
      </c>
      <c r="M244" s="100">
        <f>IF(V243="","",VLOOKUP($E243&amp;$D$110&amp;$D$111,'CCG data'!$A:$AD,'CCG data'!AD$3,FALSE))</f>
        <v>15.3</v>
      </c>
      <c r="N244" s="304"/>
      <c r="P244" s="162">
        <f>IF(P243="","",VLOOKUP($E243&amp;$D$110&amp;$D$111,'CCG data'!$A:$AD,'CCG data'!I$3,FALSE))</f>
        <v>2.3E-2</v>
      </c>
      <c r="Q244" s="15">
        <f>IF(P243="","",VLOOKUP($E243&amp;$D$110&amp;$D$111,'CCG data'!$A:$AD,'CCG data'!J$3,FALSE))</f>
        <v>4.8000000000000001E-2</v>
      </c>
      <c r="R244" s="15">
        <f>IF(R243="","",VLOOKUP($E243&amp;$D$110&amp;$D$111,'CCG data'!$A:$AD,'CCG data'!K$3,FALSE))</f>
        <v>0.44900000000000001</v>
      </c>
      <c r="S244" s="15">
        <f>IF(R243="","",VLOOKUP($E243&amp;$D$110&amp;$D$111,'CCG data'!$A:$AD,'CCG data'!L$3,FALSE))</f>
        <v>0.51900000000000002</v>
      </c>
      <c r="T244" s="15">
        <f>IF(T243="","",VLOOKUP($E243&amp;$D$110&amp;$D$111,'CCG data'!$A:$AD,'CCG data'!M$3,FALSE))</f>
        <v>0.246</v>
      </c>
      <c r="U244" s="15">
        <f>IF(T243="","",VLOOKUP($E243&amp;$D$110&amp;$D$111,'CCG data'!$A:$AD,'CCG data'!N$3,FALSE))</f>
        <v>0.309</v>
      </c>
      <c r="V244" s="15">
        <f>IF(V243="","",VLOOKUP($E243&amp;$D$110&amp;$D$111,'CCG data'!$A:$AD,'CCG data'!O$3,FALSE))</f>
        <v>0.18</v>
      </c>
      <c r="W244" s="142">
        <f>IF(V243="","",VLOOKUP($E243&amp;$D$110&amp;$D$111,'CCG data'!$A:$AD,'CCG data'!P$3,FALSE))</f>
        <v>0.23599999999999999</v>
      </c>
      <c r="Y244" s="178" t="str">
        <f>IFERROR(VLOOKUP($E244&amp;$D$111, Outliers!$A$4:$P$214,6,FALSE),"0")</f>
        <v>0</v>
      </c>
      <c r="Z244" s="178" t="str">
        <f>IFERROR(VLOOKUP($E244&amp;$D$111, Outliers!$A$4:$P$214,7,FALSE),"0")</f>
        <v>0</v>
      </c>
      <c r="AA244" s="178" t="str">
        <f>IFERROR(VLOOKUP($E244&amp;$D$111, Outliers!$A$4:$P$214,8,FALSE),"0")</f>
        <v>0</v>
      </c>
      <c r="AB244" s="178" t="str">
        <f>IFERROR(VLOOKUP($E244&amp;$D$111, Outliers!$A$4:$P$214,9,FALSE),"0")</f>
        <v>0</v>
      </c>
      <c r="AD244" s="82"/>
      <c r="AE244" s="82"/>
      <c r="AF244" s="82"/>
      <c r="AG244" s="82"/>
    </row>
    <row r="245" spans="4:33" ht="15.75" x14ac:dyDescent="0.25">
      <c r="D245" s="301"/>
      <c r="E245" s="108" t="s">
        <v>461</v>
      </c>
      <c r="F245" s="372">
        <f>IF(OR(ISERROR(VLOOKUP($E245&amp;$D$110&amp;$D$111,'CCG data'!$A:$AD,'CCG data'!R$3,FALSE)),ISBLANK(VLOOKUP($E245&amp;$D$110&amp;$D$111,'CCG data'!$A:$AD,'CCG data'!R$3,FALSE))),"",VLOOKUP($E245&amp;$D$110&amp;$D$111,'CCG data'!$A:$AD,'CCG data'!R$3,FALSE))</f>
        <v>5.2</v>
      </c>
      <c r="G245" s="373"/>
      <c r="H245" s="373">
        <f>IF(OR(ISERROR(VLOOKUP($E245&amp;$D$110&amp;$D$111,'CCG data'!$A:$AD,'CCG data'!S$3,FALSE)),ISBLANK(VLOOKUP($E245&amp;$D$110&amp;$D$111,'CCG data'!$A:$AD,'CCG data'!S$3,FALSE))),"",VLOOKUP($E245&amp;$D$110&amp;$D$111,'CCG data'!$A:$AD,'CCG data'!S$3,FALSE))</f>
        <v>32.6</v>
      </c>
      <c r="I245" s="373"/>
      <c r="J245" s="373">
        <f>IF(OR(ISERROR(VLOOKUP($E245&amp;$D$110&amp;$D$111,'CCG data'!$A:$AD,'CCG data'!T$3,FALSE)),ISBLANK(VLOOKUP($E245&amp;$D$110&amp;$D$111,'CCG data'!$A:$AD,'CCG data'!T$3,FALSE))),"",VLOOKUP($E245&amp;$D$110&amp;$D$111,'CCG data'!$A:$AD,'CCG data'!T$3,FALSE))</f>
        <v>12.9</v>
      </c>
      <c r="K245" s="373"/>
      <c r="L245" s="373">
        <f>IF(OR(ISERROR(VLOOKUP($E245&amp;$D$110&amp;$D$111,'CCG data'!$A:$AD,'CCG data'!U$3,FALSE)),ISBLANK(VLOOKUP($E245&amp;$D$110&amp;$D$111,'CCG data'!$A:$AD,'CCG data'!U$3,FALSE))),"",VLOOKUP($E245&amp;$D$110&amp;$D$111,'CCG data'!$A:$AD,'CCG data'!U$3,FALSE))</f>
        <v>10.4</v>
      </c>
      <c r="M245" s="374"/>
      <c r="N245" s="303">
        <f>IF(OR(ISERROR(VLOOKUP($E245&amp;$D$110&amp;$D$111,'CCG data'!$A:$AD,'CCG data'!G$3,FALSE)),ISBLANK(VLOOKUP($E245&amp;$D$110&amp;$D$111,'CCG data'!$A:$AD,'CCG data'!G$3,FALSE))),"",VLOOKUP($E245&amp;$D$110&amp;$D$111,'CCG data'!$A:$AD,'CCG data'!G$3,FALSE))</f>
        <v>908</v>
      </c>
      <c r="P245" s="354">
        <f>IF(OR(ISERROR(VLOOKUP($E245&amp;$D$110&amp;$D$111,'CCG data'!$A:$AD,'CCG data'!B$3,FALSE)),ISBLANK(VLOOKUP($E245&amp;$D$110&amp;$D$111,'CCG data'!$A:$AD,'CCG data'!B$3,FALSE))),"",VLOOKUP($E245&amp;$D$110&amp;$D$111,'CCG data'!$A:$AD,'CCG data'!B$3,FALSE))</f>
        <v>8.039647577092511E-2</v>
      </c>
      <c r="Q245" s="246"/>
      <c r="R245" s="246">
        <f>IF(OR(ISERROR(VLOOKUP($E245&amp;$D$110&amp;$D$111,'CCG data'!$A:$AD,'CCG data'!C$3,FALSE)),ISBLANK(VLOOKUP($E245&amp;$D$110&amp;$D$111,'CCG data'!$A:$AD,'CCG data'!C$3,FALSE))),"",VLOOKUP($E245&amp;$D$110&amp;$D$111,'CCG data'!$A:$AD,'CCG data'!C$3,FALSE))</f>
        <v>0.52973568281938321</v>
      </c>
      <c r="S245" s="246"/>
      <c r="T245" s="246">
        <f>IF(OR(ISERROR(VLOOKUP($E245&amp;$D$110&amp;$D$111,'CCG data'!$A:$AD,'CCG data'!D$3,FALSE)),ISBLANK(VLOOKUP($E245&amp;$D$110&amp;$D$111,'CCG data'!$A:$AD,'CCG data'!D$3,FALSE))),"",VLOOKUP($E245&amp;$D$110&amp;$D$111,'CCG data'!$A:$AD,'CCG data'!D$3,FALSE))</f>
        <v>0.21475770925110133</v>
      </c>
      <c r="U245" s="246"/>
      <c r="V245" s="246">
        <f>IF(OR(ISERROR(VLOOKUP($E245&amp;$D$110&amp;$D$111,'CCG data'!$A:$AD,'CCG data'!E$3,FALSE)),ISBLANK(VLOOKUP($E245&amp;$D$110&amp;$D$111,'CCG data'!$A:$AD,'CCG data'!E$3,FALSE))),"",VLOOKUP($E245&amp;$D$110&amp;$D$111,'CCG data'!$A:$AD,'CCG data'!E$3,FALSE))</f>
        <v>0.17511013215859031</v>
      </c>
      <c r="W245" s="387"/>
      <c r="Y245" s="178">
        <f>IFERROR(VLOOKUP($E245&amp;$D$111, Outliers!$A$4:$P$214,6,FALSE),"0")</f>
        <v>0</v>
      </c>
      <c r="Z245" s="178">
        <f>IFERROR(VLOOKUP($E245&amp;$D$111, Outliers!$A$4:$P$214,7,FALSE),"0")</f>
        <v>1</v>
      </c>
      <c r="AA245" s="178">
        <f>IFERROR(VLOOKUP($E245&amp;$D$111, Outliers!$A$4:$P$214,8,FALSE),"0")</f>
        <v>1</v>
      </c>
      <c r="AB245" s="178">
        <f>IFERROR(VLOOKUP($E245&amp;$D$111, Outliers!$A$4:$P$214,9,FALSE),"0")</f>
        <v>0</v>
      </c>
      <c r="AD245" s="82"/>
      <c r="AE245" s="82"/>
      <c r="AF245" s="82"/>
      <c r="AG245" s="82"/>
    </row>
    <row r="246" spans="4:33" x14ac:dyDescent="0.25">
      <c r="D246" s="301"/>
      <c r="E246" s="107" t="s">
        <v>27</v>
      </c>
      <c r="F246" s="99">
        <f>IF(P245="","",VLOOKUP($E245&amp;$D$110&amp;$D$111,'CCG data'!$A:$AD,'CCG data'!W$3,FALSE))</f>
        <v>4</v>
      </c>
      <c r="G246" s="100">
        <f>IF(P245="","",VLOOKUP($E245&amp;$D$110&amp;$D$111,'CCG data'!$A:$AD,'CCG data'!X$3,FALSE))</f>
        <v>6.4</v>
      </c>
      <c r="H246" s="100">
        <f>IF(R245="","",VLOOKUP($E245&amp;$D$110&amp;$D$111,'CCG data'!$A:$AD,'CCG data'!Y$3,FALSE))</f>
        <v>29.6</v>
      </c>
      <c r="I246" s="100">
        <f>IF(R245="","",VLOOKUP($E245&amp;$D$110&amp;$D$111,'CCG data'!$A:$AD,'CCG data'!Z$3,FALSE))</f>
        <v>35.5</v>
      </c>
      <c r="J246" s="100">
        <f>IF(T245="","",VLOOKUP($E245&amp;$D$110&amp;$D$111,'CCG data'!$A:$AD,'CCG data'!AA$3,FALSE))</f>
        <v>11.1</v>
      </c>
      <c r="K246" s="100">
        <f>IF(T245="","",VLOOKUP($E245&amp;$D$110&amp;$D$111,'CCG data'!$A:$AD,'CCG data'!AB$3,FALSE))</f>
        <v>14.8</v>
      </c>
      <c r="L246" s="100">
        <f>IF(V245="","",VLOOKUP($E245&amp;$D$110&amp;$D$111,'CCG data'!$A:$AD,'CCG data'!AC$3,FALSE))</f>
        <v>8.8000000000000007</v>
      </c>
      <c r="M246" s="100">
        <f>IF(V245="","",VLOOKUP($E245&amp;$D$110&amp;$D$111,'CCG data'!$A:$AD,'CCG data'!AD$3,FALSE))</f>
        <v>12.1</v>
      </c>
      <c r="N246" s="304"/>
      <c r="P246" s="162">
        <f>IF(P245="","",VLOOKUP($E245&amp;$D$110&amp;$D$111,'CCG data'!$A:$AD,'CCG data'!I$3,FALSE))</f>
        <v>6.4000000000000001E-2</v>
      </c>
      <c r="Q246" s="15">
        <f>IF(P245="","",VLOOKUP($E245&amp;$D$110&amp;$D$111,'CCG data'!$A:$AD,'CCG data'!J$3,FALSE))</f>
        <v>0.1</v>
      </c>
      <c r="R246" s="15">
        <f>IF(R245="","",VLOOKUP($E245&amp;$D$110&amp;$D$111,'CCG data'!$A:$AD,'CCG data'!K$3,FALSE))</f>
        <v>0.497</v>
      </c>
      <c r="S246" s="15">
        <f>IF(R245="","",VLOOKUP($E245&amp;$D$110&amp;$D$111,'CCG data'!$A:$AD,'CCG data'!L$3,FALSE))</f>
        <v>0.56200000000000006</v>
      </c>
      <c r="T246" s="15">
        <f>IF(T245="","",VLOOKUP($E245&amp;$D$110&amp;$D$111,'CCG data'!$A:$AD,'CCG data'!M$3,FALSE))</f>
        <v>0.189</v>
      </c>
      <c r="U246" s="15">
        <f>IF(T245="","",VLOOKUP($E245&amp;$D$110&amp;$D$111,'CCG data'!$A:$AD,'CCG data'!N$3,FALSE))</f>
        <v>0.24299999999999999</v>
      </c>
      <c r="V246" s="15">
        <f>IF(V245="","",VLOOKUP($E245&amp;$D$110&amp;$D$111,'CCG data'!$A:$AD,'CCG data'!O$3,FALSE))</f>
        <v>0.152</v>
      </c>
      <c r="W246" s="142">
        <f>IF(V245="","",VLOOKUP($E245&amp;$D$110&amp;$D$111,'CCG data'!$A:$AD,'CCG data'!P$3,FALSE))</f>
        <v>0.20100000000000001</v>
      </c>
      <c r="Y246" s="178" t="str">
        <f>IFERROR(VLOOKUP($E246&amp;$D$111, Outliers!$A$4:$P$214,6,FALSE),"0")</f>
        <v>0</v>
      </c>
      <c r="Z246" s="178" t="str">
        <f>IFERROR(VLOOKUP($E246&amp;$D$111, Outliers!$A$4:$P$214,7,FALSE),"0")</f>
        <v>0</v>
      </c>
      <c r="AA246" s="178" t="str">
        <f>IFERROR(VLOOKUP($E246&amp;$D$111, Outliers!$A$4:$P$214,8,FALSE),"0")</f>
        <v>0</v>
      </c>
      <c r="AB246" s="178" t="str">
        <f>IFERROR(VLOOKUP($E246&amp;$D$111, Outliers!$A$4:$P$214,9,FALSE),"0")</f>
        <v>0</v>
      </c>
      <c r="AD246" s="82"/>
      <c r="AE246" s="82"/>
      <c r="AF246" s="82"/>
      <c r="AG246" s="82"/>
    </row>
    <row r="247" spans="4:33" ht="15.75" x14ac:dyDescent="0.25">
      <c r="D247" s="301"/>
      <c r="E247" s="108" t="s">
        <v>216</v>
      </c>
      <c r="F247" s="372">
        <f>IF(OR(ISERROR(VLOOKUP($E247&amp;$D$110&amp;$D$111,'CCG data'!$A:$AD,'CCG data'!R$3,FALSE)),ISBLANK(VLOOKUP($E247&amp;$D$110&amp;$D$111,'CCG data'!$A:$AD,'CCG data'!R$3,FALSE))),"",VLOOKUP($E247&amp;$D$110&amp;$D$111,'CCG data'!$A:$AD,'CCG data'!R$3,FALSE))</f>
        <v>5.3</v>
      </c>
      <c r="G247" s="373"/>
      <c r="H247" s="373">
        <f>IF(OR(ISERROR(VLOOKUP($E247&amp;$D$110&amp;$D$111,'CCG data'!$A:$AD,'CCG data'!S$3,FALSE)),ISBLANK(VLOOKUP($E247&amp;$D$110&amp;$D$111,'CCG data'!$A:$AD,'CCG data'!S$3,FALSE))),"",VLOOKUP($E247&amp;$D$110&amp;$D$111,'CCG data'!$A:$AD,'CCG data'!S$3,FALSE))</f>
        <v>44.9</v>
      </c>
      <c r="I247" s="373"/>
      <c r="J247" s="373">
        <f>IF(OR(ISERROR(VLOOKUP($E247&amp;$D$110&amp;$D$111,'CCG data'!$A:$AD,'CCG data'!T$3,FALSE)),ISBLANK(VLOOKUP($E247&amp;$D$110&amp;$D$111,'CCG data'!$A:$AD,'CCG data'!T$3,FALSE))),"",VLOOKUP($E247&amp;$D$110&amp;$D$111,'CCG data'!$A:$AD,'CCG data'!T$3,FALSE))</f>
        <v>20.7</v>
      </c>
      <c r="K247" s="373"/>
      <c r="L247" s="373">
        <f>IF(OR(ISERROR(VLOOKUP($E247&amp;$D$110&amp;$D$111,'CCG data'!$A:$AD,'CCG data'!U$3,FALSE)),ISBLANK(VLOOKUP($E247&amp;$D$110&amp;$D$111,'CCG data'!$A:$AD,'CCG data'!U$3,FALSE))),"",VLOOKUP($E247&amp;$D$110&amp;$D$111,'CCG data'!$A:$AD,'CCG data'!U$3,FALSE))</f>
        <v>10.1</v>
      </c>
      <c r="M247" s="374"/>
      <c r="N247" s="303">
        <f>IF(OR(ISERROR(VLOOKUP($E247&amp;$D$110&amp;$D$111,'CCG data'!$A:$AD,'CCG data'!G$3,FALSE)),ISBLANK(VLOOKUP($E247&amp;$D$110&amp;$D$111,'CCG data'!$A:$AD,'CCG data'!G$3,FALSE))),"",VLOOKUP($E247&amp;$D$110&amp;$D$111,'CCG data'!$A:$AD,'CCG data'!G$3,FALSE))</f>
        <v>655</v>
      </c>
      <c r="P247" s="354">
        <f>IF(OR(ISERROR(VLOOKUP($E247&amp;$D$110&amp;$D$111,'CCG data'!$A:$AD,'CCG data'!B$3,FALSE)),ISBLANK(VLOOKUP($E247&amp;$D$110&amp;$D$111,'CCG data'!$A:$AD,'CCG data'!B$3,FALSE))),"",VLOOKUP($E247&amp;$D$110&amp;$D$111,'CCG data'!$A:$AD,'CCG data'!B$3,FALSE))</f>
        <v>7.1755725190839698E-2</v>
      </c>
      <c r="Q247" s="246"/>
      <c r="R247" s="246">
        <f>IF(OR(ISERROR(VLOOKUP($E247&amp;$D$110&amp;$D$111,'CCG data'!$A:$AD,'CCG data'!C$3,FALSE)),ISBLANK(VLOOKUP($E247&amp;$D$110&amp;$D$111,'CCG data'!$A:$AD,'CCG data'!C$3,FALSE))),"",VLOOKUP($E247&amp;$D$110&amp;$D$111,'CCG data'!$A:$AD,'CCG data'!C$3,FALSE))</f>
        <v>0.55419847328244276</v>
      </c>
      <c r="S247" s="246"/>
      <c r="T247" s="246">
        <f>IF(OR(ISERROR(VLOOKUP($E247&amp;$D$110&amp;$D$111,'CCG data'!$A:$AD,'CCG data'!D$3,FALSE)),ISBLANK(VLOOKUP($E247&amp;$D$110&amp;$D$111,'CCG data'!$A:$AD,'CCG data'!D$3,FALSE))),"",VLOOKUP($E247&amp;$D$110&amp;$D$111,'CCG data'!$A:$AD,'CCG data'!D$3,FALSE))</f>
        <v>0.24885496183206107</v>
      </c>
      <c r="U247" s="246"/>
      <c r="V247" s="246">
        <f>IF(OR(ISERROR(VLOOKUP($E247&amp;$D$110&amp;$D$111,'CCG data'!$A:$AD,'CCG data'!E$3,FALSE)),ISBLANK(VLOOKUP($E247&amp;$D$110&amp;$D$111,'CCG data'!$A:$AD,'CCG data'!E$3,FALSE))),"",VLOOKUP($E247&amp;$D$110&amp;$D$111,'CCG data'!$A:$AD,'CCG data'!E$3,FALSE))</f>
        <v>0.1251908396946565</v>
      </c>
      <c r="W247" s="387"/>
      <c r="Y247" s="178">
        <f>IFERROR(VLOOKUP($E247&amp;$D$111, Outliers!$A$4:$P$214,6,FALSE),"0")</f>
        <v>0</v>
      </c>
      <c r="Z247" s="178">
        <f>IFERROR(VLOOKUP($E247&amp;$D$111, Outliers!$A$4:$P$214,7,FALSE),"0")</f>
        <v>0</v>
      </c>
      <c r="AA247" s="178">
        <f>IFERROR(VLOOKUP($E247&amp;$D$111, Outliers!$A$4:$P$214,8,FALSE),"0")</f>
        <v>0</v>
      </c>
      <c r="AB247" s="178">
        <f>IFERROR(VLOOKUP($E247&amp;$D$111, Outliers!$A$4:$P$214,9,FALSE),"0")</f>
        <v>0</v>
      </c>
      <c r="AD247" s="82"/>
      <c r="AE247" s="82"/>
      <c r="AF247" s="82"/>
      <c r="AG247" s="82"/>
    </row>
    <row r="248" spans="4:33" x14ac:dyDescent="0.25">
      <c r="D248" s="301"/>
      <c r="E248" s="107" t="s">
        <v>27</v>
      </c>
      <c r="F248" s="99">
        <f>IF(P247="","",VLOOKUP($E247&amp;$D$110&amp;$D$111,'CCG data'!$A:$AD,'CCG data'!W$3,FALSE))</f>
        <v>3.8</v>
      </c>
      <c r="G248" s="100">
        <f>IF(P247="","",VLOOKUP($E247&amp;$D$110&amp;$D$111,'CCG data'!$A:$AD,'CCG data'!X$3,FALSE))</f>
        <v>6.9</v>
      </c>
      <c r="H248" s="100">
        <f>IF(R247="","",VLOOKUP($E247&amp;$D$110&amp;$D$111,'CCG data'!$A:$AD,'CCG data'!Y$3,FALSE))</f>
        <v>40.299999999999997</v>
      </c>
      <c r="I248" s="100">
        <f>IF(R247="","",VLOOKUP($E247&amp;$D$110&amp;$D$111,'CCG data'!$A:$AD,'CCG data'!Z$3,FALSE))</f>
        <v>49.6</v>
      </c>
      <c r="J248" s="100">
        <f>IF(T247="","",VLOOKUP($E247&amp;$D$110&amp;$D$111,'CCG data'!$A:$AD,'CCG data'!AA$3,FALSE))</f>
        <v>17.5</v>
      </c>
      <c r="K248" s="100">
        <f>IF(T247="","",VLOOKUP($E247&amp;$D$110&amp;$D$111,'CCG data'!$A:$AD,'CCG data'!AB$3,FALSE))</f>
        <v>23.8</v>
      </c>
      <c r="L248" s="100">
        <f>IF(V247="","",VLOOKUP($E247&amp;$D$110&amp;$D$111,'CCG data'!$A:$AD,'CCG data'!AC$3,FALSE))</f>
        <v>7.9</v>
      </c>
      <c r="M248" s="100">
        <f>IF(V247="","",VLOOKUP($E247&amp;$D$110&amp;$D$111,'CCG data'!$A:$AD,'CCG data'!AD$3,FALSE))</f>
        <v>12.3</v>
      </c>
      <c r="N248" s="304"/>
      <c r="P248" s="162">
        <f>IF(P247="","",VLOOKUP($E247&amp;$D$110&amp;$D$111,'CCG data'!$A:$AD,'CCG data'!I$3,FALSE))</f>
        <v>5.3999999999999999E-2</v>
      </c>
      <c r="Q248" s="15">
        <f>IF(P247="","",VLOOKUP($E247&amp;$D$110&amp;$D$111,'CCG data'!$A:$AD,'CCG data'!J$3,FALSE))</f>
        <v>9.4E-2</v>
      </c>
      <c r="R248" s="15">
        <f>IF(R247="","",VLOOKUP($E247&amp;$D$110&amp;$D$111,'CCG data'!$A:$AD,'CCG data'!K$3,FALSE))</f>
        <v>0.51600000000000001</v>
      </c>
      <c r="S248" s="15">
        <f>IF(R247="","",VLOOKUP($E247&amp;$D$110&amp;$D$111,'CCG data'!$A:$AD,'CCG data'!L$3,FALSE))</f>
        <v>0.59199999999999997</v>
      </c>
      <c r="T248" s="15">
        <f>IF(T247="","",VLOOKUP($E247&amp;$D$110&amp;$D$111,'CCG data'!$A:$AD,'CCG data'!M$3,FALSE))</f>
        <v>0.217</v>
      </c>
      <c r="U248" s="15">
        <f>IF(T247="","",VLOOKUP($E247&amp;$D$110&amp;$D$111,'CCG data'!$A:$AD,'CCG data'!N$3,FALSE))</f>
        <v>0.28299999999999997</v>
      </c>
      <c r="V248" s="15">
        <f>IF(V247="","",VLOOKUP($E247&amp;$D$110&amp;$D$111,'CCG data'!$A:$AD,'CCG data'!O$3,FALSE))</f>
        <v>0.10199999999999999</v>
      </c>
      <c r="W248" s="142">
        <f>IF(V247="","",VLOOKUP($E247&amp;$D$110&amp;$D$111,'CCG data'!$A:$AD,'CCG data'!P$3,FALSE))</f>
        <v>0.153</v>
      </c>
      <c r="Y248" s="178" t="str">
        <f>IFERROR(VLOOKUP($E248&amp;$D$111, Outliers!$A$4:$P$214,6,FALSE),"0")</f>
        <v>0</v>
      </c>
      <c r="Z248" s="178" t="str">
        <f>IFERROR(VLOOKUP($E248&amp;$D$111, Outliers!$A$4:$P$214,7,FALSE),"0")</f>
        <v>0</v>
      </c>
      <c r="AA248" s="178" t="str">
        <f>IFERROR(VLOOKUP($E248&amp;$D$111, Outliers!$A$4:$P$214,8,FALSE),"0")</f>
        <v>0</v>
      </c>
      <c r="AB248" s="178" t="str">
        <f>IFERROR(VLOOKUP($E248&amp;$D$111, Outliers!$A$4:$P$214,9,FALSE),"0")</f>
        <v>0</v>
      </c>
      <c r="AD248" s="82"/>
      <c r="AE248" s="82"/>
      <c r="AF248" s="82"/>
      <c r="AG248" s="82"/>
    </row>
    <row r="249" spans="4:33" ht="15.75" x14ac:dyDescent="0.25">
      <c r="D249" s="301"/>
      <c r="E249" s="108" t="s">
        <v>462</v>
      </c>
      <c r="F249" s="372">
        <f>IF(OR(ISERROR(VLOOKUP($E249&amp;$D$110&amp;$D$111,'CCG data'!$A:$AD,'CCG data'!R$3,FALSE)),ISBLANK(VLOOKUP($E249&amp;$D$110&amp;$D$111,'CCG data'!$A:$AD,'CCG data'!R$3,FALSE))),"",VLOOKUP($E249&amp;$D$110&amp;$D$111,'CCG data'!$A:$AD,'CCG data'!R$3,FALSE))</f>
        <v>4.8</v>
      </c>
      <c r="G249" s="373"/>
      <c r="H249" s="373">
        <f>IF(OR(ISERROR(VLOOKUP($E249&amp;$D$110&amp;$D$111,'CCG data'!$A:$AD,'CCG data'!S$3,FALSE)),ISBLANK(VLOOKUP($E249&amp;$D$110&amp;$D$111,'CCG data'!$A:$AD,'CCG data'!S$3,FALSE))),"",VLOOKUP($E249&amp;$D$110&amp;$D$111,'CCG data'!$A:$AD,'CCG data'!S$3,FALSE))</f>
        <v>41.2</v>
      </c>
      <c r="I249" s="373"/>
      <c r="J249" s="373">
        <f>IF(OR(ISERROR(VLOOKUP($E249&amp;$D$110&amp;$D$111,'CCG data'!$A:$AD,'CCG data'!T$3,FALSE)),ISBLANK(VLOOKUP($E249&amp;$D$110&amp;$D$111,'CCG data'!$A:$AD,'CCG data'!T$3,FALSE))),"",VLOOKUP($E249&amp;$D$110&amp;$D$111,'CCG data'!$A:$AD,'CCG data'!T$3,FALSE))</f>
        <v>17.2</v>
      </c>
      <c r="K249" s="373"/>
      <c r="L249" s="373">
        <f>IF(OR(ISERROR(VLOOKUP($E249&amp;$D$110&amp;$D$111,'CCG data'!$A:$AD,'CCG data'!U$3,FALSE)),ISBLANK(VLOOKUP($E249&amp;$D$110&amp;$D$111,'CCG data'!$A:$AD,'CCG data'!U$3,FALSE))),"",VLOOKUP($E249&amp;$D$110&amp;$D$111,'CCG data'!$A:$AD,'CCG data'!U$3,FALSE))</f>
        <v>10.5</v>
      </c>
      <c r="M249" s="374"/>
      <c r="N249" s="303">
        <f>IF(OR(ISERROR(VLOOKUP($E249&amp;$D$110&amp;$D$111,'CCG data'!$A:$AD,'CCG data'!G$3,FALSE)),ISBLANK(VLOOKUP($E249&amp;$D$110&amp;$D$111,'CCG data'!$A:$AD,'CCG data'!G$3,FALSE))),"",VLOOKUP($E249&amp;$D$110&amp;$D$111,'CCG data'!$A:$AD,'CCG data'!G$3,FALSE))</f>
        <v>932</v>
      </c>
      <c r="P249" s="354">
        <f>IF(OR(ISERROR(VLOOKUP($E249&amp;$D$110&amp;$D$111,'CCG data'!$A:$AD,'CCG data'!B$3,FALSE)),ISBLANK(VLOOKUP($E249&amp;$D$110&amp;$D$111,'CCG data'!$A:$AD,'CCG data'!B$3,FALSE))),"",VLOOKUP($E249&amp;$D$110&amp;$D$111,'CCG data'!$A:$AD,'CCG data'!B$3,FALSE))</f>
        <v>6.8669527896995708E-2</v>
      </c>
      <c r="Q249" s="246"/>
      <c r="R249" s="246">
        <f>IF(OR(ISERROR(VLOOKUP($E249&amp;$D$110&amp;$D$111,'CCG data'!$A:$AD,'CCG data'!C$3,FALSE)),ISBLANK(VLOOKUP($E249&amp;$D$110&amp;$D$111,'CCG data'!$A:$AD,'CCG data'!C$3,FALSE))),"",VLOOKUP($E249&amp;$D$110&amp;$D$111,'CCG data'!$A:$AD,'CCG data'!C$3,FALSE))</f>
        <v>0.55793991416309008</v>
      </c>
      <c r="S249" s="246"/>
      <c r="T249" s="246">
        <f>IF(OR(ISERROR(VLOOKUP($E249&amp;$D$110&amp;$D$111,'CCG data'!$A:$AD,'CCG data'!D$3,FALSE)),ISBLANK(VLOOKUP($E249&amp;$D$110&amp;$D$111,'CCG data'!$A:$AD,'CCG data'!D$3,FALSE))),"",VLOOKUP($E249&amp;$D$110&amp;$D$111,'CCG data'!$A:$AD,'CCG data'!D$3,FALSE))</f>
        <v>0.23175965665236051</v>
      </c>
      <c r="U249" s="246"/>
      <c r="V249" s="246">
        <f>IF(OR(ISERROR(VLOOKUP($E249&amp;$D$110&amp;$D$111,'CCG data'!$A:$AD,'CCG data'!E$3,FALSE)),ISBLANK(VLOOKUP($E249&amp;$D$110&amp;$D$111,'CCG data'!$A:$AD,'CCG data'!E$3,FALSE))),"",VLOOKUP($E249&amp;$D$110&amp;$D$111,'CCG data'!$A:$AD,'CCG data'!E$3,FALSE))</f>
        <v>0.14163090128755365</v>
      </c>
      <c r="W249" s="387"/>
      <c r="Y249" s="178">
        <f>IFERROR(VLOOKUP($E249&amp;$D$111, Outliers!$A$4:$P$214,6,FALSE),"0")</f>
        <v>0</v>
      </c>
      <c r="Z249" s="178">
        <f>IFERROR(VLOOKUP($E249&amp;$D$111, Outliers!$A$4:$P$214,7,FALSE),"0")</f>
        <v>0</v>
      </c>
      <c r="AA249" s="178">
        <f>IFERROR(VLOOKUP($E249&amp;$D$111, Outliers!$A$4:$P$214,8,FALSE),"0")</f>
        <v>0</v>
      </c>
      <c r="AB249" s="178">
        <f>IFERROR(VLOOKUP($E249&amp;$D$111, Outliers!$A$4:$P$214,9,FALSE),"0")</f>
        <v>0</v>
      </c>
      <c r="AD249" s="82"/>
      <c r="AE249" s="82"/>
      <c r="AF249" s="82"/>
      <c r="AG249" s="82"/>
    </row>
    <row r="250" spans="4:33" x14ac:dyDescent="0.25">
      <c r="D250" s="301"/>
      <c r="E250" s="107" t="s">
        <v>27</v>
      </c>
      <c r="F250" s="99">
        <f>IF(P249="","",VLOOKUP($E249&amp;$D$110&amp;$D$111,'CCG data'!$A:$AD,'CCG data'!W$3,FALSE))</f>
        <v>3.6</v>
      </c>
      <c r="G250" s="100">
        <f>IF(P249="","",VLOOKUP($E249&amp;$D$110&amp;$D$111,'CCG data'!$A:$AD,'CCG data'!X$3,FALSE))</f>
        <v>6</v>
      </c>
      <c r="H250" s="100">
        <f>IF(R249="","",VLOOKUP($E249&amp;$D$110&amp;$D$111,'CCG data'!$A:$AD,'CCG data'!Y$3,FALSE))</f>
        <v>37.700000000000003</v>
      </c>
      <c r="I250" s="100">
        <f>IF(R249="","",VLOOKUP($E249&amp;$D$110&amp;$D$111,'CCG data'!$A:$AD,'CCG data'!Z$3,FALSE))</f>
        <v>44.8</v>
      </c>
      <c r="J250" s="100">
        <f>IF(T249="","",VLOOKUP($E249&amp;$D$110&amp;$D$111,'CCG data'!$A:$AD,'CCG data'!AA$3,FALSE))</f>
        <v>14.9</v>
      </c>
      <c r="K250" s="100">
        <f>IF(T249="","",VLOOKUP($E249&amp;$D$110&amp;$D$111,'CCG data'!$A:$AD,'CCG data'!AB$3,FALSE))</f>
        <v>19.5</v>
      </c>
      <c r="L250" s="100">
        <f>IF(V249="","",VLOOKUP($E249&amp;$D$110&amp;$D$111,'CCG data'!$A:$AD,'CCG data'!AC$3,FALSE))</f>
        <v>8.6999999999999993</v>
      </c>
      <c r="M250" s="100">
        <f>IF(V249="","",VLOOKUP($E249&amp;$D$110&amp;$D$111,'CCG data'!$A:$AD,'CCG data'!AD$3,FALSE))</f>
        <v>12.3</v>
      </c>
      <c r="N250" s="304"/>
      <c r="P250" s="162">
        <f>IF(P249="","",VLOOKUP($E249&amp;$D$110&amp;$D$111,'CCG data'!$A:$AD,'CCG data'!I$3,FALSE))</f>
        <v>5.3999999999999999E-2</v>
      </c>
      <c r="Q250" s="15">
        <f>IF(P249="","",VLOOKUP($E249&amp;$D$110&amp;$D$111,'CCG data'!$A:$AD,'CCG data'!J$3,FALSE))</f>
        <v>8.6999999999999994E-2</v>
      </c>
      <c r="R250" s="15">
        <f>IF(R249="","",VLOOKUP($E249&amp;$D$110&amp;$D$111,'CCG data'!$A:$AD,'CCG data'!K$3,FALSE))</f>
        <v>0.52600000000000002</v>
      </c>
      <c r="S250" s="15">
        <f>IF(R249="","",VLOOKUP($E249&amp;$D$110&amp;$D$111,'CCG data'!$A:$AD,'CCG data'!L$3,FALSE))</f>
        <v>0.59</v>
      </c>
      <c r="T250" s="15">
        <f>IF(T249="","",VLOOKUP($E249&amp;$D$110&amp;$D$111,'CCG data'!$A:$AD,'CCG data'!M$3,FALSE))</f>
        <v>0.20599999999999999</v>
      </c>
      <c r="U250" s="15">
        <f>IF(T249="","",VLOOKUP($E249&amp;$D$110&amp;$D$111,'CCG data'!$A:$AD,'CCG data'!N$3,FALSE))</f>
        <v>0.26</v>
      </c>
      <c r="V250" s="15">
        <f>IF(V249="","",VLOOKUP($E249&amp;$D$110&amp;$D$111,'CCG data'!$A:$AD,'CCG data'!O$3,FALSE))</f>
        <v>0.121</v>
      </c>
      <c r="W250" s="142">
        <f>IF(V249="","",VLOOKUP($E249&amp;$D$110&amp;$D$111,'CCG data'!$A:$AD,'CCG data'!P$3,FALSE))</f>
        <v>0.16500000000000001</v>
      </c>
      <c r="Y250" s="178" t="str">
        <f>IFERROR(VLOOKUP($E250&amp;$D$111, Outliers!$A$4:$P$214,6,FALSE),"0")</f>
        <v>0</v>
      </c>
      <c r="Z250" s="178" t="str">
        <f>IFERROR(VLOOKUP($E250&amp;$D$111, Outliers!$A$4:$P$214,7,FALSE),"0")</f>
        <v>0</v>
      </c>
      <c r="AA250" s="178" t="str">
        <f>IFERROR(VLOOKUP($E250&amp;$D$111, Outliers!$A$4:$P$214,8,FALSE),"0")</f>
        <v>0</v>
      </c>
      <c r="AB250" s="178" t="str">
        <f>IFERROR(VLOOKUP($E250&amp;$D$111, Outliers!$A$4:$P$214,9,FALSE),"0")</f>
        <v>0</v>
      </c>
      <c r="AD250" s="82"/>
      <c r="AE250" s="82"/>
      <c r="AF250" s="82"/>
      <c r="AG250" s="82"/>
    </row>
    <row r="251" spans="4:33" ht="15.75" x14ac:dyDescent="0.25">
      <c r="D251" s="301"/>
      <c r="E251" s="108" t="s">
        <v>463</v>
      </c>
      <c r="F251" s="372">
        <f>IF(OR(ISERROR(VLOOKUP($E251&amp;$D$110&amp;$D$111,'CCG data'!$A:$AD,'CCG data'!R$3,FALSE)),ISBLANK(VLOOKUP($E251&amp;$D$110&amp;$D$111,'CCG data'!$A:$AD,'CCG data'!R$3,FALSE))),"",VLOOKUP($E251&amp;$D$110&amp;$D$111,'CCG data'!$A:$AD,'CCG data'!R$3,FALSE))</f>
        <v>4.3</v>
      </c>
      <c r="G251" s="373"/>
      <c r="H251" s="373">
        <f>IF(OR(ISERROR(VLOOKUP($E251&amp;$D$110&amp;$D$111,'CCG data'!$A:$AD,'CCG data'!S$3,FALSE)),ISBLANK(VLOOKUP($E251&amp;$D$110&amp;$D$111,'CCG data'!$A:$AD,'CCG data'!S$3,FALSE))),"",VLOOKUP($E251&amp;$D$110&amp;$D$111,'CCG data'!$A:$AD,'CCG data'!S$3,FALSE))</f>
        <v>36.1</v>
      </c>
      <c r="I251" s="373"/>
      <c r="J251" s="373">
        <f>IF(OR(ISERROR(VLOOKUP($E251&amp;$D$110&amp;$D$111,'CCG data'!$A:$AD,'CCG data'!T$3,FALSE)),ISBLANK(VLOOKUP($E251&amp;$D$110&amp;$D$111,'CCG data'!$A:$AD,'CCG data'!T$3,FALSE))),"",VLOOKUP($E251&amp;$D$110&amp;$D$111,'CCG data'!$A:$AD,'CCG data'!T$3,FALSE))</f>
        <v>19.7</v>
      </c>
      <c r="K251" s="373"/>
      <c r="L251" s="373">
        <f>IF(OR(ISERROR(VLOOKUP($E251&amp;$D$110&amp;$D$111,'CCG data'!$A:$AD,'CCG data'!U$3,FALSE)),ISBLANK(VLOOKUP($E251&amp;$D$110&amp;$D$111,'CCG data'!$A:$AD,'CCG data'!U$3,FALSE))),"",VLOOKUP($E251&amp;$D$110&amp;$D$111,'CCG data'!$A:$AD,'CCG data'!U$3,FALSE))</f>
        <v>13.1</v>
      </c>
      <c r="M251" s="374"/>
      <c r="N251" s="303">
        <f>IF(OR(ISERROR(VLOOKUP($E251&amp;$D$110&amp;$D$111,'CCG data'!$A:$AD,'CCG data'!G$3,FALSE)),ISBLANK(VLOOKUP($E251&amp;$D$110&amp;$D$111,'CCG data'!$A:$AD,'CCG data'!G$3,FALSE))),"",VLOOKUP($E251&amp;$D$110&amp;$D$111,'CCG data'!$A:$AD,'CCG data'!G$3,FALSE))</f>
        <v>563</v>
      </c>
      <c r="P251" s="354">
        <f>IF(OR(ISERROR(VLOOKUP($E251&amp;$D$110&amp;$D$111,'CCG data'!$A:$AD,'CCG data'!B$3,FALSE)),ISBLANK(VLOOKUP($E251&amp;$D$110&amp;$D$111,'CCG data'!$A:$AD,'CCG data'!B$3,FALSE))),"",VLOOKUP($E251&amp;$D$110&amp;$D$111,'CCG data'!$A:$AD,'CCG data'!B$3,FALSE))</f>
        <v>5.6838365896980464E-2</v>
      </c>
      <c r="Q251" s="246"/>
      <c r="R251" s="246">
        <f>IF(OR(ISERROR(VLOOKUP($E251&amp;$D$110&amp;$D$111,'CCG data'!$A:$AD,'CCG data'!C$3,FALSE)),ISBLANK(VLOOKUP($E251&amp;$D$110&amp;$D$111,'CCG data'!$A:$AD,'CCG data'!C$3,FALSE))),"",VLOOKUP($E251&amp;$D$110&amp;$D$111,'CCG data'!$A:$AD,'CCG data'!C$3,FALSE))</f>
        <v>0.49733570159857904</v>
      </c>
      <c r="S251" s="246"/>
      <c r="T251" s="246">
        <f>IF(OR(ISERROR(VLOOKUP($E251&amp;$D$110&amp;$D$111,'CCG data'!$A:$AD,'CCG data'!D$3,FALSE)),ISBLANK(VLOOKUP($E251&amp;$D$110&amp;$D$111,'CCG data'!$A:$AD,'CCG data'!D$3,FALSE))),"",VLOOKUP($E251&amp;$D$110&amp;$D$111,'CCG data'!$A:$AD,'CCG data'!D$3,FALSE))</f>
        <v>0.25577264653641207</v>
      </c>
      <c r="U251" s="246"/>
      <c r="V251" s="246">
        <f>IF(OR(ISERROR(VLOOKUP($E251&amp;$D$110&amp;$D$111,'CCG data'!$A:$AD,'CCG data'!E$3,FALSE)),ISBLANK(VLOOKUP($E251&amp;$D$110&amp;$D$111,'CCG data'!$A:$AD,'CCG data'!E$3,FALSE))),"",VLOOKUP($E251&amp;$D$110&amp;$D$111,'CCG data'!$A:$AD,'CCG data'!E$3,FALSE))</f>
        <v>0.19005328596802842</v>
      </c>
      <c r="W251" s="387"/>
      <c r="Y251" s="178">
        <f>IFERROR(VLOOKUP($E251&amp;$D$111, Outliers!$A$4:$P$214,6,FALSE),"0")</f>
        <v>0</v>
      </c>
      <c r="Z251" s="178">
        <f>IFERROR(VLOOKUP($E251&amp;$D$111, Outliers!$A$4:$P$214,7,FALSE),"0")</f>
        <v>0</v>
      </c>
      <c r="AA251" s="178">
        <f>IFERROR(VLOOKUP($E251&amp;$D$111, Outliers!$A$4:$P$214,8,FALSE),"0")</f>
        <v>0</v>
      </c>
      <c r="AB251" s="178">
        <f>IFERROR(VLOOKUP($E251&amp;$D$111, Outliers!$A$4:$P$214,9,FALSE),"0")</f>
        <v>0</v>
      </c>
      <c r="AD251" s="82"/>
      <c r="AE251" s="82"/>
      <c r="AF251" s="82"/>
      <c r="AG251" s="82"/>
    </row>
    <row r="252" spans="4:33" x14ac:dyDescent="0.25">
      <c r="D252" s="301"/>
      <c r="E252" s="107" t="s">
        <v>27</v>
      </c>
      <c r="F252" s="99">
        <f>IF(P251="","",VLOOKUP($E251&amp;$D$110&amp;$D$111,'CCG data'!$A:$AD,'CCG data'!W$3,FALSE))</f>
        <v>2.8</v>
      </c>
      <c r="G252" s="100">
        <f>IF(P251="","",VLOOKUP($E251&amp;$D$110&amp;$D$111,'CCG data'!$A:$AD,'CCG data'!X$3,FALSE))</f>
        <v>5.8</v>
      </c>
      <c r="H252" s="100">
        <f>IF(R251="","",VLOOKUP($E251&amp;$D$110&amp;$D$111,'CCG data'!$A:$AD,'CCG data'!Y$3,FALSE))</f>
        <v>31.9</v>
      </c>
      <c r="I252" s="100">
        <f>IF(R251="","",VLOOKUP($E251&amp;$D$110&amp;$D$111,'CCG data'!$A:$AD,'CCG data'!Z$3,FALSE))</f>
        <v>40.4</v>
      </c>
      <c r="J252" s="100">
        <f>IF(T251="","",VLOOKUP($E251&amp;$D$110&amp;$D$111,'CCG data'!$A:$AD,'CCG data'!AA$3,FALSE))</f>
        <v>16.5</v>
      </c>
      <c r="K252" s="100">
        <f>IF(T251="","",VLOOKUP($E251&amp;$D$110&amp;$D$111,'CCG data'!$A:$AD,'CCG data'!AB$3,FALSE))</f>
        <v>22.9</v>
      </c>
      <c r="L252" s="100">
        <f>IF(V251="","",VLOOKUP($E251&amp;$D$110&amp;$D$111,'CCG data'!$A:$AD,'CCG data'!AC$3,FALSE))</f>
        <v>10.6</v>
      </c>
      <c r="M252" s="100">
        <f>IF(V251="","",VLOOKUP($E251&amp;$D$110&amp;$D$111,'CCG data'!$A:$AD,'CCG data'!AD$3,FALSE))</f>
        <v>15.5</v>
      </c>
      <c r="N252" s="304"/>
      <c r="P252" s="162">
        <f>IF(P251="","",VLOOKUP($E251&amp;$D$110&amp;$D$111,'CCG data'!$A:$AD,'CCG data'!I$3,FALSE))</f>
        <v>4.1000000000000002E-2</v>
      </c>
      <c r="Q252" s="15">
        <f>IF(P251="","",VLOOKUP($E251&amp;$D$110&amp;$D$111,'CCG data'!$A:$AD,'CCG data'!J$3,FALSE))</f>
        <v>7.9000000000000001E-2</v>
      </c>
      <c r="R252" s="15">
        <f>IF(R251="","",VLOOKUP($E251&amp;$D$110&amp;$D$111,'CCG data'!$A:$AD,'CCG data'!K$3,FALSE))</f>
        <v>0.45600000000000002</v>
      </c>
      <c r="S252" s="15">
        <f>IF(R251="","",VLOOKUP($E251&amp;$D$110&amp;$D$111,'CCG data'!$A:$AD,'CCG data'!L$3,FALSE))</f>
        <v>0.53900000000000003</v>
      </c>
      <c r="T252" s="15">
        <f>IF(T251="","",VLOOKUP($E251&amp;$D$110&amp;$D$111,'CCG data'!$A:$AD,'CCG data'!M$3,FALSE))</f>
        <v>0.221</v>
      </c>
      <c r="U252" s="15">
        <f>IF(T251="","",VLOOKUP($E251&amp;$D$110&amp;$D$111,'CCG data'!$A:$AD,'CCG data'!N$3,FALSE))</f>
        <v>0.29299999999999998</v>
      </c>
      <c r="V252" s="15">
        <f>IF(V251="","",VLOOKUP($E251&amp;$D$110&amp;$D$111,'CCG data'!$A:$AD,'CCG data'!O$3,FALSE))</f>
        <v>0.16</v>
      </c>
      <c r="W252" s="142">
        <f>IF(V251="","",VLOOKUP($E251&amp;$D$110&amp;$D$111,'CCG data'!$A:$AD,'CCG data'!P$3,FALSE))</f>
        <v>0.22500000000000001</v>
      </c>
      <c r="Y252" s="178" t="str">
        <f>IFERROR(VLOOKUP($E252&amp;$D$111, Outliers!$A$4:$P$214,6,FALSE),"0")</f>
        <v>0</v>
      </c>
      <c r="Z252" s="178" t="str">
        <f>IFERROR(VLOOKUP($E252&amp;$D$111, Outliers!$A$4:$P$214,7,FALSE),"0")</f>
        <v>0</v>
      </c>
      <c r="AA252" s="178" t="str">
        <f>IFERROR(VLOOKUP($E252&amp;$D$111, Outliers!$A$4:$P$214,8,FALSE),"0")</f>
        <v>0</v>
      </c>
      <c r="AB252" s="178" t="str">
        <f>IFERROR(VLOOKUP($E252&amp;$D$111, Outliers!$A$4:$P$214,9,FALSE),"0")</f>
        <v>0</v>
      </c>
      <c r="AD252" s="82"/>
      <c r="AE252" s="82"/>
      <c r="AF252" s="82"/>
      <c r="AG252" s="82"/>
    </row>
    <row r="253" spans="4:33" ht="15.75" x14ac:dyDescent="0.25">
      <c r="D253" s="301"/>
      <c r="E253" s="108" t="s">
        <v>217</v>
      </c>
      <c r="F253" s="372">
        <f>IF(OR(ISERROR(VLOOKUP($E253&amp;$D$110&amp;$D$111,'CCG data'!$A:$AD,'CCG data'!R$3,FALSE)),ISBLANK(VLOOKUP($E253&amp;$D$110&amp;$D$111,'CCG data'!$A:$AD,'CCG data'!R$3,FALSE))),"",VLOOKUP($E253&amp;$D$110&amp;$D$111,'CCG data'!$A:$AD,'CCG data'!R$3,FALSE))</f>
        <v>6.6</v>
      </c>
      <c r="G253" s="373"/>
      <c r="H253" s="373">
        <f>IF(OR(ISERROR(VLOOKUP($E253&amp;$D$110&amp;$D$111,'CCG data'!$A:$AD,'CCG data'!S$3,FALSE)),ISBLANK(VLOOKUP($E253&amp;$D$110&amp;$D$111,'CCG data'!$A:$AD,'CCG data'!S$3,FALSE))),"",VLOOKUP($E253&amp;$D$110&amp;$D$111,'CCG data'!$A:$AD,'CCG data'!S$3,FALSE))</f>
        <v>37.9</v>
      </c>
      <c r="I253" s="373"/>
      <c r="J253" s="373">
        <f>IF(OR(ISERROR(VLOOKUP($E253&amp;$D$110&amp;$D$111,'CCG data'!$A:$AD,'CCG data'!T$3,FALSE)),ISBLANK(VLOOKUP($E253&amp;$D$110&amp;$D$111,'CCG data'!$A:$AD,'CCG data'!T$3,FALSE))),"",VLOOKUP($E253&amp;$D$110&amp;$D$111,'CCG data'!$A:$AD,'CCG data'!T$3,FALSE))</f>
        <v>19.2</v>
      </c>
      <c r="K253" s="373"/>
      <c r="L253" s="373">
        <f>IF(OR(ISERROR(VLOOKUP($E253&amp;$D$110&amp;$D$111,'CCG data'!$A:$AD,'CCG data'!U$3,FALSE)),ISBLANK(VLOOKUP($E253&amp;$D$110&amp;$D$111,'CCG data'!$A:$AD,'CCG data'!U$3,FALSE))),"",VLOOKUP($E253&amp;$D$110&amp;$D$111,'CCG data'!$A:$AD,'CCG data'!U$3,FALSE))</f>
        <v>8.1</v>
      </c>
      <c r="M253" s="374"/>
      <c r="N253" s="303">
        <f>IF(OR(ISERROR(VLOOKUP($E253&amp;$D$110&amp;$D$111,'CCG data'!$A:$AD,'CCG data'!G$3,FALSE)),ISBLANK(VLOOKUP($E253&amp;$D$110&amp;$D$111,'CCG data'!$A:$AD,'CCG data'!G$3,FALSE))),"",VLOOKUP($E253&amp;$D$110&amp;$D$111,'CCG data'!$A:$AD,'CCG data'!G$3,FALSE))</f>
        <v>605</v>
      </c>
      <c r="P253" s="354">
        <f>IF(OR(ISERROR(VLOOKUP($E253&amp;$D$110&amp;$D$111,'CCG data'!$A:$AD,'CCG data'!B$3,FALSE)),ISBLANK(VLOOKUP($E253&amp;$D$110&amp;$D$111,'CCG data'!$A:$AD,'CCG data'!B$3,FALSE))),"",VLOOKUP($E253&amp;$D$110&amp;$D$111,'CCG data'!$A:$AD,'CCG data'!B$3,FALSE))</f>
        <v>9.5867768595041328E-2</v>
      </c>
      <c r="Q253" s="246"/>
      <c r="R253" s="246">
        <f>IF(OR(ISERROR(VLOOKUP($E253&amp;$D$110&amp;$D$111,'CCG data'!$A:$AD,'CCG data'!C$3,FALSE)),ISBLANK(VLOOKUP($E253&amp;$D$110&amp;$D$111,'CCG data'!$A:$AD,'CCG data'!C$3,FALSE))),"",VLOOKUP($E253&amp;$D$110&amp;$D$111,'CCG data'!$A:$AD,'CCG data'!C$3,FALSE))</f>
        <v>0.52727272727272723</v>
      </c>
      <c r="S253" s="246"/>
      <c r="T253" s="246">
        <f>IF(OR(ISERROR(VLOOKUP($E253&amp;$D$110&amp;$D$111,'CCG data'!$A:$AD,'CCG data'!D$3,FALSE)),ISBLANK(VLOOKUP($E253&amp;$D$110&amp;$D$111,'CCG data'!$A:$AD,'CCG data'!D$3,FALSE))),"",VLOOKUP($E253&amp;$D$110&amp;$D$111,'CCG data'!$A:$AD,'CCG data'!D$3,FALSE))</f>
        <v>0.26611570247933886</v>
      </c>
      <c r="U253" s="246"/>
      <c r="V253" s="246">
        <f>IF(OR(ISERROR(VLOOKUP($E253&amp;$D$110&amp;$D$111,'CCG data'!$A:$AD,'CCG data'!E$3,FALSE)),ISBLANK(VLOOKUP($E253&amp;$D$110&amp;$D$111,'CCG data'!$A:$AD,'CCG data'!E$3,FALSE))),"",VLOOKUP($E253&amp;$D$110&amp;$D$111,'CCG data'!$A:$AD,'CCG data'!E$3,FALSE))</f>
        <v>0.11074380165289256</v>
      </c>
      <c r="W253" s="387"/>
      <c r="Y253" s="178">
        <f>IFERROR(VLOOKUP($E253&amp;$D$111, Outliers!$A$4:$P$214,6,FALSE),"0")</f>
        <v>0</v>
      </c>
      <c r="Z253" s="178">
        <f>IFERROR(VLOOKUP($E253&amp;$D$111, Outliers!$A$4:$P$214,7,FALSE),"0")</f>
        <v>0</v>
      </c>
      <c r="AA253" s="178">
        <f>IFERROR(VLOOKUP($E253&amp;$D$111, Outliers!$A$4:$P$214,8,FALSE),"0")</f>
        <v>0</v>
      </c>
      <c r="AB253" s="178">
        <f>IFERROR(VLOOKUP($E253&amp;$D$111, Outliers!$A$4:$P$214,9,FALSE),"0")</f>
        <v>1</v>
      </c>
      <c r="AD253" s="82"/>
      <c r="AE253" s="82"/>
      <c r="AF253" s="82"/>
      <c r="AG253" s="82"/>
    </row>
    <row r="254" spans="4:33" x14ac:dyDescent="0.25">
      <c r="D254" s="301"/>
      <c r="E254" s="107" t="s">
        <v>27</v>
      </c>
      <c r="F254" s="99">
        <f>IF(P253="","",VLOOKUP($E253&amp;$D$110&amp;$D$111,'CCG data'!$A:$AD,'CCG data'!W$3,FALSE))</f>
        <v>4.9000000000000004</v>
      </c>
      <c r="G254" s="100">
        <f>IF(P253="","",VLOOKUP($E253&amp;$D$110&amp;$D$111,'CCG data'!$A:$AD,'CCG data'!X$3,FALSE))</f>
        <v>8.3000000000000007</v>
      </c>
      <c r="H254" s="100">
        <f>IF(R253="","",VLOOKUP($E253&amp;$D$110&amp;$D$111,'CCG data'!$A:$AD,'CCG data'!Y$3,FALSE))</f>
        <v>33.799999999999997</v>
      </c>
      <c r="I254" s="100">
        <f>IF(R253="","",VLOOKUP($E253&amp;$D$110&amp;$D$111,'CCG data'!$A:$AD,'CCG data'!Z$3,FALSE))</f>
        <v>42.1</v>
      </c>
      <c r="J254" s="100">
        <f>IF(T253="","",VLOOKUP($E253&amp;$D$110&amp;$D$111,'CCG data'!$A:$AD,'CCG data'!AA$3,FALSE))</f>
        <v>16.3</v>
      </c>
      <c r="K254" s="100">
        <f>IF(T253="","",VLOOKUP($E253&amp;$D$110&amp;$D$111,'CCG data'!$A:$AD,'CCG data'!AB$3,FALSE))</f>
        <v>22.2</v>
      </c>
      <c r="L254" s="100">
        <f>IF(V253="","",VLOOKUP($E253&amp;$D$110&amp;$D$111,'CCG data'!$A:$AD,'CCG data'!AC$3,FALSE))</f>
        <v>6.1</v>
      </c>
      <c r="M254" s="100">
        <f>IF(V253="","",VLOOKUP($E253&amp;$D$110&amp;$D$111,'CCG data'!$A:$AD,'CCG data'!AD$3,FALSE))</f>
        <v>10</v>
      </c>
      <c r="N254" s="304"/>
      <c r="P254" s="162">
        <f>IF(P253="","",VLOOKUP($E253&amp;$D$110&amp;$D$111,'CCG data'!$A:$AD,'CCG data'!I$3,FALSE))</f>
        <v>7.4999999999999997E-2</v>
      </c>
      <c r="Q254" s="15">
        <f>IF(P253="","",VLOOKUP($E253&amp;$D$110&amp;$D$111,'CCG data'!$A:$AD,'CCG data'!J$3,FALSE))</f>
        <v>0.122</v>
      </c>
      <c r="R254" s="15">
        <f>IF(R253="","",VLOOKUP($E253&amp;$D$110&amp;$D$111,'CCG data'!$A:$AD,'CCG data'!K$3,FALSE))</f>
        <v>0.48699999999999999</v>
      </c>
      <c r="S254" s="15">
        <f>IF(R253="","",VLOOKUP($E253&amp;$D$110&amp;$D$111,'CCG data'!$A:$AD,'CCG data'!L$3,FALSE))</f>
        <v>0.56699999999999995</v>
      </c>
      <c r="T254" s="15">
        <f>IF(T253="","",VLOOKUP($E253&amp;$D$110&amp;$D$111,'CCG data'!$A:$AD,'CCG data'!M$3,FALSE))</f>
        <v>0.23200000000000001</v>
      </c>
      <c r="U254" s="15">
        <f>IF(T253="","",VLOOKUP($E253&amp;$D$110&amp;$D$111,'CCG data'!$A:$AD,'CCG data'!N$3,FALSE))</f>
        <v>0.30299999999999999</v>
      </c>
      <c r="V254" s="15">
        <f>IF(V253="","",VLOOKUP($E253&amp;$D$110&amp;$D$111,'CCG data'!$A:$AD,'CCG data'!O$3,FALSE))</f>
        <v>8.7999999999999995E-2</v>
      </c>
      <c r="W254" s="142">
        <f>IF(V253="","",VLOOKUP($E253&amp;$D$110&amp;$D$111,'CCG data'!$A:$AD,'CCG data'!P$3,FALSE))</f>
        <v>0.13800000000000001</v>
      </c>
      <c r="Y254" s="178" t="str">
        <f>IFERROR(VLOOKUP($E254&amp;$D$111, Outliers!$A$4:$P$214,6,FALSE),"0")</f>
        <v>0</v>
      </c>
      <c r="Z254" s="178" t="str">
        <f>IFERROR(VLOOKUP($E254&amp;$D$111, Outliers!$A$4:$P$214,7,FALSE),"0")</f>
        <v>0</v>
      </c>
      <c r="AA254" s="178" t="str">
        <f>IFERROR(VLOOKUP($E254&amp;$D$111, Outliers!$A$4:$P$214,8,FALSE),"0")</f>
        <v>0</v>
      </c>
      <c r="AB254" s="178" t="str">
        <f>IFERROR(VLOOKUP($E254&amp;$D$111, Outliers!$A$4:$P$214,9,FALSE),"0")</f>
        <v>0</v>
      </c>
      <c r="AD254" s="82"/>
      <c r="AE254" s="82"/>
      <c r="AF254" s="82"/>
      <c r="AG254" s="82"/>
    </row>
    <row r="255" spans="4:33" ht="15.75" x14ac:dyDescent="0.25">
      <c r="D255" s="301"/>
      <c r="E255" s="108" t="s">
        <v>218</v>
      </c>
      <c r="F255" s="372">
        <f>IF(OR(ISERROR(VLOOKUP($E255&amp;$D$110&amp;$D$111,'CCG data'!$A:$AD,'CCG data'!R$3,FALSE)),ISBLANK(VLOOKUP($E255&amp;$D$110&amp;$D$111,'CCG data'!$A:$AD,'CCG data'!R$3,FALSE))),"",VLOOKUP($E255&amp;$D$110&amp;$D$111,'CCG data'!$A:$AD,'CCG data'!R$3,FALSE))</f>
        <v>3.2</v>
      </c>
      <c r="G255" s="373"/>
      <c r="H255" s="373">
        <f>IF(OR(ISERROR(VLOOKUP($E255&amp;$D$110&amp;$D$111,'CCG data'!$A:$AD,'CCG data'!S$3,FALSE)),ISBLANK(VLOOKUP($E255&amp;$D$110&amp;$D$111,'CCG data'!$A:$AD,'CCG data'!S$3,FALSE))),"",VLOOKUP($E255&amp;$D$110&amp;$D$111,'CCG data'!$A:$AD,'CCG data'!S$3,FALSE))</f>
        <v>34.799999999999997</v>
      </c>
      <c r="I255" s="373"/>
      <c r="J255" s="373">
        <f>IF(OR(ISERROR(VLOOKUP($E255&amp;$D$110&amp;$D$111,'CCG data'!$A:$AD,'CCG data'!T$3,FALSE)),ISBLANK(VLOOKUP($E255&amp;$D$110&amp;$D$111,'CCG data'!$A:$AD,'CCG data'!T$3,FALSE))),"",VLOOKUP($E255&amp;$D$110&amp;$D$111,'CCG data'!$A:$AD,'CCG data'!T$3,FALSE))</f>
        <v>19.3</v>
      </c>
      <c r="K255" s="373"/>
      <c r="L255" s="373">
        <f>IF(OR(ISERROR(VLOOKUP($E255&amp;$D$110&amp;$D$111,'CCG data'!$A:$AD,'CCG data'!U$3,FALSE)),ISBLANK(VLOOKUP($E255&amp;$D$110&amp;$D$111,'CCG data'!$A:$AD,'CCG data'!U$3,FALSE))),"",VLOOKUP($E255&amp;$D$110&amp;$D$111,'CCG data'!$A:$AD,'CCG data'!U$3,FALSE))</f>
        <v>11.1</v>
      </c>
      <c r="M255" s="374"/>
      <c r="N255" s="303">
        <f>IF(OR(ISERROR(VLOOKUP($E255&amp;$D$110&amp;$D$111,'CCG data'!$A:$AD,'CCG data'!G$3,FALSE)),ISBLANK(VLOOKUP($E255&amp;$D$110&amp;$D$111,'CCG data'!$A:$AD,'CCG data'!G$3,FALSE))),"",VLOOKUP($E255&amp;$D$110&amp;$D$111,'CCG data'!$A:$AD,'CCG data'!G$3,FALSE))</f>
        <v>708</v>
      </c>
      <c r="P255" s="354">
        <f>IF(OR(ISERROR(VLOOKUP($E255&amp;$D$110&amp;$D$111,'CCG data'!$A:$AD,'CCG data'!B$3,FALSE)),ISBLANK(VLOOKUP($E255&amp;$D$110&amp;$D$111,'CCG data'!$A:$AD,'CCG data'!B$3,FALSE))),"",VLOOKUP($E255&amp;$D$110&amp;$D$111,'CCG data'!$A:$AD,'CCG data'!B$3,FALSE))</f>
        <v>4.6610169491525424E-2</v>
      </c>
      <c r="Q255" s="246"/>
      <c r="R255" s="246">
        <f>IF(OR(ISERROR(VLOOKUP($E255&amp;$D$110&amp;$D$111,'CCG data'!$A:$AD,'CCG data'!C$3,FALSE)),ISBLANK(VLOOKUP($E255&amp;$D$110&amp;$D$111,'CCG data'!$A:$AD,'CCG data'!C$3,FALSE))),"",VLOOKUP($E255&amp;$D$110&amp;$D$111,'CCG data'!$A:$AD,'CCG data'!C$3,FALSE))</f>
        <v>0.50564971751412424</v>
      </c>
      <c r="S255" s="246"/>
      <c r="T255" s="246">
        <f>IF(OR(ISERROR(VLOOKUP($E255&amp;$D$110&amp;$D$111,'CCG data'!$A:$AD,'CCG data'!D$3,FALSE)),ISBLANK(VLOOKUP($E255&amp;$D$110&amp;$D$111,'CCG data'!$A:$AD,'CCG data'!D$3,FALSE))),"",VLOOKUP($E255&amp;$D$110&amp;$D$111,'CCG data'!$A:$AD,'CCG data'!D$3,FALSE))</f>
        <v>0.28531073446327682</v>
      </c>
      <c r="U255" s="246"/>
      <c r="V255" s="246">
        <f>IF(OR(ISERROR(VLOOKUP($E255&amp;$D$110&amp;$D$111,'CCG data'!$A:$AD,'CCG data'!E$3,FALSE)),ISBLANK(VLOOKUP($E255&amp;$D$110&amp;$D$111,'CCG data'!$A:$AD,'CCG data'!E$3,FALSE))),"",VLOOKUP($E255&amp;$D$110&amp;$D$111,'CCG data'!$A:$AD,'CCG data'!E$3,FALSE))</f>
        <v>0.16242937853107345</v>
      </c>
      <c r="W255" s="387"/>
      <c r="Y255" s="178">
        <f>IFERROR(VLOOKUP($E255&amp;$D$111, Outliers!$A$4:$P$214,6,FALSE),"0")</f>
        <v>0</v>
      </c>
      <c r="Z255" s="178">
        <f>IFERROR(VLOOKUP($E255&amp;$D$111, Outliers!$A$4:$P$214,7,FALSE),"0")</f>
        <v>0</v>
      </c>
      <c r="AA255" s="178">
        <f>IFERROR(VLOOKUP($E255&amp;$D$111, Outliers!$A$4:$P$214,8,FALSE),"0")</f>
        <v>0</v>
      </c>
      <c r="AB255" s="178">
        <f>IFERROR(VLOOKUP($E255&amp;$D$111, Outliers!$A$4:$P$214,9,FALSE),"0")</f>
        <v>0</v>
      </c>
      <c r="AD255" s="82"/>
      <c r="AE255" s="82"/>
      <c r="AF255" s="82"/>
      <c r="AG255" s="82"/>
    </row>
    <row r="256" spans="4:33" x14ac:dyDescent="0.25">
      <c r="D256" s="301"/>
      <c r="E256" s="107" t="s">
        <v>27</v>
      </c>
      <c r="F256" s="99">
        <f>IF(P255="","",VLOOKUP($E255&amp;$D$110&amp;$D$111,'CCG data'!$A:$AD,'CCG data'!W$3,FALSE))</f>
        <v>2.1</v>
      </c>
      <c r="G256" s="100">
        <f>IF(P255="","",VLOOKUP($E255&amp;$D$110&amp;$D$111,'CCG data'!$A:$AD,'CCG data'!X$3,FALSE))</f>
        <v>4.2</v>
      </c>
      <c r="H256" s="100">
        <f>IF(R255="","",VLOOKUP($E255&amp;$D$110&amp;$D$111,'CCG data'!$A:$AD,'CCG data'!Y$3,FALSE))</f>
        <v>31.2</v>
      </c>
      <c r="I256" s="100">
        <f>IF(R255="","",VLOOKUP($E255&amp;$D$110&amp;$D$111,'CCG data'!$A:$AD,'CCG data'!Z$3,FALSE))</f>
        <v>38.4</v>
      </c>
      <c r="J256" s="100">
        <f>IF(T255="","",VLOOKUP($E255&amp;$D$110&amp;$D$111,'CCG data'!$A:$AD,'CCG data'!AA$3,FALSE))</f>
        <v>16.7</v>
      </c>
      <c r="K256" s="100">
        <f>IF(T255="","",VLOOKUP($E255&amp;$D$110&amp;$D$111,'CCG data'!$A:$AD,'CCG data'!AB$3,FALSE))</f>
        <v>22</v>
      </c>
      <c r="L256" s="100">
        <f>IF(V255="","",VLOOKUP($E255&amp;$D$110&amp;$D$111,'CCG data'!$A:$AD,'CCG data'!AC$3,FALSE))</f>
        <v>9.1</v>
      </c>
      <c r="M256" s="100">
        <f>IF(V255="","",VLOOKUP($E255&amp;$D$110&amp;$D$111,'CCG data'!$A:$AD,'CCG data'!AD$3,FALSE))</f>
        <v>13.2</v>
      </c>
      <c r="N256" s="304"/>
      <c r="P256" s="162">
        <f>IF(P255="","",VLOOKUP($E255&amp;$D$110&amp;$D$111,'CCG data'!$A:$AD,'CCG data'!I$3,FALSE))</f>
        <v>3.3000000000000002E-2</v>
      </c>
      <c r="Q256" s="15">
        <f>IF(P255="","",VLOOKUP($E255&amp;$D$110&amp;$D$111,'CCG data'!$A:$AD,'CCG data'!J$3,FALSE))</f>
        <v>6.5000000000000002E-2</v>
      </c>
      <c r="R256" s="15">
        <f>IF(R255="","",VLOOKUP($E255&amp;$D$110&amp;$D$111,'CCG data'!$A:$AD,'CCG data'!K$3,FALSE))</f>
        <v>0.46899999999999997</v>
      </c>
      <c r="S256" s="15">
        <f>IF(R255="","",VLOOKUP($E255&amp;$D$110&amp;$D$111,'CCG data'!$A:$AD,'CCG data'!L$3,FALSE))</f>
        <v>0.54200000000000004</v>
      </c>
      <c r="T256" s="15">
        <f>IF(T255="","",VLOOKUP($E255&amp;$D$110&amp;$D$111,'CCG data'!$A:$AD,'CCG data'!M$3,FALSE))</f>
        <v>0.253</v>
      </c>
      <c r="U256" s="15">
        <f>IF(T255="","",VLOOKUP($E255&amp;$D$110&amp;$D$111,'CCG data'!$A:$AD,'CCG data'!N$3,FALSE))</f>
        <v>0.32</v>
      </c>
      <c r="V256" s="15">
        <f>IF(V255="","",VLOOKUP($E255&amp;$D$110&amp;$D$111,'CCG data'!$A:$AD,'CCG data'!O$3,FALSE))</f>
        <v>0.13700000000000001</v>
      </c>
      <c r="W256" s="142">
        <f>IF(V255="","",VLOOKUP($E255&amp;$D$110&amp;$D$111,'CCG data'!$A:$AD,'CCG data'!P$3,FALSE))</f>
        <v>0.191</v>
      </c>
      <c r="Y256" s="178" t="str">
        <f>IFERROR(VLOOKUP($E256&amp;$D$111, Outliers!$A$4:$P$214,6,FALSE),"0")</f>
        <v>0</v>
      </c>
      <c r="Z256" s="178" t="str">
        <f>IFERROR(VLOOKUP($E256&amp;$D$111, Outliers!$A$4:$P$214,7,FALSE),"0")</f>
        <v>0</v>
      </c>
      <c r="AA256" s="178" t="str">
        <f>IFERROR(VLOOKUP($E256&amp;$D$111, Outliers!$A$4:$P$214,8,FALSE),"0")</f>
        <v>0</v>
      </c>
      <c r="AB256" s="178" t="str">
        <f>IFERROR(VLOOKUP($E256&amp;$D$111, Outliers!$A$4:$P$214,9,FALSE),"0")</f>
        <v>0</v>
      </c>
      <c r="AD256" s="82"/>
      <c r="AE256" s="82"/>
      <c r="AF256" s="82"/>
      <c r="AG256" s="82"/>
    </row>
    <row r="257" spans="4:33" ht="15.75" x14ac:dyDescent="0.25">
      <c r="D257" s="301"/>
      <c r="E257" s="108" t="s">
        <v>464</v>
      </c>
      <c r="F257" s="372">
        <f>IF(OR(ISERROR(VLOOKUP($E257&amp;$D$110&amp;$D$111,'CCG data'!$A:$AD,'CCG data'!R$3,FALSE)),ISBLANK(VLOOKUP($E257&amp;$D$110&amp;$D$111,'CCG data'!$A:$AD,'CCG data'!R$3,FALSE))),"",VLOOKUP($E257&amp;$D$110&amp;$D$111,'CCG data'!$A:$AD,'CCG data'!R$3,FALSE))</f>
        <v>3.4</v>
      </c>
      <c r="G257" s="373"/>
      <c r="H257" s="373">
        <f>IF(OR(ISERROR(VLOOKUP($E257&amp;$D$110&amp;$D$111,'CCG data'!$A:$AD,'CCG data'!S$3,FALSE)),ISBLANK(VLOOKUP($E257&amp;$D$110&amp;$D$111,'CCG data'!$A:$AD,'CCG data'!S$3,FALSE))),"",VLOOKUP($E257&amp;$D$110&amp;$D$111,'CCG data'!$A:$AD,'CCG data'!S$3,FALSE))</f>
        <v>46.1</v>
      </c>
      <c r="I257" s="373"/>
      <c r="J257" s="373">
        <f>IF(OR(ISERROR(VLOOKUP($E257&amp;$D$110&amp;$D$111,'CCG data'!$A:$AD,'CCG data'!T$3,FALSE)),ISBLANK(VLOOKUP($E257&amp;$D$110&amp;$D$111,'CCG data'!$A:$AD,'CCG data'!T$3,FALSE))),"",VLOOKUP($E257&amp;$D$110&amp;$D$111,'CCG data'!$A:$AD,'CCG data'!T$3,FALSE))</f>
        <v>10.5</v>
      </c>
      <c r="K257" s="373"/>
      <c r="L257" s="373">
        <f>IF(OR(ISERROR(VLOOKUP($E257&amp;$D$110&amp;$D$111,'CCG data'!$A:$AD,'CCG data'!U$3,FALSE)),ISBLANK(VLOOKUP($E257&amp;$D$110&amp;$D$111,'CCG data'!$A:$AD,'CCG data'!U$3,FALSE))),"",VLOOKUP($E257&amp;$D$110&amp;$D$111,'CCG data'!$A:$AD,'CCG data'!U$3,FALSE))</f>
        <v>7.8</v>
      </c>
      <c r="M257" s="374"/>
      <c r="N257" s="303">
        <f>IF(OR(ISERROR(VLOOKUP($E257&amp;$D$110&amp;$D$111,'CCG data'!$A:$AD,'CCG data'!G$3,FALSE)),ISBLANK(VLOOKUP($E257&amp;$D$110&amp;$D$111,'CCG data'!$A:$AD,'CCG data'!G$3,FALSE))),"",VLOOKUP($E257&amp;$D$110&amp;$D$111,'CCG data'!$A:$AD,'CCG data'!G$3,FALSE))</f>
        <v>863</v>
      </c>
      <c r="P257" s="354">
        <f>IF(OR(ISERROR(VLOOKUP($E257&amp;$D$110&amp;$D$111,'CCG data'!$A:$AD,'CCG data'!B$3,FALSE)),ISBLANK(VLOOKUP($E257&amp;$D$110&amp;$D$111,'CCG data'!$A:$AD,'CCG data'!B$3,FALSE))),"",VLOOKUP($E257&amp;$D$110&amp;$D$111,'CCG data'!$A:$AD,'CCG data'!B$3,FALSE))</f>
        <v>5.0984936268829661E-2</v>
      </c>
      <c r="Q257" s="246"/>
      <c r="R257" s="246">
        <f>IF(OR(ISERROR(VLOOKUP($E257&amp;$D$110&amp;$D$111,'CCG data'!$A:$AD,'CCG data'!C$3,FALSE)),ISBLANK(VLOOKUP($E257&amp;$D$110&amp;$D$111,'CCG data'!$A:$AD,'CCG data'!C$3,FALSE))),"",VLOOKUP($E257&amp;$D$110&amp;$D$111,'CCG data'!$A:$AD,'CCG data'!C$3,FALSE))</f>
        <v>0.67555040556199308</v>
      </c>
      <c r="S257" s="246"/>
      <c r="T257" s="246">
        <f>IF(OR(ISERROR(VLOOKUP($E257&amp;$D$110&amp;$D$111,'CCG data'!$A:$AD,'CCG data'!D$3,FALSE)),ISBLANK(VLOOKUP($E257&amp;$D$110&amp;$D$111,'CCG data'!$A:$AD,'CCG data'!D$3,FALSE))),"",VLOOKUP($E257&amp;$D$110&amp;$D$111,'CCG data'!$A:$AD,'CCG data'!D$3,FALSE))</f>
        <v>0.15990730011587487</v>
      </c>
      <c r="U257" s="246"/>
      <c r="V257" s="246">
        <f>IF(OR(ISERROR(VLOOKUP($E257&amp;$D$110&amp;$D$111,'CCG data'!$A:$AD,'CCG data'!E$3,FALSE)),ISBLANK(VLOOKUP($E257&amp;$D$110&amp;$D$111,'CCG data'!$A:$AD,'CCG data'!E$3,FALSE))),"",VLOOKUP($E257&amp;$D$110&amp;$D$111,'CCG data'!$A:$AD,'CCG data'!E$3,FALSE))</f>
        <v>0.11355735805330243</v>
      </c>
      <c r="W257" s="387"/>
      <c r="Y257" s="178">
        <f>IFERROR(VLOOKUP($E257&amp;$D$111, Outliers!$A$4:$P$214,6,FALSE),"0")</f>
        <v>0</v>
      </c>
      <c r="Z257" s="178">
        <f>IFERROR(VLOOKUP($E257&amp;$D$111, Outliers!$A$4:$P$214,7,FALSE),"0")</f>
        <v>1</v>
      </c>
      <c r="AA257" s="178">
        <f>IFERROR(VLOOKUP($E257&amp;$D$111, Outliers!$A$4:$P$214,8,FALSE),"0")</f>
        <v>1</v>
      </c>
      <c r="AB257" s="178">
        <f>IFERROR(VLOOKUP($E257&amp;$D$111, Outliers!$A$4:$P$214,9,FALSE),"0")</f>
        <v>1</v>
      </c>
      <c r="AD257" s="82"/>
      <c r="AE257" s="82"/>
      <c r="AF257" s="82"/>
      <c r="AG257" s="82"/>
    </row>
    <row r="258" spans="4:33" x14ac:dyDescent="0.25">
      <c r="D258" s="301"/>
      <c r="E258" s="107" t="s">
        <v>27</v>
      </c>
      <c r="F258" s="99">
        <f>IF(P257="","",VLOOKUP($E257&amp;$D$110&amp;$D$111,'CCG data'!$A:$AD,'CCG data'!W$3,FALSE))</f>
        <v>2.4</v>
      </c>
      <c r="G258" s="100">
        <f>IF(P257="","",VLOOKUP($E257&amp;$D$110&amp;$D$111,'CCG data'!$A:$AD,'CCG data'!X$3,FALSE))</f>
        <v>4.4000000000000004</v>
      </c>
      <c r="H258" s="100">
        <f>IF(R257="","",VLOOKUP($E257&amp;$D$110&amp;$D$111,'CCG data'!$A:$AD,'CCG data'!Y$3,FALSE))</f>
        <v>42.3</v>
      </c>
      <c r="I258" s="100">
        <f>IF(R257="","",VLOOKUP($E257&amp;$D$110&amp;$D$111,'CCG data'!$A:$AD,'CCG data'!Z$3,FALSE))</f>
        <v>49.8</v>
      </c>
      <c r="J258" s="100">
        <f>IF(T257="","",VLOOKUP($E257&amp;$D$110&amp;$D$111,'CCG data'!$A:$AD,'CCG data'!AA$3,FALSE))</f>
        <v>8.8000000000000007</v>
      </c>
      <c r="K258" s="100">
        <f>IF(T257="","",VLOOKUP($E257&amp;$D$110&amp;$D$111,'CCG data'!$A:$AD,'CCG data'!AB$3,FALSE))</f>
        <v>12.3</v>
      </c>
      <c r="L258" s="100">
        <f>IF(V257="","",VLOOKUP($E257&amp;$D$110&amp;$D$111,'CCG data'!$A:$AD,'CCG data'!AC$3,FALSE))</f>
        <v>6.2</v>
      </c>
      <c r="M258" s="100">
        <f>IF(V257="","",VLOOKUP($E257&amp;$D$110&amp;$D$111,'CCG data'!$A:$AD,'CCG data'!AD$3,FALSE))</f>
        <v>9.3000000000000007</v>
      </c>
      <c r="N258" s="304"/>
      <c r="P258" s="162">
        <f>IF(P257="","",VLOOKUP($E257&amp;$D$110&amp;$D$111,'CCG data'!$A:$AD,'CCG data'!I$3,FALSE))</f>
        <v>3.7999999999999999E-2</v>
      </c>
      <c r="Q258" s="15">
        <f>IF(P257="","",VLOOKUP($E257&amp;$D$110&amp;$D$111,'CCG data'!$A:$AD,'CCG data'!J$3,FALSE))</f>
        <v>6.8000000000000005E-2</v>
      </c>
      <c r="R258" s="15">
        <f>IF(R257="","",VLOOKUP($E257&amp;$D$110&amp;$D$111,'CCG data'!$A:$AD,'CCG data'!K$3,FALSE))</f>
        <v>0.64400000000000002</v>
      </c>
      <c r="S258" s="15">
        <f>IF(R257="","",VLOOKUP($E257&amp;$D$110&amp;$D$111,'CCG data'!$A:$AD,'CCG data'!L$3,FALSE))</f>
        <v>0.70599999999999996</v>
      </c>
      <c r="T258" s="15">
        <f>IF(T257="","",VLOOKUP($E257&amp;$D$110&amp;$D$111,'CCG data'!$A:$AD,'CCG data'!M$3,FALSE))</f>
        <v>0.13700000000000001</v>
      </c>
      <c r="U258" s="15">
        <f>IF(T257="","",VLOOKUP($E257&amp;$D$110&amp;$D$111,'CCG data'!$A:$AD,'CCG data'!N$3,FALSE))</f>
        <v>0.186</v>
      </c>
      <c r="V258" s="15">
        <f>IF(V257="","",VLOOKUP($E257&amp;$D$110&amp;$D$111,'CCG data'!$A:$AD,'CCG data'!O$3,FALSE))</f>
        <v>9.4E-2</v>
      </c>
      <c r="W258" s="142">
        <f>IF(V257="","",VLOOKUP($E257&amp;$D$110&amp;$D$111,'CCG data'!$A:$AD,'CCG data'!P$3,FALSE))</f>
        <v>0.13600000000000001</v>
      </c>
      <c r="Y258" s="178" t="str">
        <f>IFERROR(VLOOKUP($E258&amp;$D$111, Outliers!$A$4:$P$214,6,FALSE),"0")</f>
        <v>0</v>
      </c>
      <c r="Z258" s="178" t="str">
        <f>IFERROR(VLOOKUP($E258&amp;$D$111, Outliers!$A$4:$P$214,7,FALSE),"0")</f>
        <v>0</v>
      </c>
      <c r="AA258" s="178" t="str">
        <f>IFERROR(VLOOKUP($E258&amp;$D$111, Outliers!$A$4:$P$214,8,FALSE),"0")</f>
        <v>0</v>
      </c>
      <c r="AB258" s="178" t="str">
        <f>IFERROR(VLOOKUP($E258&amp;$D$111, Outliers!$A$4:$P$214,9,FALSE),"0")</f>
        <v>0</v>
      </c>
      <c r="AD258" s="82"/>
      <c r="AE258" s="82"/>
      <c r="AF258" s="82"/>
      <c r="AG258" s="82"/>
    </row>
    <row r="259" spans="4:33" ht="15.75" x14ac:dyDescent="0.25">
      <c r="D259" s="301"/>
      <c r="E259" s="108" t="s">
        <v>219</v>
      </c>
      <c r="F259" s="372">
        <f>IF(OR(ISERROR(VLOOKUP($E259&amp;$D$110&amp;$D$111,'CCG data'!$A:$AD,'CCG data'!R$3,FALSE)),ISBLANK(VLOOKUP($E259&amp;$D$110&amp;$D$111,'CCG data'!$A:$AD,'CCG data'!R$3,FALSE))),"",VLOOKUP($E259&amp;$D$110&amp;$D$111,'CCG data'!$A:$AD,'CCG data'!R$3,FALSE))</f>
        <v>4.8</v>
      </c>
      <c r="G259" s="373"/>
      <c r="H259" s="373">
        <f>IF(OR(ISERROR(VLOOKUP($E259&amp;$D$110&amp;$D$111,'CCG data'!$A:$AD,'CCG data'!S$3,FALSE)),ISBLANK(VLOOKUP($E259&amp;$D$110&amp;$D$111,'CCG data'!$A:$AD,'CCG data'!S$3,FALSE))),"",VLOOKUP($E259&amp;$D$110&amp;$D$111,'CCG data'!$A:$AD,'CCG data'!S$3,FALSE))</f>
        <v>25.3</v>
      </c>
      <c r="I259" s="373"/>
      <c r="J259" s="373">
        <f>IF(OR(ISERROR(VLOOKUP($E259&amp;$D$110&amp;$D$111,'CCG data'!$A:$AD,'CCG data'!T$3,FALSE)),ISBLANK(VLOOKUP($E259&amp;$D$110&amp;$D$111,'CCG data'!$A:$AD,'CCG data'!T$3,FALSE))),"",VLOOKUP($E259&amp;$D$110&amp;$D$111,'CCG data'!$A:$AD,'CCG data'!T$3,FALSE))</f>
        <v>11.9</v>
      </c>
      <c r="K259" s="373"/>
      <c r="L259" s="373">
        <f>IF(OR(ISERROR(VLOOKUP($E259&amp;$D$110&amp;$D$111,'CCG data'!$A:$AD,'CCG data'!U$3,FALSE)),ISBLANK(VLOOKUP($E259&amp;$D$110&amp;$D$111,'CCG data'!$A:$AD,'CCG data'!U$3,FALSE))),"",VLOOKUP($E259&amp;$D$110&amp;$D$111,'CCG data'!$A:$AD,'CCG data'!U$3,FALSE))</f>
        <v>10.8</v>
      </c>
      <c r="M259" s="374"/>
      <c r="N259" s="303">
        <f>IF(OR(ISERROR(VLOOKUP($E259&amp;$D$110&amp;$D$111,'CCG data'!$A:$AD,'CCG data'!G$3,FALSE)),ISBLANK(VLOOKUP($E259&amp;$D$110&amp;$D$111,'CCG data'!$A:$AD,'CCG data'!G$3,FALSE))),"",VLOOKUP($E259&amp;$D$110&amp;$D$111,'CCG data'!$A:$AD,'CCG data'!G$3,FALSE))</f>
        <v>760</v>
      </c>
      <c r="P259" s="354">
        <f>IF(OR(ISERROR(VLOOKUP($E259&amp;$D$110&amp;$D$111,'CCG data'!$A:$AD,'CCG data'!B$3,FALSE)),ISBLANK(VLOOKUP($E259&amp;$D$110&amp;$D$111,'CCG data'!$A:$AD,'CCG data'!B$3,FALSE))),"",VLOOKUP($E259&amp;$D$110&amp;$D$111,'CCG data'!$A:$AD,'CCG data'!B$3,FALSE))</f>
        <v>8.5526315789473686E-2</v>
      </c>
      <c r="Q259" s="246"/>
      <c r="R259" s="246">
        <f>IF(OR(ISERROR(VLOOKUP($E259&amp;$D$110&amp;$D$111,'CCG data'!$A:$AD,'CCG data'!C$3,FALSE)),ISBLANK(VLOOKUP($E259&amp;$D$110&amp;$D$111,'CCG data'!$A:$AD,'CCG data'!C$3,FALSE))),"",VLOOKUP($E259&amp;$D$110&amp;$D$111,'CCG data'!$A:$AD,'CCG data'!C$3,FALSE))</f>
        <v>0.48026315789473684</v>
      </c>
      <c r="S259" s="246"/>
      <c r="T259" s="246">
        <f>IF(OR(ISERROR(VLOOKUP($E259&amp;$D$110&amp;$D$111,'CCG data'!$A:$AD,'CCG data'!D$3,FALSE)),ISBLANK(VLOOKUP($E259&amp;$D$110&amp;$D$111,'CCG data'!$A:$AD,'CCG data'!D$3,FALSE))),"",VLOOKUP($E259&amp;$D$110&amp;$D$111,'CCG data'!$A:$AD,'CCG data'!D$3,FALSE))</f>
        <v>0.22763157894736843</v>
      </c>
      <c r="U259" s="246"/>
      <c r="V259" s="246">
        <f>IF(OR(ISERROR(VLOOKUP($E259&amp;$D$110&amp;$D$111,'CCG data'!$A:$AD,'CCG data'!E$3,FALSE)),ISBLANK(VLOOKUP($E259&amp;$D$110&amp;$D$111,'CCG data'!$A:$AD,'CCG data'!E$3,FALSE))),"",VLOOKUP($E259&amp;$D$110&amp;$D$111,'CCG data'!$A:$AD,'CCG data'!E$3,FALSE))</f>
        <v>0.20657894736842106</v>
      </c>
      <c r="W259" s="387"/>
      <c r="Y259" s="178">
        <f>IFERROR(VLOOKUP($E259&amp;$D$111, Outliers!$A$4:$P$214,6,FALSE),"0")</f>
        <v>0</v>
      </c>
      <c r="Z259" s="178">
        <f>IFERROR(VLOOKUP($E259&amp;$D$111, Outliers!$A$4:$P$214,7,FALSE),"0")</f>
        <v>1</v>
      </c>
      <c r="AA259" s="178">
        <f>IFERROR(VLOOKUP($E259&amp;$D$111, Outliers!$A$4:$P$214,8,FALSE),"0")</f>
        <v>1</v>
      </c>
      <c r="AB259" s="178">
        <f>IFERROR(VLOOKUP($E259&amp;$D$111, Outliers!$A$4:$P$214,9,FALSE),"0")</f>
        <v>0</v>
      </c>
      <c r="AD259" s="82"/>
      <c r="AE259" s="82"/>
      <c r="AF259" s="82"/>
      <c r="AG259" s="82"/>
    </row>
    <row r="260" spans="4:33" x14ac:dyDescent="0.25">
      <c r="D260" s="301"/>
      <c r="E260" s="107" t="s">
        <v>27</v>
      </c>
      <c r="F260" s="99">
        <f>IF(P259="","",VLOOKUP($E259&amp;$D$110&amp;$D$111,'CCG data'!$A:$AD,'CCG data'!W$3,FALSE))</f>
        <v>3.6</v>
      </c>
      <c r="G260" s="100">
        <f>IF(P259="","",VLOOKUP($E259&amp;$D$110&amp;$D$111,'CCG data'!$A:$AD,'CCG data'!X$3,FALSE))</f>
        <v>5.9</v>
      </c>
      <c r="H260" s="100">
        <f>IF(R259="","",VLOOKUP($E259&amp;$D$110&amp;$D$111,'CCG data'!$A:$AD,'CCG data'!Y$3,FALSE))</f>
        <v>22.7</v>
      </c>
      <c r="I260" s="100">
        <f>IF(R259="","",VLOOKUP($E259&amp;$D$110&amp;$D$111,'CCG data'!$A:$AD,'CCG data'!Z$3,FALSE))</f>
        <v>27.9</v>
      </c>
      <c r="J260" s="100">
        <f>IF(T259="","",VLOOKUP($E259&amp;$D$110&amp;$D$111,'CCG data'!$A:$AD,'CCG data'!AA$3,FALSE))</f>
        <v>10.1</v>
      </c>
      <c r="K260" s="100">
        <f>IF(T259="","",VLOOKUP($E259&amp;$D$110&amp;$D$111,'CCG data'!$A:$AD,'CCG data'!AB$3,FALSE))</f>
        <v>13.7</v>
      </c>
      <c r="L260" s="100">
        <f>IF(V259="","",VLOOKUP($E259&amp;$D$110&amp;$D$111,'CCG data'!$A:$AD,'CCG data'!AC$3,FALSE))</f>
        <v>9.1</v>
      </c>
      <c r="M260" s="100">
        <f>IF(V259="","",VLOOKUP($E259&amp;$D$110&amp;$D$111,'CCG data'!$A:$AD,'CCG data'!AD$3,FALSE))</f>
        <v>12.4</v>
      </c>
      <c r="N260" s="304"/>
      <c r="P260" s="162">
        <f>IF(P259="","",VLOOKUP($E259&amp;$D$110&amp;$D$111,'CCG data'!$A:$AD,'CCG data'!I$3,FALSE))</f>
        <v>6.8000000000000005E-2</v>
      </c>
      <c r="Q260" s="15">
        <f>IF(P259="","",VLOOKUP($E259&amp;$D$110&amp;$D$111,'CCG data'!$A:$AD,'CCG data'!J$3,FALSE))</f>
        <v>0.108</v>
      </c>
      <c r="R260" s="15">
        <f>IF(R259="","",VLOOKUP($E259&amp;$D$110&amp;$D$111,'CCG data'!$A:$AD,'CCG data'!K$3,FALSE))</f>
        <v>0.44500000000000001</v>
      </c>
      <c r="S260" s="15">
        <f>IF(R259="","",VLOOKUP($E259&amp;$D$110&amp;$D$111,'CCG data'!$A:$AD,'CCG data'!L$3,FALSE))</f>
        <v>0.51600000000000001</v>
      </c>
      <c r="T260" s="15">
        <f>IF(T259="","",VLOOKUP($E259&amp;$D$110&amp;$D$111,'CCG data'!$A:$AD,'CCG data'!M$3,FALSE))</f>
        <v>0.19900000000000001</v>
      </c>
      <c r="U260" s="15">
        <f>IF(T259="","",VLOOKUP($E259&amp;$D$110&amp;$D$111,'CCG data'!$A:$AD,'CCG data'!N$3,FALSE))</f>
        <v>0.25900000000000001</v>
      </c>
      <c r="V260" s="15">
        <f>IF(V259="","",VLOOKUP($E259&amp;$D$110&amp;$D$111,'CCG data'!$A:$AD,'CCG data'!O$3,FALSE))</f>
        <v>0.17899999999999999</v>
      </c>
      <c r="W260" s="142">
        <f>IF(V259="","",VLOOKUP($E259&amp;$D$110&amp;$D$111,'CCG data'!$A:$AD,'CCG data'!P$3,FALSE))</f>
        <v>0.23699999999999999</v>
      </c>
      <c r="Y260" s="178" t="str">
        <f>IFERROR(VLOOKUP($E260&amp;$D$111, Outliers!$A$4:$P$214,6,FALSE),"0")</f>
        <v>0</v>
      </c>
      <c r="Z260" s="178" t="str">
        <f>IFERROR(VLOOKUP($E260&amp;$D$111, Outliers!$A$4:$P$214,7,FALSE),"0")</f>
        <v>0</v>
      </c>
      <c r="AA260" s="178" t="str">
        <f>IFERROR(VLOOKUP($E260&amp;$D$111, Outliers!$A$4:$P$214,8,FALSE),"0")</f>
        <v>0</v>
      </c>
      <c r="AB260" s="178" t="str">
        <f>IFERROR(VLOOKUP($E260&amp;$D$111, Outliers!$A$4:$P$214,9,FALSE),"0")</f>
        <v>0</v>
      </c>
      <c r="AD260" s="82"/>
      <c r="AE260" s="82"/>
      <c r="AF260" s="82"/>
      <c r="AG260" s="82"/>
    </row>
    <row r="261" spans="4:33" ht="15.75" x14ac:dyDescent="0.25">
      <c r="D261" s="301"/>
      <c r="E261" s="108" t="s">
        <v>465</v>
      </c>
      <c r="F261" s="372">
        <f>IF(OR(ISERROR(VLOOKUP($E261&amp;$D$110&amp;$D$111,'CCG data'!$A:$AD,'CCG data'!R$3,FALSE)),ISBLANK(VLOOKUP($E261&amp;$D$110&amp;$D$111,'CCG data'!$A:$AD,'CCG data'!R$3,FALSE))),"",VLOOKUP($E261&amp;$D$110&amp;$D$111,'CCG data'!$A:$AD,'CCG data'!R$3,FALSE))</f>
        <v>6.3</v>
      </c>
      <c r="G261" s="373"/>
      <c r="H261" s="373">
        <f>IF(OR(ISERROR(VLOOKUP($E261&amp;$D$110&amp;$D$111,'CCG data'!$A:$AD,'CCG data'!S$3,FALSE)),ISBLANK(VLOOKUP($E261&amp;$D$110&amp;$D$111,'CCG data'!$A:$AD,'CCG data'!S$3,FALSE))),"",VLOOKUP($E261&amp;$D$110&amp;$D$111,'CCG data'!$A:$AD,'CCG data'!S$3,FALSE))</f>
        <v>45</v>
      </c>
      <c r="I261" s="373"/>
      <c r="J261" s="373">
        <f>IF(OR(ISERROR(VLOOKUP($E261&amp;$D$110&amp;$D$111,'CCG data'!$A:$AD,'CCG data'!T$3,FALSE)),ISBLANK(VLOOKUP($E261&amp;$D$110&amp;$D$111,'CCG data'!$A:$AD,'CCG data'!T$3,FALSE))),"",VLOOKUP($E261&amp;$D$110&amp;$D$111,'CCG data'!$A:$AD,'CCG data'!T$3,FALSE))</f>
        <v>18.3</v>
      </c>
      <c r="K261" s="373"/>
      <c r="L261" s="373">
        <f>IF(OR(ISERROR(VLOOKUP($E261&amp;$D$110&amp;$D$111,'CCG data'!$A:$AD,'CCG data'!U$3,FALSE)),ISBLANK(VLOOKUP($E261&amp;$D$110&amp;$D$111,'CCG data'!$A:$AD,'CCG data'!U$3,FALSE))),"",VLOOKUP($E261&amp;$D$110&amp;$D$111,'CCG data'!$A:$AD,'CCG data'!U$3,FALSE))</f>
        <v>9.8000000000000007</v>
      </c>
      <c r="M261" s="374"/>
      <c r="N261" s="303">
        <f>IF(OR(ISERROR(VLOOKUP($E261&amp;$D$110&amp;$D$111,'CCG data'!$A:$AD,'CCG data'!G$3,FALSE)),ISBLANK(VLOOKUP($E261&amp;$D$110&amp;$D$111,'CCG data'!$A:$AD,'CCG data'!G$3,FALSE))),"",VLOOKUP($E261&amp;$D$110&amp;$D$111,'CCG data'!$A:$AD,'CCG data'!G$3,FALSE))</f>
        <v>1531</v>
      </c>
      <c r="P261" s="354">
        <f>IF(OR(ISERROR(VLOOKUP($E261&amp;$D$110&amp;$D$111,'CCG data'!$A:$AD,'CCG data'!B$3,FALSE)),ISBLANK(VLOOKUP($E261&amp;$D$110&amp;$D$111,'CCG data'!$A:$AD,'CCG data'!B$3,FALSE))),"",VLOOKUP($E261&amp;$D$110&amp;$D$111,'CCG data'!$A:$AD,'CCG data'!B$3,FALSE))</f>
        <v>8.0992815153494449E-2</v>
      </c>
      <c r="Q261" s="246"/>
      <c r="R261" s="246">
        <f>IF(OR(ISERROR(VLOOKUP($E261&amp;$D$110&amp;$D$111,'CCG data'!$A:$AD,'CCG data'!C$3,FALSE)),ISBLANK(VLOOKUP($E261&amp;$D$110&amp;$D$111,'CCG data'!$A:$AD,'CCG data'!C$3,FALSE))),"",VLOOKUP($E261&amp;$D$110&amp;$D$111,'CCG data'!$A:$AD,'CCG data'!C$3,FALSE))</f>
        <v>0.56825604180274325</v>
      </c>
      <c r="S261" s="246"/>
      <c r="T261" s="246">
        <f>IF(OR(ISERROR(VLOOKUP($E261&amp;$D$110&amp;$D$111,'CCG data'!$A:$AD,'CCG data'!D$3,FALSE)),ISBLANK(VLOOKUP($E261&amp;$D$110&amp;$D$111,'CCG data'!$A:$AD,'CCG data'!D$3,FALSE))),"",VLOOKUP($E261&amp;$D$110&amp;$D$111,'CCG data'!$A:$AD,'CCG data'!D$3,FALSE))</f>
        <v>0.22534291312867408</v>
      </c>
      <c r="U261" s="246"/>
      <c r="V261" s="246">
        <f>IF(OR(ISERROR(VLOOKUP($E261&amp;$D$110&amp;$D$111,'CCG data'!$A:$AD,'CCG data'!E$3,FALSE)),ISBLANK(VLOOKUP($E261&amp;$D$110&amp;$D$111,'CCG data'!$A:$AD,'CCG data'!E$3,FALSE))),"",VLOOKUP($E261&amp;$D$110&amp;$D$111,'CCG data'!$A:$AD,'CCG data'!E$3,FALSE))</f>
        <v>0.12540822991508818</v>
      </c>
      <c r="W261" s="387"/>
      <c r="Y261" s="178">
        <f>IFERROR(VLOOKUP($E261&amp;$D$111, Outliers!$A$4:$P$214,6,FALSE),"0")</f>
        <v>0</v>
      </c>
      <c r="Z261" s="178">
        <f>IFERROR(VLOOKUP($E261&amp;$D$111, Outliers!$A$4:$P$214,7,FALSE),"0")</f>
        <v>1</v>
      </c>
      <c r="AA261" s="178">
        <f>IFERROR(VLOOKUP($E261&amp;$D$111, Outliers!$A$4:$P$214,8,FALSE),"0")</f>
        <v>0</v>
      </c>
      <c r="AB261" s="178">
        <f>IFERROR(VLOOKUP($E261&amp;$D$111, Outliers!$A$4:$P$214,9,FALSE),"0")</f>
        <v>0</v>
      </c>
      <c r="AD261" s="82"/>
      <c r="AE261" s="82"/>
      <c r="AF261" s="82"/>
      <c r="AG261" s="82"/>
    </row>
    <row r="262" spans="4:33" x14ac:dyDescent="0.25">
      <c r="D262" s="301"/>
      <c r="E262" s="107" t="s">
        <v>27</v>
      </c>
      <c r="F262" s="99">
        <f>IF(P261="","",VLOOKUP($E261&amp;$D$110&amp;$D$111,'CCG data'!$A:$AD,'CCG data'!W$3,FALSE))</f>
        <v>5.2</v>
      </c>
      <c r="G262" s="100">
        <f>IF(P261="","",VLOOKUP($E261&amp;$D$110&amp;$D$111,'CCG data'!$A:$AD,'CCG data'!X$3,FALSE))</f>
        <v>7.4</v>
      </c>
      <c r="H262" s="100">
        <f>IF(R261="","",VLOOKUP($E261&amp;$D$110&amp;$D$111,'CCG data'!$A:$AD,'CCG data'!Y$3,FALSE))</f>
        <v>42</v>
      </c>
      <c r="I262" s="100">
        <f>IF(R261="","",VLOOKUP($E261&amp;$D$110&amp;$D$111,'CCG data'!$A:$AD,'CCG data'!Z$3,FALSE))</f>
        <v>48</v>
      </c>
      <c r="J262" s="100">
        <f>IF(T261="","",VLOOKUP($E261&amp;$D$110&amp;$D$111,'CCG data'!$A:$AD,'CCG data'!AA$3,FALSE))</f>
        <v>16.399999999999999</v>
      </c>
      <c r="K262" s="100">
        <f>IF(T261="","",VLOOKUP($E261&amp;$D$110&amp;$D$111,'CCG data'!$A:$AD,'CCG data'!AB$3,FALSE))</f>
        <v>20.3</v>
      </c>
      <c r="L262" s="100">
        <f>IF(V261="","",VLOOKUP($E261&amp;$D$110&amp;$D$111,'CCG data'!$A:$AD,'CCG data'!AC$3,FALSE))</f>
        <v>8.4</v>
      </c>
      <c r="M262" s="100">
        <f>IF(V261="","",VLOOKUP($E261&amp;$D$110&amp;$D$111,'CCG data'!$A:$AD,'CCG data'!AD$3,FALSE))</f>
        <v>11.2</v>
      </c>
      <c r="N262" s="304"/>
      <c r="P262" s="162">
        <f>IF(P261="","",VLOOKUP($E261&amp;$D$110&amp;$D$111,'CCG data'!$A:$AD,'CCG data'!I$3,FALSE))</f>
        <v>6.8000000000000005E-2</v>
      </c>
      <c r="Q262" s="15">
        <f>IF(P261="","",VLOOKUP($E261&amp;$D$110&amp;$D$111,'CCG data'!$A:$AD,'CCG data'!J$3,FALSE))</f>
        <v>9.6000000000000002E-2</v>
      </c>
      <c r="R262" s="15">
        <f>IF(R261="","",VLOOKUP($E261&amp;$D$110&amp;$D$111,'CCG data'!$A:$AD,'CCG data'!K$3,FALSE))</f>
        <v>0.54300000000000004</v>
      </c>
      <c r="S262" s="15">
        <f>IF(R261="","",VLOOKUP($E261&amp;$D$110&amp;$D$111,'CCG data'!$A:$AD,'CCG data'!L$3,FALSE))</f>
        <v>0.59299999999999997</v>
      </c>
      <c r="T262" s="15">
        <f>IF(T261="","",VLOOKUP($E261&amp;$D$110&amp;$D$111,'CCG data'!$A:$AD,'CCG data'!M$3,FALSE))</f>
        <v>0.20499999999999999</v>
      </c>
      <c r="U262" s="15">
        <f>IF(T261="","",VLOOKUP($E261&amp;$D$110&amp;$D$111,'CCG data'!$A:$AD,'CCG data'!N$3,FALSE))</f>
        <v>0.247</v>
      </c>
      <c r="V262" s="15">
        <f>IF(V261="","",VLOOKUP($E261&amp;$D$110&amp;$D$111,'CCG data'!$A:$AD,'CCG data'!O$3,FALSE))</f>
        <v>0.11</v>
      </c>
      <c r="W262" s="142">
        <f>IF(V261="","",VLOOKUP($E261&amp;$D$110&amp;$D$111,'CCG data'!$A:$AD,'CCG data'!P$3,FALSE))</f>
        <v>0.14299999999999999</v>
      </c>
      <c r="Y262" s="178" t="str">
        <f>IFERROR(VLOOKUP($E262&amp;$D$111, Outliers!$A$4:$P$214,6,FALSE),"0")</f>
        <v>0</v>
      </c>
      <c r="Z262" s="178" t="str">
        <f>IFERROR(VLOOKUP($E262&amp;$D$111, Outliers!$A$4:$P$214,7,FALSE),"0")</f>
        <v>0</v>
      </c>
      <c r="AA262" s="178" t="str">
        <f>IFERROR(VLOOKUP($E262&amp;$D$111, Outliers!$A$4:$P$214,8,FALSE),"0")</f>
        <v>0</v>
      </c>
      <c r="AB262" s="178" t="str">
        <f>IFERROR(VLOOKUP($E262&amp;$D$111, Outliers!$A$4:$P$214,9,FALSE),"0")</f>
        <v>0</v>
      </c>
      <c r="AD262" s="82"/>
      <c r="AE262" s="82"/>
      <c r="AF262" s="82"/>
      <c r="AG262" s="82"/>
    </row>
    <row r="263" spans="4:33" ht="15.75" x14ac:dyDescent="0.25">
      <c r="D263" s="301"/>
      <c r="E263" s="108" t="s">
        <v>466</v>
      </c>
      <c r="F263" s="372">
        <f>IF(OR(ISERROR(VLOOKUP($E263&amp;$D$110&amp;$D$111,'CCG data'!$A:$AD,'CCG data'!R$3,FALSE)),ISBLANK(VLOOKUP($E263&amp;$D$110&amp;$D$111,'CCG data'!$A:$AD,'CCG data'!R$3,FALSE))),"",VLOOKUP($E263&amp;$D$110&amp;$D$111,'CCG data'!$A:$AD,'CCG data'!R$3,FALSE))</f>
        <v>3.9</v>
      </c>
      <c r="G263" s="373"/>
      <c r="H263" s="373">
        <f>IF(OR(ISERROR(VLOOKUP($E263&amp;$D$110&amp;$D$111,'CCG data'!$A:$AD,'CCG data'!S$3,FALSE)),ISBLANK(VLOOKUP($E263&amp;$D$110&amp;$D$111,'CCG data'!$A:$AD,'CCG data'!S$3,FALSE))),"",VLOOKUP($E263&amp;$D$110&amp;$D$111,'CCG data'!$A:$AD,'CCG data'!S$3,FALSE))</f>
        <v>38.200000000000003</v>
      </c>
      <c r="I263" s="373"/>
      <c r="J263" s="373">
        <f>IF(OR(ISERROR(VLOOKUP($E263&amp;$D$110&amp;$D$111,'CCG data'!$A:$AD,'CCG data'!T$3,FALSE)),ISBLANK(VLOOKUP($E263&amp;$D$110&amp;$D$111,'CCG data'!$A:$AD,'CCG data'!T$3,FALSE))),"",VLOOKUP($E263&amp;$D$110&amp;$D$111,'CCG data'!$A:$AD,'CCG data'!T$3,FALSE))</f>
        <v>20.8</v>
      </c>
      <c r="K263" s="373"/>
      <c r="L263" s="373">
        <f>IF(OR(ISERROR(VLOOKUP($E263&amp;$D$110&amp;$D$111,'CCG data'!$A:$AD,'CCG data'!U$3,FALSE)),ISBLANK(VLOOKUP($E263&amp;$D$110&amp;$D$111,'CCG data'!$A:$AD,'CCG data'!U$3,FALSE))),"",VLOOKUP($E263&amp;$D$110&amp;$D$111,'CCG data'!$A:$AD,'CCG data'!U$3,FALSE))</f>
        <v>8.6</v>
      </c>
      <c r="M263" s="374"/>
      <c r="N263" s="303">
        <f>IF(OR(ISERROR(VLOOKUP($E263&amp;$D$110&amp;$D$111,'CCG data'!$A:$AD,'CCG data'!G$3,FALSE)),ISBLANK(VLOOKUP($E263&amp;$D$110&amp;$D$111,'CCG data'!$A:$AD,'CCG data'!G$3,FALSE))),"",VLOOKUP($E263&amp;$D$110&amp;$D$111,'CCG data'!$A:$AD,'CCG data'!G$3,FALSE))</f>
        <v>1216</v>
      </c>
      <c r="P263" s="354">
        <f>IF(OR(ISERROR(VLOOKUP($E263&amp;$D$110&amp;$D$111,'CCG data'!$A:$AD,'CCG data'!B$3,FALSE)),ISBLANK(VLOOKUP($E263&amp;$D$110&amp;$D$111,'CCG data'!$A:$AD,'CCG data'!B$3,FALSE))),"",VLOOKUP($E263&amp;$D$110&amp;$D$111,'CCG data'!$A:$AD,'CCG data'!B$3,FALSE))</f>
        <v>5.1809210526315791E-2</v>
      </c>
      <c r="Q263" s="246"/>
      <c r="R263" s="246">
        <f>IF(OR(ISERROR(VLOOKUP($E263&amp;$D$110&amp;$D$111,'CCG data'!$A:$AD,'CCG data'!C$3,FALSE)),ISBLANK(VLOOKUP($E263&amp;$D$110&amp;$D$111,'CCG data'!$A:$AD,'CCG data'!C$3,FALSE))),"",VLOOKUP($E263&amp;$D$110&amp;$D$111,'CCG data'!$A:$AD,'CCG data'!C$3,FALSE))</f>
        <v>0.52631578947368418</v>
      </c>
      <c r="S263" s="246"/>
      <c r="T263" s="246">
        <f>IF(OR(ISERROR(VLOOKUP($E263&amp;$D$110&amp;$D$111,'CCG data'!$A:$AD,'CCG data'!D$3,FALSE)),ISBLANK(VLOOKUP($E263&amp;$D$110&amp;$D$111,'CCG data'!$A:$AD,'CCG data'!D$3,FALSE))),"",VLOOKUP($E263&amp;$D$110&amp;$D$111,'CCG data'!$A:$AD,'CCG data'!D$3,FALSE))</f>
        <v>0.30016447368421051</v>
      </c>
      <c r="U263" s="246"/>
      <c r="V263" s="246">
        <f>IF(OR(ISERROR(VLOOKUP($E263&amp;$D$110&amp;$D$111,'CCG data'!$A:$AD,'CCG data'!E$3,FALSE)),ISBLANK(VLOOKUP($E263&amp;$D$110&amp;$D$111,'CCG data'!$A:$AD,'CCG data'!E$3,FALSE))),"",VLOOKUP($E263&amp;$D$110&amp;$D$111,'CCG data'!$A:$AD,'CCG data'!E$3,FALSE))</f>
        <v>0.12171052631578948</v>
      </c>
      <c r="W263" s="387"/>
      <c r="Y263" s="178">
        <f>IFERROR(VLOOKUP($E263&amp;$D$111, Outliers!$A$4:$P$214,6,FALSE),"0")</f>
        <v>0</v>
      </c>
      <c r="Z263" s="178">
        <f>IFERROR(VLOOKUP($E263&amp;$D$111, Outliers!$A$4:$P$214,7,FALSE),"0")</f>
        <v>0</v>
      </c>
      <c r="AA263" s="178">
        <f>IFERROR(VLOOKUP($E263&amp;$D$111, Outliers!$A$4:$P$214,8,FALSE),"0")</f>
        <v>0</v>
      </c>
      <c r="AB263" s="178">
        <f>IFERROR(VLOOKUP($E263&amp;$D$111, Outliers!$A$4:$P$214,9,FALSE),"0")</f>
        <v>1</v>
      </c>
      <c r="AD263" s="82"/>
      <c r="AE263" s="82"/>
      <c r="AF263" s="82"/>
      <c r="AG263" s="82"/>
    </row>
    <row r="264" spans="4:33" x14ac:dyDescent="0.25">
      <c r="D264" s="301"/>
      <c r="E264" s="107" t="s">
        <v>27</v>
      </c>
      <c r="F264" s="99">
        <f>IF(P263="","",VLOOKUP($E263&amp;$D$110&amp;$D$111,'CCG data'!$A:$AD,'CCG data'!W$3,FALSE))</f>
        <v>2.9</v>
      </c>
      <c r="G264" s="100">
        <f>IF(P263="","",VLOOKUP($E263&amp;$D$110&amp;$D$111,'CCG data'!$A:$AD,'CCG data'!X$3,FALSE))</f>
        <v>4.8</v>
      </c>
      <c r="H264" s="100">
        <f>IF(R263="","",VLOOKUP($E263&amp;$D$110&amp;$D$111,'CCG data'!$A:$AD,'CCG data'!Y$3,FALSE))</f>
        <v>35.299999999999997</v>
      </c>
      <c r="I264" s="100">
        <f>IF(R263="","",VLOOKUP($E263&amp;$D$110&amp;$D$111,'CCG data'!$A:$AD,'CCG data'!Z$3,FALSE))</f>
        <v>41.2</v>
      </c>
      <c r="J264" s="100">
        <f>IF(T263="","",VLOOKUP($E263&amp;$D$110&amp;$D$111,'CCG data'!$A:$AD,'CCG data'!AA$3,FALSE))</f>
        <v>18.7</v>
      </c>
      <c r="K264" s="100">
        <f>IF(T263="","",VLOOKUP($E263&amp;$D$110&amp;$D$111,'CCG data'!$A:$AD,'CCG data'!AB$3,FALSE))</f>
        <v>23</v>
      </c>
      <c r="L264" s="100">
        <f>IF(V263="","",VLOOKUP($E263&amp;$D$110&amp;$D$111,'CCG data'!$A:$AD,'CCG data'!AC$3,FALSE))</f>
        <v>7.2</v>
      </c>
      <c r="M264" s="100">
        <f>IF(V263="","",VLOOKUP($E263&amp;$D$110&amp;$D$111,'CCG data'!$A:$AD,'CCG data'!AD$3,FALSE))</f>
        <v>10</v>
      </c>
      <c r="N264" s="304"/>
      <c r="P264" s="162">
        <f>IF(P263="","",VLOOKUP($E263&amp;$D$110&amp;$D$111,'CCG data'!$A:$AD,'CCG data'!I$3,FALSE))</f>
        <v>4.1000000000000002E-2</v>
      </c>
      <c r="Q264" s="15">
        <f>IF(P263="","",VLOOKUP($E263&amp;$D$110&amp;$D$111,'CCG data'!$A:$AD,'CCG data'!J$3,FALSE))</f>
        <v>6.6000000000000003E-2</v>
      </c>
      <c r="R264" s="15">
        <f>IF(R263="","",VLOOKUP($E263&amp;$D$110&amp;$D$111,'CCG data'!$A:$AD,'CCG data'!K$3,FALSE))</f>
        <v>0.498</v>
      </c>
      <c r="S264" s="15">
        <f>IF(R263="","",VLOOKUP($E263&amp;$D$110&amp;$D$111,'CCG data'!$A:$AD,'CCG data'!L$3,FALSE))</f>
        <v>0.55400000000000005</v>
      </c>
      <c r="T264" s="15">
        <f>IF(T263="","",VLOOKUP($E263&amp;$D$110&amp;$D$111,'CCG data'!$A:$AD,'CCG data'!M$3,FALSE))</f>
        <v>0.27500000000000002</v>
      </c>
      <c r="U264" s="15">
        <f>IF(T263="","",VLOOKUP($E263&amp;$D$110&amp;$D$111,'CCG data'!$A:$AD,'CCG data'!N$3,FALSE))</f>
        <v>0.32700000000000001</v>
      </c>
      <c r="V264" s="15">
        <f>IF(V263="","",VLOOKUP($E263&amp;$D$110&amp;$D$111,'CCG data'!$A:$AD,'CCG data'!O$3,FALSE))</f>
        <v>0.105</v>
      </c>
      <c r="W264" s="142">
        <f>IF(V263="","",VLOOKUP($E263&amp;$D$110&amp;$D$111,'CCG data'!$A:$AD,'CCG data'!P$3,FALSE))</f>
        <v>0.14099999999999999</v>
      </c>
      <c r="Y264" s="178" t="str">
        <f>IFERROR(VLOOKUP($E264&amp;$D$111, Outliers!$A$4:$P$214,6,FALSE),"0")</f>
        <v>0</v>
      </c>
      <c r="Z264" s="178" t="str">
        <f>IFERROR(VLOOKUP($E264&amp;$D$111, Outliers!$A$4:$P$214,7,FALSE),"0")</f>
        <v>0</v>
      </c>
      <c r="AA264" s="178" t="str">
        <f>IFERROR(VLOOKUP($E264&amp;$D$111, Outliers!$A$4:$P$214,8,FALSE),"0")</f>
        <v>0</v>
      </c>
      <c r="AB264" s="178" t="str">
        <f>IFERROR(VLOOKUP($E264&amp;$D$111, Outliers!$A$4:$P$214,9,FALSE),"0")</f>
        <v>0</v>
      </c>
      <c r="AD264" s="82"/>
      <c r="AE264" s="82"/>
      <c r="AF264" s="82"/>
      <c r="AG264" s="82"/>
    </row>
    <row r="265" spans="4:33" ht="15.75" x14ac:dyDescent="0.25">
      <c r="D265" s="301"/>
      <c r="E265" s="108" t="s">
        <v>220</v>
      </c>
      <c r="F265" s="372">
        <f>IF(OR(ISERROR(VLOOKUP($E265&amp;$D$110&amp;$D$111,'CCG data'!$A:$AD,'CCG data'!R$3,FALSE)),ISBLANK(VLOOKUP($E265&amp;$D$110&amp;$D$111,'CCG data'!$A:$AD,'CCG data'!R$3,FALSE))),"",VLOOKUP($E265&amp;$D$110&amp;$D$111,'CCG data'!$A:$AD,'CCG data'!R$3,FALSE))</f>
        <v>3</v>
      </c>
      <c r="G265" s="373"/>
      <c r="H265" s="373">
        <f>IF(OR(ISERROR(VLOOKUP($E265&amp;$D$110&amp;$D$111,'CCG data'!$A:$AD,'CCG data'!S$3,FALSE)),ISBLANK(VLOOKUP($E265&amp;$D$110&amp;$D$111,'CCG data'!$A:$AD,'CCG data'!S$3,FALSE))),"",VLOOKUP($E265&amp;$D$110&amp;$D$111,'CCG data'!$A:$AD,'CCG data'!S$3,FALSE))</f>
        <v>37</v>
      </c>
      <c r="I265" s="373"/>
      <c r="J265" s="373">
        <f>IF(OR(ISERROR(VLOOKUP($E265&amp;$D$110&amp;$D$111,'CCG data'!$A:$AD,'CCG data'!T$3,FALSE)),ISBLANK(VLOOKUP($E265&amp;$D$110&amp;$D$111,'CCG data'!$A:$AD,'CCG data'!T$3,FALSE))),"",VLOOKUP($E265&amp;$D$110&amp;$D$111,'CCG data'!$A:$AD,'CCG data'!T$3,FALSE))</f>
        <v>18.100000000000001</v>
      </c>
      <c r="K265" s="373"/>
      <c r="L265" s="373">
        <f>IF(OR(ISERROR(VLOOKUP($E265&amp;$D$110&amp;$D$111,'CCG data'!$A:$AD,'CCG data'!U$3,FALSE)),ISBLANK(VLOOKUP($E265&amp;$D$110&amp;$D$111,'CCG data'!$A:$AD,'CCG data'!U$3,FALSE))),"",VLOOKUP($E265&amp;$D$110&amp;$D$111,'CCG data'!$A:$AD,'CCG data'!U$3,FALSE))</f>
        <v>9.1999999999999993</v>
      </c>
      <c r="M265" s="374"/>
      <c r="N265" s="303">
        <f>IF(OR(ISERROR(VLOOKUP($E265&amp;$D$110&amp;$D$111,'CCG data'!$A:$AD,'CCG data'!G$3,FALSE)),ISBLANK(VLOOKUP($E265&amp;$D$110&amp;$D$111,'CCG data'!$A:$AD,'CCG data'!G$3,FALSE))),"",VLOOKUP($E265&amp;$D$110&amp;$D$111,'CCG data'!$A:$AD,'CCG data'!G$3,FALSE))</f>
        <v>1205</v>
      </c>
      <c r="P265" s="354">
        <f>IF(OR(ISERROR(VLOOKUP($E265&amp;$D$110&amp;$D$111,'CCG data'!$A:$AD,'CCG data'!B$3,FALSE)),ISBLANK(VLOOKUP($E265&amp;$D$110&amp;$D$111,'CCG data'!$A:$AD,'CCG data'!B$3,FALSE))),"",VLOOKUP($E265&amp;$D$110&amp;$D$111,'CCG data'!$A:$AD,'CCG data'!B$3,FALSE))</f>
        <v>4.1493775933609957E-2</v>
      </c>
      <c r="Q265" s="246"/>
      <c r="R265" s="246">
        <f>IF(OR(ISERROR(VLOOKUP($E265&amp;$D$110&amp;$D$111,'CCG data'!$A:$AD,'CCG data'!C$3,FALSE)),ISBLANK(VLOOKUP($E265&amp;$D$110&amp;$D$111,'CCG data'!$A:$AD,'CCG data'!C$3,FALSE))),"",VLOOKUP($E265&amp;$D$110&amp;$D$111,'CCG data'!$A:$AD,'CCG data'!C$3,FALSE))</f>
        <v>0.546058091286307</v>
      </c>
      <c r="S265" s="246"/>
      <c r="T265" s="246">
        <f>IF(OR(ISERROR(VLOOKUP($E265&amp;$D$110&amp;$D$111,'CCG data'!$A:$AD,'CCG data'!D$3,FALSE)),ISBLANK(VLOOKUP($E265&amp;$D$110&amp;$D$111,'CCG data'!$A:$AD,'CCG data'!D$3,FALSE))),"",VLOOKUP($E265&amp;$D$110&amp;$D$111,'CCG data'!$A:$AD,'CCG data'!D$3,FALSE))</f>
        <v>0.27468879668049795</v>
      </c>
      <c r="U265" s="246"/>
      <c r="V265" s="246">
        <f>IF(OR(ISERROR(VLOOKUP($E265&amp;$D$110&amp;$D$111,'CCG data'!$A:$AD,'CCG data'!E$3,FALSE)),ISBLANK(VLOOKUP($E265&amp;$D$110&amp;$D$111,'CCG data'!$A:$AD,'CCG data'!E$3,FALSE))),"",VLOOKUP($E265&amp;$D$110&amp;$D$111,'CCG data'!$A:$AD,'CCG data'!E$3,FALSE))</f>
        <v>0.13775933609958507</v>
      </c>
      <c r="W265" s="387"/>
      <c r="Y265" s="178">
        <f>IFERROR(VLOOKUP($E265&amp;$D$111, Outliers!$A$4:$P$214,6,FALSE),"0")</f>
        <v>1</v>
      </c>
      <c r="Z265" s="178">
        <f>IFERROR(VLOOKUP($E265&amp;$D$111, Outliers!$A$4:$P$214,7,FALSE),"0")</f>
        <v>0</v>
      </c>
      <c r="AA265" s="178">
        <f>IFERROR(VLOOKUP($E265&amp;$D$111, Outliers!$A$4:$P$214,8,FALSE),"0")</f>
        <v>0</v>
      </c>
      <c r="AB265" s="178">
        <f>IFERROR(VLOOKUP($E265&amp;$D$111, Outliers!$A$4:$P$214,9,FALSE),"0")</f>
        <v>1</v>
      </c>
      <c r="AD265" s="82"/>
      <c r="AE265" s="82"/>
      <c r="AF265" s="82"/>
      <c r="AG265" s="82"/>
    </row>
    <row r="266" spans="4:33" x14ac:dyDescent="0.25">
      <c r="D266" s="301"/>
      <c r="E266" s="107" t="s">
        <v>27</v>
      </c>
      <c r="F266" s="99">
        <f>IF(P265="","",VLOOKUP($E265&amp;$D$110&amp;$D$111,'CCG data'!$A:$AD,'CCG data'!W$3,FALSE))</f>
        <v>2.1</v>
      </c>
      <c r="G266" s="100">
        <f>IF(P265="","",VLOOKUP($E265&amp;$D$110&amp;$D$111,'CCG data'!$A:$AD,'CCG data'!X$3,FALSE))</f>
        <v>3.8</v>
      </c>
      <c r="H266" s="100">
        <f>IF(R265="","",VLOOKUP($E265&amp;$D$110&amp;$D$111,'CCG data'!$A:$AD,'CCG data'!Y$3,FALSE))</f>
        <v>34.200000000000003</v>
      </c>
      <c r="I266" s="100">
        <f>IF(R265="","",VLOOKUP($E265&amp;$D$110&amp;$D$111,'CCG data'!$A:$AD,'CCG data'!Z$3,FALSE))</f>
        <v>39.9</v>
      </c>
      <c r="J266" s="100">
        <f>IF(T265="","",VLOOKUP($E265&amp;$D$110&amp;$D$111,'CCG data'!$A:$AD,'CCG data'!AA$3,FALSE))</f>
        <v>16.2</v>
      </c>
      <c r="K266" s="100">
        <f>IF(T265="","",VLOOKUP($E265&amp;$D$110&amp;$D$111,'CCG data'!$A:$AD,'CCG data'!AB$3,FALSE))</f>
        <v>20.100000000000001</v>
      </c>
      <c r="L266" s="100">
        <f>IF(V265="","",VLOOKUP($E265&amp;$D$110&amp;$D$111,'CCG data'!$A:$AD,'CCG data'!AC$3,FALSE))</f>
        <v>7.8</v>
      </c>
      <c r="M266" s="100">
        <f>IF(V265="","",VLOOKUP($E265&amp;$D$110&amp;$D$111,'CCG data'!$A:$AD,'CCG data'!AD$3,FALSE))</f>
        <v>10.6</v>
      </c>
      <c r="N266" s="304"/>
      <c r="P266" s="162">
        <f>IF(P265="","",VLOOKUP($E265&amp;$D$110&amp;$D$111,'CCG data'!$A:$AD,'CCG data'!I$3,FALSE))</f>
        <v>3.2000000000000001E-2</v>
      </c>
      <c r="Q266" s="15">
        <f>IF(P265="","",VLOOKUP($E265&amp;$D$110&amp;$D$111,'CCG data'!$A:$AD,'CCG data'!J$3,FALSE))</f>
        <v>5.3999999999999999E-2</v>
      </c>
      <c r="R266" s="15">
        <f>IF(R265="","",VLOOKUP($E265&amp;$D$110&amp;$D$111,'CCG data'!$A:$AD,'CCG data'!K$3,FALSE))</f>
        <v>0.51800000000000002</v>
      </c>
      <c r="S266" s="15">
        <f>IF(R265="","",VLOOKUP($E265&amp;$D$110&amp;$D$111,'CCG data'!$A:$AD,'CCG data'!L$3,FALSE))</f>
        <v>0.57399999999999995</v>
      </c>
      <c r="T266" s="15">
        <f>IF(T265="","",VLOOKUP($E265&amp;$D$110&amp;$D$111,'CCG data'!$A:$AD,'CCG data'!M$3,FALSE))</f>
        <v>0.25</v>
      </c>
      <c r="U266" s="15">
        <f>IF(T265="","",VLOOKUP($E265&amp;$D$110&amp;$D$111,'CCG data'!$A:$AD,'CCG data'!N$3,FALSE))</f>
        <v>0.30099999999999999</v>
      </c>
      <c r="V266" s="15">
        <f>IF(V265="","",VLOOKUP($E265&amp;$D$110&amp;$D$111,'CCG data'!$A:$AD,'CCG data'!O$3,FALSE))</f>
        <v>0.11899999999999999</v>
      </c>
      <c r="W266" s="142">
        <f>IF(V265="","",VLOOKUP($E265&amp;$D$110&amp;$D$111,'CCG data'!$A:$AD,'CCG data'!P$3,FALSE))</f>
        <v>0.158</v>
      </c>
      <c r="Y266" s="178" t="str">
        <f>IFERROR(VLOOKUP($E266&amp;$D$111, Outliers!$A$4:$P$214,6,FALSE),"0")</f>
        <v>0</v>
      </c>
      <c r="Z266" s="178" t="str">
        <f>IFERROR(VLOOKUP($E266&amp;$D$111, Outliers!$A$4:$P$214,7,FALSE),"0")</f>
        <v>0</v>
      </c>
      <c r="AA266" s="178" t="str">
        <f>IFERROR(VLOOKUP($E266&amp;$D$111, Outliers!$A$4:$P$214,8,FALSE),"0")</f>
        <v>0</v>
      </c>
      <c r="AB266" s="178" t="str">
        <f>IFERROR(VLOOKUP($E266&amp;$D$111, Outliers!$A$4:$P$214,9,FALSE),"0")</f>
        <v>0</v>
      </c>
      <c r="AD266" s="82"/>
      <c r="AE266" s="82"/>
      <c r="AF266" s="82"/>
      <c r="AG266" s="82"/>
    </row>
    <row r="267" spans="4:33" ht="15.75" x14ac:dyDescent="0.25">
      <c r="D267" s="301"/>
      <c r="E267" s="108" t="s">
        <v>221</v>
      </c>
      <c r="F267" s="372">
        <f>IF(OR(ISERROR(VLOOKUP($E267&amp;$D$110&amp;$D$111,'CCG data'!$A:$AD,'CCG data'!R$3,FALSE)),ISBLANK(VLOOKUP($E267&amp;$D$110&amp;$D$111,'CCG data'!$A:$AD,'CCG data'!R$3,FALSE))),"",VLOOKUP($E267&amp;$D$110&amp;$D$111,'CCG data'!$A:$AD,'CCG data'!R$3,FALSE))</f>
        <v>4.4000000000000004</v>
      </c>
      <c r="G267" s="373"/>
      <c r="H267" s="373">
        <f>IF(OR(ISERROR(VLOOKUP($E267&amp;$D$110&amp;$D$111,'CCG data'!$A:$AD,'CCG data'!S$3,FALSE)),ISBLANK(VLOOKUP($E267&amp;$D$110&amp;$D$111,'CCG data'!$A:$AD,'CCG data'!S$3,FALSE))),"",VLOOKUP($E267&amp;$D$110&amp;$D$111,'CCG data'!$A:$AD,'CCG data'!S$3,FALSE))</f>
        <v>44.5</v>
      </c>
      <c r="I267" s="373"/>
      <c r="J267" s="373">
        <f>IF(OR(ISERROR(VLOOKUP($E267&amp;$D$110&amp;$D$111,'CCG data'!$A:$AD,'CCG data'!T$3,FALSE)),ISBLANK(VLOOKUP($E267&amp;$D$110&amp;$D$111,'CCG data'!$A:$AD,'CCG data'!T$3,FALSE))),"",VLOOKUP($E267&amp;$D$110&amp;$D$111,'CCG data'!$A:$AD,'CCG data'!T$3,FALSE))</f>
        <v>13.8</v>
      </c>
      <c r="K267" s="373"/>
      <c r="L267" s="373">
        <f>IF(OR(ISERROR(VLOOKUP($E267&amp;$D$110&amp;$D$111,'CCG data'!$A:$AD,'CCG data'!U$3,FALSE)),ISBLANK(VLOOKUP($E267&amp;$D$110&amp;$D$111,'CCG data'!$A:$AD,'CCG data'!U$3,FALSE))),"",VLOOKUP($E267&amp;$D$110&amp;$D$111,'CCG data'!$A:$AD,'CCG data'!U$3,FALSE))</f>
        <v>9.3000000000000007</v>
      </c>
      <c r="M267" s="374"/>
      <c r="N267" s="303">
        <f>IF(OR(ISERROR(VLOOKUP($E267&amp;$D$110&amp;$D$111,'CCG data'!$A:$AD,'CCG data'!G$3,FALSE)),ISBLANK(VLOOKUP($E267&amp;$D$110&amp;$D$111,'CCG data'!$A:$AD,'CCG data'!G$3,FALSE))),"",VLOOKUP($E267&amp;$D$110&amp;$D$111,'CCG data'!$A:$AD,'CCG data'!G$3,FALSE))</f>
        <v>1145</v>
      </c>
      <c r="P267" s="354">
        <f>IF(OR(ISERROR(VLOOKUP($E267&amp;$D$110&amp;$D$111,'CCG data'!$A:$AD,'CCG data'!B$3,FALSE)),ISBLANK(VLOOKUP($E267&amp;$D$110&amp;$D$111,'CCG data'!$A:$AD,'CCG data'!B$3,FALSE))),"",VLOOKUP($E267&amp;$D$110&amp;$D$111,'CCG data'!$A:$AD,'CCG data'!B$3,FALSE))</f>
        <v>6.2008733624454151E-2</v>
      </c>
      <c r="Q267" s="246"/>
      <c r="R267" s="246">
        <f>IF(OR(ISERROR(VLOOKUP($E267&amp;$D$110&amp;$D$111,'CCG data'!$A:$AD,'CCG data'!C$3,FALSE)),ISBLANK(VLOOKUP($E267&amp;$D$110&amp;$D$111,'CCG data'!$A:$AD,'CCG data'!C$3,FALSE))),"",VLOOKUP($E267&amp;$D$110&amp;$D$111,'CCG data'!$A:$AD,'CCG data'!C$3,FALSE))</f>
        <v>0.61572052401746724</v>
      </c>
      <c r="S267" s="246"/>
      <c r="T267" s="246">
        <f>IF(OR(ISERROR(VLOOKUP($E267&amp;$D$110&amp;$D$111,'CCG data'!$A:$AD,'CCG data'!D$3,FALSE)),ISBLANK(VLOOKUP($E267&amp;$D$110&amp;$D$111,'CCG data'!$A:$AD,'CCG data'!D$3,FALSE))),"",VLOOKUP($E267&amp;$D$110&amp;$D$111,'CCG data'!$A:$AD,'CCG data'!D$3,FALSE))</f>
        <v>0.19301310043668121</v>
      </c>
      <c r="U267" s="246"/>
      <c r="V267" s="246">
        <f>IF(OR(ISERROR(VLOOKUP($E267&amp;$D$110&amp;$D$111,'CCG data'!$A:$AD,'CCG data'!E$3,FALSE)),ISBLANK(VLOOKUP($E267&amp;$D$110&amp;$D$111,'CCG data'!$A:$AD,'CCG data'!E$3,FALSE))),"",VLOOKUP($E267&amp;$D$110&amp;$D$111,'CCG data'!$A:$AD,'CCG data'!E$3,FALSE))</f>
        <v>0.12925764192139738</v>
      </c>
      <c r="W267" s="387"/>
      <c r="Y267" s="178">
        <f>IFERROR(VLOOKUP($E267&amp;$D$111, Outliers!$A$4:$P$214,6,FALSE),"0")</f>
        <v>0</v>
      </c>
      <c r="Z267" s="178">
        <f>IFERROR(VLOOKUP($E267&amp;$D$111, Outliers!$A$4:$P$214,7,FALSE),"0")</f>
        <v>1</v>
      </c>
      <c r="AA267" s="178">
        <f>IFERROR(VLOOKUP($E267&amp;$D$111, Outliers!$A$4:$P$214,8,FALSE),"0")</f>
        <v>1</v>
      </c>
      <c r="AB267" s="178">
        <f>IFERROR(VLOOKUP($E267&amp;$D$111, Outliers!$A$4:$P$214,9,FALSE),"0")</f>
        <v>0</v>
      </c>
      <c r="AD267" s="82"/>
      <c r="AE267" s="82"/>
      <c r="AF267" s="82"/>
      <c r="AG267" s="82"/>
    </row>
    <row r="268" spans="4:33" x14ac:dyDescent="0.25">
      <c r="D268" s="301"/>
      <c r="E268" s="107" t="s">
        <v>27</v>
      </c>
      <c r="F268" s="99">
        <f>IF(P267="","",VLOOKUP($E267&amp;$D$110&amp;$D$111,'CCG data'!$A:$AD,'CCG data'!W$3,FALSE))</f>
        <v>3.4</v>
      </c>
      <c r="G268" s="100">
        <f>IF(P267="","",VLOOKUP($E267&amp;$D$110&amp;$D$111,'CCG data'!$A:$AD,'CCG data'!X$3,FALSE))</f>
        <v>5.4</v>
      </c>
      <c r="H268" s="100">
        <f>IF(R267="","",VLOOKUP($E267&amp;$D$110&amp;$D$111,'CCG data'!$A:$AD,'CCG data'!Y$3,FALSE))</f>
        <v>41.2</v>
      </c>
      <c r="I268" s="100">
        <f>IF(R267="","",VLOOKUP($E267&amp;$D$110&amp;$D$111,'CCG data'!$A:$AD,'CCG data'!Z$3,FALSE))</f>
        <v>47.7</v>
      </c>
      <c r="J268" s="100">
        <f>IF(T267="","",VLOOKUP($E267&amp;$D$110&amp;$D$111,'CCG data'!$A:$AD,'CCG data'!AA$3,FALSE))</f>
        <v>12</v>
      </c>
      <c r="K268" s="100">
        <f>IF(T267="","",VLOOKUP($E267&amp;$D$110&amp;$D$111,'CCG data'!$A:$AD,'CCG data'!AB$3,FALSE))</f>
        <v>15.6</v>
      </c>
      <c r="L268" s="100">
        <f>IF(V267="","",VLOOKUP($E267&amp;$D$110&amp;$D$111,'CCG data'!$A:$AD,'CCG data'!AC$3,FALSE))</f>
        <v>7.8</v>
      </c>
      <c r="M268" s="100">
        <f>IF(V267="","",VLOOKUP($E267&amp;$D$110&amp;$D$111,'CCG data'!$A:$AD,'CCG data'!AD$3,FALSE))</f>
        <v>10.8</v>
      </c>
      <c r="N268" s="304"/>
      <c r="P268" s="162">
        <f>IF(P267="","",VLOOKUP($E267&amp;$D$110&amp;$D$111,'CCG data'!$A:$AD,'CCG data'!I$3,FALSE))</f>
        <v>4.9000000000000002E-2</v>
      </c>
      <c r="Q268" s="15">
        <f>IF(P267="","",VLOOKUP($E267&amp;$D$110&amp;$D$111,'CCG data'!$A:$AD,'CCG data'!J$3,FALSE))</f>
        <v>7.6999999999999999E-2</v>
      </c>
      <c r="R268" s="15">
        <f>IF(R267="","",VLOOKUP($E267&amp;$D$110&amp;$D$111,'CCG data'!$A:$AD,'CCG data'!K$3,FALSE))</f>
        <v>0.58699999999999997</v>
      </c>
      <c r="S268" s="15">
        <f>IF(R267="","",VLOOKUP($E267&amp;$D$110&amp;$D$111,'CCG data'!$A:$AD,'CCG data'!L$3,FALSE))</f>
        <v>0.64300000000000002</v>
      </c>
      <c r="T268" s="15">
        <f>IF(T267="","",VLOOKUP($E267&amp;$D$110&amp;$D$111,'CCG data'!$A:$AD,'CCG data'!M$3,FALSE))</f>
        <v>0.17100000000000001</v>
      </c>
      <c r="U268" s="15">
        <f>IF(T267="","",VLOOKUP($E267&amp;$D$110&amp;$D$111,'CCG data'!$A:$AD,'CCG data'!N$3,FALSE))</f>
        <v>0.217</v>
      </c>
      <c r="V268" s="15">
        <f>IF(V267="","",VLOOKUP($E267&amp;$D$110&amp;$D$111,'CCG data'!$A:$AD,'CCG data'!O$3,FALSE))</f>
        <v>0.111</v>
      </c>
      <c r="W268" s="142">
        <f>IF(V267="","",VLOOKUP($E267&amp;$D$110&amp;$D$111,'CCG data'!$A:$AD,'CCG data'!P$3,FALSE))</f>
        <v>0.15</v>
      </c>
      <c r="Y268" s="178" t="str">
        <f>IFERROR(VLOOKUP($E268&amp;$D$111, Outliers!$A$4:$P$214,6,FALSE),"0")</f>
        <v>0</v>
      </c>
      <c r="Z268" s="178" t="str">
        <f>IFERROR(VLOOKUP($E268&amp;$D$111, Outliers!$A$4:$P$214,7,FALSE),"0")</f>
        <v>0</v>
      </c>
      <c r="AA268" s="178" t="str">
        <f>IFERROR(VLOOKUP($E268&amp;$D$111, Outliers!$A$4:$P$214,8,FALSE),"0")</f>
        <v>0</v>
      </c>
      <c r="AB268" s="178" t="str">
        <f>IFERROR(VLOOKUP($E268&amp;$D$111, Outliers!$A$4:$P$214,9,FALSE),"0")</f>
        <v>0</v>
      </c>
      <c r="AD268" s="82"/>
      <c r="AE268" s="82"/>
      <c r="AF268" s="82"/>
      <c r="AG268" s="82"/>
    </row>
    <row r="269" spans="4:33" ht="15.75" x14ac:dyDescent="0.25">
      <c r="D269" s="301"/>
      <c r="E269" s="108" t="s">
        <v>222</v>
      </c>
      <c r="F269" s="372">
        <f>IF(OR(ISERROR(VLOOKUP($E269&amp;$D$110&amp;$D$111,'CCG data'!$A:$AD,'CCG data'!R$3,FALSE)),ISBLANK(VLOOKUP($E269&amp;$D$110&amp;$D$111,'CCG data'!$A:$AD,'CCG data'!R$3,FALSE))),"",VLOOKUP($E269&amp;$D$110&amp;$D$111,'CCG data'!$A:$AD,'CCG data'!R$3,FALSE))</f>
        <v>5.8</v>
      </c>
      <c r="G269" s="373"/>
      <c r="H269" s="373">
        <f>IF(OR(ISERROR(VLOOKUP($E269&amp;$D$110&amp;$D$111,'CCG data'!$A:$AD,'CCG data'!S$3,FALSE)),ISBLANK(VLOOKUP($E269&amp;$D$110&amp;$D$111,'CCG data'!$A:$AD,'CCG data'!S$3,FALSE))),"",VLOOKUP($E269&amp;$D$110&amp;$D$111,'CCG data'!$A:$AD,'CCG data'!S$3,FALSE))</f>
        <v>32</v>
      </c>
      <c r="I269" s="373"/>
      <c r="J269" s="373">
        <f>IF(OR(ISERROR(VLOOKUP($E269&amp;$D$110&amp;$D$111,'CCG data'!$A:$AD,'CCG data'!T$3,FALSE)),ISBLANK(VLOOKUP($E269&amp;$D$110&amp;$D$111,'CCG data'!$A:$AD,'CCG data'!T$3,FALSE))),"",VLOOKUP($E269&amp;$D$110&amp;$D$111,'CCG data'!$A:$AD,'CCG data'!T$3,FALSE))</f>
        <v>16.3</v>
      </c>
      <c r="K269" s="373"/>
      <c r="L269" s="373">
        <f>IF(OR(ISERROR(VLOOKUP($E269&amp;$D$110&amp;$D$111,'CCG data'!$A:$AD,'CCG data'!U$3,FALSE)),ISBLANK(VLOOKUP($E269&amp;$D$110&amp;$D$111,'CCG data'!$A:$AD,'CCG data'!U$3,FALSE))),"",VLOOKUP($E269&amp;$D$110&amp;$D$111,'CCG data'!$A:$AD,'CCG data'!U$3,FALSE))</f>
        <v>12.8</v>
      </c>
      <c r="M269" s="374"/>
      <c r="N269" s="303">
        <f>IF(OR(ISERROR(VLOOKUP($E269&amp;$D$110&amp;$D$111,'CCG data'!$A:$AD,'CCG data'!G$3,FALSE)),ISBLANK(VLOOKUP($E269&amp;$D$110&amp;$D$111,'CCG data'!$A:$AD,'CCG data'!G$3,FALSE))),"",VLOOKUP($E269&amp;$D$110&amp;$D$111,'CCG data'!$A:$AD,'CCG data'!G$3,FALSE))</f>
        <v>2491</v>
      </c>
      <c r="P269" s="354">
        <f>IF(OR(ISERROR(VLOOKUP($E269&amp;$D$110&amp;$D$111,'CCG data'!$A:$AD,'CCG data'!B$3,FALSE)),ISBLANK(VLOOKUP($E269&amp;$D$110&amp;$D$111,'CCG data'!$A:$AD,'CCG data'!B$3,FALSE))),"",VLOOKUP($E269&amp;$D$110&amp;$D$111,'CCG data'!$A:$AD,'CCG data'!B$3,FALSE))</f>
        <v>8.2296266559614611E-2</v>
      </c>
      <c r="Q269" s="246"/>
      <c r="R269" s="246">
        <f>IF(OR(ISERROR(VLOOKUP($E269&amp;$D$110&amp;$D$111,'CCG data'!$A:$AD,'CCG data'!C$3,FALSE)),ISBLANK(VLOOKUP($E269&amp;$D$110&amp;$D$111,'CCG data'!$A:$AD,'CCG data'!C$3,FALSE))),"",VLOOKUP($E269&amp;$D$110&amp;$D$111,'CCG data'!$A:$AD,'CCG data'!C$3,FALSE))</f>
        <v>0.47651545564030512</v>
      </c>
      <c r="S269" s="246"/>
      <c r="T269" s="246">
        <f>IF(OR(ISERROR(VLOOKUP($E269&amp;$D$110&amp;$D$111,'CCG data'!$A:$AD,'CCG data'!D$3,FALSE)),ISBLANK(VLOOKUP($E269&amp;$D$110&amp;$D$111,'CCG data'!$A:$AD,'CCG data'!D$3,FALSE))),"",VLOOKUP($E269&amp;$D$110&amp;$D$111,'CCG data'!$A:$AD,'CCG data'!D$3,FALSE))</f>
        <v>0.24889602569249297</v>
      </c>
      <c r="U269" s="246"/>
      <c r="V269" s="246">
        <f>IF(OR(ISERROR(VLOOKUP($E269&amp;$D$110&amp;$D$111,'CCG data'!$A:$AD,'CCG data'!E$3,FALSE)),ISBLANK(VLOOKUP($E269&amp;$D$110&amp;$D$111,'CCG data'!$A:$AD,'CCG data'!E$3,FALSE))),"",VLOOKUP($E269&amp;$D$110&amp;$D$111,'CCG data'!$A:$AD,'CCG data'!E$3,FALSE))</f>
        <v>0.19229225210758732</v>
      </c>
      <c r="W269" s="387"/>
      <c r="Y269" s="178">
        <f>IFERROR(VLOOKUP($E269&amp;$D$111, Outliers!$A$4:$P$214,6,FALSE),"0")</f>
        <v>0</v>
      </c>
      <c r="Z269" s="178">
        <f>IFERROR(VLOOKUP($E269&amp;$D$111, Outliers!$A$4:$P$214,7,FALSE),"0")</f>
        <v>1</v>
      </c>
      <c r="AA269" s="178">
        <f>IFERROR(VLOOKUP($E269&amp;$D$111, Outliers!$A$4:$P$214,8,FALSE),"0")</f>
        <v>0</v>
      </c>
      <c r="AB269" s="178">
        <f>IFERROR(VLOOKUP($E269&amp;$D$111, Outliers!$A$4:$P$214,9,FALSE),"0")</f>
        <v>0</v>
      </c>
      <c r="AD269" s="82"/>
      <c r="AE269" s="82"/>
      <c r="AF269" s="82"/>
      <c r="AG269" s="82"/>
    </row>
    <row r="270" spans="4:33" x14ac:dyDescent="0.25">
      <c r="D270" s="301"/>
      <c r="E270" s="107" t="s">
        <v>27</v>
      </c>
      <c r="F270" s="99">
        <f>IF(P269="","",VLOOKUP($E269&amp;$D$110&amp;$D$111,'CCG data'!$A:$AD,'CCG data'!W$3,FALSE))</f>
        <v>5</v>
      </c>
      <c r="G270" s="100">
        <f>IF(P269="","",VLOOKUP($E269&amp;$D$110&amp;$D$111,'CCG data'!$A:$AD,'CCG data'!X$3,FALSE))</f>
        <v>6.6</v>
      </c>
      <c r="H270" s="100">
        <f>IF(R269="","",VLOOKUP($E269&amp;$D$110&amp;$D$111,'CCG data'!$A:$AD,'CCG data'!Y$3,FALSE))</f>
        <v>30.2</v>
      </c>
      <c r="I270" s="100">
        <f>IF(R269="","",VLOOKUP($E269&amp;$D$110&amp;$D$111,'CCG data'!$A:$AD,'CCG data'!Z$3,FALSE))</f>
        <v>33.799999999999997</v>
      </c>
      <c r="J270" s="100">
        <f>IF(T269="","",VLOOKUP($E269&amp;$D$110&amp;$D$111,'CCG data'!$A:$AD,'CCG data'!AA$3,FALSE))</f>
        <v>15</v>
      </c>
      <c r="K270" s="100">
        <f>IF(T269="","",VLOOKUP($E269&amp;$D$110&amp;$D$111,'CCG data'!$A:$AD,'CCG data'!AB$3,FALSE))</f>
        <v>17.600000000000001</v>
      </c>
      <c r="L270" s="100">
        <f>IF(V269="","",VLOOKUP($E269&amp;$D$110&amp;$D$111,'CCG data'!$A:$AD,'CCG data'!AC$3,FALSE))</f>
        <v>11.6</v>
      </c>
      <c r="M270" s="100">
        <f>IF(V269="","",VLOOKUP($E269&amp;$D$110&amp;$D$111,'CCG data'!$A:$AD,'CCG data'!AD$3,FALSE))</f>
        <v>13.9</v>
      </c>
      <c r="N270" s="304"/>
      <c r="P270" s="162">
        <f>IF(P269="","",VLOOKUP($E269&amp;$D$110&amp;$D$111,'CCG data'!$A:$AD,'CCG data'!I$3,FALSE))</f>
        <v>7.1999999999999995E-2</v>
      </c>
      <c r="Q270" s="15">
        <f>IF(P269="","",VLOOKUP($E269&amp;$D$110&amp;$D$111,'CCG data'!$A:$AD,'CCG data'!J$3,FALSE))</f>
        <v>9.4E-2</v>
      </c>
      <c r="R270" s="15">
        <f>IF(R269="","",VLOOKUP($E269&amp;$D$110&amp;$D$111,'CCG data'!$A:$AD,'CCG data'!K$3,FALSE))</f>
        <v>0.45700000000000002</v>
      </c>
      <c r="S270" s="15">
        <f>IF(R269="","",VLOOKUP($E269&amp;$D$110&amp;$D$111,'CCG data'!$A:$AD,'CCG data'!L$3,FALSE))</f>
        <v>0.496</v>
      </c>
      <c r="T270" s="15">
        <f>IF(T269="","",VLOOKUP($E269&amp;$D$110&amp;$D$111,'CCG data'!$A:$AD,'CCG data'!M$3,FALSE))</f>
        <v>0.23200000000000001</v>
      </c>
      <c r="U270" s="15">
        <f>IF(T269="","",VLOOKUP($E269&amp;$D$110&amp;$D$111,'CCG data'!$A:$AD,'CCG data'!N$3,FALSE))</f>
        <v>0.26600000000000001</v>
      </c>
      <c r="V270" s="15">
        <f>IF(V269="","",VLOOKUP($E269&amp;$D$110&amp;$D$111,'CCG data'!$A:$AD,'CCG data'!O$3,FALSE))</f>
        <v>0.17699999999999999</v>
      </c>
      <c r="W270" s="142">
        <f>IF(V269="","",VLOOKUP($E269&amp;$D$110&amp;$D$111,'CCG data'!$A:$AD,'CCG data'!P$3,FALSE))</f>
        <v>0.20799999999999999</v>
      </c>
      <c r="Y270" s="178" t="str">
        <f>IFERROR(VLOOKUP($E270&amp;$D$111, Outliers!$A$4:$P$214,6,FALSE),"0")</f>
        <v>0</v>
      </c>
      <c r="Z270" s="178" t="str">
        <f>IFERROR(VLOOKUP($E270&amp;$D$111, Outliers!$A$4:$P$214,7,FALSE),"0")</f>
        <v>0</v>
      </c>
      <c r="AA270" s="178" t="str">
        <f>IFERROR(VLOOKUP($E270&amp;$D$111, Outliers!$A$4:$P$214,8,FALSE),"0")</f>
        <v>0</v>
      </c>
      <c r="AB270" s="178" t="str">
        <f>IFERROR(VLOOKUP($E270&amp;$D$111, Outliers!$A$4:$P$214,9,FALSE),"0")</f>
        <v>0</v>
      </c>
      <c r="AD270" s="82"/>
      <c r="AE270" s="82"/>
      <c r="AF270" s="82"/>
      <c r="AG270" s="82"/>
    </row>
    <row r="271" spans="4:33" ht="15.75" x14ac:dyDescent="0.25">
      <c r="D271" s="301"/>
      <c r="E271" s="108" t="s">
        <v>467</v>
      </c>
      <c r="F271" s="372">
        <f>IF(OR(ISERROR(VLOOKUP($E271&amp;$D$110&amp;$D$111,'CCG data'!$A:$AD,'CCG data'!R$3,FALSE)),ISBLANK(VLOOKUP($E271&amp;$D$110&amp;$D$111,'CCG data'!$A:$AD,'CCG data'!R$3,FALSE))),"",VLOOKUP($E271&amp;$D$110&amp;$D$111,'CCG data'!$A:$AD,'CCG data'!R$3,FALSE))</f>
        <v>4.7</v>
      </c>
      <c r="G271" s="373"/>
      <c r="H271" s="373">
        <f>IF(OR(ISERROR(VLOOKUP($E271&amp;$D$110&amp;$D$111,'CCG data'!$A:$AD,'CCG data'!S$3,FALSE)),ISBLANK(VLOOKUP($E271&amp;$D$110&amp;$D$111,'CCG data'!$A:$AD,'CCG data'!S$3,FALSE))),"",VLOOKUP($E271&amp;$D$110&amp;$D$111,'CCG data'!$A:$AD,'CCG data'!S$3,FALSE))</f>
        <v>36.6</v>
      </c>
      <c r="I271" s="373"/>
      <c r="J271" s="373">
        <f>IF(OR(ISERROR(VLOOKUP($E271&amp;$D$110&amp;$D$111,'CCG data'!$A:$AD,'CCG data'!T$3,FALSE)),ISBLANK(VLOOKUP($E271&amp;$D$110&amp;$D$111,'CCG data'!$A:$AD,'CCG data'!T$3,FALSE))),"",VLOOKUP($E271&amp;$D$110&amp;$D$111,'CCG data'!$A:$AD,'CCG data'!T$3,FALSE))</f>
        <v>15.9</v>
      </c>
      <c r="K271" s="373"/>
      <c r="L271" s="373">
        <f>IF(OR(ISERROR(VLOOKUP($E271&amp;$D$110&amp;$D$111,'CCG data'!$A:$AD,'CCG data'!U$3,FALSE)),ISBLANK(VLOOKUP($E271&amp;$D$110&amp;$D$111,'CCG data'!$A:$AD,'CCG data'!U$3,FALSE))),"",VLOOKUP($E271&amp;$D$110&amp;$D$111,'CCG data'!$A:$AD,'CCG data'!U$3,FALSE))</f>
        <v>10.6</v>
      </c>
      <c r="M271" s="374"/>
      <c r="N271" s="303">
        <f>IF(OR(ISERROR(VLOOKUP($E271&amp;$D$110&amp;$D$111,'CCG data'!$A:$AD,'CCG data'!G$3,FALSE)),ISBLANK(VLOOKUP($E271&amp;$D$110&amp;$D$111,'CCG data'!$A:$AD,'CCG data'!G$3,FALSE))),"",VLOOKUP($E271&amp;$D$110&amp;$D$111,'CCG data'!$A:$AD,'CCG data'!G$3,FALSE))</f>
        <v>908</v>
      </c>
      <c r="P271" s="354">
        <f>IF(OR(ISERROR(VLOOKUP($E271&amp;$D$110&amp;$D$111,'CCG data'!$A:$AD,'CCG data'!B$3,FALSE)),ISBLANK(VLOOKUP($E271&amp;$D$110&amp;$D$111,'CCG data'!$A:$AD,'CCG data'!B$3,FALSE))),"",VLOOKUP($E271&amp;$D$110&amp;$D$111,'CCG data'!$A:$AD,'CCG data'!B$3,FALSE))</f>
        <v>7.1585903083700442E-2</v>
      </c>
      <c r="Q271" s="246"/>
      <c r="R271" s="246">
        <f>IF(OR(ISERROR(VLOOKUP($E271&amp;$D$110&amp;$D$111,'CCG data'!$A:$AD,'CCG data'!C$3,FALSE)),ISBLANK(VLOOKUP($E271&amp;$D$110&amp;$D$111,'CCG data'!$A:$AD,'CCG data'!C$3,FALSE))),"",VLOOKUP($E271&amp;$D$110&amp;$D$111,'CCG data'!$A:$AD,'CCG data'!C$3,FALSE))</f>
        <v>0.53524229074889873</v>
      </c>
      <c r="S271" s="246"/>
      <c r="T271" s="246">
        <f>IF(OR(ISERROR(VLOOKUP($E271&amp;$D$110&amp;$D$111,'CCG data'!$A:$AD,'CCG data'!D$3,FALSE)),ISBLANK(VLOOKUP($E271&amp;$D$110&amp;$D$111,'CCG data'!$A:$AD,'CCG data'!D$3,FALSE))),"",VLOOKUP($E271&amp;$D$110&amp;$D$111,'CCG data'!$A:$AD,'CCG data'!D$3,FALSE))</f>
        <v>0.23348017621145375</v>
      </c>
      <c r="U271" s="246"/>
      <c r="V271" s="246">
        <f>IF(OR(ISERROR(VLOOKUP($E271&amp;$D$110&amp;$D$111,'CCG data'!$A:$AD,'CCG data'!E$3,FALSE)),ISBLANK(VLOOKUP($E271&amp;$D$110&amp;$D$111,'CCG data'!$A:$AD,'CCG data'!E$3,FALSE))),"",VLOOKUP($E271&amp;$D$110&amp;$D$111,'CCG data'!$A:$AD,'CCG data'!E$3,FALSE))</f>
        <v>0.15969162995594713</v>
      </c>
      <c r="W271" s="387"/>
      <c r="Y271" s="178">
        <f>IFERROR(VLOOKUP($E271&amp;$D$111, Outliers!$A$4:$P$214,6,FALSE),"0")</f>
        <v>0</v>
      </c>
      <c r="Z271" s="178">
        <f>IFERROR(VLOOKUP($E271&amp;$D$111, Outliers!$A$4:$P$214,7,FALSE),"0")</f>
        <v>0</v>
      </c>
      <c r="AA271" s="178">
        <f>IFERROR(VLOOKUP($E271&amp;$D$111, Outliers!$A$4:$P$214,8,FALSE),"0")</f>
        <v>0</v>
      </c>
      <c r="AB271" s="178">
        <f>IFERROR(VLOOKUP($E271&amp;$D$111, Outliers!$A$4:$P$214,9,FALSE),"0")</f>
        <v>0</v>
      </c>
      <c r="AD271" s="82"/>
      <c r="AE271" s="82"/>
      <c r="AF271" s="82"/>
      <c r="AG271" s="82"/>
    </row>
    <row r="272" spans="4:33" x14ac:dyDescent="0.25">
      <c r="D272" s="301"/>
      <c r="E272" s="107" t="s">
        <v>27</v>
      </c>
      <c r="F272" s="99">
        <f>IF(P271="","",VLOOKUP($E271&amp;$D$110&amp;$D$111,'CCG data'!$A:$AD,'CCG data'!W$3,FALSE))</f>
        <v>3.5</v>
      </c>
      <c r="G272" s="100">
        <f>IF(P271="","",VLOOKUP($E271&amp;$D$110&amp;$D$111,'CCG data'!$A:$AD,'CCG data'!X$3,FALSE))</f>
        <v>5.8</v>
      </c>
      <c r="H272" s="100">
        <f>IF(R271="","",VLOOKUP($E271&amp;$D$110&amp;$D$111,'CCG data'!$A:$AD,'CCG data'!Y$3,FALSE))</f>
        <v>33.299999999999997</v>
      </c>
      <c r="I272" s="100">
        <f>IF(R271="","",VLOOKUP($E271&amp;$D$110&amp;$D$111,'CCG data'!$A:$AD,'CCG data'!Z$3,FALSE))</f>
        <v>39.799999999999997</v>
      </c>
      <c r="J272" s="100">
        <f>IF(T271="","",VLOOKUP($E271&amp;$D$110&amp;$D$111,'CCG data'!$A:$AD,'CCG data'!AA$3,FALSE))</f>
        <v>13.8</v>
      </c>
      <c r="K272" s="100">
        <f>IF(T271="","",VLOOKUP($E271&amp;$D$110&amp;$D$111,'CCG data'!$A:$AD,'CCG data'!AB$3,FALSE))</f>
        <v>18.100000000000001</v>
      </c>
      <c r="L272" s="100">
        <f>IF(V271="","",VLOOKUP($E271&amp;$D$110&amp;$D$111,'CCG data'!$A:$AD,'CCG data'!AC$3,FALSE))</f>
        <v>8.9</v>
      </c>
      <c r="M272" s="100">
        <f>IF(V271="","",VLOOKUP($E271&amp;$D$110&amp;$D$111,'CCG data'!$A:$AD,'CCG data'!AD$3,FALSE))</f>
        <v>12.3</v>
      </c>
      <c r="N272" s="304"/>
      <c r="P272" s="162">
        <f>IF(P271="","",VLOOKUP($E271&amp;$D$110&amp;$D$111,'CCG data'!$A:$AD,'CCG data'!I$3,FALSE))</f>
        <v>5.7000000000000002E-2</v>
      </c>
      <c r="Q272" s="15">
        <f>IF(P271="","",VLOOKUP($E271&amp;$D$110&amp;$D$111,'CCG data'!$A:$AD,'CCG data'!J$3,FALSE))</f>
        <v>0.09</v>
      </c>
      <c r="R272" s="15">
        <f>IF(R271="","",VLOOKUP($E271&amp;$D$110&amp;$D$111,'CCG data'!$A:$AD,'CCG data'!K$3,FALSE))</f>
        <v>0.503</v>
      </c>
      <c r="S272" s="15">
        <f>IF(R271="","",VLOOKUP($E271&amp;$D$110&amp;$D$111,'CCG data'!$A:$AD,'CCG data'!L$3,FALSE))</f>
        <v>0.56699999999999995</v>
      </c>
      <c r="T272" s="15">
        <f>IF(T271="","",VLOOKUP($E271&amp;$D$110&amp;$D$111,'CCG data'!$A:$AD,'CCG data'!M$3,FALSE))</f>
        <v>0.20699999999999999</v>
      </c>
      <c r="U272" s="15">
        <f>IF(T271="","",VLOOKUP($E271&amp;$D$110&amp;$D$111,'CCG data'!$A:$AD,'CCG data'!N$3,FALSE))</f>
        <v>0.26200000000000001</v>
      </c>
      <c r="V272" s="15">
        <f>IF(V271="","",VLOOKUP($E271&amp;$D$110&amp;$D$111,'CCG data'!$A:$AD,'CCG data'!O$3,FALSE))</f>
        <v>0.13700000000000001</v>
      </c>
      <c r="W272" s="142">
        <f>IF(V271="","",VLOOKUP($E271&amp;$D$110&amp;$D$111,'CCG data'!$A:$AD,'CCG data'!P$3,FALSE))</f>
        <v>0.185</v>
      </c>
      <c r="Y272" s="178" t="str">
        <f>IFERROR(VLOOKUP($E272&amp;$D$111, Outliers!$A$4:$P$214,6,FALSE),"0")</f>
        <v>0</v>
      </c>
      <c r="Z272" s="178" t="str">
        <f>IFERROR(VLOOKUP($E272&amp;$D$111, Outliers!$A$4:$P$214,7,FALSE),"0")</f>
        <v>0</v>
      </c>
      <c r="AA272" s="178" t="str">
        <f>IFERROR(VLOOKUP($E272&amp;$D$111, Outliers!$A$4:$P$214,8,FALSE),"0")</f>
        <v>0</v>
      </c>
      <c r="AB272" s="178" t="str">
        <f>IFERROR(VLOOKUP($E272&amp;$D$111, Outliers!$A$4:$P$214,9,FALSE),"0")</f>
        <v>0</v>
      </c>
      <c r="AD272" s="82"/>
      <c r="AE272" s="82"/>
      <c r="AF272" s="82"/>
      <c r="AG272" s="82"/>
    </row>
    <row r="273" spans="4:33" ht="15.75" x14ac:dyDescent="0.25">
      <c r="D273" s="301"/>
      <c r="E273" s="108" t="s">
        <v>223</v>
      </c>
      <c r="F273" s="372">
        <f>IF(OR(ISERROR(VLOOKUP($E273&amp;$D$110&amp;$D$111,'CCG data'!$A:$AD,'CCG data'!R$3,FALSE)),ISBLANK(VLOOKUP($E273&amp;$D$110&amp;$D$111,'CCG data'!$A:$AD,'CCG data'!R$3,FALSE))),"",VLOOKUP($E273&amp;$D$110&amp;$D$111,'CCG data'!$A:$AD,'CCG data'!R$3,FALSE))</f>
        <v>3.2</v>
      </c>
      <c r="G273" s="373"/>
      <c r="H273" s="373">
        <f>IF(OR(ISERROR(VLOOKUP($E273&amp;$D$110&amp;$D$111,'CCG data'!$A:$AD,'CCG data'!S$3,FALSE)),ISBLANK(VLOOKUP($E273&amp;$D$110&amp;$D$111,'CCG data'!$A:$AD,'CCG data'!S$3,FALSE))),"",VLOOKUP($E273&amp;$D$110&amp;$D$111,'CCG data'!$A:$AD,'CCG data'!S$3,FALSE))</f>
        <v>32.1</v>
      </c>
      <c r="I273" s="373"/>
      <c r="J273" s="373">
        <f>IF(OR(ISERROR(VLOOKUP($E273&amp;$D$110&amp;$D$111,'CCG data'!$A:$AD,'CCG data'!T$3,FALSE)),ISBLANK(VLOOKUP($E273&amp;$D$110&amp;$D$111,'CCG data'!$A:$AD,'CCG data'!T$3,FALSE))),"",VLOOKUP($E273&amp;$D$110&amp;$D$111,'CCG data'!$A:$AD,'CCG data'!T$3,FALSE))</f>
        <v>15.3</v>
      </c>
      <c r="K273" s="373"/>
      <c r="L273" s="373">
        <f>IF(OR(ISERROR(VLOOKUP($E273&amp;$D$110&amp;$D$111,'CCG data'!$A:$AD,'CCG data'!U$3,FALSE)),ISBLANK(VLOOKUP($E273&amp;$D$110&amp;$D$111,'CCG data'!$A:$AD,'CCG data'!U$3,FALSE))),"",VLOOKUP($E273&amp;$D$110&amp;$D$111,'CCG data'!$A:$AD,'CCG data'!U$3,FALSE))</f>
        <v>14.4</v>
      </c>
      <c r="M273" s="374"/>
      <c r="N273" s="303">
        <f>IF(OR(ISERROR(VLOOKUP($E273&amp;$D$110&amp;$D$111,'CCG data'!$A:$AD,'CCG data'!G$3,FALSE)),ISBLANK(VLOOKUP($E273&amp;$D$110&amp;$D$111,'CCG data'!$A:$AD,'CCG data'!G$3,FALSE))),"",VLOOKUP($E273&amp;$D$110&amp;$D$111,'CCG data'!$A:$AD,'CCG data'!G$3,FALSE))</f>
        <v>906</v>
      </c>
      <c r="P273" s="354">
        <f>IF(OR(ISERROR(VLOOKUP($E273&amp;$D$110&amp;$D$111,'CCG data'!$A:$AD,'CCG data'!B$3,FALSE)),ISBLANK(VLOOKUP($E273&amp;$D$110&amp;$D$111,'CCG data'!$A:$AD,'CCG data'!B$3,FALSE))),"",VLOOKUP($E273&amp;$D$110&amp;$D$111,'CCG data'!$A:$AD,'CCG data'!B$3,FALSE))</f>
        <v>4.9668874172185427E-2</v>
      </c>
      <c r="Q273" s="246"/>
      <c r="R273" s="246">
        <f>IF(OR(ISERROR(VLOOKUP($E273&amp;$D$110&amp;$D$111,'CCG data'!$A:$AD,'CCG data'!C$3,FALSE)),ISBLANK(VLOOKUP($E273&amp;$D$110&amp;$D$111,'CCG data'!$A:$AD,'CCG data'!C$3,FALSE))),"",VLOOKUP($E273&amp;$D$110&amp;$D$111,'CCG data'!$A:$AD,'CCG data'!C$3,FALSE))</f>
        <v>0.49116997792494482</v>
      </c>
      <c r="S273" s="246"/>
      <c r="T273" s="246">
        <f>IF(OR(ISERROR(VLOOKUP($E273&amp;$D$110&amp;$D$111,'CCG data'!$A:$AD,'CCG data'!D$3,FALSE)),ISBLANK(VLOOKUP($E273&amp;$D$110&amp;$D$111,'CCG data'!$A:$AD,'CCG data'!D$3,FALSE))),"",VLOOKUP($E273&amp;$D$110&amp;$D$111,'CCG data'!$A:$AD,'CCG data'!D$3,FALSE))</f>
        <v>0.23951434878587197</v>
      </c>
      <c r="U273" s="246"/>
      <c r="V273" s="246">
        <f>IF(OR(ISERROR(VLOOKUP($E273&amp;$D$110&amp;$D$111,'CCG data'!$A:$AD,'CCG data'!E$3,FALSE)),ISBLANK(VLOOKUP($E273&amp;$D$110&amp;$D$111,'CCG data'!$A:$AD,'CCG data'!E$3,FALSE))),"",VLOOKUP($E273&amp;$D$110&amp;$D$111,'CCG data'!$A:$AD,'CCG data'!E$3,FALSE))</f>
        <v>0.2196467991169978</v>
      </c>
      <c r="W273" s="387"/>
      <c r="Y273" s="178">
        <f>IFERROR(VLOOKUP($E273&amp;$D$111, Outliers!$A$4:$P$214,6,FALSE),"0")</f>
        <v>1</v>
      </c>
      <c r="Z273" s="178">
        <f>IFERROR(VLOOKUP($E273&amp;$D$111, Outliers!$A$4:$P$214,7,FALSE),"0")</f>
        <v>1</v>
      </c>
      <c r="AA273" s="178">
        <f>IFERROR(VLOOKUP($E273&amp;$D$111, Outliers!$A$4:$P$214,8,FALSE),"0")</f>
        <v>0</v>
      </c>
      <c r="AB273" s="178">
        <f>IFERROR(VLOOKUP($E273&amp;$D$111, Outliers!$A$4:$P$214,9,FALSE),"0")</f>
        <v>0</v>
      </c>
      <c r="AD273" s="82"/>
      <c r="AE273" s="82"/>
      <c r="AF273" s="82"/>
      <c r="AG273" s="82"/>
    </row>
    <row r="274" spans="4:33" x14ac:dyDescent="0.25">
      <c r="D274" s="301"/>
      <c r="E274" s="107" t="s">
        <v>27</v>
      </c>
      <c r="F274" s="99">
        <f>IF(P273="","",VLOOKUP($E273&amp;$D$110&amp;$D$111,'CCG data'!$A:$AD,'CCG data'!W$3,FALSE))</f>
        <v>2.2999999999999998</v>
      </c>
      <c r="G274" s="100">
        <f>IF(P273="","",VLOOKUP($E273&amp;$D$110&amp;$D$111,'CCG data'!$A:$AD,'CCG data'!X$3,FALSE))</f>
        <v>4.0999999999999996</v>
      </c>
      <c r="H274" s="100">
        <f>IF(R273="","",VLOOKUP($E273&amp;$D$110&amp;$D$111,'CCG data'!$A:$AD,'CCG data'!Y$3,FALSE))</f>
        <v>29.1</v>
      </c>
      <c r="I274" s="100">
        <f>IF(R273="","",VLOOKUP($E273&amp;$D$110&amp;$D$111,'CCG data'!$A:$AD,'CCG data'!Z$3,FALSE))</f>
        <v>35.1</v>
      </c>
      <c r="J274" s="100">
        <f>IF(T273="","",VLOOKUP($E273&amp;$D$110&amp;$D$111,'CCG data'!$A:$AD,'CCG data'!AA$3,FALSE))</f>
        <v>13.3</v>
      </c>
      <c r="K274" s="100">
        <f>IF(T273="","",VLOOKUP($E273&amp;$D$110&amp;$D$111,'CCG data'!$A:$AD,'CCG data'!AB$3,FALSE))</f>
        <v>17.399999999999999</v>
      </c>
      <c r="L274" s="100">
        <f>IF(V273="","",VLOOKUP($E273&amp;$D$110&amp;$D$111,'CCG data'!$A:$AD,'CCG data'!AC$3,FALSE))</f>
        <v>12.4</v>
      </c>
      <c r="M274" s="100">
        <f>IF(V273="","",VLOOKUP($E273&amp;$D$110&amp;$D$111,'CCG data'!$A:$AD,'CCG data'!AD$3,FALSE))</f>
        <v>16.5</v>
      </c>
      <c r="N274" s="304"/>
      <c r="P274" s="162">
        <f>IF(P273="","",VLOOKUP($E273&amp;$D$110&amp;$D$111,'CCG data'!$A:$AD,'CCG data'!I$3,FALSE))</f>
        <v>3.6999999999999998E-2</v>
      </c>
      <c r="Q274" s="15">
        <f>IF(P273="","",VLOOKUP($E273&amp;$D$110&amp;$D$111,'CCG data'!$A:$AD,'CCG data'!J$3,FALSE))</f>
        <v>6.6000000000000003E-2</v>
      </c>
      <c r="R274" s="15">
        <f>IF(R273="","",VLOOKUP($E273&amp;$D$110&amp;$D$111,'CCG data'!$A:$AD,'CCG data'!K$3,FALSE))</f>
        <v>0.45900000000000002</v>
      </c>
      <c r="S274" s="15">
        <f>IF(R273="","",VLOOKUP($E273&amp;$D$110&amp;$D$111,'CCG data'!$A:$AD,'CCG data'!L$3,FALSE))</f>
        <v>0.52400000000000002</v>
      </c>
      <c r="T274" s="15">
        <f>IF(T273="","",VLOOKUP($E273&amp;$D$110&amp;$D$111,'CCG data'!$A:$AD,'CCG data'!M$3,FALSE))</f>
        <v>0.21299999999999999</v>
      </c>
      <c r="U274" s="15">
        <f>IF(T273="","",VLOOKUP($E273&amp;$D$110&amp;$D$111,'CCG data'!$A:$AD,'CCG data'!N$3,FALSE))</f>
        <v>0.26800000000000002</v>
      </c>
      <c r="V274" s="15">
        <f>IF(V273="","",VLOOKUP($E273&amp;$D$110&amp;$D$111,'CCG data'!$A:$AD,'CCG data'!O$3,FALSE))</f>
        <v>0.19400000000000001</v>
      </c>
      <c r="W274" s="142">
        <f>IF(V273="","",VLOOKUP($E273&amp;$D$110&amp;$D$111,'CCG data'!$A:$AD,'CCG data'!P$3,FALSE))</f>
        <v>0.248</v>
      </c>
      <c r="Y274" s="178" t="str">
        <f>IFERROR(VLOOKUP($E274&amp;$D$111, Outliers!$A$4:$P$214,6,FALSE),"0")</f>
        <v>0</v>
      </c>
      <c r="Z274" s="178" t="str">
        <f>IFERROR(VLOOKUP($E274&amp;$D$111, Outliers!$A$4:$P$214,7,FALSE),"0")</f>
        <v>0</v>
      </c>
      <c r="AA274" s="178" t="str">
        <f>IFERROR(VLOOKUP($E274&amp;$D$111, Outliers!$A$4:$P$214,8,FALSE),"0")</f>
        <v>0</v>
      </c>
      <c r="AB274" s="178" t="str">
        <f>IFERROR(VLOOKUP($E274&amp;$D$111, Outliers!$A$4:$P$214,9,FALSE),"0")</f>
        <v>0</v>
      </c>
      <c r="AD274" s="82"/>
      <c r="AE274" s="82"/>
      <c r="AF274" s="82"/>
      <c r="AG274" s="82"/>
    </row>
    <row r="275" spans="4:33" ht="15.75" x14ac:dyDescent="0.25">
      <c r="D275" s="301"/>
      <c r="E275" s="108" t="s">
        <v>224</v>
      </c>
      <c r="F275" s="372">
        <f>IF(OR(ISERROR(VLOOKUP($E275&amp;$D$110&amp;$D$111,'CCG data'!$A:$AD,'CCG data'!R$3,FALSE)),ISBLANK(VLOOKUP($E275&amp;$D$110&amp;$D$111,'CCG data'!$A:$AD,'CCG data'!R$3,FALSE))),"",VLOOKUP($E275&amp;$D$110&amp;$D$111,'CCG data'!$A:$AD,'CCG data'!R$3,FALSE))</f>
        <v>5.5</v>
      </c>
      <c r="G275" s="373"/>
      <c r="H275" s="373">
        <f>IF(OR(ISERROR(VLOOKUP($E275&amp;$D$110&amp;$D$111,'CCG data'!$A:$AD,'CCG data'!S$3,FALSE)),ISBLANK(VLOOKUP($E275&amp;$D$110&amp;$D$111,'CCG data'!$A:$AD,'CCG data'!S$3,FALSE))),"",VLOOKUP($E275&amp;$D$110&amp;$D$111,'CCG data'!$A:$AD,'CCG data'!S$3,FALSE))</f>
        <v>28.7</v>
      </c>
      <c r="I275" s="373"/>
      <c r="J275" s="373">
        <f>IF(OR(ISERROR(VLOOKUP($E275&amp;$D$110&amp;$D$111,'CCG data'!$A:$AD,'CCG data'!T$3,FALSE)),ISBLANK(VLOOKUP($E275&amp;$D$110&amp;$D$111,'CCG data'!$A:$AD,'CCG data'!T$3,FALSE))),"",VLOOKUP($E275&amp;$D$110&amp;$D$111,'CCG data'!$A:$AD,'CCG data'!T$3,FALSE))</f>
        <v>20.100000000000001</v>
      </c>
      <c r="K275" s="373"/>
      <c r="L275" s="373">
        <f>IF(OR(ISERROR(VLOOKUP($E275&amp;$D$110&amp;$D$111,'CCG data'!$A:$AD,'CCG data'!U$3,FALSE)),ISBLANK(VLOOKUP($E275&amp;$D$110&amp;$D$111,'CCG data'!$A:$AD,'CCG data'!U$3,FALSE))),"",VLOOKUP($E275&amp;$D$110&amp;$D$111,'CCG data'!$A:$AD,'CCG data'!U$3,FALSE))</f>
        <v>12.5</v>
      </c>
      <c r="M275" s="374"/>
      <c r="N275" s="303">
        <f>IF(OR(ISERROR(VLOOKUP($E275&amp;$D$110&amp;$D$111,'CCG data'!$A:$AD,'CCG data'!G$3,FALSE)),ISBLANK(VLOOKUP($E275&amp;$D$110&amp;$D$111,'CCG data'!$A:$AD,'CCG data'!G$3,FALSE))),"",VLOOKUP($E275&amp;$D$110&amp;$D$111,'CCG data'!$A:$AD,'CCG data'!G$3,FALSE))</f>
        <v>1026</v>
      </c>
      <c r="P275" s="354">
        <f>IF(OR(ISERROR(VLOOKUP($E275&amp;$D$110&amp;$D$111,'CCG data'!$A:$AD,'CCG data'!B$3,FALSE)),ISBLANK(VLOOKUP($E275&amp;$D$110&amp;$D$111,'CCG data'!$A:$AD,'CCG data'!B$3,FALSE))),"",VLOOKUP($E275&amp;$D$110&amp;$D$111,'CCG data'!$A:$AD,'CCG data'!B$3,FALSE))</f>
        <v>7.6998050682261204E-2</v>
      </c>
      <c r="Q275" s="246"/>
      <c r="R275" s="246">
        <f>IF(OR(ISERROR(VLOOKUP($E275&amp;$D$110&amp;$D$111,'CCG data'!$A:$AD,'CCG data'!C$3,FALSE)),ISBLANK(VLOOKUP($E275&amp;$D$110&amp;$D$111,'CCG data'!$A:$AD,'CCG data'!C$3,FALSE))),"",VLOOKUP($E275&amp;$D$110&amp;$D$111,'CCG data'!$A:$AD,'CCG data'!C$3,FALSE))</f>
        <v>0.42884990253411304</v>
      </c>
      <c r="S275" s="246"/>
      <c r="T275" s="246">
        <f>IF(OR(ISERROR(VLOOKUP($E275&amp;$D$110&amp;$D$111,'CCG data'!$A:$AD,'CCG data'!D$3,FALSE)),ISBLANK(VLOOKUP($E275&amp;$D$110&amp;$D$111,'CCG data'!$A:$AD,'CCG data'!D$3,FALSE))),"",VLOOKUP($E275&amp;$D$110&amp;$D$111,'CCG data'!$A:$AD,'CCG data'!D$3,FALSE))</f>
        <v>0.30019493177387913</v>
      </c>
      <c r="U275" s="246"/>
      <c r="V275" s="246">
        <f>IF(OR(ISERROR(VLOOKUP($E275&amp;$D$110&amp;$D$111,'CCG data'!$A:$AD,'CCG data'!E$3,FALSE)),ISBLANK(VLOOKUP($E275&amp;$D$110&amp;$D$111,'CCG data'!$A:$AD,'CCG data'!E$3,FALSE))),"",VLOOKUP($E275&amp;$D$110&amp;$D$111,'CCG data'!$A:$AD,'CCG data'!E$3,FALSE))</f>
        <v>0.19395711500974658</v>
      </c>
      <c r="W275" s="387"/>
      <c r="Y275" s="178">
        <f>IFERROR(VLOOKUP($E275&amp;$D$111, Outliers!$A$4:$P$214,6,FALSE),"0")</f>
        <v>0</v>
      </c>
      <c r="Z275" s="178">
        <f>IFERROR(VLOOKUP($E275&amp;$D$111, Outliers!$A$4:$P$214,7,FALSE),"0")</f>
        <v>1</v>
      </c>
      <c r="AA275" s="178">
        <f>IFERROR(VLOOKUP($E275&amp;$D$111, Outliers!$A$4:$P$214,8,FALSE),"0")</f>
        <v>0</v>
      </c>
      <c r="AB275" s="178">
        <f>IFERROR(VLOOKUP($E275&amp;$D$111, Outliers!$A$4:$P$214,9,FALSE),"0")</f>
        <v>0</v>
      </c>
      <c r="AD275" s="82"/>
      <c r="AE275" s="82"/>
      <c r="AF275" s="82"/>
      <c r="AG275" s="82"/>
    </row>
    <row r="276" spans="4:33" x14ac:dyDescent="0.25">
      <c r="D276" s="301"/>
      <c r="E276" s="107" t="s">
        <v>27</v>
      </c>
      <c r="F276" s="99">
        <f>IF(P275="","",VLOOKUP($E275&amp;$D$110&amp;$D$111,'CCG data'!$A:$AD,'CCG data'!W$3,FALSE))</f>
        <v>4.2</v>
      </c>
      <c r="G276" s="100">
        <f>IF(P275="","",VLOOKUP($E275&amp;$D$110&amp;$D$111,'CCG data'!$A:$AD,'CCG data'!X$3,FALSE))</f>
        <v>6.7</v>
      </c>
      <c r="H276" s="100">
        <f>IF(R275="","",VLOOKUP($E275&amp;$D$110&amp;$D$111,'CCG data'!$A:$AD,'CCG data'!Y$3,FALSE))</f>
        <v>26.1</v>
      </c>
      <c r="I276" s="100">
        <f>IF(R275="","",VLOOKUP($E275&amp;$D$110&amp;$D$111,'CCG data'!$A:$AD,'CCG data'!Z$3,FALSE))</f>
        <v>31.4</v>
      </c>
      <c r="J276" s="100">
        <f>IF(T275="","",VLOOKUP($E275&amp;$D$110&amp;$D$111,'CCG data'!$A:$AD,'CCG data'!AA$3,FALSE))</f>
        <v>17.8</v>
      </c>
      <c r="K276" s="100">
        <f>IF(T275="","",VLOOKUP($E275&amp;$D$110&amp;$D$111,'CCG data'!$A:$AD,'CCG data'!AB$3,FALSE))</f>
        <v>22.3</v>
      </c>
      <c r="L276" s="100">
        <f>IF(V275="","",VLOOKUP($E275&amp;$D$110&amp;$D$111,'CCG data'!$A:$AD,'CCG data'!AC$3,FALSE))</f>
        <v>10.8</v>
      </c>
      <c r="M276" s="100">
        <f>IF(V275="","",VLOOKUP($E275&amp;$D$110&amp;$D$111,'CCG data'!$A:$AD,'CCG data'!AD$3,FALSE))</f>
        <v>14.3</v>
      </c>
      <c r="N276" s="304"/>
      <c r="P276" s="162">
        <f>IF(P275="","",VLOOKUP($E275&amp;$D$110&amp;$D$111,'CCG data'!$A:$AD,'CCG data'!I$3,FALSE))</f>
        <v>6.2E-2</v>
      </c>
      <c r="Q276" s="15">
        <f>IF(P275="","",VLOOKUP($E275&amp;$D$110&amp;$D$111,'CCG data'!$A:$AD,'CCG data'!J$3,FALSE))</f>
        <v>9.5000000000000001E-2</v>
      </c>
      <c r="R276" s="15">
        <f>IF(R275="","",VLOOKUP($E275&amp;$D$110&amp;$D$111,'CCG data'!$A:$AD,'CCG data'!K$3,FALSE))</f>
        <v>0.39900000000000002</v>
      </c>
      <c r="S276" s="15">
        <f>IF(R275="","",VLOOKUP($E275&amp;$D$110&amp;$D$111,'CCG data'!$A:$AD,'CCG data'!L$3,FALSE))</f>
        <v>0.45900000000000002</v>
      </c>
      <c r="T276" s="15">
        <f>IF(T275="","",VLOOKUP($E275&amp;$D$110&amp;$D$111,'CCG data'!$A:$AD,'CCG data'!M$3,FALSE))</f>
        <v>0.27300000000000002</v>
      </c>
      <c r="U276" s="15">
        <f>IF(T275="","",VLOOKUP($E275&amp;$D$110&amp;$D$111,'CCG data'!$A:$AD,'CCG data'!N$3,FALSE))</f>
        <v>0.32900000000000001</v>
      </c>
      <c r="V276" s="15">
        <f>IF(V275="","",VLOOKUP($E275&amp;$D$110&amp;$D$111,'CCG data'!$A:$AD,'CCG data'!O$3,FALSE))</f>
        <v>0.17100000000000001</v>
      </c>
      <c r="W276" s="142">
        <f>IF(V275="","",VLOOKUP($E275&amp;$D$110&amp;$D$111,'CCG data'!$A:$AD,'CCG data'!P$3,FALSE))</f>
        <v>0.219</v>
      </c>
      <c r="Y276" s="178" t="str">
        <f>IFERROR(VLOOKUP($E276&amp;$D$111, Outliers!$A$4:$P$214,6,FALSE),"0")</f>
        <v>0</v>
      </c>
      <c r="Z276" s="178" t="str">
        <f>IFERROR(VLOOKUP($E276&amp;$D$111, Outliers!$A$4:$P$214,7,FALSE),"0")</f>
        <v>0</v>
      </c>
      <c r="AA276" s="178" t="str">
        <f>IFERROR(VLOOKUP($E276&amp;$D$111, Outliers!$A$4:$P$214,8,FALSE),"0")</f>
        <v>0</v>
      </c>
      <c r="AB276" s="178" t="str">
        <f>IFERROR(VLOOKUP($E276&amp;$D$111, Outliers!$A$4:$P$214,9,FALSE),"0")</f>
        <v>0</v>
      </c>
      <c r="AD276" s="82"/>
      <c r="AE276" s="82"/>
      <c r="AF276" s="82"/>
      <c r="AG276" s="82"/>
    </row>
    <row r="277" spans="4:33" ht="15.75" x14ac:dyDescent="0.25">
      <c r="D277" s="301"/>
      <c r="E277" s="108" t="s">
        <v>468</v>
      </c>
      <c r="F277" s="372">
        <f>IF(OR(ISERROR(VLOOKUP($E277&amp;$D$110&amp;$D$111,'CCG data'!$A:$AD,'CCG data'!R$3,FALSE)),ISBLANK(VLOOKUP($E277&amp;$D$110&amp;$D$111,'CCG data'!$A:$AD,'CCG data'!R$3,FALSE))),"",VLOOKUP($E277&amp;$D$110&amp;$D$111,'CCG data'!$A:$AD,'CCG data'!R$3,FALSE))</f>
        <v>4.4000000000000004</v>
      </c>
      <c r="G277" s="373"/>
      <c r="H277" s="373">
        <f>IF(OR(ISERROR(VLOOKUP($E277&amp;$D$110&amp;$D$111,'CCG data'!$A:$AD,'CCG data'!S$3,FALSE)),ISBLANK(VLOOKUP($E277&amp;$D$110&amp;$D$111,'CCG data'!$A:$AD,'CCG data'!S$3,FALSE))),"",VLOOKUP($E277&amp;$D$110&amp;$D$111,'CCG data'!$A:$AD,'CCG data'!S$3,FALSE))</f>
        <v>29.4</v>
      </c>
      <c r="I277" s="373"/>
      <c r="J277" s="373">
        <f>IF(OR(ISERROR(VLOOKUP($E277&amp;$D$110&amp;$D$111,'CCG data'!$A:$AD,'CCG data'!T$3,FALSE)),ISBLANK(VLOOKUP($E277&amp;$D$110&amp;$D$111,'CCG data'!$A:$AD,'CCG data'!T$3,FALSE))),"",VLOOKUP($E277&amp;$D$110&amp;$D$111,'CCG data'!$A:$AD,'CCG data'!T$3,FALSE))</f>
        <v>14.3</v>
      </c>
      <c r="K277" s="373"/>
      <c r="L277" s="373">
        <f>IF(OR(ISERROR(VLOOKUP($E277&amp;$D$110&amp;$D$111,'CCG data'!$A:$AD,'CCG data'!U$3,FALSE)),ISBLANK(VLOOKUP($E277&amp;$D$110&amp;$D$111,'CCG data'!$A:$AD,'CCG data'!U$3,FALSE))),"",VLOOKUP($E277&amp;$D$110&amp;$D$111,'CCG data'!$A:$AD,'CCG data'!U$3,FALSE))</f>
        <v>15.7</v>
      </c>
      <c r="M277" s="374"/>
      <c r="N277" s="303">
        <f>IF(OR(ISERROR(VLOOKUP($E277&amp;$D$110&amp;$D$111,'CCG data'!$A:$AD,'CCG data'!G$3,FALSE)),ISBLANK(VLOOKUP($E277&amp;$D$110&amp;$D$111,'CCG data'!$A:$AD,'CCG data'!G$3,FALSE))),"",VLOOKUP($E277&amp;$D$110&amp;$D$111,'CCG data'!$A:$AD,'CCG data'!G$3,FALSE))</f>
        <v>1049</v>
      </c>
      <c r="P277" s="354">
        <f>IF(OR(ISERROR(VLOOKUP($E277&amp;$D$110&amp;$D$111,'CCG data'!$A:$AD,'CCG data'!B$3,FALSE)),ISBLANK(VLOOKUP($E277&amp;$D$110&amp;$D$111,'CCG data'!$A:$AD,'CCG data'!B$3,FALSE))),"",VLOOKUP($E277&amp;$D$110&amp;$D$111,'CCG data'!$A:$AD,'CCG data'!B$3,FALSE))</f>
        <v>6.7683508102955189E-2</v>
      </c>
      <c r="Q277" s="246"/>
      <c r="R277" s="246">
        <f>IF(OR(ISERROR(VLOOKUP($E277&amp;$D$110&amp;$D$111,'CCG data'!$A:$AD,'CCG data'!C$3,FALSE)),ISBLANK(VLOOKUP($E277&amp;$D$110&amp;$D$111,'CCG data'!$A:$AD,'CCG data'!C$3,FALSE))),"",VLOOKUP($E277&amp;$D$110&amp;$D$111,'CCG data'!$A:$AD,'CCG data'!C$3,FALSE))</f>
        <v>0.45757864632983797</v>
      </c>
      <c r="S277" s="246"/>
      <c r="T277" s="246">
        <f>IF(OR(ISERROR(VLOOKUP($E277&amp;$D$110&amp;$D$111,'CCG data'!$A:$AD,'CCG data'!D$3,FALSE)),ISBLANK(VLOOKUP($E277&amp;$D$110&amp;$D$111,'CCG data'!$A:$AD,'CCG data'!D$3,FALSE))),"",VLOOKUP($E277&amp;$D$110&amp;$D$111,'CCG data'!$A:$AD,'CCG data'!D$3,FALSE))</f>
        <v>0.22878932316491898</v>
      </c>
      <c r="U277" s="246"/>
      <c r="V277" s="246">
        <f>IF(OR(ISERROR(VLOOKUP($E277&amp;$D$110&amp;$D$111,'CCG data'!$A:$AD,'CCG data'!E$3,FALSE)),ISBLANK(VLOOKUP($E277&amp;$D$110&amp;$D$111,'CCG data'!$A:$AD,'CCG data'!E$3,FALSE))),"",VLOOKUP($E277&amp;$D$110&amp;$D$111,'CCG data'!$A:$AD,'CCG data'!E$3,FALSE))</f>
        <v>0.2459485224022879</v>
      </c>
      <c r="W277" s="387"/>
      <c r="Y277" s="178">
        <f>IFERROR(VLOOKUP($E277&amp;$D$111, Outliers!$A$4:$P$214,6,FALSE),"0")</f>
        <v>0</v>
      </c>
      <c r="Z277" s="178">
        <f>IFERROR(VLOOKUP($E277&amp;$D$111, Outliers!$A$4:$P$214,7,FALSE),"0")</f>
        <v>1</v>
      </c>
      <c r="AA277" s="178">
        <f>IFERROR(VLOOKUP($E277&amp;$D$111, Outliers!$A$4:$P$214,8,FALSE),"0")</f>
        <v>1</v>
      </c>
      <c r="AB277" s="178">
        <f>IFERROR(VLOOKUP($E277&amp;$D$111, Outliers!$A$4:$P$214,9,FALSE),"0")</f>
        <v>1</v>
      </c>
      <c r="AD277" s="82"/>
      <c r="AE277" s="82"/>
      <c r="AF277" s="82"/>
      <c r="AG277" s="82"/>
    </row>
    <row r="278" spans="4:33" x14ac:dyDescent="0.25">
      <c r="D278" s="301"/>
      <c r="E278" s="107" t="s">
        <v>27</v>
      </c>
      <c r="F278" s="99">
        <f>IF(P277="","",VLOOKUP($E277&amp;$D$110&amp;$D$111,'CCG data'!$A:$AD,'CCG data'!W$3,FALSE))</f>
        <v>3.3</v>
      </c>
      <c r="G278" s="100">
        <f>IF(P277="","",VLOOKUP($E277&amp;$D$110&amp;$D$111,'CCG data'!$A:$AD,'CCG data'!X$3,FALSE))</f>
        <v>5.4</v>
      </c>
      <c r="H278" s="100">
        <f>IF(R277="","",VLOOKUP($E277&amp;$D$110&amp;$D$111,'CCG data'!$A:$AD,'CCG data'!Y$3,FALSE))</f>
        <v>26.8</v>
      </c>
      <c r="I278" s="100">
        <f>IF(R277="","",VLOOKUP($E277&amp;$D$110&amp;$D$111,'CCG data'!$A:$AD,'CCG data'!Z$3,FALSE))</f>
        <v>32.1</v>
      </c>
      <c r="J278" s="100">
        <f>IF(T277="","",VLOOKUP($E277&amp;$D$110&amp;$D$111,'CCG data'!$A:$AD,'CCG data'!AA$3,FALSE))</f>
        <v>12.5</v>
      </c>
      <c r="K278" s="100">
        <f>IF(T277="","",VLOOKUP($E277&amp;$D$110&amp;$D$111,'CCG data'!$A:$AD,'CCG data'!AB$3,FALSE))</f>
        <v>16.100000000000001</v>
      </c>
      <c r="L278" s="100">
        <f>IF(V277="","",VLOOKUP($E277&amp;$D$110&amp;$D$111,'CCG data'!$A:$AD,'CCG data'!AC$3,FALSE))</f>
        <v>13.8</v>
      </c>
      <c r="M278" s="100">
        <f>IF(V277="","",VLOOKUP($E277&amp;$D$110&amp;$D$111,'CCG data'!$A:$AD,'CCG data'!AD$3,FALSE))</f>
        <v>17.600000000000001</v>
      </c>
      <c r="N278" s="304"/>
      <c r="P278" s="162">
        <f>IF(P277="","",VLOOKUP($E277&amp;$D$110&amp;$D$111,'CCG data'!$A:$AD,'CCG data'!I$3,FALSE))</f>
        <v>5.3999999999999999E-2</v>
      </c>
      <c r="Q278" s="15">
        <f>IF(P277="","",VLOOKUP($E277&amp;$D$110&amp;$D$111,'CCG data'!$A:$AD,'CCG data'!J$3,FALSE))</f>
        <v>8.5000000000000006E-2</v>
      </c>
      <c r="R278" s="15">
        <f>IF(R277="","",VLOOKUP($E277&amp;$D$110&amp;$D$111,'CCG data'!$A:$AD,'CCG data'!K$3,FALSE))</f>
        <v>0.42799999999999999</v>
      </c>
      <c r="S278" s="15">
        <f>IF(R277="","",VLOOKUP($E277&amp;$D$110&amp;$D$111,'CCG data'!$A:$AD,'CCG data'!L$3,FALSE))</f>
        <v>0.48799999999999999</v>
      </c>
      <c r="T278" s="15">
        <f>IF(T277="","",VLOOKUP($E277&amp;$D$110&amp;$D$111,'CCG data'!$A:$AD,'CCG data'!M$3,FALSE))</f>
        <v>0.20399999999999999</v>
      </c>
      <c r="U278" s="15">
        <f>IF(T277="","",VLOOKUP($E277&amp;$D$110&amp;$D$111,'CCG data'!$A:$AD,'CCG data'!N$3,FALSE))</f>
        <v>0.255</v>
      </c>
      <c r="V278" s="15">
        <f>IF(V277="","",VLOOKUP($E277&amp;$D$110&amp;$D$111,'CCG data'!$A:$AD,'CCG data'!O$3,FALSE))</f>
        <v>0.221</v>
      </c>
      <c r="W278" s="142">
        <f>IF(V277="","",VLOOKUP($E277&amp;$D$110&amp;$D$111,'CCG data'!$A:$AD,'CCG data'!P$3,FALSE))</f>
        <v>0.27300000000000002</v>
      </c>
      <c r="Y278" s="178" t="str">
        <f>IFERROR(VLOOKUP($E278&amp;$D$111, Outliers!$A$4:$P$214,6,FALSE),"0")</f>
        <v>0</v>
      </c>
      <c r="Z278" s="178" t="str">
        <f>IFERROR(VLOOKUP($E278&amp;$D$111, Outliers!$A$4:$P$214,7,FALSE),"0")</f>
        <v>0</v>
      </c>
      <c r="AA278" s="178" t="str">
        <f>IFERROR(VLOOKUP($E278&amp;$D$111, Outliers!$A$4:$P$214,8,FALSE),"0")</f>
        <v>0</v>
      </c>
      <c r="AB278" s="178" t="str">
        <f>IFERROR(VLOOKUP($E278&amp;$D$111, Outliers!$A$4:$P$214,9,FALSE),"0")</f>
        <v>0</v>
      </c>
      <c r="AD278" s="82"/>
      <c r="AE278" s="82"/>
      <c r="AF278" s="82"/>
      <c r="AG278" s="82"/>
    </row>
    <row r="279" spans="4:33" ht="15.75" x14ac:dyDescent="0.25">
      <c r="D279" s="301"/>
      <c r="E279" s="108" t="s">
        <v>225</v>
      </c>
      <c r="F279" s="372">
        <f>IF(OR(ISERROR(VLOOKUP($E279&amp;$D$110&amp;$D$111,'CCG data'!$A:$AD,'CCG data'!R$3,FALSE)),ISBLANK(VLOOKUP($E279&amp;$D$110&amp;$D$111,'CCG data'!$A:$AD,'CCG data'!R$3,FALSE))),"",VLOOKUP($E279&amp;$D$110&amp;$D$111,'CCG data'!$A:$AD,'CCG data'!R$3,FALSE))</f>
        <v>4.2</v>
      </c>
      <c r="G279" s="373"/>
      <c r="H279" s="373">
        <f>IF(OR(ISERROR(VLOOKUP($E279&amp;$D$110&amp;$D$111,'CCG data'!$A:$AD,'CCG data'!S$3,FALSE)),ISBLANK(VLOOKUP($E279&amp;$D$110&amp;$D$111,'CCG data'!$A:$AD,'CCG data'!S$3,FALSE))),"",VLOOKUP($E279&amp;$D$110&amp;$D$111,'CCG data'!$A:$AD,'CCG data'!S$3,FALSE))</f>
        <v>32.200000000000003</v>
      </c>
      <c r="I279" s="373"/>
      <c r="J279" s="373">
        <f>IF(OR(ISERROR(VLOOKUP($E279&amp;$D$110&amp;$D$111,'CCG data'!$A:$AD,'CCG data'!T$3,FALSE)),ISBLANK(VLOOKUP($E279&amp;$D$110&amp;$D$111,'CCG data'!$A:$AD,'CCG data'!T$3,FALSE))),"",VLOOKUP($E279&amp;$D$110&amp;$D$111,'CCG data'!$A:$AD,'CCG data'!T$3,FALSE))</f>
        <v>19.899999999999999</v>
      </c>
      <c r="K279" s="373"/>
      <c r="L279" s="373">
        <f>IF(OR(ISERROR(VLOOKUP($E279&amp;$D$110&amp;$D$111,'CCG data'!$A:$AD,'CCG data'!U$3,FALSE)),ISBLANK(VLOOKUP($E279&amp;$D$110&amp;$D$111,'CCG data'!$A:$AD,'CCG data'!U$3,FALSE))),"",VLOOKUP($E279&amp;$D$110&amp;$D$111,'CCG data'!$A:$AD,'CCG data'!U$3,FALSE))</f>
        <v>12.4</v>
      </c>
      <c r="M279" s="374"/>
      <c r="N279" s="303">
        <f>IF(OR(ISERROR(VLOOKUP($E279&amp;$D$110&amp;$D$111,'CCG data'!$A:$AD,'CCG data'!G$3,FALSE)),ISBLANK(VLOOKUP($E279&amp;$D$110&amp;$D$111,'CCG data'!$A:$AD,'CCG data'!G$3,FALSE))),"",VLOOKUP($E279&amp;$D$110&amp;$D$111,'CCG data'!$A:$AD,'CCG data'!G$3,FALSE))</f>
        <v>825</v>
      </c>
      <c r="P279" s="354">
        <f>IF(OR(ISERROR(VLOOKUP($E279&amp;$D$110&amp;$D$111,'CCG data'!$A:$AD,'CCG data'!B$3,FALSE)),ISBLANK(VLOOKUP($E279&amp;$D$110&amp;$D$111,'CCG data'!$A:$AD,'CCG data'!B$3,FALSE))),"",VLOOKUP($E279&amp;$D$110&amp;$D$111,'CCG data'!$A:$AD,'CCG data'!B$3,FALSE))</f>
        <v>5.9393939393939395E-2</v>
      </c>
      <c r="Q279" s="246"/>
      <c r="R279" s="246">
        <f>IF(OR(ISERROR(VLOOKUP($E279&amp;$D$110&amp;$D$111,'CCG data'!$A:$AD,'CCG data'!C$3,FALSE)),ISBLANK(VLOOKUP($E279&amp;$D$110&amp;$D$111,'CCG data'!$A:$AD,'CCG data'!C$3,FALSE))),"",VLOOKUP($E279&amp;$D$110&amp;$D$111,'CCG data'!$A:$AD,'CCG data'!C$3,FALSE))</f>
        <v>0.47515151515151516</v>
      </c>
      <c r="S279" s="246"/>
      <c r="T279" s="246">
        <f>IF(OR(ISERROR(VLOOKUP($E279&amp;$D$110&amp;$D$111,'CCG data'!$A:$AD,'CCG data'!D$3,FALSE)),ISBLANK(VLOOKUP($E279&amp;$D$110&amp;$D$111,'CCG data'!$A:$AD,'CCG data'!D$3,FALSE))),"",VLOOKUP($E279&amp;$D$110&amp;$D$111,'CCG data'!$A:$AD,'CCG data'!D$3,FALSE))</f>
        <v>0.28242424242424241</v>
      </c>
      <c r="U279" s="246"/>
      <c r="V279" s="246">
        <f>IF(OR(ISERROR(VLOOKUP($E279&amp;$D$110&amp;$D$111,'CCG data'!$A:$AD,'CCG data'!E$3,FALSE)),ISBLANK(VLOOKUP($E279&amp;$D$110&amp;$D$111,'CCG data'!$A:$AD,'CCG data'!E$3,FALSE))),"",VLOOKUP($E279&amp;$D$110&amp;$D$111,'CCG data'!$A:$AD,'CCG data'!E$3,FALSE))</f>
        <v>0.18303030303030304</v>
      </c>
      <c r="W279" s="387"/>
      <c r="Y279" s="178">
        <f>IFERROR(VLOOKUP($E279&amp;$D$111, Outliers!$A$4:$P$214,6,FALSE),"0")</f>
        <v>0</v>
      </c>
      <c r="Z279" s="178">
        <f>IFERROR(VLOOKUP($E279&amp;$D$111, Outliers!$A$4:$P$214,7,FALSE),"0")</f>
        <v>1</v>
      </c>
      <c r="AA279" s="178">
        <f>IFERROR(VLOOKUP($E279&amp;$D$111, Outliers!$A$4:$P$214,8,FALSE),"0")</f>
        <v>0</v>
      </c>
      <c r="AB279" s="178">
        <f>IFERROR(VLOOKUP($E279&amp;$D$111, Outliers!$A$4:$P$214,9,FALSE),"0")</f>
        <v>0</v>
      </c>
      <c r="AD279" s="82"/>
      <c r="AE279" s="82"/>
      <c r="AF279" s="82"/>
      <c r="AG279" s="82"/>
    </row>
    <row r="280" spans="4:33" x14ac:dyDescent="0.25">
      <c r="D280" s="301"/>
      <c r="E280" s="107" t="s">
        <v>27</v>
      </c>
      <c r="F280" s="99">
        <f>IF(P279="","",VLOOKUP($E279&amp;$D$110&amp;$D$111,'CCG data'!$A:$AD,'CCG data'!W$3,FALSE))</f>
        <v>3</v>
      </c>
      <c r="G280" s="100">
        <f>IF(P279="","",VLOOKUP($E279&amp;$D$110&amp;$D$111,'CCG data'!$A:$AD,'CCG data'!X$3,FALSE))</f>
        <v>5.4</v>
      </c>
      <c r="H280" s="100">
        <f>IF(R279="","",VLOOKUP($E279&amp;$D$110&amp;$D$111,'CCG data'!$A:$AD,'CCG data'!Y$3,FALSE))</f>
        <v>29</v>
      </c>
      <c r="I280" s="100">
        <f>IF(R279="","",VLOOKUP($E279&amp;$D$110&amp;$D$111,'CCG data'!$A:$AD,'CCG data'!Z$3,FALSE))</f>
        <v>35.4</v>
      </c>
      <c r="J280" s="100">
        <f>IF(T279="","",VLOOKUP($E279&amp;$D$110&amp;$D$111,'CCG data'!$A:$AD,'CCG data'!AA$3,FALSE))</f>
        <v>17.399999999999999</v>
      </c>
      <c r="K280" s="100">
        <f>IF(T279="","",VLOOKUP($E279&amp;$D$110&amp;$D$111,'CCG data'!$A:$AD,'CCG data'!AB$3,FALSE))</f>
        <v>22.5</v>
      </c>
      <c r="L280" s="100">
        <f>IF(V279="","",VLOOKUP($E279&amp;$D$110&amp;$D$111,'CCG data'!$A:$AD,'CCG data'!AC$3,FALSE))</f>
        <v>10.4</v>
      </c>
      <c r="M280" s="100">
        <f>IF(V279="","",VLOOKUP($E279&amp;$D$110&amp;$D$111,'CCG data'!$A:$AD,'CCG data'!AD$3,FALSE))</f>
        <v>14.4</v>
      </c>
      <c r="N280" s="304"/>
      <c r="P280" s="162">
        <f>IF(P279="","",VLOOKUP($E279&amp;$D$110&amp;$D$111,'CCG data'!$A:$AD,'CCG data'!I$3,FALSE))</f>
        <v>4.4999999999999998E-2</v>
      </c>
      <c r="Q280" s="15">
        <f>IF(P279="","",VLOOKUP($E279&amp;$D$110&amp;$D$111,'CCG data'!$A:$AD,'CCG data'!J$3,FALSE))</f>
        <v>7.8E-2</v>
      </c>
      <c r="R280" s="15">
        <f>IF(R279="","",VLOOKUP($E279&amp;$D$110&amp;$D$111,'CCG data'!$A:$AD,'CCG data'!K$3,FALSE))</f>
        <v>0.441</v>
      </c>
      <c r="S280" s="15">
        <f>IF(R279="","",VLOOKUP($E279&amp;$D$110&amp;$D$111,'CCG data'!$A:$AD,'CCG data'!L$3,FALSE))</f>
        <v>0.50900000000000001</v>
      </c>
      <c r="T280" s="15">
        <f>IF(T279="","",VLOOKUP($E279&amp;$D$110&amp;$D$111,'CCG data'!$A:$AD,'CCG data'!M$3,FALSE))</f>
        <v>0.253</v>
      </c>
      <c r="U280" s="15">
        <f>IF(T279="","",VLOOKUP($E279&amp;$D$110&amp;$D$111,'CCG data'!$A:$AD,'CCG data'!N$3,FALSE))</f>
        <v>0.314</v>
      </c>
      <c r="V280" s="15">
        <f>IF(V279="","",VLOOKUP($E279&amp;$D$110&amp;$D$111,'CCG data'!$A:$AD,'CCG data'!O$3,FALSE))</f>
        <v>0.158</v>
      </c>
      <c r="W280" s="142">
        <f>IF(V279="","",VLOOKUP($E279&amp;$D$110&amp;$D$111,'CCG data'!$A:$AD,'CCG data'!P$3,FALSE))</f>
        <v>0.21099999999999999</v>
      </c>
      <c r="Y280" s="178" t="str">
        <f>IFERROR(VLOOKUP($E280&amp;$D$111, Outliers!$A$4:$P$214,6,FALSE),"0")</f>
        <v>0</v>
      </c>
      <c r="Z280" s="178" t="str">
        <f>IFERROR(VLOOKUP($E280&amp;$D$111, Outliers!$A$4:$P$214,7,FALSE),"0")</f>
        <v>0</v>
      </c>
      <c r="AA280" s="178" t="str">
        <f>IFERROR(VLOOKUP($E280&amp;$D$111, Outliers!$A$4:$P$214,8,FALSE),"0")</f>
        <v>0</v>
      </c>
      <c r="AB280" s="178" t="str">
        <f>IFERROR(VLOOKUP($E280&amp;$D$111, Outliers!$A$4:$P$214,9,FALSE),"0")</f>
        <v>0</v>
      </c>
      <c r="AD280" s="82"/>
      <c r="AE280" s="82"/>
      <c r="AF280" s="82"/>
      <c r="AG280" s="82"/>
    </row>
    <row r="281" spans="4:33" ht="15.75" x14ac:dyDescent="0.25">
      <c r="D281" s="301"/>
      <c r="E281" s="108" t="s">
        <v>226</v>
      </c>
      <c r="F281" s="372">
        <f>IF(OR(ISERROR(VLOOKUP($E281&amp;$D$110&amp;$D$111,'CCG data'!$A:$AD,'CCG data'!R$3,FALSE)),ISBLANK(VLOOKUP($E281&amp;$D$110&amp;$D$111,'CCG data'!$A:$AD,'CCG data'!R$3,FALSE))),"",VLOOKUP($E281&amp;$D$110&amp;$D$111,'CCG data'!$A:$AD,'CCG data'!R$3,FALSE))</f>
        <v>6.3</v>
      </c>
      <c r="G281" s="373"/>
      <c r="H281" s="373">
        <f>IF(OR(ISERROR(VLOOKUP($E281&amp;$D$110&amp;$D$111,'CCG data'!$A:$AD,'CCG data'!S$3,FALSE)),ISBLANK(VLOOKUP($E281&amp;$D$110&amp;$D$111,'CCG data'!$A:$AD,'CCG data'!S$3,FALSE))),"",VLOOKUP($E281&amp;$D$110&amp;$D$111,'CCG data'!$A:$AD,'CCG data'!S$3,FALSE))</f>
        <v>40</v>
      </c>
      <c r="I281" s="373"/>
      <c r="J281" s="373">
        <f>IF(OR(ISERROR(VLOOKUP($E281&amp;$D$110&amp;$D$111,'CCG data'!$A:$AD,'CCG data'!T$3,FALSE)),ISBLANK(VLOOKUP($E281&amp;$D$110&amp;$D$111,'CCG data'!$A:$AD,'CCG data'!T$3,FALSE))),"",VLOOKUP($E281&amp;$D$110&amp;$D$111,'CCG data'!$A:$AD,'CCG data'!T$3,FALSE))</f>
        <v>23.7</v>
      </c>
      <c r="K281" s="373"/>
      <c r="L281" s="373">
        <f>IF(OR(ISERROR(VLOOKUP($E281&amp;$D$110&amp;$D$111,'CCG data'!$A:$AD,'CCG data'!U$3,FALSE)),ISBLANK(VLOOKUP($E281&amp;$D$110&amp;$D$111,'CCG data'!$A:$AD,'CCG data'!U$3,FALSE))),"",VLOOKUP($E281&amp;$D$110&amp;$D$111,'CCG data'!$A:$AD,'CCG data'!U$3,FALSE))</f>
        <v>5.7</v>
      </c>
      <c r="M281" s="374"/>
      <c r="N281" s="303">
        <f>IF(OR(ISERROR(VLOOKUP($E281&amp;$D$110&amp;$D$111,'CCG data'!$A:$AD,'CCG data'!G$3,FALSE)),ISBLANK(VLOOKUP($E281&amp;$D$110&amp;$D$111,'CCG data'!$A:$AD,'CCG data'!G$3,FALSE))),"",VLOOKUP($E281&amp;$D$110&amp;$D$111,'CCG data'!$A:$AD,'CCG data'!G$3,FALSE))</f>
        <v>1190</v>
      </c>
      <c r="P281" s="354">
        <f>IF(OR(ISERROR(VLOOKUP($E281&amp;$D$110&amp;$D$111,'CCG data'!$A:$AD,'CCG data'!B$3,FALSE)),ISBLANK(VLOOKUP($E281&amp;$D$110&amp;$D$111,'CCG data'!$A:$AD,'CCG data'!B$3,FALSE))),"",VLOOKUP($E281&amp;$D$110&amp;$D$111,'CCG data'!$A:$AD,'CCG data'!B$3,FALSE))</f>
        <v>8.1512605042016809E-2</v>
      </c>
      <c r="Q281" s="246"/>
      <c r="R281" s="246">
        <f>IF(OR(ISERROR(VLOOKUP($E281&amp;$D$110&amp;$D$111,'CCG data'!$A:$AD,'CCG data'!C$3,FALSE)),ISBLANK(VLOOKUP($E281&amp;$D$110&amp;$D$111,'CCG data'!$A:$AD,'CCG data'!C$3,FALSE))),"",VLOOKUP($E281&amp;$D$110&amp;$D$111,'CCG data'!$A:$AD,'CCG data'!C$3,FALSE))</f>
        <v>0.52857142857142858</v>
      </c>
      <c r="S281" s="246"/>
      <c r="T281" s="246">
        <f>IF(OR(ISERROR(VLOOKUP($E281&amp;$D$110&amp;$D$111,'CCG data'!$A:$AD,'CCG data'!D$3,FALSE)),ISBLANK(VLOOKUP($E281&amp;$D$110&amp;$D$111,'CCG data'!$A:$AD,'CCG data'!D$3,FALSE))),"",VLOOKUP($E281&amp;$D$110&amp;$D$111,'CCG data'!$A:$AD,'CCG data'!D$3,FALSE))</f>
        <v>0.31428571428571428</v>
      </c>
      <c r="U281" s="246"/>
      <c r="V281" s="246">
        <f>IF(OR(ISERROR(VLOOKUP($E281&amp;$D$110&amp;$D$111,'CCG data'!$A:$AD,'CCG data'!E$3,FALSE)),ISBLANK(VLOOKUP($E281&amp;$D$110&amp;$D$111,'CCG data'!$A:$AD,'CCG data'!E$3,FALSE))),"",VLOOKUP($E281&amp;$D$110&amp;$D$111,'CCG data'!$A:$AD,'CCG data'!E$3,FALSE))</f>
        <v>7.5630252100840331E-2</v>
      </c>
      <c r="W281" s="387"/>
      <c r="Y281" s="178">
        <f>IFERROR(VLOOKUP($E281&amp;$D$111, Outliers!$A$4:$P$214,6,FALSE),"0")</f>
        <v>0</v>
      </c>
      <c r="Z281" s="178">
        <f>IFERROR(VLOOKUP($E281&amp;$D$111, Outliers!$A$4:$P$214,7,FALSE),"0")</f>
        <v>0</v>
      </c>
      <c r="AA281" s="178">
        <f>IFERROR(VLOOKUP($E281&amp;$D$111, Outliers!$A$4:$P$214,8,FALSE),"0")</f>
        <v>1</v>
      </c>
      <c r="AB281" s="178">
        <f>IFERROR(VLOOKUP($E281&amp;$D$111, Outliers!$A$4:$P$214,9,FALSE),"0")</f>
        <v>1</v>
      </c>
      <c r="AD281" s="82"/>
      <c r="AE281" s="82"/>
      <c r="AF281" s="82"/>
      <c r="AG281" s="82"/>
    </row>
    <row r="282" spans="4:33" x14ac:dyDescent="0.25">
      <c r="D282" s="301"/>
      <c r="E282" s="107" t="s">
        <v>27</v>
      </c>
      <c r="F282" s="99">
        <f>IF(P281="","",VLOOKUP($E281&amp;$D$110&amp;$D$111,'CCG data'!$A:$AD,'CCG data'!W$3,FALSE))</f>
        <v>5.0999999999999996</v>
      </c>
      <c r="G282" s="100">
        <f>IF(P281="","",VLOOKUP($E281&amp;$D$110&amp;$D$111,'CCG data'!$A:$AD,'CCG data'!X$3,FALSE))</f>
        <v>7.6</v>
      </c>
      <c r="H282" s="100">
        <f>IF(R281="","",VLOOKUP($E281&amp;$D$110&amp;$D$111,'CCG data'!$A:$AD,'CCG data'!Y$3,FALSE))</f>
        <v>36.799999999999997</v>
      </c>
      <c r="I282" s="100">
        <f>IF(R281="","",VLOOKUP($E281&amp;$D$110&amp;$D$111,'CCG data'!$A:$AD,'CCG data'!Z$3,FALSE))</f>
        <v>43.1</v>
      </c>
      <c r="J282" s="100">
        <f>IF(T281="","",VLOOKUP($E281&amp;$D$110&amp;$D$111,'CCG data'!$A:$AD,'CCG data'!AA$3,FALSE))</f>
        <v>21.3</v>
      </c>
      <c r="K282" s="100">
        <f>IF(T281="","",VLOOKUP($E281&amp;$D$110&amp;$D$111,'CCG data'!$A:$AD,'CCG data'!AB$3,FALSE))</f>
        <v>26.1</v>
      </c>
      <c r="L282" s="100">
        <f>IF(V281="","",VLOOKUP($E281&amp;$D$110&amp;$D$111,'CCG data'!$A:$AD,'CCG data'!AC$3,FALSE))</f>
        <v>4.5</v>
      </c>
      <c r="M282" s="100">
        <f>IF(V281="","",VLOOKUP($E281&amp;$D$110&amp;$D$111,'CCG data'!$A:$AD,'CCG data'!AD$3,FALSE))</f>
        <v>6.9</v>
      </c>
      <c r="N282" s="304"/>
      <c r="P282" s="162">
        <f>IF(P281="","",VLOOKUP($E281&amp;$D$110&amp;$D$111,'CCG data'!$A:$AD,'CCG data'!I$3,FALSE))</f>
        <v>6.7000000000000004E-2</v>
      </c>
      <c r="Q282" s="15">
        <f>IF(P281="","",VLOOKUP($E281&amp;$D$110&amp;$D$111,'CCG data'!$A:$AD,'CCG data'!J$3,FALSE))</f>
        <v>9.8000000000000004E-2</v>
      </c>
      <c r="R282" s="15">
        <f>IF(R281="","",VLOOKUP($E281&amp;$D$110&amp;$D$111,'CCG data'!$A:$AD,'CCG data'!K$3,FALSE))</f>
        <v>0.5</v>
      </c>
      <c r="S282" s="15">
        <f>IF(R281="","",VLOOKUP($E281&amp;$D$110&amp;$D$111,'CCG data'!$A:$AD,'CCG data'!L$3,FALSE))</f>
        <v>0.55700000000000005</v>
      </c>
      <c r="T282" s="15">
        <f>IF(T281="","",VLOOKUP($E281&amp;$D$110&amp;$D$111,'CCG data'!$A:$AD,'CCG data'!M$3,FALSE))</f>
        <v>0.28899999999999998</v>
      </c>
      <c r="U282" s="15">
        <f>IF(T281="","",VLOOKUP($E281&amp;$D$110&amp;$D$111,'CCG data'!$A:$AD,'CCG data'!N$3,FALSE))</f>
        <v>0.34100000000000003</v>
      </c>
      <c r="V282" s="15">
        <f>IF(V281="","",VLOOKUP($E281&amp;$D$110&amp;$D$111,'CCG data'!$A:$AD,'CCG data'!O$3,FALSE))</f>
        <v>6.2E-2</v>
      </c>
      <c r="W282" s="142">
        <f>IF(V281="","",VLOOKUP($E281&amp;$D$110&amp;$D$111,'CCG data'!$A:$AD,'CCG data'!P$3,FALSE))</f>
        <v>9.1999999999999998E-2</v>
      </c>
      <c r="Y282" s="178" t="str">
        <f>IFERROR(VLOOKUP($E282&amp;$D$111, Outliers!$A$4:$P$214,6,FALSE),"0")</f>
        <v>0</v>
      </c>
      <c r="Z282" s="178" t="str">
        <f>IFERROR(VLOOKUP($E282&amp;$D$111, Outliers!$A$4:$P$214,7,FALSE),"0")</f>
        <v>0</v>
      </c>
      <c r="AA282" s="178" t="str">
        <f>IFERROR(VLOOKUP($E282&amp;$D$111, Outliers!$A$4:$P$214,8,FALSE),"0")</f>
        <v>0</v>
      </c>
      <c r="AB282" s="178" t="str">
        <f>IFERROR(VLOOKUP($E282&amp;$D$111, Outliers!$A$4:$P$214,9,FALSE),"0")</f>
        <v>0</v>
      </c>
      <c r="AD282" s="82"/>
      <c r="AE282" s="82"/>
      <c r="AF282" s="82"/>
      <c r="AG282" s="82"/>
    </row>
    <row r="283" spans="4:33" ht="15.75" x14ac:dyDescent="0.25">
      <c r="D283" s="301"/>
      <c r="E283" s="108" t="s">
        <v>469</v>
      </c>
      <c r="F283" s="372">
        <f>IF(OR(ISERROR(VLOOKUP($E283&amp;$D$110&amp;$D$111,'CCG data'!$A:$AD,'CCG data'!R$3,FALSE)),ISBLANK(VLOOKUP($E283&amp;$D$110&amp;$D$111,'CCG data'!$A:$AD,'CCG data'!R$3,FALSE))),"",VLOOKUP($E283&amp;$D$110&amp;$D$111,'CCG data'!$A:$AD,'CCG data'!R$3,FALSE))</f>
        <v>5.4</v>
      </c>
      <c r="G283" s="373"/>
      <c r="H283" s="373">
        <f>IF(OR(ISERROR(VLOOKUP($E283&amp;$D$110&amp;$D$111,'CCG data'!$A:$AD,'CCG data'!S$3,FALSE)),ISBLANK(VLOOKUP($E283&amp;$D$110&amp;$D$111,'CCG data'!$A:$AD,'CCG data'!S$3,FALSE))),"",VLOOKUP($E283&amp;$D$110&amp;$D$111,'CCG data'!$A:$AD,'CCG data'!S$3,FALSE))</f>
        <v>43.3</v>
      </c>
      <c r="I283" s="373"/>
      <c r="J283" s="373">
        <f>IF(OR(ISERROR(VLOOKUP($E283&amp;$D$110&amp;$D$111,'CCG data'!$A:$AD,'CCG data'!T$3,FALSE)),ISBLANK(VLOOKUP($E283&amp;$D$110&amp;$D$111,'CCG data'!$A:$AD,'CCG data'!T$3,FALSE))),"",VLOOKUP($E283&amp;$D$110&amp;$D$111,'CCG data'!$A:$AD,'CCG data'!T$3,FALSE))</f>
        <v>17.899999999999999</v>
      </c>
      <c r="K283" s="373"/>
      <c r="L283" s="373">
        <f>IF(OR(ISERROR(VLOOKUP($E283&amp;$D$110&amp;$D$111,'CCG data'!$A:$AD,'CCG data'!U$3,FALSE)),ISBLANK(VLOOKUP($E283&amp;$D$110&amp;$D$111,'CCG data'!$A:$AD,'CCG data'!U$3,FALSE))),"",VLOOKUP($E283&amp;$D$110&amp;$D$111,'CCG data'!$A:$AD,'CCG data'!U$3,FALSE))</f>
        <v>11.3</v>
      </c>
      <c r="M283" s="374"/>
      <c r="N283" s="303">
        <f>IF(OR(ISERROR(VLOOKUP($E283&amp;$D$110&amp;$D$111,'CCG data'!$A:$AD,'CCG data'!G$3,FALSE)),ISBLANK(VLOOKUP($E283&amp;$D$110&amp;$D$111,'CCG data'!$A:$AD,'CCG data'!G$3,FALSE))),"",VLOOKUP($E283&amp;$D$110&amp;$D$111,'CCG data'!$A:$AD,'CCG data'!G$3,FALSE))</f>
        <v>2455</v>
      </c>
      <c r="P283" s="354">
        <f>IF(OR(ISERROR(VLOOKUP($E283&amp;$D$110&amp;$D$111,'CCG data'!$A:$AD,'CCG data'!B$3,FALSE)),ISBLANK(VLOOKUP($E283&amp;$D$110&amp;$D$111,'CCG data'!$A:$AD,'CCG data'!B$3,FALSE))),"",VLOOKUP($E283&amp;$D$110&amp;$D$111,'CCG data'!$A:$AD,'CCG data'!B$3,FALSE))</f>
        <v>6.8839103869653764E-2</v>
      </c>
      <c r="Q283" s="246"/>
      <c r="R283" s="246">
        <f>IF(OR(ISERROR(VLOOKUP($E283&amp;$D$110&amp;$D$111,'CCG data'!$A:$AD,'CCG data'!C$3,FALSE)),ISBLANK(VLOOKUP($E283&amp;$D$110&amp;$D$111,'CCG data'!$A:$AD,'CCG data'!C$3,FALSE))),"",VLOOKUP($E283&amp;$D$110&amp;$D$111,'CCG data'!$A:$AD,'CCG data'!C$3,FALSE))</f>
        <v>0.55356415478615073</v>
      </c>
      <c r="S283" s="246"/>
      <c r="T283" s="246">
        <f>IF(OR(ISERROR(VLOOKUP($E283&amp;$D$110&amp;$D$111,'CCG data'!$A:$AD,'CCG data'!D$3,FALSE)),ISBLANK(VLOOKUP($E283&amp;$D$110&amp;$D$111,'CCG data'!$A:$AD,'CCG data'!D$3,FALSE))),"",VLOOKUP($E283&amp;$D$110&amp;$D$111,'CCG data'!$A:$AD,'CCG data'!D$3,FALSE))</f>
        <v>0.23258655804480652</v>
      </c>
      <c r="U283" s="246"/>
      <c r="V283" s="246">
        <f>IF(OR(ISERROR(VLOOKUP($E283&amp;$D$110&amp;$D$111,'CCG data'!$A:$AD,'CCG data'!E$3,FALSE)),ISBLANK(VLOOKUP($E283&amp;$D$110&amp;$D$111,'CCG data'!$A:$AD,'CCG data'!E$3,FALSE))),"",VLOOKUP($E283&amp;$D$110&amp;$D$111,'CCG data'!$A:$AD,'CCG data'!E$3,FALSE))</f>
        <v>0.145010183299389</v>
      </c>
      <c r="W283" s="387"/>
      <c r="Y283" s="178">
        <f>IFERROR(VLOOKUP($E283&amp;$D$111, Outliers!$A$4:$P$214,6,FALSE),"0")</f>
        <v>0</v>
      </c>
      <c r="Z283" s="178">
        <f>IFERROR(VLOOKUP($E283&amp;$D$111, Outliers!$A$4:$P$214,7,FALSE),"0")</f>
        <v>1</v>
      </c>
      <c r="AA283" s="178">
        <f>IFERROR(VLOOKUP($E283&amp;$D$111, Outliers!$A$4:$P$214,8,FALSE),"0")</f>
        <v>0</v>
      </c>
      <c r="AB283" s="178">
        <f>IFERROR(VLOOKUP($E283&amp;$D$111, Outliers!$A$4:$P$214,9,FALSE),"0")</f>
        <v>0</v>
      </c>
      <c r="AD283" s="82"/>
      <c r="AE283" s="82"/>
      <c r="AF283" s="82"/>
      <c r="AG283" s="82"/>
    </row>
    <row r="284" spans="4:33" x14ac:dyDescent="0.25">
      <c r="D284" s="301"/>
      <c r="E284" s="107" t="s">
        <v>27</v>
      </c>
      <c r="F284" s="99">
        <f>IF(P283="","",VLOOKUP($E283&amp;$D$110&amp;$D$111,'CCG data'!$A:$AD,'CCG data'!W$3,FALSE))</f>
        <v>4.5999999999999996</v>
      </c>
      <c r="G284" s="100">
        <f>IF(P283="","",VLOOKUP($E283&amp;$D$110&amp;$D$111,'CCG data'!$A:$AD,'CCG data'!X$3,FALSE))</f>
        <v>6.2</v>
      </c>
      <c r="H284" s="100">
        <f>IF(R283="","",VLOOKUP($E283&amp;$D$110&amp;$D$111,'CCG data'!$A:$AD,'CCG data'!Y$3,FALSE))</f>
        <v>41</v>
      </c>
      <c r="I284" s="100">
        <f>IF(R283="","",VLOOKUP($E283&amp;$D$110&amp;$D$111,'CCG data'!$A:$AD,'CCG data'!Z$3,FALSE))</f>
        <v>45.6</v>
      </c>
      <c r="J284" s="100">
        <f>IF(T283="","",VLOOKUP($E283&amp;$D$110&amp;$D$111,'CCG data'!$A:$AD,'CCG data'!AA$3,FALSE))</f>
        <v>16.5</v>
      </c>
      <c r="K284" s="100">
        <f>IF(T283="","",VLOOKUP($E283&amp;$D$110&amp;$D$111,'CCG data'!$A:$AD,'CCG data'!AB$3,FALSE))</f>
        <v>19.399999999999999</v>
      </c>
      <c r="L284" s="100">
        <f>IF(V283="","",VLOOKUP($E283&amp;$D$110&amp;$D$111,'CCG data'!$A:$AD,'CCG data'!AC$3,FALSE))</f>
        <v>10.1</v>
      </c>
      <c r="M284" s="100">
        <f>IF(V283="","",VLOOKUP($E283&amp;$D$110&amp;$D$111,'CCG data'!$A:$AD,'CCG data'!AD$3,FALSE))</f>
        <v>12.5</v>
      </c>
      <c r="N284" s="304"/>
      <c r="P284" s="162">
        <f>IF(P283="","",VLOOKUP($E283&amp;$D$110&amp;$D$111,'CCG data'!$A:$AD,'CCG data'!I$3,FALSE))</f>
        <v>5.8999999999999997E-2</v>
      </c>
      <c r="Q284" s="15">
        <f>IF(P283="","",VLOOKUP($E283&amp;$D$110&amp;$D$111,'CCG data'!$A:$AD,'CCG data'!J$3,FALSE))</f>
        <v>0.08</v>
      </c>
      <c r="R284" s="15">
        <f>IF(R283="","",VLOOKUP($E283&amp;$D$110&amp;$D$111,'CCG data'!$A:$AD,'CCG data'!K$3,FALSE))</f>
        <v>0.53400000000000003</v>
      </c>
      <c r="S284" s="15">
        <f>IF(R283="","",VLOOKUP($E283&amp;$D$110&amp;$D$111,'CCG data'!$A:$AD,'CCG data'!L$3,FALSE))</f>
        <v>0.57299999999999995</v>
      </c>
      <c r="T284" s="15">
        <f>IF(T283="","",VLOOKUP($E283&amp;$D$110&amp;$D$111,'CCG data'!$A:$AD,'CCG data'!M$3,FALSE))</f>
        <v>0.216</v>
      </c>
      <c r="U284" s="15">
        <f>IF(T283="","",VLOOKUP($E283&amp;$D$110&amp;$D$111,'CCG data'!$A:$AD,'CCG data'!N$3,FALSE))</f>
        <v>0.25</v>
      </c>
      <c r="V284" s="15">
        <f>IF(V283="","",VLOOKUP($E283&amp;$D$110&amp;$D$111,'CCG data'!$A:$AD,'CCG data'!O$3,FALSE))</f>
        <v>0.13200000000000001</v>
      </c>
      <c r="W284" s="142">
        <f>IF(V283="","",VLOOKUP($E283&amp;$D$110&amp;$D$111,'CCG data'!$A:$AD,'CCG data'!P$3,FALSE))</f>
        <v>0.159</v>
      </c>
      <c r="Y284" s="178" t="str">
        <f>IFERROR(VLOOKUP($E284&amp;$D$111, Outliers!$A$4:$P$214,6,FALSE),"0")</f>
        <v>0</v>
      </c>
      <c r="Z284" s="178" t="str">
        <f>IFERROR(VLOOKUP($E284&amp;$D$111, Outliers!$A$4:$P$214,7,FALSE),"0")</f>
        <v>0</v>
      </c>
      <c r="AA284" s="178" t="str">
        <f>IFERROR(VLOOKUP($E284&amp;$D$111, Outliers!$A$4:$P$214,8,FALSE),"0")</f>
        <v>0</v>
      </c>
      <c r="AB284" s="178" t="str">
        <f>IFERROR(VLOOKUP($E284&amp;$D$111, Outliers!$A$4:$P$214,9,FALSE),"0")</f>
        <v>0</v>
      </c>
      <c r="AD284" s="82"/>
      <c r="AE284" s="82"/>
      <c r="AF284" s="82"/>
      <c r="AG284" s="82"/>
    </row>
    <row r="285" spans="4:33" ht="15.75" x14ac:dyDescent="0.25">
      <c r="D285" s="301"/>
      <c r="E285" s="108" t="s">
        <v>470</v>
      </c>
      <c r="F285" s="372">
        <f>IF(OR(ISERROR(VLOOKUP($E285&amp;$D$110&amp;$D$111,'CCG data'!$A:$AD,'CCG data'!R$3,FALSE)),ISBLANK(VLOOKUP($E285&amp;$D$110&amp;$D$111,'CCG data'!$A:$AD,'CCG data'!R$3,FALSE))),"",VLOOKUP($E285&amp;$D$110&amp;$D$111,'CCG data'!$A:$AD,'CCG data'!R$3,FALSE))</f>
        <v>3.5</v>
      </c>
      <c r="G285" s="373"/>
      <c r="H285" s="373">
        <f>IF(OR(ISERROR(VLOOKUP($E285&amp;$D$110&amp;$D$111,'CCG data'!$A:$AD,'CCG data'!S$3,FALSE)),ISBLANK(VLOOKUP($E285&amp;$D$110&amp;$D$111,'CCG data'!$A:$AD,'CCG data'!S$3,FALSE))),"",VLOOKUP($E285&amp;$D$110&amp;$D$111,'CCG data'!$A:$AD,'CCG data'!S$3,FALSE))</f>
        <v>38.6</v>
      </c>
      <c r="I285" s="373"/>
      <c r="J285" s="373">
        <f>IF(OR(ISERROR(VLOOKUP($E285&amp;$D$110&amp;$D$111,'CCG data'!$A:$AD,'CCG data'!T$3,FALSE)),ISBLANK(VLOOKUP($E285&amp;$D$110&amp;$D$111,'CCG data'!$A:$AD,'CCG data'!T$3,FALSE))),"",VLOOKUP($E285&amp;$D$110&amp;$D$111,'CCG data'!$A:$AD,'CCG data'!T$3,FALSE))</f>
        <v>15.9</v>
      </c>
      <c r="K285" s="373"/>
      <c r="L285" s="373">
        <f>IF(OR(ISERROR(VLOOKUP($E285&amp;$D$110&amp;$D$111,'CCG data'!$A:$AD,'CCG data'!U$3,FALSE)),ISBLANK(VLOOKUP($E285&amp;$D$110&amp;$D$111,'CCG data'!$A:$AD,'CCG data'!U$3,FALSE))),"",VLOOKUP($E285&amp;$D$110&amp;$D$111,'CCG data'!$A:$AD,'CCG data'!U$3,FALSE))</f>
        <v>10.199999999999999</v>
      </c>
      <c r="M285" s="374"/>
      <c r="N285" s="303">
        <f>IF(OR(ISERROR(VLOOKUP($E285&amp;$D$110&amp;$D$111,'CCG data'!$A:$AD,'CCG data'!G$3,FALSE)),ISBLANK(VLOOKUP($E285&amp;$D$110&amp;$D$111,'CCG data'!$A:$AD,'CCG data'!G$3,FALSE))),"",VLOOKUP($E285&amp;$D$110&amp;$D$111,'CCG data'!$A:$AD,'CCG data'!G$3,FALSE))</f>
        <v>898</v>
      </c>
      <c r="P285" s="354">
        <f>IF(OR(ISERROR(VLOOKUP($E285&amp;$D$110&amp;$D$111,'CCG data'!$A:$AD,'CCG data'!B$3,FALSE)),ISBLANK(VLOOKUP($E285&amp;$D$110&amp;$D$111,'CCG data'!$A:$AD,'CCG data'!B$3,FALSE))),"",VLOOKUP($E285&amp;$D$110&amp;$D$111,'CCG data'!$A:$AD,'CCG data'!B$3,FALSE))</f>
        <v>5.2338530066815145E-2</v>
      </c>
      <c r="Q285" s="246"/>
      <c r="R285" s="246">
        <f>IF(OR(ISERROR(VLOOKUP($E285&amp;$D$110&amp;$D$111,'CCG data'!$A:$AD,'CCG data'!C$3,FALSE)),ISBLANK(VLOOKUP($E285&amp;$D$110&amp;$D$111,'CCG data'!$A:$AD,'CCG data'!C$3,FALSE))),"",VLOOKUP($E285&amp;$D$110&amp;$D$111,'CCG data'!$A:$AD,'CCG data'!C$3,FALSE))</f>
        <v>0.5623608017817372</v>
      </c>
      <c r="S285" s="246"/>
      <c r="T285" s="246">
        <f>IF(OR(ISERROR(VLOOKUP($E285&amp;$D$110&amp;$D$111,'CCG data'!$A:$AD,'CCG data'!D$3,FALSE)),ISBLANK(VLOOKUP($E285&amp;$D$110&amp;$D$111,'CCG data'!$A:$AD,'CCG data'!D$3,FALSE))),"",VLOOKUP($E285&amp;$D$110&amp;$D$111,'CCG data'!$A:$AD,'CCG data'!D$3,FALSE))</f>
        <v>0.24164810690423164</v>
      </c>
      <c r="U285" s="246"/>
      <c r="V285" s="246">
        <f>IF(OR(ISERROR(VLOOKUP($E285&amp;$D$110&amp;$D$111,'CCG data'!$A:$AD,'CCG data'!E$3,FALSE)),ISBLANK(VLOOKUP($E285&amp;$D$110&amp;$D$111,'CCG data'!$A:$AD,'CCG data'!E$3,FALSE))),"",VLOOKUP($E285&amp;$D$110&amp;$D$111,'CCG data'!$A:$AD,'CCG data'!E$3,FALSE))</f>
        <v>0.14365256124721604</v>
      </c>
      <c r="W285" s="387"/>
      <c r="Y285" s="178">
        <f>IFERROR(VLOOKUP($E285&amp;$D$111, Outliers!$A$4:$P$214,6,FALSE),"0")</f>
        <v>0</v>
      </c>
      <c r="Z285" s="178">
        <f>IFERROR(VLOOKUP($E285&amp;$D$111, Outliers!$A$4:$P$214,7,FALSE),"0")</f>
        <v>0</v>
      </c>
      <c r="AA285" s="178">
        <f>IFERROR(VLOOKUP($E285&amp;$D$111, Outliers!$A$4:$P$214,8,FALSE),"0")</f>
        <v>0</v>
      </c>
      <c r="AB285" s="178">
        <f>IFERROR(VLOOKUP($E285&amp;$D$111, Outliers!$A$4:$P$214,9,FALSE),"0")</f>
        <v>0</v>
      </c>
      <c r="AD285" s="82"/>
      <c r="AE285" s="82"/>
      <c r="AF285" s="82"/>
      <c r="AG285" s="82"/>
    </row>
    <row r="286" spans="4:33" x14ac:dyDescent="0.25">
      <c r="D286" s="301"/>
      <c r="E286" s="107" t="s">
        <v>27</v>
      </c>
      <c r="F286" s="99">
        <f>IF(P285="","",VLOOKUP($E285&amp;$D$110&amp;$D$111,'CCG data'!$A:$AD,'CCG data'!W$3,FALSE))</f>
        <v>2.5</v>
      </c>
      <c r="G286" s="100">
        <f>IF(P285="","",VLOOKUP($E285&amp;$D$110&amp;$D$111,'CCG data'!$A:$AD,'CCG data'!X$3,FALSE))</f>
        <v>4.5</v>
      </c>
      <c r="H286" s="100">
        <f>IF(R285="","",VLOOKUP($E285&amp;$D$110&amp;$D$111,'CCG data'!$A:$AD,'CCG data'!Y$3,FALSE))</f>
        <v>35.200000000000003</v>
      </c>
      <c r="I286" s="100">
        <f>IF(R285="","",VLOOKUP($E285&amp;$D$110&amp;$D$111,'CCG data'!$A:$AD,'CCG data'!Z$3,FALSE))</f>
        <v>41.9</v>
      </c>
      <c r="J286" s="100">
        <f>IF(T285="","",VLOOKUP($E285&amp;$D$110&amp;$D$111,'CCG data'!$A:$AD,'CCG data'!AA$3,FALSE))</f>
        <v>13.8</v>
      </c>
      <c r="K286" s="100">
        <f>IF(T285="","",VLOOKUP($E285&amp;$D$110&amp;$D$111,'CCG data'!$A:$AD,'CCG data'!AB$3,FALSE))</f>
        <v>18</v>
      </c>
      <c r="L286" s="100">
        <f>IF(V285="","",VLOOKUP($E285&amp;$D$110&amp;$D$111,'CCG data'!$A:$AD,'CCG data'!AC$3,FALSE))</f>
        <v>8.4</v>
      </c>
      <c r="M286" s="100">
        <f>IF(V285="","",VLOOKUP($E285&amp;$D$110&amp;$D$111,'CCG data'!$A:$AD,'CCG data'!AD$3,FALSE))</f>
        <v>12</v>
      </c>
      <c r="N286" s="304"/>
      <c r="P286" s="162">
        <f>IF(P285="","",VLOOKUP($E285&amp;$D$110&amp;$D$111,'CCG data'!$A:$AD,'CCG data'!I$3,FALSE))</f>
        <v>0.04</v>
      </c>
      <c r="Q286" s="15">
        <f>IF(P285="","",VLOOKUP($E285&amp;$D$110&amp;$D$111,'CCG data'!$A:$AD,'CCG data'!J$3,FALSE))</f>
        <v>6.9000000000000006E-2</v>
      </c>
      <c r="R286" s="15">
        <f>IF(R285="","",VLOOKUP($E285&amp;$D$110&amp;$D$111,'CCG data'!$A:$AD,'CCG data'!K$3,FALSE))</f>
        <v>0.53</v>
      </c>
      <c r="S286" s="15">
        <f>IF(R285="","",VLOOKUP($E285&amp;$D$110&amp;$D$111,'CCG data'!$A:$AD,'CCG data'!L$3,FALSE))</f>
        <v>0.59399999999999997</v>
      </c>
      <c r="T286" s="15">
        <f>IF(T285="","",VLOOKUP($E285&amp;$D$110&amp;$D$111,'CCG data'!$A:$AD,'CCG data'!M$3,FALSE))</f>
        <v>0.215</v>
      </c>
      <c r="U286" s="15">
        <f>IF(T285="","",VLOOKUP($E285&amp;$D$110&amp;$D$111,'CCG data'!$A:$AD,'CCG data'!N$3,FALSE))</f>
        <v>0.27100000000000002</v>
      </c>
      <c r="V286" s="15">
        <f>IF(V285="","",VLOOKUP($E285&amp;$D$110&amp;$D$111,'CCG data'!$A:$AD,'CCG data'!O$3,FALSE))</f>
        <v>0.122</v>
      </c>
      <c r="W286" s="142">
        <f>IF(V285="","",VLOOKUP($E285&amp;$D$110&amp;$D$111,'CCG data'!$A:$AD,'CCG data'!P$3,FALSE))</f>
        <v>0.16800000000000001</v>
      </c>
      <c r="Y286" s="178" t="str">
        <f>IFERROR(VLOOKUP($E286&amp;$D$111, Outliers!$A$4:$P$214,6,FALSE),"0")</f>
        <v>0</v>
      </c>
      <c r="Z286" s="178" t="str">
        <f>IFERROR(VLOOKUP($E286&amp;$D$111, Outliers!$A$4:$P$214,7,FALSE),"0")</f>
        <v>0</v>
      </c>
      <c r="AA286" s="178" t="str">
        <f>IFERROR(VLOOKUP($E286&amp;$D$111, Outliers!$A$4:$P$214,8,FALSE),"0")</f>
        <v>0</v>
      </c>
      <c r="AB286" s="178" t="str">
        <f>IFERROR(VLOOKUP($E286&amp;$D$111, Outliers!$A$4:$P$214,9,FALSE),"0")</f>
        <v>0</v>
      </c>
      <c r="AD286" s="82"/>
      <c r="AE286" s="82"/>
      <c r="AF286" s="82"/>
      <c r="AG286" s="82"/>
    </row>
    <row r="287" spans="4:33" ht="15.75" x14ac:dyDescent="0.25">
      <c r="D287" s="301"/>
      <c r="E287" s="108" t="s">
        <v>227</v>
      </c>
      <c r="F287" s="372">
        <f>IF(OR(ISERROR(VLOOKUP($E287&amp;$D$110&amp;$D$111,'CCG data'!$A:$AD,'CCG data'!R$3,FALSE)),ISBLANK(VLOOKUP($E287&amp;$D$110&amp;$D$111,'CCG data'!$A:$AD,'CCG data'!R$3,FALSE))),"",VLOOKUP($E287&amp;$D$110&amp;$D$111,'CCG data'!$A:$AD,'CCG data'!R$3,FALSE))</f>
        <v>4.5999999999999996</v>
      </c>
      <c r="G287" s="373"/>
      <c r="H287" s="373">
        <f>IF(OR(ISERROR(VLOOKUP($E287&amp;$D$110&amp;$D$111,'CCG data'!$A:$AD,'CCG data'!S$3,FALSE)),ISBLANK(VLOOKUP($E287&amp;$D$110&amp;$D$111,'CCG data'!$A:$AD,'CCG data'!S$3,FALSE))),"",VLOOKUP($E287&amp;$D$110&amp;$D$111,'CCG data'!$A:$AD,'CCG data'!S$3,FALSE))</f>
        <v>35</v>
      </c>
      <c r="I287" s="373"/>
      <c r="J287" s="373">
        <f>IF(OR(ISERROR(VLOOKUP($E287&amp;$D$110&amp;$D$111,'CCG data'!$A:$AD,'CCG data'!T$3,FALSE)),ISBLANK(VLOOKUP($E287&amp;$D$110&amp;$D$111,'CCG data'!$A:$AD,'CCG data'!T$3,FALSE))),"",VLOOKUP($E287&amp;$D$110&amp;$D$111,'CCG data'!$A:$AD,'CCG data'!T$3,FALSE))</f>
        <v>20.3</v>
      </c>
      <c r="K287" s="373"/>
      <c r="L287" s="373">
        <f>IF(OR(ISERROR(VLOOKUP($E287&amp;$D$110&amp;$D$111,'CCG data'!$A:$AD,'CCG data'!U$3,FALSE)),ISBLANK(VLOOKUP($E287&amp;$D$110&amp;$D$111,'CCG data'!$A:$AD,'CCG data'!U$3,FALSE))),"",VLOOKUP($E287&amp;$D$110&amp;$D$111,'CCG data'!$A:$AD,'CCG data'!U$3,FALSE))</f>
        <v>10.8</v>
      </c>
      <c r="M287" s="374"/>
      <c r="N287" s="303">
        <f>IF(OR(ISERROR(VLOOKUP($E287&amp;$D$110&amp;$D$111,'CCG data'!$A:$AD,'CCG data'!G$3,FALSE)),ISBLANK(VLOOKUP($E287&amp;$D$110&amp;$D$111,'CCG data'!$A:$AD,'CCG data'!G$3,FALSE))),"",VLOOKUP($E287&amp;$D$110&amp;$D$111,'CCG data'!$A:$AD,'CCG data'!G$3,FALSE))</f>
        <v>597</v>
      </c>
      <c r="P287" s="354">
        <f>IF(OR(ISERROR(VLOOKUP($E287&amp;$D$110&amp;$D$111,'CCG data'!$A:$AD,'CCG data'!B$3,FALSE)),ISBLANK(VLOOKUP($E287&amp;$D$110&amp;$D$111,'CCG data'!$A:$AD,'CCG data'!B$3,FALSE))),"",VLOOKUP($E287&amp;$D$110&amp;$D$111,'CCG data'!$A:$AD,'CCG data'!B$3,FALSE))</f>
        <v>6.1976549413735343E-2</v>
      </c>
      <c r="Q287" s="246"/>
      <c r="R287" s="246">
        <f>IF(OR(ISERROR(VLOOKUP($E287&amp;$D$110&amp;$D$111,'CCG data'!$A:$AD,'CCG data'!C$3,FALSE)),ISBLANK(VLOOKUP($E287&amp;$D$110&amp;$D$111,'CCG data'!$A:$AD,'CCG data'!C$3,FALSE))),"",VLOOKUP($E287&amp;$D$110&amp;$D$111,'CCG data'!$A:$AD,'CCG data'!C$3,FALSE))</f>
        <v>0.49246231155778897</v>
      </c>
      <c r="S287" s="246"/>
      <c r="T287" s="246">
        <f>IF(OR(ISERROR(VLOOKUP($E287&amp;$D$110&amp;$D$111,'CCG data'!$A:$AD,'CCG data'!D$3,FALSE)),ISBLANK(VLOOKUP($E287&amp;$D$110&amp;$D$111,'CCG data'!$A:$AD,'CCG data'!D$3,FALSE))),"",VLOOKUP($E287&amp;$D$110&amp;$D$111,'CCG data'!$A:$AD,'CCG data'!D$3,FALSE))</f>
        <v>0.28810720268006701</v>
      </c>
      <c r="U287" s="246"/>
      <c r="V287" s="246">
        <f>IF(OR(ISERROR(VLOOKUP($E287&amp;$D$110&amp;$D$111,'CCG data'!$A:$AD,'CCG data'!E$3,FALSE)),ISBLANK(VLOOKUP($E287&amp;$D$110&amp;$D$111,'CCG data'!$A:$AD,'CCG data'!E$3,FALSE))),"",VLOOKUP($E287&amp;$D$110&amp;$D$111,'CCG data'!$A:$AD,'CCG data'!E$3,FALSE))</f>
        <v>0.15745393634840871</v>
      </c>
      <c r="W287" s="387"/>
      <c r="Y287" s="178">
        <f>IFERROR(VLOOKUP($E287&amp;$D$111, Outliers!$A$4:$P$214,6,FALSE),"0")</f>
        <v>0</v>
      </c>
      <c r="Z287" s="178">
        <f>IFERROR(VLOOKUP($E287&amp;$D$111, Outliers!$A$4:$P$214,7,FALSE),"0")</f>
        <v>0</v>
      </c>
      <c r="AA287" s="178">
        <f>IFERROR(VLOOKUP($E287&amp;$D$111, Outliers!$A$4:$P$214,8,FALSE),"0")</f>
        <v>0</v>
      </c>
      <c r="AB287" s="178">
        <f>IFERROR(VLOOKUP($E287&amp;$D$111, Outliers!$A$4:$P$214,9,FALSE),"0")</f>
        <v>0</v>
      </c>
      <c r="AD287" s="82"/>
      <c r="AE287" s="82"/>
      <c r="AF287" s="82"/>
      <c r="AG287" s="82"/>
    </row>
    <row r="288" spans="4:33" x14ac:dyDescent="0.25">
      <c r="D288" s="301"/>
      <c r="E288" s="107" t="s">
        <v>27</v>
      </c>
      <c r="F288" s="99">
        <f>IF(P287="","",VLOOKUP($E287&amp;$D$110&amp;$D$111,'CCG data'!$A:$AD,'CCG data'!W$3,FALSE))</f>
        <v>3.1</v>
      </c>
      <c r="G288" s="100">
        <f>IF(P287="","",VLOOKUP($E287&amp;$D$110&amp;$D$111,'CCG data'!$A:$AD,'CCG data'!X$3,FALSE))</f>
        <v>6</v>
      </c>
      <c r="H288" s="100">
        <f>IF(R287="","",VLOOKUP($E287&amp;$D$110&amp;$D$111,'CCG data'!$A:$AD,'CCG data'!Y$3,FALSE))</f>
        <v>31</v>
      </c>
      <c r="I288" s="100">
        <f>IF(R287="","",VLOOKUP($E287&amp;$D$110&amp;$D$111,'CCG data'!$A:$AD,'CCG data'!Z$3,FALSE))</f>
        <v>39</v>
      </c>
      <c r="J288" s="100">
        <f>IF(T287="","",VLOOKUP($E287&amp;$D$110&amp;$D$111,'CCG data'!$A:$AD,'CCG data'!AA$3,FALSE))</f>
        <v>17.2</v>
      </c>
      <c r="K288" s="100">
        <f>IF(T287="","",VLOOKUP($E287&amp;$D$110&amp;$D$111,'CCG data'!$A:$AD,'CCG data'!AB$3,FALSE))</f>
        <v>23.3</v>
      </c>
      <c r="L288" s="100">
        <f>IF(V287="","",VLOOKUP($E287&amp;$D$110&amp;$D$111,'CCG data'!$A:$AD,'CCG data'!AC$3,FALSE))</f>
        <v>8.6</v>
      </c>
      <c r="M288" s="100">
        <f>IF(V287="","",VLOOKUP($E287&amp;$D$110&amp;$D$111,'CCG data'!$A:$AD,'CCG data'!AD$3,FALSE))</f>
        <v>13</v>
      </c>
      <c r="N288" s="304"/>
      <c r="P288" s="162">
        <f>IF(P287="","",VLOOKUP($E287&amp;$D$110&amp;$D$111,'CCG data'!$A:$AD,'CCG data'!I$3,FALSE))</f>
        <v>4.4999999999999998E-2</v>
      </c>
      <c r="Q288" s="15">
        <f>IF(P287="","",VLOOKUP($E287&amp;$D$110&amp;$D$111,'CCG data'!$A:$AD,'CCG data'!J$3,FALSE))</f>
        <v>8.4000000000000005E-2</v>
      </c>
      <c r="R288" s="15">
        <f>IF(R287="","",VLOOKUP($E287&amp;$D$110&amp;$D$111,'CCG data'!$A:$AD,'CCG data'!K$3,FALSE))</f>
        <v>0.45300000000000001</v>
      </c>
      <c r="S288" s="15">
        <f>IF(R287="","",VLOOKUP($E287&amp;$D$110&amp;$D$111,'CCG data'!$A:$AD,'CCG data'!L$3,FALSE))</f>
        <v>0.53200000000000003</v>
      </c>
      <c r="T288" s="15">
        <f>IF(T287="","",VLOOKUP($E287&amp;$D$110&amp;$D$111,'CCG data'!$A:$AD,'CCG data'!M$3,FALSE))</f>
        <v>0.253</v>
      </c>
      <c r="U288" s="15">
        <f>IF(T287="","",VLOOKUP($E287&amp;$D$110&amp;$D$111,'CCG data'!$A:$AD,'CCG data'!N$3,FALSE))</f>
        <v>0.32600000000000001</v>
      </c>
      <c r="V288" s="15">
        <f>IF(V287="","",VLOOKUP($E287&amp;$D$110&amp;$D$111,'CCG data'!$A:$AD,'CCG data'!O$3,FALSE))</f>
        <v>0.13</v>
      </c>
      <c r="W288" s="142">
        <f>IF(V287="","",VLOOKUP($E287&amp;$D$110&amp;$D$111,'CCG data'!$A:$AD,'CCG data'!P$3,FALSE))</f>
        <v>0.189</v>
      </c>
      <c r="Y288" s="178" t="str">
        <f>IFERROR(VLOOKUP($E288&amp;$D$111, Outliers!$A$4:$P$214,6,FALSE),"0")</f>
        <v>0</v>
      </c>
      <c r="Z288" s="178" t="str">
        <f>IFERROR(VLOOKUP($E288&amp;$D$111, Outliers!$A$4:$P$214,7,FALSE),"0")</f>
        <v>0</v>
      </c>
      <c r="AA288" s="178" t="str">
        <f>IFERROR(VLOOKUP($E288&amp;$D$111, Outliers!$A$4:$P$214,8,FALSE),"0")</f>
        <v>0</v>
      </c>
      <c r="AB288" s="178" t="str">
        <f>IFERROR(VLOOKUP($E288&amp;$D$111, Outliers!$A$4:$P$214,9,FALSE),"0")</f>
        <v>0</v>
      </c>
      <c r="AD288" s="82"/>
      <c r="AE288" s="82"/>
      <c r="AF288" s="82"/>
      <c r="AG288" s="82"/>
    </row>
    <row r="289" spans="4:33" ht="15.75" x14ac:dyDescent="0.25">
      <c r="D289" s="301"/>
      <c r="E289" s="108" t="s">
        <v>228</v>
      </c>
      <c r="F289" s="372">
        <f>IF(OR(ISERROR(VLOOKUP($E289&amp;$D$110&amp;$D$111,'CCG data'!$A:$AD,'CCG data'!R$3,FALSE)),ISBLANK(VLOOKUP($E289&amp;$D$110&amp;$D$111,'CCG data'!$A:$AD,'CCG data'!R$3,FALSE))),"",VLOOKUP($E289&amp;$D$110&amp;$D$111,'CCG data'!$A:$AD,'CCG data'!R$3,FALSE))</f>
        <v>3.4</v>
      </c>
      <c r="G289" s="373"/>
      <c r="H289" s="373">
        <f>IF(OR(ISERROR(VLOOKUP($E289&amp;$D$110&amp;$D$111,'CCG data'!$A:$AD,'CCG data'!S$3,FALSE)),ISBLANK(VLOOKUP($E289&amp;$D$110&amp;$D$111,'CCG data'!$A:$AD,'CCG data'!S$3,FALSE))),"",VLOOKUP($E289&amp;$D$110&amp;$D$111,'CCG data'!$A:$AD,'CCG data'!S$3,FALSE))</f>
        <v>43.1</v>
      </c>
      <c r="I289" s="373"/>
      <c r="J289" s="373">
        <f>IF(OR(ISERROR(VLOOKUP($E289&amp;$D$110&amp;$D$111,'CCG data'!$A:$AD,'CCG data'!T$3,FALSE)),ISBLANK(VLOOKUP($E289&amp;$D$110&amp;$D$111,'CCG data'!$A:$AD,'CCG data'!T$3,FALSE))),"",VLOOKUP($E289&amp;$D$110&amp;$D$111,'CCG data'!$A:$AD,'CCG data'!T$3,FALSE))</f>
        <v>16.7</v>
      </c>
      <c r="K289" s="373"/>
      <c r="L289" s="373">
        <f>IF(OR(ISERROR(VLOOKUP($E289&amp;$D$110&amp;$D$111,'CCG data'!$A:$AD,'CCG data'!U$3,FALSE)),ISBLANK(VLOOKUP($E289&amp;$D$110&amp;$D$111,'CCG data'!$A:$AD,'CCG data'!U$3,FALSE))),"",VLOOKUP($E289&amp;$D$110&amp;$D$111,'CCG data'!$A:$AD,'CCG data'!U$3,FALSE))</f>
        <v>10.199999999999999</v>
      </c>
      <c r="M289" s="374"/>
      <c r="N289" s="303">
        <f>IF(OR(ISERROR(VLOOKUP($E289&amp;$D$110&amp;$D$111,'CCG data'!$A:$AD,'CCG data'!G$3,FALSE)),ISBLANK(VLOOKUP($E289&amp;$D$110&amp;$D$111,'CCG data'!$A:$AD,'CCG data'!G$3,FALSE))),"",VLOOKUP($E289&amp;$D$110&amp;$D$111,'CCG data'!$A:$AD,'CCG data'!G$3,FALSE))</f>
        <v>3461</v>
      </c>
      <c r="P289" s="354">
        <f>IF(OR(ISERROR(VLOOKUP($E289&amp;$D$110&amp;$D$111,'CCG data'!$A:$AD,'CCG data'!B$3,FALSE)),ISBLANK(VLOOKUP($E289&amp;$D$110&amp;$D$111,'CCG data'!$A:$AD,'CCG data'!B$3,FALSE))),"",VLOOKUP($E289&amp;$D$110&amp;$D$111,'CCG data'!$A:$AD,'CCG data'!B$3,FALSE))</f>
        <v>4.9407685639988444E-2</v>
      </c>
      <c r="Q289" s="246"/>
      <c r="R289" s="246">
        <f>IF(OR(ISERROR(VLOOKUP($E289&amp;$D$110&amp;$D$111,'CCG data'!$A:$AD,'CCG data'!C$3,FALSE)),ISBLANK(VLOOKUP($E289&amp;$D$110&amp;$D$111,'CCG data'!$A:$AD,'CCG data'!C$3,FALSE))),"",VLOOKUP($E289&amp;$D$110&amp;$D$111,'CCG data'!$A:$AD,'CCG data'!C$3,FALSE))</f>
        <v>0.58451314648945396</v>
      </c>
      <c r="S289" s="246"/>
      <c r="T289" s="246">
        <f>IF(OR(ISERROR(VLOOKUP($E289&amp;$D$110&amp;$D$111,'CCG data'!$A:$AD,'CCG data'!D$3,FALSE)),ISBLANK(VLOOKUP($E289&amp;$D$110&amp;$D$111,'CCG data'!$A:$AD,'CCG data'!D$3,FALSE))),"",VLOOKUP($E289&amp;$D$110&amp;$D$111,'CCG data'!$A:$AD,'CCG data'!D$3,FALSE))</f>
        <v>0.22796879514591159</v>
      </c>
      <c r="U289" s="246"/>
      <c r="V289" s="246">
        <f>IF(OR(ISERROR(VLOOKUP($E289&amp;$D$110&amp;$D$111,'CCG data'!$A:$AD,'CCG data'!E$3,FALSE)),ISBLANK(VLOOKUP($E289&amp;$D$110&amp;$D$111,'CCG data'!$A:$AD,'CCG data'!E$3,FALSE))),"",VLOOKUP($E289&amp;$D$110&amp;$D$111,'CCG data'!$A:$AD,'CCG data'!E$3,FALSE))</f>
        <v>0.13811037272464605</v>
      </c>
      <c r="W289" s="387"/>
      <c r="Y289" s="178">
        <f>IFERROR(VLOOKUP($E289&amp;$D$111, Outliers!$A$4:$P$214,6,FALSE),"0")</f>
        <v>1</v>
      </c>
      <c r="Z289" s="178">
        <f>IFERROR(VLOOKUP($E289&amp;$D$111, Outliers!$A$4:$P$214,7,FALSE),"0")</f>
        <v>1</v>
      </c>
      <c r="AA289" s="178">
        <f>IFERROR(VLOOKUP($E289&amp;$D$111, Outliers!$A$4:$P$214,8,FALSE),"0")</f>
        <v>0</v>
      </c>
      <c r="AB289" s="178">
        <f>IFERROR(VLOOKUP($E289&amp;$D$111, Outliers!$A$4:$P$214,9,FALSE),"0")</f>
        <v>0</v>
      </c>
      <c r="AD289" s="82"/>
      <c r="AE289" s="82"/>
      <c r="AF289" s="82"/>
      <c r="AG289" s="82"/>
    </row>
    <row r="290" spans="4:33" x14ac:dyDescent="0.25">
      <c r="D290" s="301"/>
      <c r="E290" s="107" t="s">
        <v>27</v>
      </c>
      <c r="F290" s="99">
        <f>IF(P289="","",VLOOKUP($E289&amp;$D$110&amp;$D$111,'CCG data'!$A:$AD,'CCG data'!W$3,FALSE))</f>
        <v>2.9</v>
      </c>
      <c r="G290" s="100">
        <f>IF(P289="","",VLOOKUP($E289&amp;$D$110&amp;$D$111,'CCG data'!$A:$AD,'CCG data'!X$3,FALSE))</f>
        <v>3.9</v>
      </c>
      <c r="H290" s="100">
        <f>IF(R289="","",VLOOKUP($E289&amp;$D$110&amp;$D$111,'CCG data'!$A:$AD,'CCG data'!Y$3,FALSE))</f>
        <v>41.3</v>
      </c>
      <c r="I290" s="100">
        <f>IF(R289="","",VLOOKUP($E289&amp;$D$110&amp;$D$111,'CCG data'!$A:$AD,'CCG data'!Z$3,FALSE))</f>
        <v>45</v>
      </c>
      <c r="J290" s="100">
        <f>IF(T289="","",VLOOKUP($E289&amp;$D$110&amp;$D$111,'CCG data'!$A:$AD,'CCG data'!AA$3,FALSE))</f>
        <v>15.5</v>
      </c>
      <c r="K290" s="100">
        <f>IF(T289="","",VLOOKUP($E289&amp;$D$110&amp;$D$111,'CCG data'!$A:$AD,'CCG data'!AB$3,FALSE))</f>
        <v>17.899999999999999</v>
      </c>
      <c r="L290" s="100">
        <f>IF(V289="","",VLOOKUP($E289&amp;$D$110&amp;$D$111,'CCG data'!$A:$AD,'CCG data'!AC$3,FALSE))</f>
        <v>9.3000000000000007</v>
      </c>
      <c r="M290" s="100">
        <f>IF(V289="","",VLOOKUP($E289&amp;$D$110&amp;$D$111,'CCG data'!$A:$AD,'CCG data'!AD$3,FALSE))</f>
        <v>11.1</v>
      </c>
      <c r="N290" s="304"/>
      <c r="P290" s="162">
        <f>IF(P289="","",VLOOKUP($E289&amp;$D$110&amp;$D$111,'CCG data'!$A:$AD,'CCG data'!I$3,FALSE))</f>
        <v>4.2999999999999997E-2</v>
      </c>
      <c r="Q290" s="15">
        <f>IF(P289="","",VLOOKUP($E289&amp;$D$110&amp;$D$111,'CCG data'!$A:$AD,'CCG data'!J$3,FALSE))</f>
        <v>5.7000000000000002E-2</v>
      </c>
      <c r="R290" s="15">
        <f>IF(R289="","",VLOOKUP($E289&amp;$D$110&amp;$D$111,'CCG data'!$A:$AD,'CCG data'!K$3,FALSE))</f>
        <v>0.56799999999999995</v>
      </c>
      <c r="S290" s="15">
        <f>IF(R289="","",VLOOKUP($E289&amp;$D$110&amp;$D$111,'CCG data'!$A:$AD,'CCG data'!L$3,FALSE))</f>
        <v>0.60099999999999998</v>
      </c>
      <c r="T290" s="15">
        <f>IF(T289="","",VLOOKUP($E289&amp;$D$110&amp;$D$111,'CCG data'!$A:$AD,'CCG data'!M$3,FALSE))</f>
        <v>0.214</v>
      </c>
      <c r="U290" s="15">
        <f>IF(T289="","",VLOOKUP($E289&amp;$D$110&amp;$D$111,'CCG data'!$A:$AD,'CCG data'!N$3,FALSE))</f>
        <v>0.24199999999999999</v>
      </c>
      <c r="V290" s="15">
        <f>IF(V289="","",VLOOKUP($E289&amp;$D$110&amp;$D$111,'CCG data'!$A:$AD,'CCG data'!O$3,FALSE))</f>
        <v>0.127</v>
      </c>
      <c r="W290" s="142">
        <f>IF(V289="","",VLOOKUP($E289&amp;$D$110&amp;$D$111,'CCG data'!$A:$AD,'CCG data'!P$3,FALSE))</f>
        <v>0.15</v>
      </c>
      <c r="Y290" s="178" t="str">
        <f>IFERROR(VLOOKUP($E290&amp;$D$111, Outliers!$A$4:$P$214,6,FALSE),"0")</f>
        <v>0</v>
      </c>
      <c r="Z290" s="178" t="str">
        <f>IFERROR(VLOOKUP($E290&amp;$D$111, Outliers!$A$4:$P$214,7,FALSE),"0")</f>
        <v>0</v>
      </c>
      <c r="AA290" s="178" t="str">
        <f>IFERROR(VLOOKUP($E290&amp;$D$111, Outliers!$A$4:$P$214,8,FALSE),"0")</f>
        <v>0</v>
      </c>
      <c r="AB290" s="178" t="str">
        <f>IFERROR(VLOOKUP($E290&amp;$D$111, Outliers!$A$4:$P$214,9,FALSE),"0")</f>
        <v>0</v>
      </c>
      <c r="AD290" s="82"/>
      <c r="AE290" s="82"/>
      <c r="AF290" s="82"/>
      <c r="AG290" s="82"/>
    </row>
    <row r="291" spans="4:33" ht="15.75" x14ac:dyDescent="0.25">
      <c r="D291" s="301"/>
      <c r="E291" s="108" t="s">
        <v>229</v>
      </c>
      <c r="F291" s="372">
        <f>IF(OR(ISERROR(VLOOKUP($E291&amp;$D$110&amp;$D$111,'CCG data'!$A:$AD,'CCG data'!R$3,FALSE)),ISBLANK(VLOOKUP($E291&amp;$D$110&amp;$D$111,'CCG data'!$A:$AD,'CCG data'!R$3,FALSE))),"",VLOOKUP($E291&amp;$D$110&amp;$D$111,'CCG data'!$A:$AD,'CCG data'!R$3,FALSE))</f>
        <v>6.1</v>
      </c>
      <c r="G291" s="373"/>
      <c r="H291" s="373">
        <f>IF(OR(ISERROR(VLOOKUP($E291&amp;$D$110&amp;$D$111,'CCG data'!$A:$AD,'CCG data'!S$3,FALSE)),ISBLANK(VLOOKUP($E291&amp;$D$110&amp;$D$111,'CCG data'!$A:$AD,'CCG data'!S$3,FALSE))),"",VLOOKUP($E291&amp;$D$110&amp;$D$111,'CCG data'!$A:$AD,'CCG data'!S$3,FALSE))</f>
        <v>35.5</v>
      </c>
      <c r="I291" s="373"/>
      <c r="J291" s="373">
        <f>IF(OR(ISERROR(VLOOKUP($E291&amp;$D$110&amp;$D$111,'CCG data'!$A:$AD,'CCG data'!T$3,FALSE)),ISBLANK(VLOOKUP($E291&amp;$D$110&amp;$D$111,'CCG data'!$A:$AD,'CCG data'!T$3,FALSE))),"",VLOOKUP($E291&amp;$D$110&amp;$D$111,'CCG data'!$A:$AD,'CCG data'!T$3,FALSE))</f>
        <v>15.5</v>
      </c>
      <c r="K291" s="373"/>
      <c r="L291" s="373">
        <f>IF(OR(ISERROR(VLOOKUP($E291&amp;$D$110&amp;$D$111,'CCG data'!$A:$AD,'CCG data'!U$3,FALSE)),ISBLANK(VLOOKUP($E291&amp;$D$110&amp;$D$111,'CCG data'!$A:$AD,'CCG data'!U$3,FALSE))),"",VLOOKUP($E291&amp;$D$110&amp;$D$111,'CCG data'!$A:$AD,'CCG data'!U$3,FALSE))</f>
        <v>13</v>
      </c>
      <c r="M291" s="374"/>
      <c r="N291" s="303">
        <f>IF(OR(ISERROR(VLOOKUP($E291&amp;$D$110&amp;$D$111,'CCG data'!$A:$AD,'CCG data'!G$3,FALSE)),ISBLANK(VLOOKUP($E291&amp;$D$110&amp;$D$111,'CCG data'!$A:$AD,'CCG data'!G$3,FALSE))),"",VLOOKUP($E291&amp;$D$110&amp;$D$111,'CCG data'!$A:$AD,'CCG data'!G$3,FALSE))</f>
        <v>638</v>
      </c>
      <c r="P291" s="354">
        <f>IF(OR(ISERROR(VLOOKUP($E291&amp;$D$110&amp;$D$111,'CCG data'!$A:$AD,'CCG data'!B$3,FALSE)),ISBLANK(VLOOKUP($E291&amp;$D$110&amp;$D$111,'CCG data'!$A:$AD,'CCG data'!B$3,FALSE))),"",VLOOKUP($E291&amp;$D$110&amp;$D$111,'CCG data'!$A:$AD,'CCG data'!B$3,FALSE))</f>
        <v>8.1504702194357362E-2</v>
      </c>
      <c r="Q291" s="246"/>
      <c r="R291" s="246">
        <f>IF(OR(ISERROR(VLOOKUP($E291&amp;$D$110&amp;$D$111,'CCG data'!$A:$AD,'CCG data'!C$3,FALSE)),ISBLANK(VLOOKUP($E291&amp;$D$110&amp;$D$111,'CCG data'!$A:$AD,'CCG data'!C$3,FALSE))),"",VLOOKUP($E291&amp;$D$110&amp;$D$111,'CCG data'!$A:$AD,'CCG data'!C$3,FALSE))</f>
        <v>0.50626959247648906</v>
      </c>
      <c r="S291" s="246"/>
      <c r="T291" s="246">
        <f>IF(OR(ISERROR(VLOOKUP($E291&amp;$D$110&amp;$D$111,'CCG data'!$A:$AD,'CCG data'!D$3,FALSE)),ISBLANK(VLOOKUP($E291&amp;$D$110&amp;$D$111,'CCG data'!$A:$AD,'CCG data'!D$3,FALSE))),"",VLOOKUP($E291&amp;$D$110&amp;$D$111,'CCG data'!$A:$AD,'CCG data'!D$3,FALSE))</f>
        <v>0.22570532915360503</v>
      </c>
      <c r="U291" s="246"/>
      <c r="V291" s="246">
        <f>IF(OR(ISERROR(VLOOKUP($E291&amp;$D$110&amp;$D$111,'CCG data'!$A:$AD,'CCG data'!E$3,FALSE)),ISBLANK(VLOOKUP($E291&amp;$D$110&amp;$D$111,'CCG data'!$A:$AD,'CCG data'!E$3,FALSE))),"",VLOOKUP($E291&amp;$D$110&amp;$D$111,'CCG data'!$A:$AD,'CCG data'!E$3,FALSE))</f>
        <v>0.18652037617554859</v>
      </c>
      <c r="W291" s="387"/>
      <c r="Y291" s="178">
        <f>IFERROR(VLOOKUP($E291&amp;$D$111, Outliers!$A$4:$P$214,6,FALSE),"0")</f>
        <v>0</v>
      </c>
      <c r="Z291" s="178">
        <f>IFERROR(VLOOKUP($E291&amp;$D$111, Outliers!$A$4:$P$214,7,FALSE),"0")</f>
        <v>0</v>
      </c>
      <c r="AA291" s="178">
        <f>IFERROR(VLOOKUP($E291&amp;$D$111, Outliers!$A$4:$P$214,8,FALSE),"0")</f>
        <v>0</v>
      </c>
      <c r="AB291" s="178">
        <f>IFERROR(VLOOKUP($E291&amp;$D$111, Outliers!$A$4:$P$214,9,FALSE),"0")</f>
        <v>0</v>
      </c>
      <c r="AD291" s="82"/>
      <c r="AE291" s="82"/>
      <c r="AF291" s="82"/>
      <c r="AG291" s="82"/>
    </row>
    <row r="292" spans="4:33" x14ac:dyDescent="0.25">
      <c r="D292" s="301"/>
      <c r="E292" s="107" t="s">
        <v>27</v>
      </c>
      <c r="F292" s="99">
        <f>IF(P291="","",VLOOKUP($E291&amp;$D$110&amp;$D$111,'CCG data'!$A:$AD,'CCG data'!W$3,FALSE))</f>
        <v>4.4000000000000004</v>
      </c>
      <c r="G292" s="100">
        <f>IF(P291="","",VLOOKUP($E291&amp;$D$110&amp;$D$111,'CCG data'!$A:$AD,'CCG data'!X$3,FALSE))</f>
        <v>7.7</v>
      </c>
      <c r="H292" s="100">
        <f>IF(R291="","",VLOOKUP($E291&amp;$D$110&amp;$D$111,'CCG data'!$A:$AD,'CCG data'!Y$3,FALSE))</f>
        <v>31.6</v>
      </c>
      <c r="I292" s="100">
        <f>IF(R291="","",VLOOKUP($E291&amp;$D$110&amp;$D$111,'CCG data'!$A:$AD,'CCG data'!Z$3,FALSE))</f>
        <v>39.4</v>
      </c>
      <c r="J292" s="100">
        <f>IF(T291="","",VLOOKUP($E291&amp;$D$110&amp;$D$111,'CCG data'!$A:$AD,'CCG data'!AA$3,FALSE))</f>
        <v>13</v>
      </c>
      <c r="K292" s="100">
        <f>IF(T291="","",VLOOKUP($E291&amp;$D$110&amp;$D$111,'CCG data'!$A:$AD,'CCG data'!AB$3,FALSE))</f>
        <v>18.100000000000001</v>
      </c>
      <c r="L292" s="100">
        <f>IF(V291="","",VLOOKUP($E291&amp;$D$110&amp;$D$111,'CCG data'!$A:$AD,'CCG data'!AC$3,FALSE))</f>
        <v>10.7</v>
      </c>
      <c r="M292" s="100">
        <f>IF(V291="","",VLOOKUP($E291&amp;$D$110&amp;$D$111,'CCG data'!$A:$AD,'CCG data'!AD$3,FALSE))</f>
        <v>15.3</v>
      </c>
      <c r="N292" s="304"/>
      <c r="P292" s="162">
        <f>IF(P291="","",VLOOKUP($E291&amp;$D$110&amp;$D$111,'CCG data'!$A:$AD,'CCG data'!I$3,FALSE))</f>
        <v>6.3E-2</v>
      </c>
      <c r="Q292" s="15">
        <f>IF(P291="","",VLOOKUP($E291&amp;$D$110&amp;$D$111,'CCG data'!$A:$AD,'CCG data'!J$3,FALSE))</f>
        <v>0.105</v>
      </c>
      <c r="R292" s="15">
        <f>IF(R291="","",VLOOKUP($E291&amp;$D$110&amp;$D$111,'CCG data'!$A:$AD,'CCG data'!K$3,FALSE))</f>
        <v>0.46800000000000003</v>
      </c>
      <c r="S292" s="15">
        <f>IF(R291="","",VLOOKUP($E291&amp;$D$110&amp;$D$111,'CCG data'!$A:$AD,'CCG data'!L$3,FALSE))</f>
        <v>0.54500000000000004</v>
      </c>
      <c r="T292" s="15">
        <f>IF(T291="","",VLOOKUP($E291&amp;$D$110&amp;$D$111,'CCG data'!$A:$AD,'CCG data'!M$3,FALSE))</f>
        <v>0.19500000000000001</v>
      </c>
      <c r="U292" s="15">
        <f>IF(T291="","",VLOOKUP($E291&amp;$D$110&amp;$D$111,'CCG data'!$A:$AD,'CCG data'!N$3,FALSE))</f>
        <v>0.26</v>
      </c>
      <c r="V292" s="15">
        <f>IF(V291="","",VLOOKUP($E291&amp;$D$110&amp;$D$111,'CCG data'!$A:$AD,'CCG data'!O$3,FALSE))</f>
        <v>0.158</v>
      </c>
      <c r="W292" s="142">
        <f>IF(V291="","",VLOOKUP($E291&amp;$D$110&amp;$D$111,'CCG data'!$A:$AD,'CCG data'!P$3,FALSE))</f>
        <v>0.219</v>
      </c>
      <c r="Y292" s="178" t="str">
        <f>IFERROR(VLOOKUP($E292&amp;$D$111, Outliers!$A$4:$P$214,6,FALSE),"0")</f>
        <v>0</v>
      </c>
      <c r="Z292" s="178" t="str">
        <f>IFERROR(VLOOKUP($E292&amp;$D$111, Outliers!$A$4:$P$214,7,FALSE),"0")</f>
        <v>0</v>
      </c>
      <c r="AA292" s="178" t="str">
        <f>IFERROR(VLOOKUP($E292&amp;$D$111, Outliers!$A$4:$P$214,8,FALSE),"0")</f>
        <v>0</v>
      </c>
      <c r="AB292" s="178" t="str">
        <f>IFERROR(VLOOKUP($E292&amp;$D$111, Outliers!$A$4:$P$214,9,FALSE),"0")</f>
        <v>0</v>
      </c>
      <c r="AD292" s="82"/>
      <c r="AE292" s="82"/>
      <c r="AF292" s="82"/>
      <c r="AG292" s="82"/>
    </row>
    <row r="293" spans="4:33" ht="15.75" x14ac:dyDescent="0.25">
      <c r="D293" s="301"/>
      <c r="E293" s="108" t="s">
        <v>230</v>
      </c>
      <c r="F293" s="372">
        <f>IF(OR(ISERROR(VLOOKUP($E293&amp;$D$110&amp;$D$111,'CCG data'!$A:$AD,'CCG data'!R$3,FALSE)),ISBLANK(VLOOKUP($E293&amp;$D$110&amp;$D$111,'CCG data'!$A:$AD,'CCG data'!R$3,FALSE))),"",VLOOKUP($E293&amp;$D$110&amp;$D$111,'CCG data'!$A:$AD,'CCG data'!R$3,FALSE))</f>
        <v>5.0999999999999996</v>
      </c>
      <c r="G293" s="373"/>
      <c r="H293" s="373">
        <f>IF(OR(ISERROR(VLOOKUP($E293&amp;$D$110&amp;$D$111,'CCG data'!$A:$AD,'CCG data'!S$3,FALSE)),ISBLANK(VLOOKUP($E293&amp;$D$110&amp;$D$111,'CCG data'!$A:$AD,'CCG data'!S$3,FALSE))),"",VLOOKUP($E293&amp;$D$110&amp;$D$111,'CCG data'!$A:$AD,'CCG data'!S$3,FALSE))</f>
        <v>38.200000000000003</v>
      </c>
      <c r="I293" s="373"/>
      <c r="J293" s="373">
        <f>IF(OR(ISERROR(VLOOKUP($E293&amp;$D$110&amp;$D$111,'CCG data'!$A:$AD,'CCG data'!T$3,FALSE)),ISBLANK(VLOOKUP($E293&amp;$D$110&amp;$D$111,'CCG data'!$A:$AD,'CCG data'!T$3,FALSE))),"",VLOOKUP($E293&amp;$D$110&amp;$D$111,'CCG data'!$A:$AD,'CCG data'!T$3,FALSE))</f>
        <v>21.5</v>
      </c>
      <c r="K293" s="373"/>
      <c r="L293" s="373">
        <f>IF(OR(ISERROR(VLOOKUP($E293&amp;$D$110&amp;$D$111,'CCG data'!$A:$AD,'CCG data'!U$3,FALSE)),ISBLANK(VLOOKUP($E293&amp;$D$110&amp;$D$111,'CCG data'!$A:$AD,'CCG data'!U$3,FALSE))),"",VLOOKUP($E293&amp;$D$110&amp;$D$111,'CCG data'!$A:$AD,'CCG data'!U$3,FALSE))</f>
        <v>14</v>
      </c>
      <c r="M293" s="374"/>
      <c r="N293" s="303">
        <f>IF(OR(ISERROR(VLOOKUP($E293&amp;$D$110&amp;$D$111,'CCG data'!$A:$AD,'CCG data'!G$3,FALSE)),ISBLANK(VLOOKUP($E293&amp;$D$110&amp;$D$111,'CCG data'!$A:$AD,'CCG data'!G$3,FALSE))),"",VLOOKUP($E293&amp;$D$110&amp;$D$111,'CCG data'!$A:$AD,'CCG data'!G$3,FALSE))</f>
        <v>783</v>
      </c>
      <c r="P293" s="354">
        <f>IF(OR(ISERROR(VLOOKUP($E293&amp;$D$110&amp;$D$111,'CCG data'!$A:$AD,'CCG data'!B$3,FALSE)),ISBLANK(VLOOKUP($E293&amp;$D$110&amp;$D$111,'CCG data'!$A:$AD,'CCG data'!B$3,FALSE))),"",VLOOKUP($E293&amp;$D$110&amp;$D$111,'CCG data'!$A:$AD,'CCG data'!B$3,FALSE))</f>
        <v>6.2579821200510852E-2</v>
      </c>
      <c r="Q293" s="246"/>
      <c r="R293" s="246">
        <f>IF(OR(ISERROR(VLOOKUP($E293&amp;$D$110&amp;$D$111,'CCG data'!$A:$AD,'CCG data'!C$3,FALSE)),ISBLANK(VLOOKUP($E293&amp;$D$110&amp;$D$111,'CCG data'!$A:$AD,'CCG data'!C$3,FALSE))),"",VLOOKUP($E293&amp;$D$110&amp;$D$111,'CCG data'!$A:$AD,'CCG data'!C$3,FALSE))</f>
        <v>0.48786717752234993</v>
      </c>
      <c r="S293" s="246"/>
      <c r="T293" s="246">
        <f>IF(OR(ISERROR(VLOOKUP($E293&amp;$D$110&amp;$D$111,'CCG data'!$A:$AD,'CCG data'!D$3,FALSE)),ISBLANK(VLOOKUP($E293&amp;$D$110&amp;$D$111,'CCG data'!$A:$AD,'CCG data'!D$3,FALSE))),"",VLOOKUP($E293&amp;$D$110&amp;$D$111,'CCG data'!$A:$AD,'CCG data'!D$3,FALSE))</f>
        <v>0.2669220945083014</v>
      </c>
      <c r="U293" s="246"/>
      <c r="V293" s="246">
        <f>IF(OR(ISERROR(VLOOKUP($E293&amp;$D$110&amp;$D$111,'CCG data'!$A:$AD,'CCG data'!E$3,FALSE)),ISBLANK(VLOOKUP($E293&amp;$D$110&amp;$D$111,'CCG data'!$A:$AD,'CCG data'!E$3,FALSE))),"",VLOOKUP($E293&amp;$D$110&amp;$D$111,'CCG data'!$A:$AD,'CCG data'!E$3,FALSE))</f>
        <v>0.18263090676883781</v>
      </c>
      <c r="W293" s="387"/>
      <c r="Y293" s="178">
        <f>IFERROR(VLOOKUP($E293&amp;$D$111, Outliers!$A$4:$P$214,6,FALSE),"0")</f>
        <v>0</v>
      </c>
      <c r="Z293" s="178">
        <f>IFERROR(VLOOKUP($E293&amp;$D$111, Outliers!$A$4:$P$214,7,FALSE),"0")</f>
        <v>0</v>
      </c>
      <c r="AA293" s="178">
        <f>IFERROR(VLOOKUP($E293&amp;$D$111, Outliers!$A$4:$P$214,8,FALSE),"0")</f>
        <v>0</v>
      </c>
      <c r="AB293" s="178">
        <f>IFERROR(VLOOKUP($E293&amp;$D$111, Outliers!$A$4:$P$214,9,FALSE),"0")</f>
        <v>0</v>
      </c>
      <c r="AD293" s="82"/>
      <c r="AE293" s="82"/>
      <c r="AF293" s="82"/>
      <c r="AG293" s="82"/>
    </row>
    <row r="294" spans="4:33" x14ac:dyDescent="0.25">
      <c r="D294" s="301"/>
      <c r="E294" s="107" t="s">
        <v>27</v>
      </c>
      <c r="F294" s="99">
        <f>IF(P293="","",VLOOKUP($E293&amp;$D$110&amp;$D$111,'CCG data'!$A:$AD,'CCG data'!W$3,FALSE))</f>
        <v>3.6</v>
      </c>
      <c r="G294" s="100">
        <f>IF(P293="","",VLOOKUP($E293&amp;$D$110&amp;$D$111,'CCG data'!$A:$AD,'CCG data'!X$3,FALSE))</f>
        <v>6.5</v>
      </c>
      <c r="H294" s="100">
        <f>IF(R293="","",VLOOKUP($E293&amp;$D$110&amp;$D$111,'CCG data'!$A:$AD,'CCG data'!Y$3,FALSE))</f>
        <v>34.4</v>
      </c>
      <c r="I294" s="100">
        <f>IF(R293="","",VLOOKUP($E293&amp;$D$110&amp;$D$111,'CCG data'!$A:$AD,'CCG data'!Z$3,FALSE))</f>
        <v>42</v>
      </c>
      <c r="J294" s="100">
        <f>IF(T293="","",VLOOKUP($E293&amp;$D$110&amp;$D$111,'CCG data'!$A:$AD,'CCG data'!AA$3,FALSE))</f>
        <v>18.600000000000001</v>
      </c>
      <c r="K294" s="100">
        <f>IF(T293="","",VLOOKUP($E293&amp;$D$110&amp;$D$111,'CCG data'!$A:$AD,'CCG data'!AB$3,FALSE))</f>
        <v>24.4</v>
      </c>
      <c r="L294" s="100">
        <f>IF(V293="","",VLOOKUP($E293&amp;$D$110&amp;$D$111,'CCG data'!$A:$AD,'CCG data'!AC$3,FALSE))</f>
        <v>11.7</v>
      </c>
      <c r="M294" s="100">
        <f>IF(V293="","",VLOOKUP($E293&amp;$D$110&amp;$D$111,'CCG data'!$A:$AD,'CCG data'!AD$3,FALSE))</f>
        <v>16.3</v>
      </c>
      <c r="N294" s="304"/>
      <c r="P294" s="162">
        <f>IF(P293="","",VLOOKUP($E293&amp;$D$110&amp;$D$111,'CCG data'!$A:$AD,'CCG data'!I$3,FALSE))</f>
        <v>4.8000000000000001E-2</v>
      </c>
      <c r="Q294" s="15">
        <f>IF(P293="","",VLOOKUP($E293&amp;$D$110&amp;$D$111,'CCG data'!$A:$AD,'CCG data'!J$3,FALSE))</f>
        <v>8.2000000000000003E-2</v>
      </c>
      <c r="R294" s="15">
        <f>IF(R293="","",VLOOKUP($E293&amp;$D$110&amp;$D$111,'CCG data'!$A:$AD,'CCG data'!K$3,FALSE))</f>
        <v>0.45300000000000001</v>
      </c>
      <c r="S294" s="15">
        <f>IF(R293="","",VLOOKUP($E293&amp;$D$110&amp;$D$111,'CCG data'!$A:$AD,'CCG data'!L$3,FALSE))</f>
        <v>0.52300000000000002</v>
      </c>
      <c r="T294" s="15">
        <f>IF(T293="","",VLOOKUP($E293&amp;$D$110&amp;$D$111,'CCG data'!$A:$AD,'CCG data'!M$3,FALSE))</f>
        <v>0.23699999999999999</v>
      </c>
      <c r="U294" s="15">
        <f>IF(T293="","",VLOOKUP($E293&amp;$D$110&amp;$D$111,'CCG data'!$A:$AD,'CCG data'!N$3,FALSE))</f>
        <v>0.29899999999999999</v>
      </c>
      <c r="V294" s="15">
        <f>IF(V293="","",VLOOKUP($E293&amp;$D$110&amp;$D$111,'CCG data'!$A:$AD,'CCG data'!O$3,FALSE))</f>
        <v>0.157</v>
      </c>
      <c r="W294" s="142">
        <f>IF(V293="","",VLOOKUP($E293&amp;$D$110&amp;$D$111,'CCG data'!$A:$AD,'CCG data'!P$3,FALSE))</f>
        <v>0.21099999999999999</v>
      </c>
      <c r="Y294" s="178" t="str">
        <f>IFERROR(VLOOKUP($E294&amp;$D$111, Outliers!$A$4:$P$214,6,FALSE),"0")</f>
        <v>0</v>
      </c>
      <c r="Z294" s="178" t="str">
        <f>IFERROR(VLOOKUP($E294&amp;$D$111, Outliers!$A$4:$P$214,7,FALSE),"0")</f>
        <v>0</v>
      </c>
      <c r="AA294" s="178" t="str">
        <f>IFERROR(VLOOKUP($E294&amp;$D$111, Outliers!$A$4:$P$214,8,FALSE),"0")</f>
        <v>0</v>
      </c>
      <c r="AB294" s="178" t="str">
        <f>IFERROR(VLOOKUP($E294&amp;$D$111, Outliers!$A$4:$P$214,9,FALSE),"0")</f>
        <v>0</v>
      </c>
      <c r="AD294" s="82"/>
      <c r="AE294" s="82"/>
      <c r="AF294" s="82"/>
      <c r="AG294" s="82"/>
    </row>
    <row r="295" spans="4:33" ht="15.75" x14ac:dyDescent="0.25">
      <c r="D295" s="301"/>
      <c r="E295" s="108" t="s">
        <v>231</v>
      </c>
      <c r="F295" s="372">
        <f>IF(OR(ISERROR(VLOOKUP($E295&amp;$D$110&amp;$D$111,'CCG data'!$A:$AD,'CCG data'!R$3,FALSE)),ISBLANK(VLOOKUP($E295&amp;$D$110&amp;$D$111,'CCG data'!$A:$AD,'CCG data'!R$3,FALSE))),"",VLOOKUP($E295&amp;$D$110&amp;$D$111,'CCG data'!$A:$AD,'CCG data'!R$3,FALSE))</f>
        <v>2.8</v>
      </c>
      <c r="G295" s="373"/>
      <c r="H295" s="373">
        <f>IF(OR(ISERROR(VLOOKUP($E295&amp;$D$110&amp;$D$111,'CCG data'!$A:$AD,'CCG data'!S$3,FALSE)),ISBLANK(VLOOKUP($E295&amp;$D$110&amp;$D$111,'CCG data'!$A:$AD,'CCG data'!S$3,FALSE))),"",VLOOKUP($E295&amp;$D$110&amp;$D$111,'CCG data'!$A:$AD,'CCG data'!S$3,FALSE))</f>
        <v>37</v>
      </c>
      <c r="I295" s="373"/>
      <c r="J295" s="373">
        <f>IF(OR(ISERROR(VLOOKUP($E295&amp;$D$110&amp;$D$111,'CCG data'!$A:$AD,'CCG data'!T$3,FALSE)),ISBLANK(VLOOKUP($E295&amp;$D$110&amp;$D$111,'CCG data'!$A:$AD,'CCG data'!T$3,FALSE))),"",VLOOKUP($E295&amp;$D$110&amp;$D$111,'CCG data'!$A:$AD,'CCG data'!T$3,FALSE))</f>
        <v>22.6</v>
      </c>
      <c r="K295" s="373"/>
      <c r="L295" s="373">
        <f>IF(OR(ISERROR(VLOOKUP($E295&amp;$D$110&amp;$D$111,'CCG data'!$A:$AD,'CCG data'!U$3,FALSE)),ISBLANK(VLOOKUP($E295&amp;$D$110&amp;$D$111,'CCG data'!$A:$AD,'CCG data'!U$3,FALSE))),"",VLOOKUP($E295&amp;$D$110&amp;$D$111,'CCG data'!$A:$AD,'CCG data'!U$3,FALSE))</f>
        <v>7.3</v>
      </c>
      <c r="M295" s="374"/>
      <c r="N295" s="303">
        <f>IF(OR(ISERROR(VLOOKUP($E295&amp;$D$110&amp;$D$111,'CCG data'!$A:$AD,'CCG data'!G$3,FALSE)),ISBLANK(VLOOKUP($E295&amp;$D$110&amp;$D$111,'CCG data'!$A:$AD,'CCG data'!G$3,FALSE))),"",VLOOKUP($E295&amp;$D$110&amp;$D$111,'CCG data'!$A:$AD,'CCG data'!G$3,FALSE))</f>
        <v>776</v>
      </c>
      <c r="P295" s="354">
        <f>IF(OR(ISERROR(VLOOKUP($E295&amp;$D$110&amp;$D$111,'CCG data'!$A:$AD,'CCG data'!B$3,FALSE)),ISBLANK(VLOOKUP($E295&amp;$D$110&amp;$D$111,'CCG data'!$A:$AD,'CCG data'!B$3,FALSE))),"",VLOOKUP($E295&amp;$D$110&amp;$D$111,'CCG data'!$A:$AD,'CCG data'!B$3,FALSE))</f>
        <v>3.8659793814432991E-2</v>
      </c>
      <c r="Q295" s="246"/>
      <c r="R295" s="246">
        <f>IF(OR(ISERROR(VLOOKUP($E295&amp;$D$110&amp;$D$111,'CCG data'!$A:$AD,'CCG data'!C$3,FALSE)),ISBLANK(VLOOKUP($E295&amp;$D$110&amp;$D$111,'CCG data'!$A:$AD,'CCG data'!C$3,FALSE))),"",VLOOKUP($E295&amp;$D$110&amp;$D$111,'CCG data'!$A:$AD,'CCG data'!C$3,FALSE))</f>
        <v>0.52577319587628868</v>
      </c>
      <c r="S295" s="246"/>
      <c r="T295" s="246">
        <f>IF(OR(ISERROR(VLOOKUP($E295&amp;$D$110&amp;$D$111,'CCG data'!$A:$AD,'CCG data'!D$3,FALSE)),ISBLANK(VLOOKUP($E295&amp;$D$110&amp;$D$111,'CCG data'!$A:$AD,'CCG data'!D$3,FALSE))),"",VLOOKUP($E295&amp;$D$110&amp;$D$111,'CCG data'!$A:$AD,'CCG data'!D$3,FALSE))</f>
        <v>0.32860824742268041</v>
      </c>
      <c r="U295" s="246"/>
      <c r="V295" s="246">
        <f>IF(OR(ISERROR(VLOOKUP($E295&amp;$D$110&amp;$D$111,'CCG data'!$A:$AD,'CCG data'!E$3,FALSE)),ISBLANK(VLOOKUP($E295&amp;$D$110&amp;$D$111,'CCG data'!$A:$AD,'CCG data'!E$3,FALSE))),"",VLOOKUP($E295&amp;$D$110&amp;$D$111,'CCG data'!$A:$AD,'CCG data'!E$3,FALSE))</f>
        <v>0.10695876288659793</v>
      </c>
      <c r="W295" s="387"/>
      <c r="Y295" s="178">
        <f>IFERROR(VLOOKUP($E295&amp;$D$111, Outliers!$A$4:$P$214,6,FALSE),"0")</f>
        <v>1</v>
      </c>
      <c r="Z295" s="178">
        <f>IFERROR(VLOOKUP($E295&amp;$D$111, Outliers!$A$4:$P$214,7,FALSE),"0")</f>
        <v>0</v>
      </c>
      <c r="AA295" s="178">
        <f>IFERROR(VLOOKUP($E295&amp;$D$111, Outliers!$A$4:$P$214,8,FALSE),"0")</f>
        <v>1</v>
      </c>
      <c r="AB295" s="178">
        <f>IFERROR(VLOOKUP($E295&amp;$D$111, Outliers!$A$4:$P$214,9,FALSE),"0")</f>
        <v>1</v>
      </c>
      <c r="AD295" s="82"/>
      <c r="AE295" s="82"/>
      <c r="AF295" s="82"/>
      <c r="AG295" s="82"/>
    </row>
    <row r="296" spans="4:33" x14ac:dyDescent="0.25">
      <c r="D296" s="301"/>
      <c r="E296" s="107" t="s">
        <v>27</v>
      </c>
      <c r="F296" s="99">
        <f>IF(P295="","",VLOOKUP($E295&amp;$D$110&amp;$D$111,'CCG data'!$A:$AD,'CCG data'!W$3,FALSE))</f>
        <v>1.8</v>
      </c>
      <c r="G296" s="100">
        <f>IF(P295="","",VLOOKUP($E295&amp;$D$110&amp;$D$111,'CCG data'!$A:$AD,'CCG data'!X$3,FALSE))</f>
        <v>3.8</v>
      </c>
      <c r="H296" s="100">
        <f>IF(R295="","",VLOOKUP($E295&amp;$D$110&amp;$D$111,'CCG data'!$A:$AD,'CCG data'!Y$3,FALSE))</f>
        <v>33.4</v>
      </c>
      <c r="I296" s="100">
        <f>IF(R295="","",VLOOKUP($E295&amp;$D$110&amp;$D$111,'CCG data'!$A:$AD,'CCG data'!Z$3,FALSE))</f>
        <v>40.6</v>
      </c>
      <c r="J296" s="100">
        <f>IF(T295="","",VLOOKUP($E295&amp;$D$110&amp;$D$111,'CCG data'!$A:$AD,'CCG data'!AA$3,FALSE))</f>
        <v>19.899999999999999</v>
      </c>
      <c r="K296" s="100">
        <f>IF(T295="","",VLOOKUP($E295&amp;$D$110&amp;$D$111,'CCG data'!$A:$AD,'CCG data'!AB$3,FALSE))</f>
        <v>25.4</v>
      </c>
      <c r="L296" s="100">
        <f>IF(V295="","",VLOOKUP($E295&amp;$D$110&amp;$D$111,'CCG data'!$A:$AD,'CCG data'!AC$3,FALSE))</f>
        <v>5.7</v>
      </c>
      <c r="M296" s="100">
        <f>IF(V295="","",VLOOKUP($E295&amp;$D$110&amp;$D$111,'CCG data'!$A:$AD,'CCG data'!AD$3,FALSE))</f>
        <v>8.8000000000000007</v>
      </c>
      <c r="N296" s="304"/>
      <c r="P296" s="162">
        <f>IF(P295="","",VLOOKUP($E295&amp;$D$110&amp;$D$111,'CCG data'!$A:$AD,'CCG data'!I$3,FALSE))</f>
        <v>2.7E-2</v>
      </c>
      <c r="Q296" s="15">
        <f>IF(P295="","",VLOOKUP($E295&amp;$D$110&amp;$D$111,'CCG data'!$A:$AD,'CCG data'!J$3,FALSE))</f>
        <v>5.5E-2</v>
      </c>
      <c r="R296" s="15">
        <f>IF(R295="","",VLOOKUP($E295&amp;$D$110&amp;$D$111,'CCG data'!$A:$AD,'CCG data'!K$3,FALSE))</f>
        <v>0.49099999999999999</v>
      </c>
      <c r="S296" s="15">
        <f>IF(R295="","",VLOOKUP($E295&amp;$D$110&amp;$D$111,'CCG data'!$A:$AD,'CCG data'!L$3,FALSE))</f>
        <v>0.56100000000000005</v>
      </c>
      <c r="T296" s="15">
        <f>IF(T295="","",VLOOKUP($E295&amp;$D$110&amp;$D$111,'CCG data'!$A:$AD,'CCG data'!M$3,FALSE))</f>
        <v>0.29599999999999999</v>
      </c>
      <c r="U296" s="15">
        <f>IF(T295="","",VLOOKUP($E295&amp;$D$110&amp;$D$111,'CCG data'!$A:$AD,'CCG data'!N$3,FALSE))</f>
        <v>0.36199999999999999</v>
      </c>
      <c r="V296" s="15">
        <f>IF(V295="","",VLOOKUP($E295&amp;$D$110&amp;$D$111,'CCG data'!$A:$AD,'CCG data'!O$3,FALSE))</f>
        <v>8.6999999999999994E-2</v>
      </c>
      <c r="W296" s="142">
        <f>IF(V295="","",VLOOKUP($E295&amp;$D$110&amp;$D$111,'CCG data'!$A:$AD,'CCG data'!P$3,FALSE))</f>
        <v>0.13100000000000001</v>
      </c>
      <c r="Y296" s="178" t="str">
        <f>IFERROR(VLOOKUP($E296&amp;$D$111, Outliers!$A$4:$P$214,6,FALSE),"0")</f>
        <v>0</v>
      </c>
      <c r="Z296" s="178" t="str">
        <f>IFERROR(VLOOKUP($E296&amp;$D$111, Outliers!$A$4:$P$214,7,FALSE),"0")</f>
        <v>0</v>
      </c>
      <c r="AA296" s="178" t="str">
        <f>IFERROR(VLOOKUP($E296&amp;$D$111, Outliers!$A$4:$P$214,8,FALSE),"0")</f>
        <v>0</v>
      </c>
      <c r="AB296" s="178" t="str">
        <f>IFERROR(VLOOKUP($E296&amp;$D$111, Outliers!$A$4:$P$214,9,FALSE),"0")</f>
        <v>0</v>
      </c>
      <c r="AD296" s="82"/>
      <c r="AE296" s="82"/>
      <c r="AF296" s="82"/>
      <c r="AG296" s="82"/>
    </row>
    <row r="297" spans="4:33" ht="15.75" x14ac:dyDescent="0.25">
      <c r="D297" s="301"/>
      <c r="E297" s="108" t="s">
        <v>232</v>
      </c>
      <c r="F297" s="372">
        <f>IF(OR(ISERROR(VLOOKUP($E297&amp;$D$110&amp;$D$111,'CCG data'!$A:$AD,'CCG data'!R$3,FALSE)),ISBLANK(VLOOKUP($E297&amp;$D$110&amp;$D$111,'CCG data'!$A:$AD,'CCG data'!R$3,FALSE))),"",VLOOKUP($E297&amp;$D$110&amp;$D$111,'CCG data'!$A:$AD,'CCG data'!R$3,FALSE))</f>
        <v>6.1</v>
      </c>
      <c r="G297" s="373"/>
      <c r="H297" s="373">
        <f>IF(OR(ISERROR(VLOOKUP($E297&amp;$D$110&amp;$D$111,'CCG data'!$A:$AD,'CCG data'!S$3,FALSE)),ISBLANK(VLOOKUP($E297&amp;$D$110&amp;$D$111,'CCG data'!$A:$AD,'CCG data'!S$3,FALSE))),"",VLOOKUP($E297&amp;$D$110&amp;$D$111,'CCG data'!$A:$AD,'CCG data'!S$3,FALSE))</f>
        <v>40.799999999999997</v>
      </c>
      <c r="I297" s="373"/>
      <c r="J297" s="373">
        <f>IF(OR(ISERROR(VLOOKUP($E297&amp;$D$110&amp;$D$111,'CCG data'!$A:$AD,'CCG data'!T$3,FALSE)),ISBLANK(VLOOKUP($E297&amp;$D$110&amp;$D$111,'CCG data'!$A:$AD,'CCG data'!T$3,FALSE))),"",VLOOKUP($E297&amp;$D$110&amp;$D$111,'CCG data'!$A:$AD,'CCG data'!T$3,FALSE))</f>
        <v>17.2</v>
      </c>
      <c r="K297" s="373"/>
      <c r="L297" s="373">
        <f>IF(OR(ISERROR(VLOOKUP($E297&amp;$D$110&amp;$D$111,'CCG data'!$A:$AD,'CCG data'!U$3,FALSE)),ISBLANK(VLOOKUP($E297&amp;$D$110&amp;$D$111,'CCG data'!$A:$AD,'CCG data'!U$3,FALSE))),"",VLOOKUP($E297&amp;$D$110&amp;$D$111,'CCG data'!$A:$AD,'CCG data'!U$3,FALSE))</f>
        <v>10.8</v>
      </c>
      <c r="M297" s="374"/>
      <c r="N297" s="303">
        <f>IF(OR(ISERROR(VLOOKUP($E297&amp;$D$110&amp;$D$111,'CCG data'!$A:$AD,'CCG data'!G$3,FALSE)),ISBLANK(VLOOKUP($E297&amp;$D$110&amp;$D$111,'CCG data'!$A:$AD,'CCG data'!G$3,FALSE))),"",VLOOKUP($E297&amp;$D$110&amp;$D$111,'CCG data'!$A:$AD,'CCG data'!G$3,FALSE))</f>
        <v>917</v>
      </c>
      <c r="P297" s="354">
        <f>IF(OR(ISERROR(VLOOKUP($E297&amp;$D$110&amp;$D$111,'CCG data'!$A:$AD,'CCG data'!B$3,FALSE)),ISBLANK(VLOOKUP($E297&amp;$D$110&amp;$D$111,'CCG data'!$A:$AD,'CCG data'!B$3,FALSE))),"",VLOOKUP($E297&amp;$D$110&amp;$D$111,'CCG data'!$A:$AD,'CCG data'!B$3,FALSE))</f>
        <v>8.0697928026172303E-2</v>
      </c>
      <c r="Q297" s="246"/>
      <c r="R297" s="246">
        <f>IF(OR(ISERROR(VLOOKUP($E297&amp;$D$110&amp;$D$111,'CCG data'!$A:$AD,'CCG data'!C$3,FALSE)),ISBLANK(VLOOKUP($E297&amp;$D$110&amp;$D$111,'CCG data'!$A:$AD,'CCG data'!C$3,FALSE))),"",VLOOKUP($E297&amp;$D$110&amp;$D$111,'CCG data'!$A:$AD,'CCG data'!C$3,FALSE))</f>
        <v>0.5430752453653217</v>
      </c>
      <c r="S297" s="246"/>
      <c r="T297" s="246">
        <f>IF(OR(ISERROR(VLOOKUP($E297&amp;$D$110&amp;$D$111,'CCG data'!$A:$AD,'CCG data'!D$3,FALSE)),ISBLANK(VLOOKUP($E297&amp;$D$110&amp;$D$111,'CCG data'!$A:$AD,'CCG data'!D$3,FALSE))),"",VLOOKUP($E297&amp;$D$110&amp;$D$111,'CCG data'!$A:$AD,'CCG data'!D$3,FALSE))</f>
        <v>0.23336968375136313</v>
      </c>
      <c r="U297" s="246"/>
      <c r="V297" s="246">
        <f>IF(OR(ISERROR(VLOOKUP($E297&amp;$D$110&amp;$D$111,'CCG data'!$A:$AD,'CCG data'!E$3,FALSE)),ISBLANK(VLOOKUP($E297&amp;$D$110&amp;$D$111,'CCG data'!$A:$AD,'CCG data'!E$3,FALSE))),"",VLOOKUP($E297&amp;$D$110&amp;$D$111,'CCG data'!$A:$AD,'CCG data'!E$3,FALSE))</f>
        <v>0.14285714285714285</v>
      </c>
      <c r="W297" s="387"/>
      <c r="Y297" s="178">
        <f>IFERROR(VLOOKUP($E297&amp;$D$111, Outliers!$A$4:$P$214,6,FALSE),"0")</f>
        <v>0</v>
      </c>
      <c r="Z297" s="178">
        <f>IFERROR(VLOOKUP($E297&amp;$D$111, Outliers!$A$4:$P$214,7,FALSE),"0")</f>
        <v>0</v>
      </c>
      <c r="AA297" s="178">
        <f>IFERROR(VLOOKUP($E297&amp;$D$111, Outliers!$A$4:$P$214,8,FALSE),"0")</f>
        <v>0</v>
      </c>
      <c r="AB297" s="178">
        <f>IFERROR(VLOOKUP($E297&amp;$D$111, Outliers!$A$4:$P$214,9,FALSE),"0")</f>
        <v>0</v>
      </c>
      <c r="AD297" s="82"/>
      <c r="AE297" s="82"/>
      <c r="AF297" s="82"/>
      <c r="AG297" s="82"/>
    </row>
    <row r="298" spans="4:33" x14ac:dyDescent="0.25">
      <c r="D298" s="301"/>
      <c r="E298" s="107" t="s">
        <v>27</v>
      </c>
      <c r="F298" s="99">
        <f>IF(P297="","",VLOOKUP($E297&amp;$D$110&amp;$D$111,'CCG data'!$A:$AD,'CCG data'!W$3,FALSE))</f>
        <v>4.7</v>
      </c>
      <c r="G298" s="100">
        <f>IF(P297="","",VLOOKUP($E297&amp;$D$110&amp;$D$111,'CCG data'!$A:$AD,'CCG data'!X$3,FALSE))</f>
        <v>7.4</v>
      </c>
      <c r="H298" s="100">
        <f>IF(R297="","",VLOOKUP($E297&amp;$D$110&amp;$D$111,'CCG data'!$A:$AD,'CCG data'!Y$3,FALSE))</f>
        <v>37.200000000000003</v>
      </c>
      <c r="I298" s="100">
        <f>IF(R297="","",VLOOKUP($E297&amp;$D$110&amp;$D$111,'CCG data'!$A:$AD,'CCG data'!Z$3,FALSE))</f>
        <v>44.4</v>
      </c>
      <c r="J298" s="100">
        <f>IF(T297="","",VLOOKUP($E297&amp;$D$110&amp;$D$111,'CCG data'!$A:$AD,'CCG data'!AA$3,FALSE))</f>
        <v>14.9</v>
      </c>
      <c r="K298" s="100">
        <f>IF(T297="","",VLOOKUP($E297&amp;$D$110&amp;$D$111,'CCG data'!$A:$AD,'CCG data'!AB$3,FALSE))</f>
        <v>19.5</v>
      </c>
      <c r="L298" s="100">
        <f>IF(V297="","",VLOOKUP($E297&amp;$D$110&amp;$D$111,'CCG data'!$A:$AD,'CCG data'!AC$3,FALSE))</f>
        <v>8.9</v>
      </c>
      <c r="M298" s="100">
        <f>IF(V297="","",VLOOKUP($E297&amp;$D$110&amp;$D$111,'CCG data'!$A:$AD,'CCG data'!AD$3,FALSE))</f>
        <v>12.6</v>
      </c>
      <c r="N298" s="304"/>
      <c r="P298" s="162">
        <f>IF(P297="","",VLOOKUP($E297&amp;$D$110&amp;$D$111,'CCG data'!$A:$AD,'CCG data'!I$3,FALSE))</f>
        <v>6.5000000000000002E-2</v>
      </c>
      <c r="Q298" s="15">
        <f>IF(P297="","",VLOOKUP($E297&amp;$D$110&amp;$D$111,'CCG data'!$A:$AD,'CCG data'!J$3,FALSE))</f>
        <v>0.1</v>
      </c>
      <c r="R298" s="15">
        <f>IF(R297="","",VLOOKUP($E297&amp;$D$110&amp;$D$111,'CCG data'!$A:$AD,'CCG data'!K$3,FALSE))</f>
        <v>0.51100000000000001</v>
      </c>
      <c r="S298" s="15">
        <f>IF(R297="","",VLOOKUP($E297&amp;$D$110&amp;$D$111,'CCG data'!$A:$AD,'CCG data'!L$3,FALSE))</f>
        <v>0.57499999999999996</v>
      </c>
      <c r="T298" s="15">
        <f>IF(T297="","",VLOOKUP($E297&amp;$D$110&amp;$D$111,'CCG data'!$A:$AD,'CCG data'!M$3,FALSE))</f>
        <v>0.20699999999999999</v>
      </c>
      <c r="U298" s="15">
        <f>IF(T297="","",VLOOKUP($E297&amp;$D$110&amp;$D$111,'CCG data'!$A:$AD,'CCG data'!N$3,FALSE))</f>
        <v>0.26200000000000001</v>
      </c>
      <c r="V298" s="15">
        <f>IF(V297="","",VLOOKUP($E297&amp;$D$110&amp;$D$111,'CCG data'!$A:$AD,'CCG data'!O$3,FALSE))</f>
        <v>0.122</v>
      </c>
      <c r="W298" s="142">
        <f>IF(V297="","",VLOOKUP($E297&amp;$D$110&amp;$D$111,'CCG data'!$A:$AD,'CCG data'!P$3,FALSE))</f>
        <v>0.16700000000000001</v>
      </c>
      <c r="Y298" s="178" t="str">
        <f>IFERROR(VLOOKUP($E298&amp;$D$111, Outliers!$A$4:$P$214,6,FALSE),"0")</f>
        <v>0</v>
      </c>
      <c r="Z298" s="178" t="str">
        <f>IFERROR(VLOOKUP($E298&amp;$D$111, Outliers!$A$4:$P$214,7,FALSE),"0")</f>
        <v>0</v>
      </c>
      <c r="AA298" s="178" t="str">
        <f>IFERROR(VLOOKUP($E298&amp;$D$111, Outliers!$A$4:$P$214,8,FALSE),"0")</f>
        <v>0</v>
      </c>
      <c r="AB298" s="178" t="str">
        <f>IFERROR(VLOOKUP($E298&amp;$D$111, Outliers!$A$4:$P$214,9,FALSE),"0")</f>
        <v>0</v>
      </c>
      <c r="AD298" s="82"/>
      <c r="AE298" s="82"/>
      <c r="AF298" s="82"/>
      <c r="AG298" s="82"/>
    </row>
    <row r="299" spans="4:33" ht="15.75" x14ac:dyDescent="0.25">
      <c r="D299" s="301"/>
      <c r="E299" s="108" t="s">
        <v>233</v>
      </c>
      <c r="F299" s="372">
        <f>IF(OR(ISERROR(VLOOKUP($E299&amp;$D$110&amp;$D$111,'CCG data'!$A:$AD,'CCG data'!R$3,FALSE)),ISBLANK(VLOOKUP($E299&amp;$D$110&amp;$D$111,'CCG data'!$A:$AD,'CCG data'!R$3,FALSE))),"",VLOOKUP($E299&amp;$D$110&amp;$D$111,'CCG data'!$A:$AD,'CCG data'!R$3,FALSE))</f>
        <v>2.9</v>
      </c>
      <c r="G299" s="373"/>
      <c r="H299" s="373">
        <f>IF(OR(ISERROR(VLOOKUP($E299&amp;$D$110&amp;$D$111,'CCG data'!$A:$AD,'CCG data'!S$3,FALSE)),ISBLANK(VLOOKUP($E299&amp;$D$110&amp;$D$111,'CCG data'!$A:$AD,'CCG data'!S$3,FALSE))),"",VLOOKUP($E299&amp;$D$110&amp;$D$111,'CCG data'!$A:$AD,'CCG data'!S$3,FALSE))</f>
        <v>44.5</v>
      </c>
      <c r="I299" s="373"/>
      <c r="J299" s="373">
        <f>IF(OR(ISERROR(VLOOKUP($E299&amp;$D$110&amp;$D$111,'CCG data'!$A:$AD,'CCG data'!T$3,FALSE)),ISBLANK(VLOOKUP($E299&amp;$D$110&amp;$D$111,'CCG data'!$A:$AD,'CCG data'!T$3,FALSE))),"",VLOOKUP($E299&amp;$D$110&amp;$D$111,'CCG data'!$A:$AD,'CCG data'!T$3,FALSE))</f>
        <v>17.8</v>
      </c>
      <c r="K299" s="373"/>
      <c r="L299" s="373">
        <f>IF(OR(ISERROR(VLOOKUP($E299&amp;$D$110&amp;$D$111,'CCG data'!$A:$AD,'CCG data'!U$3,FALSE)),ISBLANK(VLOOKUP($E299&amp;$D$110&amp;$D$111,'CCG data'!$A:$AD,'CCG data'!U$3,FALSE))),"",VLOOKUP($E299&amp;$D$110&amp;$D$111,'CCG data'!$A:$AD,'CCG data'!U$3,FALSE))</f>
        <v>10.1</v>
      </c>
      <c r="M299" s="374"/>
      <c r="N299" s="303">
        <f>IF(OR(ISERROR(VLOOKUP($E299&amp;$D$110&amp;$D$111,'CCG data'!$A:$AD,'CCG data'!G$3,FALSE)),ISBLANK(VLOOKUP($E299&amp;$D$110&amp;$D$111,'CCG data'!$A:$AD,'CCG data'!G$3,FALSE))),"",VLOOKUP($E299&amp;$D$110&amp;$D$111,'CCG data'!$A:$AD,'CCG data'!G$3,FALSE))</f>
        <v>1129</v>
      </c>
      <c r="P299" s="354">
        <f>IF(OR(ISERROR(VLOOKUP($E299&amp;$D$110&amp;$D$111,'CCG data'!$A:$AD,'CCG data'!B$3,FALSE)),ISBLANK(VLOOKUP($E299&amp;$D$110&amp;$D$111,'CCG data'!$A:$AD,'CCG data'!B$3,FALSE))),"",VLOOKUP($E299&amp;$D$110&amp;$D$111,'CCG data'!$A:$AD,'CCG data'!B$3,FALSE))</f>
        <v>3.7201062887511072E-2</v>
      </c>
      <c r="Q299" s="246"/>
      <c r="R299" s="246">
        <f>IF(OR(ISERROR(VLOOKUP($E299&amp;$D$110&amp;$D$111,'CCG data'!$A:$AD,'CCG data'!C$3,FALSE)),ISBLANK(VLOOKUP($E299&amp;$D$110&amp;$D$111,'CCG data'!$A:$AD,'CCG data'!C$3,FALSE))),"",VLOOKUP($E299&amp;$D$110&amp;$D$111,'CCG data'!$A:$AD,'CCG data'!C$3,FALSE))</f>
        <v>0.59078830823737816</v>
      </c>
      <c r="S299" s="246"/>
      <c r="T299" s="246">
        <f>IF(OR(ISERROR(VLOOKUP($E299&amp;$D$110&amp;$D$111,'CCG data'!$A:$AD,'CCG data'!D$3,FALSE)),ISBLANK(VLOOKUP($E299&amp;$D$110&amp;$D$111,'CCG data'!$A:$AD,'CCG data'!D$3,FALSE))),"",VLOOKUP($E299&amp;$D$110&amp;$D$111,'CCG data'!$A:$AD,'CCG data'!D$3,FALSE))</f>
        <v>0.23826395039858281</v>
      </c>
      <c r="U299" s="246"/>
      <c r="V299" s="246">
        <f>IF(OR(ISERROR(VLOOKUP($E299&amp;$D$110&amp;$D$111,'CCG data'!$A:$AD,'CCG data'!E$3,FALSE)),ISBLANK(VLOOKUP($E299&amp;$D$110&amp;$D$111,'CCG data'!$A:$AD,'CCG data'!E$3,FALSE))),"",VLOOKUP($E299&amp;$D$110&amp;$D$111,'CCG data'!$A:$AD,'CCG data'!E$3,FALSE))</f>
        <v>0.13374667847652791</v>
      </c>
      <c r="W299" s="387"/>
      <c r="Y299" s="178">
        <f>IFERROR(VLOOKUP($E299&amp;$D$111, Outliers!$A$4:$P$214,6,FALSE),"0")</f>
        <v>1</v>
      </c>
      <c r="Z299" s="178">
        <f>IFERROR(VLOOKUP($E299&amp;$D$111, Outliers!$A$4:$P$214,7,FALSE),"0")</f>
        <v>1</v>
      </c>
      <c r="AA299" s="178">
        <f>IFERROR(VLOOKUP($E299&amp;$D$111, Outliers!$A$4:$P$214,8,FALSE),"0")</f>
        <v>0</v>
      </c>
      <c r="AB299" s="178">
        <f>IFERROR(VLOOKUP($E299&amp;$D$111, Outliers!$A$4:$P$214,9,FALSE),"0")</f>
        <v>0</v>
      </c>
      <c r="AD299" s="82"/>
      <c r="AE299" s="82"/>
      <c r="AF299" s="82"/>
      <c r="AG299" s="82"/>
    </row>
    <row r="300" spans="4:33" x14ac:dyDescent="0.25">
      <c r="D300" s="301"/>
      <c r="E300" s="107" t="s">
        <v>27</v>
      </c>
      <c r="F300" s="99">
        <f>IF(P299="","",VLOOKUP($E299&amp;$D$110&amp;$D$111,'CCG data'!$A:$AD,'CCG data'!W$3,FALSE))</f>
        <v>2</v>
      </c>
      <c r="G300" s="100">
        <f>IF(P299="","",VLOOKUP($E299&amp;$D$110&amp;$D$111,'CCG data'!$A:$AD,'CCG data'!X$3,FALSE))</f>
        <v>3.8</v>
      </c>
      <c r="H300" s="100">
        <f>IF(R299="","",VLOOKUP($E299&amp;$D$110&amp;$D$111,'CCG data'!$A:$AD,'CCG data'!Y$3,FALSE))</f>
        <v>41.1</v>
      </c>
      <c r="I300" s="100">
        <f>IF(R299="","",VLOOKUP($E299&amp;$D$110&amp;$D$111,'CCG data'!$A:$AD,'CCG data'!Z$3,FALSE))</f>
        <v>47.9</v>
      </c>
      <c r="J300" s="100">
        <f>IF(T299="","",VLOOKUP($E299&amp;$D$110&amp;$D$111,'CCG data'!$A:$AD,'CCG data'!AA$3,FALSE))</f>
        <v>15.7</v>
      </c>
      <c r="K300" s="100">
        <f>IF(T299="","",VLOOKUP($E299&amp;$D$110&amp;$D$111,'CCG data'!$A:$AD,'CCG data'!AB$3,FALSE))</f>
        <v>19.899999999999999</v>
      </c>
      <c r="L300" s="100">
        <f>IF(V299="","",VLOOKUP($E299&amp;$D$110&amp;$D$111,'CCG data'!$A:$AD,'CCG data'!AC$3,FALSE))</f>
        <v>8.5</v>
      </c>
      <c r="M300" s="100">
        <f>IF(V299="","",VLOOKUP($E299&amp;$D$110&amp;$D$111,'CCG data'!$A:$AD,'CCG data'!AD$3,FALSE))</f>
        <v>11.7</v>
      </c>
      <c r="N300" s="304"/>
      <c r="P300" s="162">
        <f>IF(P299="","",VLOOKUP($E299&amp;$D$110&amp;$D$111,'CCG data'!$A:$AD,'CCG data'!I$3,FALSE))</f>
        <v>2.8000000000000001E-2</v>
      </c>
      <c r="Q300" s="15">
        <f>IF(P299="","",VLOOKUP($E299&amp;$D$110&amp;$D$111,'CCG data'!$A:$AD,'CCG data'!J$3,FALSE))</f>
        <v>0.05</v>
      </c>
      <c r="R300" s="15">
        <f>IF(R299="","",VLOOKUP($E299&amp;$D$110&amp;$D$111,'CCG data'!$A:$AD,'CCG data'!K$3,FALSE))</f>
        <v>0.56200000000000006</v>
      </c>
      <c r="S300" s="15">
        <f>IF(R299="","",VLOOKUP($E299&amp;$D$110&amp;$D$111,'CCG data'!$A:$AD,'CCG data'!L$3,FALSE))</f>
        <v>0.61899999999999999</v>
      </c>
      <c r="T300" s="15">
        <f>IF(T299="","",VLOOKUP($E299&amp;$D$110&amp;$D$111,'CCG data'!$A:$AD,'CCG data'!M$3,FALSE))</f>
        <v>0.214</v>
      </c>
      <c r="U300" s="15">
        <f>IF(T299="","",VLOOKUP($E299&amp;$D$110&amp;$D$111,'CCG data'!$A:$AD,'CCG data'!N$3,FALSE))</f>
        <v>0.26400000000000001</v>
      </c>
      <c r="V300" s="15">
        <f>IF(V299="","",VLOOKUP($E299&amp;$D$110&amp;$D$111,'CCG data'!$A:$AD,'CCG data'!O$3,FALSE))</f>
        <v>0.115</v>
      </c>
      <c r="W300" s="142">
        <f>IF(V299="","",VLOOKUP($E299&amp;$D$110&amp;$D$111,'CCG data'!$A:$AD,'CCG data'!P$3,FALSE))</f>
        <v>0.155</v>
      </c>
      <c r="Y300" s="178" t="str">
        <f>IFERROR(VLOOKUP($E300&amp;$D$111, Outliers!$A$4:$P$214,6,FALSE),"0")</f>
        <v>0</v>
      </c>
      <c r="Z300" s="178" t="str">
        <f>IFERROR(VLOOKUP($E300&amp;$D$111, Outliers!$A$4:$P$214,7,FALSE),"0")</f>
        <v>0</v>
      </c>
      <c r="AA300" s="178" t="str">
        <f>IFERROR(VLOOKUP($E300&amp;$D$111, Outliers!$A$4:$P$214,8,FALSE),"0")</f>
        <v>0</v>
      </c>
      <c r="AB300" s="178" t="str">
        <f>IFERROR(VLOOKUP($E300&amp;$D$111, Outliers!$A$4:$P$214,9,FALSE),"0")</f>
        <v>0</v>
      </c>
      <c r="AD300" s="82"/>
      <c r="AE300" s="82"/>
      <c r="AF300" s="82"/>
      <c r="AG300" s="82"/>
    </row>
    <row r="301" spans="4:33" ht="15.75" x14ac:dyDescent="0.25">
      <c r="D301" s="301"/>
      <c r="E301" s="108" t="s">
        <v>471</v>
      </c>
      <c r="F301" s="372">
        <f>IF(OR(ISERROR(VLOOKUP($E301&amp;$D$110&amp;$D$111,'CCG data'!$A:$AD,'CCG data'!R$3,FALSE)),ISBLANK(VLOOKUP($E301&amp;$D$110&amp;$D$111,'CCG data'!$A:$AD,'CCG data'!R$3,FALSE))),"",VLOOKUP($E301&amp;$D$110&amp;$D$111,'CCG data'!$A:$AD,'CCG data'!R$3,FALSE))</f>
        <v>3.3</v>
      </c>
      <c r="G301" s="373"/>
      <c r="H301" s="373">
        <f>IF(OR(ISERROR(VLOOKUP($E301&amp;$D$110&amp;$D$111,'CCG data'!$A:$AD,'CCG data'!S$3,FALSE)),ISBLANK(VLOOKUP($E301&amp;$D$110&amp;$D$111,'CCG data'!$A:$AD,'CCG data'!S$3,FALSE))),"",VLOOKUP($E301&amp;$D$110&amp;$D$111,'CCG data'!$A:$AD,'CCG data'!S$3,FALSE))</f>
        <v>39</v>
      </c>
      <c r="I301" s="373"/>
      <c r="J301" s="373">
        <f>IF(OR(ISERROR(VLOOKUP($E301&amp;$D$110&amp;$D$111,'CCG data'!$A:$AD,'CCG data'!T$3,FALSE)),ISBLANK(VLOOKUP($E301&amp;$D$110&amp;$D$111,'CCG data'!$A:$AD,'CCG data'!T$3,FALSE))),"",VLOOKUP($E301&amp;$D$110&amp;$D$111,'CCG data'!$A:$AD,'CCG data'!T$3,FALSE))</f>
        <v>22.7</v>
      </c>
      <c r="K301" s="373"/>
      <c r="L301" s="373">
        <f>IF(OR(ISERROR(VLOOKUP($E301&amp;$D$110&amp;$D$111,'CCG data'!$A:$AD,'CCG data'!U$3,FALSE)),ISBLANK(VLOOKUP($E301&amp;$D$110&amp;$D$111,'CCG data'!$A:$AD,'CCG data'!U$3,FALSE))),"",VLOOKUP($E301&amp;$D$110&amp;$D$111,'CCG data'!$A:$AD,'CCG data'!U$3,FALSE))</f>
        <v>8.6999999999999993</v>
      </c>
      <c r="M301" s="374"/>
      <c r="N301" s="303">
        <f>IF(OR(ISERROR(VLOOKUP($E301&amp;$D$110&amp;$D$111,'CCG data'!$A:$AD,'CCG data'!G$3,FALSE)),ISBLANK(VLOOKUP($E301&amp;$D$110&amp;$D$111,'CCG data'!$A:$AD,'CCG data'!G$3,FALSE))),"",VLOOKUP($E301&amp;$D$110&amp;$D$111,'CCG data'!$A:$AD,'CCG data'!G$3,FALSE))</f>
        <v>1036</v>
      </c>
      <c r="P301" s="354">
        <f>IF(OR(ISERROR(VLOOKUP($E301&amp;$D$110&amp;$D$111,'CCG data'!$A:$AD,'CCG data'!B$3,FALSE)),ISBLANK(VLOOKUP($E301&amp;$D$110&amp;$D$111,'CCG data'!$A:$AD,'CCG data'!B$3,FALSE))),"",VLOOKUP($E301&amp;$D$110&amp;$D$111,'CCG data'!$A:$AD,'CCG data'!B$3,FALSE))</f>
        <v>4.5366795366795366E-2</v>
      </c>
      <c r="Q301" s="246"/>
      <c r="R301" s="246">
        <f>IF(OR(ISERROR(VLOOKUP($E301&amp;$D$110&amp;$D$111,'CCG data'!$A:$AD,'CCG data'!C$3,FALSE)),ISBLANK(VLOOKUP($E301&amp;$D$110&amp;$D$111,'CCG data'!$A:$AD,'CCG data'!C$3,FALSE))),"",VLOOKUP($E301&amp;$D$110&amp;$D$111,'CCG data'!$A:$AD,'CCG data'!C$3,FALSE))</f>
        <v>0.52799227799227799</v>
      </c>
      <c r="S301" s="246"/>
      <c r="T301" s="246">
        <f>IF(OR(ISERROR(VLOOKUP($E301&amp;$D$110&amp;$D$111,'CCG data'!$A:$AD,'CCG data'!D$3,FALSE)),ISBLANK(VLOOKUP($E301&amp;$D$110&amp;$D$111,'CCG data'!$A:$AD,'CCG data'!D$3,FALSE))),"",VLOOKUP($E301&amp;$D$110&amp;$D$111,'CCG data'!$A:$AD,'CCG data'!D$3,FALSE))</f>
        <v>0.30791505791505791</v>
      </c>
      <c r="U301" s="246"/>
      <c r="V301" s="246">
        <f>IF(OR(ISERROR(VLOOKUP($E301&amp;$D$110&amp;$D$111,'CCG data'!$A:$AD,'CCG data'!E$3,FALSE)),ISBLANK(VLOOKUP($E301&amp;$D$110&amp;$D$111,'CCG data'!$A:$AD,'CCG data'!E$3,FALSE))),"",VLOOKUP($E301&amp;$D$110&amp;$D$111,'CCG data'!$A:$AD,'CCG data'!E$3,FALSE))</f>
        <v>0.11872586872586872</v>
      </c>
      <c r="W301" s="387"/>
      <c r="Y301" s="178">
        <f>IFERROR(VLOOKUP($E301&amp;$D$111, Outliers!$A$4:$P$214,6,FALSE),"0")</f>
        <v>0</v>
      </c>
      <c r="Z301" s="178">
        <f>IFERROR(VLOOKUP($E301&amp;$D$111, Outliers!$A$4:$P$214,7,FALSE),"0")</f>
        <v>0</v>
      </c>
      <c r="AA301" s="178">
        <f>IFERROR(VLOOKUP($E301&amp;$D$111, Outliers!$A$4:$P$214,8,FALSE),"0")</f>
        <v>1</v>
      </c>
      <c r="AB301" s="178">
        <f>IFERROR(VLOOKUP($E301&amp;$D$111, Outliers!$A$4:$P$214,9,FALSE),"0")</f>
        <v>1</v>
      </c>
      <c r="AD301" s="82"/>
      <c r="AE301" s="82"/>
      <c r="AF301" s="82"/>
      <c r="AG301" s="82"/>
    </row>
    <row r="302" spans="4:33" x14ac:dyDescent="0.25">
      <c r="D302" s="301"/>
      <c r="E302" s="107" t="s">
        <v>27</v>
      </c>
      <c r="F302" s="99">
        <f>IF(P301="","",VLOOKUP($E301&amp;$D$110&amp;$D$111,'CCG data'!$A:$AD,'CCG data'!W$3,FALSE))</f>
        <v>2.2999999999999998</v>
      </c>
      <c r="G302" s="100">
        <f>IF(P301="","",VLOOKUP($E301&amp;$D$110&amp;$D$111,'CCG data'!$A:$AD,'CCG data'!X$3,FALSE))</f>
        <v>4.2</v>
      </c>
      <c r="H302" s="100">
        <f>IF(R301="","",VLOOKUP($E301&amp;$D$110&amp;$D$111,'CCG data'!$A:$AD,'CCG data'!Y$3,FALSE))</f>
        <v>35.700000000000003</v>
      </c>
      <c r="I302" s="100">
        <f>IF(R301="","",VLOOKUP($E301&amp;$D$110&amp;$D$111,'CCG data'!$A:$AD,'CCG data'!Z$3,FALSE))</f>
        <v>42.3</v>
      </c>
      <c r="J302" s="100">
        <f>IF(T301="","",VLOOKUP($E301&amp;$D$110&amp;$D$111,'CCG data'!$A:$AD,'CCG data'!AA$3,FALSE))</f>
        <v>20.3</v>
      </c>
      <c r="K302" s="100">
        <f>IF(T301="","",VLOOKUP($E301&amp;$D$110&amp;$D$111,'CCG data'!$A:$AD,'CCG data'!AB$3,FALSE))</f>
        <v>25.2</v>
      </c>
      <c r="L302" s="100">
        <f>IF(V301="","",VLOOKUP($E301&amp;$D$110&amp;$D$111,'CCG data'!$A:$AD,'CCG data'!AC$3,FALSE))</f>
        <v>7.2</v>
      </c>
      <c r="M302" s="100">
        <f>IF(V301="","",VLOOKUP($E301&amp;$D$110&amp;$D$111,'CCG data'!$A:$AD,'CCG data'!AD$3,FALSE))</f>
        <v>10.3</v>
      </c>
      <c r="N302" s="304"/>
      <c r="P302" s="162">
        <f>IF(P301="","",VLOOKUP($E301&amp;$D$110&amp;$D$111,'CCG data'!$A:$AD,'CCG data'!I$3,FALSE))</f>
        <v>3.4000000000000002E-2</v>
      </c>
      <c r="Q302" s="15">
        <f>IF(P301="","",VLOOKUP($E301&amp;$D$110&amp;$D$111,'CCG data'!$A:$AD,'CCG data'!J$3,FALSE))</f>
        <v>0.06</v>
      </c>
      <c r="R302" s="15">
        <f>IF(R301="","",VLOOKUP($E301&amp;$D$110&amp;$D$111,'CCG data'!$A:$AD,'CCG data'!K$3,FALSE))</f>
        <v>0.498</v>
      </c>
      <c r="S302" s="15">
        <f>IF(R301="","",VLOOKUP($E301&amp;$D$110&amp;$D$111,'CCG data'!$A:$AD,'CCG data'!L$3,FALSE))</f>
        <v>0.55800000000000005</v>
      </c>
      <c r="T302" s="15">
        <f>IF(T301="","",VLOOKUP($E301&amp;$D$110&amp;$D$111,'CCG data'!$A:$AD,'CCG data'!M$3,FALSE))</f>
        <v>0.28100000000000003</v>
      </c>
      <c r="U302" s="15">
        <f>IF(T301="","",VLOOKUP($E301&amp;$D$110&amp;$D$111,'CCG data'!$A:$AD,'CCG data'!N$3,FALSE))</f>
        <v>0.33700000000000002</v>
      </c>
      <c r="V302" s="15">
        <f>IF(V301="","",VLOOKUP($E301&amp;$D$110&amp;$D$111,'CCG data'!$A:$AD,'CCG data'!O$3,FALSE))</f>
        <v>0.1</v>
      </c>
      <c r="W302" s="142">
        <f>IF(V301="","",VLOOKUP($E301&amp;$D$110&amp;$D$111,'CCG data'!$A:$AD,'CCG data'!P$3,FALSE))</f>
        <v>0.14000000000000001</v>
      </c>
      <c r="Y302" s="178" t="str">
        <f>IFERROR(VLOOKUP($E302&amp;$D$111, Outliers!$A$4:$P$214,6,FALSE),"0")</f>
        <v>0</v>
      </c>
      <c r="Z302" s="178" t="str">
        <f>IFERROR(VLOOKUP($E302&amp;$D$111, Outliers!$A$4:$P$214,7,FALSE),"0")</f>
        <v>0</v>
      </c>
      <c r="AA302" s="178" t="str">
        <f>IFERROR(VLOOKUP($E302&amp;$D$111, Outliers!$A$4:$P$214,8,FALSE),"0")</f>
        <v>0</v>
      </c>
      <c r="AB302" s="178" t="str">
        <f>IFERROR(VLOOKUP($E302&amp;$D$111, Outliers!$A$4:$P$214,9,FALSE),"0")</f>
        <v>0</v>
      </c>
      <c r="AD302" s="82"/>
      <c r="AE302" s="82"/>
      <c r="AF302" s="82"/>
      <c r="AG302" s="82"/>
    </row>
    <row r="303" spans="4:33" ht="15.75" x14ac:dyDescent="0.25">
      <c r="D303" s="301"/>
      <c r="E303" s="108" t="s">
        <v>234</v>
      </c>
      <c r="F303" s="372">
        <f>IF(OR(ISERROR(VLOOKUP($E303&amp;$D$110&amp;$D$111,'CCG data'!$A:$AD,'CCG data'!R$3,FALSE)),ISBLANK(VLOOKUP($E303&amp;$D$110&amp;$D$111,'CCG data'!$A:$AD,'CCG data'!R$3,FALSE))),"",VLOOKUP($E303&amp;$D$110&amp;$D$111,'CCG data'!$A:$AD,'CCG data'!R$3,FALSE))</f>
        <v>3.4</v>
      </c>
      <c r="G303" s="373"/>
      <c r="H303" s="373">
        <f>IF(OR(ISERROR(VLOOKUP($E303&amp;$D$110&amp;$D$111,'CCG data'!$A:$AD,'CCG data'!S$3,FALSE)),ISBLANK(VLOOKUP($E303&amp;$D$110&amp;$D$111,'CCG data'!$A:$AD,'CCG data'!S$3,FALSE))),"",VLOOKUP($E303&amp;$D$110&amp;$D$111,'CCG data'!$A:$AD,'CCG data'!S$3,FALSE))</f>
        <v>40.5</v>
      </c>
      <c r="I303" s="373"/>
      <c r="J303" s="373">
        <f>IF(OR(ISERROR(VLOOKUP($E303&amp;$D$110&amp;$D$111,'CCG data'!$A:$AD,'CCG data'!T$3,FALSE)),ISBLANK(VLOOKUP($E303&amp;$D$110&amp;$D$111,'CCG data'!$A:$AD,'CCG data'!T$3,FALSE))),"",VLOOKUP($E303&amp;$D$110&amp;$D$111,'CCG data'!$A:$AD,'CCG data'!T$3,FALSE))</f>
        <v>18.7</v>
      </c>
      <c r="K303" s="373"/>
      <c r="L303" s="373">
        <f>IF(OR(ISERROR(VLOOKUP($E303&amp;$D$110&amp;$D$111,'CCG data'!$A:$AD,'CCG data'!U$3,FALSE)),ISBLANK(VLOOKUP($E303&amp;$D$110&amp;$D$111,'CCG data'!$A:$AD,'CCG data'!U$3,FALSE))),"",VLOOKUP($E303&amp;$D$110&amp;$D$111,'CCG data'!$A:$AD,'CCG data'!U$3,FALSE))</f>
        <v>11.1</v>
      </c>
      <c r="M303" s="374"/>
      <c r="N303" s="303">
        <f>IF(OR(ISERROR(VLOOKUP($E303&amp;$D$110&amp;$D$111,'CCG data'!$A:$AD,'CCG data'!G$3,FALSE)),ISBLANK(VLOOKUP($E303&amp;$D$110&amp;$D$111,'CCG data'!$A:$AD,'CCG data'!G$3,FALSE))),"",VLOOKUP($E303&amp;$D$110&amp;$D$111,'CCG data'!$A:$AD,'CCG data'!G$3,FALSE))</f>
        <v>1337</v>
      </c>
      <c r="P303" s="354">
        <f>IF(OR(ISERROR(VLOOKUP($E303&amp;$D$110&amp;$D$111,'CCG data'!$A:$AD,'CCG data'!B$3,FALSE)),ISBLANK(VLOOKUP($E303&amp;$D$110&amp;$D$111,'CCG data'!$A:$AD,'CCG data'!B$3,FALSE))),"",VLOOKUP($E303&amp;$D$110&amp;$D$111,'CCG data'!$A:$AD,'CCG data'!B$3,FALSE))</f>
        <v>4.6372475691847423E-2</v>
      </c>
      <c r="Q303" s="246"/>
      <c r="R303" s="246">
        <f>IF(OR(ISERROR(VLOOKUP($E303&amp;$D$110&amp;$D$111,'CCG data'!$A:$AD,'CCG data'!C$3,FALSE)),ISBLANK(VLOOKUP($E303&amp;$D$110&amp;$D$111,'CCG data'!$A:$AD,'CCG data'!C$3,FALSE))),"",VLOOKUP($E303&amp;$D$110&amp;$D$111,'CCG data'!$A:$AD,'CCG data'!C$3,FALSE))</f>
        <v>0.54674644727000743</v>
      </c>
      <c r="S303" s="246"/>
      <c r="T303" s="246">
        <f>IF(OR(ISERROR(VLOOKUP($E303&amp;$D$110&amp;$D$111,'CCG data'!$A:$AD,'CCG data'!D$3,FALSE)),ISBLANK(VLOOKUP($E303&amp;$D$110&amp;$D$111,'CCG data'!$A:$AD,'CCG data'!D$3,FALSE))),"",VLOOKUP($E303&amp;$D$110&amp;$D$111,'CCG data'!$A:$AD,'CCG data'!D$3,FALSE))</f>
        <v>0.25504861630516079</v>
      </c>
      <c r="U303" s="246"/>
      <c r="V303" s="246">
        <f>IF(OR(ISERROR(VLOOKUP($E303&amp;$D$110&amp;$D$111,'CCG data'!$A:$AD,'CCG data'!E$3,FALSE)),ISBLANK(VLOOKUP($E303&amp;$D$110&amp;$D$111,'CCG data'!$A:$AD,'CCG data'!E$3,FALSE))),"",VLOOKUP($E303&amp;$D$110&amp;$D$111,'CCG data'!$A:$AD,'CCG data'!E$3,FALSE))</f>
        <v>0.15183246073298429</v>
      </c>
      <c r="W303" s="387"/>
      <c r="Y303" s="178">
        <f>IFERROR(VLOOKUP($E303&amp;$D$111, Outliers!$A$4:$P$214,6,FALSE),"0")</f>
        <v>1</v>
      </c>
      <c r="Z303" s="178">
        <f>IFERROR(VLOOKUP($E303&amp;$D$111, Outliers!$A$4:$P$214,7,FALSE),"0")</f>
        <v>0</v>
      </c>
      <c r="AA303" s="178">
        <f>IFERROR(VLOOKUP($E303&amp;$D$111, Outliers!$A$4:$P$214,8,FALSE),"0")</f>
        <v>0</v>
      </c>
      <c r="AB303" s="178">
        <f>IFERROR(VLOOKUP($E303&amp;$D$111, Outliers!$A$4:$P$214,9,FALSE),"0")</f>
        <v>0</v>
      </c>
      <c r="AD303" s="82"/>
      <c r="AE303" s="82"/>
      <c r="AF303" s="82"/>
      <c r="AG303" s="82"/>
    </row>
    <row r="304" spans="4:33" x14ac:dyDescent="0.25">
      <c r="D304" s="301"/>
      <c r="E304" s="107" t="s">
        <v>27</v>
      </c>
      <c r="F304" s="99">
        <f>IF(P303="","",VLOOKUP($E303&amp;$D$110&amp;$D$111,'CCG data'!$A:$AD,'CCG data'!W$3,FALSE))</f>
        <v>2.6</v>
      </c>
      <c r="G304" s="100">
        <f>IF(P303="","",VLOOKUP($E303&amp;$D$110&amp;$D$111,'CCG data'!$A:$AD,'CCG data'!X$3,FALSE))</f>
        <v>4.3</v>
      </c>
      <c r="H304" s="100">
        <f>IF(R303="","",VLOOKUP($E303&amp;$D$110&amp;$D$111,'CCG data'!$A:$AD,'CCG data'!Y$3,FALSE))</f>
        <v>37.6</v>
      </c>
      <c r="I304" s="100">
        <f>IF(R303="","",VLOOKUP($E303&amp;$D$110&amp;$D$111,'CCG data'!$A:$AD,'CCG data'!Z$3,FALSE))</f>
        <v>43.5</v>
      </c>
      <c r="J304" s="100">
        <f>IF(T303="","",VLOOKUP($E303&amp;$D$110&amp;$D$111,'CCG data'!$A:$AD,'CCG data'!AA$3,FALSE))</f>
        <v>16.7</v>
      </c>
      <c r="K304" s="100">
        <f>IF(T303="","",VLOOKUP($E303&amp;$D$110&amp;$D$111,'CCG data'!$A:$AD,'CCG data'!AB$3,FALSE))</f>
        <v>20.6</v>
      </c>
      <c r="L304" s="100">
        <f>IF(V303="","",VLOOKUP($E303&amp;$D$110&amp;$D$111,'CCG data'!$A:$AD,'CCG data'!AC$3,FALSE))</f>
        <v>9.6</v>
      </c>
      <c r="M304" s="100">
        <f>IF(V303="","",VLOOKUP($E303&amp;$D$110&amp;$D$111,'CCG data'!$A:$AD,'CCG data'!AD$3,FALSE))</f>
        <v>12.6</v>
      </c>
      <c r="N304" s="304"/>
      <c r="P304" s="162">
        <f>IF(P303="","",VLOOKUP($E303&amp;$D$110&amp;$D$111,'CCG data'!$A:$AD,'CCG data'!I$3,FALSE))</f>
        <v>3.5999999999999997E-2</v>
      </c>
      <c r="Q304" s="15">
        <f>IF(P303="","",VLOOKUP($E303&amp;$D$110&amp;$D$111,'CCG data'!$A:$AD,'CCG data'!J$3,FALSE))</f>
        <v>5.8999999999999997E-2</v>
      </c>
      <c r="R304" s="15">
        <f>IF(R303="","",VLOOKUP($E303&amp;$D$110&amp;$D$111,'CCG data'!$A:$AD,'CCG data'!K$3,FALSE))</f>
        <v>0.52</v>
      </c>
      <c r="S304" s="15">
        <f>IF(R303="","",VLOOKUP($E303&amp;$D$110&amp;$D$111,'CCG data'!$A:$AD,'CCG data'!L$3,FALSE))</f>
        <v>0.57299999999999995</v>
      </c>
      <c r="T304" s="15">
        <f>IF(T303="","",VLOOKUP($E303&amp;$D$110&amp;$D$111,'CCG data'!$A:$AD,'CCG data'!M$3,FALSE))</f>
        <v>0.23200000000000001</v>
      </c>
      <c r="U304" s="15">
        <f>IF(T303="","",VLOOKUP($E303&amp;$D$110&amp;$D$111,'CCG data'!$A:$AD,'CCG data'!N$3,FALSE))</f>
        <v>0.27900000000000003</v>
      </c>
      <c r="V304" s="15">
        <f>IF(V303="","",VLOOKUP($E303&amp;$D$110&amp;$D$111,'CCG data'!$A:$AD,'CCG data'!O$3,FALSE))</f>
        <v>0.13400000000000001</v>
      </c>
      <c r="W304" s="142">
        <f>IF(V303="","",VLOOKUP($E303&amp;$D$110&amp;$D$111,'CCG data'!$A:$AD,'CCG data'!P$3,FALSE))</f>
        <v>0.17199999999999999</v>
      </c>
      <c r="Y304" s="178" t="str">
        <f>IFERROR(VLOOKUP($E304&amp;$D$111, Outliers!$A$4:$P$214,6,FALSE),"0")</f>
        <v>0</v>
      </c>
      <c r="Z304" s="178" t="str">
        <f>IFERROR(VLOOKUP($E304&amp;$D$111, Outliers!$A$4:$P$214,7,FALSE),"0")</f>
        <v>0</v>
      </c>
      <c r="AA304" s="178" t="str">
        <f>IFERROR(VLOOKUP($E304&amp;$D$111, Outliers!$A$4:$P$214,8,FALSE),"0")</f>
        <v>0</v>
      </c>
      <c r="AB304" s="178" t="str">
        <f>IFERROR(VLOOKUP($E304&amp;$D$111, Outliers!$A$4:$P$214,9,FALSE),"0")</f>
        <v>0</v>
      </c>
      <c r="AD304" s="82"/>
      <c r="AE304" s="82"/>
      <c r="AF304" s="82"/>
      <c r="AG304" s="82"/>
    </row>
    <row r="305" spans="4:33" ht="15.75" x14ac:dyDescent="0.25">
      <c r="D305" s="301"/>
      <c r="E305" s="108" t="s">
        <v>235</v>
      </c>
      <c r="F305" s="372">
        <f>IF(OR(ISERROR(VLOOKUP($E305&amp;$D$110&amp;$D$111,'CCG data'!$A:$AD,'CCG data'!R$3,FALSE)),ISBLANK(VLOOKUP($E305&amp;$D$110&amp;$D$111,'CCG data'!$A:$AD,'CCG data'!R$3,FALSE))),"",VLOOKUP($E305&amp;$D$110&amp;$D$111,'CCG data'!$A:$AD,'CCG data'!R$3,FALSE))</f>
        <v>3.2</v>
      </c>
      <c r="G305" s="373"/>
      <c r="H305" s="373">
        <f>IF(OR(ISERROR(VLOOKUP($E305&amp;$D$110&amp;$D$111,'CCG data'!$A:$AD,'CCG data'!S$3,FALSE)),ISBLANK(VLOOKUP($E305&amp;$D$110&amp;$D$111,'CCG data'!$A:$AD,'CCG data'!S$3,FALSE))),"",VLOOKUP($E305&amp;$D$110&amp;$D$111,'CCG data'!$A:$AD,'CCG data'!S$3,FALSE))</f>
        <v>28.3</v>
      </c>
      <c r="I305" s="373"/>
      <c r="J305" s="373">
        <f>IF(OR(ISERROR(VLOOKUP($E305&amp;$D$110&amp;$D$111,'CCG data'!$A:$AD,'CCG data'!T$3,FALSE)),ISBLANK(VLOOKUP($E305&amp;$D$110&amp;$D$111,'CCG data'!$A:$AD,'CCG data'!T$3,FALSE))),"",VLOOKUP($E305&amp;$D$110&amp;$D$111,'CCG data'!$A:$AD,'CCG data'!T$3,FALSE))</f>
        <v>19.7</v>
      </c>
      <c r="K305" s="373"/>
      <c r="L305" s="373">
        <f>IF(OR(ISERROR(VLOOKUP($E305&amp;$D$110&amp;$D$111,'CCG data'!$A:$AD,'CCG data'!U$3,FALSE)),ISBLANK(VLOOKUP($E305&amp;$D$110&amp;$D$111,'CCG data'!$A:$AD,'CCG data'!U$3,FALSE))),"",VLOOKUP($E305&amp;$D$110&amp;$D$111,'CCG data'!$A:$AD,'CCG data'!U$3,FALSE))</f>
        <v>12.2</v>
      </c>
      <c r="M305" s="374"/>
      <c r="N305" s="303">
        <f>IF(OR(ISERROR(VLOOKUP($E305&amp;$D$110&amp;$D$111,'CCG data'!$A:$AD,'CCG data'!G$3,FALSE)),ISBLANK(VLOOKUP($E305&amp;$D$110&amp;$D$111,'CCG data'!$A:$AD,'CCG data'!G$3,FALSE))),"",VLOOKUP($E305&amp;$D$110&amp;$D$111,'CCG data'!$A:$AD,'CCG data'!G$3,FALSE))</f>
        <v>1059</v>
      </c>
      <c r="P305" s="354">
        <f>IF(OR(ISERROR(VLOOKUP($E305&amp;$D$110&amp;$D$111,'CCG data'!$A:$AD,'CCG data'!B$3,FALSE)),ISBLANK(VLOOKUP($E305&amp;$D$110&amp;$D$111,'CCG data'!$A:$AD,'CCG data'!B$3,FALSE))),"",VLOOKUP($E305&amp;$D$110&amp;$D$111,'CCG data'!$A:$AD,'CCG data'!B$3,FALSE))</f>
        <v>4.9102927289896126E-2</v>
      </c>
      <c r="Q305" s="246"/>
      <c r="R305" s="246">
        <f>IF(OR(ISERROR(VLOOKUP($E305&amp;$D$110&amp;$D$111,'CCG data'!$A:$AD,'CCG data'!C$3,FALSE)),ISBLANK(VLOOKUP($E305&amp;$D$110&amp;$D$111,'CCG data'!$A:$AD,'CCG data'!C$3,FALSE))),"",VLOOKUP($E305&amp;$D$110&amp;$D$111,'CCG data'!$A:$AD,'CCG data'!C$3,FALSE))</f>
        <v>0.44192634560906513</v>
      </c>
      <c r="S305" s="246"/>
      <c r="T305" s="246">
        <f>IF(OR(ISERROR(VLOOKUP($E305&amp;$D$110&amp;$D$111,'CCG data'!$A:$AD,'CCG data'!D$3,FALSE)),ISBLANK(VLOOKUP($E305&amp;$D$110&amp;$D$111,'CCG data'!$A:$AD,'CCG data'!D$3,FALSE))),"",VLOOKUP($E305&amp;$D$110&amp;$D$111,'CCG data'!$A:$AD,'CCG data'!D$3,FALSE))</f>
        <v>0.31067044381491976</v>
      </c>
      <c r="U305" s="246"/>
      <c r="V305" s="246">
        <f>IF(OR(ISERROR(VLOOKUP($E305&amp;$D$110&amp;$D$111,'CCG data'!$A:$AD,'CCG data'!E$3,FALSE)),ISBLANK(VLOOKUP($E305&amp;$D$110&amp;$D$111,'CCG data'!$A:$AD,'CCG data'!E$3,FALSE))),"",VLOOKUP($E305&amp;$D$110&amp;$D$111,'CCG data'!$A:$AD,'CCG data'!E$3,FALSE))</f>
        <v>0.19830028328611898</v>
      </c>
      <c r="W305" s="387"/>
      <c r="Y305" s="178">
        <f>IFERROR(VLOOKUP($E305&amp;$D$111, Outliers!$A$4:$P$214,6,FALSE),"0")</f>
        <v>1</v>
      </c>
      <c r="Z305" s="178">
        <f>IFERROR(VLOOKUP($E305&amp;$D$111, Outliers!$A$4:$P$214,7,FALSE),"0")</f>
        <v>1</v>
      </c>
      <c r="AA305" s="178">
        <f>IFERROR(VLOOKUP($E305&amp;$D$111, Outliers!$A$4:$P$214,8,FALSE),"0")</f>
        <v>0</v>
      </c>
      <c r="AB305" s="178">
        <f>IFERROR(VLOOKUP($E305&amp;$D$111, Outliers!$A$4:$P$214,9,FALSE),"0")</f>
        <v>0</v>
      </c>
      <c r="AD305" s="82"/>
      <c r="AE305" s="82"/>
      <c r="AF305" s="82"/>
      <c r="AG305" s="82"/>
    </row>
    <row r="306" spans="4:33" x14ac:dyDescent="0.25">
      <c r="D306" s="301"/>
      <c r="E306" s="107" t="s">
        <v>27</v>
      </c>
      <c r="F306" s="99">
        <f>IF(P305="","",VLOOKUP($E305&amp;$D$110&amp;$D$111,'CCG data'!$A:$AD,'CCG data'!W$3,FALSE))</f>
        <v>2.4</v>
      </c>
      <c r="G306" s="100">
        <f>IF(P305="","",VLOOKUP($E305&amp;$D$110&amp;$D$111,'CCG data'!$A:$AD,'CCG data'!X$3,FALSE))</f>
        <v>4.0999999999999996</v>
      </c>
      <c r="H306" s="100">
        <f>IF(R305="","",VLOOKUP($E305&amp;$D$110&amp;$D$111,'CCG data'!$A:$AD,'CCG data'!Y$3,FALSE))</f>
        <v>25.7</v>
      </c>
      <c r="I306" s="100">
        <f>IF(R305="","",VLOOKUP($E305&amp;$D$110&amp;$D$111,'CCG data'!$A:$AD,'CCG data'!Z$3,FALSE))</f>
        <v>30.8</v>
      </c>
      <c r="J306" s="100">
        <f>IF(T305="","",VLOOKUP($E305&amp;$D$110&amp;$D$111,'CCG data'!$A:$AD,'CCG data'!AA$3,FALSE))</f>
        <v>17.5</v>
      </c>
      <c r="K306" s="100">
        <f>IF(T305="","",VLOOKUP($E305&amp;$D$110&amp;$D$111,'CCG data'!$A:$AD,'CCG data'!AB$3,FALSE))</f>
        <v>21.8</v>
      </c>
      <c r="L306" s="100">
        <f>IF(V305="","",VLOOKUP($E305&amp;$D$110&amp;$D$111,'CCG data'!$A:$AD,'CCG data'!AC$3,FALSE))</f>
        <v>10.6</v>
      </c>
      <c r="M306" s="100">
        <f>IF(V305="","",VLOOKUP($E305&amp;$D$110&amp;$D$111,'CCG data'!$A:$AD,'CCG data'!AD$3,FALSE))</f>
        <v>13.9</v>
      </c>
      <c r="N306" s="304"/>
      <c r="P306" s="162">
        <f>IF(P305="","",VLOOKUP($E305&amp;$D$110&amp;$D$111,'CCG data'!$A:$AD,'CCG data'!I$3,FALSE))</f>
        <v>3.7999999999999999E-2</v>
      </c>
      <c r="Q306" s="15">
        <f>IF(P305="","",VLOOKUP($E305&amp;$D$110&amp;$D$111,'CCG data'!$A:$AD,'CCG data'!J$3,FALSE))</f>
        <v>6.4000000000000001E-2</v>
      </c>
      <c r="R306" s="15">
        <f>IF(R305="","",VLOOKUP($E305&amp;$D$110&amp;$D$111,'CCG data'!$A:$AD,'CCG data'!K$3,FALSE))</f>
        <v>0.41199999999999998</v>
      </c>
      <c r="S306" s="15">
        <f>IF(R305="","",VLOOKUP($E305&amp;$D$110&amp;$D$111,'CCG data'!$A:$AD,'CCG data'!L$3,FALSE))</f>
        <v>0.47199999999999998</v>
      </c>
      <c r="T306" s="15">
        <f>IF(T305="","",VLOOKUP($E305&amp;$D$110&amp;$D$111,'CCG data'!$A:$AD,'CCG data'!M$3,FALSE))</f>
        <v>0.28399999999999997</v>
      </c>
      <c r="U306" s="15">
        <f>IF(T305="","",VLOOKUP($E305&amp;$D$110&amp;$D$111,'CCG data'!$A:$AD,'CCG data'!N$3,FALSE))</f>
        <v>0.33900000000000002</v>
      </c>
      <c r="V306" s="15">
        <f>IF(V305="","",VLOOKUP($E305&amp;$D$110&amp;$D$111,'CCG data'!$A:$AD,'CCG data'!O$3,FALSE))</f>
        <v>0.17499999999999999</v>
      </c>
      <c r="W306" s="142">
        <f>IF(V305="","",VLOOKUP($E305&amp;$D$110&amp;$D$111,'CCG data'!$A:$AD,'CCG data'!P$3,FALSE))</f>
        <v>0.223</v>
      </c>
      <c r="Y306" s="178" t="str">
        <f>IFERROR(VLOOKUP($E306&amp;$D$111, Outliers!$A$4:$P$214,6,FALSE),"0")</f>
        <v>0</v>
      </c>
      <c r="Z306" s="178" t="str">
        <f>IFERROR(VLOOKUP($E306&amp;$D$111, Outliers!$A$4:$P$214,7,FALSE),"0")</f>
        <v>0</v>
      </c>
      <c r="AA306" s="178" t="str">
        <f>IFERROR(VLOOKUP($E306&amp;$D$111, Outliers!$A$4:$P$214,8,FALSE),"0")</f>
        <v>0</v>
      </c>
      <c r="AB306" s="178" t="str">
        <f>IFERROR(VLOOKUP($E306&amp;$D$111, Outliers!$A$4:$P$214,9,FALSE),"0")</f>
        <v>0</v>
      </c>
      <c r="AD306" s="82"/>
      <c r="AE306" s="82"/>
      <c r="AF306" s="82"/>
      <c r="AG306" s="82"/>
    </row>
    <row r="307" spans="4:33" ht="15.75" x14ac:dyDescent="0.25">
      <c r="D307" s="301"/>
      <c r="E307" s="108" t="s">
        <v>236</v>
      </c>
      <c r="F307" s="372">
        <f>IF(OR(ISERROR(VLOOKUP($E307&amp;$D$110&amp;$D$111,'CCG data'!$A:$AD,'CCG data'!R$3,FALSE)),ISBLANK(VLOOKUP($E307&amp;$D$110&amp;$D$111,'CCG data'!$A:$AD,'CCG data'!R$3,FALSE))),"",VLOOKUP($E307&amp;$D$110&amp;$D$111,'CCG data'!$A:$AD,'CCG data'!R$3,FALSE))</f>
        <v>3</v>
      </c>
      <c r="G307" s="373"/>
      <c r="H307" s="373">
        <f>IF(OR(ISERROR(VLOOKUP($E307&amp;$D$110&amp;$D$111,'CCG data'!$A:$AD,'CCG data'!S$3,FALSE)),ISBLANK(VLOOKUP($E307&amp;$D$110&amp;$D$111,'CCG data'!$A:$AD,'CCG data'!S$3,FALSE))),"",VLOOKUP($E307&amp;$D$110&amp;$D$111,'CCG data'!$A:$AD,'CCG data'!S$3,FALSE))</f>
        <v>35.5</v>
      </c>
      <c r="I307" s="373"/>
      <c r="J307" s="373">
        <f>IF(OR(ISERROR(VLOOKUP($E307&amp;$D$110&amp;$D$111,'CCG data'!$A:$AD,'CCG data'!T$3,FALSE)),ISBLANK(VLOOKUP($E307&amp;$D$110&amp;$D$111,'CCG data'!$A:$AD,'CCG data'!T$3,FALSE))),"",VLOOKUP($E307&amp;$D$110&amp;$D$111,'CCG data'!$A:$AD,'CCG data'!T$3,FALSE))</f>
        <v>17.100000000000001</v>
      </c>
      <c r="K307" s="373"/>
      <c r="L307" s="373">
        <f>IF(OR(ISERROR(VLOOKUP($E307&amp;$D$110&amp;$D$111,'CCG data'!$A:$AD,'CCG data'!U$3,FALSE)),ISBLANK(VLOOKUP($E307&amp;$D$110&amp;$D$111,'CCG data'!$A:$AD,'CCG data'!U$3,FALSE))),"",VLOOKUP($E307&amp;$D$110&amp;$D$111,'CCG data'!$A:$AD,'CCG data'!U$3,FALSE))</f>
        <v>11.2</v>
      </c>
      <c r="M307" s="374"/>
      <c r="N307" s="303">
        <f>IF(OR(ISERROR(VLOOKUP($E307&amp;$D$110&amp;$D$111,'CCG data'!$A:$AD,'CCG data'!G$3,FALSE)),ISBLANK(VLOOKUP($E307&amp;$D$110&amp;$D$111,'CCG data'!$A:$AD,'CCG data'!G$3,FALSE))),"",VLOOKUP($E307&amp;$D$110&amp;$D$111,'CCG data'!$A:$AD,'CCG data'!G$3,FALSE))</f>
        <v>811</v>
      </c>
      <c r="P307" s="354">
        <f>IF(OR(ISERROR(VLOOKUP($E307&amp;$D$110&amp;$D$111,'CCG data'!$A:$AD,'CCG data'!B$3,FALSE)),ISBLANK(VLOOKUP($E307&amp;$D$110&amp;$D$111,'CCG data'!$A:$AD,'CCG data'!B$3,FALSE))),"",VLOOKUP($E307&amp;$D$110&amp;$D$111,'CCG data'!$A:$AD,'CCG data'!B$3,FALSE))</f>
        <v>4.192355117139334E-2</v>
      </c>
      <c r="Q307" s="246"/>
      <c r="R307" s="246">
        <f>IF(OR(ISERROR(VLOOKUP($E307&amp;$D$110&amp;$D$111,'CCG data'!$A:$AD,'CCG data'!C$3,FALSE)),ISBLANK(VLOOKUP($E307&amp;$D$110&amp;$D$111,'CCG data'!$A:$AD,'CCG data'!C$3,FALSE))),"",VLOOKUP($E307&amp;$D$110&amp;$D$111,'CCG data'!$A:$AD,'CCG data'!C$3,FALSE))</f>
        <v>0.52897657213316895</v>
      </c>
      <c r="S307" s="246"/>
      <c r="T307" s="246">
        <f>IF(OR(ISERROR(VLOOKUP($E307&amp;$D$110&amp;$D$111,'CCG data'!$A:$AD,'CCG data'!D$3,FALSE)),ISBLANK(VLOOKUP($E307&amp;$D$110&amp;$D$111,'CCG data'!$A:$AD,'CCG data'!D$3,FALSE))),"",VLOOKUP($E307&amp;$D$110&amp;$D$111,'CCG data'!$A:$AD,'CCG data'!D$3,FALSE))</f>
        <v>0.25770653514180025</v>
      </c>
      <c r="U307" s="246"/>
      <c r="V307" s="246">
        <f>IF(OR(ISERROR(VLOOKUP($E307&amp;$D$110&amp;$D$111,'CCG data'!$A:$AD,'CCG data'!E$3,FALSE)),ISBLANK(VLOOKUP($E307&amp;$D$110&amp;$D$111,'CCG data'!$A:$AD,'CCG data'!E$3,FALSE))),"",VLOOKUP($E307&amp;$D$110&amp;$D$111,'CCG data'!$A:$AD,'CCG data'!E$3,FALSE))</f>
        <v>0.17139334155363747</v>
      </c>
      <c r="W307" s="387"/>
      <c r="Y307" s="178">
        <f>IFERROR(VLOOKUP($E307&amp;$D$111, Outliers!$A$4:$P$214,6,FALSE),"0")</f>
        <v>1</v>
      </c>
      <c r="Z307" s="178">
        <f>IFERROR(VLOOKUP($E307&amp;$D$111, Outliers!$A$4:$P$214,7,FALSE),"0")</f>
        <v>0</v>
      </c>
      <c r="AA307" s="178">
        <f>IFERROR(VLOOKUP($E307&amp;$D$111, Outliers!$A$4:$P$214,8,FALSE),"0")</f>
        <v>0</v>
      </c>
      <c r="AB307" s="178">
        <f>IFERROR(VLOOKUP($E307&amp;$D$111, Outliers!$A$4:$P$214,9,FALSE),"0")</f>
        <v>0</v>
      </c>
      <c r="AD307" s="82"/>
      <c r="AE307" s="82"/>
      <c r="AF307" s="82"/>
      <c r="AG307" s="82"/>
    </row>
    <row r="308" spans="4:33" x14ac:dyDescent="0.25">
      <c r="D308" s="301"/>
      <c r="E308" s="107" t="s">
        <v>27</v>
      </c>
      <c r="F308" s="99">
        <f>IF(P307="","",VLOOKUP($E307&amp;$D$110&amp;$D$111,'CCG data'!$A:$AD,'CCG data'!W$3,FALSE))</f>
        <v>2</v>
      </c>
      <c r="G308" s="100">
        <f>IF(P307="","",VLOOKUP($E307&amp;$D$110&amp;$D$111,'CCG data'!$A:$AD,'CCG data'!X$3,FALSE))</f>
        <v>4</v>
      </c>
      <c r="H308" s="100">
        <f>IF(R307="","",VLOOKUP($E307&amp;$D$110&amp;$D$111,'CCG data'!$A:$AD,'CCG data'!Y$3,FALSE))</f>
        <v>32.200000000000003</v>
      </c>
      <c r="I308" s="100">
        <f>IF(R307="","",VLOOKUP($E307&amp;$D$110&amp;$D$111,'CCG data'!$A:$AD,'CCG data'!Z$3,FALSE))</f>
        <v>38.9</v>
      </c>
      <c r="J308" s="100">
        <f>IF(T307="","",VLOOKUP($E307&amp;$D$110&amp;$D$111,'CCG data'!$A:$AD,'CCG data'!AA$3,FALSE))</f>
        <v>14.8</v>
      </c>
      <c r="K308" s="100">
        <f>IF(T307="","",VLOOKUP($E307&amp;$D$110&amp;$D$111,'CCG data'!$A:$AD,'CCG data'!AB$3,FALSE))</f>
        <v>19.5</v>
      </c>
      <c r="L308" s="100">
        <f>IF(V307="","",VLOOKUP($E307&amp;$D$110&amp;$D$111,'CCG data'!$A:$AD,'CCG data'!AC$3,FALSE))</f>
        <v>9.3000000000000007</v>
      </c>
      <c r="M308" s="100">
        <f>IF(V307="","",VLOOKUP($E307&amp;$D$110&amp;$D$111,'CCG data'!$A:$AD,'CCG data'!AD$3,FALSE))</f>
        <v>13</v>
      </c>
      <c r="N308" s="304"/>
      <c r="P308" s="162">
        <f>IF(P307="","",VLOOKUP($E307&amp;$D$110&amp;$D$111,'CCG data'!$A:$AD,'CCG data'!I$3,FALSE))</f>
        <v>0.03</v>
      </c>
      <c r="Q308" s="15">
        <f>IF(P307="","",VLOOKUP($E307&amp;$D$110&amp;$D$111,'CCG data'!$A:$AD,'CCG data'!J$3,FALSE))</f>
        <v>5.8000000000000003E-2</v>
      </c>
      <c r="R308" s="15">
        <f>IF(R307="","",VLOOKUP($E307&amp;$D$110&amp;$D$111,'CCG data'!$A:$AD,'CCG data'!K$3,FALSE))</f>
        <v>0.495</v>
      </c>
      <c r="S308" s="15">
        <f>IF(R307="","",VLOOKUP($E307&amp;$D$110&amp;$D$111,'CCG data'!$A:$AD,'CCG data'!L$3,FALSE))</f>
        <v>0.56299999999999994</v>
      </c>
      <c r="T308" s="15">
        <f>IF(T307="","",VLOOKUP($E307&amp;$D$110&amp;$D$111,'CCG data'!$A:$AD,'CCG data'!M$3,FALSE))</f>
        <v>0.22900000000000001</v>
      </c>
      <c r="U308" s="15">
        <f>IF(T307="","",VLOOKUP($E307&amp;$D$110&amp;$D$111,'CCG data'!$A:$AD,'CCG data'!N$3,FALSE))</f>
        <v>0.28899999999999998</v>
      </c>
      <c r="V308" s="15">
        <f>IF(V307="","",VLOOKUP($E307&amp;$D$110&amp;$D$111,'CCG data'!$A:$AD,'CCG data'!O$3,FALSE))</f>
        <v>0.14699999999999999</v>
      </c>
      <c r="W308" s="142">
        <f>IF(V307="","",VLOOKUP($E307&amp;$D$110&amp;$D$111,'CCG data'!$A:$AD,'CCG data'!P$3,FALSE))</f>
        <v>0.19900000000000001</v>
      </c>
      <c r="Y308" s="178" t="str">
        <f>IFERROR(VLOOKUP($E308&amp;$D$111, Outliers!$A$4:$P$214,6,FALSE),"0")</f>
        <v>0</v>
      </c>
      <c r="Z308" s="178" t="str">
        <f>IFERROR(VLOOKUP($E308&amp;$D$111, Outliers!$A$4:$P$214,7,FALSE),"0")</f>
        <v>0</v>
      </c>
      <c r="AA308" s="178" t="str">
        <f>IFERROR(VLOOKUP($E308&amp;$D$111, Outliers!$A$4:$P$214,8,FALSE),"0")</f>
        <v>0</v>
      </c>
      <c r="AB308" s="178" t="str">
        <f>IFERROR(VLOOKUP($E308&amp;$D$111, Outliers!$A$4:$P$214,9,FALSE),"0")</f>
        <v>0</v>
      </c>
      <c r="AD308" s="82"/>
      <c r="AE308" s="82"/>
      <c r="AF308" s="82"/>
      <c r="AG308" s="82"/>
    </row>
    <row r="309" spans="4:33" ht="15.75" x14ac:dyDescent="0.25">
      <c r="D309" s="301"/>
      <c r="E309" s="108" t="s">
        <v>237</v>
      </c>
      <c r="F309" s="372">
        <f>IF(OR(ISERROR(VLOOKUP($E309&amp;$D$110&amp;$D$111,'CCG data'!$A:$AD,'CCG data'!R$3,FALSE)),ISBLANK(VLOOKUP($E309&amp;$D$110&amp;$D$111,'CCG data'!$A:$AD,'CCG data'!R$3,FALSE))),"",VLOOKUP($E309&amp;$D$110&amp;$D$111,'CCG data'!$A:$AD,'CCG data'!R$3,FALSE))</f>
        <v>3.2</v>
      </c>
      <c r="G309" s="373"/>
      <c r="H309" s="373">
        <f>IF(OR(ISERROR(VLOOKUP($E309&amp;$D$110&amp;$D$111,'CCG data'!$A:$AD,'CCG data'!S$3,FALSE)),ISBLANK(VLOOKUP($E309&amp;$D$110&amp;$D$111,'CCG data'!$A:$AD,'CCG data'!S$3,FALSE))),"",VLOOKUP($E309&amp;$D$110&amp;$D$111,'CCG data'!$A:$AD,'CCG data'!S$3,FALSE))</f>
        <v>45</v>
      </c>
      <c r="I309" s="373"/>
      <c r="J309" s="373">
        <f>IF(OR(ISERROR(VLOOKUP($E309&amp;$D$110&amp;$D$111,'CCG data'!$A:$AD,'CCG data'!T$3,FALSE)),ISBLANK(VLOOKUP($E309&amp;$D$110&amp;$D$111,'CCG data'!$A:$AD,'CCG data'!T$3,FALSE))),"",VLOOKUP($E309&amp;$D$110&amp;$D$111,'CCG data'!$A:$AD,'CCG data'!T$3,FALSE))</f>
        <v>18.7</v>
      </c>
      <c r="K309" s="373"/>
      <c r="L309" s="373">
        <f>IF(OR(ISERROR(VLOOKUP($E309&amp;$D$110&amp;$D$111,'CCG data'!$A:$AD,'CCG data'!U$3,FALSE)),ISBLANK(VLOOKUP($E309&amp;$D$110&amp;$D$111,'CCG data'!$A:$AD,'CCG data'!U$3,FALSE))),"",VLOOKUP($E309&amp;$D$110&amp;$D$111,'CCG data'!$A:$AD,'CCG data'!U$3,FALSE))</f>
        <v>9.1</v>
      </c>
      <c r="M309" s="374"/>
      <c r="N309" s="303">
        <f>IF(OR(ISERROR(VLOOKUP($E309&amp;$D$110&amp;$D$111,'CCG data'!$A:$AD,'CCG data'!G$3,FALSE)),ISBLANK(VLOOKUP($E309&amp;$D$110&amp;$D$111,'CCG data'!$A:$AD,'CCG data'!G$3,FALSE))),"",VLOOKUP($E309&amp;$D$110&amp;$D$111,'CCG data'!$A:$AD,'CCG data'!G$3,FALSE))</f>
        <v>1631</v>
      </c>
      <c r="P309" s="354">
        <f>IF(OR(ISERROR(VLOOKUP($E309&amp;$D$110&amp;$D$111,'CCG data'!$A:$AD,'CCG data'!B$3,FALSE)),ISBLANK(VLOOKUP($E309&amp;$D$110&amp;$D$111,'CCG data'!$A:$AD,'CCG data'!B$3,FALSE))),"",VLOOKUP($E309&amp;$D$110&amp;$D$111,'CCG data'!$A:$AD,'CCG data'!B$3,FALSE))</f>
        <v>4.5370938074800735E-2</v>
      </c>
      <c r="Q309" s="246"/>
      <c r="R309" s="246">
        <f>IF(OR(ISERROR(VLOOKUP($E309&amp;$D$110&amp;$D$111,'CCG data'!$A:$AD,'CCG data'!C$3,FALSE)),ISBLANK(VLOOKUP($E309&amp;$D$110&amp;$D$111,'CCG data'!$A:$AD,'CCG data'!C$3,FALSE))),"",VLOOKUP($E309&amp;$D$110&amp;$D$111,'CCG data'!$A:$AD,'CCG data'!C$3,FALSE))</f>
        <v>0.5904353157572042</v>
      </c>
      <c r="S309" s="246"/>
      <c r="T309" s="246">
        <f>IF(OR(ISERROR(VLOOKUP($E309&amp;$D$110&amp;$D$111,'CCG data'!$A:$AD,'CCG data'!D$3,FALSE)),ISBLANK(VLOOKUP($E309&amp;$D$110&amp;$D$111,'CCG data'!$A:$AD,'CCG data'!D$3,FALSE))),"",VLOOKUP($E309&amp;$D$110&amp;$D$111,'CCG data'!$A:$AD,'CCG data'!D$3,FALSE))</f>
        <v>0.24463519313304721</v>
      </c>
      <c r="U309" s="246"/>
      <c r="V309" s="246">
        <f>IF(OR(ISERROR(VLOOKUP($E309&amp;$D$110&amp;$D$111,'CCG data'!$A:$AD,'CCG data'!E$3,FALSE)),ISBLANK(VLOOKUP($E309&amp;$D$110&amp;$D$111,'CCG data'!$A:$AD,'CCG data'!E$3,FALSE))),"",VLOOKUP($E309&amp;$D$110&amp;$D$111,'CCG data'!$A:$AD,'CCG data'!E$3,FALSE))</f>
        <v>0.11955855303494789</v>
      </c>
      <c r="W309" s="387"/>
      <c r="Y309" s="178">
        <f>IFERROR(VLOOKUP($E309&amp;$D$111, Outliers!$A$4:$P$214,6,FALSE),"0")</f>
        <v>1</v>
      </c>
      <c r="Z309" s="178">
        <f>IFERROR(VLOOKUP($E309&amp;$D$111, Outliers!$A$4:$P$214,7,FALSE),"0")</f>
        <v>1</v>
      </c>
      <c r="AA309" s="178">
        <f>IFERROR(VLOOKUP($E309&amp;$D$111, Outliers!$A$4:$P$214,8,FALSE),"0")</f>
        <v>0</v>
      </c>
      <c r="AB309" s="178">
        <f>IFERROR(VLOOKUP($E309&amp;$D$111, Outliers!$A$4:$P$214,9,FALSE),"0")</f>
        <v>1</v>
      </c>
      <c r="AD309" s="82"/>
      <c r="AE309" s="82"/>
      <c r="AF309" s="82"/>
      <c r="AG309" s="82"/>
    </row>
    <row r="310" spans="4:33" x14ac:dyDescent="0.25">
      <c r="D310" s="301"/>
      <c r="E310" s="107" t="s">
        <v>27</v>
      </c>
      <c r="F310" s="99">
        <f>IF(P309="","",VLOOKUP($E309&amp;$D$110&amp;$D$111,'CCG data'!$A:$AD,'CCG data'!W$3,FALSE))</f>
        <v>2.5</v>
      </c>
      <c r="G310" s="100">
        <f>IF(P309="","",VLOOKUP($E309&amp;$D$110&amp;$D$111,'CCG data'!$A:$AD,'CCG data'!X$3,FALSE))</f>
        <v>3.9</v>
      </c>
      <c r="H310" s="100">
        <f>IF(R309="","",VLOOKUP($E309&amp;$D$110&amp;$D$111,'CCG data'!$A:$AD,'CCG data'!Y$3,FALSE))</f>
        <v>42.1</v>
      </c>
      <c r="I310" s="100">
        <f>IF(R309="","",VLOOKUP($E309&amp;$D$110&amp;$D$111,'CCG data'!$A:$AD,'CCG data'!Z$3,FALSE))</f>
        <v>47.8</v>
      </c>
      <c r="J310" s="100">
        <f>IF(T309="","",VLOOKUP($E309&amp;$D$110&amp;$D$111,'CCG data'!$A:$AD,'CCG data'!AA$3,FALSE))</f>
        <v>16.899999999999999</v>
      </c>
      <c r="K310" s="100">
        <f>IF(T309="","",VLOOKUP($E309&amp;$D$110&amp;$D$111,'CCG data'!$A:$AD,'CCG data'!AB$3,FALSE))</f>
        <v>20.6</v>
      </c>
      <c r="L310" s="100">
        <f>IF(V309="","",VLOOKUP($E309&amp;$D$110&amp;$D$111,'CCG data'!$A:$AD,'CCG data'!AC$3,FALSE))</f>
        <v>7.8</v>
      </c>
      <c r="M310" s="100">
        <f>IF(V309="","",VLOOKUP($E309&amp;$D$110&amp;$D$111,'CCG data'!$A:$AD,'CCG data'!AD$3,FALSE))</f>
        <v>10.4</v>
      </c>
      <c r="N310" s="304"/>
      <c r="P310" s="162">
        <f>IF(P309="","",VLOOKUP($E309&amp;$D$110&amp;$D$111,'CCG data'!$A:$AD,'CCG data'!I$3,FALSE))</f>
        <v>3.5999999999999997E-2</v>
      </c>
      <c r="Q310" s="15">
        <f>IF(P309="","",VLOOKUP($E309&amp;$D$110&amp;$D$111,'CCG data'!$A:$AD,'CCG data'!J$3,FALSE))</f>
        <v>5.7000000000000002E-2</v>
      </c>
      <c r="R310" s="15">
        <f>IF(R309="","",VLOOKUP($E309&amp;$D$110&amp;$D$111,'CCG data'!$A:$AD,'CCG data'!K$3,FALSE))</f>
        <v>0.56599999999999995</v>
      </c>
      <c r="S310" s="15">
        <f>IF(R309="","",VLOOKUP($E309&amp;$D$110&amp;$D$111,'CCG data'!$A:$AD,'CCG data'!L$3,FALSE))</f>
        <v>0.61399999999999999</v>
      </c>
      <c r="T310" s="15">
        <f>IF(T309="","",VLOOKUP($E309&amp;$D$110&amp;$D$111,'CCG data'!$A:$AD,'CCG data'!M$3,FALSE))</f>
        <v>0.224</v>
      </c>
      <c r="U310" s="15">
        <f>IF(T309="","",VLOOKUP($E309&amp;$D$110&amp;$D$111,'CCG data'!$A:$AD,'CCG data'!N$3,FALSE))</f>
        <v>0.26600000000000001</v>
      </c>
      <c r="V310" s="15">
        <f>IF(V309="","",VLOOKUP($E309&amp;$D$110&amp;$D$111,'CCG data'!$A:$AD,'CCG data'!O$3,FALSE))</f>
        <v>0.105</v>
      </c>
      <c r="W310" s="142">
        <f>IF(V309="","",VLOOKUP($E309&amp;$D$110&amp;$D$111,'CCG data'!$A:$AD,'CCG data'!P$3,FALSE))</f>
        <v>0.13600000000000001</v>
      </c>
      <c r="Y310" s="178" t="str">
        <f>IFERROR(VLOOKUP($E310&amp;$D$111, Outliers!$A$4:$P$214,6,FALSE),"0")</f>
        <v>0</v>
      </c>
      <c r="Z310" s="178" t="str">
        <f>IFERROR(VLOOKUP($E310&amp;$D$111, Outliers!$A$4:$P$214,7,FALSE),"0")</f>
        <v>0</v>
      </c>
      <c r="AA310" s="178" t="str">
        <f>IFERROR(VLOOKUP($E310&amp;$D$111, Outliers!$A$4:$P$214,8,FALSE),"0")</f>
        <v>0</v>
      </c>
      <c r="AB310" s="178" t="str">
        <f>IFERROR(VLOOKUP($E310&amp;$D$111, Outliers!$A$4:$P$214,9,FALSE),"0")</f>
        <v>0</v>
      </c>
      <c r="AD310" s="82"/>
      <c r="AE310" s="82"/>
      <c r="AF310" s="82"/>
      <c r="AG310" s="82"/>
    </row>
    <row r="311" spans="4:33" ht="15.75" x14ac:dyDescent="0.25">
      <c r="D311" s="301"/>
      <c r="E311" s="108" t="s">
        <v>238</v>
      </c>
      <c r="F311" s="372">
        <f>IF(OR(ISERROR(VLOOKUP($E311&amp;$D$110&amp;$D$111,'CCG data'!$A:$AD,'CCG data'!R$3,FALSE)),ISBLANK(VLOOKUP($E311&amp;$D$110&amp;$D$111,'CCG data'!$A:$AD,'CCG data'!R$3,FALSE))),"",VLOOKUP($E311&amp;$D$110&amp;$D$111,'CCG data'!$A:$AD,'CCG data'!R$3,FALSE))</f>
        <v>3.5</v>
      </c>
      <c r="G311" s="373"/>
      <c r="H311" s="373">
        <f>IF(OR(ISERROR(VLOOKUP($E311&amp;$D$110&amp;$D$111,'CCG data'!$A:$AD,'CCG data'!S$3,FALSE)),ISBLANK(VLOOKUP($E311&amp;$D$110&amp;$D$111,'CCG data'!$A:$AD,'CCG data'!S$3,FALSE))),"",VLOOKUP($E311&amp;$D$110&amp;$D$111,'CCG data'!$A:$AD,'CCG data'!S$3,FALSE))</f>
        <v>44</v>
      </c>
      <c r="I311" s="373"/>
      <c r="J311" s="373">
        <f>IF(OR(ISERROR(VLOOKUP($E311&amp;$D$110&amp;$D$111,'CCG data'!$A:$AD,'CCG data'!T$3,FALSE)),ISBLANK(VLOOKUP($E311&amp;$D$110&amp;$D$111,'CCG data'!$A:$AD,'CCG data'!T$3,FALSE))),"",VLOOKUP($E311&amp;$D$110&amp;$D$111,'CCG data'!$A:$AD,'CCG data'!T$3,FALSE))</f>
        <v>18.7</v>
      </c>
      <c r="K311" s="373"/>
      <c r="L311" s="373">
        <f>IF(OR(ISERROR(VLOOKUP($E311&amp;$D$110&amp;$D$111,'CCG data'!$A:$AD,'CCG data'!U$3,FALSE)),ISBLANK(VLOOKUP($E311&amp;$D$110&amp;$D$111,'CCG data'!$A:$AD,'CCG data'!U$3,FALSE))),"",VLOOKUP($E311&amp;$D$110&amp;$D$111,'CCG data'!$A:$AD,'CCG data'!U$3,FALSE))</f>
        <v>9.6</v>
      </c>
      <c r="M311" s="374"/>
      <c r="N311" s="303">
        <f>IF(OR(ISERROR(VLOOKUP($E311&amp;$D$110&amp;$D$111,'CCG data'!$A:$AD,'CCG data'!G$3,FALSE)),ISBLANK(VLOOKUP($E311&amp;$D$110&amp;$D$111,'CCG data'!$A:$AD,'CCG data'!G$3,FALSE))),"",VLOOKUP($E311&amp;$D$110&amp;$D$111,'CCG data'!$A:$AD,'CCG data'!G$3,FALSE))</f>
        <v>1268</v>
      </c>
      <c r="P311" s="354">
        <f>IF(OR(ISERROR(VLOOKUP($E311&amp;$D$110&amp;$D$111,'CCG data'!$A:$AD,'CCG data'!B$3,FALSE)),ISBLANK(VLOOKUP($E311&amp;$D$110&amp;$D$111,'CCG data'!$A:$AD,'CCG data'!B$3,FALSE))),"",VLOOKUP($E311&amp;$D$110&amp;$D$111,'CCG data'!$A:$AD,'CCG data'!B$3,FALSE))</f>
        <v>4.9684542586750792E-2</v>
      </c>
      <c r="Q311" s="246"/>
      <c r="R311" s="246">
        <f>IF(OR(ISERROR(VLOOKUP($E311&amp;$D$110&amp;$D$111,'CCG data'!$A:$AD,'CCG data'!C$3,FALSE)),ISBLANK(VLOOKUP($E311&amp;$D$110&amp;$D$111,'CCG data'!$A:$AD,'CCG data'!C$3,FALSE))),"",VLOOKUP($E311&amp;$D$110&amp;$D$111,'CCG data'!$A:$AD,'CCG data'!C$3,FALSE))</f>
        <v>0.57807570977917977</v>
      </c>
      <c r="S311" s="246"/>
      <c r="T311" s="246">
        <f>IF(OR(ISERROR(VLOOKUP($E311&amp;$D$110&amp;$D$111,'CCG data'!$A:$AD,'CCG data'!D$3,FALSE)),ISBLANK(VLOOKUP($E311&amp;$D$110&amp;$D$111,'CCG data'!$A:$AD,'CCG data'!D$3,FALSE))),"",VLOOKUP($E311&amp;$D$110&amp;$D$111,'CCG data'!$A:$AD,'CCG data'!D$3,FALSE))</f>
        <v>0.24684542586750788</v>
      </c>
      <c r="U311" s="246"/>
      <c r="V311" s="246">
        <f>IF(OR(ISERROR(VLOOKUP($E311&amp;$D$110&amp;$D$111,'CCG data'!$A:$AD,'CCG data'!E$3,FALSE)),ISBLANK(VLOOKUP($E311&amp;$D$110&amp;$D$111,'CCG data'!$A:$AD,'CCG data'!E$3,FALSE))),"",VLOOKUP($E311&amp;$D$110&amp;$D$111,'CCG data'!$A:$AD,'CCG data'!E$3,FALSE))</f>
        <v>0.12539432176656151</v>
      </c>
      <c r="W311" s="387"/>
      <c r="Y311" s="178">
        <f>IFERROR(VLOOKUP($E311&amp;$D$111, Outliers!$A$4:$P$214,6,FALSE),"0")</f>
        <v>0</v>
      </c>
      <c r="Z311" s="178">
        <f>IFERROR(VLOOKUP($E311&amp;$D$111, Outliers!$A$4:$P$214,7,FALSE),"0")</f>
        <v>1</v>
      </c>
      <c r="AA311" s="178">
        <f>IFERROR(VLOOKUP($E311&amp;$D$111, Outliers!$A$4:$P$214,8,FALSE),"0")</f>
        <v>0</v>
      </c>
      <c r="AB311" s="178">
        <f>IFERROR(VLOOKUP($E311&amp;$D$111, Outliers!$A$4:$P$214,9,FALSE),"0")</f>
        <v>0</v>
      </c>
      <c r="AD311" s="82"/>
      <c r="AE311" s="82"/>
      <c r="AF311" s="82"/>
      <c r="AG311" s="82"/>
    </row>
    <row r="312" spans="4:33" x14ac:dyDescent="0.25">
      <c r="D312" s="301"/>
      <c r="E312" s="107" t="s">
        <v>27</v>
      </c>
      <c r="F312" s="99">
        <f>IF(P311="","",VLOOKUP($E311&amp;$D$110&amp;$D$111,'CCG data'!$A:$AD,'CCG data'!W$3,FALSE))</f>
        <v>2.7</v>
      </c>
      <c r="G312" s="100">
        <f>IF(P311="","",VLOOKUP($E311&amp;$D$110&amp;$D$111,'CCG data'!$A:$AD,'CCG data'!X$3,FALSE))</f>
        <v>4.4000000000000004</v>
      </c>
      <c r="H312" s="100">
        <f>IF(R311="","",VLOOKUP($E311&amp;$D$110&amp;$D$111,'CCG data'!$A:$AD,'CCG data'!Y$3,FALSE))</f>
        <v>40.799999999999997</v>
      </c>
      <c r="I312" s="100">
        <f>IF(R311="","",VLOOKUP($E311&amp;$D$110&amp;$D$111,'CCG data'!$A:$AD,'CCG data'!Z$3,FALSE))</f>
        <v>47.2</v>
      </c>
      <c r="J312" s="100">
        <f>IF(T311="","",VLOOKUP($E311&amp;$D$110&amp;$D$111,'CCG data'!$A:$AD,'CCG data'!AA$3,FALSE))</f>
        <v>16.600000000000001</v>
      </c>
      <c r="K312" s="100">
        <f>IF(T311="","",VLOOKUP($E311&amp;$D$110&amp;$D$111,'CCG data'!$A:$AD,'CCG data'!AB$3,FALSE))</f>
        <v>20.7</v>
      </c>
      <c r="L312" s="100">
        <f>IF(V311="","",VLOOKUP($E311&amp;$D$110&amp;$D$111,'CCG data'!$A:$AD,'CCG data'!AC$3,FALSE))</f>
        <v>8.1</v>
      </c>
      <c r="M312" s="100">
        <f>IF(V311="","",VLOOKUP($E311&amp;$D$110&amp;$D$111,'CCG data'!$A:$AD,'CCG data'!AD$3,FALSE))</f>
        <v>11.1</v>
      </c>
      <c r="N312" s="304"/>
      <c r="P312" s="162">
        <f>IF(P311="","",VLOOKUP($E311&amp;$D$110&amp;$D$111,'CCG data'!$A:$AD,'CCG data'!I$3,FALSE))</f>
        <v>3.9E-2</v>
      </c>
      <c r="Q312" s="15">
        <f>IF(P311="","",VLOOKUP($E311&amp;$D$110&amp;$D$111,'CCG data'!$A:$AD,'CCG data'!J$3,FALSE))</f>
        <v>6.3E-2</v>
      </c>
      <c r="R312" s="15">
        <f>IF(R311="","",VLOOKUP($E311&amp;$D$110&amp;$D$111,'CCG data'!$A:$AD,'CCG data'!K$3,FALSE))</f>
        <v>0.55100000000000005</v>
      </c>
      <c r="S312" s="15">
        <f>IF(R311="","",VLOOKUP($E311&amp;$D$110&amp;$D$111,'CCG data'!$A:$AD,'CCG data'!L$3,FALSE))</f>
        <v>0.60499999999999998</v>
      </c>
      <c r="T312" s="15">
        <f>IF(T311="","",VLOOKUP($E311&amp;$D$110&amp;$D$111,'CCG data'!$A:$AD,'CCG data'!M$3,FALSE))</f>
        <v>0.224</v>
      </c>
      <c r="U312" s="15">
        <f>IF(T311="","",VLOOKUP($E311&amp;$D$110&amp;$D$111,'CCG data'!$A:$AD,'CCG data'!N$3,FALSE))</f>
        <v>0.27100000000000002</v>
      </c>
      <c r="V312" s="15">
        <f>IF(V311="","",VLOOKUP($E311&amp;$D$110&amp;$D$111,'CCG data'!$A:$AD,'CCG data'!O$3,FALSE))</f>
        <v>0.108</v>
      </c>
      <c r="W312" s="142">
        <f>IF(V311="","",VLOOKUP($E311&amp;$D$110&amp;$D$111,'CCG data'!$A:$AD,'CCG data'!P$3,FALSE))</f>
        <v>0.14499999999999999</v>
      </c>
      <c r="Y312" s="178" t="str">
        <f>IFERROR(VLOOKUP($E312&amp;$D$111, Outliers!$A$4:$P$214,6,FALSE),"0")</f>
        <v>0</v>
      </c>
      <c r="Z312" s="178" t="str">
        <f>IFERROR(VLOOKUP($E312&amp;$D$111, Outliers!$A$4:$P$214,7,FALSE),"0")</f>
        <v>0</v>
      </c>
      <c r="AA312" s="178" t="str">
        <f>IFERROR(VLOOKUP($E312&amp;$D$111, Outliers!$A$4:$P$214,8,FALSE),"0")</f>
        <v>0</v>
      </c>
      <c r="AB312" s="178" t="str">
        <f>IFERROR(VLOOKUP($E312&amp;$D$111, Outliers!$A$4:$P$214,9,FALSE),"0")</f>
        <v>0</v>
      </c>
      <c r="AD312" s="82"/>
      <c r="AE312" s="82"/>
      <c r="AF312" s="82"/>
      <c r="AG312" s="82"/>
    </row>
    <row r="313" spans="4:33" ht="15.75" x14ac:dyDescent="0.25">
      <c r="D313" s="301"/>
      <c r="E313" s="108" t="s">
        <v>239</v>
      </c>
      <c r="F313" s="372">
        <f>IF(OR(ISERROR(VLOOKUP($E313&amp;$D$110&amp;$D$111,'CCG data'!$A:$AD,'CCG data'!R$3,FALSE)),ISBLANK(VLOOKUP($E313&amp;$D$110&amp;$D$111,'CCG data'!$A:$AD,'CCG data'!R$3,FALSE))),"",VLOOKUP($E313&amp;$D$110&amp;$D$111,'CCG data'!$A:$AD,'CCG data'!R$3,FALSE))</f>
        <v>5.0999999999999996</v>
      </c>
      <c r="G313" s="373"/>
      <c r="H313" s="373">
        <f>IF(OR(ISERROR(VLOOKUP($E313&amp;$D$110&amp;$D$111,'CCG data'!$A:$AD,'CCG data'!S$3,FALSE)),ISBLANK(VLOOKUP($E313&amp;$D$110&amp;$D$111,'CCG data'!$A:$AD,'CCG data'!S$3,FALSE))),"",VLOOKUP($E313&amp;$D$110&amp;$D$111,'CCG data'!$A:$AD,'CCG data'!S$3,FALSE))</f>
        <v>36.9</v>
      </c>
      <c r="I313" s="373"/>
      <c r="J313" s="373">
        <f>IF(OR(ISERROR(VLOOKUP($E313&amp;$D$110&amp;$D$111,'CCG data'!$A:$AD,'CCG data'!T$3,FALSE)),ISBLANK(VLOOKUP($E313&amp;$D$110&amp;$D$111,'CCG data'!$A:$AD,'CCG data'!T$3,FALSE))),"",VLOOKUP($E313&amp;$D$110&amp;$D$111,'CCG data'!$A:$AD,'CCG data'!T$3,FALSE))</f>
        <v>23.4</v>
      </c>
      <c r="K313" s="373"/>
      <c r="L313" s="373">
        <f>IF(OR(ISERROR(VLOOKUP($E313&amp;$D$110&amp;$D$111,'CCG data'!$A:$AD,'CCG data'!U$3,FALSE)),ISBLANK(VLOOKUP($E313&amp;$D$110&amp;$D$111,'CCG data'!$A:$AD,'CCG data'!U$3,FALSE))),"",VLOOKUP($E313&amp;$D$110&amp;$D$111,'CCG data'!$A:$AD,'CCG data'!U$3,FALSE))</f>
        <v>13.6</v>
      </c>
      <c r="M313" s="374"/>
      <c r="N313" s="303">
        <f>IF(OR(ISERROR(VLOOKUP($E313&amp;$D$110&amp;$D$111,'CCG data'!$A:$AD,'CCG data'!G$3,FALSE)),ISBLANK(VLOOKUP($E313&amp;$D$110&amp;$D$111,'CCG data'!$A:$AD,'CCG data'!G$3,FALSE))),"",VLOOKUP($E313&amp;$D$110&amp;$D$111,'CCG data'!$A:$AD,'CCG data'!G$3,FALSE))</f>
        <v>2237</v>
      </c>
      <c r="P313" s="354">
        <f>IF(OR(ISERROR(VLOOKUP($E313&amp;$D$110&amp;$D$111,'CCG data'!$A:$AD,'CCG data'!B$3,FALSE)),ISBLANK(VLOOKUP($E313&amp;$D$110&amp;$D$111,'CCG data'!$A:$AD,'CCG data'!B$3,FALSE))),"",VLOOKUP($E313&amp;$D$110&amp;$D$111,'CCG data'!$A:$AD,'CCG data'!B$3,FALSE))</f>
        <v>6.3924899418864548E-2</v>
      </c>
      <c r="Q313" s="246"/>
      <c r="R313" s="246">
        <f>IF(OR(ISERROR(VLOOKUP($E313&amp;$D$110&amp;$D$111,'CCG data'!$A:$AD,'CCG data'!C$3,FALSE)),ISBLANK(VLOOKUP($E313&amp;$D$110&amp;$D$111,'CCG data'!$A:$AD,'CCG data'!C$3,FALSE))),"",VLOOKUP($E313&amp;$D$110&amp;$D$111,'CCG data'!$A:$AD,'CCG data'!C$3,FALSE))</f>
        <v>0.47027268663388466</v>
      </c>
      <c r="S313" s="246"/>
      <c r="T313" s="246">
        <f>IF(OR(ISERROR(VLOOKUP($E313&amp;$D$110&amp;$D$111,'CCG data'!$A:$AD,'CCG data'!D$3,FALSE)),ISBLANK(VLOOKUP($E313&amp;$D$110&amp;$D$111,'CCG data'!$A:$AD,'CCG data'!D$3,FALSE))),"",VLOOKUP($E313&amp;$D$110&amp;$D$111,'CCG data'!$A:$AD,'CCG data'!D$3,FALSE))</f>
        <v>0.29280286097451946</v>
      </c>
      <c r="U313" s="246"/>
      <c r="V313" s="246">
        <f>IF(OR(ISERROR(VLOOKUP($E313&amp;$D$110&amp;$D$111,'CCG data'!$A:$AD,'CCG data'!E$3,FALSE)),ISBLANK(VLOOKUP($E313&amp;$D$110&amp;$D$111,'CCG data'!$A:$AD,'CCG data'!E$3,FALSE))),"",VLOOKUP($E313&amp;$D$110&amp;$D$111,'CCG data'!$A:$AD,'CCG data'!E$3,FALSE))</f>
        <v>0.17299955297273134</v>
      </c>
      <c r="W313" s="387"/>
      <c r="Y313" s="178">
        <f>IFERROR(VLOOKUP($E313&amp;$D$111, Outliers!$A$4:$P$214,6,FALSE),"0")</f>
        <v>0</v>
      </c>
      <c r="Z313" s="178">
        <f>IFERROR(VLOOKUP($E313&amp;$D$111, Outliers!$A$4:$P$214,7,FALSE),"0")</f>
        <v>0</v>
      </c>
      <c r="AA313" s="178">
        <f>IFERROR(VLOOKUP($E313&amp;$D$111, Outliers!$A$4:$P$214,8,FALSE),"0")</f>
        <v>1</v>
      </c>
      <c r="AB313" s="178">
        <f>IFERROR(VLOOKUP($E313&amp;$D$111, Outliers!$A$4:$P$214,9,FALSE),"0")</f>
        <v>0</v>
      </c>
      <c r="AD313" s="82"/>
      <c r="AE313" s="82"/>
      <c r="AF313" s="82"/>
      <c r="AG313" s="82"/>
    </row>
    <row r="314" spans="4:33" x14ac:dyDescent="0.25">
      <c r="D314" s="301"/>
      <c r="E314" s="107" t="s">
        <v>27</v>
      </c>
      <c r="F314" s="99">
        <f>IF(P313="","",VLOOKUP($E313&amp;$D$110&amp;$D$111,'CCG data'!$A:$AD,'CCG data'!W$3,FALSE))</f>
        <v>4.3</v>
      </c>
      <c r="G314" s="100">
        <f>IF(P313="","",VLOOKUP($E313&amp;$D$110&amp;$D$111,'CCG data'!$A:$AD,'CCG data'!X$3,FALSE))</f>
        <v>5.9</v>
      </c>
      <c r="H314" s="100">
        <f>IF(R313="","",VLOOKUP($E313&amp;$D$110&amp;$D$111,'CCG data'!$A:$AD,'CCG data'!Y$3,FALSE))</f>
        <v>34.700000000000003</v>
      </c>
      <c r="I314" s="100">
        <f>IF(R313="","",VLOOKUP($E313&amp;$D$110&amp;$D$111,'CCG data'!$A:$AD,'CCG data'!Z$3,FALSE))</f>
        <v>39.200000000000003</v>
      </c>
      <c r="J314" s="100">
        <f>IF(T313="","",VLOOKUP($E313&amp;$D$110&amp;$D$111,'CCG data'!$A:$AD,'CCG data'!AA$3,FALSE))</f>
        <v>21.6</v>
      </c>
      <c r="K314" s="100">
        <f>IF(T313="","",VLOOKUP($E313&amp;$D$110&amp;$D$111,'CCG data'!$A:$AD,'CCG data'!AB$3,FALSE))</f>
        <v>25.2</v>
      </c>
      <c r="L314" s="100">
        <f>IF(V313="","",VLOOKUP($E313&amp;$D$110&amp;$D$111,'CCG data'!$A:$AD,'CCG data'!AC$3,FALSE))</f>
        <v>12.3</v>
      </c>
      <c r="M314" s="100">
        <f>IF(V313="","",VLOOKUP($E313&amp;$D$110&amp;$D$111,'CCG data'!$A:$AD,'CCG data'!AD$3,FALSE))</f>
        <v>15</v>
      </c>
      <c r="N314" s="304"/>
      <c r="P314" s="162">
        <f>IF(P313="","",VLOOKUP($E313&amp;$D$110&amp;$D$111,'CCG data'!$A:$AD,'CCG data'!I$3,FALSE))</f>
        <v>5.5E-2</v>
      </c>
      <c r="Q314" s="15">
        <f>IF(P313="","",VLOOKUP($E313&amp;$D$110&amp;$D$111,'CCG data'!$A:$AD,'CCG data'!J$3,FALSE))</f>
        <v>7.4999999999999997E-2</v>
      </c>
      <c r="R314" s="15">
        <f>IF(R313="","",VLOOKUP($E313&amp;$D$110&amp;$D$111,'CCG data'!$A:$AD,'CCG data'!K$3,FALSE))</f>
        <v>0.45</v>
      </c>
      <c r="S314" s="15">
        <f>IF(R313="","",VLOOKUP($E313&amp;$D$110&amp;$D$111,'CCG data'!$A:$AD,'CCG data'!L$3,FALSE))</f>
        <v>0.49099999999999999</v>
      </c>
      <c r="T314" s="15">
        <f>IF(T313="","",VLOOKUP($E313&amp;$D$110&amp;$D$111,'CCG data'!$A:$AD,'CCG data'!M$3,FALSE))</f>
        <v>0.27400000000000002</v>
      </c>
      <c r="U314" s="15">
        <f>IF(T313="","",VLOOKUP($E313&amp;$D$110&amp;$D$111,'CCG data'!$A:$AD,'CCG data'!N$3,FALSE))</f>
        <v>0.312</v>
      </c>
      <c r="V314" s="15">
        <f>IF(V313="","",VLOOKUP($E313&amp;$D$110&amp;$D$111,'CCG data'!$A:$AD,'CCG data'!O$3,FALSE))</f>
        <v>0.158</v>
      </c>
      <c r="W314" s="142">
        <f>IF(V313="","",VLOOKUP($E313&amp;$D$110&amp;$D$111,'CCG data'!$A:$AD,'CCG data'!P$3,FALSE))</f>
        <v>0.189</v>
      </c>
      <c r="Y314" s="178" t="str">
        <f>IFERROR(VLOOKUP($E314&amp;$D$111, Outliers!$A$4:$P$214,6,FALSE),"0")</f>
        <v>0</v>
      </c>
      <c r="Z314" s="178" t="str">
        <f>IFERROR(VLOOKUP($E314&amp;$D$111, Outliers!$A$4:$P$214,7,FALSE),"0")</f>
        <v>0</v>
      </c>
      <c r="AA314" s="178" t="str">
        <f>IFERROR(VLOOKUP($E314&amp;$D$111, Outliers!$A$4:$P$214,8,FALSE),"0")</f>
        <v>0</v>
      </c>
      <c r="AB314" s="178" t="str">
        <f>IFERROR(VLOOKUP($E314&amp;$D$111, Outliers!$A$4:$P$214,9,FALSE),"0")</f>
        <v>0</v>
      </c>
      <c r="AD314" s="82"/>
      <c r="AE314" s="82"/>
      <c r="AF314" s="82"/>
      <c r="AG314" s="82"/>
    </row>
    <row r="315" spans="4:33" ht="15.75" x14ac:dyDescent="0.25">
      <c r="D315" s="301"/>
      <c r="E315" s="108" t="s">
        <v>240</v>
      </c>
      <c r="F315" s="372">
        <f>IF(OR(ISERROR(VLOOKUP($E315&amp;$D$110&amp;$D$111,'CCG data'!$A:$AD,'CCG data'!R$3,FALSE)),ISBLANK(VLOOKUP($E315&amp;$D$110&amp;$D$111,'CCG data'!$A:$AD,'CCG data'!R$3,FALSE))),"",VLOOKUP($E315&amp;$D$110&amp;$D$111,'CCG data'!$A:$AD,'CCG data'!R$3,FALSE))</f>
        <v>4.3</v>
      </c>
      <c r="G315" s="373"/>
      <c r="H315" s="373">
        <f>IF(OR(ISERROR(VLOOKUP($E315&amp;$D$110&amp;$D$111,'CCG data'!$A:$AD,'CCG data'!S$3,FALSE)),ISBLANK(VLOOKUP($E315&amp;$D$110&amp;$D$111,'CCG data'!$A:$AD,'CCG data'!S$3,FALSE))),"",VLOOKUP($E315&amp;$D$110&amp;$D$111,'CCG data'!$A:$AD,'CCG data'!S$3,FALSE))</f>
        <v>39.1</v>
      </c>
      <c r="I315" s="373"/>
      <c r="J315" s="373">
        <f>IF(OR(ISERROR(VLOOKUP($E315&amp;$D$110&amp;$D$111,'CCG data'!$A:$AD,'CCG data'!T$3,FALSE)),ISBLANK(VLOOKUP($E315&amp;$D$110&amp;$D$111,'CCG data'!$A:$AD,'CCG data'!T$3,FALSE))),"",VLOOKUP($E315&amp;$D$110&amp;$D$111,'CCG data'!$A:$AD,'CCG data'!T$3,FALSE))</f>
        <v>21.1</v>
      </c>
      <c r="K315" s="373"/>
      <c r="L315" s="373">
        <f>IF(OR(ISERROR(VLOOKUP($E315&amp;$D$110&amp;$D$111,'CCG data'!$A:$AD,'CCG data'!U$3,FALSE)),ISBLANK(VLOOKUP($E315&amp;$D$110&amp;$D$111,'CCG data'!$A:$AD,'CCG data'!U$3,FALSE))),"",VLOOKUP($E315&amp;$D$110&amp;$D$111,'CCG data'!$A:$AD,'CCG data'!U$3,FALSE))</f>
        <v>7.5</v>
      </c>
      <c r="M315" s="374"/>
      <c r="N315" s="303">
        <f>IF(OR(ISERROR(VLOOKUP($E315&amp;$D$110&amp;$D$111,'CCG data'!$A:$AD,'CCG data'!G$3,FALSE)),ISBLANK(VLOOKUP($E315&amp;$D$110&amp;$D$111,'CCG data'!$A:$AD,'CCG data'!G$3,FALSE))),"",VLOOKUP($E315&amp;$D$110&amp;$D$111,'CCG data'!$A:$AD,'CCG data'!G$3,FALSE))</f>
        <v>747</v>
      </c>
      <c r="P315" s="354">
        <f>IF(OR(ISERROR(VLOOKUP($E315&amp;$D$110&amp;$D$111,'CCG data'!$A:$AD,'CCG data'!B$3,FALSE)),ISBLANK(VLOOKUP($E315&amp;$D$110&amp;$D$111,'CCG data'!$A:$AD,'CCG data'!B$3,FALSE))),"",VLOOKUP($E315&amp;$D$110&amp;$D$111,'CCG data'!$A:$AD,'CCG data'!B$3,FALSE))</f>
        <v>5.7563587684069613E-2</v>
      </c>
      <c r="Q315" s="246"/>
      <c r="R315" s="246">
        <f>IF(OR(ISERROR(VLOOKUP($E315&amp;$D$110&amp;$D$111,'CCG data'!$A:$AD,'CCG data'!C$3,FALSE)),ISBLANK(VLOOKUP($E315&amp;$D$110&amp;$D$111,'CCG data'!$A:$AD,'CCG data'!C$3,FALSE))),"",VLOOKUP($E315&amp;$D$110&amp;$D$111,'CCG data'!$A:$AD,'CCG data'!C$3,FALSE))</f>
        <v>0.54216867469879515</v>
      </c>
      <c r="S315" s="246"/>
      <c r="T315" s="246">
        <f>IF(OR(ISERROR(VLOOKUP($E315&amp;$D$110&amp;$D$111,'CCG data'!$A:$AD,'CCG data'!D$3,FALSE)),ISBLANK(VLOOKUP($E315&amp;$D$110&amp;$D$111,'CCG data'!$A:$AD,'CCG data'!D$3,FALSE))),"",VLOOKUP($E315&amp;$D$110&amp;$D$111,'CCG data'!$A:$AD,'CCG data'!D$3,FALSE))</f>
        <v>0.29451137884872824</v>
      </c>
      <c r="U315" s="246"/>
      <c r="V315" s="246">
        <f>IF(OR(ISERROR(VLOOKUP($E315&amp;$D$110&amp;$D$111,'CCG data'!$A:$AD,'CCG data'!E$3,FALSE)),ISBLANK(VLOOKUP($E315&amp;$D$110&amp;$D$111,'CCG data'!$A:$AD,'CCG data'!E$3,FALSE))),"",VLOOKUP($E315&amp;$D$110&amp;$D$111,'CCG data'!$A:$AD,'CCG data'!E$3,FALSE))</f>
        <v>0.10575635876840696</v>
      </c>
      <c r="W315" s="387"/>
      <c r="Y315" s="178">
        <f>IFERROR(VLOOKUP($E315&amp;$D$111, Outliers!$A$4:$P$214,6,FALSE),"0")</f>
        <v>0</v>
      </c>
      <c r="Z315" s="178">
        <f>IFERROR(VLOOKUP($E315&amp;$D$111, Outliers!$A$4:$P$214,7,FALSE),"0")</f>
        <v>0</v>
      </c>
      <c r="AA315" s="178">
        <f>IFERROR(VLOOKUP($E315&amp;$D$111, Outliers!$A$4:$P$214,8,FALSE),"0")</f>
        <v>0</v>
      </c>
      <c r="AB315" s="178">
        <f>IFERROR(VLOOKUP($E315&amp;$D$111, Outliers!$A$4:$P$214,9,FALSE),"0")</f>
        <v>1</v>
      </c>
      <c r="AD315" s="82"/>
      <c r="AE315" s="82"/>
      <c r="AF315" s="82"/>
      <c r="AG315" s="82"/>
    </row>
    <row r="316" spans="4:33" x14ac:dyDescent="0.25">
      <c r="D316" s="301"/>
      <c r="E316" s="107" t="s">
        <v>27</v>
      </c>
      <c r="F316" s="99">
        <f>IF(P315="","",VLOOKUP($E315&amp;$D$110&amp;$D$111,'CCG data'!$A:$AD,'CCG data'!W$3,FALSE))</f>
        <v>3</v>
      </c>
      <c r="G316" s="100">
        <f>IF(P315="","",VLOOKUP($E315&amp;$D$110&amp;$D$111,'CCG data'!$A:$AD,'CCG data'!X$3,FALSE))</f>
        <v>5.6</v>
      </c>
      <c r="H316" s="100">
        <f>IF(R315="","",VLOOKUP($E315&amp;$D$110&amp;$D$111,'CCG data'!$A:$AD,'CCG data'!Y$3,FALSE))</f>
        <v>35.299999999999997</v>
      </c>
      <c r="I316" s="100">
        <f>IF(R315="","",VLOOKUP($E315&amp;$D$110&amp;$D$111,'CCG data'!$A:$AD,'CCG data'!Z$3,FALSE))</f>
        <v>42.9</v>
      </c>
      <c r="J316" s="100">
        <f>IF(T315="","",VLOOKUP($E315&amp;$D$110&amp;$D$111,'CCG data'!$A:$AD,'CCG data'!AA$3,FALSE))</f>
        <v>18.3</v>
      </c>
      <c r="K316" s="100">
        <f>IF(T315="","",VLOOKUP($E315&amp;$D$110&amp;$D$111,'CCG data'!$A:$AD,'CCG data'!AB$3,FALSE))</f>
        <v>23.9</v>
      </c>
      <c r="L316" s="100">
        <f>IF(V315="","",VLOOKUP($E315&amp;$D$110&amp;$D$111,'CCG data'!$A:$AD,'CCG data'!AC$3,FALSE))</f>
        <v>5.8</v>
      </c>
      <c r="M316" s="100">
        <f>IF(V315="","",VLOOKUP($E315&amp;$D$110&amp;$D$111,'CCG data'!$A:$AD,'CCG data'!AD$3,FALSE))</f>
        <v>9.1</v>
      </c>
      <c r="N316" s="304"/>
      <c r="P316" s="162">
        <f>IF(P315="","",VLOOKUP($E315&amp;$D$110&amp;$D$111,'CCG data'!$A:$AD,'CCG data'!I$3,FALSE))</f>
        <v>4.2999999999999997E-2</v>
      </c>
      <c r="Q316" s="15">
        <f>IF(P315="","",VLOOKUP($E315&amp;$D$110&amp;$D$111,'CCG data'!$A:$AD,'CCG data'!J$3,FALSE))</f>
        <v>7.6999999999999999E-2</v>
      </c>
      <c r="R316" s="15">
        <f>IF(R315="","",VLOOKUP($E315&amp;$D$110&amp;$D$111,'CCG data'!$A:$AD,'CCG data'!K$3,FALSE))</f>
        <v>0.50600000000000001</v>
      </c>
      <c r="S316" s="15">
        <f>IF(R315="","",VLOOKUP($E315&amp;$D$110&amp;$D$111,'CCG data'!$A:$AD,'CCG data'!L$3,FALSE))</f>
        <v>0.57799999999999996</v>
      </c>
      <c r="T316" s="15">
        <f>IF(T315="","",VLOOKUP($E315&amp;$D$110&amp;$D$111,'CCG data'!$A:$AD,'CCG data'!M$3,FALSE))</f>
        <v>0.26300000000000001</v>
      </c>
      <c r="U316" s="15">
        <f>IF(T315="","",VLOOKUP($E315&amp;$D$110&amp;$D$111,'CCG data'!$A:$AD,'CCG data'!N$3,FALSE))</f>
        <v>0.32800000000000001</v>
      </c>
      <c r="V316" s="15">
        <f>IF(V315="","",VLOOKUP($E315&amp;$D$110&amp;$D$111,'CCG data'!$A:$AD,'CCG data'!O$3,FALSE))</f>
        <v>8.5999999999999993E-2</v>
      </c>
      <c r="W316" s="142">
        <f>IF(V315="","",VLOOKUP($E315&amp;$D$110&amp;$D$111,'CCG data'!$A:$AD,'CCG data'!P$3,FALSE))</f>
        <v>0.13</v>
      </c>
      <c r="Y316" s="178" t="str">
        <f>IFERROR(VLOOKUP($E316&amp;$D$111, Outliers!$A$4:$P$214,6,FALSE),"0")</f>
        <v>0</v>
      </c>
      <c r="Z316" s="178" t="str">
        <f>IFERROR(VLOOKUP($E316&amp;$D$111, Outliers!$A$4:$P$214,7,FALSE),"0")</f>
        <v>0</v>
      </c>
      <c r="AA316" s="178" t="str">
        <f>IFERROR(VLOOKUP($E316&amp;$D$111, Outliers!$A$4:$P$214,8,FALSE),"0")</f>
        <v>0</v>
      </c>
      <c r="AB316" s="178" t="str">
        <f>IFERROR(VLOOKUP($E316&amp;$D$111, Outliers!$A$4:$P$214,9,FALSE),"0")</f>
        <v>0</v>
      </c>
      <c r="AD316" s="82"/>
      <c r="AE316" s="82"/>
      <c r="AF316" s="82"/>
      <c r="AG316" s="82"/>
    </row>
    <row r="317" spans="4:33" ht="15.75" x14ac:dyDescent="0.25">
      <c r="D317" s="301"/>
      <c r="E317" s="108" t="s">
        <v>472</v>
      </c>
      <c r="F317" s="372">
        <f>IF(OR(ISERROR(VLOOKUP($E317&amp;$D$110&amp;$D$111,'CCG data'!$A:$AD,'CCG data'!R$3,FALSE)),ISBLANK(VLOOKUP($E317&amp;$D$110&amp;$D$111,'CCG data'!$A:$AD,'CCG data'!R$3,FALSE))),"",VLOOKUP($E317&amp;$D$110&amp;$D$111,'CCG data'!$A:$AD,'CCG data'!R$3,FALSE))</f>
        <v>6.9</v>
      </c>
      <c r="G317" s="373"/>
      <c r="H317" s="373">
        <f>IF(OR(ISERROR(VLOOKUP($E317&amp;$D$110&amp;$D$111,'CCG data'!$A:$AD,'CCG data'!S$3,FALSE)),ISBLANK(VLOOKUP($E317&amp;$D$110&amp;$D$111,'CCG data'!$A:$AD,'CCG data'!S$3,FALSE))),"",VLOOKUP($E317&amp;$D$110&amp;$D$111,'CCG data'!$A:$AD,'CCG data'!S$3,FALSE))</f>
        <v>38.200000000000003</v>
      </c>
      <c r="I317" s="373"/>
      <c r="J317" s="373">
        <f>IF(OR(ISERROR(VLOOKUP($E317&amp;$D$110&amp;$D$111,'CCG data'!$A:$AD,'CCG data'!T$3,FALSE)),ISBLANK(VLOOKUP($E317&amp;$D$110&amp;$D$111,'CCG data'!$A:$AD,'CCG data'!T$3,FALSE))),"",VLOOKUP($E317&amp;$D$110&amp;$D$111,'CCG data'!$A:$AD,'CCG data'!T$3,FALSE))</f>
        <v>21.8</v>
      </c>
      <c r="K317" s="373"/>
      <c r="L317" s="373">
        <f>IF(OR(ISERROR(VLOOKUP($E317&amp;$D$110&amp;$D$111,'CCG data'!$A:$AD,'CCG data'!U$3,FALSE)),ISBLANK(VLOOKUP($E317&amp;$D$110&amp;$D$111,'CCG data'!$A:$AD,'CCG data'!U$3,FALSE))),"",VLOOKUP($E317&amp;$D$110&amp;$D$111,'CCG data'!$A:$AD,'CCG data'!U$3,FALSE))</f>
        <v>8.8000000000000007</v>
      </c>
      <c r="M317" s="374"/>
      <c r="N317" s="303">
        <f>IF(OR(ISERROR(VLOOKUP($E317&amp;$D$110&amp;$D$111,'CCG data'!$A:$AD,'CCG data'!G$3,FALSE)),ISBLANK(VLOOKUP($E317&amp;$D$110&amp;$D$111,'CCG data'!$A:$AD,'CCG data'!G$3,FALSE))),"",VLOOKUP($E317&amp;$D$110&amp;$D$111,'CCG data'!$A:$AD,'CCG data'!G$3,FALSE))</f>
        <v>1042</v>
      </c>
      <c r="P317" s="354">
        <f>IF(OR(ISERROR(VLOOKUP($E317&amp;$D$110&amp;$D$111,'CCG data'!$A:$AD,'CCG data'!B$3,FALSE)),ISBLANK(VLOOKUP($E317&amp;$D$110&amp;$D$111,'CCG data'!$A:$AD,'CCG data'!B$3,FALSE))),"",VLOOKUP($E317&amp;$D$110&amp;$D$111,'CCG data'!$A:$AD,'CCG data'!B$3,FALSE))</f>
        <v>9.5009596928982726E-2</v>
      </c>
      <c r="Q317" s="246"/>
      <c r="R317" s="246">
        <f>IF(OR(ISERROR(VLOOKUP($E317&amp;$D$110&amp;$D$111,'CCG data'!$A:$AD,'CCG data'!C$3,FALSE)),ISBLANK(VLOOKUP($E317&amp;$D$110&amp;$D$111,'CCG data'!$A:$AD,'CCG data'!C$3,FALSE))),"",VLOOKUP($E317&amp;$D$110&amp;$D$111,'CCG data'!$A:$AD,'CCG data'!C$3,FALSE))</f>
        <v>0.50479846449136279</v>
      </c>
      <c r="S317" s="246"/>
      <c r="T317" s="246">
        <f>IF(OR(ISERROR(VLOOKUP($E317&amp;$D$110&amp;$D$111,'CCG data'!$A:$AD,'CCG data'!D$3,FALSE)),ISBLANK(VLOOKUP($E317&amp;$D$110&amp;$D$111,'CCG data'!$A:$AD,'CCG data'!D$3,FALSE))),"",VLOOKUP($E317&amp;$D$110&amp;$D$111,'CCG data'!$A:$AD,'CCG data'!D$3,FALSE))</f>
        <v>0.28502879078694815</v>
      </c>
      <c r="U317" s="246"/>
      <c r="V317" s="246">
        <f>IF(OR(ISERROR(VLOOKUP($E317&amp;$D$110&amp;$D$111,'CCG data'!$A:$AD,'CCG data'!E$3,FALSE)),ISBLANK(VLOOKUP($E317&amp;$D$110&amp;$D$111,'CCG data'!$A:$AD,'CCG data'!E$3,FALSE))),"",VLOOKUP($E317&amp;$D$110&amp;$D$111,'CCG data'!$A:$AD,'CCG data'!E$3,FALSE))</f>
        <v>0.11516314779270634</v>
      </c>
      <c r="W317" s="387"/>
      <c r="Y317" s="178">
        <f>IFERROR(VLOOKUP($E317&amp;$D$111, Outliers!$A$4:$P$214,6,FALSE),"0")</f>
        <v>0</v>
      </c>
      <c r="Z317" s="178">
        <f>IFERROR(VLOOKUP($E317&amp;$D$111, Outliers!$A$4:$P$214,7,FALSE),"0")</f>
        <v>0</v>
      </c>
      <c r="AA317" s="178">
        <f>IFERROR(VLOOKUP($E317&amp;$D$111, Outliers!$A$4:$P$214,8,FALSE),"0")</f>
        <v>1</v>
      </c>
      <c r="AB317" s="178">
        <f>IFERROR(VLOOKUP($E317&amp;$D$111, Outliers!$A$4:$P$214,9,FALSE),"0")</f>
        <v>1</v>
      </c>
      <c r="AD317" s="82"/>
      <c r="AE317" s="82"/>
      <c r="AF317" s="82"/>
      <c r="AG317" s="82"/>
    </row>
    <row r="318" spans="4:33" x14ac:dyDescent="0.25">
      <c r="D318" s="301"/>
      <c r="E318" s="107" t="s">
        <v>27</v>
      </c>
      <c r="F318" s="99">
        <f>IF(P317="","",VLOOKUP($E317&amp;$D$110&amp;$D$111,'CCG data'!$A:$AD,'CCG data'!W$3,FALSE))</f>
        <v>5.5</v>
      </c>
      <c r="G318" s="100">
        <f>IF(P317="","",VLOOKUP($E317&amp;$D$110&amp;$D$111,'CCG data'!$A:$AD,'CCG data'!X$3,FALSE))</f>
        <v>8.1999999999999993</v>
      </c>
      <c r="H318" s="100">
        <f>IF(R317="","",VLOOKUP($E317&amp;$D$110&amp;$D$111,'CCG data'!$A:$AD,'CCG data'!Y$3,FALSE))</f>
        <v>34.9</v>
      </c>
      <c r="I318" s="100">
        <f>IF(R317="","",VLOOKUP($E317&amp;$D$110&amp;$D$111,'CCG data'!$A:$AD,'CCG data'!Z$3,FALSE))</f>
        <v>41.4</v>
      </c>
      <c r="J318" s="100">
        <f>IF(T317="","",VLOOKUP($E317&amp;$D$110&amp;$D$111,'CCG data'!$A:$AD,'CCG data'!AA$3,FALSE))</f>
        <v>19.3</v>
      </c>
      <c r="K318" s="100">
        <f>IF(T317="","",VLOOKUP($E317&amp;$D$110&amp;$D$111,'CCG data'!$A:$AD,'CCG data'!AB$3,FALSE))</f>
        <v>24.3</v>
      </c>
      <c r="L318" s="100">
        <f>IF(V317="","",VLOOKUP($E317&amp;$D$110&amp;$D$111,'CCG data'!$A:$AD,'CCG data'!AC$3,FALSE))</f>
        <v>7.2</v>
      </c>
      <c r="M318" s="100">
        <f>IF(V317="","",VLOOKUP($E317&amp;$D$110&amp;$D$111,'CCG data'!$A:$AD,'CCG data'!AD$3,FALSE))</f>
        <v>10.4</v>
      </c>
      <c r="N318" s="304"/>
      <c r="P318" s="162">
        <f>IF(P317="","",VLOOKUP($E317&amp;$D$110&amp;$D$111,'CCG data'!$A:$AD,'CCG data'!I$3,FALSE))</f>
        <v>7.9000000000000001E-2</v>
      </c>
      <c r="Q318" s="15">
        <f>IF(P317="","",VLOOKUP($E317&amp;$D$110&amp;$D$111,'CCG data'!$A:$AD,'CCG data'!J$3,FALSE))</f>
        <v>0.114</v>
      </c>
      <c r="R318" s="15">
        <f>IF(R317="","",VLOOKUP($E317&amp;$D$110&amp;$D$111,'CCG data'!$A:$AD,'CCG data'!K$3,FALSE))</f>
        <v>0.47399999999999998</v>
      </c>
      <c r="S318" s="15">
        <f>IF(R317="","",VLOOKUP($E317&amp;$D$110&amp;$D$111,'CCG data'!$A:$AD,'CCG data'!L$3,FALSE))</f>
        <v>0.53500000000000003</v>
      </c>
      <c r="T318" s="15">
        <f>IF(T317="","",VLOOKUP($E317&amp;$D$110&amp;$D$111,'CCG data'!$A:$AD,'CCG data'!M$3,FALSE))</f>
        <v>0.25800000000000001</v>
      </c>
      <c r="U318" s="15">
        <f>IF(T317="","",VLOOKUP($E317&amp;$D$110&amp;$D$111,'CCG data'!$A:$AD,'CCG data'!N$3,FALSE))</f>
        <v>0.313</v>
      </c>
      <c r="V318" s="15">
        <f>IF(V317="","",VLOOKUP($E317&amp;$D$110&amp;$D$111,'CCG data'!$A:$AD,'CCG data'!O$3,FALSE))</f>
        <v>9.7000000000000003E-2</v>
      </c>
      <c r="W318" s="142">
        <f>IF(V317="","",VLOOKUP($E317&amp;$D$110&amp;$D$111,'CCG data'!$A:$AD,'CCG data'!P$3,FALSE))</f>
        <v>0.13600000000000001</v>
      </c>
      <c r="Y318" s="178" t="str">
        <f>IFERROR(VLOOKUP($E318&amp;$D$111, Outliers!$A$4:$P$214,6,FALSE),"0")</f>
        <v>0</v>
      </c>
      <c r="Z318" s="178" t="str">
        <f>IFERROR(VLOOKUP($E318&amp;$D$111, Outliers!$A$4:$P$214,7,FALSE),"0")</f>
        <v>0</v>
      </c>
      <c r="AA318" s="178" t="str">
        <f>IFERROR(VLOOKUP($E318&amp;$D$111, Outliers!$A$4:$P$214,8,FALSE),"0")</f>
        <v>0</v>
      </c>
      <c r="AB318" s="178" t="str">
        <f>IFERROR(VLOOKUP($E318&amp;$D$111, Outliers!$A$4:$P$214,9,FALSE),"0")</f>
        <v>0</v>
      </c>
      <c r="AD318" s="82"/>
      <c r="AE318" s="82"/>
      <c r="AF318" s="82"/>
      <c r="AG318" s="82"/>
    </row>
    <row r="319" spans="4:33" ht="15.75" x14ac:dyDescent="0.25">
      <c r="D319" s="301"/>
      <c r="E319" s="108" t="s">
        <v>241</v>
      </c>
      <c r="F319" s="372">
        <f>IF(OR(ISERROR(VLOOKUP($E319&amp;$D$110&amp;$D$111,'CCG data'!$A:$AD,'CCG data'!R$3,FALSE)),ISBLANK(VLOOKUP($E319&amp;$D$110&amp;$D$111,'CCG data'!$A:$AD,'CCG data'!R$3,FALSE))),"",VLOOKUP($E319&amp;$D$110&amp;$D$111,'CCG data'!$A:$AD,'CCG data'!R$3,FALSE))</f>
        <v>4.5</v>
      </c>
      <c r="G319" s="373"/>
      <c r="H319" s="373">
        <f>IF(OR(ISERROR(VLOOKUP($E319&amp;$D$110&amp;$D$111,'CCG data'!$A:$AD,'CCG data'!S$3,FALSE)),ISBLANK(VLOOKUP($E319&amp;$D$110&amp;$D$111,'CCG data'!$A:$AD,'CCG data'!S$3,FALSE))),"",VLOOKUP($E319&amp;$D$110&amp;$D$111,'CCG data'!$A:$AD,'CCG data'!S$3,FALSE))</f>
        <v>38.200000000000003</v>
      </c>
      <c r="I319" s="373"/>
      <c r="J319" s="373">
        <f>IF(OR(ISERROR(VLOOKUP($E319&amp;$D$110&amp;$D$111,'CCG data'!$A:$AD,'CCG data'!T$3,FALSE)),ISBLANK(VLOOKUP($E319&amp;$D$110&amp;$D$111,'CCG data'!$A:$AD,'CCG data'!T$3,FALSE))),"",VLOOKUP($E319&amp;$D$110&amp;$D$111,'CCG data'!$A:$AD,'CCG data'!T$3,FALSE))</f>
        <v>20.100000000000001</v>
      </c>
      <c r="K319" s="373"/>
      <c r="L319" s="373">
        <f>IF(OR(ISERROR(VLOOKUP($E319&amp;$D$110&amp;$D$111,'CCG data'!$A:$AD,'CCG data'!U$3,FALSE)),ISBLANK(VLOOKUP($E319&amp;$D$110&amp;$D$111,'CCG data'!$A:$AD,'CCG data'!U$3,FALSE))),"",VLOOKUP($E319&amp;$D$110&amp;$D$111,'CCG data'!$A:$AD,'CCG data'!U$3,FALSE))</f>
        <v>9.8000000000000007</v>
      </c>
      <c r="M319" s="374"/>
      <c r="N319" s="303">
        <f>IF(OR(ISERROR(VLOOKUP($E319&amp;$D$110&amp;$D$111,'CCG data'!$A:$AD,'CCG data'!G$3,FALSE)),ISBLANK(VLOOKUP($E319&amp;$D$110&amp;$D$111,'CCG data'!$A:$AD,'CCG data'!G$3,FALSE))),"",VLOOKUP($E319&amp;$D$110&amp;$D$111,'CCG data'!$A:$AD,'CCG data'!G$3,FALSE))</f>
        <v>1150</v>
      </c>
      <c r="P319" s="354">
        <f>IF(OR(ISERROR(VLOOKUP($E319&amp;$D$110&amp;$D$111,'CCG data'!$A:$AD,'CCG data'!B$3,FALSE)),ISBLANK(VLOOKUP($E319&amp;$D$110&amp;$D$111,'CCG data'!$A:$AD,'CCG data'!B$3,FALSE))),"",VLOOKUP($E319&amp;$D$110&amp;$D$111,'CCG data'!$A:$AD,'CCG data'!B$3,FALSE))</f>
        <v>6.4347826086956522E-2</v>
      </c>
      <c r="Q319" s="246"/>
      <c r="R319" s="246">
        <f>IF(OR(ISERROR(VLOOKUP($E319&amp;$D$110&amp;$D$111,'CCG data'!$A:$AD,'CCG data'!C$3,FALSE)),ISBLANK(VLOOKUP($E319&amp;$D$110&amp;$D$111,'CCG data'!$A:$AD,'CCG data'!C$3,FALSE))),"",VLOOKUP($E319&amp;$D$110&amp;$D$111,'CCG data'!$A:$AD,'CCG data'!C$3,FALSE))</f>
        <v>0.52521739130434786</v>
      </c>
      <c r="S319" s="246"/>
      <c r="T319" s="246">
        <f>IF(OR(ISERROR(VLOOKUP($E319&amp;$D$110&amp;$D$111,'CCG data'!$A:$AD,'CCG data'!D$3,FALSE)),ISBLANK(VLOOKUP($E319&amp;$D$110&amp;$D$111,'CCG data'!$A:$AD,'CCG data'!D$3,FALSE))),"",VLOOKUP($E319&amp;$D$110&amp;$D$111,'CCG data'!$A:$AD,'CCG data'!D$3,FALSE))</f>
        <v>0.27217391304347827</v>
      </c>
      <c r="U319" s="246"/>
      <c r="V319" s="246">
        <f>IF(OR(ISERROR(VLOOKUP($E319&amp;$D$110&amp;$D$111,'CCG data'!$A:$AD,'CCG data'!E$3,FALSE)),ISBLANK(VLOOKUP($E319&amp;$D$110&amp;$D$111,'CCG data'!$A:$AD,'CCG data'!E$3,FALSE))),"",VLOOKUP($E319&amp;$D$110&amp;$D$111,'CCG data'!$A:$AD,'CCG data'!E$3,FALSE))</f>
        <v>0.13826086956521738</v>
      </c>
      <c r="W319" s="387"/>
      <c r="Y319" s="178">
        <f>IFERROR(VLOOKUP($E319&amp;$D$111, Outliers!$A$4:$P$214,6,FALSE),"0")</f>
        <v>0</v>
      </c>
      <c r="Z319" s="178">
        <f>IFERROR(VLOOKUP($E319&amp;$D$111, Outliers!$A$4:$P$214,7,FALSE),"0")</f>
        <v>0</v>
      </c>
      <c r="AA319" s="178">
        <f>IFERROR(VLOOKUP($E319&amp;$D$111, Outliers!$A$4:$P$214,8,FALSE),"0")</f>
        <v>0</v>
      </c>
      <c r="AB319" s="178">
        <f>IFERROR(VLOOKUP($E319&amp;$D$111, Outliers!$A$4:$P$214,9,FALSE),"0")</f>
        <v>0</v>
      </c>
      <c r="AD319" s="82"/>
      <c r="AE319" s="82"/>
      <c r="AF319" s="82"/>
      <c r="AG319" s="82"/>
    </row>
    <row r="320" spans="4:33" x14ac:dyDescent="0.25">
      <c r="D320" s="301"/>
      <c r="E320" s="107" t="s">
        <v>27</v>
      </c>
      <c r="F320" s="99">
        <f>IF(P319="","",VLOOKUP($E319&amp;$D$110&amp;$D$111,'CCG data'!$A:$AD,'CCG data'!W$3,FALSE))</f>
        <v>3.5</v>
      </c>
      <c r="G320" s="100">
        <f>IF(P319="","",VLOOKUP($E319&amp;$D$110&amp;$D$111,'CCG data'!$A:$AD,'CCG data'!X$3,FALSE))</f>
        <v>5.5</v>
      </c>
      <c r="H320" s="100">
        <f>IF(R319="","",VLOOKUP($E319&amp;$D$110&amp;$D$111,'CCG data'!$A:$AD,'CCG data'!Y$3,FALSE))</f>
        <v>35.200000000000003</v>
      </c>
      <c r="I320" s="100">
        <f>IF(R319="","",VLOOKUP($E319&amp;$D$110&amp;$D$111,'CCG data'!$A:$AD,'CCG data'!Z$3,FALSE))</f>
        <v>41.3</v>
      </c>
      <c r="J320" s="100">
        <f>IF(T319="","",VLOOKUP($E319&amp;$D$110&amp;$D$111,'CCG data'!$A:$AD,'CCG data'!AA$3,FALSE))</f>
        <v>17.899999999999999</v>
      </c>
      <c r="K320" s="100">
        <f>IF(T319="","",VLOOKUP($E319&amp;$D$110&amp;$D$111,'CCG data'!$A:$AD,'CCG data'!AB$3,FALSE))</f>
        <v>22.3</v>
      </c>
      <c r="L320" s="100">
        <f>IF(V319="","",VLOOKUP($E319&amp;$D$110&amp;$D$111,'CCG data'!$A:$AD,'CCG data'!AC$3,FALSE))</f>
        <v>8.1999999999999993</v>
      </c>
      <c r="M320" s="100">
        <f>IF(V319="","",VLOOKUP($E319&amp;$D$110&amp;$D$111,'CCG data'!$A:$AD,'CCG data'!AD$3,FALSE))</f>
        <v>11.3</v>
      </c>
      <c r="N320" s="304"/>
      <c r="P320" s="162">
        <f>IF(P319="","",VLOOKUP($E319&amp;$D$110&amp;$D$111,'CCG data'!$A:$AD,'CCG data'!I$3,FALSE))</f>
        <v>5.1999999999999998E-2</v>
      </c>
      <c r="Q320" s="15">
        <f>IF(P319="","",VLOOKUP($E319&amp;$D$110&amp;$D$111,'CCG data'!$A:$AD,'CCG data'!J$3,FALSE))</f>
        <v>0.08</v>
      </c>
      <c r="R320" s="15">
        <f>IF(R319="","",VLOOKUP($E319&amp;$D$110&amp;$D$111,'CCG data'!$A:$AD,'CCG data'!K$3,FALSE))</f>
        <v>0.496</v>
      </c>
      <c r="S320" s="15">
        <f>IF(R319="","",VLOOKUP($E319&amp;$D$110&amp;$D$111,'CCG data'!$A:$AD,'CCG data'!L$3,FALSE))</f>
        <v>0.55400000000000005</v>
      </c>
      <c r="T320" s="15">
        <f>IF(T319="","",VLOOKUP($E319&amp;$D$110&amp;$D$111,'CCG data'!$A:$AD,'CCG data'!M$3,FALSE))</f>
        <v>0.247</v>
      </c>
      <c r="U320" s="15">
        <f>IF(T319="","",VLOOKUP($E319&amp;$D$110&amp;$D$111,'CCG data'!$A:$AD,'CCG data'!N$3,FALSE))</f>
        <v>0.29899999999999999</v>
      </c>
      <c r="V320" s="15">
        <f>IF(V319="","",VLOOKUP($E319&amp;$D$110&amp;$D$111,'CCG data'!$A:$AD,'CCG data'!O$3,FALSE))</f>
        <v>0.12</v>
      </c>
      <c r="W320" s="142">
        <f>IF(V319="","",VLOOKUP($E319&amp;$D$110&amp;$D$111,'CCG data'!$A:$AD,'CCG data'!P$3,FALSE))</f>
        <v>0.159</v>
      </c>
      <c r="Y320" s="178" t="str">
        <f>IFERROR(VLOOKUP($E320&amp;$D$111, Outliers!$A$4:$P$214,6,FALSE),"0")</f>
        <v>0</v>
      </c>
      <c r="Z320" s="178" t="str">
        <f>IFERROR(VLOOKUP($E320&amp;$D$111, Outliers!$A$4:$P$214,7,FALSE),"0")</f>
        <v>0</v>
      </c>
      <c r="AA320" s="178" t="str">
        <f>IFERROR(VLOOKUP($E320&amp;$D$111, Outliers!$A$4:$P$214,8,FALSE),"0")</f>
        <v>0</v>
      </c>
      <c r="AB320" s="178" t="str">
        <f>IFERROR(VLOOKUP($E320&amp;$D$111, Outliers!$A$4:$P$214,9,FALSE),"0")</f>
        <v>0</v>
      </c>
      <c r="AD320" s="82"/>
      <c r="AE320" s="82"/>
      <c r="AF320" s="82"/>
      <c r="AG320" s="82"/>
    </row>
    <row r="321" spans="4:33" ht="15.75" x14ac:dyDescent="0.25">
      <c r="D321" s="301"/>
      <c r="E321" s="108" t="s">
        <v>242</v>
      </c>
      <c r="F321" s="372">
        <f>IF(OR(ISERROR(VLOOKUP($E321&amp;$D$110&amp;$D$111,'CCG data'!$A:$AD,'CCG data'!R$3,FALSE)),ISBLANK(VLOOKUP($E321&amp;$D$110&amp;$D$111,'CCG data'!$A:$AD,'CCG data'!R$3,FALSE))),"",VLOOKUP($E321&amp;$D$110&amp;$D$111,'CCG data'!$A:$AD,'CCG data'!R$3,FALSE))</f>
        <v>5.2</v>
      </c>
      <c r="G321" s="373"/>
      <c r="H321" s="373">
        <f>IF(OR(ISERROR(VLOOKUP($E321&amp;$D$110&amp;$D$111,'CCG data'!$A:$AD,'CCG data'!S$3,FALSE)),ISBLANK(VLOOKUP($E321&amp;$D$110&amp;$D$111,'CCG data'!$A:$AD,'CCG data'!S$3,FALSE))),"",VLOOKUP($E321&amp;$D$110&amp;$D$111,'CCG data'!$A:$AD,'CCG data'!S$3,FALSE))</f>
        <v>35.4</v>
      </c>
      <c r="I321" s="373"/>
      <c r="J321" s="373">
        <f>IF(OR(ISERROR(VLOOKUP($E321&amp;$D$110&amp;$D$111,'CCG data'!$A:$AD,'CCG data'!T$3,FALSE)),ISBLANK(VLOOKUP($E321&amp;$D$110&amp;$D$111,'CCG data'!$A:$AD,'CCG data'!T$3,FALSE))),"",VLOOKUP($E321&amp;$D$110&amp;$D$111,'CCG data'!$A:$AD,'CCG data'!T$3,FALSE))</f>
        <v>19</v>
      </c>
      <c r="K321" s="373"/>
      <c r="L321" s="373">
        <f>IF(OR(ISERROR(VLOOKUP($E321&amp;$D$110&amp;$D$111,'CCG data'!$A:$AD,'CCG data'!U$3,FALSE)),ISBLANK(VLOOKUP($E321&amp;$D$110&amp;$D$111,'CCG data'!$A:$AD,'CCG data'!U$3,FALSE))),"",VLOOKUP($E321&amp;$D$110&amp;$D$111,'CCG data'!$A:$AD,'CCG data'!U$3,FALSE))</f>
        <v>11.5</v>
      </c>
      <c r="M321" s="374"/>
      <c r="N321" s="303">
        <f>IF(OR(ISERROR(VLOOKUP($E321&amp;$D$110&amp;$D$111,'CCG data'!$A:$AD,'CCG data'!G$3,FALSE)),ISBLANK(VLOOKUP($E321&amp;$D$110&amp;$D$111,'CCG data'!$A:$AD,'CCG data'!G$3,FALSE))),"",VLOOKUP($E321&amp;$D$110&amp;$D$111,'CCG data'!$A:$AD,'CCG data'!G$3,FALSE))</f>
        <v>740</v>
      </c>
      <c r="P321" s="354">
        <f>IF(OR(ISERROR(VLOOKUP($E321&amp;$D$110&amp;$D$111,'CCG data'!$A:$AD,'CCG data'!B$3,FALSE)),ISBLANK(VLOOKUP($E321&amp;$D$110&amp;$D$111,'CCG data'!$A:$AD,'CCG data'!B$3,FALSE))),"",VLOOKUP($E321&amp;$D$110&amp;$D$111,'CCG data'!$A:$AD,'CCG data'!B$3,FALSE))</f>
        <v>6.7567567567567571E-2</v>
      </c>
      <c r="Q321" s="246"/>
      <c r="R321" s="246">
        <f>IF(OR(ISERROR(VLOOKUP($E321&amp;$D$110&amp;$D$111,'CCG data'!$A:$AD,'CCG data'!C$3,FALSE)),ISBLANK(VLOOKUP($E321&amp;$D$110&amp;$D$111,'CCG data'!$A:$AD,'CCG data'!C$3,FALSE))),"",VLOOKUP($E321&amp;$D$110&amp;$D$111,'CCG data'!$A:$AD,'CCG data'!C$3,FALSE))</f>
        <v>0.49729729729729732</v>
      </c>
      <c r="S321" s="246"/>
      <c r="T321" s="246">
        <f>IF(OR(ISERROR(VLOOKUP($E321&amp;$D$110&amp;$D$111,'CCG data'!$A:$AD,'CCG data'!D$3,FALSE)),ISBLANK(VLOOKUP($E321&amp;$D$110&amp;$D$111,'CCG data'!$A:$AD,'CCG data'!D$3,FALSE))),"",VLOOKUP($E321&amp;$D$110&amp;$D$111,'CCG data'!$A:$AD,'CCG data'!D$3,FALSE))</f>
        <v>0.27027027027027029</v>
      </c>
      <c r="U321" s="246"/>
      <c r="V321" s="246">
        <f>IF(OR(ISERROR(VLOOKUP($E321&amp;$D$110&amp;$D$111,'CCG data'!$A:$AD,'CCG data'!E$3,FALSE)),ISBLANK(VLOOKUP($E321&amp;$D$110&amp;$D$111,'CCG data'!$A:$AD,'CCG data'!E$3,FALSE))),"",VLOOKUP($E321&amp;$D$110&amp;$D$111,'CCG data'!$A:$AD,'CCG data'!E$3,FALSE))</f>
        <v>0.16486486486486487</v>
      </c>
      <c r="W321" s="387"/>
      <c r="Y321" s="178">
        <f>IFERROR(VLOOKUP($E321&amp;$D$111, Outliers!$A$4:$P$214,6,FALSE),"0")</f>
        <v>0</v>
      </c>
      <c r="Z321" s="178">
        <f>IFERROR(VLOOKUP($E321&amp;$D$111, Outliers!$A$4:$P$214,7,FALSE),"0")</f>
        <v>0</v>
      </c>
      <c r="AA321" s="178">
        <f>IFERROR(VLOOKUP($E321&amp;$D$111, Outliers!$A$4:$P$214,8,FALSE),"0")</f>
        <v>0</v>
      </c>
      <c r="AB321" s="178">
        <f>IFERROR(VLOOKUP($E321&amp;$D$111, Outliers!$A$4:$P$214,9,FALSE),"0")</f>
        <v>0</v>
      </c>
      <c r="AD321" s="82"/>
      <c r="AE321" s="82"/>
      <c r="AF321" s="82"/>
      <c r="AG321" s="82"/>
    </row>
    <row r="322" spans="4:33" x14ac:dyDescent="0.25">
      <c r="D322" s="301"/>
      <c r="E322" s="107" t="s">
        <v>27</v>
      </c>
      <c r="F322" s="99">
        <f>IF(P321="","",VLOOKUP($E321&amp;$D$110&amp;$D$111,'CCG data'!$A:$AD,'CCG data'!W$3,FALSE))</f>
        <v>3.7</v>
      </c>
      <c r="G322" s="100">
        <f>IF(P321="","",VLOOKUP($E321&amp;$D$110&amp;$D$111,'CCG data'!$A:$AD,'CCG data'!X$3,FALSE))</f>
        <v>6.6</v>
      </c>
      <c r="H322" s="100">
        <f>IF(R321="","",VLOOKUP($E321&amp;$D$110&amp;$D$111,'CCG data'!$A:$AD,'CCG data'!Y$3,FALSE))</f>
        <v>31.8</v>
      </c>
      <c r="I322" s="100">
        <f>IF(R321="","",VLOOKUP($E321&amp;$D$110&amp;$D$111,'CCG data'!$A:$AD,'CCG data'!Z$3,FALSE))</f>
        <v>39.1</v>
      </c>
      <c r="J322" s="100">
        <f>IF(T321="","",VLOOKUP($E321&amp;$D$110&amp;$D$111,'CCG data'!$A:$AD,'CCG data'!AA$3,FALSE))</f>
        <v>16.399999999999999</v>
      </c>
      <c r="K322" s="100">
        <f>IF(T321="","",VLOOKUP($E321&amp;$D$110&amp;$D$111,'CCG data'!$A:$AD,'CCG data'!AB$3,FALSE))</f>
        <v>21.7</v>
      </c>
      <c r="L322" s="100">
        <f>IF(V321="","",VLOOKUP($E321&amp;$D$110&amp;$D$111,'CCG data'!$A:$AD,'CCG data'!AC$3,FALSE))</f>
        <v>9.5</v>
      </c>
      <c r="M322" s="100">
        <f>IF(V321="","",VLOOKUP($E321&amp;$D$110&amp;$D$111,'CCG data'!$A:$AD,'CCG data'!AD$3,FALSE))</f>
        <v>13.6</v>
      </c>
      <c r="N322" s="304"/>
      <c r="P322" s="162">
        <f>IF(P321="","",VLOOKUP($E321&amp;$D$110&amp;$D$111,'CCG data'!$A:$AD,'CCG data'!I$3,FALSE))</f>
        <v>5.1999999999999998E-2</v>
      </c>
      <c r="Q322" s="15">
        <f>IF(P321="","",VLOOKUP($E321&amp;$D$110&amp;$D$111,'CCG data'!$A:$AD,'CCG data'!J$3,FALSE))</f>
        <v>8.7999999999999995E-2</v>
      </c>
      <c r="R322" s="15">
        <f>IF(R321="","",VLOOKUP($E321&amp;$D$110&amp;$D$111,'CCG data'!$A:$AD,'CCG data'!K$3,FALSE))</f>
        <v>0.46100000000000002</v>
      </c>
      <c r="S322" s="15">
        <f>IF(R321="","",VLOOKUP($E321&amp;$D$110&amp;$D$111,'CCG data'!$A:$AD,'CCG data'!L$3,FALSE))</f>
        <v>0.53300000000000003</v>
      </c>
      <c r="T322" s="15">
        <f>IF(T321="","",VLOOKUP($E321&amp;$D$110&amp;$D$111,'CCG data'!$A:$AD,'CCG data'!M$3,FALSE))</f>
        <v>0.24</v>
      </c>
      <c r="U322" s="15">
        <f>IF(T321="","",VLOOKUP($E321&amp;$D$110&amp;$D$111,'CCG data'!$A:$AD,'CCG data'!N$3,FALSE))</f>
        <v>0.30299999999999999</v>
      </c>
      <c r="V322" s="15">
        <f>IF(V321="","",VLOOKUP($E321&amp;$D$110&amp;$D$111,'CCG data'!$A:$AD,'CCG data'!O$3,FALSE))</f>
        <v>0.14000000000000001</v>
      </c>
      <c r="W322" s="142">
        <f>IF(V321="","",VLOOKUP($E321&amp;$D$110&amp;$D$111,'CCG data'!$A:$AD,'CCG data'!P$3,FALSE))</f>
        <v>0.193</v>
      </c>
      <c r="Y322" s="178" t="str">
        <f>IFERROR(VLOOKUP($E322&amp;$D$111, Outliers!$A$4:$P$214,6,FALSE),"0")</f>
        <v>0</v>
      </c>
      <c r="Z322" s="178" t="str">
        <f>IFERROR(VLOOKUP($E322&amp;$D$111, Outliers!$A$4:$P$214,7,FALSE),"0")</f>
        <v>0</v>
      </c>
      <c r="AA322" s="178" t="str">
        <f>IFERROR(VLOOKUP($E322&amp;$D$111, Outliers!$A$4:$P$214,8,FALSE),"0")</f>
        <v>0</v>
      </c>
      <c r="AB322" s="178" t="str">
        <f>IFERROR(VLOOKUP($E322&amp;$D$111, Outliers!$A$4:$P$214,9,FALSE),"0")</f>
        <v>0</v>
      </c>
      <c r="AD322" s="82"/>
      <c r="AE322" s="82"/>
      <c r="AF322" s="82"/>
      <c r="AG322" s="82"/>
    </row>
    <row r="323" spans="4:33" ht="15.75" x14ac:dyDescent="0.25">
      <c r="D323" s="301"/>
      <c r="E323" s="108" t="s">
        <v>243</v>
      </c>
      <c r="F323" s="372">
        <f>IF(OR(ISERROR(VLOOKUP($E323&amp;$D$110&amp;$D$111,'CCG data'!$A:$AD,'CCG data'!R$3,FALSE)),ISBLANK(VLOOKUP($E323&amp;$D$110&amp;$D$111,'CCG data'!$A:$AD,'CCG data'!R$3,FALSE))),"",VLOOKUP($E323&amp;$D$110&amp;$D$111,'CCG data'!$A:$AD,'CCG data'!R$3,FALSE))</f>
        <v>4.3</v>
      </c>
      <c r="G323" s="373"/>
      <c r="H323" s="373">
        <f>IF(OR(ISERROR(VLOOKUP($E323&amp;$D$110&amp;$D$111,'CCG data'!$A:$AD,'CCG data'!S$3,FALSE)),ISBLANK(VLOOKUP($E323&amp;$D$110&amp;$D$111,'CCG data'!$A:$AD,'CCG data'!S$3,FALSE))),"",VLOOKUP($E323&amp;$D$110&amp;$D$111,'CCG data'!$A:$AD,'CCG data'!S$3,FALSE))</f>
        <v>40.6</v>
      </c>
      <c r="I323" s="373"/>
      <c r="J323" s="373">
        <f>IF(OR(ISERROR(VLOOKUP($E323&amp;$D$110&amp;$D$111,'CCG data'!$A:$AD,'CCG data'!T$3,FALSE)),ISBLANK(VLOOKUP($E323&amp;$D$110&amp;$D$111,'CCG data'!$A:$AD,'CCG data'!T$3,FALSE))),"",VLOOKUP($E323&amp;$D$110&amp;$D$111,'CCG data'!$A:$AD,'CCG data'!T$3,FALSE))</f>
        <v>17.600000000000001</v>
      </c>
      <c r="K323" s="373"/>
      <c r="L323" s="373">
        <f>IF(OR(ISERROR(VLOOKUP($E323&amp;$D$110&amp;$D$111,'CCG data'!$A:$AD,'CCG data'!U$3,FALSE)),ISBLANK(VLOOKUP($E323&amp;$D$110&amp;$D$111,'CCG data'!$A:$AD,'CCG data'!U$3,FALSE))),"",VLOOKUP($E323&amp;$D$110&amp;$D$111,'CCG data'!$A:$AD,'CCG data'!U$3,FALSE))</f>
        <v>11</v>
      </c>
      <c r="M323" s="374"/>
      <c r="N323" s="303">
        <f>IF(OR(ISERROR(VLOOKUP($E323&amp;$D$110&amp;$D$111,'CCG data'!$A:$AD,'CCG data'!G$3,FALSE)),ISBLANK(VLOOKUP($E323&amp;$D$110&amp;$D$111,'CCG data'!$A:$AD,'CCG data'!G$3,FALSE))),"",VLOOKUP($E323&amp;$D$110&amp;$D$111,'CCG data'!$A:$AD,'CCG data'!G$3,FALSE))</f>
        <v>1995</v>
      </c>
      <c r="P323" s="354">
        <f>IF(OR(ISERROR(VLOOKUP($E323&amp;$D$110&amp;$D$111,'CCG data'!$A:$AD,'CCG data'!B$3,FALSE)),ISBLANK(VLOOKUP($E323&amp;$D$110&amp;$D$111,'CCG data'!$A:$AD,'CCG data'!B$3,FALSE))),"",VLOOKUP($E323&amp;$D$110&amp;$D$111,'CCG data'!$A:$AD,'CCG data'!B$3,FALSE))</f>
        <v>6.1654135338345864E-2</v>
      </c>
      <c r="Q323" s="246"/>
      <c r="R323" s="246">
        <f>IF(OR(ISERROR(VLOOKUP($E323&amp;$D$110&amp;$D$111,'CCG data'!$A:$AD,'CCG data'!C$3,FALSE)),ISBLANK(VLOOKUP($E323&amp;$D$110&amp;$D$111,'CCG data'!$A:$AD,'CCG data'!C$3,FALSE))),"",VLOOKUP($E323&amp;$D$110&amp;$D$111,'CCG data'!$A:$AD,'CCG data'!C$3,FALSE))</f>
        <v>0.54937343358395985</v>
      </c>
      <c r="S323" s="246"/>
      <c r="T323" s="246">
        <f>IF(OR(ISERROR(VLOOKUP($E323&amp;$D$110&amp;$D$111,'CCG data'!$A:$AD,'CCG data'!D$3,FALSE)),ISBLANK(VLOOKUP($E323&amp;$D$110&amp;$D$111,'CCG data'!$A:$AD,'CCG data'!D$3,FALSE))),"",VLOOKUP($E323&amp;$D$110&amp;$D$111,'CCG data'!$A:$AD,'CCG data'!D$3,FALSE))</f>
        <v>0.23759398496240602</v>
      </c>
      <c r="U323" s="246"/>
      <c r="V323" s="246">
        <f>IF(OR(ISERROR(VLOOKUP($E323&amp;$D$110&amp;$D$111,'CCG data'!$A:$AD,'CCG data'!E$3,FALSE)),ISBLANK(VLOOKUP($E323&amp;$D$110&amp;$D$111,'CCG data'!$A:$AD,'CCG data'!E$3,FALSE))),"",VLOOKUP($E323&amp;$D$110&amp;$D$111,'CCG data'!$A:$AD,'CCG data'!E$3,FALSE))</f>
        <v>0.15137844611528822</v>
      </c>
      <c r="W323" s="387"/>
      <c r="Y323" s="178">
        <f>IFERROR(VLOOKUP($E323&amp;$D$111, Outliers!$A$4:$P$214,6,FALSE),"0")</f>
        <v>0</v>
      </c>
      <c r="Z323" s="178">
        <f>IFERROR(VLOOKUP($E323&amp;$D$111, Outliers!$A$4:$P$214,7,FALSE),"0")</f>
        <v>0</v>
      </c>
      <c r="AA323" s="178">
        <f>IFERROR(VLOOKUP($E323&amp;$D$111, Outliers!$A$4:$P$214,8,FALSE),"0")</f>
        <v>0</v>
      </c>
      <c r="AB323" s="178">
        <f>IFERROR(VLOOKUP($E323&amp;$D$111, Outliers!$A$4:$P$214,9,FALSE),"0")</f>
        <v>0</v>
      </c>
      <c r="AD323" s="82"/>
      <c r="AE323" s="82"/>
      <c r="AF323" s="82"/>
      <c r="AG323" s="82"/>
    </row>
    <row r="324" spans="4:33" x14ac:dyDescent="0.25">
      <c r="D324" s="301"/>
      <c r="E324" s="107" t="s">
        <v>27</v>
      </c>
      <c r="F324" s="99">
        <f>IF(P323="","",VLOOKUP($E323&amp;$D$110&amp;$D$111,'CCG data'!$A:$AD,'CCG data'!W$3,FALSE))</f>
        <v>3.5</v>
      </c>
      <c r="G324" s="100">
        <f>IF(P323="","",VLOOKUP($E323&amp;$D$110&amp;$D$111,'CCG data'!$A:$AD,'CCG data'!X$3,FALSE))</f>
        <v>5</v>
      </c>
      <c r="H324" s="100">
        <f>IF(R323="","",VLOOKUP($E323&amp;$D$110&amp;$D$111,'CCG data'!$A:$AD,'CCG data'!Y$3,FALSE))</f>
        <v>38.200000000000003</v>
      </c>
      <c r="I324" s="100">
        <f>IF(R323="","",VLOOKUP($E323&amp;$D$110&amp;$D$111,'CCG data'!$A:$AD,'CCG data'!Z$3,FALSE))</f>
        <v>43</v>
      </c>
      <c r="J324" s="100">
        <f>IF(T323="","",VLOOKUP($E323&amp;$D$110&amp;$D$111,'CCG data'!$A:$AD,'CCG data'!AA$3,FALSE))</f>
        <v>16</v>
      </c>
      <c r="K324" s="100">
        <f>IF(T323="","",VLOOKUP($E323&amp;$D$110&amp;$D$111,'CCG data'!$A:$AD,'CCG data'!AB$3,FALSE))</f>
        <v>19.2</v>
      </c>
      <c r="L324" s="100">
        <f>IF(V323="","",VLOOKUP($E323&amp;$D$110&amp;$D$111,'CCG data'!$A:$AD,'CCG data'!AC$3,FALSE))</f>
        <v>9.8000000000000007</v>
      </c>
      <c r="M324" s="100">
        <f>IF(V323="","",VLOOKUP($E323&amp;$D$110&amp;$D$111,'CCG data'!$A:$AD,'CCG data'!AD$3,FALSE))</f>
        <v>12.3</v>
      </c>
      <c r="N324" s="304"/>
      <c r="P324" s="162">
        <f>IF(P323="","",VLOOKUP($E323&amp;$D$110&amp;$D$111,'CCG data'!$A:$AD,'CCG data'!I$3,FALSE))</f>
        <v>5.1999999999999998E-2</v>
      </c>
      <c r="Q324" s="15">
        <f>IF(P323="","",VLOOKUP($E323&amp;$D$110&amp;$D$111,'CCG data'!$A:$AD,'CCG data'!J$3,FALSE))</f>
        <v>7.2999999999999995E-2</v>
      </c>
      <c r="R324" s="15">
        <f>IF(R323="","",VLOOKUP($E323&amp;$D$110&amp;$D$111,'CCG data'!$A:$AD,'CCG data'!K$3,FALSE))</f>
        <v>0.52700000000000002</v>
      </c>
      <c r="S324" s="15">
        <f>IF(R323="","",VLOOKUP($E323&amp;$D$110&amp;$D$111,'CCG data'!$A:$AD,'CCG data'!L$3,FALSE))</f>
        <v>0.57099999999999995</v>
      </c>
      <c r="T324" s="15">
        <f>IF(T323="","",VLOOKUP($E323&amp;$D$110&amp;$D$111,'CCG data'!$A:$AD,'CCG data'!M$3,FALSE))</f>
        <v>0.219</v>
      </c>
      <c r="U324" s="15">
        <f>IF(T323="","",VLOOKUP($E323&amp;$D$110&amp;$D$111,'CCG data'!$A:$AD,'CCG data'!N$3,FALSE))</f>
        <v>0.25700000000000001</v>
      </c>
      <c r="V324" s="15">
        <f>IF(V323="","",VLOOKUP($E323&amp;$D$110&amp;$D$111,'CCG data'!$A:$AD,'CCG data'!O$3,FALSE))</f>
        <v>0.13600000000000001</v>
      </c>
      <c r="W324" s="142">
        <f>IF(V323="","",VLOOKUP($E323&amp;$D$110&amp;$D$111,'CCG data'!$A:$AD,'CCG data'!P$3,FALSE))</f>
        <v>0.16800000000000001</v>
      </c>
      <c r="Y324" s="178" t="str">
        <f>IFERROR(VLOOKUP($E324&amp;$D$111, Outliers!$A$4:$P$214,6,FALSE),"0")</f>
        <v>0</v>
      </c>
      <c r="Z324" s="178" t="str">
        <f>IFERROR(VLOOKUP($E324&amp;$D$111, Outliers!$A$4:$P$214,7,FALSE),"0")</f>
        <v>0</v>
      </c>
      <c r="AA324" s="178" t="str">
        <f>IFERROR(VLOOKUP($E324&amp;$D$111, Outliers!$A$4:$P$214,8,FALSE),"0")</f>
        <v>0</v>
      </c>
      <c r="AB324" s="178" t="str">
        <f>IFERROR(VLOOKUP($E324&amp;$D$111, Outliers!$A$4:$P$214,9,FALSE),"0")</f>
        <v>0</v>
      </c>
      <c r="AD324" s="82"/>
      <c r="AE324" s="82"/>
      <c r="AF324" s="82"/>
      <c r="AG324" s="82"/>
    </row>
    <row r="325" spans="4:33" ht="15.75" x14ac:dyDescent="0.25">
      <c r="D325" s="301"/>
      <c r="E325" s="108" t="s">
        <v>244</v>
      </c>
      <c r="F325" s="372">
        <f>IF(OR(ISERROR(VLOOKUP($E325&amp;$D$110&amp;$D$111,'CCG data'!$A:$AD,'CCG data'!R$3,FALSE)),ISBLANK(VLOOKUP($E325&amp;$D$110&amp;$D$111,'CCG data'!$A:$AD,'CCG data'!R$3,FALSE))),"",VLOOKUP($E325&amp;$D$110&amp;$D$111,'CCG data'!$A:$AD,'CCG data'!R$3,FALSE))</f>
        <v>3.2</v>
      </c>
      <c r="G325" s="373"/>
      <c r="H325" s="373">
        <f>IF(OR(ISERROR(VLOOKUP($E325&amp;$D$110&amp;$D$111,'CCG data'!$A:$AD,'CCG data'!S$3,FALSE)),ISBLANK(VLOOKUP($E325&amp;$D$110&amp;$D$111,'CCG data'!$A:$AD,'CCG data'!S$3,FALSE))),"",VLOOKUP($E325&amp;$D$110&amp;$D$111,'CCG data'!$A:$AD,'CCG data'!S$3,FALSE))</f>
        <v>40.700000000000003</v>
      </c>
      <c r="I325" s="373"/>
      <c r="J325" s="373">
        <f>IF(OR(ISERROR(VLOOKUP($E325&amp;$D$110&amp;$D$111,'CCG data'!$A:$AD,'CCG data'!T$3,FALSE)),ISBLANK(VLOOKUP($E325&amp;$D$110&amp;$D$111,'CCG data'!$A:$AD,'CCG data'!T$3,FALSE))),"",VLOOKUP($E325&amp;$D$110&amp;$D$111,'CCG data'!$A:$AD,'CCG data'!T$3,FALSE))</f>
        <v>18.2</v>
      </c>
      <c r="K325" s="373"/>
      <c r="L325" s="373">
        <f>IF(OR(ISERROR(VLOOKUP($E325&amp;$D$110&amp;$D$111,'CCG data'!$A:$AD,'CCG data'!U$3,FALSE)),ISBLANK(VLOOKUP($E325&amp;$D$110&amp;$D$111,'CCG data'!$A:$AD,'CCG data'!U$3,FALSE))),"",VLOOKUP($E325&amp;$D$110&amp;$D$111,'CCG data'!$A:$AD,'CCG data'!U$3,FALSE))</f>
        <v>11.1</v>
      </c>
      <c r="M325" s="374"/>
      <c r="N325" s="303">
        <f>IF(OR(ISERROR(VLOOKUP($E325&amp;$D$110&amp;$D$111,'CCG data'!$A:$AD,'CCG data'!G$3,FALSE)),ISBLANK(VLOOKUP($E325&amp;$D$110&amp;$D$111,'CCG data'!$A:$AD,'CCG data'!G$3,FALSE))),"",VLOOKUP($E325&amp;$D$110&amp;$D$111,'CCG data'!$A:$AD,'CCG data'!G$3,FALSE))</f>
        <v>947</v>
      </c>
      <c r="P325" s="354">
        <f>IF(OR(ISERROR(VLOOKUP($E325&amp;$D$110&amp;$D$111,'CCG data'!$A:$AD,'CCG data'!B$3,FALSE)),ISBLANK(VLOOKUP($E325&amp;$D$110&amp;$D$111,'CCG data'!$A:$AD,'CCG data'!B$3,FALSE))),"",VLOOKUP($E325&amp;$D$110&amp;$D$111,'CCG data'!$A:$AD,'CCG data'!B$3,FALSE))</f>
        <v>4.8574445617740235E-2</v>
      </c>
      <c r="Q325" s="246"/>
      <c r="R325" s="246">
        <f>IF(OR(ISERROR(VLOOKUP($E325&amp;$D$110&amp;$D$111,'CCG data'!$A:$AD,'CCG data'!C$3,FALSE)),ISBLANK(VLOOKUP($E325&amp;$D$110&amp;$D$111,'CCG data'!$A:$AD,'CCG data'!C$3,FALSE))),"",VLOOKUP($E325&amp;$D$110&amp;$D$111,'CCG data'!$A:$AD,'CCG data'!C$3,FALSE))</f>
        <v>0.5501583949313622</v>
      </c>
      <c r="S325" s="246"/>
      <c r="T325" s="246">
        <f>IF(OR(ISERROR(VLOOKUP($E325&amp;$D$110&amp;$D$111,'CCG data'!$A:$AD,'CCG data'!D$3,FALSE)),ISBLANK(VLOOKUP($E325&amp;$D$110&amp;$D$111,'CCG data'!$A:$AD,'CCG data'!D$3,FALSE))),"",VLOOKUP($E325&amp;$D$110&amp;$D$111,'CCG data'!$A:$AD,'CCG data'!D$3,FALSE))</f>
        <v>0.23970432946145723</v>
      </c>
      <c r="U325" s="246"/>
      <c r="V325" s="246">
        <f>IF(OR(ISERROR(VLOOKUP($E325&amp;$D$110&amp;$D$111,'CCG data'!$A:$AD,'CCG data'!E$3,FALSE)),ISBLANK(VLOOKUP($E325&amp;$D$110&amp;$D$111,'CCG data'!$A:$AD,'CCG data'!E$3,FALSE))),"",VLOOKUP($E325&amp;$D$110&amp;$D$111,'CCG data'!$A:$AD,'CCG data'!E$3,FALSE))</f>
        <v>0.16156282998944033</v>
      </c>
      <c r="W325" s="387"/>
      <c r="Y325" s="178">
        <f>IFERROR(VLOOKUP($E325&amp;$D$111, Outliers!$A$4:$P$214,6,FALSE),"0")</f>
        <v>1</v>
      </c>
      <c r="Z325" s="178">
        <f>IFERROR(VLOOKUP($E325&amp;$D$111, Outliers!$A$4:$P$214,7,FALSE),"0")</f>
        <v>0</v>
      </c>
      <c r="AA325" s="178">
        <f>IFERROR(VLOOKUP($E325&amp;$D$111, Outliers!$A$4:$P$214,8,FALSE),"0")</f>
        <v>0</v>
      </c>
      <c r="AB325" s="178">
        <f>IFERROR(VLOOKUP($E325&amp;$D$111, Outliers!$A$4:$P$214,9,FALSE),"0")</f>
        <v>0</v>
      </c>
      <c r="AD325" s="82"/>
      <c r="AE325" s="82"/>
      <c r="AF325" s="82"/>
      <c r="AG325" s="82"/>
    </row>
    <row r="326" spans="4:33" x14ac:dyDescent="0.25">
      <c r="D326" s="301"/>
      <c r="E326" s="107" t="s">
        <v>27</v>
      </c>
      <c r="F326" s="99">
        <f>IF(P325="","",VLOOKUP($E325&amp;$D$110&amp;$D$111,'CCG data'!$A:$AD,'CCG data'!W$3,FALSE))</f>
        <v>2.2999999999999998</v>
      </c>
      <c r="G326" s="100">
        <f>IF(P325="","",VLOOKUP($E325&amp;$D$110&amp;$D$111,'CCG data'!$A:$AD,'CCG data'!X$3,FALSE))</f>
        <v>4.0999999999999996</v>
      </c>
      <c r="H326" s="100">
        <f>IF(R325="","",VLOOKUP($E325&amp;$D$110&amp;$D$111,'CCG data'!$A:$AD,'CCG data'!Y$3,FALSE))</f>
        <v>37.200000000000003</v>
      </c>
      <c r="I326" s="100">
        <f>IF(R325="","",VLOOKUP($E325&amp;$D$110&amp;$D$111,'CCG data'!$A:$AD,'CCG data'!Z$3,FALSE))</f>
        <v>44.1</v>
      </c>
      <c r="J326" s="100">
        <f>IF(T325="","",VLOOKUP($E325&amp;$D$110&amp;$D$111,'CCG data'!$A:$AD,'CCG data'!AA$3,FALSE))</f>
        <v>15.8</v>
      </c>
      <c r="K326" s="100">
        <f>IF(T325="","",VLOOKUP($E325&amp;$D$110&amp;$D$111,'CCG data'!$A:$AD,'CCG data'!AB$3,FALSE))</f>
        <v>20.6</v>
      </c>
      <c r="L326" s="100">
        <f>IF(V325="","",VLOOKUP($E325&amp;$D$110&amp;$D$111,'CCG data'!$A:$AD,'CCG data'!AC$3,FALSE))</f>
        <v>9.4</v>
      </c>
      <c r="M326" s="100">
        <f>IF(V325="","",VLOOKUP($E325&amp;$D$110&amp;$D$111,'CCG data'!$A:$AD,'CCG data'!AD$3,FALSE))</f>
        <v>12.9</v>
      </c>
      <c r="N326" s="304"/>
      <c r="P326" s="162">
        <f>IF(P325="","",VLOOKUP($E325&amp;$D$110&amp;$D$111,'CCG data'!$A:$AD,'CCG data'!I$3,FALSE))</f>
        <v>3.6999999999999998E-2</v>
      </c>
      <c r="Q326" s="15">
        <f>IF(P325="","",VLOOKUP($E325&amp;$D$110&amp;$D$111,'CCG data'!$A:$AD,'CCG data'!J$3,FALSE))</f>
        <v>6.4000000000000001E-2</v>
      </c>
      <c r="R326" s="15">
        <f>IF(R325="","",VLOOKUP($E325&amp;$D$110&amp;$D$111,'CCG data'!$A:$AD,'CCG data'!K$3,FALSE))</f>
        <v>0.51800000000000002</v>
      </c>
      <c r="S326" s="15">
        <f>IF(R325="","",VLOOKUP($E325&amp;$D$110&amp;$D$111,'CCG data'!$A:$AD,'CCG data'!L$3,FALSE))</f>
        <v>0.58199999999999996</v>
      </c>
      <c r="T326" s="15">
        <f>IF(T325="","",VLOOKUP($E325&amp;$D$110&amp;$D$111,'CCG data'!$A:$AD,'CCG data'!M$3,FALSE))</f>
        <v>0.214</v>
      </c>
      <c r="U326" s="15">
        <f>IF(T325="","",VLOOKUP($E325&amp;$D$110&amp;$D$111,'CCG data'!$A:$AD,'CCG data'!N$3,FALSE))</f>
        <v>0.26800000000000002</v>
      </c>
      <c r="V326" s="15">
        <f>IF(V325="","",VLOOKUP($E325&amp;$D$110&amp;$D$111,'CCG data'!$A:$AD,'CCG data'!O$3,FALSE))</f>
        <v>0.13900000000000001</v>
      </c>
      <c r="W326" s="142">
        <f>IF(V325="","",VLOOKUP($E325&amp;$D$110&amp;$D$111,'CCG data'!$A:$AD,'CCG data'!P$3,FALSE))</f>
        <v>0.186</v>
      </c>
      <c r="Y326" s="178" t="str">
        <f>IFERROR(VLOOKUP($E326&amp;$D$111, Outliers!$A$4:$P$214,6,FALSE),"0")</f>
        <v>0</v>
      </c>
      <c r="Z326" s="178" t="str">
        <f>IFERROR(VLOOKUP($E326&amp;$D$111, Outliers!$A$4:$P$214,7,FALSE),"0")</f>
        <v>0</v>
      </c>
      <c r="AA326" s="178" t="str">
        <f>IFERROR(VLOOKUP($E326&amp;$D$111, Outliers!$A$4:$P$214,8,FALSE),"0")</f>
        <v>0</v>
      </c>
      <c r="AB326" s="178" t="str">
        <f>IFERROR(VLOOKUP($E326&amp;$D$111, Outliers!$A$4:$P$214,9,FALSE),"0")</f>
        <v>0</v>
      </c>
      <c r="AD326" s="82"/>
      <c r="AE326" s="82"/>
      <c r="AF326" s="82"/>
      <c r="AG326" s="82"/>
    </row>
    <row r="327" spans="4:33" ht="15.75" x14ac:dyDescent="0.25">
      <c r="D327" s="301"/>
      <c r="E327" s="108" t="s">
        <v>245</v>
      </c>
      <c r="F327" s="372">
        <f>IF(OR(ISERROR(VLOOKUP($E327&amp;$D$110&amp;$D$111,'CCG data'!$A:$AD,'CCG data'!R$3,FALSE)),ISBLANK(VLOOKUP($E327&amp;$D$110&amp;$D$111,'CCG data'!$A:$AD,'CCG data'!R$3,FALSE))),"",VLOOKUP($E327&amp;$D$110&amp;$D$111,'CCG data'!$A:$AD,'CCG data'!R$3,FALSE))</f>
        <v>4.7</v>
      </c>
      <c r="G327" s="373"/>
      <c r="H327" s="373">
        <f>IF(OR(ISERROR(VLOOKUP($E327&amp;$D$110&amp;$D$111,'CCG data'!$A:$AD,'CCG data'!S$3,FALSE)),ISBLANK(VLOOKUP($E327&amp;$D$110&amp;$D$111,'CCG data'!$A:$AD,'CCG data'!S$3,FALSE))),"",VLOOKUP($E327&amp;$D$110&amp;$D$111,'CCG data'!$A:$AD,'CCG data'!S$3,FALSE))</f>
        <v>36.299999999999997</v>
      </c>
      <c r="I327" s="373"/>
      <c r="J327" s="373">
        <f>IF(OR(ISERROR(VLOOKUP($E327&amp;$D$110&amp;$D$111,'CCG data'!$A:$AD,'CCG data'!T$3,FALSE)),ISBLANK(VLOOKUP($E327&amp;$D$110&amp;$D$111,'CCG data'!$A:$AD,'CCG data'!T$3,FALSE))),"",VLOOKUP($E327&amp;$D$110&amp;$D$111,'CCG data'!$A:$AD,'CCG data'!T$3,FALSE))</f>
        <v>17.5</v>
      </c>
      <c r="K327" s="373"/>
      <c r="L327" s="373">
        <f>IF(OR(ISERROR(VLOOKUP($E327&amp;$D$110&amp;$D$111,'CCG data'!$A:$AD,'CCG data'!U$3,FALSE)),ISBLANK(VLOOKUP($E327&amp;$D$110&amp;$D$111,'CCG data'!$A:$AD,'CCG data'!U$3,FALSE))),"",VLOOKUP($E327&amp;$D$110&amp;$D$111,'CCG data'!$A:$AD,'CCG data'!U$3,FALSE))</f>
        <v>14</v>
      </c>
      <c r="M327" s="374"/>
      <c r="N327" s="303">
        <f>IF(OR(ISERROR(VLOOKUP($E327&amp;$D$110&amp;$D$111,'CCG data'!$A:$AD,'CCG data'!G$3,FALSE)),ISBLANK(VLOOKUP($E327&amp;$D$110&amp;$D$111,'CCG data'!$A:$AD,'CCG data'!G$3,FALSE))),"",VLOOKUP($E327&amp;$D$110&amp;$D$111,'CCG data'!$A:$AD,'CCG data'!G$3,FALSE))</f>
        <v>2944</v>
      </c>
      <c r="P327" s="354">
        <f>IF(OR(ISERROR(VLOOKUP($E327&amp;$D$110&amp;$D$111,'CCG data'!$A:$AD,'CCG data'!B$3,FALSE)),ISBLANK(VLOOKUP($E327&amp;$D$110&amp;$D$111,'CCG data'!$A:$AD,'CCG data'!B$3,FALSE))),"",VLOOKUP($E327&amp;$D$110&amp;$D$111,'CCG data'!$A:$AD,'CCG data'!B$3,FALSE))</f>
        <v>6.9293478260869568E-2</v>
      </c>
      <c r="Q327" s="246"/>
      <c r="R327" s="246">
        <f>IF(OR(ISERROR(VLOOKUP($E327&amp;$D$110&amp;$D$111,'CCG data'!$A:$AD,'CCG data'!C$3,FALSE)),ISBLANK(VLOOKUP($E327&amp;$D$110&amp;$D$111,'CCG data'!$A:$AD,'CCG data'!C$3,FALSE))),"",VLOOKUP($E327&amp;$D$110&amp;$D$111,'CCG data'!$A:$AD,'CCG data'!C$3,FALSE))</f>
        <v>0.49252717391304346</v>
      </c>
      <c r="S327" s="246"/>
      <c r="T327" s="246">
        <f>IF(OR(ISERROR(VLOOKUP($E327&amp;$D$110&amp;$D$111,'CCG data'!$A:$AD,'CCG data'!D$3,FALSE)),ISBLANK(VLOOKUP($E327&amp;$D$110&amp;$D$111,'CCG data'!$A:$AD,'CCG data'!D$3,FALSE))),"",VLOOKUP($E327&amp;$D$110&amp;$D$111,'CCG data'!$A:$AD,'CCG data'!D$3,FALSE))</f>
        <v>0.24116847826086957</v>
      </c>
      <c r="U327" s="246"/>
      <c r="V327" s="246">
        <f>IF(OR(ISERROR(VLOOKUP($E327&amp;$D$110&amp;$D$111,'CCG data'!$A:$AD,'CCG data'!E$3,FALSE)),ISBLANK(VLOOKUP($E327&amp;$D$110&amp;$D$111,'CCG data'!$A:$AD,'CCG data'!E$3,FALSE))),"",VLOOKUP($E327&amp;$D$110&amp;$D$111,'CCG data'!$A:$AD,'CCG data'!E$3,FALSE))</f>
        <v>0.19701086956521738</v>
      </c>
      <c r="W327" s="387"/>
      <c r="Y327" s="178">
        <f>IFERROR(VLOOKUP($E327&amp;$D$111, Outliers!$A$4:$P$214,6,FALSE),"0")</f>
        <v>0</v>
      </c>
      <c r="Z327" s="178">
        <f>IFERROR(VLOOKUP($E327&amp;$D$111, Outliers!$A$4:$P$214,7,FALSE),"0")</f>
        <v>0</v>
      </c>
      <c r="AA327" s="178">
        <f>IFERROR(VLOOKUP($E327&amp;$D$111, Outliers!$A$4:$P$214,8,FALSE),"0")</f>
        <v>0</v>
      </c>
      <c r="AB327" s="178">
        <f>IFERROR(VLOOKUP($E327&amp;$D$111, Outliers!$A$4:$P$214,9,FALSE),"0")</f>
        <v>1</v>
      </c>
      <c r="AD327" s="82"/>
      <c r="AE327" s="82"/>
      <c r="AF327" s="82"/>
      <c r="AG327" s="82"/>
    </row>
    <row r="328" spans="4:33" x14ac:dyDescent="0.25">
      <c r="D328" s="301"/>
      <c r="E328" s="107" t="s">
        <v>27</v>
      </c>
      <c r="F328" s="99">
        <f>IF(P327="","",VLOOKUP($E327&amp;$D$110&amp;$D$111,'CCG data'!$A:$AD,'CCG data'!W$3,FALSE))</f>
        <v>4</v>
      </c>
      <c r="G328" s="100">
        <f>IF(P327="","",VLOOKUP($E327&amp;$D$110&amp;$D$111,'CCG data'!$A:$AD,'CCG data'!X$3,FALSE))</f>
        <v>5.3</v>
      </c>
      <c r="H328" s="100">
        <f>IF(R327="","",VLOOKUP($E327&amp;$D$110&amp;$D$111,'CCG data'!$A:$AD,'CCG data'!Y$3,FALSE))</f>
        <v>34.4</v>
      </c>
      <c r="I328" s="100">
        <f>IF(R327="","",VLOOKUP($E327&amp;$D$110&amp;$D$111,'CCG data'!$A:$AD,'CCG data'!Z$3,FALSE))</f>
        <v>38.200000000000003</v>
      </c>
      <c r="J328" s="100">
        <f>IF(T327="","",VLOOKUP($E327&amp;$D$110&amp;$D$111,'CCG data'!$A:$AD,'CCG data'!AA$3,FALSE))</f>
        <v>16.2</v>
      </c>
      <c r="K328" s="100">
        <f>IF(T327="","",VLOOKUP($E327&amp;$D$110&amp;$D$111,'CCG data'!$A:$AD,'CCG data'!AB$3,FALSE))</f>
        <v>18.8</v>
      </c>
      <c r="L328" s="100">
        <f>IF(V327="","",VLOOKUP($E327&amp;$D$110&amp;$D$111,'CCG data'!$A:$AD,'CCG data'!AC$3,FALSE))</f>
        <v>12.9</v>
      </c>
      <c r="M328" s="100">
        <f>IF(V327="","",VLOOKUP($E327&amp;$D$110&amp;$D$111,'CCG data'!$A:$AD,'CCG data'!AD$3,FALSE))</f>
        <v>15.1</v>
      </c>
      <c r="N328" s="304"/>
      <c r="P328" s="162">
        <f>IF(P327="","",VLOOKUP($E327&amp;$D$110&amp;$D$111,'CCG data'!$A:$AD,'CCG data'!I$3,FALSE))</f>
        <v>6.0999999999999999E-2</v>
      </c>
      <c r="Q328" s="15">
        <f>IF(P327="","",VLOOKUP($E327&amp;$D$110&amp;$D$111,'CCG data'!$A:$AD,'CCG data'!J$3,FALSE))</f>
        <v>7.9000000000000001E-2</v>
      </c>
      <c r="R328" s="15">
        <f>IF(R327="","",VLOOKUP($E327&amp;$D$110&amp;$D$111,'CCG data'!$A:$AD,'CCG data'!K$3,FALSE))</f>
        <v>0.47399999999999998</v>
      </c>
      <c r="S328" s="15">
        <f>IF(R327="","",VLOOKUP($E327&amp;$D$110&amp;$D$111,'CCG data'!$A:$AD,'CCG data'!L$3,FALSE))</f>
        <v>0.51100000000000001</v>
      </c>
      <c r="T328" s="15">
        <f>IF(T327="","",VLOOKUP($E327&amp;$D$110&amp;$D$111,'CCG data'!$A:$AD,'CCG data'!M$3,FALSE))</f>
        <v>0.22600000000000001</v>
      </c>
      <c r="U328" s="15">
        <f>IF(T327="","",VLOOKUP($E327&amp;$D$110&amp;$D$111,'CCG data'!$A:$AD,'CCG data'!N$3,FALSE))</f>
        <v>0.25700000000000001</v>
      </c>
      <c r="V328" s="15">
        <f>IF(V327="","",VLOOKUP($E327&amp;$D$110&amp;$D$111,'CCG data'!$A:$AD,'CCG data'!O$3,FALSE))</f>
        <v>0.183</v>
      </c>
      <c r="W328" s="142">
        <f>IF(V327="","",VLOOKUP($E327&amp;$D$110&amp;$D$111,'CCG data'!$A:$AD,'CCG data'!P$3,FALSE))</f>
        <v>0.21199999999999999</v>
      </c>
      <c r="Y328" s="178" t="str">
        <f>IFERROR(VLOOKUP($E328&amp;$D$111, Outliers!$A$4:$P$214,6,FALSE),"0")</f>
        <v>0</v>
      </c>
      <c r="Z328" s="178" t="str">
        <f>IFERROR(VLOOKUP($E328&amp;$D$111, Outliers!$A$4:$P$214,7,FALSE),"0")</f>
        <v>0</v>
      </c>
      <c r="AA328" s="178" t="str">
        <f>IFERROR(VLOOKUP($E328&amp;$D$111, Outliers!$A$4:$P$214,8,FALSE),"0")</f>
        <v>0</v>
      </c>
      <c r="AB328" s="178" t="str">
        <f>IFERROR(VLOOKUP($E328&amp;$D$111, Outliers!$A$4:$P$214,9,FALSE),"0")</f>
        <v>0</v>
      </c>
      <c r="AD328" s="82"/>
      <c r="AE328" s="82"/>
      <c r="AF328" s="82"/>
      <c r="AG328" s="82"/>
    </row>
    <row r="329" spans="4:33" ht="15.75" x14ac:dyDescent="0.25">
      <c r="D329" s="301"/>
      <c r="E329" s="108" t="s">
        <v>246</v>
      </c>
      <c r="F329" s="372">
        <f>IF(OR(ISERROR(VLOOKUP($E329&amp;$D$110&amp;$D$111,'CCG data'!$A:$AD,'CCG data'!R$3,FALSE)),ISBLANK(VLOOKUP($E329&amp;$D$110&amp;$D$111,'CCG data'!$A:$AD,'CCG data'!R$3,FALSE))),"",VLOOKUP($E329&amp;$D$110&amp;$D$111,'CCG data'!$A:$AD,'CCG data'!R$3,FALSE))</f>
        <v>5.7</v>
      </c>
      <c r="G329" s="373"/>
      <c r="H329" s="373">
        <f>IF(OR(ISERROR(VLOOKUP($E329&amp;$D$110&amp;$D$111,'CCG data'!$A:$AD,'CCG data'!S$3,FALSE)),ISBLANK(VLOOKUP($E329&amp;$D$110&amp;$D$111,'CCG data'!$A:$AD,'CCG data'!S$3,FALSE))),"",VLOOKUP($E329&amp;$D$110&amp;$D$111,'CCG data'!$A:$AD,'CCG data'!S$3,FALSE))</f>
        <v>45.7</v>
      </c>
      <c r="I329" s="373"/>
      <c r="J329" s="373">
        <f>IF(OR(ISERROR(VLOOKUP($E329&amp;$D$110&amp;$D$111,'CCG data'!$A:$AD,'CCG data'!T$3,FALSE)),ISBLANK(VLOOKUP($E329&amp;$D$110&amp;$D$111,'CCG data'!$A:$AD,'CCG data'!T$3,FALSE))),"",VLOOKUP($E329&amp;$D$110&amp;$D$111,'CCG data'!$A:$AD,'CCG data'!T$3,FALSE))</f>
        <v>16.3</v>
      </c>
      <c r="K329" s="373"/>
      <c r="L329" s="373">
        <f>IF(OR(ISERROR(VLOOKUP($E329&amp;$D$110&amp;$D$111,'CCG data'!$A:$AD,'CCG data'!U$3,FALSE)),ISBLANK(VLOOKUP($E329&amp;$D$110&amp;$D$111,'CCG data'!$A:$AD,'CCG data'!U$3,FALSE))),"",VLOOKUP($E329&amp;$D$110&amp;$D$111,'CCG data'!$A:$AD,'CCG data'!U$3,FALSE))</f>
        <v>8.1999999999999993</v>
      </c>
      <c r="M329" s="374"/>
      <c r="N329" s="303">
        <f>IF(OR(ISERROR(VLOOKUP($E329&amp;$D$110&amp;$D$111,'CCG data'!$A:$AD,'CCG data'!G$3,FALSE)),ISBLANK(VLOOKUP($E329&amp;$D$110&amp;$D$111,'CCG data'!$A:$AD,'CCG data'!G$3,FALSE))),"",VLOOKUP($E329&amp;$D$110&amp;$D$111,'CCG data'!$A:$AD,'CCG data'!G$3,FALSE))</f>
        <v>694</v>
      </c>
      <c r="P329" s="354">
        <f>IF(OR(ISERROR(VLOOKUP($E329&amp;$D$110&amp;$D$111,'CCG data'!$A:$AD,'CCG data'!B$3,FALSE)),ISBLANK(VLOOKUP($E329&amp;$D$110&amp;$D$111,'CCG data'!$A:$AD,'CCG data'!B$3,FALSE))),"",VLOOKUP($E329&amp;$D$110&amp;$D$111,'CCG data'!$A:$AD,'CCG data'!B$3,FALSE))</f>
        <v>8.2132564841498557E-2</v>
      </c>
      <c r="Q329" s="246"/>
      <c r="R329" s="246">
        <f>IF(OR(ISERROR(VLOOKUP($E329&amp;$D$110&amp;$D$111,'CCG data'!$A:$AD,'CCG data'!C$3,FALSE)),ISBLANK(VLOOKUP($E329&amp;$D$110&amp;$D$111,'CCG data'!$A:$AD,'CCG data'!C$3,FALSE))),"",VLOOKUP($E329&amp;$D$110&amp;$D$111,'CCG data'!$A:$AD,'CCG data'!C$3,FALSE))</f>
        <v>0.59798270893371763</v>
      </c>
      <c r="S329" s="246"/>
      <c r="T329" s="246">
        <f>IF(OR(ISERROR(VLOOKUP($E329&amp;$D$110&amp;$D$111,'CCG data'!$A:$AD,'CCG data'!D$3,FALSE)),ISBLANK(VLOOKUP($E329&amp;$D$110&amp;$D$111,'CCG data'!$A:$AD,'CCG data'!D$3,FALSE))),"",VLOOKUP($E329&amp;$D$110&amp;$D$111,'CCG data'!$A:$AD,'CCG data'!D$3,FALSE))</f>
        <v>0.21181556195965417</v>
      </c>
      <c r="U329" s="246"/>
      <c r="V329" s="246">
        <f>IF(OR(ISERROR(VLOOKUP($E329&amp;$D$110&amp;$D$111,'CCG data'!$A:$AD,'CCG data'!E$3,FALSE)),ISBLANK(VLOOKUP($E329&amp;$D$110&amp;$D$111,'CCG data'!$A:$AD,'CCG data'!E$3,FALSE))),"",VLOOKUP($E329&amp;$D$110&amp;$D$111,'CCG data'!$A:$AD,'CCG data'!E$3,FALSE))</f>
        <v>0.10806916426512968</v>
      </c>
      <c r="W329" s="387"/>
      <c r="Y329" s="178">
        <f>IFERROR(VLOOKUP($E329&amp;$D$111, Outliers!$A$4:$P$214,6,FALSE),"0")</f>
        <v>0</v>
      </c>
      <c r="Z329" s="178">
        <f>IFERROR(VLOOKUP($E329&amp;$D$111, Outliers!$A$4:$P$214,7,FALSE),"0")</f>
        <v>1</v>
      </c>
      <c r="AA329" s="178">
        <f>IFERROR(VLOOKUP($E329&amp;$D$111, Outliers!$A$4:$P$214,8,FALSE),"0")</f>
        <v>0</v>
      </c>
      <c r="AB329" s="178">
        <f>IFERROR(VLOOKUP($E329&amp;$D$111, Outliers!$A$4:$P$214,9,FALSE),"0")</f>
        <v>1</v>
      </c>
      <c r="AD329" s="82"/>
      <c r="AE329" s="82"/>
      <c r="AF329" s="82"/>
      <c r="AG329" s="82"/>
    </row>
    <row r="330" spans="4:33" x14ac:dyDescent="0.25">
      <c r="D330" s="301"/>
      <c r="E330" s="107" t="s">
        <v>27</v>
      </c>
      <c r="F330" s="99">
        <f>IF(P329="","",VLOOKUP($E329&amp;$D$110&amp;$D$111,'CCG data'!$A:$AD,'CCG data'!W$3,FALSE))</f>
        <v>4.2</v>
      </c>
      <c r="G330" s="100">
        <f>IF(P329="","",VLOOKUP($E329&amp;$D$110&amp;$D$111,'CCG data'!$A:$AD,'CCG data'!X$3,FALSE))</f>
        <v>7.2</v>
      </c>
      <c r="H330" s="100">
        <f>IF(R329="","",VLOOKUP($E329&amp;$D$110&amp;$D$111,'CCG data'!$A:$AD,'CCG data'!Y$3,FALSE))</f>
        <v>41.3</v>
      </c>
      <c r="I330" s="100">
        <f>IF(R329="","",VLOOKUP($E329&amp;$D$110&amp;$D$111,'CCG data'!$A:$AD,'CCG data'!Z$3,FALSE))</f>
        <v>50.1</v>
      </c>
      <c r="J330" s="100">
        <f>IF(T329="","",VLOOKUP($E329&amp;$D$110&amp;$D$111,'CCG data'!$A:$AD,'CCG data'!AA$3,FALSE))</f>
        <v>13.7</v>
      </c>
      <c r="K330" s="100">
        <f>IF(T329="","",VLOOKUP($E329&amp;$D$110&amp;$D$111,'CCG data'!$A:$AD,'CCG data'!AB$3,FALSE))</f>
        <v>19</v>
      </c>
      <c r="L330" s="100">
        <f>IF(V329="","",VLOOKUP($E329&amp;$D$110&amp;$D$111,'CCG data'!$A:$AD,'CCG data'!AC$3,FALSE))</f>
        <v>6.4</v>
      </c>
      <c r="M330" s="100">
        <f>IF(V329="","",VLOOKUP($E329&amp;$D$110&amp;$D$111,'CCG data'!$A:$AD,'CCG data'!AD$3,FALSE))</f>
        <v>10.1</v>
      </c>
      <c r="N330" s="304"/>
      <c r="P330" s="162">
        <f>IF(P329="","",VLOOKUP($E329&amp;$D$110&amp;$D$111,'CCG data'!$A:$AD,'CCG data'!I$3,FALSE))</f>
        <v>6.4000000000000001E-2</v>
      </c>
      <c r="Q330" s="15">
        <f>IF(P329="","",VLOOKUP($E329&amp;$D$110&amp;$D$111,'CCG data'!$A:$AD,'CCG data'!J$3,FALSE))</f>
        <v>0.105</v>
      </c>
      <c r="R330" s="15">
        <f>IF(R329="","",VLOOKUP($E329&amp;$D$110&amp;$D$111,'CCG data'!$A:$AD,'CCG data'!K$3,FALSE))</f>
        <v>0.56100000000000005</v>
      </c>
      <c r="S330" s="15">
        <f>IF(R329="","",VLOOKUP($E329&amp;$D$110&amp;$D$111,'CCG data'!$A:$AD,'CCG data'!L$3,FALSE))</f>
        <v>0.63400000000000001</v>
      </c>
      <c r="T330" s="15">
        <f>IF(T329="","",VLOOKUP($E329&amp;$D$110&amp;$D$111,'CCG data'!$A:$AD,'CCG data'!M$3,FALSE))</f>
        <v>0.183</v>
      </c>
      <c r="U330" s="15">
        <f>IF(T329="","",VLOOKUP($E329&amp;$D$110&amp;$D$111,'CCG data'!$A:$AD,'CCG data'!N$3,FALSE))</f>
        <v>0.24399999999999999</v>
      </c>
      <c r="V330" s="15">
        <f>IF(V329="","",VLOOKUP($E329&amp;$D$110&amp;$D$111,'CCG data'!$A:$AD,'CCG data'!O$3,FALSE))</f>
        <v>8.6999999999999994E-2</v>
      </c>
      <c r="W330" s="142">
        <f>IF(V329="","",VLOOKUP($E329&amp;$D$110&amp;$D$111,'CCG data'!$A:$AD,'CCG data'!P$3,FALSE))</f>
        <v>0.13300000000000001</v>
      </c>
      <c r="Y330" s="178" t="str">
        <f>IFERROR(VLOOKUP($E330&amp;$D$111, Outliers!$A$4:$P$214,6,FALSE),"0")</f>
        <v>0</v>
      </c>
      <c r="Z330" s="178" t="str">
        <f>IFERROR(VLOOKUP($E330&amp;$D$111, Outliers!$A$4:$P$214,7,FALSE),"0")</f>
        <v>0</v>
      </c>
      <c r="AA330" s="178" t="str">
        <f>IFERROR(VLOOKUP($E330&amp;$D$111, Outliers!$A$4:$P$214,8,FALSE),"0")</f>
        <v>0</v>
      </c>
      <c r="AB330" s="178" t="str">
        <f>IFERROR(VLOOKUP($E330&amp;$D$111, Outliers!$A$4:$P$214,9,FALSE),"0")</f>
        <v>0</v>
      </c>
      <c r="AD330" s="82"/>
      <c r="AE330" s="82"/>
      <c r="AF330" s="82"/>
      <c r="AG330" s="82"/>
    </row>
    <row r="331" spans="4:33" ht="15.75" x14ac:dyDescent="0.25">
      <c r="D331" s="301"/>
      <c r="E331" s="108" t="s">
        <v>473</v>
      </c>
      <c r="F331" s="372">
        <f>IF(OR(ISERROR(VLOOKUP($E331&amp;$D$110&amp;$D$111,'CCG data'!$A:$AD,'CCG data'!R$3,FALSE)),ISBLANK(VLOOKUP($E331&amp;$D$110&amp;$D$111,'CCG data'!$A:$AD,'CCG data'!R$3,FALSE))),"",VLOOKUP($E331&amp;$D$110&amp;$D$111,'CCG data'!$A:$AD,'CCG data'!R$3,FALSE))</f>
        <v>7.1</v>
      </c>
      <c r="G331" s="373"/>
      <c r="H331" s="373">
        <f>IF(OR(ISERROR(VLOOKUP($E331&amp;$D$110&amp;$D$111,'CCG data'!$A:$AD,'CCG data'!S$3,FALSE)),ISBLANK(VLOOKUP($E331&amp;$D$110&amp;$D$111,'CCG data'!$A:$AD,'CCG data'!S$3,FALSE))),"",VLOOKUP($E331&amp;$D$110&amp;$D$111,'CCG data'!$A:$AD,'CCG data'!S$3,FALSE))</f>
        <v>32.299999999999997</v>
      </c>
      <c r="I331" s="373"/>
      <c r="J331" s="373">
        <f>IF(OR(ISERROR(VLOOKUP($E331&amp;$D$110&amp;$D$111,'CCG data'!$A:$AD,'CCG data'!T$3,FALSE)),ISBLANK(VLOOKUP($E331&amp;$D$110&amp;$D$111,'CCG data'!$A:$AD,'CCG data'!T$3,FALSE))),"",VLOOKUP($E331&amp;$D$110&amp;$D$111,'CCG data'!$A:$AD,'CCG data'!T$3,FALSE))</f>
        <v>15.8</v>
      </c>
      <c r="K331" s="373"/>
      <c r="L331" s="373">
        <f>IF(OR(ISERROR(VLOOKUP($E331&amp;$D$110&amp;$D$111,'CCG data'!$A:$AD,'CCG data'!U$3,FALSE)),ISBLANK(VLOOKUP($E331&amp;$D$110&amp;$D$111,'CCG data'!$A:$AD,'CCG data'!U$3,FALSE))),"",VLOOKUP($E331&amp;$D$110&amp;$D$111,'CCG data'!$A:$AD,'CCG data'!U$3,FALSE))</f>
        <v>16.399999999999999</v>
      </c>
      <c r="M331" s="374"/>
      <c r="N331" s="303">
        <f>IF(OR(ISERROR(VLOOKUP($E331&amp;$D$110&amp;$D$111,'CCG data'!$A:$AD,'CCG data'!G$3,FALSE)),ISBLANK(VLOOKUP($E331&amp;$D$110&amp;$D$111,'CCG data'!$A:$AD,'CCG data'!G$3,FALSE))),"",VLOOKUP($E331&amp;$D$110&amp;$D$111,'CCG data'!$A:$AD,'CCG data'!G$3,FALSE))</f>
        <v>485</v>
      </c>
      <c r="P331" s="354">
        <f>IF(OR(ISERROR(VLOOKUP($E331&amp;$D$110&amp;$D$111,'CCG data'!$A:$AD,'CCG data'!B$3,FALSE)),ISBLANK(VLOOKUP($E331&amp;$D$110&amp;$D$111,'CCG data'!$A:$AD,'CCG data'!B$3,FALSE))),"",VLOOKUP($E331&amp;$D$110&amp;$D$111,'CCG data'!$A:$AD,'CCG data'!B$3,FALSE))</f>
        <v>9.6907216494845363E-2</v>
      </c>
      <c r="Q331" s="246"/>
      <c r="R331" s="246">
        <f>IF(OR(ISERROR(VLOOKUP($E331&amp;$D$110&amp;$D$111,'CCG data'!$A:$AD,'CCG data'!C$3,FALSE)),ISBLANK(VLOOKUP($E331&amp;$D$110&amp;$D$111,'CCG data'!$A:$AD,'CCG data'!C$3,FALSE))),"",VLOOKUP($E331&amp;$D$110&amp;$D$111,'CCG data'!$A:$AD,'CCG data'!C$3,FALSE))</f>
        <v>0.44948453608247424</v>
      </c>
      <c r="S331" s="246"/>
      <c r="T331" s="246">
        <f>IF(OR(ISERROR(VLOOKUP($E331&amp;$D$110&amp;$D$111,'CCG data'!$A:$AD,'CCG data'!D$3,FALSE)),ISBLANK(VLOOKUP($E331&amp;$D$110&amp;$D$111,'CCG data'!$A:$AD,'CCG data'!D$3,FALSE))),"",VLOOKUP($E331&amp;$D$110&amp;$D$111,'CCG data'!$A:$AD,'CCG data'!D$3,FALSE))</f>
        <v>0.22061855670103092</v>
      </c>
      <c r="U331" s="246"/>
      <c r="V331" s="246">
        <f>IF(OR(ISERROR(VLOOKUP($E331&amp;$D$110&amp;$D$111,'CCG data'!$A:$AD,'CCG data'!E$3,FALSE)),ISBLANK(VLOOKUP($E331&amp;$D$110&amp;$D$111,'CCG data'!$A:$AD,'CCG data'!E$3,FALSE))),"",VLOOKUP($E331&amp;$D$110&amp;$D$111,'CCG data'!$A:$AD,'CCG data'!E$3,FALSE))</f>
        <v>0.23298969072164949</v>
      </c>
      <c r="W331" s="387"/>
      <c r="Y331" s="178">
        <f>IFERROR(VLOOKUP($E331&amp;$D$111, Outliers!$A$4:$P$214,6,FALSE),"0")</f>
        <v>0</v>
      </c>
      <c r="Z331" s="178">
        <f>IFERROR(VLOOKUP($E331&amp;$D$111, Outliers!$A$4:$P$214,7,FALSE),"0")</f>
        <v>0</v>
      </c>
      <c r="AA331" s="178">
        <f>IFERROR(VLOOKUP($E331&amp;$D$111, Outliers!$A$4:$P$214,8,FALSE),"0")</f>
        <v>0</v>
      </c>
      <c r="AB331" s="178">
        <f>IFERROR(VLOOKUP($E331&amp;$D$111, Outliers!$A$4:$P$214,9,FALSE),"0")</f>
        <v>1</v>
      </c>
      <c r="AD331" s="82"/>
      <c r="AE331" s="82"/>
      <c r="AF331" s="82"/>
      <c r="AG331" s="82"/>
    </row>
    <row r="332" spans="4:33" x14ac:dyDescent="0.25">
      <c r="D332" s="301"/>
      <c r="E332" s="107" t="s">
        <v>27</v>
      </c>
      <c r="F332" s="99">
        <f>IF(P331="","",VLOOKUP($E331&amp;$D$110&amp;$D$111,'CCG data'!$A:$AD,'CCG data'!W$3,FALSE))</f>
        <v>5</v>
      </c>
      <c r="G332" s="100">
        <f>IF(P331="","",VLOOKUP($E331&amp;$D$110&amp;$D$111,'CCG data'!$A:$AD,'CCG data'!X$3,FALSE))</f>
        <v>9.1</v>
      </c>
      <c r="H332" s="100">
        <f>IF(R331="","",VLOOKUP($E331&amp;$D$110&amp;$D$111,'CCG data'!$A:$AD,'CCG data'!Y$3,FALSE))</f>
        <v>28</v>
      </c>
      <c r="I332" s="100">
        <f>IF(R331="","",VLOOKUP($E331&amp;$D$110&amp;$D$111,'CCG data'!$A:$AD,'CCG data'!Z$3,FALSE))</f>
        <v>36.6</v>
      </c>
      <c r="J332" s="100">
        <f>IF(T331="","",VLOOKUP($E331&amp;$D$110&amp;$D$111,'CCG data'!$A:$AD,'CCG data'!AA$3,FALSE))</f>
        <v>12.8</v>
      </c>
      <c r="K332" s="100">
        <f>IF(T331="","",VLOOKUP($E331&amp;$D$110&amp;$D$111,'CCG data'!$A:$AD,'CCG data'!AB$3,FALSE))</f>
        <v>18.8</v>
      </c>
      <c r="L332" s="100">
        <f>IF(V331="","",VLOOKUP($E331&amp;$D$110&amp;$D$111,'CCG data'!$A:$AD,'CCG data'!AC$3,FALSE))</f>
        <v>13.4</v>
      </c>
      <c r="M332" s="100">
        <f>IF(V331="","",VLOOKUP($E331&amp;$D$110&amp;$D$111,'CCG data'!$A:$AD,'CCG data'!AD$3,FALSE))</f>
        <v>19.5</v>
      </c>
      <c r="N332" s="304"/>
      <c r="P332" s="162">
        <f>IF(P331="","",VLOOKUP($E331&amp;$D$110&amp;$D$111,'CCG data'!$A:$AD,'CCG data'!I$3,FALSE))</f>
        <v>7.3999999999999996E-2</v>
      </c>
      <c r="Q332" s="15">
        <f>IF(P331="","",VLOOKUP($E331&amp;$D$110&amp;$D$111,'CCG data'!$A:$AD,'CCG data'!J$3,FALSE))</f>
        <v>0.126</v>
      </c>
      <c r="R332" s="15">
        <f>IF(R331="","",VLOOKUP($E331&amp;$D$110&amp;$D$111,'CCG data'!$A:$AD,'CCG data'!K$3,FALSE))</f>
        <v>0.40600000000000003</v>
      </c>
      <c r="S332" s="15">
        <f>IF(R331="","",VLOOKUP($E331&amp;$D$110&amp;$D$111,'CCG data'!$A:$AD,'CCG data'!L$3,FALSE))</f>
        <v>0.49399999999999999</v>
      </c>
      <c r="T332" s="15">
        <f>IF(T331="","",VLOOKUP($E331&amp;$D$110&amp;$D$111,'CCG data'!$A:$AD,'CCG data'!M$3,FALSE))</f>
        <v>0.186</v>
      </c>
      <c r="U332" s="15">
        <f>IF(T331="","",VLOOKUP($E331&amp;$D$110&amp;$D$111,'CCG data'!$A:$AD,'CCG data'!N$3,FALSE))</f>
        <v>0.26</v>
      </c>
      <c r="V332" s="15">
        <f>IF(V331="","",VLOOKUP($E331&amp;$D$110&amp;$D$111,'CCG data'!$A:$AD,'CCG data'!O$3,FALSE))</f>
        <v>0.19800000000000001</v>
      </c>
      <c r="W332" s="142">
        <f>IF(V331="","",VLOOKUP($E331&amp;$D$110&amp;$D$111,'CCG data'!$A:$AD,'CCG data'!P$3,FALSE))</f>
        <v>0.27300000000000002</v>
      </c>
      <c r="Y332" s="178" t="str">
        <f>IFERROR(VLOOKUP($E332&amp;$D$111, Outliers!$A$4:$P$214,6,FALSE),"0")</f>
        <v>0</v>
      </c>
      <c r="Z332" s="178" t="str">
        <f>IFERROR(VLOOKUP($E332&amp;$D$111, Outliers!$A$4:$P$214,7,FALSE),"0")</f>
        <v>0</v>
      </c>
      <c r="AA332" s="178" t="str">
        <f>IFERROR(VLOOKUP($E332&amp;$D$111, Outliers!$A$4:$P$214,8,FALSE),"0")</f>
        <v>0</v>
      </c>
      <c r="AB332" s="178" t="str">
        <f>IFERROR(VLOOKUP($E332&amp;$D$111, Outliers!$A$4:$P$214,9,FALSE),"0")</f>
        <v>0</v>
      </c>
      <c r="AD332" s="82"/>
      <c r="AE332" s="82"/>
      <c r="AF332" s="82"/>
      <c r="AG332" s="82"/>
    </row>
    <row r="333" spans="4:33" ht="15.75" x14ac:dyDescent="0.25">
      <c r="D333" s="301"/>
      <c r="E333" s="108" t="s">
        <v>474</v>
      </c>
      <c r="F333" s="372">
        <f>IF(OR(ISERROR(VLOOKUP($E333&amp;$D$110&amp;$D$111,'CCG data'!$A:$AD,'CCG data'!R$3,FALSE)),ISBLANK(VLOOKUP($E333&amp;$D$110&amp;$D$111,'CCG data'!$A:$AD,'CCG data'!R$3,FALSE))),"",VLOOKUP($E333&amp;$D$110&amp;$D$111,'CCG data'!$A:$AD,'CCG data'!R$3,FALSE))</f>
        <v>4.7</v>
      </c>
      <c r="G333" s="373"/>
      <c r="H333" s="373">
        <f>IF(OR(ISERROR(VLOOKUP($E333&amp;$D$110&amp;$D$111,'CCG data'!$A:$AD,'CCG data'!S$3,FALSE)),ISBLANK(VLOOKUP($E333&amp;$D$110&amp;$D$111,'CCG data'!$A:$AD,'CCG data'!S$3,FALSE))),"",VLOOKUP($E333&amp;$D$110&amp;$D$111,'CCG data'!$A:$AD,'CCG data'!S$3,FALSE))</f>
        <v>42.6</v>
      </c>
      <c r="I333" s="373"/>
      <c r="J333" s="373">
        <f>IF(OR(ISERROR(VLOOKUP($E333&amp;$D$110&amp;$D$111,'CCG data'!$A:$AD,'CCG data'!T$3,FALSE)),ISBLANK(VLOOKUP($E333&amp;$D$110&amp;$D$111,'CCG data'!$A:$AD,'CCG data'!T$3,FALSE))),"",VLOOKUP($E333&amp;$D$110&amp;$D$111,'CCG data'!$A:$AD,'CCG data'!T$3,FALSE))</f>
        <v>19.399999999999999</v>
      </c>
      <c r="K333" s="373"/>
      <c r="L333" s="373">
        <f>IF(OR(ISERROR(VLOOKUP($E333&amp;$D$110&amp;$D$111,'CCG data'!$A:$AD,'CCG data'!U$3,FALSE)),ISBLANK(VLOOKUP($E333&amp;$D$110&amp;$D$111,'CCG data'!$A:$AD,'CCG data'!U$3,FALSE))),"",VLOOKUP($E333&amp;$D$110&amp;$D$111,'CCG data'!$A:$AD,'CCG data'!U$3,FALSE))</f>
        <v>14.8</v>
      </c>
      <c r="M333" s="374"/>
      <c r="N333" s="303">
        <f>IF(OR(ISERROR(VLOOKUP($E333&amp;$D$110&amp;$D$111,'CCG data'!$A:$AD,'CCG data'!G$3,FALSE)),ISBLANK(VLOOKUP($E333&amp;$D$110&amp;$D$111,'CCG data'!$A:$AD,'CCG data'!G$3,FALSE))),"",VLOOKUP($E333&amp;$D$110&amp;$D$111,'CCG data'!$A:$AD,'CCG data'!G$3,FALSE))</f>
        <v>647</v>
      </c>
      <c r="P333" s="354">
        <f>IF(OR(ISERROR(VLOOKUP($E333&amp;$D$110&amp;$D$111,'CCG data'!$A:$AD,'CCG data'!B$3,FALSE)),ISBLANK(VLOOKUP($E333&amp;$D$110&amp;$D$111,'CCG data'!$A:$AD,'CCG data'!B$3,FALSE))),"",VLOOKUP($E333&amp;$D$110&amp;$D$111,'CCG data'!$A:$AD,'CCG data'!B$3,FALSE))</f>
        <v>5.2550231839258117E-2</v>
      </c>
      <c r="Q333" s="246"/>
      <c r="R333" s="246">
        <f>IF(OR(ISERROR(VLOOKUP($E333&amp;$D$110&amp;$D$111,'CCG data'!$A:$AD,'CCG data'!C$3,FALSE)),ISBLANK(VLOOKUP($E333&amp;$D$110&amp;$D$111,'CCG data'!$A:$AD,'CCG data'!C$3,FALSE))),"",VLOOKUP($E333&amp;$D$110&amp;$D$111,'CCG data'!$A:$AD,'CCG data'!C$3,FALSE))</f>
        <v>0.52086553323029361</v>
      </c>
      <c r="S333" s="246"/>
      <c r="T333" s="246">
        <f>IF(OR(ISERROR(VLOOKUP($E333&amp;$D$110&amp;$D$111,'CCG data'!$A:$AD,'CCG data'!D$3,FALSE)),ISBLANK(VLOOKUP($E333&amp;$D$110&amp;$D$111,'CCG data'!$A:$AD,'CCG data'!D$3,FALSE))),"",VLOOKUP($E333&amp;$D$110&amp;$D$111,'CCG data'!$A:$AD,'CCG data'!D$3,FALSE))</f>
        <v>0.24111282843894899</v>
      </c>
      <c r="U333" s="246"/>
      <c r="V333" s="246">
        <f>IF(OR(ISERROR(VLOOKUP($E333&amp;$D$110&amp;$D$111,'CCG data'!$A:$AD,'CCG data'!E$3,FALSE)),ISBLANK(VLOOKUP($E333&amp;$D$110&amp;$D$111,'CCG data'!$A:$AD,'CCG data'!E$3,FALSE))),"",VLOOKUP($E333&amp;$D$110&amp;$D$111,'CCG data'!$A:$AD,'CCG data'!E$3,FALSE))</f>
        <v>0.18547140649149924</v>
      </c>
      <c r="W333" s="387"/>
      <c r="Y333" s="178">
        <f>IFERROR(VLOOKUP($E333&amp;$D$111, Outliers!$A$4:$P$214,6,FALSE),"0")</f>
        <v>0</v>
      </c>
      <c r="Z333" s="178">
        <f>IFERROR(VLOOKUP($E333&amp;$D$111, Outliers!$A$4:$P$214,7,FALSE),"0")</f>
        <v>0</v>
      </c>
      <c r="AA333" s="178">
        <f>IFERROR(VLOOKUP($E333&amp;$D$111, Outliers!$A$4:$P$214,8,FALSE),"0")</f>
        <v>0</v>
      </c>
      <c r="AB333" s="178">
        <f>IFERROR(VLOOKUP($E333&amp;$D$111, Outliers!$A$4:$P$214,9,FALSE),"0")</f>
        <v>0</v>
      </c>
      <c r="AD333" s="82"/>
      <c r="AE333" s="82"/>
      <c r="AF333" s="82"/>
      <c r="AG333" s="82"/>
    </row>
    <row r="334" spans="4:33" x14ac:dyDescent="0.25">
      <c r="D334" s="301"/>
      <c r="E334" s="107" t="s">
        <v>27</v>
      </c>
      <c r="F334" s="99">
        <f>IF(P333="","",VLOOKUP($E333&amp;$D$110&amp;$D$111,'CCG data'!$A:$AD,'CCG data'!W$3,FALSE))</f>
        <v>3.1</v>
      </c>
      <c r="G334" s="100">
        <f>IF(P333="","",VLOOKUP($E333&amp;$D$110&amp;$D$111,'CCG data'!$A:$AD,'CCG data'!X$3,FALSE))</f>
        <v>6.3</v>
      </c>
      <c r="H334" s="100">
        <f>IF(R333="","",VLOOKUP($E333&amp;$D$110&amp;$D$111,'CCG data'!$A:$AD,'CCG data'!Y$3,FALSE))</f>
        <v>38.1</v>
      </c>
      <c r="I334" s="100">
        <f>IF(R333="","",VLOOKUP($E333&amp;$D$110&amp;$D$111,'CCG data'!$A:$AD,'CCG data'!Z$3,FALSE))</f>
        <v>47.2</v>
      </c>
      <c r="J334" s="100">
        <f>IF(T333="","",VLOOKUP($E333&amp;$D$110&amp;$D$111,'CCG data'!$A:$AD,'CCG data'!AA$3,FALSE))</f>
        <v>16.3</v>
      </c>
      <c r="K334" s="100">
        <f>IF(T333="","",VLOOKUP($E333&amp;$D$110&amp;$D$111,'CCG data'!$A:$AD,'CCG data'!AB$3,FALSE))</f>
        <v>22.4</v>
      </c>
      <c r="L334" s="100">
        <f>IF(V333="","",VLOOKUP($E333&amp;$D$110&amp;$D$111,'CCG data'!$A:$AD,'CCG data'!AC$3,FALSE))</f>
        <v>12.2</v>
      </c>
      <c r="M334" s="100">
        <f>IF(V333="","",VLOOKUP($E333&amp;$D$110&amp;$D$111,'CCG data'!$A:$AD,'CCG data'!AD$3,FALSE))</f>
        <v>17.5</v>
      </c>
      <c r="N334" s="304"/>
      <c r="P334" s="162">
        <f>IF(P333="","",VLOOKUP($E333&amp;$D$110&amp;$D$111,'CCG data'!$A:$AD,'CCG data'!I$3,FALSE))</f>
        <v>3.7999999999999999E-2</v>
      </c>
      <c r="Q334" s="15">
        <f>IF(P333="","",VLOOKUP($E333&amp;$D$110&amp;$D$111,'CCG data'!$A:$AD,'CCG data'!J$3,FALSE))</f>
        <v>7.2999999999999995E-2</v>
      </c>
      <c r="R334" s="15">
        <f>IF(R333="","",VLOOKUP($E333&amp;$D$110&amp;$D$111,'CCG data'!$A:$AD,'CCG data'!K$3,FALSE))</f>
        <v>0.48199999999999998</v>
      </c>
      <c r="S334" s="15">
        <f>IF(R333="","",VLOOKUP($E333&amp;$D$110&amp;$D$111,'CCG data'!$A:$AD,'CCG data'!L$3,FALSE))</f>
        <v>0.55900000000000005</v>
      </c>
      <c r="T334" s="15">
        <f>IF(T333="","",VLOOKUP($E333&amp;$D$110&amp;$D$111,'CCG data'!$A:$AD,'CCG data'!M$3,FALSE))</f>
        <v>0.21</v>
      </c>
      <c r="U334" s="15">
        <f>IF(T333="","",VLOOKUP($E333&amp;$D$110&amp;$D$111,'CCG data'!$A:$AD,'CCG data'!N$3,FALSE))</f>
        <v>0.27600000000000002</v>
      </c>
      <c r="V334" s="15">
        <f>IF(V333="","",VLOOKUP($E333&amp;$D$110&amp;$D$111,'CCG data'!$A:$AD,'CCG data'!O$3,FALSE))</f>
        <v>0.157</v>
      </c>
      <c r="W334" s="142">
        <f>IF(V333="","",VLOOKUP($E333&amp;$D$110&amp;$D$111,'CCG data'!$A:$AD,'CCG data'!P$3,FALSE))</f>
        <v>0.217</v>
      </c>
      <c r="Y334" s="178" t="str">
        <f>IFERROR(VLOOKUP($E334&amp;$D$111, Outliers!$A$4:$P$214,6,FALSE),"0")</f>
        <v>0</v>
      </c>
      <c r="Z334" s="178" t="str">
        <f>IFERROR(VLOOKUP($E334&amp;$D$111, Outliers!$A$4:$P$214,7,FALSE),"0")</f>
        <v>0</v>
      </c>
      <c r="AA334" s="178" t="str">
        <f>IFERROR(VLOOKUP($E334&amp;$D$111, Outliers!$A$4:$P$214,8,FALSE),"0")</f>
        <v>0</v>
      </c>
      <c r="AB334" s="178" t="str">
        <f>IFERROR(VLOOKUP($E334&amp;$D$111, Outliers!$A$4:$P$214,9,FALSE),"0")</f>
        <v>0</v>
      </c>
      <c r="AD334" s="82"/>
      <c r="AE334" s="82"/>
      <c r="AF334" s="82"/>
      <c r="AG334" s="82"/>
    </row>
    <row r="335" spans="4:33" ht="15.75" x14ac:dyDescent="0.25">
      <c r="D335" s="301"/>
      <c r="E335" s="108" t="s">
        <v>247</v>
      </c>
      <c r="F335" s="372">
        <f>IF(OR(ISERROR(VLOOKUP($E335&amp;$D$110&amp;$D$111,'CCG data'!$A:$AD,'CCG data'!R$3,FALSE)),ISBLANK(VLOOKUP($E335&amp;$D$110&amp;$D$111,'CCG data'!$A:$AD,'CCG data'!R$3,FALSE))),"",VLOOKUP($E335&amp;$D$110&amp;$D$111,'CCG data'!$A:$AD,'CCG data'!R$3,FALSE))</f>
        <v>5.0999999999999996</v>
      </c>
      <c r="G335" s="373"/>
      <c r="H335" s="373">
        <f>IF(OR(ISERROR(VLOOKUP($E335&amp;$D$110&amp;$D$111,'CCG data'!$A:$AD,'CCG data'!S$3,FALSE)),ISBLANK(VLOOKUP($E335&amp;$D$110&amp;$D$111,'CCG data'!$A:$AD,'CCG data'!S$3,FALSE))),"",VLOOKUP($E335&amp;$D$110&amp;$D$111,'CCG data'!$A:$AD,'CCG data'!S$3,FALSE))</f>
        <v>41.4</v>
      </c>
      <c r="I335" s="373"/>
      <c r="J335" s="373">
        <f>IF(OR(ISERROR(VLOOKUP($E335&amp;$D$110&amp;$D$111,'CCG data'!$A:$AD,'CCG data'!T$3,FALSE)),ISBLANK(VLOOKUP($E335&amp;$D$110&amp;$D$111,'CCG data'!$A:$AD,'CCG data'!T$3,FALSE))),"",VLOOKUP($E335&amp;$D$110&amp;$D$111,'CCG data'!$A:$AD,'CCG data'!T$3,FALSE))</f>
        <v>22.6</v>
      </c>
      <c r="K335" s="373"/>
      <c r="L335" s="373">
        <f>IF(OR(ISERROR(VLOOKUP($E335&amp;$D$110&amp;$D$111,'CCG data'!$A:$AD,'CCG data'!U$3,FALSE)),ISBLANK(VLOOKUP($E335&amp;$D$110&amp;$D$111,'CCG data'!$A:$AD,'CCG data'!U$3,FALSE))),"",VLOOKUP($E335&amp;$D$110&amp;$D$111,'CCG data'!$A:$AD,'CCG data'!U$3,FALSE))</f>
        <v>12.3</v>
      </c>
      <c r="M335" s="374"/>
      <c r="N335" s="303">
        <f>IF(OR(ISERROR(VLOOKUP($E335&amp;$D$110&amp;$D$111,'CCG data'!$A:$AD,'CCG data'!G$3,FALSE)),ISBLANK(VLOOKUP($E335&amp;$D$110&amp;$D$111,'CCG data'!$A:$AD,'CCG data'!G$3,FALSE))),"",VLOOKUP($E335&amp;$D$110&amp;$D$111,'CCG data'!$A:$AD,'CCG data'!G$3,FALSE))</f>
        <v>742</v>
      </c>
      <c r="P335" s="354">
        <f>IF(OR(ISERROR(VLOOKUP($E335&amp;$D$110&amp;$D$111,'CCG data'!$A:$AD,'CCG data'!B$3,FALSE)),ISBLANK(VLOOKUP($E335&amp;$D$110&amp;$D$111,'CCG data'!$A:$AD,'CCG data'!B$3,FALSE))),"",VLOOKUP($E335&amp;$D$110&amp;$D$111,'CCG data'!$A:$AD,'CCG data'!B$3,FALSE))</f>
        <v>6.0646900269541781E-2</v>
      </c>
      <c r="Q335" s="246"/>
      <c r="R335" s="246">
        <f>IF(OR(ISERROR(VLOOKUP($E335&amp;$D$110&amp;$D$111,'CCG data'!$A:$AD,'CCG data'!C$3,FALSE)),ISBLANK(VLOOKUP($E335&amp;$D$110&amp;$D$111,'CCG data'!$A:$AD,'CCG data'!C$3,FALSE))),"",VLOOKUP($E335&amp;$D$110&amp;$D$111,'CCG data'!$A:$AD,'CCG data'!C$3,FALSE))</f>
        <v>0.50808625336927227</v>
      </c>
      <c r="S335" s="246"/>
      <c r="T335" s="246">
        <f>IF(OR(ISERROR(VLOOKUP($E335&amp;$D$110&amp;$D$111,'CCG data'!$A:$AD,'CCG data'!D$3,FALSE)),ISBLANK(VLOOKUP($E335&amp;$D$110&amp;$D$111,'CCG data'!$A:$AD,'CCG data'!D$3,FALSE))),"",VLOOKUP($E335&amp;$D$110&amp;$D$111,'CCG data'!$A:$AD,'CCG data'!D$3,FALSE))</f>
        <v>0.27897574123989216</v>
      </c>
      <c r="U335" s="246"/>
      <c r="V335" s="246">
        <f>IF(OR(ISERROR(VLOOKUP($E335&amp;$D$110&amp;$D$111,'CCG data'!$A:$AD,'CCG data'!E$3,FALSE)),ISBLANK(VLOOKUP($E335&amp;$D$110&amp;$D$111,'CCG data'!$A:$AD,'CCG data'!E$3,FALSE))),"",VLOOKUP($E335&amp;$D$110&amp;$D$111,'CCG data'!$A:$AD,'CCG data'!E$3,FALSE))</f>
        <v>0.15229110512129379</v>
      </c>
      <c r="W335" s="387"/>
      <c r="Y335" s="178">
        <f>IFERROR(VLOOKUP($E335&amp;$D$111, Outliers!$A$4:$P$214,6,FALSE),"0")</f>
        <v>0</v>
      </c>
      <c r="Z335" s="178">
        <f>IFERROR(VLOOKUP($E335&amp;$D$111, Outliers!$A$4:$P$214,7,FALSE),"0")</f>
        <v>0</v>
      </c>
      <c r="AA335" s="178">
        <f>IFERROR(VLOOKUP($E335&amp;$D$111, Outliers!$A$4:$P$214,8,FALSE),"0")</f>
        <v>1</v>
      </c>
      <c r="AB335" s="178">
        <f>IFERROR(VLOOKUP($E335&amp;$D$111, Outliers!$A$4:$P$214,9,FALSE),"0")</f>
        <v>0</v>
      </c>
      <c r="AD335" s="82"/>
      <c r="AE335" s="82"/>
      <c r="AF335" s="82"/>
      <c r="AG335" s="82"/>
    </row>
    <row r="336" spans="4:33" x14ac:dyDescent="0.25">
      <c r="D336" s="301"/>
      <c r="E336" s="107" t="s">
        <v>27</v>
      </c>
      <c r="F336" s="99">
        <f>IF(P335="","",VLOOKUP($E335&amp;$D$110&amp;$D$111,'CCG data'!$A:$AD,'CCG data'!W$3,FALSE))</f>
        <v>3.6</v>
      </c>
      <c r="G336" s="100">
        <f>IF(P335="","",VLOOKUP($E335&amp;$D$110&amp;$D$111,'CCG data'!$A:$AD,'CCG data'!X$3,FALSE))</f>
        <v>6.6</v>
      </c>
      <c r="H336" s="100">
        <f>IF(R335="","",VLOOKUP($E335&amp;$D$110&amp;$D$111,'CCG data'!$A:$AD,'CCG data'!Y$3,FALSE))</f>
        <v>37.200000000000003</v>
      </c>
      <c r="I336" s="100">
        <f>IF(R335="","",VLOOKUP($E335&amp;$D$110&amp;$D$111,'CCG data'!$A:$AD,'CCG data'!Z$3,FALSE))</f>
        <v>45.6</v>
      </c>
      <c r="J336" s="100">
        <f>IF(T335="","",VLOOKUP($E335&amp;$D$110&amp;$D$111,'CCG data'!$A:$AD,'CCG data'!AA$3,FALSE))</f>
        <v>19.5</v>
      </c>
      <c r="K336" s="100">
        <f>IF(T335="","",VLOOKUP($E335&amp;$D$110&amp;$D$111,'CCG data'!$A:$AD,'CCG data'!AB$3,FALSE))</f>
        <v>25.7</v>
      </c>
      <c r="L336" s="100">
        <f>IF(V335="","",VLOOKUP($E335&amp;$D$110&amp;$D$111,'CCG data'!$A:$AD,'CCG data'!AC$3,FALSE))</f>
        <v>10.1</v>
      </c>
      <c r="M336" s="100">
        <f>IF(V335="","",VLOOKUP($E335&amp;$D$110&amp;$D$111,'CCG data'!$A:$AD,'CCG data'!AD$3,FALSE))</f>
        <v>14.6</v>
      </c>
      <c r="N336" s="304"/>
      <c r="P336" s="162">
        <f>IF(P335="","",VLOOKUP($E335&amp;$D$110&amp;$D$111,'CCG data'!$A:$AD,'CCG data'!I$3,FALSE))</f>
        <v>4.5999999999999999E-2</v>
      </c>
      <c r="Q336" s="15">
        <f>IF(P335="","",VLOOKUP($E335&amp;$D$110&amp;$D$111,'CCG data'!$A:$AD,'CCG data'!J$3,FALSE))</f>
        <v>0.08</v>
      </c>
      <c r="R336" s="15">
        <f>IF(R335="","",VLOOKUP($E335&amp;$D$110&amp;$D$111,'CCG data'!$A:$AD,'CCG data'!K$3,FALSE))</f>
        <v>0.47199999999999998</v>
      </c>
      <c r="S336" s="15">
        <f>IF(R335="","",VLOOKUP($E335&amp;$D$110&amp;$D$111,'CCG data'!$A:$AD,'CCG data'!L$3,FALSE))</f>
        <v>0.54400000000000004</v>
      </c>
      <c r="T336" s="15">
        <f>IF(T335="","",VLOOKUP($E335&amp;$D$110&amp;$D$111,'CCG data'!$A:$AD,'CCG data'!M$3,FALSE))</f>
        <v>0.248</v>
      </c>
      <c r="U336" s="15">
        <f>IF(T335="","",VLOOKUP($E335&amp;$D$110&amp;$D$111,'CCG data'!$A:$AD,'CCG data'!N$3,FALSE))</f>
        <v>0.312</v>
      </c>
      <c r="V336" s="15">
        <f>IF(V335="","",VLOOKUP($E335&amp;$D$110&amp;$D$111,'CCG data'!$A:$AD,'CCG data'!O$3,FALSE))</f>
        <v>0.128</v>
      </c>
      <c r="W336" s="142">
        <f>IF(V335="","",VLOOKUP($E335&amp;$D$110&amp;$D$111,'CCG data'!$A:$AD,'CCG data'!P$3,FALSE))</f>
        <v>0.18</v>
      </c>
      <c r="Y336" s="178" t="str">
        <f>IFERROR(VLOOKUP($E336&amp;$D$111, Outliers!$A$4:$P$214,6,FALSE),"0")</f>
        <v>0</v>
      </c>
      <c r="Z336" s="178" t="str">
        <f>IFERROR(VLOOKUP($E336&amp;$D$111, Outliers!$A$4:$P$214,7,FALSE),"0")</f>
        <v>0</v>
      </c>
      <c r="AA336" s="178" t="str">
        <f>IFERROR(VLOOKUP($E336&amp;$D$111, Outliers!$A$4:$P$214,8,FALSE),"0")</f>
        <v>0</v>
      </c>
      <c r="AB336" s="178" t="str">
        <f>IFERROR(VLOOKUP($E336&amp;$D$111, Outliers!$A$4:$P$214,9,FALSE),"0")</f>
        <v>0</v>
      </c>
      <c r="AD336" s="82"/>
      <c r="AE336" s="82"/>
      <c r="AF336" s="82"/>
      <c r="AG336" s="82"/>
    </row>
    <row r="337" spans="4:33" ht="15.75" x14ac:dyDescent="0.25">
      <c r="D337" s="301"/>
      <c r="E337" s="108" t="s">
        <v>248</v>
      </c>
      <c r="F337" s="372">
        <f>IF(OR(ISERROR(VLOOKUP($E337&amp;$D$110&amp;$D$111,'CCG data'!$A:$AD,'CCG data'!R$3,FALSE)),ISBLANK(VLOOKUP($E337&amp;$D$110&amp;$D$111,'CCG data'!$A:$AD,'CCG data'!R$3,FALSE))),"",VLOOKUP($E337&amp;$D$110&amp;$D$111,'CCG data'!$A:$AD,'CCG data'!R$3,FALSE))</f>
        <v>3.7</v>
      </c>
      <c r="G337" s="373"/>
      <c r="H337" s="373">
        <f>IF(OR(ISERROR(VLOOKUP($E337&amp;$D$110&amp;$D$111,'CCG data'!$A:$AD,'CCG data'!S$3,FALSE)),ISBLANK(VLOOKUP($E337&amp;$D$110&amp;$D$111,'CCG data'!$A:$AD,'CCG data'!S$3,FALSE))),"",VLOOKUP($E337&amp;$D$110&amp;$D$111,'CCG data'!$A:$AD,'CCG data'!S$3,FALSE))</f>
        <v>26.5</v>
      </c>
      <c r="I337" s="373"/>
      <c r="J337" s="373">
        <f>IF(OR(ISERROR(VLOOKUP($E337&amp;$D$110&amp;$D$111,'CCG data'!$A:$AD,'CCG data'!T$3,FALSE)),ISBLANK(VLOOKUP($E337&amp;$D$110&amp;$D$111,'CCG data'!$A:$AD,'CCG data'!T$3,FALSE))),"",VLOOKUP($E337&amp;$D$110&amp;$D$111,'CCG data'!$A:$AD,'CCG data'!T$3,FALSE))</f>
        <v>18.7</v>
      </c>
      <c r="K337" s="373"/>
      <c r="L337" s="373">
        <f>IF(OR(ISERROR(VLOOKUP($E337&amp;$D$110&amp;$D$111,'CCG data'!$A:$AD,'CCG data'!U$3,FALSE)),ISBLANK(VLOOKUP($E337&amp;$D$110&amp;$D$111,'CCG data'!$A:$AD,'CCG data'!U$3,FALSE))),"",VLOOKUP($E337&amp;$D$110&amp;$D$111,'CCG data'!$A:$AD,'CCG data'!U$3,FALSE))</f>
        <v>9.5</v>
      </c>
      <c r="M337" s="374"/>
      <c r="N337" s="303">
        <f>IF(OR(ISERROR(VLOOKUP($E337&amp;$D$110&amp;$D$111,'CCG data'!$A:$AD,'CCG data'!G$3,FALSE)),ISBLANK(VLOOKUP($E337&amp;$D$110&amp;$D$111,'CCG data'!$A:$AD,'CCG data'!G$3,FALSE))),"",VLOOKUP($E337&amp;$D$110&amp;$D$111,'CCG data'!$A:$AD,'CCG data'!G$3,FALSE))</f>
        <v>584</v>
      </c>
      <c r="P337" s="354">
        <f>IF(OR(ISERROR(VLOOKUP($E337&amp;$D$110&amp;$D$111,'CCG data'!$A:$AD,'CCG data'!B$3,FALSE)),ISBLANK(VLOOKUP($E337&amp;$D$110&amp;$D$111,'CCG data'!$A:$AD,'CCG data'!B$3,FALSE))),"",VLOOKUP($E337&amp;$D$110&amp;$D$111,'CCG data'!$A:$AD,'CCG data'!B$3,FALSE))</f>
        <v>6.1643835616438353E-2</v>
      </c>
      <c r="Q337" s="246"/>
      <c r="R337" s="246">
        <f>IF(OR(ISERROR(VLOOKUP($E337&amp;$D$110&amp;$D$111,'CCG data'!$A:$AD,'CCG data'!C$3,FALSE)),ISBLANK(VLOOKUP($E337&amp;$D$110&amp;$D$111,'CCG data'!$A:$AD,'CCG data'!C$3,FALSE))),"",VLOOKUP($E337&amp;$D$110&amp;$D$111,'CCG data'!$A:$AD,'CCG data'!C$3,FALSE))</f>
        <v>0.45205479452054792</v>
      </c>
      <c r="S337" s="246"/>
      <c r="T337" s="246">
        <f>IF(OR(ISERROR(VLOOKUP($E337&amp;$D$110&amp;$D$111,'CCG data'!$A:$AD,'CCG data'!D$3,FALSE)),ISBLANK(VLOOKUP($E337&amp;$D$110&amp;$D$111,'CCG data'!$A:$AD,'CCG data'!D$3,FALSE))),"",VLOOKUP($E337&amp;$D$110&amp;$D$111,'CCG data'!$A:$AD,'CCG data'!D$3,FALSE))</f>
        <v>0.31678082191780821</v>
      </c>
      <c r="U337" s="246"/>
      <c r="V337" s="246">
        <f>IF(OR(ISERROR(VLOOKUP($E337&amp;$D$110&amp;$D$111,'CCG data'!$A:$AD,'CCG data'!E$3,FALSE)),ISBLANK(VLOOKUP($E337&amp;$D$110&amp;$D$111,'CCG data'!$A:$AD,'CCG data'!E$3,FALSE))),"",VLOOKUP($E337&amp;$D$110&amp;$D$111,'CCG data'!$A:$AD,'CCG data'!E$3,FALSE))</f>
        <v>0.16952054794520549</v>
      </c>
      <c r="W337" s="387"/>
      <c r="Y337" s="178">
        <f>IFERROR(VLOOKUP($E337&amp;$D$111, Outliers!$A$4:$P$214,6,FALSE),"0")</f>
        <v>0</v>
      </c>
      <c r="Z337" s="178">
        <f>IFERROR(VLOOKUP($E337&amp;$D$111, Outliers!$A$4:$P$214,7,FALSE),"0")</f>
        <v>1</v>
      </c>
      <c r="AA337" s="178">
        <f>IFERROR(VLOOKUP($E337&amp;$D$111, Outliers!$A$4:$P$214,8,FALSE),"0")</f>
        <v>0</v>
      </c>
      <c r="AB337" s="178">
        <f>IFERROR(VLOOKUP($E337&amp;$D$111, Outliers!$A$4:$P$214,9,FALSE),"0")</f>
        <v>0</v>
      </c>
      <c r="AD337" s="82"/>
      <c r="AE337" s="82"/>
      <c r="AF337" s="82"/>
      <c r="AG337" s="82"/>
    </row>
    <row r="338" spans="4:33" x14ac:dyDescent="0.25">
      <c r="D338" s="301"/>
      <c r="E338" s="107" t="s">
        <v>27</v>
      </c>
      <c r="F338" s="99">
        <f>IF(P337="","",VLOOKUP($E337&amp;$D$110&amp;$D$111,'CCG data'!$A:$AD,'CCG data'!W$3,FALSE))</f>
        <v>2.5</v>
      </c>
      <c r="G338" s="100">
        <f>IF(P337="","",VLOOKUP($E337&amp;$D$110&amp;$D$111,'CCG data'!$A:$AD,'CCG data'!X$3,FALSE))</f>
        <v>4.9000000000000004</v>
      </c>
      <c r="H338" s="100">
        <f>IF(R337="","",VLOOKUP($E337&amp;$D$110&amp;$D$111,'CCG data'!$A:$AD,'CCG data'!Y$3,FALSE))</f>
        <v>23.3</v>
      </c>
      <c r="I338" s="100">
        <f>IF(R337="","",VLOOKUP($E337&amp;$D$110&amp;$D$111,'CCG data'!$A:$AD,'CCG data'!Z$3,FALSE))</f>
        <v>29.7</v>
      </c>
      <c r="J338" s="100">
        <f>IF(T337="","",VLOOKUP($E337&amp;$D$110&amp;$D$111,'CCG data'!$A:$AD,'CCG data'!AA$3,FALSE))</f>
        <v>16</v>
      </c>
      <c r="K338" s="100">
        <f>IF(T337="","",VLOOKUP($E337&amp;$D$110&amp;$D$111,'CCG data'!$A:$AD,'CCG data'!AB$3,FALSE))</f>
        <v>21.3</v>
      </c>
      <c r="L338" s="100">
        <f>IF(V337="","",VLOOKUP($E337&amp;$D$110&amp;$D$111,'CCG data'!$A:$AD,'CCG data'!AC$3,FALSE))</f>
        <v>7.6</v>
      </c>
      <c r="M338" s="100">
        <f>IF(V337="","",VLOOKUP($E337&amp;$D$110&amp;$D$111,'CCG data'!$A:$AD,'CCG data'!AD$3,FALSE))</f>
        <v>11.3</v>
      </c>
      <c r="N338" s="304"/>
      <c r="P338" s="162">
        <f>IF(P337="","",VLOOKUP($E337&amp;$D$110&amp;$D$111,'CCG data'!$A:$AD,'CCG data'!I$3,FALSE))</f>
        <v>4.4999999999999998E-2</v>
      </c>
      <c r="Q338" s="15">
        <f>IF(P337="","",VLOOKUP($E337&amp;$D$110&amp;$D$111,'CCG data'!$A:$AD,'CCG data'!J$3,FALSE))</f>
        <v>8.4000000000000005E-2</v>
      </c>
      <c r="R338" s="15">
        <f>IF(R337="","",VLOOKUP($E337&amp;$D$110&amp;$D$111,'CCG data'!$A:$AD,'CCG data'!K$3,FALSE))</f>
        <v>0.41199999999999998</v>
      </c>
      <c r="S338" s="15">
        <f>IF(R337="","",VLOOKUP($E337&amp;$D$110&amp;$D$111,'CCG data'!$A:$AD,'CCG data'!L$3,FALSE))</f>
        <v>0.49299999999999999</v>
      </c>
      <c r="T338" s="15">
        <f>IF(T337="","",VLOOKUP($E337&amp;$D$110&amp;$D$111,'CCG data'!$A:$AD,'CCG data'!M$3,FALSE))</f>
        <v>0.28000000000000003</v>
      </c>
      <c r="U338" s="15">
        <f>IF(T337="","",VLOOKUP($E337&amp;$D$110&amp;$D$111,'CCG data'!$A:$AD,'CCG data'!N$3,FALSE))</f>
        <v>0.35599999999999998</v>
      </c>
      <c r="V338" s="15">
        <f>IF(V337="","",VLOOKUP($E337&amp;$D$110&amp;$D$111,'CCG data'!$A:$AD,'CCG data'!O$3,FALSE))</f>
        <v>0.14099999999999999</v>
      </c>
      <c r="W338" s="142">
        <f>IF(V337="","",VLOOKUP($E337&amp;$D$110&amp;$D$111,'CCG data'!$A:$AD,'CCG data'!P$3,FALSE))</f>
        <v>0.20200000000000001</v>
      </c>
      <c r="Y338" s="178" t="str">
        <f>IFERROR(VLOOKUP($E338&amp;$D$111, Outliers!$A$4:$P$214,6,FALSE),"0")</f>
        <v>0</v>
      </c>
      <c r="Z338" s="178" t="str">
        <f>IFERROR(VLOOKUP($E338&amp;$D$111, Outliers!$A$4:$P$214,7,FALSE),"0")</f>
        <v>0</v>
      </c>
      <c r="AA338" s="178" t="str">
        <f>IFERROR(VLOOKUP($E338&amp;$D$111, Outliers!$A$4:$P$214,8,FALSE),"0")</f>
        <v>0</v>
      </c>
      <c r="AB338" s="178" t="str">
        <f>IFERROR(VLOOKUP($E338&amp;$D$111, Outliers!$A$4:$P$214,9,FALSE),"0")</f>
        <v>0</v>
      </c>
      <c r="AD338" s="82"/>
      <c r="AE338" s="82"/>
      <c r="AF338" s="82"/>
      <c r="AG338" s="82"/>
    </row>
    <row r="339" spans="4:33" ht="15.75" x14ac:dyDescent="0.25">
      <c r="D339" s="301"/>
      <c r="E339" s="108" t="s">
        <v>249</v>
      </c>
      <c r="F339" s="372">
        <f>IF(OR(ISERROR(VLOOKUP($E339&amp;$D$110&amp;$D$111,'CCG data'!$A:$AD,'CCG data'!R$3,FALSE)),ISBLANK(VLOOKUP($E339&amp;$D$110&amp;$D$111,'CCG data'!$A:$AD,'CCG data'!R$3,FALSE))),"",VLOOKUP($E339&amp;$D$110&amp;$D$111,'CCG data'!$A:$AD,'CCG data'!R$3,FALSE))</f>
        <v>5.3</v>
      </c>
      <c r="G339" s="373"/>
      <c r="H339" s="373">
        <f>IF(OR(ISERROR(VLOOKUP($E339&amp;$D$110&amp;$D$111,'CCG data'!$A:$AD,'CCG data'!S$3,FALSE)),ISBLANK(VLOOKUP($E339&amp;$D$110&amp;$D$111,'CCG data'!$A:$AD,'CCG data'!S$3,FALSE))),"",VLOOKUP($E339&amp;$D$110&amp;$D$111,'CCG data'!$A:$AD,'CCG data'!S$3,FALSE))</f>
        <v>28.8</v>
      </c>
      <c r="I339" s="373"/>
      <c r="J339" s="373">
        <f>IF(OR(ISERROR(VLOOKUP($E339&amp;$D$110&amp;$D$111,'CCG data'!$A:$AD,'CCG data'!T$3,FALSE)),ISBLANK(VLOOKUP($E339&amp;$D$110&amp;$D$111,'CCG data'!$A:$AD,'CCG data'!T$3,FALSE))),"",VLOOKUP($E339&amp;$D$110&amp;$D$111,'CCG data'!$A:$AD,'CCG data'!T$3,FALSE))</f>
        <v>14.8</v>
      </c>
      <c r="K339" s="373"/>
      <c r="L339" s="373">
        <f>IF(OR(ISERROR(VLOOKUP($E339&amp;$D$110&amp;$D$111,'CCG data'!$A:$AD,'CCG data'!U$3,FALSE)),ISBLANK(VLOOKUP($E339&amp;$D$110&amp;$D$111,'CCG data'!$A:$AD,'CCG data'!U$3,FALSE))),"",VLOOKUP($E339&amp;$D$110&amp;$D$111,'CCG data'!$A:$AD,'CCG data'!U$3,FALSE))</f>
        <v>20.5</v>
      </c>
      <c r="M339" s="374"/>
      <c r="N339" s="303">
        <f>IF(OR(ISERROR(VLOOKUP($E339&amp;$D$110&amp;$D$111,'CCG data'!$A:$AD,'CCG data'!G$3,FALSE)),ISBLANK(VLOOKUP($E339&amp;$D$110&amp;$D$111,'CCG data'!$A:$AD,'CCG data'!G$3,FALSE))),"",VLOOKUP($E339&amp;$D$110&amp;$D$111,'CCG data'!$A:$AD,'CCG data'!G$3,FALSE))</f>
        <v>465</v>
      </c>
      <c r="P339" s="354">
        <f>IF(OR(ISERROR(VLOOKUP($E339&amp;$D$110&amp;$D$111,'CCG data'!$A:$AD,'CCG data'!B$3,FALSE)),ISBLANK(VLOOKUP($E339&amp;$D$110&amp;$D$111,'CCG data'!$A:$AD,'CCG data'!B$3,FALSE))),"",VLOOKUP($E339&amp;$D$110&amp;$D$111,'CCG data'!$A:$AD,'CCG data'!B$3,FALSE))</f>
        <v>7.9569892473118284E-2</v>
      </c>
      <c r="Q339" s="246"/>
      <c r="R339" s="246">
        <f>IF(OR(ISERROR(VLOOKUP($E339&amp;$D$110&amp;$D$111,'CCG data'!$A:$AD,'CCG data'!C$3,FALSE)),ISBLANK(VLOOKUP($E339&amp;$D$110&amp;$D$111,'CCG data'!$A:$AD,'CCG data'!C$3,FALSE))),"",VLOOKUP($E339&amp;$D$110&amp;$D$111,'CCG data'!$A:$AD,'CCG data'!C$3,FALSE))</f>
        <v>0.41075268817204302</v>
      </c>
      <c r="S339" s="246"/>
      <c r="T339" s="246">
        <f>IF(OR(ISERROR(VLOOKUP($E339&amp;$D$110&amp;$D$111,'CCG data'!$A:$AD,'CCG data'!D$3,FALSE)),ISBLANK(VLOOKUP($E339&amp;$D$110&amp;$D$111,'CCG data'!$A:$AD,'CCG data'!D$3,FALSE))),"",VLOOKUP($E339&amp;$D$110&amp;$D$111,'CCG data'!$A:$AD,'CCG data'!D$3,FALSE))</f>
        <v>0.21075268817204301</v>
      </c>
      <c r="U339" s="246"/>
      <c r="V339" s="246">
        <f>IF(OR(ISERROR(VLOOKUP($E339&amp;$D$110&amp;$D$111,'CCG data'!$A:$AD,'CCG data'!E$3,FALSE)),ISBLANK(VLOOKUP($E339&amp;$D$110&amp;$D$111,'CCG data'!$A:$AD,'CCG data'!E$3,FALSE))),"",VLOOKUP($E339&amp;$D$110&amp;$D$111,'CCG data'!$A:$AD,'CCG data'!E$3,FALSE))</f>
        <v>0.29892473118279572</v>
      </c>
      <c r="W339" s="387"/>
      <c r="Y339" s="178">
        <f>IFERROR(VLOOKUP($E339&amp;$D$111, Outliers!$A$4:$P$214,6,FALSE),"0")</f>
        <v>0</v>
      </c>
      <c r="Z339" s="178">
        <f>IFERROR(VLOOKUP($E339&amp;$D$111, Outliers!$A$4:$P$214,7,FALSE),"0")</f>
        <v>1</v>
      </c>
      <c r="AA339" s="178">
        <f>IFERROR(VLOOKUP($E339&amp;$D$111, Outliers!$A$4:$P$214,8,FALSE),"0")</f>
        <v>0</v>
      </c>
      <c r="AB339" s="178">
        <f>IFERROR(VLOOKUP($E339&amp;$D$111, Outliers!$A$4:$P$214,9,FALSE),"0")</f>
        <v>1</v>
      </c>
      <c r="AD339" s="82"/>
      <c r="AE339" s="82"/>
      <c r="AF339" s="82"/>
      <c r="AG339" s="82"/>
    </row>
    <row r="340" spans="4:33" x14ac:dyDescent="0.25">
      <c r="D340" s="301"/>
      <c r="E340" s="107" t="s">
        <v>27</v>
      </c>
      <c r="F340" s="99">
        <f>IF(P339="","",VLOOKUP($E339&amp;$D$110&amp;$D$111,'CCG data'!$A:$AD,'CCG data'!W$3,FALSE))</f>
        <v>3.6</v>
      </c>
      <c r="G340" s="100">
        <f>IF(P339="","",VLOOKUP($E339&amp;$D$110&amp;$D$111,'CCG data'!$A:$AD,'CCG data'!X$3,FALSE))</f>
        <v>7</v>
      </c>
      <c r="H340" s="100">
        <f>IF(R339="","",VLOOKUP($E339&amp;$D$110&amp;$D$111,'CCG data'!$A:$AD,'CCG data'!Y$3,FALSE))</f>
        <v>24.7</v>
      </c>
      <c r="I340" s="100">
        <f>IF(R339="","",VLOOKUP($E339&amp;$D$110&amp;$D$111,'CCG data'!$A:$AD,'CCG data'!Z$3,FALSE))</f>
        <v>32.9</v>
      </c>
      <c r="J340" s="100">
        <f>IF(T339="","",VLOOKUP($E339&amp;$D$110&amp;$D$111,'CCG data'!$A:$AD,'CCG data'!AA$3,FALSE))</f>
        <v>11.8</v>
      </c>
      <c r="K340" s="100">
        <f>IF(T339="","",VLOOKUP($E339&amp;$D$110&amp;$D$111,'CCG data'!$A:$AD,'CCG data'!AB$3,FALSE))</f>
        <v>17.7</v>
      </c>
      <c r="L340" s="100">
        <f>IF(V339="","",VLOOKUP($E339&amp;$D$110&amp;$D$111,'CCG data'!$A:$AD,'CCG data'!AC$3,FALSE))</f>
        <v>17.100000000000001</v>
      </c>
      <c r="M340" s="100">
        <f>IF(V339="","",VLOOKUP($E339&amp;$D$110&amp;$D$111,'CCG data'!$A:$AD,'CCG data'!AD$3,FALSE))</f>
        <v>23.9</v>
      </c>
      <c r="N340" s="304"/>
      <c r="P340" s="162">
        <f>IF(P339="","",VLOOKUP($E339&amp;$D$110&amp;$D$111,'CCG data'!$A:$AD,'CCG data'!I$3,FALSE))</f>
        <v>5.8000000000000003E-2</v>
      </c>
      <c r="Q340" s="15">
        <f>IF(P339="","",VLOOKUP($E339&amp;$D$110&amp;$D$111,'CCG data'!$A:$AD,'CCG data'!J$3,FALSE))</f>
        <v>0.108</v>
      </c>
      <c r="R340" s="15">
        <f>IF(R339="","",VLOOKUP($E339&amp;$D$110&amp;$D$111,'CCG data'!$A:$AD,'CCG data'!K$3,FALSE))</f>
        <v>0.36699999999999999</v>
      </c>
      <c r="S340" s="15">
        <f>IF(R339="","",VLOOKUP($E339&amp;$D$110&amp;$D$111,'CCG data'!$A:$AD,'CCG data'!L$3,FALSE))</f>
        <v>0.45600000000000002</v>
      </c>
      <c r="T340" s="15">
        <f>IF(T339="","",VLOOKUP($E339&amp;$D$110&amp;$D$111,'CCG data'!$A:$AD,'CCG data'!M$3,FALSE))</f>
        <v>0.17599999999999999</v>
      </c>
      <c r="U340" s="15">
        <f>IF(T339="","",VLOOKUP($E339&amp;$D$110&amp;$D$111,'CCG data'!$A:$AD,'CCG data'!N$3,FALSE))</f>
        <v>0.25</v>
      </c>
      <c r="V340" s="15">
        <f>IF(V339="","",VLOOKUP($E339&amp;$D$110&amp;$D$111,'CCG data'!$A:$AD,'CCG data'!O$3,FALSE))</f>
        <v>0.25900000000000001</v>
      </c>
      <c r="W340" s="142">
        <f>IF(V339="","",VLOOKUP($E339&amp;$D$110&amp;$D$111,'CCG data'!$A:$AD,'CCG data'!P$3,FALSE))</f>
        <v>0.34200000000000003</v>
      </c>
      <c r="Y340" s="178" t="str">
        <f>IFERROR(VLOOKUP($E340&amp;$D$111, Outliers!$A$4:$P$214,6,FALSE),"0")</f>
        <v>0</v>
      </c>
      <c r="Z340" s="178" t="str">
        <f>IFERROR(VLOOKUP($E340&amp;$D$111, Outliers!$A$4:$P$214,7,FALSE),"0")</f>
        <v>0</v>
      </c>
      <c r="AA340" s="178" t="str">
        <f>IFERROR(VLOOKUP($E340&amp;$D$111, Outliers!$A$4:$P$214,8,FALSE),"0")</f>
        <v>0</v>
      </c>
      <c r="AB340" s="178" t="str">
        <f>IFERROR(VLOOKUP($E340&amp;$D$111, Outliers!$A$4:$P$214,9,FALSE),"0")</f>
        <v>0</v>
      </c>
      <c r="AD340" s="82"/>
      <c r="AE340" s="82"/>
      <c r="AF340" s="82"/>
      <c r="AG340" s="82"/>
    </row>
    <row r="341" spans="4:33" ht="15.75" x14ac:dyDescent="0.25">
      <c r="D341" s="301"/>
      <c r="E341" s="108" t="s">
        <v>250</v>
      </c>
      <c r="F341" s="372">
        <f>IF(OR(ISERROR(VLOOKUP($E341&amp;$D$110&amp;$D$111,'CCG data'!$A:$AD,'CCG data'!R$3,FALSE)),ISBLANK(VLOOKUP($E341&amp;$D$110&amp;$D$111,'CCG data'!$A:$AD,'CCG data'!R$3,FALSE))),"",VLOOKUP($E341&amp;$D$110&amp;$D$111,'CCG data'!$A:$AD,'CCG data'!R$3,FALSE))</f>
        <v>6.4</v>
      </c>
      <c r="G341" s="373"/>
      <c r="H341" s="373">
        <f>IF(OR(ISERROR(VLOOKUP($E341&amp;$D$110&amp;$D$111,'CCG data'!$A:$AD,'CCG data'!S$3,FALSE)),ISBLANK(VLOOKUP($E341&amp;$D$110&amp;$D$111,'CCG data'!$A:$AD,'CCG data'!S$3,FALSE))),"",VLOOKUP($E341&amp;$D$110&amp;$D$111,'CCG data'!$A:$AD,'CCG data'!S$3,FALSE))</f>
        <v>40.200000000000003</v>
      </c>
      <c r="I341" s="373"/>
      <c r="J341" s="373">
        <f>IF(OR(ISERROR(VLOOKUP($E341&amp;$D$110&amp;$D$111,'CCG data'!$A:$AD,'CCG data'!T$3,FALSE)),ISBLANK(VLOOKUP($E341&amp;$D$110&amp;$D$111,'CCG data'!$A:$AD,'CCG data'!T$3,FALSE))),"",VLOOKUP($E341&amp;$D$110&amp;$D$111,'CCG data'!$A:$AD,'CCG data'!T$3,FALSE))</f>
        <v>16.100000000000001</v>
      </c>
      <c r="K341" s="373"/>
      <c r="L341" s="373">
        <f>IF(OR(ISERROR(VLOOKUP($E341&amp;$D$110&amp;$D$111,'CCG data'!$A:$AD,'CCG data'!U$3,FALSE)),ISBLANK(VLOOKUP($E341&amp;$D$110&amp;$D$111,'CCG data'!$A:$AD,'CCG data'!U$3,FALSE))),"",VLOOKUP($E341&amp;$D$110&amp;$D$111,'CCG data'!$A:$AD,'CCG data'!U$3,FALSE))</f>
        <v>8.4</v>
      </c>
      <c r="M341" s="374"/>
      <c r="N341" s="303">
        <f>IF(OR(ISERROR(VLOOKUP($E341&amp;$D$110&amp;$D$111,'CCG data'!$A:$AD,'CCG data'!G$3,FALSE)),ISBLANK(VLOOKUP($E341&amp;$D$110&amp;$D$111,'CCG data'!$A:$AD,'CCG data'!G$3,FALSE))),"",VLOOKUP($E341&amp;$D$110&amp;$D$111,'CCG data'!$A:$AD,'CCG data'!G$3,FALSE))</f>
        <v>1589</v>
      </c>
      <c r="P341" s="354">
        <f>IF(OR(ISERROR(VLOOKUP($E341&amp;$D$110&amp;$D$111,'CCG data'!$A:$AD,'CCG data'!B$3,FALSE)),ISBLANK(VLOOKUP($E341&amp;$D$110&amp;$D$111,'CCG data'!$A:$AD,'CCG data'!B$3,FALSE))),"",VLOOKUP($E341&amp;$D$110&amp;$D$111,'CCG data'!$A:$AD,'CCG data'!B$3,FALSE))</f>
        <v>9.2511013215859028E-2</v>
      </c>
      <c r="Q341" s="246"/>
      <c r="R341" s="246">
        <f>IF(OR(ISERROR(VLOOKUP($E341&amp;$D$110&amp;$D$111,'CCG data'!$A:$AD,'CCG data'!C$3,FALSE)),ISBLANK(VLOOKUP($E341&amp;$D$110&amp;$D$111,'CCG data'!$A:$AD,'CCG data'!C$3,FALSE))),"",VLOOKUP($E341&amp;$D$110&amp;$D$111,'CCG data'!$A:$AD,'CCG data'!C$3,FALSE))</f>
        <v>0.56073001887979856</v>
      </c>
      <c r="S341" s="246"/>
      <c r="T341" s="246">
        <f>IF(OR(ISERROR(VLOOKUP($E341&amp;$D$110&amp;$D$111,'CCG data'!$A:$AD,'CCG data'!D$3,FALSE)),ISBLANK(VLOOKUP($E341&amp;$D$110&amp;$D$111,'CCG data'!$A:$AD,'CCG data'!D$3,FALSE))),"",VLOOKUP($E341&amp;$D$110&amp;$D$111,'CCG data'!$A:$AD,'CCG data'!D$3,FALSE))</f>
        <v>0.2278162366268093</v>
      </c>
      <c r="U341" s="246"/>
      <c r="V341" s="246">
        <f>IF(OR(ISERROR(VLOOKUP($E341&amp;$D$110&amp;$D$111,'CCG data'!$A:$AD,'CCG data'!E$3,FALSE)),ISBLANK(VLOOKUP($E341&amp;$D$110&amp;$D$111,'CCG data'!$A:$AD,'CCG data'!E$3,FALSE))),"",VLOOKUP($E341&amp;$D$110&amp;$D$111,'CCG data'!$A:$AD,'CCG data'!E$3,FALSE))</f>
        <v>0.11894273127753303</v>
      </c>
      <c r="W341" s="387"/>
      <c r="Y341" s="178">
        <f>IFERROR(VLOOKUP($E341&amp;$D$111, Outliers!$A$4:$P$214,6,FALSE),"0")</f>
        <v>0</v>
      </c>
      <c r="Z341" s="178">
        <f>IFERROR(VLOOKUP($E341&amp;$D$111, Outliers!$A$4:$P$214,7,FALSE),"0")</f>
        <v>0</v>
      </c>
      <c r="AA341" s="178">
        <f>IFERROR(VLOOKUP($E341&amp;$D$111, Outliers!$A$4:$P$214,8,FALSE),"0")</f>
        <v>0</v>
      </c>
      <c r="AB341" s="178">
        <f>IFERROR(VLOOKUP($E341&amp;$D$111, Outliers!$A$4:$P$214,9,FALSE),"0")</f>
        <v>1</v>
      </c>
      <c r="AD341" s="82"/>
      <c r="AE341" s="82"/>
      <c r="AF341" s="82"/>
      <c r="AG341" s="82"/>
    </row>
    <row r="342" spans="4:33" x14ac:dyDescent="0.25">
      <c r="D342" s="301"/>
      <c r="E342" s="107" t="s">
        <v>27</v>
      </c>
      <c r="F342" s="99">
        <f>IF(P341="","",VLOOKUP($E341&amp;$D$110&amp;$D$111,'CCG data'!$A:$AD,'CCG data'!W$3,FALSE))</f>
        <v>5.3</v>
      </c>
      <c r="G342" s="100">
        <f>IF(P341="","",VLOOKUP($E341&amp;$D$110&amp;$D$111,'CCG data'!$A:$AD,'CCG data'!X$3,FALSE))</f>
        <v>7.4</v>
      </c>
      <c r="H342" s="100">
        <f>IF(R341="","",VLOOKUP($E341&amp;$D$110&amp;$D$111,'CCG data'!$A:$AD,'CCG data'!Y$3,FALSE))</f>
        <v>37.5</v>
      </c>
      <c r="I342" s="100">
        <f>IF(R341="","",VLOOKUP($E341&amp;$D$110&amp;$D$111,'CCG data'!$A:$AD,'CCG data'!Z$3,FALSE))</f>
        <v>42.8</v>
      </c>
      <c r="J342" s="100">
        <f>IF(T341="","",VLOOKUP($E341&amp;$D$110&amp;$D$111,'CCG data'!$A:$AD,'CCG data'!AA$3,FALSE))</f>
        <v>14.5</v>
      </c>
      <c r="K342" s="100">
        <f>IF(T341="","",VLOOKUP($E341&amp;$D$110&amp;$D$111,'CCG data'!$A:$AD,'CCG data'!AB$3,FALSE))</f>
        <v>17.8</v>
      </c>
      <c r="L342" s="100">
        <f>IF(V341="","",VLOOKUP($E341&amp;$D$110&amp;$D$111,'CCG data'!$A:$AD,'CCG data'!AC$3,FALSE))</f>
        <v>7.2</v>
      </c>
      <c r="M342" s="100">
        <f>IF(V341="","",VLOOKUP($E341&amp;$D$110&amp;$D$111,'CCG data'!$A:$AD,'CCG data'!AD$3,FALSE))</f>
        <v>9.6</v>
      </c>
      <c r="N342" s="304"/>
      <c r="P342" s="162">
        <f>IF(P341="","",VLOOKUP($E341&amp;$D$110&amp;$D$111,'CCG data'!$A:$AD,'CCG data'!I$3,FALSE))</f>
        <v>7.9000000000000001E-2</v>
      </c>
      <c r="Q342" s="15">
        <f>IF(P341="","",VLOOKUP($E341&amp;$D$110&amp;$D$111,'CCG data'!$A:$AD,'CCG data'!J$3,FALSE))</f>
        <v>0.108</v>
      </c>
      <c r="R342" s="15">
        <f>IF(R341="","",VLOOKUP($E341&amp;$D$110&amp;$D$111,'CCG data'!$A:$AD,'CCG data'!K$3,FALSE))</f>
        <v>0.53600000000000003</v>
      </c>
      <c r="S342" s="15">
        <f>IF(R341="","",VLOOKUP($E341&amp;$D$110&amp;$D$111,'CCG data'!$A:$AD,'CCG data'!L$3,FALSE))</f>
        <v>0.58499999999999996</v>
      </c>
      <c r="T342" s="15">
        <f>IF(T341="","",VLOOKUP($E341&amp;$D$110&amp;$D$111,'CCG data'!$A:$AD,'CCG data'!M$3,FALSE))</f>
        <v>0.20799999999999999</v>
      </c>
      <c r="U342" s="15">
        <f>IF(T341="","",VLOOKUP($E341&amp;$D$110&amp;$D$111,'CCG data'!$A:$AD,'CCG data'!N$3,FALSE))</f>
        <v>0.249</v>
      </c>
      <c r="V342" s="15">
        <f>IF(V341="","",VLOOKUP($E341&amp;$D$110&amp;$D$111,'CCG data'!$A:$AD,'CCG data'!O$3,FALSE))</f>
        <v>0.104</v>
      </c>
      <c r="W342" s="142">
        <f>IF(V341="","",VLOOKUP($E341&amp;$D$110&amp;$D$111,'CCG data'!$A:$AD,'CCG data'!P$3,FALSE))</f>
        <v>0.13600000000000001</v>
      </c>
      <c r="Y342" s="178" t="str">
        <f>IFERROR(VLOOKUP($E342&amp;$D$111, Outliers!$A$4:$P$214,6,FALSE),"0")</f>
        <v>0</v>
      </c>
      <c r="Z342" s="178" t="str">
        <f>IFERROR(VLOOKUP($E342&amp;$D$111, Outliers!$A$4:$P$214,7,FALSE),"0")</f>
        <v>0</v>
      </c>
      <c r="AA342" s="178" t="str">
        <f>IFERROR(VLOOKUP($E342&amp;$D$111, Outliers!$A$4:$P$214,8,FALSE),"0")</f>
        <v>0</v>
      </c>
      <c r="AB342" s="178" t="str">
        <f>IFERROR(VLOOKUP($E342&amp;$D$111, Outliers!$A$4:$P$214,9,FALSE),"0")</f>
        <v>0</v>
      </c>
      <c r="AD342" s="82"/>
      <c r="AE342" s="82"/>
      <c r="AF342" s="82"/>
      <c r="AG342" s="82"/>
    </row>
    <row r="343" spans="4:33" ht="15.75" x14ac:dyDescent="0.25">
      <c r="D343" s="301"/>
      <c r="E343" s="108" t="s">
        <v>251</v>
      </c>
      <c r="F343" s="372">
        <f>IF(OR(ISERROR(VLOOKUP($E343&amp;$D$110&amp;$D$111,'CCG data'!$A:$AD,'CCG data'!R$3,FALSE)),ISBLANK(VLOOKUP($E343&amp;$D$110&amp;$D$111,'CCG data'!$A:$AD,'CCG data'!R$3,FALSE))),"",VLOOKUP($E343&amp;$D$110&amp;$D$111,'CCG data'!$A:$AD,'CCG data'!R$3,FALSE))</f>
        <v>6.1</v>
      </c>
      <c r="G343" s="373"/>
      <c r="H343" s="373">
        <f>IF(OR(ISERROR(VLOOKUP($E343&amp;$D$110&amp;$D$111,'CCG data'!$A:$AD,'CCG data'!S$3,FALSE)),ISBLANK(VLOOKUP($E343&amp;$D$110&amp;$D$111,'CCG data'!$A:$AD,'CCG data'!S$3,FALSE))),"",VLOOKUP($E343&amp;$D$110&amp;$D$111,'CCG data'!$A:$AD,'CCG data'!S$3,FALSE))</f>
        <v>39.5</v>
      </c>
      <c r="I343" s="373"/>
      <c r="J343" s="373">
        <f>IF(OR(ISERROR(VLOOKUP($E343&amp;$D$110&amp;$D$111,'CCG data'!$A:$AD,'CCG data'!T$3,FALSE)),ISBLANK(VLOOKUP($E343&amp;$D$110&amp;$D$111,'CCG data'!$A:$AD,'CCG data'!T$3,FALSE))),"",VLOOKUP($E343&amp;$D$110&amp;$D$111,'CCG data'!$A:$AD,'CCG data'!T$3,FALSE))</f>
        <v>18.8</v>
      </c>
      <c r="K343" s="373"/>
      <c r="L343" s="373">
        <f>IF(OR(ISERROR(VLOOKUP($E343&amp;$D$110&amp;$D$111,'CCG data'!$A:$AD,'CCG data'!U$3,FALSE)),ISBLANK(VLOOKUP($E343&amp;$D$110&amp;$D$111,'CCG data'!$A:$AD,'CCG data'!U$3,FALSE))),"",VLOOKUP($E343&amp;$D$110&amp;$D$111,'CCG data'!$A:$AD,'CCG data'!U$3,FALSE))</f>
        <v>10.9</v>
      </c>
      <c r="M343" s="374"/>
      <c r="N343" s="303">
        <f>IF(OR(ISERROR(VLOOKUP($E343&amp;$D$110&amp;$D$111,'CCG data'!$A:$AD,'CCG data'!G$3,FALSE)),ISBLANK(VLOOKUP($E343&amp;$D$110&amp;$D$111,'CCG data'!$A:$AD,'CCG data'!G$3,FALSE))),"",VLOOKUP($E343&amp;$D$110&amp;$D$111,'CCG data'!$A:$AD,'CCG data'!G$3,FALSE))</f>
        <v>1308</v>
      </c>
      <c r="P343" s="354">
        <f>IF(OR(ISERROR(VLOOKUP($E343&amp;$D$110&amp;$D$111,'CCG data'!$A:$AD,'CCG data'!B$3,FALSE)),ISBLANK(VLOOKUP($E343&amp;$D$110&amp;$D$111,'CCG data'!$A:$AD,'CCG data'!B$3,FALSE))),"",VLOOKUP($E343&amp;$D$110&amp;$D$111,'CCG data'!$A:$AD,'CCG data'!B$3,FALSE))</f>
        <v>8.5626911314984705E-2</v>
      </c>
      <c r="Q343" s="246"/>
      <c r="R343" s="246">
        <f>IF(OR(ISERROR(VLOOKUP($E343&amp;$D$110&amp;$D$111,'CCG data'!$A:$AD,'CCG data'!C$3,FALSE)),ISBLANK(VLOOKUP($E343&amp;$D$110&amp;$D$111,'CCG data'!$A:$AD,'CCG data'!C$3,FALSE))),"",VLOOKUP($E343&amp;$D$110&amp;$D$111,'CCG data'!$A:$AD,'CCG data'!C$3,FALSE))</f>
        <v>0.52522935779816515</v>
      </c>
      <c r="S343" s="246"/>
      <c r="T343" s="246">
        <f>IF(OR(ISERROR(VLOOKUP($E343&amp;$D$110&amp;$D$111,'CCG data'!$A:$AD,'CCG data'!D$3,FALSE)),ISBLANK(VLOOKUP($E343&amp;$D$110&amp;$D$111,'CCG data'!$A:$AD,'CCG data'!D$3,FALSE))),"",VLOOKUP($E343&amp;$D$110&amp;$D$111,'CCG data'!$A:$AD,'CCG data'!D$3,FALSE))</f>
        <v>0.24311926605504589</v>
      </c>
      <c r="U343" s="246"/>
      <c r="V343" s="246">
        <f>IF(OR(ISERROR(VLOOKUP($E343&amp;$D$110&amp;$D$111,'CCG data'!$A:$AD,'CCG data'!E$3,FALSE)),ISBLANK(VLOOKUP($E343&amp;$D$110&amp;$D$111,'CCG data'!$A:$AD,'CCG data'!E$3,FALSE))),"",VLOOKUP($E343&amp;$D$110&amp;$D$111,'CCG data'!$A:$AD,'CCG data'!E$3,FALSE))</f>
        <v>0.14602446483180428</v>
      </c>
      <c r="W343" s="387"/>
      <c r="Y343" s="178">
        <f>IFERROR(VLOOKUP($E343&amp;$D$111, Outliers!$A$4:$P$214,6,FALSE),"0")</f>
        <v>0</v>
      </c>
      <c r="Z343" s="178">
        <f>IFERROR(VLOOKUP($E343&amp;$D$111, Outliers!$A$4:$P$214,7,FALSE),"0")</f>
        <v>0</v>
      </c>
      <c r="AA343" s="178">
        <f>IFERROR(VLOOKUP($E343&amp;$D$111, Outliers!$A$4:$P$214,8,FALSE),"0")</f>
        <v>0</v>
      </c>
      <c r="AB343" s="178">
        <f>IFERROR(VLOOKUP($E343&amp;$D$111, Outliers!$A$4:$P$214,9,FALSE),"0")</f>
        <v>0</v>
      </c>
      <c r="AD343" s="82"/>
      <c r="AE343" s="82"/>
      <c r="AF343" s="82"/>
      <c r="AG343" s="82"/>
    </row>
    <row r="344" spans="4:33" x14ac:dyDescent="0.25">
      <c r="D344" s="301"/>
      <c r="E344" s="107" t="s">
        <v>27</v>
      </c>
      <c r="F344" s="99">
        <f>IF(P343="","",VLOOKUP($E343&amp;$D$110&amp;$D$111,'CCG data'!$A:$AD,'CCG data'!W$3,FALSE))</f>
        <v>4.9000000000000004</v>
      </c>
      <c r="G344" s="100">
        <f>IF(P343="","",VLOOKUP($E343&amp;$D$110&amp;$D$111,'CCG data'!$A:$AD,'CCG data'!X$3,FALSE))</f>
        <v>7.2</v>
      </c>
      <c r="H344" s="100">
        <f>IF(R343="","",VLOOKUP($E343&amp;$D$110&amp;$D$111,'CCG data'!$A:$AD,'CCG data'!Y$3,FALSE))</f>
        <v>36.5</v>
      </c>
      <c r="I344" s="100">
        <f>IF(R343="","",VLOOKUP($E343&amp;$D$110&amp;$D$111,'CCG data'!$A:$AD,'CCG data'!Z$3,FALSE))</f>
        <v>42.5</v>
      </c>
      <c r="J344" s="100">
        <f>IF(T343="","",VLOOKUP($E343&amp;$D$110&amp;$D$111,'CCG data'!$A:$AD,'CCG data'!AA$3,FALSE))</f>
        <v>16.7</v>
      </c>
      <c r="K344" s="100">
        <f>IF(T343="","",VLOOKUP($E343&amp;$D$110&amp;$D$111,'CCG data'!$A:$AD,'CCG data'!AB$3,FALSE))</f>
        <v>20.9</v>
      </c>
      <c r="L344" s="100">
        <f>IF(V343="","",VLOOKUP($E343&amp;$D$110&amp;$D$111,'CCG data'!$A:$AD,'CCG data'!AC$3,FALSE))</f>
        <v>9.4</v>
      </c>
      <c r="M344" s="100">
        <f>IF(V343="","",VLOOKUP($E343&amp;$D$110&amp;$D$111,'CCG data'!$A:$AD,'CCG data'!AD$3,FALSE))</f>
        <v>12.4</v>
      </c>
      <c r="N344" s="304"/>
      <c r="P344" s="162">
        <f>IF(P343="","",VLOOKUP($E343&amp;$D$110&amp;$D$111,'CCG data'!$A:$AD,'CCG data'!I$3,FALSE))</f>
        <v>7.1999999999999995E-2</v>
      </c>
      <c r="Q344" s="15">
        <f>IF(P343="","",VLOOKUP($E343&amp;$D$110&amp;$D$111,'CCG data'!$A:$AD,'CCG data'!J$3,FALSE))</f>
        <v>0.10199999999999999</v>
      </c>
      <c r="R344" s="15">
        <f>IF(R343="","",VLOOKUP($E343&amp;$D$110&amp;$D$111,'CCG data'!$A:$AD,'CCG data'!K$3,FALSE))</f>
        <v>0.498</v>
      </c>
      <c r="S344" s="15">
        <f>IF(R343="","",VLOOKUP($E343&amp;$D$110&amp;$D$111,'CCG data'!$A:$AD,'CCG data'!L$3,FALSE))</f>
        <v>0.55200000000000005</v>
      </c>
      <c r="T344" s="15">
        <f>IF(T343="","",VLOOKUP($E343&amp;$D$110&amp;$D$111,'CCG data'!$A:$AD,'CCG data'!M$3,FALSE))</f>
        <v>0.221</v>
      </c>
      <c r="U344" s="15">
        <f>IF(T343="","",VLOOKUP($E343&amp;$D$110&amp;$D$111,'CCG data'!$A:$AD,'CCG data'!N$3,FALSE))</f>
        <v>0.26700000000000002</v>
      </c>
      <c r="V344" s="15">
        <f>IF(V343="","",VLOOKUP($E343&amp;$D$110&amp;$D$111,'CCG data'!$A:$AD,'CCG data'!O$3,FALSE))</f>
        <v>0.128</v>
      </c>
      <c r="W344" s="142">
        <f>IF(V343="","",VLOOKUP($E343&amp;$D$110&amp;$D$111,'CCG data'!$A:$AD,'CCG data'!P$3,FALSE))</f>
        <v>0.16600000000000001</v>
      </c>
      <c r="Y344" s="178" t="str">
        <f>IFERROR(VLOOKUP($E344&amp;$D$111, Outliers!$A$4:$P$214,6,FALSE),"0")</f>
        <v>0</v>
      </c>
      <c r="Z344" s="178" t="str">
        <f>IFERROR(VLOOKUP($E344&amp;$D$111, Outliers!$A$4:$P$214,7,FALSE),"0")</f>
        <v>0</v>
      </c>
      <c r="AA344" s="178" t="str">
        <f>IFERROR(VLOOKUP($E344&amp;$D$111, Outliers!$A$4:$P$214,8,FALSE),"0")</f>
        <v>0</v>
      </c>
      <c r="AB344" s="178" t="str">
        <f>IFERROR(VLOOKUP($E344&amp;$D$111, Outliers!$A$4:$P$214,9,FALSE),"0")</f>
        <v>0</v>
      </c>
      <c r="AD344" s="82"/>
      <c r="AE344" s="82"/>
      <c r="AF344" s="82"/>
      <c r="AG344" s="82"/>
    </row>
    <row r="345" spans="4:33" ht="15.75" x14ac:dyDescent="0.25">
      <c r="D345" s="301"/>
      <c r="E345" s="108" t="s">
        <v>252</v>
      </c>
      <c r="F345" s="372">
        <f>IF(OR(ISERROR(VLOOKUP($E345&amp;$D$110&amp;$D$111,'CCG data'!$A:$AD,'CCG data'!R$3,FALSE)),ISBLANK(VLOOKUP($E345&amp;$D$110&amp;$D$111,'CCG data'!$A:$AD,'CCG data'!R$3,FALSE))),"",VLOOKUP($E345&amp;$D$110&amp;$D$111,'CCG data'!$A:$AD,'CCG data'!R$3,FALSE))</f>
        <v>4.4000000000000004</v>
      </c>
      <c r="G345" s="373"/>
      <c r="H345" s="373">
        <f>IF(OR(ISERROR(VLOOKUP($E345&amp;$D$110&amp;$D$111,'CCG data'!$A:$AD,'CCG data'!S$3,FALSE)),ISBLANK(VLOOKUP($E345&amp;$D$110&amp;$D$111,'CCG data'!$A:$AD,'CCG data'!S$3,FALSE))),"",VLOOKUP($E345&amp;$D$110&amp;$D$111,'CCG data'!$A:$AD,'CCG data'!S$3,FALSE))</f>
        <v>43.4</v>
      </c>
      <c r="I345" s="373"/>
      <c r="J345" s="373">
        <f>IF(OR(ISERROR(VLOOKUP($E345&amp;$D$110&amp;$D$111,'CCG data'!$A:$AD,'CCG data'!T$3,FALSE)),ISBLANK(VLOOKUP($E345&amp;$D$110&amp;$D$111,'CCG data'!$A:$AD,'CCG data'!T$3,FALSE))),"",VLOOKUP($E345&amp;$D$110&amp;$D$111,'CCG data'!$A:$AD,'CCG data'!T$3,FALSE))</f>
        <v>16.5</v>
      </c>
      <c r="K345" s="373"/>
      <c r="L345" s="373">
        <f>IF(OR(ISERROR(VLOOKUP($E345&amp;$D$110&amp;$D$111,'CCG data'!$A:$AD,'CCG data'!U$3,FALSE)),ISBLANK(VLOOKUP($E345&amp;$D$110&amp;$D$111,'CCG data'!$A:$AD,'CCG data'!U$3,FALSE))),"",VLOOKUP($E345&amp;$D$110&amp;$D$111,'CCG data'!$A:$AD,'CCG data'!U$3,FALSE))</f>
        <v>10.9</v>
      </c>
      <c r="M345" s="374"/>
      <c r="N345" s="303">
        <f>IF(OR(ISERROR(VLOOKUP($E345&amp;$D$110&amp;$D$111,'CCG data'!$A:$AD,'CCG data'!G$3,FALSE)),ISBLANK(VLOOKUP($E345&amp;$D$110&amp;$D$111,'CCG data'!$A:$AD,'CCG data'!G$3,FALSE))),"",VLOOKUP($E345&amp;$D$110&amp;$D$111,'CCG data'!$A:$AD,'CCG data'!G$3,FALSE))</f>
        <v>1987</v>
      </c>
      <c r="P345" s="354">
        <f>IF(OR(ISERROR(VLOOKUP($E345&amp;$D$110&amp;$D$111,'CCG data'!$A:$AD,'CCG data'!B$3,FALSE)),ISBLANK(VLOOKUP($E345&amp;$D$110&amp;$D$111,'CCG data'!$A:$AD,'CCG data'!B$3,FALSE))),"",VLOOKUP($E345&amp;$D$110&amp;$D$111,'CCG data'!$A:$AD,'CCG data'!B$3,FALSE))</f>
        <v>5.8379466532460997E-2</v>
      </c>
      <c r="Q345" s="246"/>
      <c r="R345" s="246">
        <f>IF(OR(ISERROR(VLOOKUP($E345&amp;$D$110&amp;$D$111,'CCG data'!$A:$AD,'CCG data'!C$3,FALSE)),ISBLANK(VLOOKUP($E345&amp;$D$110&amp;$D$111,'CCG data'!$A:$AD,'CCG data'!C$3,FALSE))),"",VLOOKUP($E345&amp;$D$110&amp;$D$111,'CCG data'!$A:$AD,'CCG data'!C$3,FALSE))</f>
        <v>0.57322596879718168</v>
      </c>
      <c r="S345" s="246"/>
      <c r="T345" s="246">
        <f>IF(OR(ISERROR(VLOOKUP($E345&amp;$D$110&amp;$D$111,'CCG data'!$A:$AD,'CCG data'!D$3,FALSE)),ISBLANK(VLOOKUP($E345&amp;$D$110&amp;$D$111,'CCG data'!$A:$AD,'CCG data'!D$3,FALSE))),"",VLOOKUP($E345&amp;$D$110&amp;$D$111,'CCG data'!$A:$AD,'CCG data'!D$3,FALSE))</f>
        <v>0.22395571212883744</v>
      </c>
      <c r="U345" s="246"/>
      <c r="V345" s="246">
        <f>IF(OR(ISERROR(VLOOKUP($E345&amp;$D$110&amp;$D$111,'CCG data'!$A:$AD,'CCG data'!E$3,FALSE)),ISBLANK(VLOOKUP($E345&amp;$D$110&amp;$D$111,'CCG data'!$A:$AD,'CCG data'!E$3,FALSE))),"",VLOOKUP($E345&amp;$D$110&amp;$D$111,'CCG data'!$A:$AD,'CCG data'!E$3,FALSE))</f>
        <v>0.14443885254151989</v>
      </c>
      <c r="W345" s="387"/>
      <c r="Y345" s="178">
        <f>IFERROR(VLOOKUP($E345&amp;$D$111, Outliers!$A$4:$P$214,6,FALSE),"0")</f>
        <v>0</v>
      </c>
      <c r="Z345" s="178">
        <f>IFERROR(VLOOKUP($E345&amp;$D$111, Outliers!$A$4:$P$214,7,FALSE),"0")</f>
        <v>1</v>
      </c>
      <c r="AA345" s="178">
        <f>IFERROR(VLOOKUP($E345&amp;$D$111, Outliers!$A$4:$P$214,8,FALSE),"0")</f>
        <v>0</v>
      </c>
      <c r="AB345" s="178">
        <f>IFERROR(VLOOKUP($E345&amp;$D$111, Outliers!$A$4:$P$214,9,FALSE),"0")</f>
        <v>0</v>
      </c>
      <c r="AD345" s="82"/>
      <c r="AE345" s="82"/>
      <c r="AF345" s="82"/>
      <c r="AG345" s="82"/>
    </row>
    <row r="346" spans="4:33" x14ac:dyDescent="0.25">
      <c r="D346" s="301"/>
      <c r="E346" s="107" t="s">
        <v>27</v>
      </c>
      <c r="F346" s="99">
        <f>IF(P345="","",VLOOKUP($E345&amp;$D$110&amp;$D$111,'CCG data'!$A:$AD,'CCG data'!W$3,FALSE))</f>
        <v>3.6</v>
      </c>
      <c r="G346" s="100">
        <f>IF(P345="","",VLOOKUP($E345&amp;$D$110&amp;$D$111,'CCG data'!$A:$AD,'CCG data'!X$3,FALSE))</f>
        <v>5.2</v>
      </c>
      <c r="H346" s="100">
        <f>IF(R345="","",VLOOKUP($E345&amp;$D$110&amp;$D$111,'CCG data'!$A:$AD,'CCG data'!Y$3,FALSE))</f>
        <v>40.9</v>
      </c>
      <c r="I346" s="100">
        <f>IF(R345="","",VLOOKUP($E345&amp;$D$110&amp;$D$111,'CCG data'!$A:$AD,'CCG data'!Z$3,FALSE))</f>
        <v>45.9</v>
      </c>
      <c r="J346" s="100">
        <f>IF(T345="","",VLOOKUP($E345&amp;$D$110&amp;$D$111,'CCG data'!$A:$AD,'CCG data'!AA$3,FALSE))</f>
        <v>15</v>
      </c>
      <c r="K346" s="100">
        <f>IF(T345="","",VLOOKUP($E345&amp;$D$110&amp;$D$111,'CCG data'!$A:$AD,'CCG data'!AB$3,FALSE))</f>
        <v>18.100000000000001</v>
      </c>
      <c r="L346" s="100">
        <f>IF(V345="","",VLOOKUP($E345&amp;$D$110&amp;$D$111,'CCG data'!$A:$AD,'CCG data'!AC$3,FALSE))</f>
        <v>9.6</v>
      </c>
      <c r="M346" s="100">
        <f>IF(V345="","",VLOOKUP($E345&amp;$D$110&amp;$D$111,'CCG data'!$A:$AD,'CCG data'!AD$3,FALSE))</f>
        <v>12.2</v>
      </c>
      <c r="N346" s="304"/>
      <c r="P346" s="162">
        <f>IF(P345="","",VLOOKUP($E345&amp;$D$110&amp;$D$111,'CCG data'!$A:$AD,'CCG data'!I$3,FALSE))</f>
        <v>4.9000000000000002E-2</v>
      </c>
      <c r="Q346" s="15">
        <f>IF(P345="","",VLOOKUP($E345&amp;$D$110&amp;$D$111,'CCG data'!$A:$AD,'CCG data'!J$3,FALSE))</f>
        <v>7.0000000000000007E-2</v>
      </c>
      <c r="R346" s="15">
        <f>IF(R345="","",VLOOKUP($E345&amp;$D$110&amp;$D$111,'CCG data'!$A:$AD,'CCG data'!K$3,FALSE))</f>
        <v>0.55100000000000005</v>
      </c>
      <c r="S346" s="15">
        <f>IF(R345="","",VLOOKUP($E345&amp;$D$110&amp;$D$111,'CCG data'!$A:$AD,'CCG data'!L$3,FALSE))</f>
        <v>0.59499999999999997</v>
      </c>
      <c r="T346" s="15">
        <f>IF(T345="","",VLOOKUP($E345&amp;$D$110&amp;$D$111,'CCG data'!$A:$AD,'CCG data'!M$3,FALSE))</f>
        <v>0.20599999999999999</v>
      </c>
      <c r="U346" s="15">
        <f>IF(T345="","",VLOOKUP($E345&amp;$D$110&amp;$D$111,'CCG data'!$A:$AD,'CCG data'!N$3,FALSE))</f>
        <v>0.24299999999999999</v>
      </c>
      <c r="V346" s="15">
        <f>IF(V345="","",VLOOKUP($E345&amp;$D$110&amp;$D$111,'CCG data'!$A:$AD,'CCG data'!O$3,FALSE))</f>
        <v>0.13</v>
      </c>
      <c r="W346" s="142">
        <f>IF(V345="","",VLOOKUP($E345&amp;$D$110&amp;$D$111,'CCG data'!$A:$AD,'CCG data'!P$3,FALSE))</f>
        <v>0.161</v>
      </c>
      <c r="Y346" s="178" t="str">
        <f>IFERROR(VLOOKUP($E346&amp;$D$111, Outliers!$A$4:$P$214,6,FALSE),"0")</f>
        <v>0</v>
      </c>
      <c r="Z346" s="178" t="str">
        <f>IFERROR(VLOOKUP($E346&amp;$D$111, Outliers!$A$4:$P$214,7,FALSE),"0")</f>
        <v>0</v>
      </c>
      <c r="AA346" s="178" t="str">
        <f>IFERROR(VLOOKUP($E346&amp;$D$111, Outliers!$A$4:$P$214,8,FALSE),"0")</f>
        <v>0</v>
      </c>
      <c r="AB346" s="178" t="str">
        <f>IFERROR(VLOOKUP($E346&amp;$D$111, Outliers!$A$4:$P$214,9,FALSE),"0")</f>
        <v>0</v>
      </c>
      <c r="AD346" s="82"/>
      <c r="AE346" s="82"/>
      <c r="AF346" s="82"/>
      <c r="AG346" s="82"/>
    </row>
    <row r="347" spans="4:33" ht="15.75" x14ac:dyDescent="0.25">
      <c r="D347" s="301"/>
      <c r="E347" s="108" t="s">
        <v>475</v>
      </c>
      <c r="F347" s="372">
        <f>IF(OR(ISERROR(VLOOKUP($E347&amp;$D$110&amp;$D$111,'CCG data'!$A:$AD,'CCG data'!R$3,FALSE)),ISBLANK(VLOOKUP($E347&amp;$D$110&amp;$D$111,'CCG data'!$A:$AD,'CCG data'!R$3,FALSE))),"",VLOOKUP($E347&amp;$D$110&amp;$D$111,'CCG data'!$A:$AD,'CCG data'!R$3,FALSE))</f>
        <v>5.6</v>
      </c>
      <c r="G347" s="373"/>
      <c r="H347" s="373">
        <f>IF(OR(ISERROR(VLOOKUP($E347&amp;$D$110&amp;$D$111,'CCG data'!$A:$AD,'CCG data'!S$3,FALSE)),ISBLANK(VLOOKUP($E347&amp;$D$110&amp;$D$111,'CCG data'!$A:$AD,'CCG data'!S$3,FALSE))),"",VLOOKUP($E347&amp;$D$110&amp;$D$111,'CCG data'!$A:$AD,'CCG data'!S$3,FALSE))</f>
        <v>38.6</v>
      </c>
      <c r="I347" s="373"/>
      <c r="J347" s="373">
        <f>IF(OR(ISERROR(VLOOKUP($E347&amp;$D$110&amp;$D$111,'CCG data'!$A:$AD,'CCG data'!T$3,FALSE)),ISBLANK(VLOOKUP($E347&amp;$D$110&amp;$D$111,'CCG data'!$A:$AD,'CCG data'!T$3,FALSE))),"",VLOOKUP($E347&amp;$D$110&amp;$D$111,'CCG data'!$A:$AD,'CCG data'!T$3,FALSE))</f>
        <v>14.9</v>
      </c>
      <c r="K347" s="373"/>
      <c r="L347" s="373">
        <f>IF(OR(ISERROR(VLOOKUP($E347&amp;$D$110&amp;$D$111,'CCG data'!$A:$AD,'CCG data'!U$3,FALSE)),ISBLANK(VLOOKUP($E347&amp;$D$110&amp;$D$111,'CCG data'!$A:$AD,'CCG data'!U$3,FALSE))),"",VLOOKUP($E347&amp;$D$110&amp;$D$111,'CCG data'!$A:$AD,'CCG data'!U$3,FALSE))</f>
        <v>14.3</v>
      </c>
      <c r="M347" s="374"/>
      <c r="N347" s="303">
        <f>IF(OR(ISERROR(VLOOKUP($E347&amp;$D$110&amp;$D$111,'CCG data'!$A:$AD,'CCG data'!G$3,FALSE)),ISBLANK(VLOOKUP($E347&amp;$D$110&amp;$D$111,'CCG data'!$A:$AD,'CCG data'!G$3,FALSE))),"",VLOOKUP($E347&amp;$D$110&amp;$D$111,'CCG data'!$A:$AD,'CCG data'!G$3,FALSE))</f>
        <v>960</v>
      </c>
      <c r="P347" s="354">
        <f>IF(OR(ISERROR(VLOOKUP($E347&amp;$D$110&amp;$D$111,'CCG data'!$A:$AD,'CCG data'!B$3,FALSE)),ISBLANK(VLOOKUP($E347&amp;$D$110&amp;$D$111,'CCG data'!$A:$AD,'CCG data'!B$3,FALSE))),"",VLOOKUP($E347&amp;$D$110&amp;$D$111,'CCG data'!$A:$AD,'CCG data'!B$3,FALSE))</f>
        <v>7.604166666666666E-2</v>
      </c>
      <c r="Q347" s="246"/>
      <c r="R347" s="246">
        <f>IF(OR(ISERROR(VLOOKUP($E347&amp;$D$110&amp;$D$111,'CCG data'!$A:$AD,'CCG data'!C$3,FALSE)),ISBLANK(VLOOKUP($E347&amp;$D$110&amp;$D$111,'CCG data'!$A:$AD,'CCG data'!C$3,FALSE))),"",VLOOKUP($E347&amp;$D$110&amp;$D$111,'CCG data'!$A:$AD,'CCG data'!C$3,FALSE))</f>
        <v>0.52187499999999998</v>
      </c>
      <c r="S347" s="246"/>
      <c r="T347" s="246">
        <f>IF(OR(ISERROR(VLOOKUP($E347&amp;$D$110&amp;$D$111,'CCG data'!$A:$AD,'CCG data'!D$3,FALSE)),ISBLANK(VLOOKUP($E347&amp;$D$110&amp;$D$111,'CCG data'!$A:$AD,'CCG data'!D$3,FALSE))),"",VLOOKUP($E347&amp;$D$110&amp;$D$111,'CCG data'!$A:$AD,'CCG data'!D$3,FALSE))</f>
        <v>0.203125</v>
      </c>
      <c r="U347" s="246"/>
      <c r="V347" s="246">
        <f>IF(OR(ISERROR(VLOOKUP($E347&amp;$D$110&amp;$D$111,'CCG data'!$A:$AD,'CCG data'!E$3,FALSE)),ISBLANK(VLOOKUP($E347&amp;$D$110&amp;$D$111,'CCG data'!$A:$AD,'CCG data'!E$3,FALSE))),"",VLOOKUP($E347&amp;$D$110&amp;$D$111,'CCG data'!$A:$AD,'CCG data'!E$3,FALSE))</f>
        <v>0.19895833333333332</v>
      </c>
      <c r="W347" s="387"/>
      <c r="Y347" s="178">
        <f>IFERROR(VLOOKUP($E347&amp;$D$111, Outliers!$A$4:$P$214,6,FALSE),"0")</f>
        <v>0</v>
      </c>
      <c r="Z347" s="178">
        <f>IFERROR(VLOOKUP($E347&amp;$D$111, Outliers!$A$4:$P$214,7,FALSE),"0")</f>
        <v>0</v>
      </c>
      <c r="AA347" s="178">
        <f>IFERROR(VLOOKUP($E347&amp;$D$111, Outliers!$A$4:$P$214,8,FALSE),"0")</f>
        <v>0</v>
      </c>
      <c r="AB347" s="178">
        <f>IFERROR(VLOOKUP($E347&amp;$D$111, Outliers!$A$4:$P$214,9,FALSE),"0")</f>
        <v>0</v>
      </c>
      <c r="AD347" s="82"/>
      <c r="AE347" s="82"/>
      <c r="AF347" s="82"/>
      <c r="AG347" s="82"/>
    </row>
    <row r="348" spans="4:33" x14ac:dyDescent="0.25">
      <c r="D348" s="301"/>
      <c r="E348" s="107" t="s">
        <v>27</v>
      </c>
      <c r="F348" s="99">
        <f>IF(P347="","",VLOOKUP($E347&amp;$D$110&amp;$D$111,'CCG data'!$A:$AD,'CCG data'!W$3,FALSE))</f>
        <v>4.3</v>
      </c>
      <c r="G348" s="100">
        <f>IF(P347="","",VLOOKUP($E347&amp;$D$110&amp;$D$111,'CCG data'!$A:$AD,'CCG data'!X$3,FALSE))</f>
        <v>6.9</v>
      </c>
      <c r="H348" s="100">
        <f>IF(R347="","",VLOOKUP($E347&amp;$D$110&amp;$D$111,'CCG data'!$A:$AD,'CCG data'!Y$3,FALSE))</f>
        <v>35.200000000000003</v>
      </c>
      <c r="I348" s="100">
        <f>IF(R347="","",VLOOKUP($E347&amp;$D$110&amp;$D$111,'CCG data'!$A:$AD,'CCG data'!Z$3,FALSE))</f>
        <v>42</v>
      </c>
      <c r="J348" s="100">
        <f>IF(T347="","",VLOOKUP($E347&amp;$D$110&amp;$D$111,'CCG data'!$A:$AD,'CCG data'!AA$3,FALSE))</f>
        <v>12.8</v>
      </c>
      <c r="K348" s="100">
        <f>IF(T347="","",VLOOKUP($E347&amp;$D$110&amp;$D$111,'CCG data'!$A:$AD,'CCG data'!AB$3,FALSE))</f>
        <v>17</v>
      </c>
      <c r="L348" s="100">
        <f>IF(V347="","",VLOOKUP($E347&amp;$D$110&amp;$D$111,'CCG data'!$A:$AD,'CCG data'!AC$3,FALSE))</f>
        <v>12.3</v>
      </c>
      <c r="M348" s="100">
        <f>IF(V347="","",VLOOKUP($E347&amp;$D$110&amp;$D$111,'CCG data'!$A:$AD,'CCG data'!AD$3,FALSE))</f>
        <v>16.399999999999999</v>
      </c>
      <c r="N348" s="304"/>
      <c r="P348" s="162">
        <f>IF(P347="","",VLOOKUP($E347&amp;$D$110&amp;$D$111,'CCG data'!$A:$AD,'CCG data'!I$3,FALSE))</f>
        <v>6.0999999999999999E-2</v>
      </c>
      <c r="Q348" s="15">
        <f>IF(P347="","",VLOOKUP($E347&amp;$D$110&amp;$D$111,'CCG data'!$A:$AD,'CCG data'!J$3,FALSE))</f>
        <v>9.5000000000000001E-2</v>
      </c>
      <c r="R348" s="15">
        <f>IF(R347="","",VLOOKUP($E347&amp;$D$110&amp;$D$111,'CCG data'!$A:$AD,'CCG data'!K$3,FALSE))</f>
        <v>0.49</v>
      </c>
      <c r="S348" s="15">
        <f>IF(R347="","",VLOOKUP($E347&amp;$D$110&amp;$D$111,'CCG data'!$A:$AD,'CCG data'!L$3,FALSE))</f>
        <v>0.55300000000000005</v>
      </c>
      <c r="T348" s="15">
        <f>IF(T347="","",VLOOKUP($E347&amp;$D$110&amp;$D$111,'CCG data'!$A:$AD,'CCG data'!M$3,FALSE))</f>
        <v>0.17899999999999999</v>
      </c>
      <c r="U348" s="15">
        <f>IF(T347="","",VLOOKUP($E347&amp;$D$110&amp;$D$111,'CCG data'!$A:$AD,'CCG data'!N$3,FALSE))</f>
        <v>0.23</v>
      </c>
      <c r="V348" s="15">
        <f>IF(V347="","",VLOOKUP($E347&amp;$D$110&amp;$D$111,'CCG data'!$A:$AD,'CCG data'!O$3,FALSE))</f>
        <v>0.17499999999999999</v>
      </c>
      <c r="W348" s="142">
        <f>IF(V347="","",VLOOKUP($E347&amp;$D$110&amp;$D$111,'CCG data'!$A:$AD,'CCG data'!P$3,FALSE))</f>
        <v>0.22500000000000001</v>
      </c>
      <c r="Y348" s="178" t="str">
        <f>IFERROR(VLOOKUP($E348&amp;$D$111, Outliers!$A$4:$P$214,6,FALSE),"0")</f>
        <v>0</v>
      </c>
      <c r="Z348" s="178" t="str">
        <f>IFERROR(VLOOKUP($E348&amp;$D$111, Outliers!$A$4:$P$214,7,FALSE),"0")</f>
        <v>0</v>
      </c>
      <c r="AA348" s="178" t="str">
        <f>IFERROR(VLOOKUP($E348&amp;$D$111, Outliers!$A$4:$P$214,8,FALSE),"0")</f>
        <v>0</v>
      </c>
      <c r="AB348" s="178" t="str">
        <f>IFERROR(VLOOKUP($E348&amp;$D$111, Outliers!$A$4:$P$214,9,FALSE),"0")</f>
        <v>0</v>
      </c>
      <c r="AD348" s="82"/>
      <c r="AE348" s="82"/>
      <c r="AF348" s="82"/>
      <c r="AG348" s="82"/>
    </row>
    <row r="349" spans="4:33" ht="15.75" x14ac:dyDescent="0.25">
      <c r="D349" s="301"/>
      <c r="E349" s="108" t="s">
        <v>253</v>
      </c>
      <c r="F349" s="372">
        <f>IF(OR(ISERROR(VLOOKUP($E349&amp;$D$110&amp;$D$111,'CCG data'!$A:$AD,'CCG data'!R$3,FALSE)),ISBLANK(VLOOKUP($E349&amp;$D$110&amp;$D$111,'CCG data'!$A:$AD,'CCG data'!R$3,FALSE))),"",VLOOKUP($E349&amp;$D$110&amp;$D$111,'CCG data'!$A:$AD,'CCG data'!R$3,FALSE))</f>
        <v>5.0999999999999996</v>
      </c>
      <c r="G349" s="373"/>
      <c r="H349" s="373">
        <f>IF(OR(ISERROR(VLOOKUP($E349&amp;$D$110&amp;$D$111,'CCG data'!$A:$AD,'CCG data'!S$3,FALSE)),ISBLANK(VLOOKUP($E349&amp;$D$110&amp;$D$111,'CCG data'!$A:$AD,'CCG data'!S$3,FALSE))),"",VLOOKUP($E349&amp;$D$110&amp;$D$111,'CCG data'!$A:$AD,'CCG data'!S$3,FALSE))</f>
        <v>40.4</v>
      </c>
      <c r="I349" s="373"/>
      <c r="J349" s="373">
        <f>IF(OR(ISERROR(VLOOKUP($E349&amp;$D$110&amp;$D$111,'CCG data'!$A:$AD,'CCG data'!T$3,FALSE)),ISBLANK(VLOOKUP($E349&amp;$D$110&amp;$D$111,'CCG data'!$A:$AD,'CCG data'!T$3,FALSE))),"",VLOOKUP($E349&amp;$D$110&amp;$D$111,'CCG data'!$A:$AD,'CCG data'!T$3,FALSE))</f>
        <v>16</v>
      </c>
      <c r="K349" s="373"/>
      <c r="L349" s="373">
        <f>IF(OR(ISERROR(VLOOKUP($E349&amp;$D$110&amp;$D$111,'CCG data'!$A:$AD,'CCG data'!U$3,FALSE)),ISBLANK(VLOOKUP($E349&amp;$D$110&amp;$D$111,'CCG data'!$A:$AD,'CCG data'!U$3,FALSE))),"",VLOOKUP($E349&amp;$D$110&amp;$D$111,'CCG data'!$A:$AD,'CCG data'!U$3,FALSE))</f>
        <v>6.7</v>
      </c>
      <c r="M349" s="374"/>
      <c r="N349" s="303">
        <f>IF(OR(ISERROR(VLOOKUP($E349&amp;$D$110&amp;$D$111,'CCG data'!$A:$AD,'CCG data'!G$3,FALSE)),ISBLANK(VLOOKUP($E349&amp;$D$110&amp;$D$111,'CCG data'!$A:$AD,'CCG data'!G$3,FALSE))),"",VLOOKUP($E349&amp;$D$110&amp;$D$111,'CCG data'!$A:$AD,'CCG data'!G$3,FALSE))</f>
        <v>806</v>
      </c>
      <c r="P349" s="354">
        <f>IF(OR(ISERROR(VLOOKUP($E349&amp;$D$110&amp;$D$111,'CCG data'!$A:$AD,'CCG data'!B$3,FALSE)),ISBLANK(VLOOKUP($E349&amp;$D$110&amp;$D$111,'CCG data'!$A:$AD,'CCG data'!B$3,FALSE))),"",VLOOKUP($E349&amp;$D$110&amp;$D$111,'CCG data'!$A:$AD,'CCG data'!B$3,FALSE))</f>
        <v>7.4441687344913146E-2</v>
      </c>
      <c r="Q349" s="246"/>
      <c r="R349" s="246">
        <f>IF(OR(ISERROR(VLOOKUP($E349&amp;$D$110&amp;$D$111,'CCG data'!$A:$AD,'CCG data'!C$3,FALSE)),ISBLANK(VLOOKUP($E349&amp;$D$110&amp;$D$111,'CCG data'!$A:$AD,'CCG data'!C$3,FALSE))),"",VLOOKUP($E349&amp;$D$110&amp;$D$111,'CCG data'!$A:$AD,'CCG data'!C$3,FALSE))</f>
        <v>0.59305210918114148</v>
      </c>
      <c r="S349" s="246"/>
      <c r="T349" s="246">
        <f>IF(OR(ISERROR(VLOOKUP($E349&amp;$D$110&amp;$D$111,'CCG data'!$A:$AD,'CCG data'!D$3,FALSE)),ISBLANK(VLOOKUP($E349&amp;$D$110&amp;$D$111,'CCG data'!$A:$AD,'CCG data'!D$3,FALSE))),"",VLOOKUP($E349&amp;$D$110&amp;$D$111,'CCG data'!$A:$AD,'CCG data'!D$3,FALSE))</f>
        <v>0.23449131513647642</v>
      </c>
      <c r="U349" s="246"/>
      <c r="V349" s="246">
        <f>IF(OR(ISERROR(VLOOKUP($E349&amp;$D$110&amp;$D$111,'CCG data'!$A:$AD,'CCG data'!E$3,FALSE)),ISBLANK(VLOOKUP($E349&amp;$D$110&amp;$D$111,'CCG data'!$A:$AD,'CCG data'!E$3,FALSE))),"",VLOOKUP($E349&amp;$D$110&amp;$D$111,'CCG data'!$A:$AD,'CCG data'!E$3,FALSE))</f>
        <v>9.8014888337468978E-2</v>
      </c>
      <c r="W349" s="387"/>
      <c r="Y349" s="178">
        <f>IFERROR(VLOOKUP($E349&amp;$D$111, Outliers!$A$4:$P$214,6,FALSE),"0")</f>
        <v>0</v>
      </c>
      <c r="Z349" s="178">
        <f>IFERROR(VLOOKUP($E349&amp;$D$111, Outliers!$A$4:$P$214,7,FALSE),"0")</f>
        <v>0</v>
      </c>
      <c r="AA349" s="178">
        <f>IFERROR(VLOOKUP($E349&amp;$D$111, Outliers!$A$4:$P$214,8,FALSE),"0")</f>
        <v>0</v>
      </c>
      <c r="AB349" s="178">
        <f>IFERROR(VLOOKUP($E349&amp;$D$111, Outliers!$A$4:$P$214,9,FALSE),"0")</f>
        <v>1</v>
      </c>
      <c r="AD349" s="82"/>
      <c r="AE349" s="82"/>
      <c r="AF349" s="82"/>
      <c r="AG349" s="82"/>
    </row>
    <row r="350" spans="4:33" x14ac:dyDescent="0.25">
      <c r="D350" s="301"/>
      <c r="E350" s="107" t="s">
        <v>27</v>
      </c>
      <c r="F350" s="99">
        <f>IF(P349="","",VLOOKUP($E349&amp;$D$110&amp;$D$111,'CCG data'!$A:$AD,'CCG data'!W$3,FALSE))</f>
        <v>3.8</v>
      </c>
      <c r="G350" s="100">
        <f>IF(P349="","",VLOOKUP($E349&amp;$D$110&amp;$D$111,'CCG data'!$A:$AD,'CCG data'!X$3,FALSE))</f>
        <v>6.3</v>
      </c>
      <c r="H350" s="100">
        <f>IF(R349="","",VLOOKUP($E349&amp;$D$110&amp;$D$111,'CCG data'!$A:$AD,'CCG data'!Y$3,FALSE))</f>
        <v>36.799999999999997</v>
      </c>
      <c r="I350" s="100">
        <f>IF(R349="","",VLOOKUP($E349&amp;$D$110&amp;$D$111,'CCG data'!$A:$AD,'CCG data'!Z$3,FALSE))</f>
        <v>44.1</v>
      </c>
      <c r="J350" s="100">
        <f>IF(T349="","",VLOOKUP($E349&amp;$D$110&amp;$D$111,'CCG data'!$A:$AD,'CCG data'!AA$3,FALSE))</f>
        <v>13.7</v>
      </c>
      <c r="K350" s="100">
        <f>IF(T349="","",VLOOKUP($E349&amp;$D$110&amp;$D$111,'CCG data'!$A:$AD,'CCG data'!AB$3,FALSE))</f>
        <v>18.3</v>
      </c>
      <c r="L350" s="100">
        <f>IF(V349="","",VLOOKUP($E349&amp;$D$110&amp;$D$111,'CCG data'!$A:$AD,'CCG data'!AC$3,FALSE))</f>
        <v>5.3</v>
      </c>
      <c r="M350" s="100">
        <f>IF(V349="","",VLOOKUP($E349&amp;$D$110&amp;$D$111,'CCG data'!$A:$AD,'CCG data'!AD$3,FALSE))</f>
        <v>8.1999999999999993</v>
      </c>
      <c r="N350" s="304"/>
      <c r="P350" s="162">
        <f>IF(P349="","",VLOOKUP($E349&amp;$D$110&amp;$D$111,'CCG data'!$A:$AD,'CCG data'!I$3,FALSE))</f>
        <v>5.8000000000000003E-2</v>
      </c>
      <c r="Q350" s="15">
        <f>IF(P349="","",VLOOKUP($E349&amp;$D$110&amp;$D$111,'CCG data'!$A:$AD,'CCG data'!J$3,FALSE))</f>
        <v>9.5000000000000001E-2</v>
      </c>
      <c r="R350" s="15">
        <f>IF(R349="","",VLOOKUP($E349&amp;$D$110&amp;$D$111,'CCG data'!$A:$AD,'CCG data'!K$3,FALSE))</f>
        <v>0.55900000000000005</v>
      </c>
      <c r="S350" s="15">
        <f>IF(R349="","",VLOOKUP($E349&amp;$D$110&amp;$D$111,'CCG data'!$A:$AD,'CCG data'!L$3,FALSE))</f>
        <v>0.626</v>
      </c>
      <c r="T350" s="15">
        <f>IF(T349="","",VLOOKUP($E349&amp;$D$110&amp;$D$111,'CCG data'!$A:$AD,'CCG data'!M$3,FALSE))</f>
        <v>0.20699999999999999</v>
      </c>
      <c r="U350" s="15">
        <f>IF(T349="","",VLOOKUP($E349&amp;$D$110&amp;$D$111,'CCG data'!$A:$AD,'CCG data'!N$3,FALSE))</f>
        <v>0.26500000000000001</v>
      </c>
      <c r="V350" s="15">
        <f>IF(V349="","",VLOOKUP($E349&amp;$D$110&amp;$D$111,'CCG data'!$A:$AD,'CCG data'!O$3,FALSE))</f>
        <v>7.9000000000000001E-2</v>
      </c>
      <c r="W350" s="142">
        <f>IF(V349="","",VLOOKUP($E349&amp;$D$110&amp;$D$111,'CCG data'!$A:$AD,'CCG data'!P$3,FALSE))</f>
        <v>0.12</v>
      </c>
      <c r="Y350" s="178" t="str">
        <f>IFERROR(VLOOKUP($E350&amp;$D$111, Outliers!$A$4:$P$214,6,FALSE),"0")</f>
        <v>0</v>
      </c>
      <c r="Z350" s="178" t="str">
        <f>IFERROR(VLOOKUP($E350&amp;$D$111, Outliers!$A$4:$P$214,7,FALSE),"0")</f>
        <v>0</v>
      </c>
      <c r="AA350" s="178" t="str">
        <f>IFERROR(VLOOKUP($E350&amp;$D$111, Outliers!$A$4:$P$214,8,FALSE),"0")</f>
        <v>0</v>
      </c>
      <c r="AB350" s="178" t="str">
        <f>IFERROR(VLOOKUP($E350&amp;$D$111, Outliers!$A$4:$P$214,9,FALSE),"0")</f>
        <v>0</v>
      </c>
      <c r="AD350" s="82"/>
      <c r="AE350" s="82"/>
      <c r="AF350" s="82"/>
      <c r="AG350" s="82"/>
    </row>
    <row r="351" spans="4:33" ht="15.75" x14ac:dyDescent="0.25">
      <c r="D351" s="301"/>
      <c r="E351" s="108" t="s">
        <v>254</v>
      </c>
      <c r="F351" s="372">
        <f>IF(OR(ISERROR(VLOOKUP($E351&amp;$D$110&amp;$D$111,'CCG data'!$A:$AD,'CCG data'!R$3,FALSE)),ISBLANK(VLOOKUP($E351&amp;$D$110&amp;$D$111,'CCG data'!$A:$AD,'CCG data'!R$3,FALSE))),"",VLOOKUP($E351&amp;$D$110&amp;$D$111,'CCG data'!$A:$AD,'CCG data'!R$3,FALSE))</f>
        <v>5.8</v>
      </c>
      <c r="G351" s="373"/>
      <c r="H351" s="373">
        <f>IF(OR(ISERROR(VLOOKUP($E351&amp;$D$110&amp;$D$111,'CCG data'!$A:$AD,'CCG data'!S$3,FALSE)),ISBLANK(VLOOKUP($E351&amp;$D$110&amp;$D$111,'CCG data'!$A:$AD,'CCG data'!S$3,FALSE))),"",VLOOKUP($E351&amp;$D$110&amp;$D$111,'CCG data'!$A:$AD,'CCG data'!S$3,FALSE))</f>
        <v>34.299999999999997</v>
      </c>
      <c r="I351" s="373"/>
      <c r="J351" s="373">
        <f>IF(OR(ISERROR(VLOOKUP($E351&amp;$D$110&amp;$D$111,'CCG data'!$A:$AD,'CCG data'!T$3,FALSE)),ISBLANK(VLOOKUP($E351&amp;$D$110&amp;$D$111,'CCG data'!$A:$AD,'CCG data'!T$3,FALSE))),"",VLOOKUP($E351&amp;$D$110&amp;$D$111,'CCG data'!$A:$AD,'CCG data'!T$3,FALSE))</f>
        <v>16.5</v>
      </c>
      <c r="K351" s="373"/>
      <c r="L351" s="373">
        <f>IF(OR(ISERROR(VLOOKUP($E351&amp;$D$110&amp;$D$111,'CCG data'!$A:$AD,'CCG data'!U$3,FALSE)),ISBLANK(VLOOKUP($E351&amp;$D$110&amp;$D$111,'CCG data'!$A:$AD,'CCG data'!U$3,FALSE))),"",VLOOKUP($E351&amp;$D$110&amp;$D$111,'CCG data'!$A:$AD,'CCG data'!U$3,FALSE))</f>
        <v>16.3</v>
      </c>
      <c r="M351" s="374"/>
      <c r="N351" s="303">
        <f>IF(OR(ISERROR(VLOOKUP($E351&amp;$D$110&amp;$D$111,'CCG data'!$A:$AD,'CCG data'!G$3,FALSE)),ISBLANK(VLOOKUP($E351&amp;$D$110&amp;$D$111,'CCG data'!$A:$AD,'CCG data'!G$3,FALSE))),"",VLOOKUP($E351&amp;$D$110&amp;$D$111,'CCG data'!$A:$AD,'CCG data'!G$3,FALSE))</f>
        <v>1000</v>
      </c>
      <c r="P351" s="354">
        <f>IF(OR(ISERROR(VLOOKUP($E351&amp;$D$110&amp;$D$111,'CCG data'!$A:$AD,'CCG data'!B$3,FALSE)),ISBLANK(VLOOKUP($E351&amp;$D$110&amp;$D$111,'CCG data'!$A:$AD,'CCG data'!B$3,FALSE))),"",VLOOKUP($E351&amp;$D$110&amp;$D$111,'CCG data'!$A:$AD,'CCG data'!B$3,FALSE))</f>
        <v>8.1000000000000003E-2</v>
      </c>
      <c r="Q351" s="246"/>
      <c r="R351" s="246">
        <f>IF(OR(ISERROR(VLOOKUP($E351&amp;$D$110&amp;$D$111,'CCG data'!$A:$AD,'CCG data'!C$3,FALSE)),ISBLANK(VLOOKUP($E351&amp;$D$110&amp;$D$111,'CCG data'!$A:$AD,'CCG data'!C$3,FALSE))),"",VLOOKUP($E351&amp;$D$110&amp;$D$111,'CCG data'!$A:$AD,'CCG data'!C$3,FALSE))</f>
        <v>0.47</v>
      </c>
      <c r="S351" s="246"/>
      <c r="T351" s="246">
        <f>IF(OR(ISERROR(VLOOKUP($E351&amp;$D$110&amp;$D$111,'CCG data'!$A:$AD,'CCG data'!D$3,FALSE)),ISBLANK(VLOOKUP($E351&amp;$D$110&amp;$D$111,'CCG data'!$A:$AD,'CCG data'!D$3,FALSE))),"",VLOOKUP($E351&amp;$D$110&amp;$D$111,'CCG data'!$A:$AD,'CCG data'!D$3,FALSE))</f>
        <v>0.223</v>
      </c>
      <c r="U351" s="246"/>
      <c r="V351" s="246">
        <f>IF(OR(ISERROR(VLOOKUP($E351&amp;$D$110&amp;$D$111,'CCG data'!$A:$AD,'CCG data'!E$3,FALSE)),ISBLANK(VLOOKUP($E351&amp;$D$110&amp;$D$111,'CCG data'!$A:$AD,'CCG data'!E$3,FALSE))),"",VLOOKUP($E351&amp;$D$110&amp;$D$111,'CCG data'!$A:$AD,'CCG data'!E$3,FALSE))</f>
        <v>0.22600000000000001</v>
      </c>
      <c r="W351" s="387"/>
      <c r="Y351" s="178">
        <f>IFERROR(VLOOKUP($E351&amp;$D$111, Outliers!$A$4:$P$214,6,FALSE),"0")</f>
        <v>0</v>
      </c>
      <c r="Z351" s="178">
        <f>IFERROR(VLOOKUP($E351&amp;$D$111, Outliers!$A$4:$P$214,7,FALSE),"0")</f>
        <v>0</v>
      </c>
      <c r="AA351" s="178">
        <f>IFERROR(VLOOKUP($E351&amp;$D$111, Outliers!$A$4:$P$214,8,FALSE),"0")</f>
        <v>0</v>
      </c>
      <c r="AB351" s="178">
        <f>IFERROR(VLOOKUP($E351&amp;$D$111, Outliers!$A$4:$P$214,9,FALSE),"0")</f>
        <v>1</v>
      </c>
      <c r="AD351" s="82"/>
      <c r="AE351" s="82"/>
      <c r="AF351" s="82"/>
      <c r="AG351" s="82"/>
    </row>
    <row r="352" spans="4:33" x14ac:dyDescent="0.25">
      <c r="D352" s="301"/>
      <c r="E352" s="107" t="s">
        <v>27</v>
      </c>
      <c r="F352" s="99">
        <f>IF(P351="","",VLOOKUP($E351&amp;$D$110&amp;$D$111,'CCG data'!$A:$AD,'CCG data'!W$3,FALSE))</f>
        <v>4.5</v>
      </c>
      <c r="G352" s="100">
        <f>IF(P351="","",VLOOKUP($E351&amp;$D$110&amp;$D$111,'CCG data'!$A:$AD,'CCG data'!X$3,FALSE))</f>
        <v>7</v>
      </c>
      <c r="H352" s="100">
        <f>IF(R351="","",VLOOKUP($E351&amp;$D$110&amp;$D$111,'CCG data'!$A:$AD,'CCG data'!Y$3,FALSE))</f>
        <v>31.2</v>
      </c>
      <c r="I352" s="100">
        <f>IF(R351="","",VLOOKUP($E351&amp;$D$110&amp;$D$111,'CCG data'!$A:$AD,'CCG data'!Z$3,FALSE))</f>
        <v>37.4</v>
      </c>
      <c r="J352" s="100">
        <f>IF(T351="","",VLOOKUP($E351&amp;$D$110&amp;$D$111,'CCG data'!$A:$AD,'CCG data'!AA$3,FALSE))</f>
        <v>14.4</v>
      </c>
      <c r="K352" s="100">
        <f>IF(T351="","",VLOOKUP($E351&amp;$D$110&amp;$D$111,'CCG data'!$A:$AD,'CCG data'!AB$3,FALSE))</f>
        <v>18.7</v>
      </c>
      <c r="L352" s="100">
        <f>IF(V351="","",VLOOKUP($E351&amp;$D$110&amp;$D$111,'CCG data'!$A:$AD,'CCG data'!AC$3,FALSE))</f>
        <v>14.2</v>
      </c>
      <c r="M352" s="100">
        <f>IF(V351="","",VLOOKUP($E351&amp;$D$110&amp;$D$111,'CCG data'!$A:$AD,'CCG data'!AD$3,FALSE))</f>
        <v>18.399999999999999</v>
      </c>
      <c r="N352" s="304"/>
      <c r="P352" s="162">
        <f>IF(P351="","",VLOOKUP($E351&amp;$D$110&amp;$D$111,'CCG data'!$A:$AD,'CCG data'!I$3,FALSE))</f>
        <v>6.6000000000000003E-2</v>
      </c>
      <c r="Q352" s="15">
        <f>IF(P351="","",VLOOKUP($E351&amp;$D$110&amp;$D$111,'CCG data'!$A:$AD,'CCG data'!J$3,FALSE))</f>
        <v>0.1</v>
      </c>
      <c r="R352" s="15">
        <f>IF(R351="","",VLOOKUP($E351&amp;$D$110&amp;$D$111,'CCG data'!$A:$AD,'CCG data'!K$3,FALSE))</f>
        <v>0.439</v>
      </c>
      <c r="S352" s="15">
        <f>IF(R351="","",VLOOKUP($E351&amp;$D$110&amp;$D$111,'CCG data'!$A:$AD,'CCG data'!L$3,FALSE))</f>
        <v>0.501</v>
      </c>
      <c r="T352" s="15">
        <f>IF(T351="","",VLOOKUP($E351&amp;$D$110&amp;$D$111,'CCG data'!$A:$AD,'CCG data'!M$3,FALSE))</f>
        <v>0.19800000000000001</v>
      </c>
      <c r="U352" s="15">
        <f>IF(T351="","",VLOOKUP($E351&amp;$D$110&amp;$D$111,'CCG data'!$A:$AD,'CCG data'!N$3,FALSE))</f>
        <v>0.25</v>
      </c>
      <c r="V352" s="15">
        <f>IF(V351="","",VLOOKUP($E351&amp;$D$110&amp;$D$111,'CCG data'!$A:$AD,'CCG data'!O$3,FALSE))</f>
        <v>0.20100000000000001</v>
      </c>
      <c r="W352" s="142">
        <f>IF(V351="","",VLOOKUP($E351&amp;$D$110&amp;$D$111,'CCG data'!$A:$AD,'CCG data'!P$3,FALSE))</f>
        <v>0.253</v>
      </c>
      <c r="Y352" s="178" t="str">
        <f>IFERROR(VLOOKUP($E352&amp;$D$111, Outliers!$A$4:$P$214,6,FALSE),"0")</f>
        <v>0</v>
      </c>
      <c r="Z352" s="178" t="str">
        <f>IFERROR(VLOOKUP($E352&amp;$D$111, Outliers!$A$4:$P$214,7,FALSE),"0")</f>
        <v>0</v>
      </c>
      <c r="AA352" s="178" t="str">
        <f>IFERROR(VLOOKUP($E352&amp;$D$111, Outliers!$A$4:$P$214,8,FALSE),"0")</f>
        <v>0</v>
      </c>
      <c r="AB352" s="178" t="str">
        <f>IFERROR(VLOOKUP($E352&amp;$D$111, Outliers!$A$4:$P$214,9,FALSE),"0")</f>
        <v>0</v>
      </c>
      <c r="AD352" s="82"/>
      <c r="AE352" s="82"/>
      <c r="AF352" s="82"/>
      <c r="AG352" s="82"/>
    </row>
    <row r="353" spans="4:33" ht="15.75" x14ac:dyDescent="0.25">
      <c r="D353" s="301"/>
      <c r="E353" s="108" t="s">
        <v>255</v>
      </c>
      <c r="F353" s="372">
        <f>IF(OR(ISERROR(VLOOKUP($E353&amp;$D$110&amp;$D$111,'CCG data'!$A:$AD,'CCG data'!R$3,FALSE)),ISBLANK(VLOOKUP($E353&amp;$D$110&amp;$D$111,'CCG data'!$A:$AD,'CCG data'!R$3,FALSE))),"",VLOOKUP($E353&amp;$D$110&amp;$D$111,'CCG data'!$A:$AD,'CCG data'!R$3,FALSE))</f>
        <v>3.7</v>
      </c>
      <c r="G353" s="373"/>
      <c r="H353" s="373">
        <f>IF(OR(ISERROR(VLOOKUP($E353&amp;$D$110&amp;$D$111,'CCG data'!$A:$AD,'CCG data'!S$3,FALSE)),ISBLANK(VLOOKUP($E353&amp;$D$110&amp;$D$111,'CCG data'!$A:$AD,'CCG data'!S$3,FALSE))),"",VLOOKUP($E353&amp;$D$110&amp;$D$111,'CCG data'!$A:$AD,'CCG data'!S$3,FALSE))</f>
        <v>38.1</v>
      </c>
      <c r="I353" s="373"/>
      <c r="J353" s="373">
        <f>IF(OR(ISERROR(VLOOKUP($E353&amp;$D$110&amp;$D$111,'CCG data'!$A:$AD,'CCG data'!T$3,FALSE)),ISBLANK(VLOOKUP($E353&amp;$D$110&amp;$D$111,'CCG data'!$A:$AD,'CCG data'!T$3,FALSE))),"",VLOOKUP($E353&amp;$D$110&amp;$D$111,'CCG data'!$A:$AD,'CCG data'!T$3,FALSE))</f>
        <v>18.600000000000001</v>
      </c>
      <c r="K353" s="373"/>
      <c r="L353" s="373">
        <f>IF(OR(ISERROR(VLOOKUP($E353&amp;$D$110&amp;$D$111,'CCG data'!$A:$AD,'CCG data'!U$3,FALSE)),ISBLANK(VLOOKUP($E353&amp;$D$110&amp;$D$111,'CCG data'!$A:$AD,'CCG data'!U$3,FALSE))),"",VLOOKUP($E353&amp;$D$110&amp;$D$111,'CCG data'!$A:$AD,'CCG data'!U$3,FALSE))</f>
        <v>5.6</v>
      </c>
      <c r="M353" s="374"/>
      <c r="N353" s="303">
        <f>IF(OR(ISERROR(VLOOKUP($E353&amp;$D$110&amp;$D$111,'CCG data'!$A:$AD,'CCG data'!G$3,FALSE)),ISBLANK(VLOOKUP($E353&amp;$D$110&amp;$D$111,'CCG data'!$A:$AD,'CCG data'!G$3,FALSE))),"",VLOOKUP($E353&amp;$D$110&amp;$D$111,'CCG data'!$A:$AD,'CCG data'!G$3,FALSE))</f>
        <v>757</v>
      </c>
      <c r="P353" s="354">
        <f>IF(OR(ISERROR(VLOOKUP($E353&amp;$D$110&amp;$D$111,'CCG data'!$A:$AD,'CCG data'!B$3,FALSE)),ISBLANK(VLOOKUP($E353&amp;$D$110&amp;$D$111,'CCG data'!$A:$AD,'CCG data'!B$3,FALSE))),"",VLOOKUP($E353&amp;$D$110&amp;$D$111,'CCG data'!$A:$AD,'CCG data'!B$3,FALSE))</f>
        <v>5.9445178335535004E-2</v>
      </c>
      <c r="Q353" s="246"/>
      <c r="R353" s="246">
        <f>IF(OR(ISERROR(VLOOKUP($E353&amp;$D$110&amp;$D$111,'CCG data'!$A:$AD,'CCG data'!C$3,FALSE)),ISBLANK(VLOOKUP($E353&amp;$D$110&amp;$D$111,'CCG data'!$A:$AD,'CCG data'!C$3,FALSE))),"",VLOOKUP($E353&amp;$D$110&amp;$D$111,'CCG data'!$A:$AD,'CCG data'!C$3,FALSE))</f>
        <v>0.5733157199471598</v>
      </c>
      <c r="S353" s="246"/>
      <c r="T353" s="246">
        <f>IF(OR(ISERROR(VLOOKUP($E353&amp;$D$110&amp;$D$111,'CCG data'!$A:$AD,'CCG data'!D$3,FALSE)),ISBLANK(VLOOKUP($E353&amp;$D$110&amp;$D$111,'CCG data'!$A:$AD,'CCG data'!D$3,FALSE))),"",VLOOKUP($E353&amp;$D$110&amp;$D$111,'CCG data'!$A:$AD,'CCG data'!D$3,FALSE))</f>
        <v>0.28269484808454426</v>
      </c>
      <c r="U353" s="246"/>
      <c r="V353" s="246">
        <f>IF(OR(ISERROR(VLOOKUP($E353&amp;$D$110&amp;$D$111,'CCG data'!$A:$AD,'CCG data'!E$3,FALSE)),ISBLANK(VLOOKUP($E353&amp;$D$110&amp;$D$111,'CCG data'!$A:$AD,'CCG data'!E$3,FALSE))),"",VLOOKUP($E353&amp;$D$110&amp;$D$111,'CCG data'!$A:$AD,'CCG data'!E$3,FALSE))</f>
        <v>8.4544253632760899E-2</v>
      </c>
      <c r="W353" s="387"/>
      <c r="Y353" s="178">
        <f>IFERROR(VLOOKUP($E353&amp;$D$111, Outliers!$A$4:$P$214,6,FALSE),"0")</f>
        <v>0</v>
      </c>
      <c r="Z353" s="178">
        <f>IFERROR(VLOOKUP($E353&amp;$D$111, Outliers!$A$4:$P$214,7,FALSE),"0")</f>
        <v>0</v>
      </c>
      <c r="AA353" s="178">
        <f>IFERROR(VLOOKUP($E353&amp;$D$111, Outliers!$A$4:$P$214,8,FALSE),"0")</f>
        <v>0</v>
      </c>
      <c r="AB353" s="178">
        <f>IFERROR(VLOOKUP($E353&amp;$D$111, Outliers!$A$4:$P$214,9,FALSE),"0")</f>
        <v>1</v>
      </c>
      <c r="AD353" s="82"/>
      <c r="AE353" s="82"/>
      <c r="AF353" s="82"/>
      <c r="AG353" s="82"/>
    </row>
    <row r="354" spans="4:33" x14ac:dyDescent="0.25">
      <c r="D354" s="301"/>
      <c r="E354" s="107" t="s">
        <v>27</v>
      </c>
      <c r="F354" s="99">
        <f>IF(P353="","",VLOOKUP($E353&amp;$D$110&amp;$D$111,'CCG data'!$A:$AD,'CCG data'!W$3,FALSE))</f>
        <v>2.6</v>
      </c>
      <c r="G354" s="100">
        <f>IF(P353="","",VLOOKUP($E353&amp;$D$110&amp;$D$111,'CCG data'!$A:$AD,'CCG data'!X$3,FALSE))</f>
        <v>4.8</v>
      </c>
      <c r="H354" s="100">
        <f>IF(R353="","",VLOOKUP($E353&amp;$D$110&amp;$D$111,'CCG data'!$A:$AD,'CCG data'!Y$3,FALSE))</f>
        <v>34.5</v>
      </c>
      <c r="I354" s="100">
        <f>IF(R353="","",VLOOKUP($E353&amp;$D$110&amp;$D$111,'CCG data'!$A:$AD,'CCG data'!Z$3,FALSE))</f>
        <v>41.7</v>
      </c>
      <c r="J354" s="100">
        <f>IF(T353="","",VLOOKUP($E353&amp;$D$110&amp;$D$111,'CCG data'!$A:$AD,'CCG data'!AA$3,FALSE))</f>
        <v>16.100000000000001</v>
      </c>
      <c r="K354" s="100">
        <f>IF(T353="","",VLOOKUP($E353&amp;$D$110&amp;$D$111,'CCG data'!$A:$AD,'CCG data'!AB$3,FALSE))</f>
        <v>21.1</v>
      </c>
      <c r="L354" s="100">
        <f>IF(V353="","",VLOOKUP($E353&amp;$D$110&amp;$D$111,'CCG data'!$A:$AD,'CCG data'!AC$3,FALSE))</f>
        <v>4.2</v>
      </c>
      <c r="M354" s="100">
        <f>IF(V353="","",VLOOKUP($E353&amp;$D$110&amp;$D$111,'CCG data'!$A:$AD,'CCG data'!AD$3,FALSE))</f>
        <v>6.9</v>
      </c>
      <c r="N354" s="304"/>
      <c r="P354" s="162">
        <f>IF(P353="","",VLOOKUP($E353&amp;$D$110&amp;$D$111,'CCG data'!$A:$AD,'CCG data'!I$3,FALSE))</f>
        <v>4.4999999999999998E-2</v>
      </c>
      <c r="Q354" s="15">
        <f>IF(P353="","",VLOOKUP($E353&amp;$D$110&amp;$D$111,'CCG data'!$A:$AD,'CCG data'!J$3,FALSE))</f>
        <v>7.9000000000000001E-2</v>
      </c>
      <c r="R354" s="15">
        <f>IF(R353="","",VLOOKUP($E353&amp;$D$110&amp;$D$111,'CCG data'!$A:$AD,'CCG data'!K$3,FALSE))</f>
        <v>0.53800000000000003</v>
      </c>
      <c r="S354" s="15">
        <f>IF(R353="","",VLOOKUP($E353&amp;$D$110&amp;$D$111,'CCG data'!$A:$AD,'CCG data'!L$3,FALSE))</f>
        <v>0.60799999999999998</v>
      </c>
      <c r="T354" s="15">
        <f>IF(T353="","",VLOOKUP($E353&amp;$D$110&amp;$D$111,'CCG data'!$A:$AD,'CCG data'!M$3,FALSE))</f>
        <v>0.252</v>
      </c>
      <c r="U354" s="15">
        <f>IF(T353="","",VLOOKUP($E353&amp;$D$110&amp;$D$111,'CCG data'!$A:$AD,'CCG data'!N$3,FALSE))</f>
        <v>0.316</v>
      </c>
      <c r="V354" s="15">
        <f>IF(V353="","",VLOOKUP($E353&amp;$D$110&amp;$D$111,'CCG data'!$A:$AD,'CCG data'!O$3,FALSE))</f>
        <v>6.7000000000000004E-2</v>
      </c>
      <c r="W354" s="142">
        <f>IF(V353="","",VLOOKUP($E353&amp;$D$110&amp;$D$111,'CCG data'!$A:$AD,'CCG data'!P$3,FALSE))</f>
        <v>0.107</v>
      </c>
      <c r="Y354" s="178" t="str">
        <f>IFERROR(VLOOKUP($E354&amp;$D$111, Outliers!$A$4:$P$214,6,FALSE),"0")</f>
        <v>0</v>
      </c>
      <c r="Z354" s="178" t="str">
        <f>IFERROR(VLOOKUP($E354&amp;$D$111, Outliers!$A$4:$P$214,7,FALSE),"0")</f>
        <v>0</v>
      </c>
      <c r="AA354" s="178" t="str">
        <f>IFERROR(VLOOKUP($E354&amp;$D$111, Outliers!$A$4:$P$214,8,FALSE),"0")</f>
        <v>0</v>
      </c>
      <c r="AB354" s="178" t="str">
        <f>IFERROR(VLOOKUP($E354&amp;$D$111, Outliers!$A$4:$P$214,9,FALSE),"0")</f>
        <v>0</v>
      </c>
      <c r="AD354" s="82"/>
      <c r="AE354" s="82"/>
      <c r="AF354" s="82"/>
      <c r="AG354" s="82"/>
    </row>
    <row r="355" spans="4:33" ht="15.75" x14ac:dyDescent="0.25">
      <c r="D355" s="301"/>
      <c r="E355" s="108" t="s">
        <v>256</v>
      </c>
      <c r="F355" s="372">
        <f>IF(OR(ISERROR(VLOOKUP($E355&amp;$D$110&amp;$D$111,'CCG data'!$A:$AD,'CCG data'!R$3,FALSE)),ISBLANK(VLOOKUP($E355&amp;$D$110&amp;$D$111,'CCG data'!$A:$AD,'CCG data'!R$3,FALSE))),"",VLOOKUP($E355&amp;$D$110&amp;$D$111,'CCG data'!$A:$AD,'CCG data'!R$3,FALSE))</f>
        <v>4.9000000000000004</v>
      </c>
      <c r="G355" s="373"/>
      <c r="H355" s="373">
        <f>IF(OR(ISERROR(VLOOKUP($E355&amp;$D$110&amp;$D$111,'CCG data'!$A:$AD,'CCG data'!S$3,FALSE)),ISBLANK(VLOOKUP($E355&amp;$D$110&amp;$D$111,'CCG data'!$A:$AD,'CCG data'!S$3,FALSE))),"",VLOOKUP($E355&amp;$D$110&amp;$D$111,'CCG data'!$A:$AD,'CCG data'!S$3,FALSE))</f>
        <v>38.9</v>
      </c>
      <c r="I355" s="373"/>
      <c r="J355" s="373">
        <f>IF(OR(ISERROR(VLOOKUP($E355&amp;$D$110&amp;$D$111,'CCG data'!$A:$AD,'CCG data'!T$3,FALSE)),ISBLANK(VLOOKUP($E355&amp;$D$110&amp;$D$111,'CCG data'!$A:$AD,'CCG data'!T$3,FALSE))),"",VLOOKUP($E355&amp;$D$110&amp;$D$111,'CCG data'!$A:$AD,'CCG data'!T$3,FALSE))</f>
        <v>19.3</v>
      </c>
      <c r="K355" s="373"/>
      <c r="L355" s="373">
        <f>IF(OR(ISERROR(VLOOKUP($E355&amp;$D$110&amp;$D$111,'CCG data'!$A:$AD,'CCG data'!U$3,FALSE)),ISBLANK(VLOOKUP($E355&amp;$D$110&amp;$D$111,'CCG data'!$A:$AD,'CCG data'!U$3,FALSE))),"",VLOOKUP($E355&amp;$D$110&amp;$D$111,'CCG data'!$A:$AD,'CCG data'!U$3,FALSE))</f>
        <v>5.3</v>
      </c>
      <c r="M355" s="374"/>
      <c r="N355" s="303">
        <f>IF(OR(ISERROR(VLOOKUP($E355&amp;$D$110&amp;$D$111,'CCG data'!$A:$AD,'CCG data'!G$3,FALSE)),ISBLANK(VLOOKUP($E355&amp;$D$110&amp;$D$111,'CCG data'!$A:$AD,'CCG data'!G$3,FALSE))),"",VLOOKUP($E355&amp;$D$110&amp;$D$111,'CCG data'!$A:$AD,'CCG data'!G$3,FALSE))</f>
        <v>859</v>
      </c>
      <c r="P355" s="354">
        <f>IF(OR(ISERROR(VLOOKUP($E355&amp;$D$110&amp;$D$111,'CCG data'!$A:$AD,'CCG data'!B$3,FALSE)),ISBLANK(VLOOKUP($E355&amp;$D$110&amp;$D$111,'CCG data'!$A:$AD,'CCG data'!B$3,FALSE))),"",VLOOKUP($E355&amp;$D$110&amp;$D$111,'CCG data'!$A:$AD,'CCG data'!B$3,FALSE))</f>
        <v>7.2176949941792787E-2</v>
      </c>
      <c r="Q355" s="246"/>
      <c r="R355" s="246">
        <f>IF(OR(ISERROR(VLOOKUP($E355&amp;$D$110&amp;$D$111,'CCG data'!$A:$AD,'CCG data'!C$3,FALSE)),ISBLANK(VLOOKUP($E355&amp;$D$110&amp;$D$111,'CCG data'!$A:$AD,'CCG data'!C$3,FALSE))),"",VLOOKUP($E355&amp;$D$110&amp;$D$111,'CCG data'!$A:$AD,'CCG data'!C$3,FALSE))</f>
        <v>0.57159487776484286</v>
      </c>
      <c r="S355" s="246"/>
      <c r="T355" s="246">
        <f>IF(OR(ISERROR(VLOOKUP($E355&amp;$D$110&amp;$D$111,'CCG data'!$A:$AD,'CCG data'!D$3,FALSE)),ISBLANK(VLOOKUP($E355&amp;$D$110&amp;$D$111,'CCG data'!$A:$AD,'CCG data'!D$3,FALSE))),"",VLOOKUP($E355&amp;$D$110&amp;$D$111,'CCG data'!$A:$AD,'CCG data'!D$3,FALSE))</f>
        <v>0.27939464493597205</v>
      </c>
      <c r="U355" s="246"/>
      <c r="V355" s="246">
        <f>IF(OR(ISERROR(VLOOKUP($E355&amp;$D$110&amp;$D$111,'CCG data'!$A:$AD,'CCG data'!E$3,FALSE)),ISBLANK(VLOOKUP($E355&amp;$D$110&amp;$D$111,'CCG data'!$A:$AD,'CCG data'!E$3,FALSE))),"",VLOOKUP($E355&amp;$D$110&amp;$D$111,'CCG data'!$A:$AD,'CCG data'!E$3,FALSE))</f>
        <v>7.6833527357392323E-2</v>
      </c>
      <c r="W355" s="387"/>
      <c r="Y355" s="178">
        <f>IFERROR(VLOOKUP($E355&amp;$D$111, Outliers!$A$4:$P$214,6,FALSE),"0")</f>
        <v>0</v>
      </c>
      <c r="Z355" s="178">
        <f>IFERROR(VLOOKUP($E355&amp;$D$111, Outliers!$A$4:$P$214,7,FALSE),"0")</f>
        <v>0</v>
      </c>
      <c r="AA355" s="178">
        <f>IFERROR(VLOOKUP($E355&amp;$D$111, Outliers!$A$4:$P$214,8,FALSE),"0")</f>
        <v>0</v>
      </c>
      <c r="AB355" s="178">
        <f>IFERROR(VLOOKUP($E355&amp;$D$111, Outliers!$A$4:$P$214,9,FALSE),"0")</f>
        <v>1</v>
      </c>
      <c r="AD355" s="82"/>
      <c r="AE355" s="82"/>
      <c r="AF355" s="82"/>
      <c r="AG355" s="82"/>
    </row>
    <row r="356" spans="4:33" x14ac:dyDescent="0.25">
      <c r="D356" s="301"/>
      <c r="E356" s="107" t="s">
        <v>27</v>
      </c>
      <c r="F356" s="99">
        <f>IF(P355="","",VLOOKUP($E355&amp;$D$110&amp;$D$111,'CCG data'!$A:$AD,'CCG data'!W$3,FALSE))</f>
        <v>3.7</v>
      </c>
      <c r="G356" s="100">
        <f>IF(P355="","",VLOOKUP($E355&amp;$D$110&amp;$D$111,'CCG data'!$A:$AD,'CCG data'!X$3,FALSE))</f>
        <v>6.1</v>
      </c>
      <c r="H356" s="100">
        <f>IF(R355="","",VLOOKUP($E355&amp;$D$110&amp;$D$111,'CCG data'!$A:$AD,'CCG data'!Y$3,FALSE))</f>
        <v>35.5</v>
      </c>
      <c r="I356" s="100">
        <f>IF(R355="","",VLOOKUP($E355&amp;$D$110&amp;$D$111,'CCG data'!$A:$AD,'CCG data'!Z$3,FALSE))</f>
        <v>42.4</v>
      </c>
      <c r="J356" s="100">
        <f>IF(T355="","",VLOOKUP($E355&amp;$D$110&amp;$D$111,'CCG data'!$A:$AD,'CCG data'!AA$3,FALSE))</f>
        <v>16.899999999999999</v>
      </c>
      <c r="K356" s="100">
        <f>IF(T355="","",VLOOKUP($E355&amp;$D$110&amp;$D$111,'CCG data'!$A:$AD,'CCG data'!AB$3,FALSE))</f>
        <v>21.8</v>
      </c>
      <c r="L356" s="100">
        <f>IF(V355="","",VLOOKUP($E355&amp;$D$110&amp;$D$111,'CCG data'!$A:$AD,'CCG data'!AC$3,FALSE))</f>
        <v>4.0999999999999996</v>
      </c>
      <c r="M356" s="100">
        <f>IF(V355="","",VLOOKUP($E355&amp;$D$110&amp;$D$111,'CCG data'!$A:$AD,'CCG data'!AD$3,FALSE))</f>
        <v>6.6</v>
      </c>
      <c r="N356" s="304"/>
      <c r="P356" s="162">
        <f>IF(P355="","",VLOOKUP($E355&amp;$D$110&amp;$D$111,'CCG data'!$A:$AD,'CCG data'!I$3,FALSE))</f>
        <v>5.7000000000000002E-2</v>
      </c>
      <c r="Q356" s="15">
        <f>IF(P355="","",VLOOKUP($E355&amp;$D$110&amp;$D$111,'CCG data'!$A:$AD,'CCG data'!J$3,FALSE))</f>
        <v>9.0999999999999998E-2</v>
      </c>
      <c r="R356" s="15">
        <f>IF(R355="","",VLOOKUP($E355&amp;$D$110&amp;$D$111,'CCG data'!$A:$AD,'CCG data'!K$3,FALSE))</f>
        <v>0.53800000000000003</v>
      </c>
      <c r="S356" s="15">
        <f>IF(R355="","",VLOOKUP($E355&amp;$D$110&amp;$D$111,'CCG data'!$A:$AD,'CCG data'!L$3,FALSE))</f>
        <v>0.60399999999999998</v>
      </c>
      <c r="T356" s="15">
        <f>IF(T355="","",VLOOKUP($E355&amp;$D$110&amp;$D$111,'CCG data'!$A:$AD,'CCG data'!M$3,FALSE))</f>
        <v>0.25</v>
      </c>
      <c r="U356" s="15">
        <f>IF(T355="","",VLOOKUP($E355&amp;$D$110&amp;$D$111,'CCG data'!$A:$AD,'CCG data'!N$3,FALSE))</f>
        <v>0.31</v>
      </c>
      <c r="V356" s="15">
        <f>IF(V355="","",VLOOKUP($E355&amp;$D$110&amp;$D$111,'CCG data'!$A:$AD,'CCG data'!O$3,FALSE))</f>
        <v>6.0999999999999999E-2</v>
      </c>
      <c r="W356" s="142">
        <f>IF(V355="","",VLOOKUP($E355&amp;$D$110&amp;$D$111,'CCG data'!$A:$AD,'CCG data'!P$3,FALSE))</f>
        <v>9.7000000000000003E-2</v>
      </c>
      <c r="Y356" s="178" t="str">
        <f>IFERROR(VLOOKUP($E356&amp;$D$111, Outliers!$A$4:$P$214,6,FALSE),"0")</f>
        <v>0</v>
      </c>
      <c r="Z356" s="178" t="str">
        <f>IFERROR(VLOOKUP($E356&amp;$D$111, Outliers!$A$4:$P$214,7,FALSE),"0")</f>
        <v>0</v>
      </c>
      <c r="AA356" s="178" t="str">
        <f>IFERROR(VLOOKUP($E356&amp;$D$111, Outliers!$A$4:$P$214,8,FALSE),"0")</f>
        <v>0</v>
      </c>
      <c r="AB356" s="178" t="str">
        <f>IFERROR(VLOOKUP($E356&amp;$D$111, Outliers!$A$4:$P$214,9,FALSE),"0")</f>
        <v>0</v>
      </c>
      <c r="AD356" s="82"/>
      <c r="AE356" s="82"/>
      <c r="AF356" s="82"/>
      <c r="AG356" s="82"/>
    </row>
    <row r="357" spans="4:33" ht="15.75" x14ac:dyDescent="0.25">
      <c r="D357" s="301"/>
      <c r="E357" s="108" t="s">
        <v>257</v>
      </c>
      <c r="F357" s="372">
        <f>IF(OR(ISERROR(VLOOKUP($E357&amp;$D$110&amp;$D$111,'CCG data'!$A:$AD,'CCG data'!R$3,FALSE)),ISBLANK(VLOOKUP($E357&amp;$D$110&amp;$D$111,'CCG data'!$A:$AD,'CCG data'!R$3,FALSE))),"",VLOOKUP($E357&amp;$D$110&amp;$D$111,'CCG data'!$A:$AD,'CCG data'!R$3,FALSE))</f>
        <v>3.7</v>
      </c>
      <c r="G357" s="373"/>
      <c r="H357" s="373">
        <f>IF(OR(ISERROR(VLOOKUP($E357&amp;$D$110&amp;$D$111,'CCG data'!$A:$AD,'CCG data'!S$3,FALSE)),ISBLANK(VLOOKUP($E357&amp;$D$110&amp;$D$111,'CCG data'!$A:$AD,'CCG data'!S$3,FALSE))),"",VLOOKUP($E357&amp;$D$110&amp;$D$111,'CCG data'!$A:$AD,'CCG data'!S$3,FALSE))</f>
        <v>42.9</v>
      </c>
      <c r="I357" s="373"/>
      <c r="J357" s="373">
        <f>IF(OR(ISERROR(VLOOKUP($E357&amp;$D$110&amp;$D$111,'CCG data'!$A:$AD,'CCG data'!T$3,FALSE)),ISBLANK(VLOOKUP($E357&amp;$D$110&amp;$D$111,'CCG data'!$A:$AD,'CCG data'!T$3,FALSE))),"",VLOOKUP($E357&amp;$D$110&amp;$D$111,'CCG data'!$A:$AD,'CCG data'!T$3,FALSE))</f>
        <v>25.2</v>
      </c>
      <c r="K357" s="373"/>
      <c r="L357" s="373">
        <f>IF(OR(ISERROR(VLOOKUP($E357&amp;$D$110&amp;$D$111,'CCG data'!$A:$AD,'CCG data'!U$3,FALSE)),ISBLANK(VLOOKUP($E357&amp;$D$110&amp;$D$111,'CCG data'!$A:$AD,'CCG data'!U$3,FALSE))),"",VLOOKUP($E357&amp;$D$110&amp;$D$111,'CCG data'!$A:$AD,'CCG data'!U$3,FALSE))</f>
        <v>12.6</v>
      </c>
      <c r="M357" s="374"/>
      <c r="N357" s="303">
        <f>IF(OR(ISERROR(VLOOKUP($E357&amp;$D$110&amp;$D$111,'CCG data'!$A:$AD,'CCG data'!G$3,FALSE)),ISBLANK(VLOOKUP($E357&amp;$D$110&amp;$D$111,'CCG data'!$A:$AD,'CCG data'!G$3,FALSE))),"",VLOOKUP($E357&amp;$D$110&amp;$D$111,'CCG data'!$A:$AD,'CCG data'!G$3,FALSE))</f>
        <v>624</v>
      </c>
      <c r="P357" s="354">
        <f>IF(OR(ISERROR(VLOOKUP($E357&amp;$D$110&amp;$D$111,'CCG data'!$A:$AD,'CCG data'!B$3,FALSE)),ISBLANK(VLOOKUP($E357&amp;$D$110&amp;$D$111,'CCG data'!$A:$AD,'CCG data'!B$3,FALSE))),"",VLOOKUP($E357&amp;$D$110&amp;$D$111,'CCG data'!$A:$AD,'CCG data'!B$3,FALSE))</f>
        <v>4.3269230769230768E-2</v>
      </c>
      <c r="Q357" s="246"/>
      <c r="R357" s="246">
        <f>IF(OR(ISERROR(VLOOKUP($E357&amp;$D$110&amp;$D$111,'CCG data'!$A:$AD,'CCG data'!C$3,FALSE)),ISBLANK(VLOOKUP($E357&amp;$D$110&amp;$D$111,'CCG data'!$A:$AD,'CCG data'!C$3,FALSE))),"",VLOOKUP($E357&amp;$D$110&amp;$D$111,'CCG data'!$A:$AD,'CCG data'!C$3,FALSE))</f>
        <v>0.50801282051282048</v>
      </c>
      <c r="S357" s="246"/>
      <c r="T357" s="246">
        <f>IF(OR(ISERROR(VLOOKUP($E357&amp;$D$110&amp;$D$111,'CCG data'!$A:$AD,'CCG data'!D$3,FALSE)),ISBLANK(VLOOKUP($E357&amp;$D$110&amp;$D$111,'CCG data'!$A:$AD,'CCG data'!D$3,FALSE))),"",VLOOKUP($E357&amp;$D$110&amp;$D$111,'CCG data'!$A:$AD,'CCG data'!D$3,FALSE))</f>
        <v>0.29647435897435898</v>
      </c>
      <c r="U357" s="246"/>
      <c r="V357" s="246">
        <f>IF(OR(ISERROR(VLOOKUP($E357&amp;$D$110&amp;$D$111,'CCG data'!$A:$AD,'CCG data'!E$3,FALSE)),ISBLANK(VLOOKUP($E357&amp;$D$110&amp;$D$111,'CCG data'!$A:$AD,'CCG data'!E$3,FALSE))),"",VLOOKUP($E357&amp;$D$110&amp;$D$111,'CCG data'!$A:$AD,'CCG data'!E$3,FALSE))</f>
        <v>0.15224358974358973</v>
      </c>
      <c r="W357" s="387"/>
      <c r="Y357" s="178">
        <f>IFERROR(VLOOKUP($E357&amp;$D$111, Outliers!$A$4:$P$214,6,FALSE),"0")</f>
        <v>0</v>
      </c>
      <c r="Z357" s="178">
        <f>IFERROR(VLOOKUP($E357&amp;$D$111, Outliers!$A$4:$P$214,7,FALSE),"0")</f>
        <v>0</v>
      </c>
      <c r="AA357" s="178">
        <f>IFERROR(VLOOKUP($E357&amp;$D$111, Outliers!$A$4:$P$214,8,FALSE),"0")</f>
        <v>1</v>
      </c>
      <c r="AB357" s="178">
        <f>IFERROR(VLOOKUP($E357&amp;$D$111, Outliers!$A$4:$P$214,9,FALSE),"0")</f>
        <v>0</v>
      </c>
      <c r="AD357" s="82"/>
      <c r="AE357" s="82"/>
      <c r="AF357" s="82"/>
      <c r="AG357" s="82"/>
    </row>
    <row r="358" spans="4:33" x14ac:dyDescent="0.25">
      <c r="D358" s="301"/>
      <c r="E358" s="107" t="s">
        <v>27</v>
      </c>
      <c r="F358" s="99">
        <f>IF(P357="","",VLOOKUP($E357&amp;$D$110&amp;$D$111,'CCG data'!$A:$AD,'CCG data'!W$3,FALSE))</f>
        <v>2.2999999999999998</v>
      </c>
      <c r="G358" s="100">
        <f>IF(P357="","",VLOOKUP($E357&amp;$D$110&amp;$D$111,'CCG data'!$A:$AD,'CCG data'!X$3,FALSE))</f>
        <v>5.0999999999999996</v>
      </c>
      <c r="H358" s="100">
        <f>IF(R357="","",VLOOKUP($E357&amp;$D$110&amp;$D$111,'CCG data'!$A:$AD,'CCG data'!Y$3,FALSE))</f>
        <v>38.200000000000003</v>
      </c>
      <c r="I358" s="100">
        <f>IF(R357="","",VLOOKUP($E357&amp;$D$110&amp;$D$111,'CCG data'!$A:$AD,'CCG data'!Z$3,FALSE))</f>
        <v>47.7</v>
      </c>
      <c r="J358" s="100">
        <f>IF(T357="","",VLOOKUP($E357&amp;$D$110&amp;$D$111,'CCG data'!$A:$AD,'CCG data'!AA$3,FALSE))</f>
        <v>21.5</v>
      </c>
      <c r="K358" s="100">
        <f>IF(T357="","",VLOOKUP($E357&amp;$D$110&amp;$D$111,'CCG data'!$A:$AD,'CCG data'!AB$3,FALSE))</f>
        <v>28.8</v>
      </c>
      <c r="L358" s="100">
        <f>IF(V357="","",VLOOKUP($E357&amp;$D$110&amp;$D$111,'CCG data'!$A:$AD,'CCG data'!AC$3,FALSE))</f>
        <v>10</v>
      </c>
      <c r="M358" s="100">
        <f>IF(V357="","",VLOOKUP($E357&amp;$D$110&amp;$D$111,'CCG data'!$A:$AD,'CCG data'!AD$3,FALSE))</f>
        <v>15.1</v>
      </c>
      <c r="N358" s="304"/>
      <c r="P358" s="162">
        <f>IF(P357="","",VLOOKUP($E357&amp;$D$110&amp;$D$111,'CCG data'!$A:$AD,'CCG data'!I$3,FALSE))</f>
        <v>0.03</v>
      </c>
      <c r="Q358" s="15">
        <f>IF(P357="","",VLOOKUP($E357&amp;$D$110&amp;$D$111,'CCG data'!$A:$AD,'CCG data'!J$3,FALSE))</f>
        <v>6.2E-2</v>
      </c>
      <c r="R358" s="15">
        <f>IF(R357="","",VLOOKUP($E357&amp;$D$110&amp;$D$111,'CCG data'!$A:$AD,'CCG data'!K$3,FALSE))</f>
        <v>0.46899999999999997</v>
      </c>
      <c r="S358" s="15">
        <f>IF(R357="","",VLOOKUP($E357&amp;$D$110&amp;$D$111,'CCG data'!$A:$AD,'CCG data'!L$3,FALSE))</f>
        <v>0.54700000000000004</v>
      </c>
      <c r="T358" s="15">
        <f>IF(T357="","",VLOOKUP($E357&amp;$D$110&amp;$D$111,'CCG data'!$A:$AD,'CCG data'!M$3,FALSE))</f>
        <v>0.26200000000000001</v>
      </c>
      <c r="U358" s="15">
        <f>IF(T357="","",VLOOKUP($E357&amp;$D$110&amp;$D$111,'CCG data'!$A:$AD,'CCG data'!N$3,FALSE))</f>
        <v>0.33300000000000002</v>
      </c>
      <c r="V358" s="15">
        <f>IF(V357="","",VLOOKUP($E357&amp;$D$110&amp;$D$111,'CCG data'!$A:$AD,'CCG data'!O$3,FALSE))</f>
        <v>0.126</v>
      </c>
      <c r="W358" s="142">
        <f>IF(V357="","",VLOOKUP($E357&amp;$D$110&amp;$D$111,'CCG data'!$A:$AD,'CCG data'!P$3,FALSE))</f>
        <v>0.183</v>
      </c>
      <c r="Y358" s="178" t="str">
        <f>IFERROR(VLOOKUP($E358&amp;$D$111, Outliers!$A$4:$P$214,6,FALSE),"0")</f>
        <v>0</v>
      </c>
      <c r="Z358" s="178" t="str">
        <f>IFERROR(VLOOKUP($E358&amp;$D$111, Outliers!$A$4:$P$214,7,FALSE),"0")</f>
        <v>0</v>
      </c>
      <c r="AA358" s="178" t="str">
        <f>IFERROR(VLOOKUP($E358&amp;$D$111, Outliers!$A$4:$P$214,8,FALSE),"0")</f>
        <v>0</v>
      </c>
      <c r="AB358" s="178" t="str">
        <f>IFERROR(VLOOKUP($E358&amp;$D$111, Outliers!$A$4:$P$214,9,FALSE),"0")</f>
        <v>0</v>
      </c>
      <c r="AD358" s="82"/>
      <c r="AE358" s="82"/>
      <c r="AF358" s="82"/>
      <c r="AG358" s="82"/>
    </row>
    <row r="359" spans="4:33" ht="15.75" x14ac:dyDescent="0.25">
      <c r="D359" s="301"/>
      <c r="E359" s="108" t="s">
        <v>258</v>
      </c>
      <c r="F359" s="372">
        <f>IF(OR(ISERROR(VLOOKUP($E359&amp;$D$110&amp;$D$111,'CCG data'!$A:$AD,'CCG data'!R$3,FALSE)),ISBLANK(VLOOKUP($E359&amp;$D$110&amp;$D$111,'CCG data'!$A:$AD,'CCG data'!R$3,FALSE))),"",VLOOKUP($E359&amp;$D$110&amp;$D$111,'CCG data'!$A:$AD,'CCG data'!R$3,FALSE))</f>
        <v>8</v>
      </c>
      <c r="G359" s="373"/>
      <c r="H359" s="373">
        <f>IF(OR(ISERROR(VLOOKUP($E359&amp;$D$110&amp;$D$111,'CCG data'!$A:$AD,'CCG data'!S$3,FALSE)),ISBLANK(VLOOKUP($E359&amp;$D$110&amp;$D$111,'CCG data'!$A:$AD,'CCG data'!S$3,FALSE))),"",VLOOKUP($E359&amp;$D$110&amp;$D$111,'CCG data'!$A:$AD,'CCG data'!S$3,FALSE))</f>
        <v>40</v>
      </c>
      <c r="I359" s="373"/>
      <c r="J359" s="373">
        <f>IF(OR(ISERROR(VLOOKUP($E359&amp;$D$110&amp;$D$111,'CCG data'!$A:$AD,'CCG data'!T$3,FALSE)),ISBLANK(VLOOKUP($E359&amp;$D$110&amp;$D$111,'CCG data'!$A:$AD,'CCG data'!T$3,FALSE))),"",VLOOKUP($E359&amp;$D$110&amp;$D$111,'CCG data'!$A:$AD,'CCG data'!T$3,FALSE))</f>
        <v>15.9</v>
      </c>
      <c r="K359" s="373"/>
      <c r="L359" s="373">
        <f>IF(OR(ISERROR(VLOOKUP($E359&amp;$D$110&amp;$D$111,'CCG data'!$A:$AD,'CCG data'!U$3,FALSE)),ISBLANK(VLOOKUP($E359&amp;$D$110&amp;$D$111,'CCG data'!$A:$AD,'CCG data'!U$3,FALSE))),"",VLOOKUP($E359&amp;$D$110&amp;$D$111,'CCG data'!$A:$AD,'CCG data'!U$3,FALSE))</f>
        <v>7.8</v>
      </c>
      <c r="M359" s="374"/>
      <c r="N359" s="303">
        <f>IF(OR(ISERROR(VLOOKUP($E359&amp;$D$110&amp;$D$111,'CCG data'!$A:$AD,'CCG data'!G$3,FALSE)),ISBLANK(VLOOKUP($E359&amp;$D$110&amp;$D$111,'CCG data'!$A:$AD,'CCG data'!G$3,FALSE))),"",VLOOKUP($E359&amp;$D$110&amp;$D$111,'CCG data'!$A:$AD,'CCG data'!G$3,FALSE))</f>
        <v>1227</v>
      </c>
      <c r="P359" s="354">
        <f>IF(OR(ISERROR(VLOOKUP($E359&amp;$D$110&amp;$D$111,'CCG data'!$A:$AD,'CCG data'!B$3,FALSE)),ISBLANK(VLOOKUP($E359&amp;$D$110&amp;$D$111,'CCG data'!$A:$AD,'CCG data'!B$3,FALSE))),"",VLOOKUP($E359&amp;$D$110&amp;$D$111,'CCG data'!$A:$AD,'CCG data'!B$3,FALSE))</f>
        <v>0.11246943765281174</v>
      </c>
      <c r="Q359" s="246"/>
      <c r="R359" s="246">
        <f>IF(OR(ISERROR(VLOOKUP($E359&amp;$D$110&amp;$D$111,'CCG data'!$A:$AD,'CCG data'!C$3,FALSE)),ISBLANK(VLOOKUP($E359&amp;$D$110&amp;$D$111,'CCG data'!$A:$AD,'CCG data'!C$3,FALSE))),"",VLOOKUP($E359&amp;$D$110&amp;$D$111,'CCG data'!$A:$AD,'CCG data'!C$3,FALSE))</f>
        <v>0.55827220863895677</v>
      </c>
      <c r="S359" s="246"/>
      <c r="T359" s="246">
        <f>IF(OR(ISERROR(VLOOKUP($E359&amp;$D$110&amp;$D$111,'CCG data'!$A:$AD,'CCG data'!D$3,FALSE)),ISBLANK(VLOOKUP($E359&amp;$D$110&amp;$D$111,'CCG data'!$A:$AD,'CCG data'!D$3,FALSE))),"",VLOOKUP($E359&amp;$D$110&amp;$D$111,'CCG data'!$A:$AD,'CCG data'!D$3,FALSE))</f>
        <v>0.22249388753056235</v>
      </c>
      <c r="U359" s="246"/>
      <c r="V359" s="246">
        <f>IF(OR(ISERROR(VLOOKUP($E359&amp;$D$110&amp;$D$111,'CCG data'!$A:$AD,'CCG data'!E$3,FALSE)),ISBLANK(VLOOKUP($E359&amp;$D$110&amp;$D$111,'CCG data'!$A:$AD,'CCG data'!E$3,FALSE))),"",VLOOKUP($E359&amp;$D$110&amp;$D$111,'CCG data'!$A:$AD,'CCG data'!E$3,FALSE))</f>
        <v>0.10676446617766912</v>
      </c>
      <c r="W359" s="387"/>
      <c r="Y359" s="178">
        <f>IFERROR(VLOOKUP($E359&amp;$D$111, Outliers!$A$4:$P$214,6,FALSE),"0")</f>
        <v>1</v>
      </c>
      <c r="Z359" s="178">
        <f>IFERROR(VLOOKUP($E359&amp;$D$111, Outliers!$A$4:$P$214,7,FALSE),"0")</f>
        <v>0</v>
      </c>
      <c r="AA359" s="178">
        <f>IFERROR(VLOOKUP($E359&amp;$D$111, Outliers!$A$4:$P$214,8,FALSE),"0")</f>
        <v>0</v>
      </c>
      <c r="AB359" s="178">
        <f>IFERROR(VLOOKUP($E359&amp;$D$111, Outliers!$A$4:$P$214,9,FALSE),"0")</f>
        <v>1</v>
      </c>
      <c r="AD359" s="82"/>
      <c r="AE359" s="82"/>
      <c r="AF359" s="82"/>
      <c r="AG359" s="82"/>
    </row>
    <row r="360" spans="4:33" x14ac:dyDescent="0.25">
      <c r="D360" s="301"/>
      <c r="E360" s="107" t="s">
        <v>27</v>
      </c>
      <c r="F360" s="99">
        <f>IF(P359="","",VLOOKUP($E359&amp;$D$110&amp;$D$111,'CCG data'!$A:$AD,'CCG data'!W$3,FALSE))</f>
        <v>6.7</v>
      </c>
      <c r="G360" s="100">
        <f>IF(P359="","",VLOOKUP($E359&amp;$D$110&amp;$D$111,'CCG data'!$A:$AD,'CCG data'!X$3,FALSE))</f>
        <v>9.3000000000000007</v>
      </c>
      <c r="H360" s="100">
        <f>IF(R359="","",VLOOKUP($E359&amp;$D$110&amp;$D$111,'CCG data'!$A:$AD,'CCG data'!Y$3,FALSE))</f>
        <v>37</v>
      </c>
      <c r="I360" s="100">
        <f>IF(R359="","",VLOOKUP($E359&amp;$D$110&amp;$D$111,'CCG data'!$A:$AD,'CCG data'!Z$3,FALSE))</f>
        <v>43</v>
      </c>
      <c r="J360" s="100">
        <f>IF(T359="","",VLOOKUP($E359&amp;$D$110&amp;$D$111,'CCG data'!$A:$AD,'CCG data'!AA$3,FALSE))</f>
        <v>14</v>
      </c>
      <c r="K360" s="100">
        <f>IF(T359="","",VLOOKUP($E359&amp;$D$110&amp;$D$111,'CCG data'!$A:$AD,'CCG data'!AB$3,FALSE))</f>
        <v>17.8</v>
      </c>
      <c r="L360" s="100">
        <f>IF(V359="","",VLOOKUP($E359&amp;$D$110&amp;$D$111,'CCG data'!$A:$AD,'CCG data'!AC$3,FALSE))</f>
        <v>6.5</v>
      </c>
      <c r="M360" s="100">
        <f>IF(V359="","",VLOOKUP($E359&amp;$D$110&amp;$D$111,'CCG data'!$A:$AD,'CCG data'!AD$3,FALSE))</f>
        <v>9.1999999999999993</v>
      </c>
      <c r="N360" s="304"/>
      <c r="P360" s="162">
        <f>IF(P359="","",VLOOKUP($E359&amp;$D$110&amp;$D$111,'CCG data'!$A:$AD,'CCG data'!I$3,FALSE))</f>
        <v>9.6000000000000002E-2</v>
      </c>
      <c r="Q360" s="15">
        <f>IF(P359="","",VLOOKUP($E359&amp;$D$110&amp;$D$111,'CCG data'!$A:$AD,'CCG data'!J$3,FALSE))</f>
        <v>0.13100000000000001</v>
      </c>
      <c r="R360" s="15">
        <f>IF(R359="","",VLOOKUP($E359&amp;$D$110&amp;$D$111,'CCG data'!$A:$AD,'CCG data'!K$3,FALSE))</f>
        <v>0.53</v>
      </c>
      <c r="S360" s="15">
        <f>IF(R359="","",VLOOKUP($E359&amp;$D$110&amp;$D$111,'CCG data'!$A:$AD,'CCG data'!L$3,FALSE))</f>
        <v>0.58599999999999997</v>
      </c>
      <c r="T360" s="15">
        <f>IF(T359="","",VLOOKUP($E359&amp;$D$110&amp;$D$111,'CCG data'!$A:$AD,'CCG data'!M$3,FALSE))</f>
        <v>0.2</v>
      </c>
      <c r="U360" s="15">
        <f>IF(T359="","",VLOOKUP($E359&amp;$D$110&amp;$D$111,'CCG data'!$A:$AD,'CCG data'!N$3,FALSE))</f>
        <v>0.247</v>
      </c>
      <c r="V360" s="15">
        <f>IF(V359="","",VLOOKUP($E359&amp;$D$110&amp;$D$111,'CCG data'!$A:$AD,'CCG data'!O$3,FALSE))</f>
        <v>9.0999999999999998E-2</v>
      </c>
      <c r="W360" s="142">
        <f>IF(V359="","",VLOOKUP($E359&amp;$D$110&amp;$D$111,'CCG data'!$A:$AD,'CCG data'!P$3,FALSE))</f>
        <v>0.125</v>
      </c>
      <c r="Y360" s="178" t="str">
        <f>IFERROR(VLOOKUP($E360&amp;$D$111, Outliers!$A$4:$P$214,6,FALSE),"0")</f>
        <v>0</v>
      </c>
      <c r="Z360" s="178" t="str">
        <f>IFERROR(VLOOKUP($E360&amp;$D$111, Outliers!$A$4:$P$214,7,FALSE),"0")</f>
        <v>0</v>
      </c>
      <c r="AA360" s="178" t="str">
        <f>IFERROR(VLOOKUP($E360&amp;$D$111, Outliers!$A$4:$P$214,8,FALSE),"0")</f>
        <v>0</v>
      </c>
      <c r="AB360" s="178" t="str">
        <f>IFERROR(VLOOKUP($E360&amp;$D$111, Outliers!$A$4:$P$214,9,FALSE),"0")</f>
        <v>0</v>
      </c>
      <c r="AD360" s="82"/>
      <c r="AE360" s="82"/>
      <c r="AF360" s="82"/>
      <c r="AG360" s="82"/>
    </row>
    <row r="361" spans="4:33" ht="15.75" x14ac:dyDescent="0.25">
      <c r="D361" s="301"/>
      <c r="E361" s="108" t="s">
        <v>259</v>
      </c>
      <c r="F361" s="372">
        <f>IF(OR(ISERROR(VLOOKUP($E361&amp;$D$110&amp;$D$111,'CCG data'!$A:$AD,'CCG data'!R$3,FALSE)),ISBLANK(VLOOKUP($E361&amp;$D$110&amp;$D$111,'CCG data'!$A:$AD,'CCG data'!R$3,FALSE))),"",VLOOKUP($E361&amp;$D$110&amp;$D$111,'CCG data'!$A:$AD,'CCG data'!R$3,FALSE))</f>
        <v>4.0999999999999996</v>
      </c>
      <c r="G361" s="373"/>
      <c r="H361" s="373">
        <f>IF(OR(ISERROR(VLOOKUP($E361&amp;$D$110&amp;$D$111,'CCG data'!$A:$AD,'CCG data'!S$3,FALSE)),ISBLANK(VLOOKUP($E361&amp;$D$110&amp;$D$111,'CCG data'!$A:$AD,'CCG data'!S$3,FALSE))),"",VLOOKUP($E361&amp;$D$110&amp;$D$111,'CCG data'!$A:$AD,'CCG data'!S$3,FALSE))</f>
        <v>42.8</v>
      </c>
      <c r="I361" s="373"/>
      <c r="J361" s="373">
        <f>IF(OR(ISERROR(VLOOKUP($E361&amp;$D$110&amp;$D$111,'CCG data'!$A:$AD,'CCG data'!T$3,FALSE)),ISBLANK(VLOOKUP($E361&amp;$D$110&amp;$D$111,'CCG data'!$A:$AD,'CCG data'!T$3,FALSE))),"",VLOOKUP($E361&amp;$D$110&amp;$D$111,'CCG data'!$A:$AD,'CCG data'!T$3,FALSE))</f>
        <v>15.2</v>
      </c>
      <c r="K361" s="373"/>
      <c r="L361" s="373">
        <f>IF(OR(ISERROR(VLOOKUP($E361&amp;$D$110&amp;$D$111,'CCG data'!$A:$AD,'CCG data'!U$3,FALSE)),ISBLANK(VLOOKUP($E361&amp;$D$110&amp;$D$111,'CCG data'!$A:$AD,'CCG data'!U$3,FALSE))),"",VLOOKUP($E361&amp;$D$110&amp;$D$111,'CCG data'!$A:$AD,'CCG data'!U$3,FALSE))</f>
        <v>10.5</v>
      </c>
      <c r="M361" s="374"/>
      <c r="N361" s="303">
        <f>IF(OR(ISERROR(VLOOKUP($E361&amp;$D$110&amp;$D$111,'CCG data'!$A:$AD,'CCG data'!G$3,FALSE)),ISBLANK(VLOOKUP($E361&amp;$D$110&amp;$D$111,'CCG data'!$A:$AD,'CCG data'!G$3,FALSE))),"",VLOOKUP($E361&amp;$D$110&amp;$D$111,'CCG data'!$A:$AD,'CCG data'!G$3,FALSE))</f>
        <v>1262</v>
      </c>
      <c r="P361" s="354">
        <f>IF(OR(ISERROR(VLOOKUP($E361&amp;$D$110&amp;$D$111,'CCG data'!$A:$AD,'CCG data'!B$3,FALSE)),ISBLANK(VLOOKUP($E361&amp;$D$110&amp;$D$111,'CCG data'!$A:$AD,'CCG data'!B$3,FALSE))),"",VLOOKUP($E361&amp;$D$110&amp;$D$111,'CCG data'!$A:$AD,'CCG data'!B$3,FALSE))</f>
        <v>5.7052297939778132E-2</v>
      </c>
      <c r="Q361" s="246"/>
      <c r="R361" s="246">
        <f>IF(OR(ISERROR(VLOOKUP($E361&amp;$D$110&amp;$D$111,'CCG data'!$A:$AD,'CCG data'!C$3,FALSE)),ISBLANK(VLOOKUP($E361&amp;$D$110&amp;$D$111,'CCG data'!$A:$AD,'CCG data'!C$3,FALSE))),"",VLOOKUP($E361&amp;$D$110&amp;$D$111,'CCG data'!$A:$AD,'CCG data'!C$3,FALSE))</f>
        <v>0.58716323296354989</v>
      </c>
      <c r="S361" s="246"/>
      <c r="T361" s="246">
        <f>IF(OR(ISERROR(VLOOKUP($E361&amp;$D$110&amp;$D$111,'CCG data'!$A:$AD,'CCG data'!D$3,FALSE)),ISBLANK(VLOOKUP($E361&amp;$D$110&amp;$D$111,'CCG data'!$A:$AD,'CCG data'!D$3,FALSE))),"",VLOOKUP($E361&amp;$D$110&amp;$D$111,'CCG data'!$A:$AD,'CCG data'!D$3,FALSE))</f>
        <v>0.21315372424722662</v>
      </c>
      <c r="U361" s="246"/>
      <c r="V361" s="246">
        <f>IF(OR(ISERROR(VLOOKUP($E361&amp;$D$110&amp;$D$111,'CCG data'!$A:$AD,'CCG data'!E$3,FALSE)),ISBLANK(VLOOKUP($E361&amp;$D$110&amp;$D$111,'CCG data'!$A:$AD,'CCG data'!E$3,FALSE))),"",VLOOKUP($E361&amp;$D$110&amp;$D$111,'CCG data'!$A:$AD,'CCG data'!E$3,FALSE))</f>
        <v>0.14263074484944532</v>
      </c>
      <c r="W361" s="387"/>
      <c r="Y361" s="178">
        <f>IFERROR(VLOOKUP($E361&amp;$D$111, Outliers!$A$4:$P$214,6,FALSE),"0")</f>
        <v>0</v>
      </c>
      <c r="Z361" s="178">
        <f>IFERROR(VLOOKUP($E361&amp;$D$111, Outliers!$A$4:$P$214,7,FALSE),"0")</f>
        <v>0</v>
      </c>
      <c r="AA361" s="178">
        <f>IFERROR(VLOOKUP($E361&amp;$D$111, Outliers!$A$4:$P$214,8,FALSE),"0")</f>
        <v>0</v>
      </c>
      <c r="AB361" s="178">
        <f>IFERROR(VLOOKUP($E361&amp;$D$111, Outliers!$A$4:$P$214,9,FALSE),"0")</f>
        <v>0</v>
      </c>
      <c r="AD361" s="82"/>
      <c r="AE361" s="82"/>
      <c r="AF361" s="82"/>
      <c r="AG361" s="82"/>
    </row>
    <row r="362" spans="4:33" x14ac:dyDescent="0.25">
      <c r="D362" s="301"/>
      <c r="E362" s="107" t="s">
        <v>27</v>
      </c>
      <c r="F362" s="99">
        <f>IF(P361="","",VLOOKUP($E361&amp;$D$110&amp;$D$111,'CCG data'!$A:$AD,'CCG data'!W$3,FALSE))</f>
        <v>3.2</v>
      </c>
      <c r="G362" s="100">
        <f>IF(P361="","",VLOOKUP($E361&amp;$D$110&amp;$D$111,'CCG data'!$A:$AD,'CCG data'!X$3,FALSE))</f>
        <v>5</v>
      </c>
      <c r="H362" s="100">
        <f>IF(R361="","",VLOOKUP($E361&amp;$D$110&amp;$D$111,'CCG data'!$A:$AD,'CCG data'!Y$3,FALSE))</f>
        <v>39.700000000000003</v>
      </c>
      <c r="I362" s="100">
        <f>IF(R361="","",VLOOKUP($E361&amp;$D$110&amp;$D$111,'CCG data'!$A:$AD,'CCG data'!Z$3,FALSE))</f>
        <v>45.9</v>
      </c>
      <c r="J362" s="100">
        <f>IF(T361="","",VLOOKUP($E361&amp;$D$110&amp;$D$111,'CCG data'!$A:$AD,'CCG data'!AA$3,FALSE))</f>
        <v>13.4</v>
      </c>
      <c r="K362" s="100">
        <f>IF(T361="","",VLOOKUP($E361&amp;$D$110&amp;$D$111,'CCG data'!$A:$AD,'CCG data'!AB$3,FALSE))</f>
        <v>17</v>
      </c>
      <c r="L362" s="100">
        <f>IF(V361="","",VLOOKUP($E361&amp;$D$110&amp;$D$111,'CCG data'!$A:$AD,'CCG data'!AC$3,FALSE))</f>
        <v>9</v>
      </c>
      <c r="M362" s="100">
        <f>IF(V361="","",VLOOKUP($E361&amp;$D$110&amp;$D$111,'CCG data'!$A:$AD,'CCG data'!AD$3,FALSE))</f>
        <v>12.1</v>
      </c>
      <c r="N362" s="304"/>
      <c r="P362" s="162">
        <f>IF(P361="","",VLOOKUP($E361&amp;$D$110&amp;$D$111,'CCG data'!$A:$AD,'CCG data'!I$3,FALSE))</f>
        <v>4.5999999999999999E-2</v>
      </c>
      <c r="Q362" s="15">
        <f>IF(P361="","",VLOOKUP($E361&amp;$D$110&amp;$D$111,'CCG data'!$A:$AD,'CCG data'!J$3,FALSE))</f>
        <v>7.0999999999999994E-2</v>
      </c>
      <c r="R362" s="15">
        <f>IF(R361="","",VLOOKUP($E361&amp;$D$110&amp;$D$111,'CCG data'!$A:$AD,'CCG data'!K$3,FALSE))</f>
        <v>0.56000000000000005</v>
      </c>
      <c r="S362" s="15">
        <f>IF(R361="","",VLOOKUP($E361&amp;$D$110&amp;$D$111,'CCG data'!$A:$AD,'CCG data'!L$3,FALSE))</f>
        <v>0.61399999999999999</v>
      </c>
      <c r="T362" s="15">
        <f>IF(T361="","",VLOOKUP($E361&amp;$D$110&amp;$D$111,'CCG data'!$A:$AD,'CCG data'!M$3,FALSE))</f>
        <v>0.191</v>
      </c>
      <c r="U362" s="15">
        <f>IF(T361="","",VLOOKUP($E361&amp;$D$110&amp;$D$111,'CCG data'!$A:$AD,'CCG data'!N$3,FALSE))</f>
        <v>0.23699999999999999</v>
      </c>
      <c r="V362" s="15">
        <f>IF(V361="","",VLOOKUP($E361&amp;$D$110&amp;$D$111,'CCG data'!$A:$AD,'CCG data'!O$3,FALSE))</f>
        <v>0.124</v>
      </c>
      <c r="W362" s="142">
        <f>IF(V361="","",VLOOKUP($E361&amp;$D$110&amp;$D$111,'CCG data'!$A:$AD,'CCG data'!P$3,FALSE))</f>
        <v>0.16300000000000001</v>
      </c>
      <c r="Y362" s="178" t="str">
        <f>IFERROR(VLOOKUP($E362&amp;$D$111, Outliers!$A$4:$P$214,6,FALSE),"0")</f>
        <v>0</v>
      </c>
      <c r="Z362" s="178" t="str">
        <f>IFERROR(VLOOKUP($E362&amp;$D$111, Outliers!$A$4:$P$214,7,FALSE),"0")</f>
        <v>0</v>
      </c>
      <c r="AA362" s="178" t="str">
        <f>IFERROR(VLOOKUP($E362&amp;$D$111, Outliers!$A$4:$P$214,8,FALSE),"0")</f>
        <v>0</v>
      </c>
      <c r="AB362" s="178" t="str">
        <f>IFERROR(VLOOKUP($E362&amp;$D$111, Outliers!$A$4:$P$214,9,FALSE),"0")</f>
        <v>0</v>
      </c>
      <c r="AD362" s="82"/>
      <c r="AE362" s="82"/>
      <c r="AF362" s="82"/>
      <c r="AG362" s="82"/>
    </row>
    <row r="363" spans="4:33" ht="15.75" x14ac:dyDescent="0.25">
      <c r="D363" s="301"/>
      <c r="E363" s="108" t="s">
        <v>260</v>
      </c>
      <c r="F363" s="372">
        <f>IF(OR(ISERROR(VLOOKUP($E363&amp;$D$110&amp;$D$111,'CCG data'!$A:$AD,'CCG data'!R$3,FALSE)),ISBLANK(VLOOKUP($E363&amp;$D$110&amp;$D$111,'CCG data'!$A:$AD,'CCG data'!R$3,FALSE))),"",VLOOKUP($E363&amp;$D$110&amp;$D$111,'CCG data'!$A:$AD,'CCG data'!R$3,FALSE))</f>
        <v>4.2</v>
      </c>
      <c r="G363" s="373"/>
      <c r="H363" s="373">
        <f>IF(OR(ISERROR(VLOOKUP($E363&amp;$D$110&amp;$D$111,'CCG data'!$A:$AD,'CCG data'!S$3,FALSE)),ISBLANK(VLOOKUP($E363&amp;$D$110&amp;$D$111,'CCG data'!$A:$AD,'CCG data'!S$3,FALSE))),"",VLOOKUP($E363&amp;$D$110&amp;$D$111,'CCG data'!$A:$AD,'CCG data'!S$3,FALSE))</f>
        <v>40.299999999999997</v>
      </c>
      <c r="I363" s="373"/>
      <c r="J363" s="373">
        <f>IF(OR(ISERROR(VLOOKUP($E363&amp;$D$110&amp;$D$111,'CCG data'!$A:$AD,'CCG data'!T$3,FALSE)),ISBLANK(VLOOKUP($E363&amp;$D$110&amp;$D$111,'CCG data'!$A:$AD,'CCG data'!T$3,FALSE))),"",VLOOKUP($E363&amp;$D$110&amp;$D$111,'CCG data'!$A:$AD,'CCG data'!T$3,FALSE))</f>
        <v>17.399999999999999</v>
      </c>
      <c r="K363" s="373"/>
      <c r="L363" s="373">
        <f>IF(OR(ISERROR(VLOOKUP($E363&amp;$D$110&amp;$D$111,'CCG data'!$A:$AD,'CCG data'!U$3,FALSE)),ISBLANK(VLOOKUP($E363&amp;$D$110&amp;$D$111,'CCG data'!$A:$AD,'CCG data'!U$3,FALSE))),"",VLOOKUP($E363&amp;$D$110&amp;$D$111,'CCG data'!$A:$AD,'CCG data'!U$3,FALSE))</f>
        <v>7.6</v>
      </c>
      <c r="M363" s="374"/>
      <c r="N363" s="303">
        <f>IF(OR(ISERROR(VLOOKUP($E363&amp;$D$110&amp;$D$111,'CCG data'!$A:$AD,'CCG data'!G$3,FALSE)),ISBLANK(VLOOKUP($E363&amp;$D$110&amp;$D$111,'CCG data'!$A:$AD,'CCG data'!G$3,FALSE))),"",VLOOKUP($E363&amp;$D$110&amp;$D$111,'CCG data'!$A:$AD,'CCG data'!G$3,FALSE))</f>
        <v>1177</v>
      </c>
      <c r="P363" s="354">
        <f>IF(OR(ISERROR(VLOOKUP($E363&amp;$D$110&amp;$D$111,'CCG data'!$A:$AD,'CCG data'!B$3,FALSE)),ISBLANK(VLOOKUP($E363&amp;$D$110&amp;$D$111,'CCG data'!$A:$AD,'CCG data'!B$3,FALSE))),"",VLOOKUP($E363&amp;$D$110&amp;$D$111,'CCG data'!$A:$AD,'CCG data'!B$3,FALSE))</f>
        <v>6.5420560747663545E-2</v>
      </c>
      <c r="Q363" s="246"/>
      <c r="R363" s="246">
        <f>IF(OR(ISERROR(VLOOKUP($E363&amp;$D$110&amp;$D$111,'CCG data'!$A:$AD,'CCG data'!C$3,FALSE)),ISBLANK(VLOOKUP($E363&amp;$D$110&amp;$D$111,'CCG data'!$A:$AD,'CCG data'!C$3,FALSE))),"",VLOOKUP($E363&amp;$D$110&amp;$D$111,'CCG data'!$A:$AD,'CCG data'!C$3,FALSE))</f>
        <v>0.57604078164825834</v>
      </c>
      <c r="S363" s="246"/>
      <c r="T363" s="246">
        <f>IF(OR(ISERROR(VLOOKUP($E363&amp;$D$110&amp;$D$111,'CCG data'!$A:$AD,'CCG data'!D$3,FALSE)),ISBLANK(VLOOKUP($E363&amp;$D$110&amp;$D$111,'CCG data'!$A:$AD,'CCG data'!D$3,FALSE))),"",VLOOKUP($E363&amp;$D$110&amp;$D$111,'CCG data'!$A:$AD,'CCG data'!D$3,FALSE))</f>
        <v>0.24893797790994052</v>
      </c>
      <c r="U363" s="246"/>
      <c r="V363" s="246">
        <f>IF(OR(ISERROR(VLOOKUP($E363&amp;$D$110&amp;$D$111,'CCG data'!$A:$AD,'CCG data'!E$3,FALSE)),ISBLANK(VLOOKUP($E363&amp;$D$110&amp;$D$111,'CCG data'!$A:$AD,'CCG data'!E$3,FALSE))),"",VLOOKUP($E363&amp;$D$110&amp;$D$111,'CCG data'!$A:$AD,'CCG data'!E$3,FALSE))</f>
        <v>0.10960067969413764</v>
      </c>
      <c r="W363" s="387"/>
      <c r="Y363" s="178">
        <f>IFERROR(VLOOKUP($E363&amp;$D$111, Outliers!$A$4:$P$214,6,FALSE),"0")</f>
        <v>0</v>
      </c>
      <c r="Z363" s="178">
        <f>IFERROR(VLOOKUP($E363&amp;$D$111, Outliers!$A$4:$P$214,7,FALSE),"0")</f>
        <v>0</v>
      </c>
      <c r="AA363" s="178">
        <f>IFERROR(VLOOKUP($E363&amp;$D$111, Outliers!$A$4:$P$214,8,FALSE),"0")</f>
        <v>0</v>
      </c>
      <c r="AB363" s="178">
        <f>IFERROR(VLOOKUP($E363&amp;$D$111, Outliers!$A$4:$P$214,9,FALSE),"0")</f>
        <v>1</v>
      </c>
      <c r="AD363" s="82"/>
      <c r="AE363" s="82"/>
      <c r="AF363" s="82"/>
      <c r="AG363" s="82"/>
    </row>
    <row r="364" spans="4:33" x14ac:dyDescent="0.25">
      <c r="D364" s="301"/>
      <c r="E364" s="107" t="s">
        <v>27</v>
      </c>
      <c r="F364" s="99">
        <f>IF(P363="","",VLOOKUP($E363&amp;$D$110&amp;$D$111,'CCG data'!$A:$AD,'CCG data'!W$3,FALSE))</f>
        <v>3.3</v>
      </c>
      <c r="G364" s="100">
        <f>IF(P363="","",VLOOKUP($E363&amp;$D$110&amp;$D$111,'CCG data'!$A:$AD,'CCG data'!X$3,FALSE))</f>
        <v>5.2</v>
      </c>
      <c r="H364" s="100">
        <f>IF(R363="","",VLOOKUP($E363&amp;$D$110&amp;$D$111,'CCG data'!$A:$AD,'CCG data'!Y$3,FALSE))</f>
        <v>37.299999999999997</v>
      </c>
      <c r="I364" s="100">
        <f>IF(R363="","",VLOOKUP($E363&amp;$D$110&amp;$D$111,'CCG data'!$A:$AD,'CCG data'!Z$3,FALSE))</f>
        <v>43.4</v>
      </c>
      <c r="J364" s="100">
        <f>IF(T363="","",VLOOKUP($E363&amp;$D$110&amp;$D$111,'CCG data'!$A:$AD,'CCG data'!AA$3,FALSE))</f>
        <v>15.4</v>
      </c>
      <c r="K364" s="100">
        <f>IF(T363="","",VLOOKUP($E363&amp;$D$110&amp;$D$111,'CCG data'!$A:$AD,'CCG data'!AB$3,FALSE))</f>
        <v>19.3</v>
      </c>
      <c r="L364" s="100">
        <f>IF(V363="","",VLOOKUP($E363&amp;$D$110&amp;$D$111,'CCG data'!$A:$AD,'CCG data'!AC$3,FALSE))</f>
        <v>6.3</v>
      </c>
      <c r="M364" s="100">
        <f>IF(V363="","",VLOOKUP($E363&amp;$D$110&amp;$D$111,'CCG data'!$A:$AD,'CCG data'!AD$3,FALSE))</f>
        <v>8.9</v>
      </c>
      <c r="N364" s="304"/>
      <c r="P364" s="162">
        <f>IF(P363="","",VLOOKUP($E363&amp;$D$110&amp;$D$111,'CCG data'!$A:$AD,'CCG data'!I$3,FALSE))</f>
        <v>5.2999999999999999E-2</v>
      </c>
      <c r="Q364" s="15">
        <f>IF(P363="","",VLOOKUP($E363&amp;$D$110&amp;$D$111,'CCG data'!$A:$AD,'CCG data'!J$3,FALSE))</f>
        <v>8.1000000000000003E-2</v>
      </c>
      <c r="R364" s="15">
        <f>IF(R363="","",VLOOKUP($E363&amp;$D$110&amp;$D$111,'CCG data'!$A:$AD,'CCG data'!K$3,FALSE))</f>
        <v>0.54800000000000004</v>
      </c>
      <c r="S364" s="15">
        <f>IF(R363="","",VLOOKUP($E363&amp;$D$110&amp;$D$111,'CCG data'!$A:$AD,'CCG data'!L$3,FALSE))</f>
        <v>0.60399999999999998</v>
      </c>
      <c r="T364" s="15">
        <f>IF(T363="","",VLOOKUP($E363&amp;$D$110&amp;$D$111,'CCG data'!$A:$AD,'CCG data'!M$3,FALSE))</f>
        <v>0.22500000000000001</v>
      </c>
      <c r="U364" s="15">
        <f>IF(T363="","",VLOOKUP($E363&amp;$D$110&amp;$D$111,'CCG data'!$A:$AD,'CCG data'!N$3,FALSE))</f>
        <v>0.27400000000000002</v>
      </c>
      <c r="V364" s="15">
        <f>IF(V363="","",VLOOKUP($E363&amp;$D$110&amp;$D$111,'CCG data'!$A:$AD,'CCG data'!O$3,FALSE))</f>
        <v>9.2999999999999999E-2</v>
      </c>
      <c r="W364" s="142">
        <f>IF(V363="","",VLOOKUP($E363&amp;$D$110&amp;$D$111,'CCG data'!$A:$AD,'CCG data'!P$3,FALSE))</f>
        <v>0.129</v>
      </c>
      <c r="Y364" s="178" t="str">
        <f>IFERROR(VLOOKUP($E364&amp;$D$111, Outliers!$A$4:$P$214,6,FALSE),"0")</f>
        <v>0</v>
      </c>
      <c r="Z364" s="178" t="str">
        <f>IFERROR(VLOOKUP($E364&amp;$D$111, Outliers!$A$4:$P$214,7,FALSE),"0")</f>
        <v>0</v>
      </c>
      <c r="AA364" s="178" t="str">
        <f>IFERROR(VLOOKUP($E364&amp;$D$111, Outliers!$A$4:$P$214,8,FALSE),"0")</f>
        <v>0</v>
      </c>
      <c r="AB364" s="178" t="str">
        <f>IFERROR(VLOOKUP($E364&amp;$D$111, Outliers!$A$4:$P$214,9,FALSE),"0")</f>
        <v>0</v>
      </c>
      <c r="AD364" s="82"/>
      <c r="AE364" s="82"/>
      <c r="AF364" s="82"/>
      <c r="AG364" s="82"/>
    </row>
    <row r="365" spans="4:33" ht="15.75" x14ac:dyDescent="0.25">
      <c r="D365" s="301"/>
      <c r="E365" s="108" t="s">
        <v>261</v>
      </c>
      <c r="F365" s="372">
        <f>IF(OR(ISERROR(VLOOKUP($E365&amp;$D$110&amp;$D$111,'CCG data'!$A:$AD,'CCG data'!R$3,FALSE)),ISBLANK(VLOOKUP($E365&amp;$D$110&amp;$D$111,'CCG data'!$A:$AD,'CCG data'!R$3,FALSE))),"",VLOOKUP($E365&amp;$D$110&amp;$D$111,'CCG data'!$A:$AD,'CCG data'!R$3,FALSE))</f>
        <v>6.7</v>
      </c>
      <c r="G365" s="373"/>
      <c r="H365" s="373">
        <f>IF(OR(ISERROR(VLOOKUP($E365&amp;$D$110&amp;$D$111,'CCG data'!$A:$AD,'CCG data'!S$3,FALSE)),ISBLANK(VLOOKUP($E365&amp;$D$110&amp;$D$111,'CCG data'!$A:$AD,'CCG data'!S$3,FALSE))),"",VLOOKUP($E365&amp;$D$110&amp;$D$111,'CCG data'!$A:$AD,'CCG data'!S$3,FALSE))</f>
        <v>40.799999999999997</v>
      </c>
      <c r="I365" s="373"/>
      <c r="J365" s="373">
        <f>IF(OR(ISERROR(VLOOKUP($E365&amp;$D$110&amp;$D$111,'CCG data'!$A:$AD,'CCG data'!T$3,FALSE)),ISBLANK(VLOOKUP($E365&amp;$D$110&amp;$D$111,'CCG data'!$A:$AD,'CCG data'!T$3,FALSE))),"",VLOOKUP($E365&amp;$D$110&amp;$D$111,'CCG data'!$A:$AD,'CCG data'!T$3,FALSE))</f>
        <v>16.8</v>
      </c>
      <c r="K365" s="373"/>
      <c r="L365" s="373">
        <f>IF(OR(ISERROR(VLOOKUP($E365&amp;$D$110&amp;$D$111,'CCG data'!$A:$AD,'CCG data'!U$3,FALSE)),ISBLANK(VLOOKUP($E365&amp;$D$110&amp;$D$111,'CCG data'!$A:$AD,'CCG data'!U$3,FALSE))),"",VLOOKUP($E365&amp;$D$110&amp;$D$111,'CCG data'!$A:$AD,'CCG data'!U$3,FALSE))</f>
        <v>14.2</v>
      </c>
      <c r="M365" s="374"/>
      <c r="N365" s="303">
        <f>IF(OR(ISERROR(VLOOKUP($E365&amp;$D$110&amp;$D$111,'CCG data'!$A:$AD,'CCG data'!G$3,FALSE)),ISBLANK(VLOOKUP($E365&amp;$D$110&amp;$D$111,'CCG data'!$A:$AD,'CCG data'!G$3,FALSE))),"",VLOOKUP($E365&amp;$D$110&amp;$D$111,'CCG data'!$A:$AD,'CCG data'!G$3,FALSE))</f>
        <v>1182</v>
      </c>
      <c r="P365" s="354">
        <f>IF(OR(ISERROR(VLOOKUP($E365&amp;$D$110&amp;$D$111,'CCG data'!$A:$AD,'CCG data'!B$3,FALSE)),ISBLANK(VLOOKUP($E365&amp;$D$110&amp;$D$111,'CCG data'!$A:$AD,'CCG data'!B$3,FALSE))),"",VLOOKUP($E365&amp;$D$110&amp;$D$111,'CCG data'!$A:$AD,'CCG data'!B$3,FALSE))</f>
        <v>8.3756345177664976E-2</v>
      </c>
      <c r="Q365" s="246"/>
      <c r="R365" s="246">
        <f>IF(OR(ISERROR(VLOOKUP($E365&amp;$D$110&amp;$D$111,'CCG data'!$A:$AD,'CCG data'!C$3,FALSE)),ISBLANK(VLOOKUP($E365&amp;$D$110&amp;$D$111,'CCG data'!$A:$AD,'CCG data'!C$3,FALSE))),"",VLOOKUP($E365&amp;$D$110&amp;$D$111,'CCG data'!$A:$AD,'CCG data'!C$3,FALSE))</f>
        <v>0.52030456852791873</v>
      </c>
      <c r="S365" s="246"/>
      <c r="T365" s="246">
        <f>IF(OR(ISERROR(VLOOKUP($E365&amp;$D$110&amp;$D$111,'CCG data'!$A:$AD,'CCG data'!D$3,FALSE)),ISBLANK(VLOOKUP($E365&amp;$D$110&amp;$D$111,'CCG data'!$A:$AD,'CCG data'!D$3,FALSE))),"",VLOOKUP($E365&amp;$D$110&amp;$D$111,'CCG data'!$A:$AD,'CCG data'!D$3,FALSE))</f>
        <v>0.21489001692047377</v>
      </c>
      <c r="U365" s="246"/>
      <c r="V365" s="246">
        <f>IF(OR(ISERROR(VLOOKUP($E365&amp;$D$110&amp;$D$111,'CCG data'!$A:$AD,'CCG data'!E$3,FALSE)),ISBLANK(VLOOKUP($E365&amp;$D$110&amp;$D$111,'CCG data'!$A:$AD,'CCG data'!E$3,FALSE))),"",VLOOKUP($E365&amp;$D$110&amp;$D$111,'CCG data'!$A:$AD,'CCG data'!E$3,FALSE))</f>
        <v>0.18104906937394247</v>
      </c>
      <c r="W365" s="387"/>
      <c r="Y365" s="178">
        <f>IFERROR(VLOOKUP($E365&amp;$D$111, Outliers!$A$4:$P$214,6,FALSE),"0")</f>
        <v>0</v>
      </c>
      <c r="Z365" s="178">
        <f>IFERROR(VLOOKUP($E365&amp;$D$111, Outliers!$A$4:$P$214,7,FALSE),"0")</f>
        <v>0</v>
      </c>
      <c r="AA365" s="178">
        <f>IFERROR(VLOOKUP($E365&amp;$D$111, Outliers!$A$4:$P$214,8,FALSE),"0")</f>
        <v>0</v>
      </c>
      <c r="AB365" s="178">
        <f>IFERROR(VLOOKUP($E365&amp;$D$111, Outliers!$A$4:$P$214,9,FALSE),"0")</f>
        <v>0</v>
      </c>
      <c r="AD365" s="82"/>
      <c r="AE365" s="82"/>
      <c r="AF365" s="82"/>
      <c r="AG365" s="82"/>
    </row>
    <row r="366" spans="4:33" x14ac:dyDescent="0.25">
      <c r="D366" s="301"/>
      <c r="E366" s="107" t="s">
        <v>27</v>
      </c>
      <c r="F366" s="99">
        <f>IF(P365="","",VLOOKUP($E365&amp;$D$110&amp;$D$111,'CCG data'!$A:$AD,'CCG data'!W$3,FALSE))</f>
        <v>5.4</v>
      </c>
      <c r="G366" s="100">
        <f>IF(P365="","",VLOOKUP($E365&amp;$D$110&amp;$D$111,'CCG data'!$A:$AD,'CCG data'!X$3,FALSE))</f>
        <v>8</v>
      </c>
      <c r="H366" s="100">
        <f>IF(R365="","",VLOOKUP($E365&amp;$D$110&amp;$D$111,'CCG data'!$A:$AD,'CCG data'!Y$3,FALSE))</f>
        <v>37.6</v>
      </c>
      <c r="I366" s="100">
        <f>IF(R365="","",VLOOKUP($E365&amp;$D$110&amp;$D$111,'CCG data'!$A:$AD,'CCG data'!Z$3,FALSE))</f>
        <v>44.1</v>
      </c>
      <c r="J366" s="100">
        <f>IF(T365="","",VLOOKUP($E365&amp;$D$110&amp;$D$111,'CCG data'!$A:$AD,'CCG data'!AA$3,FALSE))</f>
        <v>14.8</v>
      </c>
      <c r="K366" s="100">
        <f>IF(T365="","",VLOOKUP($E365&amp;$D$110&amp;$D$111,'CCG data'!$A:$AD,'CCG data'!AB$3,FALSE))</f>
        <v>18.899999999999999</v>
      </c>
      <c r="L366" s="100">
        <f>IF(V365="","",VLOOKUP($E365&amp;$D$110&amp;$D$111,'CCG data'!$A:$AD,'CCG data'!AC$3,FALSE))</f>
        <v>12.3</v>
      </c>
      <c r="M366" s="100">
        <f>IF(V365="","",VLOOKUP($E365&amp;$D$110&amp;$D$111,'CCG data'!$A:$AD,'CCG data'!AD$3,FALSE))</f>
        <v>16.100000000000001</v>
      </c>
      <c r="N366" s="304"/>
      <c r="P366" s="162">
        <f>IF(P365="","",VLOOKUP($E365&amp;$D$110&amp;$D$111,'CCG data'!$A:$AD,'CCG data'!I$3,FALSE))</f>
        <v>6.9000000000000006E-2</v>
      </c>
      <c r="Q366" s="15">
        <f>IF(P365="","",VLOOKUP($E365&amp;$D$110&amp;$D$111,'CCG data'!$A:$AD,'CCG data'!J$3,FALSE))</f>
        <v>0.10100000000000001</v>
      </c>
      <c r="R366" s="15">
        <f>IF(R365="","",VLOOKUP($E365&amp;$D$110&amp;$D$111,'CCG data'!$A:$AD,'CCG data'!K$3,FALSE))</f>
        <v>0.49199999999999999</v>
      </c>
      <c r="S366" s="15">
        <f>IF(R365="","",VLOOKUP($E365&amp;$D$110&amp;$D$111,'CCG data'!$A:$AD,'CCG data'!L$3,FALSE))</f>
        <v>0.54900000000000004</v>
      </c>
      <c r="T366" s="15">
        <f>IF(T365="","",VLOOKUP($E365&amp;$D$110&amp;$D$111,'CCG data'!$A:$AD,'CCG data'!M$3,FALSE))</f>
        <v>0.192</v>
      </c>
      <c r="U366" s="15">
        <f>IF(T365="","",VLOOKUP($E365&amp;$D$110&amp;$D$111,'CCG data'!$A:$AD,'CCG data'!N$3,FALSE))</f>
        <v>0.23899999999999999</v>
      </c>
      <c r="V366" s="15">
        <f>IF(V365="","",VLOOKUP($E365&amp;$D$110&amp;$D$111,'CCG data'!$A:$AD,'CCG data'!O$3,FALSE))</f>
        <v>0.16</v>
      </c>
      <c r="W366" s="142">
        <f>IF(V365="","",VLOOKUP($E365&amp;$D$110&amp;$D$111,'CCG data'!$A:$AD,'CCG data'!P$3,FALSE))</f>
        <v>0.20399999999999999</v>
      </c>
      <c r="Y366" s="178" t="str">
        <f>IFERROR(VLOOKUP($E366&amp;$D$111, Outliers!$A$4:$P$214,6,FALSE),"0")</f>
        <v>0</v>
      </c>
      <c r="Z366" s="178" t="str">
        <f>IFERROR(VLOOKUP($E366&amp;$D$111, Outliers!$A$4:$P$214,7,FALSE),"0")</f>
        <v>0</v>
      </c>
      <c r="AA366" s="178" t="str">
        <f>IFERROR(VLOOKUP($E366&amp;$D$111, Outliers!$A$4:$P$214,8,FALSE),"0")</f>
        <v>0</v>
      </c>
      <c r="AB366" s="178" t="str">
        <f>IFERROR(VLOOKUP($E366&amp;$D$111, Outliers!$A$4:$P$214,9,FALSE),"0")</f>
        <v>0</v>
      </c>
      <c r="AD366" s="82"/>
      <c r="AE366" s="82"/>
      <c r="AF366" s="82"/>
      <c r="AG366" s="82"/>
    </row>
    <row r="367" spans="4:33" ht="15.75" x14ac:dyDescent="0.25">
      <c r="D367" s="301"/>
      <c r="E367" s="108" t="s">
        <v>262</v>
      </c>
      <c r="F367" s="372">
        <f>IF(OR(ISERROR(VLOOKUP($E367&amp;$D$110&amp;$D$111,'CCG data'!$A:$AD,'CCG data'!R$3,FALSE)),ISBLANK(VLOOKUP($E367&amp;$D$110&amp;$D$111,'CCG data'!$A:$AD,'CCG data'!R$3,FALSE))),"",VLOOKUP($E367&amp;$D$110&amp;$D$111,'CCG data'!$A:$AD,'CCG data'!R$3,FALSE))</f>
        <v>5.6</v>
      </c>
      <c r="G367" s="373"/>
      <c r="H367" s="373">
        <f>IF(OR(ISERROR(VLOOKUP($E367&amp;$D$110&amp;$D$111,'CCG data'!$A:$AD,'CCG data'!S$3,FALSE)),ISBLANK(VLOOKUP($E367&amp;$D$110&amp;$D$111,'CCG data'!$A:$AD,'CCG data'!S$3,FALSE))),"",VLOOKUP($E367&amp;$D$110&amp;$D$111,'CCG data'!$A:$AD,'CCG data'!S$3,FALSE))</f>
        <v>37.299999999999997</v>
      </c>
      <c r="I367" s="373"/>
      <c r="J367" s="373">
        <f>IF(OR(ISERROR(VLOOKUP($E367&amp;$D$110&amp;$D$111,'CCG data'!$A:$AD,'CCG data'!T$3,FALSE)),ISBLANK(VLOOKUP($E367&amp;$D$110&amp;$D$111,'CCG data'!$A:$AD,'CCG data'!T$3,FALSE))),"",VLOOKUP($E367&amp;$D$110&amp;$D$111,'CCG data'!$A:$AD,'CCG data'!T$3,FALSE))</f>
        <v>19.600000000000001</v>
      </c>
      <c r="K367" s="373"/>
      <c r="L367" s="373">
        <f>IF(OR(ISERROR(VLOOKUP($E367&amp;$D$110&amp;$D$111,'CCG data'!$A:$AD,'CCG data'!U$3,FALSE)),ISBLANK(VLOOKUP($E367&amp;$D$110&amp;$D$111,'CCG data'!$A:$AD,'CCG data'!U$3,FALSE))),"",VLOOKUP($E367&amp;$D$110&amp;$D$111,'CCG data'!$A:$AD,'CCG data'!U$3,FALSE))</f>
        <v>13.4</v>
      </c>
      <c r="M367" s="374"/>
      <c r="N367" s="303">
        <f>IF(OR(ISERROR(VLOOKUP($E367&amp;$D$110&amp;$D$111,'CCG data'!$A:$AD,'CCG data'!G$3,FALSE)),ISBLANK(VLOOKUP($E367&amp;$D$110&amp;$D$111,'CCG data'!$A:$AD,'CCG data'!G$3,FALSE))),"",VLOOKUP($E367&amp;$D$110&amp;$D$111,'CCG data'!$A:$AD,'CCG data'!G$3,FALSE))</f>
        <v>1788</v>
      </c>
      <c r="P367" s="354">
        <f>IF(OR(ISERROR(VLOOKUP($E367&amp;$D$110&amp;$D$111,'CCG data'!$A:$AD,'CCG data'!B$3,FALSE)),ISBLANK(VLOOKUP($E367&amp;$D$110&amp;$D$111,'CCG data'!$A:$AD,'CCG data'!B$3,FALSE))),"",VLOOKUP($E367&amp;$D$110&amp;$D$111,'CCG data'!$A:$AD,'CCG data'!B$3,FALSE))</f>
        <v>6.879194630872483E-2</v>
      </c>
      <c r="Q367" s="246"/>
      <c r="R367" s="246">
        <f>IF(OR(ISERROR(VLOOKUP($E367&amp;$D$110&amp;$D$111,'CCG data'!$A:$AD,'CCG data'!C$3,FALSE)),ISBLANK(VLOOKUP($E367&amp;$D$110&amp;$D$111,'CCG data'!$A:$AD,'CCG data'!C$3,FALSE))),"",VLOOKUP($E367&amp;$D$110&amp;$D$111,'CCG data'!$A:$AD,'CCG data'!C$3,FALSE))</f>
        <v>0.48881431767337807</v>
      </c>
      <c r="S367" s="246"/>
      <c r="T367" s="246">
        <f>IF(OR(ISERROR(VLOOKUP($E367&amp;$D$110&amp;$D$111,'CCG data'!$A:$AD,'CCG data'!D$3,FALSE)),ISBLANK(VLOOKUP($E367&amp;$D$110&amp;$D$111,'CCG data'!$A:$AD,'CCG data'!D$3,FALSE))),"",VLOOKUP($E367&amp;$D$110&amp;$D$111,'CCG data'!$A:$AD,'CCG data'!D$3,FALSE))</f>
        <v>0.26286353467561524</v>
      </c>
      <c r="U367" s="246"/>
      <c r="V367" s="246">
        <f>IF(OR(ISERROR(VLOOKUP($E367&amp;$D$110&amp;$D$111,'CCG data'!$A:$AD,'CCG data'!E$3,FALSE)),ISBLANK(VLOOKUP($E367&amp;$D$110&amp;$D$111,'CCG data'!$A:$AD,'CCG data'!E$3,FALSE))),"",VLOOKUP($E367&amp;$D$110&amp;$D$111,'CCG data'!$A:$AD,'CCG data'!E$3,FALSE))</f>
        <v>0.17953020134228187</v>
      </c>
      <c r="W367" s="387"/>
      <c r="Y367" s="178">
        <f>IFERROR(VLOOKUP($E367&amp;$D$111, Outliers!$A$4:$P$214,6,FALSE),"0")</f>
        <v>0</v>
      </c>
      <c r="Z367" s="178">
        <f>IFERROR(VLOOKUP($E367&amp;$D$111, Outliers!$A$4:$P$214,7,FALSE),"0")</f>
        <v>0</v>
      </c>
      <c r="AA367" s="178">
        <f>IFERROR(VLOOKUP($E367&amp;$D$111, Outliers!$A$4:$P$214,8,FALSE),"0")</f>
        <v>0</v>
      </c>
      <c r="AB367" s="178">
        <f>IFERROR(VLOOKUP($E367&amp;$D$111, Outliers!$A$4:$P$214,9,FALSE),"0")</f>
        <v>0</v>
      </c>
      <c r="AD367" s="82"/>
      <c r="AE367" s="82"/>
      <c r="AF367" s="82"/>
      <c r="AG367" s="82"/>
    </row>
    <row r="368" spans="4:33" x14ac:dyDescent="0.25">
      <c r="D368" s="301"/>
      <c r="E368" s="107" t="s">
        <v>27</v>
      </c>
      <c r="F368" s="99">
        <f>IF(P367="","",VLOOKUP($E367&amp;$D$110&amp;$D$111,'CCG data'!$A:$AD,'CCG data'!W$3,FALSE))</f>
        <v>4.5999999999999996</v>
      </c>
      <c r="G368" s="100">
        <f>IF(P367="","",VLOOKUP($E367&amp;$D$110&amp;$D$111,'CCG data'!$A:$AD,'CCG data'!X$3,FALSE))</f>
        <v>6.6</v>
      </c>
      <c r="H368" s="100">
        <f>IF(R367="","",VLOOKUP($E367&amp;$D$110&amp;$D$111,'CCG data'!$A:$AD,'CCG data'!Y$3,FALSE))</f>
        <v>34.799999999999997</v>
      </c>
      <c r="I368" s="100">
        <f>IF(R367="","",VLOOKUP($E367&amp;$D$110&amp;$D$111,'CCG data'!$A:$AD,'CCG data'!Z$3,FALSE))</f>
        <v>39.799999999999997</v>
      </c>
      <c r="J368" s="100">
        <f>IF(T367="","",VLOOKUP($E367&amp;$D$110&amp;$D$111,'CCG data'!$A:$AD,'CCG data'!AA$3,FALSE))</f>
        <v>17.8</v>
      </c>
      <c r="K368" s="100">
        <f>IF(T367="","",VLOOKUP($E367&amp;$D$110&amp;$D$111,'CCG data'!$A:$AD,'CCG data'!AB$3,FALSE))</f>
        <v>21.3</v>
      </c>
      <c r="L368" s="100">
        <f>IF(V367="","",VLOOKUP($E367&amp;$D$110&amp;$D$111,'CCG data'!$A:$AD,'CCG data'!AC$3,FALSE))</f>
        <v>12</v>
      </c>
      <c r="M368" s="100">
        <f>IF(V367="","",VLOOKUP($E367&amp;$D$110&amp;$D$111,'CCG data'!$A:$AD,'CCG data'!AD$3,FALSE))</f>
        <v>14.9</v>
      </c>
      <c r="N368" s="304"/>
      <c r="P368" s="162">
        <f>IF(P367="","",VLOOKUP($E367&amp;$D$110&amp;$D$111,'CCG data'!$A:$AD,'CCG data'!I$3,FALSE))</f>
        <v>5.8000000000000003E-2</v>
      </c>
      <c r="Q368" s="15">
        <f>IF(P367="","",VLOOKUP($E367&amp;$D$110&amp;$D$111,'CCG data'!$A:$AD,'CCG data'!J$3,FALSE))</f>
        <v>8.1000000000000003E-2</v>
      </c>
      <c r="R368" s="15">
        <f>IF(R367="","",VLOOKUP($E367&amp;$D$110&amp;$D$111,'CCG data'!$A:$AD,'CCG data'!K$3,FALSE))</f>
        <v>0.46600000000000003</v>
      </c>
      <c r="S368" s="15">
        <f>IF(R367="","",VLOOKUP($E367&amp;$D$110&amp;$D$111,'CCG data'!$A:$AD,'CCG data'!L$3,FALSE))</f>
        <v>0.51200000000000001</v>
      </c>
      <c r="T368" s="15">
        <f>IF(T367="","",VLOOKUP($E367&amp;$D$110&amp;$D$111,'CCG data'!$A:$AD,'CCG data'!M$3,FALSE))</f>
        <v>0.24299999999999999</v>
      </c>
      <c r="U368" s="15">
        <f>IF(T367="","",VLOOKUP($E367&amp;$D$110&amp;$D$111,'CCG data'!$A:$AD,'CCG data'!N$3,FALSE))</f>
        <v>0.28399999999999997</v>
      </c>
      <c r="V368" s="15">
        <f>IF(V367="","",VLOOKUP($E367&amp;$D$110&amp;$D$111,'CCG data'!$A:$AD,'CCG data'!O$3,FALSE))</f>
        <v>0.16200000000000001</v>
      </c>
      <c r="W368" s="142">
        <f>IF(V367="","",VLOOKUP($E367&amp;$D$110&amp;$D$111,'CCG data'!$A:$AD,'CCG data'!P$3,FALSE))</f>
        <v>0.19800000000000001</v>
      </c>
      <c r="Y368" s="178" t="str">
        <f>IFERROR(VLOOKUP($E368&amp;$D$111, Outliers!$A$4:$P$214,6,FALSE),"0")</f>
        <v>0</v>
      </c>
      <c r="Z368" s="178" t="str">
        <f>IFERROR(VLOOKUP($E368&amp;$D$111, Outliers!$A$4:$P$214,7,FALSE),"0")</f>
        <v>0</v>
      </c>
      <c r="AA368" s="178" t="str">
        <f>IFERROR(VLOOKUP($E368&amp;$D$111, Outliers!$A$4:$P$214,8,FALSE),"0")</f>
        <v>0</v>
      </c>
      <c r="AB368" s="178" t="str">
        <f>IFERROR(VLOOKUP($E368&amp;$D$111, Outliers!$A$4:$P$214,9,FALSE),"0")</f>
        <v>0</v>
      </c>
      <c r="AD368" s="82"/>
      <c r="AE368" s="82"/>
      <c r="AF368" s="82"/>
      <c r="AG368" s="82"/>
    </row>
    <row r="369" spans="4:33" ht="15.75" x14ac:dyDescent="0.25">
      <c r="D369" s="301"/>
      <c r="E369" s="108" t="s">
        <v>263</v>
      </c>
      <c r="F369" s="372">
        <f>IF(OR(ISERROR(VLOOKUP($E369&amp;$D$110&amp;$D$111,'CCG data'!$A:$AD,'CCG data'!R$3,FALSE)),ISBLANK(VLOOKUP($E369&amp;$D$110&amp;$D$111,'CCG data'!$A:$AD,'CCG data'!R$3,FALSE))),"",VLOOKUP($E369&amp;$D$110&amp;$D$111,'CCG data'!$A:$AD,'CCG data'!R$3,FALSE))</f>
        <v>5</v>
      </c>
      <c r="G369" s="373"/>
      <c r="H369" s="373">
        <f>IF(OR(ISERROR(VLOOKUP($E369&amp;$D$110&amp;$D$111,'CCG data'!$A:$AD,'CCG data'!S$3,FALSE)),ISBLANK(VLOOKUP($E369&amp;$D$110&amp;$D$111,'CCG data'!$A:$AD,'CCG data'!S$3,FALSE))),"",VLOOKUP($E369&amp;$D$110&amp;$D$111,'CCG data'!$A:$AD,'CCG data'!S$3,FALSE))</f>
        <v>41.8</v>
      </c>
      <c r="I369" s="373"/>
      <c r="J369" s="373">
        <f>IF(OR(ISERROR(VLOOKUP($E369&amp;$D$110&amp;$D$111,'CCG data'!$A:$AD,'CCG data'!T$3,FALSE)),ISBLANK(VLOOKUP($E369&amp;$D$110&amp;$D$111,'CCG data'!$A:$AD,'CCG data'!T$3,FALSE))),"",VLOOKUP($E369&amp;$D$110&amp;$D$111,'CCG data'!$A:$AD,'CCG data'!T$3,FALSE))</f>
        <v>17.2</v>
      </c>
      <c r="K369" s="373"/>
      <c r="L369" s="373">
        <f>IF(OR(ISERROR(VLOOKUP($E369&amp;$D$110&amp;$D$111,'CCG data'!$A:$AD,'CCG data'!U$3,FALSE)),ISBLANK(VLOOKUP($E369&amp;$D$110&amp;$D$111,'CCG data'!$A:$AD,'CCG data'!U$3,FALSE))),"",VLOOKUP($E369&amp;$D$110&amp;$D$111,'CCG data'!$A:$AD,'CCG data'!U$3,FALSE))</f>
        <v>12.9</v>
      </c>
      <c r="M369" s="374"/>
      <c r="N369" s="303">
        <f>IF(OR(ISERROR(VLOOKUP($E369&amp;$D$110&amp;$D$111,'CCG data'!$A:$AD,'CCG data'!G$3,FALSE)),ISBLANK(VLOOKUP($E369&amp;$D$110&amp;$D$111,'CCG data'!$A:$AD,'CCG data'!G$3,FALSE))),"",VLOOKUP($E369&amp;$D$110&amp;$D$111,'CCG data'!$A:$AD,'CCG data'!G$3,FALSE))</f>
        <v>5552</v>
      </c>
      <c r="P369" s="354">
        <f>IF(OR(ISERROR(VLOOKUP($E369&amp;$D$110&amp;$D$111,'CCG data'!$A:$AD,'CCG data'!B$3,FALSE)),ISBLANK(VLOOKUP($E369&amp;$D$110&amp;$D$111,'CCG data'!$A:$AD,'CCG data'!B$3,FALSE))),"",VLOOKUP($E369&amp;$D$110&amp;$D$111,'CCG data'!$A:$AD,'CCG data'!B$3,FALSE))</f>
        <v>6.5021613832853029E-2</v>
      </c>
      <c r="Q369" s="246"/>
      <c r="R369" s="246">
        <f>IF(OR(ISERROR(VLOOKUP($E369&amp;$D$110&amp;$D$111,'CCG data'!$A:$AD,'CCG data'!C$3,FALSE)),ISBLANK(VLOOKUP($E369&amp;$D$110&amp;$D$111,'CCG data'!$A:$AD,'CCG data'!C$3,FALSE))),"",VLOOKUP($E369&amp;$D$110&amp;$D$111,'CCG data'!$A:$AD,'CCG data'!C$3,FALSE))</f>
        <v>0.53800432276657062</v>
      </c>
      <c r="S369" s="246"/>
      <c r="T369" s="246">
        <f>IF(OR(ISERROR(VLOOKUP($E369&amp;$D$110&amp;$D$111,'CCG data'!$A:$AD,'CCG data'!D$3,FALSE)),ISBLANK(VLOOKUP($E369&amp;$D$110&amp;$D$111,'CCG data'!$A:$AD,'CCG data'!D$3,FALSE))),"",VLOOKUP($E369&amp;$D$110&amp;$D$111,'CCG data'!$A:$AD,'CCG data'!D$3,FALSE))</f>
        <v>0.22838616714697407</v>
      </c>
      <c r="U369" s="246"/>
      <c r="V369" s="246">
        <f>IF(OR(ISERROR(VLOOKUP($E369&amp;$D$110&amp;$D$111,'CCG data'!$A:$AD,'CCG data'!E$3,FALSE)),ISBLANK(VLOOKUP($E369&amp;$D$110&amp;$D$111,'CCG data'!$A:$AD,'CCG data'!E$3,FALSE))),"",VLOOKUP($E369&amp;$D$110&amp;$D$111,'CCG data'!$A:$AD,'CCG data'!E$3,FALSE))</f>
        <v>0.16858789625360229</v>
      </c>
      <c r="W369" s="387"/>
      <c r="Y369" s="178">
        <f>IFERROR(VLOOKUP($E369&amp;$D$111, Outliers!$A$4:$P$214,6,FALSE),"0")</f>
        <v>0</v>
      </c>
      <c r="Z369" s="178">
        <f>IFERROR(VLOOKUP($E369&amp;$D$111, Outliers!$A$4:$P$214,7,FALSE),"0")</f>
        <v>1</v>
      </c>
      <c r="AA369" s="178">
        <f>IFERROR(VLOOKUP($E369&amp;$D$111, Outliers!$A$4:$P$214,8,FALSE),"0")</f>
        <v>0</v>
      </c>
      <c r="AB369" s="178">
        <f>IFERROR(VLOOKUP($E369&amp;$D$111, Outliers!$A$4:$P$214,9,FALSE),"0")</f>
        <v>0</v>
      </c>
      <c r="AD369" s="82"/>
      <c r="AE369" s="82"/>
      <c r="AF369" s="82"/>
      <c r="AG369" s="82"/>
    </row>
    <row r="370" spans="4:33" x14ac:dyDescent="0.25">
      <c r="D370" s="301"/>
      <c r="E370" s="107" t="s">
        <v>27</v>
      </c>
      <c r="F370" s="99">
        <f>IF(P369="","",VLOOKUP($E369&amp;$D$110&amp;$D$111,'CCG data'!$A:$AD,'CCG data'!W$3,FALSE))</f>
        <v>4.5</v>
      </c>
      <c r="G370" s="100">
        <f>IF(P369="","",VLOOKUP($E369&amp;$D$110&amp;$D$111,'CCG data'!$A:$AD,'CCG data'!X$3,FALSE))</f>
        <v>5.5</v>
      </c>
      <c r="H370" s="100">
        <f>IF(R369="","",VLOOKUP($E369&amp;$D$110&amp;$D$111,'CCG data'!$A:$AD,'CCG data'!Y$3,FALSE))</f>
        <v>40.299999999999997</v>
      </c>
      <c r="I370" s="100">
        <f>IF(R369="","",VLOOKUP($E369&amp;$D$110&amp;$D$111,'CCG data'!$A:$AD,'CCG data'!Z$3,FALSE))</f>
        <v>43.3</v>
      </c>
      <c r="J370" s="100">
        <f>IF(T369="","",VLOOKUP($E369&amp;$D$110&amp;$D$111,'CCG data'!$A:$AD,'CCG data'!AA$3,FALSE))</f>
        <v>16.3</v>
      </c>
      <c r="K370" s="100">
        <f>IF(T369="","",VLOOKUP($E369&amp;$D$110&amp;$D$111,'CCG data'!$A:$AD,'CCG data'!AB$3,FALSE))</f>
        <v>18.2</v>
      </c>
      <c r="L370" s="100">
        <f>IF(V369="","",VLOOKUP($E369&amp;$D$110&amp;$D$111,'CCG data'!$A:$AD,'CCG data'!AC$3,FALSE))</f>
        <v>12.1</v>
      </c>
      <c r="M370" s="100">
        <f>IF(V369="","",VLOOKUP($E369&amp;$D$110&amp;$D$111,'CCG data'!$A:$AD,'CCG data'!AD$3,FALSE))</f>
        <v>13.8</v>
      </c>
      <c r="N370" s="304"/>
      <c r="P370" s="162">
        <f>IF(P369="","",VLOOKUP($E369&amp;$D$110&amp;$D$111,'CCG data'!$A:$AD,'CCG data'!I$3,FALSE))</f>
        <v>5.8999999999999997E-2</v>
      </c>
      <c r="Q370" s="15">
        <f>IF(P369="","",VLOOKUP($E369&amp;$D$110&amp;$D$111,'CCG data'!$A:$AD,'CCG data'!J$3,FALSE))</f>
        <v>7.1999999999999995E-2</v>
      </c>
      <c r="R370" s="15">
        <f>IF(R369="","",VLOOKUP($E369&amp;$D$110&amp;$D$111,'CCG data'!$A:$AD,'CCG data'!K$3,FALSE))</f>
        <v>0.52500000000000002</v>
      </c>
      <c r="S370" s="15">
        <f>IF(R369="","",VLOOKUP($E369&amp;$D$110&amp;$D$111,'CCG data'!$A:$AD,'CCG data'!L$3,FALSE))</f>
        <v>0.55100000000000005</v>
      </c>
      <c r="T370" s="15">
        <f>IF(T369="","",VLOOKUP($E369&amp;$D$110&amp;$D$111,'CCG data'!$A:$AD,'CCG data'!M$3,FALSE))</f>
        <v>0.218</v>
      </c>
      <c r="U370" s="15">
        <f>IF(T369="","",VLOOKUP($E369&amp;$D$110&amp;$D$111,'CCG data'!$A:$AD,'CCG data'!N$3,FALSE))</f>
        <v>0.24</v>
      </c>
      <c r="V370" s="15">
        <f>IF(V369="","",VLOOKUP($E369&amp;$D$110&amp;$D$111,'CCG data'!$A:$AD,'CCG data'!O$3,FALSE))</f>
        <v>0.159</v>
      </c>
      <c r="W370" s="142">
        <f>IF(V369="","",VLOOKUP($E369&amp;$D$110&amp;$D$111,'CCG data'!$A:$AD,'CCG data'!P$3,FALSE))</f>
        <v>0.17899999999999999</v>
      </c>
      <c r="Y370" s="178" t="str">
        <f>IFERROR(VLOOKUP($E370&amp;$D$111, Outliers!$A$4:$P$214,6,FALSE),"0")</f>
        <v>0</v>
      </c>
      <c r="Z370" s="178" t="str">
        <f>IFERROR(VLOOKUP($E370&amp;$D$111, Outliers!$A$4:$P$214,7,FALSE),"0")</f>
        <v>0</v>
      </c>
      <c r="AA370" s="178" t="str">
        <f>IFERROR(VLOOKUP($E370&amp;$D$111, Outliers!$A$4:$P$214,8,FALSE),"0")</f>
        <v>0</v>
      </c>
      <c r="AB370" s="178" t="str">
        <f>IFERROR(VLOOKUP($E370&amp;$D$111, Outliers!$A$4:$P$214,9,FALSE),"0")</f>
        <v>0</v>
      </c>
      <c r="AD370" s="82"/>
      <c r="AE370" s="82"/>
      <c r="AF370" s="82"/>
      <c r="AG370" s="82"/>
    </row>
    <row r="371" spans="4:33" ht="15.75" x14ac:dyDescent="0.25">
      <c r="D371" s="301"/>
      <c r="E371" s="108" t="s">
        <v>264</v>
      </c>
      <c r="F371" s="372">
        <f>IF(OR(ISERROR(VLOOKUP($E371&amp;$D$110&amp;$D$111,'CCG data'!$A:$AD,'CCG data'!R$3,FALSE)),ISBLANK(VLOOKUP($E371&amp;$D$110&amp;$D$111,'CCG data'!$A:$AD,'CCG data'!R$3,FALSE))),"",VLOOKUP($E371&amp;$D$110&amp;$D$111,'CCG data'!$A:$AD,'CCG data'!R$3,FALSE))</f>
        <v>6.8</v>
      </c>
      <c r="G371" s="373"/>
      <c r="H371" s="373">
        <f>IF(OR(ISERROR(VLOOKUP($E371&amp;$D$110&amp;$D$111,'CCG data'!$A:$AD,'CCG data'!S$3,FALSE)),ISBLANK(VLOOKUP($E371&amp;$D$110&amp;$D$111,'CCG data'!$A:$AD,'CCG data'!S$3,FALSE))),"",VLOOKUP($E371&amp;$D$110&amp;$D$111,'CCG data'!$A:$AD,'CCG data'!S$3,FALSE))</f>
        <v>32.6</v>
      </c>
      <c r="I371" s="373"/>
      <c r="J371" s="373">
        <f>IF(OR(ISERROR(VLOOKUP($E371&amp;$D$110&amp;$D$111,'CCG data'!$A:$AD,'CCG data'!T$3,FALSE)),ISBLANK(VLOOKUP($E371&amp;$D$110&amp;$D$111,'CCG data'!$A:$AD,'CCG data'!T$3,FALSE))),"",VLOOKUP($E371&amp;$D$110&amp;$D$111,'CCG data'!$A:$AD,'CCG data'!T$3,FALSE))</f>
        <v>15.6</v>
      </c>
      <c r="K371" s="373"/>
      <c r="L371" s="373">
        <f>IF(OR(ISERROR(VLOOKUP($E371&amp;$D$110&amp;$D$111,'CCG data'!$A:$AD,'CCG data'!U$3,FALSE)),ISBLANK(VLOOKUP($E371&amp;$D$110&amp;$D$111,'CCG data'!$A:$AD,'CCG data'!U$3,FALSE))),"",VLOOKUP($E371&amp;$D$110&amp;$D$111,'CCG data'!$A:$AD,'CCG data'!U$3,FALSE))</f>
        <v>21.7</v>
      </c>
      <c r="M371" s="374"/>
      <c r="N371" s="303">
        <f>IF(OR(ISERROR(VLOOKUP($E371&amp;$D$110&amp;$D$111,'CCG data'!$A:$AD,'CCG data'!G$3,FALSE)),ISBLANK(VLOOKUP($E371&amp;$D$110&amp;$D$111,'CCG data'!$A:$AD,'CCG data'!G$3,FALSE))),"",VLOOKUP($E371&amp;$D$110&amp;$D$111,'CCG data'!$A:$AD,'CCG data'!G$3,FALSE))</f>
        <v>2012</v>
      </c>
      <c r="P371" s="354">
        <f>IF(OR(ISERROR(VLOOKUP($E371&amp;$D$110&amp;$D$111,'CCG data'!$A:$AD,'CCG data'!B$3,FALSE)),ISBLANK(VLOOKUP($E371&amp;$D$110&amp;$D$111,'CCG data'!$A:$AD,'CCG data'!B$3,FALSE))),"",VLOOKUP($E371&amp;$D$110&amp;$D$111,'CCG data'!$A:$AD,'CCG data'!B$3,FALSE))</f>
        <v>9.1451292246520877E-2</v>
      </c>
      <c r="Q371" s="246"/>
      <c r="R371" s="246">
        <f>IF(OR(ISERROR(VLOOKUP($E371&amp;$D$110&amp;$D$111,'CCG data'!$A:$AD,'CCG data'!C$3,FALSE)),ISBLANK(VLOOKUP($E371&amp;$D$110&amp;$D$111,'CCG data'!$A:$AD,'CCG data'!C$3,FALSE))),"",VLOOKUP($E371&amp;$D$110&amp;$D$111,'CCG data'!$A:$AD,'CCG data'!C$3,FALSE))</f>
        <v>0.4249502982107356</v>
      </c>
      <c r="S371" s="246"/>
      <c r="T371" s="246">
        <f>IF(OR(ISERROR(VLOOKUP($E371&amp;$D$110&amp;$D$111,'CCG data'!$A:$AD,'CCG data'!D$3,FALSE)),ISBLANK(VLOOKUP($E371&amp;$D$110&amp;$D$111,'CCG data'!$A:$AD,'CCG data'!D$3,FALSE))),"",VLOOKUP($E371&amp;$D$110&amp;$D$111,'CCG data'!$A:$AD,'CCG data'!D$3,FALSE))</f>
        <v>0.20079522862823063</v>
      </c>
      <c r="U371" s="246"/>
      <c r="V371" s="246">
        <f>IF(OR(ISERROR(VLOOKUP($E371&amp;$D$110&amp;$D$111,'CCG data'!$A:$AD,'CCG data'!E$3,FALSE)),ISBLANK(VLOOKUP($E371&amp;$D$110&amp;$D$111,'CCG data'!$A:$AD,'CCG data'!E$3,FALSE))),"",VLOOKUP($E371&amp;$D$110&amp;$D$111,'CCG data'!$A:$AD,'CCG data'!E$3,FALSE))</f>
        <v>0.2828031809145129</v>
      </c>
      <c r="W371" s="387"/>
      <c r="Y371" s="178">
        <f>IFERROR(VLOOKUP($E371&amp;$D$111, Outliers!$A$4:$P$214,6,FALSE),"0")</f>
        <v>1</v>
      </c>
      <c r="Z371" s="178">
        <f>IFERROR(VLOOKUP($E371&amp;$D$111, Outliers!$A$4:$P$214,7,FALSE),"0")</f>
        <v>1</v>
      </c>
      <c r="AA371" s="178">
        <f>IFERROR(VLOOKUP($E371&amp;$D$111, Outliers!$A$4:$P$214,8,FALSE),"0")</f>
        <v>0</v>
      </c>
      <c r="AB371" s="178">
        <f>IFERROR(VLOOKUP($E371&amp;$D$111, Outliers!$A$4:$P$214,9,FALSE),"0")</f>
        <v>1</v>
      </c>
      <c r="AD371" s="82"/>
      <c r="AE371" s="82"/>
      <c r="AF371" s="82"/>
      <c r="AG371" s="82"/>
    </row>
    <row r="372" spans="4:33" x14ac:dyDescent="0.25">
      <c r="D372" s="301"/>
      <c r="E372" s="107" t="s">
        <v>27</v>
      </c>
      <c r="F372" s="99">
        <f>IF(P371="","",VLOOKUP($E371&amp;$D$110&amp;$D$111,'CCG data'!$A:$AD,'CCG data'!W$3,FALSE))</f>
        <v>5.8</v>
      </c>
      <c r="G372" s="100">
        <f>IF(P371="","",VLOOKUP($E371&amp;$D$110&amp;$D$111,'CCG data'!$A:$AD,'CCG data'!X$3,FALSE))</f>
        <v>7.8</v>
      </c>
      <c r="H372" s="100">
        <f>IF(R371="","",VLOOKUP($E371&amp;$D$110&amp;$D$111,'CCG data'!$A:$AD,'CCG data'!Y$3,FALSE))</f>
        <v>30.4</v>
      </c>
      <c r="I372" s="100">
        <f>IF(R371="","",VLOOKUP($E371&amp;$D$110&amp;$D$111,'CCG data'!$A:$AD,'CCG data'!Z$3,FALSE))</f>
        <v>34.799999999999997</v>
      </c>
      <c r="J372" s="100">
        <f>IF(T371="","",VLOOKUP($E371&amp;$D$110&amp;$D$111,'CCG data'!$A:$AD,'CCG data'!AA$3,FALSE))</f>
        <v>14</v>
      </c>
      <c r="K372" s="100">
        <f>IF(T371="","",VLOOKUP($E371&amp;$D$110&amp;$D$111,'CCG data'!$A:$AD,'CCG data'!AB$3,FALSE))</f>
        <v>17.100000000000001</v>
      </c>
      <c r="L372" s="100">
        <f>IF(V371="","",VLOOKUP($E371&amp;$D$110&amp;$D$111,'CCG data'!$A:$AD,'CCG data'!AC$3,FALSE))</f>
        <v>19.899999999999999</v>
      </c>
      <c r="M372" s="100">
        <f>IF(V371="","",VLOOKUP($E371&amp;$D$110&amp;$D$111,'CCG data'!$A:$AD,'CCG data'!AD$3,FALSE))</f>
        <v>23.5</v>
      </c>
      <c r="N372" s="304"/>
      <c r="P372" s="162">
        <f>IF(P371="","",VLOOKUP($E371&amp;$D$110&amp;$D$111,'CCG data'!$A:$AD,'CCG data'!I$3,FALSE))</f>
        <v>0.08</v>
      </c>
      <c r="Q372" s="15">
        <f>IF(P371="","",VLOOKUP($E371&amp;$D$110&amp;$D$111,'CCG data'!$A:$AD,'CCG data'!J$3,FALSE))</f>
        <v>0.105</v>
      </c>
      <c r="R372" s="15">
        <f>IF(R371="","",VLOOKUP($E371&amp;$D$110&amp;$D$111,'CCG data'!$A:$AD,'CCG data'!K$3,FALSE))</f>
        <v>0.40400000000000003</v>
      </c>
      <c r="S372" s="15">
        <f>IF(R371="","",VLOOKUP($E371&amp;$D$110&amp;$D$111,'CCG data'!$A:$AD,'CCG data'!L$3,FALSE))</f>
        <v>0.44700000000000001</v>
      </c>
      <c r="T372" s="15">
        <f>IF(T371="","",VLOOKUP($E371&amp;$D$110&amp;$D$111,'CCG data'!$A:$AD,'CCG data'!M$3,FALSE))</f>
        <v>0.184</v>
      </c>
      <c r="U372" s="15">
        <f>IF(T371="","",VLOOKUP($E371&amp;$D$110&amp;$D$111,'CCG data'!$A:$AD,'CCG data'!N$3,FALSE))</f>
        <v>0.219</v>
      </c>
      <c r="V372" s="15">
        <f>IF(V371="","",VLOOKUP($E371&amp;$D$110&amp;$D$111,'CCG data'!$A:$AD,'CCG data'!O$3,FALSE))</f>
        <v>0.26400000000000001</v>
      </c>
      <c r="W372" s="142">
        <f>IF(V371="","",VLOOKUP($E371&amp;$D$110&amp;$D$111,'CCG data'!$A:$AD,'CCG data'!P$3,FALSE))</f>
        <v>0.30299999999999999</v>
      </c>
      <c r="Y372" s="178" t="str">
        <f>IFERROR(VLOOKUP($E372&amp;$D$111, Outliers!$A$4:$P$214,6,FALSE),"0")</f>
        <v>0</v>
      </c>
      <c r="Z372" s="178" t="str">
        <f>IFERROR(VLOOKUP($E372&amp;$D$111, Outliers!$A$4:$P$214,7,FALSE),"0")</f>
        <v>0</v>
      </c>
      <c r="AA372" s="178" t="str">
        <f>IFERROR(VLOOKUP($E372&amp;$D$111, Outliers!$A$4:$P$214,8,FALSE),"0")</f>
        <v>0</v>
      </c>
      <c r="AB372" s="178" t="str">
        <f>IFERROR(VLOOKUP($E372&amp;$D$111, Outliers!$A$4:$P$214,9,FALSE),"0")</f>
        <v>0</v>
      </c>
      <c r="AD372" s="82"/>
      <c r="AE372" s="82"/>
      <c r="AF372" s="82"/>
      <c r="AG372" s="82"/>
    </row>
    <row r="373" spans="4:33" ht="15.75" x14ac:dyDescent="0.25">
      <c r="D373" s="301"/>
      <c r="E373" s="108" t="s">
        <v>265</v>
      </c>
      <c r="F373" s="372">
        <f>IF(OR(ISERROR(VLOOKUP($E373&amp;$D$110&amp;$D$111,'CCG data'!$A:$AD,'CCG data'!R$3,FALSE)),ISBLANK(VLOOKUP($E373&amp;$D$110&amp;$D$111,'CCG data'!$A:$AD,'CCG data'!R$3,FALSE))),"",VLOOKUP($E373&amp;$D$110&amp;$D$111,'CCG data'!$A:$AD,'CCG data'!R$3,FALSE))</f>
        <v>9.1</v>
      </c>
      <c r="G373" s="373"/>
      <c r="H373" s="373">
        <f>IF(OR(ISERROR(VLOOKUP($E373&amp;$D$110&amp;$D$111,'CCG data'!$A:$AD,'CCG data'!S$3,FALSE)),ISBLANK(VLOOKUP($E373&amp;$D$110&amp;$D$111,'CCG data'!$A:$AD,'CCG data'!S$3,FALSE))),"",VLOOKUP($E373&amp;$D$110&amp;$D$111,'CCG data'!$A:$AD,'CCG data'!S$3,FALSE))</f>
        <v>40.200000000000003</v>
      </c>
      <c r="I373" s="373"/>
      <c r="J373" s="373">
        <f>IF(OR(ISERROR(VLOOKUP($E373&amp;$D$110&amp;$D$111,'CCG data'!$A:$AD,'CCG data'!T$3,FALSE)),ISBLANK(VLOOKUP($E373&amp;$D$110&amp;$D$111,'CCG data'!$A:$AD,'CCG data'!T$3,FALSE))),"",VLOOKUP($E373&amp;$D$110&amp;$D$111,'CCG data'!$A:$AD,'CCG data'!T$3,FALSE))</f>
        <v>15.9</v>
      </c>
      <c r="K373" s="373"/>
      <c r="L373" s="373">
        <f>IF(OR(ISERROR(VLOOKUP($E373&amp;$D$110&amp;$D$111,'CCG data'!$A:$AD,'CCG data'!U$3,FALSE)),ISBLANK(VLOOKUP($E373&amp;$D$110&amp;$D$111,'CCG data'!$A:$AD,'CCG data'!U$3,FALSE))),"",VLOOKUP($E373&amp;$D$110&amp;$D$111,'CCG data'!$A:$AD,'CCG data'!U$3,FALSE))</f>
        <v>9.5</v>
      </c>
      <c r="M373" s="374"/>
      <c r="N373" s="303">
        <f>IF(OR(ISERROR(VLOOKUP($E373&amp;$D$110&amp;$D$111,'CCG data'!$A:$AD,'CCG data'!G$3,FALSE)),ISBLANK(VLOOKUP($E373&amp;$D$110&amp;$D$111,'CCG data'!$A:$AD,'CCG data'!G$3,FALSE))),"",VLOOKUP($E373&amp;$D$110&amp;$D$111,'CCG data'!$A:$AD,'CCG data'!G$3,FALSE))</f>
        <v>1031</v>
      </c>
      <c r="P373" s="354">
        <f>IF(OR(ISERROR(VLOOKUP($E373&amp;$D$110&amp;$D$111,'CCG data'!$A:$AD,'CCG data'!B$3,FALSE)),ISBLANK(VLOOKUP($E373&amp;$D$110&amp;$D$111,'CCG data'!$A:$AD,'CCG data'!B$3,FALSE))),"",VLOOKUP($E373&amp;$D$110&amp;$D$111,'CCG data'!$A:$AD,'CCG data'!B$3,FALSE))</f>
        <v>0.11154219204655674</v>
      </c>
      <c r="Q373" s="246"/>
      <c r="R373" s="246">
        <f>IF(OR(ISERROR(VLOOKUP($E373&amp;$D$110&amp;$D$111,'CCG data'!$A:$AD,'CCG data'!C$3,FALSE)),ISBLANK(VLOOKUP($E373&amp;$D$110&amp;$D$111,'CCG data'!$A:$AD,'CCG data'!C$3,FALSE))),"",VLOOKUP($E373&amp;$D$110&amp;$D$111,'CCG data'!$A:$AD,'CCG data'!C$3,FALSE))</f>
        <v>0.53734238603297768</v>
      </c>
      <c r="S373" s="246"/>
      <c r="T373" s="246">
        <f>IF(OR(ISERROR(VLOOKUP($E373&amp;$D$110&amp;$D$111,'CCG data'!$A:$AD,'CCG data'!D$3,FALSE)),ISBLANK(VLOOKUP($E373&amp;$D$110&amp;$D$111,'CCG data'!$A:$AD,'CCG data'!D$3,FALSE))),"",VLOOKUP($E373&amp;$D$110&amp;$D$111,'CCG data'!$A:$AD,'CCG data'!D$3,FALSE))</f>
        <v>0.22308438409311349</v>
      </c>
      <c r="U373" s="246"/>
      <c r="V373" s="246">
        <f>IF(OR(ISERROR(VLOOKUP($E373&amp;$D$110&amp;$D$111,'CCG data'!$A:$AD,'CCG data'!E$3,FALSE)),ISBLANK(VLOOKUP($E373&amp;$D$110&amp;$D$111,'CCG data'!$A:$AD,'CCG data'!E$3,FALSE))),"",VLOOKUP($E373&amp;$D$110&amp;$D$111,'CCG data'!$A:$AD,'CCG data'!E$3,FALSE))</f>
        <v>0.12803103782735209</v>
      </c>
      <c r="W373" s="387"/>
      <c r="Y373" s="178">
        <f>IFERROR(VLOOKUP($E373&amp;$D$111, Outliers!$A$4:$P$214,6,FALSE),"0")</f>
        <v>1</v>
      </c>
      <c r="Z373" s="178">
        <f>IFERROR(VLOOKUP($E373&amp;$D$111, Outliers!$A$4:$P$214,7,FALSE),"0")</f>
        <v>0</v>
      </c>
      <c r="AA373" s="178">
        <f>IFERROR(VLOOKUP($E373&amp;$D$111, Outliers!$A$4:$P$214,8,FALSE),"0")</f>
        <v>0</v>
      </c>
      <c r="AB373" s="178">
        <f>IFERROR(VLOOKUP($E373&amp;$D$111, Outliers!$A$4:$P$214,9,FALSE),"0")</f>
        <v>0</v>
      </c>
      <c r="AD373" s="82"/>
      <c r="AE373" s="82"/>
      <c r="AF373" s="82"/>
      <c r="AG373" s="82"/>
    </row>
    <row r="374" spans="4:33" x14ac:dyDescent="0.25">
      <c r="D374" s="301"/>
      <c r="E374" s="107" t="s">
        <v>27</v>
      </c>
      <c r="F374" s="99">
        <f>IF(P373="","",VLOOKUP($E373&amp;$D$110&amp;$D$111,'CCG data'!$A:$AD,'CCG data'!W$3,FALSE))</f>
        <v>7.4</v>
      </c>
      <c r="G374" s="100">
        <f>IF(P373="","",VLOOKUP($E373&amp;$D$110&amp;$D$111,'CCG data'!$A:$AD,'CCG data'!X$3,FALSE))</f>
        <v>10.8</v>
      </c>
      <c r="H374" s="100">
        <f>IF(R373="","",VLOOKUP($E373&amp;$D$110&amp;$D$111,'CCG data'!$A:$AD,'CCG data'!Y$3,FALSE))</f>
        <v>36.9</v>
      </c>
      <c r="I374" s="100">
        <f>IF(R373="","",VLOOKUP($E373&amp;$D$110&amp;$D$111,'CCG data'!$A:$AD,'CCG data'!Z$3,FALSE))</f>
        <v>43.6</v>
      </c>
      <c r="J374" s="100">
        <f>IF(T373="","",VLOOKUP($E373&amp;$D$110&amp;$D$111,'CCG data'!$A:$AD,'CCG data'!AA$3,FALSE))</f>
        <v>13.9</v>
      </c>
      <c r="K374" s="100">
        <f>IF(T373="","",VLOOKUP($E373&amp;$D$110&amp;$D$111,'CCG data'!$A:$AD,'CCG data'!AB$3,FALSE))</f>
        <v>18</v>
      </c>
      <c r="L374" s="100">
        <f>IF(V373="","",VLOOKUP($E373&amp;$D$110&amp;$D$111,'CCG data'!$A:$AD,'CCG data'!AC$3,FALSE))</f>
        <v>7.9</v>
      </c>
      <c r="M374" s="100">
        <f>IF(V373="","",VLOOKUP($E373&amp;$D$110&amp;$D$111,'CCG data'!$A:$AD,'CCG data'!AD$3,FALSE))</f>
        <v>11.1</v>
      </c>
      <c r="N374" s="304"/>
      <c r="P374" s="162">
        <f>IF(P373="","",VLOOKUP($E373&amp;$D$110&amp;$D$111,'CCG data'!$A:$AD,'CCG data'!I$3,FALSE))</f>
        <v>9.4E-2</v>
      </c>
      <c r="Q374" s="15">
        <f>IF(P373="","",VLOOKUP($E373&amp;$D$110&amp;$D$111,'CCG data'!$A:$AD,'CCG data'!J$3,FALSE))</f>
        <v>0.13200000000000001</v>
      </c>
      <c r="R374" s="15">
        <f>IF(R373="","",VLOOKUP($E373&amp;$D$110&amp;$D$111,'CCG data'!$A:$AD,'CCG data'!K$3,FALSE))</f>
        <v>0.50700000000000001</v>
      </c>
      <c r="S374" s="15">
        <f>IF(R373="","",VLOOKUP($E373&amp;$D$110&amp;$D$111,'CCG data'!$A:$AD,'CCG data'!L$3,FALSE))</f>
        <v>0.56799999999999995</v>
      </c>
      <c r="T374" s="15">
        <f>IF(T373="","",VLOOKUP($E373&amp;$D$110&amp;$D$111,'CCG data'!$A:$AD,'CCG data'!M$3,FALSE))</f>
        <v>0.19900000000000001</v>
      </c>
      <c r="U374" s="15">
        <f>IF(T373="","",VLOOKUP($E373&amp;$D$110&amp;$D$111,'CCG data'!$A:$AD,'CCG data'!N$3,FALSE))</f>
        <v>0.249</v>
      </c>
      <c r="V374" s="15">
        <f>IF(V373="","",VLOOKUP($E373&amp;$D$110&amp;$D$111,'CCG data'!$A:$AD,'CCG data'!O$3,FALSE))</f>
        <v>0.109</v>
      </c>
      <c r="W374" s="142">
        <f>IF(V373="","",VLOOKUP($E373&amp;$D$110&amp;$D$111,'CCG data'!$A:$AD,'CCG data'!P$3,FALSE))</f>
        <v>0.15</v>
      </c>
      <c r="Y374" s="178" t="str">
        <f>IFERROR(VLOOKUP($E374&amp;$D$111, Outliers!$A$4:$P$214,6,FALSE),"0")</f>
        <v>0</v>
      </c>
      <c r="Z374" s="178" t="str">
        <f>IFERROR(VLOOKUP($E374&amp;$D$111, Outliers!$A$4:$P$214,7,FALSE),"0")</f>
        <v>0</v>
      </c>
      <c r="AA374" s="178" t="str">
        <f>IFERROR(VLOOKUP($E374&amp;$D$111, Outliers!$A$4:$P$214,8,FALSE),"0")</f>
        <v>0</v>
      </c>
      <c r="AB374" s="178" t="str">
        <f>IFERROR(VLOOKUP($E374&amp;$D$111, Outliers!$A$4:$P$214,9,FALSE),"0")</f>
        <v>0</v>
      </c>
      <c r="AD374" s="82"/>
      <c r="AE374" s="82"/>
      <c r="AF374" s="82"/>
      <c r="AG374" s="82"/>
    </row>
    <row r="375" spans="4:33" ht="15.75" x14ac:dyDescent="0.25">
      <c r="D375" s="301"/>
      <c r="E375" s="108" t="s">
        <v>266</v>
      </c>
      <c r="F375" s="372">
        <f>IF(OR(ISERROR(VLOOKUP($E375&amp;$D$110&amp;$D$111,'CCG data'!$A:$AD,'CCG data'!R$3,FALSE)),ISBLANK(VLOOKUP($E375&amp;$D$110&amp;$D$111,'CCG data'!$A:$AD,'CCG data'!R$3,FALSE))),"",VLOOKUP($E375&amp;$D$110&amp;$D$111,'CCG data'!$A:$AD,'CCG data'!R$3,FALSE))</f>
        <v>4.7</v>
      </c>
      <c r="G375" s="373"/>
      <c r="H375" s="373">
        <f>IF(OR(ISERROR(VLOOKUP($E375&amp;$D$110&amp;$D$111,'CCG data'!$A:$AD,'CCG data'!S$3,FALSE)),ISBLANK(VLOOKUP($E375&amp;$D$110&amp;$D$111,'CCG data'!$A:$AD,'CCG data'!S$3,FALSE))),"",VLOOKUP($E375&amp;$D$110&amp;$D$111,'CCG data'!$A:$AD,'CCG data'!S$3,FALSE))</f>
        <v>44.7</v>
      </c>
      <c r="I375" s="373"/>
      <c r="J375" s="373">
        <f>IF(OR(ISERROR(VLOOKUP($E375&amp;$D$110&amp;$D$111,'CCG data'!$A:$AD,'CCG data'!T$3,FALSE)),ISBLANK(VLOOKUP($E375&amp;$D$110&amp;$D$111,'CCG data'!$A:$AD,'CCG data'!T$3,FALSE))),"",VLOOKUP($E375&amp;$D$110&amp;$D$111,'CCG data'!$A:$AD,'CCG data'!T$3,FALSE))</f>
        <v>15.4</v>
      </c>
      <c r="K375" s="373"/>
      <c r="L375" s="373">
        <f>IF(OR(ISERROR(VLOOKUP($E375&amp;$D$110&amp;$D$111,'CCG data'!$A:$AD,'CCG data'!U$3,FALSE)),ISBLANK(VLOOKUP($E375&amp;$D$110&amp;$D$111,'CCG data'!$A:$AD,'CCG data'!U$3,FALSE))),"",VLOOKUP($E375&amp;$D$110&amp;$D$111,'CCG data'!$A:$AD,'CCG data'!U$3,FALSE))</f>
        <v>10.1</v>
      </c>
      <c r="M375" s="374"/>
      <c r="N375" s="303">
        <f>IF(OR(ISERROR(VLOOKUP($E375&amp;$D$110&amp;$D$111,'CCG data'!$A:$AD,'CCG data'!G$3,FALSE)),ISBLANK(VLOOKUP($E375&amp;$D$110&amp;$D$111,'CCG data'!$A:$AD,'CCG data'!G$3,FALSE))),"",VLOOKUP($E375&amp;$D$110&amp;$D$111,'CCG data'!$A:$AD,'CCG data'!G$3,FALSE))</f>
        <v>1171</v>
      </c>
      <c r="P375" s="354">
        <f>IF(OR(ISERROR(VLOOKUP($E375&amp;$D$110&amp;$D$111,'CCG data'!$A:$AD,'CCG data'!B$3,FALSE)),ISBLANK(VLOOKUP($E375&amp;$D$110&amp;$D$111,'CCG data'!$A:$AD,'CCG data'!B$3,FALSE))),"",VLOOKUP($E375&amp;$D$110&amp;$D$111,'CCG data'!$A:$AD,'CCG data'!B$3,FALSE))</f>
        <v>5.9777967549103334E-2</v>
      </c>
      <c r="Q375" s="246"/>
      <c r="R375" s="246">
        <f>IF(OR(ISERROR(VLOOKUP($E375&amp;$D$110&amp;$D$111,'CCG data'!$A:$AD,'CCG data'!C$3,FALSE)),ISBLANK(VLOOKUP($E375&amp;$D$110&amp;$D$111,'CCG data'!$A:$AD,'CCG data'!C$3,FALSE))),"",VLOOKUP($E375&amp;$D$110&amp;$D$111,'CCG data'!$A:$AD,'CCG data'!C$3,FALSE))</f>
        <v>0.60204953031596931</v>
      </c>
      <c r="S375" s="246"/>
      <c r="T375" s="246">
        <f>IF(OR(ISERROR(VLOOKUP($E375&amp;$D$110&amp;$D$111,'CCG data'!$A:$AD,'CCG data'!D$3,FALSE)),ISBLANK(VLOOKUP($E375&amp;$D$110&amp;$D$111,'CCG data'!$A:$AD,'CCG data'!D$3,FALSE))),"",VLOOKUP($E375&amp;$D$110&amp;$D$111,'CCG data'!$A:$AD,'CCG data'!D$3,FALSE))</f>
        <v>0.20836891545687447</v>
      </c>
      <c r="U375" s="246"/>
      <c r="V375" s="246">
        <f>IF(OR(ISERROR(VLOOKUP($E375&amp;$D$110&amp;$D$111,'CCG data'!$A:$AD,'CCG data'!E$3,FALSE)),ISBLANK(VLOOKUP($E375&amp;$D$110&amp;$D$111,'CCG data'!$A:$AD,'CCG data'!E$3,FALSE))),"",VLOOKUP($E375&amp;$D$110&amp;$D$111,'CCG data'!$A:$AD,'CCG data'!E$3,FALSE))</f>
        <v>0.12980358667805295</v>
      </c>
      <c r="W375" s="387"/>
      <c r="Y375" s="178">
        <f>IFERROR(VLOOKUP($E375&amp;$D$111, Outliers!$A$4:$P$214,6,FALSE),"0")</f>
        <v>0</v>
      </c>
      <c r="Z375" s="178">
        <f>IFERROR(VLOOKUP($E375&amp;$D$111, Outliers!$A$4:$P$214,7,FALSE),"0")</f>
        <v>1</v>
      </c>
      <c r="AA375" s="178">
        <f>IFERROR(VLOOKUP($E375&amp;$D$111, Outliers!$A$4:$P$214,8,FALSE),"0")</f>
        <v>0</v>
      </c>
      <c r="AB375" s="178">
        <f>IFERROR(VLOOKUP($E375&amp;$D$111, Outliers!$A$4:$P$214,9,FALSE),"0")</f>
        <v>0</v>
      </c>
      <c r="AD375" s="82"/>
      <c r="AE375" s="82"/>
      <c r="AF375" s="82"/>
      <c r="AG375" s="82"/>
    </row>
    <row r="376" spans="4:33" x14ac:dyDescent="0.25">
      <c r="D376" s="301"/>
      <c r="E376" s="107" t="s">
        <v>27</v>
      </c>
      <c r="F376" s="99">
        <f>IF(P375="","",VLOOKUP($E375&amp;$D$110&amp;$D$111,'CCG data'!$A:$AD,'CCG data'!W$3,FALSE))</f>
        <v>3.6</v>
      </c>
      <c r="G376" s="100">
        <f>IF(P375="","",VLOOKUP($E375&amp;$D$110&amp;$D$111,'CCG data'!$A:$AD,'CCG data'!X$3,FALSE))</f>
        <v>5.8</v>
      </c>
      <c r="H376" s="100">
        <f>IF(R375="","",VLOOKUP($E375&amp;$D$110&amp;$D$111,'CCG data'!$A:$AD,'CCG data'!Y$3,FALSE))</f>
        <v>41.4</v>
      </c>
      <c r="I376" s="100">
        <f>IF(R375="","",VLOOKUP($E375&amp;$D$110&amp;$D$111,'CCG data'!$A:$AD,'CCG data'!Z$3,FALSE))</f>
        <v>48</v>
      </c>
      <c r="J376" s="100">
        <f>IF(T375="","",VLOOKUP($E375&amp;$D$110&amp;$D$111,'CCG data'!$A:$AD,'CCG data'!AA$3,FALSE))</f>
        <v>13.4</v>
      </c>
      <c r="K376" s="100">
        <f>IF(T375="","",VLOOKUP($E375&amp;$D$110&amp;$D$111,'CCG data'!$A:$AD,'CCG data'!AB$3,FALSE))</f>
        <v>17.3</v>
      </c>
      <c r="L376" s="100">
        <f>IF(V375="","",VLOOKUP($E375&amp;$D$110&amp;$D$111,'CCG data'!$A:$AD,'CCG data'!AC$3,FALSE))</f>
        <v>8.5</v>
      </c>
      <c r="M376" s="100">
        <f>IF(V375="","",VLOOKUP($E375&amp;$D$110&amp;$D$111,'CCG data'!$A:$AD,'CCG data'!AD$3,FALSE))</f>
        <v>11.7</v>
      </c>
      <c r="N376" s="304"/>
      <c r="P376" s="162">
        <f>IF(P375="","",VLOOKUP($E375&amp;$D$110&amp;$D$111,'CCG data'!$A:$AD,'CCG data'!I$3,FALSE))</f>
        <v>4.8000000000000001E-2</v>
      </c>
      <c r="Q376" s="15">
        <f>IF(P375="","",VLOOKUP($E375&amp;$D$110&amp;$D$111,'CCG data'!$A:$AD,'CCG data'!J$3,FALSE))</f>
        <v>7.4999999999999997E-2</v>
      </c>
      <c r="R376" s="15">
        <f>IF(R375="","",VLOOKUP($E375&amp;$D$110&amp;$D$111,'CCG data'!$A:$AD,'CCG data'!K$3,FALSE))</f>
        <v>0.57399999999999995</v>
      </c>
      <c r="S376" s="15">
        <f>IF(R375="","",VLOOKUP($E375&amp;$D$110&amp;$D$111,'CCG data'!$A:$AD,'CCG data'!L$3,FALSE))</f>
        <v>0.63</v>
      </c>
      <c r="T376" s="15">
        <f>IF(T375="","",VLOOKUP($E375&amp;$D$110&amp;$D$111,'CCG data'!$A:$AD,'CCG data'!M$3,FALSE))</f>
        <v>0.186</v>
      </c>
      <c r="U376" s="15">
        <f>IF(T375="","",VLOOKUP($E375&amp;$D$110&amp;$D$111,'CCG data'!$A:$AD,'CCG data'!N$3,FALSE))</f>
        <v>0.23300000000000001</v>
      </c>
      <c r="V376" s="15">
        <f>IF(V375="","",VLOOKUP($E375&amp;$D$110&amp;$D$111,'CCG data'!$A:$AD,'CCG data'!O$3,FALSE))</f>
        <v>0.112</v>
      </c>
      <c r="W376" s="142">
        <f>IF(V375="","",VLOOKUP($E375&amp;$D$110&amp;$D$111,'CCG data'!$A:$AD,'CCG data'!P$3,FALSE))</f>
        <v>0.15</v>
      </c>
      <c r="Y376" s="178" t="str">
        <f>IFERROR(VLOOKUP($E376&amp;$D$111, Outliers!$A$4:$P$214,6,FALSE),"0")</f>
        <v>0</v>
      </c>
      <c r="Z376" s="178" t="str">
        <f>IFERROR(VLOOKUP($E376&amp;$D$111, Outliers!$A$4:$P$214,7,FALSE),"0")</f>
        <v>0</v>
      </c>
      <c r="AA376" s="178" t="str">
        <f>IFERROR(VLOOKUP($E376&amp;$D$111, Outliers!$A$4:$P$214,8,FALSE),"0")</f>
        <v>0</v>
      </c>
      <c r="AB376" s="178" t="str">
        <f>IFERROR(VLOOKUP($E376&amp;$D$111, Outliers!$A$4:$P$214,9,FALSE),"0")</f>
        <v>0</v>
      </c>
      <c r="AD376" s="82"/>
      <c r="AE376" s="82"/>
      <c r="AF376" s="82"/>
      <c r="AG376" s="82"/>
    </row>
    <row r="377" spans="4:33" ht="15.75" x14ac:dyDescent="0.25">
      <c r="D377" s="301"/>
      <c r="E377" s="108" t="s">
        <v>476</v>
      </c>
      <c r="F377" s="372">
        <f>IF(OR(ISERROR(VLOOKUP($E377&amp;$D$110&amp;$D$111,'CCG data'!$A:$AD,'CCG data'!R$3,FALSE)),ISBLANK(VLOOKUP($E377&amp;$D$110&amp;$D$111,'CCG data'!$A:$AD,'CCG data'!R$3,FALSE))),"",VLOOKUP($E377&amp;$D$110&amp;$D$111,'CCG data'!$A:$AD,'CCG data'!R$3,FALSE))</f>
        <v>6.4</v>
      </c>
      <c r="G377" s="373"/>
      <c r="H377" s="373">
        <f>IF(OR(ISERROR(VLOOKUP($E377&amp;$D$110&amp;$D$111,'CCG data'!$A:$AD,'CCG data'!S$3,FALSE)),ISBLANK(VLOOKUP($E377&amp;$D$110&amp;$D$111,'CCG data'!$A:$AD,'CCG data'!S$3,FALSE))),"",VLOOKUP($E377&amp;$D$110&amp;$D$111,'CCG data'!$A:$AD,'CCG data'!S$3,FALSE))</f>
        <v>51.6</v>
      </c>
      <c r="I377" s="373"/>
      <c r="J377" s="373">
        <f>IF(OR(ISERROR(VLOOKUP($E377&amp;$D$110&amp;$D$111,'CCG data'!$A:$AD,'CCG data'!T$3,FALSE)),ISBLANK(VLOOKUP($E377&amp;$D$110&amp;$D$111,'CCG data'!$A:$AD,'CCG data'!T$3,FALSE))),"",VLOOKUP($E377&amp;$D$110&amp;$D$111,'CCG data'!$A:$AD,'CCG data'!T$3,FALSE))</f>
        <v>15.3</v>
      </c>
      <c r="K377" s="373"/>
      <c r="L377" s="373">
        <f>IF(OR(ISERROR(VLOOKUP($E377&amp;$D$110&amp;$D$111,'CCG data'!$A:$AD,'CCG data'!U$3,FALSE)),ISBLANK(VLOOKUP($E377&amp;$D$110&amp;$D$111,'CCG data'!$A:$AD,'CCG data'!U$3,FALSE))),"",VLOOKUP($E377&amp;$D$110&amp;$D$111,'CCG data'!$A:$AD,'CCG data'!U$3,FALSE))</f>
        <v>8.9</v>
      </c>
      <c r="M377" s="374"/>
      <c r="N377" s="303">
        <f>IF(OR(ISERROR(VLOOKUP($E377&amp;$D$110&amp;$D$111,'CCG data'!$A:$AD,'CCG data'!G$3,FALSE)),ISBLANK(VLOOKUP($E377&amp;$D$110&amp;$D$111,'CCG data'!$A:$AD,'CCG data'!G$3,FALSE))),"",VLOOKUP($E377&amp;$D$110&amp;$D$111,'CCG data'!$A:$AD,'CCG data'!G$3,FALSE))</f>
        <v>890</v>
      </c>
      <c r="P377" s="354">
        <f>IF(OR(ISERROR(VLOOKUP($E377&amp;$D$110&amp;$D$111,'CCG data'!$A:$AD,'CCG data'!B$3,FALSE)),ISBLANK(VLOOKUP($E377&amp;$D$110&amp;$D$111,'CCG data'!$A:$AD,'CCG data'!B$3,FALSE))),"",VLOOKUP($E377&amp;$D$110&amp;$D$111,'CCG data'!$A:$AD,'CCG data'!B$3,FALSE))</f>
        <v>8.202247191011236E-2</v>
      </c>
      <c r="Q377" s="246"/>
      <c r="R377" s="246">
        <f>IF(OR(ISERROR(VLOOKUP($E377&amp;$D$110&amp;$D$111,'CCG data'!$A:$AD,'CCG data'!C$3,FALSE)),ISBLANK(VLOOKUP($E377&amp;$D$110&amp;$D$111,'CCG data'!$A:$AD,'CCG data'!C$3,FALSE))),"",VLOOKUP($E377&amp;$D$110&amp;$D$111,'CCG data'!$A:$AD,'CCG data'!C$3,FALSE))</f>
        <v>0.62247191011235958</v>
      </c>
      <c r="S377" s="246"/>
      <c r="T377" s="246">
        <f>IF(OR(ISERROR(VLOOKUP($E377&amp;$D$110&amp;$D$111,'CCG data'!$A:$AD,'CCG data'!D$3,FALSE)),ISBLANK(VLOOKUP($E377&amp;$D$110&amp;$D$111,'CCG data'!$A:$AD,'CCG data'!D$3,FALSE))),"",VLOOKUP($E377&amp;$D$110&amp;$D$111,'CCG data'!$A:$AD,'CCG data'!D$3,FALSE))</f>
        <v>0.1842696629213483</v>
      </c>
      <c r="U377" s="246"/>
      <c r="V377" s="246">
        <f>IF(OR(ISERROR(VLOOKUP($E377&amp;$D$110&amp;$D$111,'CCG data'!$A:$AD,'CCG data'!E$3,FALSE)),ISBLANK(VLOOKUP($E377&amp;$D$110&amp;$D$111,'CCG data'!$A:$AD,'CCG data'!E$3,FALSE))),"",VLOOKUP($E377&amp;$D$110&amp;$D$111,'CCG data'!$A:$AD,'CCG data'!E$3,FALSE))</f>
        <v>0.11123595505617978</v>
      </c>
      <c r="W377" s="387"/>
      <c r="Y377" s="178">
        <f>IFERROR(VLOOKUP($E377&amp;$D$111, Outliers!$A$4:$P$214,6,FALSE),"0")</f>
        <v>0</v>
      </c>
      <c r="Z377" s="178">
        <f>IFERROR(VLOOKUP($E377&amp;$D$111, Outliers!$A$4:$P$214,7,FALSE),"0")</f>
        <v>1</v>
      </c>
      <c r="AA377" s="178">
        <f>IFERROR(VLOOKUP($E377&amp;$D$111, Outliers!$A$4:$P$214,8,FALSE),"0")</f>
        <v>0</v>
      </c>
      <c r="AB377" s="178">
        <f>IFERROR(VLOOKUP($E377&amp;$D$111, Outliers!$A$4:$P$214,9,FALSE),"0")</f>
        <v>0</v>
      </c>
      <c r="AD377" s="82"/>
      <c r="AE377" s="82"/>
      <c r="AF377" s="82"/>
      <c r="AG377" s="82"/>
    </row>
    <row r="378" spans="4:33" x14ac:dyDescent="0.25">
      <c r="D378" s="301"/>
      <c r="E378" s="107" t="s">
        <v>27</v>
      </c>
      <c r="F378" s="99">
        <f>IF(P377="","",VLOOKUP($E377&amp;$D$110&amp;$D$111,'CCG data'!$A:$AD,'CCG data'!W$3,FALSE))</f>
        <v>5</v>
      </c>
      <c r="G378" s="100">
        <f>IF(P377="","",VLOOKUP($E377&amp;$D$110&amp;$D$111,'CCG data'!$A:$AD,'CCG data'!X$3,FALSE))</f>
        <v>7.9</v>
      </c>
      <c r="H378" s="100">
        <f>IF(R377="","",VLOOKUP($E377&amp;$D$110&amp;$D$111,'CCG data'!$A:$AD,'CCG data'!Y$3,FALSE))</f>
        <v>47.3</v>
      </c>
      <c r="I378" s="100">
        <f>IF(R377="","",VLOOKUP($E377&amp;$D$110&amp;$D$111,'CCG data'!$A:$AD,'CCG data'!Z$3,FALSE))</f>
        <v>55.9</v>
      </c>
      <c r="J378" s="100">
        <f>IF(T377="","",VLOOKUP($E377&amp;$D$110&amp;$D$111,'CCG data'!$A:$AD,'CCG data'!AA$3,FALSE))</f>
        <v>13</v>
      </c>
      <c r="K378" s="100">
        <f>IF(T377="","",VLOOKUP($E377&amp;$D$110&amp;$D$111,'CCG data'!$A:$AD,'CCG data'!AB$3,FALSE))</f>
        <v>17.7</v>
      </c>
      <c r="L378" s="100">
        <f>IF(V377="","",VLOOKUP($E377&amp;$D$110&amp;$D$111,'CCG data'!$A:$AD,'CCG data'!AC$3,FALSE))</f>
        <v>7.2</v>
      </c>
      <c r="M378" s="100">
        <f>IF(V377="","",VLOOKUP($E377&amp;$D$110&amp;$D$111,'CCG data'!$A:$AD,'CCG data'!AD$3,FALSE))</f>
        <v>10.7</v>
      </c>
      <c r="N378" s="304"/>
      <c r="P378" s="162">
        <f>IF(P377="","",VLOOKUP($E377&amp;$D$110&amp;$D$111,'CCG data'!$A:$AD,'CCG data'!I$3,FALSE))</f>
        <v>6.6000000000000003E-2</v>
      </c>
      <c r="Q378" s="15">
        <f>IF(P377="","",VLOOKUP($E377&amp;$D$110&amp;$D$111,'CCG data'!$A:$AD,'CCG data'!J$3,FALSE))</f>
        <v>0.10199999999999999</v>
      </c>
      <c r="R378" s="15">
        <f>IF(R377="","",VLOOKUP($E377&amp;$D$110&amp;$D$111,'CCG data'!$A:$AD,'CCG data'!K$3,FALSE))</f>
        <v>0.59</v>
      </c>
      <c r="S378" s="15">
        <f>IF(R377="","",VLOOKUP($E377&amp;$D$110&amp;$D$111,'CCG data'!$A:$AD,'CCG data'!L$3,FALSE))</f>
        <v>0.65400000000000003</v>
      </c>
      <c r="T378" s="15">
        <f>IF(T377="","",VLOOKUP($E377&amp;$D$110&amp;$D$111,'CCG data'!$A:$AD,'CCG data'!M$3,FALSE))</f>
        <v>0.16</v>
      </c>
      <c r="U378" s="15">
        <f>IF(T377="","",VLOOKUP($E377&amp;$D$110&amp;$D$111,'CCG data'!$A:$AD,'CCG data'!N$3,FALSE))</f>
        <v>0.21099999999999999</v>
      </c>
      <c r="V378" s="15">
        <f>IF(V377="","",VLOOKUP($E377&amp;$D$110&amp;$D$111,'CCG data'!$A:$AD,'CCG data'!O$3,FALSE))</f>
        <v>9.1999999999999998E-2</v>
      </c>
      <c r="W378" s="142">
        <f>IF(V377="","",VLOOKUP($E377&amp;$D$110&amp;$D$111,'CCG data'!$A:$AD,'CCG data'!P$3,FALSE))</f>
        <v>0.13400000000000001</v>
      </c>
      <c r="Y378" s="178" t="str">
        <f>IFERROR(VLOOKUP($E378&amp;$D$111, Outliers!$A$4:$P$214,6,FALSE),"0")</f>
        <v>0</v>
      </c>
      <c r="Z378" s="178" t="str">
        <f>IFERROR(VLOOKUP($E378&amp;$D$111, Outliers!$A$4:$P$214,7,FALSE),"0")</f>
        <v>0</v>
      </c>
      <c r="AA378" s="178" t="str">
        <f>IFERROR(VLOOKUP($E378&amp;$D$111, Outliers!$A$4:$P$214,8,FALSE),"0")</f>
        <v>0</v>
      </c>
      <c r="AB378" s="178" t="str">
        <f>IFERROR(VLOOKUP($E378&amp;$D$111, Outliers!$A$4:$P$214,9,FALSE),"0")</f>
        <v>0</v>
      </c>
      <c r="AD378" s="82"/>
      <c r="AE378" s="82"/>
      <c r="AF378" s="82"/>
      <c r="AG378" s="82"/>
    </row>
    <row r="379" spans="4:33" ht="15.75" x14ac:dyDescent="0.25">
      <c r="D379" s="301"/>
      <c r="E379" s="108" t="s">
        <v>267</v>
      </c>
      <c r="F379" s="372">
        <f>IF(OR(ISERROR(VLOOKUP($E379&amp;$D$110&amp;$D$111,'CCG data'!$A:$AD,'CCG data'!R$3,FALSE)),ISBLANK(VLOOKUP($E379&amp;$D$110&amp;$D$111,'CCG data'!$A:$AD,'CCG data'!R$3,FALSE))),"",VLOOKUP($E379&amp;$D$110&amp;$D$111,'CCG data'!$A:$AD,'CCG data'!R$3,FALSE))</f>
        <v>5.3</v>
      </c>
      <c r="G379" s="373"/>
      <c r="H379" s="373">
        <f>IF(OR(ISERROR(VLOOKUP($E379&amp;$D$110&amp;$D$111,'CCG data'!$A:$AD,'CCG data'!S$3,FALSE)),ISBLANK(VLOOKUP($E379&amp;$D$110&amp;$D$111,'CCG data'!$A:$AD,'CCG data'!S$3,FALSE))),"",VLOOKUP($E379&amp;$D$110&amp;$D$111,'CCG data'!$A:$AD,'CCG data'!S$3,FALSE))</f>
        <v>46.7</v>
      </c>
      <c r="I379" s="373"/>
      <c r="J379" s="373">
        <f>IF(OR(ISERROR(VLOOKUP($E379&amp;$D$110&amp;$D$111,'CCG data'!$A:$AD,'CCG data'!T$3,FALSE)),ISBLANK(VLOOKUP($E379&amp;$D$110&amp;$D$111,'CCG data'!$A:$AD,'CCG data'!T$3,FALSE))),"",VLOOKUP($E379&amp;$D$110&amp;$D$111,'CCG data'!$A:$AD,'CCG data'!T$3,FALSE))</f>
        <v>12.5</v>
      </c>
      <c r="K379" s="373"/>
      <c r="L379" s="373">
        <f>IF(OR(ISERROR(VLOOKUP($E379&amp;$D$110&amp;$D$111,'CCG data'!$A:$AD,'CCG data'!U$3,FALSE)),ISBLANK(VLOOKUP($E379&amp;$D$110&amp;$D$111,'CCG data'!$A:$AD,'CCG data'!U$3,FALSE))),"",VLOOKUP($E379&amp;$D$110&amp;$D$111,'CCG data'!$A:$AD,'CCG data'!U$3,FALSE))</f>
        <v>7.4</v>
      </c>
      <c r="M379" s="374"/>
      <c r="N379" s="303">
        <f>IF(OR(ISERROR(VLOOKUP($E379&amp;$D$110&amp;$D$111,'CCG data'!$A:$AD,'CCG data'!G$3,FALSE)),ISBLANK(VLOOKUP($E379&amp;$D$110&amp;$D$111,'CCG data'!$A:$AD,'CCG data'!G$3,FALSE))),"",VLOOKUP($E379&amp;$D$110&amp;$D$111,'CCG data'!$A:$AD,'CCG data'!G$3,FALSE))</f>
        <v>607</v>
      </c>
      <c r="P379" s="354">
        <f>IF(OR(ISERROR(VLOOKUP($E379&amp;$D$110&amp;$D$111,'CCG data'!$A:$AD,'CCG data'!B$3,FALSE)),ISBLANK(VLOOKUP($E379&amp;$D$110&amp;$D$111,'CCG data'!$A:$AD,'CCG data'!B$3,FALSE))),"",VLOOKUP($E379&amp;$D$110&amp;$D$111,'CCG data'!$A:$AD,'CCG data'!B$3,FALSE))</f>
        <v>7.907742998352553E-2</v>
      </c>
      <c r="Q379" s="246"/>
      <c r="R379" s="246">
        <f>IF(OR(ISERROR(VLOOKUP($E379&amp;$D$110&amp;$D$111,'CCG data'!$A:$AD,'CCG data'!C$3,FALSE)),ISBLANK(VLOOKUP($E379&amp;$D$110&amp;$D$111,'CCG data'!$A:$AD,'CCG data'!C$3,FALSE))),"",VLOOKUP($E379&amp;$D$110&amp;$D$111,'CCG data'!$A:$AD,'CCG data'!C$3,FALSE))</f>
        <v>0.64579901153212516</v>
      </c>
      <c r="S379" s="246"/>
      <c r="T379" s="246">
        <f>IF(OR(ISERROR(VLOOKUP($E379&amp;$D$110&amp;$D$111,'CCG data'!$A:$AD,'CCG data'!D$3,FALSE)),ISBLANK(VLOOKUP($E379&amp;$D$110&amp;$D$111,'CCG data'!$A:$AD,'CCG data'!D$3,FALSE))),"",VLOOKUP($E379&amp;$D$110&amp;$D$111,'CCG data'!$A:$AD,'CCG data'!D$3,FALSE))</f>
        <v>0.17133443163097201</v>
      </c>
      <c r="U379" s="246"/>
      <c r="V379" s="246">
        <f>IF(OR(ISERROR(VLOOKUP($E379&amp;$D$110&amp;$D$111,'CCG data'!$A:$AD,'CCG data'!E$3,FALSE)),ISBLANK(VLOOKUP($E379&amp;$D$110&amp;$D$111,'CCG data'!$A:$AD,'CCG data'!E$3,FALSE))),"",VLOOKUP($E379&amp;$D$110&amp;$D$111,'CCG data'!$A:$AD,'CCG data'!E$3,FALSE))</f>
        <v>0.10378912685337727</v>
      </c>
      <c r="W379" s="387"/>
      <c r="Y379" s="178">
        <f>IFERROR(VLOOKUP($E379&amp;$D$111, Outliers!$A$4:$P$214,6,FALSE),"0")</f>
        <v>0</v>
      </c>
      <c r="Z379" s="178">
        <f>IFERROR(VLOOKUP($E379&amp;$D$111, Outliers!$A$4:$P$214,7,FALSE),"0")</f>
        <v>1</v>
      </c>
      <c r="AA379" s="178">
        <f>IFERROR(VLOOKUP($E379&amp;$D$111, Outliers!$A$4:$P$214,8,FALSE),"0")</f>
        <v>1</v>
      </c>
      <c r="AB379" s="178">
        <f>IFERROR(VLOOKUP($E379&amp;$D$111, Outliers!$A$4:$P$214,9,FALSE),"0")</f>
        <v>1</v>
      </c>
      <c r="AD379" s="82"/>
      <c r="AE379" s="82"/>
      <c r="AF379" s="82"/>
      <c r="AG379" s="82"/>
    </row>
    <row r="380" spans="4:33" x14ac:dyDescent="0.25">
      <c r="D380" s="301"/>
      <c r="E380" s="107" t="s">
        <v>27</v>
      </c>
      <c r="F380" s="99">
        <f>IF(P379="","",VLOOKUP($E379&amp;$D$110&amp;$D$111,'CCG data'!$A:$AD,'CCG data'!W$3,FALSE))</f>
        <v>3.8</v>
      </c>
      <c r="G380" s="100">
        <f>IF(P379="","",VLOOKUP($E379&amp;$D$110&amp;$D$111,'CCG data'!$A:$AD,'CCG data'!X$3,FALSE))</f>
        <v>6.8</v>
      </c>
      <c r="H380" s="100">
        <f>IF(R379="","",VLOOKUP($E379&amp;$D$110&amp;$D$111,'CCG data'!$A:$AD,'CCG data'!Y$3,FALSE))</f>
        <v>42.1</v>
      </c>
      <c r="I380" s="100">
        <f>IF(R379="","",VLOOKUP($E379&amp;$D$110&amp;$D$111,'CCG data'!$A:$AD,'CCG data'!Z$3,FALSE))</f>
        <v>51.3</v>
      </c>
      <c r="J380" s="100">
        <f>IF(T379="","",VLOOKUP($E379&amp;$D$110&amp;$D$111,'CCG data'!$A:$AD,'CCG data'!AA$3,FALSE))</f>
        <v>10.1</v>
      </c>
      <c r="K380" s="100">
        <f>IF(T379="","",VLOOKUP($E379&amp;$D$110&amp;$D$111,'CCG data'!$A:$AD,'CCG data'!AB$3,FALSE))</f>
        <v>14.9</v>
      </c>
      <c r="L380" s="100">
        <f>IF(V379="","",VLOOKUP($E379&amp;$D$110&amp;$D$111,'CCG data'!$A:$AD,'CCG data'!AC$3,FALSE))</f>
        <v>5.6</v>
      </c>
      <c r="M380" s="100">
        <f>IF(V379="","",VLOOKUP($E379&amp;$D$110&amp;$D$111,'CCG data'!$A:$AD,'CCG data'!AD$3,FALSE))</f>
        <v>9.1999999999999993</v>
      </c>
      <c r="N380" s="304"/>
      <c r="P380" s="162">
        <f>IF(P379="","",VLOOKUP($E379&amp;$D$110&amp;$D$111,'CCG data'!$A:$AD,'CCG data'!I$3,FALSE))</f>
        <v>0.06</v>
      </c>
      <c r="Q380" s="15">
        <f>IF(P379="","",VLOOKUP($E379&amp;$D$110&amp;$D$111,'CCG data'!$A:$AD,'CCG data'!J$3,FALSE))</f>
        <v>0.10299999999999999</v>
      </c>
      <c r="R380" s="15">
        <f>IF(R379="","",VLOOKUP($E379&amp;$D$110&amp;$D$111,'CCG data'!$A:$AD,'CCG data'!K$3,FALSE))</f>
        <v>0.60699999999999998</v>
      </c>
      <c r="S380" s="15">
        <f>IF(R379="","",VLOOKUP($E379&amp;$D$110&amp;$D$111,'CCG data'!$A:$AD,'CCG data'!L$3,FALSE))</f>
        <v>0.68300000000000005</v>
      </c>
      <c r="T380" s="15">
        <f>IF(T379="","",VLOOKUP($E379&amp;$D$110&amp;$D$111,'CCG data'!$A:$AD,'CCG data'!M$3,FALSE))</f>
        <v>0.14299999999999999</v>
      </c>
      <c r="U380" s="15">
        <f>IF(T379="","",VLOOKUP($E379&amp;$D$110&amp;$D$111,'CCG data'!$A:$AD,'CCG data'!N$3,FALSE))</f>
        <v>0.20300000000000001</v>
      </c>
      <c r="V380" s="15">
        <f>IF(V379="","",VLOOKUP($E379&amp;$D$110&amp;$D$111,'CCG data'!$A:$AD,'CCG data'!O$3,FALSE))</f>
        <v>8.2000000000000003E-2</v>
      </c>
      <c r="W380" s="142">
        <f>IF(V379="","",VLOOKUP($E379&amp;$D$110&amp;$D$111,'CCG data'!$A:$AD,'CCG data'!P$3,FALSE))</f>
        <v>0.13100000000000001</v>
      </c>
      <c r="Y380" s="178" t="str">
        <f>IFERROR(VLOOKUP($E380&amp;$D$111, Outliers!$A$4:$P$214,6,FALSE),"0")</f>
        <v>0</v>
      </c>
      <c r="Z380" s="178" t="str">
        <f>IFERROR(VLOOKUP($E380&amp;$D$111, Outliers!$A$4:$P$214,7,FALSE),"0")</f>
        <v>0</v>
      </c>
      <c r="AA380" s="178" t="str">
        <f>IFERROR(VLOOKUP($E380&amp;$D$111, Outliers!$A$4:$P$214,8,FALSE),"0")</f>
        <v>0</v>
      </c>
      <c r="AB380" s="178" t="str">
        <f>IFERROR(VLOOKUP($E380&amp;$D$111, Outliers!$A$4:$P$214,9,FALSE),"0")</f>
        <v>0</v>
      </c>
      <c r="AD380" s="82"/>
      <c r="AE380" s="82"/>
      <c r="AF380" s="82"/>
      <c r="AG380" s="82"/>
    </row>
    <row r="381" spans="4:33" ht="15.75" x14ac:dyDescent="0.25">
      <c r="D381" s="301"/>
      <c r="E381" s="108" t="s">
        <v>268</v>
      </c>
      <c r="F381" s="372">
        <f>IF(OR(ISERROR(VLOOKUP($E381&amp;$D$110&amp;$D$111,'CCG data'!$A:$AD,'CCG data'!R$3,FALSE)),ISBLANK(VLOOKUP($E381&amp;$D$110&amp;$D$111,'CCG data'!$A:$AD,'CCG data'!R$3,FALSE))),"",VLOOKUP($E381&amp;$D$110&amp;$D$111,'CCG data'!$A:$AD,'CCG data'!R$3,FALSE))</f>
        <v>4.0999999999999996</v>
      </c>
      <c r="G381" s="373"/>
      <c r="H381" s="373">
        <f>IF(OR(ISERROR(VLOOKUP($E381&amp;$D$110&amp;$D$111,'CCG data'!$A:$AD,'CCG data'!S$3,FALSE)),ISBLANK(VLOOKUP($E381&amp;$D$110&amp;$D$111,'CCG data'!$A:$AD,'CCG data'!S$3,FALSE))),"",VLOOKUP($E381&amp;$D$110&amp;$D$111,'CCG data'!$A:$AD,'CCG data'!S$3,FALSE))</f>
        <v>38.700000000000003</v>
      </c>
      <c r="I381" s="373"/>
      <c r="J381" s="373">
        <f>IF(OR(ISERROR(VLOOKUP($E381&amp;$D$110&amp;$D$111,'CCG data'!$A:$AD,'CCG data'!T$3,FALSE)),ISBLANK(VLOOKUP($E381&amp;$D$110&amp;$D$111,'CCG data'!$A:$AD,'CCG data'!T$3,FALSE))),"",VLOOKUP($E381&amp;$D$110&amp;$D$111,'CCG data'!$A:$AD,'CCG data'!T$3,FALSE))</f>
        <v>19.100000000000001</v>
      </c>
      <c r="K381" s="373"/>
      <c r="L381" s="373">
        <f>IF(OR(ISERROR(VLOOKUP($E381&amp;$D$110&amp;$D$111,'CCG data'!$A:$AD,'CCG data'!U$3,FALSE)),ISBLANK(VLOOKUP($E381&amp;$D$110&amp;$D$111,'CCG data'!$A:$AD,'CCG data'!U$3,FALSE))),"",VLOOKUP($E381&amp;$D$110&amp;$D$111,'CCG data'!$A:$AD,'CCG data'!U$3,FALSE))</f>
        <v>10.4</v>
      </c>
      <c r="M381" s="374"/>
      <c r="N381" s="303">
        <f>IF(OR(ISERROR(VLOOKUP($E381&amp;$D$110&amp;$D$111,'CCG data'!$A:$AD,'CCG data'!G$3,FALSE)),ISBLANK(VLOOKUP($E381&amp;$D$110&amp;$D$111,'CCG data'!$A:$AD,'CCG data'!G$3,FALSE))),"",VLOOKUP($E381&amp;$D$110&amp;$D$111,'CCG data'!$A:$AD,'CCG data'!G$3,FALSE))</f>
        <v>1027</v>
      </c>
      <c r="P381" s="354">
        <f>IF(OR(ISERROR(VLOOKUP($E381&amp;$D$110&amp;$D$111,'CCG data'!$A:$AD,'CCG data'!B$3,FALSE)),ISBLANK(VLOOKUP($E381&amp;$D$110&amp;$D$111,'CCG data'!$A:$AD,'CCG data'!B$3,FALSE))),"",VLOOKUP($E381&amp;$D$110&amp;$D$111,'CCG data'!$A:$AD,'CCG data'!B$3,FALSE))</f>
        <v>6.0370009737098343E-2</v>
      </c>
      <c r="Q381" s="246"/>
      <c r="R381" s="246">
        <f>IF(OR(ISERROR(VLOOKUP($E381&amp;$D$110&amp;$D$111,'CCG data'!$A:$AD,'CCG data'!C$3,FALSE)),ISBLANK(VLOOKUP($E381&amp;$D$110&amp;$D$111,'CCG data'!$A:$AD,'CCG data'!C$3,FALSE))),"",VLOOKUP($E381&amp;$D$110&amp;$D$111,'CCG data'!$A:$AD,'CCG data'!C$3,FALSE))</f>
        <v>0.53067185978578379</v>
      </c>
      <c r="S381" s="246"/>
      <c r="T381" s="246">
        <f>IF(OR(ISERROR(VLOOKUP($E381&amp;$D$110&amp;$D$111,'CCG data'!$A:$AD,'CCG data'!D$3,FALSE)),ISBLANK(VLOOKUP($E381&amp;$D$110&amp;$D$111,'CCG data'!$A:$AD,'CCG data'!D$3,FALSE))),"",VLOOKUP($E381&amp;$D$110&amp;$D$111,'CCG data'!$A:$AD,'CCG data'!D$3,FALSE))</f>
        <v>0.26192794547224929</v>
      </c>
      <c r="U381" s="246"/>
      <c r="V381" s="246">
        <f>IF(OR(ISERROR(VLOOKUP($E381&amp;$D$110&amp;$D$111,'CCG data'!$A:$AD,'CCG data'!E$3,FALSE)),ISBLANK(VLOOKUP($E381&amp;$D$110&amp;$D$111,'CCG data'!$A:$AD,'CCG data'!E$3,FALSE))),"",VLOOKUP($E381&amp;$D$110&amp;$D$111,'CCG data'!$A:$AD,'CCG data'!E$3,FALSE))</f>
        <v>0.14703018500486856</v>
      </c>
      <c r="W381" s="387"/>
      <c r="Y381" s="178">
        <f>IFERROR(VLOOKUP($E381&amp;$D$111, Outliers!$A$4:$P$214,6,FALSE),"0")</f>
        <v>0</v>
      </c>
      <c r="Z381" s="178">
        <f>IFERROR(VLOOKUP($E381&amp;$D$111, Outliers!$A$4:$P$214,7,FALSE),"0")</f>
        <v>0</v>
      </c>
      <c r="AA381" s="178">
        <f>IFERROR(VLOOKUP($E381&amp;$D$111, Outliers!$A$4:$P$214,8,FALSE),"0")</f>
        <v>0</v>
      </c>
      <c r="AB381" s="178">
        <f>IFERROR(VLOOKUP($E381&amp;$D$111, Outliers!$A$4:$P$214,9,FALSE),"0")</f>
        <v>0</v>
      </c>
      <c r="AD381" s="82"/>
      <c r="AE381" s="82"/>
      <c r="AF381" s="82"/>
      <c r="AG381" s="82"/>
    </row>
    <row r="382" spans="4:33" x14ac:dyDescent="0.25">
      <c r="D382" s="301"/>
      <c r="E382" s="107" t="s">
        <v>27</v>
      </c>
      <c r="F382" s="99">
        <f>IF(P381="","",VLOOKUP($E381&amp;$D$110&amp;$D$111,'CCG data'!$A:$AD,'CCG data'!W$3,FALSE))</f>
        <v>3.1</v>
      </c>
      <c r="G382" s="100">
        <f>IF(P381="","",VLOOKUP($E381&amp;$D$110&amp;$D$111,'CCG data'!$A:$AD,'CCG data'!X$3,FALSE))</f>
        <v>5.0999999999999996</v>
      </c>
      <c r="H382" s="100">
        <f>IF(R381="","",VLOOKUP($E381&amp;$D$110&amp;$D$111,'CCG data'!$A:$AD,'CCG data'!Y$3,FALSE))</f>
        <v>35.4</v>
      </c>
      <c r="I382" s="100">
        <f>IF(R381="","",VLOOKUP($E381&amp;$D$110&amp;$D$111,'CCG data'!$A:$AD,'CCG data'!Z$3,FALSE))</f>
        <v>41.9</v>
      </c>
      <c r="J382" s="100">
        <f>IF(T381="","",VLOOKUP($E381&amp;$D$110&amp;$D$111,'CCG data'!$A:$AD,'CCG data'!AA$3,FALSE))</f>
        <v>16.8</v>
      </c>
      <c r="K382" s="100">
        <f>IF(T381="","",VLOOKUP($E381&amp;$D$110&amp;$D$111,'CCG data'!$A:$AD,'CCG data'!AB$3,FALSE))</f>
        <v>21.3</v>
      </c>
      <c r="L382" s="100">
        <f>IF(V381="","",VLOOKUP($E381&amp;$D$110&amp;$D$111,'CCG data'!$A:$AD,'CCG data'!AC$3,FALSE))</f>
        <v>8.8000000000000007</v>
      </c>
      <c r="M382" s="100">
        <f>IF(V381="","",VLOOKUP($E381&amp;$D$110&amp;$D$111,'CCG data'!$A:$AD,'CCG data'!AD$3,FALSE))</f>
        <v>12.1</v>
      </c>
      <c r="N382" s="304"/>
      <c r="P382" s="162">
        <f>IF(P381="","",VLOOKUP($E381&amp;$D$110&amp;$D$111,'CCG data'!$A:$AD,'CCG data'!I$3,FALSE))</f>
        <v>4.7E-2</v>
      </c>
      <c r="Q382" s="15">
        <f>IF(P381="","",VLOOKUP($E381&amp;$D$110&amp;$D$111,'CCG data'!$A:$AD,'CCG data'!J$3,FALSE))</f>
        <v>7.6999999999999999E-2</v>
      </c>
      <c r="R382" s="15">
        <f>IF(R381="","",VLOOKUP($E381&amp;$D$110&amp;$D$111,'CCG data'!$A:$AD,'CCG data'!K$3,FALSE))</f>
        <v>0.5</v>
      </c>
      <c r="S382" s="15">
        <f>IF(R381="","",VLOOKUP($E381&amp;$D$110&amp;$D$111,'CCG data'!$A:$AD,'CCG data'!L$3,FALSE))</f>
        <v>0.56100000000000005</v>
      </c>
      <c r="T382" s="15">
        <f>IF(T381="","",VLOOKUP($E381&amp;$D$110&amp;$D$111,'CCG data'!$A:$AD,'CCG data'!M$3,FALSE))</f>
        <v>0.23599999999999999</v>
      </c>
      <c r="U382" s="15">
        <f>IF(T381="","",VLOOKUP($E381&amp;$D$110&amp;$D$111,'CCG data'!$A:$AD,'CCG data'!N$3,FALSE))</f>
        <v>0.28999999999999998</v>
      </c>
      <c r="V382" s="15">
        <f>IF(V381="","",VLOOKUP($E381&amp;$D$110&amp;$D$111,'CCG data'!$A:$AD,'CCG data'!O$3,FALSE))</f>
        <v>0.127</v>
      </c>
      <c r="W382" s="142">
        <f>IF(V381="","",VLOOKUP($E381&amp;$D$110&amp;$D$111,'CCG data'!$A:$AD,'CCG data'!P$3,FALSE))</f>
        <v>0.17</v>
      </c>
      <c r="Y382" s="178" t="str">
        <f>IFERROR(VLOOKUP($E382&amp;$D$111, Outliers!$A$4:$P$214,6,FALSE),"0")</f>
        <v>0</v>
      </c>
      <c r="Z382" s="178" t="str">
        <f>IFERROR(VLOOKUP($E382&amp;$D$111, Outliers!$A$4:$P$214,7,FALSE),"0")</f>
        <v>0</v>
      </c>
      <c r="AA382" s="178" t="str">
        <f>IFERROR(VLOOKUP($E382&amp;$D$111, Outliers!$A$4:$P$214,8,FALSE),"0")</f>
        <v>0</v>
      </c>
      <c r="AB382" s="178" t="str">
        <f>IFERROR(VLOOKUP($E382&amp;$D$111, Outliers!$A$4:$P$214,9,FALSE),"0")</f>
        <v>0</v>
      </c>
      <c r="AD382" s="82"/>
      <c r="AE382" s="82"/>
      <c r="AF382" s="82"/>
      <c r="AG382" s="82"/>
    </row>
    <row r="383" spans="4:33" ht="15.75" x14ac:dyDescent="0.25">
      <c r="D383" s="301"/>
      <c r="E383" s="108" t="s">
        <v>269</v>
      </c>
      <c r="F383" s="372">
        <f>IF(OR(ISERROR(VLOOKUP($E383&amp;$D$110&amp;$D$111,'CCG data'!$A:$AD,'CCG data'!R$3,FALSE)),ISBLANK(VLOOKUP($E383&amp;$D$110&amp;$D$111,'CCG data'!$A:$AD,'CCG data'!R$3,FALSE))),"",VLOOKUP($E383&amp;$D$110&amp;$D$111,'CCG data'!$A:$AD,'CCG data'!R$3,FALSE))</f>
        <v>3.7</v>
      </c>
      <c r="G383" s="373"/>
      <c r="H383" s="373">
        <f>IF(OR(ISERROR(VLOOKUP($E383&amp;$D$110&amp;$D$111,'CCG data'!$A:$AD,'CCG data'!S$3,FALSE)),ISBLANK(VLOOKUP($E383&amp;$D$110&amp;$D$111,'CCG data'!$A:$AD,'CCG data'!S$3,FALSE))),"",VLOOKUP($E383&amp;$D$110&amp;$D$111,'CCG data'!$A:$AD,'CCG data'!S$3,FALSE))</f>
        <v>35.299999999999997</v>
      </c>
      <c r="I383" s="373"/>
      <c r="J383" s="373">
        <f>IF(OR(ISERROR(VLOOKUP($E383&amp;$D$110&amp;$D$111,'CCG data'!$A:$AD,'CCG data'!T$3,FALSE)),ISBLANK(VLOOKUP($E383&amp;$D$110&amp;$D$111,'CCG data'!$A:$AD,'CCG data'!T$3,FALSE))),"",VLOOKUP($E383&amp;$D$110&amp;$D$111,'CCG data'!$A:$AD,'CCG data'!T$3,FALSE))</f>
        <v>17.600000000000001</v>
      </c>
      <c r="K383" s="373"/>
      <c r="L383" s="373">
        <f>IF(OR(ISERROR(VLOOKUP($E383&amp;$D$110&amp;$D$111,'CCG data'!$A:$AD,'CCG data'!U$3,FALSE)),ISBLANK(VLOOKUP($E383&amp;$D$110&amp;$D$111,'CCG data'!$A:$AD,'CCG data'!U$3,FALSE))),"",VLOOKUP($E383&amp;$D$110&amp;$D$111,'CCG data'!$A:$AD,'CCG data'!U$3,FALSE))</f>
        <v>18.100000000000001</v>
      </c>
      <c r="M383" s="374"/>
      <c r="N383" s="303">
        <f>IF(OR(ISERROR(VLOOKUP($E383&amp;$D$110&amp;$D$111,'CCG data'!$A:$AD,'CCG data'!G$3,FALSE)),ISBLANK(VLOOKUP($E383&amp;$D$110&amp;$D$111,'CCG data'!$A:$AD,'CCG data'!G$3,FALSE))),"",VLOOKUP($E383&amp;$D$110&amp;$D$111,'CCG data'!$A:$AD,'CCG data'!G$3,FALSE))</f>
        <v>3181</v>
      </c>
      <c r="P383" s="354">
        <f>IF(OR(ISERROR(VLOOKUP($E383&amp;$D$110&amp;$D$111,'CCG data'!$A:$AD,'CCG data'!B$3,FALSE)),ISBLANK(VLOOKUP($E383&amp;$D$110&amp;$D$111,'CCG data'!$A:$AD,'CCG data'!B$3,FALSE))),"",VLOOKUP($E383&amp;$D$110&amp;$D$111,'CCG data'!$A:$AD,'CCG data'!B$3,FALSE))</f>
        <v>4.9041182018233258E-2</v>
      </c>
      <c r="Q383" s="246"/>
      <c r="R383" s="246">
        <f>IF(OR(ISERROR(VLOOKUP($E383&amp;$D$110&amp;$D$111,'CCG data'!$A:$AD,'CCG data'!C$3,FALSE)),ISBLANK(VLOOKUP($E383&amp;$D$110&amp;$D$111,'CCG data'!$A:$AD,'CCG data'!C$3,FALSE))),"",VLOOKUP($E383&amp;$D$110&amp;$D$111,'CCG data'!$A:$AD,'CCG data'!C$3,FALSE))</f>
        <v>0.46777742848160958</v>
      </c>
      <c r="S383" s="246"/>
      <c r="T383" s="246">
        <f>IF(OR(ISERROR(VLOOKUP($E383&amp;$D$110&amp;$D$111,'CCG data'!$A:$AD,'CCG data'!D$3,FALSE)),ISBLANK(VLOOKUP($E383&amp;$D$110&amp;$D$111,'CCG data'!$A:$AD,'CCG data'!D$3,FALSE))),"",VLOOKUP($E383&amp;$D$110&amp;$D$111,'CCG data'!$A:$AD,'CCG data'!D$3,FALSE))</f>
        <v>0.23797547940899089</v>
      </c>
      <c r="U383" s="246"/>
      <c r="V383" s="246">
        <f>IF(OR(ISERROR(VLOOKUP($E383&amp;$D$110&amp;$D$111,'CCG data'!$A:$AD,'CCG data'!E$3,FALSE)),ISBLANK(VLOOKUP($E383&amp;$D$110&amp;$D$111,'CCG data'!$A:$AD,'CCG data'!E$3,FALSE))),"",VLOOKUP($E383&amp;$D$110&amp;$D$111,'CCG data'!$A:$AD,'CCG data'!E$3,FALSE))</f>
        <v>0.2452059100911663</v>
      </c>
      <c r="W383" s="387"/>
      <c r="Y383" s="178">
        <f>IFERROR(VLOOKUP($E383&amp;$D$111, Outliers!$A$4:$P$214,6,FALSE),"0")</f>
        <v>1</v>
      </c>
      <c r="Z383" s="178">
        <f>IFERROR(VLOOKUP($E383&amp;$D$111, Outliers!$A$4:$P$214,7,FALSE),"0")</f>
        <v>0</v>
      </c>
      <c r="AA383" s="178">
        <f>IFERROR(VLOOKUP($E383&amp;$D$111, Outliers!$A$4:$P$214,8,FALSE),"0")</f>
        <v>0</v>
      </c>
      <c r="AB383" s="178">
        <f>IFERROR(VLOOKUP($E383&amp;$D$111, Outliers!$A$4:$P$214,9,FALSE),"0")</f>
        <v>1</v>
      </c>
      <c r="AD383" s="82"/>
      <c r="AE383" s="82"/>
      <c r="AF383" s="82"/>
      <c r="AG383" s="82"/>
    </row>
    <row r="384" spans="4:33" x14ac:dyDescent="0.25">
      <c r="D384" s="301"/>
      <c r="E384" s="107" t="s">
        <v>27</v>
      </c>
      <c r="F384" s="99">
        <f>IF(P383="","",VLOOKUP($E383&amp;$D$110&amp;$D$111,'CCG data'!$A:$AD,'CCG data'!W$3,FALSE))</f>
        <v>3.1</v>
      </c>
      <c r="G384" s="100">
        <f>IF(P383="","",VLOOKUP($E383&amp;$D$110&amp;$D$111,'CCG data'!$A:$AD,'CCG data'!X$3,FALSE))</f>
        <v>4.3</v>
      </c>
      <c r="H384" s="100">
        <f>IF(R383="","",VLOOKUP($E383&amp;$D$110&amp;$D$111,'CCG data'!$A:$AD,'CCG data'!Y$3,FALSE))</f>
        <v>33.5</v>
      </c>
      <c r="I384" s="100">
        <f>IF(R383="","",VLOOKUP($E383&amp;$D$110&amp;$D$111,'CCG data'!$A:$AD,'CCG data'!Z$3,FALSE))</f>
        <v>37.1</v>
      </c>
      <c r="J384" s="100">
        <f>IF(T383="","",VLOOKUP($E383&amp;$D$110&amp;$D$111,'CCG data'!$A:$AD,'CCG data'!AA$3,FALSE))</f>
        <v>16.3</v>
      </c>
      <c r="K384" s="100">
        <f>IF(T383="","",VLOOKUP($E383&amp;$D$110&amp;$D$111,'CCG data'!$A:$AD,'CCG data'!AB$3,FALSE))</f>
        <v>18.8</v>
      </c>
      <c r="L384" s="100">
        <f>IF(V383="","",VLOOKUP($E383&amp;$D$110&amp;$D$111,'CCG data'!$A:$AD,'CCG data'!AC$3,FALSE))</f>
        <v>16.8</v>
      </c>
      <c r="M384" s="100">
        <f>IF(V383="","",VLOOKUP($E383&amp;$D$110&amp;$D$111,'CCG data'!$A:$AD,'CCG data'!AD$3,FALSE))</f>
        <v>19.399999999999999</v>
      </c>
      <c r="N384" s="304"/>
      <c r="P384" s="162">
        <f>IF(P383="","",VLOOKUP($E383&amp;$D$110&amp;$D$111,'CCG data'!$A:$AD,'CCG data'!I$3,FALSE))</f>
        <v>4.2000000000000003E-2</v>
      </c>
      <c r="Q384" s="15">
        <f>IF(P383="","",VLOOKUP($E383&amp;$D$110&amp;$D$111,'CCG data'!$A:$AD,'CCG data'!J$3,FALSE))</f>
        <v>5.7000000000000002E-2</v>
      </c>
      <c r="R384" s="15">
        <f>IF(R383="","",VLOOKUP($E383&amp;$D$110&amp;$D$111,'CCG data'!$A:$AD,'CCG data'!K$3,FALSE))</f>
        <v>0.45</v>
      </c>
      <c r="S384" s="15">
        <f>IF(R383="","",VLOOKUP($E383&amp;$D$110&amp;$D$111,'CCG data'!$A:$AD,'CCG data'!L$3,FALSE))</f>
        <v>0.48499999999999999</v>
      </c>
      <c r="T384" s="15">
        <f>IF(T383="","",VLOOKUP($E383&amp;$D$110&amp;$D$111,'CCG data'!$A:$AD,'CCG data'!M$3,FALSE))</f>
        <v>0.223</v>
      </c>
      <c r="U384" s="15">
        <f>IF(T383="","",VLOOKUP($E383&amp;$D$110&amp;$D$111,'CCG data'!$A:$AD,'CCG data'!N$3,FALSE))</f>
        <v>0.253</v>
      </c>
      <c r="V384" s="15">
        <f>IF(V383="","",VLOOKUP($E383&amp;$D$110&amp;$D$111,'CCG data'!$A:$AD,'CCG data'!O$3,FALSE))</f>
        <v>0.23100000000000001</v>
      </c>
      <c r="W384" s="142">
        <f>IF(V383="","",VLOOKUP($E383&amp;$D$110&amp;$D$111,'CCG data'!$A:$AD,'CCG data'!P$3,FALSE))</f>
        <v>0.26</v>
      </c>
      <c r="Y384" s="178" t="str">
        <f>IFERROR(VLOOKUP($E384&amp;$D$111, Outliers!$A$4:$P$214,6,FALSE),"0")</f>
        <v>0</v>
      </c>
      <c r="Z384" s="178" t="str">
        <f>IFERROR(VLOOKUP($E384&amp;$D$111, Outliers!$A$4:$P$214,7,FALSE),"0")</f>
        <v>0</v>
      </c>
      <c r="AA384" s="178" t="str">
        <f>IFERROR(VLOOKUP($E384&amp;$D$111, Outliers!$A$4:$P$214,8,FALSE),"0")</f>
        <v>0</v>
      </c>
      <c r="AB384" s="178" t="str">
        <f>IFERROR(VLOOKUP($E384&amp;$D$111, Outliers!$A$4:$P$214,9,FALSE),"0")</f>
        <v>0</v>
      </c>
      <c r="AD384" s="82"/>
      <c r="AE384" s="82"/>
      <c r="AF384" s="82"/>
      <c r="AG384" s="82"/>
    </row>
    <row r="385" spans="4:33" ht="15.75" x14ac:dyDescent="0.25">
      <c r="D385" s="301"/>
      <c r="E385" s="108" t="s">
        <v>270</v>
      </c>
      <c r="F385" s="372">
        <f>IF(OR(ISERROR(VLOOKUP($E385&amp;$D$110&amp;$D$111,'CCG data'!$A:$AD,'CCG data'!R$3,FALSE)),ISBLANK(VLOOKUP($E385&amp;$D$110&amp;$D$111,'CCG data'!$A:$AD,'CCG data'!R$3,FALSE))),"",VLOOKUP($E385&amp;$D$110&amp;$D$111,'CCG data'!$A:$AD,'CCG data'!R$3,FALSE))</f>
        <v>5.4</v>
      </c>
      <c r="G385" s="373"/>
      <c r="H385" s="373">
        <f>IF(OR(ISERROR(VLOOKUP($E385&amp;$D$110&amp;$D$111,'CCG data'!$A:$AD,'CCG data'!S$3,FALSE)),ISBLANK(VLOOKUP($E385&amp;$D$110&amp;$D$111,'CCG data'!$A:$AD,'CCG data'!S$3,FALSE))),"",VLOOKUP($E385&amp;$D$110&amp;$D$111,'CCG data'!$A:$AD,'CCG data'!S$3,FALSE))</f>
        <v>38.4</v>
      </c>
      <c r="I385" s="373"/>
      <c r="J385" s="373">
        <f>IF(OR(ISERROR(VLOOKUP($E385&amp;$D$110&amp;$D$111,'CCG data'!$A:$AD,'CCG data'!T$3,FALSE)),ISBLANK(VLOOKUP($E385&amp;$D$110&amp;$D$111,'CCG data'!$A:$AD,'CCG data'!T$3,FALSE))),"",VLOOKUP($E385&amp;$D$110&amp;$D$111,'CCG data'!$A:$AD,'CCG data'!T$3,FALSE))</f>
        <v>20.100000000000001</v>
      </c>
      <c r="K385" s="373"/>
      <c r="L385" s="373">
        <f>IF(OR(ISERROR(VLOOKUP($E385&amp;$D$110&amp;$D$111,'CCG data'!$A:$AD,'CCG data'!U$3,FALSE)),ISBLANK(VLOOKUP($E385&amp;$D$110&amp;$D$111,'CCG data'!$A:$AD,'CCG data'!U$3,FALSE))),"",VLOOKUP($E385&amp;$D$110&amp;$D$111,'CCG data'!$A:$AD,'CCG data'!U$3,FALSE))</f>
        <v>10.1</v>
      </c>
      <c r="M385" s="374"/>
      <c r="N385" s="303">
        <f>IF(OR(ISERROR(VLOOKUP($E385&amp;$D$110&amp;$D$111,'CCG data'!$A:$AD,'CCG data'!G$3,FALSE)),ISBLANK(VLOOKUP($E385&amp;$D$110&amp;$D$111,'CCG data'!$A:$AD,'CCG data'!G$3,FALSE))),"",VLOOKUP($E385&amp;$D$110&amp;$D$111,'CCG data'!$A:$AD,'CCG data'!G$3,FALSE))</f>
        <v>885</v>
      </c>
      <c r="P385" s="354">
        <f>IF(OR(ISERROR(VLOOKUP($E385&amp;$D$110&amp;$D$111,'CCG data'!$A:$AD,'CCG data'!B$3,FALSE)),ISBLANK(VLOOKUP($E385&amp;$D$110&amp;$D$111,'CCG data'!$A:$AD,'CCG data'!B$3,FALSE))),"",VLOOKUP($E385&amp;$D$110&amp;$D$111,'CCG data'!$A:$AD,'CCG data'!B$3,FALSE))</f>
        <v>6.8926553672316385E-2</v>
      </c>
      <c r="Q385" s="246"/>
      <c r="R385" s="246">
        <f>IF(OR(ISERROR(VLOOKUP($E385&amp;$D$110&amp;$D$111,'CCG data'!$A:$AD,'CCG data'!C$3,FALSE)),ISBLANK(VLOOKUP($E385&amp;$D$110&amp;$D$111,'CCG data'!$A:$AD,'CCG data'!C$3,FALSE))),"",VLOOKUP($E385&amp;$D$110&amp;$D$111,'CCG data'!$A:$AD,'CCG data'!C$3,FALSE))</f>
        <v>0.51864406779661021</v>
      </c>
      <c r="S385" s="246"/>
      <c r="T385" s="246">
        <f>IF(OR(ISERROR(VLOOKUP($E385&amp;$D$110&amp;$D$111,'CCG data'!$A:$AD,'CCG data'!D$3,FALSE)),ISBLANK(VLOOKUP($E385&amp;$D$110&amp;$D$111,'CCG data'!$A:$AD,'CCG data'!D$3,FALSE))),"",VLOOKUP($E385&amp;$D$110&amp;$D$111,'CCG data'!$A:$AD,'CCG data'!D$3,FALSE))</f>
        <v>0.2768361581920904</v>
      </c>
      <c r="U385" s="246"/>
      <c r="V385" s="246">
        <f>IF(OR(ISERROR(VLOOKUP($E385&amp;$D$110&amp;$D$111,'CCG data'!$A:$AD,'CCG data'!E$3,FALSE)),ISBLANK(VLOOKUP($E385&amp;$D$110&amp;$D$111,'CCG data'!$A:$AD,'CCG data'!E$3,FALSE))),"",VLOOKUP($E385&amp;$D$110&amp;$D$111,'CCG data'!$A:$AD,'CCG data'!E$3,FALSE))</f>
        <v>0.13559322033898305</v>
      </c>
      <c r="W385" s="387"/>
      <c r="Y385" s="178">
        <f>IFERROR(VLOOKUP($E385&amp;$D$111, Outliers!$A$4:$P$214,6,FALSE),"0")</f>
        <v>0</v>
      </c>
      <c r="Z385" s="178">
        <f>IFERROR(VLOOKUP($E385&amp;$D$111, Outliers!$A$4:$P$214,7,FALSE),"0")</f>
        <v>0</v>
      </c>
      <c r="AA385" s="178">
        <f>IFERROR(VLOOKUP($E385&amp;$D$111, Outliers!$A$4:$P$214,8,FALSE),"0")</f>
        <v>0</v>
      </c>
      <c r="AB385" s="178">
        <f>IFERROR(VLOOKUP($E385&amp;$D$111, Outliers!$A$4:$P$214,9,FALSE),"0")</f>
        <v>0</v>
      </c>
      <c r="AD385" s="82"/>
      <c r="AE385" s="82"/>
      <c r="AF385" s="82"/>
      <c r="AG385" s="82"/>
    </row>
    <row r="386" spans="4:33" x14ac:dyDescent="0.25">
      <c r="D386" s="301"/>
      <c r="E386" s="107" t="s">
        <v>27</v>
      </c>
      <c r="F386" s="99">
        <f>IF(P385="","",VLOOKUP($E385&amp;$D$110&amp;$D$111,'CCG data'!$A:$AD,'CCG data'!W$3,FALSE))</f>
        <v>4</v>
      </c>
      <c r="G386" s="100">
        <f>IF(P385="","",VLOOKUP($E385&amp;$D$110&amp;$D$111,'CCG data'!$A:$AD,'CCG data'!X$3,FALSE))</f>
        <v>6.8</v>
      </c>
      <c r="H386" s="100">
        <f>IF(R385="","",VLOOKUP($E385&amp;$D$110&amp;$D$111,'CCG data'!$A:$AD,'CCG data'!Y$3,FALSE))</f>
        <v>34.9</v>
      </c>
      <c r="I386" s="100">
        <f>IF(R385="","",VLOOKUP($E385&amp;$D$110&amp;$D$111,'CCG data'!$A:$AD,'CCG data'!Z$3,FALSE))</f>
        <v>41.9</v>
      </c>
      <c r="J386" s="100">
        <f>IF(T385="","",VLOOKUP($E385&amp;$D$110&amp;$D$111,'CCG data'!$A:$AD,'CCG data'!AA$3,FALSE))</f>
        <v>17.600000000000001</v>
      </c>
      <c r="K386" s="100">
        <f>IF(T385="","",VLOOKUP($E385&amp;$D$110&amp;$D$111,'CCG data'!$A:$AD,'CCG data'!AB$3,FALSE))</f>
        <v>22.6</v>
      </c>
      <c r="L386" s="100">
        <f>IF(V385="","",VLOOKUP($E385&amp;$D$110&amp;$D$111,'CCG data'!$A:$AD,'CCG data'!AC$3,FALSE))</f>
        <v>8.3000000000000007</v>
      </c>
      <c r="M386" s="100">
        <f>IF(V385="","",VLOOKUP($E385&amp;$D$110&amp;$D$111,'CCG data'!$A:$AD,'CCG data'!AD$3,FALSE))</f>
        <v>11.9</v>
      </c>
      <c r="N386" s="304"/>
      <c r="P386" s="162">
        <f>IF(P385="","",VLOOKUP($E385&amp;$D$110&amp;$D$111,'CCG data'!$A:$AD,'CCG data'!I$3,FALSE))</f>
        <v>5.3999999999999999E-2</v>
      </c>
      <c r="Q386" s="15">
        <f>IF(P385="","",VLOOKUP($E385&amp;$D$110&amp;$D$111,'CCG data'!$A:$AD,'CCG data'!J$3,FALSE))</f>
        <v>8.7999999999999995E-2</v>
      </c>
      <c r="R386" s="15">
        <f>IF(R385="","",VLOOKUP($E385&amp;$D$110&amp;$D$111,'CCG data'!$A:$AD,'CCG data'!K$3,FALSE))</f>
        <v>0.48599999999999999</v>
      </c>
      <c r="S386" s="15">
        <f>IF(R385="","",VLOOKUP($E385&amp;$D$110&amp;$D$111,'CCG data'!$A:$AD,'CCG data'!L$3,FALSE))</f>
        <v>0.55100000000000005</v>
      </c>
      <c r="T386" s="15">
        <f>IF(T385="","",VLOOKUP($E385&amp;$D$110&amp;$D$111,'CCG data'!$A:$AD,'CCG data'!M$3,FALSE))</f>
        <v>0.248</v>
      </c>
      <c r="U386" s="15">
        <f>IF(T385="","",VLOOKUP($E385&amp;$D$110&amp;$D$111,'CCG data'!$A:$AD,'CCG data'!N$3,FALSE))</f>
        <v>0.307</v>
      </c>
      <c r="V386" s="15">
        <f>IF(V385="","",VLOOKUP($E385&amp;$D$110&amp;$D$111,'CCG data'!$A:$AD,'CCG data'!O$3,FALSE))</f>
        <v>0.115</v>
      </c>
      <c r="W386" s="142">
        <f>IF(V385="","",VLOOKUP($E385&amp;$D$110&amp;$D$111,'CCG data'!$A:$AD,'CCG data'!P$3,FALSE))</f>
        <v>0.16</v>
      </c>
      <c r="Y386" s="178" t="str">
        <f>IFERROR(VLOOKUP($E386&amp;$D$111, Outliers!$A$4:$P$214,6,FALSE),"0")</f>
        <v>0</v>
      </c>
      <c r="Z386" s="178" t="str">
        <f>IFERROR(VLOOKUP($E386&amp;$D$111, Outliers!$A$4:$P$214,7,FALSE),"0")</f>
        <v>0</v>
      </c>
      <c r="AA386" s="178" t="str">
        <f>IFERROR(VLOOKUP($E386&amp;$D$111, Outliers!$A$4:$P$214,8,FALSE),"0")</f>
        <v>0</v>
      </c>
      <c r="AB386" s="178" t="str">
        <f>IFERROR(VLOOKUP($E386&amp;$D$111, Outliers!$A$4:$P$214,9,FALSE),"0")</f>
        <v>0</v>
      </c>
      <c r="AD386" s="82"/>
      <c r="AE386" s="82"/>
      <c r="AF386" s="82"/>
      <c r="AG386" s="82"/>
    </row>
    <row r="387" spans="4:33" ht="15.75" x14ac:dyDescent="0.25">
      <c r="D387" s="301"/>
      <c r="E387" s="108" t="s">
        <v>271</v>
      </c>
      <c r="F387" s="372">
        <f>IF(OR(ISERROR(VLOOKUP($E387&amp;$D$110&amp;$D$111,'CCG data'!$A:$AD,'CCG data'!R$3,FALSE)),ISBLANK(VLOOKUP($E387&amp;$D$110&amp;$D$111,'CCG data'!$A:$AD,'CCG data'!R$3,FALSE))),"",VLOOKUP($E387&amp;$D$110&amp;$D$111,'CCG data'!$A:$AD,'CCG data'!R$3,FALSE))</f>
        <v>3.1</v>
      </c>
      <c r="G387" s="373"/>
      <c r="H387" s="373">
        <f>IF(OR(ISERROR(VLOOKUP($E387&amp;$D$110&amp;$D$111,'CCG data'!$A:$AD,'CCG data'!S$3,FALSE)),ISBLANK(VLOOKUP($E387&amp;$D$110&amp;$D$111,'CCG data'!$A:$AD,'CCG data'!S$3,FALSE))),"",VLOOKUP($E387&amp;$D$110&amp;$D$111,'CCG data'!$A:$AD,'CCG data'!S$3,FALSE))</f>
        <v>32.200000000000003</v>
      </c>
      <c r="I387" s="373"/>
      <c r="J387" s="373">
        <f>IF(OR(ISERROR(VLOOKUP($E387&amp;$D$110&amp;$D$111,'CCG data'!$A:$AD,'CCG data'!T$3,FALSE)),ISBLANK(VLOOKUP($E387&amp;$D$110&amp;$D$111,'CCG data'!$A:$AD,'CCG data'!T$3,FALSE))),"",VLOOKUP($E387&amp;$D$110&amp;$D$111,'CCG data'!$A:$AD,'CCG data'!T$3,FALSE))</f>
        <v>14.9</v>
      </c>
      <c r="K387" s="373"/>
      <c r="L387" s="373">
        <f>IF(OR(ISERROR(VLOOKUP($E387&amp;$D$110&amp;$D$111,'CCG data'!$A:$AD,'CCG data'!U$3,FALSE)),ISBLANK(VLOOKUP($E387&amp;$D$110&amp;$D$111,'CCG data'!$A:$AD,'CCG data'!U$3,FALSE))),"",VLOOKUP($E387&amp;$D$110&amp;$D$111,'CCG data'!$A:$AD,'CCG data'!U$3,FALSE))</f>
        <v>8.9</v>
      </c>
      <c r="M387" s="374"/>
      <c r="N387" s="303">
        <f>IF(OR(ISERROR(VLOOKUP($E387&amp;$D$110&amp;$D$111,'CCG data'!$A:$AD,'CCG data'!G$3,FALSE)),ISBLANK(VLOOKUP($E387&amp;$D$110&amp;$D$111,'CCG data'!$A:$AD,'CCG data'!G$3,FALSE))),"",VLOOKUP($E387&amp;$D$110&amp;$D$111,'CCG data'!$A:$AD,'CCG data'!G$3,FALSE))</f>
        <v>888</v>
      </c>
      <c r="P387" s="354">
        <f>IF(OR(ISERROR(VLOOKUP($E387&amp;$D$110&amp;$D$111,'CCG data'!$A:$AD,'CCG data'!B$3,FALSE)),ISBLANK(VLOOKUP($E387&amp;$D$110&amp;$D$111,'CCG data'!$A:$AD,'CCG data'!B$3,FALSE))),"",VLOOKUP($E387&amp;$D$110&amp;$D$111,'CCG data'!$A:$AD,'CCG data'!B$3,FALSE))</f>
        <v>5.0675675675675678E-2</v>
      </c>
      <c r="Q387" s="246"/>
      <c r="R387" s="246">
        <f>IF(OR(ISERROR(VLOOKUP($E387&amp;$D$110&amp;$D$111,'CCG data'!$A:$AD,'CCG data'!C$3,FALSE)),ISBLANK(VLOOKUP($E387&amp;$D$110&amp;$D$111,'CCG data'!$A:$AD,'CCG data'!C$3,FALSE))),"",VLOOKUP($E387&amp;$D$110&amp;$D$111,'CCG data'!$A:$AD,'CCG data'!C$3,FALSE))</f>
        <v>0.5427927927927928</v>
      </c>
      <c r="S387" s="246"/>
      <c r="T387" s="246">
        <f>IF(OR(ISERROR(VLOOKUP($E387&amp;$D$110&amp;$D$111,'CCG data'!$A:$AD,'CCG data'!D$3,FALSE)),ISBLANK(VLOOKUP($E387&amp;$D$110&amp;$D$111,'CCG data'!$A:$AD,'CCG data'!D$3,FALSE))),"",VLOOKUP($E387&amp;$D$110&amp;$D$111,'CCG data'!$A:$AD,'CCG data'!D$3,FALSE))</f>
        <v>0.25225225225225223</v>
      </c>
      <c r="U387" s="246"/>
      <c r="V387" s="246">
        <f>IF(OR(ISERROR(VLOOKUP($E387&amp;$D$110&amp;$D$111,'CCG data'!$A:$AD,'CCG data'!E$3,FALSE)),ISBLANK(VLOOKUP($E387&amp;$D$110&amp;$D$111,'CCG data'!$A:$AD,'CCG data'!E$3,FALSE))),"",VLOOKUP($E387&amp;$D$110&amp;$D$111,'CCG data'!$A:$AD,'CCG data'!E$3,FALSE))</f>
        <v>0.15427927927927929</v>
      </c>
      <c r="W387" s="387"/>
      <c r="Y387" s="178">
        <f>IFERROR(VLOOKUP($E387&amp;$D$111, Outliers!$A$4:$P$214,6,FALSE),"0")</f>
        <v>1</v>
      </c>
      <c r="Z387" s="178">
        <f>IFERROR(VLOOKUP($E387&amp;$D$111, Outliers!$A$4:$P$214,7,FALSE),"0")</f>
        <v>1</v>
      </c>
      <c r="AA387" s="178">
        <f>IFERROR(VLOOKUP($E387&amp;$D$111, Outliers!$A$4:$P$214,8,FALSE),"0")</f>
        <v>0</v>
      </c>
      <c r="AB387" s="178">
        <f>IFERROR(VLOOKUP($E387&amp;$D$111, Outliers!$A$4:$P$214,9,FALSE),"0")</f>
        <v>1</v>
      </c>
      <c r="AD387" s="82"/>
      <c r="AE387" s="82"/>
      <c r="AF387" s="82"/>
      <c r="AG387" s="82"/>
    </row>
    <row r="388" spans="4:33" x14ac:dyDescent="0.25">
      <c r="D388" s="301"/>
      <c r="E388" s="107" t="s">
        <v>27</v>
      </c>
      <c r="F388" s="99">
        <f>IF(P387="","",VLOOKUP($E387&amp;$D$110&amp;$D$111,'CCG data'!$A:$AD,'CCG data'!W$3,FALSE))</f>
        <v>2.2000000000000002</v>
      </c>
      <c r="G388" s="100">
        <f>IF(P387="","",VLOOKUP($E387&amp;$D$110&amp;$D$111,'CCG data'!$A:$AD,'CCG data'!X$3,FALSE))</f>
        <v>4.0999999999999996</v>
      </c>
      <c r="H388" s="100">
        <f>IF(R387="","",VLOOKUP($E387&amp;$D$110&amp;$D$111,'CCG data'!$A:$AD,'CCG data'!Y$3,FALSE))</f>
        <v>29.4</v>
      </c>
      <c r="I388" s="100">
        <f>IF(R387="","",VLOOKUP($E387&amp;$D$110&amp;$D$111,'CCG data'!$A:$AD,'CCG data'!Z$3,FALSE))</f>
        <v>35.1</v>
      </c>
      <c r="J388" s="100">
        <f>IF(T387="","",VLOOKUP($E387&amp;$D$110&amp;$D$111,'CCG data'!$A:$AD,'CCG data'!AA$3,FALSE))</f>
        <v>12.9</v>
      </c>
      <c r="K388" s="100">
        <f>IF(T387="","",VLOOKUP($E387&amp;$D$110&amp;$D$111,'CCG data'!$A:$AD,'CCG data'!AB$3,FALSE))</f>
        <v>16.8</v>
      </c>
      <c r="L388" s="100">
        <f>IF(V387="","",VLOOKUP($E387&amp;$D$110&amp;$D$111,'CCG data'!$A:$AD,'CCG data'!AC$3,FALSE))</f>
        <v>7.4</v>
      </c>
      <c r="M388" s="100">
        <f>IF(V387="","",VLOOKUP($E387&amp;$D$110&amp;$D$111,'CCG data'!$A:$AD,'CCG data'!AD$3,FALSE))</f>
        <v>10.4</v>
      </c>
      <c r="N388" s="304"/>
      <c r="P388" s="162">
        <f>IF(P387="","",VLOOKUP($E387&amp;$D$110&amp;$D$111,'CCG data'!$A:$AD,'CCG data'!I$3,FALSE))</f>
        <v>3.7999999999999999E-2</v>
      </c>
      <c r="Q388" s="15">
        <f>IF(P387="","",VLOOKUP($E387&amp;$D$110&amp;$D$111,'CCG data'!$A:$AD,'CCG data'!J$3,FALSE))</f>
        <v>6.7000000000000004E-2</v>
      </c>
      <c r="R388" s="15">
        <f>IF(R387="","",VLOOKUP($E387&amp;$D$110&amp;$D$111,'CCG data'!$A:$AD,'CCG data'!K$3,FALSE))</f>
        <v>0.51</v>
      </c>
      <c r="S388" s="15">
        <f>IF(R387="","",VLOOKUP($E387&amp;$D$110&amp;$D$111,'CCG data'!$A:$AD,'CCG data'!L$3,FALSE))</f>
        <v>0.57499999999999996</v>
      </c>
      <c r="T388" s="15">
        <f>IF(T387="","",VLOOKUP($E387&amp;$D$110&amp;$D$111,'CCG data'!$A:$AD,'CCG data'!M$3,FALSE))</f>
        <v>0.22500000000000001</v>
      </c>
      <c r="U388" s="15">
        <f>IF(T387="","",VLOOKUP($E387&amp;$D$110&amp;$D$111,'CCG data'!$A:$AD,'CCG data'!N$3,FALSE))</f>
        <v>0.28199999999999997</v>
      </c>
      <c r="V388" s="15">
        <f>IF(V387="","",VLOOKUP($E387&amp;$D$110&amp;$D$111,'CCG data'!$A:$AD,'CCG data'!O$3,FALSE))</f>
        <v>0.13200000000000001</v>
      </c>
      <c r="W388" s="142">
        <f>IF(V387="","",VLOOKUP($E387&amp;$D$110&amp;$D$111,'CCG data'!$A:$AD,'CCG data'!P$3,FALSE))</f>
        <v>0.18</v>
      </c>
      <c r="Y388" s="178" t="str">
        <f>IFERROR(VLOOKUP($E388&amp;$D$111, Outliers!$A$4:$P$214,6,FALSE),"0")</f>
        <v>0</v>
      </c>
      <c r="Z388" s="178" t="str">
        <f>IFERROR(VLOOKUP($E388&amp;$D$111, Outliers!$A$4:$P$214,7,FALSE),"0")</f>
        <v>0</v>
      </c>
      <c r="AA388" s="178" t="str">
        <f>IFERROR(VLOOKUP($E388&amp;$D$111, Outliers!$A$4:$P$214,8,FALSE),"0")</f>
        <v>0</v>
      </c>
      <c r="AB388" s="178" t="str">
        <f>IFERROR(VLOOKUP($E388&amp;$D$111, Outliers!$A$4:$P$214,9,FALSE),"0")</f>
        <v>0</v>
      </c>
      <c r="AD388" s="82"/>
      <c r="AE388" s="82"/>
      <c r="AF388" s="82"/>
      <c r="AG388" s="82"/>
    </row>
    <row r="389" spans="4:33" ht="15.75" x14ac:dyDescent="0.25">
      <c r="D389" s="301"/>
      <c r="E389" s="108" t="s">
        <v>477</v>
      </c>
      <c r="F389" s="372">
        <f>IF(OR(ISERROR(VLOOKUP($E389&amp;$D$110&amp;$D$111,'CCG data'!$A:$AD,'CCG data'!R$3,FALSE)),ISBLANK(VLOOKUP($E389&amp;$D$110&amp;$D$111,'CCG data'!$A:$AD,'CCG data'!R$3,FALSE))),"",VLOOKUP($E389&amp;$D$110&amp;$D$111,'CCG data'!$A:$AD,'CCG data'!R$3,FALSE))</f>
        <v>3.7</v>
      </c>
      <c r="G389" s="373"/>
      <c r="H389" s="373">
        <f>IF(OR(ISERROR(VLOOKUP($E389&amp;$D$110&amp;$D$111,'CCG data'!$A:$AD,'CCG data'!S$3,FALSE)),ISBLANK(VLOOKUP($E389&amp;$D$110&amp;$D$111,'CCG data'!$A:$AD,'CCG data'!S$3,FALSE))),"",VLOOKUP($E389&amp;$D$110&amp;$D$111,'CCG data'!$A:$AD,'CCG data'!S$3,FALSE))</f>
        <v>40.5</v>
      </c>
      <c r="I389" s="373"/>
      <c r="J389" s="373">
        <f>IF(OR(ISERROR(VLOOKUP($E389&amp;$D$110&amp;$D$111,'CCG data'!$A:$AD,'CCG data'!T$3,FALSE)),ISBLANK(VLOOKUP($E389&amp;$D$110&amp;$D$111,'CCG data'!$A:$AD,'CCG data'!T$3,FALSE))),"",VLOOKUP($E389&amp;$D$110&amp;$D$111,'CCG data'!$A:$AD,'CCG data'!T$3,FALSE))</f>
        <v>16</v>
      </c>
      <c r="K389" s="373"/>
      <c r="L389" s="373">
        <f>IF(OR(ISERROR(VLOOKUP($E389&amp;$D$110&amp;$D$111,'CCG data'!$A:$AD,'CCG data'!U$3,FALSE)),ISBLANK(VLOOKUP($E389&amp;$D$110&amp;$D$111,'CCG data'!$A:$AD,'CCG data'!U$3,FALSE))),"",VLOOKUP($E389&amp;$D$110&amp;$D$111,'CCG data'!$A:$AD,'CCG data'!U$3,FALSE))</f>
        <v>11.2</v>
      </c>
      <c r="M389" s="374"/>
      <c r="N389" s="303">
        <f>IF(OR(ISERROR(VLOOKUP($E389&amp;$D$110&amp;$D$111,'CCG data'!$A:$AD,'CCG data'!G$3,FALSE)),ISBLANK(VLOOKUP($E389&amp;$D$110&amp;$D$111,'CCG data'!$A:$AD,'CCG data'!G$3,FALSE))),"",VLOOKUP($E389&amp;$D$110&amp;$D$111,'CCG data'!$A:$AD,'CCG data'!G$3,FALSE))</f>
        <v>922</v>
      </c>
      <c r="P389" s="354">
        <f>IF(OR(ISERROR(VLOOKUP($E389&amp;$D$110&amp;$D$111,'CCG data'!$A:$AD,'CCG data'!B$3,FALSE)),ISBLANK(VLOOKUP($E389&amp;$D$110&amp;$D$111,'CCG data'!$A:$AD,'CCG data'!B$3,FALSE))),"",VLOOKUP($E389&amp;$D$110&amp;$D$111,'CCG data'!$A:$AD,'CCG data'!B$3,FALSE))</f>
        <v>5.2060737527114966E-2</v>
      </c>
      <c r="Q389" s="246"/>
      <c r="R389" s="246">
        <f>IF(OR(ISERROR(VLOOKUP($E389&amp;$D$110&amp;$D$111,'CCG data'!$A:$AD,'CCG data'!C$3,FALSE)),ISBLANK(VLOOKUP($E389&amp;$D$110&amp;$D$111,'CCG data'!$A:$AD,'CCG data'!C$3,FALSE))),"",VLOOKUP($E389&amp;$D$110&amp;$D$111,'CCG data'!$A:$AD,'CCG data'!C$3,FALSE))</f>
        <v>0.56507592190889366</v>
      </c>
      <c r="S389" s="246"/>
      <c r="T389" s="246">
        <f>IF(OR(ISERROR(VLOOKUP($E389&amp;$D$110&amp;$D$111,'CCG data'!$A:$AD,'CCG data'!D$3,FALSE)),ISBLANK(VLOOKUP($E389&amp;$D$110&amp;$D$111,'CCG data'!$A:$AD,'CCG data'!D$3,FALSE))),"",VLOOKUP($E389&amp;$D$110&amp;$D$111,'CCG data'!$A:$AD,'CCG data'!D$3,FALSE))</f>
        <v>0.22342733188720174</v>
      </c>
      <c r="U389" s="246"/>
      <c r="V389" s="246">
        <f>IF(OR(ISERROR(VLOOKUP($E389&amp;$D$110&amp;$D$111,'CCG data'!$A:$AD,'CCG data'!E$3,FALSE)),ISBLANK(VLOOKUP($E389&amp;$D$110&amp;$D$111,'CCG data'!$A:$AD,'CCG data'!E$3,FALSE))),"",VLOOKUP($E389&amp;$D$110&amp;$D$111,'CCG data'!$A:$AD,'CCG data'!E$3,FALSE))</f>
        <v>0.15943600867678959</v>
      </c>
      <c r="W389" s="387"/>
      <c r="Y389" s="178">
        <f>IFERROR(VLOOKUP($E389&amp;$D$111, Outliers!$A$4:$P$214,6,FALSE),"0")</f>
        <v>0</v>
      </c>
      <c r="Z389" s="178">
        <f>IFERROR(VLOOKUP($E389&amp;$D$111, Outliers!$A$4:$P$214,7,FALSE),"0")</f>
        <v>0</v>
      </c>
      <c r="AA389" s="178">
        <f>IFERROR(VLOOKUP($E389&amp;$D$111, Outliers!$A$4:$P$214,8,FALSE),"0")</f>
        <v>0</v>
      </c>
      <c r="AB389" s="178">
        <f>IFERROR(VLOOKUP($E389&amp;$D$111, Outliers!$A$4:$P$214,9,FALSE),"0")</f>
        <v>0</v>
      </c>
      <c r="AD389" s="82"/>
      <c r="AE389" s="82"/>
      <c r="AF389" s="82"/>
      <c r="AG389" s="82"/>
    </row>
    <row r="390" spans="4:33" x14ac:dyDescent="0.25">
      <c r="D390" s="301"/>
      <c r="E390" s="107" t="s">
        <v>27</v>
      </c>
      <c r="F390" s="99">
        <f>IF(P389="","",VLOOKUP($E389&amp;$D$110&amp;$D$111,'CCG data'!$A:$AD,'CCG data'!W$3,FALSE))</f>
        <v>2.6</v>
      </c>
      <c r="G390" s="100">
        <f>IF(P389="","",VLOOKUP($E389&amp;$D$110&amp;$D$111,'CCG data'!$A:$AD,'CCG data'!X$3,FALSE))</f>
        <v>4.7</v>
      </c>
      <c r="H390" s="100">
        <f>IF(R389="","",VLOOKUP($E389&amp;$D$110&amp;$D$111,'CCG data'!$A:$AD,'CCG data'!Y$3,FALSE))</f>
        <v>37</v>
      </c>
      <c r="I390" s="100">
        <f>IF(R389="","",VLOOKUP($E389&amp;$D$110&amp;$D$111,'CCG data'!$A:$AD,'CCG data'!Z$3,FALSE))</f>
        <v>44</v>
      </c>
      <c r="J390" s="100">
        <f>IF(T389="","",VLOOKUP($E389&amp;$D$110&amp;$D$111,'CCG data'!$A:$AD,'CCG data'!AA$3,FALSE))</f>
        <v>13.8</v>
      </c>
      <c r="K390" s="100">
        <f>IF(T389="","",VLOOKUP($E389&amp;$D$110&amp;$D$111,'CCG data'!$A:$AD,'CCG data'!AB$3,FALSE))</f>
        <v>18.2</v>
      </c>
      <c r="L390" s="100">
        <f>IF(V389="","",VLOOKUP($E389&amp;$D$110&amp;$D$111,'CCG data'!$A:$AD,'CCG data'!AC$3,FALSE))</f>
        <v>9.4</v>
      </c>
      <c r="M390" s="100">
        <f>IF(V389="","",VLOOKUP($E389&amp;$D$110&amp;$D$111,'CCG data'!$A:$AD,'CCG data'!AD$3,FALSE))</f>
        <v>13</v>
      </c>
      <c r="N390" s="304"/>
      <c r="P390" s="162">
        <f>IF(P389="","",VLOOKUP($E389&amp;$D$110&amp;$D$111,'CCG data'!$A:$AD,'CCG data'!I$3,FALSE))</f>
        <v>3.9E-2</v>
      </c>
      <c r="Q390" s="15">
        <f>IF(P389="","",VLOOKUP($E389&amp;$D$110&amp;$D$111,'CCG data'!$A:$AD,'CCG data'!J$3,FALSE))</f>
        <v>6.8000000000000005E-2</v>
      </c>
      <c r="R390" s="15">
        <f>IF(R389="","",VLOOKUP($E389&amp;$D$110&amp;$D$111,'CCG data'!$A:$AD,'CCG data'!K$3,FALSE))</f>
        <v>0.53300000000000003</v>
      </c>
      <c r="S390" s="15">
        <f>IF(R389="","",VLOOKUP($E389&amp;$D$110&amp;$D$111,'CCG data'!$A:$AD,'CCG data'!L$3,FALSE))</f>
        <v>0.59699999999999998</v>
      </c>
      <c r="T390" s="15">
        <f>IF(T389="","",VLOOKUP($E389&amp;$D$110&amp;$D$111,'CCG data'!$A:$AD,'CCG data'!M$3,FALSE))</f>
        <v>0.19800000000000001</v>
      </c>
      <c r="U390" s="15">
        <f>IF(T389="","",VLOOKUP($E389&amp;$D$110&amp;$D$111,'CCG data'!$A:$AD,'CCG data'!N$3,FALSE))</f>
        <v>0.251</v>
      </c>
      <c r="V390" s="15">
        <f>IF(V389="","",VLOOKUP($E389&amp;$D$110&amp;$D$111,'CCG data'!$A:$AD,'CCG data'!O$3,FALSE))</f>
        <v>0.13700000000000001</v>
      </c>
      <c r="W390" s="142">
        <f>IF(V389="","",VLOOKUP($E389&amp;$D$110&amp;$D$111,'CCG data'!$A:$AD,'CCG data'!P$3,FALSE))</f>
        <v>0.184</v>
      </c>
      <c r="Y390" s="178" t="str">
        <f>IFERROR(VLOOKUP($E390&amp;$D$111, Outliers!$A$4:$P$214,6,FALSE),"0")</f>
        <v>0</v>
      </c>
      <c r="Z390" s="178" t="str">
        <f>IFERROR(VLOOKUP($E390&amp;$D$111, Outliers!$A$4:$P$214,7,FALSE),"0")</f>
        <v>0</v>
      </c>
      <c r="AA390" s="178" t="str">
        <f>IFERROR(VLOOKUP($E390&amp;$D$111, Outliers!$A$4:$P$214,8,FALSE),"0")</f>
        <v>0</v>
      </c>
      <c r="AB390" s="178" t="str">
        <f>IFERROR(VLOOKUP($E390&amp;$D$111, Outliers!$A$4:$P$214,9,FALSE),"0")</f>
        <v>0</v>
      </c>
      <c r="AD390" s="82"/>
      <c r="AE390" s="82"/>
      <c r="AF390" s="82"/>
      <c r="AG390" s="82"/>
    </row>
    <row r="391" spans="4:33" ht="15.75" x14ac:dyDescent="0.25">
      <c r="D391" s="301"/>
      <c r="E391" s="108" t="s">
        <v>272</v>
      </c>
      <c r="F391" s="372">
        <f>IF(OR(ISERROR(VLOOKUP($E391&amp;$D$110&amp;$D$111,'CCG data'!$A:$AD,'CCG data'!R$3,FALSE)),ISBLANK(VLOOKUP($E391&amp;$D$110&amp;$D$111,'CCG data'!$A:$AD,'CCG data'!R$3,FALSE))),"",VLOOKUP($E391&amp;$D$110&amp;$D$111,'CCG data'!$A:$AD,'CCG data'!R$3,FALSE))</f>
        <v>7.5</v>
      </c>
      <c r="G391" s="373"/>
      <c r="H391" s="373">
        <f>IF(OR(ISERROR(VLOOKUP($E391&amp;$D$110&amp;$D$111,'CCG data'!$A:$AD,'CCG data'!S$3,FALSE)),ISBLANK(VLOOKUP($E391&amp;$D$110&amp;$D$111,'CCG data'!$A:$AD,'CCG data'!S$3,FALSE))),"",VLOOKUP($E391&amp;$D$110&amp;$D$111,'CCG data'!$A:$AD,'CCG data'!S$3,FALSE))</f>
        <v>34.4</v>
      </c>
      <c r="I391" s="373"/>
      <c r="J391" s="373">
        <f>IF(OR(ISERROR(VLOOKUP($E391&amp;$D$110&amp;$D$111,'CCG data'!$A:$AD,'CCG data'!T$3,FALSE)),ISBLANK(VLOOKUP($E391&amp;$D$110&amp;$D$111,'CCG data'!$A:$AD,'CCG data'!T$3,FALSE))),"",VLOOKUP($E391&amp;$D$110&amp;$D$111,'CCG data'!$A:$AD,'CCG data'!T$3,FALSE))</f>
        <v>14.6</v>
      </c>
      <c r="K391" s="373"/>
      <c r="L391" s="373">
        <f>IF(OR(ISERROR(VLOOKUP($E391&amp;$D$110&amp;$D$111,'CCG data'!$A:$AD,'CCG data'!U$3,FALSE)),ISBLANK(VLOOKUP($E391&amp;$D$110&amp;$D$111,'CCG data'!$A:$AD,'CCG data'!U$3,FALSE))),"",VLOOKUP($E391&amp;$D$110&amp;$D$111,'CCG data'!$A:$AD,'CCG data'!U$3,FALSE))</f>
        <v>13.8</v>
      </c>
      <c r="M391" s="374"/>
      <c r="N391" s="303">
        <f>IF(OR(ISERROR(VLOOKUP($E391&amp;$D$110&amp;$D$111,'CCG data'!$A:$AD,'CCG data'!G$3,FALSE)),ISBLANK(VLOOKUP($E391&amp;$D$110&amp;$D$111,'CCG data'!$A:$AD,'CCG data'!G$3,FALSE))),"",VLOOKUP($E391&amp;$D$110&amp;$D$111,'CCG data'!$A:$AD,'CCG data'!G$3,FALSE))</f>
        <v>785</v>
      </c>
      <c r="P391" s="354">
        <f>IF(OR(ISERROR(VLOOKUP($E391&amp;$D$110&amp;$D$111,'CCG data'!$A:$AD,'CCG data'!B$3,FALSE)),ISBLANK(VLOOKUP($E391&amp;$D$110&amp;$D$111,'CCG data'!$A:$AD,'CCG data'!B$3,FALSE))),"",VLOOKUP($E391&amp;$D$110&amp;$D$111,'CCG data'!$A:$AD,'CCG data'!B$3,FALSE))</f>
        <v>0.10063694267515924</v>
      </c>
      <c r="Q391" s="246"/>
      <c r="R391" s="246">
        <f>IF(OR(ISERROR(VLOOKUP($E391&amp;$D$110&amp;$D$111,'CCG data'!$A:$AD,'CCG data'!C$3,FALSE)),ISBLANK(VLOOKUP($E391&amp;$D$110&amp;$D$111,'CCG data'!$A:$AD,'CCG data'!C$3,FALSE))),"",VLOOKUP($E391&amp;$D$110&amp;$D$111,'CCG data'!$A:$AD,'CCG data'!C$3,FALSE))</f>
        <v>0.49044585987261147</v>
      </c>
      <c r="S391" s="246"/>
      <c r="T391" s="246">
        <f>IF(OR(ISERROR(VLOOKUP($E391&amp;$D$110&amp;$D$111,'CCG data'!$A:$AD,'CCG data'!D$3,FALSE)),ISBLANK(VLOOKUP($E391&amp;$D$110&amp;$D$111,'CCG data'!$A:$AD,'CCG data'!D$3,FALSE))),"",VLOOKUP($E391&amp;$D$110&amp;$D$111,'CCG data'!$A:$AD,'CCG data'!D$3,FALSE))</f>
        <v>0.2050955414012739</v>
      </c>
      <c r="U391" s="246"/>
      <c r="V391" s="246">
        <f>IF(OR(ISERROR(VLOOKUP($E391&amp;$D$110&amp;$D$111,'CCG data'!$A:$AD,'CCG data'!E$3,FALSE)),ISBLANK(VLOOKUP($E391&amp;$D$110&amp;$D$111,'CCG data'!$A:$AD,'CCG data'!E$3,FALSE))),"",VLOOKUP($E391&amp;$D$110&amp;$D$111,'CCG data'!$A:$AD,'CCG data'!E$3,FALSE))</f>
        <v>0.20382165605095542</v>
      </c>
      <c r="W391" s="387"/>
      <c r="Y391" s="178">
        <f>IFERROR(VLOOKUP($E391&amp;$D$111, Outliers!$A$4:$P$214,6,FALSE),"0")</f>
        <v>1</v>
      </c>
      <c r="Z391" s="178">
        <f>IFERROR(VLOOKUP($E391&amp;$D$111, Outliers!$A$4:$P$214,7,FALSE),"0")</f>
        <v>0</v>
      </c>
      <c r="AA391" s="178">
        <f>IFERROR(VLOOKUP($E391&amp;$D$111, Outliers!$A$4:$P$214,8,FALSE),"0")</f>
        <v>0</v>
      </c>
      <c r="AB391" s="178">
        <f>IFERROR(VLOOKUP($E391&amp;$D$111, Outliers!$A$4:$P$214,9,FALSE),"0")</f>
        <v>0</v>
      </c>
      <c r="AD391" s="82"/>
      <c r="AE391" s="82"/>
      <c r="AF391" s="82"/>
      <c r="AG391" s="82"/>
    </row>
    <row r="392" spans="4:33" x14ac:dyDescent="0.25">
      <c r="D392" s="301"/>
      <c r="E392" s="107" t="s">
        <v>27</v>
      </c>
      <c r="F392" s="99">
        <f>IF(P391="","",VLOOKUP($E391&amp;$D$110&amp;$D$111,'CCG data'!$A:$AD,'CCG data'!W$3,FALSE))</f>
        <v>5.8</v>
      </c>
      <c r="G392" s="100">
        <f>IF(P391="","",VLOOKUP($E391&amp;$D$110&amp;$D$111,'CCG data'!$A:$AD,'CCG data'!X$3,FALSE))</f>
        <v>9.1</v>
      </c>
      <c r="H392" s="100">
        <f>IF(R391="","",VLOOKUP($E391&amp;$D$110&amp;$D$111,'CCG data'!$A:$AD,'CCG data'!Y$3,FALSE))</f>
        <v>31</v>
      </c>
      <c r="I392" s="100">
        <f>IF(R391="","",VLOOKUP($E391&amp;$D$110&amp;$D$111,'CCG data'!$A:$AD,'CCG data'!Z$3,FALSE))</f>
        <v>37.9</v>
      </c>
      <c r="J392" s="100">
        <f>IF(T391="","",VLOOKUP($E391&amp;$D$110&amp;$D$111,'CCG data'!$A:$AD,'CCG data'!AA$3,FALSE))</f>
        <v>12.3</v>
      </c>
      <c r="K392" s="100">
        <f>IF(T391="","",VLOOKUP($E391&amp;$D$110&amp;$D$111,'CCG data'!$A:$AD,'CCG data'!AB$3,FALSE))</f>
        <v>16.899999999999999</v>
      </c>
      <c r="L392" s="100">
        <f>IF(V391="","",VLOOKUP($E391&amp;$D$110&amp;$D$111,'CCG data'!$A:$AD,'CCG data'!AC$3,FALSE))</f>
        <v>11.6</v>
      </c>
      <c r="M392" s="100">
        <f>IF(V391="","",VLOOKUP($E391&amp;$D$110&amp;$D$111,'CCG data'!$A:$AD,'CCG data'!AD$3,FALSE))</f>
        <v>15.9</v>
      </c>
      <c r="N392" s="304"/>
      <c r="P392" s="162">
        <f>IF(P391="","",VLOOKUP($E391&amp;$D$110&amp;$D$111,'CCG data'!$A:$AD,'CCG data'!I$3,FALSE))</f>
        <v>8.1000000000000003E-2</v>
      </c>
      <c r="Q392" s="15">
        <f>IF(P391="","",VLOOKUP($E391&amp;$D$110&amp;$D$111,'CCG data'!$A:$AD,'CCG data'!J$3,FALSE))</f>
        <v>0.124</v>
      </c>
      <c r="R392" s="15">
        <f>IF(R391="","",VLOOKUP($E391&amp;$D$110&amp;$D$111,'CCG data'!$A:$AD,'CCG data'!K$3,FALSE))</f>
        <v>0.45600000000000002</v>
      </c>
      <c r="S392" s="15">
        <f>IF(R391="","",VLOOKUP($E391&amp;$D$110&amp;$D$111,'CCG data'!$A:$AD,'CCG data'!L$3,FALSE))</f>
        <v>0.52500000000000002</v>
      </c>
      <c r="T392" s="15">
        <f>IF(T391="","",VLOOKUP($E391&amp;$D$110&amp;$D$111,'CCG data'!$A:$AD,'CCG data'!M$3,FALSE))</f>
        <v>0.17799999999999999</v>
      </c>
      <c r="U392" s="15">
        <f>IF(T391="","",VLOOKUP($E391&amp;$D$110&amp;$D$111,'CCG data'!$A:$AD,'CCG data'!N$3,FALSE))</f>
        <v>0.23499999999999999</v>
      </c>
      <c r="V392" s="15">
        <f>IF(V391="","",VLOOKUP($E391&amp;$D$110&amp;$D$111,'CCG data'!$A:$AD,'CCG data'!O$3,FALSE))</f>
        <v>0.17699999999999999</v>
      </c>
      <c r="W392" s="142">
        <f>IF(V391="","",VLOOKUP($E391&amp;$D$110&amp;$D$111,'CCG data'!$A:$AD,'CCG data'!P$3,FALSE))</f>
        <v>0.23300000000000001</v>
      </c>
      <c r="Y392" s="178" t="str">
        <f>IFERROR(VLOOKUP($E392&amp;$D$111, Outliers!$A$4:$P$214,6,FALSE),"0")</f>
        <v>0</v>
      </c>
      <c r="Z392" s="178" t="str">
        <f>IFERROR(VLOOKUP($E392&amp;$D$111, Outliers!$A$4:$P$214,7,FALSE),"0")</f>
        <v>0</v>
      </c>
      <c r="AA392" s="178" t="str">
        <f>IFERROR(VLOOKUP($E392&amp;$D$111, Outliers!$A$4:$P$214,8,FALSE),"0")</f>
        <v>0</v>
      </c>
      <c r="AB392" s="178" t="str">
        <f>IFERROR(VLOOKUP($E392&amp;$D$111, Outliers!$A$4:$P$214,9,FALSE),"0")</f>
        <v>0</v>
      </c>
      <c r="AD392" s="82"/>
      <c r="AE392" s="82"/>
      <c r="AF392" s="82"/>
      <c r="AG392" s="82"/>
    </row>
    <row r="393" spans="4:33" ht="15.75" x14ac:dyDescent="0.25">
      <c r="D393" s="301"/>
      <c r="E393" s="108" t="s">
        <v>273</v>
      </c>
      <c r="F393" s="372">
        <f>IF(OR(ISERROR(VLOOKUP($E393&amp;$D$110&amp;$D$111,'CCG data'!$A:$AD,'CCG data'!R$3,FALSE)),ISBLANK(VLOOKUP($E393&amp;$D$110&amp;$D$111,'CCG data'!$A:$AD,'CCG data'!R$3,FALSE))),"",VLOOKUP($E393&amp;$D$110&amp;$D$111,'CCG data'!$A:$AD,'CCG data'!R$3,FALSE))</f>
        <v>6.3</v>
      </c>
      <c r="G393" s="373"/>
      <c r="H393" s="373">
        <f>IF(OR(ISERROR(VLOOKUP($E393&amp;$D$110&amp;$D$111,'CCG data'!$A:$AD,'CCG data'!S$3,FALSE)),ISBLANK(VLOOKUP($E393&amp;$D$110&amp;$D$111,'CCG data'!$A:$AD,'CCG data'!S$3,FALSE))),"",VLOOKUP($E393&amp;$D$110&amp;$D$111,'CCG data'!$A:$AD,'CCG data'!S$3,FALSE))</f>
        <v>42.4</v>
      </c>
      <c r="I393" s="373"/>
      <c r="J393" s="373">
        <f>IF(OR(ISERROR(VLOOKUP($E393&amp;$D$110&amp;$D$111,'CCG data'!$A:$AD,'CCG data'!T$3,FALSE)),ISBLANK(VLOOKUP($E393&amp;$D$110&amp;$D$111,'CCG data'!$A:$AD,'CCG data'!T$3,FALSE))),"",VLOOKUP($E393&amp;$D$110&amp;$D$111,'CCG data'!$A:$AD,'CCG data'!T$3,FALSE))</f>
        <v>18.8</v>
      </c>
      <c r="K393" s="373"/>
      <c r="L393" s="373">
        <f>IF(OR(ISERROR(VLOOKUP($E393&amp;$D$110&amp;$D$111,'CCG data'!$A:$AD,'CCG data'!U$3,FALSE)),ISBLANK(VLOOKUP($E393&amp;$D$110&amp;$D$111,'CCG data'!$A:$AD,'CCG data'!U$3,FALSE))),"",VLOOKUP($E393&amp;$D$110&amp;$D$111,'CCG data'!$A:$AD,'CCG data'!U$3,FALSE))</f>
        <v>9.6</v>
      </c>
      <c r="M393" s="374"/>
      <c r="N393" s="303">
        <f>IF(OR(ISERROR(VLOOKUP($E393&amp;$D$110&amp;$D$111,'CCG data'!$A:$AD,'CCG data'!G$3,FALSE)),ISBLANK(VLOOKUP($E393&amp;$D$110&amp;$D$111,'CCG data'!$A:$AD,'CCG data'!G$3,FALSE))),"",VLOOKUP($E393&amp;$D$110&amp;$D$111,'CCG data'!$A:$AD,'CCG data'!G$3,FALSE))</f>
        <v>1429</v>
      </c>
      <c r="P393" s="354">
        <f>IF(OR(ISERROR(VLOOKUP($E393&amp;$D$110&amp;$D$111,'CCG data'!$A:$AD,'CCG data'!B$3,FALSE)),ISBLANK(VLOOKUP($E393&amp;$D$110&amp;$D$111,'CCG data'!$A:$AD,'CCG data'!B$3,FALSE))),"",VLOOKUP($E393&amp;$D$110&amp;$D$111,'CCG data'!$A:$AD,'CCG data'!B$3,FALSE))</f>
        <v>8.3974807557732678E-2</v>
      </c>
      <c r="Q393" s="246"/>
      <c r="R393" s="246">
        <f>IF(OR(ISERROR(VLOOKUP($E393&amp;$D$110&amp;$D$111,'CCG data'!$A:$AD,'CCG data'!C$3,FALSE)),ISBLANK(VLOOKUP($E393&amp;$D$110&amp;$D$111,'CCG data'!$A:$AD,'CCG data'!C$3,FALSE))),"",VLOOKUP($E393&amp;$D$110&amp;$D$111,'CCG data'!$A:$AD,'CCG data'!C$3,FALSE))</f>
        <v>0.55213435969209235</v>
      </c>
      <c r="S393" s="246"/>
      <c r="T393" s="246">
        <f>IF(OR(ISERROR(VLOOKUP($E393&amp;$D$110&amp;$D$111,'CCG data'!$A:$AD,'CCG data'!D$3,FALSE)),ISBLANK(VLOOKUP($E393&amp;$D$110&amp;$D$111,'CCG data'!$A:$AD,'CCG data'!D$3,FALSE))),"",VLOOKUP($E393&amp;$D$110&amp;$D$111,'CCG data'!$A:$AD,'CCG data'!D$3,FALSE))</f>
        <v>0.23932820153953813</v>
      </c>
      <c r="U393" s="246"/>
      <c r="V393" s="246">
        <f>IF(OR(ISERROR(VLOOKUP($E393&amp;$D$110&amp;$D$111,'CCG data'!$A:$AD,'CCG data'!E$3,FALSE)),ISBLANK(VLOOKUP($E393&amp;$D$110&amp;$D$111,'CCG data'!$A:$AD,'CCG data'!E$3,FALSE))),"",VLOOKUP($E393&amp;$D$110&amp;$D$111,'CCG data'!$A:$AD,'CCG data'!E$3,FALSE))</f>
        <v>0.12456263121063681</v>
      </c>
      <c r="W393" s="387"/>
      <c r="Y393" s="178">
        <f>IFERROR(VLOOKUP($E393&amp;$D$111, Outliers!$A$4:$P$214,6,FALSE),"0")</f>
        <v>0</v>
      </c>
      <c r="Z393" s="178">
        <f>IFERROR(VLOOKUP($E393&amp;$D$111, Outliers!$A$4:$P$214,7,FALSE),"0")</f>
        <v>0</v>
      </c>
      <c r="AA393" s="178">
        <f>IFERROR(VLOOKUP($E393&amp;$D$111, Outliers!$A$4:$P$214,8,FALSE),"0")</f>
        <v>0</v>
      </c>
      <c r="AB393" s="178">
        <f>IFERROR(VLOOKUP($E393&amp;$D$111, Outliers!$A$4:$P$214,9,FALSE),"0")</f>
        <v>0</v>
      </c>
      <c r="AD393" s="82"/>
      <c r="AE393" s="82"/>
      <c r="AF393" s="82"/>
      <c r="AG393" s="82"/>
    </row>
    <row r="394" spans="4:33" x14ac:dyDescent="0.25">
      <c r="D394" s="301"/>
      <c r="E394" s="107" t="s">
        <v>27</v>
      </c>
      <c r="F394" s="99">
        <f>IF(P393="","",VLOOKUP($E393&amp;$D$110&amp;$D$111,'CCG data'!$A:$AD,'CCG data'!W$3,FALSE))</f>
        <v>5.2</v>
      </c>
      <c r="G394" s="100">
        <f>IF(P393="","",VLOOKUP($E393&amp;$D$110&amp;$D$111,'CCG data'!$A:$AD,'CCG data'!X$3,FALSE))</f>
        <v>7.4</v>
      </c>
      <c r="H394" s="100">
        <f>IF(R393="","",VLOOKUP($E393&amp;$D$110&amp;$D$111,'CCG data'!$A:$AD,'CCG data'!Y$3,FALSE))</f>
        <v>39.4</v>
      </c>
      <c r="I394" s="100">
        <f>IF(R393="","",VLOOKUP($E393&amp;$D$110&amp;$D$111,'CCG data'!$A:$AD,'CCG data'!Z$3,FALSE))</f>
        <v>45.3</v>
      </c>
      <c r="J394" s="100">
        <f>IF(T393="","",VLOOKUP($E393&amp;$D$110&amp;$D$111,'CCG data'!$A:$AD,'CCG data'!AA$3,FALSE))</f>
        <v>16.8</v>
      </c>
      <c r="K394" s="100">
        <f>IF(T393="","",VLOOKUP($E393&amp;$D$110&amp;$D$111,'CCG data'!$A:$AD,'CCG data'!AB$3,FALSE))</f>
        <v>20.8</v>
      </c>
      <c r="L394" s="100">
        <f>IF(V393="","",VLOOKUP($E393&amp;$D$110&amp;$D$111,'CCG data'!$A:$AD,'CCG data'!AC$3,FALSE))</f>
        <v>8.1999999999999993</v>
      </c>
      <c r="M394" s="100">
        <f>IF(V393="","",VLOOKUP($E393&amp;$D$110&amp;$D$111,'CCG data'!$A:$AD,'CCG data'!AD$3,FALSE))</f>
        <v>11</v>
      </c>
      <c r="N394" s="304"/>
      <c r="P394" s="162">
        <f>IF(P393="","",VLOOKUP($E393&amp;$D$110&amp;$D$111,'CCG data'!$A:$AD,'CCG data'!I$3,FALSE))</f>
        <v>7.0999999999999994E-2</v>
      </c>
      <c r="Q394" s="15">
        <f>IF(P393="","",VLOOKUP($E393&amp;$D$110&amp;$D$111,'CCG data'!$A:$AD,'CCG data'!J$3,FALSE))</f>
        <v>9.9000000000000005E-2</v>
      </c>
      <c r="R394" s="15">
        <f>IF(R393="","",VLOOKUP($E393&amp;$D$110&amp;$D$111,'CCG data'!$A:$AD,'CCG data'!K$3,FALSE))</f>
        <v>0.52600000000000002</v>
      </c>
      <c r="S394" s="15">
        <f>IF(R393="","",VLOOKUP($E393&amp;$D$110&amp;$D$111,'CCG data'!$A:$AD,'CCG data'!L$3,FALSE))</f>
        <v>0.57799999999999996</v>
      </c>
      <c r="T394" s="15">
        <f>IF(T393="","",VLOOKUP($E393&amp;$D$110&amp;$D$111,'CCG data'!$A:$AD,'CCG data'!M$3,FALSE))</f>
        <v>0.218</v>
      </c>
      <c r="U394" s="15">
        <f>IF(T393="","",VLOOKUP($E393&amp;$D$110&amp;$D$111,'CCG data'!$A:$AD,'CCG data'!N$3,FALSE))</f>
        <v>0.26200000000000001</v>
      </c>
      <c r="V394" s="15">
        <f>IF(V393="","",VLOOKUP($E393&amp;$D$110&amp;$D$111,'CCG data'!$A:$AD,'CCG data'!O$3,FALSE))</f>
        <v>0.108</v>
      </c>
      <c r="W394" s="142">
        <f>IF(V393="","",VLOOKUP($E393&amp;$D$110&amp;$D$111,'CCG data'!$A:$AD,'CCG data'!P$3,FALSE))</f>
        <v>0.14299999999999999</v>
      </c>
      <c r="Y394" s="178" t="str">
        <f>IFERROR(VLOOKUP($E394&amp;$D$111, Outliers!$A$4:$P$214,6,FALSE),"0")</f>
        <v>0</v>
      </c>
      <c r="Z394" s="178" t="str">
        <f>IFERROR(VLOOKUP($E394&amp;$D$111, Outliers!$A$4:$P$214,7,FALSE),"0")</f>
        <v>0</v>
      </c>
      <c r="AA394" s="178" t="str">
        <f>IFERROR(VLOOKUP($E394&amp;$D$111, Outliers!$A$4:$P$214,8,FALSE),"0")</f>
        <v>0</v>
      </c>
      <c r="AB394" s="178" t="str">
        <f>IFERROR(VLOOKUP($E394&amp;$D$111, Outliers!$A$4:$P$214,9,FALSE),"0")</f>
        <v>0</v>
      </c>
      <c r="AD394" s="82"/>
      <c r="AE394" s="82"/>
      <c r="AF394" s="82"/>
      <c r="AG394" s="82"/>
    </row>
    <row r="395" spans="4:33" ht="15.75" x14ac:dyDescent="0.25">
      <c r="D395" s="301"/>
      <c r="E395" s="108" t="s">
        <v>274</v>
      </c>
      <c r="F395" s="372">
        <f>IF(OR(ISERROR(VLOOKUP($E395&amp;$D$110&amp;$D$111,'CCG data'!$A:$AD,'CCG data'!R$3,FALSE)),ISBLANK(VLOOKUP($E395&amp;$D$110&amp;$D$111,'CCG data'!$A:$AD,'CCG data'!R$3,FALSE))),"",VLOOKUP($E395&amp;$D$110&amp;$D$111,'CCG data'!$A:$AD,'CCG data'!R$3,FALSE))</f>
        <v>6.7</v>
      </c>
      <c r="G395" s="373"/>
      <c r="H395" s="373">
        <f>IF(OR(ISERROR(VLOOKUP($E395&amp;$D$110&amp;$D$111,'CCG data'!$A:$AD,'CCG data'!S$3,FALSE)),ISBLANK(VLOOKUP($E395&amp;$D$110&amp;$D$111,'CCG data'!$A:$AD,'CCG data'!S$3,FALSE))),"",VLOOKUP($E395&amp;$D$110&amp;$D$111,'CCG data'!$A:$AD,'CCG data'!S$3,FALSE))</f>
        <v>48.2</v>
      </c>
      <c r="I395" s="373"/>
      <c r="J395" s="373">
        <f>IF(OR(ISERROR(VLOOKUP($E395&amp;$D$110&amp;$D$111,'CCG data'!$A:$AD,'CCG data'!T$3,FALSE)),ISBLANK(VLOOKUP($E395&amp;$D$110&amp;$D$111,'CCG data'!$A:$AD,'CCG data'!T$3,FALSE))),"",VLOOKUP($E395&amp;$D$110&amp;$D$111,'CCG data'!$A:$AD,'CCG data'!T$3,FALSE))</f>
        <v>11</v>
      </c>
      <c r="K395" s="373"/>
      <c r="L395" s="373">
        <f>IF(OR(ISERROR(VLOOKUP($E395&amp;$D$110&amp;$D$111,'CCG data'!$A:$AD,'CCG data'!U$3,FALSE)),ISBLANK(VLOOKUP($E395&amp;$D$110&amp;$D$111,'CCG data'!$A:$AD,'CCG data'!U$3,FALSE))),"",VLOOKUP($E395&amp;$D$110&amp;$D$111,'CCG data'!$A:$AD,'CCG data'!U$3,FALSE))</f>
        <v>10.1</v>
      </c>
      <c r="M395" s="374"/>
      <c r="N395" s="303">
        <f>IF(OR(ISERROR(VLOOKUP($E395&amp;$D$110&amp;$D$111,'CCG data'!$A:$AD,'CCG data'!G$3,FALSE)),ISBLANK(VLOOKUP($E395&amp;$D$110&amp;$D$111,'CCG data'!$A:$AD,'CCG data'!G$3,FALSE))),"",VLOOKUP($E395&amp;$D$110&amp;$D$111,'CCG data'!$A:$AD,'CCG data'!G$3,FALSE))</f>
        <v>647</v>
      </c>
      <c r="P395" s="354">
        <f>IF(OR(ISERROR(VLOOKUP($E395&amp;$D$110&amp;$D$111,'CCG data'!$A:$AD,'CCG data'!B$3,FALSE)),ISBLANK(VLOOKUP($E395&amp;$D$110&amp;$D$111,'CCG data'!$A:$AD,'CCG data'!B$3,FALSE))),"",VLOOKUP($E395&amp;$D$110&amp;$D$111,'CCG data'!$A:$AD,'CCG data'!B$3,FALSE))</f>
        <v>9.1190108191653782E-2</v>
      </c>
      <c r="Q395" s="246"/>
      <c r="R395" s="246">
        <f>IF(OR(ISERROR(VLOOKUP($E395&amp;$D$110&amp;$D$111,'CCG data'!$A:$AD,'CCG data'!C$3,FALSE)),ISBLANK(VLOOKUP($E395&amp;$D$110&amp;$D$111,'CCG data'!$A:$AD,'CCG data'!C$3,FALSE))),"",VLOOKUP($E395&amp;$D$110&amp;$D$111,'CCG data'!$A:$AD,'CCG data'!C$3,FALSE))</f>
        <v>0.63060278207109732</v>
      </c>
      <c r="S395" s="246"/>
      <c r="T395" s="246">
        <f>IF(OR(ISERROR(VLOOKUP($E395&amp;$D$110&amp;$D$111,'CCG data'!$A:$AD,'CCG data'!D$3,FALSE)),ISBLANK(VLOOKUP($E395&amp;$D$110&amp;$D$111,'CCG data'!$A:$AD,'CCG data'!D$3,FALSE))),"",VLOOKUP($E395&amp;$D$110&amp;$D$111,'CCG data'!$A:$AD,'CCG data'!D$3,FALSE))</f>
        <v>0.14528593508500773</v>
      </c>
      <c r="U395" s="246"/>
      <c r="V395" s="246">
        <f>IF(OR(ISERROR(VLOOKUP($E395&amp;$D$110&amp;$D$111,'CCG data'!$A:$AD,'CCG data'!E$3,FALSE)),ISBLANK(VLOOKUP($E395&amp;$D$110&amp;$D$111,'CCG data'!$A:$AD,'CCG data'!E$3,FALSE))),"",VLOOKUP($E395&amp;$D$110&amp;$D$111,'CCG data'!$A:$AD,'CCG data'!E$3,FALSE))</f>
        <v>0.13292117465224113</v>
      </c>
      <c r="W395" s="387"/>
      <c r="Y395" s="178">
        <f>IFERROR(VLOOKUP($E395&amp;$D$111, Outliers!$A$4:$P$214,6,FALSE),"0")</f>
        <v>0</v>
      </c>
      <c r="Z395" s="178">
        <f>IFERROR(VLOOKUP($E395&amp;$D$111, Outliers!$A$4:$P$214,7,FALSE),"0")</f>
        <v>1</v>
      </c>
      <c r="AA395" s="178">
        <f>IFERROR(VLOOKUP($E395&amp;$D$111, Outliers!$A$4:$P$214,8,FALSE),"0")</f>
        <v>1</v>
      </c>
      <c r="AB395" s="178">
        <f>IFERROR(VLOOKUP($E395&amp;$D$111, Outliers!$A$4:$P$214,9,FALSE),"0")</f>
        <v>0</v>
      </c>
      <c r="AD395" s="82"/>
      <c r="AE395" s="82"/>
      <c r="AF395" s="82"/>
      <c r="AG395" s="82"/>
    </row>
    <row r="396" spans="4:33" x14ac:dyDescent="0.25">
      <c r="D396" s="301"/>
      <c r="E396" s="107" t="s">
        <v>27</v>
      </c>
      <c r="F396" s="99">
        <f>IF(P395="","",VLOOKUP($E395&amp;$D$110&amp;$D$111,'CCG data'!$A:$AD,'CCG data'!W$3,FALSE))</f>
        <v>5</v>
      </c>
      <c r="G396" s="100">
        <f>IF(P395="","",VLOOKUP($E395&amp;$D$110&amp;$D$111,'CCG data'!$A:$AD,'CCG data'!X$3,FALSE))</f>
        <v>8.5</v>
      </c>
      <c r="H396" s="100">
        <f>IF(R395="","",VLOOKUP($E395&amp;$D$110&amp;$D$111,'CCG data'!$A:$AD,'CCG data'!Y$3,FALSE))</f>
        <v>43.5</v>
      </c>
      <c r="I396" s="100">
        <f>IF(R395="","",VLOOKUP($E395&amp;$D$110&amp;$D$111,'CCG data'!$A:$AD,'CCG data'!Z$3,FALSE))</f>
        <v>52.9</v>
      </c>
      <c r="J396" s="100">
        <f>IF(T395="","",VLOOKUP($E395&amp;$D$110&amp;$D$111,'CCG data'!$A:$AD,'CCG data'!AA$3,FALSE))</f>
        <v>8.8000000000000007</v>
      </c>
      <c r="K396" s="100">
        <f>IF(T395="","",VLOOKUP($E395&amp;$D$110&amp;$D$111,'CCG data'!$A:$AD,'CCG data'!AB$3,FALSE))</f>
        <v>13.3</v>
      </c>
      <c r="L396" s="100">
        <f>IF(V395="","",VLOOKUP($E395&amp;$D$110&amp;$D$111,'CCG data'!$A:$AD,'CCG data'!AC$3,FALSE))</f>
        <v>7.9</v>
      </c>
      <c r="M396" s="100">
        <f>IF(V395="","",VLOOKUP($E395&amp;$D$110&amp;$D$111,'CCG data'!$A:$AD,'CCG data'!AD$3,FALSE))</f>
        <v>12.2</v>
      </c>
      <c r="N396" s="304"/>
      <c r="P396" s="162">
        <f>IF(P395="","",VLOOKUP($E395&amp;$D$110&amp;$D$111,'CCG data'!$A:$AD,'CCG data'!I$3,FALSE))</f>
        <v>7.0999999999999994E-2</v>
      </c>
      <c r="Q396" s="15">
        <f>IF(P395="","",VLOOKUP($E395&amp;$D$110&amp;$D$111,'CCG data'!$A:$AD,'CCG data'!J$3,FALSE))</f>
        <v>0.11600000000000001</v>
      </c>
      <c r="R396" s="15">
        <f>IF(R395="","",VLOOKUP($E395&amp;$D$110&amp;$D$111,'CCG data'!$A:$AD,'CCG data'!K$3,FALSE))</f>
        <v>0.59299999999999997</v>
      </c>
      <c r="S396" s="15">
        <f>IF(R395="","",VLOOKUP($E395&amp;$D$110&amp;$D$111,'CCG data'!$A:$AD,'CCG data'!L$3,FALSE))</f>
        <v>0.66700000000000004</v>
      </c>
      <c r="T396" s="15">
        <f>IF(T395="","",VLOOKUP($E395&amp;$D$110&amp;$D$111,'CCG data'!$A:$AD,'CCG data'!M$3,FALSE))</f>
        <v>0.12</v>
      </c>
      <c r="U396" s="15">
        <f>IF(T395="","",VLOOKUP($E395&amp;$D$110&amp;$D$111,'CCG data'!$A:$AD,'CCG data'!N$3,FALSE))</f>
        <v>0.17499999999999999</v>
      </c>
      <c r="V396" s="15">
        <f>IF(V395="","",VLOOKUP($E395&amp;$D$110&amp;$D$111,'CCG data'!$A:$AD,'CCG data'!O$3,FALSE))</f>
        <v>0.109</v>
      </c>
      <c r="W396" s="142">
        <f>IF(V395="","",VLOOKUP($E395&amp;$D$110&amp;$D$111,'CCG data'!$A:$AD,'CCG data'!P$3,FALSE))</f>
        <v>0.161</v>
      </c>
      <c r="Y396" s="178" t="str">
        <f>IFERROR(VLOOKUP($E396&amp;$D$111, Outliers!$A$4:$P$214,6,FALSE),"0")</f>
        <v>0</v>
      </c>
      <c r="Z396" s="178" t="str">
        <f>IFERROR(VLOOKUP($E396&amp;$D$111, Outliers!$A$4:$P$214,7,FALSE),"0")</f>
        <v>0</v>
      </c>
      <c r="AA396" s="178" t="str">
        <f>IFERROR(VLOOKUP($E396&amp;$D$111, Outliers!$A$4:$P$214,8,FALSE),"0")</f>
        <v>0</v>
      </c>
      <c r="AB396" s="178" t="str">
        <f>IFERROR(VLOOKUP($E396&amp;$D$111, Outliers!$A$4:$P$214,9,FALSE),"0")</f>
        <v>0</v>
      </c>
      <c r="AD396" s="82"/>
      <c r="AE396" s="82"/>
      <c r="AF396" s="82"/>
      <c r="AG396" s="82"/>
    </row>
    <row r="397" spans="4:33" ht="15.75" x14ac:dyDescent="0.25">
      <c r="D397" s="301"/>
      <c r="E397" s="108" t="s">
        <v>275</v>
      </c>
      <c r="F397" s="372">
        <f>IF(OR(ISERROR(VLOOKUP($E397&amp;$D$110&amp;$D$111,'CCG data'!$A:$AD,'CCG data'!R$3,FALSE)),ISBLANK(VLOOKUP($E397&amp;$D$110&amp;$D$111,'CCG data'!$A:$AD,'CCG data'!R$3,FALSE))),"",VLOOKUP($E397&amp;$D$110&amp;$D$111,'CCG data'!$A:$AD,'CCG data'!R$3,FALSE))</f>
        <v>5.3</v>
      </c>
      <c r="G397" s="373"/>
      <c r="H397" s="373">
        <f>IF(OR(ISERROR(VLOOKUP($E397&amp;$D$110&amp;$D$111,'CCG data'!$A:$AD,'CCG data'!S$3,FALSE)),ISBLANK(VLOOKUP($E397&amp;$D$110&amp;$D$111,'CCG data'!$A:$AD,'CCG data'!S$3,FALSE))),"",VLOOKUP($E397&amp;$D$110&amp;$D$111,'CCG data'!$A:$AD,'CCG data'!S$3,FALSE))</f>
        <v>42.8</v>
      </c>
      <c r="I397" s="373"/>
      <c r="J397" s="373">
        <f>IF(OR(ISERROR(VLOOKUP($E397&amp;$D$110&amp;$D$111,'CCG data'!$A:$AD,'CCG data'!T$3,FALSE)),ISBLANK(VLOOKUP($E397&amp;$D$110&amp;$D$111,'CCG data'!$A:$AD,'CCG data'!T$3,FALSE))),"",VLOOKUP($E397&amp;$D$110&amp;$D$111,'CCG data'!$A:$AD,'CCG data'!T$3,FALSE))</f>
        <v>23.9</v>
      </c>
      <c r="K397" s="373"/>
      <c r="L397" s="373">
        <f>IF(OR(ISERROR(VLOOKUP($E397&amp;$D$110&amp;$D$111,'CCG data'!$A:$AD,'CCG data'!U$3,FALSE)),ISBLANK(VLOOKUP($E397&amp;$D$110&amp;$D$111,'CCG data'!$A:$AD,'CCG data'!U$3,FALSE))),"",VLOOKUP($E397&amp;$D$110&amp;$D$111,'CCG data'!$A:$AD,'CCG data'!U$3,FALSE))</f>
        <v>9.3000000000000007</v>
      </c>
      <c r="M397" s="374"/>
      <c r="N397" s="303">
        <f>IF(OR(ISERROR(VLOOKUP($E397&amp;$D$110&amp;$D$111,'CCG data'!$A:$AD,'CCG data'!G$3,FALSE)),ISBLANK(VLOOKUP($E397&amp;$D$110&amp;$D$111,'CCG data'!$A:$AD,'CCG data'!G$3,FALSE))),"",VLOOKUP($E397&amp;$D$110&amp;$D$111,'CCG data'!$A:$AD,'CCG data'!G$3,FALSE))</f>
        <v>1171</v>
      </c>
      <c r="P397" s="354">
        <f>IF(OR(ISERROR(VLOOKUP($E397&amp;$D$110&amp;$D$111,'CCG data'!$A:$AD,'CCG data'!B$3,FALSE)),ISBLANK(VLOOKUP($E397&amp;$D$110&amp;$D$111,'CCG data'!$A:$AD,'CCG data'!B$3,FALSE))),"",VLOOKUP($E397&amp;$D$110&amp;$D$111,'CCG data'!$A:$AD,'CCG data'!B$3,FALSE))</f>
        <v>6.4901793339026473E-2</v>
      </c>
      <c r="Q397" s="246"/>
      <c r="R397" s="246">
        <f>IF(OR(ISERROR(VLOOKUP($E397&amp;$D$110&amp;$D$111,'CCG data'!$A:$AD,'CCG data'!C$3,FALSE)),ISBLANK(VLOOKUP($E397&amp;$D$110&amp;$D$111,'CCG data'!$A:$AD,'CCG data'!C$3,FALSE))),"",VLOOKUP($E397&amp;$D$110&amp;$D$111,'CCG data'!$A:$AD,'CCG data'!C$3,FALSE))</f>
        <v>0.52263023057216051</v>
      </c>
      <c r="S397" s="246"/>
      <c r="T397" s="246">
        <f>IF(OR(ISERROR(VLOOKUP($E397&amp;$D$110&amp;$D$111,'CCG data'!$A:$AD,'CCG data'!D$3,FALSE)),ISBLANK(VLOOKUP($E397&amp;$D$110&amp;$D$111,'CCG data'!$A:$AD,'CCG data'!D$3,FALSE))),"",VLOOKUP($E397&amp;$D$110&amp;$D$111,'CCG data'!$A:$AD,'CCG data'!D$3,FALSE))</f>
        <v>0.29461998292058073</v>
      </c>
      <c r="U397" s="246"/>
      <c r="V397" s="246">
        <f>IF(OR(ISERROR(VLOOKUP($E397&amp;$D$110&amp;$D$111,'CCG data'!$A:$AD,'CCG data'!E$3,FALSE)),ISBLANK(VLOOKUP($E397&amp;$D$110&amp;$D$111,'CCG data'!$A:$AD,'CCG data'!E$3,FALSE))),"",VLOOKUP($E397&amp;$D$110&amp;$D$111,'CCG data'!$A:$AD,'CCG data'!E$3,FALSE))</f>
        <v>0.11784799316823227</v>
      </c>
      <c r="W397" s="387"/>
      <c r="Y397" s="178">
        <f>IFERROR(VLOOKUP($E397&amp;$D$111, Outliers!$A$4:$P$214,6,FALSE),"0")</f>
        <v>0</v>
      </c>
      <c r="Z397" s="178">
        <f>IFERROR(VLOOKUP($E397&amp;$D$111, Outliers!$A$4:$P$214,7,FALSE),"0")</f>
        <v>0</v>
      </c>
      <c r="AA397" s="178">
        <f>IFERROR(VLOOKUP($E397&amp;$D$111, Outliers!$A$4:$P$214,8,FALSE),"0")</f>
        <v>1</v>
      </c>
      <c r="AB397" s="178">
        <f>IFERROR(VLOOKUP($E397&amp;$D$111, Outliers!$A$4:$P$214,9,FALSE),"0")</f>
        <v>0</v>
      </c>
      <c r="AD397" s="82"/>
      <c r="AE397" s="82"/>
      <c r="AF397" s="82"/>
      <c r="AG397" s="82"/>
    </row>
    <row r="398" spans="4:33" x14ac:dyDescent="0.25">
      <c r="D398" s="301"/>
      <c r="E398" s="107" t="s">
        <v>27</v>
      </c>
      <c r="F398" s="99">
        <f>IF(P397="","",VLOOKUP($E397&amp;$D$110&amp;$D$111,'CCG data'!$A:$AD,'CCG data'!W$3,FALSE))</f>
        <v>4.0999999999999996</v>
      </c>
      <c r="G398" s="100">
        <f>IF(P397="","",VLOOKUP($E397&amp;$D$110&amp;$D$111,'CCG data'!$A:$AD,'CCG data'!X$3,FALSE))</f>
        <v>6.5</v>
      </c>
      <c r="H398" s="100">
        <f>IF(R397="","",VLOOKUP($E397&amp;$D$110&amp;$D$111,'CCG data'!$A:$AD,'CCG data'!Y$3,FALSE))</f>
        <v>39.4</v>
      </c>
      <c r="I398" s="100">
        <f>IF(R397="","",VLOOKUP($E397&amp;$D$110&amp;$D$111,'CCG data'!$A:$AD,'CCG data'!Z$3,FALSE))</f>
        <v>46.2</v>
      </c>
      <c r="J398" s="100">
        <f>IF(T397="","",VLOOKUP($E397&amp;$D$110&amp;$D$111,'CCG data'!$A:$AD,'CCG data'!AA$3,FALSE))</f>
        <v>21.3</v>
      </c>
      <c r="K398" s="100">
        <f>IF(T397="","",VLOOKUP($E397&amp;$D$110&amp;$D$111,'CCG data'!$A:$AD,'CCG data'!AB$3,FALSE))</f>
        <v>26.4</v>
      </c>
      <c r="L398" s="100">
        <f>IF(V397="","",VLOOKUP($E397&amp;$D$110&amp;$D$111,'CCG data'!$A:$AD,'CCG data'!AC$3,FALSE))</f>
        <v>7.8</v>
      </c>
      <c r="M398" s="100">
        <f>IF(V397="","",VLOOKUP($E397&amp;$D$110&amp;$D$111,'CCG data'!$A:$AD,'CCG data'!AD$3,FALSE))</f>
        <v>10.9</v>
      </c>
      <c r="N398" s="304"/>
      <c r="P398" s="162">
        <f>IF(P397="","",VLOOKUP($E397&amp;$D$110&amp;$D$111,'CCG data'!$A:$AD,'CCG data'!I$3,FALSE))</f>
        <v>5.1999999999999998E-2</v>
      </c>
      <c r="Q398" s="15">
        <f>IF(P397="","",VLOOKUP($E397&amp;$D$110&amp;$D$111,'CCG data'!$A:$AD,'CCG data'!J$3,FALSE))</f>
        <v>0.08</v>
      </c>
      <c r="R398" s="15">
        <f>IF(R397="","",VLOOKUP($E397&amp;$D$110&amp;$D$111,'CCG data'!$A:$AD,'CCG data'!K$3,FALSE))</f>
        <v>0.49399999999999999</v>
      </c>
      <c r="S398" s="15">
        <f>IF(R397="","",VLOOKUP($E397&amp;$D$110&amp;$D$111,'CCG data'!$A:$AD,'CCG data'!L$3,FALSE))</f>
        <v>0.55100000000000005</v>
      </c>
      <c r="T398" s="15">
        <f>IF(T397="","",VLOOKUP($E397&amp;$D$110&amp;$D$111,'CCG data'!$A:$AD,'CCG data'!M$3,FALSE))</f>
        <v>0.26900000000000002</v>
      </c>
      <c r="U398" s="15">
        <f>IF(T397="","",VLOOKUP($E397&amp;$D$110&amp;$D$111,'CCG data'!$A:$AD,'CCG data'!N$3,FALSE))</f>
        <v>0.32100000000000001</v>
      </c>
      <c r="V398" s="15">
        <f>IF(V397="","",VLOOKUP($E397&amp;$D$110&amp;$D$111,'CCG data'!$A:$AD,'CCG data'!O$3,FALSE))</f>
        <v>0.10100000000000001</v>
      </c>
      <c r="W398" s="142">
        <f>IF(V397="","",VLOOKUP($E397&amp;$D$110&amp;$D$111,'CCG data'!$A:$AD,'CCG data'!P$3,FALSE))</f>
        <v>0.13800000000000001</v>
      </c>
      <c r="Y398" s="178" t="str">
        <f>IFERROR(VLOOKUP($E398&amp;$D$111, Outliers!$A$4:$P$214,6,FALSE),"0")</f>
        <v>0</v>
      </c>
      <c r="Z398" s="178" t="str">
        <f>IFERROR(VLOOKUP($E398&amp;$D$111, Outliers!$A$4:$P$214,7,FALSE),"0")</f>
        <v>0</v>
      </c>
      <c r="AA398" s="178" t="str">
        <f>IFERROR(VLOOKUP($E398&amp;$D$111, Outliers!$A$4:$P$214,8,FALSE),"0")</f>
        <v>0</v>
      </c>
      <c r="AB398" s="178" t="str">
        <f>IFERROR(VLOOKUP($E398&amp;$D$111, Outliers!$A$4:$P$214,9,FALSE),"0")</f>
        <v>0</v>
      </c>
      <c r="AD398" s="82"/>
      <c r="AE398" s="82"/>
      <c r="AF398" s="82"/>
      <c r="AG398" s="82"/>
    </row>
    <row r="399" spans="4:33" ht="15.75" x14ac:dyDescent="0.25">
      <c r="D399" s="301"/>
      <c r="E399" s="108" t="s">
        <v>478</v>
      </c>
      <c r="F399" s="372">
        <f>IF(OR(ISERROR(VLOOKUP($E399&amp;$D$110&amp;$D$111,'CCG data'!$A:$AD,'CCG data'!R$3,FALSE)),ISBLANK(VLOOKUP($E399&amp;$D$110&amp;$D$111,'CCG data'!$A:$AD,'CCG data'!R$3,FALSE))),"",VLOOKUP($E399&amp;$D$110&amp;$D$111,'CCG data'!$A:$AD,'CCG data'!R$3,FALSE))</f>
        <v>4.8</v>
      </c>
      <c r="G399" s="373"/>
      <c r="H399" s="373">
        <f>IF(OR(ISERROR(VLOOKUP($E399&amp;$D$110&amp;$D$111,'CCG data'!$A:$AD,'CCG data'!S$3,FALSE)),ISBLANK(VLOOKUP($E399&amp;$D$110&amp;$D$111,'CCG data'!$A:$AD,'CCG data'!S$3,FALSE))),"",VLOOKUP($E399&amp;$D$110&amp;$D$111,'CCG data'!$A:$AD,'CCG data'!S$3,FALSE))</f>
        <v>35.4</v>
      </c>
      <c r="I399" s="373"/>
      <c r="J399" s="373">
        <f>IF(OR(ISERROR(VLOOKUP($E399&amp;$D$110&amp;$D$111,'CCG data'!$A:$AD,'CCG data'!T$3,FALSE)),ISBLANK(VLOOKUP($E399&amp;$D$110&amp;$D$111,'CCG data'!$A:$AD,'CCG data'!T$3,FALSE))),"",VLOOKUP($E399&amp;$D$110&amp;$D$111,'CCG data'!$A:$AD,'CCG data'!T$3,FALSE))</f>
        <v>20.2</v>
      </c>
      <c r="K399" s="373"/>
      <c r="L399" s="373">
        <f>IF(OR(ISERROR(VLOOKUP($E399&amp;$D$110&amp;$D$111,'CCG data'!$A:$AD,'CCG data'!U$3,FALSE)),ISBLANK(VLOOKUP($E399&amp;$D$110&amp;$D$111,'CCG data'!$A:$AD,'CCG data'!U$3,FALSE))),"",VLOOKUP($E399&amp;$D$110&amp;$D$111,'CCG data'!$A:$AD,'CCG data'!U$3,FALSE))</f>
        <v>9.6</v>
      </c>
      <c r="M399" s="374"/>
      <c r="N399" s="303">
        <f>IF(OR(ISERROR(VLOOKUP($E399&amp;$D$110&amp;$D$111,'CCG data'!$A:$AD,'CCG data'!G$3,FALSE)),ISBLANK(VLOOKUP($E399&amp;$D$110&amp;$D$111,'CCG data'!$A:$AD,'CCG data'!G$3,FALSE))),"",VLOOKUP($E399&amp;$D$110&amp;$D$111,'CCG data'!$A:$AD,'CCG data'!G$3,FALSE))</f>
        <v>1833</v>
      </c>
      <c r="P399" s="354">
        <f>IF(OR(ISERROR(VLOOKUP($E399&amp;$D$110&amp;$D$111,'CCG data'!$A:$AD,'CCG data'!B$3,FALSE)),ISBLANK(VLOOKUP($E399&amp;$D$110&amp;$D$111,'CCG data'!$A:$AD,'CCG data'!B$3,FALSE))),"",VLOOKUP($E399&amp;$D$110&amp;$D$111,'CCG data'!$A:$AD,'CCG data'!B$3,FALSE))</f>
        <v>6.6012002182214952E-2</v>
      </c>
      <c r="Q399" s="246"/>
      <c r="R399" s="246">
        <f>IF(OR(ISERROR(VLOOKUP($E399&amp;$D$110&amp;$D$111,'CCG data'!$A:$AD,'CCG data'!C$3,FALSE)),ISBLANK(VLOOKUP($E399&amp;$D$110&amp;$D$111,'CCG data'!$A:$AD,'CCG data'!C$3,FALSE))),"",VLOOKUP($E399&amp;$D$110&amp;$D$111,'CCG data'!$A:$AD,'CCG data'!C$3,FALSE))</f>
        <v>0.50572831423895259</v>
      </c>
      <c r="S399" s="246"/>
      <c r="T399" s="246">
        <f>IF(OR(ISERROR(VLOOKUP($E399&amp;$D$110&amp;$D$111,'CCG data'!$A:$AD,'CCG data'!D$3,FALSE)),ISBLANK(VLOOKUP($E399&amp;$D$110&amp;$D$111,'CCG data'!$A:$AD,'CCG data'!D$3,FALSE))),"",VLOOKUP($E399&amp;$D$110&amp;$D$111,'CCG data'!$A:$AD,'CCG data'!D$3,FALSE))</f>
        <v>0.28914348063284234</v>
      </c>
      <c r="U399" s="246"/>
      <c r="V399" s="246">
        <f>IF(OR(ISERROR(VLOOKUP($E399&amp;$D$110&amp;$D$111,'CCG data'!$A:$AD,'CCG data'!E$3,FALSE)),ISBLANK(VLOOKUP($E399&amp;$D$110&amp;$D$111,'CCG data'!$A:$AD,'CCG data'!E$3,FALSE))),"",VLOOKUP($E399&amp;$D$110&amp;$D$111,'CCG data'!$A:$AD,'CCG data'!E$3,FALSE))</f>
        <v>0.13911620294599017</v>
      </c>
      <c r="W399" s="387"/>
      <c r="Y399" s="178">
        <f>IFERROR(VLOOKUP($E399&amp;$D$111, Outliers!$A$4:$P$214,6,FALSE),"0")</f>
        <v>0</v>
      </c>
      <c r="Z399" s="178">
        <f>IFERROR(VLOOKUP($E399&amp;$D$111, Outliers!$A$4:$P$214,7,FALSE),"0")</f>
        <v>0</v>
      </c>
      <c r="AA399" s="178">
        <f>IFERROR(VLOOKUP($E399&amp;$D$111, Outliers!$A$4:$P$214,8,FALSE),"0")</f>
        <v>0</v>
      </c>
      <c r="AB399" s="178">
        <f>IFERROR(VLOOKUP($E399&amp;$D$111, Outliers!$A$4:$P$214,9,FALSE),"0")</f>
        <v>1</v>
      </c>
      <c r="AD399" s="82"/>
      <c r="AE399" s="82"/>
      <c r="AF399" s="82"/>
      <c r="AG399" s="82"/>
    </row>
    <row r="400" spans="4:33" x14ac:dyDescent="0.25">
      <c r="D400" s="301"/>
      <c r="E400" s="107" t="s">
        <v>27</v>
      </c>
      <c r="F400" s="99">
        <f>IF(P399="","",VLOOKUP($E399&amp;$D$110&amp;$D$111,'CCG data'!$A:$AD,'CCG data'!W$3,FALSE))</f>
        <v>3.9</v>
      </c>
      <c r="G400" s="100">
        <f>IF(P399="","",VLOOKUP($E399&amp;$D$110&amp;$D$111,'CCG data'!$A:$AD,'CCG data'!X$3,FALSE))</f>
        <v>5.7</v>
      </c>
      <c r="H400" s="100">
        <f>IF(R399="","",VLOOKUP($E399&amp;$D$110&amp;$D$111,'CCG data'!$A:$AD,'CCG data'!Y$3,FALSE))</f>
        <v>33.1</v>
      </c>
      <c r="I400" s="100">
        <f>IF(R399="","",VLOOKUP($E399&amp;$D$110&amp;$D$111,'CCG data'!$A:$AD,'CCG data'!Z$3,FALSE))</f>
        <v>37.6</v>
      </c>
      <c r="J400" s="100">
        <f>IF(T399="","",VLOOKUP($E399&amp;$D$110&amp;$D$111,'CCG data'!$A:$AD,'CCG data'!AA$3,FALSE))</f>
        <v>18.5</v>
      </c>
      <c r="K400" s="100">
        <f>IF(T399="","",VLOOKUP($E399&amp;$D$110&amp;$D$111,'CCG data'!$A:$AD,'CCG data'!AB$3,FALSE))</f>
        <v>21.9</v>
      </c>
      <c r="L400" s="100">
        <f>IF(V399="","",VLOOKUP($E399&amp;$D$110&amp;$D$111,'CCG data'!$A:$AD,'CCG data'!AC$3,FALSE))</f>
        <v>8.4</v>
      </c>
      <c r="M400" s="100">
        <f>IF(V399="","",VLOOKUP($E399&amp;$D$110&amp;$D$111,'CCG data'!$A:$AD,'CCG data'!AD$3,FALSE))</f>
        <v>10.7</v>
      </c>
      <c r="N400" s="304"/>
      <c r="P400" s="162">
        <f>IF(P399="","",VLOOKUP($E399&amp;$D$110&amp;$D$111,'CCG data'!$A:$AD,'CCG data'!I$3,FALSE))</f>
        <v>5.6000000000000001E-2</v>
      </c>
      <c r="Q400" s="15">
        <f>IF(P399="","",VLOOKUP($E399&amp;$D$110&amp;$D$111,'CCG data'!$A:$AD,'CCG data'!J$3,FALSE))</f>
        <v>7.8E-2</v>
      </c>
      <c r="R400" s="15">
        <f>IF(R399="","",VLOOKUP($E399&amp;$D$110&amp;$D$111,'CCG data'!$A:$AD,'CCG data'!K$3,FALSE))</f>
        <v>0.48299999999999998</v>
      </c>
      <c r="S400" s="15">
        <f>IF(R399="","",VLOOKUP($E399&amp;$D$110&amp;$D$111,'CCG data'!$A:$AD,'CCG data'!L$3,FALSE))</f>
        <v>0.52900000000000003</v>
      </c>
      <c r="T400" s="15">
        <f>IF(T399="","",VLOOKUP($E399&amp;$D$110&amp;$D$111,'CCG data'!$A:$AD,'CCG data'!M$3,FALSE))</f>
        <v>0.26900000000000002</v>
      </c>
      <c r="U400" s="15">
        <f>IF(T399="","",VLOOKUP($E399&amp;$D$110&amp;$D$111,'CCG data'!$A:$AD,'CCG data'!N$3,FALSE))</f>
        <v>0.31</v>
      </c>
      <c r="V400" s="15">
        <f>IF(V399="","",VLOOKUP($E399&amp;$D$110&amp;$D$111,'CCG data'!$A:$AD,'CCG data'!O$3,FALSE))</f>
        <v>0.124</v>
      </c>
      <c r="W400" s="142">
        <f>IF(V399="","",VLOOKUP($E399&amp;$D$110&amp;$D$111,'CCG data'!$A:$AD,'CCG data'!P$3,FALSE))</f>
        <v>0.156</v>
      </c>
      <c r="Y400" s="178" t="str">
        <f>IFERROR(VLOOKUP($E400&amp;$D$111, Outliers!$A$4:$P$214,6,FALSE),"0")</f>
        <v>0</v>
      </c>
      <c r="Z400" s="178" t="str">
        <f>IFERROR(VLOOKUP($E400&amp;$D$111, Outliers!$A$4:$P$214,7,FALSE),"0")</f>
        <v>0</v>
      </c>
      <c r="AA400" s="178" t="str">
        <f>IFERROR(VLOOKUP($E400&amp;$D$111, Outliers!$A$4:$P$214,8,FALSE),"0")</f>
        <v>0</v>
      </c>
      <c r="AB400" s="178" t="str">
        <f>IFERROR(VLOOKUP($E400&amp;$D$111, Outliers!$A$4:$P$214,9,FALSE),"0")</f>
        <v>0</v>
      </c>
      <c r="AD400" s="82"/>
      <c r="AE400" s="82"/>
      <c r="AF400" s="82"/>
      <c r="AG400" s="82"/>
    </row>
    <row r="401" spans="4:33" ht="15.75" x14ac:dyDescent="0.25">
      <c r="D401" s="301"/>
      <c r="E401" s="108" t="s">
        <v>479</v>
      </c>
      <c r="F401" s="372">
        <f>IF(OR(ISERROR(VLOOKUP($E401&amp;$D$110&amp;$D$111,'CCG data'!$A:$AD,'CCG data'!R$3,FALSE)),ISBLANK(VLOOKUP($E401&amp;$D$110&amp;$D$111,'CCG data'!$A:$AD,'CCG data'!R$3,FALSE))),"",VLOOKUP($E401&amp;$D$110&amp;$D$111,'CCG data'!$A:$AD,'CCG data'!R$3,FALSE))</f>
        <v>5.3</v>
      </c>
      <c r="G401" s="373"/>
      <c r="H401" s="373">
        <f>IF(OR(ISERROR(VLOOKUP($E401&amp;$D$110&amp;$D$111,'CCG data'!$A:$AD,'CCG data'!S$3,FALSE)),ISBLANK(VLOOKUP($E401&amp;$D$110&amp;$D$111,'CCG data'!$A:$AD,'CCG data'!S$3,FALSE))),"",VLOOKUP($E401&amp;$D$110&amp;$D$111,'CCG data'!$A:$AD,'CCG data'!S$3,FALSE))</f>
        <v>42.1</v>
      </c>
      <c r="I401" s="373"/>
      <c r="J401" s="373">
        <f>IF(OR(ISERROR(VLOOKUP($E401&amp;$D$110&amp;$D$111,'CCG data'!$A:$AD,'CCG data'!T$3,FALSE)),ISBLANK(VLOOKUP($E401&amp;$D$110&amp;$D$111,'CCG data'!$A:$AD,'CCG data'!T$3,FALSE))),"",VLOOKUP($E401&amp;$D$110&amp;$D$111,'CCG data'!$A:$AD,'CCG data'!T$3,FALSE))</f>
        <v>17</v>
      </c>
      <c r="K401" s="373"/>
      <c r="L401" s="373">
        <f>IF(OR(ISERROR(VLOOKUP($E401&amp;$D$110&amp;$D$111,'CCG data'!$A:$AD,'CCG data'!U$3,FALSE)),ISBLANK(VLOOKUP($E401&amp;$D$110&amp;$D$111,'CCG data'!$A:$AD,'CCG data'!U$3,FALSE))),"",VLOOKUP($E401&amp;$D$110&amp;$D$111,'CCG data'!$A:$AD,'CCG data'!U$3,FALSE))</f>
        <v>10.199999999999999</v>
      </c>
      <c r="M401" s="374"/>
      <c r="N401" s="303">
        <f>IF(OR(ISERROR(VLOOKUP($E401&amp;$D$110&amp;$D$111,'CCG data'!$A:$AD,'CCG data'!G$3,FALSE)),ISBLANK(VLOOKUP($E401&amp;$D$110&amp;$D$111,'CCG data'!$A:$AD,'CCG data'!G$3,FALSE))),"",VLOOKUP($E401&amp;$D$110&amp;$D$111,'CCG data'!$A:$AD,'CCG data'!G$3,FALSE))</f>
        <v>747</v>
      </c>
      <c r="P401" s="354">
        <f>IF(OR(ISERROR(VLOOKUP($E401&amp;$D$110&amp;$D$111,'CCG data'!$A:$AD,'CCG data'!B$3,FALSE)),ISBLANK(VLOOKUP($E401&amp;$D$110&amp;$D$111,'CCG data'!$A:$AD,'CCG data'!B$3,FALSE))),"",VLOOKUP($E401&amp;$D$110&amp;$D$111,'CCG data'!$A:$AD,'CCG data'!B$3,FALSE))</f>
        <v>7.0950468540829981E-2</v>
      </c>
      <c r="Q401" s="246"/>
      <c r="R401" s="246">
        <f>IF(OR(ISERROR(VLOOKUP($E401&amp;$D$110&amp;$D$111,'CCG data'!$A:$AD,'CCG data'!C$3,FALSE)),ISBLANK(VLOOKUP($E401&amp;$D$110&amp;$D$111,'CCG data'!$A:$AD,'CCG data'!C$3,FALSE))),"",VLOOKUP($E401&amp;$D$110&amp;$D$111,'CCG data'!$A:$AD,'CCG data'!C$3,FALSE))</f>
        <v>0.56224899598393574</v>
      </c>
      <c r="S401" s="246"/>
      <c r="T401" s="246">
        <f>IF(OR(ISERROR(VLOOKUP($E401&amp;$D$110&amp;$D$111,'CCG data'!$A:$AD,'CCG data'!D$3,FALSE)),ISBLANK(VLOOKUP($E401&amp;$D$110&amp;$D$111,'CCG data'!$A:$AD,'CCG data'!D$3,FALSE))),"",VLOOKUP($E401&amp;$D$110&amp;$D$111,'CCG data'!$A:$AD,'CCG data'!D$3,FALSE))</f>
        <v>0.2289156626506024</v>
      </c>
      <c r="U401" s="246"/>
      <c r="V401" s="246">
        <f>IF(OR(ISERROR(VLOOKUP($E401&amp;$D$110&amp;$D$111,'CCG data'!$A:$AD,'CCG data'!E$3,FALSE)),ISBLANK(VLOOKUP($E401&amp;$D$110&amp;$D$111,'CCG data'!$A:$AD,'CCG data'!E$3,FALSE))),"",VLOOKUP($E401&amp;$D$110&amp;$D$111,'CCG data'!$A:$AD,'CCG data'!E$3,FALSE))</f>
        <v>0.13788487282463185</v>
      </c>
      <c r="W401" s="387"/>
      <c r="Y401" s="178">
        <f>IFERROR(VLOOKUP($E401&amp;$D$111, Outliers!$A$4:$P$214,6,FALSE),"0")</f>
        <v>0</v>
      </c>
      <c r="Z401" s="178">
        <f>IFERROR(VLOOKUP($E401&amp;$D$111, Outliers!$A$4:$P$214,7,FALSE),"0")</f>
        <v>0</v>
      </c>
      <c r="AA401" s="178">
        <f>IFERROR(VLOOKUP($E401&amp;$D$111, Outliers!$A$4:$P$214,8,FALSE),"0")</f>
        <v>0</v>
      </c>
      <c r="AB401" s="178">
        <f>IFERROR(VLOOKUP($E401&amp;$D$111, Outliers!$A$4:$P$214,9,FALSE),"0")</f>
        <v>0</v>
      </c>
      <c r="AD401" s="82"/>
      <c r="AE401" s="82"/>
      <c r="AF401" s="82"/>
      <c r="AG401" s="82"/>
    </row>
    <row r="402" spans="4:33" x14ac:dyDescent="0.25">
      <c r="D402" s="301"/>
      <c r="E402" s="107" t="s">
        <v>27</v>
      </c>
      <c r="F402" s="99">
        <f>IF(P401="","",VLOOKUP($E401&amp;$D$110&amp;$D$111,'CCG data'!$A:$AD,'CCG data'!W$3,FALSE))</f>
        <v>3.8</v>
      </c>
      <c r="G402" s="100">
        <f>IF(P401="","",VLOOKUP($E401&amp;$D$110&amp;$D$111,'CCG data'!$A:$AD,'CCG data'!X$3,FALSE))</f>
        <v>6.7</v>
      </c>
      <c r="H402" s="100">
        <f>IF(R401="","",VLOOKUP($E401&amp;$D$110&amp;$D$111,'CCG data'!$A:$AD,'CCG data'!Y$3,FALSE))</f>
        <v>38.1</v>
      </c>
      <c r="I402" s="100">
        <f>IF(R401="","",VLOOKUP($E401&amp;$D$110&amp;$D$111,'CCG data'!$A:$AD,'CCG data'!Z$3,FALSE))</f>
        <v>46.2</v>
      </c>
      <c r="J402" s="100">
        <f>IF(T401="","",VLOOKUP($E401&amp;$D$110&amp;$D$111,'CCG data'!$A:$AD,'CCG data'!AA$3,FALSE))</f>
        <v>14.4</v>
      </c>
      <c r="K402" s="100">
        <f>IF(T401="","",VLOOKUP($E401&amp;$D$110&amp;$D$111,'CCG data'!$A:$AD,'CCG data'!AB$3,FALSE))</f>
        <v>19.5</v>
      </c>
      <c r="L402" s="100">
        <f>IF(V401="","",VLOOKUP($E401&amp;$D$110&amp;$D$111,'CCG data'!$A:$AD,'CCG data'!AC$3,FALSE))</f>
        <v>8.1999999999999993</v>
      </c>
      <c r="M402" s="100">
        <f>IF(V401="","",VLOOKUP($E401&amp;$D$110&amp;$D$111,'CCG data'!$A:$AD,'CCG data'!AD$3,FALSE))</f>
        <v>12.1</v>
      </c>
      <c r="N402" s="304"/>
      <c r="P402" s="162">
        <f>IF(P401="","",VLOOKUP($E401&amp;$D$110&amp;$D$111,'CCG data'!$A:$AD,'CCG data'!I$3,FALSE))</f>
        <v>5.5E-2</v>
      </c>
      <c r="Q402" s="15">
        <f>IF(P401="","",VLOOKUP($E401&amp;$D$110&amp;$D$111,'CCG data'!$A:$AD,'CCG data'!J$3,FALSE))</f>
        <v>9.1999999999999998E-2</v>
      </c>
      <c r="R402" s="15">
        <f>IF(R401="","",VLOOKUP($E401&amp;$D$110&amp;$D$111,'CCG data'!$A:$AD,'CCG data'!K$3,FALSE))</f>
        <v>0.52600000000000002</v>
      </c>
      <c r="S402" s="15">
        <f>IF(R401="","",VLOOKUP($E401&amp;$D$110&amp;$D$111,'CCG data'!$A:$AD,'CCG data'!L$3,FALSE))</f>
        <v>0.59699999999999998</v>
      </c>
      <c r="T402" s="15">
        <f>IF(T401="","",VLOOKUP($E401&amp;$D$110&amp;$D$111,'CCG data'!$A:$AD,'CCG data'!M$3,FALSE))</f>
        <v>0.2</v>
      </c>
      <c r="U402" s="15">
        <f>IF(T401="","",VLOOKUP($E401&amp;$D$110&amp;$D$111,'CCG data'!$A:$AD,'CCG data'!N$3,FALSE))</f>
        <v>0.26</v>
      </c>
      <c r="V402" s="15">
        <f>IF(V401="","",VLOOKUP($E401&amp;$D$110&amp;$D$111,'CCG data'!$A:$AD,'CCG data'!O$3,FALSE))</f>
        <v>0.115</v>
      </c>
      <c r="W402" s="142">
        <f>IF(V401="","",VLOOKUP($E401&amp;$D$110&amp;$D$111,'CCG data'!$A:$AD,'CCG data'!P$3,FALSE))</f>
        <v>0.16400000000000001</v>
      </c>
      <c r="Y402" s="178" t="str">
        <f>IFERROR(VLOOKUP($E402&amp;$D$111, Outliers!$A$4:$P$214,6,FALSE),"0")</f>
        <v>0</v>
      </c>
      <c r="Z402" s="178" t="str">
        <f>IFERROR(VLOOKUP($E402&amp;$D$111, Outliers!$A$4:$P$214,7,FALSE),"0")</f>
        <v>0</v>
      </c>
      <c r="AA402" s="178" t="str">
        <f>IFERROR(VLOOKUP($E402&amp;$D$111, Outliers!$A$4:$P$214,8,FALSE),"0")</f>
        <v>0</v>
      </c>
      <c r="AB402" s="178" t="str">
        <f>IFERROR(VLOOKUP($E402&amp;$D$111, Outliers!$A$4:$P$214,9,FALSE),"0")</f>
        <v>0</v>
      </c>
      <c r="AD402" s="82"/>
      <c r="AE402" s="82"/>
      <c r="AF402" s="82"/>
      <c r="AG402" s="82"/>
    </row>
    <row r="403" spans="4:33" ht="15.75" x14ac:dyDescent="0.25">
      <c r="D403" s="301"/>
      <c r="E403" s="108" t="s">
        <v>276</v>
      </c>
      <c r="F403" s="372">
        <f>IF(OR(ISERROR(VLOOKUP($E403&amp;$D$110&amp;$D$111,'CCG data'!$A:$AD,'CCG data'!R$3,FALSE)),ISBLANK(VLOOKUP($E403&amp;$D$110&amp;$D$111,'CCG data'!$A:$AD,'CCG data'!R$3,FALSE))),"",VLOOKUP($E403&amp;$D$110&amp;$D$111,'CCG data'!$A:$AD,'CCG data'!R$3,FALSE))</f>
        <v>5.9</v>
      </c>
      <c r="G403" s="373"/>
      <c r="H403" s="373">
        <f>IF(OR(ISERROR(VLOOKUP($E403&amp;$D$110&amp;$D$111,'CCG data'!$A:$AD,'CCG data'!S$3,FALSE)),ISBLANK(VLOOKUP($E403&amp;$D$110&amp;$D$111,'CCG data'!$A:$AD,'CCG data'!S$3,FALSE))),"",VLOOKUP($E403&amp;$D$110&amp;$D$111,'CCG data'!$A:$AD,'CCG data'!S$3,FALSE))</f>
        <v>38.9</v>
      </c>
      <c r="I403" s="373"/>
      <c r="J403" s="373">
        <f>IF(OR(ISERROR(VLOOKUP($E403&amp;$D$110&amp;$D$111,'CCG data'!$A:$AD,'CCG data'!T$3,FALSE)),ISBLANK(VLOOKUP($E403&amp;$D$110&amp;$D$111,'CCG data'!$A:$AD,'CCG data'!T$3,FALSE))),"",VLOOKUP($E403&amp;$D$110&amp;$D$111,'CCG data'!$A:$AD,'CCG data'!T$3,FALSE))</f>
        <v>19.7</v>
      </c>
      <c r="K403" s="373"/>
      <c r="L403" s="373">
        <f>IF(OR(ISERROR(VLOOKUP($E403&amp;$D$110&amp;$D$111,'CCG data'!$A:$AD,'CCG data'!U$3,FALSE)),ISBLANK(VLOOKUP($E403&amp;$D$110&amp;$D$111,'CCG data'!$A:$AD,'CCG data'!U$3,FALSE))),"",VLOOKUP($E403&amp;$D$110&amp;$D$111,'CCG data'!$A:$AD,'CCG data'!U$3,FALSE))</f>
        <v>8.6999999999999993</v>
      </c>
      <c r="M403" s="374"/>
      <c r="N403" s="303">
        <f>IF(OR(ISERROR(VLOOKUP($E403&amp;$D$110&amp;$D$111,'CCG data'!$A:$AD,'CCG data'!G$3,FALSE)),ISBLANK(VLOOKUP($E403&amp;$D$110&amp;$D$111,'CCG data'!$A:$AD,'CCG data'!G$3,FALSE))),"",VLOOKUP($E403&amp;$D$110&amp;$D$111,'CCG data'!$A:$AD,'CCG data'!G$3,FALSE))</f>
        <v>2631</v>
      </c>
      <c r="P403" s="354">
        <f>IF(OR(ISERROR(VLOOKUP($E403&amp;$D$110&amp;$D$111,'CCG data'!$A:$AD,'CCG data'!B$3,FALSE)),ISBLANK(VLOOKUP($E403&amp;$D$110&amp;$D$111,'CCG data'!$A:$AD,'CCG data'!B$3,FALSE))),"",VLOOKUP($E403&amp;$D$110&amp;$D$111,'CCG data'!$A:$AD,'CCG data'!B$3,FALSE))</f>
        <v>7.8297225389585709E-2</v>
      </c>
      <c r="Q403" s="246"/>
      <c r="R403" s="246">
        <f>IF(OR(ISERROR(VLOOKUP($E403&amp;$D$110&amp;$D$111,'CCG data'!$A:$AD,'CCG data'!C$3,FALSE)),ISBLANK(VLOOKUP($E403&amp;$D$110&amp;$D$111,'CCG data'!$A:$AD,'CCG data'!C$3,FALSE))),"",VLOOKUP($E403&amp;$D$110&amp;$D$111,'CCG data'!$A:$AD,'CCG data'!C$3,FALSE))</f>
        <v>0.5294564804256936</v>
      </c>
      <c r="S403" s="246"/>
      <c r="T403" s="246">
        <f>IF(OR(ISERROR(VLOOKUP($E403&amp;$D$110&amp;$D$111,'CCG data'!$A:$AD,'CCG data'!D$3,FALSE)),ISBLANK(VLOOKUP($E403&amp;$D$110&amp;$D$111,'CCG data'!$A:$AD,'CCG data'!D$3,FALSE))),"",VLOOKUP($E403&amp;$D$110&amp;$D$111,'CCG data'!$A:$AD,'CCG data'!D$3,FALSE))</f>
        <v>0.27366020524515394</v>
      </c>
      <c r="U403" s="246"/>
      <c r="V403" s="246">
        <f>IF(OR(ISERROR(VLOOKUP($E403&amp;$D$110&amp;$D$111,'CCG data'!$A:$AD,'CCG data'!E$3,FALSE)),ISBLANK(VLOOKUP($E403&amp;$D$110&amp;$D$111,'CCG data'!$A:$AD,'CCG data'!E$3,FALSE))),"",VLOOKUP($E403&amp;$D$110&amp;$D$111,'CCG data'!$A:$AD,'CCG data'!E$3,FALSE))</f>
        <v>0.11858608893956671</v>
      </c>
      <c r="W403" s="387"/>
      <c r="Y403" s="178">
        <f>IFERROR(VLOOKUP($E403&amp;$D$111, Outliers!$A$4:$P$214,6,FALSE),"0")</f>
        <v>0</v>
      </c>
      <c r="Z403" s="178">
        <f>IFERROR(VLOOKUP($E403&amp;$D$111, Outliers!$A$4:$P$214,7,FALSE),"0")</f>
        <v>0</v>
      </c>
      <c r="AA403" s="178">
        <f>IFERROR(VLOOKUP($E403&amp;$D$111, Outliers!$A$4:$P$214,8,FALSE),"0")</f>
        <v>0</v>
      </c>
      <c r="AB403" s="178">
        <f>IFERROR(VLOOKUP($E403&amp;$D$111, Outliers!$A$4:$P$214,9,FALSE),"0")</f>
        <v>1</v>
      </c>
      <c r="AD403" s="82"/>
      <c r="AE403" s="82"/>
      <c r="AF403" s="82"/>
      <c r="AG403" s="82"/>
    </row>
    <row r="404" spans="4:33" x14ac:dyDescent="0.25">
      <c r="D404" s="301"/>
      <c r="E404" s="107" t="s">
        <v>27</v>
      </c>
      <c r="F404" s="99">
        <f>IF(P403="","",VLOOKUP($E403&amp;$D$110&amp;$D$111,'CCG data'!$A:$AD,'CCG data'!W$3,FALSE))</f>
        <v>5.0999999999999996</v>
      </c>
      <c r="G404" s="100">
        <f>IF(P403="","",VLOOKUP($E403&amp;$D$110&amp;$D$111,'CCG data'!$A:$AD,'CCG data'!X$3,FALSE))</f>
        <v>6.7</v>
      </c>
      <c r="H404" s="100">
        <f>IF(R403="","",VLOOKUP($E403&amp;$D$110&amp;$D$111,'CCG data'!$A:$AD,'CCG data'!Y$3,FALSE))</f>
        <v>36.9</v>
      </c>
      <c r="I404" s="100">
        <f>IF(R403="","",VLOOKUP($E403&amp;$D$110&amp;$D$111,'CCG data'!$A:$AD,'CCG data'!Z$3,FALSE))</f>
        <v>41</v>
      </c>
      <c r="J404" s="100">
        <f>IF(T403="","",VLOOKUP($E403&amp;$D$110&amp;$D$111,'CCG data'!$A:$AD,'CCG data'!AA$3,FALSE))</f>
        <v>18.3</v>
      </c>
      <c r="K404" s="100">
        <f>IF(T403="","",VLOOKUP($E403&amp;$D$110&amp;$D$111,'CCG data'!$A:$AD,'CCG data'!AB$3,FALSE))</f>
        <v>21.2</v>
      </c>
      <c r="L404" s="100">
        <f>IF(V403="","",VLOOKUP($E403&amp;$D$110&amp;$D$111,'CCG data'!$A:$AD,'CCG data'!AC$3,FALSE))</f>
        <v>7.7</v>
      </c>
      <c r="M404" s="100">
        <f>IF(V403="","",VLOOKUP($E403&amp;$D$110&amp;$D$111,'CCG data'!$A:$AD,'CCG data'!AD$3,FALSE))</f>
        <v>9.6</v>
      </c>
      <c r="N404" s="304"/>
      <c r="P404" s="162">
        <f>IF(P403="","",VLOOKUP($E403&amp;$D$110&amp;$D$111,'CCG data'!$A:$AD,'CCG data'!I$3,FALSE))</f>
        <v>6.9000000000000006E-2</v>
      </c>
      <c r="Q404" s="15">
        <f>IF(P403="","",VLOOKUP($E403&amp;$D$110&amp;$D$111,'CCG data'!$A:$AD,'CCG data'!J$3,FALSE))</f>
        <v>8.8999999999999996E-2</v>
      </c>
      <c r="R404" s="15">
        <f>IF(R403="","",VLOOKUP($E403&amp;$D$110&amp;$D$111,'CCG data'!$A:$AD,'CCG data'!K$3,FALSE))</f>
        <v>0.51</v>
      </c>
      <c r="S404" s="15">
        <f>IF(R403="","",VLOOKUP($E403&amp;$D$110&amp;$D$111,'CCG data'!$A:$AD,'CCG data'!L$3,FALSE))</f>
        <v>0.54800000000000004</v>
      </c>
      <c r="T404" s="15">
        <f>IF(T403="","",VLOOKUP($E403&amp;$D$110&amp;$D$111,'CCG data'!$A:$AD,'CCG data'!M$3,FALSE))</f>
        <v>0.25700000000000001</v>
      </c>
      <c r="U404" s="15">
        <f>IF(T403="","",VLOOKUP($E403&amp;$D$110&amp;$D$111,'CCG data'!$A:$AD,'CCG data'!N$3,FALSE))</f>
        <v>0.29099999999999998</v>
      </c>
      <c r="V404" s="15">
        <f>IF(V403="","",VLOOKUP($E403&amp;$D$110&amp;$D$111,'CCG data'!$A:$AD,'CCG data'!O$3,FALSE))</f>
        <v>0.107</v>
      </c>
      <c r="W404" s="142">
        <f>IF(V403="","",VLOOKUP($E403&amp;$D$110&amp;$D$111,'CCG data'!$A:$AD,'CCG data'!P$3,FALSE))</f>
        <v>0.13100000000000001</v>
      </c>
      <c r="Y404" s="178" t="str">
        <f>IFERROR(VLOOKUP($E404&amp;$D$111, Outliers!$A$4:$P$214,6,FALSE),"0")</f>
        <v>0</v>
      </c>
      <c r="Z404" s="178" t="str">
        <f>IFERROR(VLOOKUP($E404&amp;$D$111, Outliers!$A$4:$P$214,7,FALSE),"0")</f>
        <v>0</v>
      </c>
      <c r="AA404" s="178" t="str">
        <f>IFERROR(VLOOKUP($E404&amp;$D$111, Outliers!$A$4:$P$214,8,FALSE),"0")</f>
        <v>0</v>
      </c>
      <c r="AB404" s="178" t="str">
        <f>IFERROR(VLOOKUP($E404&amp;$D$111, Outliers!$A$4:$P$214,9,FALSE),"0")</f>
        <v>0</v>
      </c>
      <c r="AD404" s="82"/>
      <c r="AE404" s="82"/>
      <c r="AF404" s="82"/>
      <c r="AG404" s="82"/>
    </row>
    <row r="405" spans="4:33" ht="15.75" x14ac:dyDescent="0.25">
      <c r="D405" s="301"/>
      <c r="E405" s="108" t="s">
        <v>277</v>
      </c>
      <c r="F405" s="372">
        <f>IF(OR(ISERROR(VLOOKUP($E405&amp;$D$110&amp;$D$111,'CCG data'!$A:$AD,'CCG data'!R$3,FALSE)),ISBLANK(VLOOKUP($E405&amp;$D$110&amp;$D$111,'CCG data'!$A:$AD,'CCG data'!R$3,FALSE))),"",VLOOKUP($E405&amp;$D$110&amp;$D$111,'CCG data'!$A:$AD,'CCG data'!R$3,FALSE))</f>
        <v>3.9</v>
      </c>
      <c r="G405" s="373"/>
      <c r="H405" s="373">
        <f>IF(OR(ISERROR(VLOOKUP($E405&amp;$D$110&amp;$D$111,'CCG data'!$A:$AD,'CCG data'!S$3,FALSE)),ISBLANK(VLOOKUP($E405&amp;$D$110&amp;$D$111,'CCG data'!$A:$AD,'CCG data'!S$3,FALSE))),"",VLOOKUP($E405&amp;$D$110&amp;$D$111,'CCG data'!$A:$AD,'CCG data'!S$3,FALSE))</f>
        <v>40</v>
      </c>
      <c r="I405" s="373"/>
      <c r="J405" s="373">
        <f>IF(OR(ISERROR(VLOOKUP($E405&amp;$D$110&amp;$D$111,'CCG data'!$A:$AD,'CCG data'!T$3,FALSE)),ISBLANK(VLOOKUP($E405&amp;$D$110&amp;$D$111,'CCG data'!$A:$AD,'CCG data'!T$3,FALSE))),"",VLOOKUP($E405&amp;$D$110&amp;$D$111,'CCG data'!$A:$AD,'CCG data'!T$3,FALSE))</f>
        <v>15.9</v>
      </c>
      <c r="K405" s="373"/>
      <c r="L405" s="373">
        <f>IF(OR(ISERROR(VLOOKUP($E405&amp;$D$110&amp;$D$111,'CCG data'!$A:$AD,'CCG data'!U$3,FALSE)),ISBLANK(VLOOKUP($E405&amp;$D$110&amp;$D$111,'CCG data'!$A:$AD,'CCG data'!U$3,FALSE))),"",VLOOKUP($E405&amp;$D$110&amp;$D$111,'CCG data'!$A:$AD,'CCG data'!U$3,FALSE))</f>
        <v>16.7</v>
      </c>
      <c r="M405" s="374"/>
      <c r="N405" s="303">
        <f>IF(OR(ISERROR(VLOOKUP($E405&amp;$D$110&amp;$D$111,'CCG data'!$A:$AD,'CCG data'!G$3,FALSE)),ISBLANK(VLOOKUP($E405&amp;$D$110&amp;$D$111,'CCG data'!$A:$AD,'CCG data'!G$3,FALSE))),"",VLOOKUP($E405&amp;$D$110&amp;$D$111,'CCG data'!$A:$AD,'CCG data'!G$3,FALSE))</f>
        <v>1955</v>
      </c>
      <c r="P405" s="354">
        <f>IF(OR(ISERROR(VLOOKUP($E405&amp;$D$110&amp;$D$111,'CCG data'!$A:$AD,'CCG data'!B$3,FALSE)),ISBLANK(VLOOKUP($E405&amp;$D$110&amp;$D$111,'CCG data'!$A:$AD,'CCG data'!B$3,FALSE))),"",VLOOKUP($E405&amp;$D$110&amp;$D$111,'CCG data'!$A:$AD,'CCG data'!B$3,FALSE))</f>
        <v>5.3708439897698211E-2</v>
      </c>
      <c r="Q405" s="246"/>
      <c r="R405" s="246">
        <f>IF(OR(ISERROR(VLOOKUP($E405&amp;$D$110&amp;$D$111,'CCG data'!$A:$AD,'CCG data'!C$3,FALSE)),ISBLANK(VLOOKUP($E405&amp;$D$110&amp;$D$111,'CCG data'!$A:$AD,'CCG data'!C$3,FALSE))),"",VLOOKUP($E405&amp;$D$110&amp;$D$111,'CCG data'!$A:$AD,'CCG data'!C$3,FALSE))</f>
        <v>0.52173913043478259</v>
      </c>
      <c r="S405" s="246"/>
      <c r="T405" s="246">
        <f>IF(OR(ISERROR(VLOOKUP($E405&amp;$D$110&amp;$D$111,'CCG data'!$A:$AD,'CCG data'!D$3,FALSE)),ISBLANK(VLOOKUP($E405&amp;$D$110&amp;$D$111,'CCG data'!$A:$AD,'CCG data'!D$3,FALSE))),"",VLOOKUP($E405&amp;$D$110&amp;$D$111,'CCG data'!$A:$AD,'CCG data'!D$3,FALSE))</f>
        <v>0.20767263427109975</v>
      </c>
      <c r="U405" s="246"/>
      <c r="V405" s="246">
        <f>IF(OR(ISERROR(VLOOKUP($E405&amp;$D$110&amp;$D$111,'CCG data'!$A:$AD,'CCG data'!E$3,FALSE)),ISBLANK(VLOOKUP($E405&amp;$D$110&amp;$D$111,'CCG data'!$A:$AD,'CCG data'!E$3,FALSE))),"",VLOOKUP($E405&amp;$D$110&amp;$D$111,'CCG data'!$A:$AD,'CCG data'!E$3,FALSE))</f>
        <v>0.21687979539641944</v>
      </c>
      <c r="W405" s="387"/>
      <c r="Y405" s="178">
        <f>IFERROR(VLOOKUP($E405&amp;$D$111, Outliers!$A$4:$P$214,6,FALSE),"0")</f>
        <v>0</v>
      </c>
      <c r="Z405" s="178">
        <f>IFERROR(VLOOKUP($E405&amp;$D$111, Outliers!$A$4:$P$214,7,FALSE),"0")</f>
        <v>0</v>
      </c>
      <c r="AA405" s="178">
        <f>IFERROR(VLOOKUP($E405&amp;$D$111, Outliers!$A$4:$P$214,8,FALSE),"0")</f>
        <v>0</v>
      </c>
      <c r="AB405" s="178">
        <f>IFERROR(VLOOKUP($E405&amp;$D$111, Outliers!$A$4:$P$214,9,FALSE),"0")</f>
        <v>1</v>
      </c>
      <c r="AD405" s="82"/>
      <c r="AE405" s="82"/>
      <c r="AF405" s="82"/>
      <c r="AG405" s="82"/>
    </row>
    <row r="406" spans="4:33" x14ac:dyDescent="0.25">
      <c r="D406" s="301"/>
      <c r="E406" s="107" t="s">
        <v>27</v>
      </c>
      <c r="F406" s="99">
        <f>IF(P405="","",VLOOKUP($E405&amp;$D$110&amp;$D$111,'CCG data'!$A:$AD,'CCG data'!W$3,FALSE))</f>
        <v>3.2</v>
      </c>
      <c r="G406" s="100">
        <f>IF(P405="","",VLOOKUP($E405&amp;$D$110&amp;$D$111,'CCG data'!$A:$AD,'CCG data'!X$3,FALSE))</f>
        <v>4.7</v>
      </c>
      <c r="H406" s="100">
        <f>IF(R405="","",VLOOKUP($E405&amp;$D$110&amp;$D$111,'CCG data'!$A:$AD,'CCG data'!Y$3,FALSE))</f>
        <v>37.6</v>
      </c>
      <c r="I406" s="100">
        <f>IF(R405="","",VLOOKUP($E405&amp;$D$110&amp;$D$111,'CCG data'!$A:$AD,'CCG data'!Z$3,FALSE))</f>
        <v>42.5</v>
      </c>
      <c r="J406" s="100">
        <f>IF(T405="","",VLOOKUP($E405&amp;$D$110&amp;$D$111,'CCG data'!$A:$AD,'CCG data'!AA$3,FALSE))</f>
        <v>14.3</v>
      </c>
      <c r="K406" s="100">
        <f>IF(T405="","",VLOOKUP($E405&amp;$D$110&amp;$D$111,'CCG data'!$A:$AD,'CCG data'!AB$3,FALSE))</f>
        <v>17.399999999999999</v>
      </c>
      <c r="L406" s="100">
        <f>IF(V405="","",VLOOKUP($E405&amp;$D$110&amp;$D$111,'CCG data'!$A:$AD,'CCG data'!AC$3,FALSE))</f>
        <v>15.1</v>
      </c>
      <c r="M406" s="100">
        <f>IF(V405="","",VLOOKUP($E405&amp;$D$110&amp;$D$111,'CCG data'!$A:$AD,'CCG data'!AD$3,FALSE))</f>
        <v>18.3</v>
      </c>
      <c r="N406" s="304"/>
      <c r="P406" s="162">
        <f>IF(P405="","",VLOOKUP($E405&amp;$D$110&amp;$D$111,'CCG data'!$A:$AD,'CCG data'!I$3,FALSE))</f>
        <v>4.4999999999999998E-2</v>
      </c>
      <c r="Q406" s="15">
        <f>IF(P405="","",VLOOKUP($E405&amp;$D$110&amp;$D$111,'CCG data'!$A:$AD,'CCG data'!J$3,FALSE))</f>
        <v>6.5000000000000002E-2</v>
      </c>
      <c r="R406" s="15">
        <f>IF(R405="","",VLOOKUP($E405&amp;$D$110&amp;$D$111,'CCG data'!$A:$AD,'CCG data'!K$3,FALSE))</f>
        <v>0.5</v>
      </c>
      <c r="S406" s="15">
        <f>IF(R405="","",VLOOKUP($E405&amp;$D$110&amp;$D$111,'CCG data'!$A:$AD,'CCG data'!L$3,FALSE))</f>
        <v>0.54400000000000004</v>
      </c>
      <c r="T406" s="15">
        <f>IF(T405="","",VLOOKUP($E405&amp;$D$110&amp;$D$111,'CCG data'!$A:$AD,'CCG data'!M$3,FALSE))</f>
        <v>0.19</v>
      </c>
      <c r="U406" s="15">
        <f>IF(T405="","",VLOOKUP($E405&amp;$D$110&amp;$D$111,'CCG data'!$A:$AD,'CCG data'!N$3,FALSE))</f>
        <v>0.22600000000000001</v>
      </c>
      <c r="V406" s="15">
        <f>IF(V405="","",VLOOKUP($E405&amp;$D$110&amp;$D$111,'CCG data'!$A:$AD,'CCG data'!O$3,FALSE))</f>
        <v>0.19900000000000001</v>
      </c>
      <c r="W406" s="142">
        <f>IF(V405="","",VLOOKUP($E405&amp;$D$110&amp;$D$111,'CCG data'!$A:$AD,'CCG data'!P$3,FALSE))</f>
        <v>0.23599999999999999</v>
      </c>
      <c r="Y406" s="178" t="str">
        <f>IFERROR(VLOOKUP($E406&amp;$D$111, Outliers!$A$4:$P$214,6,FALSE),"0")</f>
        <v>0</v>
      </c>
      <c r="Z406" s="178" t="str">
        <f>IFERROR(VLOOKUP($E406&amp;$D$111, Outliers!$A$4:$P$214,7,FALSE),"0")</f>
        <v>0</v>
      </c>
      <c r="AA406" s="178" t="str">
        <f>IFERROR(VLOOKUP($E406&amp;$D$111, Outliers!$A$4:$P$214,8,FALSE),"0")</f>
        <v>0</v>
      </c>
      <c r="AB406" s="178" t="str">
        <f>IFERROR(VLOOKUP($E406&amp;$D$111, Outliers!$A$4:$P$214,9,FALSE),"0")</f>
        <v>0</v>
      </c>
      <c r="AD406" s="82"/>
      <c r="AE406" s="82"/>
      <c r="AF406" s="82"/>
      <c r="AG406" s="82"/>
    </row>
    <row r="407" spans="4:33" ht="15.75" x14ac:dyDescent="0.25">
      <c r="D407" s="301"/>
      <c r="E407" s="108" t="s">
        <v>278</v>
      </c>
      <c r="F407" s="372">
        <f>IF(OR(ISERROR(VLOOKUP($E407&amp;$D$110&amp;$D$111,'CCG data'!$A:$AD,'CCG data'!R$3,FALSE)),ISBLANK(VLOOKUP($E407&amp;$D$110&amp;$D$111,'CCG data'!$A:$AD,'CCG data'!R$3,FALSE))),"",VLOOKUP($E407&amp;$D$110&amp;$D$111,'CCG data'!$A:$AD,'CCG data'!R$3,FALSE))</f>
        <v>2.7</v>
      </c>
      <c r="G407" s="373"/>
      <c r="H407" s="373">
        <f>IF(OR(ISERROR(VLOOKUP($E407&amp;$D$110&amp;$D$111,'CCG data'!$A:$AD,'CCG data'!S$3,FALSE)),ISBLANK(VLOOKUP($E407&amp;$D$110&amp;$D$111,'CCG data'!$A:$AD,'CCG data'!S$3,FALSE))),"",VLOOKUP($E407&amp;$D$110&amp;$D$111,'CCG data'!$A:$AD,'CCG data'!S$3,FALSE))</f>
        <v>32.1</v>
      </c>
      <c r="I407" s="373"/>
      <c r="J407" s="373">
        <f>IF(OR(ISERROR(VLOOKUP($E407&amp;$D$110&amp;$D$111,'CCG data'!$A:$AD,'CCG data'!T$3,FALSE)),ISBLANK(VLOOKUP($E407&amp;$D$110&amp;$D$111,'CCG data'!$A:$AD,'CCG data'!T$3,FALSE))),"",VLOOKUP($E407&amp;$D$110&amp;$D$111,'CCG data'!$A:$AD,'CCG data'!T$3,FALSE))</f>
        <v>17.5</v>
      </c>
      <c r="K407" s="373"/>
      <c r="L407" s="373">
        <f>IF(OR(ISERROR(VLOOKUP($E407&amp;$D$110&amp;$D$111,'CCG data'!$A:$AD,'CCG data'!U$3,FALSE)),ISBLANK(VLOOKUP($E407&amp;$D$110&amp;$D$111,'CCG data'!$A:$AD,'CCG data'!U$3,FALSE))),"",VLOOKUP($E407&amp;$D$110&amp;$D$111,'CCG data'!$A:$AD,'CCG data'!U$3,FALSE))</f>
        <v>13.5</v>
      </c>
      <c r="M407" s="374"/>
      <c r="N407" s="303">
        <f>IF(OR(ISERROR(VLOOKUP($E407&amp;$D$110&amp;$D$111,'CCG data'!$A:$AD,'CCG data'!G$3,FALSE)),ISBLANK(VLOOKUP($E407&amp;$D$110&amp;$D$111,'CCG data'!$A:$AD,'CCG data'!G$3,FALSE))),"",VLOOKUP($E407&amp;$D$110&amp;$D$111,'CCG data'!$A:$AD,'CCG data'!G$3,FALSE))</f>
        <v>406</v>
      </c>
      <c r="P407" s="354">
        <f>IF(OR(ISERROR(VLOOKUP($E407&amp;$D$110&amp;$D$111,'CCG data'!$A:$AD,'CCG data'!B$3,FALSE)),ISBLANK(VLOOKUP($E407&amp;$D$110&amp;$D$111,'CCG data'!$A:$AD,'CCG data'!B$3,FALSE))),"",VLOOKUP($E407&amp;$D$110&amp;$D$111,'CCG data'!$A:$AD,'CCG data'!B$3,FALSE))</f>
        <v>3.9408866995073892E-2</v>
      </c>
      <c r="Q407" s="246"/>
      <c r="R407" s="246">
        <f>IF(OR(ISERROR(VLOOKUP($E407&amp;$D$110&amp;$D$111,'CCG data'!$A:$AD,'CCG data'!C$3,FALSE)),ISBLANK(VLOOKUP($E407&amp;$D$110&amp;$D$111,'CCG data'!$A:$AD,'CCG data'!C$3,FALSE))),"",VLOOKUP($E407&amp;$D$110&amp;$D$111,'CCG data'!$A:$AD,'CCG data'!C$3,FALSE))</f>
        <v>0.48029556650246308</v>
      </c>
      <c r="S407" s="246"/>
      <c r="T407" s="246">
        <f>IF(OR(ISERROR(VLOOKUP($E407&amp;$D$110&amp;$D$111,'CCG data'!$A:$AD,'CCG data'!D$3,FALSE)),ISBLANK(VLOOKUP($E407&amp;$D$110&amp;$D$111,'CCG data'!$A:$AD,'CCG data'!D$3,FALSE))),"",VLOOKUP($E407&amp;$D$110&amp;$D$111,'CCG data'!$A:$AD,'CCG data'!D$3,FALSE))</f>
        <v>0.27093596059113301</v>
      </c>
      <c r="U407" s="246"/>
      <c r="V407" s="246">
        <f>IF(OR(ISERROR(VLOOKUP($E407&amp;$D$110&amp;$D$111,'CCG data'!$A:$AD,'CCG data'!E$3,FALSE)),ISBLANK(VLOOKUP($E407&amp;$D$110&amp;$D$111,'CCG data'!$A:$AD,'CCG data'!E$3,FALSE))),"",VLOOKUP($E407&amp;$D$110&amp;$D$111,'CCG data'!$A:$AD,'CCG data'!E$3,FALSE))</f>
        <v>0.20935960591133004</v>
      </c>
      <c r="W407" s="387"/>
      <c r="Y407" s="178">
        <f>IFERROR(VLOOKUP($E407&amp;$D$111, Outliers!$A$4:$P$214,6,FALSE),"0")</f>
        <v>0</v>
      </c>
      <c r="Z407" s="178">
        <f>IFERROR(VLOOKUP($E407&amp;$D$111, Outliers!$A$4:$P$214,7,FALSE),"0")</f>
        <v>0</v>
      </c>
      <c r="AA407" s="178">
        <f>IFERROR(VLOOKUP($E407&amp;$D$111, Outliers!$A$4:$P$214,8,FALSE),"0")</f>
        <v>0</v>
      </c>
      <c r="AB407" s="178">
        <f>IFERROR(VLOOKUP($E407&amp;$D$111, Outliers!$A$4:$P$214,9,FALSE),"0")</f>
        <v>0</v>
      </c>
      <c r="AD407" s="82"/>
      <c r="AE407" s="82"/>
      <c r="AF407" s="82"/>
      <c r="AG407" s="82"/>
    </row>
    <row r="408" spans="4:33" x14ac:dyDescent="0.25">
      <c r="D408" s="301"/>
      <c r="E408" s="107" t="s">
        <v>27</v>
      </c>
      <c r="F408" s="99">
        <f>IF(P407="","",VLOOKUP($E407&amp;$D$110&amp;$D$111,'CCG data'!$A:$AD,'CCG data'!W$3,FALSE))</f>
        <v>1.4</v>
      </c>
      <c r="G408" s="100">
        <f>IF(P407="","",VLOOKUP($E407&amp;$D$110&amp;$D$111,'CCG data'!$A:$AD,'CCG data'!X$3,FALSE))</f>
        <v>4.0999999999999996</v>
      </c>
      <c r="H408" s="100">
        <f>IF(R407="","",VLOOKUP($E407&amp;$D$110&amp;$D$111,'CCG data'!$A:$AD,'CCG data'!Y$3,FALSE))</f>
        <v>27.6</v>
      </c>
      <c r="I408" s="100">
        <f>IF(R407="","",VLOOKUP($E407&amp;$D$110&amp;$D$111,'CCG data'!$A:$AD,'CCG data'!Z$3,FALSE))</f>
        <v>36.700000000000003</v>
      </c>
      <c r="J408" s="100">
        <f>IF(T407="","",VLOOKUP($E407&amp;$D$110&amp;$D$111,'CCG data'!$A:$AD,'CCG data'!AA$3,FALSE))</f>
        <v>14.3</v>
      </c>
      <c r="K408" s="100">
        <f>IF(T407="","",VLOOKUP($E407&amp;$D$110&amp;$D$111,'CCG data'!$A:$AD,'CCG data'!AB$3,FALSE))</f>
        <v>20.8</v>
      </c>
      <c r="L408" s="100">
        <f>IF(V407="","",VLOOKUP($E407&amp;$D$110&amp;$D$111,'CCG data'!$A:$AD,'CCG data'!AC$3,FALSE))</f>
        <v>10.6</v>
      </c>
      <c r="M408" s="100">
        <f>IF(V407="","",VLOOKUP($E407&amp;$D$110&amp;$D$111,'CCG data'!$A:$AD,'CCG data'!AD$3,FALSE))</f>
        <v>16.3</v>
      </c>
      <c r="N408" s="304"/>
      <c r="P408" s="162">
        <f>IF(P407="","",VLOOKUP($E407&amp;$D$110&amp;$D$111,'CCG data'!$A:$AD,'CCG data'!I$3,FALSE))</f>
        <v>2.4E-2</v>
      </c>
      <c r="Q408" s="15">
        <f>IF(P407="","",VLOOKUP($E407&amp;$D$110&amp;$D$111,'CCG data'!$A:$AD,'CCG data'!J$3,FALSE))</f>
        <v>6.3E-2</v>
      </c>
      <c r="R408" s="15">
        <f>IF(R407="","",VLOOKUP($E407&amp;$D$110&amp;$D$111,'CCG data'!$A:$AD,'CCG data'!K$3,FALSE))</f>
        <v>0.432</v>
      </c>
      <c r="S408" s="15">
        <f>IF(R407="","",VLOOKUP($E407&amp;$D$110&amp;$D$111,'CCG data'!$A:$AD,'CCG data'!L$3,FALSE))</f>
        <v>0.52900000000000003</v>
      </c>
      <c r="T408" s="15">
        <f>IF(T407="","",VLOOKUP($E407&amp;$D$110&amp;$D$111,'CCG data'!$A:$AD,'CCG data'!M$3,FALSE))</f>
        <v>0.23</v>
      </c>
      <c r="U408" s="15">
        <f>IF(T407="","",VLOOKUP($E407&amp;$D$110&amp;$D$111,'CCG data'!$A:$AD,'CCG data'!N$3,FALSE))</f>
        <v>0.316</v>
      </c>
      <c r="V408" s="15">
        <f>IF(V407="","",VLOOKUP($E407&amp;$D$110&amp;$D$111,'CCG data'!$A:$AD,'CCG data'!O$3,FALSE))</f>
        <v>0.17299999999999999</v>
      </c>
      <c r="W408" s="142">
        <f>IF(V407="","",VLOOKUP($E407&amp;$D$110&amp;$D$111,'CCG data'!$A:$AD,'CCG data'!P$3,FALSE))</f>
        <v>0.252</v>
      </c>
      <c r="Y408" s="178" t="str">
        <f>IFERROR(VLOOKUP($E408&amp;$D$111, Outliers!$A$4:$P$214,6,FALSE),"0")</f>
        <v>0</v>
      </c>
      <c r="Z408" s="178" t="str">
        <f>IFERROR(VLOOKUP($E408&amp;$D$111, Outliers!$A$4:$P$214,7,FALSE),"0")</f>
        <v>0</v>
      </c>
      <c r="AA408" s="178" t="str">
        <f>IFERROR(VLOOKUP($E408&amp;$D$111, Outliers!$A$4:$P$214,8,FALSE),"0")</f>
        <v>0</v>
      </c>
      <c r="AB408" s="178" t="str">
        <f>IFERROR(VLOOKUP($E408&amp;$D$111, Outliers!$A$4:$P$214,9,FALSE),"0")</f>
        <v>0</v>
      </c>
      <c r="AD408" s="82"/>
      <c r="AE408" s="82"/>
      <c r="AF408" s="82"/>
      <c r="AG408" s="82"/>
    </row>
    <row r="409" spans="4:33" ht="15.75" x14ac:dyDescent="0.25">
      <c r="D409" s="301"/>
      <c r="E409" s="108" t="s">
        <v>279</v>
      </c>
      <c r="F409" s="372">
        <f>IF(OR(ISERROR(VLOOKUP($E409&amp;$D$110&amp;$D$111,'CCG data'!$A:$AD,'CCG data'!R$3,FALSE)),ISBLANK(VLOOKUP($E409&amp;$D$110&amp;$D$111,'CCG data'!$A:$AD,'CCG data'!R$3,FALSE))),"",VLOOKUP($E409&amp;$D$110&amp;$D$111,'CCG data'!$A:$AD,'CCG data'!R$3,FALSE))</f>
        <v>5.5</v>
      </c>
      <c r="G409" s="373"/>
      <c r="H409" s="373">
        <f>IF(OR(ISERROR(VLOOKUP($E409&amp;$D$110&amp;$D$111,'CCG data'!$A:$AD,'CCG data'!S$3,FALSE)),ISBLANK(VLOOKUP($E409&amp;$D$110&amp;$D$111,'CCG data'!$A:$AD,'CCG data'!S$3,FALSE))),"",VLOOKUP($E409&amp;$D$110&amp;$D$111,'CCG data'!$A:$AD,'CCG data'!S$3,FALSE))</f>
        <v>40.1</v>
      </c>
      <c r="I409" s="373"/>
      <c r="J409" s="373">
        <f>IF(OR(ISERROR(VLOOKUP($E409&amp;$D$110&amp;$D$111,'CCG data'!$A:$AD,'CCG data'!T$3,FALSE)),ISBLANK(VLOOKUP($E409&amp;$D$110&amp;$D$111,'CCG data'!$A:$AD,'CCG data'!T$3,FALSE))),"",VLOOKUP($E409&amp;$D$110&amp;$D$111,'CCG data'!$A:$AD,'CCG data'!T$3,FALSE))</f>
        <v>17.5</v>
      </c>
      <c r="K409" s="373"/>
      <c r="L409" s="373">
        <f>IF(OR(ISERROR(VLOOKUP($E409&amp;$D$110&amp;$D$111,'CCG data'!$A:$AD,'CCG data'!U$3,FALSE)),ISBLANK(VLOOKUP($E409&amp;$D$110&amp;$D$111,'CCG data'!$A:$AD,'CCG data'!U$3,FALSE))),"",VLOOKUP($E409&amp;$D$110&amp;$D$111,'CCG data'!$A:$AD,'CCG data'!U$3,FALSE))</f>
        <v>10.6</v>
      </c>
      <c r="M409" s="374"/>
      <c r="N409" s="303">
        <f>IF(OR(ISERROR(VLOOKUP($E409&amp;$D$110&amp;$D$111,'CCG data'!$A:$AD,'CCG data'!G$3,FALSE)),ISBLANK(VLOOKUP($E409&amp;$D$110&amp;$D$111,'CCG data'!$A:$AD,'CCG data'!G$3,FALSE))),"",VLOOKUP($E409&amp;$D$110&amp;$D$111,'CCG data'!$A:$AD,'CCG data'!G$3,FALSE))</f>
        <v>1193</v>
      </c>
      <c r="P409" s="354">
        <f>IF(OR(ISERROR(VLOOKUP($E409&amp;$D$110&amp;$D$111,'CCG data'!$A:$AD,'CCG data'!B$3,FALSE)),ISBLANK(VLOOKUP($E409&amp;$D$110&amp;$D$111,'CCG data'!$A:$AD,'CCG data'!B$3,FALSE))),"",VLOOKUP($E409&amp;$D$110&amp;$D$111,'CCG data'!$A:$AD,'CCG data'!B$3,FALSE))</f>
        <v>7.5440067057837387E-2</v>
      </c>
      <c r="Q409" s="246"/>
      <c r="R409" s="246">
        <f>IF(OR(ISERROR(VLOOKUP($E409&amp;$D$110&amp;$D$111,'CCG data'!$A:$AD,'CCG data'!C$3,FALSE)),ISBLANK(VLOOKUP($E409&amp;$D$110&amp;$D$111,'CCG data'!$A:$AD,'CCG data'!C$3,FALSE))),"",VLOOKUP($E409&amp;$D$110&amp;$D$111,'CCG data'!$A:$AD,'CCG data'!C$3,FALSE))</f>
        <v>0.54149203688181058</v>
      </c>
      <c r="S409" s="246"/>
      <c r="T409" s="246">
        <f>IF(OR(ISERROR(VLOOKUP($E409&amp;$D$110&amp;$D$111,'CCG data'!$A:$AD,'CCG data'!D$3,FALSE)),ISBLANK(VLOOKUP($E409&amp;$D$110&amp;$D$111,'CCG data'!$A:$AD,'CCG data'!D$3,FALSE))),"",VLOOKUP($E409&amp;$D$110&amp;$D$111,'CCG data'!$A:$AD,'CCG data'!D$3,FALSE))</f>
        <v>0.23889354568315171</v>
      </c>
      <c r="U409" s="246"/>
      <c r="V409" s="246">
        <f>IF(OR(ISERROR(VLOOKUP($E409&amp;$D$110&amp;$D$111,'CCG data'!$A:$AD,'CCG data'!E$3,FALSE)),ISBLANK(VLOOKUP($E409&amp;$D$110&amp;$D$111,'CCG data'!$A:$AD,'CCG data'!E$3,FALSE))),"",VLOOKUP($E409&amp;$D$110&amp;$D$111,'CCG data'!$A:$AD,'CCG data'!E$3,FALSE))</f>
        <v>0.14417435037720033</v>
      </c>
      <c r="W409" s="387"/>
      <c r="Y409" s="178">
        <f>IFERROR(VLOOKUP($E409&amp;$D$111, Outliers!$A$4:$P$214,6,FALSE),"0")</f>
        <v>0</v>
      </c>
      <c r="Z409" s="178">
        <f>IFERROR(VLOOKUP($E409&amp;$D$111, Outliers!$A$4:$P$214,7,FALSE),"0")</f>
        <v>0</v>
      </c>
      <c r="AA409" s="178">
        <f>IFERROR(VLOOKUP($E409&amp;$D$111, Outliers!$A$4:$P$214,8,FALSE),"0")</f>
        <v>0</v>
      </c>
      <c r="AB409" s="178">
        <f>IFERROR(VLOOKUP($E409&amp;$D$111, Outliers!$A$4:$P$214,9,FALSE),"0")</f>
        <v>0</v>
      </c>
      <c r="AD409" s="82"/>
      <c r="AE409" s="82"/>
      <c r="AF409" s="82"/>
      <c r="AG409" s="82"/>
    </row>
    <row r="410" spans="4:33" x14ac:dyDescent="0.25">
      <c r="D410" s="301"/>
      <c r="E410" s="107" t="s">
        <v>27</v>
      </c>
      <c r="F410" s="99">
        <f>IF(P409="","",VLOOKUP($E409&amp;$D$110&amp;$D$111,'CCG data'!$A:$AD,'CCG data'!W$3,FALSE))</f>
        <v>4.4000000000000004</v>
      </c>
      <c r="G410" s="100">
        <f>IF(P409="","",VLOOKUP($E409&amp;$D$110&amp;$D$111,'CCG data'!$A:$AD,'CCG data'!X$3,FALSE))</f>
        <v>6.6</v>
      </c>
      <c r="H410" s="100">
        <f>IF(R409="","",VLOOKUP($E409&amp;$D$110&amp;$D$111,'CCG data'!$A:$AD,'CCG data'!Y$3,FALSE))</f>
        <v>37</v>
      </c>
      <c r="I410" s="100">
        <f>IF(R409="","",VLOOKUP($E409&amp;$D$110&amp;$D$111,'CCG data'!$A:$AD,'CCG data'!Z$3,FALSE))</f>
        <v>43.2</v>
      </c>
      <c r="J410" s="100">
        <f>IF(T409="","",VLOOKUP($E409&amp;$D$110&amp;$D$111,'CCG data'!$A:$AD,'CCG data'!AA$3,FALSE))</f>
        <v>15.4</v>
      </c>
      <c r="K410" s="100">
        <f>IF(T409="","",VLOOKUP($E409&amp;$D$110&amp;$D$111,'CCG data'!$A:$AD,'CCG data'!AB$3,FALSE))</f>
        <v>19.5</v>
      </c>
      <c r="L410" s="100">
        <f>IF(V409="","",VLOOKUP($E409&amp;$D$110&amp;$D$111,'CCG data'!$A:$AD,'CCG data'!AC$3,FALSE))</f>
        <v>9</v>
      </c>
      <c r="M410" s="100">
        <f>IF(V409="","",VLOOKUP($E409&amp;$D$110&amp;$D$111,'CCG data'!$A:$AD,'CCG data'!AD$3,FALSE))</f>
        <v>12.2</v>
      </c>
      <c r="N410" s="304"/>
      <c r="P410" s="162">
        <f>IF(P409="","",VLOOKUP($E409&amp;$D$110&amp;$D$111,'CCG data'!$A:$AD,'CCG data'!I$3,FALSE))</f>
        <v>6.2E-2</v>
      </c>
      <c r="Q410" s="15">
        <f>IF(P409="","",VLOOKUP($E409&amp;$D$110&amp;$D$111,'CCG data'!$A:$AD,'CCG data'!J$3,FALSE))</f>
        <v>9.1999999999999998E-2</v>
      </c>
      <c r="R410" s="15">
        <f>IF(R409="","",VLOOKUP($E409&amp;$D$110&amp;$D$111,'CCG data'!$A:$AD,'CCG data'!K$3,FALSE))</f>
        <v>0.51300000000000001</v>
      </c>
      <c r="S410" s="15">
        <f>IF(R409="","",VLOOKUP($E409&amp;$D$110&amp;$D$111,'CCG data'!$A:$AD,'CCG data'!L$3,FALSE))</f>
        <v>0.56999999999999995</v>
      </c>
      <c r="T410" s="15">
        <f>IF(T409="","",VLOOKUP($E409&amp;$D$110&amp;$D$111,'CCG data'!$A:$AD,'CCG data'!M$3,FALSE))</f>
        <v>0.216</v>
      </c>
      <c r="U410" s="15">
        <f>IF(T409="","",VLOOKUP($E409&amp;$D$110&amp;$D$111,'CCG data'!$A:$AD,'CCG data'!N$3,FALSE))</f>
        <v>0.26400000000000001</v>
      </c>
      <c r="V410" s="15">
        <f>IF(V409="","",VLOOKUP($E409&amp;$D$110&amp;$D$111,'CCG data'!$A:$AD,'CCG data'!O$3,FALSE))</f>
        <v>0.125</v>
      </c>
      <c r="W410" s="142">
        <f>IF(V409="","",VLOOKUP($E409&amp;$D$110&amp;$D$111,'CCG data'!$A:$AD,'CCG data'!P$3,FALSE))</f>
        <v>0.16500000000000001</v>
      </c>
      <c r="Y410" s="178" t="str">
        <f>IFERROR(VLOOKUP($E410&amp;$D$111, Outliers!$A$4:$P$214,6,FALSE),"0")</f>
        <v>0</v>
      </c>
      <c r="Z410" s="178" t="str">
        <f>IFERROR(VLOOKUP($E410&amp;$D$111, Outliers!$A$4:$P$214,7,FALSE),"0")</f>
        <v>0</v>
      </c>
      <c r="AA410" s="178" t="str">
        <f>IFERROR(VLOOKUP($E410&amp;$D$111, Outliers!$A$4:$P$214,8,FALSE),"0")</f>
        <v>0</v>
      </c>
      <c r="AB410" s="178" t="str">
        <f>IFERROR(VLOOKUP($E410&amp;$D$111, Outliers!$A$4:$P$214,9,FALSE),"0")</f>
        <v>0</v>
      </c>
      <c r="AD410" s="82"/>
      <c r="AE410" s="82"/>
      <c r="AF410" s="82"/>
      <c r="AG410" s="82"/>
    </row>
    <row r="411" spans="4:33" ht="15.75" x14ac:dyDescent="0.25">
      <c r="D411" s="301"/>
      <c r="E411" s="108" t="s">
        <v>280</v>
      </c>
      <c r="F411" s="372">
        <f>IF(OR(ISERROR(VLOOKUP($E411&amp;$D$110&amp;$D$111,'CCG data'!$A:$AD,'CCG data'!R$3,FALSE)),ISBLANK(VLOOKUP($E411&amp;$D$110&amp;$D$111,'CCG data'!$A:$AD,'CCG data'!R$3,FALSE))),"",VLOOKUP($E411&amp;$D$110&amp;$D$111,'CCG data'!$A:$AD,'CCG data'!R$3,FALSE))</f>
        <v>6.2</v>
      </c>
      <c r="G411" s="373"/>
      <c r="H411" s="373">
        <f>IF(OR(ISERROR(VLOOKUP($E411&amp;$D$110&amp;$D$111,'CCG data'!$A:$AD,'CCG data'!S$3,FALSE)),ISBLANK(VLOOKUP($E411&amp;$D$110&amp;$D$111,'CCG data'!$A:$AD,'CCG data'!S$3,FALSE))),"",VLOOKUP($E411&amp;$D$110&amp;$D$111,'CCG data'!$A:$AD,'CCG data'!S$3,FALSE))</f>
        <v>36.1</v>
      </c>
      <c r="I411" s="373"/>
      <c r="J411" s="373">
        <f>IF(OR(ISERROR(VLOOKUP($E411&amp;$D$110&amp;$D$111,'CCG data'!$A:$AD,'CCG data'!T$3,FALSE)),ISBLANK(VLOOKUP($E411&amp;$D$110&amp;$D$111,'CCG data'!$A:$AD,'CCG data'!T$3,FALSE))),"",VLOOKUP($E411&amp;$D$110&amp;$D$111,'CCG data'!$A:$AD,'CCG data'!T$3,FALSE))</f>
        <v>18.2</v>
      </c>
      <c r="K411" s="373"/>
      <c r="L411" s="373">
        <f>IF(OR(ISERROR(VLOOKUP($E411&amp;$D$110&amp;$D$111,'CCG data'!$A:$AD,'CCG data'!U$3,FALSE)),ISBLANK(VLOOKUP($E411&amp;$D$110&amp;$D$111,'CCG data'!$A:$AD,'CCG data'!U$3,FALSE))),"",VLOOKUP($E411&amp;$D$110&amp;$D$111,'CCG data'!$A:$AD,'CCG data'!U$3,FALSE))</f>
        <v>14.1</v>
      </c>
      <c r="M411" s="374"/>
      <c r="N411" s="303">
        <f>IF(OR(ISERROR(VLOOKUP($E411&amp;$D$110&amp;$D$111,'CCG data'!$A:$AD,'CCG data'!G$3,FALSE)),ISBLANK(VLOOKUP($E411&amp;$D$110&amp;$D$111,'CCG data'!$A:$AD,'CCG data'!G$3,FALSE))),"",VLOOKUP($E411&amp;$D$110&amp;$D$111,'CCG data'!$A:$AD,'CCG data'!G$3,FALSE))</f>
        <v>3408</v>
      </c>
      <c r="P411" s="354">
        <f>IF(OR(ISERROR(VLOOKUP($E411&amp;$D$110&amp;$D$111,'CCG data'!$A:$AD,'CCG data'!B$3,FALSE)),ISBLANK(VLOOKUP($E411&amp;$D$110&amp;$D$111,'CCG data'!$A:$AD,'CCG data'!B$3,FALSE))),"",VLOOKUP($E411&amp;$D$110&amp;$D$111,'CCG data'!$A:$AD,'CCG data'!B$3,FALSE))</f>
        <v>8.098591549295775E-2</v>
      </c>
      <c r="Q411" s="246"/>
      <c r="R411" s="246">
        <f>IF(OR(ISERROR(VLOOKUP($E411&amp;$D$110&amp;$D$111,'CCG data'!$A:$AD,'CCG data'!C$3,FALSE)),ISBLANK(VLOOKUP($E411&amp;$D$110&amp;$D$111,'CCG data'!$A:$AD,'CCG data'!C$3,FALSE))),"",VLOOKUP($E411&amp;$D$110&amp;$D$111,'CCG data'!$A:$AD,'CCG data'!C$3,FALSE))</f>
        <v>0.48268779342723006</v>
      </c>
      <c r="S411" s="246"/>
      <c r="T411" s="246">
        <f>IF(OR(ISERROR(VLOOKUP($E411&amp;$D$110&amp;$D$111,'CCG data'!$A:$AD,'CCG data'!D$3,FALSE)),ISBLANK(VLOOKUP($E411&amp;$D$110&amp;$D$111,'CCG data'!$A:$AD,'CCG data'!D$3,FALSE))),"",VLOOKUP($E411&amp;$D$110&amp;$D$111,'CCG data'!$A:$AD,'CCG data'!D$3,FALSE))</f>
        <v>0.24853286384976525</v>
      </c>
      <c r="U411" s="246"/>
      <c r="V411" s="246">
        <f>IF(OR(ISERROR(VLOOKUP($E411&amp;$D$110&amp;$D$111,'CCG data'!$A:$AD,'CCG data'!E$3,FALSE)),ISBLANK(VLOOKUP($E411&amp;$D$110&amp;$D$111,'CCG data'!$A:$AD,'CCG data'!E$3,FALSE))),"",VLOOKUP($E411&amp;$D$110&amp;$D$111,'CCG data'!$A:$AD,'CCG data'!E$3,FALSE))</f>
        <v>0.18779342723004694</v>
      </c>
      <c r="W411" s="387"/>
      <c r="Y411" s="178">
        <f>IFERROR(VLOOKUP($E411&amp;$D$111, Outliers!$A$4:$P$214,6,FALSE),"0")</f>
        <v>1</v>
      </c>
      <c r="Z411" s="178">
        <f>IFERROR(VLOOKUP($E411&amp;$D$111, Outliers!$A$4:$P$214,7,FALSE),"0")</f>
        <v>0</v>
      </c>
      <c r="AA411" s="178">
        <f>IFERROR(VLOOKUP($E411&amp;$D$111, Outliers!$A$4:$P$214,8,FALSE),"0")</f>
        <v>0</v>
      </c>
      <c r="AB411" s="178">
        <f>IFERROR(VLOOKUP($E411&amp;$D$111, Outliers!$A$4:$P$214,9,FALSE),"0")</f>
        <v>1</v>
      </c>
      <c r="AD411" s="82"/>
      <c r="AE411" s="82"/>
      <c r="AF411" s="82"/>
      <c r="AG411" s="82"/>
    </row>
    <row r="412" spans="4:33" x14ac:dyDescent="0.25">
      <c r="D412" s="301"/>
      <c r="E412" s="107" t="s">
        <v>27</v>
      </c>
      <c r="F412" s="99">
        <f>IF(P411="","",VLOOKUP($E411&amp;$D$110&amp;$D$111,'CCG data'!$A:$AD,'CCG data'!W$3,FALSE))</f>
        <v>5.4</v>
      </c>
      <c r="G412" s="100">
        <f>IF(P411="","",VLOOKUP($E411&amp;$D$110&amp;$D$111,'CCG data'!$A:$AD,'CCG data'!X$3,FALSE))</f>
        <v>6.9</v>
      </c>
      <c r="H412" s="100">
        <f>IF(R411="","",VLOOKUP($E411&amp;$D$110&amp;$D$111,'CCG data'!$A:$AD,'CCG data'!Y$3,FALSE))</f>
        <v>34.4</v>
      </c>
      <c r="I412" s="100">
        <f>IF(R411="","",VLOOKUP($E411&amp;$D$110&amp;$D$111,'CCG data'!$A:$AD,'CCG data'!Z$3,FALSE))</f>
        <v>37.9</v>
      </c>
      <c r="J412" s="100">
        <f>IF(T411="","",VLOOKUP($E411&amp;$D$110&amp;$D$111,'CCG data'!$A:$AD,'CCG data'!AA$3,FALSE))</f>
        <v>17</v>
      </c>
      <c r="K412" s="100">
        <f>IF(T411="","",VLOOKUP($E411&amp;$D$110&amp;$D$111,'CCG data'!$A:$AD,'CCG data'!AB$3,FALSE))</f>
        <v>19.399999999999999</v>
      </c>
      <c r="L412" s="100">
        <f>IF(V411="","",VLOOKUP($E411&amp;$D$110&amp;$D$111,'CCG data'!$A:$AD,'CCG data'!AC$3,FALSE))</f>
        <v>13</v>
      </c>
      <c r="M412" s="100">
        <f>IF(V411="","",VLOOKUP($E411&amp;$D$110&amp;$D$111,'CCG data'!$A:$AD,'CCG data'!AD$3,FALSE))</f>
        <v>15.2</v>
      </c>
      <c r="N412" s="304"/>
      <c r="P412" s="162">
        <f>IF(P411="","",VLOOKUP($E411&amp;$D$110&amp;$D$111,'CCG data'!$A:$AD,'CCG data'!I$3,FALSE))</f>
        <v>7.1999999999999995E-2</v>
      </c>
      <c r="Q412" s="15">
        <f>IF(P411="","",VLOOKUP($E411&amp;$D$110&amp;$D$111,'CCG data'!$A:$AD,'CCG data'!J$3,FALSE))</f>
        <v>9.0999999999999998E-2</v>
      </c>
      <c r="R412" s="15">
        <f>IF(R411="","",VLOOKUP($E411&amp;$D$110&amp;$D$111,'CCG data'!$A:$AD,'CCG data'!K$3,FALSE))</f>
        <v>0.46600000000000003</v>
      </c>
      <c r="S412" s="15">
        <f>IF(R411="","",VLOOKUP($E411&amp;$D$110&amp;$D$111,'CCG data'!$A:$AD,'CCG data'!L$3,FALSE))</f>
        <v>0.499</v>
      </c>
      <c r="T412" s="15">
        <f>IF(T411="","",VLOOKUP($E411&amp;$D$110&amp;$D$111,'CCG data'!$A:$AD,'CCG data'!M$3,FALSE))</f>
        <v>0.23400000000000001</v>
      </c>
      <c r="U412" s="15">
        <f>IF(T411="","",VLOOKUP($E411&amp;$D$110&amp;$D$111,'CCG data'!$A:$AD,'CCG data'!N$3,FALSE))</f>
        <v>0.26300000000000001</v>
      </c>
      <c r="V412" s="15">
        <f>IF(V411="","",VLOOKUP($E411&amp;$D$110&amp;$D$111,'CCG data'!$A:$AD,'CCG data'!O$3,FALSE))</f>
        <v>0.17499999999999999</v>
      </c>
      <c r="W412" s="142">
        <f>IF(V411="","",VLOOKUP($E411&amp;$D$110&amp;$D$111,'CCG data'!$A:$AD,'CCG data'!P$3,FALSE))</f>
        <v>0.20100000000000001</v>
      </c>
      <c r="Y412" s="178" t="str">
        <f>IFERROR(VLOOKUP($E412&amp;$D$111, Outliers!$A$4:$P$214,6,FALSE),"0")</f>
        <v>0</v>
      </c>
      <c r="Z412" s="178" t="str">
        <f>IFERROR(VLOOKUP($E412&amp;$D$111, Outliers!$A$4:$P$214,7,FALSE),"0")</f>
        <v>0</v>
      </c>
      <c r="AA412" s="178" t="str">
        <f>IFERROR(VLOOKUP($E412&amp;$D$111, Outliers!$A$4:$P$214,8,FALSE),"0")</f>
        <v>0</v>
      </c>
      <c r="AB412" s="178" t="str">
        <f>IFERROR(VLOOKUP($E412&amp;$D$111, Outliers!$A$4:$P$214,9,FALSE),"0")</f>
        <v>0</v>
      </c>
      <c r="AD412" s="82"/>
      <c r="AE412" s="82"/>
      <c r="AF412" s="82"/>
      <c r="AG412" s="82"/>
    </row>
    <row r="413" spans="4:33" ht="15.75" x14ac:dyDescent="0.25">
      <c r="D413" s="301"/>
      <c r="E413" s="108" t="s">
        <v>281</v>
      </c>
      <c r="F413" s="372">
        <f>IF(OR(ISERROR(VLOOKUP($E413&amp;$D$110&amp;$D$111,'CCG data'!$A:$AD,'CCG data'!R$3,FALSE)),ISBLANK(VLOOKUP($E413&amp;$D$110&amp;$D$111,'CCG data'!$A:$AD,'CCG data'!R$3,FALSE))),"",VLOOKUP($E413&amp;$D$110&amp;$D$111,'CCG data'!$A:$AD,'CCG data'!R$3,FALSE))</f>
        <v>3.7</v>
      </c>
      <c r="G413" s="373"/>
      <c r="H413" s="373">
        <f>IF(OR(ISERROR(VLOOKUP($E413&amp;$D$110&amp;$D$111,'CCG data'!$A:$AD,'CCG data'!S$3,FALSE)),ISBLANK(VLOOKUP($E413&amp;$D$110&amp;$D$111,'CCG data'!$A:$AD,'CCG data'!S$3,FALSE))),"",VLOOKUP($E413&amp;$D$110&amp;$D$111,'CCG data'!$A:$AD,'CCG data'!S$3,FALSE))</f>
        <v>30.4</v>
      </c>
      <c r="I413" s="373"/>
      <c r="J413" s="373">
        <f>IF(OR(ISERROR(VLOOKUP($E413&amp;$D$110&amp;$D$111,'CCG data'!$A:$AD,'CCG data'!T$3,FALSE)),ISBLANK(VLOOKUP($E413&amp;$D$110&amp;$D$111,'CCG data'!$A:$AD,'CCG data'!T$3,FALSE))),"",VLOOKUP($E413&amp;$D$110&amp;$D$111,'CCG data'!$A:$AD,'CCG data'!T$3,FALSE))</f>
        <v>20.2</v>
      </c>
      <c r="K413" s="373"/>
      <c r="L413" s="373">
        <f>IF(OR(ISERROR(VLOOKUP($E413&amp;$D$110&amp;$D$111,'CCG data'!$A:$AD,'CCG data'!U$3,FALSE)),ISBLANK(VLOOKUP($E413&amp;$D$110&amp;$D$111,'CCG data'!$A:$AD,'CCG data'!U$3,FALSE))),"",VLOOKUP($E413&amp;$D$110&amp;$D$111,'CCG data'!$A:$AD,'CCG data'!U$3,FALSE))</f>
        <v>7.1</v>
      </c>
      <c r="M413" s="374"/>
      <c r="N413" s="303">
        <f>IF(OR(ISERROR(VLOOKUP($E413&amp;$D$110&amp;$D$111,'CCG data'!$A:$AD,'CCG data'!G$3,FALSE)),ISBLANK(VLOOKUP($E413&amp;$D$110&amp;$D$111,'CCG data'!$A:$AD,'CCG data'!G$3,FALSE))),"",VLOOKUP($E413&amp;$D$110&amp;$D$111,'CCG data'!$A:$AD,'CCG data'!G$3,FALSE))</f>
        <v>803</v>
      </c>
      <c r="P413" s="354">
        <f>IF(OR(ISERROR(VLOOKUP($E413&amp;$D$110&amp;$D$111,'CCG data'!$A:$AD,'CCG data'!B$3,FALSE)),ISBLANK(VLOOKUP($E413&amp;$D$110&amp;$D$111,'CCG data'!$A:$AD,'CCG data'!B$3,FALSE))),"",VLOOKUP($E413&amp;$D$110&amp;$D$111,'CCG data'!$A:$AD,'CCG data'!B$3,FALSE))</f>
        <v>6.4757160647571602E-2</v>
      </c>
      <c r="Q413" s="246"/>
      <c r="R413" s="246">
        <f>IF(OR(ISERROR(VLOOKUP($E413&amp;$D$110&amp;$D$111,'CCG data'!$A:$AD,'CCG data'!C$3,FALSE)),ISBLANK(VLOOKUP($E413&amp;$D$110&amp;$D$111,'CCG data'!$A:$AD,'CCG data'!C$3,FALSE))),"",VLOOKUP($E413&amp;$D$110&amp;$D$111,'CCG data'!$A:$AD,'CCG data'!C$3,FALSE))</f>
        <v>0.49190535491905357</v>
      </c>
      <c r="S413" s="246"/>
      <c r="T413" s="246">
        <f>IF(OR(ISERROR(VLOOKUP($E413&amp;$D$110&amp;$D$111,'CCG data'!$A:$AD,'CCG data'!D$3,FALSE)),ISBLANK(VLOOKUP($E413&amp;$D$110&amp;$D$111,'CCG data'!$A:$AD,'CCG data'!D$3,FALSE))),"",VLOOKUP($E413&amp;$D$110&amp;$D$111,'CCG data'!$A:$AD,'CCG data'!D$3,FALSE))</f>
        <v>0.32627646326276466</v>
      </c>
      <c r="U413" s="246"/>
      <c r="V413" s="246">
        <f>IF(OR(ISERROR(VLOOKUP($E413&amp;$D$110&amp;$D$111,'CCG data'!$A:$AD,'CCG data'!E$3,FALSE)),ISBLANK(VLOOKUP($E413&amp;$D$110&amp;$D$111,'CCG data'!$A:$AD,'CCG data'!E$3,FALSE))),"",VLOOKUP($E413&amp;$D$110&amp;$D$111,'CCG data'!$A:$AD,'CCG data'!E$3,FALSE))</f>
        <v>0.11706102117061021</v>
      </c>
      <c r="W413" s="387"/>
      <c r="Y413" s="178">
        <f>IFERROR(VLOOKUP($E413&amp;$D$111, Outliers!$A$4:$P$214,6,FALSE),"0")</f>
        <v>0</v>
      </c>
      <c r="Z413" s="178">
        <f>IFERROR(VLOOKUP($E413&amp;$D$111, Outliers!$A$4:$P$214,7,FALSE),"0")</f>
        <v>1</v>
      </c>
      <c r="AA413" s="178">
        <f>IFERROR(VLOOKUP($E413&amp;$D$111, Outliers!$A$4:$P$214,8,FALSE),"0")</f>
        <v>0</v>
      </c>
      <c r="AB413" s="178">
        <f>IFERROR(VLOOKUP($E413&amp;$D$111, Outliers!$A$4:$P$214,9,FALSE),"0")</f>
        <v>1</v>
      </c>
      <c r="AD413" s="82"/>
      <c r="AE413" s="82"/>
      <c r="AF413" s="82"/>
      <c r="AG413" s="82"/>
    </row>
    <row r="414" spans="4:33" x14ac:dyDescent="0.25">
      <c r="D414" s="301"/>
      <c r="E414" s="107" t="s">
        <v>27</v>
      </c>
      <c r="F414" s="99">
        <f>IF(P413="","",VLOOKUP($E413&amp;$D$110&amp;$D$111,'CCG data'!$A:$AD,'CCG data'!W$3,FALSE))</f>
        <v>2.7</v>
      </c>
      <c r="G414" s="100">
        <f>IF(P413="","",VLOOKUP($E413&amp;$D$110&amp;$D$111,'CCG data'!$A:$AD,'CCG data'!X$3,FALSE))</f>
        <v>4.7</v>
      </c>
      <c r="H414" s="100">
        <f>IF(R413="","",VLOOKUP($E413&amp;$D$110&amp;$D$111,'CCG data'!$A:$AD,'CCG data'!Y$3,FALSE))</f>
        <v>27.4</v>
      </c>
      <c r="I414" s="100">
        <f>IF(R413="","",VLOOKUP($E413&amp;$D$110&amp;$D$111,'CCG data'!$A:$AD,'CCG data'!Z$3,FALSE))</f>
        <v>33.4</v>
      </c>
      <c r="J414" s="100">
        <f>IF(T413="","",VLOOKUP($E413&amp;$D$110&amp;$D$111,'CCG data'!$A:$AD,'CCG data'!AA$3,FALSE))</f>
        <v>17.7</v>
      </c>
      <c r="K414" s="100">
        <f>IF(T413="","",VLOOKUP($E413&amp;$D$110&amp;$D$111,'CCG data'!$A:$AD,'CCG data'!AB$3,FALSE))</f>
        <v>22.6</v>
      </c>
      <c r="L414" s="100">
        <f>IF(V413="","",VLOOKUP($E413&amp;$D$110&amp;$D$111,'CCG data'!$A:$AD,'CCG data'!AC$3,FALSE))</f>
        <v>5.6</v>
      </c>
      <c r="M414" s="100">
        <f>IF(V413="","",VLOOKUP($E413&amp;$D$110&amp;$D$111,'CCG data'!$A:$AD,'CCG data'!AD$3,FALSE))</f>
        <v>8.5</v>
      </c>
      <c r="N414" s="304"/>
      <c r="P414" s="162">
        <f>IF(P413="","",VLOOKUP($E413&amp;$D$110&amp;$D$111,'CCG data'!$A:$AD,'CCG data'!I$3,FALSE))</f>
        <v>0.05</v>
      </c>
      <c r="Q414" s="15">
        <f>IF(P413="","",VLOOKUP($E413&amp;$D$110&amp;$D$111,'CCG data'!$A:$AD,'CCG data'!J$3,FALSE))</f>
        <v>8.4000000000000005E-2</v>
      </c>
      <c r="R414" s="15">
        <f>IF(R413="","",VLOOKUP($E413&amp;$D$110&amp;$D$111,'CCG data'!$A:$AD,'CCG data'!K$3,FALSE))</f>
        <v>0.45700000000000002</v>
      </c>
      <c r="S414" s="15">
        <f>IF(R413="","",VLOOKUP($E413&amp;$D$110&amp;$D$111,'CCG data'!$A:$AD,'CCG data'!L$3,FALSE))</f>
        <v>0.52600000000000002</v>
      </c>
      <c r="T414" s="15">
        <f>IF(T413="","",VLOOKUP($E413&amp;$D$110&amp;$D$111,'CCG data'!$A:$AD,'CCG data'!M$3,FALSE))</f>
        <v>0.29499999999999998</v>
      </c>
      <c r="U414" s="15">
        <f>IF(T413="","",VLOOKUP($E413&amp;$D$110&amp;$D$111,'CCG data'!$A:$AD,'CCG data'!N$3,FALSE))</f>
        <v>0.35899999999999999</v>
      </c>
      <c r="V414" s="15">
        <f>IF(V413="","",VLOOKUP($E413&amp;$D$110&amp;$D$111,'CCG data'!$A:$AD,'CCG data'!O$3,FALSE))</f>
        <v>9.7000000000000003E-2</v>
      </c>
      <c r="W414" s="142">
        <f>IF(V413="","",VLOOKUP($E413&amp;$D$110&amp;$D$111,'CCG data'!$A:$AD,'CCG data'!P$3,FALSE))</f>
        <v>0.14099999999999999</v>
      </c>
      <c r="Y414" s="178" t="str">
        <f>IFERROR(VLOOKUP($E414&amp;$D$111, Outliers!$A$4:$P$214,6,FALSE),"0")</f>
        <v>0</v>
      </c>
      <c r="Z414" s="178" t="str">
        <f>IFERROR(VLOOKUP($E414&amp;$D$111, Outliers!$A$4:$P$214,7,FALSE),"0")</f>
        <v>0</v>
      </c>
      <c r="AA414" s="178" t="str">
        <f>IFERROR(VLOOKUP($E414&amp;$D$111, Outliers!$A$4:$P$214,8,FALSE),"0")</f>
        <v>0</v>
      </c>
      <c r="AB414" s="178" t="str">
        <f>IFERROR(VLOOKUP($E414&amp;$D$111, Outliers!$A$4:$P$214,9,FALSE),"0")</f>
        <v>0</v>
      </c>
      <c r="AD414" s="82"/>
      <c r="AE414" s="82"/>
      <c r="AF414" s="82"/>
      <c r="AG414" s="82"/>
    </row>
    <row r="415" spans="4:33" ht="15.75" x14ac:dyDescent="0.25">
      <c r="D415" s="301"/>
      <c r="E415" s="108" t="s">
        <v>480</v>
      </c>
      <c r="F415" s="372">
        <f>IF(OR(ISERROR(VLOOKUP($E415&amp;$D$110&amp;$D$111,'CCG data'!$A:$AD,'CCG data'!R$3,FALSE)),ISBLANK(VLOOKUP($E415&amp;$D$110&amp;$D$111,'CCG data'!$A:$AD,'CCG data'!R$3,FALSE))),"",VLOOKUP($E415&amp;$D$110&amp;$D$111,'CCG data'!$A:$AD,'CCG data'!R$3,FALSE))</f>
        <v>7</v>
      </c>
      <c r="G415" s="373"/>
      <c r="H415" s="373">
        <f>IF(OR(ISERROR(VLOOKUP($E415&amp;$D$110&amp;$D$111,'CCG data'!$A:$AD,'CCG data'!S$3,FALSE)),ISBLANK(VLOOKUP($E415&amp;$D$110&amp;$D$111,'CCG data'!$A:$AD,'CCG data'!S$3,FALSE))),"",VLOOKUP($E415&amp;$D$110&amp;$D$111,'CCG data'!$A:$AD,'CCG data'!S$3,FALSE))</f>
        <v>37.299999999999997</v>
      </c>
      <c r="I415" s="373"/>
      <c r="J415" s="373">
        <f>IF(OR(ISERROR(VLOOKUP($E415&amp;$D$110&amp;$D$111,'CCG data'!$A:$AD,'CCG data'!T$3,FALSE)),ISBLANK(VLOOKUP($E415&amp;$D$110&amp;$D$111,'CCG data'!$A:$AD,'CCG data'!T$3,FALSE))),"",VLOOKUP($E415&amp;$D$110&amp;$D$111,'CCG data'!$A:$AD,'CCG data'!T$3,FALSE))</f>
        <v>16.399999999999999</v>
      </c>
      <c r="K415" s="373"/>
      <c r="L415" s="373">
        <f>IF(OR(ISERROR(VLOOKUP($E415&amp;$D$110&amp;$D$111,'CCG data'!$A:$AD,'CCG data'!U$3,FALSE)),ISBLANK(VLOOKUP($E415&amp;$D$110&amp;$D$111,'CCG data'!$A:$AD,'CCG data'!U$3,FALSE))),"",VLOOKUP($E415&amp;$D$110&amp;$D$111,'CCG data'!$A:$AD,'CCG data'!U$3,FALSE))</f>
        <v>12.2</v>
      </c>
      <c r="M415" s="374"/>
      <c r="N415" s="303">
        <f>IF(OR(ISERROR(VLOOKUP($E415&amp;$D$110&amp;$D$111,'CCG data'!$A:$AD,'CCG data'!G$3,FALSE)),ISBLANK(VLOOKUP($E415&amp;$D$110&amp;$D$111,'CCG data'!$A:$AD,'CCG data'!G$3,FALSE))),"",VLOOKUP($E415&amp;$D$110&amp;$D$111,'CCG data'!$A:$AD,'CCG data'!G$3,FALSE))</f>
        <v>1909</v>
      </c>
      <c r="P415" s="354">
        <f>IF(OR(ISERROR(VLOOKUP($E415&amp;$D$110&amp;$D$111,'CCG data'!$A:$AD,'CCG data'!B$3,FALSE)),ISBLANK(VLOOKUP($E415&amp;$D$110&amp;$D$111,'CCG data'!$A:$AD,'CCG data'!B$3,FALSE))),"",VLOOKUP($E415&amp;$D$110&amp;$D$111,'CCG data'!$A:$AD,'CCG data'!B$3,FALSE))</f>
        <v>9.4290204295442645E-2</v>
      </c>
      <c r="Q415" s="246"/>
      <c r="R415" s="246">
        <f>IF(OR(ISERROR(VLOOKUP($E415&amp;$D$110&amp;$D$111,'CCG data'!$A:$AD,'CCG data'!C$3,FALSE)),ISBLANK(VLOOKUP($E415&amp;$D$110&amp;$D$111,'CCG data'!$A:$AD,'CCG data'!C$3,FALSE))),"",VLOOKUP($E415&amp;$D$110&amp;$D$111,'CCG data'!$A:$AD,'CCG data'!C$3,FALSE))</f>
        <v>0.50602409638554213</v>
      </c>
      <c r="S415" s="246"/>
      <c r="T415" s="246">
        <f>IF(OR(ISERROR(VLOOKUP($E415&amp;$D$110&amp;$D$111,'CCG data'!$A:$AD,'CCG data'!D$3,FALSE)),ISBLANK(VLOOKUP($E415&amp;$D$110&amp;$D$111,'CCG data'!$A:$AD,'CCG data'!D$3,FALSE))),"",VLOOKUP($E415&amp;$D$110&amp;$D$111,'CCG data'!$A:$AD,'CCG data'!D$3,FALSE))</f>
        <v>0.23048716605552647</v>
      </c>
      <c r="U415" s="246"/>
      <c r="V415" s="246">
        <f>IF(OR(ISERROR(VLOOKUP($E415&amp;$D$110&amp;$D$111,'CCG data'!$A:$AD,'CCG data'!E$3,FALSE)),ISBLANK(VLOOKUP($E415&amp;$D$110&amp;$D$111,'CCG data'!$A:$AD,'CCG data'!E$3,FALSE))),"",VLOOKUP($E415&amp;$D$110&amp;$D$111,'CCG data'!$A:$AD,'CCG data'!E$3,FALSE))</f>
        <v>0.16919853326348874</v>
      </c>
      <c r="W415" s="387"/>
      <c r="Y415" s="178">
        <f>IFERROR(VLOOKUP($E415&amp;$D$111, Outliers!$A$4:$P$214,6,FALSE),"0")</f>
        <v>1</v>
      </c>
      <c r="Z415" s="178">
        <f>IFERROR(VLOOKUP($E415&amp;$D$111, Outliers!$A$4:$P$214,7,FALSE),"0")</f>
        <v>0</v>
      </c>
      <c r="AA415" s="178">
        <f>IFERROR(VLOOKUP($E415&amp;$D$111, Outliers!$A$4:$P$214,8,FALSE),"0")</f>
        <v>0</v>
      </c>
      <c r="AB415" s="178">
        <f>IFERROR(VLOOKUP($E415&amp;$D$111, Outliers!$A$4:$P$214,9,FALSE),"0")</f>
        <v>0</v>
      </c>
      <c r="AD415" s="82"/>
      <c r="AE415" s="82"/>
      <c r="AF415" s="82"/>
      <c r="AG415" s="82"/>
    </row>
    <row r="416" spans="4:33" x14ac:dyDescent="0.25">
      <c r="D416" s="301"/>
      <c r="E416" s="107" t="s">
        <v>27</v>
      </c>
      <c r="F416" s="99">
        <f>IF(P415="","",VLOOKUP($E415&amp;$D$110&amp;$D$111,'CCG data'!$A:$AD,'CCG data'!W$3,FALSE))</f>
        <v>6</v>
      </c>
      <c r="G416" s="100">
        <f>IF(P415="","",VLOOKUP($E415&amp;$D$110&amp;$D$111,'CCG data'!$A:$AD,'CCG data'!X$3,FALSE))</f>
        <v>8</v>
      </c>
      <c r="H416" s="100">
        <f>IF(R415="","",VLOOKUP($E415&amp;$D$110&amp;$D$111,'CCG data'!$A:$AD,'CCG data'!Y$3,FALSE))</f>
        <v>34.9</v>
      </c>
      <c r="I416" s="100">
        <f>IF(R415="","",VLOOKUP($E415&amp;$D$110&amp;$D$111,'CCG data'!$A:$AD,'CCG data'!Z$3,FALSE))</f>
        <v>39.6</v>
      </c>
      <c r="J416" s="100">
        <f>IF(T415="","",VLOOKUP($E415&amp;$D$110&amp;$D$111,'CCG data'!$A:$AD,'CCG data'!AA$3,FALSE))</f>
        <v>14.8</v>
      </c>
      <c r="K416" s="100">
        <f>IF(T415="","",VLOOKUP($E415&amp;$D$110&amp;$D$111,'CCG data'!$A:$AD,'CCG data'!AB$3,FALSE))</f>
        <v>17.899999999999999</v>
      </c>
      <c r="L416" s="100">
        <f>IF(V415="","",VLOOKUP($E415&amp;$D$110&amp;$D$111,'CCG data'!$A:$AD,'CCG data'!AC$3,FALSE))</f>
        <v>10.9</v>
      </c>
      <c r="M416" s="100">
        <f>IF(V415="","",VLOOKUP($E415&amp;$D$110&amp;$D$111,'CCG data'!$A:$AD,'CCG data'!AD$3,FALSE))</f>
        <v>13.5</v>
      </c>
      <c r="N416" s="304"/>
      <c r="P416" s="162">
        <f>IF(P415="","",VLOOKUP($E415&amp;$D$110&amp;$D$111,'CCG data'!$A:$AD,'CCG data'!I$3,FALSE))</f>
        <v>8.2000000000000003E-2</v>
      </c>
      <c r="Q416" s="15">
        <f>IF(P415="","",VLOOKUP($E415&amp;$D$110&amp;$D$111,'CCG data'!$A:$AD,'CCG data'!J$3,FALSE))</f>
        <v>0.108</v>
      </c>
      <c r="R416" s="15">
        <f>IF(R415="","",VLOOKUP($E415&amp;$D$110&amp;$D$111,'CCG data'!$A:$AD,'CCG data'!K$3,FALSE))</f>
        <v>0.48399999999999999</v>
      </c>
      <c r="S416" s="15">
        <f>IF(R415="","",VLOOKUP($E415&amp;$D$110&amp;$D$111,'CCG data'!$A:$AD,'CCG data'!L$3,FALSE))</f>
        <v>0.52800000000000002</v>
      </c>
      <c r="T416" s="15">
        <f>IF(T415="","",VLOOKUP($E415&amp;$D$110&amp;$D$111,'CCG data'!$A:$AD,'CCG data'!M$3,FALSE))</f>
        <v>0.21199999999999999</v>
      </c>
      <c r="U416" s="15">
        <f>IF(T415="","",VLOOKUP($E415&amp;$D$110&amp;$D$111,'CCG data'!$A:$AD,'CCG data'!N$3,FALSE))</f>
        <v>0.25</v>
      </c>
      <c r="V416" s="15">
        <f>IF(V415="","",VLOOKUP($E415&amp;$D$110&amp;$D$111,'CCG data'!$A:$AD,'CCG data'!O$3,FALSE))</f>
        <v>0.153</v>
      </c>
      <c r="W416" s="142">
        <f>IF(V415="","",VLOOKUP($E415&amp;$D$110&amp;$D$111,'CCG data'!$A:$AD,'CCG data'!P$3,FALSE))</f>
        <v>0.187</v>
      </c>
      <c r="Y416" s="178" t="str">
        <f>IFERROR(VLOOKUP($E416&amp;$D$111, Outliers!$A$4:$P$214,6,FALSE),"0")</f>
        <v>0</v>
      </c>
      <c r="Z416" s="178" t="str">
        <f>IFERROR(VLOOKUP($E416&amp;$D$111, Outliers!$A$4:$P$214,7,FALSE),"0")</f>
        <v>0</v>
      </c>
      <c r="AA416" s="178" t="str">
        <f>IFERROR(VLOOKUP($E416&amp;$D$111, Outliers!$A$4:$P$214,8,FALSE),"0")</f>
        <v>0</v>
      </c>
      <c r="AB416" s="178" t="str">
        <f>IFERROR(VLOOKUP($E416&amp;$D$111, Outliers!$A$4:$P$214,9,FALSE),"0")</f>
        <v>0</v>
      </c>
      <c r="AD416" s="82"/>
      <c r="AE416" s="82"/>
      <c r="AF416" s="82"/>
      <c r="AG416" s="82"/>
    </row>
    <row r="417" spans="4:33" ht="15.75" x14ac:dyDescent="0.25">
      <c r="D417" s="301"/>
      <c r="E417" s="108" t="s">
        <v>481</v>
      </c>
      <c r="F417" s="372">
        <f>IF(OR(ISERROR(VLOOKUP($E417&amp;$D$110&amp;$D$111,'CCG data'!$A:$AD,'CCG data'!R$3,FALSE)),ISBLANK(VLOOKUP($E417&amp;$D$110&amp;$D$111,'CCG data'!$A:$AD,'CCG data'!R$3,FALSE))),"",VLOOKUP($E417&amp;$D$110&amp;$D$111,'CCG data'!$A:$AD,'CCG data'!R$3,FALSE))</f>
        <v>6.2</v>
      </c>
      <c r="G417" s="373"/>
      <c r="H417" s="373">
        <f>IF(OR(ISERROR(VLOOKUP($E417&amp;$D$110&amp;$D$111,'CCG data'!$A:$AD,'CCG data'!S$3,FALSE)),ISBLANK(VLOOKUP($E417&amp;$D$110&amp;$D$111,'CCG data'!$A:$AD,'CCG data'!S$3,FALSE))),"",VLOOKUP($E417&amp;$D$110&amp;$D$111,'CCG data'!$A:$AD,'CCG data'!S$3,FALSE))</f>
        <v>40.1</v>
      </c>
      <c r="I417" s="373"/>
      <c r="J417" s="373">
        <f>IF(OR(ISERROR(VLOOKUP($E417&amp;$D$110&amp;$D$111,'CCG data'!$A:$AD,'CCG data'!T$3,FALSE)),ISBLANK(VLOOKUP($E417&amp;$D$110&amp;$D$111,'CCG data'!$A:$AD,'CCG data'!T$3,FALSE))),"",VLOOKUP($E417&amp;$D$110&amp;$D$111,'CCG data'!$A:$AD,'CCG data'!T$3,FALSE))</f>
        <v>17.7</v>
      </c>
      <c r="K417" s="373"/>
      <c r="L417" s="373">
        <f>IF(OR(ISERROR(VLOOKUP($E417&amp;$D$110&amp;$D$111,'CCG data'!$A:$AD,'CCG data'!U$3,FALSE)),ISBLANK(VLOOKUP($E417&amp;$D$110&amp;$D$111,'CCG data'!$A:$AD,'CCG data'!U$3,FALSE))),"",VLOOKUP($E417&amp;$D$110&amp;$D$111,'CCG data'!$A:$AD,'CCG data'!U$3,FALSE))</f>
        <v>10.6</v>
      </c>
      <c r="M417" s="374"/>
      <c r="N417" s="303">
        <f>IF(OR(ISERROR(VLOOKUP($E417&amp;$D$110&amp;$D$111,'CCG data'!$A:$AD,'CCG data'!G$3,FALSE)),ISBLANK(VLOOKUP($E417&amp;$D$110&amp;$D$111,'CCG data'!$A:$AD,'CCG data'!G$3,FALSE))),"",VLOOKUP($E417&amp;$D$110&amp;$D$111,'CCG data'!$A:$AD,'CCG data'!G$3,FALSE))</f>
        <v>1253</v>
      </c>
      <c r="P417" s="354">
        <f>IF(OR(ISERROR(VLOOKUP($E417&amp;$D$110&amp;$D$111,'CCG data'!$A:$AD,'CCG data'!B$3,FALSE)),ISBLANK(VLOOKUP($E417&amp;$D$110&amp;$D$111,'CCG data'!$A:$AD,'CCG data'!B$3,FALSE))),"",VLOOKUP($E417&amp;$D$110&amp;$D$111,'CCG data'!$A:$AD,'CCG data'!B$3,FALSE))</f>
        <v>9.0981644054269756E-2</v>
      </c>
      <c r="Q417" s="246"/>
      <c r="R417" s="246">
        <f>IF(OR(ISERROR(VLOOKUP($E417&amp;$D$110&amp;$D$111,'CCG data'!$A:$AD,'CCG data'!C$3,FALSE)),ISBLANK(VLOOKUP($E417&amp;$D$110&amp;$D$111,'CCG data'!$A:$AD,'CCG data'!C$3,FALSE))),"",VLOOKUP($E417&amp;$D$110&amp;$D$111,'CCG data'!$A:$AD,'CCG data'!C$3,FALSE))</f>
        <v>0.53232242617717473</v>
      </c>
      <c r="S417" s="246"/>
      <c r="T417" s="246">
        <f>IF(OR(ISERROR(VLOOKUP($E417&amp;$D$110&amp;$D$111,'CCG data'!$A:$AD,'CCG data'!D$3,FALSE)),ISBLANK(VLOOKUP($E417&amp;$D$110&amp;$D$111,'CCG data'!$A:$AD,'CCG data'!D$3,FALSE))),"",VLOOKUP($E417&amp;$D$110&amp;$D$111,'CCG data'!$A:$AD,'CCG data'!D$3,FALSE))</f>
        <v>0.23304070231444532</v>
      </c>
      <c r="U417" s="246"/>
      <c r="V417" s="246">
        <f>IF(OR(ISERROR(VLOOKUP($E417&amp;$D$110&amp;$D$111,'CCG data'!$A:$AD,'CCG data'!E$3,FALSE)),ISBLANK(VLOOKUP($E417&amp;$D$110&amp;$D$111,'CCG data'!$A:$AD,'CCG data'!E$3,FALSE))),"",VLOOKUP($E417&amp;$D$110&amp;$D$111,'CCG data'!$A:$AD,'CCG data'!E$3,FALSE))</f>
        <v>0.14365522745411013</v>
      </c>
      <c r="W417" s="387"/>
      <c r="Y417" s="178">
        <f>IFERROR(VLOOKUP($E417&amp;$D$111, Outliers!$A$4:$P$214,6,FALSE),"0")</f>
        <v>0</v>
      </c>
      <c r="Z417" s="178">
        <f>IFERROR(VLOOKUP($E417&amp;$D$111, Outliers!$A$4:$P$214,7,FALSE),"0")</f>
        <v>0</v>
      </c>
      <c r="AA417" s="178">
        <f>IFERROR(VLOOKUP($E417&amp;$D$111, Outliers!$A$4:$P$214,8,FALSE),"0")</f>
        <v>0</v>
      </c>
      <c r="AB417" s="178">
        <f>IFERROR(VLOOKUP($E417&amp;$D$111, Outliers!$A$4:$P$214,9,FALSE),"0")</f>
        <v>0</v>
      </c>
      <c r="AD417" s="82"/>
      <c r="AE417" s="82"/>
      <c r="AF417" s="82"/>
      <c r="AG417" s="82"/>
    </row>
    <row r="418" spans="4:33" x14ac:dyDescent="0.25">
      <c r="D418" s="301"/>
      <c r="E418" s="107" t="s">
        <v>27</v>
      </c>
      <c r="F418" s="99">
        <f>IF(P417="","",VLOOKUP($E417&amp;$D$110&amp;$D$111,'CCG data'!$A:$AD,'CCG data'!W$3,FALSE))</f>
        <v>5</v>
      </c>
      <c r="G418" s="100">
        <f>IF(P417="","",VLOOKUP($E417&amp;$D$110&amp;$D$111,'CCG data'!$A:$AD,'CCG data'!X$3,FALSE))</f>
        <v>7.3</v>
      </c>
      <c r="H418" s="100">
        <f>IF(R417="","",VLOOKUP($E417&amp;$D$110&amp;$D$111,'CCG data'!$A:$AD,'CCG data'!Y$3,FALSE))</f>
        <v>37.1</v>
      </c>
      <c r="I418" s="100">
        <f>IF(R417="","",VLOOKUP($E417&amp;$D$110&amp;$D$111,'CCG data'!$A:$AD,'CCG data'!Z$3,FALSE))</f>
        <v>43.2</v>
      </c>
      <c r="J418" s="100">
        <f>IF(T417="","",VLOOKUP($E417&amp;$D$110&amp;$D$111,'CCG data'!$A:$AD,'CCG data'!AA$3,FALSE))</f>
        <v>15.6</v>
      </c>
      <c r="K418" s="100">
        <f>IF(T417="","",VLOOKUP($E417&amp;$D$110&amp;$D$111,'CCG data'!$A:$AD,'CCG data'!AB$3,FALSE))</f>
        <v>19.7</v>
      </c>
      <c r="L418" s="100">
        <f>IF(V417="","",VLOOKUP($E417&amp;$D$110&amp;$D$111,'CCG data'!$A:$AD,'CCG data'!AC$3,FALSE))</f>
        <v>9.1</v>
      </c>
      <c r="M418" s="100">
        <f>IF(V417="","",VLOOKUP($E417&amp;$D$110&amp;$D$111,'CCG data'!$A:$AD,'CCG data'!AD$3,FALSE))</f>
        <v>12.2</v>
      </c>
      <c r="N418" s="304"/>
      <c r="P418" s="162">
        <f>IF(P417="","",VLOOKUP($E417&amp;$D$110&amp;$D$111,'CCG data'!$A:$AD,'CCG data'!I$3,FALSE))</f>
        <v>7.5999999999999998E-2</v>
      </c>
      <c r="Q418" s="15">
        <f>IF(P417="","",VLOOKUP($E417&amp;$D$110&amp;$D$111,'CCG data'!$A:$AD,'CCG data'!J$3,FALSE))</f>
        <v>0.108</v>
      </c>
      <c r="R418" s="15">
        <f>IF(R417="","",VLOOKUP($E417&amp;$D$110&amp;$D$111,'CCG data'!$A:$AD,'CCG data'!K$3,FALSE))</f>
        <v>0.505</v>
      </c>
      <c r="S418" s="15">
        <f>IF(R417="","",VLOOKUP($E417&amp;$D$110&amp;$D$111,'CCG data'!$A:$AD,'CCG data'!L$3,FALSE))</f>
        <v>0.56000000000000005</v>
      </c>
      <c r="T418" s="15">
        <f>IF(T417="","",VLOOKUP($E417&amp;$D$110&amp;$D$111,'CCG data'!$A:$AD,'CCG data'!M$3,FALSE))</f>
        <v>0.21</v>
      </c>
      <c r="U418" s="15">
        <f>IF(T417="","",VLOOKUP($E417&amp;$D$110&amp;$D$111,'CCG data'!$A:$AD,'CCG data'!N$3,FALSE))</f>
        <v>0.25700000000000001</v>
      </c>
      <c r="V418" s="15">
        <f>IF(V417="","",VLOOKUP($E417&amp;$D$110&amp;$D$111,'CCG data'!$A:$AD,'CCG data'!O$3,FALSE))</f>
        <v>0.125</v>
      </c>
      <c r="W418" s="142">
        <f>IF(V417="","",VLOOKUP($E417&amp;$D$110&amp;$D$111,'CCG data'!$A:$AD,'CCG data'!P$3,FALSE))</f>
        <v>0.16400000000000001</v>
      </c>
      <c r="Y418" s="178" t="str">
        <f>IFERROR(VLOOKUP($E418&amp;$D$111, Outliers!$A$4:$P$214,6,FALSE),"0")</f>
        <v>0</v>
      </c>
      <c r="Z418" s="178" t="str">
        <f>IFERROR(VLOOKUP($E418&amp;$D$111, Outliers!$A$4:$P$214,7,FALSE),"0")</f>
        <v>0</v>
      </c>
      <c r="AA418" s="178" t="str">
        <f>IFERROR(VLOOKUP($E418&amp;$D$111, Outliers!$A$4:$P$214,8,FALSE),"0")</f>
        <v>0</v>
      </c>
      <c r="AB418" s="178" t="str">
        <f>IFERROR(VLOOKUP($E418&amp;$D$111, Outliers!$A$4:$P$214,9,FALSE),"0")</f>
        <v>0</v>
      </c>
      <c r="AD418" s="82"/>
      <c r="AE418" s="82"/>
      <c r="AF418" s="82"/>
      <c r="AG418" s="82"/>
    </row>
    <row r="419" spans="4:33" ht="15.75" x14ac:dyDescent="0.25">
      <c r="D419" s="301"/>
      <c r="E419" s="108" t="s">
        <v>282</v>
      </c>
      <c r="F419" s="372">
        <f>IF(OR(ISERROR(VLOOKUP($E419&amp;$D$110&amp;$D$111,'CCG data'!$A:$AD,'CCG data'!R$3,FALSE)),ISBLANK(VLOOKUP($E419&amp;$D$110&amp;$D$111,'CCG data'!$A:$AD,'CCG data'!R$3,FALSE))),"",VLOOKUP($E419&amp;$D$110&amp;$D$111,'CCG data'!$A:$AD,'CCG data'!R$3,FALSE))</f>
        <v>6</v>
      </c>
      <c r="G419" s="373"/>
      <c r="H419" s="373">
        <f>IF(OR(ISERROR(VLOOKUP($E419&amp;$D$110&amp;$D$111,'CCG data'!$A:$AD,'CCG data'!S$3,FALSE)),ISBLANK(VLOOKUP($E419&amp;$D$110&amp;$D$111,'CCG data'!$A:$AD,'CCG data'!S$3,FALSE))),"",VLOOKUP($E419&amp;$D$110&amp;$D$111,'CCG data'!$A:$AD,'CCG data'!S$3,FALSE))</f>
        <v>39.799999999999997</v>
      </c>
      <c r="I419" s="373"/>
      <c r="J419" s="373">
        <f>IF(OR(ISERROR(VLOOKUP($E419&amp;$D$110&amp;$D$111,'CCG data'!$A:$AD,'CCG data'!T$3,FALSE)),ISBLANK(VLOOKUP($E419&amp;$D$110&amp;$D$111,'CCG data'!$A:$AD,'CCG data'!T$3,FALSE))),"",VLOOKUP($E419&amp;$D$110&amp;$D$111,'CCG data'!$A:$AD,'CCG data'!T$3,FALSE))</f>
        <v>17.7</v>
      </c>
      <c r="K419" s="373"/>
      <c r="L419" s="373">
        <f>IF(OR(ISERROR(VLOOKUP($E419&amp;$D$110&amp;$D$111,'CCG data'!$A:$AD,'CCG data'!U$3,FALSE)),ISBLANK(VLOOKUP($E419&amp;$D$110&amp;$D$111,'CCG data'!$A:$AD,'CCG data'!U$3,FALSE))),"",VLOOKUP($E419&amp;$D$110&amp;$D$111,'CCG data'!$A:$AD,'CCG data'!U$3,FALSE))</f>
        <v>9.6</v>
      </c>
      <c r="M419" s="374"/>
      <c r="N419" s="303">
        <f>IF(OR(ISERROR(VLOOKUP($E419&amp;$D$110&amp;$D$111,'CCG data'!$A:$AD,'CCG data'!G$3,FALSE)),ISBLANK(VLOOKUP($E419&amp;$D$110&amp;$D$111,'CCG data'!$A:$AD,'CCG data'!G$3,FALSE))),"",VLOOKUP($E419&amp;$D$110&amp;$D$111,'CCG data'!$A:$AD,'CCG data'!G$3,FALSE))</f>
        <v>1255</v>
      </c>
      <c r="P419" s="354">
        <f>IF(OR(ISERROR(VLOOKUP($E419&amp;$D$110&amp;$D$111,'CCG data'!$A:$AD,'CCG data'!B$3,FALSE)),ISBLANK(VLOOKUP($E419&amp;$D$110&amp;$D$111,'CCG data'!$A:$AD,'CCG data'!B$3,FALSE))),"",VLOOKUP($E419&amp;$D$110&amp;$D$111,'CCG data'!$A:$AD,'CCG data'!B$3,FALSE))</f>
        <v>8.1274900398406374E-2</v>
      </c>
      <c r="Q419" s="246"/>
      <c r="R419" s="246">
        <f>IF(OR(ISERROR(VLOOKUP($E419&amp;$D$110&amp;$D$111,'CCG data'!$A:$AD,'CCG data'!C$3,FALSE)),ISBLANK(VLOOKUP($E419&amp;$D$110&amp;$D$111,'CCG data'!$A:$AD,'CCG data'!C$3,FALSE))),"",VLOOKUP($E419&amp;$D$110&amp;$D$111,'CCG data'!$A:$AD,'CCG data'!C$3,FALSE))</f>
        <v>0.54342629482071714</v>
      </c>
      <c r="S419" s="246"/>
      <c r="T419" s="246">
        <f>IF(OR(ISERROR(VLOOKUP($E419&amp;$D$110&amp;$D$111,'CCG data'!$A:$AD,'CCG data'!D$3,FALSE)),ISBLANK(VLOOKUP($E419&amp;$D$110&amp;$D$111,'CCG data'!$A:$AD,'CCG data'!D$3,FALSE))),"",VLOOKUP($E419&amp;$D$110&amp;$D$111,'CCG data'!$A:$AD,'CCG data'!D$3,FALSE))</f>
        <v>0.2446215139442231</v>
      </c>
      <c r="U419" s="246"/>
      <c r="V419" s="246">
        <f>IF(OR(ISERROR(VLOOKUP($E419&amp;$D$110&amp;$D$111,'CCG data'!$A:$AD,'CCG data'!E$3,FALSE)),ISBLANK(VLOOKUP($E419&amp;$D$110&amp;$D$111,'CCG data'!$A:$AD,'CCG data'!E$3,FALSE))),"",VLOOKUP($E419&amp;$D$110&amp;$D$111,'CCG data'!$A:$AD,'CCG data'!E$3,FALSE))</f>
        <v>0.13067729083665339</v>
      </c>
      <c r="W419" s="387"/>
      <c r="Y419" s="178">
        <f>IFERROR(VLOOKUP($E419&amp;$D$111, Outliers!$A$4:$P$214,6,FALSE),"0")</f>
        <v>0</v>
      </c>
      <c r="Z419" s="178">
        <f>IFERROR(VLOOKUP($E419&amp;$D$111, Outliers!$A$4:$P$214,7,FALSE),"0")</f>
        <v>0</v>
      </c>
      <c r="AA419" s="178">
        <f>IFERROR(VLOOKUP($E419&amp;$D$111, Outliers!$A$4:$P$214,8,FALSE),"0")</f>
        <v>0</v>
      </c>
      <c r="AB419" s="178">
        <f>IFERROR(VLOOKUP($E419&amp;$D$111, Outliers!$A$4:$P$214,9,FALSE),"0")</f>
        <v>0</v>
      </c>
      <c r="AD419" s="82"/>
      <c r="AE419" s="82"/>
      <c r="AF419" s="82"/>
      <c r="AG419" s="82"/>
    </row>
    <row r="420" spans="4:33" x14ac:dyDescent="0.25">
      <c r="D420" s="301"/>
      <c r="E420" s="107" t="s">
        <v>27</v>
      </c>
      <c r="F420" s="99">
        <f>IF(P419="","",VLOOKUP($E419&amp;$D$110&amp;$D$111,'CCG data'!$A:$AD,'CCG data'!W$3,FALSE))</f>
        <v>4.9000000000000004</v>
      </c>
      <c r="G420" s="100">
        <f>IF(P419="","",VLOOKUP($E419&amp;$D$110&amp;$D$111,'CCG data'!$A:$AD,'CCG data'!X$3,FALSE))</f>
        <v>7.2</v>
      </c>
      <c r="H420" s="100">
        <f>IF(R419="","",VLOOKUP($E419&amp;$D$110&amp;$D$111,'CCG data'!$A:$AD,'CCG data'!Y$3,FALSE))</f>
        <v>36.799999999999997</v>
      </c>
      <c r="I420" s="100">
        <f>IF(R419="","",VLOOKUP($E419&amp;$D$110&amp;$D$111,'CCG data'!$A:$AD,'CCG data'!Z$3,FALSE))</f>
        <v>42.8</v>
      </c>
      <c r="J420" s="100">
        <f>IF(T419="","",VLOOKUP($E419&amp;$D$110&amp;$D$111,'CCG data'!$A:$AD,'CCG data'!AA$3,FALSE))</f>
        <v>15.7</v>
      </c>
      <c r="K420" s="100">
        <f>IF(T419="","",VLOOKUP($E419&amp;$D$110&amp;$D$111,'CCG data'!$A:$AD,'CCG data'!AB$3,FALSE))</f>
        <v>19.7</v>
      </c>
      <c r="L420" s="100">
        <f>IF(V419="","",VLOOKUP($E419&amp;$D$110&amp;$D$111,'CCG data'!$A:$AD,'CCG data'!AC$3,FALSE))</f>
        <v>8.1</v>
      </c>
      <c r="M420" s="100">
        <f>IF(V419="","",VLOOKUP($E419&amp;$D$110&amp;$D$111,'CCG data'!$A:$AD,'CCG data'!AD$3,FALSE))</f>
        <v>11</v>
      </c>
      <c r="N420" s="304"/>
      <c r="P420" s="162">
        <f>IF(P419="","",VLOOKUP($E419&amp;$D$110&amp;$D$111,'CCG data'!$A:$AD,'CCG data'!I$3,FALSE))</f>
        <v>6.7000000000000004E-2</v>
      </c>
      <c r="Q420" s="15">
        <f>IF(P419="","",VLOOKUP($E419&amp;$D$110&amp;$D$111,'CCG data'!$A:$AD,'CCG data'!J$3,FALSE))</f>
        <v>9.8000000000000004E-2</v>
      </c>
      <c r="R420" s="15">
        <f>IF(R419="","",VLOOKUP($E419&amp;$D$110&amp;$D$111,'CCG data'!$A:$AD,'CCG data'!K$3,FALSE))</f>
        <v>0.51600000000000001</v>
      </c>
      <c r="S420" s="15">
        <f>IF(R419="","",VLOOKUP($E419&amp;$D$110&amp;$D$111,'CCG data'!$A:$AD,'CCG data'!L$3,FALSE))</f>
        <v>0.57099999999999995</v>
      </c>
      <c r="T420" s="15">
        <f>IF(T419="","",VLOOKUP($E419&amp;$D$110&amp;$D$111,'CCG data'!$A:$AD,'CCG data'!M$3,FALSE))</f>
        <v>0.222</v>
      </c>
      <c r="U420" s="15">
        <f>IF(T419="","",VLOOKUP($E419&amp;$D$110&amp;$D$111,'CCG data'!$A:$AD,'CCG data'!N$3,FALSE))</f>
        <v>0.26900000000000002</v>
      </c>
      <c r="V420" s="15">
        <f>IF(V419="","",VLOOKUP($E419&amp;$D$110&amp;$D$111,'CCG data'!$A:$AD,'CCG data'!O$3,FALSE))</f>
        <v>0.113</v>
      </c>
      <c r="W420" s="142">
        <f>IF(V419="","",VLOOKUP($E419&amp;$D$110&amp;$D$111,'CCG data'!$A:$AD,'CCG data'!P$3,FALSE))</f>
        <v>0.15</v>
      </c>
      <c r="Y420" s="178" t="str">
        <f>IFERROR(VLOOKUP($E420&amp;$D$111, Outliers!$A$4:$P$214,6,FALSE),"0")</f>
        <v>0</v>
      </c>
      <c r="Z420" s="178" t="str">
        <f>IFERROR(VLOOKUP($E420&amp;$D$111, Outliers!$A$4:$P$214,7,FALSE),"0")</f>
        <v>0</v>
      </c>
      <c r="AA420" s="178" t="str">
        <f>IFERROR(VLOOKUP($E420&amp;$D$111, Outliers!$A$4:$P$214,8,FALSE),"0")</f>
        <v>0</v>
      </c>
      <c r="AB420" s="178" t="str">
        <f>IFERROR(VLOOKUP($E420&amp;$D$111, Outliers!$A$4:$P$214,9,FALSE),"0")</f>
        <v>0</v>
      </c>
      <c r="AD420" s="82"/>
      <c r="AE420" s="82"/>
      <c r="AF420" s="82"/>
      <c r="AG420" s="82"/>
    </row>
    <row r="421" spans="4:33" ht="15.75" x14ac:dyDescent="0.25">
      <c r="D421" s="301"/>
      <c r="E421" s="108" t="s">
        <v>283</v>
      </c>
      <c r="F421" s="372">
        <f>IF(OR(ISERROR(VLOOKUP($E421&amp;$D$110&amp;$D$111,'CCG data'!$A:$AD,'CCG data'!R$3,FALSE)),ISBLANK(VLOOKUP($E421&amp;$D$110&amp;$D$111,'CCG data'!$A:$AD,'CCG data'!R$3,FALSE))),"",VLOOKUP($E421&amp;$D$110&amp;$D$111,'CCG data'!$A:$AD,'CCG data'!R$3,FALSE))</f>
        <v>4.9000000000000004</v>
      </c>
      <c r="G421" s="373"/>
      <c r="H421" s="373">
        <f>IF(OR(ISERROR(VLOOKUP($E421&amp;$D$110&amp;$D$111,'CCG data'!$A:$AD,'CCG data'!S$3,FALSE)),ISBLANK(VLOOKUP($E421&amp;$D$110&amp;$D$111,'CCG data'!$A:$AD,'CCG data'!S$3,FALSE))),"",VLOOKUP($E421&amp;$D$110&amp;$D$111,'CCG data'!$A:$AD,'CCG data'!S$3,FALSE))</f>
        <v>38.700000000000003</v>
      </c>
      <c r="I421" s="373"/>
      <c r="J421" s="373">
        <f>IF(OR(ISERROR(VLOOKUP($E421&amp;$D$110&amp;$D$111,'CCG data'!$A:$AD,'CCG data'!T$3,FALSE)),ISBLANK(VLOOKUP($E421&amp;$D$110&amp;$D$111,'CCG data'!$A:$AD,'CCG data'!T$3,FALSE))),"",VLOOKUP($E421&amp;$D$110&amp;$D$111,'CCG data'!$A:$AD,'CCG data'!T$3,FALSE))</f>
        <v>16.7</v>
      </c>
      <c r="K421" s="373"/>
      <c r="L421" s="373">
        <f>IF(OR(ISERROR(VLOOKUP($E421&amp;$D$110&amp;$D$111,'CCG data'!$A:$AD,'CCG data'!U$3,FALSE)),ISBLANK(VLOOKUP($E421&amp;$D$110&amp;$D$111,'CCG data'!$A:$AD,'CCG data'!U$3,FALSE))),"",VLOOKUP($E421&amp;$D$110&amp;$D$111,'CCG data'!$A:$AD,'CCG data'!U$3,FALSE))</f>
        <v>12.6</v>
      </c>
      <c r="M421" s="374"/>
      <c r="N421" s="303">
        <f>IF(OR(ISERROR(VLOOKUP($E421&amp;$D$110&amp;$D$111,'CCG data'!$A:$AD,'CCG data'!G$3,FALSE)),ISBLANK(VLOOKUP($E421&amp;$D$110&amp;$D$111,'CCG data'!$A:$AD,'CCG data'!G$3,FALSE))),"",VLOOKUP($E421&amp;$D$110&amp;$D$111,'CCG data'!$A:$AD,'CCG data'!G$3,FALSE))</f>
        <v>1332</v>
      </c>
      <c r="P421" s="354">
        <f>IF(OR(ISERROR(VLOOKUP($E421&amp;$D$110&amp;$D$111,'CCG data'!$A:$AD,'CCG data'!B$3,FALSE)),ISBLANK(VLOOKUP($E421&amp;$D$110&amp;$D$111,'CCG data'!$A:$AD,'CCG data'!B$3,FALSE))),"",VLOOKUP($E421&amp;$D$110&amp;$D$111,'CCG data'!$A:$AD,'CCG data'!B$3,FALSE))</f>
        <v>6.9819819819819814E-2</v>
      </c>
      <c r="Q421" s="246"/>
      <c r="R421" s="246">
        <f>IF(OR(ISERROR(VLOOKUP($E421&amp;$D$110&amp;$D$111,'CCG data'!$A:$AD,'CCG data'!C$3,FALSE)),ISBLANK(VLOOKUP($E421&amp;$D$110&amp;$D$111,'CCG data'!$A:$AD,'CCG data'!C$3,FALSE))),"",VLOOKUP($E421&amp;$D$110&amp;$D$111,'CCG data'!$A:$AD,'CCG data'!C$3,FALSE))</f>
        <v>0.53003003003003002</v>
      </c>
      <c r="S421" s="246"/>
      <c r="T421" s="246">
        <f>IF(OR(ISERROR(VLOOKUP($E421&amp;$D$110&amp;$D$111,'CCG data'!$A:$AD,'CCG data'!D$3,FALSE)),ISBLANK(VLOOKUP($E421&amp;$D$110&amp;$D$111,'CCG data'!$A:$AD,'CCG data'!D$3,FALSE))),"",VLOOKUP($E421&amp;$D$110&amp;$D$111,'CCG data'!$A:$AD,'CCG data'!D$3,FALSE))</f>
        <v>0.22672672672672672</v>
      </c>
      <c r="U421" s="246"/>
      <c r="V421" s="246">
        <f>IF(OR(ISERROR(VLOOKUP($E421&amp;$D$110&amp;$D$111,'CCG data'!$A:$AD,'CCG data'!E$3,FALSE)),ISBLANK(VLOOKUP($E421&amp;$D$110&amp;$D$111,'CCG data'!$A:$AD,'CCG data'!E$3,FALSE))),"",VLOOKUP($E421&amp;$D$110&amp;$D$111,'CCG data'!$A:$AD,'CCG data'!E$3,FALSE))</f>
        <v>0.17342342342342343</v>
      </c>
      <c r="W421" s="387"/>
      <c r="Y421" s="178">
        <f>IFERROR(VLOOKUP($E421&amp;$D$111, Outliers!$A$4:$P$214,6,FALSE),"0")</f>
        <v>0</v>
      </c>
      <c r="Z421" s="178">
        <f>IFERROR(VLOOKUP($E421&amp;$D$111, Outliers!$A$4:$P$214,7,FALSE),"0")</f>
        <v>0</v>
      </c>
      <c r="AA421" s="178">
        <f>IFERROR(VLOOKUP($E421&amp;$D$111, Outliers!$A$4:$P$214,8,FALSE),"0")</f>
        <v>0</v>
      </c>
      <c r="AB421" s="178">
        <f>IFERROR(VLOOKUP($E421&amp;$D$111, Outliers!$A$4:$P$214,9,FALSE),"0")</f>
        <v>0</v>
      </c>
      <c r="AD421" s="82"/>
      <c r="AE421" s="82"/>
      <c r="AF421" s="82"/>
      <c r="AG421" s="82"/>
    </row>
    <row r="422" spans="4:33" x14ac:dyDescent="0.25">
      <c r="D422" s="301"/>
      <c r="E422" s="107" t="s">
        <v>27</v>
      </c>
      <c r="F422" s="99">
        <f>IF(P421="","",VLOOKUP($E421&amp;$D$110&amp;$D$111,'CCG data'!$A:$AD,'CCG data'!W$3,FALSE))</f>
        <v>3.9</v>
      </c>
      <c r="G422" s="100">
        <f>IF(P421="","",VLOOKUP($E421&amp;$D$110&amp;$D$111,'CCG data'!$A:$AD,'CCG data'!X$3,FALSE))</f>
        <v>5.8</v>
      </c>
      <c r="H422" s="100">
        <f>IF(R421="","",VLOOKUP($E421&amp;$D$110&amp;$D$111,'CCG data'!$A:$AD,'CCG data'!Y$3,FALSE))</f>
        <v>35.799999999999997</v>
      </c>
      <c r="I422" s="100">
        <f>IF(R421="","",VLOOKUP($E421&amp;$D$110&amp;$D$111,'CCG data'!$A:$AD,'CCG data'!Z$3,FALSE))</f>
        <v>41.5</v>
      </c>
      <c r="J422" s="100">
        <f>IF(T421="","",VLOOKUP($E421&amp;$D$110&amp;$D$111,'CCG data'!$A:$AD,'CCG data'!AA$3,FALSE))</f>
        <v>14.8</v>
      </c>
      <c r="K422" s="100">
        <f>IF(T421="","",VLOOKUP($E421&amp;$D$110&amp;$D$111,'CCG data'!$A:$AD,'CCG data'!AB$3,FALSE))</f>
        <v>18.600000000000001</v>
      </c>
      <c r="L422" s="100">
        <f>IF(V421="","",VLOOKUP($E421&amp;$D$110&amp;$D$111,'CCG data'!$A:$AD,'CCG data'!AC$3,FALSE))</f>
        <v>11</v>
      </c>
      <c r="M422" s="100">
        <f>IF(V421="","",VLOOKUP($E421&amp;$D$110&amp;$D$111,'CCG data'!$A:$AD,'CCG data'!AD$3,FALSE))</f>
        <v>14.2</v>
      </c>
      <c r="N422" s="304"/>
      <c r="P422" s="162">
        <f>IF(P421="","",VLOOKUP($E421&amp;$D$110&amp;$D$111,'CCG data'!$A:$AD,'CCG data'!I$3,FALSE))</f>
        <v>5.7000000000000002E-2</v>
      </c>
      <c r="Q422" s="15">
        <f>IF(P421="","",VLOOKUP($E421&amp;$D$110&amp;$D$111,'CCG data'!$A:$AD,'CCG data'!J$3,FALSE))</f>
        <v>8.5000000000000006E-2</v>
      </c>
      <c r="R422" s="15">
        <f>IF(R421="","",VLOOKUP($E421&amp;$D$110&amp;$D$111,'CCG data'!$A:$AD,'CCG data'!K$3,FALSE))</f>
        <v>0.503</v>
      </c>
      <c r="S422" s="15">
        <f>IF(R421="","",VLOOKUP($E421&amp;$D$110&amp;$D$111,'CCG data'!$A:$AD,'CCG data'!L$3,FALSE))</f>
        <v>0.55700000000000005</v>
      </c>
      <c r="T422" s="15">
        <f>IF(T421="","",VLOOKUP($E421&amp;$D$110&amp;$D$111,'CCG data'!$A:$AD,'CCG data'!M$3,FALSE))</f>
        <v>0.20499999999999999</v>
      </c>
      <c r="U422" s="15">
        <f>IF(T421="","",VLOOKUP($E421&amp;$D$110&amp;$D$111,'CCG data'!$A:$AD,'CCG data'!N$3,FALSE))</f>
        <v>0.25</v>
      </c>
      <c r="V422" s="15">
        <f>IF(V421="","",VLOOKUP($E421&amp;$D$110&amp;$D$111,'CCG data'!$A:$AD,'CCG data'!O$3,FALSE))</f>
        <v>0.154</v>
      </c>
      <c r="W422" s="142">
        <f>IF(V421="","",VLOOKUP($E421&amp;$D$110&amp;$D$111,'CCG data'!$A:$AD,'CCG data'!P$3,FALSE))</f>
        <v>0.19500000000000001</v>
      </c>
      <c r="Y422" s="178" t="str">
        <f>IFERROR(VLOOKUP($E422&amp;$D$111, Outliers!$A$4:$P$214,6,FALSE),"0")</f>
        <v>0</v>
      </c>
      <c r="Z422" s="178" t="str">
        <f>IFERROR(VLOOKUP($E422&amp;$D$111, Outliers!$A$4:$P$214,7,FALSE),"0")</f>
        <v>0</v>
      </c>
      <c r="AA422" s="178" t="str">
        <f>IFERROR(VLOOKUP($E422&amp;$D$111, Outliers!$A$4:$P$214,8,FALSE),"0")</f>
        <v>0</v>
      </c>
      <c r="AB422" s="178" t="str">
        <f>IFERROR(VLOOKUP($E422&amp;$D$111, Outliers!$A$4:$P$214,9,FALSE),"0")</f>
        <v>0</v>
      </c>
      <c r="AD422" s="82"/>
      <c r="AE422" s="82"/>
      <c r="AF422" s="82"/>
      <c r="AG422" s="82"/>
    </row>
    <row r="423" spans="4:33" ht="15.75" x14ac:dyDescent="0.25">
      <c r="D423" s="301"/>
      <c r="E423" s="108" t="s">
        <v>284</v>
      </c>
      <c r="F423" s="372">
        <f>IF(OR(ISERROR(VLOOKUP($E423&amp;$D$110&amp;$D$111,'CCG data'!$A:$AD,'CCG data'!R$3,FALSE)),ISBLANK(VLOOKUP($E423&amp;$D$110&amp;$D$111,'CCG data'!$A:$AD,'CCG data'!R$3,FALSE))),"",VLOOKUP($E423&amp;$D$110&amp;$D$111,'CCG data'!$A:$AD,'CCG data'!R$3,FALSE))</f>
        <v>4.7</v>
      </c>
      <c r="G423" s="373"/>
      <c r="H423" s="373">
        <f>IF(OR(ISERROR(VLOOKUP($E423&amp;$D$110&amp;$D$111,'CCG data'!$A:$AD,'CCG data'!S$3,FALSE)),ISBLANK(VLOOKUP($E423&amp;$D$110&amp;$D$111,'CCG data'!$A:$AD,'CCG data'!S$3,FALSE))),"",VLOOKUP($E423&amp;$D$110&amp;$D$111,'CCG data'!$A:$AD,'CCG data'!S$3,FALSE))</f>
        <v>34.799999999999997</v>
      </c>
      <c r="I423" s="373"/>
      <c r="J423" s="373">
        <f>IF(OR(ISERROR(VLOOKUP($E423&amp;$D$110&amp;$D$111,'CCG data'!$A:$AD,'CCG data'!T$3,FALSE)),ISBLANK(VLOOKUP($E423&amp;$D$110&amp;$D$111,'CCG data'!$A:$AD,'CCG data'!T$3,FALSE))),"",VLOOKUP($E423&amp;$D$110&amp;$D$111,'CCG data'!$A:$AD,'CCG data'!T$3,FALSE))</f>
        <v>17</v>
      </c>
      <c r="K423" s="373"/>
      <c r="L423" s="373">
        <f>IF(OR(ISERROR(VLOOKUP($E423&amp;$D$110&amp;$D$111,'CCG data'!$A:$AD,'CCG data'!U$3,FALSE)),ISBLANK(VLOOKUP($E423&amp;$D$110&amp;$D$111,'CCG data'!$A:$AD,'CCG data'!U$3,FALSE))),"",VLOOKUP($E423&amp;$D$110&amp;$D$111,'CCG data'!$A:$AD,'CCG data'!U$3,FALSE))</f>
        <v>14</v>
      </c>
      <c r="M423" s="374"/>
      <c r="N423" s="303">
        <f>IF(OR(ISERROR(VLOOKUP($E423&amp;$D$110&amp;$D$111,'CCG data'!$A:$AD,'CCG data'!G$3,FALSE)),ISBLANK(VLOOKUP($E423&amp;$D$110&amp;$D$111,'CCG data'!$A:$AD,'CCG data'!G$3,FALSE))),"",VLOOKUP($E423&amp;$D$110&amp;$D$111,'CCG data'!$A:$AD,'CCG data'!G$3,FALSE))</f>
        <v>1183</v>
      </c>
      <c r="P423" s="354">
        <f>IF(OR(ISERROR(VLOOKUP($E423&amp;$D$110&amp;$D$111,'CCG data'!$A:$AD,'CCG data'!B$3,FALSE)),ISBLANK(VLOOKUP($E423&amp;$D$110&amp;$D$111,'CCG data'!$A:$AD,'CCG data'!B$3,FALSE))),"",VLOOKUP($E423&amp;$D$110&amp;$D$111,'CCG data'!$A:$AD,'CCG data'!B$3,FALSE))</f>
        <v>6.76246830092984E-2</v>
      </c>
      <c r="Q423" s="246"/>
      <c r="R423" s="246">
        <f>IF(OR(ISERROR(VLOOKUP($E423&amp;$D$110&amp;$D$111,'CCG data'!$A:$AD,'CCG data'!C$3,FALSE)),ISBLANK(VLOOKUP($E423&amp;$D$110&amp;$D$111,'CCG data'!$A:$AD,'CCG data'!C$3,FALSE))),"",VLOOKUP($E423&amp;$D$110&amp;$D$111,'CCG data'!$A:$AD,'CCG data'!C$3,FALSE))</f>
        <v>0.49196956889264581</v>
      </c>
      <c r="S423" s="246"/>
      <c r="T423" s="246">
        <f>IF(OR(ISERROR(VLOOKUP($E423&amp;$D$110&amp;$D$111,'CCG data'!$A:$AD,'CCG data'!D$3,FALSE)),ISBLANK(VLOOKUP($E423&amp;$D$110&amp;$D$111,'CCG data'!$A:$AD,'CCG data'!D$3,FALSE))),"",VLOOKUP($E423&amp;$D$110&amp;$D$111,'CCG data'!$A:$AD,'CCG data'!D$3,FALSE))</f>
        <v>0.24429416737109044</v>
      </c>
      <c r="U423" s="246"/>
      <c r="V423" s="246">
        <f>IF(OR(ISERROR(VLOOKUP($E423&amp;$D$110&amp;$D$111,'CCG data'!$A:$AD,'CCG data'!E$3,FALSE)),ISBLANK(VLOOKUP($E423&amp;$D$110&amp;$D$111,'CCG data'!$A:$AD,'CCG data'!E$3,FALSE))),"",VLOOKUP($E423&amp;$D$110&amp;$D$111,'CCG data'!$A:$AD,'CCG data'!E$3,FALSE))</f>
        <v>0.19611158072696533</v>
      </c>
      <c r="W423" s="387"/>
      <c r="Y423" s="178">
        <f>IFERROR(VLOOKUP($E423&amp;$D$111, Outliers!$A$4:$P$214,6,FALSE),"0")</f>
        <v>0</v>
      </c>
      <c r="Z423" s="178">
        <f>IFERROR(VLOOKUP($E423&amp;$D$111, Outliers!$A$4:$P$214,7,FALSE),"0")</f>
        <v>0</v>
      </c>
      <c r="AA423" s="178">
        <f>IFERROR(VLOOKUP($E423&amp;$D$111, Outliers!$A$4:$P$214,8,FALSE),"0")</f>
        <v>0</v>
      </c>
      <c r="AB423" s="178">
        <f>IFERROR(VLOOKUP($E423&amp;$D$111, Outliers!$A$4:$P$214,9,FALSE),"0")</f>
        <v>0</v>
      </c>
      <c r="AD423" s="82"/>
      <c r="AE423" s="82"/>
      <c r="AF423" s="82"/>
      <c r="AG423" s="82"/>
    </row>
    <row r="424" spans="4:33" x14ac:dyDescent="0.25">
      <c r="D424" s="301"/>
      <c r="E424" s="107" t="s">
        <v>27</v>
      </c>
      <c r="F424" s="99">
        <f>IF(P423="","",VLOOKUP($E423&amp;$D$110&amp;$D$111,'CCG data'!$A:$AD,'CCG data'!W$3,FALSE))</f>
        <v>3.6</v>
      </c>
      <c r="G424" s="100">
        <f>IF(P423="","",VLOOKUP($E423&amp;$D$110&amp;$D$111,'CCG data'!$A:$AD,'CCG data'!X$3,FALSE))</f>
        <v>5.7</v>
      </c>
      <c r="H424" s="100">
        <f>IF(R423="","",VLOOKUP($E423&amp;$D$110&amp;$D$111,'CCG data'!$A:$AD,'CCG data'!Y$3,FALSE))</f>
        <v>32</v>
      </c>
      <c r="I424" s="100">
        <f>IF(R423="","",VLOOKUP($E423&amp;$D$110&amp;$D$111,'CCG data'!$A:$AD,'CCG data'!Z$3,FALSE))</f>
        <v>37.6</v>
      </c>
      <c r="J424" s="100">
        <f>IF(T423="","",VLOOKUP($E423&amp;$D$110&amp;$D$111,'CCG data'!$A:$AD,'CCG data'!AA$3,FALSE))</f>
        <v>15</v>
      </c>
      <c r="K424" s="100">
        <f>IF(T423="","",VLOOKUP($E423&amp;$D$110&amp;$D$111,'CCG data'!$A:$AD,'CCG data'!AB$3,FALSE))</f>
        <v>18.899999999999999</v>
      </c>
      <c r="L424" s="100">
        <f>IF(V423="","",VLOOKUP($E423&amp;$D$110&amp;$D$111,'CCG data'!$A:$AD,'CCG data'!AC$3,FALSE))</f>
        <v>12.2</v>
      </c>
      <c r="M424" s="100">
        <f>IF(V423="","",VLOOKUP($E423&amp;$D$110&amp;$D$111,'CCG data'!$A:$AD,'CCG data'!AD$3,FALSE))</f>
        <v>15.8</v>
      </c>
      <c r="N424" s="304"/>
      <c r="P424" s="162">
        <f>IF(P423="","",VLOOKUP($E423&amp;$D$110&amp;$D$111,'CCG data'!$A:$AD,'CCG data'!I$3,FALSE))</f>
        <v>5.5E-2</v>
      </c>
      <c r="Q424" s="15">
        <f>IF(P423="","",VLOOKUP($E423&amp;$D$110&amp;$D$111,'CCG data'!$A:$AD,'CCG data'!J$3,FALSE))</f>
        <v>8.3000000000000004E-2</v>
      </c>
      <c r="R424" s="15">
        <f>IF(R423="","",VLOOKUP($E423&amp;$D$110&amp;$D$111,'CCG data'!$A:$AD,'CCG data'!K$3,FALSE))</f>
        <v>0.46400000000000002</v>
      </c>
      <c r="S424" s="15">
        <f>IF(R423="","",VLOOKUP($E423&amp;$D$110&amp;$D$111,'CCG data'!$A:$AD,'CCG data'!L$3,FALSE))</f>
        <v>0.52</v>
      </c>
      <c r="T424" s="15">
        <f>IF(T423="","",VLOOKUP($E423&amp;$D$110&amp;$D$111,'CCG data'!$A:$AD,'CCG data'!M$3,FALSE))</f>
        <v>0.221</v>
      </c>
      <c r="U424" s="15">
        <f>IF(T423="","",VLOOKUP($E423&amp;$D$110&amp;$D$111,'CCG data'!$A:$AD,'CCG data'!N$3,FALSE))</f>
        <v>0.27</v>
      </c>
      <c r="V424" s="15">
        <f>IF(V423="","",VLOOKUP($E423&amp;$D$110&amp;$D$111,'CCG data'!$A:$AD,'CCG data'!O$3,FALSE))</f>
        <v>0.17399999999999999</v>
      </c>
      <c r="W424" s="142">
        <f>IF(V423="","",VLOOKUP($E423&amp;$D$110&amp;$D$111,'CCG data'!$A:$AD,'CCG data'!P$3,FALSE))</f>
        <v>0.22</v>
      </c>
      <c r="Y424" s="178" t="str">
        <f>IFERROR(VLOOKUP($E424&amp;$D$111, Outliers!$A$4:$P$214,6,FALSE),"0")</f>
        <v>0</v>
      </c>
      <c r="Z424" s="178" t="str">
        <f>IFERROR(VLOOKUP($E424&amp;$D$111, Outliers!$A$4:$P$214,7,FALSE),"0")</f>
        <v>0</v>
      </c>
      <c r="AA424" s="178" t="str">
        <f>IFERROR(VLOOKUP($E424&amp;$D$111, Outliers!$A$4:$P$214,8,FALSE),"0")</f>
        <v>0</v>
      </c>
      <c r="AB424" s="178" t="str">
        <f>IFERROR(VLOOKUP($E424&amp;$D$111, Outliers!$A$4:$P$214,9,FALSE),"0")</f>
        <v>0</v>
      </c>
      <c r="AD424" s="82"/>
      <c r="AE424" s="82"/>
      <c r="AF424" s="82"/>
      <c r="AG424" s="82"/>
    </row>
    <row r="425" spans="4:33" ht="15.75" x14ac:dyDescent="0.25">
      <c r="D425" s="301"/>
      <c r="E425" s="108" t="s">
        <v>285</v>
      </c>
      <c r="F425" s="372">
        <f>IF(OR(ISERROR(VLOOKUP($E425&amp;$D$110&amp;$D$111,'CCG data'!$A:$AD,'CCG data'!R$3,FALSE)),ISBLANK(VLOOKUP($E425&amp;$D$110&amp;$D$111,'CCG data'!$A:$AD,'CCG data'!R$3,FALSE))),"",VLOOKUP($E425&amp;$D$110&amp;$D$111,'CCG data'!$A:$AD,'CCG data'!R$3,FALSE))</f>
        <v>2.9</v>
      </c>
      <c r="G425" s="373"/>
      <c r="H425" s="373">
        <f>IF(OR(ISERROR(VLOOKUP($E425&amp;$D$110&amp;$D$111,'CCG data'!$A:$AD,'CCG data'!S$3,FALSE)),ISBLANK(VLOOKUP($E425&amp;$D$110&amp;$D$111,'CCG data'!$A:$AD,'CCG data'!S$3,FALSE))),"",VLOOKUP($E425&amp;$D$110&amp;$D$111,'CCG data'!$A:$AD,'CCG data'!S$3,FALSE))</f>
        <v>43.8</v>
      </c>
      <c r="I425" s="373"/>
      <c r="J425" s="373">
        <f>IF(OR(ISERROR(VLOOKUP($E425&amp;$D$110&amp;$D$111,'CCG data'!$A:$AD,'CCG data'!T$3,FALSE)),ISBLANK(VLOOKUP($E425&amp;$D$110&amp;$D$111,'CCG data'!$A:$AD,'CCG data'!T$3,FALSE))),"",VLOOKUP($E425&amp;$D$110&amp;$D$111,'CCG data'!$A:$AD,'CCG data'!T$3,FALSE))</f>
        <v>18.7</v>
      </c>
      <c r="K425" s="373"/>
      <c r="L425" s="373">
        <f>IF(OR(ISERROR(VLOOKUP($E425&amp;$D$110&amp;$D$111,'CCG data'!$A:$AD,'CCG data'!U$3,FALSE)),ISBLANK(VLOOKUP($E425&amp;$D$110&amp;$D$111,'CCG data'!$A:$AD,'CCG data'!U$3,FALSE))),"",VLOOKUP($E425&amp;$D$110&amp;$D$111,'CCG data'!$A:$AD,'CCG data'!U$3,FALSE))</f>
        <v>10.4</v>
      </c>
      <c r="M425" s="374"/>
      <c r="N425" s="303">
        <f>IF(OR(ISERROR(VLOOKUP($E425&amp;$D$110&amp;$D$111,'CCG data'!$A:$AD,'CCG data'!G$3,FALSE)),ISBLANK(VLOOKUP($E425&amp;$D$110&amp;$D$111,'CCG data'!$A:$AD,'CCG data'!G$3,FALSE))),"",VLOOKUP($E425&amp;$D$110&amp;$D$111,'CCG data'!$A:$AD,'CCG data'!G$3,FALSE))</f>
        <v>892</v>
      </c>
      <c r="P425" s="354">
        <f>IF(OR(ISERROR(VLOOKUP($E425&amp;$D$110&amp;$D$111,'CCG data'!$A:$AD,'CCG data'!B$3,FALSE)),ISBLANK(VLOOKUP($E425&amp;$D$110&amp;$D$111,'CCG data'!$A:$AD,'CCG data'!B$3,FALSE))),"",VLOOKUP($E425&amp;$D$110&amp;$D$111,'CCG data'!$A:$AD,'CCG data'!B$3,FALSE))</f>
        <v>3.923766816143498E-2</v>
      </c>
      <c r="Q425" s="246"/>
      <c r="R425" s="246">
        <f>IF(OR(ISERROR(VLOOKUP($E425&amp;$D$110&amp;$D$111,'CCG data'!$A:$AD,'CCG data'!C$3,FALSE)),ISBLANK(VLOOKUP($E425&amp;$D$110&amp;$D$111,'CCG data'!$A:$AD,'CCG data'!C$3,FALSE))),"",VLOOKUP($E425&amp;$D$110&amp;$D$111,'CCG data'!$A:$AD,'CCG data'!C$3,FALSE))</f>
        <v>0.57623318385650224</v>
      </c>
      <c r="S425" s="246"/>
      <c r="T425" s="246">
        <f>IF(OR(ISERROR(VLOOKUP($E425&amp;$D$110&amp;$D$111,'CCG data'!$A:$AD,'CCG data'!D$3,FALSE)),ISBLANK(VLOOKUP($E425&amp;$D$110&amp;$D$111,'CCG data'!$A:$AD,'CCG data'!D$3,FALSE))),"",VLOOKUP($E425&amp;$D$110&amp;$D$111,'CCG data'!$A:$AD,'CCG data'!D$3,FALSE))</f>
        <v>0.24775784753363228</v>
      </c>
      <c r="U425" s="246"/>
      <c r="V425" s="246">
        <f>IF(OR(ISERROR(VLOOKUP($E425&amp;$D$110&amp;$D$111,'CCG data'!$A:$AD,'CCG data'!E$3,FALSE)),ISBLANK(VLOOKUP($E425&amp;$D$110&amp;$D$111,'CCG data'!$A:$AD,'CCG data'!E$3,FALSE))),"",VLOOKUP($E425&amp;$D$110&amp;$D$111,'CCG data'!$A:$AD,'CCG data'!E$3,FALSE))</f>
        <v>0.1367713004484305</v>
      </c>
      <c r="W425" s="387"/>
      <c r="Y425" s="178">
        <f>IFERROR(VLOOKUP($E425&amp;$D$111, Outliers!$A$4:$P$214,6,FALSE),"0")</f>
        <v>1</v>
      </c>
      <c r="Z425" s="178">
        <f>IFERROR(VLOOKUP($E425&amp;$D$111, Outliers!$A$4:$P$214,7,FALSE),"0")</f>
        <v>0</v>
      </c>
      <c r="AA425" s="178">
        <f>IFERROR(VLOOKUP($E425&amp;$D$111, Outliers!$A$4:$P$214,8,FALSE),"0")</f>
        <v>0</v>
      </c>
      <c r="AB425" s="178">
        <f>IFERROR(VLOOKUP($E425&amp;$D$111, Outliers!$A$4:$P$214,9,FALSE),"0")</f>
        <v>0</v>
      </c>
      <c r="AD425" s="82"/>
      <c r="AE425" s="82"/>
      <c r="AF425" s="82"/>
      <c r="AG425" s="82"/>
    </row>
    <row r="426" spans="4:33" x14ac:dyDescent="0.25">
      <c r="D426" s="301"/>
      <c r="E426" s="107" t="s">
        <v>27</v>
      </c>
      <c r="F426" s="99">
        <f>IF(P425="","",VLOOKUP($E425&amp;$D$110&amp;$D$111,'CCG data'!$A:$AD,'CCG data'!W$3,FALSE))</f>
        <v>1.9</v>
      </c>
      <c r="G426" s="100">
        <f>IF(P425="","",VLOOKUP($E425&amp;$D$110&amp;$D$111,'CCG data'!$A:$AD,'CCG data'!X$3,FALSE))</f>
        <v>3.8</v>
      </c>
      <c r="H426" s="100">
        <f>IF(R425="","",VLOOKUP($E425&amp;$D$110&amp;$D$111,'CCG data'!$A:$AD,'CCG data'!Y$3,FALSE))</f>
        <v>40</v>
      </c>
      <c r="I426" s="100">
        <f>IF(R425="","",VLOOKUP($E425&amp;$D$110&amp;$D$111,'CCG data'!$A:$AD,'CCG data'!Z$3,FALSE))</f>
        <v>47.6</v>
      </c>
      <c r="J426" s="100">
        <f>IF(T425="","",VLOOKUP($E425&amp;$D$110&amp;$D$111,'CCG data'!$A:$AD,'CCG data'!AA$3,FALSE))</f>
        <v>16.2</v>
      </c>
      <c r="K426" s="100">
        <f>IF(T425="","",VLOOKUP($E425&amp;$D$110&amp;$D$111,'CCG data'!$A:$AD,'CCG data'!AB$3,FALSE))</f>
        <v>21.1</v>
      </c>
      <c r="L426" s="100">
        <f>IF(V425="","",VLOOKUP($E425&amp;$D$110&amp;$D$111,'CCG data'!$A:$AD,'CCG data'!AC$3,FALSE))</f>
        <v>8.5</v>
      </c>
      <c r="M426" s="100">
        <f>IF(V425="","",VLOOKUP($E425&amp;$D$110&amp;$D$111,'CCG data'!$A:$AD,'CCG data'!AD$3,FALSE))</f>
        <v>12.2</v>
      </c>
      <c r="N426" s="304"/>
      <c r="P426" s="162">
        <f>IF(P425="","",VLOOKUP($E425&amp;$D$110&amp;$D$111,'CCG data'!$A:$AD,'CCG data'!I$3,FALSE))</f>
        <v>2.8000000000000001E-2</v>
      </c>
      <c r="Q426" s="15">
        <f>IF(P425="","",VLOOKUP($E425&amp;$D$110&amp;$D$111,'CCG data'!$A:$AD,'CCG data'!J$3,FALSE))</f>
        <v>5.3999999999999999E-2</v>
      </c>
      <c r="R426" s="15">
        <f>IF(R425="","",VLOOKUP($E425&amp;$D$110&amp;$D$111,'CCG data'!$A:$AD,'CCG data'!K$3,FALSE))</f>
        <v>0.54400000000000004</v>
      </c>
      <c r="S426" s="15">
        <f>IF(R425="","",VLOOKUP($E425&amp;$D$110&amp;$D$111,'CCG data'!$A:$AD,'CCG data'!L$3,FALSE))</f>
        <v>0.60799999999999998</v>
      </c>
      <c r="T426" s="15">
        <f>IF(T425="","",VLOOKUP($E425&amp;$D$110&amp;$D$111,'CCG data'!$A:$AD,'CCG data'!M$3,FALSE))</f>
        <v>0.221</v>
      </c>
      <c r="U426" s="15">
        <f>IF(T425="","",VLOOKUP($E425&amp;$D$110&amp;$D$111,'CCG data'!$A:$AD,'CCG data'!N$3,FALSE))</f>
        <v>0.27700000000000002</v>
      </c>
      <c r="V426" s="15">
        <f>IF(V425="","",VLOOKUP($E425&amp;$D$110&amp;$D$111,'CCG data'!$A:$AD,'CCG data'!O$3,FALSE))</f>
        <v>0.11600000000000001</v>
      </c>
      <c r="W426" s="142">
        <f>IF(V425="","",VLOOKUP($E425&amp;$D$110&amp;$D$111,'CCG data'!$A:$AD,'CCG data'!P$3,FALSE))</f>
        <v>0.161</v>
      </c>
      <c r="Y426" s="178" t="str">
        <f>IFERROR(VLOOKUP($E426&amp;$D$111, Outliers!$A$4:$P$214,6,FALSE),"0")</f>
        <v>0</v>
      </c>
      <c r="Z426" s="178" t="str">
        <f>IFERROR(VLOOKUP($E426&amp;$D$111, Outliers!$A$4:$P$214,7,FALSE),"0")</f>
        <v>0</v>
      </c>
      <c r="AA426" s="178" t="str">
        <f>IFERROR(VLOOKUP($E426&amp;$D$111, Outliers!$A$4:$P$214,8,FALSE),"0")</f>
        <v>0</v>
      </c>
      <c r="AB426" s="178" t="str">
        <f>IFERROR(VLOOKUP($E426&amp;$D$111, Outliers!$A$4:$P$214,9,FALSE),"0")</f>
        <v>0</v>
      </c>
      <c r="AD426" s="82"/>
      <c r="AE426" s="82"/>
      <c r="AF426" s="82"/>
      <c r="AG426" s="82"/>
    </row>
    <row r="427" spans="4:33" ht="15.75" x14ac:dyDescent="0.25">
      <c r="D427" s="301"/>
      <c r="E427" s="108" t="s">
        <v>286</v>
      </c>
      <c r="F427" s="372">
        <f>IF(OR(ISERROR(VLOOKUP($E427&amp;$D$110&amp;$D$111,'CCG data'!$A:$AD,'CCG data'!R$3,FALSE)),ISBLANK(VLOOKUP($E427&amp;$D$110&amp;$D$111,'CCG data'!$A:$AD,'CCG data'!R$3,FALSE))),"",VLOOKUP($E427&amp;$D$110&amp;$D$111,'CCG data'!$A:$AD,'CCG data'!R$3,FALSE))</f>
        <v>3.1</v>
      </c>
      <c r="G427" s="373"/>
      <c r="H427" s="373">
        <f>IF(OR(ISERROR(VLOOKUP($E427&amp;$D$110&amp;$D$111,'CCG data'!$A:$AD,'CCG data'!S$3,FALSE)),ISBLANK(VLOOKUP($E427&amp;$D$110&amp;$D$111,'CCG data'!$A:$AD,'CCG data'!S$3,FALSE))),"",VLOOKUP($E427&amp;$D$110&amp;$D$111,'CCG data'!$A:$AD,'CCG data'!S$3,FALSE))</f>
        <v>38.799999999999997</v>
      </c>
      <c r="I427" s="373"/>
      <c r="J427" s="373">
        <f>IF(OR(ISERROR(VLOOKUP($E427&amp;$D$110&amp;$D$111,'CCG data'!$A:$AD,'CCG data'!T$3,FALSE)),ISBLANK(VLOOKUP($E427&amp;$D$110&amp;$D$111,'CCG data'!$A:$AD,'CCG data'!T$3,FALSE))),"",VLOOKUP($E427&amp;$D$110&amp;$D$111,'CCG data'!$A:$AD,'CCG data'!T$3,FALSE))</f>
        <v>22.5</v>
      </c>
      <c r="K427" s="373"/>
      <c r="L427" s="373">
        <f>IF(OR(ISERROR(VLOOKUP($E427&amp;$D$110&amp;$D$111,'CCG data'!$A:$AD,'CCG data'!U$3,FALSE)),ISBLANK(VLOOKUP($E427&amp;$D$110&amp;$D$111,'CCG data'!$A:$AD,'CCG data'!U$3,FALSE))),"",VLOOKUP($E427&amp;$D$110&amp;$D$111,'CCG data'!$A:$AD,'CCG data'!U$3,FALSE))</f>
        <v>14</v>
      </c>
      <c r="M427" s="374"/>
      <c r="N427" s="303">
        <f>IF(OR(ISERROR(VLOOKUP($E427&amp;$D$110&amp;$D$111,'CCG data'!$A:$AD,'CCG data'!G$3,FALSE)),ISBLANK(VLOOKUP($E427&amp;$D$110&amp;$D$111,'CCG data'!$A:$AD,'CCG data'!G$3,FALSE))),"",VLOOKUP($E427&amp;$D$110&amp;$D$111,'CCG data'!$A:$AD,'CCG data'!G$3,FALSE))</f>
        <v>633</v>
      </c>
      <c r="P427" s="354">
        <f>IF(OR(ISERROR(VLOOKUP($E427&amp;$D$110&amp;$D$111,'CCG data'!$A:$AD,'CCG data'!B$3,FALSE)),ISBLANK(VLOOKUP($E427&amp;$D$110&amp;$D$111,'CCG data'!$A:$AD,'CCG data'!B$3,FALSE))),"",VLOOKUP($E427&amp;$D$110&amp;$D$111,'CCG data'!$A:$AD,'CCG data'!B$3,FALSE))</f>
        <v>3.4755134281200632E-2</v>
      </c>
      <c r="Q427" s="246"/>
      <c r="R427" s="246">
        <f>IF(OR(ISERROR(VLOOKUP($E427&amp;$D$110&amp;$D$111,'CCG data'!$A:$AD,'CCG data'!C$3,FALSE)),ISBLANK(VLOOKUP($E427&amp;$D$110&amp;$D$111,'CCG data'!$A:$AD,'CCG data'!C$3,FALSE))),"",VLOOKUP($E427&amp;$D$110&amp;$D$111,'CCG data'!$A:$AD,'CCG data'!C$3,FALSE))</f>
        <v>0.48973143759873616</v>
      </c>
      <c r="S427" s="246"/>
      <c r="T427" s="246">
        <f>IF(OR(ISERROR(VLOOKUP($E427&amp;$D$110&amp;$D$111,'CCG data'!$A:$AD,'CCG data'!D$3,FALSE)),ISBLANK(VLOOKUP($E427&amp;$D$110&amp;$D$111,'CCG data'!$A:$AD,'CCG data'!D$3,FALSE))),"",VLOOKUP($E427&amp;$D$110&amp;$D$111,'CCG data'!$A:$AD,'CCG data'!D$3,FALSE))</f>
        <v>0.29857819905213268</v>
      </c>
      <c r="U427" s="246"/>
      <c r="V427" s="246">
        <f>IF(OR(ISERROR(VLOOKUP($E427&amp;$D$110&amp;$D$111,'CCG data'!$A:$AD,'CCG data'!E$3,FALSE)),ISBLANK(VLOOKUP($E427&amp;$D$110&amp;$D$111,'CCG data'!$A:$AD,'CCG data'!E$3,FALSE))),"",VLOOKUP($E427&amp;$D$110&amp;$D$111,'CCG data'!$A:$AD,'CCG data'!E$3,FALSE))</f>
        <v>0.17693522906793049</v>
      </c>
      <c r="W427" s="387"/>
      <c r="Y427" s="178">
        <f>IFERROR(VLOOKUP($E427&amp;$D$111, Outliers!$A$4:$P$214,6,FALSE),"0")</f>
        <v>0</v>
      </c>
      <c r="Z427" s="178">
        <f>IFERROR(VLOOKUP($E427&amp;$D$111, Outliers!$A$4:$P$214,7,FALSE),"0")</f>
        <v>0</v>
      </c>
      <c r="AA427" s="178">
        <f>IFERROR(VLOOKUP($E427&amp;$D$111, Outliers!$A$4:$P$214,8,FALSE),"0")</f>
        <v>0</v>
      </c>
      <c r="AB427" s="178">
        <f>IFERROR(VLOOKUP($E427&amp;$D$111, Outliers!$A$4:$P$214,9,FALSE),"0")</f>
        <v>0</v>
      </c>
      <c r="AD427" s="82"/>
      <c r="AE427" s="82"/>
      <c r="AF427" s="82"/>
      <c r="AG427" s="82"/>
    </row>
    <row r="428" spans="4:33" x14ac:dyDescent="0.25">
      <c r="D428" s="301"/>
      <c r="E428" s="107" t="s">
        <v>27</v>
      </c>
      <c r="F428" s="99">
        <f>IF(P427="","",VLOOKUP($E427&amp;$D$110&amp;$D$111,'CCG data'!$A:$AD,'CCG data'!W$3,FALSE))</f>
        <v>1.8</v>
      </c>
      <c r="G428" s="100">
        <f>IF(P427="","",VLOOKUP($E427&amp;$D$110&amp;$D$111,'CCG data'!$A:$AD,'CCG data'!X$3,FALSE))</f>
        <v>4.4000000000000004</v>
      </c>
      <c r="H428" s="100">
        <f>IF(R427="","",VLOOKUP($E427&amp;$D$110&amp;$D$111,'CCG data'!$A:$AD,'CCG data'!Y$3,FALSE))</f>
        <v>34.5</v>
      </c>
      <c r="I428" s="100">
        <f>IF(R427="","",VLOOKUP($E427&amp;$D$110&amp;$D$111,'CCG data'!$A:$AD,'CCG data'!Z$3,FALSE))</f>
        <v>43.1</v>
      </c>
      <c r="J428" s="100">
        <f>IF(T427="","",VLOOKUP($E427&amp;$D$110&amp;$D$111,'CCG data'!$A:$AD,'CCG data'!AA$3,FALSE))</f>
        <v>19.3</v>
      </c>
      <c r="K428" s="100">
        <f>IF(T427="","",VLOOKUP($E427&amp;$D$110&amp;$D$111,'CCG data'!$A:$AD,'CCG data'!AB$3,FALSE))</f>
        <v>25.7</v>
      </c>
      <c r="L428" s="100">
        <f>IF(V427="","",VLOOKUP($E427&amp;$D$110&amp;$D$111,'CCG data'!$A:$AD,'CCG data'!AC$3,FALSE))</f>
        <v>11.4</v>
      </c>
      <c r="M428" s="100">
        <f>IF(V427="","",VLOOKUP($E427&amp;$D$110&amp;$D$111,'CCG data'!$A:$AD,'CCG data'!AD$3,FALSE))</f>
        <v>16.600000000000001</v>
      </c>
      <c r="N428" s="304"/>
      <c r="P428" s="162">
        <f>IF(P427="","",VLOOKUP($E427&amp;$D$110&amp;$D$111,'CCG data'!$A:$AD,'CCG data'!I$3,FALSE))</f>
        <v>2.3E-2</v>
      </c>
      <c r="Q428" s="15">
        <f>IF(P427="","",VLOOKUP($E427&amp;$D$110&amp;$D$111,'CCG data'!$A:$AD,'CCG data'!J$3,FALSE))</f>
        <v>5.1999999999999998E-2</v>
      </c>
      <c r="R428" s="15">
        <f>IF(R427="","",VLOOKUP($E427&amp;$D$110&amp;$D$111,'CCG data'!$A:$AD,'CCG data'!K$3,FALSE))</f>
        <v>0.45100000000000001</v>
      </c>
      <c r="S428" s="15">
        <f>IF(R427="","",VLOOKUP($E427&amp;$D$110&amp;$D$111,'CCG data'!$A:$AD,'CCG data'!L$3,FALSE))</f>
        <v>0.52900000000000003</v>
      </c>
      <c r="T428" s="15">
        <f>IF(T427="","",VLOOKUP($E427&amp;$D$110&amp;$D$111,'CCG data'!$A:$AD,'CCG data'!M$3,FALSE))</f>
        <v>0.26400000000000001</v>
      </c>
      <c r="U428" s="15">
        <f>IF(T427="","",VLOOKUP($E427&amp;$D$110&amp;$D$111,'CCG data'!$A:$AD,'CCG data'!N$3,FALSE))</f>
        <v>0.33500000000000002</v>
      </c>
      <c r="V428" s="15">
        <f>IF(V427="","",VLOOKUP($E427&amp;$D$110&amp;$D$111,'CCG data'!$A:$AD,'CCG data'!O$3,FALSE))</f>
        <v>0.14899999999999999</v>
      </c>
      <c r="W428" s="142">
        <f>IF(V427="","",VLOOKUP($E427&amp;$D$110&amp;$D$111,'CCG data'!$A:$AD,'CCG data'!P$3,FALSE))</f>
        <v>0.20899999999999999</v>
      </c>
      <c r="Y428" s="178" t="str">
        <f>IFERROR(VLOOKUP($E428&amp;$D$111, Outliers!$A$4:$P$214,6,FALSE),"0")</f>
        <v>0</v>
      </c>
      <c r="Z428" s="178" t="str">
        <f>IFERROR(VLOOKUP($E428&amp;$D$111, Outliers!$A$4:$P$214,7,FALSE),"0")</f>
        <v>0</v>
      </c>
      <c r="AA428" s="178" t="str">
        <f>IFERROR(VLOOKUP($E428&amp;$D$111, Outliers!$A$4:$P$214,8,FALSE),"0")</f>
        <v>0</v>
      </c>
      <c r="AB428" s="178" t="str">
        <f>IFERROR(VLOOKUP($E428&amp;$D$111, Outliers!$A$4:$P$214,9,FALSE),"0")</f>
        <v>0</v>
      </c>
      <c r="AD428" s="82"/>
      <c r="AE428" s="82"/>
      <c r="AF428" s="82"/>
      <c r="AG428" s="82"/>
    </row>
    <row r="429" spans="4:33" ht="15.75" x14ac:dyDescent="0.25">
      <c r="D429" s="301"/>
      <c r="E429" s="108" t="s">
        <v>287</v>
      </c>
      <c r="F429" s="372">
        <f>IF(OR(ISERROR(VLOOKUP($E429&amp;$D$110&amp;$D$111,'CCG data'!$A:$AD,'CCG data'!R$3,FALSE)),ISBLANK(VLOOKUP($E429&amp;$D$110&amp;$D$111,'CCG data'!$A:$AD,'CCG data'!R$3,FALSE))),"",VLOOKUP($E429&amp;$D$110&amp;$D$111,'CCG data'!$A:$AD,'CCG data'!R$3,FALSE))</f>
        <v>8.8000000000000007</v>
      </c>
      <c r="G429" s="373"/>
      <c r="H429" s="373">
        <f>IF(OR(ISERROR(VLOOKUP($E429&amp;$D$110&amp;$D$111,'CCG data'!$A:$AD,'CCG data'!S$3,FALSE)),ISBLANK(VLOOKUP($E429&amp;$D$110&amp;$D$111,'CCG data'!$A:$AD,'CCG data'!S$3,FALSE))),"",VLOOKUP($E429&amp;$D$110&amp;$D$111,'CCG data'!$A:$AD,'CCG data'!S$3,FALSE))</f>
        <v>40.1</v>
      </c>
      <c r="I429" s="373"/>
      <c r="J429" s="373">
        <f>IF(OR(ISERROR(VLOOKUP($E429&amp;$D$110&amp;$D$111,'CCG data'!$A:$AD,'CCG data'!T$3,FALSE)),ISBLANK(VLOOKUP($E429&amp;$D$110&amp;$D$111,'CCG data'!$A:$AD,'CCG data'!T$3,FALSE))),"",VLOOKUP($E429&amp;$D$110&amp;$D$111,'CCG data'!$A:$AD,'CCG data'!T$3,FALSE))</f>
        <v>16.5</v>
      </c>
      <c r="K429" s="373"/>
      <c r="L429" s="373">
        <f>IF(OR(ISERROR(VLOOKUP($E429&amp;$D$110&amp;$D$111,'CCG data'!$A:$AD,'CCG data'!U$3,FALSE)),ISBLANK(VLOOKUP($E429&amp;$D$110&amp;$D$111,'CCG data'!$A:$AD,'CCG data'!U$3,FALSE))),"",VLOOKUP($E429&amp;$D$110&amp;$D$111,'CCG data'!$A:$AD,'CCG data'!U$3,FALSE))</f>
        <v>9</v>
      </c>
      <c r="M429" s="374"/>
      <c r="N429" s="303">
        <f>IF(OR(ISERROR(VLOOKUP($E429&amp;$D$110&amp;$D$111,'CCG data'!$A:$AD,'CCG data'!G$3,FALSE)),ISBLANK(VLOOKUP($E429&amp;$D$110&amp;$D$111,'CCG data'!$A:$AD,'CCG data'!G$3,FALSE))),"",VLOOKUP($E429&amp;$D$110&amp;$D$111,'CCG data'!$A:$AD,'CCG data'!G$3,FALSE))</f>
        <v>1470</v>
      </c>
      <c r="P429" s="354">
        <f>IF(OR(ISERROR(VLOOKUP($E429&amp;$D$110&amp;$D$111,'CCG data'!$A:$AD,'CCG data'!B$3,FALSE)),ISBLANK(VLOOKUP($E429&amp;$D$110&amp;$D$111,'CCG data'!$A:$AD,'CCG data'!B$3,FALSE))),"",VLOOKUP($E429&amp;$D$110&amp;$D$111,'CCG data'!$A:$AD,'CCG data'!B$3,FALSE))</f>
        <v>0.12040816326530612</v>
      </c>
      <c r="Q429" s="246"/>
      <c r="R429" s="246">
        <f>IF(OR(ISERROR(VLOOKUP($E429&amp;$D$110&amp;$D$111,'CCG data'!$A:$AD,'CCG data'!C$3,FALSE)),ISBLANK(VLOOKUP($E429&amp;$D$110&amp;$D$111,'CCG data'!$A:$AD,'CCG data'!C$3,FALSE))),"",VLOOKUP($E429&amp;$D$110&amp;$D$111,'CCG data'!$A:$AD,'CCG data'!C$3,FALSE))</f>
        <v>0.53809523809523807</v>
      </c>
      <c r="S429" s="246"/>
      <c r="T429" s="246">
        <f>IF(OR(ISERROR(VLOOKUP($E429&amp;$D$110&amp;$D$111,'CCG data'!$A:$AD,'CCG data'!D$3,FALSE)),ISBLANK(VLOOKUP($E429&amp;$D$110&amp;$D$111,'CCG data'!$A:$AD,'CCG data'!D$3,FALSE))),"",VLOOKUP($E429&amp;$D$110&amp;$D$111,'CCG data'!$A:$AD,'CCG data'!D$3,FALSE))</f>
        <v>0.22176870748299321</v>
      </c>
      <c r="U429" s="246"/>
      <c r="V429" s="246">
        <f>IF(OR(ISERROR(VLOOKUP($E429&amp;$D$110&amp;$D$111,'CCG data'!$A:$AD,'CCG data'!E$3,FALSE)),ISBLANK(VLOOKUP($E429&amp;$D$110&amp;$D$111,'CCG data'!$A:$AD,'CCG data'!E$3,FALSE))),"",VLOOKUP($E429&amp;$D$110&amp;$D$111,'CCG data'!$A:$AD,'CCG data'!E$3,FALSE))</f>
        <v>0.11972789115646258</v>
      </c>
      <c r="W429" s="387"/>
      <c r="Y429" s="178">
        <f>IFERROR(VLOOKUP($E429&amp;$D$111, Outliers!$A$4:$P$214,6,FALSE),"0")</f>
        <v>1</v>
      </c>
      <c r="Z429" s="178">
        <f>IFERROR(VLOOKUP($E429&amp;$D$111, Outliers!$A$4:$P$214,7,FALSE),"0")</f>
        <v>0</v>
      </c>
      <c r="AA429" s="178">
        <f>IFERROR(VLOOKUP($E429&amp;$D$111, Outliers!$A$4:$P$214,8,FALSE),"0")</f>
        <v>0</v>
      </c>
      <c r="AB429" s="178">
        <f>IFERROR(VLOOKUP($E429&amp;$D$111, Outliers!$A$4:$P$214,9,FALSE),"0")</f>
        <v>1</v>
      </c>
      <c r="AD429" s="82"/>
      <c r="AE429" s="82"/>
      <c r="AF429" s="82"/>
      <c r="AG429" s="82"/>
    </row>
    <row r="430" spans="4:33" x14ac:dyDescent="0.25">
      <c r="D430" s="301"/>
      <c r="E430" s="107" t="s">
        <v>27</v>
      </c>
      <c r="F430" s="99">
        <f>IF(P429="","",VLOOKUP($E429&amp;$D$110&amp;$D$111,'CCG data'!$A:$AD,'CCG data'!W$3,FALSE))</f>
        <v>7.5</v>
      </c>
      <c r="G430" s="100">
        <f>IF(P429="","",VLOOKUP($E429&amp;$D$110&amp;$D$111,'CCG data'!$A:$AD,'CCG data'!X$3,FALSE))</f>
        <v>10.1</v>
      </c>
      <c r="H430" s="100">
        <f>IF(R429="","",VLOOKUP($E429&amp;$D$110&amp;$D$111,'CCG data'!$A:$AD,'CCG data'!Y$3,FALSE))</f>
        <v>37.299999999999997</v>
      </c>
      <c r="I430" s="100">
        <f>IF(R429="","",VLOOKUP($E429&amp;$D$110&amp;$D$111,'CCG data'!$A:$AD,'CCG data'!Z$3,FALSE))</f>
        <v>42.9</v>
      </c>
      <c r="J430" s="100">
        <f>IF(T429="","",VLOOKUP($E429&amp;$D$110&amp;$D$111,'CCG data'!$A:$AD,'CCG data'!AA$3,FALSE))</f>
        <v>14.7</v>
      </c>
      <c r="K430" s="100">
        <f>IF(T429="","",VLOOKUP($E429&amp;$D$110&amp;$D$111,'CCG data'!$A:$AD,'CCG data'!AB$3,FALSE))</f>
        <v>18.3</v>
      </c>
      <c r="L430" s="100">
        <f>IF(V429="","",VLOOKUP($E429&amp;$D$110&amp;$D$111,'CCG data'!$A:$AD,'CCG data'!AC$3,FALSE))</f>
        <v>7.7</v>
      </c>
      <c r="M430" s="100">
        <f>IF(V429="","",VLOOKUP($E429&amp;$D$110&amp;$D$111,'CCG data'!$A:$AD,'CCG data'!AD$3,FALSE))</f>
        <v>10.3</v>
      </c>
      <c r="N430" s="304"/>
      <c r="P430" s="162">
        <f>IF(P429="","",VLOOKUP($E429&amp;$D$110&amp;$D$111,'CCG data'!$A:$AD,'CCG data'!I$3,FALSE))</f>
        <v>0.105</v>
      </c>
      <c r="Q430" s="15">
        <f>IF(P429="","",VLOOKUP($E429&amp;$D$110&amp;$D$111,'CCG data'!$A:$AD,'CCG data'!J$3,FALSE))</f>
        <v>0.13800000000000001</v>
      </c>
      <c r="R430" s="15">
        <f>IF(R429="","",VLOOKUP($E429&amp;$D$110&amp;$D$111,'CCG data'!$A:$AD,'CCG data'!K$3,FALSE))</f>
        <v>0.51300000000000001</v>
      </c>
      <c r="S430" s="15">
        <f>IF(R429="","",VLOOKUP($E429&amp;$D$110&amp;$D$111,'CCG data'!$A:$AD,'CCG data'!L$3,FALSE))</f>
        <v>0.56299999999999994</v>
      </c>
      <c r="T430" s="15">
        <f>IF(T429="","",VLOOKUP($E429&amp;$D$110&amp;$D$111,'CCG data'!$A:$AD,'CCG data'!M$3,FALSE))</f>
        <v>0.20100000000000001</v>
      </c>
      <c r="U430" s="15">
        <f>IF(T429="","",VLOOKUP($E429&amp;$D$110&amp;$D$111,'CCG data'!$A:$AD,'CCG data'!N$3,FALSE))</f>
        <v>0.24399999999999999</v>
      </c>
      <c r="V430" s="15">
        <f>IF(V429="","",VLOOKUP($E429&amp;$D$110&amp;$D$111,'CCG data'!$A:$AD,'CCG data'!O$3,FALSE))</f>
        <v>0.104</v>
      </c>
      <c r="W430" s="142">
        <f>IF(V429="","",VLOOKUP($E429&amp;$D$110&amp;$D$111,'CCG data'!$A:$AD,'CCG data'!P$3,FALSE))</f>
        <v>0.13700000000000001</v>
      </c>
      <c r="Y430" s="178" t="str">
        <f>IFERROR(VLOOKUP($E430&amp;$D$111, Outliers!$A$4:$P$214,6,FALSE),"0")</f>
        <v>0</v>
      </c>
      <c r="Z430" s="178" t="str">
        <f>IFERROR(VLOOKUP($E430&amp;$D$111, Outliers!$A$4:$P$214,7,FALSE),"0")</f>
        <v>0</v>
      </c>
      <c r="AA430" s="178" t="str">
        <f>IFERROR(VLOOKUP($E430&amp;$D$111, Outliers!$A$4:$P$214,8,FALSE),"0")</f>
        <v>0</v>
      </c>
      <c r="AB430" s="178" t="str">
        <f>IFERROR(VLOOKUP($E430&amp;$D$111, Outliers!$A$4:$P$214,9,FALSE),"0")</f>
        <v>0</v>
      </c>
      <c r="AD430" s="82"/>
      <c r="AE430" s="82"/>
      <c r="AF430" s="82"/>
      <c r="AG430" s="82"/>
    </row>
    <row r="431" spans="4:33" ht="15.75" x14ac:dyDescent="0.25">
      <c r="D431" s="301"/>
      <c r="E431" s="108" t="s">
        <v>288</v>
      </c>
      <c r="F431" s="372">
        <f>IF(OR(ISERROR(VLOOKUP($E431&amp;$D$110&amp;$D$111,'CCG data'!$A:$AD,'CCG data'!R$3,FALSE)),ISBLANK(VLOOKUP($E431&amp;$D$110&amp;$D$111,'CCG data'!$A:$AD,'CCG data'!R$3,FALSE))),"",VLOOKUP($E431&amp;$D$110&amp;$D$111,'CCG data'!$A:$AD,'CCG data'!R$3,FALSE))</f>
        <v>3.8</v>
      </c>
      <c r="G431" s="373"/>
      <c r="H431" s="373">
        <f>IF(OR(ISERROR(VLOOKUP($E431&amp;$D$110&amp;$D$111,'CCG data'!$A:$AD,'CCG data'!S$3,FALSE)),ISBLANK(VLOOKUP($E431&amp;$D$110&amp;$D$111,'CCG data'!$A:$AD,'CCG data'!S$3,FALSE))),"",VLOOKUP($E431&amp;$D$110&amp;$D$111,'CCG data'!$A:$AD,'CCG data'!S$3,FALSE))</f>
        <v>28.7</v>
      </c>
      <c r="I431" s="373"/>
      <c r="J431" s="373">
        <f>IF(OR(ISERROR(VLOOKUP($E431&amp;$D$110&amp;$D$111,'CCG data'!$A:$AD,'CCG data'!T$3,FALSE)),ISBLANK(VLOOKUP($E431&amp;$D$110&amp;$D$111,'CCG data'!$A:$AD,'CCG data'!T$3,FALSE))),"",VLOOKUP($E431&amp;$D$110&amp;$D$111,'CCG data'!$A:$AD,'CCG data'!T$3,FALSE))</f>
        <v>21.2</v>
      </c>
      <c r="K431" s="373"/>
      <c r="L431" s="373">
        <f>IF(OR(ISERROR(VLOOKUP($E431&amp;$D$110&amp;$D$111,'CCG data'!$A:$AD,'CCG data'!U$3,FALSE)),ISBLANK(VLOOKUP($E431&amp;$D$110&amp;$D$111,'CCG data'!$A:$AD,'CCG data'!U$3,FALSE))),"",VLOOKUP($E431&amp;$D$110&amp;$D$111,'CCG data'!$A:$AD,'CCG data'!U$3,FALSE))</f>
        <v>19.7</v>
      </c>
      <c r="M431" s="374"/>
      <c r="N431" s="303">
        <f>IF(OR(ISERROR(VLOOKUP($E431&amp;$D$110&amp;$D$111,'CCG data'!$A:$AD,'CCG data'!G$3,FALSE)),ISBLANK(VLOOKUP($E431&amp;$D$110&amp;$D$111,'CCG data'!$A:$AD,'CCG data'!G$3,FALSE))),"",VLOOKUP($E431&amp;$D$110&amp;$D$111,'CCG data'!$A:$AD,'CCG data'!G$3,FALSE))</f>
        <v>333</v>
      </c>
      <c r="P431" s="354">
        <f>IF(OR(ISERROR(VLOOKUP($E431&amp;$D$110&amp;$D$111,'CCG data'!$A:$AD,'CCG data'!B$3,FALSE)),ISBLANK(VLOOKUP($E431&amp;$D$110&amp;$D$111,'CCG data'!$A:$AD,'CCG data'!B$3,FALSE))),"",VLOOKUP($E431&amp;$D$110&amp;$D$111,'CCG data'!$A:$AD,'CCG data'!B$3,FALSE))</f>
        <v>4.5045045045045043E-2</v>
      </c>
      <c r="Q431" s="246"/>
      <c r="R431" s="246">
        <f>IF(OR(ISERROR(VLOOKUP($E431&amp;$D$110&amp;$D$111,'CCG data'!$A:$AD,'CCG data'!C$3,FALSE)),ISBLANK(VLOOKUP($E431&amp;$D$110&amp;$D$111,'CCG data'!$A:$AD,'CCG data'!C$3,FALSE))),"",VLOOKUP($E431&amp;$D$110&amp;$D$111,'CCG data'!$A:$AD,'CCG data'!C$3,FALSE))</f>
        <v>0.38438438438438438</v>
      </c>
      <c r="S431" s="246"/>
      <c r="T431" s="246">
        <f>IF(OR(ISERROR(VLOOKUP($E431&amp;$D$110&amp;$D$111,'CCG data'!$A:$AD,'CCG data'!D$3,FALSE)),ISBLANK(VLOOKUP($E431&amp;$D$110&amp;$D$111,'CCG data'!$A:$AD,'CCG data'!D$3,FALSE))),"",VLOOKUP($E431&amp;$D$110&amp;$D$111,'CCG data'!$A:$AD,'CCG data'!D$3,FALSE))</f>
        <v>0.29729729729729731</v>
      </c>
      <c r="U431" s="246"/>
      <c r="V431" s="246">
        <f>IF(OR(ISERROR(VLOOKUP($E431&amp;$D$110&amp;$D$111,'CCG data'!$A:$AD,'CCG data'!E$3,FALSE)),ISBLANK(VLOOKUP($E431&amp;$D$110&amp;$D$111,'CCG data'!$A:$AD,'CCG data'!E$3,FALSE))),"",VLOOKUP($E431&amp;$D$110&amp;$D$111,'CCG data'!$A:$AD,'CCG data'!E$3,FALSE))</f>
        <v>0.27327327327327328</v>
      </c>
      <c r="W431" s="387"/>
      <c r="Y431" s="178">
        <f>IFERROR(VLOOKUP($E431&amp;$D$111, Outliers!$A$4:$P$214,6,FALSE),"0")</f>
        <v>0</v>
      </c>
      <c r="Z431" s="178">
        <f>IFERROR(VLOOKUP($E431&amp;$D$111, Outliers!$A$4:$P$214,7,FALSE),"0")</f>
        <v>1</v>
      </c>
      <c r="AA431" s="178">
        <f>IFERROR(VLOOKUP($E431&amp;$D$111, Outliers!$A$4:$P$214,8,FALSE),"0")</f>
        <v>0</v>
      </c>
      <c r="AB431" s="178">
        <f>IFERROR(VLOOKUP($E431&amp;$D$111, Outliers!$A$4:$P$214,9,FALSE),"0")</f>
        <v>1</v>
      </c>
      <c r="AD431" s="82"/>
      <c r="AE431" s="82"/>
      <c r="AF431" s="82"/>
      <c r="AG431" s="82"/>
    </row>
    <row r="432" spans="4:33" x14ac:dyDescent="0.25">
      <c r="D432" s="301"/>
      <c r="E432" s="107" t="s">
        <v>27</v>
      </c>
      <c r="F432" s="99">
        <f>IF(P431="","",VLOOKUP($E431&amp;$D$110&amp;$D$111,'CCG data'!$A:$AD,'CCG data'!W$3,FALSE))</f>
        <v>1.9</v>
      </c>
      <c r="G432" s="100">
        <f>IF(P431="","",VLOOKUP($E431&amp;$D$110&amp;$D$111,'CCG data'!$A:$AD,'CCG data'!X$3,FALSE))</f>
        <v>5.8</v>
      </c>
      <c r="H432" s="100">
        <f>IF(R431="","",VLOOKUP($E431&amp;$D$110&amp;$D$111,'CCG data'!$A:$AD,'CCG data'!Y$3,FALSE))</f>
        <v>23.7</v>
      </c>
      <c r="I432" s="100">
        <f>IF(R431="","",VLOOKUP($E431&amp;$D$110&amp;$D$111,'CCG data'!$A:$AD,'CCG data'!Z$3,FALSE))</f>
        <v>33.700000000000003</v>
      </c>
      <c r="J432" s="100">
        <f>IF(T431="","",VLOOKUP($E431&amp;$D$110&amp;$D$111,'CCG data'!$A:$AD,'CCG data'!AA$3,FALSE))</f>
        <v>17</v>
      </c>
      <c r="K432" s="100">
        <f>IF(T431="","",VLOOKUP($E431&amp;$D$110&amp;$D$111,'CCG data'!$A:$AD,'CCG data'!AB$3,FALSE))</f>
        <v>25.4</v>
      </c>
      <c r="L432" s="100">
        <f>IF(V431="","",VLOOKUP($E431&amp;$D$110&amp;$D$111,'CCG data'!$A:$AD,'CCG data'!AC$3,FALSE))</f>
        <v>15.7</v>
      </c>
      <c r="M432" s="100">
        <f>IF(V431="","",VLOOKUP($E431&amp;$D$110&amp;$D$111,'CCG data'!$A:$AD,'CCG data'!AD$3,FALSE))</f>
        <v>23.8</v>
      </c>
      <c r="N432" s="304"/>
      <c r="P432" s="162">
        <f>IF(P431="","",VLOOKUP($E431&amp;$D$110&amp;$D$111,'CCG data'!$A:$AD,'CCG data'!I$3,FALSE))</f>
        <v>2.7E-2</v>
      </c>
      <c r="Q432" s="15">
        <f>IF(P431="","",VLOOKUP($E431&amp;$D$110&amp;$D$111,'CCG data'!$A:$AD,'CCG data'!J$3,FALSE))</f>
        <v>7.2999999999999995E-2</v>
      </c>
      <c r="R432" s="15">
        <f>IF(R431="","",VLOOKUP($E431&amp;$D$110&amp;$D$111,'CCG data'!$A:$AD,'CCG data'!K$3,FALSE))</f>
        <v>0.33400000000000002</v>
      </c>
      <c r="S432" s="15">
        <f>IF(R431="","",VLOOKUP($E431&amp;$D$110&amp;$D$111,'CCG data'!$A:$AD,'CCG data'!L$3,FALSE))</f>
        <v>0.438</v>
      </c>
      <c r="T432" s="15">
        <f>IF(T431="","",VLOOKUP($E431&amp;$D$110&amp;$D$111,'CCG data'!$A:$AD,'CCG data'!M$3,FALSE))</f>
        <v>0.251</v>
      </c>
      <c r="U432" s="15">
        <f>IF(T431="","",VLOOKUP($E431&amp;$D$110&amp;$D$111,'CCG data'!$A:$AD,'CCG data'!N$3,FALSE))</f>
        <v>0.34799999999999998</v>
      </c>
      <c r="V432" s="15">
        <f>IF(V431="","",VLOOKUP($E431&amp;$D$110&amp;$D$111,'CCG data'!$A:$AD,'CCG data'!O$3,FALSE))</f>
        <v>0.22800000000000001</v>
      </c>
      <c r="W432" s="142">
        <f>IF(V431="","",VLOOKUP($E431&amp;$D$110&amp;$D$111,'CCG data'!$A:$AD,'CCG data'!P$3,FALSE))</f>
        <v>0.32400000000000001</v>
      </c>
      <c r="Y432" s="178" t="str">
        <f>IFERROR(VLOOKUP($E432&amp;$D$111, Outliers!$A$4:$P$214,6,FALSE),"0")</f>
        <v>0</v>
      </c>
      <c r="Z432" s="178" t="str">
        <f>IFERROR(VLOOKUP($E432&amp;$D$111, Outliers!$A$4:$P$214,7,FALSE),"0")</f>
        <v>0</v>
      </c>
      <c r="AA432" s="178" t="str">
        <f>IFERROR(VLOOKUP($E432&amp;$D$111, Outliers!$A$4:$P$214,8,FALSE),"0")</f>
        <v>0</v>
      </c>
      <c r="AB432" s="178" t="str">
        <f>IFERROR(VLOOKUP($E432&amp;$D$111, Outliers!$A$4:$P$214,9,FALSE),"0")</f>
        <v>0</v>
      </c>
      <c r="AD432" s="82"/>
      <c r="AE432" s="82"/>
      <c r="AF432" s="82"/>
      <c r="AG432" s="82"/>
    </row>
    <row r="433" spans="4:33" ht="15.75" x14ac:dyDescent="0.25">
      <c r="D433" s="301"/>
      <c r="E433" s="108" t="s">
        <v>289</v>
      </c>
      <c r="F433" s="372">
        <f>IF(OR(ISERROR(VLOOKUP($E433&amp;$D$110&amp;$D$111,'CCG data'!$A:$AD,'CCG data'!R$3,FALSE)),ISBLANK(VLOOKUP($E433&amp;$D$110&amp;$D$111,'CCG data'!$A:$AD,'CCG data'!R$3,FALSE))),"",VLOOKUP($E433&amp;$D$110&amp;$D$111,'CCG data'!$A:$AD,'CCG data'!R$3,FALSE))</f>
        <v>6</v>
      </c>
      <c r="G433" s="373"/>
      <c r="H433" s="373">
        <f>IF(OR(ISERROR(VLOOKUP($E433&amp;$D$110&amp;$D$111,'CCG data'!$A:$AD,'CCG data'!S$3,FALSE)),ISBLANK(VLOOKUP($E433&amp;$D$110&amp;$D$111,'CCG data'!$A:$AD,'CCG data'!S$3,FALSE))),"",VLOOKUP($E433&amp;$D$110&amp;$D$111,'CCG data'!$A:$AD,'CCG data'!S$3,FALSE))</f>
        <v>40</v>
      </c>
      <c r="I433" s="373"/>
      <c r="J433" s="373">
        <f>IF(OR(ISERROR(VLOOKUP($E433&amp;$D$110&amp;$D$111,'CCG data'!$A:$AD,'CCG data'!T$3,FALSE)),ISBLANK(VLOOKUP($E433&amp;$D$110&amp;$D$111,'CCG data'!$A:$AD,'CCG data'!T$3,FALSE))),"",VLOOKUP($E433&amp;$D$110&amp;$D$111,'CCG data'!$A:$AD,'CCG data'!T$3,FALSE))</f>
        <v>22.9</v>
      </c>
      <c r="K433" s="373"/>
      <c r="L433" s="373">
        <f>IF(OR(ISERROR(VLOOKUP($E433&amp;$D$110&amp;$D$111,'CCG data'!$A:$AD,'CCG data'!U$3,FALSE)),ISBLANK(VLOOKUP($E433&amp;$D$110&amp;$D$111,'CCG data'!$A:$AD,'CCG data'!U$3,FALSE))),"",VLOOKUP($E433&amp;$D$110&amp;$D$111,'CCG data'!$A:$AD,'CCG data'!U$3,FALSE))</f>
        <v>12.9</v>
      </c>
      <c r="M433" s="374"/>
      <c r="N433" s="303">
        <f>IF(OR(ISERROR(VLOOKUP($E433&amp;$D$110&amp;$D$111,'CCG data'!$A:$AD,'CCG data'!G$3,FALSE)),ISBLANK(VLOOKUP($E433&amp;$D$110&amp;$D$111,'CCG data'!$A:$AD,'CCG data'!G$3,FALSE))),"",VLOOKUP($E433&amp;$D$110&amp;$D$111,'CCG data'!$A:$AD,'CCG data'!G$3,FALSE))</f>
        <v>1021</v>
      </c>
      <c r="P433" s="354">
        <f>IF(OR(ISERROR(VLOOKUP($E433&amp;$D$110&amp;$D$111,'CCG data'!$A:$AD,'CCG data'!B$3,FALSE)),ISBLANK(VLOOKUP($E433&amp;$D$110&amp;$D$111,'CCG data'!$A:$AD,'CCG data'!B$3,FALSE))),"",VLOOKUP($E433&amp;$D$110&amp;$D$111,'CCG data'!$A:$AD,'CCG data'!B$3,FALSE))</f>
        <v>7.1498530852105779E-2</v>
      </c>
      <c r="Q433" s="246"/>
      <c r="R433" s="246">
        <f>IF(OR(ISERROR(VLOOKUP($E433&amp;$D$110&amp;$D$111,'CCG data'!$A:$AD,'CCG data'!C$3,FALSE)),ISBLANK(VLOOKUP($E433&amp;$D$110&amp;$D$111,'CCG data'!$A:$AD,'CCG data'!C$3,FALSE))),"",VLOOKUP($E433&amp;$D$110&amp;$D$111,'CCG data'!$A:$AD,'CCG data'!C$3,FALSE))</f>
        <v>0.49363369245837413</v>
      </c>
      <c r="S433" s="246"/>
      <c r="T433" s="246">
        <f>IF(OR(ISERROR(VLOOKUP($E433&amp;$D$110&amp;$D$111,'CCG data'!$A:$AD,'CCG data'!D$3,FALSE)),ISBLANK(VLOOKUP($E433&amp;$D$110&amp;$D$111,'CCG data'!$A:$AD,'CCG data'!D$3,FALSE))),"",VLOOKUP($E433&amp;$D$110&amp;$D$111,'CCG data'!$A:$AD,'CCG data'!D$3,FALSE))</f>
        <v>0.27717923604309502</v>
      </c>
      <c r="U433" s="246"/>
      <c r="V433" s="246">
        <f>IF(OR(ISERROR(VLOOKUP($E433&amp;$D$110&amp;$D$111,'CCG data'!$A:$AD,'CCG data'!E$3,FALSE)),ISBLANK(VLOOKUP($E433&amp;$D$110&amp;$D$111,'CCG data'!$A:$AD,'CCG data'!E$3,FALSE))),"",VLOOKUP($E433&amp;$D$110&amp;$D$111,'CCG data'!$A:$AD,'CCG data'!E$3,FALSE))</f>
        <v>0.15768854064642507</v>
      </c>
      <c r="W433" s="387"/>
      <c r="Y433" s="178">
        <f>IFERROR(VLOOKUP($E433&amp;$D$111, Outliers!$A$4:$P$214,6,FALSE),"0")</f>
        <v>0</v>
      </c>
      <c r="Z433" s="178">
        <f>IFERROR(VLOOKUP($E433&amp;$D$111, Outliers!$A$4:$P$214,7,FALSE),"0")</f>
        <v>0</v>
      </c>
      <c r="AA433" s="178">
        <f>IFERROR(VLOOKUP($E433&amp;$D$111, Outliers!$A$4:$P$214,8,FALSE),"0")</f>
        <v>1</v>
      </c>
      <c r="AB433" s="178">
        <f>IFERROR(VLOOKUP($E433&amp;$D$111, Outliers!$A$4:$P$214,9,FALSE),"0")</f>
        <v>0</v>
      </c>
      <c r="AD433" s="82"/>
      <c r="AE433" s="82"/>
      <c r="AF433" s="82"/>
      <c r="AG433" s="82"/>
    </row>
    <row r="434" spans="4:33" x14ac:dyDescent="0.25">
      <c r="D434" s="301"/>
      <c r="E434" s="107" t="s">
        <v>27</v>
      </c>
      <c r="F434" s="99">
        <f>IF(P433="","",VLOOKUP($E433&amp;$D$110&amp;$D$111,'CCG data'!$A:$AD,'CCG data'!W$3,FALSE))</f>
        <v>4.5999999999999996</v>
      </c>
      <c r="G434" s="100">
        <f>IF(P433="","",VLOOKUP($E433&amp;$D$110&amp;$D$111,'CCG data'!$A:$AD,'CCG data'!X$3,FALSE))</f>
        <v>7.4</v>
      </c>
      <c r="H434" s="100">
        <f>IF(R433="","",VLOOKUP($E433&amp;$D$110&amp;$D$111,'CCG data'!$A:$AD,'CCG data'!Y$3,FALSE))</f>
        <v>36.5</v>
      </c>
      <c r="I434" s="100">
        <f>IF(R433="","",VLOOKUP($E433&amp;$D$110&amp;$D$111,'CCG data'!$A:$AD,'CCG data'!Z$3,FALSE))</f>
        <v>43.5</v>
      </c>
      <c r="J434" s="100">
        <f>IF(T433="","",VLOOKUP($E433&amp;$D$110&amp;$D$111,'CCG data'!$A:$AD,'CCG data'!AA$3,FALSE))</f>
        <v>20.2</v>
      </c>
      <c r="K434" s="100">
        <f>IF(T433="","",VLOOKUP($E433&amp;$D$110&amp;$D$111,'CCG data'!$A:$AD,'CCG data'!AB$3,FALSE))</f>
        <v>25.6</v>
      </c>
      <c r="L434" s="100">
        <f>IF(V433="","",VLOOKUP($E433&amp;$D$110&amp;$D$111,'CCG data'!$A:$AD,'CCG data'!AC$3,FALSE))</f>
        <v>10.9</v>
      </c>
      <c r="M434" s="100">
        <f>IF(V433="","",VLOOKUP($E433&amp;$D$110&amp;$D$111,'CCG data'!$A:$AD,'CCG data'!AD$3,FALSE))</f>
        <v>14.9</v>
      </c>
      <c r="N434" s="304"/>
      <c r="P434" s="162">
        <f>IF(P433="","",VLOOKUP($E433&amp;$D$110&amp;$D$111,'CCG data'!$A:$AD,'CCG data'!I$3,FALSE))</f>
        <v>5.7000000000000002E-2</v>
      </c>
      <c r="Q434" s="15">
        <f>IF(P433="","",VLOOKUP($E433&amp;$D$110&amp;$D$111,'CCG data'!$A:$AD,'CCG data'!J$3,FALSE))</f>
        <v>8.8999999999999996E-2</v>
      </c>
      <c r="R434" s="15">
        <f>IF(R433="","",VLOOKUP($E433&amp;$D$110&amp;$D$111,'CCG data'!$A:$AD,'CCG data'!K$3,FALSE))</f>
        <v>0.46300000000000002</v>
      </c>
      <c r="S434" s="15">
        <f>IF(R433="","",VLOOKUP($E433&amp;$D$110&amp;$D$111,'CCG data'!$A:$AD,'CCG data'!L$3,FALSE))</f>
        <v>0.52400000000000002</v>
      </c>
      <c r="T434" s="15">
        <f>IF(T433="","",VLOOKUP($E433&amp;$D$110&amp;$D$111,'CCG data'!$A:$AD,'CCG data'!M$3,FALSE))</f>
        <v>0.251</v>
      </c>
      <c r="U434" s="15">
        <f>IF(T433="","",VLOOKUP($E433&amp;$D$110&amp;$D$111,'CCG data'!$A:$AD,'CCG data'!N$3,FALSE))</f>
        <v>0.30499999999999999</v>
      </c>
      <c r="V434" s="15">
        <f>IF(V433="","",VLOOKUP($E433&amp;$D$110&amp;$D$111,'CCG data'!$A:$AD,'CCG data'!O$3,FALSE))</f>
        <v>0.13700000000000001</v>
      </c>
      <c r="W434" s="142">
        <f>IF(V433="","",VLOOKUP($E433&amp;$D$110&amp;$D$111,'CCG data'!$A:$AD,'CCG data'!P$3,FALSE))</f>
        <v>0.18099999999999999</v>
      </c>
      <c r="Y434" s="178" t="str">
        <f>IFERROR(VLOOKUP($E434&amp;$D$111, Outliers!$A$4:$P$214,6,FALSE),"0")</f>
        <v>0</v>
      </c>
      <c r="Z434" s="178" t="str">
        <f>IFERROR(VLOOKUP($E434&amp;$D$111, Outliers!$A$4:$P$214,7,FALSE),"0")</f>
        <v>0</v>
      </c>
      <c r="AA434" s="178" t="str">
        <f>IFERROR(VLOOKUP($E434&amp;$D$111, Outliers!$A$4:$P$214,8,FALSE),"0")</f>
        <v>0</v>
      </c>
      <c r="AB434" s="178" t="str">
        <f>IFERROR(VLOOKUP($E434&amp;$D$111, Outliers!$A$4:$P$214,9,FALSE),"0")</f>
        <v>0</v>
      </c>
      <c r="AD434" s="82"/>
      <c r="AE434" s="82"/>
      <c r="AF434" s="82"/>
      <c r="AG434" s="82"/>
    </row>
    <row r="435" spans="4:33" ht="15.75" x14ac:dyDescent="0.25">
      <c r="D435" s="301"/>
      <c r="E435" s="108" t="s">
        <v>290</v>
      </c>
      <c r="F435" s="372">
        <f>IF(OR(ISERROR(VLOOKUP($E435&amp;$D$110&amp;$D$111,'CCG data'!$A:$AD,'CCG data'!R$3,FALSE)),ISBLANK(VLOOKUP($E435&amp;$D$110&amp;$D$111,'CCG data'!$A:$AD,'CCG data'!R$3,FALSE))),"",VLOOKUP($E435&amp;$D$110&amp;$D$111,'CCG data'!$A:$AD,'CCG data'!R$3,FALSE))</f>
        <v>5.5</v>
      </c>
      <c r="G435" s="373"/>
      <c r="H435" s="373">
        <f>IF(OR(ISERROR(VLOOKUP($E435&amp;$D$110&amp;$D$111,'CCG data'!$A:$AD,'CCG data'!S$3,FALSE)),ISBLANK(VLOOKUP($E435&amp;$D$110&amp;$D$111,'CCG data'!$A:$AD,'CCG data'!S$3,FALSE))),"",VLOOKUP($E435&amp;$D$110&amp;$D$111,'CCG data'!$A:$AD,'CCG data'!S$3,FALSE))</f>
        <v>43.5</v>
      </c>
      <c r="I435" s="373"/>
      <c r="J435" s="373">
        <f>IF(OR(ISERROR(VLOOKUP($E435&amp;$D$110&amp;$D$111,'CCG data'!$A:$AD,'CCG data'!T$3,FALSE)),ISBLANK(VLOOKUP($E435&amp;$D$110&amp;$D$111,'CCG data'!$A:$AD,'CCG data'!T$3,FALSE))),"",VLOOKUP($E435&amp;$D$110&amp;$D$111,'CCG data'!$A:$AD,'CCG data'!T$3,FALSE))</f>
        <v>20.2</v>
      </c>
      <c r="K435" s="373"/>
      <c r="L435" s="373">
        <f>IF(OR(ISERROR(VLOOKUP($E435&amp;$D$110&amp;$D$111,'CCG data'!$A:$AD,'CCG data'!U$3,FALSE)),ISBLANK(VLOOKUP($E435&amp;$D$110&amp;$D$111,'CCG data'!$A:$AD,'CCG data'!U$3,FALSE))),"",VLOOKUP($E435&amp;$D$110&amp;$D$111,'CCG data'!$A:$AD,'CCG data'!U$3,FALSE))</f>
        <v>11.9</v>
      </c>
      <c r="M435" s="374"/>
      <c r="N435" s="303">
        <f>IF(OR(ISERROR(VLOOKUP($E435&amp;$D$110&amp;$D$111,'CCG data'!$A:$AD,'CCG data'!G$3,FALSE)),ISBLANK(VLOOKUP($E435&amp;$D$110&amp;$D$111,'CCG data'!$A:$AD,'CCG data'!G$3,FALSE))),"",VLOOKUP($E435&amp;$D$110&amp;$D$111,'CCG data'!$A:$AD,'CCG data'!G$3,FALSE))</f>
        <v>1601</v>
      </c>
      <c r="P435" s="354">
        <f>IF(OR(ISERROR(VLOOKUP($E435&amp;$D$110&amp;$D$111,'CCG data'!$A:$AD,'CCG data'!B$3,FALSE)),ISBLANK(VLOOKUP($E435&amp;$D$110&amp;$D$111,'CCG data'!$A:$AD,'CCG data'!B$3,FALSE))),"",VLOOKUP($E435&amp;$D$110&amp;$D$111,'CCG data'!$A:$AD,'CCG data'!B$3,FALSE))</f>
        <v>6.808244846970643E-2</v>
      </c>
      <c r="Q435" s="246"/>
      <c r="R435" s="246">
        <f>IF(OR(ISERROR(VLOOKUP($E435&amp;$D$110&amp;$D$111,'CCG data'!$A:$AD,'CCG data'!C$3,FALSE)),ISBLANK(VLOOKUP($E435&amp;$D$110&amp;$D$111,'CCG data'!$A:$AD,'CCG data'!C$3,FALSE))),"",VLOOKUP($E435&amp;$D$110&amp;$D$111,'CCG data'!$A:$AD,'CCG data'!C$3,FALSE))</f>
        <v>0.53653966271080578</v>
      </c>
      <c r="S435" s="246"/>
      <c r="T435" s="246">
        <f>IF(OR(ISERROR(VLOOKUP($E435&amp;$D$110&amp;$D$111,'CCG data'!$A:$AD,'CCG data'!D$3,FALSE)),ISBLANK(VLOOKUP($E435&amp;$D$110&amp;$D$111,'CCG data'!$A:$AD,'CCG data'!D$3,FALSE))),"",VLOOKUP($E435&amp;$D$110&amp;$D$111,'CCG data'!$A:$AD,'CCG data'!D$3,FALSE))</f>
        <v>0.24672079950031231</v>
      </c>
      <c r="U435" s="246"/>
      <c r="V435" s="246">
        <f>IF(OR(ISERROR(VLOOKUP($E435&amp;$D$110&amp;$D$111,'CCG data'!$A:$AD,'CCG data'!E$3,FALSE)),ISBLANK(VLOOKUP($E435&amp;$D$110&amp;$D$111,'CCG data'!$A:$AD,'CCG data'!E$3,FALSE))),"",VLOOKUP($E435&amp;$D$110&amp;$D$111,'CCG data'!$A:$AD,'CCG data'!E$3,FALSE))</f>
        <v>0.14865708931917551</v>
      </c>
      <c r="W435" s="387"/>
      <c r="Y435" s="178">
        <f>IFERROR(VLOOKUP($E435&amp;$D$111, Outliers!$A$4:$P$214,6,FALSE),"0")</f>
        <v>0</v>
      </c>
      <c r="Z435" s="178">
        <f>IFERROR(VLOOKUP($E435&amp;$D$111, Outliers!$A$4:$P$214,7,FALSE),"0")</f>
        <v>1</v>
      </c>
      <c r="AA435" s="178">
        <f>IFERROR(VLOOKUP($E435&amp;$D$111, Outliers!$A$4:$P$214,8,FALSE),"0")</f>
        <v>0</v>
      </c>
      <c r="AB435" s="178">
        <f>IFERROR(VLOOKUP($E435&amp;$D$111, Outliers!$A$4:$P$214,9,FALSE),"0")</f>
        <v>0</v>
      </c>
      <c r="AD435" s="82"/>
      <c r="AE435" s="82"/>
      <c r="AF435" s="82"/>
      <c r="AG435" s="82"/>
    </row>
    <row r="436" spans="4:33" x14ac:dyDescent="0.25">
      <c r="D436" s="301"/>
      <c r="E436" s="107" t="s">
        <v>27</v>
      </c>
      <c r="F436" s="99">
        <f>IF(P435="","",VLOOKUP($E435&amp;$D$110&amp;$D$111,'CCG data'!$A:$AD,'CCG data'!W$3,FALSE))</f>
        <v>4.4000000000000004</v>
      </c>
      <c r="G436" s="100">
        <f>IF(P435="","",VLOOKUP($E435&amp;$D$110&amp;$D$111,'CCG data'!$A:$AD,'CCG data'!X$3,FALSE))</f>
        <v>6.5</v>
      </c>
      <c r="H436" s="100">
        <f>IF(R435="","",VLOOKUP($E435&amp;$D$110&amp;$D$111,'CCG data'!$A:$AD,'CCG data'!Y$3,FALSE))</f>
        <v>40.6</v>
      </c>
      <c r="I436" s="100">
        <f>IF(R435="","",VLOOKUP($E435&amp;$D$110&amp;$D$111,'CCG data'!$A:$AD,'CCG data'!Z$3,FALSE))</f>
        <v>46.4</v>
      </c>
      <c r="J436" s="100">
        <f>IF(T435="","",VLOOKUP($E435&amp;$D$110&amp;$D$111,'CCG data'!$A:$AD,'CCG data'!AA$3,FALSE))</f>
        <v>18.2</v>
      </c>
      <c r="K436" s="100">
        <f>IF(T435="","",VLOOKUP($E435&amp;$D$110&amp;$D$111,'CCG data'!$A:$AD,'CCG data'!AB$3,FALSE))</f>
        <v>22.2</v>
      </c>
      <c r="L436" s="100">
        <f>IF(V435="","",VLOOKUP($E435&amp;$D$110&amp;$D$111,'CCG data'!$A:$AD,'CCG data'!AC$3,FALSE))</f>
        <v>10.4</v>
      </c>
      <c r="M436" s="100">
        <f>IF(V435="","",VLOOKUP($E435&amp;$D$110&amp;$D$111,'CCG data'!$A:$AD,'CCG data'!AD$3,FALSE))</f>
        <v>13.4</v>
      </c>
      <c r="N436" s="304"/>
      <c r="P436" s="162">
        <f>IF(P435="","",VLOOKUP($E435&amp;$D$110&amp;$D$111,'CCG data'!$A:$AD,'CCG data'!I$3,FALSE))</f>
        <v>5.7000000000000002E-2</v>
      </c>
      <c r="Q436" s="15">
        <f>IF(P435="","",VLOOKUP($E435&amp;$D$110&amp;$D$111,'CCG data'!$A:$AD,'CCG data'!J$3,FALSE))</f>
        <v>8.1000000000000003E-2</v>
      </c>
      <c r="R436" s="15">
        <f>IF(R435="","",VLOOKUP($E435&amp;$D$110&amp;$D$111,'CCG data'!$A:$AD,'CCG data'!K$3,FALSE))</f>
        <v>0.51200000000000001</v>
      </c>
      <c r="S436" s="15">
        <f>IF(R435="","",VLOOKUP($E435&amp;$D$110&amp;$D$111,'CCG data'!$A:$AD,'CCG data'!L$3,FALSE))</f>
        <v>0.56100000000000005</v>
      </c>
      <c r="T436" s="15">
        <f>IF(T435="","",VLOOKUP($E435&amp;$D$110&amp;$D$111,'CCG data'!$A:$AD,'CCG data'!M$3,FALSE))</f>
        <v>0.22600000000000001</v>
      </c>
      <c r="U436" s="15">
        <f>IF(T435="","",VLOOKUP($E435&amp;$D$110&amp;$D$111,'CCG data'!$A:$AD,'CCG data'!N$3,FALSE))</f>
        <v>0.26800000000000002</v>
      </c>
      <c r="V436" s="15">
        <f>IF(V435="","",VLOOKUP($E435&amp;$D$110&amp;$D$111,'CCG data'!$A:$AD,'CCG data'!O$3,FALSE))</f>
        <v>0.13200000000000001</v>
      </c>
      <c r="W436" s="142">
        <f>IF(V435="","",VLOOKUP($E435&amp;$D$110&amp;$D$111,'CCG data'!$A:$AD,'CCG data'!P$3,FALSE))</f>
        <v>0.16700000000000001</v>
      </c>
      <c r="Y436" s="178" t="str">
        <f>IFERROR(VLOOKUP($E436&amp;$D$111, Outliers!$A$4:$P$214,6,FALSE),"0")</f>
        <v>0</v>
      </c>
      <c r="Z436" s="178" t="str">
        <f>IFERROR(VLOOKUP($E436&amp;$D$111, Outliers!$A$4:$P$214,7,FALSE),"0")</f>
        <v>0</v>
      </c>
      <c r="AA436" s="178" t="str">
        <f>IFERROR(VLOOKUP($E436&amp;$D$111, Outliers!$A$4:$P$214,8,FALSE),"0")</f>
        <v>0</v>
      </c>
      <c r="AB436" s="178" t="str">
        <f>IFERROR(VLOOKUP($E436&amp;$D$111, Outliers!$A$4:$P$214,9,FALSE),"0")</f>
        <v>0</v>
      </c>
      <c r="AD436" s="82"/>
      <c r="AE436" s="82"/>
      <c r="AF436" s="82"/>
      <c r="AG436" s="82"/>
    </row>
    <row r="437" spans="4:33" ht="15.75" x14ac:dyDescent="0.25">
      <c r="D437" s="301"/>
      <c r="E437" s="108" t="s">
        <v>291</v>
      </c>
      <c r="F437" s="372">
        <f>IF(OR(ISERROR(VLOOKUP($E437&amp;$D$110&amp;$D$111,'CCG data'!$A:$AD,'CCG data'!R$3,FALSE)),ISBLANK(VLOOKUP($E437&amp;$D$110&amp;$D$111,'CCG data'!$A:$AD,'CCG data'!R$3,FALSE))),"",VLOOKUP($E437&amp;$D$110&amp;$D$111,'CCG data'!$A:$AD,'CCG data'!R$3,FALSE))</f>
        <v>5.7</v>
      </c>
      <c r="G437" s="373"/>
      <c r="H437" s="373">
        <f>IF(OR(ISERROR(VLOOKUP($E437&amp;$D$110&amp;$D$111,'CCG data'!$A:$AD,'CCG data'!S$3,FALSE)),ISBLANK(VLOOKUP($E437&amp;$D$110&amp;$D$111,'CCG data'!$A:$AD,'CCG data'!S$3,FALSE))),"",VLOOKUP($E437&amp;$D$110&amp;$D$111,'CCG data'!$A:$AD,'CCG data'!S$3,FALSE))</f>
        <v>51</v>
      </c>
      <c r="I437" s="373"/>
      <c r="J437" s="373">
        <f>IF(OR(ISERROR(VLOOKUP($E437&amp;$D$110&amp;$D$111,'CCG data'!$A:$AD,'CCG data'!T$3,FALSE)),ISBLANK(VLOOKUP($E437&amp;$D$110&amp;$D$111,'CCG data'!$A:$AD,'CCG data'!T$3,FALSE))),"",VLOOKUP($E437&amp;$D$110&amp;$D$111,'CCG data'!$A:$AD,'CCG data'!T$3,FALSE))</f>
        <v>20.6</v>
      </c>
      <c r="K437" s="373"/>
      <c r="L437" s="373">
        <f>IF(OR(ISERROR(VLOOKUP($E437&amp;$D$110&amp;$D$111,'CCG data'!$A:$AD,'CCG data'!U$3,FALSE)),ISBLANK(VLOOKUP($E437&amp;$D$110&amp;$D$111,'CCG data'!$A:$AD,'CCG data'!U$3,FALSE))),"",VLOOKUP($E437&amp;$D$110&amp;$D$111,'CCG data'!$A:$AD,'CCG data'!U$3,FALSE))</f>
        <v>9.5</v>
      </c>
      <c r="M437" s="374"/>
      <c r="N437" s="303">
        <f>IF(OR(ISERROR(VLOOKUP($E437&amp;$D$110&amp;$D$111,'CCG data'!$A:$AD,'CCG data'!G$3,FALSE)),ISBLANK(VLOOKUP($E437&amp;$D$110&amp;$D$111,'CCG data'!$A:$AD,'CCG data'!G$3,FALSE))),"",VLOOKUP($E437&amp;$D$110&amp;$D$111,'CCG data'!$A:$AD,'CCG data'!G$3,FALSE))</f>
        <v>996</v>
      </c>
      <c r="P437" s="354">
        <f>IF(OR(ISERROR(VLOOKUP($E437&amp;$D$110&amp;$D$111,'CCG data'!$A:$AD,'CCG data'!B$3,FALSE)),ISBLANK(VLOOKUP($E437&amp;$D$110&amp;$D$111,'CCG data'!$A:$AD,'CCG data'!B$3,FALSE))),"",VLOOKUP($E437&amp;$D$110&amp;$D$111,'CCG data'!$A:$AD,'CCG data'!B$3,FALSE))</f>
        <v>6.3253012048192767E-2</v>
      </c>
      <c r="Q437" s="246"/>
      <c r="R437" s="246">
        <f>IF(OR(ISERROR(VLOOKUP($E437&amp;$D$110&amp;$D$111,'CCG data'!$A:$AD,'CCG data'!C$3,FALSE)),ISBLANK(VLOOKUP($E437&amp;$D$110&amp;$D$111,'CCG data'!$A:$AD,'CCG data'!C$3,FALSE))),"",VLOOKUP($E437&amp;$D$110&amp;$D$111,'CCG data'!$A:$AD,'CCG data'!C$3,FALSE))</f>
        <v>0.58835341365461846</v>
      </c>
      <c r="S437" s="246"/>
      <c r="T437" s="246">
        <f>IF(OR(ISERROR(VLOOKUP($E437&amp;$D$110&amp;$D$111,'CCG data'!$A:$AD,'CCG data'!D$3,FALSE)),ISBLANK(VLOOKUP($E437&amp;$D$110&amp;$D$111,'CCG data'!$A:$AD,'CCG data'!D$3,FALSE))),"",VLOOKUP($E437&amp;$D$110&amp;$D$111,'CCG data'!$A:$AD,'CCG data'!D$3,FALSE))</f>
        <v>0.23895582329317269</v>
      </c>
      <c r="U437" s="246"/>
      <c r="V437" s="246">
        <f>IF(OR(ISERROR(VLOOKUP($E437&amp;$D$110&amp;$D$111,'CCG data'!$A:$AD,'CCG data'!E$3,FALSE)),ISBLANK(VLOOKUP($E437&amp;$D$110&amp;$D$111,'CCG data'!$A:$AD,'CCG data'!E$3,FALSE))),"",VLOOKUP($E437&amp;$D$110&amp;$D$111,'CCG data'!$A:$AD,'CCG data'!E$3,FALSE))</f>
        <v>0.10943775100401607</v>
      </c>
      <c r="W437" s="387"/>
      <c r="Y437" s="178">
        <f>IFERROR(VLOOKUP($E437&amp;$D$111, Outliers!$A$4:$P$214,6,FALSE),"0")</f>
        <v>0</v>
      </c>
      <c r="Z437" s="178">
        <f>IFERROR(VLOOKUP($E437&amp;$D$111, Outliers!$A$4:$P$214,7,FALSE),"0")</f>
        <v>1</v>
      </c>
      <c r="AA437" s="178">
        <f>IFERROR(VLOOKUP($E437&amp;$D$111, Outliers!$A$4:$P$214,8,FALSE),"0")</f>
        <v>0</v>
      </c>
      <c r="AB437" s="178">
        <f>IFERROR(VLOOKUP($E437&amp;$D$111, Outliers!$A$4:$P$214,9,FALSE),"0")</f>
        <v>0</v>
      </c>
      <c r="AD437" s="82"/>
      <c r="AE437" s="82"/>
      <c r="AF437" s="82"/>
      <c r="AG437" s="82"/>
    </row>
    <row r="438" spans="4:33" x14ac:dyDescent="0.25">
      <c r="D438" s="301"/>
      <c r="E438" s="107" t="s">
        <v>27</v>
      </c>
      <c r="F438" s="99">
        <f>IF(P437="","",VLOOKUP($E437&amp;$D$110&amp;$D$111,'CCG data'!$A:$AD,'CCG data'!W$3,FALSE))</f>
        <v>4.3</v>
      </c>
      <c r="G438" s="100">
        <f>IF(P437="","",VLOOKUP($E437&amp;$D$110&amp;$D$111,'CCG data'!$A:$AD,'CCG data'!X$3,FALSE))</f>
        <v>7.1</v>
      </c>
      <c r="H438" s="100">
        <f>IF(R437="","",VLOOKUP($E437&amp;$D$110&amp;$D$111,'CCG data'!$A:$AD,'CCG data'!Y$3,FALSE))</f>
        <v>46.8</v>
      </c>
      <c r="I438" s="100">
        <f>IF(R437="","",VLOOKUP($E437&amp;$D$110&amp;$D$111,'CCG data'!$A:$AD,'CCG data'!Z$3,FALSE))</f>
        <v>55.1</v>
      </c>
      <c r="J438" s="100">
        <f>IF(T437="","",VLOOKUP($E437&amp;$D$110&amp;$D$111,'CCG data'!$A:$AD,'CCG data'!AA$3,FALSE))</f>
        <v>18</v>
      </c>
      <c r="K438" s="100">
        <f>IF(T437="","",VLOOKUP($E437&amp;$D$110&amp;$D$111,'CCG data'!$A:$AD,'CCG data'!AB$3,FALSE))</f>
        <v>23.2</v>
      </c>
      <c r="L438" s="100">
        <f>IF(V437="","",VLOOKUP($E437&amp;$D$110&amp;$D$111,'CCG data'!$A:$AD,'CCG data'!AC$3,FALSE))</f>
        <v>7.7</v>
      </c>
      <c r="M438" s="100">
        <f>IF(V437="","",VLOOKUP($E437&amp;$D$110&amp;$D$111,'CCG data'!$A:$AD,'CCG data'!AD$3,FALSE))</f>
        <v>11.2</v>
      </c>
      <c r="N438" s="304"/>
      <c r="P438" s="162">
        <f>IF(P437="","",VLOOKUP($E437&amp;$D$110&amp;$D$111,'CCG data'!$A:$AD,'CCG data'!I$3,FALSE))</f>
        <v>0.05</v>
      </c>
      <c r="Q438" s="15">
        <f>IF(P437="","",VLOOKUP($E437&amp;$D$110&amp;$D$111,'CCG data'!$A:$AD,'CCG data'!J$3,FALSE))</f>
        <v>0.08</v>
      </c>
      <c r="R438" s="15">
        <f>IF(R437="","",VLOOKUP($E437&amp;$D$110&amp;$D$111,'CCG data'!$A:$AD,'CCG data'!K$3,FALSE))</f>
        <v>0.55800000000000005</v>
      </c>
      <c r="S438" s="15">
        <f>IF(R437="","",VLOOKUP($E437&amp;$D$110&amp;$D$111,'CCG data'!$A:$AD,'CCG data'!L$3,FALSE))</f>
        <v>0.61899999999999999</v>
      </c>
      <c r="T438" s="15">
        <f>IF(T437="","",VLOOKUP($E437&amp;$D$110&amp;$D$111,'CCG data'!$A:$AD,'CCG data'!M$3,FALSE))</f>
        <v>0.214</v>
      </c>
      <c r="U438" s="15">
        <f>IF(T437="","",VLOOKUP($E437&amp;$D$110&amp;$D$111,'CCG data'!$A:$AD,'CCG data'!N$3,FALSE))</f>
        <v>0.26600000000000001</v>
      </c>
      <c r="V438" s="15">
        <f>IF(V437="","",VLOOKUP($E437&amp;$D$110&amp;$D$111,'CCG data'!$A:$AD,'CCG data'!O$3,FALSE))</f>
        <v>9.1999999999999998E-2</v>
      </c>
      <c r="W438" s="142">
        <f>IF(V437="","",VLOOKUP($E437&amp;$D$110&amp;$D$111,'CCG data'!$A:$AD,'CCG data'!P$3,FALSE))</f>
        <v>0.13</v>
      </c>
      <c r="Y438" s="178" t="str">
        <f>IFERROR(VLOOKUP($E438&amp;$D$111, Outliers!$A$4:$P$214,6,FALSE),"0")</f>
        <v>0</v>
      </c>
      <c r="Z438" s="178" t="str">
        <f>IFERROR(VLOOKUP($E438&amp;$D$111, Outliers!$A$4:$P$214,7,FALSE),"0")</f>
        <v>0</v>
      </c>
      <c r="AA438" s="178" t="str">
        <f>IFERROR(VLOOKUP($E438&amp;$D$111, Outliers!$A$4:$P$214,8,FALSE),"0")</f>
        <v>0</v>
      </c>
      <c r="AB438" s="178" t="str">
        <f>IFERROR(VLOOKUP($E438&amp;$D$111, Outliers!$A$4:$P$214,9,FALSE),"0")</f>
        <v>0</v>
      </c>
      <c r="AD438" s="82"/>
      <c r="AE438" s="82"/>
      <c r="AF438" s="82"/>
      <c r="AG438" s="82"/>
    </row>
    <row r="439" spans="4:33" ht="15.75" x14ac:dyDescent="0.25">
      <c r="D439" s="301"/>
      <c r="E439" s="108" t="s">
        <v>292</v>
      </c>
      <c r="F439" s="372">
        <f>IF(OR(ISERROR(VLOOKUP($E439&amp;$D$110&amp;$D$111,'CCG data'!$A:$AD,'CCG data'!R$3,FALSE)),ISBLANK(VLOOKUP($E439&amp;$D$110&amp;$D$111,'CCG data'!$A:$AD,'CCG data'!R$3,FALSE))),"",VLOOKUP($E439&amp;$D$110&amp;$D$111,'CCG data'!$A:$AD,'CCG data'!R$3,FALSE))</f>
        <v>4.9000000000000004</v>
      </c>
      <c r="G439" s="373"/>
      <c r="H439" s="373">
        <f>IF(OR(ISERROR(VLOOKUP($E439&amp;$D$110&amp;$D$111,'CCG data'!$A:$AD,'CCG data'!S$3,FALSE)),ISBLANK(VLOOKUP($E439&amp;$D$110&amp;$D$111,'CCG data'!$A:$AD,'CCG data'!S$3,FALSE))),"",VLOOKUP($E439&amp;$D$110&amp;$D$111,'CCG data'!$A:$AD,'CCG data'!S$3,FALSE))</f>
        <v>36.5</v>
      </c>
      <c r="I439" s="373"/>
      <c r="J439" s="373">
        <f>IF(OR(ISERROR(VLOOKUP($E439&amp;$D$110&amp;$D$111,'CCG data'!$A:$AD,'CCG data'!T$3,FALSE)),ISBLANK(VLOOKUP($E439&amp;$D$110&amp;$D$111,'CCG data'!$A:$AD,'CCG data'!T$3,FALSE))),"",VLOOKUP($E439&amp;$D$110&amp;$D$111,'CCG data'!$A:$AD,'CCG data'!T$3,FALSE))</f>
        <v>13.1</v>
      </c>
      <c r="K439" s="373"/>
      <c r="L439" s="373">
        <f>IF(OR(ISERROR(VLOOKUP($E439&amp;$D$110&amp;$D$111,'CCG data'!$A:$AD,'CCG data'!U$3,FALSE)),ISBLANK(VLOOKUP($E439&amp;$D$110&amp;$D$111,'CCG data'!$A:$AD,'CCG data'!U$3,FALSE))),"",VLOOKUP($E439&amp;$D$110&amp;$D$111,'CCG data'!$A:$AD,'CCG data'!U$3,FALSE))</f>
        <v>12</v>
      </c>
      <c r="M439" s="374"/>
      <c r="N439" s="303">
        <f>IF(OR(ISERROR(VLOOKUP($E439&amp;$D$110&amp;$D$111,'CCG data'!$A:$AD,'CCG data'!G$3,FALSE)),ISBLANK(VLOOKUP($E439&amp;$D$110&amp;$D$111,'CCG data'!$A:$AD,'CCG data'!G$3,FALSE))),"",VLOOKUP($E439&amp;$D$110&amp;$D$111,'CCG data'!$A:$AD,'CCG data'!G$3,FALSE))</f>
        <v>1355</v>
      </c>
      <c r="P439" s="354">
        <f>IF(OR(ISERROR(VLOOKUP($E439&amp;$D$110&amp;$D$111,'CCG data'!$A:$AD,'CCG data'!B$3,FALSE)),ISBLANK(VLOOKUP($E439&amp;$D$110&amp;$D$111,'CCG data'!$A:$AD,'CCG data'!B$3,FALSE))),"",VLOOKUP($E439&amp;$D$110&amp;$D$111,'CCG data'!$A:$AD,'CCG data'!B$3,FALSE))</f>
        <v>7.4538745387453878E-2</v>
      </c>
      <c r="Q439" s="246"/>
      <c r="R439" s="246">
        <f>IF(OR(ISERROR(VLOOKUP($E439&amp;$D$110&amp;$D$111,'CCG data'!$A:$AD,'CCG data'!C$3,FALSE)),ISBLANK(VLOOKUP($E439&amp;$D$110&amp;$D$111,'CCG data'!$A:$AD,'CCG data'!C$3,FALSE))),"",VLOOKUP($E439&amp;$D$110&amp;$D$111,'CCG data'!$A:$AD,'CCG data'!C$3,FALSE))</f>
        <v>0.5453874538745388</v>
      </c>
      <c r="S439" s="246"/>
      <c r="T439" s="246">
        <f>IF(OR(ISERROR(VLOOKUP($E439&amp;$D$110&amp;$D$111,'CCG data'!$A:$AD,'CCG data'!D$3,FALSE)),ISBLANK(VLOOKUP($E439&amp;$D$110&amp;$D$111,'CCG data'!$A:$AD,'CCG data'!D$3,FALSE))),"",VLOOKUP($E439&amp;$D$110&amp;$D$111,'CCG data'!$A:$AD,'CCG data'!D$3,FALSE))</f>
        <v>0.2007380073800738</v>
      </c>
      <c r="U439" s="246"/>
      <c r="V439" s="246">
        <f>IF(OR(ISERROR(VLOOKUP($E439&amp;$D$110&amp;$D$111,'CCG data'!$A:$AD,'CCG data'!E$3,FALSE)),ISBLANK(VLOOKUP($E439&amp;$D$110&amp;$D$111,'CCG data'!$A:$AD,'CCG data'!E$3,FALSE))),"",VLOOKUP($E439&amp;$D$110&amp;$D$111,'CCG data'!$A:$AD,'CCG data'!E$3,FALSE))</f>
        <v>0.17933579335793359</v>
      </c>
      <c r="W439" s="387"/>
      <c r="Y439" s="178">
        <f>IFERROR(VLOOKUP($E439&amp;$D$111, Outliers!$A$4:$P$214,6,FALSE),"0")</f>
        <v>0</v>
      </c>
      <c r="Z439" s="178">
        <f>IFERROR(VLOOKUP($E439&amp;$D$111, Outliers!$A$4:$P$214,7,FALSE),"0")</f>
        <v>0</v>
      </c>
      <c r="AA439" s="178">
        <f>IFERROR(VLOOKUP($E439&amp;$D$111, Outliers!$A$4:$P$214,8,FALSE),"0")</f>
        <v>1</v>
      </c>
      <c r="AB439" s="178">
        <f>IFERROR(VLOOKUP($E439&amp;$D$111, Outliers!$A$4:$P$214,9,FALSE),"0")</f>
        <v>0</v>
      </c>
      <c r="AD439" s="82"/>
      <c r="AE439" s="82"/>
      <c r="AF439" s="82"/>
      <c r="AG439" s="82"/>
    </row>
    <row r="440" spans="4:33" x14ac:dyDescent="0.25">
      <c r="D440" s="301"/>
      <c r="E440" s="107" t="s">
        <v>27</v>
      </c>
      <c r="F440" s="99">
        <f>IF(P439="","",VLOOKUP($E439&amp;$D$110&amp;$D$111,'CCG data'!$A:$AD,'CCG data'!W$3,FALSE))</f>
        <v>4</v>
      </c>
      <c r="G440" s="100">
        <f>IF(P439="","",VLOOKUP($E439&amp;$D$110&amp;$D$111,'CCG data'!$A:$AD,'CCG data'!X$3,FALSE))</f>
        <v>5.9</v>
      </c>
      <c r="H440" s="100">
        <f>IF(R439="","",VLOOKUP($E439&amp;$D$110&amp;$D$111,'CCG data'!$A:$AD,'CCG data'!Y$3,FALSE))</f>
        <v>33.9</v>
      </c>
      <c r="I440" s="100">
        <f>IF(R439="","",VLOOKUP($E439&amp;$D$110&amp;$D$111,'CCG data'!$A:$AD,'CCG data'!Z$3,FALSE))</f>
        <v>39.200000000000003</v>
      </c>
      <c r="J440" s="100">
        <f>IF(T439="","",VLOOKUP($E439&amp;$D$110&amp;$D$111,'CCG data'!$A:$AD,'CCG data'!AA$3,FALSE))</f>
        <v>11.6</v>
      </c>
      <c r="K440" s="100">
        <f>IF(T439="","",VLOOKUP($E439&amp;$D$110&amp;$D$111,'CCG data'!$A:$AD,'CCG data'!AB$3,FALSE))</f>
        <v>14.7</v>
      </c>
      <c r="L440" s="100">
        <f>IF(V439="","",VLOOKUP($E439&amp;$D$110&amp;$D$111,'CCG data'!$A:$AD,'CCG data'!AC$3,FALSE))</f>
        <v>10.5</v>
      </c>
      <c r="M440" s="100">
        <f>IF(V439="","",VLOOKUP($E439&amp;$D$110&amp;$D$111,'CCG data'!$A:$AD,'CCG data'!AD$3,FALSE))</f>
        <v>13.5</v>
      </c>
      <c r="N440" s="304"/>
      <c r="P440" s="162">
        <f>IF(P439="","",VLOOKUP($E439&amp;$D$110&amp;$D$111,'CCG data'!$A:$AD,'CCG data'!I$3,FALSE))</f>
        <v>6.2E-2</v>
      </c>
      <c r="Q440" s="15">
        <f>IF(P439="","",VLOOKUP($E439&amp;$D$110&amp;$D$111,'CCG data'!$A:$AD,'CCG data'!J$3,FALSE))</f>
        <v>0.09</v>
      </c>
      <c r="R440" s="15">
        <f>IF(R439="","",VLOOKUP($E439&amp;$D$110&amp;$D$111,'CCG data'!$A:$AD,'CCG data'!K$3,FALSE))</f>
        <v>0.51900000000000002</v>
      </c>
      <c r="S440" s="15">
        <f>IF(R439="","",VLOOKUP($E439&amp;$D$110&amp;$D$111,'CCG data'!$A:$AD,'CCG data'!L$3,FALSE))</f>
        <v>0.57199999999999995</v>
      </c>
      <c r="T440" s="15">
        <f>IF(T439="","",VLOOKUP($E439&amp;$D$110&amp;$D$111,'CCG data'!$A:$AD,'CCG data'!M$3,FALSE))</f>
        <v>0.18</v>
      </c>
      <c r="U440" s="15">
        <f>IF(T439="","",VLOOKUP($E439&amp;$D$110&amp;$D$111,'CCG data'!$A:$AD,'CCG data'!N$3,FALSE))</f>
        <v>0.223</v>
      </c>
      <c r="V440" s="15">
        <f>IF(V439="","",VLOOKUP($E439&amp;$D$110&amp;$D$111,'CCG data'!$A:$AD,'CCG data'!O$3,FALSE))</f>
        <v>0.16</v>
      </c>
      <c r="W440" s="142">
        <f>IF(V439="","",VLOOKUP($E439&amp;$D$110&amp;$D$111,'CCG data'!$A:$AD,'CCG data'!P$3,FALSE))</f>
        <v>0.20100000000000001</v>
      </c>
      <c r="Y440" s="178" t="str">
        <f>IFERROR(VLOOKUP($E440&amp;$D$111, Outliers!$A$4:$P$214,6,FALSE),"0")</f>
        <v>0</v>
      </c>
      <c r="Z440" s="178" t="str">
        <f>IFERROR(VLOOKUP($E440&amp;$D$111, Outliers!$A$4:$P$214,7,FALSE),"0")</f>
        <v>0</v>
      </c>
      <c r="AA440" s="178" t="str">
        <f>IFERROR(VLOOKUP($E440&amp;$D$111, Outliers!$A$4:$P$214,8,FALSE),"0")</f>
        <v>0</v>
      </c>
      <c r="AB440" s="178" t="str">
        <f>IFERROR(VLOOKUP($E440&amp;$D$111, Outliers!$A$4:$P$214,9,FALSE),"0")</f>
        <v>0</v>
      </c>
      <c r="AD440" s="82"/>
      <c r="AE440" s="82"/>
      <c r="AF440" s="82"/>
      <c r="AG440" s="82"/>
    </row>
    <row r="441" spans="4:33" ht="15.75" x14ac:dyDescent="0.25">
      <c r="D441" s="301"/>
      <c r="E441" s="108" t="s">
        <v>482</v>
      </c>
      <c r="F441" s="372">
        <f>IF(OR(ISERROR(VLOOKUP($E441&amp;$D$110&amp;$D$111,'CCG data'!$A:$AD,'CCG data'!R$3,FALSE)),ISBLANK(VLOOKUP($E441&amp;$D$110&amp;$D$111,'CCG data'!$A:$AD,'CCG data'!R$3,FALSE))),"",VLOOKUP($E441&amp;$D$110&amp;$D$111,'CCG data'!$A:$AD,'CCG data'!R$3,FALSE))</f>
        <v>4.3</v>
      </c>
      <c r="G441" s="373"/>
      <c r="H441" s="373">
        <f>IF(OR(ISERROR(VLOOKUP($E441&amp;$D$110&amp;$D$111,'CCG data'!$A:$AD,'CCG data'!S$3,FALSE)),ISBLANK(VLOOKUP($E441&amp;$D$110&amp;$D$111,'CCG data'!$A:$AD,'CCG data'!S$3,FALSE))),"",VLOOKUP($E441&amp;$D$110&amp;$D$111,'CCG data'!$A:$AD,'CCG data'!S$3,FALSE))</f>
        <v>50.9</v>
      </c>
      <c r="I441" s="373"/>
      <c r="J441" s="373">
        <f>IF(OR(ISERROR(VLOOKUP($E441&amp;$D$110&amp;$D$111,'CCG data'!$A:$AD,'CCG data'!T$3,FALSE)),ISBLANK(VLOOKUP($E441&amp;$D$110&amp;$D$111,'CCG data'!$A:$AD,'CCG data'!T$3,FALSE))),"",VLOOKUP($E441&amp;$D$110&amp;$D$111,'CCG data'!$A:$AD,'CCG data'!T$3,FALSE))</f>
        <v>17.7</v>
      </c>
      <c r="K441" s="373"/>
      <c r="L441" s="373">
        <f>IF(OR(ISERROR(VLOOKUP($E441&amp;$D$110&amp;$D$111,'CCG data'!$A:$AD,'CCG data'!U$3,FALSE)),ISBLANK(VLOOKUP($E441&amp;$D$110&amp;$D$111,'CCG data'!$A:$AD,'CCG data'!U$3,FALSE))),"",VLOOKUP($E441&amp;$D$110&amp;$D$111,'CCG data'!$A:$AD,'CCG data'!U$3,FALSE))</f>
        <v>7.9</v>
      </c>
      <c r="M441" s="374"/>
      <c r="N441" s="303">
        <f>IF(OR(ISERROR(VLOOKUP($E441&amp;$D$110&amp;$D$111,'CCG data'!$A:$AD,'CCG data'!G$3,FALSE)),ISBLANK(VLOOKUP($E441&amp;$D$110&amp;$D$111,'CCG data'!$A:$AD,'CCG data'!G$3,FALSE))),"",VLOOKUP($E441&amp;$D$110&amp;$D$111,'CCG data'!$A:$AD,'CCG data'!G$3,FALSE))</f>
        <v>776</v>
      </c>
      <c r="P441" s="354">
        <f>IF(OR(ISERROR(VLOOKUP($E441&amp;$D$110&amp;$D$111,'CCG data'!$A:$AD,'CCG data'!B$3,FALSE)),ISBLANK(VLOOKUP($E441&amp;$D$110&amp;$D$111,'CCG data'!$A:$AD,'CCG data'!B$3,FALSE))),"",VLOOKUP($E441&amp;$D$110&amp;$D$111,'CCG data'!$A:$AD,'CCG data'!B$3,FALSE))</f>
        <v>5.7989690721649487E-2</v>
      </c>
      <c r="Q441" s="246"/>
      <c r="R441" s="246">
        <f>IF(OR(ISERROR(VLOOKUP($E441&amp;$D$110&amp;$D$111,'CCG data'!$A:$AD,'CCG data'!C$3,FALSE)),ISBLANK(VLOOKUP($E441&amp;$D$110&amp;$D$111,'CCG data'!$A:$AD,'CCG data'!C$3,FALSE))),"",VLOOKUP($E441&amp;$D$110&amp;$D$111,'CCG data'!$A:$AD,'CCG data'!C$3,FALSE))</f>
        <v>0.625</v>
      </c>
      <c r="S441" s="246"/>
      <c r="T441" s="246">
        <f>IF(OR(ISERROR(VLOOKUP($E441&amp;$D$110&amp;$D$111,'CCG data'!$A:$AD,'CCG data'!D$3,FALSE)),ISBLANK(VLOOKUP($E441&amp;$D$110&amp;$D$111,'CCG data'!$A:$AD,'CCG data'!D$3,FALSE))),"",VLOOKUP($E441&amp;$D$110&amp;$D$111,'CCG data'!$A:$AD,'CCG data'!D$3,FALSE))</f>
        <v>0.21907216494845361</v>
      </c>
      <c r="U441" s="246"/>
      <c r="V441" s="246">
        <f>IF(OR(ISERROR(VLOOKUP($E441&amp;$D$110&amp;$D$111,'CCG data'!$A:$AD,'CCG data'!E$3,FALSE)),ISBLANK(VLOOKUP($E441&amp;$D$110&amp;$D$111,'CCG data'!$A:$AD,'CCG data'!E$3,FALSE))),"",VLOOKUP($E441&amp;$D$110&amp;$D$111,'CCG data'!$A:$AD,'CCG data'!E$3,FALSE))</f>
        <v>9.7938144329896906E-2</v>
      </c>
      <c r="W441" s="387"/>
      <c r="Y441" s="178">
        <f>IFERROR(VLOOKUP($E441&amp;$D$111, Outliers!$A$4:$P$214,6,FALSE),"0")</f>
        <v>0</v>
      </c>
      <c r="Z441" s="178">
        <f>IFERROR(VLOOKUP($E441&amp;$D$111, Outliers!$A$4:$P$214,7,FALSE),"0")</f>
        <v>1</v>
      </c>
      <c r="AA441" s="178">
        <f>IFERROR(VLOOKUP($E441&amp;$D$111, Outliers!$A$4:$P$214,8,FALSE),"0")</f>
        <v>0</v>
      </c>
      <c r="AB441" s="178">
        <f>IFERROR(VLOOKUP($E441&amp;$D$111, Outliers!$A$4:$P$214,9,FALSE),"0")</f>
        <v>1</v>
      </c>
      <c r="AD441" s="82"/>
      <c r="AE441" s="82"/>
      <c r="AF441" s="82"/>
      <c r="AG441" s="82"/>
    </row>
    <row r="442" spans="4:33" x14ac:dyDescent="0.25">
      <c r="D442" s="301"/>
      <c r="E442" s="107" t="s">
        <v>27</v>
      </c>
      <c r="F442" s="99">
        <f>IF(P441="","",VLOOKUP($E441&amp;$D$110&amp;$D$111,'CCG data'!$A:$AD,'CCG data'!W$3,FALSE))</f>
        <v>3.1</v>
      </c>
      <c r="G442" s="100">
        <f>IF(P441="","",VLOOKUP($E441&amp;$D$110&amp;$D$111,'CCG data'!$A:$AD,'CCG data'!X$3,FALSE))</f>
        <v>5.6</v>
      </c>
      <c r="H442" s="100">
        <f>IF(R441="","",VLOOKUP($E441&amp;$D$110&amp;$D$111,'CCG data'!$A:$AD,'CCG data'!Y$3,FALSE))</f>
        <v>46.4</v>
      </c>
      <c r="I442" s="100">
        <f>IF(R441="","",VLOOKUP($E441&amp;$D$110&amp;$D$111,'CCG data'!$A:$AD,'CCG data'!Z$3,FALSE))</f>
        <v>55.4</v>
      </c>
      <c r="J442" s="100">
        <f>IF(T441="","",VLOOKUP($E441&amp;$D$110&amp;$D$111,'CCG data'!$A:$AD,'CCG data'!AA$3,FALSE))</f>
        <v>15.1</v>
      </c>
      <c r="K442" s="100">
        <f>IF(T441="","",VLOOKUP($E441&amp;$D$110&amp;$D$111,'CCG data'!$A:$AD,'CCG data'!AB$3,FALSE))</f>
        <v>20.399999999999999</v>
      </c>
      <c r="L442" s="100">
        <f>IF(V441="","",VLOOKUP($E441&amp;$D$110&amp;$D$111,'CCG data'!$A:$AD,'CCG data'!AC$3,FALSE))</f>
        <v>6.1</v>
      </c>
      <c r="M442" s="100">
        <f>IF(V441="","",VLOOKUP($E441&amp;$D$110&amp;$D$111,'CCG data'!$A:$AD,'CCG data'!AD$3,FALSE))</f>
        <v>9.6999999999999993</v>
      </c>
      <c r="N442" s="304"/>
      <c r="P442" s="162">
        <f>IF(P441="","",VLOOKUP($E441&amp;$D$110&amp;$D$111,'CCG data'!$A:$AD,'CCG data'!I$3,FALSE))</f>
        <v>4.3999999999999997E-2</v>
      </c>
      <c r="Q442" s="15">
        <f>IF(P441="","",VLOOKUP($E441&amp;$D$110&amp;$D$111,'CCG data'!$A:$AD,'CCG data'!J$3,FALSE))</f>
        <v>7.6999999999999999E-2</v>
      </c>
      <c r="R442" s="15">
        <f>IF(R441="","",VLOOKUP($E441&amp;$D$110&amp;$D$111,'CCG data'!$A:$AD,'CCG data'!K$3,FALSE))</f>
        <v>0.59</v>
      </c>
      <c r="S442" s="15">
        <f>IF(R441="","",VLOOKUP($E441&amp;$D$110&amp;$D$111,'CCG data'!$A:$AD,'CCG data'!L$3,FALSE))</f>
        <v>0.65800000000000003</v>
      </c>
      <c r="T442" s="15">
        <f>IF(T441="","",VLOOKUP($E441&amp;$D$110&amp;$D$111,'CCG data'!$A:$AD,'CCG data'!M$3,FALSE))</f>
        <v>0.191</v>
      </c>
      <c r="U442" s="15">
        <f>IF(T441="","",VLOOKUP($E441&amp;$D$110&amp;$D$111,'CCG data'!$A:$AD,'CCG data'!N$3,FALSE))</f>
        <v>0.25</v>
      </c>
      <c r="V442" s="15">
        <f>IF(V441="","",VLOOKUP($E441&amp;$D$110&amp;$D$111,'CCG data'!$A:$AD,'CCG data'!O$3,FALSE))</f>
        <v>7.9000000000000001E-2</v>
      </c>
      <c r="W442" s="142">
        <f>IF(V441="","",VLOOKUP($E441&amp;$D$110&amp;$D$111,'CCG data'!$A:$AD,'CCG data'!P$3,FALSE))</f>
        <v>0.121</v>
      </c>
      <c r="Y442" s="178" t="str">
        <f>IFERROR(VLOOKUP($E442&amp;$D$111, Outliers!$A$4:$P$214,6,FALSE),"0")</f>
        <v>0</v>
      </c>
      <c r="Z442" s="178" t="str">
        <f>IFERROR(VLOOKUP($E442&amp;$D$111, Outliers!$A$4:$P$214,7,FALSE),"0")</f>
        <v>0</v>
      </c>
      <c r="AA442" s="178" t="str">
        <f>IFERROR(VLOOKUP($E442&amp;$D$111, Outliers!$A$4:$P$214,8,FALSE),"0")</f>
        <v>0</v>
      </c>
      <c r="AB442" s="178" t="str">
        <f>IFERROR(VLOOKUP($E442&amp;$D$111, Outliers!$A$4:$P$214,9,FALSE),"0")</f>
        <v>0</v>
      </c>
      <c r="AD442" s="82"/>
      <c r="AE442" s="82"/>
      <c r="AF442" s="82"/>
      <c r="AG442" s="82"/>
    </row>
    <row r="443" spans="4:33" ht="15.75" x14ac:dyDescent="0.25">
      <c r="D443" s="301"/>
      <c r="E443" s="108" t="s">
        <v>293</v>
      </c>
      <c r="F443" s="372">
        <f>IF(OR(ISERROR(VLOOKUP($E443&amp;$D$110&amp;$D$111,'CCG data'!$A:$AD,'CCG data'!R$3,FALSE)),ISBLANK(VLOOKUP($E443&amp;$D$110&amp;$D$111,'CCG data'!$A:$AD,'CCG data'!R$3,FALSE))),"",VLOOKUP($E443&amp;$D$110&amp;$D$111,'CCG data'!$A:$AD,'CCG data'!R$3,FALSE))</f>
        <v>4.9000000000000004</v>
      </c>
      <c r="G443" s="373"/>
      <c r="H443" s="373">
        <f>IF(OR(ISERROR(VLOOKUP($E443&amp;$D$110&amp;$D$111,'CCG data'!$A:$AD,'CCG data'!S$3,FALSE)),ISBLANK(VLOOKUP($E443&amp;$D$110&amp;$D$111,'CCG data'!$A:$AD,'CCG data'!S$3,FALSE))),"",VLOOKUP($E443&amp;$D$110&amp;$D$111,'CCG data'!$A:$AD,'CCG data'!S$3,FALSE))</f>
        <v>45.3</v>
      </c>
      <c r="I443" s="373"/>
      <c r="J443" s="373">
        <f>IF(OR(ISERROR(VLOOKUP($E443&amp;$D$110&amp;$D$111,'CCG data'!$A:$AD,'CCG data'!T$3,FALSE)),ISBLANK(VLOOKUP($E443&amp;$D$110&amp;$D$111,'CCG data'!$A:$AD,'CCG data'!T$3,FALSE))),"",VLOOKUP($E443&amp;$D$110&amp;$D$111,'CCG data'!$A:$AD,'CCG data'!T$3,FALSE))</f>
        <v>16.5</v>
      </c>
      <c r="K443" s="373"/>
      <c r="L443" s="373">
        <f>IF(OR(ISERROR(VLOOKUP($E443&amp;$D$110&amp;$D$111,'CCG data'!$A:$AD,'CCG data'!U$3,FALSE)),ISBLANK(VLOOKUP($E443&amp;$D$110&amp;$D$111,'CCG data'!$A:$AD,'CCG data'!U$3,FALSE))),"",VLOOKUP($E443&amp;$D$110&amp;$D$111,'CCG data'!$A:$AD,'CCG data'!U$3,FALSE))</f>
        <v>14.6</v>
      </c>
      <c r="M443" s="374"/>
      <c r="N443" s="303">
        <f>IF(OR(ISERROR(VLOOKUP($E443&amp;$D$110&amp;$D$111,'CCG data'!$A:$AD,'CCG data'!G$3,FALSE)),ISBLANK(VLOOKUP($E443&amp;$D$110&amp;$D$111,'CCG data'!$A:$AD,'CCG data'!G$3,FALSE))),"",VLOOKUP($E443&amp;$D$110&amp;$D$111,'CCG data'!$A:$AD,'CCG data'!G$3,FALSE))</f>
        <v>1923</v>
      </c>
      <c r="P443" s="354">
        <f>IF(OR(ISERROR(VLOOKUP($E443&amp;$D$110&amp;$D$111,'CCG data'!$A:$AD,'CCG data'!B$3,FALSE)),ISBLANK(VLOOKUP($E443&amp;$D$110&amp;$D$111,'CCG data'!$A:$AD,'CCG data'!B$3,FALSE))),"",VLOOKUP($E443&amp;$D$110&amp;$D$111,'CCG data'!$A:$AD,'CCG data'!B$3,FALSE))</f>
        <v>6.1362454498179925E-2</v>
      </c>
      <c r="Q443" s="246"/>
      <c r="R443" s="246">
        <f>IF(OR(ISERROR(VLOOKUP($E443&amp;$D$110&amp;$D$111,'CCG data'!$A:$AD,'CCG data'!C$3,FALSE)),ISBLANK(VLOOKUP($E443&amp;$D$110&amp;$D$111,'CCG data'!$A:$AD,'CCG data'!C$3,FALSE))),"",VLOOKUP($E443&amp;$D$110&amp;$D$111,'CCG data'!$A:$AD,'CCG data'!C$3,FALSE))</f>
        <v>0.55486219448777951</v>
      </c>
      <c r="S443" s="246"/>
      <c r="T443" s="246">
        <f>IF(OR(ISERROR(VLOOKUP($E443&amp;$D$110&amp;$D$111,'CCG data'!$A:$AD,'CCG data'!D$3,FALSE)),ISBLANK(VLOOKUP($E443&amp;$D$110&amp;$D$111,'CCG data'!$A:$AD,'CCG data'!D$3,FALSE))),"",VLOOKUP($E443&amp;$D$110&amp;$D$111,'CCG data'!$A:$AD,'CCG data'!D$3,FALSE))</f>
        <v>0.20488819552782112</v>
      </c>
      <c r="U443" s="246"/>
      <c r="V443" s="246">
        <f>IF(OR(ISERROR(VLOOKUP($E443&amp;$D$110&amp;$D$111,'CCG data'!$A:$AD,'CCG data'!E$3,FALSE)),ISBLANK(VLOOKUP($E443&amp;$D$110&amp;$D$111,'CCG data'!$A:$AD,'CCG data'!E$3,FALSE))),"",VLOOKUP($E443&amp;$D$110&amp;$D$111,'CCG data'!$A:$AD,'CCG data'!E$3,FALSE))</f>
        <v>0.17888715548621945</v>
      </c>
      <c r="W443" s="387"/>
      <c r="Y443" s="178">
        <f>IFERROR(VLOOKUP($E443&amp;$D$111, Outliers!$A$4:$P$214,6,FALSE),"0")</f>
        <v>0</v>
      </c>
      <c r="Z443" s="178">
        <f>IFERROR(VLOOKUP($E443&amp;$D$111, Outliers!$A$4:$P$214,7,FALSE),"0")</f>
        <v>1</v>
      </c>
      <c r="AA443" s="178">
        <f>IFERROR(VLOOKUP($E443&amp;$D$111, Outliers!$A$4:$P$214,8,FALSE),"0")</f>
        <v>0</v>
      </c>
      <c r="AB443" s="178">
        <f>IFERROR(VLOOKUP($E443&amp;$D$111, Outliers!$A$4:$P$214,9,FALSE),"0")</f>
        <v>1</v>
      </c>
      <c r="AD443" s="82"/>
      <c r="AE443" s="82"/>
      <c r="AF443" s="82"/>
      <c r="AG443" s="82"/>
    </row>
    <row r="444" spans="4:33" x14ac:dyDescent="0.25">
      <c r="D444" s="301"/>
      <c r="E444" s="107" t="s">
        <v>27</v>
      </c>
      <c r="F444" s="99">
        <f>IF(P443="","",VLOOKUP($E443&amp;$D$110&amp;$D$111,'CCG data'!$A:$AD,'CCG data'!W$3,FALSE))</f>
        <v>4</v>
      </c>
      <c r="G444" s="100">
        <f>IF(P443="","",VLOOKUP($E443&amp;$D$110&amp;$D$111,'CCG data'!$A:$AD,'CCG data'!X$3,FALSE))</f>
        <v>5.8</v>
      </c>
      <c r="H444" s="100">
        <f>IF(R443="","",VLOOKUP($E443&amp;$D$110&amp;$D$111,'CCG data'!$A:$AD,'CCG data'!Y$3,FALSE))</f>
        <v>42.6</v>
      </c>
      <c r="I444" s="100">
        <f>IF(R443="","",VLOOKUP($E443&amp;$D$110&amp;$D$111,'CCG data'!$A:$AD,'CCG data'!Z$3,FALSE))</f>
        <v>48</v>
      </c>
      <c r="J444" s="100">
        <f>IF(T443="","",VLOOKUP($E443&amp;$D$110&amp;$D$111,'CCG data'!$A:$AD,'CCG data'!AA$3,FALSE))</f>
        <v>14.9</v>
      </c>
      <c r="K444" s="100">
        <f>IF(T443="","",VLOOKUP($E443&amp;$D$110&amp;$D$111,'CCG data'!$A:$AD,'CCG data'!AB$3,FALSE))</f>
        <v>18.2</v>
      </c>
      <c r="L444" s="100">
        <f>IF(V443="","",VLOOKUP($E443&amp;$D$110&amp;$D$111,'CCG data'!$A:$AD,'CCG data'!AC$3,FALSE))</f>
        <v>13</v>
      </c>
      <c r="M444" s="100">
        <f>IF(V443="","",VLOOKUP($E443&amp;$D$110&amp;$D$111,'CCG data'!$A:$AD,'CCG data'!AD$3,FALSE))</f>
        <v>16.100000000000001</v>
      </c>
      <c r="N444" s="304"/>
      <c r="P444" s="162">
        <f>IF(P443="","",VLOOKUP($E443&amp;$D$110&amp;$D$111,'CCG data'!$A:$AD,'CCG data'!I$3,FALSE))</f>
        <v>5.0999999999999997E-2</v>
      </c>
      <c r="Q444" s="15">
        <f>IF(P443="","",VLOOKUP($E443&amp;$D$110&amp;$D$111,'CCG data'!$A:$AD,'CCG data'!J$3,FALSE))</f>
        <v>7.2999999999999995E-2</v>
      </c>
      <c r="R444" s="15">
        <f>IF(R443="","",VLOOKUP($E443&amp;$D$110&amp;$D$111,'CCG data'!$A:$AD,'CCG data'!K$3,FALSE))</f>
        <v>0.53300000000000003</v>
      </c>
      <c r="S444" s="15">
        <f>IF(R443="","",VLOOKUP($E443&amp;$D$110&amp;$D$111,'CCG data'!$A:$AD,'CCG data'!L$3,FALSE))</f>
        <v>0.57699999999999996</v>
      </c>
      <c r="T444" s="15">
        <f>IF(T443="","",VLOOKUP($E443&amp;$D$110&amp;$D$111,'CCG data'!$A:$AD,'CCG data'!M$3,FALSE))</f>
        <v>0.187</v>
      </c>
      <c r="U444" s="15">
        <f>IF(T443="","",VLOOKUP($E443&amp;$D$110&amp;$D$111,'CCG data'!$A:$AD,'CCG data'!N$3,FALSE))</f>
        <v>0.224</v>
      </c>
      <c r="V444" s="15">
        <f>IF(V443="","",VLOOKUP($E443&amp;$D$110&amp;$D$111,'CCG data'!$A:$AD,'CCG data'!O$3,FALSE))</f>
        <v>0.16200000000000001</v>
      </c>
      <c r="W444" s="142">
        <f>IF(V443="","",VLOOKUP($E443&amp;$D$110&amp;$D$111,'CCG data'!$A:$AD,'CCG data'!P$3,FALSE))</f>
        <v>0.19700000000000001</v>
      </c>
      <c r="Y444" s="178" t="str">
        <f>IFERROR(VLOOKUP($E444&amp;$D$111, Outliers!$A$4:$P$214,6,FALSE),"0")</f>
        <v>0</v>
      </c>
      <c r="Z444" s="178" t="str">
        <f>IFERROR(VLOOKUP($E444&amp;$D$111, Outliers!$A$4:$P$214,7,FALSE),"0")</f>
        <v>0</v>
      </c>
      <c r="AA444" s="178" t="str">
        <f>IFERROR(VLOOKUP($E444&amp;$D$111, Outliers!$A$4:$P$214,8,FALSE),"0")</f>
        <v>0</v>
      </c>
      <c r="AB444" s="178" t="str">
        <f>IFERROR(VLOOKUP($E444&amp;$D$111, Outliers!$A$4:$P$214,9,FALSE),"0")</f>
        <v>0</v>
      </c>
      <c r="AD444" s="82"/>
      <c r="AE444" s="82"/>
      <c r="AF444" s="82"/>
      <c r="AG444" s="82"/>
    </row>
    <row r="445" spans="4:33" ht="15.75" x14ac:dyDescent="0.25">
      <c r="D445" s="301"/>
      <c r="E445" s="108" t="s">
        <v>294</v>
      </c>
      <c r="F445" s="372">
        <f>IF(OR(ISERROR(VLOOKUP($E445&amp;$D$110&amp;$D$111,'CCG data'!$A:$AD,'CCG data'!R$3,FALSE)),ISBLANK(VLOOKUP($E445&amp;$D$110&amp;$D$111,'CCG data'!$A:$AD,'CCG data'!R$3,FALSE))),"",VLOOKUP($E445&amp;$D$110&amp;$D$111,'CCG data'!$A:$AD,'CCG data'!R$3,FALSE))</f>
        <v>6.1</v>
      </c>
      <c r="G445" s="373"/>
      <c r="H445" s="373">
        <f>IF(OR(ISERROR(VLOOKUP($E445&amp;$D$110&amp;$D$111,'CCG data'!$A:$AD,'CCG data'!S$3,FALSE)),ISBLANK(VLOOKUP($E445&amp;$D$110&amp;$D$111,'CCG data'!$A:$AD,'CCG data'!S$3,FALSE))),"",VLOOKUP($E445&amp;$D$110&amp;$D$111,'CCG data'!$A:$AD,'CCG data'!S$3,FALSE))</f>
        <v>40.9</v>
      </c>
      <c r="I445" s="373"/>
      <c r="J445" s="373">
        <f>IF(OR(ISERROR(VLOOKUP($E445&amp;$D$110&amp;$D$111,'CCG data'!$A:$AD,'CCG data'!T$3,FALSE)),ISBLANK(VLOOKUP($E445&amp;$D$110&amp;$D$111,'CCG data'!$A:$AD,'CCG data'!T$3,FALSE))),"",VLOOKUP($E445&amp;$D$110&amp;$D$111,'CCG data'!$A:$AD,'CCG data'!T$3,FALSE))</f>
        <v>18.8</v>
      </c>
      <c r="K445" s="373"/>
      <c r="L445" s="373">
        <f>IF(OR(ISERROR(VLOOKUP($E445&amp;$D$110&amp;$D$111,'CCG data'!$A:$AD,'CCG data'!U$3,FALSE)),ISBLANK(VLOOKUP($E445&amp;$D$110&amp;$D$111,'CCG data'!$A:$AD,'CCG data'!U$3,FALSE))),"",VLOOKUP($E445&amp;$D$110&amp;$D$111,'CCG data'!$A:$AD,'CCG data'!U$3,FALSE))</f>
        <v>10.7</v>
      </c>
      <c r="M445" s="374"/>
      <c r="N445" s="303">
        <f>IF(OR(ISERROR(VLOOKUP($E445&amp;$D$110&amp;$D$111,'CCG data'!$A:$AD,'CCG data'!G$3,FALSE)),ISBLANK(VLOOKUP($E445&amp;$D$110&amp;$D$111,'CCG data'!$A:$AD,'CCG data'!G$3,FALSE))),"",VLOOKUP($E445&amp;$D$110&amp;$D$111,'CCG data'!$A:$AD,'CCG data'!G$3,FALSE))</f>
        <v>1019</v>
      </c>
      <c r="P445" s="354">
        <f>IF(OR(ISERROR(VLOOKUP($E445&amp;$D$110&amp;$D$111,'CCG data'!$A:$AD,'CCG data'!B$3,FALSE)),ISBLANK(VLOOKUP($E445&amp;$D$110&amp;$D$111,'CCG data'!$A:$AD,'CCG data'!B$3,FALSE))),"",VLOOKUP($E445&amp;$D$110&amp;$D$111,'CCG data'!$A:$AD,'CCG data'!B$3,FALSE))</f>
        <v>7.3601570166830221E-2</v>
      </c>
      <c r="Q445" s="246"/>
      <c r="R445" s="246">
        <f>IF(OR(ISERROR(VLOOKUP($E445&amp;$D$110&amp;$D$111,'CCG data'!$A:$AD,'CCG data'!C$3,FALSE)),ISBLANK(VLOOKUP($E445&amp;$D$110&amp;$D$111,'CCG data'!$A:$AD,'CCG data'!C$3,FALSE))),"",VLOOKUP($E445&amp;$D$110&amp;$D$111,'CCG data'!$A:$AD,'CCG data'!C$3,FALSE))</f>
        <v>0.53287536800785085</v>
      </c>
      <c r="S445" s="246"/>
      <c r="T445" s="246">
        <f>IF(OR(ISERROR(VLOOKUP($E445&amp;$D$110&amp;$D$111,'CCG data'!$A:$AD,'CCG data'!D$3,FALSE)),ISBLANK(VLOOKUP($E445&amp;$D$110&amp;$D$111,'CCG data'!$A:$AD,'CCG data'!D$3,FALSE))),"",VLOOKUP($E445&amp;$D$110&amp;$D$111,'CCG data'!$A:$AD,'CCG data'!D$3,FALSE))</f>
        <v>0.25024533856722275</v>
      </c>
      <c r="U445" s="246"/>
      <c r="V445" s="246">
        <f>IF(OR(ISERROR(VLOOKUP($E445&amp;$D$110&amp;$D$111,'CCG data'!$A:$AD,'CCG data'!E$3,FALSE)),ISBLANK(VLOOKUP($E445&amp;$D$110&amp;$D$111,'CCG data'!$A:$AD,'CCG data'!E$3,FALSE))),"",VLOOKUP($E445&amp;$D$110&amp;$D$111,'CCG data'!$A:$AD,'CCG data'!E$3,FALSE))</f>
        <v>0.14327772325809618</v>
      </c>
      <c r="W445" s="387"/>
      <c r="Y445" s="178">
        <f>IFERROR(VLOOKUP($E445&amp;$D$111, Outliers!$A$4:$P$214,6,FALSE),"0")</f>
        <v>0</v>
      </c>
      <c r="Z445" s="178">
        <f>IFERROR(VLOOKUP($E445&amp;$D$111, Outliers!$A$4:$P$214,7,FALSE),"0")</f>
        <v>0</v>
      </c>
      <c r="AA445" s="178">
        <f>IFERROR(VLOOKUP($E445&amp;$D$111, Outliers!$A$4:$P$214,8,FALSE),"0")</f>
        <v>0</v>
      </c>
      <c r="AB445" s="178">
        <f>IFERROR(VLOOKUP($E445&amp;$D$111, Outliers!$A$4:$P$214,9,FALSE),"0")</f>
        <v>0</v>
      </c>
      <c r="AD445" s="82"/>
      <c r="AE445" s="82"/>
      <c r="AF445" s="82"/>
      <c r="AG445" s="82"/>
    </row>
    <row r="446" spans="4:33" x14ac:dyDescent="0.25">
      <c r="D446" s="301"/>
      <c r="E446" s="107" t="s">
        <v>27</v>
      </c>
      <c r="F446" s="99">
        <f>IF(P445="","",VLOOKUP($E445&amp;$D$110&amp;$D$111,'CCG data'!$A:$AD,'CCG data'!W$3,FALSE))</f>
        <v>4.7</v>
      </c>
      <c r="G446" s="100">
        <f>IF(P445="","",VLOOKUP($E445&amp;$D$110&amp;$D$111,'CCG data'!$A:$AD,'CCG data'!X$3,FALSE))</f>
        <v>7.5</v>
      </c>
      <c r="H446" s="100">
        <f>IF(R445="","",VLOOKUP($E445&amp;$D$110&amp;$D$111,'CCG data'!$A:$AD,'CCG data'!Y$3,FALSE))</f>
        <v>37.5</v>
      </c>
      <c r="I446" s="100">
        <f>IF(R445="","",VLOOKUP($E445&amp;$D$110&amp;$D$111,'CCG data'!$A:$AD,'CCG data'!Z$3,FALSE))</f>
        <v>44.4</v>
      </c>
      <c r="J446" s="100">
        <f>IF(T445="","",VLOOKUP($E445&amp;$D$110&amp;$D$111,'CCG data'!$A:$AD,'CCG data'!AA$3,FALSE))</f>
        <v>16.5</v>
      </c>
      <c r="K446" s="100">
        <f>IF(T445="","",VLOOKUP($E445&amp;$D$110&amp;$D$111,'CCG data'!$A:$AD,'CCG data'!AB$3,FALSE))</f>
        <v>21.1</v>
      </c>
      <c r="L446" s="100">
        <f>IF(V445="","",VLOOKUP($E445&amp;$D$110&amp;$D$111,'CCG data'!$A:$AD,'CCG data'!AC$3,FALSE))</f>
        <v>9</v>
      </c>
      <c r="M446" s="100">
        <f>IF(V445="","",VLOOKUP($E445&amp;$D$110&amp;$D$111,'CCG data'!$A:$AD,'CCG data'!AD$3,FALSE))</f>
        <v>12.4</v>
      </c>
      <c r="N446" s="304"/>
      <c r="P446" s="162">
        <f>IF(P445="","",VLOOKUP($E445&amp;$D$110&amp;$D$111,'CCG data'!$A:$AD,'CCG data'!I$3,FALSE))</f>
        <v>5.8999999999999997E-2</v>
      </c>
      <c r="Q446" s="15">
        <f>IF(P445="","",VLOOKUP($E445&amp;$D$110&amp;$D$111,'CCG data'!$A:$AD,'CCG data'!J$3,FALSE))</f>
        <v>9.0999999999999998E-2</v>
      </c>
      <c r="R446" s="15">
        <f>IF(R445="","",VLOOKUP($E445&amp;$D$110&amp;$D$111,'CCG data'!$A:$AD,'CCG data'!K$3,FALSE))</f>
        <v>0.502</v>
      </c>
      <c r="S446" s="15">
        <f>IF(R445="","",VLOOKUP($E445&amp;$D$110&amp;$D$111,'CCG data'!$A:$AD,'CCG data'!L$3,FALSE))</f>
        <v>0.56299999999999994</v>
      </c>
      <c r="T446" s="15">
        <f>IF(T445="","",VLOOKUP($E445&amp;$D$110&amp;$D$111,'CCG data'!$A:$AD,'CCG data'!M$3,FALSE))</f>
        <v>0.22500000000000001</v>
      </c>
      <c r="U446" s="15">
        <f>IF(T445="","",VLOOKUP($E445&amp;$D$110&amp;$D$111,'CCG data'!$A:$AD,'CCG data'!N$3,FALSE))</f>
        <v>0.27800000000000002</v>
      </c>
      <c r="V446" s="15">
        <f>IF(V445="","",VLOOKUP($E445&amp;$D$110&amp;$D$111,'CCG data'!$A:$AD,'CCG data'!O$3,FALSE))</f>
        <v>0.123</v>
      </c>
      <c r="W446" s="142">
        <f>IF(V445="","",VLOOKUP($E445&amp;$D$110&amp;$D$111,'CCG data'!$A:$AD,'CCG data'!P$3,FALSE))</f>
        <v>0.16600000000000001</v>
      </c>
      <c r="Y446" s="178" t="str">
        <f>IFERROR(VLOOKUP($E446&amp;$D$111, Outliers!$A$4:$P$214,6,FALSE),"0")</f>
        <v>0</v>
      </c>
      <c r="Z446" s="178" t="str">
        <f>IFERROR(VLOOKUP($E446&amp;$D$111, Outliers!$A$4:$P$214,7,FALSE),"0")</f>
        <v>0</v>
      </c>
      <c r="AA446" s="178" t="str">
        <f>IFERROR(VLOOKUP($E446&amp;$D$111, Outliers!$A$4:$P$214,8,FALSE),"0")</f>
        <v>0</v>
      </c>
      <c r="AB446" s="178" t="str">
        <f>IFERROR(VLOOKUP($E446&amp;$D$111, Outliers!$A$4:$P$214,9,FALSE),"0")</f>
        <v>0</v>
      </c>
      <c r="AD446" s="82"/>
      <c r="AE446" s="82"/>
      <c r="AF446" s="82"/>
      <c r="AG446" s="82"/>
    </row>
    <row r="447" spans="4:33" ht="15.75" x14ac:dyDescent="0.25">
      <c r="D447" s="301"/>
      <c r="E447" s="108" t="s">
        <v>295</v>
      </c>
      <c r="F447" s="372">
        <f>IF(OR(ISERROR(VLOOKUP($E447&amp;$D$110&amp;$D$111,'CCG data'!$A:$AD,'CCG data'!R$3,FALSE)),ISBLANK(VLOOKUP($E447&amp;$D$110&amp;$D$111,'CCG data'!$A:$AD,'CCG data'!R$3,FALSE))),"",VLOOKUP($E447&amp;$D$110&amp;$D$111,'CCG data'!$A:$AD,'CCG data'!R$3,FALSE))</f>
        <v>4.3</v>
      </c>
      <c r="G447" s="373"/>
      <c r="H447" s="373">
        <f>IF(OR(ISERROR(VLOOKUP($E447&amp;$D$110&amp;$D$111,'CCG data'!$A:$AD,'CCG data'!S$3,FALSE)),ISBLANK(VLOOKUP($E447&amp;$D$110&amp;$D$111,'CCG data'!$A:$AD,'CCG data'!S$3,FALSE))),"",VLOOKUP($E447&amp;$D$110&amp;$D$111,'CCG data'!$A:$AD,'CCG data'!S$3,FALSE))</f>
        <v>29.7</v>
      </c>
      <c r="I447" s="373"/>
      <c r="J447" s="373">
        <f>IF(OR(ISERROR(VLOOKUP($E447&amp;$D$110&amp;$D$111,'CCG data'!$A:$AD,'CCG data'!T$3,FALSE)),ISBLANK(VLOOKUP($E447&amp;$D$110&amp;$D$111,'CCG data'!$A:$AD,'CCG data'!T$3,FALSE))),"",VLOOKUP($E447&amp;$D$110&amp;$D$111,'CCG data'!$A:$AD,'CCG data'!T$3,FALSE))</f>
        <v>17.600000000000001</v>
      </c>
      <c r="K447" s="373"/>
      <c r="L447" s="373">
        <f>IF(OR(ISERROR(VLOOKUP($E447&amp;$D$110&amp;$D$111,'CCG data'!$A:$AD,'CCG data'!U$3,FALSE)),ISBLANK(VLOOKUP($E447&amp;$D$110&amp;$D$111,'CCG data'!$A:$AD,'CCG data'!U$3,FALSE))),"",VLOOKUP($E447&amp;$D$110&amp;$D$111,'CCG data'!$A:$AD,'CCG data'!U$3,FALSE))</f>
        <v>15.3</v>
      </c>
      <c r="M447" s="374"/>
      <c r="N447" s="303">
        <f>IF(OR(ISERROR(VLOOKUP($E447&amp;$D$110&amp;$D$111,'CCG data'!$A:$AD,'CCG data'!G$3,FALSE)),ISBLANK(VLOOKUP($E447&amp;$D$110&amp;$D$111,'CCG data'!$A:$AD,'CCG data'!G$3,FALSE))),"",VLOOKUP($E447&amp;$D$110&amp;$D$111,'CCG data'!$A:$AD,'CCG data'!G$3,FALSE))</f>
        <v>871</v>
      </c>
      <c r="P447" s="354">
        <f>IF(OR(ISERROR(VLOOKUP($E447&amp;$D$110&amp;$D$111,'CCG data'!$A:$AD,'CCG data'!B$3,FALSE)),ISBLANK(VLOOKUP($E447&amp;$D$110&amp;$D$111,'CCG data'!$A:$AD,'CCG data'!B$3,FALSE))),"",VLOOKUP($E447&amp;$D$110&amp;$D$111,'CCG data'!$A:$AD,'CCG data'!B$3,FALSE))</f>
        <v>5.9701492537313432E-2</v>
      </c>
      <c r="Q447" s="246"/>
      <c r="R447" s="246">
        <f>IF(OR(ISERROR(VLOOKUP($E447&amp;$D$110&amp;$D$111,'CCG data'!$A:$AD,'CCG data'!C$3,FALSE)),ISBLANK(VLOOKUP($E447&amp;$D$110&amp;$D$111,'CCG data'!$A:$AD,'CCG data'!C$3,FALSE))),"",VLOOKUP($E447&amp;$D$110&amp;$D$111,'CCG data'!$A:$AD,'CCG data'!C$3,FALSE))</f>
        <v>0.44431687715269808</v>
      </c>
      <c r="S447" s="246"/>
      <c r="T447" s="246">
        <f>IF(OR(ISERROR(VLOOKUP($E447&amp;$D$110&amp;$D$111,'CCG data'!$A:$AD,'CCG data'!D$3,FALSE)),ISBLANK(VLOOKUP($E447&amp;$D$110&amp;$D$111,'CCG data'!$A:$AD,'CCG data'!D$3,FALSE))),"",VLOOKUP($E447&amp;$D$110&amp;$D$111,'CCG data'!$A:$AD,'CCG data'!D$3,FALSE))</f>
        <v>0.27324913892078073</v>
      </c>
      <c r="U447" s="246"/>
      <c r="V447" s="246">
        <f>IF(OR(ISERROR(VLOOKUP($E447&amp;$D$110&amp;$D$111,'CCG data'!$A:$AD,'CCG data'!E$3,FALSE)),ISBLANK(VLOOKUP($E447&amp;$D$110&amp;$D$111,'CCG data'!$A:$AD,'CCG data'!E$3,FALSE))),"",VLOOKUP($E447&amp;$D$110&amp;$D$111,'CCG data'!$A:$AD,'CCG data'!E$3,FALSE))</f>
        <v>0.22273249138920781</v>
      </c>
      <c r="W447" s="387"/>
      <c r="Y447" s="178">
        <f>IFERROR(VLOOKUP($E447&amp;$D$111, Outliers!$A$4:$P$214,6,FALSE),"0")</f>
        <v>0</v>
      </c>
      <c r="Z447" s="178">
        <f>IFERROR(VLOOKUP($E447&amp;$D$111, Outliers!$A$4:$P$214,7,FALSE),"0")</f>
        <v>1</v>
      </c>
      <c r="AA447" s="178">
        <f>IFERROR(VLOOKUP($E447&amp;$D$111, Outliers!$A$4:$P$214,8,FALSE),"0")</f>
        <v>0</v>
      </c>
      <c r="AB447" s="178">
        <f>IFERROR(VLOOKUP($E447&amp;$D$111, Outliers!$A$4:$P$214,9,FALSE),"0")</f>
        <v>1</v>
      </c>
      <c r="AD447" s="82"/>
      <c r="AE447" s="82"/>
      <c r="AF447" s="82"/>
      <c r="AG447" s="82"/>
    </row>
    <row r="448" spans="4:33" x14ac:dyDescent="0.25">
      <c r="D448" s="301"/>
      <c r="E448" s="107" t="s">
        <v>27</v>
      </c>
      <c r="F448" s="99">
        <f>IF(P447="","",VLOOKUP($E447&amp;$D$110&amp;$D$111,'CCG data'!$A:$AD,'CCG data'!W$3,FALSE))</f>
        <v>3.1</v>
      </c>
      <c r="G448" s="100">
        <f>IF(P447="","",VLOOKUP($E447&amp;$D$110&amp;$D$111,'CCG data'!$A:$AD,'CCG data'!X$3,FALSE))</f>
        <v>5.5</v>
      </c>
      <c r="H448" s="100">
        <f>IF(R447="","",VLOOKUP($E447&amp;$D$110&amp;$D$111,'CCG data'!$A:$AD,'CCG data'!Y$3,FALSE))</f>
        <v>26.8</v>
      </c>
      <c r="I448" s="100">
        <f>IF(R447="","",VLOOKUP($E447&amp;$D$110&amp;$D$111,'CCG data'!$A:$AD,'CCG data'!Z$3,FALSE))</f>
        <v>32.700000000000003</v>
      </c>
      <c r="J448" s="100">
        <f>IF(T447="","",VLOOKUP($E447&amp;$D$110&amp;$D$111,'CCG data'!$A:$AD,'CCG data'!AA$3,FALSE))</f>
        <v>15.4</v>
      </c>
      <c r="K448" s="100">
        <f>IF(T447="","",VLOOKUP($E447&amp;$D$110&amp;$D$111,'CCG data'!$A:$AD,'CCG data'!AB$3,FALSE))</f>
        <v>19.899999999999999</v>
      </c>
      <c r="L448" s="100">
        <f>IF(V447="","",VLOOKUP($E447&amp;$D$110&amp;$D$111,'CCG data'!$A:$AD,'CCG data'!AC$3,FALSE))</f>
        <v>13.1</v>
      </c>
      <c r="M448" s="100">
        <f>IF(V447="","",VLOOKUP($E447&amp;$D$110&amp;$D$111,'CCG data'!$A:$AD,'CCG data'!AD$3,FALSE))</f>
        <v>17.5</v>
      </c>
      <c r="N448" s="304"/>
      <c r="P448" s="162">
        <f>IF(P447="","",VLOOKUP($E447&amp;$D$110&amp;$D$111,'CCG data'!$A:$AD,'CCG data'!I$3,FALSE))</f>
        <v>4.5999999999999999E-2</v>
      </c>
      <c r="Q448" s="15">
        <f>IF(P447="","",VLOOKUP($E447&amp;$D$110&amp;$D$111,'CCG data'!$A:$AD,'CCG data'!J$3,FALSE))</f>
        <v>7.6999999999999999E-2</v>
      </c>
      <c r="R448" s="15">
        <f>IF(R447="","",VLOOKUP($E447&amp;$D$110&amp;$D$111,'CCG data'!$A:$AD,'CCG data'!K$3,FALSE))</f>
        <v>0.41199999999999998</v>
      </c>
      <c r="S448" s="15">
        <f>IF(R447="","",VLOOKUP($E447&amp;$D$110&amp;$D$111,'CCG data'!$A:$AD,'CCG data'!L$3,FALSE))</f>
        <v>0.47699999999999998</v>
      </c>
      <c r="T448" s="15">
        <f>IF(T447="","",VLOOKUP($E447&amp;$D$110&amp;$D$111,'CCG data'!$A:$AD,'CCG data'!M$3,FALSE))</f>
        <v>0.245</v>
      </c>
      <c r="U448" s="15">
        <f>IF(T447="","",VLOOKUP($E447&amp;$D$110&amp;$D$111,'CCG data'!$A:$AD,'CCG data'!N$3,FALSE))</f>
        <v>0.30399999999999999</v>
      </c>
      <c r="V448" s="15">
        <f>IF(V447="","",VLOOKUP($E447&amp;$D$110&amp;$D$111,'CCG data'!$A:$AD,'CCG data'!O$3,FALSE))</f>
        <v>0.19600000000000001</v>
      </c>
      <c r="W448" s="142">
        <f>IF(V447="","",VLOOKUP($E447&amp;$D$110&amp;$D$111,'CCG data'!$A:$AD,'CCG data'!P$3,FALSE))</f>
        <v>0.252</v>
      </c>
      <c r="Y448" s="178" t="str">
        <f>IFERROR(VLOOKUP($E448&amp;$D$111, Outliers!$A$4:$P$214,6,FALSE),"0")</f>
        <v>0</v>
      </c>
      <c r="Z448" s="178" t="str">
        <f>IFERROR(VLOOKUP($E448&amp;$D$111, Outliers!$A$4:$P$214,7,FALSE),"0")</f>
        <v>0</v>
      </c>
      <c r="AA448" s="178" t="str">
        <f>IFERROR(VLOOKUP($E448&amp;$D$111, Outliers!$A$4:$P$214,8,FALSE),"0")</f>
        <v>0</v>
      </c>
      <c r="AB448" s="178" t="str">
        <f>IFERROR(VLOOKUP($E448&amp;$D$111, Outliers!$A$4:$P$214,9,FALSE),"0")</f>
        <v>0</v>
      </c>
      <c r="AD448" s="82"/>
      <c r="AE448" s="82"/>
      <c r="AF448" s="82"/>
      <c r="AG448" s="82"/>
    </row>
    <row r="449" spans="4:33" ht="15.75" x14ac:dyDescent="0.25">
      <c r="D449" s="301"/>
      <c r="E449" s="108" t="s">
        <v>296</v>
      </c>
      <c r="F449" s="372">
        <f>IF(OR(ISERROR(VLOOKUP($E449&amp;$D$110&amp;$D$111,'CCG data'!$A:$AD,'CCG data'!R$3,FALSE)),ISBLANK(VLOOKUP($E449&amp;$D$110&amp;$D$111,'CCG data'!$A:$AD,'CCG data'!R$3,FALSE))),"",VLOOKUP($E449&amp;$D$110&amp;$D$111,'CCG data'!$A:$AD,'CCG data'!R$3,FALSE))</f>
        <v>6.2</v>
      </c>
      <c r="G449" s="373"/>
      <c r="H449" s="373">
        <f>IF(OR(ISERROR(VLOOKUP($E449&amp;$D$110&amp;$D$111,'CCG data'!$A:$AD,'CCG data'!S$3,FALSE)),ISBLANK(VLOOKUP($E449&amp;$D$110&amp;$D$111,'CCG data'!$A:$AD,'CCG data'!S$3,FALSE))),"",VLOOKUP($E449&amp;$D$110&amp;$D$111,'CCG data'!$A:$AD,'CCG data'!S$3,FALSE))</f>
        <v>36.4</v>
      </c>
      <c r="I449" s="373"/>
      <c r="J449" s="373">
        <f>IF(OR(ISERROR(VLOOKUP($E449&amp;$D$110&amp;$D$111,'CCG data'!$A:$AD,'CCG data'!T$3,FALSE)),ISBLANK(VLOOKUP($E449&amp;$D$110&amp;$D$111,'CCG data'!$A:$AD,'CCG data'!T$3,FALSE))),"",VLOOKUP($E449&amp;$D$110&amp;$D$111,'CCG data'!$A:$AD,'CCG data'!T$3,FALSE))</f>
        <v>17</v>
      </c>
      <c r="K449" s="373"/>
      <c r="L449" s="373">
        <f>IF(OR(ISERROR(VLOOKUP($E449&amp;$D$110&amp;$D$111,'CCG data'!$A:$AD,'CCG data'!U$3,FALSE)),ISBLANK(VLOOKUP($E449&amp;$D$110&amp;$D$111,'CCG data'!$A:$AD,'CCG data'!U$3,FALSE))),"",VLOOKUP($E449&amp;$D$110&amp;$D$111,'CCG data'!$A:$AD,'CCG data'!U$3,FALSE))</f>
        <v>9.1999999999999993</v>
      </c>
      <c r="M449" s="374"/>
      <c r="N449" s="303">
        <f>IF(OR(ISERROR(VLOOKUP($E449&amp;$D$110&amp;$D$111,'CCG data'!$A:$AD,'CCG data'!G$3,FALSE)),ISBLANK(VLOOKUP($E449&amp;$D$110&amp;$D$111,'CCG data'!$A:$AD,'CCG data'!G$3,FALSE))),"",VLOOKUP($E449&amp;$D$110&amp;$D$111,'CCG data'!$A:$AD,'CCG data'!G$3,FALSE))</f>
        <v>2448</v>
      </c>
      <c r="P449" s="354">
        <f>IF(OR(ISERROR(VLOOKUP($E449&amp;$D$110&amp;$D$111,'CCG data'!$A:$AD,'CCG data'!B$3,FALSE)),ISBLANK(VLOOKUP($E449&amp;$D$110&amp;$D$111,'CCG data'!$A:$AD,'CCG data'!B$3,FALSE))),"",VLOOKUP($E449&amp;$D$110&amp;$D$111,'CCG data'!$A:$AD,'CCG data'!B$3,FALSE))</f>
        <v>9.1911764705882359E-2</v>
      </c>
      <c r="Q449" s="246"/>
      <c r="R449" s="246">
        <f>IF(OR(ISERROR(VLOOKUP($E449&amp;$D$110&amp;$D$111,'CCG data'!$A:$AD,'CCG data'!C$3,FALSE)),ISBLANK(VLOOKUP($E449&amp;$D$110&amp;$D$111,'CCG data'!$A:$AD,'CCG data'!C$3,FALSE))),"",VLOOKUP($E449&amp;$D$110&amp;$D$111,'CCG data'!$A:$AD,'CCG data'!C$3,FALSE))</f>
        <v>0.52614379084967322</v>
      </c>
      <c r="S449" s="246"/>
      <c r="T449" s="246">
        <f>IF(OR(ISERROR(VLOOKUP($E449&amp;$D$110&amp;$D$111,'CCG data'!$A:$AD,'CCG data'!D$3,FALSE)),ISBLANK(VLOOKUP($E449&amp;$D$110&amp;$D$111,'CCG data'!$A:$AD,'CCG data'!D$3,FALSE))),"",VLOOKUP($E449&amp;$D$110&amp;$D$111,'CCG data'!$A:$AD,'CCG data'!D$3,FALSE))</f>
        <v>0.24754901960784315</v>
      </c>
      <c r="U449" s="246"/>
      <c r="V449" s="246">
        <f>IF(OR(ISERROR(VLOOKUP($E449&amp;$D$110&amp;$D$111,'CCG data'!$A:$AD,'CCG data'!E$3,FALSE)),ISBLANK(VLOOKUP($E449&amp;$D$110&amp;$D$111,'CCG data'!$A:$AD,'CCG data'!E$3,FALSE))),"",VLOOKUP($E449&amp;$D$110&amp;$D$111,'CCG data'!$A:$AD,'CCG data'!E$3,FALSE))</f>
        <v>0.1343954248366013</v>
      </c>
      <c r="W449" s="387"/>
      <c r="Y449" s="178">
        <f>IFERROR(VLOOKUP($E449&amp;$D$111, Outliers!$A$4:$P$214,6,FALSE),"0")</f>
        <v>1</v>
      </c>
      <c r="Z449" s="178">
        <f>IFERROR(VLOOKUP($E449&amp;$D$111, Outliers!$A$4:$P$214,7,FALSE),"0")</f>
        <v>0</v>
      </c>
      <c r="AA449" s="178">
        <f>IFERROR(VLOOKUP($E449&amp;$D$111, Outliers!$A$4:$P$214,8,FALSE),"0")</f>
        <v>0</v>
      </c>
      <c r="AB449" s="178">
        <f>IFERROR(VLOOKUP($E449&amp;$D$111, Outliers!$A$4:$P$214,9,FALSE),"0")</f>
        <v>1</v>
      </c>
      <c r="AD449" s="82"/>
      <c r="AE449" s="82"/>
      <c r="AF449" s="82"/>
      <c r="AG449" s="82"/>
    </row>
    <row r="450" spans="4:33" x14ac:dyDescent="0.25">
      <c r="D450" s="301"/>
      <c r="E450" s="107" t="s">
        <v>27</v>
      </c>
      <c r="F450" s="99">
        <f>IF(P449="","",VLOOKUP($E449&amp;$D$110&amp;$D$111,'CCG data'!$A:$AD,'CCG data'!W$3,FALSE))</f>
        <v>5.4</v>
      </c>
      <c r="G450" s="100">
        <f>IF(P449="","",VLOOKUP($E449&amp;$D$110&amp;$D$111,'CCG data'!$A:$AD,'CCG data'!X$3,FALSE))</f>
        <v>7.1</v>
      </c>
      <c r="H450" s="100">
        <f>IF(R449="","",VLOOKUP($E449&amp;$D$110&amp;$D$111,'CCG data'!$A:$AD,'CCG data'!Y$3,FALSE))</f>
        <v>34.4</v>
      </c>
      <c r="I450" s="100">
        <f>IF(R449="","",VLOOKUP($E449&amp;$D$110&amp;$D$111,'CCG data'!$A:$AD,'CCG data'!Z$3,FALSE))</f>
        <v>38.4</v>
      </c>
      <c r="J450" s="100">
        <f>IF(T449="","",VLOOKUP($E449&amp;$D$110&amp;$D$111,'CCG data'!$A:$AD,'CCG data'!AA$3,FALSE))</f>
        <v>15.6</v>
      </c>
      <c r="K450" s="100">
        <f>IF(T449="","",VLOOKUP($E449&amp;$D$110&amp;$D$111,'CCG data'!$A:$AD,'CCG data'!AB$3,FALSE))</f>
        <v>18.3</v>
      </c>
      <c r="L450" s="100">
        <f>IF(V449="","",VLOOKUP($E449&amp;$D$110&amp;$D$111,'CCG data'!$A:$AD,'CCG data'!AC$3,FALSE))</f>
        <v>8.1999999999999993</v>
      </c>
      <c r="M450" s="100">
        <f>IF(V449="","",VLOOKUP($E449&amp;$D$110&amp;$D$111,'CCG data'!$A:$AD,'CCG data'!AD$3,FALSE))</f>
        <v>10.199999999999999</v>
      </c>
      <c r="N450" s="304"/>
      <c r="P450" s="162">
        <f>IF(P449="","",VLOOKUP($E449&amp;$D$110&amp;$D$111,'CCG data'!$A:$AD,'CCG data'!I$3,FALSE))</f>
        <v>8.1000000000000003E-2</v>
      </c>
      <c r="Q450" s="15">
        <f>IF(P449="","",VLOOKUP($E449&amp;$D$110&amp;$D$111,'CCG data'!$A:$AD,'CCG data'!J$3,FALSE))</f>
        <v>0.104</v>
      </c>
      <c r="R450" s="15">
        <f>IF(R449="","",VLOOKUP($E449&amp;$D$110&amp;$D$111,'CCG data'!$A:$AD,'CCG data'!K$3,FALSE))</f>
        <v>0.50600000000000001</v>
      </c>
      <c r="S450" s="15">
        <f>IF(R449="","",VLOOKUP($E449&amp;$D$110&amp;$D$111,'CCG data'!$A:$AD,'CCG data'!L$3,FALSE))</f>
        <v>0.54600000000000004</v>
      </c>
      <c r="T450" s="15">
        <f>IF(T449="","",VLOOKUP($E449&amp;$D$110&amp;$D$111,'CCG data'!$A:$AD,'CCG data'!M$3,FALSE))</f>
        <v>0.23100000000000001</v>
      </c>
      <c r="U450" s="15">
        <f>IF(T449="","",VLOOKUP($E449&amp;$D$110&amp;$D$111,'CCG data'!$A:$AD,'CCG data'!N$3,FALSE))</f>
        <v>0.26500000000000001</v>
      </c>
      <c r="V450" s="15">
        <f>IF(V449="","",VLOOKUP($E449&amp;$D$110&amp;$D$111,'CCG data'!$A:$AD,'CCG data'!O$3,FALSE))</f>
        <v>0.121</v>
      </c>
      <c r="W450" s="142">
        <f>IF(V449="","",VLOOKUP($E449&amp;$D$110&amp;$D$111,'CCG data'!$A:$AD,'CCG data'!P$3,FALSE))</f>
        <v>0.14799999999999999</v>
      </c>
      <c r="Y450" s="178" t="str">
        <f>IFERROR(VLOOKUP($E450&amp;$D$111, Outliers!$A$4:$P$214,6,FALSE),"0")</f>
        <v>0</v>
      </c>
      <c r="Z450" s="178" t="str">
        <f>IFERROR(VLOOKUP($E450&amp;$D$111, Outliers!$A$4:$P$214,7,FALSE),"0")</f>
        <v>0</v>
      </c>
      <c r="AA450" s="178" t="str">
        <f>IFERROR(VLOOKUP($E450&amp;$D$111, Outliers!$A$4:$P$214,8,FALSE),"0")</f>
        <v>0</v>
      </c>
      <c r="AB450" s="178" t="str">
        <f>IFERROR(VLOOKUP($E450&amp;$D$111, Outliers!$A$4:$P$214,9,FALSE),"0")</f>
        <v>0</v>
      </c>
      <c r="AD450" s="82"/>
      <c r="AE450" s="82"/>
      <c r="AF450" s="82"/>
      <c r="AG450" s="82"/>
    </row>
    <row r="451" spans="4:33" ht="15.75" x14ac:dyDescent="0.25">
      <c r="D451" s="301"/>
      <c r="E451" s="108" t="s">
        <v>483</v>
      </c>
      <c r="F451" s="372">
        <f>IF(OR(ISERROR(VLOOKUP($E451&amp;$D$110&amp;$D$111,'CCG data'!$A:$AD,'CCG data'!R$3,FALSE)),ISBLANK(VLOOKUP($E451&amp;$D$110&amp;$D$111,'CCG data'!$A:$AD,'CCG data'!R$3,FALSE))),"",VLOOKUP($E451&amp;$D$110&amp;$D$111,'CCG data'!$A:$AD,'CCG data'!R$3,FALSE))</f>
        <v>6.8</v>
      </c>
      <c r="G451" s="373"/>
      <c r="H451" s="373">
        <f>IF(OR(ISERROR(VLOOKUP($E451&amp;$D$110&amp;$D$111,'CCG data'!$A:$AD,'CCG data'!S$3,FALSE)),ISBLANK(VLOOKUP($E451&amp;$D$110&amp;$D$111,'CCG data'!$A:$AD,'CCG data'!S$3,FALSE))),"",VLOOKUP($E451&amp;$D$110&amp;$D$111,'CCG data'!$A:$AD,'CCG data'!S$3,FALSE))</f>
        <v>35.6</v>
      </c>
      <c r="I451" s="373"/>
      <c r="J451" s="373">
        <f>IF(OR(ISERROR(VLOOKUP($E451&amp;$D$110&amp;$D$111,'CCG data'!$A:$AD,'CCG data'!T$3,FALSE)),ISBLANK(VLOOKUP($E451&amp;$D$110&amp;$D$111,'CCG data'!$A:$AD,'CCG data'!T$3,FALSE))),"",VLOOKUP($E451&amp;$D$110&amp;$D$111,'CCG data'!$A:$AD,'CCG data'!T$3,FALSE))</f>
        <v>17.399999999999999</v>
      </c>
      <c r="K451" s="373"/>
      <c r="L451" s="373">
        <f>IF(OR(ISERROR(VLOOKUP($E451&amp;$D$110&amp;$D$111,'CCG data'!$A:$AD,'CCG data'!U$3,FALSE)),ISBLANK(VLOOKUP($E451&amp;$D$110&amp;$D$111,'CCG data'!$A:$AD,'CCG data'!U$3,FALSE))),"",VLOOKUP($E451&amp;$D$110&amp;$D$111,'CCG data'!$A:$AD,'CCG data'!U$3,FALSE))</f>
        <v>15.3</v>
      </c>
      <c r="M451" s="374"/>
      <c r="N451" s="303">
        <f>IF(OR(ISERROR(VLOOKUP($E451&amp;$D$110&amp;$D$111,'CCG data'!$A:$AD,'CCG data'!G$3,FALSE)),ISBLANK(VLOOKUP($E451&amp;$D$110&amp;$D$111,'CCG data'!$A:$AD,'CCG data'!G$3,FALSE))),"",VLOOKUP($E451&amp;$D$110&amp;$D$111,'CCG data'!$A:$AD,'CCG data'!G$3,FALSE))</f>
        <v>821</v>
      </c>
      <c r="P451" s="354">
        <f>IF(OR(ISERROR(VLOOKUP($E451&amp;$D$110&amp;$D$111,'CCG data'!$A:$AD,'CCG data'!B$3,FALSE)),ISBLANK(VLOOKUP($E451&amp;$D$110&amp;$D$111,'CCG data'!$A:$AD,'CCG data'!B$3,FALSE))),"",VLOOKUP($E451&amp;$D$110&amp;$D$111,'CCG data'!$A:$AD,'CCG data'!B$3,FALSE))</f>
        <v>8.6479902557856272E-2</v>
      </c>
      <c r="Q451" s="246"/>
      <c r="R451" s="246">
        <f>IF(OR(ISERROR(VLOOKUP($E451&amp;$D$110&amp;$D$111,'CCG data'!$A:$AD,'CCG data'!C$3,FALSE)),ISBLANK(VLOOKUP($E451&amp;$D$110&amp;$D$111,'CCG data'!$A:$AD,'CCG data'!C$3,FALSE))),"",VLOOKUP($E451&amp;$D$110&amp;$D$111,'CCG data'!$A:$AD,'CCG data'!C$3,FALSE))</f>
        <v>0.47381242387332523</v>
      </c>
      <c r="S451" s="246"/>
      <c r="T451" s="246">
        <f>IF(OR(ISERROR(VLOOKUP($E451&amp;$D$110&amp;$D$111,'CCG data'!$A:$AD,'CCG data'!D$3,FALSE)),ISBLANK(VLOOKUP($E451&amp;$D$110&amp;$D$111,'CCG data'!$A:$AD,'CCG data'!D$3,FALSE))),"",VLOOKUP($E451&amp;$D$110&amp;$D$111,'CCG data'!$A:$AD,'CCG data'!D$3,FALSE))</f>
        <v>0.23873325213154689</v>
      </c>
      <c r="U451" s="246"/>
      <c r="V451" s="246">
        <f>IF(OR(ISERROR(VLOOKUP($E451&amp;$D$110&amp;$D$111,'CCG data'!$A:$AD,'CCG data'!E$3,FALSE)),ISBLANK(VLOOKUP($E451&amp;$D$110&amp;$D$111,'CCG data'!$A:$AD,'CCG data'!E$3,FALSE))),"",VLOOKUP($E451&amp;$D$110&amp;$D$111,'CCG data'!$A:$AD,'CCG data'!E$3,FALSE))</f>
        <v>0.20097442143727162</v>
      </c>
      <c r="W451" s="387"/>
      <c r="Y451" s="178">
        <f>IFERROR(VLOOKUP($E451&amp;$D$111, Outliers!$A$4:$P$214,6,FALSE),"0")</f>
        <v>0</v>
      </c>
      <c r="Z451" s="178">
        <f>IFERROR(VLOOKUP($E451&amp;$D$111, Outliers!$A$4:$P$214,7,FALSE),"0")</f>
        <v>0</v>
      </c>
      <c r="AA451" s="178">
        <f>IFERROR(VLOOKUP($E451&amp;$D$111, Outliers!$A$4:$P$214,8,FALSE),"0")</f>
        <v>0</v>
      </c>
      <c r="AB451" s="178">
        <f>IFERROR(VLOOKUP($E451&amp;$D$111, Outliers!$A$4:$P$214,9,FALSE),"0")</f>
        <v>1</v>
      </c>
      <c r="AD451" s="82"/>
      <c r="AE451" s="82"/>
      <c r="AF451" s="82"/>
      <c r="AG451" s="82"/>
    </row>
    <row r="452" spans="4:33" x14ac:dyDescent="0.25">
      <c r="D452" s="301"/>
      <c r="E452" s="107" t="s">
        <v>27</v>
      </c>
      <c r="F452" s="99">
        <f>IF(P451="","",VLOOKUP($E451&amp;$D$110&amp;$D$111,'CCG data'!$A:$AD,'CCG data'!W$3,FALSE))</f>
        <v>5.2</v>
      </c>
      <c r="G452" s="100">
        <f>IF(P451="","",VLOOKUP($E451&amp;$D$110&amp;$D$111,'CCG data'!$A:$AD,'CCG data'!X$3,FALSE))</f>
        <v>8.4</v>
      </c>
      <c r="H452" s="100">
        <f>IF(R451="","",VLOOKUP($E451&amp;$D$110&amp;$D$111,'CCG data'!$A:$AD,'CCG data'!Y$3,FALSE))</f>
        <v>32.1</v>
      </c>
      <c r="I452" s="100">
        <f>IF(R451="","",VLOOKUP($E451&amp;$D$110&amp;$D$111,'CCG data'!$A:$AD,'CCG data'!Z$3,FALSE))</f>
        <v>39.200000000000003</v>
      </c>
      <c r="J452" s="100">
        <f>IF(T451="","",VLOOKUP($E451&amp;$D$110&amp;$D$111,'CCG data'!$A:$AD,'CCG data'!AA$3,FALSE))</f>
        <v>14.9</v>
      </c>
      <c r="K452" s="100">
        <f>IF(T451="","",VLOOKUP($E451&amp;$D$110&amp;$D$111,'CCG data'!$A:$AD,'CCG data'!AB$3,FALSE))</f>
        <v>19.8</v>
      </c>
      <c r="L452" s="100">
        <f>IF(V451="","",VLOOKUP($E451&amp;$D$110&amp;$D$111,'CCG data'!$A:$AD,'CCG data'!AC$3,FALSE))</f>
        <v>12.9</v>
      </c>
      <c r="M452" s="100">
        <f>IF(V451="","",VLOOKUP($E451&amp;$D$110&amp;$D$111,'CCG data'!$A:$AD,'CCG data'!AD$3,FALSE))</f>
        <v>17.600000000000001</v>
      </c>
      <c r="N452" s="304"/>
      <c r="P452" s="162">
        <f>IF(P451="","",VLOOKUP($E451&amp;$D$110&amp;$D$111,'CCG data'!$A:$AD,'CCG data'!I$3,FALSE))</f>
        <v>6.9000000000000006E-2</v>
      </c>
      <c r="Q452" s="15">
        <f>IF(P451="","",VLOOKUP($E451&amp;$D$110&amp;$D$111,'CCG data'!$A:$AD,'CCG data'!J$3,FALSE))</f>
        <v>0.108</v>
      </c>
      <c r="R452" s="15">
        <f>IF(R451="","",VLOOKUP($E451&amp;$D$110&amp;$D$111,'CCG data'!$A:$AD,'CCG data'!K$3,FALSE))</f>
        <v>0.44</v>
      </c>
      <c r="S452" s="15">
        <f>IF(R451="","",VLOOKUP($E451&amp;$D$110&amp;$D$111,'CCG data'!$A:$AD,'CCG data'!L$3,FALSE))</f>
        <v>0.50800000000000001</v>
      </c>
      <c r="T452" s="15">
        <f>IF(T451="","",VLOOKUP($E451&amp;$D$110&amp;$D$111,'CCG data'!$A:$AD,'CCG data'!M$3,FALSE))</f>
        <v>0.21099999999999999</v>
      </c>
      <c r="U452" s="15">
        <f>IF(T451="","",VLOOKUP($E451&amp;$D$110&amp;$D$111,'CCG data'!$A:$AD,'CCG data'!N$3,FALSE))</f>
        <v>0.26900000000000002</v>
      </c>
      <c r="V452" s="15">
        <f>IF(V451="","",VLOOKUP($E451&amp;$D$110&amp;$D$111,'CCG data'!$A:$AD,'CCG data'!O$3,FALSE))</f>
        <v>0.17499999999999999</v>
      </c>
      <c r="W452" s="142">
        <f>IF(V451="","",VLOOKUP($E451&amp;$D$110&amp;$D$111,'CCG data'!$A:$AD,'CCG data'!P$3,FALSE))</f>
        <v>0.23</v>
      </c>
      <c r="Y452" s="178" t="str">
        <f>IFERROR(VLOOKUP($E452&amp;$D$111, Outliers!$A$4:$P$214,6,FALSE),"0")</f>
        <v>0</v>
      </c>
      <c r="Z452" s="178" t="str">
        <f>IFERROR(VLOOKUP($E452&amp;$D$111, Outliers!$A$4:$P$214,7,FALSE),"0")</f>
        <v>0</v>
      </c>
      <c r="AA452" s="178" t="str">
        <f>IFERROR(VLOOKUP($E452&amp;$D$111, Outliers!$A$4:$P$214,8,FALSE),"0")</f>
        <v>0</v>
      </c>
      <c r="AB452" s="178" t="str">
        <f>IFERROR(VLOOKUP($E452&amp;$D$111, Outliers!$A$4:$P$214,9,FALSE),"0")</f>
        <v>0</v>
      </c>
      <c r="AD452" s="82"/>
      <c r="AE452" s="82"/>
      <c r="AF452" s="82"/>
      <c r="AG452" s="82"/>
    </row>
    <row r="453" spans="4:33" ht="15.75" x14ac:dyDescent="0.25">
      <c r="D453" s="301"/>
      <c r="E453" s="108" t="s">
        <v>297</v>
      </c>
      <c r="F453" s="372">
        <f>IF(OR(ISERROR(VLOOKUP($E453&amp;$D$110&amp;$D$111,'CCG data'!$A:$AD,'CCG data'!R$3,FALSE)),ISBLANK(VLOOKUP($E453&amp;$D$110&amp;$D$111,'CCG data'!$A:$AD,'CCG data'!R$3,FALSE))),"",VLOOKUP($E453&amp;$D$110&amp;$D$111,'CCG data'!$A:$AD,'CCG data'!R$3,FALSE))</f>
        <v>2.2999999999999998</v>
      </c>
      <c r="G453" s="373"/>
      <c r="H453" s="373">
        <f>IF(OR(ISERROR(VLOOKUP($E453&amp;$D$110&amp;$D$111,'CCG data'!$A:$AD,'CCG data'!S$3,FALSE)),ISBLANK(VLOOKUP($E453&amp;$D$110&amp;$D$111,'CCG data'!$A:$AD,'CCG data'!S$3,FALSE))),"",VLOOKUP($E453&amp;$D$110&amp;$D$111,'CCG data'!$A:$AD,'CCG data'!S$3,FALSE))</f>
        <v>34.1</v>
      </c>
      <c r="I453" s="373"/>
      <c r="J453" s="373">
        <f>IF(OR(ISERROR(VLOOKUP($E453&amp;$D$110&amp;$D$111,'CCG data'!$A:$AD,'CCG data'!T$3,FALSE)),ISBLANK(VLOOKUP($E453&amp;$D$110&amp;$D$111,'CCG data'!$A:$AD,'CCG data'!T$3,FALSE))),"",VLOOKUP($E453&amp;$D$110&amp;$D$111,'CCG data'!$A:$AD,'CCG data'!T$3,FALSE))</f>
        <v>20.2</v>
      </c>
      <c r="K453" s="373"/>
      <c r="L453" s="373">
        <f>IF(OR(ISERROR(VLOOKUP($E453&amp;$D$110&amp;$D$111,'CCG data'!$A:$AD,'CCG data'!U$3,FALSE)),ISBLANK(VLOOKUP($E453&amp;$D$110&amp;$D$111,'CCG data'!$A:$AD,'CCG data'!U$3,FALSE))),"",VLOOKUP($E453&amp;$D$110&amp;$D$111,'CCG data'!$A:$AD,'CCG data'!U$3,FALSE))</f>
        <v>7.3</v>
      </c>
      <c r="M453" s="374"/>
      <c r="N453" s="303">
        <f>IF(OR(ISERROR(VLOOKUP($E453&amp;$D$110&amp;$D$111,'CCG data'!$A:$AD,'CCG data'!G$3,FALSE)),ISBLANK(VLOOKUP($E453&amp;$D$110&amp;$D$111,'CCG data'!$A:$AD,'CCG data'!G$3,FALSE))),"",VLOOKUP($E453&amp;$D$110&amp;$D$111,'CCG data'!$A:$AD,'CCG data'!G$3,FALSE))</f>
        <v>704</v>
      </c>
      <c r="P453" s="354">
        <f>IF(OR(ISERROR(VLOOKUP($E453&amp;$D$110&amp;$D$111,'CCG data'!$A:$AD,'CCG data'!B$3,FALSE)),ISBLANK(VLOOKUP($E453&amp;$D$110&amp;$D$111,'CCG data'!$A:$AD,'CCG data'!B$3,FALSE))),"",VLOOKUP($E453&amp;$D$110&amp;$D$111,'CCG data'!$A:$AD,'CCG data'!B$3,FALSE))</f>
        <v>3.2670454545454544E-2</v>
      </c>
      <c r="Q453" s="246"/>
      <c r="R453" s="246">
        <f>IF(OR(ISERROR(VLOOKUP($E453&amp;$D$110&amp;$D$111,'CCG data'!$A:$AD,'CCG data'!C$3,FALSE)),ISBLANK(VLOOKUP($E453&amp;$D$110&amp;$D$111,'CCG data'!$A:$AD,'CCG data'!C$3,FALSE))),"",VLOOKUP($E453&amp;$D$110&amp;$D$111,'CCG data'!$A:$AD,'CCG data'!C$3,FALSE))</f>
        <v>0.53125</v>
      </c>
      <c r="S453" s="246"/>
      <c r="T453" s="246">
        <f>IF(OR(ISERROR(VLOOKUP($E453&amp;$D$110&amp;$D$111,'CCG data'!$A:$AD,'CCG data'!D$3,FALSE)),ISBLANK(VLOOKUP($E453&amp;$D$110&amp;$D$111,'CCG data'!$A:$AD,'CCG data'!D$3,FALSE))),"",VLOOKUP($E453&amp;$D$110&amp;$D$111,'CCG data'!$A:$AD,'CCG data'!D$3,FALSE))</f>
        <v>0.31676136363636365</v>
      </c>
      <c r="U453" s="246"/>
      <c r="V453" s="246">
        <f>IF(OR(ISERROR(VLOOKUP($E453&amp;$D$110&amp;$D$111,'CCG data'!$A:$AD,'CCG data'!E$3,FALSE)),ISBLANK(VLOOKUP($E453&amp;$D$110&amp;$D$111,'CCG data'!$A:$AD,'CCG data'!E$3,FALSE))),"",VLOOKUP($E453&amp;$D$110&amp;$D$111,'CCG data'!$A:$AD,'CCG data'!E$3,FALSE))</f>
        <v>0.11931818181818182</v>
      </c>
      <c r="W453" s="387"/>
      <c r="Y453" s="178">
        <f>IFERROR(VLOOKUP($E453&amp;$D$111, Outliers!$A$4:$P$214,6,FALSE),"0")</f>
        <v>1</v>
      </c>
      <c r="Z453" s="178">
        <f>IFERROR(VLOOKUP($E453&amp;$D$111, Outliers!$A$4:$P$214,7,FALSE),"0")</f>
        <v>0</v>
      </c>
      <c r="AA453" s="178">
        <f>IFERROR(VLOOKUP($E453&amp;$D$111, Outliers!$A$4:$P$214,8,FALSE),"0")</f>
        <v>0</v>
      </c>
      <c r="AB453" s="178">
        <f>IFERROR(VLOOKUP($E453&amp;$D$111, Outliers!$A$4:$P$214,9,FALSE),"0")</f>
        <v>1</v>
      </c>
      <c r="AD453" s="82"/>
      <c r="AE453" s="82"/>
      <c r="AF453" s="82"/>
      <c r="AG453" s="82"/>
    </row>
    <row r="454" spans="4:33" x14ac:dyDescent="0.25">
      <c r="D454" s="301"/>
      <c r="E454" s="107" t="s">
        <v>27</v>
      </c>
      <c r="F454" s="99">
        <f>IF(P453="","",VLOOKUP($E453&amp;$D$110&amp;$D$111,'CCG data'!$A:$AD,'CCG data'!W$3,FALSE))</f>
        <v>1.3</v>
      </c>
      <c r="G454" s="100">
        <f>IF(P453="","",VLOOKUP($E453&amp;$D$110&amp;$D$111,'CCG data'!$A:$AD,'CCG data'!X$3,FALSE))</f>
        <v>3.2</v>
      </c>
      <c r="H454" s="100">
        <f>IF(R453="","",VLOOKUP($E453&amp;$D$110&amp;$D$111,'CCG data'!$A:$AD,'CCG data'!Y$3,FALSE))</f>
        <v>30.7</v>
      </c>
      <c r="I454" s="100">
        <f>IF(R453="","",VLOOKUP($E453&amp;$D$110&amp;$D$111,'CCG data'!$A:$AD,'CCG data'!Z$3,FALSE))</f>
        <v>37.6</v>
      </c>
      <c r="J454" s="100">
        <f>IF(T453="","",VLOOKUP($E453&amp;$D$110&amp;$D$111,'CCG data'!$A:$AD,'CCG data'!AA$3,FALSE))</f>
        <v>17.5</v>
      </c>
      <c r="K454" s="100">
        <f>IF(T453="","",VLOOKUP($E453&amp;$D$110&amp;$D$111,'CCG data'!$A:$AD,'CCG data'!AB$3,FALSE))</f>
        <v>22.8</v>
      </c>
      <c r="L454" s="100">
        <f>IF(V453="","",VLOOKUP($E453&amp;$D$110&amp;$D$111,'CCG data'!$A:$AD,'CCG data'!AC$3,FALSE))</f>
        <v>5.7</v>
      </c>
      <c r="M454" s="100">
        <f>IF(V453="","",VLOOKUP($E453&amp;$D$110&amp;$D$111,'CCG data'!$A:$AD,'CCG data'!AD$3,FALSE))</f>
        <v>8.8000000000000007</v>
      </c>
      <c r="N454" s="304"/>
      <c r="P454" s="162">
        <f>IF(P453="","",VLOOKUP($E453&amp;$D$110&amp;$D$111,'CCG data'!$A:$AD,'CCG data'!I$3,FALSE))</f>
        <v>2.1999999999999999E-2</v>
      </c>
      <c r="Q454" s="15">
        <f>IF(P453="","",VLOOKUP($E453&amp;$D$110&amp;$D$111,'CCG data'!$A:$AD,'CCG data'!J$3,FALSE))</f>
        <v>4.9000000000000002E-2</v>
      </c>
      <c r="R454" s="15">
        <f>IF(R453="","",VLOOKUP($E453&amp;$D$110&amp;$D$111,'CCG data'!$A:$AD,'CCG data'!K$3,FALSE))</f>
        <v>0.49399999999999999</v>
      </c>
      <c r="S454" s="15">
        <f>IF(R453="","",VLOOKUP($E453&amp;$D$110&amp;$D$111,'CCG data'!$A:$AD,'CCG data'!L$3,FALSE))</f>
        <v>0.56799999999999995</v>
      </c>
      <c r="T454" s="15">
        <f>IF(T453="","",VLOOKUP($E453&amp;$D$110&amp;$D$111,'CCG data'!$A:$AD,'CCG data'!M$3,FALSE))</f>
        <v>0.28299999999999997</v>
      </c>
      <c r="U454" s="15">
        <f>IF(T453="","",VLOOKUP($E453&amp;$D$110&amp;$D$111,'CCG data'!$A:$AD,'CCG data'!N$3,FALSE))</f>
        <v>0.35199999999999998</v>
      </c>
      <c r="V454" s="15">
        <f>IF(V453="","",VLOOKUP($E453&amp;$D$110&amp;$D$111,'CCG data'!$A:$AD,'CCG data'!O$3,FALSE))</f>
        <v>9.7000000000000003E-2</v>
      </c>
      <c r="W454" s="142">
        <f>IF(V453="","",VLOOKUP($E453&amp;$D$110&amp;$D$111,'CCG data'!$A:$AD,'CCG data'!P$3,FALSE))</f>
        <v>0.14499999999999999</v>
      </c>
      <c r="Y454" s="178" t="str">
        <f>IFERROR(VLOOKUP($E454&amp;$D$111, Outliers!$A$4:$P$214,6,FALSE),"0")</f>
        <v>0</v>
      </c>
      <c r="Z454" s="178" t="str">
        <f>IFERROR(VLOOKUP($E454&amp;$D$111, Outliers!$A$4:$P$214,7,FALSE),"0")</f>
        <v>0</v>
      </c>
      <c r="AA454" s="178" t="str">
        <f>IFERROR(VLOOKUP($E454&amp;$D$111, Outliers!$A$4:$P$214,8,FALSE),"0")</f>
        <v>0</v>
      </c>
      <c r="AB454" s="178" t="str">
        <f>IFERROR(VLOOKUP($E454&amp;$D$111, Outliers!$A$4:$P$214,9,FALSE),"0")</f>
        <v>0</v>
      </c>
      <c r="AD454" s="82"/>
      <c r="AE454" s="82"/>
      <c r="AF454" s="82"/>
      <c r="AG454" s="82"/>
    </row>
    <row r="455" spans="4:33" ht="15.75" x14ac:dyDescent="0.25">
      <c r="D455" s="301"/>
      <c r="E455" s="108" t="s">
        <v>298</v>
      </c>
      <c r="F455" s="372">
        <f>IF(OR(ISERROR(VLOOKUP($E455&amp;$D$110&amp;$D$111,'CCG data'!$A:$AD,'CCG data'!R$3,FALSE)),ISBLANK(VLOOKUP($E455&amp;$D$110&amp;$D$111,'CCG data'!$A:$AD,'CCG data'!R$3,FALSE))),"",VLOOKUP($E455&amp;$D$110&amp;$D$111,'CCG data'!$A:$AD,'CCG data'!R$3,FALSE))</f>
        <v>3.9</v>
      </c>
      <c r="G455" s="373"/>
      <c r="H455" s="373">
        <f>IF(OR(ISERROR(VLOOKUP($E455&amp;$D$110&amp;$D$111,'CCG data'!$A:$AD,'CCG data'!S$3,FALSE)),ISBLANK(VLOOKUP($E455&amp;$D$110&amp;$D$111,'CCG data'!$A:$AD,'CCG data'!S$3,FALSE))),"",VLOOKUP($E455&amp;$D$110&amp;$D$111,'CCG data'!$A:$AD,'CCG data'!S$3,FALSE))</f>
        <v>34.6</v>
      </c>
      <c r="I455" s="373"/>
      <c r="J455" s="373">
        <f>IF(OR(ISERROR(VLOOKUP($E455&amp;$D$110&amp;$D$111,'CCG data'!$A:$AD,'CCG data'!T$3,FALSE)),ISBLANK(VLOOKUP($E455&amp;$D$110&amp;$D$111,'CCG data'!$A:$AD,'CCG data'!T$3,FALSE))),"",VLOOKUP($E455&amp;$D$110&amp;$D$111,'CCG data'!$A:$AD,'CCG data'!T$3,FALSE))</f>
        <v>20.5</v>
      </c>
      <c r="K455" s="373"/>
      <c r="L455" s="373">
        <f>IF(OR(ISERROR(VLOOKUP($E455&amp;$D$110&amp;$D$111,'CCG data'!$A:$AD,'CCG data'!U$3,FALSE)),ISBLANK(VLOOKUP($E455&amp;$D$110&amp;$D$111,'CCG data'!$A:$AD,'CCG data'!U$3,FALSE))),"",VLOOKUP($E455&amp;$D$110&amp;$D$111,'CCG data'!$A:$AD,'CCG data'!U$3,FALSE))</f>
        <v>17.399999999999999</v>
      </c>
      <c r="M455" s="374"/>
      <c r="N455" s="303">
        <f>IF(OR(ISERROR(VLOOKUP($E455&amp;$D$110&amp;$D$111,'CCG data'!$A:$AD,'CCG data'!G$3,FALSE)),ISBLANK(VLOOKUP($E455&amp;$D$110&amp;$D$111,'CCG data'!$A:$AD,'CCG data'!G$3,FALSE))),"",VLOOKUP($E455&amp;$D$110&amp;$D$111,'CCG data'!$A:$AD,'CCG data'!G$3,FALSE))</f>
        <v>993</v>
      </c>
      <c r="P455" s="354">
        <f>IF(OR(ISERROR(VLOOKUP($E455&amp;$D$110&amp;$D$111,'CCG data'!$A:$AD,'CCG data'!B$3,FALSE)),ISBLANK(VLOOKUP($E455&amp;$D$110&amp;$D$111,'CCG data'!$A:$AD,'CCG data'!B$3,FALSE))),"",VLOOKUP($E455&amp;$D$110&amp;$D$111,'CCG data'!$A:$AD,'CCG data'!B$3,FALSE))</f>
        <v>5.4380664652567974E-2</v>
      </c>
      <c r="Q455" s="246"/>
      <c r="R455" s="246">
        <f>IF(OR(ISERROR(VLOOKUP($E455&amp;$D$110&amp;$D$111,'CCG data'!$A:$AD,'CCG data'!C$3,FALSE)),ISBLANK(VLOOKUP($E455&amp;$D$110&amp;$D$111,'CCG data'!$A:$AD,'CCG data'!C$3,FALSE))),"",VLOOKUP($E455&amp;$D$110&amp;$D$111,'CCG data'!$A:$AD,'CCG data'!C$3,FALSE))</f>
        <v>0.45417925478348437</v>
      </c>
      <c r="S455" s="246"/>
      <c r="T455" s="246">
        <f>IF(OR(ISERROR(VLOOKUP($E455&amp;$D$110&amp;$D$111,'CCG data'!$A:$AD,'CCG data'!D$3,FALSE)),ISBLANK(VLOOKUP($E455&amp;$D$110&amp;$D$111,'CCG data'!$A:$AD,'CCG data'!D$3,FALSE))),"",VLOOKUP($E455&amp;$D$110&amp;$D$111,'CCG data'!$A:$AD,'CCG data'!D$3,FALSE))</f>
        <v>0.26082578046324267</v>
      </c>
      <c r="U455" s="246"/>
      <c r="V455" s="246">
        <f>IF(OR(ISERROR(VLOOKUP($E455&amp;$D$110&amp;$D$111,'CCG data'!$A:$AD,'CCG data'!E$3,FALSE)),ISBLANK(VLOOKUP($E455&amp;$D$110&amp;$D$111,'CCG data'!$A:$AD,'CCG data'!E$3,FALSE))),"",VLOOKUP($E455&amp;$D$110&amp;$D$111,'CCG data'!$A:$AD,'CCG data'!E$3,FALSE))</f>
        <v>0.23061430010070494</v>
      </c>
      <c r="W455" s="387"/>
      <c r="Y455" s="178">
        <f>IFERROR(VLOOKUP($E455&amp;$D$111, Outliers!$A$4:$P$214,6,FALSE),"0")</f>
        <v>0</v>
      </c>
      <c r="Z455" s="178">
        <f>IFERROR(VLOOKUP($E455&amp;$D$111, Outliers!$A$4:$P$214,7,FALSE),"0")</f>
        <v>0</v>
      </c>
      <c r="AA455" s="178">
        <f>IFERROR(VLOOKUP($E455&amp;$D$111, Outliers!$A$4:$P$214,8,FALSE),"0")</f>
        <v>0</v>
      </c>
      <c r="AB455" s="178">
        <f>IFERROR(VLOOKUP($E455&amp;$D$111, Outliers!$A$4:$P$214,9,FALSE),"0")</f>
        <v>1</v>
      </c>
      <c r="AD455" s="82"/>
      <c r="AE455" s="82"/>
      <c r="AF455" s="82"/>
      <c r="AG455" s="82"/>
    </row>
    <row r="456" spans="4:33" x14ac:dyDescent="0.25">
      <c r="D456" s="301"/>
      <c r="E456" s="107" t="s">
        <v>27</v>
      </c>
      <c r="F456" s="99">
        <f>IF(P455="","",VLOOKUP($E455&amp;$D$110&amp;$D$111,'CCG data'!$A:$AD,'CCG data'!W$3,FALSE))</f>
        <v>2.8</v>
      </c>
      <c r="G456" s="100">
        <f>IF(P455="","",VLOOKUP($E455&amp;$D$110&amp;$D$111,'CCG data'!$A:$AD,'CCG data'!X$3,FALSE))</f>
        <v>4.9000000000000004</v>
      </c>
      <c r="H456" s="100">
        <f>IF(R455="","",VLOOKUP($E455&amp;$D$110&amp;$D$111,'CCG data'!$A:$AD,'CCG data'!Y$3,FALSE))</f>
        <v>31.4</v>
      </c>
      <c r="I456" s="100">
        <f>IF(R455="","",VLOOKUP($E455&amp;$D$110&amp;$D$111,'CCG data'!$A:$AD,'CCG data'!Z$3,FALSE))</f>
        <v>37.799999999999997</v>
      </c>
      <c r="J456" s="100">
        <f>IF(T455="","",VLOOKUP($E455&amp;$D$110&amp;$D$111,'CCG data'!$A:$AD,'CCG data'!AA$3,FALSE))</f>
        <v>18</v>
      </c>
      <c r="K456" s="100">
        <f>IF(T455="","",VLOOKUP($E455&amp;$D$110&amp;$D$111,'CCG data'!$A:$AD,'CCG data'!AB$3,FALSE))</f>
        <v>23</v>
      </c>
      <c r="L456" s="100">
        <f>IF(V455="","",VLOOKUP($E455&amp;$D$110&amp;$D$111,'CCG data'!$A:$AD,'CCG data'!AC$3,FALSE))</f>
        <v>15.1</v>
      </c>
      <c r="M456" s="100">
        <f>IF(V455="","",VLOOKUP($E455&amp;$D$110&amp;$D$111,'CCG data'!$A:$AD,'CCG data'!AD$3,FALSE))</f>
        <v>19.600000000000001</v>
      </c>
      <c r="N456" s="304"/>
      <c r="P456" s="162">
        <f>IF(P455="","",VLOOKUP($E455&amp;$D$110&amp;$D$111,'CCG data'!$A:$AD,'CCG data'!I$3,FALSE))</f>
        <v>4.2000000000000003E-2</v>
      </c>
      <c r="Q456" s="15">
        <f>IF(P455="","",VLOOKUP($E455&amp;$D$110&amp;$D$111,'CCG data'!$A:$AD,'CCG data'!J$3,FALSE))</f>
        <v>7.0000000000000007E-2</v>
      </c>
      <c r="R456" s="15">
        <f>IF(R455="","",VLOOKUP($E455&amp;$D$110&amp;$D$111,'CCG data'!$A:$AD,'CCG data'!K$3,FALSE))</f>
        <v>0.42299999999999999</v>
      </c>
      <c r="S456" s="15">
        <f>IF(R455="","",VLOOKUP($E455&amp;$D$110&amp;$D$111,'CCG data'!$A:$AD,'CCG data'!L$3,FALSE))</f>
        <v>0.48499999999999999</v>
      </c>
      <c r="T456" s="15">
        <f>IF(T455="","",VLOOKUP($E455&amp;$D$110&amp;$D$111,'CCG data'!$A:$AD,'CCG data'!M$3,FALSE))</f>
        <v>0.23400000000000001</v>
      </c>
      <c r="U456" s="15">
        <f>IF(T455="","",VLOOKUP($E455&amp;$D$110&amp;$D$111,'CCG data'!$A:$AD,'CCG data'!N$3,FALSE))</f>
        <v>0.28899999999999998</v>
      </c>
      <c r="V456" s="15">
        <f>IF(V455="","",VLOOKUP($E455&amp;$D$110&amp;$D$111,'CCG data'!$A:$AD,'CCG data'!O$3,FALSE))</f>
        <v>0.20499999999999999</v>
      </c>
      <c r="W456" s="142">
        <f>IF(V455="","",VLOOKUP($E455&amp;$D$110&amp;$D$111,'CCG data'!$A:$AD,'CCG data'!P$3,FALSE))</f>
        <v>0.25800000000000001</v>
      </c>
      <c r="Y456" s="178" t="str">
        <f>IFERROR(VLOOKUP($E456&amp;$D$111, Outliers!$A$4:$P$214,6,FALSE),"0")</f>
        <v>0</v>
      </c>
      <c r="Z456" s="178" t="str">
        <f>IFERROR(VLOOKUP($E456&amp;$D$111, Outliers!$A$4:$P$214,7,FALSE),"0")</f>
        <v>0</v>
      </c>
      <c r="AA456" s="178" t="str">
        <f>IFERROR(VLOOKUP($E456&amp;$D$111, Outliers!$A$4:$P$214,8,FALSE),"0")</f>
        <v>0</v>
      </c>
      <c r="AB456" s="178" t="str">
        <f>IFERROR(VLOOKUP($E456&amp;$D$111, Outliers!$A$4:$P$214,9,FALSE),"0")</f>
        <v>0</v>
      </c>
      <c r="AD456" s="82"/>
      <c r="AE456" s="82"/>
      <c r="AF456" s="82"/>
      <c r="AG456" s="82"/>
    </row>
    <row r="457" spans="4:33" ht="15.75" x14ac:dyDescent="0.25">
      <c r="D457" s="301"/>
      <c r="E457" s="108" t="s">
        <v>484</v>
      </c>
      <c r="F457" s="372">
        <f>IF(OR(ISERROR(VLOOKUP($E457&amp;$D$110&amp;$D$111,'CCG data'!$A:$AD,'CCG data'!R$3,FALSE)),ISBLANK(VLOOKUP($E457&amp;$D$110&amp;$D$111,'CCG data'!$A:$AD,'CCG data'!R$3,FALSE))),"",VLOOKUP($E457&amp;$D$110&amp;$D$111,'CCG data'!$A:$AD,'CCG data'!R$3,FALSE))</f>
        <v>4.3</v>
      </c>
      <c r="G457" s="373"/>
      <c r="H457" s="373">
        <f>IF(OR(ISERROR(VLOOKUP($E457&amp;$D$110&amp;$D$111,'CCG data'!$A:$AD,'CCG data'!S$3,FALSE)),ISBLANK(VLOOKUP($E457&amp;$D$110&amp;$D$111,'CCG data'!$A:$AD,'CCG data'!S$3,FALSE))),"",VLOOKUP($E457&amp;$D$110&amp;$D$111,'CCG data'!$A:$AD,'CCG data'!S$3,FALSE))</f>
        <v>47.3</v>
      </c>
      <c r="I457" s="373"/>
      <c r="J457" s="373">
        <f>IF(OR(ISERROR(VLOOKUP($E457&amp;$D$110&amp;$D$111,'CCG data'!$A:$AD,'CCG data'!T$3,FALSE)),ISBLANK(VLOOKUP($E457&amp;$D$110&amp;$D$111,'CCG data'!$A:$AD,'CCG data'!T$3,FALSE))),"",VLOOKUP($E457&amp;$D$110&amp;$D$111,'CCG data'!$A:$AD,'CCG data'!T$3,FALSE))</f>
        <v>16.5</v>
      </c>
      <c r="K457" s="373"/>
      <c r="L457" s="373">
        <f>IF(OR(ISERROR(VLOOKUP($E457&amp;$D$110&amp;$D$111,'CCG data'!$A:$AD,'CCG data'!U$3,FALSE)),ISBLANK(VLOOKUP($E457&amp;$D$110&amp;$D$111,'CCG data'!$A:$AD,'CCG data'!U$3,FALSE))),"",VLOOKUP($E457&amp;$D$110&amp;$D$111,'CCG data'!$A:$AD,'CCG data'!U$3,FALSE))</f>
        <v>9</v>
      </c>
      <c r="M457" s="374"/>
      <c r="N457" s="303">
        <f>IF(OR(ISERROR(VLOOKUP($E457&amp;$D$110&amp;$D$111,'CCG data'!$A:$AD,'CCG data'!G$3,FALSE)),ISBLANK(VLOOKUP($E457&amp;$D$110&amp;$D$111,'CCG data'!$A:$AD,'CCG data'!G$3,FALSE))),"",VLOOKUP($E457&amp;$D$110&amp;$D$111,'CCG data'!$A:$AD,'CCG data'!G$3,FALSE))</f>
        <v>925</v>
      </c>
      <c r="P457" s="354">
        <f>IF(OR(ISERROR(VLOOKUP($E457&amp;$D$110&amp;$D$111,'CCG data'!$A:$AD,'CCG data'!B$3,FALSE)),ISBLANK(VLOOKUP($E457&amp;$D$110&amp;$D$111,'CCG data'!$A:$AD,'CCG data'!B$3,FALSE))),"",VLOOKUP($E457&amp;$D$110&amp;$D$111,'CCG data'!$A:$AD,'CCG data'!B$3,FALSE))</f>
        <v>5.9459459459459463E-2</v>
      </c>
      <c r="Q457" s="246"/>
      <c r="R457" s="246">
        <f>IF(OR(ISERROR(VLOOKUP($E457&amp;$D$110&amp;$D$111,'CCG data'!$A:$AD,'CCG data'!C$3,FALSE)),ISBLANK(VLOOKUP($E457&amp;$D$110&amp;$D$111,'CCG data'!$A:$AD,'CCG data'!C$3,FALSE))),"",VLOOKUP($E457&amp;$D$110&amp;$D$111,'CCG data'!$A:$AD,'CCG data'!C$3,FALSE))</f>
        <v>0.61081081081081079</v>
      </c>
      <c r="S457" s="246"/>
      <c r="T457" s="246">
        <f>IF(OR(ISERROR(VLOOKUP($E457&amp;$D$110&amp;$D$111,'CCG data'!$A:$AD,'CCG data'!D$3,FALSE)),ISBLANK(VLOOKUP($E457&amp;$D$110&amp;$D$111,'CCG data'!$A:$AD,'CCG data'!D$3,FALSE))),"",VLOOKUP($E457&amp;$D$110&amp;$D$111,'CCG data'!$A:$AD,'CCG data'!D$3,FALSE))</f>
        <v>0.21297297297297296</v>
      </c>
      <c r="U457" s="246"/>
      <c r="V457" s="246">
        <f>IF(OR(ISERROR(VLOOKUP($E457&amp;$D$110&amp;$D$111,'CCG data'!$A:$AD,'CCG data'!E$3,FALSE)),ISBLANK(VLOOKUP($E457&amp;$D$110&amp;$D$111,'CCG data'!$A:$AD,'CCG data'!E$3,FALSE))),"",VLOOKUP($E457&amp;$D$110&amp;$D$111,'CCG data'!$A:$AD,'CCG data'!E$3,FALSE))</f>
        <v>0.11675675675675676</v>
      </c>
      <c r="W457" s="387"/>
      <c r="Y457" s="178">
        <f>IFERROR(VLOOKUP($E457&amp;$D$111, Outliers!$A$4:$P$214,6,FALSE),"0")</f>
        <v>0</v>
      </c>
      <c r="Z457" s="178">
        <f>IFERROR(VLOOKUP($E457&amp;$D$111, Outliers!$A$4:$P$214,7,FALSE),"0")</f>
        <v>1</v>
      </c>
      <c r="AA457" s="178">
        <f>IFERROR(VLOOKUP($E457&amp;$D$111, Outliers!$A$4:$P$214,8,FALSE),"0")</f>
        <v>0</v>
      </c>
      <c r="AB457" s="178">
        <f>IFERROR(VLOOKUP($E457&amp;$D$111, Outliers!$A$4:$P$214,9,FALSE),"0")</f>
        <v>0</v>
      </c>
      <c r="AD457" s="82"/>
      <c r="AE457" s="82"/>
      <c r="AF457" s="82"/>
      <c r="AG457" s="82"/>
    </row>
    <row r="458" spans="4:33" x14ac:dyDescent="0.25">
      <c r="D458" s="301"/>
      <c r="E458" s="107" t="s">
        <v>27</v>
      </c>
      <c r="F458" s="99">
        <f>IF(P457="","",VLOOKUP($E457&amp;$D$110&amp;$D$111,'CCG data'!$A:$AD,'CCG data'!W$3,FALSE))</f>
        <v>3.1</v>
      </c>
      <c r="G458" s="100">
        <f>IF(P457="","",VLOOKUP($E457&amp;$D$110&amp;$D$111,'CCG data'!$A:$AD,'CCG data'!X$3,FALSE))</f>
        <v>5.4</v>
      </c>
      <c r="H458" s="100">
        <f>IF(R457="","",VLOOKUP($E457&amp;$D$110&amp;$D$111,'CCG data'!$A:$AD,'CCG data'!Y$3,FALSE))</f>
        <v>43.4</v>
      </c>
      <c r="I458" s="100">
        <f>IF(R457="","",VLOOKUP($E457&amp;$D$110&amp;$D$111,'CCG data'!$A:$AD,'CCG data'!Z$3,FALSE))</f>
        <v>51.2</v>
      </c>
      <c r="J458" s="100">
        <f>IF(T457="","",VLOOKUP($E457&amp;$D$110&amp;$D$111,'CCG data'!$A:$AD,'CCG data'!AA$3,FALSE))</f>
        <v>14.2</v>
      </c>
      <c r="K458" s="100">
        <f>IF(T457="","",VLOOKUP($E457&amp;$D$110&amp;$D$111,'CCG data'!$A:$AD,'CCG data'!AB$3,FALSE))</f>
        <v>18.8</v>
      </c>
      <c r="L458" s="100">
        <f>IF(V457="","",VLOOKUP($E457&amp;$D$110&amp;$D$111,'CCG data'!$A:$AD,'CCG data'!AC$3,FALSE))</f>
        <v>7.3</v>
      </c>
      <c r="M458" s="100">
        <f>IF(V457="","",VLOOKUP($E457&amp;$D$110&amp;$D$111,'CCG data'!$A:$AD,'CCG data'!AD$3,FALSE))</f>
        <v>10.8</v>
      </c>
      <c r="N458" s="304"/>
      <c r="P458" s="162">
        <f>IF(P457="","",VLOOKUP($E457&amp;$D$110&amp;$D$111,'CCG data'!$A:$AD,'CCG data'!I$3,FALSE))</f>
        <v>4.5999999999999999E-2</v>
      </c>
      <c r="Q458" s="15">
        <f>IF(P457="","",VLOOKUP($E457&amp;$D$110&amp;$D$111,'CCG data'!$A:$AD,'CCG data'!J$3,FALSE))</f>
        <v>7.6999999999999999E-2</v>
      </c>
      <c r="R458" s="15">
        <f>IF(R457="","",VLOOKUP($E457&amp;$D$110&amp;$D$111,'CCG data'!$A:$AD,'CCG data'!K$3,FALSE))</f>
        <v>0.57899999999999996</v>
      </c>
      <c r="S458" s="15">
        <f>IF(R457="","",VLOOKUP($E457&amp;$D$110&amp;$D$111,'CCG data'!$A:$AD,'CCG data'!L$3,FALSE))</f>
        <v>0.64200000000000002</v>
      </c>
      <c r="T458" s="15">
        <f>IF(T457="","",VLOOKUP($E457&amp;$D$110&amp;$D$111,'CCG data'!$A:$AD,'CCG data'!M$3,FALSE))</f>
        <v>0.188</v>
      </c>
      <c r="U458" s="15">
        <f>IF(T457="","",VLOOKUP($E457&amp;$D$110&amp;$D$111,'CCG data'!$A:$AD,'CCG data'!N$3,FALSE))</f>
        <v>0.24099999999999999</v>
      </c>
      <c r="V458" s="15">
        <f>IF(V457="","",VLOOKUP($E457&amp;$D$110&amp;$D$111,'CCG data'!$A:$AD,'CCG data'!O$3,FALSE))</f>
        <v>9.8000000000000004E-2</v>
      </c>
      <c r="W458" s="142">
        <f>IF(V457="","",VLOOKUP($E457&amp;$D$110&amp;$D$111,'CCG data'!$A:$AD,'CCG data'!P$3,FALSE))</f>
        <v>0.13900000000000001</v>
      </c>
      <c r="Y458" s="178" t="str">
        <f>IFERROR(VLOOKUP($E458&amp;$D$111, Outliers!$A$4:$P$214,6,FALSE),"0")</f>
        <v>0</v>
      </c>
      <c r="Z458" s="178" t="str">
        <f>IFERROR(VLOOKUP($E458&amp;$D$111, Outliers!$A$4:$P$214,7,FALSE),"0")</f>
        <v>0</v>
      </c>
      <c r="AA458" s="178" t="str">
        <f>IFERROR(VLOOKUP($E458&amp;$D$111, Outliers!$A$4:$P$214,8,FALSE),"0")</f>
        <v>0</v>
      </c>
      <c r="AB458" s="178" t="str">
        <f>IFERROR(VLOOKUP($E458&amp;$D$111, Outliers!$A$4:$P$214,9,FALSE),"0")</f>
        <v>0</v>
      </c>
      <c r="AD458" s="82"/>
      <c r="AE458" s="82"/>
      <c r="AF458" s="82"/>
      <c r="AG458" s="82"/>
    </row>
    <row r="459" spans="4:33" ht="15.75" x14ac:dyDescent="0.25">
      <c r="D459" s="301"/>
      <c r="E459" s="108" t="s">
        <v>299</v>
      </c>
      <c r="F459" s="372">
        <f>IF(OR(ISERROR(VLOOKUP($E459&amp;$D$110&amp;$D$111,'CCG data'!$A:$AD,'CCG data'!R$3,FALSE)),ISBLANK(VLOOKUP($E459&amp;$D$110&amp;$D$111,'CCG data'!$A:$AD,'CCG data'!R$3,FALSE))),"",VLOOKUP($E459&amp;$D$110&amp;$D$111,'CCG data'!$A:$AD,'CCG data'!R$3,FALSE))</f>
        <v>3.2</v>
      </c>
      <c r="G459" s="373"/>
      <c r="H459" s="373">
        <f>IF(OR(ISERROR(VLOOKUP($E459&amp;$D$110&amp;$D$111,'CCG data'!$A:$AD,'CCG data'!S$3,FALSE)),ISBLANK(VLOOKUP($E459&amp;$D$110&amp;$D$111,'CCG data'!$A:$AD,'CCG data'!S$3,FALSE))),"",VLOOKUP($E459&amp;$D$110&amp;$D$111,'CCG data'!$A:$AD,'CCG data'!S$3,FALSE))</f>
        <v>39.6</v>
      </c>
      <c r="I459" s="373"/>
      <c r="J459" s="373">
        <f>IF(OR(ISERROR(VLOOKUP($E459&amp;$D$110&amp;$D$111,'CCG data'!$A:$AD,'CCG data'!T$3,FALSE)),ISBLANK(VLOOKUP($E459&amp;$D$110&amp;$D$111,'CCG data'!$A:$AD,'CCG data'!T$3,FALSE))),"",VLOOKUP($E459&amp;$D$110&amp;$D$111,'CCG data'!$A:$AD,'CCG data'!T$3,FALSE))</f>
        <v>18.899999999999999</v>
      </c>
      <c r="K459" s="373"/>
      <c r="L459" s="373">
        <f>IF(OR(ISERROR(VLOOKUP($E459&amp;$D$110&amp;$D$111,'CCG data'!$A:$AD,'CCG data'!U$3,FALSE)),ISBLANK(VLOOKUP($E459&amp;$D$110&amp;$D$111,'CCG data'!$A:$AD,'CCG data'!U$3,FALSE))),"",VLOOKUP($E459&amp;$D$110&amp;$D$111,'CCG data'!$A:$AD,'CCG data'!U$3,FALSE))</f>
        <v>13.2</v>
      </c>
      <c r="M459" s="374"/>
      <c r="N459" s="303">
        <f>IF(OR(ISERROR(VLOOKUP($E459&amp;$D$110&amp;$D$111,'CCG data'!$A:$AD,'CCG data'!G$3,FALSE)),ISBLANK(VLOOKUP($E459&amp;$D$110&amp;$D$111,'CCG data'!$A:$AD,'CCG data'!G$3,FALSE))),"",VLOOKUP($E459&amp;$D$110&amp;$D$111,'CCG data'!$A:$AD,'CCG data'!G$3,FALSE))</f>
        <v>1598</v>
      </c>
      <c r="P459" s="354">
        <f>IF(OR(ISERROR(VLOOKUP($E459&amp;$D$110&amp;$D$111,'CCG data'!$A:$AD,'CCG data'!B$3,FALSE)),ISBLANK(VLOOKUP($E459&amp;$D$110&amp;$D$111,'CCG data'!$A:$AD,'CCG data'!B$3,FALSE))),"",VLOOKUP($E459&amp;$D$110&amp;$D$111,'CCG data'!$A:$AD,'CCG data'!B$3,FALSE))</f>
        <v>4.2553191489361701E-2</v>
      </c>
      <c r="Q459" s="246"/>
      <c r="R459" s="246">
        <f>IF(OR(ISERROR(VLOOKUP($E459&amp;$D$110&amp;$D$111,'CCG data'!$A:$AD,'CCG data'!C$3,FALSE)),ISBLANK(VLOOKUP($E459&amp;$D$110&amp;$D$111,'CCG data'!$A:$AD,'CCG data'!C$3,FALSE))),"",VLOOKUP($E459&amp;$D$110&amp;$D$111,'CCG data'!$A:$AD,'CCG data'!C$3,FALSE))</f>
        <v>0.5287859824780976</v>
      </c>
      <c r="S459" s="246"/>
      <c r="T459" s="246">
        <f>IF(OR(ISERROR(VLOOKUP($E459&amp;$D$110&amp;$D$111,'CCG data'!$A:$AD,'CCG data'!D$3,FALSE)),ISBLANK(VLOOKUP($E459&amp;$D$110&amp;$D$111,'CCG data'!$A:$AD,'CCG data'!D$3,FALSE))),"",VLOOKUP($E459&amp;$D$110&amp;$D$111,'CCG data'!$A:$AD,'CCG data'!D$3,FALSE))</f>
        <v>0.25281602002503129</v>
      </c>
      <c r="U459" s="246"/>
      <c r="V459" s="246">
        <f>IF(OR(ISERROR(VLOOKUP($E459&amp;$D$110&amp;$D$111,'CCG data'!$A:$AD,'CCG data'!E$3,FALSE)),ISBLANK(VLOOKUP($E459&amp;$D$110&amp;$D$111,'CCG data'!$A:$AD,'CCG data'!E$3,FALSE))),"",VLOOKUP($E459&amp;$D$110&amp;$D$111,'CCG data'!$A:$AD,'CCG data'!E$3,FALSE))</f>
        <v>0.17584480600750937</v>
      </c>
      <c r="W459" s="387"/>
      <c r="Y459" s="178">
        <f>IFERROR(VLOOKUP($E459&amp;$D$111, Outliers!$A$4:$P$214,6,FALSE),"0")</f>
        <v>1</v>
      </c>
      <c r="Z459" s="178">
        <f>IFERROR(VLOOKUP($E459&amp;$D$111, Outliers!$A$4:$P$214,7,FALSE),"0")</f>
        <v>0</v>
      </c>
      <c r="AA459" s="178">
        <f>IFERROR(VLOOKUP($E459&amp;$D$111, Outliers!$A$4:$P$214,8,FALSE),"0")</f>
        <v>0</v>
      </c>
      <c r="AB459" s="178">
        <f>IFERROR(VLOOKUP($E459&amp;$D$111, Outliers!$A$4:$P$214,9,FALSE),"0")</f>
        <v>0</v>
      </c>
      <c r="AD459" s="82"/>
      <c r="AE459" s="82"/>
      <c r="AF459" s="82"/>
      <c r="AG459" s="82"/>
    </row>
    <row r="460" spans="4:33" x14ac:dyDescent="0.25">
      <c r="D460" s="301"/>
      <c r="E460" s="107" t="s">
        <v>27</v>
      </c>
      <c r="F460" s="99">
        <f>IF(P459="","",VLOOKUP($E459&amp;$D$110&amp;$D$111,'CCG data'!$A:$AD,'CCG data'!W$3,FALSE))</f>
        <v>2.4</v>
      </c>
      <c r="G460" s="100">
        <f>IF(P459="","",VLOOKUP($E459&amp;$D$110&amp;$D$111,'CCG data'!$A:$AD,'CCG data'!X$3,FALSE))</f>
        <v>4</v>
      </c>
      <c r="H460" s="100">
        <f>IF(R459="","",VLOOKUP($E459&amp;$D$110&amp;$D$111,'CCG data'!$A:$AD,'CCG data'!Y$3,FALSE))</f>
        <v>37</v>
      </c>
      <c r="I460" s="100">
        <f>IF(R459="","",VLOOKUP($E459&amp;$D$110&amp;$D$111,'CCG data'!$A:$AD,'CCG data'!Z$3,FALSE))</f>
        <v>42.3</v>
      </c>
      <c r="J460" s="100">
        <f>IF(T459="","",VLOOKUP($E459&amp;$D$110&amp;$D$111,'CCG data'!$A:$AD,'CCG data'!AA$3,FALSE))</f>
        <v>17</v>
      </c>
      <c r="K460" s="100">
        <f>IF(T459="","",VLOOKUP($E459&amp;$D$110&amp;$D$111,'CCG data'!$A:$AD,'CCG data'!AB$3,FALSE))</f>
        <v>20.7</v>
      </c>
      <c r="L460" s="100">
        <f>IF(V459="","",VLOOKUP($E459&amp;$D$110&amp;$D$111,'CCG data'!$A:$AD,'CCG data'!AC$3,FALSE))</f>
        <v>11.6</v>
      </c>
      <c r="M460" s="100">
        <f>IF(V459="","",VLOOKUP($E459&amp;$D$110&amp;$D$111,'CCG data'!$A:$AD,'CCG data'!AD$3,FALSE))</f>
        <v>14.7</v>
      </c>
      <c r="N460" s="304"/>
      <c r="P460" s="162">
        <f>IF(P459="","",VLOOKUP($E459&amp;$D$110&amp;$D$111,'CCG data'!$A:$AD,'CCG data'!I$3,FALSE))</f>
        <v>3.4000000000000002E-2</v>
      </c>
      <c r="Q460" s="15">
        <f>IF(P459="","",VLOOKUP($E459&amp;$D$110&amp;$D$111,'CCG data'!$A:$AD,'CCG data'!J$3,FALSE))</f>
        <v>5.3999999999999999E-2</v>
      </c>
      <c r="R460" s="15">
        <f>IF(R459="","",VLOOKUP($E459&amp;$D$110&amp;$D$111,'CCG data'!$A:$AD,'CCG data'!K$3,FALSE))</f>
        <v>0.504</v>
      </c>
      <c r="S460" s="15">
        <f>IF(R459="","",VLOOKUP($E459&amp;$D$110&amp;$D$111,'CCG data'!$A:$AD,'CCG data'!L$3,FALSE))</f>
        <v>0.55300000000000005</v>
      </c>
      <c r="T460" s="15">
        <f>IF(T459="","",VLOOKUP($E459&amp;$D$110&amp;$D$111,'CCG data'!$A:$AD,'CCG data'!M$3,FALSE))</f>
        <v>0.23200000000000001</v>
      </c>
      <c r="U460" s="15">
        <f>IF(T459="","",VLOOKUP($E459&amp;$D$110&amp;$D$111,'CCG data'!$A:$AD,'CCG data'!N$3,FALSE))</f>
        <v>0.27500000000000002</v>
      </c>
      <c r="V460" s="15">
        <f>IF(V459="","",VLOOKUP($E459&amp;$D$110&amp;$D$111,'CCG data'!$A:$AD,'CCG data'!O$3,FALSE))</f>
        <v>0.158</v>
      </c>
      <c r="W460" s="142">
        <f>IF(V459="","",VLOOKUP($E459&amp;$D$110&amp;$D$111,'CCG data'!$A:$AD,'CCG data'!P$3,FALSE))</f>
        <v>0.19500000000000001</v>
      </c>
      <c r="Y460" s="178" t="str">
        <f>IFERROR(VLOOKUP($E460&amp;$D$111, Outliers!$A$4:$P$214,6,FALSE),"0")</f>
        <v>0</v>
      </c>
      <c r="Z460" s="178" t="str">
        <f>IFERROR(VLOOKUP($E460&amp;$D$111, Outliers!$A$4:$P$214,7,FALSE),"0")</f>
        <v>0</v>
      </c>
      <c r="AA460" s="178" t="str">
        <f>IFERROR(VLOOKUP($E460&amp;$D$111, Outliers!$A$4:$P$214,8,FALSE),"0")</f>
        <v>0</v>
      </c>
      <c r="AB460" s="178" t="str">
        <f>IFERROR(VLOOKUP($E460&amp;$D$111, Outliers!$A$4:$P$214,9,FALSE),"0")</f>
        <v>0</v>
      </c>
      <c r="AD460" s="82"/>
      <c r="AE460" s="82"/>
      <c r="AF460" s="82"/>
      <c r="AG460" s="82"/>
    </row>
    <row r="461" spans="4:33" ht="15.75" x14ac:dyDescent="0.25">
      <c r="D461" s="301"/>
      <c r="E461" s="108" t="s">
        <v>485</v>
      </c>
      <c r="F461" s="372">
        <f>IF(OR(ISERROR(VLOOKUP($E461&amp;$D$110&amp;$D$111,'CCG data'!$A:$AD,'CCG data'!R$3,FALSE)),ISBLANK(VLOOKUP($E461&amp;$D$110&amp;$D$111,'CCG data'!$A:$AD,'CCG data'!R$3,FALSE))),"",VLOOKUP($E461&amp;$D$110&amp;$D$111,'CCG data'!$A:$AD,'CCG data'!R$3,FALSE))</f>
        <v>4.3</v>
      </c>
      <c r="G461" s="373"/>
      <c r="H461" s="373">
        <f>IF(OR(ISERROR(VLOOKUP($E461&amp;$D$110&amp;$D$111,'CCG data'!$A:$AD,'CCG data'!S$3,FALSE)),ISBLANK(VLOOKUP($E461&amp;$D$110&amp;$D$111,'CCG data'!$A:$AD,'CCG data'!S$3,FALSE))),"",VLOOKUP($E461&amp;$D$110&amp;$D$111,'CCG data'!$A:$AD,'CCG data'!S$3,FALSE))</f>
        <v>46.8</v>
      </c>
      <c r="I461" s="373"/>
      <c r="J461" s="373">
        <f>IF(OR(ISERROR(VLOOKUP($E461&amp;$D$110&amp;$D$111,'CCG data'!$A:$AD,'CCG data'!T$3,FALSE)),ISBLANK(VLOOKUP($E461&amp;$D$110&amp;$D$111,'CCG data'!$A:$AD,'CCG data'!T$3,FALSE))),"",VLOOKUP($E461&amp;$D$110&amp;$D$111,'CCG data'!$A:$AD,'CCG data'!T$3,FALSE))</f>
        <v>21</v>
      </c>
      <c r="K461" s="373"/>
      <c r="L461" s="373">
        <f>IF(OR(ISERROR(VLOOKUP($E461&amp;$D$110&amp;$D$111,'CCG data'!$A:$AD,'CCG data'!U$3,FALSE)),ISBLANK(VLOOKUP($E461&amp;$D$110&amp;$D$111,'CCG data'!$A:$AD,'CCG data'!U$3,FALSE))),"",VLOOKUP($E461&amp;$D$110&amp;$D$111,'CCG data'!$A:$AD,'CCG data'!U$3,FALSE))</f>
        <v>6.2</v>
      </c>
      <c r="M461" s="374"/>
      <c r="N461" s="303">
        <f>IF(OR(ISERROR(VLOOKUP($E461&amp;$D$110&amp;$D$111,'CCG data'!$A:$AD,'CCG data'!G$3,FALSE)),ISBLANK(VLOOKUP($E461&amp;$D$110&amp;$D$111,'CCG data'!$A:$AD,'CCG data'!G$3,FALSE))),"",VLOOKUP($E461&amp;$D$110&amp;$D$111,'CCG data'!$A:$AD,'CCG data'!G$3,FALSE))</f>
        <v>1364</v>
      </c>
      <c r="P461" s="354">
        <f>IF(OR(ISERROR(VLOOKUP($E461&amp;$D$110&amp;$D$111,'CCG data'!$A:$AD,'CCG data'!B$3,FALSE)),ISBLANK(VLOOKUP($E461&amp;$D$110&amp;$D$111,'CCG data'!$A:$AD,'CCG data'!B$3,FALSE))),"",VLOOKUP($E461&amp;$D$110&amp;$D$111,'CCG data'!$A:$AD,'CCG data'!B$3,FALSE))</f>
        <v>5.7184750733137828E-2</v>
      </c>
      <c r="Q461" s="246"/>
      <c r="R461" s="246">
        <f>IF(OR(ISERROR(VLOOKUP($E461&amp;$D$110&amp;$D$111,'CCG data'!$A:$AD,'CCG data'!C$3,FALSE)),ISBLANK(VLOOKUP($E461&amp;$D$110&amp;$D$111,'CCG data'!$A:$AD,'CCG data'!C$3,FALSE))),"",VLOOKUP($E461&amp;$D$110&amp;$D$111,'CCG data'!$A:$AD,'CCG data'!C$3,FALSE))</f>
        <v>0.59750733137829914</v>
      </c>
      <c r="S461" s="246"/>
      <c r="T461" s="246">
        <f>IF(OR(ISERROR(VLOOKUP($E461&amp;$D$110&amp;$D$111,'CCG data'!$A:$AD,'CCG data'!D$3,FALSE)),ISBLANK(VLOOKUP($E461&amp;$D$110&amp;$D$111,'CCG data'!$A:$AD,'CCG data'!D$3,FALSE))),"",VLOOKUP($E461&amp;$D$110&amp;$D$111,'CCG data'!$A:$AD,'CCG data'!D$3,FALSE))</f>
        <v>0.26539589442815248</v>
      </c>
      <c r="U461" s="246"/>
      <c r="V461" s="246">
        <f>IF(OR(ISERROR(VLOOKUP($E461&amp;$D$110&amp;$D$111,'CCG data'!$A:$AD,'CCG data'!E$3,FALSE)),ISBLANK(VLOOKUP($E461&amp;$D$110&amp;$D$111,'CCG data'!$A:$AD,'CCG data'!E$3,FALSE))),"",VLOOKUP($E461&amp;$D$110&amp;$D$111,'CCG data'!$A:$AD,'CCG data'!E$3,FALSE))</f>
        <v>7.9912023460410556E-2</v>
      </c>
      <c r="W461" s="387"/>
      <c r="Y461" s="178">
        <f>IFERROR(VLOOKUP($E461&amp;$D$111, Outliers!$A$4:$P$214,6,FALSE),"0")</f>
        <v>0</v>
      </c>
      <c r="Z461" s="178">
        <f>IFERROR(VLOOKUP($E461&amp;$D$111, Outliers!$A$4:$P$214,7,FALSE),"0")</f>
        <v>1</v>
      </c>
      <c r="AA461" s="178">
        <f>IFERROR(VLOOKUP($E461&amp;$D$111, Outliers!$A$4:$P$214,8,FALSE),"0")</f>
        <v>0</v>
      </c>
      <c r="AB461" s="178">
        <f>IFERROR(VLOOKUP($E461&amp;$D$111, Outliers!$A$4:$P$214,9,FALSE),"0")</f>
        <v>1</v>
      </c>
      <c r="AD461" s="82"/>
      <c r="AE461" s="82"/>
      <c r="AF461" s="82"/>
      <c r="AG461" s="82"/>
    </row>
    <row r="462" spans="4:33" x14ac:dyDescent="0.25">
      <c r="D462" s="301"/>
      <c r="E462" s="107" t="s">
        <v>27</v>
      </c>
      <c r="F462" s="99">
        <f>IF(P461="","",VLOOKUP($E461&amp;$D$110&amp;$D$111,'CCG data'!$A:$AD,'CCG data'!W$3,FALSE))</f>
        <v>3.4</v>
      </c>
      <c r="G462" s="100">
        <f>IF(P461="","",VLOOKUP($E461&amp;$D$110&amp;$D$111,'CCG data'!$A:$AD,'CCG data'!X$3,FALSE))</f>
        <v>5.3</v>
      </c>
      <c r="H462" s="100">
        <f>IF(R461="","",VLOOKUP($E461&amp;$D$110&amp;$D$111,'CCG data'!$A:$AD,'CCG data'!Y$3,FALSE))</f>
        <v>43.6</v>
      </c>
      <c r="I462" s="100">
        <f>IF(R461="","",VLOOKUP($E461&amp;$D$110&amp;$D$111,'CCG data'!$A:$AD,'CCG data'!Z$3,FALSE))</f>
        <v>50</v>
      </c>
      <c r="J462" s="100">
        <f>IF(T461="","",VLOOKUP($E461&amp;$D$110&amp;$D$111,'CCG data'!$A:$AD,'CCG data'!AA$3,FALSE))</f>
        <v>18.8</v>
      </c>
      <c r="K462" s="100">
        <f>IF(T461="","",VLOOKUP($E461&amp;$D$110&amp;$D$111,'CCG data'!$A:$AD,'CCG data'!AB$3,FALSE))</f>
        <v>23.2</v>
      </c>
      <c r="L462" s="100">
        <f>IF(V461="","",VLOOKUP($E461&amp;$D$110&amp;$D$111,'CCG data'!$A:$AD,'CCG data'!AC$3,FALSE))</f>
        <v>5.0999999999999996</v>
      </c>
      <c r="M462" s="100">
        <f>IF(V461="","",VLOOKUP($E461&amp;$D$110&amp;$D$111,'CCG data'!$A:$AD,'CCG data'!AD$3,FALSE))</f>
        <v>7.4</v>
      </c>
      <c r="N462" s="304"/>
      <c r="P462" s="162">
        <f>IF(P461="","",VLOOKUP($E461&amp;$D$110&amp;$D$111,'CCG data'!$A:$AD,'CCG data'!I$3,FALSE))</f>
        <v>4.5999999999999999E-2</v>
      </c>
      <c r="Q462" s="15">
        <f>IF(P461="","",VLOOKUP($E461&amp;$D$110&amp;$D$111,'CCG data'!$A:$AD,'CCG data'!J$3,FALSE))</f>
        <v>7.0999999999999994E-2</v>
      </c>
      <c r="R462" s="15">
        <f>IF(R461="","",VLOOKUP($E461&amp;$D$110&amp;$D$111,'CCG data'!$A:$AD,'CCG data'!K$3,FALSE))</f>
        <v>0.57099999999999995</v>
      </c>
      <c r="S462" s="15">
        <f>IF(R461="","",VLOOKUP($E461&amp;$D$110&amp;$D$111,'CCG data'!$A:$AD,'CCG data'!L$3,FALSE))</f>
        <v>0.623</v>
      </c>
      <c r="T462" s="15">
        <f>IF(T461="","",VLOOKUP($E461&amp;$D$110&amp;$D$111,'CCG data'!$A:$AD,'CCG data'!M$3,FALSE))</f>
        <v>0.24299999999999999</v>
      </c>
      <c r="U462" s="15">
        <f>IF(T461="","",VLOOKUP($E461&amp;$D$110&amp;$D$111,'CCG data'!$A:$AD,'CCG data'!N$3,FALSE))</f>
        <v>0.28899999999999998</v>
      </c>
      <c r="V462" s="15">
        <f>IF(V461="","",VLOOKUP($E461&amp;$D$110&amp;$D$111,'CCG data'!$A:$AD,'CCG data'!O$3,FALSE))</f>
        <v>6.7000000000000004E-2</v>
      </c>
      <c r="W462" s="142">
        <f>IF(V461="","",VLOOKUP($E461&amp;$D$110&amp;$D$111,'CCG data'!$A:$AD,'CCG data'!P$3,FALSE))</f>
        <v>9.6000000000000002E-2</v>
      </c>
      <c r="Y462" s="178" t="str">
        <f>IFERROR(VLOOKUP($E462&amp;$D$111, Outliers!$A$4:$P$214,6,FALSE),"0")</f>
        <v>0</v>
      </c>
      <c r="Z462" s="178" t="str">
        <f>IFERROR(VLOOKUP($E462&amp;$D$111, Outliers!$A$4:$P$214,7,FALSE),"0")</f>
        <v>0</v>
      </c>
      <c r="AA462" s="178" t="str">
        <f>IFERROR(VLOOKUP($E462&amp;$D$111, Outliers!$A$4:$P$214,8,FALSE),"0")</f>
        <v>0</v>
      </c>
      <c r="AB462" s="178" t="str">
        <f>IFERROR(VLOOKUP($E462&amp;$D$111, Outliers!$A$4:$P$214,9,FALSE),"0")</f>
        <v>0</v>
      </c>
      <c r="AD462" s="82"/>
      <c r="AE462" s="82"/>
      <c r="AF462" s="82"/>
      <c r="AG462" s="82"/>
    </row>
    <row r="463" spans="4:33" ht="15.75" x14ac:dyDescent="0.25">
      <c r="D463" s="301"/>
      <c r="E463" s="108" t="s">
        <v>300</v>
      </c>
      <c r="F463" s="372">
        <f>IF(OR(ISERROR(VLOOKUP($E463&amp;$D$110&amp;$D$111,'CCG data'!$A:$AD,'CCG data'!R$3,FALSE)),ISBLANK(VLOOKUP($E463&amp;$D$110&amp;$D$111,'CCG data'!$A:$AD,'CCG data'!R$3,FALSE))),"",VLOOKUP($E463&amp;$D$110&amp;$D$111,'CCG data'!$A:$AD,'CCG data'!R$3,FALSE))</f>
        <v>7.2</v>
      </c>
      <c r="G463" s="373"/>
      <c r="H463" s="373">
        <f>IF(OR(ISERROR(VLOOKUP($E463&amp;$D$110&amp;$D$111,'CCG data'!$A:$AD,'CCG data'!S$3,FALSE)),ISBLANK(VLOOKUP($E463&amp;$D$110&amp;$D$111,'CCG data'!$A:$AD,'CCG data'!S$3,FALSE))),"",VLOOKUP($E463&amp;$D$110&amp;$D$111,'CCG data'!$A:$AD,'CCG data'!S$3,FALSE))</f>
        <v>42.5</v>
      </c>
      <c r="I463" s="373"/>
      <c r="J463" s="373">
        <f>IF(OR(ISERROR(VLOOKUP($E463&amp;$D$110&amp;$D$111,'CCG data'!$A:$AD,'CCG data'!T$3,FALSE)),ISBLANK(VLOOKUP($E463&amp;$D$110&amp;$D$111,'CCG data'!$A:$AD,'CCG data'!T$3,FALSE))),"",VLOOKUP($E463&amp;$D$110&amp;$D$111,'CCG data'!$A:$AD,'CCG data'!T$3,FALSE))</f>
        <v>20.100000000000001</v>
      </c>
      <c r="K463" s="373"/>
      <c r="L463" s="373">
        <f>IF(OR(ISERROR(VLOOKUP($E463&amp;$D$110&amp;$D$111,'CCG data'!$A:$AD,'CCG data'!U$3,FALSE)),ISBLANK(VLOOKUP($E463&amp;$D$110&amp;$D$111,'CCG data'!$A:$AD,'CCG data'!U$3,FALSE))),"",VLOOKUP($E463&amp;$D$110&amp;$D$111,'CCG data'!$A:$AD,'CCG data'!U$3,FALSE))</f>
        <v>10.4</v>
      </c>
      <c r="M463" s="374"/>
      <c r="N463" s="303">
        <f>IF(OR(ISERROR(VLOOKUP($E463&amp;$D$110&amp;$D$111,'CCG data'!$A:$AD,'CCG data'!G$3,FALSE)),ISBLANK(VLOOKUP($E463&amp;$D$110&amp;$D$111,'CCG data'!$A:$AD,'CCG data'!G$3,FALSE))),"",VLOOKUP($E463&amp;$D$110&amp;$D$111,'CCG data'!$A:$AD,'CCG data'!G$3,FALSE))</f>
        <v>1601</v>
      </c>
      <c r="P463" s="354">
        <f>IF(OR(ISERROR(VLOOKUP($E463&amp;$D$110&amp;$D$111,'CCG data'!$A:$AD,'CCG data'!B$3,FALSE)),ISBLANK(VLOOKUP($E463&amp;$D$110&amp;$D$111,'CCG data'!$A:$AD,'CCG data'!B$3,FALSE))),"",VLOOKUP($E463&amp;$D$110&amp;$D$111,'CCG data'!$A:$AD,'CCG data'!B$3,FALSE))</f>
        <v>9.1817613991255459E-2</v>
      </c>
      <c r="Q463" s="246"/>
      <c r="R463" s="246">
        <f>IF(OR(ISERROR(VLOOKUP($E463&amp;$D$110&amp;$D$111,'CCG data'!$A:$AD,'CCG data'!C$3,FALSE)),ISBLANK(VLOOKUP($E463&amp;$D$110&amp;$D$111,'CCG data'!$A:$AD,'CCG data'!C$3,FALSE))),"",VLOOKUP($E463&amp;$D$110&amp;$D$111,'CCG data'!$A:$AD,'CCG data'!C$3,FALSE))</f>
        <v>0.53154278575890068</v>
      </c>
      <c r="S463" s="246"/>
      <c r="T463" s="246">
        <f>IF(OR(ISERROR(VLOOKUP($E463&amp;$D$110&amp;$D$111,'CCG data'!$A:$AD,'CCG data'!D$3,FALSE)),ISBLANK(VLOOKUP($E463&amp;$D$110&amp;$D$111,'CCG data'!$A:$AD,'CCG data'!D$3,FALSE))),"",VLOOKUP($E463&amp;$D$110&amp;$D$111,'CCG data'!$A:$AD,'CCG data'!D$3,FALSE))</f>
        <v>0.2448469706433479</v>
      </c>
      <c r="U463" s="246"/>
      <c r="V463" s="246">
        <f>IF(OR(ISERROR(VLOOKUP($E463&amp;$D$110&amp;$D$111,'CCG data'!$A:$AD,'CCG data'!E$3,FALSE)),ISBLANK(VLOOKUP($E463&amp;$D$110&amp;$D$111,'CCG data'!$A:$AD,'CCG data'!E$3,FALSE))),"",VLOOKUP($E463&amp;$D$110&amp;$D$111,'CCG data'!$A:$AD,'CCG data'!E$3,FALSE))</f>
        <v>0.13179262960649593</v>
      </c>
      <c r="W463" s="387"/>
      <c r="Y463" s="178">
        <f>IFERROR(VLOOKUP($E463&amp;$D$111, Outliers!$A$4:$P$214,6,FALSE),"0")</f>
        <v>1</v>
      </c>
      <c r="Z463" s="178">
        <f>IFERROR(VLOOKUP($E463&amp;$D$111, Outliers!$A$4:$P$214,7,FALSE),"0")</f>
        <v>0</v>
      </c>
      <c r="AA463" s="178">
        <f>IFERROR(VLOOKUP($E463&amp;$D$111, Outliers!$A$4:$P$214,8,FALSE),"0")</f>
        <v>0</v>
      </c>
      <c r="AB463" s="178">
        <f>IFERROR(VLOOKUP($E463&amp;$D$111, Outliers!$A$4:$P$214,9,FALSE),"0")</f>
        <v>0</v>
      </c>
      <c r="AD463" s="82"/>
      <c r="AE463" s="82"/>
      <c r="AF463" s="82"/>
      <c r="AG463" s="82"/>
    </row>
    <row r="464" spans="4:33" x14ac:dyDescent="0.25">
      <c r="D464" s="301"/>
      <c r="E464" s="107" t="s">
        <v>27</v>
      </c>
      <c r="F464" s="99">
        <f>IF(P463="","",VLOOKUP($E463&amp;$D$110&amp;$D$111,'CCG data'!$A:$AD,'CCG data'!W$3,FALSE))</f>
        <v>6</v>
      </c>
      <c r="G464" s="100">
        <f>IF(P463="","",VLOOKUP($E463&amp;$D$110&amp;$D$111,'CCG data'!$A:$AD,'CCG data'!X$3,FALSE))</f>
        <v>8.4</v>
      </c>
      <c r="H464" s="100">
        <f>IF(R463="","",VLOOKUP($E463&amp;$D$110&amp;$D$111,'CCG data'!$A:$AD,'CCG data'!Y$3,FALSE))</f>
        <v>39.6</v>
      </c>
      <c r="I464" s="100">
        <f>IF(R463="","",VLOOKUP($E463&amp;$D$110&amp;$D$111,'CCG data'!$A:$AD,'CCG data'!Z$3,FALSE))</f>
        <v>45.3</v>
      </c>
      <c r="J464" s="100">
        <f>IF(T463="","",VLOOKUP($E463&amp;$D$110&amp;$D$111,'CCG data'!$A:$AD,'CCG data'!AA$3,FALSE))</f>
        <v>18.100000000000001</v>
      </c>
      <c r="K464" s="100">
        <f>IF(T463="","",VLOOKUP($E463&amp;$D$110&amp;$D$111,'CCG data'!$A:$AD,'CCG data'!AB$3,FALSE))</f>
        <v>22.1</v>
      </c>
      <c r="L464" s="100">
        <f>IF(V463="","",VLOOKUP($E463&amp;$D$110&amp;$D$111,'CCG data'!$A:$AD,'CCG data'!AC$3,FALSE))</f>
        <v>9</v>
      </c>
      <c r="M464" s="100">
        <f>IF(V463="","",VLOOKUP($E463&amp;$D$110&amp;$D$111,'CCG data'!$A:$AD,'CCG data'!AD$3,FALSE))</f>
        <v>11.8</v>
      </c>
      <c r="N464" s="304"/>
      <c r="P464" s="162">
        <f>IF(P463="","",VLOOKUP($E463&amp;$D$110&amp;$D$111,'CCG data'!$A:$AD,'CCG data'!I$3,FALSE))</f>
        <v>7.9000000000000001E-2</v>
      </c>
      <c r="Q464" s="15">
        <f>IF(P463="","",VLOOKUP($E463&amp;$D$110&amp;$D$111,'CCG data'!$A:$AD,'CCG data'!J$3,FALSE))</f>
        <v>0.107</v>
      </c>
      <c r="R464" s="15">
        <f>IF(R463="","",VLOOKUP($E463&amp;$D$110&amp;$D$111,'CCG data'!$A:$AD,'CCG data'!K$3,FALSE))</f>
        <v>0.50700000000000001</v>
      </c>
      <c r="S464" s="15">
        <f>IF(R463="","",VLOOKUP($E463&amp;$D$110&amp;$D$111,'CCG data'!$A:$AD,'CCG data'!L$3,FALSE))</f>
        <v>0.55600000000000005</v>
      </c>
      <c r="T464" s="15">
        <f>IF(T463="","",VLOOKUP($E463&amp;$D$110&amp;$D$111,'CCG data'!$A:$AD,'CCG data'!M$3,FALSE))</f>
        <v>0.224</v>
      </c>
      <c r="U464" s="15">
        <f>IF(T463="","",VLOOKUP($E463&amp;$D$110&amp;$D$111,'CCG data'!$A:$AD,'CCG data'!N$3,FALSE))</f>
        <v>0.26700000000000002</v>
      </c>
      <c r="V464" s="15">
        <f>IF(V463="","",VLOOKUP($E463&amp;$D$110&amp;$D$111,'CCG data'!$A:$AD,'CCG data'!O$3,FALSE))</f>
        <v>0.11600000000000001</v>
      </c>
      <c r="W464" s="142">
        <f>IF(V463="","",VLOOKUP($E463&amp;$D$110&amp;$D$111,'CCG data'!$A:$AD,'CCG data'!P$3,FALSE))</f>
        <v>0.14899999999999999</v>
      </c>
      <c r="Y464" s="178" t="str">
        <f>IFERROR(VLOOKUP($E464&amp;$D$111, Outliers!$A$4:$P$214,6,FALSE),"0")</f>
        <v>0</v>
      </c>
      <c r="Z464" s="178" t="str">
        <f>IFERROR(VLOOKUP($E464&amp;$D$111, Outliers!$A$4:$P$214,7,FALSE),"0")</f>
        <v>0</v>
      </c>
      <c r="AA464" s="178" t="str">
        <f>IFERROR(VLOOKUP($E464&amp;$D$111, Outliers!$A$4:$P$214,8,FALSE),"0")</f>
        <v>0</v>
      </c>
      <c r="AB464" s="178" t="str">
        <f>IFERROR(VLOOKUP($E464&amp;$D$111, Outliers!$A$4:$P$214,9,FALSE),"0")</f>
        <v>0</v>
      </c>
      <c r="AD464" s="82"/>
      <c r="AE464" s="82"/>
      <c r="AF464" s="82"/>
      <c r="AG464" s="82"/>
    </row>
    <row r="465" spans="4:33" ht="15.75" x14ac:dyDescent="0.25">
      <c r="D465" s="301"/>
      <c r="E465" s="108" t="s">
        <v>301</v>
      </c>
      <c r="F465" s="372">
        <f>IF(OR(ISERROR(VLOOKUP($E465&amp;$D$110&amp;$D$111,'CCG data'!$A:$AD,'CCG data'!R$3,FALSE)),ISBLANK(VLOOKUP($E465&amp;$D$110&amp;$D$111,'CCG data'!$A:$AD,'CCG data'!R$3,FALSE))),"",VLOOKUP($E465&amp;$D$110&amp;$D$111,'CCG data'!$A:$AD,'CCG data'!R$3,FALSE))</f>
        <v>4.7</v>
      </c>
      <c r="G465" s="373"/>
      <c r="H465" s="373">
        <f>IF(OR(ISERROR(VLOOKUP($E465&amp;$D$110&amp;$D$111,'CCG data'!$A:$AD,'CCG data'!S$3,FALSE)),ISBLANK(VLOOKUP($E465&amp;$D$110&amp;$D$111,'CCG data'!$A:$AD,'CCG data'!S$3,FALSE))),"",VLOOKUP($E465&amp;$D$110&amp;$D$111,'CCG data'!$A:$AD,'CCG data'!S$3,FALSE))</f>
        <v>34.799999999999997</v>
      </c>
      <c r="I465" s="373"/>
      <c r="J465" s="373">
        <f>IF(OR(ISERROR(VLOOKUP($E465&amp;$D$110&amp;$D$111,'CCG data'!$A:$AD,'CCG data'!T$3,FALSE)),ISBLANK(VLOOKUP($E465&amp;$D$110&amp;$D$111,'CCG data'!$A:$AD,'CCG data'!T$3,FALSE))),"",VLOOKUP($E465&amp;$D$110&amp;$D$111,'CCG data'!$A:$AD,'CCG data'!T$3,FALSE))</f>
        <v>14.3</v>
      </c>
      <c r="K465" s="373"/>
      <c r="L465" s="373">
        <f>IF(OR(ISERROR(VLOOKUP($E465&amp;$D$110&amp;$D$111,'CCG data'!$A:$AD,'CCG data'!U$3,FALSE)),ISBLANK(VLOOKUP($E465&amp;$D$110&amp;$D$111,'CCG data'!$A:$AD,'CCG data'!U$3,FALSE))),"",VLOOKUP($E465&amp;$D$110&amp;$D$111,'CCG data'!$A:$AD,'CCG data'!U$3,FALSE))</f>
        <v>13.9</v>
      </c>
      <c r="M465" s="374"/>
      <c r="N465" s="303">
        <f>IF(OR(ISERROR(VLOOKUP($E465&amp;$D$110&amp;$D$111,'CCG data'!$A:$AD,'CCG data'!G$3,FALSE)),ISBLANK(VLOOKUP($E465&amp;$D$110&amp;$D$111,'CCG data'!$A:$AD,'CCG data'!G$3,FALSE))),"",VLOOKUP($E465&amp;$D$110&amp;$D$111,'CCG data'!$A:$AD,'CCG data'!G$3,FALSE))</f>
        <v>1466</v>
      </c>
      <c r="P465" s="354">
        <f>IF(OR(ISERROR(VLOOKUP($E465&amp;$D$110&amp;$D$111,'CCG data'!$A:$AD,'CCG data'!B$3,FALSE)),ISBLANK(VLOOKUP($E465&amp;$D$110&amp;$D$111,'CCG data'!$A:$AD,'CCG data'!B$3,FALSE))),"",VLOOKUP($E465&amp;$D$110&amp;$D$111,'CCG data'!$A:$AD,'CCG data'!B$3,FALSE))</f>
        <v>6.4802182810368356E-2</v>
      </c>
      <c r="Q465" s="246"/>
      <c r="R465" s="246">
        <f>IF(OR(ISERROR(VLOOKUP($E465&amp;$D$110&amp;$D$111,'CCG data'!$A:$AD,'CCG data'!C$3,FALSE)),ISBLANK(VLOOKUP($E465&amp;$D$110&amp;$D$111,'CCG data'!$A:$AD,'CCG data'!C$3,FALSE))),"",VLOOKUP($E465&amp;$D$110&amp;$D$111,'CCG data'!$A:$AD,'CCG data'!C$3,FALSE))</f>
        <v>0.51227830832196453</v>
      </c>
      <c r="S465" s="246"/>
      <c r="T465" s="246">
        <f>IF(OR(ISERROR(VLOOKUP($E465&amp;$D$110&amp;$D$111,'CCG data'!$A:$AD,'CCG data'!D$3,FALSE)),ISBLANK(VLOOKUP($E465&amp;$D$110&amp;$D$111,'CCG data'!$A:$AD,'CCG data'!D$3,FALSE))),"",VLOOKUP($E465&amp;$D$110&amp;$D$111,'CCG data'!$A:$AD,'CCG data'!D$3,FALSE))</f>
        <v>0.21828103683492497</v>
      </c>
      <c r="U465" s="246"/>
      <c r="V465" s="246">
        <f>IF(OR(ISERROR(VLOOKUP($E465&amp;$D$110&amp;$D$111,'CCG data'!$A:$AD,'CCG data'!E$3,FALSE)),ISBLANK(VLOOKUP($E465&amp;$D$110&amp;$D$111,'CCG data'!$A:$AD,'CCG data'!E$3,FALSE))),"",VLOOKUP($E465&amp;$D$110&amp;$D$111,'CCG data'!$A:$AD,'CCG data'!E$3,FALSE))</f>
        <v>0.20463847203274216</v>
      </c>
      <c r="W465" s="387"/>
      <c r="Y465" s="178">
        <f>IFERROR(VLOOKUP($E465&amp;$D$111, Outliers!$A$4:$P$214,6,FALSE),"0")</f>
        <v>0</v>
      </c>
      <c r="Z465" s="178">
        <f>IFERROR(VLOOKUP($E465&amp;$D$111, Outliers!$A$4:$P$214,7,FALSE),"0")</f>
        <v>0</v>
      </c>
      <c r="AA465" s="178">
        <f>IFERROR(VLOOKUP($E465&amp;$D$111, Outliers!$A$4:$P$214,8,FALSE),"0")</f>
        <v>1</v>
      </c>
      <c r="AB465" s="178">
        <f>IFERROR(VLOOKUP($E465&amp;$D$111, Outliers!$A$4:$P$214,9,FALSE),"0")</f>
        <v>0</v>
      </c>
      <c r="AD465" s="82"/>
      <c r="AE465" s="82"/>
      <c r="AF465" s="82"/>
      <c r="AG465" s="82"/>
    </row>
    <row r="466" spans="4:33" x14ac:dyDescent="0.25">
      <c r="D466" s="301"/>
      <c r="E466" s="107" t="s">
        <v>27</v>
      </c>
      <c r="F466" s="99">
        <f>IF(P465="","",VLOOKUP($E465&amp;$D$110&amp;$D$111,'CCG data'!$A:$AD,'CCG data'!W$3,FALSE))</f>
        <v>3.7</v>
      </c>
      <c r="G466" s="100">
        <f>IF(P465="","",VLOOKUP($E465&amp;$D$110&amp;$D$111,'CCG data'!$A:$AD,'CCG data'!X$3,FALSE))</f>
        <v>5.6</v>
      </c>
      <c r="H466" s="100">
        <f>IF(R465="","",VLOOKUP($E465&amp;$D$110&amp;$D$111,'CCG data'!$A:$AD,'CCG data'!Y$3,FALSE))</f>
        <v>32.299999999999997</v>
      </c>
      <c r="I466" s="100">
        <f>IF(R465="","",VLOOKUP($E465&amp;$D$110&amp;$D$111,'CCG data'!$A:$AD,'CCG data'!Z$3,FALSE))</f>
        <v>37.299999999999997</v>
      </c>
      <c r="J466" s="100">
        <f>IF(T465="","",VLOOKUP($E465&amp;$D$110&amp;$D$111,'CCG data'!$A:$AD,'CCG data'!AA$3,FALSE))</f>
        <v>12.7</v>
      </c>
      <c r="K466" s="100">
        <f>IF(T465="","",VLOOKUP($E465&amp;$D$110&amp;$D$111,'CCG data'!$A:$AD,'CCG data'!AB$3,FALSE))</f>
        <v>15.8</v>
      </c>
      <c r="L466" s="100">
        <f>IF(V465="","",VLOOKUP($E465&amp;$D$110&amp;$D$111,'CCG data'!$A:$AD,'CCG data'!AC$3,FALSE))</f>
        <v>12.3</v>
      </c>
      <c r="M466" s="100">
        <f>IF(V465="","",VLOOKUP($E465&amp;$D$110&amp;$D$111,'CCG data'!$A:$AD,'CCG data'!AD$3,FALSE))</f>
        <v>15.5</v>
      </c>
      <c r="N466" s="304"/>
      <c r="P466" s="162">
        <f>IF(P465="","",VLOOKUP($E465&amp;$D$110&amp;$D$111,'CCG data'!$A:$AD,'CCG data'!I$3,FALSE))</f>
        <v>5.2999999999999999E-2</v>
      </c>
      <c r="Q466" s="15">
        <f>IF(P465="","",VLOOKUP($E465&amp;$D$110&amp;$D$111,'CCG data'!$A:$AD,'CCG data'!J$3,FALSE))</f>
        <v>7.9000000000000001E-2</v>
      </c>
      <c r="R466" s="15">
        <f>IF(R465="","",VLOOKUP($E465&amp;$D$110&amp;$D$111,'CCG data'!$A:$AD,'CCG data'!K$3,FALSE))</f>
        <v>0.48699999999999999</v>
      </c>
      <c r="S466" s="15">
        <f>IF(R465="","",VLOOKUP($E465&amp;$D$110&amp;$D$111,'CCG data'!$A:$AD,'CCG data'!L$3,FALSE))</f>
        <v>0.53800000000000003</v>
      </c>
      <c r="T466" s="15">
        <f>IF(T465="","",VLOOKUP($E465&amp;$D$110&amp;$D$111,'CCG data'!$A:$AD,'CCG data'!M$3,FALSE))</f>
        <v>0.19800000000000001</v>
      </c>
      <c r="U466" s="15">
        <f>IF(T465="","",VLOOKUP($E465&amp;$D$110&amp;$D$111,'CCG data'!$A:$AD,'CCG data'!N$3,FALSE))</f>
        <v>0.24</v>
      </c>
      <c r="V466" s="15">
        <f>IF(V465="","",VLOOKUP($E465&amp;$D$110&amp;$D$111,'CCG data'!$A:$AD,'CCG data'!O$3,FALSE))</f>
        <v>0.185</v>
      </c>
      <c r="W466" s="142">
        <f>IF(V465="","",VLOOKUP($E465&amp;$D$110&amp;$D$111,'CCG data'!$A:$AD,'CCG data'!P$3,FALSE))</f>
        <v>0.22600000000000001</v>
      </c>
      <c r="Y466" s="178" t="str">
        <f>IFERROR(VLOOKUP($E466&amp;$D$111, Outliers!$A$4:$P$214,6,FALSE),"0")</f>
        <v>0</v>
      </c>
      <c r="Z466" s="178" t="str">
        <f>IFERROR(VLOOKUP($E466&amp;$D$111, Outliers!$A$4:$P$214,7,FALSE),"0")</f>
        <v>0</v>
      </c>
      <c r="AA466" s="178" t="str">
        <f>IFERROR(VLOOKUP($E466&amp;$D$111, Outliers!$A$4:$P$214,8,FALSE),"0")</f>
        <v>0</v>
      </c>
      <c r="AB466" s="178" t="str">
        <f>IFERROR(VLOOKUP($E466&amp;$D$111, Outliers!$A$4:$P$214,9,FALSE),"0")</f>
        <v>0</v>
      </c>
      <c r="AD466" s="82"/>
      <c r="AE466" s="82"/>
      <c r="AF466" s="82"/>
      <c r="AG466" s="82"/>
    </row>
    <row r="467" spans="4:33" ht="15.75" x14ac:dyDescent="0.25">
      <c r="D467" s="301"/>
      <c r="E467" s="108" t="s">
        <v>302</v>
      </c>
      <c r="F467" s="372">
        <f>IF(OR(ISERROR(VLOOKUP($E467&amp;$D$110&amp;$D$111,'CCG data'!$A:$AD,'CCG data'!R$3,FALSE)),ISBLANK(VLOOKUP($E467&amp;$D$110&amp;$D$111,'CCG data'!$A:$AD,'CCG data'!R$3,FALSE))),"",VLOOKUP($E467&amp;$D$110&amp;$D$111,'CCG data'!$A:$AD,'CCG data'!R$3,FALSE))</f>
        <v>6.1</v>
      </c>
      <c r="G467" s="373"/>
      <c r="H467" s="373">
        <f>IF(OR(ISERROR(VLOOKUP($E467&amp;$D$110&amp;$D$111,'CCG data'!$A:$AD,'CCG data'!S$3,FALSE)),ISBLANK(VLOOKUP($E467&amp;$D$110&amp;$D$111,'CCG data'!$A:$AD,'CCG data'!S$3,FALSE))),"",VLOOKUP($E467&amp;$D$110&amp;$D$111,'CCG data'!$A:$AD,'CCG data'!S$3,FALSE))</f>
        <v>32.299999999999997</v>
      </c>
      <c r="I467" s="373"/>
      <c r="J467" s="373">
        <f>IF(OR(ISERROR(VLOOKUP($E467&amp;$D$110&amp;$D$111,'CCG data'!$A:$AD,'CCG data'!T$3,FALSE)),ISBLANK(VLOOKUP($E467&amp;$D$110&amp;$D$111,'CCG data'!$A:$AD,'CCG data'!T$3,FALSE))),"",VLOOKUP($E467&amp;$D$110&amp;$D$111,'CCG data'!$A:$AD,'CCG data'!T$3,FALSE))</f>
        <v>15.9</v>
      </c>
      <c r="K467" s="373"/>
      <c r="L467" s="373">
        <f>IF(OR(ISERROR(VLOOKUP($E467&amp;$D$110&amp;$D$111,'CCG data'!$A:$AD,'CCG data'!U$3,FALSE)),ISBLANK(VLOOKUP($E467&amp;$D$110&amp;$D$111,'CCG data'!$A:$AD,'CCG data'!U$3,FALSE))),"",VLOOKUP($E467&amp;$D$110&amp;$D$111,'CCG data'!$A:$AD,'CCG data'!U$3,FALSE))</f>
        <v>11.3</v>
      </c>
      <c r="M467" s="374"/>
      <c r="N467" s="303">
        <f>IF(OR(ISERROR(VLOOKUP($E467&amp;$D$110&amp;$D$111,'CCG data'!$A:$AD,'CCG data'!G$3,FALSE)),ISBLANK(VLOOKUP($E467&amp;$D$110&amp;$D$111,'CCG data'!$A:$AD,'CCG data'!G$3,FALSE))),"",VLOOKUP($E467&amp;$D$110&amp;$D$111,'CCG data'!$A:$AD,'CCG data'!G$3,FALSE))</f>
        <v>427</v>
      </c>
      <c r="P467" s="354">
        <f>IF(OR(ISERROR(VLOOKUP($E467&amp;$D$110&amp;$D$111,'CCG data'!$A:$AD,'CCG data'!B$3,FALSE)),ISBLANK(VLOOKUP($E467&amp;$D$110&amp;$D$111,'CCG data'!$A:$AD,'CCG data'!B$3,FALSE))),"",VLOOKUP($E467&amp;$D$110&amp;$D$111,'CCG data'!$A:$AD,'CCG data'!B$3,FALSE))</f>
        <v>9.1334894613583142E-2</v>
      </c>
      <c r="Q467" s="246"/>
      <c r="R467" s="246">
        <f>IF(OR(ISERROR(VLOOKUP($E467&amp;$D$110&amp;$D$111,'CCG data'!$A:$AD,'CCG data'!C$3,FALSE)),ISBLANK(VLOOKUP($E467&amp;$D$110&amp;$D$111,'CCG data'!$A:$AD,'CCG data'!C$3,FALSE))),"",VLOOKUP($E467&amp;$D$110&amp;$D$111,'CCG data'!$A:$AD,'CCG data'!C$3,FALSE))</f>
        <v>0.49414519906323184</v>
      </c>
      <c r="S467" s="246"/>
      <c r="T467" s="246">
        <f>IF(OR(ISERROR(VLOOKUP($E467&amp;$D$110&amp;$D$111,'CCG data'!$A:$AD,'CCG data'!D$3,FALSE)),ISBLANK(VLOOKUP($E467&amp;$D$110&amp;$D$111,'CCG data'!$A:$AD,'CCG data'!D$3,FALSE))),"",VLOOKUP($E467&amp;$D$110&amp;$D$111,'CCG data'!$A:$AD,'CCG data'!D$3,FALSE))</f>
        <v>0.23653395784543327</v>
      </c>
      <c r="U467" s="246"/>
      <c r="V467" s="246">
        <f>IF(OR(ISERROR(VLOOKUP($E467&amp;$D$110&amp;$D$111,'CCG data'!$A:$AD,'CCG data'!E$3,FALSE)),ISBLANK(VLOOKUP($E467&amp;$D$110&amp;$D$111,'CCG data'!$A:$AD,'CCG data'!E$3,FALSE))),"",VLOOKUP($E467&amp;$D$110&amp;$D$111,'CCG data'!$A:$AD,'CCG data'!E$3,FALSE))</f>
        <v>0.17798594847775176</v>
      </c>
      <c r="W467" s="387"/>
      <c r="Y467" s="178">
        <f>IFERROR(VLOOKUP($E467&amp;$D$111, Outliers!$A$4:$P$214,6,FALSE),"0")</f>
        <v>0</v>
      </c>
      <c r="Z467" s="178">
        <f>IFERROR(VLOOKUP($E467&amp;$D$111, Outliers!$A$4:$P$214,7,FALSE),"0")</f>
        <v>0</v>
      </c>
      <c r="AA467" s="178">
        <f>IFERROR(VLOOKUP($E467&amp;$D$111, Outliers!$A$4:$P$214,8,FALSE),"0")</f>
        <v>0</v>
      </c>
      <c r="AB467" s="178">
        <f>IFERROR(VLOOKUP($E467&amp;$D$111, Outliers!$A$4:$P$214,9,FALSE),"0")</f>
        <v>0</v>
      </c>
      <c r="AD467" s="82"/>
      <c r="AE467" s="82"/>
      <c r="AF467" s="82"/>
      <c r="AG467" s="82"/>
    </row>
    <row r="468" spans="4:33" x14ac:dyDescent="0.25">
      <c r="D468" s="301"/>
      <c r="E468" s="107" t="s">
        <v>27</v>
      </c>
      <c r="F468" s="99">
        <f>IF(P467="","",VLOOKUP($E467&amp;$D$110&amp;$D$111,'CCG data'!$A:$AD,'CCG data'!W$3,FALSE))</f>
        <v>4.2</v>
      </c>
      <c r="G468" s="100">
        <f>IF(P467="","",VLOOKUP($E467&amp;$D$110&amp;$D$111,'CCG data'!$A:$AD,'CCG data'!X$3,FALSE))</f>
        <v>8</v>
      </c>
      <c r="H468" s="100">
        <f>IF(R467="","",VLOOKUP($E467&amp;$D$110&amp;$D$111,'CCG data'!$A:$AD,'CCG data'!Y$3,FALSE))</f>
        <v>28</v>
      </c>
      <c r="I468" s="100">
        <f>IF(R467="","",VLOOKUP($E467&amp;$D$110&amp;$D$111,'CCG data'!$A:$AD,'CCG data'!Z$3,FALSE))</f>
        <v>36.700000000000003</v>
      </c>
      <c r="J468" s="100">
        <f>IF(T467="","",VLOOKUP($E467&amp;$D$110&amp;$D$111,'CCG data'!$A:$AD,'CCG data'!AA$3,FALSE))</f>
        <v>12.8</v>
      </c>
      <c r="K468" s="100">
        <f>IF(T467="","",VLOOKUP($E467&amp;$D$110&amp;$D$111,'CCG data'!$A:$AD,'CCG data'!AB$3,FALSE))</f>
        <v>19</v>
      </c>
      <c r="L468" s="100">
        <f>IF(V467="","",VLOOKUP($E467&amp;$D$110&amp;$D$111,'CCG data'!$A:$AD,'CCG data'!AC$3,FALSE))</f>
        <v>8.8000000000000007</v>
      </c>
      <c r="M468" s="100">
        <f>IF(V467="","",VLOOKUP($E467&amp;$D$110&amp;$D$111,'CCG data'!$A:$AD,'CCG data'!AD$3,FALSE))</f>
        <v>13.9</v>
      </c>
      <c r="N468" s="304"/>
      <c r="P468" s="162">
        <f>IF(P467="","",VLOOKUP($E467&amp;$D$110&amp;$D$111,'CCG data'!$A:$AD,'CCG data'!I$3,FALSE))</f>
        <v>6.8000000000000005E-2</v>
      </c>
      <c r="Q468" s="15">
        <f>IF(P467="","",VLOOKUP($E467&amp;$D$110&amp;$D$111,'CCG data'!$A:$AD,'CCG data'!J$3,FALSE))</f>
        <v>0.122</v>
      </c>
      <c r="R468" s="15">
        <f>IF(R467="","",VLOOKUP($E467&amp;$D$110&amp;$D$111,'CCG data'!$A:$AD,'CCG data'!K$3,FALSE))</f>
        <v>0.44700000000000001</v>
      </c>
      <c r="S468" s="15">
        <f>IF(R467="","",VLOOKUP($E467&amp;$D$110&amp;$D$111,'CCG data'!$A:$AD,'CCG data'!L$3,FALSE))</f>
        <v>0.54100000000000004</v>
      </c>
      <c r="T468" s="15">
        <f>IF(T467="","",VLOOKUP($E467&amp;$D$110&amp;$D$111,'CCG data'!$A:$AD,'CCG data'!M$3,FALSE))</f>
        <v>0.19900000000000001</v>
      </c>
      <c r="U468" s="15">
        <f>IF(T467="","",VLOOKUP($E467&amp;$D$110&amp;$D$111,'CCG data'!$A:$AD,'CCG data'!N$3,FALSE))</f>
        <v>0.27900000000000003</v>
      </c>
      <c r="V468" s="15">
        <f>IF(V467="","",VLOOKUP($E467&amp;$D$110&amp;$D$111,'CCG data'!$A:$AD,'CCG data'!O$3,FALSE))</f>
        <v>0.14499999999999999</v>
      </c>
      <c r="W468" s="142">
        <f>IF(V467="","",VLOOKUP($E467&amp;$D$110&amp;$D$111,'CCG data'!$A:$AD,'CCG data'!P$3,FALSE))</f>
        <v>0.217</v>
      </c>
      <c r="Y468" s="178" t="str">
        <f>IFERROR(VLOOKUP($E468&amp;$D$111, Outliers!$A$4:$P$214,6,FALSE),"0")</f>
        <v>0</v>
      </c>
      <c r="Z468" s="178" t="str">
        <f>IFERROR(VLOOKUP($E468&amp;$D$111, Outliers!$A$4:$P$214,7,FALSE),"0")</f>
        <v>0</v>
      </c>
      <c r="AA468" s="178" t="str">
        <f>IFERROR(VLOOKUP($E468&amp;$D$111, Outliers!$A$4:$P$214,8,FALSE),"0")</f>
        <v>0</v>
      </c>
      <c r="AB468" s="178" t="str">
        <f>IFERROR(VLOOKUP($E468&amp;$D$111, Outliers!$A$4:$P$214,9,FALSE),"0")</f>
        <v>0</v>
      </c>
      <c r="AD468" s="82"/>
      <c r="AE468" s="82"/>
      <c r="AF468" s="82"/>
      <c r="AG468" s="82"/>
    </row>
    <row r="469" spans="4:33" ht="15.75" x14ac:dyDescent="0.25">
      <c r="D469" s="301"/>
      <c r="E469" s="108" t="s">
        <v>303</v>
      </c>
      <c r="F469" s="372">
        <f>IF(OR(ISERROR(VLOOKUP($E469&amp;$D$110&amp;$D$111,'CCG data'!$A:$AD,'CCG data'!R$3,FALSE)),ISBLANK(VLOOKUP($E469&amp;$D$110&amp;$D$111,'CCG data'!$A:$AD,'CCG data'!R$3,FALSE))),"",VLOOKUP($E469&amp;$D$110&amp;$D$111,'CCG data'!$A:$AD,'CCG data'!R$3,FALSE))</f>
        <v>5.4</v>
      </c>
      <c r="G469" s="373"/>
      <c r="H469" s="373">
        <f>IF(OR(ISERROR(VLOOKUP($E469&amp;$D$110&amp;$D$111,'CCG data'!$A:$AD,'CCG data'!S$3,FALSE)),ISBLANK(VLOOKUP($E469&amp;$D$110&amp;$D$111,'CCG data'!$A:$AD,'CCG data'!S$3,FALSE))),"",VLOOKUP($E469&amp;$D$110&amp;$D$111,'CCG data'!$A:$AD,'CCG data'!S$3,FALSE))</f>
        <v>37.5</v>
      </c>
      <c r="I469" s="373"/>
      <c r="J469" s="373">
        <f>IF(OR(ISERROR(VLOOKUP($E469&amp;$D$110&amp;$D$111,'CCG data'!$A:$AD,'CCG data'!T$3,FALSE)),ISBLANK(VLOOKUP($E469&amp;$D$110&amp;$D$111,'CCG data'!$A:$AD,'CCG data'!T$3,FALSE))),"",VLOOKUP($E469&amp;$D$110&amp;$D$111,'CCG data'!$A:$AD,'CCG data'!T$3,FALSE))</f>
        <v>20.7</v>
      </c>
      <c r="K469" s="373"/>
      <c r="L469" s="373">
        <f>IF(OR(ISERROR(VLOOKUP($E469&amp;$D$110&amp;$D$111,'CCG data'!$A:$AD,'CCG data'!U$3,FALSE)),ISBLANK(VLOOKUP($E469&amp;$D$110&amp;$D$111,'CCG data'!$A:$AD,'CCG data'!U$3,FALSE))),"",VLOOKUP($E469&amp;$D$110&amp;$D$111,'CCG data'!$A:$AD,'CCG data'!U$3,FALSE))</f>
        <v>8.6999999999999993</v>
      </c>
      <c r="M469" s="374"/>
      <c r="N469" s="303">
        <f>IF(OR(ISERROR(VLOOKUP($E469&amp;$D$110&amp;$D$111,'CCG data'!$A:$AD,'CCG data'!G$3,FALSE)),ISBLANK(VLOOKUP($E469&amp;$D$110&amp;$D$111,'CCG data'!$A:$AD,'CCG data'!G$3,FALSE))),"",VLOOKUP($E469&amp;$D$110&amp;$D$111,'CCG data'!$A:$AD,'CCG data'!G$3,FALSE))</f>
        <v>852</v>
      </c>
      <c r="P469" s="354">
        <f>IF(OR(ISERROR(VLOOKUP($E469&amp;$D$110&amp;$D$111,'CCG data'!$A:$AD,'CCG data'!B$3,FALSE)),ISBLANK(VLOOKUP($E469&amp;$D$110&amp;$D$111,'CCG data'!$A:$AD,'CCG data'!B$3,FALSE))),"",VLOOKUP($E469&amp;$D$110&amp;$D$111,'CCG data'!$A:$AD,'CCG data'!B$3,FALSE))</f>
        <v>7.0422535211267609E-2</v>
      </c>
      <c r="Q469" s="246"/>
      <c r="R469" s="246">
        <f>IF(OR(ISERROR(VLOOKUP($E469&amp;$D$110&amp;$D$111,'CCG data'!$A:$AD,'CCG data'!C$3,FALSE)),ISBLANK(VLOOKUP($E469&amp;$D$110&amp;$D$111,'CCG data'!$A:$AD,'CCG data'!C$3,FALSE))),"",VLOOKUP($E469&amp;$D$110&amp;$D$111,'CCG data'!$A:$AD,'CCG data'!C$3,FALSE))</f>
        <v>0.51760563380281688</v>
      </c>
      <c r="S469" s="246"/>
      <c r="T469" s="246">
        <f>IF(OR(ISERROR(VLOOKUP($E469&amp;$D$110&amp;$D$111,'CCG data'!$A:$AD,'CCG data'!D$3,FALSE)),ISBLANK(VLOOKUP($E469&amp;$D$110&amp;$D$111,'CCG data'!$A:$AD,'CCG data'!D$3,FALSE))),"",VLOOKUP($E469&amp;$D$110&amp;$D$111,'CCG data'!$A:$AD,'CCG data'!D$3,FALSE))</f>
        <v>0.28873239436619719</v>
      </c>
      <c r="U469" s="246"/>
      <c r="V469" s="246">
        <f>IF(OR(ISERROR(VLOOKUP($E469&amp;$D$110&amp;$D$111,'CCG data'!$A:$AD,'CCG data'!E$3,FALSE)),ISBLANK(VLOOKUP($E469&amp;$D$110&amp;$D$111,'CCG data'!$A:$AD,'CCG data'!E$3,FALSE))),"",VLOOKUP($E469&amp;$D$110&amp;$D$111,'CCG data'!$A:$AD,'CCG data'!E$3,FALSE))</f>
        <v>0.12323943661971831</v>
      </c>
      <c r="W469" s="387"/>
      <c r="Y469" s="178">
        <f>IFERROR(VLOOKUP($E469&amp;$D$111, Outliers!$A$4:$P$214,6,FALSE),"0")</f>
        <v>0</v>
      </c>
      <c r="Z469" s="178">
        <f>IFERROR(VLOOKUP($E469&amp;$D$111, Outliers!$A$4:$P$214,7,FALSE),"0")</f>
        <v>0</v>
      </c>
      <c r="AA469" s="178">
        <f>IFERROR(VLOOKUP($E469&amp;$D$111, Outliers!$A$4:$P$214,8,FALSE),"0")</f>
        <v>0</v>
      </c>
      <c r="AB469" s="178">
        <f>IFERROR(VLOOKUP($E469&amp;$D$111, Outliers!$A$4:$P$214,9,FALSE),"0")</f>
        <v>1</v>
      </c>
      <c r="AD469" s="82"/>
      <c r="AE469" s="82"/>
      <c r="AF469" s="82"/>
      <c r="AG469" s="82"/>
    </row>
    <row r="470" spans="4:33" x14ac:dyDescent="0.25">
      <c r="D470" s="301"/>
      <c r="E470" s="107" t="s">
        <v>27</v>
      </c>
      <c r="F470" s="99">
        <f>IF(P469="","",VLOOKUP($E469&amp;$D$110&amp;$D$111,'CCG data'!$A:$AD,'CCG data'!W$3,FALSE))</f>
        <v>4</v>
      </c>
      <c r="G470" s="100">
        <f>IF(P469="","",VLOOKUP($E469&amp;$D$110&amp;$D$111,'CCG data'!$A:$AD,'CCG data'!X$3,FALSE))</f>
        <v>6.8</v>
      </c>
      <c r="H470" s="100">
        <f>IF(R469="","",VLOOKUP($E469&amp;$D$110&amp;$D$111,'CCG data'!$A:$AD,'CCG data'!Y$3,FALSE))</f>
        <v>34</v>
      </c>
      <c r="I470" s="100">
        <f>IF(R469="","",VLOOKUP($E469&amp;$D$110&amp;$D$111,'CCG data'!$A:$AD,'CCG data'!Z$3,FALSE))</f>
        <v>41</v>
      </c>
      <c r="J470" s="100">
        <f>IF(T469="","",VLOOKUP($E469&amp;$D$110&amp;$D$111,'CCG data'!$A:$AD,'CCG data'!AA$3,FALSE))</f>
        <v>18.100000000000001</v>
      </c>
      <c r="K470" s="100">
        <f>IF(T469="","",VLOOKUP($E469&amp;$D$110&amp;$D$111,'CCG data'!$A:$AD,'CCG data'!AB$3,FALSE))</f>
        <v>23.3</v>
      </c>
      <c r="L470" s="100">
        <f>IF(V469="","",VLOOKUP($E469&amp;$D$110&amp;$D$111,'CCG data'!$A:$AD,'CCG data'!AC$3,FALSE))</f>
        <v>7</v>
      </c>
      <c r="M470" s="100">
        <f>IF(V469="","",VLOOKUP($E469&amp;$D$110&amp;$D$111,'CCG data'!$A:$AD,'CCG data'!AD$3,FALSE))</f>
        <v>10.3</v>
      </c>
      <c r="N470" s="304"/>
      <c r="P470" s="162">
        <f>IF(P469="","",VLOOKUP($E469&amp;$D$110&amp;$D$111,'CCG data'!$A:$AD,'CCG data'!I$3,FALSE))</f>
        <v>5.5E-2</v>
      </c>
      <c r="Q470" s="15">
        <f>IF(P469="","",VLOOKUP($E469&amp;$D$110&amp;$D$111,'CCG data'!$A:$AD,'CCG data'!J$3,FALSE))</f>
        <v>0.09</v>
      </c>
      <c r="R470" s="15">
        <f>IF(R469="","",VLOOKUP($E469&amp;$D$110&amp;$D$111,'CCG data'!$A:$AD,'CCG data'!K$3,FALSE))</f>
        <v>0.48399999999999999</v>
      </c>
      <c r="S470" s="15">
        <f>IF(R469="","",VLOOKUP($E469&amp;$D$110&amp;$D$111,'CCG data'!$A:$AD,'CCG data'!L$3,FALSE))</f>
        <v>0.55100000000000005</v>
      </c>
      <c r="T470" s="15">
        <f>IF(T469="","",VLOOKUP($E469&amp;$D$110&amp;$D$111,'CCG data'!$A:$AD,'CCG data'!M$3,FALSE))</f>
        <v>0.25900000000000001</v>
      </c>
      <c r="U470" s="15">
        <f>IF(T469="","",VLOOKUP($E469&amp;$D$110&amp;$D$111,'CCG data'!$A:$AD,'CCG data'!N$3,FALSE))</f>
        <v>0.32</v>
      </c>
      <c r="V470" s="15">
        <f>IF(V469="","",VLOOKUP($E469&amp;$D$110&amp;$D$111,'CCG data'!$A:$AD,'CCG data'!O$3,FALSE))</f>
        <v>0.10299999999999999</v>
      </c>
      <c r="W470" s="142">
        <f>IF(V469="","",VLOOKUP($E469&amp;$D$110&amp;$D$111,'CCG data'!$A:$AD,'CCG data'!P$3,FALSE))</f>
        <v>0.14699999999999999</v>
      </c>
      <c r="Y470" s="178" t="str">
        <f>IFERROR(VLOOKUP($E470&amp;$D$111, Outliers!$A$4:$P$214,6,FALSE),"0")</f>
        <v>0</v>
      </c>
      <c r="Z470" s="178" t="str">
        <f>IFERROR(VLOOKUP($E470&amp;$D$111, Outliers!$A$4:$P$214,7,FALSE),"0")</f>
        <v>0</v>
      </c>
      <c r="AA470" s="178" t="str">
        <f>IFERROR(VLOOKUP($E470&amp;$D$111, Outliers!$A$4:$P$214,8,FALSE),"0")</f>
        <v>0</v>
      </c>
      <c r="AB470" s="178" t="str">
        <f>IFERROR(VLOOKUP($E470&amp;$D$111, Outliers!$A$4:$P$214,9,FALSE),"0")</f>
        <v>0</v>
      </c>
      <c r="AD470" s="82"/>
      <c r="AE470" s="82"/>
      <c r="AF470" s="82"/>
      <c r="AG470" s="82"/>
    </row>
    <row r="471" spans="4:33" ht="15.75" x14ac:dyDescent="0.25">
      <c r="D471" s="301"/>
      <c r="E471" s="108" t="s">
        <v>304</v>
      </c>
      <c r="F471" s="372">
        <f>IF(OR(ISERROR(VLOOKUP($E471&amp;$D$110&amp;$D$111,'CCG data'!$A:$AD,'CCG data'!R$3,FALSE)),ISBLANK(VLOOKUP($E471&amp;$D$110&amp;$D$111,'CCG data'!$A:$AD,'CCG data'!R$3,FALSE))),"",VLOOKUP($E471&amp;$D$110&amp;$D$111,'CCG data'!$A:$AD,'CCG data'!R$3,FALSE))</f>
        <v>5.4</v>
      </c>
      <c r="G471" s="373"/>
      <c r="H471" s="373">
        <f>IF(OR(ISERROR(VLOOKUP($E471&amp;$D$110&amp;$D$111,'CCG data'!$A:$AD,'CCG data'!S$3,FALSE)),ISBLANK(VLOOKUP($E471&amp;$D$110&amp;$D$111,'CCG data'!$A:$AD,'CCG data'!S$3,FALSE))),"",VLOOKUP($E471&amp;$D$110&amp;$D$111,'CCG data'!$A:$AD,'CCG data'!S$3,FALSE))</f>
        <v>37.5</v>
      </c>
      <c r="I471" s="373"/>
      <c r="J471" s="373">
        <f>IF(OR(ISERROR(VLOOKUP($E471&amp;$D$110&amp;$D$111,'CCG data'!$A:$AD,'CCG data'!T$3,FALSE)),ISBLANK(VLOOKUP($E471&amp;$D$110&amp;$D$111,'CCG data'!$A:$AD,'CCG data'!T$3,FALSE))),"",VLOOKUP($E471&amp;$D$110&amp;$D$111,'CCG data'!$A:$AD,'CCG data'!T$3,FALSE))</f>
        <v>18.100000000000001</v>
      </c>
      <c r="K471" s="373"/>
      <c r="L471" s="373">
        <f>IF(OR(ISERROR(VLOOKUP($E471&amp;$D$110&amp;$D$111,'CCG data'!$A:$AD,'CCG data'!U$3,FALSE)),ISBLANK(VLOOKUP($E471&amp;$D$110&amp;$D$111,'CCG data'!$A:$AD,'CCG data'!U$3,FALSE))),"",VLOOKUP($E471&amp;$D$110&amp;$D$111,'CCG data'!$A:$AD,'CCG data'!U$3,FALSE))</f>
        <v>9.6</v>
      </c>
      <c r="M471" s="374"/>
      <c r="N471" s="303">
        <f>IF(OR(ISERROR(VLOOKUP($E471&amp;$D$110&amp;$D$111,'CCG data'!$A:$AD,'CCG data'!G$3,FALSE)),ISBLANK(VLOOKUP($E471&amp;$D$110&amp;$D$111,'CCG data'!$A:$AD,'CCG data'!G$3,FALSE))),"",VLOOKUP($E471&amp;$D$110&amp;$D$111,'CCG data'!$A:$AD,'CCG data'!G$3,FALSE))</f>
        <v>504</v>
      </c>
      <c r="P471" s="354">
        <f>IF(OR(ISERROR(VLOOKUP($E471&amp;$D$110&amp;$D$111,'CCG data'!$A:$AD,'CCG data'!B$3,FALSE)),ISBLANK(VLOOKUP($E471&amp;$D$110&amp;$D$111,'CCG data'!$A:$AD,'CCG data'!B$3,FALSE))),"",VLOOKUP($E471&amp;$D$110&amp;$D$111,'CCG data'!$A:$AD,'CCG data'!B$3,FALSE))</f>
        <v>8.3333333333333329E-2</v>
      </c>
      <c r="Q471" s="246"/>
      <c r="R471" s="246">
        <f>IF(OR(ISERROR(VLOOKUP($E471&amp;$D$110&amp;$D$111,'CCG data'!$A:$AD,'CCG data'!C$3,FALSE)),ISBLANK(VLOOKUP($E471&amp;$D$110&amp;$D$111,'CCG data'!$A:$AD,'CCG data'!C$3,FALSE))),"",VLOOKUP($E471&amp;$D$110&amp;$D$111,'CCG data'!$A:$AD,'CCG data'!C$3,FALSE))</f>
        <v>0.53174603174603174</v>
      </c>
      <c r="S471" s="246"/>
      <c r="T471" s="246">
        <f>IF(OR(ISERROR(VLOOKUP($E471&amp;$D$110&amp;$D$111,'CCG data'!$A:$AD,'CCG data'!D$3,FALSE)),ISBLANK(VLOOKUP($E471&amp;$D$110&amp;$D$111,'CCG data'!$A:$AD,'CCG data'!D$3,FALSE))),"",VLOOKUP($E471&amp;$D$110&amp;$D$111,'CCG data'!$A:$AD,'CCG data'!D$3,FALSE))</f>
        <v>0.24801587301587302</v>
      </c>
      <c r="U471" s="246"/>
      <c r="V471" s="246">
        <f>IF(OR(ISERROR(VLOOKUP($E471&amp;$D$110&amp;$D$111,'CCG data'!$A:$AD,'CCG data'!E$3,FALSE)),ISBLANK(VLOOKUP($E471&amp;$D$110&amp;$D$111,'CCG data'!$A:$AD,'CCG data'!E$3,FALSE))),"",VLOOKUP($E471&amp;$D$110&amp;$D$111,'CCG data'!$A:$AD,'CCG data'!E$3,FALSE))</f>
        <v>0.13690476190476192</v>
      </c>
      <c r="W471" s="387"/>
      <c r="Y471" s="178">
        <f>IFERROR(VLOOKUP($E471&amp;$D$111, Outliers!$A$4:$P$214,6,FALSE),"0")</f>
        <v>0</v>
      </c>
      <c r="Z471" s="178">
        <f>IFERROR(VLOOKUP($E471&amp;$D$111, Outliers!$A$4:$P$214,7,FALSE),"0")</f>
        <v>0</v>
      </c>
      <c r="AA471" s="178">
        <f>IFERROR(VLOOKUP($E471&amp;$D$111, Outliers!$A$4:$P$214,8,FALSE),"0")</f>
        <v>0</v>
      </c>
      <c r="AB471" s="178">
        <f>IFERROR(VLOOKUP($E471&amp;$D$111, Outliers!$A$4:$P$214,9,FALSE),"0")</f>
        <v>0</v>
      </c>
      <c r="AD471" s="82"/>
      <c r="AE471" s="82"/>
      <c r="AF471" s="82"/>
      <c r="AG471" s="82"/>
    </row>
    <row r="472" spans="4:33" x14ac:dyDescent="0.25">
      <c r="D472" s="301"/>
      <c r="E472" s="107" t="s">
        <v>27</v>
      </c>
      <c r="F472" s="99">
        <f>IF(P471="","",VLOOKUP($E471&amp;$D$110&amp;$D$111,'CCG data'!$A:$AD,'CCG data'!W$3,FALSE))</f>
        <v>3.7</v>
      </c>
      <c r="G472" s="100">
        <f>IF(P471="","",VLOOKUP($E471&amp;$D$110&amp;$D$111,'CCG data'!$A:$AD,'CCG data'!X$3,FALSE))</f>
        <v>7</v>
      </c>
      <c r="H472" s="100">
        <f>IF(R471="","",VLOOKUP($E471&amp;$D$110&amp;$D$111,'CCG data'!$A:$AD,'CCG data'!Y$3,FALSE))</f>
        <v>33</v>
      </c>
      <c r="I472" s="100">
        <f>IF(R471="","",VLOOKUP($E471&amp;$D$110&amp;$D$111,'CCG data'!$A:$AD,'CCG data'!Z$3,FALSE))</f>
        <v>42</v>
      </c>
      <c r="J472" s="100">
        <f>IF(T471="","",VLOOKUP($E471&amp;$D$110&amp;$D$111,'CCG data'!$A:$AD,'CCG data'!AA$3,FALSE))</f>
        <v>14.9</v>
      </c>
      <c r="K472" s="100">
        <f>IF(T471="","",VLOOKUP($E471&amp;$D$110&amp;$D$111,'CCG data'!$A:$AD,'CCG data'!AB$3,FALSE))</f>
        <v>21.3</v>
      </c>
      <c r="L472" s="100">
        <f>IF(V471="","",VLOOKUP($E471&amp;$D$110&amp;$D$111,'CCG data'!$A:$AD,'CCG data'!AC$3,FALSE))</f>
        <v>7.4</v>
      </c>
      <c r="M472" s="100">
        <f>IF(V471="","",VLOOKUP($E471&amp;$D$110&amp;$D$111,'CCG data'!$A:$AD,'CCG data'!AD$3,FALSE))</f>
        <v>11.9</v>
      </c>
      <c r="N472" s="304"/>
      <c r="P472" s="162">
        <f>IF(P471="","",VLOOKUP($E471&amp;$D$110&amp;$D$111,'CCG data'!$A:$AD,'CCG data'!I$3,FALSE))</f>
        <v>6.2E-2</v>
      </c>
      <c r="Q472" s="15">
        <f>IF(P471="","",VLOOKUP($E471&amp;$D$110&amp;$D$111,'CCG data'!$A:$AD,'CCG data'!J$3,FALSE))</f>
        <v>0.111</v>
      </c>
      <c r="R472" s="15">
        <f>IF(R471="","",VLOOKUP($E471&amp;$D$110&amp;$D$111,'CCG data'!$A:$AD,'CCG data'!K$3,FALSE))</f>
        <v>0.48799999999999999</v>
      </c>
      <c r="S472" s="15">
        <f>IF(R471="","",VLOOKUP($E471&amp;$D$110&amp;$D$111,'CCG data'!$A:$AD,'CCG data'!L$3,FALSE))</f>
        <v>0.57499999999999996</v>
      </c>
      <c r="T472" s="15">
        <f>IF(T471="","",VLOOKUP($E471&amp;$D$110&amp;$D$111,'CCG data'!$A:$AD,'CCG data'!M$3,FALSE))</f>
        <v>0.21199999999999999</v>
      </c>
      <c r="U472" s="15">
        <f>IF(T471="","",VLOOKUP($E471&amp;$D$110&amp;$D$111,'CCG data'!$A:$AD,'CCG data'!N$3,FALSE))</f>
        <v>0.28799999999999998</v>
      </c>
      <c r="V472" s="15">
        <f>IF(V471="","",VLOOKUP($E471&amp;$D$110&amp;$D$111,'CCG data'!$A:$AD,'CCG data'!O$3,FALSE))</f>
        <v>0.11</v>
      </c>
      <c r="W472" s="142">
        <f>IF(V471="","",VLOOKUP($E471&amp;$D$110&amp;$D$111,'CCG data'!$A:$AD,'CCG data'!P$3,FALSE))</f>
        <v>0.17</v>
      </c>
      <c r="Y472" s="178" t="str">
        <f>IFERROR(VLOOKUP($E472&amp;$D$111, Outliers!$A$4:$P$214,6,FALSE),"0")</f>
        <v>0</v>
      </c>
      <c r="Z472" s="178" t="str">
        <f>IFERROR(VLOOKUP($E472&amp;$D$111, Outliers!$A$4:$P$214,7,FALSE),"0")</f>
        <v>0</v>
      </c>
      <c r="AA472" s="178" t="str">
        <f>IFERROR(VLOOKUP($E472&amp;$D$111, Outliers!$A$4:$P$214,8,FALSE),"0")</f>
        <v>0</v>
      </c>
      <c r="AB472" s="178" t="str">
        <f>IFERROR(VLOOKUP($E472&amp;$D$111, Outliers!$A$4:$P$214,9,FALSE),"0")</f>
        <v>0</v>
      </c>
      <c r="AD472" s="82"/>
      <c r="AE472" s="82"/>
      <c r="AF472" s="82"/>
      <c r="AG472" s="82"/>
    </row>
    <row r="473" spans="4:33" ht="15.75" x14ac:dyDescent="0.25">
      <c r="D473" s="301"/>
      <c r="E473" s="108" t="s">
        <v>305</v>
      </c>
      <c r="F473" s="372">
        <f>IF(OR(ISERROR(VLOOKUP($E473&amp;$D$110&amp;$D$111,'CCG data'!$A:$AD,'CCG data'!R$3,FALSE)),ISBLANK(VLOOKUP($E473&amp;$D$110&amp;$D$111,'CCG data'!$A:$AD,'CCG data'!R$3,FALSE))),"",VLOOKUP($E473&amp;$D$110&amp;$D$111,'CCG data'!$A:$AD,'CCG data'!R$3,FALSE))</f>
        <v>3.1</v>
      </c>
      <c r="G473" s="373"/>
      <c r="H473" s="373">
        <f>IF(OR(ISERROR(VLOOKUP($E473&amp;$D$110&amp;$D$111,'CCG data'!$A:$AD,'CCG data'!S$3,FALSE)),ISBLANK(VLOOKUP($E473&amp;$D$110&amp;$D$111,'CCG data'!$A:$AD,'CCG data'!S$3,FALSE))),"",VLOOKUP($E473&amp;$D$110&amp;$D$111,'CCG data'!$A:$AD,'CCG data'!S$3,FALSE))</f>
        <v>41.4</v>
      </c>
      <c r="I473" s="373"/>
      <c r="J473" s="373">
        <f>IF(OR(ISERROR(VLOOKUP($E473&amp;$D$110&amp;$D$111,'CCG data'!$A:$AD,'CCG data'!T$3,FALSE)),ISBLANK(VLOOKUP($E473&amp;$D$110&amp;$D$111,'CCG data'!$A:$AD,'CCG data'!T$3,FALSE))),"",VLOOKUP($E473&amp;$D$110&amp;$D$111,'CCG data'!$A:$AD,'CCG data'!T$3,FALSE))</f>
        <v>18.8</v>
      </c>
      <c r="K473" s="373"/>
      <c r="L473" s="373">
        <f>IF(OR(ISERROR(VLOOKUP($E473&amp;$D$110&amp;$D$111,'CCG data'!$A:$AD,'CCG data'!U$3,FALSE)),ISBLANK(VLOOKUP($E473&amp;$D$110&amp;$D$111,'CCG data'!$A:$AD,'CCG data'!U$3,FALSE))),"",VLOOKUP($E473&amp;$D$110&amp;$D$111,'CCG data'!$A:$AD,'CCG data'!U$3,FALSE))</f>
        <v>11.8</v>
      </c>
      <c r="M473" s="374"/>
      <c r="N473" s="303">
        <f>IF(OR(ISERROR(VLOOKUP($E473&amp;$D$110&amp;$D$111,'CCG data'!$A:$AD,'CCG data'!G$3,FALSE)),ISBLANK(VLOOKUP($E473&amp;$D$110&amp;$D$111,'CCG data'!$A:$AD,'CCG data'!G$3,FALSE))),"",VLOOKUP($E473&amp;$D$110&amp;$D$111,'CCG data'!$A:$AD,'CCG data'!G$3,FALSE))</f>
        <v>955</v>
      </c>
      <c r="P473" s="354">
        <f>IF(OR(ISERROR(VLOOKUP($E473&amp;$D$110&amp;$D$111,'CCG data'!$A:$AD,'CCG data'!B$3,FALSE)),ISBLANK(VLOOKUP($E473&amp;$D$110&amp;$D$111,'CCG data'!$A:$AD,'CCG data'!B$3,FALSE))),"",VLOOKUP($E473&amp;$D$110&amp;$D$111,'CCG data'!$A:$AD,'CCG data'!B$3,FALSE))</f>
        <v>4.1884816753926704E-2</v>
      </c>
      <c r="Q473" s="246"/>
      <c r="R473" s="246">
        <f>IF(OR(ISERROR(VLOOKUP($E473&amp;$D$110&amp;$D$111,'CCG data'!$A:$AD,'CCG data'!C$3,FALSE)),ISBLANK(VLOOKUP($E473&amp;$D$110&amp;$D$111,'CCG data'!$A:$AD,'CCG data'!C$3,FALSE))),"",VLOOKUP($E473&amp;$D$110&amp;$D$111,'CCG data'!$A:$AD,'CCG data'!C$3,FALSE))</f>
        <v>0.55078534031413617</v>
      </c>
      <c r="S473" s="246"/>
      <c r="T473" s="246">
        <f>IF(OR(ISERROR(VLOOKUP($E473&amp;$D$110&amp;$D$111,'CCG data'!$A:$AD,'CCG data'!D$3,FALSE)),ISBLANK(VLOOKUP($E473&amp;$D$110&amp;$D$111,'CCG data'!$A:$AD,'CCG data'!D$3,FALSE))),"",VLOOKUP($E473&amp;$D$110&amp;$D$111,'CCG data'!$A:$AD,'CCG data'!D$3,FALSE))</f>
        <v>0.24816753926701571</v>
      </c>
      <c r="U473" s="246"/>
      <c r="V473" s="246">
        <f>IF(OR(ISERROR(VLOOKUP($E473&amp;$D$110&amp;$D$111,'CCG data'!$A:$AD,'CCG data'!E$3,FALSE)),ISBLANK(VLOOKUP($E473&amp;$D$110&amp;$D$111,'CCG data'!$A:$AD,'CCG data'!E$3,FALSE))),"",VLOOKUP($E473&amp;$D$110&amp;$D$111,'CCG data'!$A:$AD,'CCG data'!E$3,FALSE))</f>
        <v>0.15916230366492146</v>
      </c>
      <c r="W473" s="387"/>
      <c r="Y473" s="178">
        <f>IFERROR(VLOOKUP($E473&amp;$D$111, Outliers!$A$4:$P$214,6,FALSE),"0")</f>
        <v>1</v>
      </c>
      <c r="Z473" s="178">
        <f>IFERROR(VLOOKUP($E473&amp;$D$111, Outliers!$A$4:$P$214,7,FALSE),"0")</f>
        <v>0</v>
      </c>
      <c r="AA473" s="178">
        <f>IFERROR(VLOOKUP($E473&amp;$D$111, Outliers!$A$4:$P$214,8,FALSE),"0")</f>
        <v>0</v>
      </c>
      <c r="AB473" s="178">
        <f>IFERROR(VLOOKUP($E473&amp;$D$111, Outliers!$A$4:$P$214,9,FALSE),"0")</f>
        <v>0</v>
      </c>
      <c r="AD473" s="82"/>
      <c r="AE473" s="82"/>
      <c r="AF473" s="82"/>
      <c r="AG473" s="82"/>
    </row>
    <row r="474" spans="4:33" x14ac:dyDescent="0.25">
      <c r="D474" s="301"/>
      <c r="E474" s="107" t="s">
        <v>27</v>
      </c>
      <c r="F474" s="99">
        <f>IF(P473="","",VLOOKUP($E473&amp;$D$110&amp;$D$111,'CCG data'!$A:$AD,'CCG data'!W$3,FALSE))</f>
        <v>2.1</v>
      </c>
      <c r="G474" s="100">
        <f>IF(P473="","",VLOOKUP($E473&amp;$D$110&amp;$D$111,'CCG data'!$A:$AD,'CCG data'!X$3,FALSE))</f>
        <v>4</v>
      </c>
      <c r="H474" s="100">
        <f>IF(R473="","",VLOOKUP($E473&amp;$D$110&amp;$D$111,'CCG data'!$A:$AD,'CCG data'!Y$3,FALSE))</f>
        <v>37.9</v>
      </c>
      <c r="I474" s="100">
        <f>IF(R473="","",VLOOKUP($E473&amp;$D$110&amp;$D$111,'CCG data'!$A:$AD,'CCG data'!Z$3,FALSE))</f>
        <v>45</v>
      </c>
      <c r="J474" s="100">
        <f>IF(T473="","",VLOOKUP($E473&amp;$D$110&amp;$D$111,'CCG data'!$A:$AD,'CCG data'!AA$3,FALSE))</f>
        <v>16.399999999999999</v>
      </c>
      <c r="K474" s="100">
        <f>IF(T473="","",VLOOKUP($E473&amp;$D$110&amp;$D$111,'CCG data'!$A:$AD,'CCG data'!AB$3,FALSE))</f>
        <v>21.2</v>
      </c>
      <c r="L474" s="100">
        <f>IF(V473="","",VLOOKUP($E473&amp;$D$110&amp;$D$111,'CCG data'!$A:$AD,'CCG data'!AC$3,FALSE))</f>
        <v>9.9</v>
      </c>
      <c r="M474" s="100">
        <f>IF(V473="","",VLOOKUP($E473&amp;$D$110&amp;$D$111,'CCG data'!$A:$AD,'CCG data'!AD$3,FALSE))</f>
        <v>13.7</v>
      </c>
      <c r="N474" s="304"/>
      <c r="P474" s="162">
        <f>IF(P473="","",VLOOKUP($E473&amp;$D$110&amp;$D$111,'CCG data'!$A:$AD,'CCG data'!I$3,FALSE))</f>
        <v>3.1E-2</v>
      </c>
      <c r="Q474" s="15">
        <f>IF(P473="","",VLOOKUP($E473&amp;$D$110&amp;$D$111,'CCG data'!$A:$AD,'CCG data'!J$3,FALSE))</f>
        <v>5.7000000000000002E-2</v>
      </c>
      <c r="R474" s="15">
        <f>IF(R473="","",VLOOKUP($E473&amp;$D$110&amp;$D$111,'CCG data'!$A:$AD,'CCG data'!K$3,FALSE))</f>
        <v>0.51900000000000002</v>
      </c>
      <c r="S474" s="15">
        <f>IF(R473="","",VLOOKUP($E473&amp;$D$110&amp;$D$111,'CCG data'!$A:$AD,'CCG data'!L$3,FALSE))</f>
        <v>0.58199999999999996</v>
      </c>
      <c r="T474" s="15">
        <f>IF(T473="","",VLOOKUP($E473&amp;$D$110&amp;$D$111,'CCG data'!$A:$AD,'CCG data'!M$3,FALSE))</f>
        <v>0.222</v>
      </c>
      <c r="U474" s="15">
        <f>IF(T473="","",VLOOKUP($E473&amp;$D$110&amp;$D$111,'CCG data'!$A:$AD,'CCG data'!N$3,FALSE))</f>
        <v>0.27700000000000002</v>
      </c>
      <c r="V474" s="15">
        <f>IF(V473="","",VLOOKUP($E473&amp;$D$110&amp;$D$111,'CCG data'!$A:$AD,'CCG data'!O$3,FALSE))</f>
        <v>0.13700000000000001</v>
      </c>
      <c r="W474" s="142">
        <f>IF(V473="","",VLOOKUP($E473&amp;$D$110&amp;$D$111,'CCG data'!$A:$AD,'CCG data'!P$3,FALSE))</f>
        <v>0.184</v>
      </c>
      <c r="Y474" s="178" t="str">
        <f>IFERROR(VLOOKUP($E474&amp;$D$111, Outliers!$A$4:$P$214,6,FALSE),"0")</f>
        <v>0</v>
      </c>
      <c r="Z474" s="178" t="str">
        <f>IFERROR(VLOOKUP($E474&amp;$D$111, Outliers!$A$4:$P$214,7,FALSE),"0")</f>
        <v>0</v>
      </c>
      <c r="AA474" s="178" t="str">
        <f>IFERROR(VLOOKUP($E474&amp;$D$111, Outliers!$A$4:$P$214,8,FALSE),"0")</f>
        <v>0</v>
      </c>
      <c r="AB474" s="178" t="str">
        <f>IFERROR(VLOOKUP($E474&amp;$D$111, Outliers!$A$4:$P$214,9,FALSE),"0")</f>
        <v>0</v>
      </c>
      <c r="AD474" s="82"/>
      <c r="AE474" s="82"/>
      <c r="AF474" s="82"/>
      <c r="AG474" s="82"/>
    </row>
    <row r="475" spans="4:33" ht="15.75" x14ac:dyDescent="0.25">
      <c r="D475" s="301"/>
      <c r="E475" s="108" t="s">
        <v>486</v>
      </c>
      <c r="F475" s="372">
        <f>IF(OR(ISERROR(VLOOKUP($E475&amp;$D$110&amp;$D$111,'CCG data'!$A:$AD,'CCG data'!R$3,FALSE)),ISBLANK(VLOOKUP($E475&amp;$D$110&amp;$D$111,'CCG data'!$A:$AD,'CCG data'!R$3,FALSE))),"",VLOOKUP($E475&amp;$D$110&amp;$D$111,'CCG data'!$A:$AD,'CCG data'!R$3,FALSE))</f>
        <v>3.9</v>
      </c>
      <c r="G475" s="373"/>
      <c r="H475" s="373">
        <f>IF(OR(ISERROR(VLOOKUP($E475&amp;$D$110&amp;$D$111,'CCG data'!$A:$AD,'CCG data'!S$3,FALSE)),ISBLANK(VLOOKUP($E475&amp;$D$110&amp;$D$111,'CCG data'!$A:$AD,'CCG data'!S$3,FALSE))),"",VLOOKUP($E475&amp;$D$110&amp;$D$111,'CCG data'!$A:$AD,'CCG data'!S$3,FALSE))</f>
        <v>44</v>
      </c>
      <c r="I475" s="373"/>
      <c r="J475" s="373">
        <f>IF(OR(ISERROR(VLOOKUP($E475&amp;$D$110&amp;$D$111,'CCG data'!$A:$AD,'CCG data'!T$3,FALSE)),ISBLANK(VLOOKUP($E475&amp;$D$110&amp;$D$111,'CCG data'!$A:$AD,'CCG data'!T$3,FALSE))),"",VLOOKUP($E475&amp;$D$110&amp;$D$111,'CCG data'!$A:$AD,'CCG data'!T$3,FALSE))</f>
        <v>18.7</v>
      </c>
      <c r="K475" s="373"/>
      <c r="L475" s="373">
        <f>IF(OR(ISERROR(VLOOKUP($E475&amp;$D$110&amp;$D$111,'CCG data'!$A:$AD,'CCG data'!U$3,FALSE)),ISBLANK(VLOOKUP($E475&amp;$D$110&amp;$D$111,'CCG data'!$A:$AD,'CCG data'!U$3,FALSE))),"",VLOOKUP($E475&amp;$D$110&amp;$D$111,'CCG data'!$A:$AD,'CCG data'!U$3,FALSE))</f>
        <v>12</v>
      </c>
      <c r="M475" s="374"/>
      <c r="N475" s="303">
        <f>IF(OR(ISERROR(VLOOKUP($E475&amp;$D$110&amp;$D$111,'CCG data'!$A:$AD,'CCG data'!G$3,FALSE)),ISBLANK(VLOOKUP($E475&amp;$D$110&amp;$D$111,'CCG data'!$A:$AD,'CCG data'!G$3,FALSE))),"",VLOOKUP($E475&amp;$D$110&amp;$D$111,'CCG data'!$A:$AD,'CCG data'!G$3,FALSE))</f>
        <v>1327</v>
      </c>
      <c r="P475" s="354">
        <f>IF(OR(ISERROR(VLOOKUP($E475&amp;$D$110&amp;$D$111,'CCG data'!$A:$AD,'CCG data'!B$3,FALSE)),ISBLANK(VLOOKUP($E475&amp;$D$110&amp;$D$111,'CCG data'!$A:$AD,'CCG data'!B$3,FALSE))),"",VLOOKUP($E475&amp;$D$110&amp;$D$111,'CCG data'!$A:$AD,'CCG data'!B$3,FALSE))</f>
        <v>5.124340617935192E-2</v>
      </c>
      <c r="Q475" s="246"/>
      <c r="R475" s="246">
        <f>IF(OR(ISERROR(VLOOKUP($E475&amp;$D$110&amp;$D$111,'CCG data'!$A:$AD,'CCG data'!C$3,FALSE)),ISBLANK(VLOOKUP($E475&amp;$D$110&amp;$D$111,'CCG data'!$A:$AD,'CCG data'!C$3,FALSE))),"",VLOOKUP($E475&amp;$D$110&amp;$D$111,'CCG data'!$A:$AD,'CCG data'!C$3,FALSE))</f>
        <v>0.56066314996232103</v>
      </c>
      <c r="S475" s="246"/>
      <c r="T475" s="246">
        <f>IF(OR(ISERROR(VLOOKUP($E475&amp;$D$110&amp;$D$111,'CCG data'!$A:$AD,'CCG data'!D$3,FALSE)),ISBLANK(VLOOKUP($E475&amp;$D$110&amp;$D$111,'CCG data'!$A:$AD,'CCG data'!D$3,FALSE))),"",VLOOKUP($E475&amp;$D$110&amp;$D$111,'CCG data'!$A:$AD,'CCG data'!D$3,FALSE))</f>
        <v>0.23436322532027129</v>
      </c>
      <c r="U475" s="246"/>
      <c r="V475" s="246">
        <f>IF(OR(ISERROR(VLOOKUP($E475&amp;$D$110&amp;$D$111,'CCG data'!$A:$AD,'CCG data'!E$3,FALSE)),ISBLANK(VLOOKUP($E475&amp;$D$110&amp;$D$111,'CCG data'!$A:$AD,'CCG data'!E$3,FALSE))),"",VLOOKUP($E475&amp;$D$110&amp;$D$111,'CCG data'!$A:$AD,'CCG data'!E$3,FALSE))</f>
        <v>0.15373021853805577</v>
      </c>
      <c r="W475" s="387"/>
      <c r="Y475" s="178">
        <f>IFERROR(VLOOKUP($E475&amp;$D$111, Outliers!$A$4:$P$214,6,FALSE),"0")</f>
        <v>0</v>
      </c>
      <c r="Z475" s="178">
        <f>IFERROR(VLOOKUP($E475&amp;$D$111, Outliers!$A$4:$P$214,7,FALSE),"0")</f>
        <v>1</v>
      </c>
      <c r="AA475" s="178">
        <f>IFERROR(VLOOKUP($E475&amp;$D$111, Outliers!$A$4:$P$214,8,FALSE),"0")</f>
        <v>0</v>
      </c>
      <c r="AB475" s="178">
        <f>IFERROR(VLOOKUP($E475&amp;$D$111, Outliers!$A$4:$P$214,9,FALSE),"0")</f>
        <v>0</v>
      </c>
      <c r="AD475" s="82"/>
      <c r="AE475" s="82"/>
      <c r="AF475" s="82"/>
      <c r="AG475" s="82"/>
    </row>
    <row r="476" spans="4:33" x14ac:dyDescent="0.25">
      <c r="D476" s="301"/>
      <c r="E476" s="107" t="s">
        <v>27</v>
      </c>
      <c r="F476" s="99">
        <f>IF(P475="","",VLOOKUP($E475&amp;$D$110&amp;$D$111,'CCG data'!$A:$AD,'CCG data'!W$3,FALSE))</f>
        <v>3</v>
      </c>
      <c r="G476" s="100">
        <f>IF(P475="","",VLOOKUP($E475&amp;$D$110&amp;$D$111,'CCG data'!$A:$AD,'CCG data'!X$3,FALSE))</f>
        <v>4.8</v>
      </c>
      <c r="H476" s="100">
        <f>IF(R475="","",VLOOKUP($E475&amp;$D$110&amp;$D$111,'CCG data'!$A:$AD,'CCG data'!Y$3,FALSE))</f>
        <v>40.799999999999997</v>
      </c>
      <c r="I476" s="100">
        <f>IF(R475="","",VLOOKUP($E475&amp;$D$110&amp;$D$111,'CCG data'!$A:$AD,'CCG data'!Z$3,FALSE))</f>
        <v>47.1</v>
      </c>
      <c r="J476" s="100">
        <f>IF(T475="","",VLOOKUP($E475&amp;$D$110&amp;$D$111,'CCG data'!$A:$AD,'CCG data'!AA$3,FALSE))</f>
        <v>16.600000000000001</v>
      </c>
      <c r="K476" s="100">
        <f>IF(T475="","",VLOOKUP($E475&amp;$D$110&amp;$D$111,'CCG data'!$A:$AD,'CCG data'!AB$3,FALSE))</f>
        <v>20.8</v>
      </c>
      <c r="L476" s="100">
        <f>IF(V475="","",VLOOKUP($E475&amp;$D$110&amp;$D$111,'CCG data'!$A:$AD,'CCG data'!AC$3,FALSE))</f>
        <v>10.3</v>
      </c>
      <c r="M476" s="100">
        <f>IF(V475="","",VLOOKUP($E475&amp;$D$110&amp;$D$111,'CCG data'!$A:$AD,'CCG data'!AD$3,FALSE))</f>
        <v>13.6</v>
      </c>
      <c r="N476" s="304"/>
      <c r="P476" s="162">
        <f>IF(P475="","",VLOOKUP($E475&amp;$D$110&amp;$D$111,'CCG data'!$A:$AD,'CCG data'!I$3,FALSE))</f>
        <v>4.1000000000000002E-2</v>
      </c>
      <c r="Q476" s="15">
        <f>IF(P475="","",VLOOKUP($E475&amp;$D$110&amp;$D$111,'CCG data'!$A:$AD,'CCG data'!J$3,FALSE))</f>
        <v>6.4000000000000001E-2</v>
      </c>
      <c r="R476" s="15">
        <f>IF(R475="","",VLOOKUP($E475&amp;$D$110&amp;$D$111,'CCG data'!$A:$AD,'CCG data'!K$3,FALSE))</f>
        <v>0.53400000000000003</v>
      </c>
      <c r="S476" s="15">
        <f>IF(R475="","",VLOOKUP($E475&amp;$D$110&amp;$D$111,'CCG data'!$A:$AD,'CCG data'!L$3,FALSE))</f>
        <v>0.58699999999999997</v>
      </c>
      <c r="T476" s="15">
        <f>IF(T475="","",VLOOKUP($E475&amp;$D$110&amp;$D$111,'CCG data'!$A:$AD,'CCG data'!M$3,FALSE))</f>
        <v>0.21199999999999999</v>
      </c>
      <c r="U476" s="15">
        <f>IF(T475="","",VLOOKUP($E475&amp;$D$110&amp;$D$111,'CCG data'!$A:$AD,'CCG data'!N$3,FALSE))</f>
        <v>0.25800000000000001</v>
      </c>
      <c r="V476" s="15">
        <f>IF(V475="","",VLOOKUP($E475&amp;$D$110&amp;$D$111,'CCG data'!$A:$AD,'CCG data'!O$3,FALSE))</f>
        <v>0.13500000000000001</v>
      </c>
      <c r="W476" s="142">
        <f>IF(V475="","",VLOOKUP($E475&amp;$D$110&amp;$D$111,'CCG data'!$A:$AD,'CCG data'!P$3,FALSE))</f>
        <v>0.17399999999999999</v>
      </c>
      <c r="Y476" s="178" t="str">
        <f>IFERROR(VLOOKUP($E476&amp;$D$111, Outliers!$A$4:$P$214,6,FALSE),"0")</f>
        <v>0</v>
      </c>
      <c r="Z476" s="178" t="str">
        <f>IFERROR(VLOOKUP($E476&amp;$D$111, Outliers!$A$4:$P$214,7,FALSE),"0")</f>
        <v>0</v>
      </c>
      <c r="AA476" s="178" t="str">
        <f>IFERROR(VLOOKUP($E476&amp;$D$111, Outliers!$A$4:$P$214,8,FALSE),"0")</f>
        <v>0</v>
      </c>
      <c r="AB476" s="178" t="str">
        <f>IFERROR(VLOOKUP($E476&amp;$D$111, Outliers!$A$4:$P$214,9,FALSE),"0")</f>
        <v>0</v>
      </c>
      <c r="AD476" s="82"/>
      <c r="AE476" s="82"/>
      <c r="AF476" s="82"/>
      <c r="AG476" s="82"/>
    </row>
    <row r="477" spans="4:33" ht="15.75" x14ac:dyDescent="0.25">
      <c r="D477" s="301"/>
      <c r="E477" s="108" t="s">
        <v>487</v>
      </c>
      <c r="F477" s="372">
        <f>IF(OR(ISERROR(VLOOKUP($E477&amp;$D$110&amp;$D$111,'CCG data'!$A:$AD,'CCG data'!R$3,FALSE)),ISBLANK(VLOOKUP($E477&amp;$D$110&amp;$D$111,'CCG data'!$A:$AD,'CCG data'!R$3,FALSE))),"",VLOOKUP($E477&amp;$D$110&amp;$D$111,'CCG data'!$A:$AD,'CCG data'!R$3,FALSE))</f>
        <v>3.1</v>
      </c>
      <c r="G477" s="373"/>
      <c r="H477" s="373">
        <f>IF(OR(ISERROR(VLOOKUP($E477&amp;$D$110&amp;$D$111,'CCG data'!$A:$AD,'CCG data'!S$3,FALSE)),ISBLANK(VLOOKUP($E477&amp;$D$110&amp;$D$111,'CCG data'!$A:$AD,'CCG data'!S$3,FALSE))),"",VLOOKUP($E477&amp;$D$110&amp;$D$111,'CCG data'!$A:$AD,'CCG data'!S$3,FALSE))</f>
        <v>43.4</v>
      </c>
      <c r="I477" s="373"/>
      <c r="J477" s="373">
        <f>IF(OR(ISERROR(VLOOKUP($E477&amp;$D$110&amp;$D$111,'CCG data'!$A:$AD,'CCG data'!T$3,FALSE)),ISBLANK(VLOOKUP($E477&amp;$D$110&amp;$D$111,'CCG data'!$A:$AD,'CCG data'!T$3,FALSE))),"",VLOOKUP($E477&amp;$D$110&amp;$D$111,'CCG data'!$A:$AD,'CCG data'!T$3,FALSE))</f>
        <v>17.8</v>
      </c>
      <c r="K477" s="373"/>
      <c r="L477" s="373">
        <f>IF(OR(ISERROR(VLOOKUP($E477&amp;$D$110&amp;$D$111,'CCG data'!$A:$AD,'CCG data'!U$3,FALSE)),ISBLANK(VLOOKUP($E477&amp;$D$110&amp;$D$111,'CCG data'!$A:$AD,'CCG data'!U$3,FALSE))),"",VLOOKUP($E477&amp;$D$110&amp;$D$111,'CCG data'!$A:$AD,'CCG data'!U$3,FALSE))</f>
        <v>12.8</v>
      </c>
      <c r="M477" s="374"/>
      <c r="N477" s="303">
        <f>IF(OR(ISERROR(VLOOKUP($E477&amp;$D$110&amp;$D$111,'CCG data'!$A:$AD,'CCG data'!G$3,FALSE)),ISBLANK(VLOOKUP($E477&amp;$D$110&amp;$D$111,'CCG data'!$A:$AD,'CCG data'!G$3,FALSE))),"",VLOOKUP($E477&amp;$D$110&amp;$D$111,'CCG data'!$A:$AD,'CCG data'!G$3,FALSE))</f>
        <v>793</v>
      </c>
      <c r="P477" s="354">
        <f>IF(OR(ISERROR(VLOOKUP($E477&amp;$D$110&amp;$D$111,'CCG data'!$A:$AD,'CCG data'!B$3,FALSE)),ISBLANK(VLOOKUP($E477&amp;$D$110&amp;$D$111,'CCG data'!$A:$AD,'CCG data'!B$3,FALSE))),"",VLOOKUP($E477&amp;$D$110&amp;$D$111,'CCG data'!$A:$AD,'CCG data'!B$3,FALSE))</f>
        <v>4.5397225725094581E-2</v>
      </c>
      <c r="Q477" s="246"/>
      <c r="R477" s="246">
        <f>IF(OR(ISERROR(VLOOKUP($E477&amp;$D$110&amp;$D$111,'CCG data'!$A:$AD,'CCG data'!C$3,FALSE)),ISBLANK(VLOOKUP($E477&amp;$D$110&amp;$D$111,'CCG data'!$A:$AD,'CCG data'!C$3,FALSE))),"",VLOOKUP($E477&amp;$D$110&amp;$D$111,'CCG data'!$A:$AD,'CCG data'!C$3,FALSE))</f>
        <v>0.55989911727616648</v>
      </c>
      <c r="S477" s="246"/>
      <c r="T477" s="246">
        <f>IF(OR(ISERROR(VLOOKUP($E477&amp;$D$110&amp;$D$111,'CCG data'!$A:$AD,'CCG data'!D$3,FALSE)),ISBLANK(VLOOKUP($E477&amp;$D$110&amp;$D$111,'CCG data'!$A:$AD,'CCG data'!D$3,FALSE))),"",VLOOKUP($E477&amp;$D$110&amp;$D$111,'CCG data'!$A:$AD,'CCG data'!D$3,FALSE))</f>
        <v>0.2257250945775536</v>
      </c>
      <c r="U477" s="246"/>
      <c r="V477" s="246">
        <f>IF(OR(ISERROR(VLOOKUP($E477&amp;$D$110&amp;$D$111,'CCG data'!$A:$AD,'CCG data'!E$3,FALSE)),ISBLANK(VLOOKUP($E477&amp;$D$110&amp;$D$111,'CCG data'!$A:$AD,'CCG data'!E$3,FALSE))),"",VLOOKUP($E477&amp;$D$110&amp;$D$111,'CCG data'!$A:$AD,'CCG data'!E$3,FALSE))</f>
        <v>0.16897856242118536</v>
      </c>
      <c r="W477" s="387"/>
      <c r="Y477" s="178">
        <f>IFERROR(VLOOKUP($E477&amp;$D$111, Outliers!$A$4:$P$214,6,FALSE),"0")</f>
        <v>1</v>
      </c>
      <c r="Z477" s="178">
        <f>IFERROR(VLOOKUP($E477&amp;$D$111, Outliers!$A$4:$P$214,7,FALSE),"0")</f>
        <v>0</v>
      </c>
      <c r="AA477" s="178">
        <f>IFERROR(VLOOKUP($E477&amp;$D$111, Outliers!$A$4:$P$214,8,FALSE),"0")</f>
        <v>0</v>
      </c>
      <c r="AB477" s="178">
        <f>IFERROR(VLOOKUP($E477&amp;$D$111, Outliers!$A$4:$P$214,9,FALSE),"0")</f>
        <v>0</v>
      </c>
      <c r="AD477" s="82"/>
      <c r="AE477" s="82"/>
      <c r="AF477" s="82"/>
      <c r="AG477" s="82"/>
    </row>
    <row r="478" spans="4:33" x14ac:dyDescent="0.25">
      <c r="D478" s="301"/>
      <c r="E478" s="107" t="s">
        <v>27</v>
      </c>
      <c r="F478" s="99">
        <f>IF(P477="","",VLOOKUP($E477&amp;$D$110&amp;$D$111,'CCG data'!$A:$AD,'CCG data'!W$3,FALSE))</f>
        <v>2.1</v>
      </c>
      <c r="G478" s="100">
        <f>IF(P477="","",VLOOKUP($E477&amp;$D$110&amp;$D$111,'CCG data'!$A:$AD,'CCG data'!X$3,FALSE))</f>
        <v>4.2</v>
      </c>
      <c r="H478" s="100">
        <f>IF(R477="","",VLOOKUP($E477&amp;$D$110&amp;$D$111,'CCG data'!$A:$AD,'CCG data'!Y$3,FALSE))</f>
        <v>39.4</v>
      </c>
      <c r="I478" s="100">
        <f>IF(R477="","",VLOOKUP($E477&amp;$D$110&amp;$D$111,'CCG data'!$A:$AD,'CCG data'!Z$3,FALSE))</f>
        <v>47.5</v>
      </c>
      <c r="J478" s="100">
        <f>IF(T477="","",VLOOKUP($E477&amp;$D$110&amp;$D$111,'CCG data'!$A:$AD,'CCG data'!AA$3,FALSE))</f>
        <v>15.2</v>
      </c>
      <c r="K478" s="100">
        <f>IF(T477="","",VLOOKUP($E477&amp;$D$110&amp;$D$111,'CCG data'!$A:$AD,'CCG data'!AB$3,FALSE))</f>
        <v>20.399999999999999</v>
      </c>
      <c r="L478" s="100">
        <f>IF(V477="","",VLOOKUP($E477&amp;$D$110&amp;$D$111,'CCG data'!$A:$AD,'CCG data'!AC$3,FALSE))</f>
        <v>10.6</v>
      </c>
      <c r="M478" s="100">
        <f>IF(V477="","",VLOOKUP($E477&amp;$D$110&amp;$D$111,'CCG data'!$A:$AD,'CCG data'!AD$3,FALSE))</f>
        <v>14.9</v>
      </c>
      <c r="N478" s="304"/>
      <c r="P478" s="162">
        <f>IF(P477="","",VLOOKUP($E477&amp;$D$110&amp;$D$111,'CCG data'!$A:$AD,'CCG data'!I$3,FALSE))</f>
        <v>3.3000000000000002E-2</v>
      </c>
      <c r="Q478" s="15">
        <f>IF(P477="","",VLOOKUP($E477&amp;$D$110&amp;$D$111,'CCG data'!$A:$AD,'CCG data'!J$3,FALSE))</f>
        <v>6.2E-2</v>
      </c>
      <c r="R478" s="15">
        <f>IF(R477="","",VLOOKUP($E477&amp;$D$110&amp;$D$111,'CCG data'!$A:$AD,'CCG data'!K$3,FALSE))</f>
        <v>0.52500000000000002</v>
      </c>
      <c r="S478" s="15">
        <f>IF(R477="","",VLOOKUP($E477&amp;$D$110&amp;$D$111,'CCG data'!$A:$AD,'CCG data'!L$3,FALSE))</f>
        <v>0.59399999999999997</v>
      </c>
      <c r="T478" s="15">
        <f>IF(T477="","",VLOOKUP($E477&amp;$D$110&amp;$D$111,'CCG data'!$A:$AD,'CCG data'!M$3,FALSE))</f>
        <v>0.19800000000000001</v>
      </c>
      <c r="U478" s="15">
        <f>IF(T477="","",VLOOKUP($E477&amp;$D$110&amp;$D$111,'CCG data'!$A:$AD,'CCG data'!N$3,FALSE))</f>
        <v>0.25600000000000001</v>
      </c>
      <c r="V478" s="15">
        <f>IF(V477="","",VLOOKUP($E477&amp;$D$110&amp;$D$111,'CCG data'!$A:$AD,'CCG data'!O$3,FALSE))</f>
        <v>0.14499999999999999</v>
      </c>
      <c r="W478" s="142">
        <f>IF(V477="","",VLOOKUP($E477&amp;$D$110&amp;$D$111,'CCG data'!$A:$AD,'CCG data'!P$3,FALSE))</f>
        <v>0.19700000000000001</v>
      </c>
      <c r="Y478" s="178" t="str">
        <f>IFERROR(VLOOKUP($E478&amp;$D$111, Outliers!$A$4:$P$214,6,FALSE),"0")</f>
        <v>0</v>
      </c>
      <c r="Z478" s="178" t="str">
        <f>IFERROR(VLOOKUP($E478&amp;$D$111, Outliers!$A$4:$P$214,7,FALSE),"0")</f>
        <v>0</v>
      </c>
      <c r="AA478" s="178" t="str">
        <f>IFERROR(VLOOKUP($E478&amp;$D$111, Outliers!$A$4:$P$214,8,FALSE),"0")</f>
        <v>0</v>
      </c>
      <c r="AB478" s="178" t="str">
        <f>IFERROR(VLOOKUP($E478&amp;$D$111, Outliers!$A$4:$P$214,9,FALSE),"0")</f>
        <v>0</v>
      </c>
      <c r="AD478" s="82"/>
      <c r="AE478" s="82"/>
      <c r="AF478" s="82"/>
      <c r="AG478" s="82"/>
    </row>
    <row r="479" spans="4:33" ht="15.75" x14ac:dyDescent="0.25">
      <c r="D479" s="301"/>
      <c r="E479" s="108" t="s">
        <v>306</v>
      </c>
      <c r="F479" s="372">
        <f>IF(OR(ISERROR(VLOOKUP($E479&amp;$D$110&amp;$D$111,'CCG data'!$A:$AD,'CCG data'!R$3,FALSE)),ISBLANK(VLOOKUP($E479&amp;$D$110&amp;$D$111,'CCG data'!$A:$AD,'CCG data'!R$3,FALSE))),"",VLOOKUP($E479&amp;$D$110&amp;$D$111,'CCG data'!$A:$AD,'CCG data'!R$3,FALSE))</f>
        <v>5</v>
      </c>
      <c r="G479" s="373"/>
      <c r="H479" s="373">
        <f>IF(OR(ISERROR(VLOOKUP($E479&amp;$D$110&amp;$D$111,'CCG data'!$A:$AD,'CCG data'!S$3,FALSE)),ISBLANK(VLOOKUP($E479&amp;$D$110&amp;$D$111,'CCG data'!$A:$AD,'CCG data'!S$3,FALSE))),"",VLOOKUP($E479&amp;$D$110&amp;$D$111,'CCG data'!$A:$AD,'CCG data'!S$3,FALSE))</f>
        <v>33.799999999999997</v>
      </c>
      <c r="I479" s="373"/>
      <c r="J479" s="373">
        <f>IF(OR(ISERROR(VLOOKUP($E479&amp;$D$110&amp;$D$111,'CCG data'!$A:$AD,'CCG data'!T$3,FALSE)),ISBLANK(VLOOKUP($E479&amp;$D$110&amp;$D$111,'CCG data'!$A:$AD,'CCG data'!T$3,FALSE))),"",VLOOKUP($E479&amp;$D$110&amp;$D$111,'CCG data'!$A:$AD,'CCG data'!T$3,FALSE))</f>
        <v>16.600000000000001</v>
      </c>
      <c r="K479" s="373"/>
      <c r="L479" s="373">
        <f>IF(OR(ISERROR(VLOOKUP($E479&amp;$D$110&amp;$D$111,'CCG data'!$A:$AD,'CCG data'!U$3,FALSE)),ISBLANK(VLOOKUP($E479&amp;$D$110&amp;$D$111,'CCG data'!$A:$AD,'CCG data'!U$3,FALSE))),"",VLOOKUP($E479&amp;$D$110&amp;$D$111,'CCG data'!$A:$AD,'CCG data'!U$3,FALSE))</f>
        <v>14.7</v>
      </c>
      <c r="M479" s="374"/>
      <c r="N479" s="303">
        <f>IF(OR(ISERROR(VLOOKUP($E479&amp;$D$110&amp;$D$111,'CCG data'!$A:$AD,'CCG data'!G$3,FALSE)),ISBLANK(VLOOKUP($E479&amp;$D$110&amp;$D$111,'CCG data'!$A:$AD,'CCG data'!G$3,FALSE))),"",VLOOKUP($E479&amp;$D$110&amp;$D$111,'CCG data'!$A:$AD,'CCG data'!G$3,FALSE))</f>
        <v>816</v>
      </c>
      <c r="P479" s="354">
        <f>IF(OR(ISERROR(VLOOKUP($E479&amp;$D$110&amp;$D$111,'CCG data'!$A:$AD,'CCG data'!B$3,FALSE)),ISBLANK(VLOOKUP($E479&amp;$D$110&amp;$D$111,'CCG data'!$A:$AD,'CCG data'!B$3,FALSE))),"",VLOOKUP($E479&amp;$D$110&amp;$D$111,'CCG data'!$A:$AD,'CCG data'!B$3,FALSE))</f>
        <v>6.8627450980392163E-2</v>
      </c>
      <c r="Q479" s="246"/>
      <c r="R479" s="246">
        <f>IF(OR(ISERROR(VLOOKUP($E479&amp;$D$110&amp;$D$111,'CCG data'!$A:$AD,'CCG data'!C$3,FALSE)),ISBLANK(VLOOKUP($E479&amp;$D$110&amp;$D$111,'CCG data'!$A:$AD,'CCG data'!C$3,FALSE))),"",VLOOKUP($E479&amp;$D$110&amp;$D$111,'CCG data'!$A:$AD,'CCG data'!C$3,FALSE))</f>
        <v>0.47916666666666669</v>
      </c>
      <c r="S479" s="246"/>
      <c r="T479" s="246">
        <f>IF(OR(ISERROR(VLOOKUP($E479&amp;$D$110&amp;$D$111,'CCG data'!$A:$AD,'CCG data'!D$3,FALSE)),ISBLANK(VLOOKUP($E479&amp;$D$110&amp;$D$111,'CCG data'!$A:$AD,'CCG data'!D$3,FALSE))),"",VLOOKUP($E479&amp;$D$110&amp;$D$111,'CCG data'!$A:$AD,'CCG data'!D$3,FALSE))</f>
        <v>0.24264705882352941</v>
      </c>
      <c r="U479" s="246"/>
      <c r="V479" s="246">
        <f>IF(OR(ISERROR(VLOOKUP($E479&amp;$D$110&amp;$D$111,'CCG data'!$A:$AD,'CCG data'!E$3,FALSE)),ISBLANK(VLOOKUP($E479&amp;$D$110&amp;$D$111,'CCG data'!$A:$AD,'CCG data'!E$3,FALSE))),"",VLOOKUP($E479&amp;$D$110&amp;$D$111,'CCG data'!$A:$AD,'CCG data'!E$3,FALSE))</f>
        <v>0.20955882352941177</v>
      </c>
      <c r="W479" s="387"/>
      <c r="Y479" s="178">
        <f>IFERROR(VLOOKUP($E479&amp;$D$111, Outliers!$A$4:$P$214,6,FALSE),"0")</f>
        <v>0</v>
      </c>
      <c r="Z479" s="178">
        <f>IFERROR(VLOOKUP($E479&amp;$D$111, Outliers!$A$4:$P$214,7,FALSE),"0")</f>
        <v>0</v>
      </c>
      <c r="AA479" s="178">
        <f>IFERROR(VLOOKUP($E479&amp;$D$111, Outliers!$A$4:$P$214,8,FALSE),"0")</f>
        <v>0</v>
      </c>
      <c r="AB479" s="178">
        <f>IFERROR(VLOOKUP($E479&amp;$D$111, Outliers!$A$4:$P$214,9,FALSE),"0")</f>
        <v>0</v>
      </c>
      <c r="AD479" s="82"/>
      <c r="AE479" s="82"/>
      <c r="AF479" s="82"/>
      <c r="AG479" s="82"/>
    </row>
    <row r="480" spans="4:33" x14ac:dyDescent="0.25">
      <c r="D480" s="301"/>
      <c r="E480" s="107" t="s">
        <v>27</v>
      </c>
      <c r="F480" s="99">
        <f>IF(P479="","",VLOOKUP($E479&amp;$D$110&amp;$D$111,'CCG data'!$A:$AD,'CCG data'!W$3,FALSE))</f>
        <v>3.7</v>
      </c>
      <c r="G480" s="100">
        <f>IF(P479="","",VLOOKUP($E479&amp;$D$110&amp;$D$111,'CCG data'!$A:$AD,'CCG data'!X$3,FALSE))</f>
        <v>6.3</v>
      </c>
      <c r="H480" s="100">
        <f>IF(R479="","",VLOOKUP($E479&amp;$D$110&amp;$D$111,'CCG data'!$A:$AD,'CCG data'!Y$3,FALSE))</f>
        <v>30.5</v>
      </c>
      <c r="I480" s="100">
        <f>IF(R479="","",VLOOKUP($E479&amp;$D$110&amp;$D$111,'CCG data'!$A:$AD,'CCG data'!Z$3,FALSE))</f>
        <v>37.200000000000003</v>
      </c>
      <c r="J480" s="100">
        <f>IF(T479="","",VLOOKUP($E479&amp;$D$110&amp;$D$111,'CCG data'!$A:$AD,'CCG data'!AA$3,FALSE))</f>
        <v>14.3</v>
      </c>
      <c r="K480" s="100">
        <f>IF(T479="","",VLOOKUP($E479&amp;$D$110&amp;$D$111,'CCG data'!$A:$AD,'CCG data'!AB$3,FALSE))</f>
        <v>18.899999999999999</v>
      </c>
      <c r="L480" s="100">
        <f>IF(V479="","",VLOOKUP($E479&amp;$D$110&amp;$D$111,'CCG data'!$A:$AD,'CCG data'!AC$3,FALSE))</f>
        <v>12.5</v>
      </c>
      <c r="M480" s="100">
        <f>IF(V479="","",VLOOKUP($E479&amp;$D$110&amp;$D$111,'CCG data'!$A:$AD,'CCG data'!AD$3,FALSE))</f>
        <v>16.899999999999999</v>
      </c>
      <c r="N480" s="304"/>
      <c r="P480" s="162">
        <f>IF(P479="","",VLOOKUP($E479&amp;$D$110&amp;$D$111,'CCG data'!$A:$AD,'CCG data'!I$3,FALSE))</f>
        <v>5.2999999999999999E-2</v>
      </c>
      <c r="Q480" s="15">
        <f>IF(P479="","",VLOOKUP($E479&amp;$D$110&amp;$D$111,'CCG data'!$A:$AD,'CCG data'!J$3,FALSE))</f>
        <v>8.7999999999999995E-2</v>
      </c>
      <c r="R480" s="15">
        <f>IF(R479="","",VLOOKUP($E479&amp;$D$110&amp;$D$111,'CCG data'!$A:$AD,'CCG data'!K$3,FALSE))</f>
        <v>0.44500000000000001</v>
      </c>
      <c r="S480" s="15">
        <f>IF(R479="","",VLOOKUP($E479&amp;$D$110&amp;$D$111,'CCG data'!$A:$AD,'CCG data'!L$3,FALSE))</f>
        <v>0.51300000000000001</v>
      </c>
      <c r="T480" s="15">
        <f>IF(T479="","",VLOOKUP($E479&amp;$D$110&amp;$D$111,'CCG data'!$A:$AD,'CCG data'!M$3,FALSE))</f>
        <v>0.214</v>
      </c>
      <c r="U480" s="15">
        <f>IF(T479="","",VLOOKUP($E479&amp;$D$110&amp;$D$111,'CCG data'!$A:$AD,'CCG data'!N$3,FALSE))</f>
        <v>0.27300000000000002</v>
      </c>
      <c r="V480" s="15">
        <f>IF(V479="","",VLOOKUP($E479&amp;$D$110&amp;$D$111,'CCG data'!$A:$AD,'CCG data'!O$3,FALSE))</f>
        <v>0.183</v>
      </c>
      <c r="W480" s="142">
        <f>IF(V479="","",VLOOKUP($E479&amp;$D$110&amp;$D$111,'CCG data'!$A:$AD,'CCG data'!P$3,FALSE))</f>
        <v>0.23899999999999999</v>
      </c>
      <c r="Y480" s="178" t="str">
        <f>IFERROR(VLOOKUP($E480&amp;$D$111, Outliers!$A$4:$P$214,6,FALSE),"0")</f>
        <v>0</v>
      </c>
      <c r="Z480" s="178" t="str">
        <f>IFERROR(VLOOKUP($E480&amp;$D$111, Outliers!$A$4:$P$214,7,FALSE),"0")</f>
        <v>0</v>
      </c>
      <c r="AA480" s="178" t="str">
        <f>IFERROR(VLOOKUP($E480&amp;$D$111, Outliers!$A$4:$P$214,8,FALSE),"0")</f>
        <v>0</v>
      </c>
      <c r="AB480" s="178" t="str">
        <f>IFERROR(VLOOKUP($E480&amp;$D$111, Outliers!$A$4:$P$214,9,FALSE),"0")</f>
        <v>0</v>
      </c>
      <c r="AD480" s="82"/>
      <c r="AE480" s="82"/>
      <c r="AF480" s="82"/>
      <c r="AG480" s="82"/>
    </row>
    <row r="481" spans="4:33" ht="15.75" x14ac:dyDescent="0.25">
      <c r="D481" s="301"/>
      <c r="E481" s="108" t="s">
        <v>307</v>
      </c>
      <c r="F481" s="372">
        <f>IF(OR(ISERROR(VLOOKUP($E481&amp;$D$110&amp;$D$111,'CCG data'!$A:$AD,'CCG data'!R$3,FALSE)),ISBLANK(VLOOKUP($E481&amp;$D$110&amp;$D$111,'CCG data'!$A:$AD,'CCG data'!R$3,FALSE))),"",VLOOKUP($E481&amp;$D$110&amp;$D$111,'CCG data'!$A:$AD,'CCG data'!R$3,FALSE))</f>
        <v>6.5</v>
      </c>
      <c r="G481" s="373"/>
      <c r="H481" s="373">
        <f>IF(OR(ISERROR(VLOOKUP($E481&amp;$D$110&amp;$D$111,'CCG data'!$A:$AD,'CCG data'!S$3,FALSE)),ISBLANK(VLOOKUP($E481&amp;$D$110&amp;$D$111,'CCG data'!$A:$AD,'CCG data'!S$3,FALSE))),"",VLOOKUP($E481&amp;$D$110&amp;$D$111,'CCG data'!$A:$AD,'CCG data'!S$3,FALSE))</f>
        <v>38.799999999999997</v>
      </c>
      <c r="I481" s="373"/>
      <c r="J481" s="373">
        <f>IF(OR(ISERROR(VLOOKUP($E481&amp;$D$110&amp;$D$111,'CCG data'!$A:$AD,'CCG data'!T$3,FALSE)),ISBLANK(VLOOKUP($E481&amp;$D$110&amp;$D$111,'CCG data'!$A:$AD,'CCG data'!T$3,FALSE))),"",VLOOKUP($E481&amp;$D$110&amp;$D$111,'CCG data'!$A:$AD,'CCG data'!T$3,FALSE))</f>
        <v>18.3</v>
      </c>
      <c r="K481" s="373"/>
      <c r="L481" s="373">
        <f>IF(OR(ISERROR(VLOOKUP($E481&amp;$D$110&amp;$D$111,'CCG data'!$A:$AD,'CCG data'!U$3,FALSE)),ISBLANK(VLOOKUP($E481&amp;$D$110&amp;$D$111,'CCG data'!$A:$AD,'CCG data'!U$3,FALSE))),"",VLOOKUP($E481&amp;$D$110&amp;$D$111,'CCG data'!$A:$AD,'CCG data'!U$3,FALSE))</f>
        <v>10.1</v>
      </c>
      <c r="M481" s="374"/>
      <c r="N481" s="303">
        <f>IF(OR(ISERROR(VLOOKUP($E481&amp;$D$110&amp;$D$111,'CCG data'!$A:$AD,'CCG data'!G$3,FALSE)),ISBLANK(VLOOKUP($E481&amp;$D$110&amp;$D$111,'CCG data'!$A:$AD,'CCG data'!G$3,FALSE))),"",VLOOKUP($E481&amp;$D$110&amp;$D$111,'CCG data'!$A:$AD,'CCG data'!G$3,FALSE))</f>
        <v>647</v>
      </c>
      <c r="P481" s="354">
        <f>IF(OR(ISERROR(VLOOKUP($E481&amp;$D$110&amp;$D$111,'CCG data'!$A:$AD,'CCG data'!B$3,FALSE)),ISBLANK(VLOOKUP($E481&amp;$D$110&amp;$D$111,'CCG data'!$A:$AD,'CCG data'!B$3,FALSE))),"",VLOOKUP($E481&amp;$D$110&amp;$D$111,'CCG data'!$A:$AD,'CCG data'!B$3,FALSE))</f>
        <v>8.964451313755796E-2</v>
      </c>
      <c r="Q481" s="246"/>
      <c r="R481" s="246">
        <f>IF(OR(ISERROR(VLOOKUP($E481&amp;$D$110&amp;$D$111,'CCG data'!$A:$AD,'CCG data'!C$3,FALSE)),ISBLANK(VLOOKUP($E481&amp;$D$110&amp;$D$111,'CCG data'!$A:$AD,'CCG data'!C$3,FALSE))),"",VLOOKUP($E481&amp;$D$110&amp;$D$111,'CCG data'!$A:$AD,'CCG data'!C$3,FALSE))</f>
        <v>0.5301391035548686</v>
      </c>
      <c r="S481" s="246"/>
      <c r="T481" s="246">
        <f>IF(OR(ISERROR(VLOOKUP($E481&amp;$D$110&amp;$D$111,'CCG data'!$A:$AD,'CCG data'!D$3,FALSE)),ISBLANK(VLOOKUP($E481&amp;$D$110&amp;$D$111,'CCG data'!$A:$AD,'CCG data'!D$3,FALSE))),"",VLOOKUP($E481&amp;$D$110&amp;$D$111,'CCG data'!$A:$AD,'CCG data'!D$3,FALSE))</f>
        <v>0.24111282843894899</v>
      </c>
      <c r="U481" s="246"/>
      <c r="V481" s="246">
        <f>IF(OR(ISERROR(VLOOKUP($E481&amp;$D$110&amp;$D$111,'CCG data'!$A:$AD,'CCG data'!E$3,FALSE)),ISBLANK(VLOOKUP($E481&amp;$D$110&amp;$D$111,'CCG data'!$A:$AD,'CCG data'!E$3,FALSE))),"",VLOOKUP($E481&amp;$D$110&amp;$D$111,'CCG data'!$A:$AD,'CCG data'!E$3,FALSE))</f>
        <v>0.13910355486862441</v>
      </c>
      <c r="W481" s="387"/>
      <c r="Y481" s="178">
        <f>IFERROR(VLOOKUP($E481&amp;$D$111, Outliers!$A$4:$P$214,6,FALSE),"0")</f>
        <v>0</v>
      </c>
      <c r="Z481" s="178">
        <f>IFERROR(VLOOKUP($E481&amp;$D$111, Outliers!$A$4:$P$214,7,FALSE),"0")</f>
        <v>0</v>
      </c>
      <c r="AA481" s="178">
        <f>IFERROR(VLOOKUP($E481&amp;$D$111, Outliers!$A$4:$P$214,8,FALSE),"0")</f>
        <v>0</v>
      </c>
      <c r="AB481" s="178">
        <f>IFERROR(VLOOKUP($E481&amp;$D$111, Outliers!$A$4:$P$214,9,FALSE),"0")</f>
        <v>0</v>
      </c>
      <c r="AD481" s="82"/>
      <c r="AE481" s="82"/>
      <c r="AF481" s="82"/>
      <c r="AG481" s="82"/>
    </row>
    <row r="482" spans="4:33" x14ac:dyDescent="0.25">
      <c r="D482" s="301"/>
      <c r="E482" s="107" t="s">
        <v>27</v>
      </c>
      <c r="F482" s="99">
        <f>IF(P481="","",VLOOKUP($E481&amp;$D$110&amp;$D$111,'CCG data'!$A:$AD,'CCG data'!W$3,FALSE))</f>
        <v>4.8</v>
      </c>
      <c r="G482" s="100">
        <f>IF(P481="","",VLOOKUP($E481&amp;$D$110&amp;$D$111,'CCG data'!$A:$AD,'CCG data'!X$3,FALSE))</f>
        <v>8.1</v>
      </c>
      <c r="H482" s="100">
        <f>IF(R481="","",VLOOKUP($E481&amp;$D$110&amp;$D$111,'CCG data'!$A:$AD,'CCG data'!Y$3,FALSE))</f>
        <v>34.700000000000003</v>
      </c>
      <c r="I482" s="100">
        <f>IF(R481="","",VLOOKUP($E481&amp;$D$110&amp;$D$111,'CCG data'!$A:$AD,'CCG data'!Z$3,FALSE))</f>
        <v>42.9</v>
      </c>
      <c r="J482" s="100">
        <f>IF(T481="","",VLOOKUP($E481&amp;$D$110&amp;$D$111,'CCG data'!$A:$AD,'CCG data'!AA$3,FALSE))</f>
        <v>15.4</v>
      </c>
      <c r="K482" s="100">
        <f>IF(T481="","",VLOOKUP($E481&amp;$D$110&amp;$D$111,'CCG data'!$A:$AD,'CCG data'!AB$3,FALSE))</f>
        <v>21.1</v>
      </c>
      <c r="L482" s="100">
        <f>IF(V481="","",VLOOKUP($E481&amp;$D$110&amp;$D$111,'CCG data'!$A:$AD,'CCG data'!AC$3,FALSE))</f>
        <v>8</v>
      </c>
      <c r="M482" s="100">
        <f>IF(V481="","",VLOOKUP($E481&amp;$D$110&amp;$D$111,'CCG data'!$A:$AD,'CCG data'!AD$3,FALSE))</f>
        <v>12.2</v>
      </c>
      <c r="N482" s="304"/>
      <c r="P482" s="162">
        <f>IF(P481="","",VLOOKUP($E481&amp;$D$110&amp;$D$111,'CCG data'!$A:$AD,'CCG data'!I$3,FALSE))</f>
        <v>7.0000000000000007E-2</v>
      </c>
      <c r="Q482" s="15">
        <f>IF(P481="","",VLOOKUP($E481&amp;$D$110&amp;$D$111,'CCG data'!$A:$AD,'CCG data'!J$3,FALSE))</f>
        <v>0.114</v>
      </c>
      <c r="R482" s="15">
        <f>IF(R481="","",VLOOKUP($E481&amp;$D$110&amp;$D$111,'CCG data'!$A:$AD,'CCG data'!K$3,FALSE))</f>
        <v>0.49199999999999999</v>
      </c>
      <c r="S482" s="15">
        <f>IF(R481="","",VLOOKUP($E481&amp;$D$110&amp;$D$111,'CCG data'!$A:$AD,'CCG data'!L$3,FALSE))</f>
        <v>0.56799999999999995</v>
      </c>
      <c r="T482" s="15">
        <f>IF(T481="","",VLOOKUP($E481&amp;$D$110&amp;$D$111,'CCG data'!$A:$AD,'CCG data'!M$3,FALSE))</f>
        <v>0.21</v>
      </c>
      <c r="U482" s="15">
        <f>IF(T481="","",VLOOKUP($E481&amp;$D$110&amp;$D$111,'CCG data'!$A:$AD,'CCG data'!N$3,FALSE))</f>
        <v>0.27600000000000002</v>
      </c>
      <c r="V482" s="15">
        <f>IF(V481="","",VLOOKUP($E481&amp;$D$110&amp;$D$111,'CCG data'!$A:$AD,'CCG data'!O$3,FALSE))</f>
        <v>0.115</v>
      </c>
      <c r="W482" s="142">
        <f>IF(V481="","",VLOOKUP($E481&amp;$D$110&amp;$D$111,'CCG data'!$A:$AD,'CCG data'!P$3,FALSE))</f>
        <v>0.16800000000000001</v>
      </c>
      <c r="Y482" s="178" t="str">
        <f>IFERROR(VLOOKUP($E482&amp;$D$111, Outliers!$A$4:$P$214,6,FALSE),"0")</f>
        <v>0</v>
      </c>
      <c r="Z482" s="178" t="str">
        <f>IFERROR(VLOOKUP($E482&amp;$D$111, Outliers!$A$4:$P$214,7,FALSE),"0")</f>
        <v>0</v>
      </c>
      <c r="AA482" s="178" t="str">
        <f>IFERROR(VLOOKUP($E482&amp;$D$111, Outliers!$A$4:$P$214,8,FALSE),"0")</f>
        <v>0</v>
      </c>
      <c r="AB482" s="178" t="str">
        <f>IFERROR(VLOOKUP($E482&amp;$D$111, Outliers!$A$4:$P$214,9,FALSE),"0")</f>
        <v>0</v>
      </c>
      <c r="AD482" s="82"/>
      <c r="AE482" s="82"/>
      <c r="AF482" s="82"/>
      <c r="AG482" s="82"/>
    </row>
    <row r="483" spans="4:33" ht="15.75" x14ac:dyDescent="0.25">
      <c r="D483" s="301"/>
      <c r="E483" s="108" t="s">
        <v>308</v>
      </c>
      <c r="F483" s="372">
        <f>IF(OR(ISERROR(VLOOKUP($E483&amp;$D$110&amp;$D$111,'CCG data'!$A:$AD,'CCG data'!R$3,FALSE)),ISBLANK(VLOOKUP($E483&amp;$D$110&amp;$D$111,'CCG data'!$A:$AD,'CCG data'!R$3,FALSE))),"",VLOOKUP($E483&amp;$D$110&amp;$D$111,'CCG data'!$A:$AD,'CCG data'!R$3,FALSE))</f>
        <v>2</v>
      </c>
      <c r="G483" s="373"/>
      <c r="H483" s="373">
        <f>IF(OR(ISERROR(VLOOKUP($E483&amp;$D$110&amp;$D$111,'CCG data'!$A:$AD,'CCG data'!S$3,FALSE)),ISBLANK(VLOOKUP($E483&amp;$D$110&amp;$D$111,'CCG data'!$A:$AD,'CCG data'!S$3,FALSE))),"",VLOOKUP($E483&amp;$D$110&amp;$D$111,'CCG data'!$A:$AD,'CCG data'!S$3,FALSE))</f>
        <v>25.9</v>
      </c>
      <c r="I483" s="373"/>
      <c r="J483" s="373">
        <f>IF(OR(ISERROR(VLOOKUP($E483&amp;$D$110&amp;$D$111,'CCG data'!$A:$AD,'CCG data'!T$3,FALSE)),ISBLANK(VLOOKUP($E483&amp;$D$110&amp;$D$111,'CCG data'!$A:$AD,'CCG data'!T$3,FALSE))),"",VLOOKUP($E483&amp;$D$110&amp;$D$111,'CCG data'!$A:$AD,'CCG data'!T$3,FALSE))</f>
        <v>23.2</v>
      </c>
      <c r="K483" s="373"/>
      <c r="L483" s="373">
        <f>IF(OR(ISERROR(VLOOKUP($E483&amp;$D$110&amp;$D$111,'CCG data'!$A:$AD,'CCG data'!U$3,FALSE)),ISBLANK(VLOOKUP($E483&amp;$D$110&amp;$D$111,'CCG data'!$A:$AD,'CCG data'!U$3,FALSE))),"",VLOOKUP($E483&amp;$D$110&amp;$D$111,'CCG data'!$A:$AD,'CCG data'!U$3,FALSE))</f>
        <v>9.1999999999999993</v>
      </c>
      <c r="M483" s="374"/>
      <c r="N483" s="303">
        <f>IF(OR(ISERROR(VLOOKUP($E483&amp;$D$110&amp;$D$111,'CCG data'!$A:$AD,'CCG data'!G$3,FALSE)),ISBLANK(VLOOKUP($E483&amp;$D$110&amp;$D$111,'CCG data'!$A:$AD,'CCG data'!G$3,FALSE))),"",VLOOKUP($E483&amp;$D$110&amp;$D$111,'CCG data'!$A:$AD,'CCG data'!G$3,FALSE))</f>
        <v>467</v>
      </c>
      <c r="P483" s="354">
        <f>IF(OR(ISERROR(VLOOKUP($E483&amp;$D$110&amp;$D$111,'CCG data'!$A:$AD,'CCG data'!B$3,FALSE)),ISBLANK(VLOOKUP($E483&amp;$D$110&amp;$D$111,'CCG data'!$A:$AD,'CCG data'!B$3,FALSE))),"",VLOOKUP($E483&amp;$D$110&amp;$D$111,'CCG data'!$A:$AD,'CCG data'!B$3,FALSE))</f>
        <v>2.9978586723768737E-2</v>
      </c>
      <c r="Q483" s="246"/>
      <c r="R483" s="246">
        <f>IF(OR(ISERROR(VLOOKUP($E483&amp;$D$110&amp;$D$111,'CCG data'!$A:$AD,'CCG data'!C$3,FALSE)),ISBLANK(VLOOKUP($E483&amp;$D$110&amp;$D$111,'CCG data'!$A:$AD,'CCG data'!C$3,FALSE))),"",VLOOKUP($E483&amp;$D$110&amp;$D$111,'CCG data'!$A:$AD,'CCG data'!C$3,FALSE))</f>
        <v>0.41970021413276232</v>
      </c>
      <c r="S483" s="246"/>
      <c r="T483" s="246">
        <f>IF(OR(ISERROR(VLOOKUP($E483&amp;$D$110&amp;$D$111,'CCG data'!$A:$AD,'CCG data'!D$3,FALSE)),ISBLANK(VLOOKUP($E483&amp;$D$110&amp;$D$111,'CCG data'!$A:$AD,'CCG data'!D$3,FALSE))),"",VLOOKUP($E483&amp;$D$110&amp;$D$111,'CCG data'!$A:$AD,'CCG data'!D$3,FALSE))</f>
        <v>0.38972162740899358</v>
      </c>
      <c r="U483" s="246"/>
      <c r="V483" s="246">
        <f>IF(OR(ISERROR(VLOOKUP($E483&amp;$D$110&amp;$D$111,'CCG data'!$A:$AD,'CCG data'!E$3,FALSE)),ISBLANK(VLOOKUP($E483&amp;$D$110&amp;$D$111,'CCG data'!$A:$AD,'CCG data'!E$3,FALSE))),"",VLOOKUP($E483&amp;$D$110&amp;$D$111,'CCG data'!$A:$AD,'CCG data'!E$3,FALSE))</f>
        <v>0.16059957173447537</v>
      </c>
      <c r="W483" s="387"/>
      <c r="Y483" s="178">
        <f>IFERROR(VLOOKUP($E483&amp;$D$111, Outliers!$A$4:$P$214,6,FALSE),"0")</f>
        <v>1</v>
      </c>
      <c r="Z483" s="178">
        <f>IFERROR(VLOOKUP($E483&amp;$D$111, Outliers!$A$4:$P$214,7,FALSE),"0")</f>
        <v>1</v>
      </c>
      <c r="AA483" s="178">
        <f>IFERROR(VLOOKUP($E483&amp;$D$111, Outliers!$A$4:$P$214,8,FALSE),"0")</f>
        <v>1</v>
      </c>
      <c r="AB483" s="178">
        <f>IFERROR(VLOOKUP($E483&amp;$D$111, Outliers!$A$4:$P$214,9,FALSE),"0")</f>
        <v>0</v>
      </c>
      <c r="AD483" s="82"/>
      <c r="AE483" s="82"/>
      <c r="AF483" s="82"/>
      <c r="AG483" s="82"/>
    </row>
    <row r="484" spans="4:33" x14ac:dyDescent="0.25">
      <c r="D484" s="301"/>
      <c r="E484" s="107" t="s">
        <v>27</v>
      </c>
      <c r="F484" s="99">
        <f>IF(P483="","",VLOOKUP($E483&amp;$D$110&amp;$D$111,'CCG data'!$A:$AD,'CCG data'!W$3,FALSE))</f>
        <v>1</v>
      </c>
      <c r="G484" s="100">
        <f>IF(P483="","",VLOOKUP($E483&amp;$D$110&amp;$D$111,'CCG data'!$A:$AD,'CCG data'!X$3,FALSE))</f>
        <v>3.1</v>
      </c>
      <c r="H484" s="100">
        <f>IF(R483="","",VLOOKUP($E483&amp;$D$110&amp;$D$111,'CCG data'!$A:$AD,'CCG data'!Y$3,FALSE))</f>
        <v>22.3</v>
      </c>
      <c r="I484" s="100">
        <f>IF(R483="","",VLOOKUP($E483&amp;$D$110&amp;$D$111,'CCG data'!$A:$AD,'CCG data'!Z$3,FALSE))</f>
        <v>29.5</v>
      </c>
      <c r="J484" s="100">
        <f>IF(T483="","",VLOOKUP($E483&amp;$D$110&amp;$D$111,'CCG data'!$A:$AD,'CCG data'!AA$3,FALSE))</f>
        <v>19.8</v>
      </c>
      <c r="K484" s="100">
        <f>IF(T483="","",VLOOKUP($E483&amp;$D$110&amp;$D$111,'CCG data'!$A:$AD,'CCG data'!AB$3,FALSE))</f>
        <v>26.5</v>
      </c>
      <c r="L484" s="100">
        <f>IF(V483="","",VLOOKUP($E483&amp;$D$110&amp;$D$111,'CCG data'!$A:$AD,'CCG data'!AC$3,FALSE))</f>
        <v>7.1</v>
      </c>
      <c r="M484" s="100">
        <f>IF(V483="","",VLOOKUP($E483&amp;$D$110&amp;$D$111,'CCG data'!$A:$AD,'CCG data'!AD$3,FALSE))</f>
        <v>11.3</v>
      </c>
      <c r="N484" s="304"/>
      <c r="P484" s="162">
        <f>IF(P483="","",VLOOKUP($E483&amp;$D$110&amp;$D$111,'CCG data'!$A:$AD,'CCG data'!I$3,FALSE))</f>
        <v>1.7999999999999999E-2</v>
      </c>
      <c r="Q484" s="15">
        <f>IF(P483="","",VLOOKUP($E483&amp;$D$110&amp;$D$111,'CCG data'!$A:$AD,'CCG data'!J$3,FALSE))</f>
        <v>0.05</v>
      </c>
      <c r="R484" s="15">
        <f>IF(R483="","",VLOOKUP($E483&amp;$D$110&amp;$D$111,'CCG data'!$A:$AD,'CCG data'!K$3,FALSE))</f>
        <v>0.376</v>
      </c>
      <c r="S484" s="15">
        <f>IF(R483="","",VLOOKUP($E483&amp;$D$110&amp;$D$111,'CCG data'!$A:$AD,'CCG data'!L$3,FALSE))</f>
        <v>0.46500000000000002</v>
      </c>
      <c r="T484" s="15">
        <f>IF(T483="","",VLOOKUP($E483&amp;$D$110&amp;$D$111,'CCG data'!$A:$AD,'CCG data'!M$3,FALSE))</f>
        <v>0.34699999999999998</v>
      </c>
      <c r="U484" s="15">
        <f>IF(T483="","",VLOOKUP($E483&amp;$D$110&amp;$D$111,'CCG data'!$A:$AD,'CCG data'!N$3,FALSE))</f>
        <v>0.435</v>
      </c>
      <c r="V484" s="15">
        <f>IF(V483="","",VLOOKUP($E483&amp;$D$110&amp;$D$111,'CCG data'!$A:$AD,'CCG data'!O$3,FALSE))</f>
        <v>0.13</v>
      </c>
      <c r="W484" s="142">
        <f>IF(V483="","",VLOOKUP($E483&amp;$D$110&amp;$D$111,'CCG data'!$A:$AD,'CCG data'!P$3,FALSE))</f>
        <v>0.19700000000000001</v>
      </c>
      <c r="Y484" s="178" t="str">
        <f>IFERROR(VLOOKUP($E484&amp;$D$111, Outliers!$A$4:$P$214,6,FALSE),"0")</f>
        <v>0</v>
      </c>
      <c r="Z484" s="178" t="str">
        <f>IFERROR(VLOOKUP($E484&amp;$D$111, Outliers!$A$4:$P$214,7,FALSE),"0")</f>
        <v>0</v>
      </c>
      <c r="AA484" s="178" t="str">
        <f>IFERROR(VLOOKUP($E484&amp;$D$111, Outliers!$A$4:$P$214,8,FALSE),"0")</f>
        <v>0</v>
      </c>
      <c r="AB484" s="178" t="str">
        <f>IFERROR(VLOOKUP($E484&amp;$D$111, Outliers!$A$4:$P$214,9,FALSE),"0")</f>
        <v>0</v>
      </c>
      <c r="AD484" s="82"/>
      <c r="AE484" s="82"/>
      <c r="AF484" s="82"/>
      <c r="AG484" s="82"/>
    </row>
    <row r="485" spans="4:33" ht="15.75" x14ac:dyDescent="0.25">
      <c r="D485" s="301"/>
      <c r="E485" s="108" t="s">
        <v>309</v>
      </c>
      <c r="F485" s="372">
        <f>IF(OR(ISERROR(VLOOKUP($E485&amp;$D$110&amp;$D$111,'CCG data'!$A:$AD,'CCG data'!R$3,FALSE)),ISBLANK(VLOOKUP($E485&amp;$D$110&amp;$D$111,'CCG data'!$A:$AD,'CCG data'!R$3,FALSE))),"",VLOOKUP($E485&amp;$D$110&amp;$D$111,'CCG data'!$A:$AD,'CCG data'!R$3,FALSE))</f>
        <v>2.5</v>
      </c>
      <c r="G485" s="373"/>
      <c r="H485" s="373">
        <f>IF(OR(ISERROR(VLOOKUP($E485&amp;$D$110&amp;$D$111,'CCG data'!$A:$AD,'CCG data'!S$3,FALSE)),ISBLANK(VLOOKUP($E485&amp;$D$110&amp;$D$111,'CCG data'!$A:$AD,'CCG data'!S$3,FALSE))),"",VLOOKUP($E485&amp;$D$110&amp;$D$111,'CCG data'!$A:$AD,'CCG data'!S$3,FALSE))</f>
        <v>39.5</v>
      </c>
      <c r="I485" s="373"/>
      <c r="J485" s="373">
        <f>IF(OR(ISERROR(VLOOKUP($E485&amp;$D$110&amp;$D$111,'CCG data'!$A:$AD,'CCG data'!T$3,FALSE)),ISBLANK(VLOOKUP($E485&amp;$D$110&amp;$D$111,'CCG data'!$A:$AD,'CCG data'!T$3,FALSE))),"",VLOOKUP($E485&amp;$D$110&amp;$D$111,'CCG data'!$A:$AD,'CCG data'!T$3,FALSE))</f>
        <v>19</v>
      </c>
      <c r="K485" s="373"/>
      <c r="L485" s="373">
        <f>IF(OR(ISERROR(VLOOKUP($E485&amp;$D$110&amp;$D$111,'CCG data'!$A:$AD,'CCG data'!U$3,FALSE)),ISBLANK(VLOOKUP($E485&amp;$D$110&amp;$D$111,'CCG data'!$A:$AD,'CCG data'!U$3,FALSE))),"",VLOOKUP($E485&amp;$D$110&amp;$D$111,'CCG data'!$A:$AD,'CCG data'!U$3,FALSE))</f>
        <v>13.3</v>
      </c>
      <c r="M485" s="374"/>
      <c r="N485" s="303">
        <f>IF(OR(ISERROR(VLOOKUP($E485&amp;$D$110&amp;$D$111,'CCG data'!$A:$AD,'CCG data'!G$3,FALSE)),ISBLANK(VLOOKUP($E485&amp;$D$110&amp;$D$111,'CCG data'!$A:$AD,'CCG data'!G$3,FALSE))),"",VLOOKUP($E485&amp;$D$110&amp;$D$111,'CCG data'!$A:$AD,'CCG data'!G$3,FALSE))</f>
        <v>1153</v>
      </c>
      <c r="P485" s="354">
        <f>IF(OR(ISERROR(VLOOKUP($E485&amp;$D$110&amp;$D$111,'CCG data'!$A:$AD,'CCG data'!B$3,FALSE)),ISBLANK(VLOOKUP($E485&amp;$D$110&amp;$D$111,'CCG data'!$A:$AD,'CCG data'!B$3,FALSE))),"",VLOOKUP($E485&amp;$D$110&amp;$D$111,'CCG data'!$A:$AD,'CCG data'!B$3,FALSE))</f>
        <v>3.2090199479618386E-2</v>
      </c>
      <c r="Q485" s="246"/>
      <c r="R485" s="246">
        <f>IF(OR(ISERROR(VLOOKUP($E485&amp;$D$110&amp;$D$111,'CCG data'!$A:$AD,'CCG data'!C$3,FALSE)),ISBLANK(VLOOKUP($E485&amp;$D$110&amp;$D$111,'CCG data'!$A:$AD,'CCG data'!C$3,FALSE))),"",VLOOKUP($E485&amp;$D$110&amp;$D$111,'CCG data'!$A:$AD,'CCG data'!C$3,FALSE))</f>
        <v>0.52992194275802251</v>
      </c>
      <c r="S485" s="246"/>
      <c r="T485" s="246">
        <f>IF(OR(ISERROR(VLOOKUP($E485&amp;$D$110&amp;$D$111,'CCG data'!$A:$AD,'CCG data'!D$3,FALSE)),ISBLANK(VLOOKUP($E485&amp;$D$110&amp;$D$111,'CCG data'!$A:$AD,'CCG data'!D$3,FALSE))),"",VLOOKUP($E485&amp;$D$110&amp;$D$111,'CCG data'!$A:$AD,'CCG data'!D$3,FALSE))</f>
        <v>0.25672159583694709</v>
      </c>
      <c r="U485" s="246"/>
      <c r="V485" s="246">
        <f>IF(OR(ISERROR(VLOOKUP($E485&amp;$D$110&amp;$D$111,'CCG data'!$A:$AD,'CCG data'!E$3,FALSE)),ISBLANK(VLOOKUP($E485&amp;$D$110&amp;$D$111,'CCG data'!$A:$AD,'CCG data'!E$3,FALSE))),"",VLOOKUP($E485&amp;$D$110&amp;$D$111,'CCG data'!$A:$AD,'CCG data'!E$3,FALSE))</f>
        <v>0.18126626192541198</v>
      </c>
      <c r="W485" s="387"/>
      <c r="Y485" s="178">
        <f>IFERROR(VLOOKUP($E485&amp;$D$111, Outliers!$A$4:$P$214,6,FALSE),"0")</f>
        <v>1</v>
      </c>
      <c r="Z485" s="178">
        <f>IFERROR(VLOOKUP($E485&amp;$D$111, Outliers!$A$4:$P$214,7,FALSE),"0")</f>
        <v>0</v>
      </c>
      <c r="AA485" s="178">
        <f>IFERROR(VLOOKUP($E485&amp;$D$111, Outliers!$A$4:$P$214,8,FALSE),"0")</f>
        <v>0</v>
      </c>
      <c r="AB485" s="178">
        <f>IFERROR(VLOOKUP($E485&amp;$D$111, Outliers!$A$4:$P$214,9,FALSE),"0")</f>
        <v>0</v>
      </c>
      <c r="AD485" s="82"/>
      <c r="AE485" s="82"/>
      <c r="AF485" s="82"/>
      <c r="AG485" s="82"/>
    </row>
    <row r="486" spans="4:33" x14ac:dyDescent="0.25">
      <c r="D486" s="301"/>
      <c r="E486" s="107" t="s">
        <v>27</v>
      </c>
      <c r="F486" s="99">
        <f>IF(P485="","",VLOOKUP($E485&amp;$D$110&amp;$D$111,'CCG data'!$A:$AD,'CCG data'!W$3,FALSE))</f>
        <v>1.7</v>
      </c>
      <c r="G486" s="100">
        <f>IF(P485="","",VLOOKUP($E485&amp;$D$110&amp;$D$111,'CCG data'!$A:$AD,'CCG data'!X$3,FALSE))</f>
        <v>3.3</v>
      </c>
      <c r="H486" s="100">
        <f>IF(R485="","",VLOOKUP($E485&amp;$D$110&amp;$D$111,'CCG data'!$A:$AD,'CCG data'!Y$3,FALSE))</f>
        <v>36.4</v>
      </c>
      <c r="I486" s="100">
        <f>IF(R485="","",VLOOKUP($E485&amp;$D$110&amp;$D$111,'CCG data'!$A:$AD,'CCG data'!Z$3,FALSE))</f>
        <v>42.7</v>
      </c>
      <c r="J486" s="100">
        <f>IF(T485="","",VLOOKUP($E485&amp;$D$110&amp;$D$111,'CCG data'!$A:$AD,'CCG data'!AA$3,FALSE))</f>
        <v>16.899999999999999</v>
      </c>
      <c r="K486" s="100">
        <f>IF(T485="","",VLOOKUP($E485&amp;$D$110&amp;$D$111,'CCG data'!$A:$AD,'CCG data'!AB$3,FALSE))</f>
        <v>21.2</v>
      </c>
      <c r="L486" s="100">
        <f>IF(V485="","",VLOOKUP($E485&amp;$D$110&amp;$D$111,'CCG data'!$A:$AD,'CCG data'!AC$3,FALSE))</f>
        <v>11.5</v>
      </c>
      <c r="M486" s="100">
        <f>IF(V485="","",VLOOKUP($E485&amp;$D$110&amp;$D$111,'CCG data'!$A:$AD,'CCG data'!AD$3,FALSE))</f>
        <v>15.1</v>
      </c>
      <c r="N486" s="304"/>
      <c r="P486" s="162">
        <f>IF(P485="","",VLOOKUP($E485&amp;$D$110&amp;$D$111,'CCG data'!$A:$AD,'CCG data'!I$3,FALSE))</f>
        <v>2.3E-2</v>
      </c>
      <c r="Q486" s="15">
        <f>IF(P485="","",VLOOKUP($E485&amp;$D$110&amp;$D$111,'CCG data'!$A:$AD,'CCG data'!J$3,FALSE))</f>
        <v>4.3999999999999997E-2</v>
      </c>
      <c r="R486" s="15">
        <f>IF(R485="","",VLOOKUP($E485&amp;$D$110&amp;$D$111,'CCG data'!$A:$AD,'CCG data'!K$3,FALSE))</f>
        <v>0.501</v>
      </c>
      <c r="S486" s="15">
        <f>IF(R485="","",VLOOKUP($E485&amp;$D$110&amp;$D$111,'CCG data'!$A:$AD,'CCG data'!L$3,FALSE))</f>
        <v>0.55900000000000005</v>
      </c>
      <c r="T486" s="15">
        <f>IF(T485="","",VLOOKUP($E485&amp;$D$110&amp;$D$111,'CCG data'!$A:$AD,'CCG data'!M$3,FALSE))</f>
        <v>0.23200000000000001</v>
      </c>
      <c r="U486" s="15">
        <f>IF(T485="","",VLOOKUP($E485&amp;$D$110&amp;$D$111,'CCG data'!$A:$AD,'CCG data'!N$3,FALSE))</f>
        <v>0.28299999999999997</v>
      </c>
      <c r="V486" s="15">
        <f>IF(V485="","",VLOOKUP($E485&amp;$D$110&amp;$D$111,'CCG data'!$A:$AD,'CCG data'!O$3,FALSE))</f>
        <v>0.16</v>
      </c>
      <c r="W486" s="142">
        <f>IF(V485="","",VLOOKUP($E485&amp;$D$110&amp;$D$111,'CCG data'!$A:$AD,'CCG data'!P$3,FALSE))</f>
        <v>0.20499999999999999</v>
      </c>
      <c r="Y486" s="178" t="str">
        <f>IFERROR(VLOOKUP($E486&amp;$D$111, Outliers!$A$4:$P$214,6,FALSE),"0")</f>
        <v>0</v>
      </c>
      <c r="Z486" s="178" t="str">
        <f>IFERROR(VLOOKUP($E486&amp;$D$111, Outliers!$A$4:$P$214,7,FALSE),"0")</f>
        <v>0</v>
      </c>
      <c r="AA486" s="178" t="str">
        <f>IFERROR(VLOOKUP($E486&amp;$D$111, Outliers!$A$4:$P$214,8,FALSE),"0")</f>
        <v>0</v>
      </c>
      <c r="AB486" s="178" t="str">
        <f>IFERROR(VLOOKUP($E486&amp;$D$111, Outliers!$A$4:$P$214,9,FALSE),"0")</f>
        <v>0</v>
      </c>
      <c r="AD486" s="82"/>
      <c r="AE486" s="82"/>
      <c r="AF486" s="82"/>
      <c r="AG486" s="82"/>
    </row>
    <row r="487" spans="4:33" ht="15.75" x14ac:dyDescent="0.25">
      <c r="D487" s="301"/>
      <c r="E487" s="108" t="s">
        <v>488</v>
      </c>
      <c r="F487" s="372">
        <f>IF(OR(ISERROR(VLOOKUP($E487&amp;$D$110&amp;$D$111,'CCG data'!$A:$AD,'CCG data'!R$3,FALSE)),ISBLANK(VLOOKUP($E487&amp;$D$110&amp;$D$111,'CCG data'!$A:$AD,'CCG data'!R$3,FALSE))),"",VLOOKUP($E487&amp;$D$110&amp;$D$111,'CCG data'!$A:$AD,'CCG data'!R$3,FALSE))</f>
        <v>3.7</v>
      </c>
      <c r="G487" s="373"/>
      <c r="H487" s="373">
        <f>IF(OR(ISERROR(VLOOKUP($E487&amp;$D$110&amp;$D$111,'CCG data'!$A:$AD,'CCG data'!S$3,FALSE)),ISBLANK(VLOOKUP($E487&amp;$D$110&amp;$D$111,'CCG data'!$A:$AD,'CCG data'!S$3,FALSE))),"",VLOOKUP($E487&amp;$D$110&amp;$D$111,'CCG data'!$A:$AD,'CCG data'!S$3,FALSE))</f>
        <v>43.4</v>
      </c>
      <c r="I487" s="373"/>
      <c r="J487" s="373">
        <f>IF(OR(ISERROR(VLOOKUP($E487&amp;$D$110&amp;$D$111,'CCG data'!$A:$AD,'CCG data'!T$3,FALSE)),ISBLANK(VLOOKUP($E487&amp;$D$110&amp;$D$111,'CCG data'!$A:$AD,'CCG data'!T$3,FALSE))),"",VLOOKUP($E487&amp;$D$110&amp;$D$111,'CCG data'!$A:$AD,'CCG data'!T$3,FALSE))</f>
        <v>17.5</v>
      </c>
      <c r="K487" s="373"/>
      <c r="L487" s="373">
        <f>IF(OR(ISERROR(VLOOKUP($E487&amp;$D$110&amp;$D$111,'CCG data'!$A:$AD,'CCG data'!U$3,FALSE)),ISBLANK(VLOOKUP($E487&amp;$D$110&amp;$D$111,'CCG data'!$A:$AD,'CCG data'!U$3,FALSE))),"",VLOOKUP($E487&amp;$D$110&amp;$D$111,'CCG data'!$A:$AD,'CCG data'!U$3,FALSE))</f>
        <v>11.3</v>
      </c>
      <c r="M487" s="374"/>
      <c r="N487" s="303">
        <f>IF(OR(ISERROR(VLOOKUP($E487&amp;$D$110&amp;$D$111,'CCG data'!$A:$AD,'CCG data'!G$3,FALSE)),ISBLANK(VLOOKUP($E487&amp;$D$110&amp;$D$111,'CCG data'!$A:$AD,'CCG data'!G$3,FALSE))),"",VLOOKUP($E487&amp;$D$110&amp;$D$111,'CCG data'!$A:$AD,'CCG data'!G$3,FALSE))</f>
        <v>1929</v>
      </c>
      <c r="P487" s="354">
        <f>IF(OR(ISERROR(VLOOKUP($E487&amp;$D$110&amp;$D$111,'CCG data'!$A:$AD,'CCG data'!B$3,FALSE)),ISBLANK(VLOOKUP($E487&amp;$D$110&amp;$D$111,'CCG data'!$A:$AD,'CCG data'!B$3,FALSE))),"",VLOOKUP($E487&amp;$D$110&amp;$D$111,'CCG data'!$A:$AD,'CCG data'!B$3,FALSE))</f>
        <v>5.080352514256091E-2</v>
      </c>
      <c r="Q487" s="246"/>
      <c r="R487" s="246">
        <f>IF(OR(ISERROR(VLOOKUP($E487&amp;$D$110&amp;$D$111,'CCG data'!$A:$AD,'CCG data'!C$3,FALSE)),ISBLANK(VLOOKUP($E487&amp;$D$110&amp;$D$111,'CCG data'!$A:$AD,'CCG data'!C$3,FALSE))),"",VLOOKUP($E487&amp;$D$110&amp;$D$111,'CCG data'!$A:$AD,'CCG data'!C$3,FALSE))</f>
        <v>0.56868843960601345</v>
      </c>
      <c r="S487" s="246"/>
      <c r="T487" s="246">
        <f>IF(OR(ISERROR(VLOOKUP($E487&amp;$D$110&amp;$D$111,'CCG data'!$A:$AD,'CCG data'!D$3,FALSE)),ISBLANK(VLOOKUP($E487&amp;$D$110&amp;$D$111,'CCG data'!$A:$AD,'CCG data'!D$3,FALSE))),"",VLOOKUP($E487&amp;$D$110&amp;$D$111,'CCG data'!$A:$AD,'CCG data'!D$3,FALSE))</f>
        <v>0.23120787973043028</v>
      </c>
      <c r="U487" s="246"/>
      <c r="V487" s="246">
        <f>IF(OR(ISERROR(VLOOKUP($E487&amp;$D$110&amp;$D$111,'CCG data'!$A:$AD,'CCG data'!E$3,FALSE)),ISBLANK(VLOOKUP($E487&amp;$D$110&amp;$D$111,'CCG data'!$A:$AD,'CCG data'!E$3,FALSE))),"",VLOOKUP($E487&amp;$D$110&amp;$D$111,'CCG data'!$A:$AD,'CCG data'!E$3,FALSE))</f>
        <v>0.14930015552099535</v>
      </c>
      <c r="W487" s="387"/>
      <c r="Y487" s="178">
        <f>IFERROR(VLOOKUP($E487&amp;$D$111, Outliers!$A$4:$P$214,6,FALSE),"0")</f>
        <v>0</v>
      </c>
      <c r="Z487" s="178">
        <f>IFERROR(VLOOKUP($E487&amp;$D$111, Outliers!$A$4:$P$214,7,FALSE),"0")</f>
        <v>1</v>
      </c>
      <c r="AA487" s="178">
        <f>IFERROR(VLOOKUP($E487&amp;$D$111, Outliers!$A$4:$P$214,8,FALSE),"0")</f>
        <v>0</v>
      </c>
      <c r="AB487" s="178">
        <f>IFERROR(VLOOKUP($E487&amp;$D$111, Outliers!$A$4:$P$214,9,FALSE),"0")</f>
        <v>0</v>
      </c>
      <c r="AD487" s="82"/>
      <c r="AE487" s="82"/>
      <c r="AF487" s="82"/>
      <c r="AG487" s="82"/>
    </row>
    <row r="488" spans="4:33" x14ac:dyDescent="0.25">
      <c r="D488" s="301"/>
      <c r="E488" s="107" t="s">
        <v>27</v>
      </c>
      <c r="F488" s="99">
        <f>IF(P487="","",VLOOKUP($E487&amp;$D$110&amp;$D$111,'CCG data'!$A:$AD,'CCG data'!W$3,FALSE))</f>
        <v>3</v>
      </c>
      <c r="G488" s="100">
        <f>IF(P487="","",VLOOKUP($E487&amp;$D$110&amp;$D$111,'CCG data'!$A:$AD,'CCG data'!X$3,FALSE))</f>
        <v>4.4000000000000004</v>
      </c>
      <c r="H488" s="100">
        <f>IF(R487="","",VLOOKUP($E487&amp;$D$110&amp;$D$111,'CCG data'!$A:$AD,'CCG data'!Y$3,FALSE))</f>
        <v>40.799999999999997</v>
      </c>
      <c r="I488" s="100">
        <f>IF(R487="","",VLOOKUP($E487&amp;$D$110&amp;$D$111,'CCG data'!$A:$AD,'CCG data'!Z$3,FALSE))</f>
        <v>46</v>
      </c>
      <c r="J488" s="100">
        <f>IF(T487="","",VLOOKUP($E487&amp;$D$110&amp;$D$111,'CCG data'!$A:$AD,'CCG data'!AA$3,FALSE))</f>
        <v>15.9</v>
      </c>
      <c r="K488" s="100">
        <f>IF(T487="","",VLOOKUP($E487&amp;$D$110&amp;$D$111,'CCG data'!$A:$AD,'CCG data'!AB$3,FALSE))</f>
        <v>19.100000000000001</v>
      </c>
      <c r="L488" s="100">
        <f>IF(V487="","",VLOOKUP($E487&amp;$D$110&amp;$D$111,'CCG data'!$A:$AD,'CCG data'!AC$3,FALSE))</f>
        <v>10</v>
      </c>
      <c r="M488" s="100">
        <f>IF(V487="","",VLOOKUP($E487&amp;$D$110&amp;$D$111,'CCG data'!$A:$AD,'CCG data'!AD$3,FALSE))</f>
        <v>12.6</v>
      </c>
      <c r="N488" s="304"/>
      <c r="P488" s="162">
        <f>IF(P487="","",VLOOKUP($E487&amp;$D$110&amp;$D$111,'CCG data'!$A:$AD,'CCG data'!I$3,FALSE))</f>
        <v>4.2000000000000003E-2</v>
      </c>
      <c r="Q488" s="15">
        <f>IF(P487="","",VLOOKUP($E487&amp;$D$110&amp;$D$111,'CCG data'!$A:$AD,'CCG data'!J$3,FALSE))</f>
        <v>6.2E-2</v>
      </c>
      <c r="R488" s="15">
        <f>IF(R487="","",VLOOKUP($E487&amp;$D$110&amp;$D$111,'CCG data'!$A:$AD,'CCG data'!K$3,FALSE))</f>
        <v>0.54600000000000004</v>
      </c>
      <c r="S488" s="15">
        <f>IF(R487="","",VLOOKUP($E487&amp;$D$110&amp;$D$111,'CCG data'!$A:$AD,'CCG data'!L$3,FALSE))</f>
        <v>0.59099999999999997</v>
      </c>
      <c r="T488" s="15">
        <f>IF(T487="","",VLOOKUP($E487&amp;$D$110&amp;$D$111,'CCG data'!$A:$AD,'CCG data'!M$3,FALSE))</f>
        <v>0.21299999999999999</v>
      </c>
      <c r="U488" s="15">
        <f>IF(T487="","",VLOOKUP($E487&amp;$D$110&amp;$D$111,'CCG data'!$A:$AD,'CCG data'!N$3,FALSE))</f>
        <v>0.251</v>
      </c>
      <c r="V488" s="15">
        <f>IF(V487="","",VLOOKUP($E487&amp;$D$110&amp;$D$111,'CCG data'!$A:$AD,'CCG data'!O$3,FALSE))</f>
        <v>0.13400000000000001</v>
      </c>
      <c r="W488" s="142">
        <f>IF(V487="","",VLOOKUP($E487&amp;$D$110&amp;$D$111,'CCG data'!$A:$AD,'CCG data'!P$3,FALSE))</f>
        <v>0.16600000000000001</v>
      </c>
      <c r="Y488" s="178" t="str">
        <f>IFERROR(VLOOKUP($E488&amp;$D$111, Outliers!$A$4:$P$214,6,FALSE),"0")</f>
        <v>0</v>
      </c>
      <c r="Z488" s="178" t="str">
        <f>IFERROR(VLOOKUP($E488&amp;$D$111, Outliers!$A$4:$P$214,7,FALSE),"0")</f>
        <v>0</v>
      </c>
      <c r="AA488" s="178" t="str">
        <f>IFERROR(VLOOKUP($E488&amp;$D$111, Outliers!$A$4:$P$214,8,FALSE),"0")</f>
        <v>0</v>
      </c>
      <c r="AB488" s="178" t="str">
        <f>IFERROR(VLOOKUP($E488&amp;$D$111, Outliers!$A$4:$P$214,9,FALSE),"0")</f>
        <v>0</v>
      </c>
      <c r="AD488" s="82"/>
      <c r="AE488" s="82"/>
      <c r="AF488" s="82"/>
      <c r="AG488" s="82"/>
    </row>
    <row r="489" spans="4:33" ht="15.75" x14ac:dyDescent="0.25">
      <c r="D489" s="301"/>
      <c r="E489" s="108" t="s">
        <v>310</v>
      </c>
      <c r="F489" s="372">
        <f>IF(OR(ISERROR(VLOOKUP($E489&amp;$D$110&amp;$D$111,'CCG data'!$A:$AD,'CCG data'!R$3,FALSE)),ISBLANK(VLOOKUP($E489&amp;$D$110&amp;$D$111,'CCG data'!$A:$AD,'CCG data'!R$3,FALSE))),"",VLOOKUP($E489&amp;$D$110&amp;$D$111,'CCG data'!$A:$AD,'CCG data'!R$3,FALSE))</f>
        <v>4.0999999999999996</v>
      </c>
      <c r="G489" s="373"/>
      <c r="H489" s="373">
        <f>IF(OR(ISERROR(VLOOKUP($E489&amp;$D$110&amp;$D$111,'CCG data'!$A:$AD,'CCG data'!S$3,FALSE)),ISBLANK(VLOOKUP($E489&amp;$D$110&amp;$D$111,'CCG data'!$A:$AD,'CCG data'!S$3,FALSE))),"",VLOOKUP($E489&amp;$D$110&amp;$D$111,'CCG data'!$A:$AD,'CCG data'!S$3,FALSE))</f>
        <v>30.4</v>
      </c>
      <c r="I489" s="373"/>
      <c r="J489" s="373">
        <f>IF(OR(ISERROR(VLOOKUP($E489&amp;$D$110&amp;$D$111,'CCG data'!$A:$AD,'CCG data'!T$3,FALSE)),ISBLANK(VLOOKUP($E489&amp;$D$110&amp;$D$111,'CCG data'!$A:$AD,'CCG data'!T$3,FALSE))),"",VLOOKUP($E489&amp;$D$110&amp;$D$111,'CCG data'!$A:$AD,'CCG data'!T$3,FALSE))</f>
        <v>20.7</v>
      </c>
      <c r="K489" s="373"/>
      <c r="L489" s="373">
        <f>IF(OR(ISERROR(VLOOKUP($E489&amp;$D$110&amp;$D$111,'CCG data'!$A:$AD,'CCG data'!U$3,FALSE)),ISBLANK(VLOOKUP($E489&amp;$D$110&amp;$D$111,'CCG data'!$A:$AD,'CCG data'!U$3,FALSE))),"",VLOOKUP($E489&amp;$D$110&amp;$D$111,'CCG data'!$A:$AD,'CCG data'!U$3,FALSE))</f>
        <v>12.2</v>
      </c>
      <c r="M489" s="374"/>
      <c r="N489" s="303">
        <f>IF(OR(ISERROR(VLOOKUP($E489&amp;$D$110&amp;$D$111,'CCG data'!$A:$AD,'CCG data'!G$3,FALSE)),ISBLANK(VLOOKUP($E489&amp;$D$110&amp;$D$111,'CCG data'!$A:$AD,'CCG data'!G$3,FALSE))),"",VLOOKUP($E489&amp;$D$110&amp;$D$111,'CCG data'!$A:$AD,'CCG data'!G$3,FALSE))</f>
        <v>493</v>
      </c>
      <c r="P489" s="354">
        <f>IF(OR(ISERROR(VLOOKUP($E489&amp;$D$110&amp;$D$111,'CCG data'!$A:$AD,'CCG data'!B$3,FALSE)),ISBLANK(VLOOKUP($E489&amp;$D$110&amp;$D$111,'CCG data'!$A:$AD,'CCG data'!B$3,FALSE))),"",VLOOKUP($E489&amp;$D$110&amp;$D$111,'CCG data'!$A:$AD,'CCG data'!B$3,FALSE))</f>
        <v>6.4908722109533468E-2</v>
      </c>
      <c r="Q489" s="246"/>
      <c r="R489" s="246">
        <f>IF(OR(ISERROR(VLOOKUP($E489&amp;$D$110&amp;$D$111,'CCG data'!$A:$AD,'CCG data'!C$3,FALSE)),ISBLANK(VLOOKUP($E489&amp;$D$110&amp;$D$111,'CCG data'!$A:$AD,'CCG data'!C$3,FALSE))),"",VLOOKUP($E489&amp;$D$110&amp;$D$111,'CCG data'!$A:$AD,'CCG data'!C$3,FALSE))</f>
        <v>0.44827586206896552</v>
      </c>
      <c r="S489" s="246"/>
      <c r="T489" s="246">
        <f>IF(OR(ISERROR(VLOOKUP($E489&amp;$D$110&amp;$D$111,'CCG data'!$A:$AD,'CCG data'!D$3,FALSE)),ISBLANK(VLOOKUP($E489&amp;$D$110&amp;$D$111,'CCG data'!$A:$AD,'CCG data'!D$3,FALSE))),"",VLOOKUP($E489&amp;$D$110&amp;$D$111,'CCG data'!$A:$AD,'CCG data'!D$3,FALSE))</f>
        <v>0.30223123732251522</v>
      </c>
      <c r="U489" s="246"/>
      <c r="V489" s="246">
        <f>IF(OR(ISERROR(VLOOKUP($E489&amp;$D$110&amp;$D$111,'CCG data'!$A:$AD,'CCG data'!E$3,FALSE)),ISBLANK(VLOOKUP($E489&amp;$D$110&amp;$D$111,'CCG data'!$A:$AD,'CCG data'!E$3,FALSE))),"",VLOOKUP($E489&amp;$D$110&amp;$D$111,'CCG data'!$A:$AD,'CCG data'!E$3,FALSE))</f>
        <v>0.18458417849898581</v>
      </c>
      <c r="W489" s="387"/>
      <c r="Y489" s="178">
        <f>IFERROR(VLOOKUP($E489&amp;$D$111, Outliers!$A$4:$P$214,6,FALSE),"0")</f>
        <v>0</v>
      </c>
      <c r="Z489" s="178">
        <f>IFERROR(VLOOKUP($E489&amp;$D$111, Outliers!$A$4:$P$214,7,FALSE),"0")</f>
        <v>1</v>
      </c>
      <c r="AA489" s="178">
        <f>IFERROR(VLOOKUP($E489&amp;$D$111, Outliers!$A$4:$P$214,8,FALSE),"0")</f>
        <v>0</v>
      </c>
      <c r="AB489" s="178">
        <f>IFERROR(VLOOKUP($E489&amp;$D$111, Outliers!$A$4:$P$214,9,FALSE),"0")</f>
        <v>0</v>
      </c>
      <c r="AD489" s="82"/>
      <c r="AE489" s="82"/>
      <c r="AF489" s="82"/>
      <c r="AG489" s="82"/>
    </row>
    <row r="490" spans="4:33" x14ac:dyDescent="0.25">
      <c r="D490" s="301"/>
      <c r="E490" s="107" t="s">
        <v>27</v>
      </c>
      <c r="F490" s="99">
        <f>IF(P489="","",VLOOKUP($E489&amp;$D$110&amp;$D$111,'CCG data'!$A:$AD,'CCG data'!W$3,FALSE))</f>
        <v>2.7</v>
      </c>
      <c r="G490" s="100">
        <f>IF(P489="","",VLOOKUP($E489&amp;$D$110&amp;$D$111,'CCG data'!$A:$AD,'CCG data'!X$3,FALSE))</f>
        <v>5.5</v>
      </c>
      <c r="H490" s="100">
        <f>IF(R489="","",VLOOKUP($E489&amp;$D$110&amp;$D$111,'CCG data'!$A:$AD,'CCG data'!Y$3,FALSE))</f>
        <v>26.4</v>
      </c>
      <c r="I490" s="100">
        <f>IF(R489="","",VLOOKUP($E489&amp;$D$110&amp;$D$111,'CCG data'!$A:$AD,'CCG data'!Z$3,FALSE))</f>
        <v>34.5</v>
      </c>
      <c r="J490" s="100">
        <f>IF(T489="","",VLOOKUP($E489&amp;$D$110&amp;$D$111,'CCG data'!$A:$AD,'CCG data'!AA$3,FALSE))</f>
        <v>17.399999999999999</v>
      </c>
      <c r="K490" s="100">
        <f>IF(T489="","",VLOOKUP($E489&amp;$D$110&amp;$D$111,'CCG data'!$A:$AD,'CCG data'!AB$3,FALSE))</f>
        <v>24</v>
      </c>
      <c r="L490" s="100">
        <f>IF(V489="","",VLOOKUP($E489&amp;$D$110&amp;$D$111,'CCG data'!$A:$AD,'CCG data'!AC$3,FALSE))</f>
        <v>9.6999999999999993</v>
      </c>
      <c r="M490" s="100">
        <f>IF(V489="","",VLOOKUP($E489&amp;$D$110&amp;$D$111,'CCG data'!$A:$AD,'CCG data'!AD$3,FALSE))</f>
        <v>14.7</v>
      </c>
      <c r="N490" s="304"/>
      <c r="P490" s="162">
        <f>IF(P489="","",VLOOKUP($E489&amp;$D$110&amp;$D$111,'CCG data'!$A:$AD,'CCG data'!I$3,FALSE))</f>
        <v>4.5999999999999999E-2</v>
      </c>
      <c r="Q490" s="15">
        <f>IF(P489="","",VLOOKUP($E489&amp;$D$110&amp;$D$111,'CCG data'!$A:$AD,'CCG data'!J$3,FALSE))</f>
        <v>0.09</v>
      </c>
      <c r="R490" s="15">
        <f>IF(R489="","",VLOOKUP($E489&amp;$D$110&amp;$D$111,'CCG data'!$A:$AD,'CCG data'!K$3,FALSE))</f>
        <v>0.40500000000000003</v>
      </c>
      <c r="S490" s="15">
        <f>IF(R489="","",VLOOKUP($E489&amp;$D$110&amp;$D$111,'CCG data'!$A:$AD,'CCG data'!L$3,FALSE))</f>
        <v>0.49199999999999999</v>
      </c>
      <c r="T490" s="15">
        <f>IF(T489="","",VLOOKUP($E489&amp;$D$110&amp;$D$111,'CCG data'!$A:$AD,'CCG data'!M$3,FALSE))</f>
        <v>0.26300000000000001</v>
      </c>
      <c r="U490" s="15">
        <f>IF(T489="","",VLOOKUP($E489&amp;$D$110&amp;$D$111,'CCG data'!$A:$AD,'CCG data'!N$3,FALSE))</f>
        <v>0.34399999999999997</v>
      </c>
      <c r="V490" s="15">
        <f>IF(V489="","",VLOOKUP($E489&amp;$D$110&amp;$D$111,'CCG data'!$A:$AD,'CCG data'!O$3,FALSE))</f>
        <v>0.153</v>
      </c>
      <c r="W490" s="142">
        <f>IF(V489="","",VLOOKUP($E489&amp;$D$110&amp;$D$111,'CCG data'!$A:$AD,'CCG data'!P$3,FALSE))</f>
        <v>0.221</v>
      </c>
      <c r="Y490" s="178" t="str">
        <f>IFERROR(VLOOKUP($E490&amp;$D$111, Outliers!$A$4:$P$214,6,FALSE),"0")</f>
        <v>0</v>
      </c>
      <c r="Z490" s="178" t="str">
        <f>IFERROR(VLOOKUP($E490&amp;$D$111, Outliers!$A$4:$P$214,7,FALSE),"0")</f>
        <v>0</v>
      </c>
      <c r="AA490" s="178" t="str">
        <f>IFERROR(VLOOKUP($E490&amp;$D$111, Outliers!$A$4:$P$214,8,FALSE),"0")</f>
        <v>0</v>
      </c>
      <c r="AB490" s="178" t="str">
        <f>IFERROR(VLOOKUP($E490&amp;$D$111, Outliers!$A$4:$P$214,9,FALSE),"0")</f>
        <v>0</v>
      </c>
      <c r="AD490" s="82"/>
      <c r="AE490" s="82"/>
      <c r="AF490" s="82"/>
      <c r="AG490" s="82"/>
    </row>
    <row r="491" spans="4:33" ht="15.75" x14ac:dyDescent="0.25">
      <c r="D491" s="301"/>
      <c r="E491" s="108" t="s">
        <v>489</v>
      </c>
      <c r="F491" s="372">
        <f>IF(OR(ISERROR(VLOOKUP($E491&amp;$D$110&amp;$D$111,'CCG data'!$A:$AD,'CCG data'!R$3,FALSE)),ISBLANK(VLOOKUP($E491&amp;$D$110&amp;$D$111,'CCG data'!$A:$AD,'CCG data'!R$3,FALSE))),"",VLOOKUP($E491&amp;$D$110&amp;$D$111,'CCG data'!$A:$AD,'CCG data'!R$3,FALSE))</f>
        <v>3</v>
      </c>
      <c r="G491" s="373"/>
      <c r="H491" s="373">
        <f>IF(OR(ISERROR(VLOOKUP($E491&amp;$D$110&amp;$D$111,'CCG data'!$A:$AD,'CCG data'!S$3,FALSE)),ISBLANK(VLOOKUP($E491&amp;$D$110&amp;$D$111,'CCG data'!$A:$AD,'CCG data'!S$3,FALSE))),"",VLOOKUP($E491&amp;$D$110&amp;$D$111,'CCG data'!$A:$AD,'CCG data'!S$3,FALSE))</f>
        <v>40.299999999999997</v>
      </c>
      <c r="I491" s="373"/>
      <c r="J491" s="373">
        <f>IF(OR(ISERROR(VLOOKUP($E491&amp;$D$110&amp;$D$111,'CCG data'!$A:$AD,'CCG data'!T$3,FALSE)),ISBLANK(VLOOKUP($E491&amp;$D$110&amp;$D$111,'CCG data'!$A:$AD,'CCG data'!T$3,FALSE))),"",VLOOKUP($E491&amp;$D$110&amp;$D$111,'CCG data'!$A:$AD,'CCG data'!T$3,FALSE))</f>
        <v>19.600000000000001</v>
      </c>
      <c r="K491" s="373"/>
      <c r="L491" s="373">
        <f>IF(OR(ISERROR(VLOOKUP($E491&amp;$D$110&amp;$D$111,'CCG data'!$A:$AD,'CCG data'!U$3,FALSE)),ISBLANK(VLOOKUP($E491&amp;$D$110&amp;$D$111,'CCG data'!$A:$AD,'CCG data'!U$3,FALSE))),"",VLOOKUP($E491&amp;$D$110&amp;$D$111,'CCG data'!$A:$AD,'CCG data'!U$3,FALSE))</f>
        <v>8.1999999999999993</v>
      </c>
      <c r="M491" s="374"/>
      <c r="N491" s="303">
        <f>IF(OR(ISERROR(VLOOKUP($E491&amp;$D$110&amp;$D$111,'CCG data'!$A:$AD,'CCG data'!G$3,FALSE)),ISBLANK(VLOOKUP($E491&amp;$D$110&amp;$D$111,'CCG data'!$A:$AD,'CCG data'!G$3,FALSE))),"",VLOOKUP($E491&amp;$D$110&amp;$D$111,'CCG data'!$A:$AD,'CCG data'!G$3,FALSE))</f>
        <v>1638</v>
      </c>
      <c r="P491" s="354">
        <f>IF(OR(ISERROR(VLOOKUP($E491&amp;$D$110&amp;$D$111,'CCG data'!$A:$AD,'CCG data'!B$3,FALSE)),ISBLANK(VLOOKUP($E491&amp;$D$110&amp;$D$111,'CCG data'!$A:$AD,'CCG data'!B$3,FALSE))),"",VLOOKUP($E491&amp;$D$110&amp;$D$111,'CCG data'!$A:$AD,'CCG data'!B$3,FALSE))</f>
        <v>4.4566544566544568E-2</v>
      </c>
      <c r="Q491" s="246"/>
      <c r="R491" s="246">
        <f>IF(OR(ISERROR(VLOOKUP($E491&amp;$D$110&amp;$D$111,'CCG data'!$A:$AD,'CCG data'!C$3,FALSE)),ISBLANK(VLOOKUP($E491&amp;$D$110&amp;$D$111,'CCG data'!$A:$AD,'CCG data'!C$3,FALSE))),"",VLOOKUP($E491&amp;$D$110&amp;$D$111,'CCG data'!$A:$AD,'CCG data'!C$3,FALSE))</f>
        <v>0.56715506715506714</v>
      </c>
      <c r="S491" s="246"/>
      <c r="T491" s="246">
        <f>IF(OR(ISERROR(VLOOKUP($E491&amp;$D$110&amp;$D$111,'CCG data'!$A:$AD,'CCG data'!D$3,FALSE)),ISBLANK(VLOOKUP($E491&amp;$D$110&amp;$D$111,'CCG data'!$A:$AD,'CCG data'!D$3,FALSE))),"",VLOOKUP($E491&amp;$D$110&amp;$D$111,'CCG data'!$A:$AD,'CCG data'!D$3,FALSE))</f>
        <v>0.27167277167277165</v>
      </c>
      <c r="U491" s="246"/>
      <c r="V491" s="246">
        <f>IF(OR(ISERROR(VLOOKUP($E491&amp;$D$110&amp;$D$111,'CCG data'!$A:$AD,'CCG data'!E$3,FALSE)),ISBLANK(VLOOKUP($E491&amp;$D$110&amp;$D$111,'CCG data'!$A:$AD,'CCG data'!E$3,FALSE))),"",VLOOKUP($E491&amp;$D$110&amp;$D$111,'CCG data'!$A:$AD,'CCG data'!E$3,FALSE))</f>
        <v>0.11660561660561661</v>
      </c>
      <c r="W491" s="387"/>
      <c r="Y491" s="178">
        <f>IFERROR(VLOOKUP($E491&amp;$D$111, Outliers!$A$4:$P$214,6,FALSE),"0")</f>
        <v>1</v>
      </c>
      <c r="Z491" s="178">
        <f>IFERROR(VLOOKUP($E491&amp;$D$111, Outliers!$A$4:$P$214,7,FALSE),"0")</f>
        <v>0</v>
      </c>
      <c r="AA491" s="178">
        <f>IFERROR(VLOOKUP($E491&amp;$D$111, Outliers!$A$4:$P$214,8,FALSE),"0")</f>
        <v>0</v>
      </c>
      <c r="AB491" s="178">
        <f>IFERROR(VLOOKUP($E491&amp;$D$111, Outliers!$A$4:$P$214,9,FALSE),"0")</f>
        <v>1</v>
      </c>
      <c r="AD491" s="82"/>
      <c r="AE491" s="82"/>
      <c r="AF491" s="82"/>
      <c r="AG491" s="82"/>
    </row>
    <row r="492" spans="4:33" x14ac:dyDescent="0.25">
      <c r="D492" s="301"/>
      <c r="E492" s="107" t="s">
        <v>27</v>
      </c>
      <c r="F492" s="99">
        <f>IF(P491="","",VLOOKUP($E491&amp;$D$110&amp;$D$111,'CCG data'!$A:$AD,'CCG data'!W$3,FALSE))</f>
        <v>2.2999999999999998</v>
      </c>
      <c r="G492" s="100">
        <f>IF(P491="","",VLOOKUP($E491&amp;$D$110&amp;$D$111,'CCG data'!$A:$AD,'CCG data'!X$3,FALSE))</f>
        <v>3.7</v>
      </c>
      <c r="H492" s="100">
        <f>IF(R491="","",VLOOKUP($E491&amp;$D$110&amp;$D$111,'CCG data'!$A:$AD,'CCG data'!Y$3,FALSE))</f>
        <v>37.700000000000003</v>
      </c>
      <c r="I492" s="100">
        <f>IF(R491="","",VLOOKUP($E491&amp;$D$110&amp;$D$111,'CCG data'!$A:$AD,'CCG data'!Z$3,FALSE))</f>
        <v>42.9</v>
      </c>
      <c r="J492" s="100">
        <f>IF(T491="","",VLOOKUP($E491&amp;$D$110&amp;$D$111,'CCG data'!$A:$AD,'CCG data'!AA$3,FALSE))</f>
        <v>17.8</v>
      </c>
      <c r="K492" s="100">
        <f>IF(T491="","",VLOOKUP($E491&amp;$D$110&amp;$D$111,'CCG data'!$A:$AD,'CCG data'!AB$3,FALSE))</f>
        <v>21.4</v>
      </c>
      <c r="L492" s="100">
        <f>IF(V491="","",VLOOKUP($E491&amp;$D$110&amp;$D$111,'CCG data'!$A:$AD,'CCG data'!AC$3,FALSE))</f>
        <v>7</v>
      </c>
      <c r="M492" s="100">
        <f>IF(V491="","",VLOOKUP($E491&amp;$D$110&amp;$D$111,'CCG data'!$A:$AD,'CCG data'!AD$3,FALSE))</f>
        <v>9.3000000000000007</v>
      </c>
      <c r="N492" s="304"/>
      <c r="P492" s="162">
        <f>IF(P491="","",VLOOKUP($E491&amp;$D$110&amp;$D$111,'CCG data'!$A:$AD,'CCG data'!I$3,FALSE))</f>
        <v>3.5999999999999997E-2</v>
      </c>
      <c r="Q492" s="15">
        <f>IF(P491="","",VLOOKUP($E491&amp;$D$110&amp;$D$111,'CCG data'!$A:$AD,'CCG data'!J$3,FALSE))</f>
        <v>5.6000000000000001E-2</v>
      </c>
      <c r="R492" s="15">
        <f>IF(R491="","",VLOOKUP($E491&amp;$D$110&amp;$D$111,'CCG data'!$A:$AD,'CCG data'!K$3,FALSE))</f>
        <v>0.54300000000000004</v>
      </c>
      <c r="S492" s="15">
        <f>IF(R491="","",VLOOKUP($E491&amp;$D$110&amp;$D$111,'CCG data'!$A:$AD,'CCG data'!L$3,FALSE))</f>
        <v>0.59099999999999997</v>
      </c>
      <c r="T492" s="15">
        <f>IF(T491="","",VLOOKUP($E491&amp;$D$110&amp;$D$111,'CCG data'!$A:$AD,'CCG data'!M$3,FALSE))</f>
        <v>0.251</v>
      </c>
      <c r="U492" s="15">
        <f>IF(T491="","",VLOOKUP($E491&amp;$D$110&amp;$D$111,'CCG data'!$A:$AD,'CCG data'!N$3,FALSE))</f>
        <v>0.29399999999999998</v>
      </c>
      <c r="V492" s="15">
        <f>IF(V491="","",VLOOKUP($E491&amp;$D$110&amp;$D$111,'CCG data'!$A:$AD,'CCG data'!O$3,FALSE))</f>
        <v>0.10199999999999999</v>
      </c>
      <c r="W492" s="142">
        <f>IF(V491="","",VLOOKUP($E491&amp;$D$110&amp;$D$111,'CCG data'!$A:$AD,'CCG data'!P$3,FALSE))</f>
        <v>0.13300000000000001</v>
      </c>
      <c r="Y492" s="178" t="str">
        <f>IFERROR(VLOOKUP($E492&amp;$D$111, Outliers!$A$4:$P$214,6,FALSE),"0")</f>
        <v>0</v>
      </c>
      <c r="Z492" s="178" t="str">
        <f>IFERROR(VLOOKUP($E492&amp;$D$111, Outliers!$A$4:$P$214,7,FALSE),"0")</f>
        <v>0</v>
      </c>
      <c r="AA492" s="178" t="str">
        <f>IFERROR(VLOOKUP($E492&amp;$D$111, Outliers!$A$4:$P$214,8,FALSE),"0")</f>
        <v>0</v>
      </c>
      <c r="AB492" s="178" t="str">
        <f>IFERROR(VLOOKUP($E492&amp;$D$111, Outliers!$A$4:$P$214,9,FALSE),"0")</f>
        <v>0</v>
      </c>
      <c r="AD492" s="82"/>
      <c r="AE492" s="82"/>
      <c r="AF492" s="82"/>
      <c r="AG492" s="82"/>
    </row>
    <row r="493" spans="4:33" ht="15.75" x14ac:dyDescent="0.25">
      <c r="D493" s="301"/>
      <c r="E493" s="108" t="s">
        <v>311</v>
      </c>
      <c r="F493" s="372">
        <f>IF(OR(ISERROR(VLOOKUP($E493&amp;$D$110&amp;$D$111,'CCG data'!$A:$AD,'CCG data'!R$3,FALSE)),ISBLANK(VLOOKUP($E493&amp;$D$110&amp;$D$111,'CCG data'!$A:$AD,'CCG data'!R$3,FALSE))),"",VLOOKUP($E493&amp;$D$110&amp;$D$111,'CCG data'!$A:$AD,'CCG data'!R$3,FALSE))</f>
        <v>6.2</v>
      </c>
      <c r="G493" s="373"/>
      <c r="H493" s="373">
        <f>IF(OR(ISERROR(VLOOKUP($E493&amp;$D$110&amp;$D$111,'CCG data'!$A:$AD,'CCG data'!S$3,FALSE)),ISBLANK(VLOOKUP($E493&amp;$D$110&amp;$D$111,'CCG data'!$A:$AD,'CCG data'!S$3,FALSE))),"",VLOOKUP($E493&amp;$D$110&amp;$D$111,'CCG data'!$A:$AD,'CCG data'!S$3,FALSE))</f>
        <v>34.799999999999997</v>
      </c>
      <c r="I493" s="373"/>
      <c r="J493" s="373">
        <f>IF(OR(ISERROR(VLOOKUP($E493&amp;$D$110&amp;$D$111,'CCG data'!$A:$AD,'CCG data'!T$3,FALSE)),ISBLANK(VLOOKUP($E493&amp;$D$110&amp;$D$111,'CCG data'!$A:$AD,'CCG data'!T$3,FALSE))),"",VLOOKUP($E493&amp;$D$110&amp;$D$111,'CCG data'!$A:$AD,'CCG data'!T$3,FALSE))</f>
        <v>18.100000000000001</v>
      </c>
      <c r="K493" s="373"/>
      <c r="L493" s="373">
        <f>IF(OR(ISERROR(VLOOKUP($E493&amp;$D$110&amp;$D$111,'CCG data'!$A:$AD,'CCG data'!U$3,FALSE)),ISBLANK(VLOOKUP($E493&amp;$D$110&amp;$D$111,'CCG data'!$A:$AD,'CCG data'!U$3,FALSE))),"",VLOOKUP($E493&amp;$D$110&amp;$D$111,'CCG data'!$A:$AD,'CCG data'!U$3,FALSE))</f>
        <v>11</v>
      </c>
      <c r="M493" s="374"/>
      <c r="N493" s="303">
        <f>IF(OR(ISERROR(VLOOKUP($E493&amp;$D$110&amp;$D$111,'CCG data'!$A:$AD,'CCG data'!G$3,FALSE)),ISBLANK(VLOOKUP($E493&amp;$D$110&amp;$D$111,'CCG data'!$A:$AD,'CCG data'!G$3,FALSE))),"",VLOOKUP($E493&amp;$D$110&amp;$D$111,'CCG data'!$A:$AD,'CCG data'!G$3,FALSE))</f>
        <v>1314</v>
      </c>
      <c r="P493" s="354">
        <f>IF(OR(ISERROR(VLOOKUP($E493&amp;$D$110&amp;$D$111,'CCG data'!$A:$AD,'CCG data'!B$3,FALSE)),ISBLANK(VLOOKUP($E493&amp;$D$110&amp;$D$111,'CCG data'!$A:$AD,'CCG data'!B$3,FALSE))),"",VLOOKUP($E493&amp;$D$110&amp;$D$111,'CCG data'!$A:$AD,'CCG data'!B$3,FALSE))</f>
        <v>8.9041095890410954E-2</v>
      </c>
      <c r="Q493" s="246"/>
      <c r="R493" s="246">
        <f>IF(OR(ISERROR(VLOOKUP($E493&amp;$D$110&amp;$D$111,'CCG data'!$A:$AD,'CCG data'!C$3,FALSE)),ISBLANK(VLOOKUP($E493&amp;$D$110&amp;$D$111,'CCG data'!$A:$AD,'CCG data'!C$3,FALSE))),"",VLOOKUP($E493&amp;$D$110&amp;$D$111,'CCG data'!$A:$AD,'CCG data'!C$3,FALSE))</f>
        <v>0.4984779299847793</v>
      </c>
      <c r="S493" s="246"/>
      <c r="T493" s="246">
        <f>IF(OR(ISERROR(VLOOKUP($E493&amp;$D$110&amp;$D$111,'CCG data'!$A:$AD,'CCG data'!D$3,FALSE)),ISBLANK(VLOOKUP($E493&amp;$D$110&amp;$D$111,'CCG data'!$A:$AD,'CCG data'!D$3,FALSE))),"",VLOOKUP($E493&amp;$D$110&amp;$D$111,'CCG data'!$A:$AD,'CCG data'!D$3,FALSE))</f>
        <v>0.25494672754946729</v>
      </c>
      <c r="U493" s="246"/>
      <c r="V493" s="246">
        <f>IF(OR(ISERROR(VLOOKUP($E493&amp;$D$110&amp;$D$111,'CCG data'!$A:$AD,'CCG data'!E$3,FALSE)),ISBLANK(VLOOKUP($E493&amp;$D$110&amp;$D$111,'CCG data'!$A:$AD,'CCG data'!E$3,FALSE))),"",VLOOKUP($E493&amp;$D$110&amp;$D$111,'CCG data'!$A:$AD,'CCG data'!E$3,FALSE))</f>
        <v>0.15753424657534246</v>
      </c>
      <c r="W493" s="387"/>
      <c r="Y493" s="178">
        <f>IFERROR(VLOOKUP($E493&amp;$D$111, Outliers!$A$4:$P$214,6,FALSE),"0")</f>
        <v>0</v>
      </c>
      <c r="Z493" s="178">
        <f>IFERROR(VLOOKUP($E493&amp;$D$111, Outliers!$A$4:$P$214,7,FALSE),"0")</f>
        <v>0</v>
      </c>
      <c r="AA493" s="178">
        <f>IFERROR(VLOOKUP($E493&amp;$D$111, Outliers!$A$4:$P$214,8,FALSE),"0")</f>
        <v>0</v>
      </c>
      <c r="AB493" s="178">
        <f>IFERROR(VLOOKUP($E493&amp;$D$111, Outliers!$A$4:$P$214,9,FALSE),"0")</f>
        <v>0</v>
      </c>
      <c r="AD493" s="82"/>
      <c r="AE493" s="82"/>
      <c r="AF493" s="82"/>
      <c r="AG493" s="82"/>
    </row>
    <row r="494" spans="4:33" x14ac:dyDescent="0.25">
      <c r="D494" s="301"/>
      <c r="E494" s="107" t="s">
        <v>27</v>
      </c>
      <c r="F494" s="99">
        <f>IF(P493="","",VLOOKUP($E493&amp;$D$110&amp;$D$111,'CCG data'!$A:$AD,'CCG data'!W$3,FALSE))</f>
        <v>5.0999999999999996</v>
      </c>
      <c r="G494" s="100">
        <f>IF(P493="","",VLOOKUP($E493&amp;$D$110&amp;$D$111,'CCG data'!$A:$AD,'CCG data'!X$3,FALSE))</f>
        <v>7.3</v>
      </c>
      <c r="H494" s="100">
        <f>IF(R493="","",VLOOKUP($E493&amp;$D$110&amp;$D$111,'CCG data'!$A:$AD,'CCG data'!Y$3,FALSE))</f>
        <v>32.1</v>
      </c>
      <c r="I494" s="100">
        <f>IF(R493="","",VLOOKUP($E493&amp;$D$110&amp;$D$111,'CCG data'!$A:$AD,'CCG data'!Z$3,FALSE))</f>
        <v>37.5</v>
      </c>
      <c r="J494" s="100">
        <f>IF(T493="","",VLOOKUP($E493&amp;$D$110&amp;$D$111,'CCG data'!$A:$AD,'CCG data'!AA$3,FALSE))</f>
        <v>16.100000000000001</v>
      </c>
      <c r="K494" s="100">
        <f>IF(T493="","",VLOOKUP($E493&amp;$D$110&amp;$D$111,'CCG data'!$A:$AD,'CCG data'!AB$3,FALSE))</f>
        <v>20</v>
      </c>
      <c r="L494" s="100">
        <f>IF(V493="","",VLOOKUP($E493&amp;$D$110&amp;$D$111,'CCG data'!$A:$AD,'CCG data'!AC$3,FALSE))</f>
        <v>9.5</v>
      </c>
      <c r="M494" s="100">
        <f>IF(V493="","",VLOOKUP($E493&amp;$D$110&amp;$D$111,'CCG data'!$A:$AD,'CCG data'!AD$3,FALSE))</f>
        <v>12.5</v>
      </c>
      <c r="N494" s="304"/>
      <c r="P494" s="162">
        <f>IF(P493="","",VLOOKUP($E493&amp;$D$110&amp;$D$111,'CCG data'!$A:$AD,'CCG data'!I$3,FALSE))</f>
        <v>7.4999999999999997E-2</v>
      </c>
      <c r="Q494" s="15">
        <f>IF(P493="","",VLOOKUP($E493&amp;$D$110&amp;$D$111,'CCG data'!$A:$AD,'CCG data'!J$3,FALSE))</f>
        <v>0.106</v>
      </c>
      <c r="R494" s="15">
        <f>IF(R493="","",VLOOKUP($E493&amp;$D$110&amp;$D$111,'CCG data'!$A:$AD,'CCG data'!K$3,FALSE))</f>
        <v>0.47099999999999997</v>
      </c>
      <c r="S494" s="15">
        <f>IF(R493="","",VLOOKUP($E493&amp;$D$110&amp;$D$111,'CCG data'!$A:$AD,'CCG data'!L$3,FALSE))</f>
        <v>0.52500000000000002</v>
      </c>
      <c r="T494" s="15">
        <f>IF(T493="","",VLOOKUP($E493&amp;$D$110&amp;$D$111,'CCG data'!$A:$AD,'CCG data'!M$3,FALSE))</f>
        <v>0.23200000000000001</v>
      </c>
      <c r="U494" s="15">
        <f>IF(T493="","",VLOOKUP($E493&amp;$D$110&amp;$D$111,'CCG data'!$A:$AD,'CCG data'!N$3,FALSE))</f>
        <v>0.27900000000000003</v>
      </c>
      <c r="V494" s="15">
        <f>IF(V493="","",VLOOKUP($E493&amp;$D$110&amp;$D$111,'CCG data'!$A:$AD,'CCG data'!O$3,FALSE))</f>
        <v>0.13900000000000001</v>
      </c>
      <c r="W494" s="142">
        <f>IF(V493="","",VLOOKUP($E493&amp;$D$110&amp;$D$111,'CCG data'!$A:$AD,'CCG data'!P$3,FALSE))</f>
        <v>0.17799999999999999</v>
      </c>
      <c r="Y494" s="178" t="str">
        <f>IFERROR(VLOOKUP($E494&amp;$D$111, Outliers!$A$4:$P$214,6,FALSE),"0")</f>
        <v>0</v>
      </c>
      <c r="Z494" s="178" t="str">
        <f>IFERROR(VLOOKUP($E494&amp;$D$111, Outliers!$A$4:$P$214,7,FALSE),"0")</f>
        <v>0</v>
      </c>
      <c r="AA494" s="178" t="str">
        <f>IFERROR(VLOOKUP($E494&amp;$D$111, Outliers!$A$4:$P$214,8,FALSE),"0")</f>
        <v>0</v>
      </c>
      <c r="AB494" s="178" t="str">
        <f>IFERROR(VLOOKUP($E494&amp;$D$111, Outliers!$A$4:$P$214,9,FALSE),"0")</f>
        <v>0</v>
      </c>
      <c r="AD494" s="82"/>
      <c r="AE494" s="82"/>
      <c r="AF494" s="82"/>
      <c r="AG494" s="82"/>
    </row>
    <row r="495" spans="4:33" ht="15.75" x14ac:dyDescent="0.25">
      <c r="D495" s="301"/>
      <c r="E495" s="108" t="s">
        <v>312</v>
      </c>
      <c r="F495" s="372">
        <f>IF(OR(ISERROR(VLOOKUP($E495&amp;$D$110&amp;$D$111,'CCG data'!$A:$AD,'CCG data'!R$3,FALSE)),ISBLANK(VLOOKUP($E495&amp;$D$110&amp;$D$111,'CCG data'!$A:$AD,'CCG data'!R$3,FALSE))),"",VLOOKUP($E495&amp;$D$110&amp;$D$111,'CCG data'!$A:$AD,'CCG data'!R$3,FALSE))</f>
        <v>2.4</v>
      </c>
      <c r="G495" s="373"/>
      <c r="H495" s="373">
        <f>IF(OR(ISERROR(VLOOKUP($E495&amp;$D$110&amp;$D$111,'CCG data'!$A:$AD,'CCG data'!S$3,FALSE)),ISBLANK(VLOOKUP($E495&amp;$D$110&amp;$D$111,'CCG data'!$A:$AD,'CCG data'!S$3,FALSE))),"",VLOOKUP($E495&amp;$D$110&amp;$D$111,'CCG data'!$A:$AD,'CCG data'!S$3,FALSE))</f>
        <v>27.5</v>
      </c>
      <c r="I495" s="373"/>
      <c r="J495" s="373">
        <f>IF(OR(ISERROR(VLOOKUP($E495&amp;$D$110&amp;$D$111,'CCG data'!$A:$AD,'CCG data'!T$3,FALSE)),ISBLANK(VLOOKUP($E495&amp;$D$110&amp;$D$111,'CCG data'!$A:$AD,'CCG data'!T$3,FALSE))),"",VLOOKUP($E495&amp;$D$110&amp;$D$111,'CCG data'!$A:$AD,'CCG data'!T$3,FALSE))</f>
        <v>16</v>
      </c>
      <c r="K495" s="373"/>
      <c r="L495" s="373">
        <f>IF(OR(ISERROR(VLOOKUP($E495&amp;$D$110&amp;$D$111,'CCG data'!$A:$AD,'CCG data'!U$3,FALSE)),ISBLANK(VLOOKUP($E495&amp;$D$110&amp;$D$111,'CCG data'!$A:$AD,'CCG data'!U$3,FALSE))),"",VLOOKUP($E495&amp;$D$110&amp;$D$111,'CCG data'!$A:$AD,'CCG data'!U$3,FALSE))</f>
        <v>14.2</v>
      </c>
      <c r="M495" s="374"/>
      <c r="N495" s="303">
        <f>IF(OR(ISERROR(VLOOKUP($E495&amp;$D$110&amp;$D$111,'CCG data'!$A:$AD,'CCG data'!G$3,FALSE)),ISBLANK(VLOOKUP($E495&amp;$D$110&amp;$D$111,'CCG data'!$A:$AD,'CCG data'!G$3,FALSE))),"",VLOOKUP($E495&amp;$D$110&amp;$D$111,'CCG data'!$A:$AD,'CCG data'!G$3,FALSE))</f>
        <v>697</v>
      </c>
      <c r="P495" s="354">
        <f>IF(OR(ISERROR(VLOOKUP($E495&amp;$D$110&amp;$D$111,'CCG data'!$A:$AD,'CCG data'!B$3,FALSE)),ISBLANK(VLOOKUP($E495&amp;$D$110&amp;$D$111,'CCG data'!$A:$AD,'CCG data'!B$3,FALSE))),"",VLOOKUP($E495&amp;$D$110&amp;$D$111,'CCG data'!$A:$AD,'CCG data'!B$3,FALSE))</f>
        <v>3.8737446197991389E-2</v>
      </c>
      <c r="Q495" s="246"/>
      <c r="R495" s="246">
        <f>IF(OR(ISERROR(VLOOKUP($E495&amp;$D$110&amp;$D$111,'CCG data'!$A:$AD,'CCG data'!C$3,FALSE)),ISBLANK(VLOOKUP($E495&amp;$D$110&amp;$D$111,'CCG data'!$A:$AD,'CCG data'!C$3,FALSE))),"",VLOOKUP($E495&amp;$D$110&amp;$D$111,'CCG data'!$A:$AD,'CCG data'!C$3,FALSE))</f>
        <v>0.45050215208034433</v>
      </c>
      <c r="S495" s="246"/>
      <c r="T495" s="246">
        <f>IF(OR(ISERROR(VLOOKUP($E495&amp;$D$110&amp;$D$111,'CCG data'!$A:$AD,'CCG data'!D$3,FALSE)),ISBLANK(VLOOKUP($E495&amp;$D$110&amp;$D$111,'CCG data'!$A:$AD,'CCG data'!D$3,FALSE))),"",VLOOKUP($E495&amp;$D$110&amp;$D$111,'CCG data'!$A:$AD,'CCG data'!D$3,FALSE))</f>
        <v>0.26398852223816355</v>
      </c>
      <c r="U495" s="246"/>
      <c r="V495" s="246">
        <f>IF(OR(ISERROR(VLOOKUP($E495&amp;$D$110&amp;$D$111,'CCG data'!$A:$AD,'CCG data'!E$3,FALSE)),ISBLANK(VLOOKUP($E495&amp;$D$110&amp;$D$111,'CCG data'!$A:$AD,'CCG data'!E$3,FALSE))),"",VLOOKUP($E495&amp;$D$110&amp;$D$111,'CCG data'!$A:$AD,'CCG data'!E$3,FALSE))</f>
        <v>0.24677187948350071</v>
      </c>
      <c r="W495" s="387"/>
      <c r="Y495" s="178">
        <f>IFERROR(VLOOKUP($E495&amp;$D$111, Outliers!$A$4:$P$214,6,FALSE),"0")</f>
        <v>1</v>
      </c>
      <c r="Z495" s="178">
        <f>IFERROR(VLOOKUP($E495&amp;$D$111, Outliers!$A$4:$P$214,7,FALSE),"0")</f>
        <v>1</v>
      </c>
      <c r="AA495" s="178">
        <f>IFERROR(VLOOKUP($E495&amp;$D$111, Outliers!$A$4:$P$214,8,FALSE),"0")</f>
        <v>0</v>
      </c>
      <c r="AB495" s="178">
        <f>IFERROR(VLOOKUP($E495&amp;$D$111, Outliers!$A$4:$P$214,9,FALSE),"0")</f>
        <v>0</v>
      </c>
      <c r="AD495" s="82"/>
      <c r="AE495" s="82"/>
      <c r="AF495" s="82"/>
      <c r="AG495" s="82"/>
    </row>
    <row r="496" spans="4:33" x14ac:dyDescent="0.25">
      <c r="D496" s="301"/>
      <c r="E496" s="107" t="s">
        <v>27</v>
      </c>
      <c r="F496" s="99">
        <f>IF(P495="","",VLOOKUP($E495&amp;$D$110&amp;$D$111,'CCG data'!$A:$AD,'CCG data'!W$3,FALSE))</f>
        <v>1.5</v>
      </c>
      <c r="G496" s="100">
        <f>IF(P495="","",VLOOKUP($E495&amp;$D$110&amp;$D$111,'CCG data'!$A:$AD,'CCG data'!X$3,FALSE))</f>
        <v>3.2</v>
      </c>
      <c r="H496" s="100">
        <f>IF(R495="","",VLOOKUP($E495&amp;$D$110&amp;$D$111,'CCG data'!$A:$AD,'CCG data'!Y$3,FALSE))</f>
        <v>24.5</v>
      </c>
      <c r="I496" s="100">
        <f>IF(R495="","",VLOOKUP($E495&amp;$D$110&amp;$D$111,'CCG data'!$A:$AD,'CCG data'!Z$3,FALSE))</f>
        <v>30.5</v>
      </c>
      <c r="J496" s="100">
        <f>IF(T495="","",VLOOKUP($E495&amp;$D$110&amp;$D$111,'CCG data'!$A:$AD,'CCG data'!AA$3,FALSE))</f>
        <v>13.7</v>
      </c>
      <c r="K496" s="100">
        <f>IF(T495="","",VLOOKUP($E495&amp;$D$110&amp;$D$111,'CCG data'!$A:$AD,'CCG data'!AB$3,FALSE))</f>
        <v>18.3</v>
      </c>
      <c r="L496" s="100">
        <f>IF(V495="","",VLOOKUP($E495&amp;$D$110&amp;$D$111,'CCG data'!$A:$AD,'CCG data'!AC$3,FALSE))</f>
        <v>12.1</v>
      </c>
      <c r="M496" s="100">
        <f>IF(V495="","",VLOOKUP($E495&amp;$D$110&amp;$D$111,'CCG data'!$A:$AD,'CCG data'!AD$3,FALSE))</f>
        <v>16.3</v>
      </c>
      <c r="N496" s="304"/>
      <c r="P496" s="162">
        <f>IF(P495="","",VLOOKUP($E495&amp;$D$110&amp;$D$111,'CCG data'!$A:$AD,'CCG data'!I$3,FALSE))</f>
        <v>2.7E-2</v>
      </c>
      <c r="Q496" s="15">
        <f>IF(P495="","",VLOOKUP($E495&amp;$D$110&amp;$D$111,'CCG data'!$A:$AD,'CCG data'!J$3,FALSE))</f>
        <v>5.6000000000000001E-2</v>
      </c>
      <c r="R496" s="15">
        <f>IF(R495="","",VLOOKUP($E495&amp;$D$110&amp;$D$111,'CCG data'!$A:$AD,'CCG data'!K$3,FALSE))</f>
        <v>0.41399999999999998</v>
      </c>
      <c r="S496" s="15">
        <f>IF(R495="","",VLOOKUP($E495&amp;$D$110&amp;$D$111,'CCG data'!$A:$AD,'CCG data'!L$3,FALSE))</f>
        <v>0.48799999999999999</v>
      </c>
      <c r="T496" s="15">
        <f>IF(T495="","",VLOOKUP($E495&amp;$D$110&amp;$D$111,'CCG data'!$A:$AD,'CCG data'!M$3,FALSE))</f>
        <v>0.23300000000000001</v>
      </c>
      <c r="U496" s="15">
        <f>IF(T495="","",VLOOKUP($E495&amp;$D$110&amp;$D$111,'CCG data'!$A:$AD,'CCG data'!N$3,FALSE))</f>
        <v>0.29799999999999999</v>
      </c>
      <c r="V496" s="15">
        <f>IF(V495="","",VLOOKUP($E495&amp;$D$110&amp;$D$111,'CCG data'!$A:$AD,'CCG data'!O$3,FALSE))</f>
        <v>0.216</v>
      </c>
      <c r="W496" s="142">
        <f>IF(V495="","",VLOOKUP($E495&amp;$D$110&amp;$D$111,'CCG data'!$A:$AD,'CCG data'!P$3,FALSE))</f>
        <v>0.28000000000000003</v>
      </c>
      <c r="Y496" s="178" t="str">
        <f>IFERROR(VLOOKUP($E496&amp;$D$111, Outliers!$A$4:$P$214,6,FALSE),"0")</f>
        <v>0</v>
      </c>
      <c r="Z496" s="178" t="str">
        <f>IFERROR(VLOOKUP($E496&amp;$D$111, Outliers!$A$4:$P$214,7,FALSE),"0")</f>
        <v>0</v>
      </c>
      <c r="AA496" s="178" t="str">
        <f>IFERROR(VLOOKUP($E496&amp;$D$111, Outliers!$A$4:$P$214,8,FALSE),"0")</f>
        <v>0</v>
      </c>
      <c r="AB496" s="178" t="str">
        <f>IFERROR(VLOOKUP($E496&amp;$D$111, Outliers!$A$4:$P$214,9,FALSE),"0")</f>
        <v>0</v>
      </c>
      <c r="AD496" s="82"/>
      <c r="AE496" s="82"/>
      <c r="AF496" s="82"/>
      <c r="AG496" s="82"/>
    </row>
    <row r="497" spans="4:33" ht="15.75" x14ac:dyDescent="0.25">
      <c r="D497" s="301"/>
      <c r="E497" s="108" t="s">
        <v>313</v>
      </c>
      <c r="F497" s="372">
        <f>IF(OR(ISERROR(VLOOKUP($E497&amp;$D$110&amp;$D$111,'CCG data'!$A:$AD,'CCG data'!R$3,FALSE)),ISBLANK(VLOOKUP($E497&amp;$D$110&amp;$D$111,'CCG data'!$A:$AD,'CCG data'!R$3,FALSE))),"",VLOOKUP($E497&amp;$D$110&amp;$D$111,'CCG data'!$A:$AD,'CCG data'!R$3,FALSE))</f>
        <v>4.9000000000000004</v>
      </c>
      <c r="G497" s="373"/>
      <c r="H497" s="373">
        <f>IF(OR(ISERROR(VLOOKUP($E497&amp;$D$110&amp;$D$111,'CCG data'!$A:$AD,'CCG data'!S$3,FALSE)),ISBLANK(VLOOKUP($E497&amp;$D$110&amp;$D$111,'CCG data'!$A:$AD,'CCG data'!S$3,FALSE))),"",VLOOKUP($E497&amp;$D$110&amp;$D$111,'CCG data'!$A:$AD,'CCG data'!S$3,FALSE))</f>
        <v>33.5</v>
      </c>
      <c r="I497" s="373"/>
      <c r="J497" s="373">
        <f>IF(OR(ISERROR(VLOOKUP($E497&amp;$D$110&amp;$D$111,'CCG data'!$A:$AD,'CCG data'!T$3,FALSE)),ISBLANK(VLOOKUP($E497&amp;$D$110&amp;$D$111,'CCG data'!$A:$AD,'CCG data'!T$3,FALSE))),"",VLOOKUP($E497&amp;$D$110&amp;$D$111,'CCG data'!$A:$AD,'CCG data'!T$3,FALSE))</f>
        <v>21.2</v>
      </c>
      <c r="K497" s="373"/>
      <c r="L497" s="373">
        <f>IF(OR(ISERROR(VLOOKUP($E497&amp;$D$110&amp;$D$111,'CCG data'!$A:$AD,'CCG data'!U$3,FALSE)),ISBLANK(VLOOKUP($E497&amp;$D$110&amp;$D$111,'CCG data'!$A:$AD,'CCG data'!U$3,FALSE))),"",VLOOKUP($E497&amp;$D$110&amp;$D$111,'CCG data'!$A:$AD,'CCG data'!U$3,FALSE))</f>
        <v>10.4</v>
      </c>
      <c r="M497" s="374"/>
      <c r="N497" s="303">
        <f>IF(OR(ISERROR(VLOOKUP($E497&amp;$D$110&amp;$D$111,'CCG data'!$A:$AD,'CCG data'!G$3,FALSE)),ISBLANK(VLOOKUP($E497&amp;$D$110&amp;$D$111,'CCG data'!$A:$AD,'CCG data'!G$3,FALSE))),"",VLOOKUP($E497&amp;$D$110&amp;$D$111,'CCG data'!$A:$AD,'CCG data'!G$3,FALSE))</f>
        <v>859</v>
      </c>
      <c r="P497" s="354">
        <f>IF(OR(ISERROR(VLOOKUP($E497&amp;$D$110&amp;$D$111,'CCG data'!$A:$AD,'CCG data'!B$3,FALSE)),ISBLANK(VLOOKUP($E497&amp;$D$110&amp;$D$111,'CCG data'!$A:$AD,'CCG data'!B$3,FALSE))),"",VLOOKUP($E497&amp;$D$110&amp;$D$111,'CCG data'!$A:$AD,'CCG data'!B$3,FALSE))</f>
        <v>6.6356228172293363E-2</v>
      </c>
      <c r="Q497" s="246"/>
      <c r="R497" s="246">
        <f>IF(OR(ISERROR(VLOOKUP($E497&amp;$D$110&amp;$D$111,'CCG data'!$A:$AD,'CCG data'!C$3,FALSE)),ISBLANK(VLOOKUP($E497&amp;$D$110&amp;$D$111,'CCG data'!$A:$AD,'CCG data'!C$3,FALSE))),"",VLOOKUP($E497&amp;$D$110&amp;$D$111,'CCG data'!$A:$AD,'CCG data'!C$3,FALSE))</f>
        <v>0.47380675203725264</v>
      </c>
      <c r="S497" s="246"/>
      <c r="T497" s="246">
        <f>IF(OR(ISERROR(VLOOKUP($E497&amp;$D$110&amp;$D$111,'CCG data'!$A:$AD,'CCG data'!D$3,FALSE)),ISBLANK(VLOOKUP($E497&amp;$D$110&amp;$D$111,'CCG data'!$A:$AD,'CCG data'!D$3,FALSE))),"",VLOOKUP($E497&amp;$D$110&amp;$D$111,'CCG data'!$A:$AD,'CCG data'!D$3,FALSE))</f>
        <v>0.30267753201396974</v>
      </c>
      <c r="U497" s="246"/>
      <c r="V497" s="246">
        <f>IF(OR(ISERROR(VLOOKUP($E497&amp;$D$110&amp;$D$111,'CCG data'!$A:$AD,'CCG data'!E$3,FALSE)),ISBLANK(VLOOKUP($E497&amp;$D$110&amp;$D$111,'CCG data'!$A:$AD,'CCG data'!E$3,FALSE))),"",VLOOKUP($E497&amp;$D$110&amp;$D$111,'CCG data'!$A:$AD,'CCG data'!E$3,FALSE))</f>
        <v>0.15715948777648428</v>
      </c>
      <c r="W497" s="387"/>
      <c r="Y497" s="178">
        <f>IFERROR(VLOOKUP($E497&amp;$D$111, Outliers!$A$4:$P$214,6,FALSE),"0")</f>
        <v>0</v>
      </c>
      <c r="Z497" s="178">
        <f>IFERROR(VLOOKUP($E497&amp;$D$111, Outliers!$A$4:$P$214,7,FALSE),"0")</f>
        <v>0</v>
      </c>
      <c r="AA497" s="178">
        <f>IFERROR(VLOOKUP($E497&amp;$D$111, Outliers!$A$4:$P$214,8,FALSE),"0")</f>
        <v>0</v>
      </c>
      <c r="AB497" s="178">
        <f>IFERROR(VLOOKUP($E497&amp;$D$111, Outliers!$A$4:$P$214,9,FALSE),"0")</f>
        <v>0</v>
      </c>
      <c r="AD497" s="82"/>
      <c r="AE497" s="82"/>
      <c r="AF497" s="82"/>
      <c r="AG497" s="82"/>
    </row>
    <row r="498" spans="4:33" x14ac:dyDescent="0.25">
      <c r="D498" s="301"/>
      <c r="E498" s="107" t="s">
        <v>27</v>
      </c>
      <c r="F498" s="99">
        <f>IF(P497="","",VLOOKUP($E497&amp;$D$110&amp;$D$111,'CCG data'!$A:$AD,'CCG data'!W$3,FALSE))</f>
        <v>3.6</v>
      </c>
      <c r="G498" s="100">
        <f>IF(P497="","",VLOOKUP($E497&amp;$D$110&amp;$D$111,'CCG data'!$A:$AD,'CCG data'!X$3,FALSE))</f>
        <v>6.2</v>
      </c>
      <c r="H498" s="100">
        <f>IF(R497="","",VLOOKUP($E497&amp;$D$110&amp;$D$111,'CCG data'!$A:$AD,'CCG data'!Y$3,FALSE))</f>
        <v>30.3</v>
      </c>
      <c r="I498" s="100">
        <f>IF(R497="","",VLOOKUP($E497&amp;$D$110&amp;$D$111,'CCG data'!$A:$AD,'CCG data'!Z$3,FALSE))</f>
        <v>36.799999999999997</v>
      </c>
      <c r="J498" s="100">
        <f>IF(T497="","",VLOOKUP($E497&amp;$D$110&amp;$D$111,'CCG data'!$A:$AD,'CCG data'!AA$3,FALSE))</f>
        <v>18.600000000000001</v>
      </c>
      <c r="K498" s="100">
        <f>IF(T497="","",VLOOKUP($E497&amp;$D$110&amp;$D$111,'CCG data'!$A:$AD,'CCG data'!AB$3,FALSE))</f>
        <v>23.8</v>
      </c>
      <c r="L498" s="100">
        <f>IF(V497="","",VLOOKUP($E497&amp;$D$110&amp;$D$111,'CCG data'!$A:$AD,'CCG data'!AC$3,FALSE))</f>
        <v>8.6999999999999993</v>
      </c>
      <c r="M498" s="100">
        <f>IF(V497="","",VLOOKUP($E497&amp;$D$110&amp;$D$111,'CCG data'!$A:$AD,'CCG data'!AD$3,FALSE))</f>
        <v>12.2</v>
      </c>
      <c r="N498" s="304"/>
      <c r="P498" s="162">
        <f>IF(P497="","",VLOOKUP($E497&amp;$D$110&amp;$D$111,'CCG data'!$A:$AD,'CCG data'!I$3,FALSE))</f>
        <v>5.1999999999999998E-2</v>
      </c>
      <c r="Q498" s="15">
        <f>IF(P497="","",VLOOKUP($E497&amp;$D$110&amp;$D$111,'CCG data'!$A:$AD,'CCG data'!J$3,FALSE))</f>
        <v>8.5000000000000006E-2</v>
      </c>
      <c r="R498" s="15">
        <f>IF(R497="","",VLOOKUP($E497&amp;$D$110&amp;$D$111,'CCG data'!$A:$AD,'CCG data'!K$3,FALSE))</f>
        <v>0.441</v>
      </c>
      <c r="S498" s="15">
        <f>IF(R497="","",VLOOKUP($E497&amp;$D$110&amp;$D$111,'CCG data'!$A:$AD,'CCG data'!L$3,FALSE))</f>
        <v>0.50700000000000001</v>
      </c>
      <c r="T498" s="15">
        <f>IF(T497="","",VLOOKUP($E497&amp;$D$110&amp;$D$111,'CCG data'!$A:$AD,'CCG data'!M$3,FALSE))</f>
        <v>0.27300000000000002</v>
      </c>
      <c r="U498" s="15">
        <f>IF(T497="","",VLOOKUP($E497&amp;$D$110&amp;$D$111,'CCG data'!$A:$AD,'CCG data'!N$3,FALSE))</f>
        <v>0.33400000000000002</v>
      </c>
      <c r="V498" s="15">
        <f>IF(V497="","",VLOOKUP($E497&amp;$D$110&amp;$D$111,'CCG data'!$A:$AD,'CCG data'!O$3,FALSE))</f>
        <v>0.13400000000000001</v>
      </c>
      <c r="W498" s="142">
        <f>IF(V497="","",VLOOKUP($E497&amp;$D$110&amp;$D$111,'CCG data'!$A:$AD,'CCG data'!P$3,FALSE))</f>
        <v>0.183</v>
      </c>
      <c r="Y498" s="178" t="str">
        <f>IFERROR(VLOOKUP($E498&amp;$D$111, Outliers!$A$4:$P$214,6,FALSE),"0")</f>
        <v>0</v>
      </c>
      <c r="Z498" s="178" t="str">
        <f>IFERROR(VLOOKUP($E498&amp;$D$111, Outliers!$A$4:$P$214,7,FALSE),"0")</f>
        <v>0</v>
      </c>
      <c r="AA498" s="178" t="str">
        <f>IFERROR(VLOOKUP($E498&amp;$D$111, Outliers!$A$4:$P$214,8,FALSE),"0")</f>
        <v>0</v>
      </c>
      <c r="AB498" s="178" t="str">
        <f>IFERROR(VLOOKUP($E498&amp;$D$111, Outliers!$A$4:$P$214,9,FALSE),"0")</f>
        <v>0</v>
      </c>
      <c r="AD498" s="82"/>
      <c r="AE498" s="82"/>
      <c r="AF498" s="82"/>
      <c r="AG498" s="82"/>
    </row>
    <row r="499" spans="4:33" ht="15.75" x14ac:dyDescent="0.25">
      <c r="D499" s="301"/>
      <c r="E499" s="108" t="s">
        <v>314</v>
      </c>
      <c r="F499" s="372">
        <f>IF(OR(ISERROR(VLOOKUP($E499&amp;$D$110&amp;$D$111,'CCG data'!$A:$AD,'CCG data'!R$3,FALSE)),ISBLANK(VLOOKUP($E499&amp;$D$110&amp;$D$111,'CCG data'!$A:$AD,'CCG data'!R$3,FALSE))),"",VLOOKUP($E499&amp;$D$110&amp;$D$111,'CCG data'!$A:$AD,'CCG data'!R$3,FALSE))</f>
        <v>5</v>
      </c>
      <c r="G499" s="373"/>
      <c r="H499" s="373">
        <f>IF(OR(ISERROR(VLOOKUP($E499&amp;$D$110&amp;$D$111,'CCG data'!$A:$AD,'CCG data'!S$3,FALSE)),ISBLANK(VLOOKUP($E499&amp;$D$110&amp;$D$111,'CCG data'!$A:$AD,'CCG data'!S$3,FALSE))),"",VLOOKUP($E499&amp;$D$110&amp;$D$111,'CCG data'!$A:$AD,'CCG data'!S$3,FALSE))</f>
        <v>37.5</v>
      </c>
      <c r="I499" s="373"/>
      <c r="J499" s="373">
        <f>IF(OR(ISERROR(VLOOKUP($E499&amp;$D$110&amp;$D$111,'CCG data'!$A:$AD,'CCG data'!T$3,FALSE)),ISBLANK(VLOOKUP($E499&amp;$D$110&amp;$D$111,'CCG data'!$A:$AD,'CCG data'!T$3,FALSE))),"",VLOOKUP($E499&amp;$D$110&amp;$D$111,'CCG data'!$A:$AD,'CCG data'!T$3,FALSE))</f>
        <v>18.5</v>
      </c>
      <c r="K499" s="373"/>
      <c r="L499" s="373">
        <f>IF(OR(ISERROR(VLOOKUP($E499&amp;$D$110&amp;$D$111,'CCG data'!$A:$AD,'CCG data'!U$3,FALSE)),ISBLANK(VLOOKUP($E499&amp;$D$110&amp;$D$111,'CCG data'!$A:$AD,'CCG data'!U$3,FALSE))),"",VLOOKUP($E499&amp;$D$110&amp;$D$111,'CCG data'!$A:$AD,'CCG data'!U$3,FALSE))</f>
        <v>8.9</v>
      </c>
      <c r="M499" s="374"/>
      <c r="N499" s="303">
        <f>IF(OR(ISERROR(VLOOKUP($E499&amp;$D$110&amp;$D$111,'CCG data'!$A:$AD,'CCG data'!G$3,FALSE)),ISBLANK(VLOOKUP($E499&amp;$D$110&amp;$D$111,'CCG data'!$A:$AD,'CCG data'!G$3,FALSE))),"",VLOOKUP($E499&amp;$D$110&amp;$D$111,'CCG data'!$A:$AD,'CCG data'!G$3,FALSE))</f>
        <v>951</v>
      </c>
      <c r="P499" s="354">
        <f>IF(OR(ISERROR(VLOOKUP($E499&amp;$D$110&amp;$D$111,'CCG data'!$A:$AD,'CCG data'!B$3,FALSE)),ISBLANK(VLOOKUP($E499&amp;$D$110&amp;$D$111,'CCG data'!$A:$AD,'CCG data'!B$3,FALSE))),"",VLOOKUP($E499&amp;$D$110&amp;$D$111,'CCG data'!$A:$AD,'CCG data'!B$3,FALSE))</f>
        <v>7.4658254468980015E-2</v>
      </c>
      <c r="Q499" s="246"/>
      <c r="R499" s="246">
        <f>IF(OR(ISERROR(VLOOKUP($E499&amp;$D$110&amp;$D$111,'CCG data'!$A:$AD,'CCG data'!C$3,FALSE)),ISBLANK(VLOOKUP($E499&amp;$D$110&amp;$D$111,'CCG data'!$A:$AD,'CCG data'!C$3,FALSE))),"",VLOOKUP($E499&amp;$D$110&amp;$D$111,'CCG data'!$A:$AD,'CCG data'!C$3,FALSE))</f>
        <v>0.5383806519453207</v>
      </c>
      <c r="S499" s="246"/>
      <c r="T499" s="246">
        <f>IF(OR(ISERROR(VLOOKUP($E499&amp;$D$110&amp;$D$111,'CCG data'!$A:$AD,'CCG data'!D$3,FALSE)),ISBLANK(VLOOKUP($E499&amp;$D$110&amp;$D$111,'CCG data'!$A:$AD,'CCG data'!D$3,FALSE))),"",VLOOKUP($E499&amp;$D$110&amp;$D$111,'CCG data'!$A:$AD,'CCG data'!D$3,FALSE))</f>
        <v>0.25446898002103052</v>
      </c>
      <c r="U499" s="246"/>
      <c r="V499" s="246">
        <f>IF(OR(ISERROR(VLOOKUP($E499&amp;$D$110&amp;$D$111,'CCG data'!$A:$AD,'CCG data'!E$3,FALSE)),ISBLANK(VLOOKUP($E499&amp;$D$110&amp;$D$111,'CCG data'!$A:$AD,'CCG data'!E$3,FALSE))),"",VLOOKUP($E499&amp;$D$110&amp;$D$111,'CCG data'!$A:$AD,'CCG data'!E$3,FALSE))</f>
        <v>0.13249211356466878</v>
      </c>
      <c r="W499" s="387"/>
      <c r="Y499" s="178">
        <f>IFERROR(VLOOKUP($E499&amp;$D$111, Outliers!$A$4:$P$214,6,FALSE),"0")</f>
        <v>0</v>
      </c>
      <c r="Z499" s="178">
        <f>IFERROR(VLOOKUP($E499&amp;$D$111, Outliers!$A$4:$P$214,7,FALSE),"0")</f>
        <v>0</v>
      </c>
      <c r="AA499" s="178">
        <f>IFERROR(VLOOKUP($E499&amp;$D$111, Outliers!$A$4:$P$214,8,FALSE),"0")</f>
        <v>0</v>
      </c>
      <c r="AB499" s="178">
        <f>IFERROR(VLOOKUP($E499&amp;$D$111, Outliers!$A$4:$P$214,9,FALSE),"0")</f>
        <v>1</v>
      </c>
      <c r="AD499" s="82"/>
      <c r="AE499" s="82"/>
      <c r="AF499" s="82"/>
      <c r="AG499" s="82"/>
    </row>
    <row r="500" spans="4:33" x14ac:dyDescent="0.25">
      <c r="D500" s="301"/>
      <c r="E500" s="107" t="s">
        <v>27</v>
      </c>
      <c r="F500" s="99">
        <f>IF(P499="","",VLOOKUP($E499&amp;$D$110&amp;$D$111,'CCG data'!$A:$AD,'CCG data'!W$3,FALSE))</f>
        <v>3.8</v>
      </c>
      <c r="G500" s="100">
        <f>IF(P499="","",VLOOKUP($E499&amp;$D$110&amp;$D$111,'CCG data'!$A:$AD,'CCG data'!X$3,FALSE))</f>
        <v>6.2</v>
      </c>
      <c r="H500" s="100">
        <f>IF(R499="","",VLOOKUP($E499&amp;$D$110&amp;$D$111,'CCG data'!$A:$AD,'CCG data'!Y$3,FALSE))</f>
        <v>34.299999999999997</v>
      </c>
      <c r="I500" s="100">
        <f>IF(R499="","",VLOOKUP($E499&amp;$D$110&amp;$D$111,'CCG data'!$A:$AD,'CCG data'!Z$3,FALSE))</f>
        <v>40.799999999999997</v>
      </c>
      <c r="J500" s="100">
        <f>IF(T499="","",VLOOKUP($E499&amp;$D$110&amp;$D$111,'CCG data'!$A:$AD,'CCG data'!AA$3,FALSE))</f>
        <v>16.100000000000001</v>
      </c>
      <c r="K500" s="100">
        <f>IF(T499="","",VLOOKUP($E499&amp;$D$110&amp;$D$111,'CCG data'!$A:$AD,'CCG data'!AB$3,FALSE))</f>
        <v>20.8</v>
      </c>
      <c r="L500" s="100">
        <f>IF(V499="","",VLOOKUP($E499&amp;$D$110&amp;$D$111,'CCG data'!$A:$AD,'CCG data'!AC$3,FALSE))</f>
        <v>7.3</v>
      </c>
      <c r="M500" s="100">
        <f>IF(V499="","",VLOOKUP($E499&amp;$D$110&amp;$D$111,'CCG data'!$A:$AD,'CCG data'!AD$3,FALSE))</f>
        <v>10.4</v>
      </c>
      <c r="N500" s="304"/>
      <c r="P500" s="162">
        <f>IF(P499="","",VLOOKUP($E499&amp;$D$110&amp;$D$111,'CCG data'!$A:$AD,'CCG data'!I$3,FALSE))</f>
        <v>0.06</v>
      </c>
      <c r="Q500" s="15">
        <f>IF(P499="","",VLOOKUP($E499&amp;$D$110&amp;$D$111,'CCG data'!$A:$AD,'CCG data'!J$3,FALSE))</f>
        <v>9.2999999999999999E-2</v>
      </c>
      <c r="R500" s="15">
        <f>IF(R499="","",VLOOKUP($E499&amp;$D$110&amp;$D$111,'CCG data'!$A:$AD,'CCG data'!K$3,FALSE))</f>
        <v>0.50700000000000001</v>
      </c>
      <c r="S500" s="15">
        <f>IF(R499="","",VLOOKUP($E499&amp;$D$110&amp;$D$111,'CCG data'!$A:$AD,'CCG data'!L$3,FALSE))</f>
        <v>0.56999999999999995</v>
      </c>
      <c r="T500" s="15">
        <f>IF(T499="","",VLOOKUP($E499&amp;$D$110&amp;$D$111,'CCG data'!$A:$AD,'CCG data'!M$3,FALSE))</f>
        <v>0.22800000000000001</v>
      </c>
      <c r="U500" s="15">
        <f>IF(T499="","",VLOOKUP($E499&amp;$D$110&amp;$D$111,'CCG data'!$A:$AD,'CCG data'!N$3,FALSE))</f>
        <v>0.28299999999999997</v>
      </c>
      <c r="V500" s="15">
        <f>IF(V499="","",VLOOKUP($E499&amp;$D$110&amp;$D$111,'CCG data'!$A:$AD,'CCG data'!O$3,FALSE))</f>
        <v>0.112</v>
      </c>
      <c r="W500" s="142">
        <f>IF(V499="","",VLOOKUP($E499&amp;$D$110&amp;$D$111,'CCG data'!$A:$AD,'CCG data'!P$3,FALSE))</f>
        <v>0.156</v>
      </c>
      <c r="Y500" s="178" t="str">
        <f>IFERROR(VLOOKUP($E500&amp;$D$111, Outliers!$A$4:$P$214,6,FALSE),"0")</f>
        <v>0</v>
      </c>
      <c r="Z500" s="178" t="str">
        <f>IFERROR(VLOOKUP($E500&amp;$D$111, Outliers!$A$4:$P$214,7,FALSE),"0")</f>
        <v>0</v>
      </c>
      <c r="AA500" s="178" t="str">
        <f>IFERROR(VLOOKUP($E500&amp;$D$111, Outliers!$A$4:$P$214,8,FALSE),"0")</f>
        <v>0</v>
      </c>
      <c r="AB500" s="178" t="str">
        <f>IFERROR(VLOOKUP($E500&amp;$D$111, Outliers!$A$4:$P$214,9,FALSE),"0")</f>
        <v>0</v>
      </c>
      <c r="AD500" s="82"/>
      <c r="AE500" s="82"/>
      <c r="AF500" s="82"/>
      <c r="AG500" s="82"/>
    </row>
    <row r="501" spans="4:33" ht="15.75" x14ac:dyDescent="0.25">
      <c r="D501" s="301"/>
      <c r="E501" s="108" t="s">
        <v>315</v>
      </c>
      <c r="F501" s="372">
        <f>IF(OR(ISERROR(VLOOKUP($E501&amp;$D$110&amp;$D$111,'CCG data'!$A:$AD,'CCG data'!R$3,FALSE)),ISBLANK(VLOOKUP($E501&amp;$D$110&amp;$D$111,'CCG data'!$A:$AD,'CCG data'!R$3,FALSE))),"",VLOOKUP($E501&amp;$D$110&amp;$D$111,'CCG data'!$A:$AD,'CCG data'!R$3,FALSE))</f>
        <v>5.9</v>
      </c>
      <c r="G501" s="373"/>
      <c r="H501" s="373">
        <f>IF(OR(ISERROR(VLOOKUP($E501&amp;$D$110&amp;$D$111,'CCG data'!$A:$AD,'CCG data'!S$3,FALSE)),ISBLANK(VLOOKUP($E501&amp;$D$110&amp;$D$111,'CCG data'!$A:$AD,'CCG data'!S$3,FALSE))),"",VLOOKUP($E501&amp;$D$110&amp;$D$111,'CCG data'!$A:$AD,'CCG data'!S$3,FALSE))</f>
        <v>33.299999999999997</v>
      </c>
      <c r="I501" s="373"/>
      <c r="J501" s="373">
        <f>IF(OR(ISERROR(VLOOKUP($E501&amp;$D$110&amp;$D$111,'CCG data'!$A:$AD,'CCG data'!T$3,FALSE)),ISBLANK(VLOOKUP($E501&amp;$D$110&amp;$D$111,'CCG data'!$A:$AD,'CCG data'!T$3,FALSE))),"",VLOOKUP($E501&amp;$D$110&amp;$D$111,'CCG data'!$A:$AD,'CCG data'!T$3,FALSE))</f>
        <v>15</v>
      </c>
      <c r="K501" s="373"/>
      <c r="L501" s="373">
        <f>IF(OR(ISERROR(VLOOKUP($E501&amp;$D$110&amp;$D$111,'CCG data'!$A:$AD,'CCG data'!U$3,FALSE)),ISBLANK(VLOOKUP($E501&amp;$D$110&amp;$D$111,'CCG data'!$A:$AD,'CCG data'!U$3,FALSE))),"",VLOOKUP($E501&amp;$D$110&amp;$D$111,'CCG data'!$A:$AD,'CCG data'!U$3,FALSE))</f>
        <v>10.3</v>
      </c>
      <c r="M501" s="374"/>
      <c r="N501" s="303">
        <f>IF(OR(ISERROR(VLOOKUP($E501&amp;$D$110&amp;$D$111,'CCG data'!$A:$AD,'CCG data'!G$3,FALSE)),ISBLANK(VLOOKUP($E501&amp;$D$110&amp;$D$111,'CCG data'!$A:$AD,'CCG data'!G$3,FALSE))),"",VLOOKUP($E501&amp;$D$110&amp;$D$111,'CCG data'!$A:$AD,'CCG data'!G$3,FALSE))</f>
        <v>867</v>
      </c>
      <c r="P501" s="354">
        <f>IF(OR(ISERROR(VLOOKUP($E501&amp;$D$110&amp;$D$111,'CCG data'!$A:$AD,'CCG data'!B$3,FALSE)),ISBLANK(VLOOKUP($E501&amp;$D$110&amp;$D$111,'CCG data'!$A:$AD,'CCG data'!B$3,FALSE))),"",VLOOKUP($E501&amp;$D$110&amp;$D$111,'CCG data'!$A:$AD,'CCG data'!B$3,FALSE))</f>
        <v>9.8039215686274508E-2</v>
      </c>
      <c r="Q501" s="246"/>
      <c r="R501" s="246">
        <f>IF(OR(ISERROR(VLOOKUP($E501&amp;$D$110&amp;$D$111,'CCG data'!$A:$AD,'CCG data'!C$3,FALSE)),ISBLANK(VLOOKUP($E501&amp;$D$110&amp;$D$111,'CCG data'!$A:$AD,'CCG data'!C$3,FALSE))),"",VLOOKUP($E501&amp;$D$110&amp;$D$111,'CCG data'!$A:$AD,'CCG data'!C$3,FALSE))</f>
        <v>0.51441753171856974</v>
      </c>
      <c r="S501" s="246"/>
      <c r="T501" s="246">
        <f>IF(OR(ISERROR(VLOOKUP($E501&amp;$D$110&amp;$D$111,'CCG data'!$A:$AD,'CCG data'!D$3,FALSE)),ISBLANK(VLOOKUP($E501&amp;$D$110&amp;$D$111,'CCG data'!$A:$AD,'CCG data'!D$3,FALSE))),"",VLOOKUP($E501&amp;$D$110&amp;$D$111,'CCG data'!$A:$AD,'CCG data'!D$3,FALSE))</f>
        <v>0.22606689734717417</v>
      </c>
      <c r="U501" s="246"/>
      <c r="V501" s="246">
        <f>IF(OR(ISERROR(VLOOKUP($E501&amp;$D$110&amp;$D$111,'CCG data'!$A:$AD,'CCG data'!E$3,FALSE)),ISBLANK(VLOOKUP($E501&amp;$D$110&amp;$D$111,'CCG data'!$A:$AD,'CCG data'!E$3,FALSE))),"",VLOOKUP($E501&amp;$D$110&amp;$D$111,'CCG data'!$A:$AD,'CCG data'!E$3,FALSE))</f>
        <v>0.16147635524798154</v>
      </c>
      <c r="W501" s="387"/>
      <c r="Y501" s="178">
        <f>IFERROR(VLOOKUP($E501&amp;$D$111, Outliers!$A$4:$P$214,6,FALSE),"0")</f>
        <v>0</v>
      </c>
      <c r="Z501" s="178">
        <f>IFERROR(VLOOKUP($E501&amp;$D$111, Outliers!$A$4:$P$214,7,FALSE),"0")</f>
        <v>0</v>
      </c>
      <c r="AA501" s="178">
        <f>IFERROR(VLOOKUP($E501&amp;$D$111, Outliers!$A$4:$P$214,8,FALSE),"0")</f>
        <v>0</v>
      </c>
      <c r="AB501" s="178">
        <f>IFERROR(VLOOKUP($E501&amp;$D$111, Outliers!$A$4:$P$214,9,FALSE),"0")</f>
        <v>0</v>
      </c>
      <c r="AD501" s="82"/>
      <c r="AE501" s="82"/>
      <c r="AF501" s="82"/>
      <c r="AG501" s="82"/>
    </row>
    <row r="502" spans="4:33" x14ac:dyDescent="0.25">
      <c r="D502" s="301"/>
      <c r="E502" s="107" t="s">
        <v>27</v>
      </c>
      <c r="F502" s="99">
        <f>IF(P501="","",VLOOKUP($E501&amp;$D$110&amp;$D$111,'CCG data'!$A:$AD,'CCG data'!W$3,FALSE))</f>
        <v>4.5999999999999996</v>
      </c>
      <c r="G502" s="100">
        <f>IF(P501="","",VLOOKUP($E501&amp;$D$110&amp;$D$111,'CCG data'!$A:$AD,'CCG data'!X$3,FALSE))</f>
        <v>7.1</v>
      </c>
      <c r="H502" s="100">
        <f>IF(R501="","",VLOOKUP($E501&amp;$D$110&amp;$D$111,'CCG data'!$A:$AD,'CCG data'!Y$3,FALSE))</f>
        <v>30.2</v>
      </c>
      <c r="I502" s="100">
        <f>IF(R501="","",VLOOKUP($E501&amp;$D$110&amp;$D$111,'CCG data'!$A:$AD,'CCG data'!Z$3,FALSE))</f>
        <v>36.299999999999997</v>
      </c>
      <c r="J502" s="100">
        <f>IF(T501="","",VLOOKUP($E501&amp;$D$110&amp;$D$111,'CCG data'!$A:$AD,'CCG data'!AA$3,FALSE))</f>
        <v>12.9</v>
      </c>
      <c r="K502" s="100">
        <f>IF(T501="","",VLOOKUP($E501&amp;$D$110&amp;$D$111,'CCG data'!$A:$AD,'CCG data'!AB$3,FALSE))</f>
        <v>17.100000000000001</v>
      </c>
      <c r="L502" s="100">
        <f>IF(V501="","",VLOOKUP($E501&amp;$D$110&amp;$D$111,'CCG data'!$A:$AD,'CCG data'!AC$3,FALSE))</f>
        <v>8.6</v>
      </c>
      <c r="M502" s="100">
        <f>IF(V501="","",VLOOKUP($E501&amp;$D$110&amp;$D$111,'CCG data'!$A:$AD,'CCG data'!AD$3,FALSE))</f>
        <v>12</v>
      </c>
      <c r="N502" s="304"/>
      <c r="P502" s="162">
        <f>IF(P501="","",VLOOKUP($E501&amp;$D$110&amp;$D$111,'CCG data'!$A:$AD,'CCG data'!I$3,FALSE))</f>
        <v>0.08</v>
      </c>
      <c r="Q502" s="15">
        <f>IF(P501="","",VLOOKUP($E501&amp;$D$110&amp;$D$111,'CCG data'!$A:$AD,'CCG data'!J$3,FALSE))</f>
        <v>0.12</v>
      </c>
      <c r="R502" s="15">
        <f>IF(R501="","",VLOOKUP($E501&amp;$D$110&amp;$D$111,'CCG data'!$A:$AD,'CCG data'!K$3,FALSE))</f>
        <v>0.48099999999999998</v>
      </c>
      <c r="S502" s="15">
        <f>IF(R501="","",VLOOKUP($E501&amp;$D$110&amp;$D$111,'CCG data'!$A:$AD,'CCG data'!L$3,FALSE))</f>
        <v>0.54800000000000004</v>
      </c>
      <c r="T502" s="15">
        <f>IF(T501="","",VLOOKUP($E501&amp;$D$110&amp;$D$111,'CCG data'!$A:$AD,'CCG data'!M$3,FALSE))</f>
        <v>0.19900000000000001</v>
      </c>
      <c r="U502" s="15">
        <f>IF(T501="","",VLOOKUP($E501&amp;$D$110&amp;$D$111,'CCG data'!$A:$AD,'CCG data'!N$3,FALSE))</f>
        <v>0.255</v>
      </c>
      <c r="V502" s="15">
        <f>IF(V501="","",VLOOKUP($E501&amp;$D$110&amp;$D$111,'CCG data'!$A:$AD,'CCG data'!O$3,FALSE))</f>
        <v>0.13800000000000001</v>
      </c>
      <c r="W502" s="142">
        <f>IF(V501="","",VLOOKUP($E501&amp;$D$110&amp;$D$111,'CCG data'!$A:$AD,'CCG data'!P$3,FALSE))</f>
        <v>0.187</v>
      </c>
      <c r="Y502" s="178" t="str">
        <f>IFERROR(VLOOKUP($E502&amp;$D$111, Outliers!$A$4:$P$214,6,FALSE),"0")</f>
        <v>0</v>
      </c>
      <c r="Z502" s="178" t="str">
        <f>IFERROR(VLOOKUP($E502&amp;$D$111, Outliers!$A$4:$P$214,7,FALSE),"0")</f>
        <v>0</v>
      </c>
      <c r="AA502" s="178" t="str">
        <f>IFERROR(VLOOKUP($E502&amp;$D$111, Outliers!$A$4:$P$214,8,FALSE),"0")</f>
        <v>0</v>
      </c>
      <c r="AB502" s="178" t="str">
        <f>IFERROR(VLOOKUP($E502&amp;$D$111, Outliers!$A$4:$P$214,9,FALSE),"0")</f>
        <v>0</v>
      </c>
      <c r="AD502" s="82"/>
      <c r="AE502" s="82"/>
      <c r="AF502" s="82"/>
      <c r="AG502" s="82"/>
    </row>
    <row r="503" spans="4:33" ht="15.75" x14ac:dyDescent="0.25">
      <c r="D503" s="301"/>
      <c r="E503" s="108" t="s">
        <v>316</v>
      </c>
      <c r="F503" s="372">
        <f>IF(OR(ISERROR(VLOOKUP($E503&amp;$D$110&amp;$D$111,'CCG data'!$A:$AD,'CCG data'!R$3,FALSE)),ISBLANK(VLOOKUP($E503&amp;$D$110&amp;$D$111,'CCG data'!$A:$AD,'CCG data'!R$3,FALSE))),"",VLOOKUP($E503&amp;$D$110&amp;$D$111,'CCG data'!$A:$AD,'CCG data'!R$3,FALSE))</f>
        <v>5</v>
      </c>
      <c r="G503" s="373"/>
      <c r="H503" s="373">
        <f>IF(OR(ISERROR(VLOOKUP($E503&amp;$D$110&amp;$D$111,'CCG data'!$A:$AD,'CCG data'!S$3,FALSE)),ISBLANK(VLOOKUP($E503&amp;$D$110&amp;$D$111,'CCG data'!$A:$AD,'CCG data'!S$3,FALSE))),"",VLOOKUP($E503&amp;$D$110&amp;$D$111,'CCG data'!$A:$AD,'CCG data'!S$3,FALSE))</f>
        <v>43.2</v>
      </c>
      <c r="I503" s="373"/>
      <c r="J503" s="373">
        <f>IF(OR(ISERROR(VLOOKUP($E503&amp;$D$110&amp;$D$111,'CCG data'!$A:$AD,'CCG data'!T$3,FALSE)),ISBLANK(VLOOKUP($E503&amp;$D$110&amp;$D$111,'CCG data'!$A:$AD,'CCG data'!T$3,FALSE))),"",VLOOKUP($E503&amp;$D$110&amp;$D$111,'CCG data'!$A:$AD,'CCG data'!T$3,FALSE))</f>
        <v>17.5</v>
      </c>
      <c r="K503" s="373"/>
      <c r="L503" s="373">
        <f>IF(OR(ISERROR(VLOOKUP($E503&amp;$D$110&amp;$D$111,'CCG data'!$A:$AD,'CCG data'!U$3,FALSE)),ISBLANK(VLOOKUP($E503&amp;$D$110&amp;$D$111,'CCG data'!$A:$AD,'CCG data'!U$3,FALSE))),"",VLOOKUP($E503&amp;$D$110&amp;$D$111,'CCG data'!$A:$AD,'CCG data'!U$3,FALSE))</f>
        <v>11.6</v>
      </c>
      <c r="M503" s="374"/>
      <c r="N503" s="303">
        <f>IF(OR(ISERROR(VLOOKUP($E503&amp;$D$110&amp;$D$111,'CCG data'!$A:$AD,'CCG data'!G$3,FALSE)),ISBLANK(VLOOKUP($E503&amp;$D$110&amp;$D$111,'CCG data'!$A:$AD,'CCG data'!G$3,FALSE))),"",VLOOKUP($E503&amp;$D$110&amp;$D$111,'CCG data'!$A:$AD,'CCG data'!G$3,FALSE))</f>
        <v>1393</v>
      </c>
      <c r="P503" s="354">
        <f>IF(OR(ISERROR(VLOOKUP($E503&amp;$D$110&amp;$D$111,'CCG data'!$A:$AD,'CCG data'!B$3,FALSE)),ISBLANK(VLOOKUP($E503&amp;$D$110&amp;$D$111,'CCG data'!$A:$AD,'CCG data'!B$3,FALSE))),"",VLOOKUP($E503&amp;$D$110&amp;$D$111,'CCG data'!$A:$AD,'CCG data'!B$3,FALSE))</f>
        <v>6.6762383345297924E-2</v>
      </c>
      <c r="Q503" s="246"/>
      <c r="R503" s="246">
        <f>IF(OR(ISERROR(VLOOKUP($E503&amp;$D$110&amp;$D$111,'CCG data'!$A:$AD,'CCG data'!C$3,FALSE)),ISBLANK(VLOOKUP($E503&amp;$D$110&amp;$D$111,'CCG data'!$A:$AD,'CCG data'!C$3,FALSE))),"",VLOOKUP($E503&amp;$D$110&amp;$D$111,'CCG data'!$A:$AD,'CCG data'!C$3,FALSE))</f>
        <v>0.55563531945441491</v>
      </c>
      <c r="S503" s="246"/>
      <c r="T503" s="246">
        <f>IF(OR(ISERROR(VLOOKUP($E503&amp;$D$110&amp;$D$111,'CCG data'!$A:$AD,'CCG data'!D$3,FALSE)),ISBLANK(VLOOKUP($E503&amp;$D$110&amp;$D$111,'CCG data'!$A:$AD,'CCG data'!D$3,FALSE))),"",VLOOKUP($E503&amp;$D$110&amp;$D$111,'CCG data'!$A:$AD,'CCG data'!D$3,FALSE))</f>
        <v>0.22684852835606603</v>
      </c>
      <c r="U503" s="246"/>
      <c r="V503" s="246">
        <f>IF(OR(ISERROR(VLOOKUP($E503&amp;$D$110&amp;$D$111,'CCG data'!$A:$AD,'CCG data'!E$3,FALSE)),ISBLANK(VLOOKUP($E503&amp;$D$110&amp;$D$111,'CCG data'!$A:$AD,'CCG data'!E$3,FALSE))),"",VLOOKUP($E503&amp;$D$110&amp;$D$111,'CCG data'!$A:$AD,'CCG data'!E$3,FALSE))</f>
        <v>0.15075376884422109</v>
      </c>
      <c r="W503" s="387"/>
      <c r="Y503" s="178">
        <f>IFERROR(VLOOKUP($E503&amp;$D$111, Outliers!$A$4:$P$214,6,FALSE),"0")</f>
        <v>0</v>
      </c>
      <c r="Z503" s="178">
        <f>IFERROR(VLOOKUP($E503&amp;$D$111, Outliers!$A$4:$P$214,7,FALSE),"0")</f>
        <v>1</v>
      </c>
      <c r="AA503" s="178">
        <f>IFERROR(VLOOKUP($E503&amp;$D$111, Outliers!$A$4:$P$214,8,FALSE),"0")</f>
        <v>0</v>
      </c>
      <c r="AB503" s="178">
        <f>IFERROR(VLOOKUP($E503&amp;$D$111, Outliers!$A$4:$P$214,9,FALSE),"0")</f>
        <v>0</v>
      </c>
      <c r="AD503" s="82"/>
      <c r="AE503" s="82"/>
      <c r="AF503" s="82"/>
      <c r="AG503" s="82"/>
    </row>
    <row r="504" spans="4:33" x14ac:dyDescent="0.25">
      <c r="D504" s="301"/>
      <c r="E504" s="107" t="s">
        <v>27</v>
      </c>
      <c r="F504" s="99">
        <f>IF(P503="","",VLOOKUP($E503&amp;$D$110&amp;$D$111,'CCG data'!$A:$AD,'CCG data'!W$3,FALSE))</f>
        <v>4</v>
      </c>
      <c r="G504" s="100">
        <f>IF(P503="","",VLOOKUP($E503&amp;$D$110&amp;$D$111,'CCG data'!$A:$AD,'CCG data'!X$3,FALSE))</f>
        <v>6.1</v>
      </c>
      <c r="H504" s="100">
        <f>IF(R503="","",VLOOKUP($E503&amp;$D$110&amp;$D$111,'CCG data'!$A:$AD,'CCG data'!Y$3,FALSE))</f>
        <v>40.1</v>
      </c>
      <c r="I504" s="100">
        <f>IF(R503="","",VLOOKUP($E503&amp;$D$110&amp;$D$111,'CCG data'!$A:$AD,'CCG data'!Z$3,FALSE))</f>
        <v>46.2</v>
      </c>
      <c r="J504" s="100">
        <f>IF(T503="","",VLOOKUP($E503&amp;$D$110&amp;$D$111,'CCG data'!$A:$AD,'CCG data'!AA$3,FALSE))</f>
        <v>15.6</v>
      </c>
      <c r="K504" s="100">
        <f>IF(T503="","",VLOOKUP($E503&amp;$D$110&amp;$D$111,'CCG data'!$A:$AD,'CCG data'!AB$3,FALSE))</f>
        <v>19.399999999999999</v>
      </c>
      <c r="L504" s="100">
        <f>IF(V503="","",VLOOKUP($E503&amp;$D$110&amp;$D$111,'CCG data'!$A:$AD,'CCG data'!AC$3,FALSE))</f>
        <v>10.1</v>
      </c>
      <c r="M504" s="100">
        <f>IF(V503="","",VLOOKUP($E503&amp;$D$110&amp;$D$111,'CCG data'!$A:$AD,'CCG data'!AD$3,FALSE))</f>
        <v>13.2</v>
      </c>
      <c r="N504" s="304"/>
      <c r="P504" s="162">
        <f>IF(P503="","",VLOOKUP($E503&amp;$D$110&amp;$D$111,'CCG data'!$A:$AD,'CCG data'!I$3,FALSE))</f>
        <v>5.5E-2</v>
      </c>
      <c r="Q504" s="15">
        <f>IF(P503="","",VLOOKUP($E503&amp;$D$110&amp;$D$111,'CCG data'!$A:$AD,'CCG data'!J$3,FALSE))</f>
        <v>8.1000000000000003E-2</v>
      </c>
      <c r="R504" s="15">
        <f>IF(R503="","",VLOOKUP($E503&amp;$D$110&amp;$D$111,'CCG data'!$A:$AD,'CCG data'!K$3,FALSE))</f>
        <v>0.52900000000000003</v>
      </c>
      <c r="S504" s="15">
        <f>IF(R503="","",VLOOKUP($E503&amp;$D$110&amp;$D$111,'CCG data'!$A:$AD,'CCG data'!L$3,FALSE))</f>
        <v>0.58199999999999996</v>
      </c>
      <c r="T504" s="15">
        <f>IF(T503="","",VLOOKUP($E503&amp;$D$110&amp;$D$111,'CCG data'!$A:$AD,'CCG data'!M$3,FALSE))</f>
        <v>0.20599999999999999</v>
      </c>
      <c r="U504" s="15">
        <f>IF(T503="","",VLOOKUP($E503&amp;$D$110&amp;$D$111,'CCG data'!$A:$AD,'CCG data'!N$3,FALSE))</f>
        <v>0.25</v>
      </c>
      <c r="V504" s="15">
        <f>IF(V503="","",VLOOKUP($E503&amp;$D$110&amp;$D$111,'CCG data'!$A:$AD,'CCG data'!O$3,FALSE))</f>
        <v>0.13300000000000001</v>
      </c>
      <c r="W504" s="142">
        <f>IF(V503="","",VLOOKUP($E503&amp;$D$110&amp;$D$111,'CCG data'!$A:$AD,'CCG data'!P$3,FALSE))</f>
        <v>0.17100000000000001</v>
      </c>
      <c r="Y504" s="178" t="str">
        <f>IFERROR(VLOOKUP($E504&amp;$D$111, Outliers!$A$4:$P$214,6,FALSE),"0")</f>
        <v>0</v>
      </c>
      <c r="Z504" s="178" t="str">
        <f>IFERROR(VLOOKUP($E504&amp;$D$111, Outliers!$A$4:$P$214,7,FALSE),"0")</f>
        <v>0</v>
      </c>
      <c r="AA504" s="178" t="str">
        <f>IFERROR(VLOOKUP($E504&amp;$D$111, Outliers!$A$4:$P$214,8,FALSE),"0")</f>
        <v>0</v>
      </c>
      <c r="AB504" s="178" t="str">
        <f>IFERROR(VLOOKUP($E504&amp;$D$111, Outliers!$A$4:$P$214,9,FALSE),"0")</f>
        <v>0</v>
      </c>
      <c r="AD504" s="82"/>
      <c r="AE504" s="82"/>
      <c r="AF504" s="82"/>
      <c r="AG504" s="82"/>
    </row>
    <row r="505" spans="4:33" ht="15.75" x14ac:dyDescent="0.25">
      <c r="D505" s="301"/>
      <c r="E505" s="108" t="s">
        <v>317</v>
      </c>
      <c r="F505" s="372">
        <f>IF(OR(ISERROR(VLOOKUP($E505&amp;$D$110&amp;$D$111,'CCG data'!$A:$AD,'CCG data'!R$3,FALSE)),ISBLANK(VLOOKUP($E505&amp;$D$110&amp;$D$111,'CCG data'!$A:$AD,'CCG data'!R$3,FALSE))),"",VLOOKUP($E505&amp;$D$110&amp;$D$111,'CCG data'!$A:$AD,'CCG data'!R$3,FALSE))</f>
        <v>4.5</v>
      </c>
      <c r="G505" s="373"/>
      <c r="H505" s="373">
        <f>IF(OR(ISERROR(VLOOKUP($E505&amp;$D$110&amp;$D$111,'CCG data'!$A:$AD,'CCG data'!S$3,FALSE)),ISBLANK(VLOOKUP($E505&amp;$D$110&amp;$D$111,'CCG data'!$A:$AD,'CCG data'!S$3,FALSE))),"",VLOOKUP($E505&amp;$D$110&amp;$D$111,'CCG data'!$A:$AD,'CCG data'!S$3,FALSE))</f>
        <v>41.6</v>
      </c>
      <c r="I505" s="373"/>
      <c r="J505" s="373">
        <f>IF(OR(ISERROR(VLOOKUP($E505&amp;$D$110&amp;$D$111,'CCG data'!$A:$AD,'CCG data'!T$3,FALSE)),ISBLANK(VLOOKUP($E505&amp;$D$110&amp;$D$111,'CCG data'!$A:$AD,'CCG data'!T$3,FALSE))),"",VLOOKUP($E505&amp;$D$110&amp;$D$111,'CCG data'!$A:$AD,'CCG data'!T$3,FALSE))</f>
        <v>16.5</v>
      </c>
      <c r="K505" s="373"/>
      <c r="L505" s="373">
        <f>IF(OR(ISERROR(VLOOKUP($E505&amp;$D$110&amp;$D$111,'CCG data'!$A:$AD,'CCG data'!U$3,FALSE)),ISBLANK(VLOOKUP($E505&amp;$D$110&amp;$D$111,'CCG data'!$A:$AD,'CCG data'!U$3,FALSE))),"",VLOOKUP($E505&amp;$D$110&amp;$D$111,'CCG data'!$A:$AD,'CCG data'!U$3,FALSE))</f>
        <v>11.7</v>
      </c>
      <c r="M505" s="374"/>
      <c r="N505" s="303">
        <f>IF(OR(ISERROR(VLOOKUP($E505&amp;$D$110&amp;$D$111,'CCG data'!$A:$AD,'CCG data'!G$3,FALSE)),ISBLANK(VLOOKUP($E505&amp;$D$110&amp;$D$111,'CCG data'!$A:$AD,'CCG data'!G$3,FALSE))),"",VLOOKUP($E505&amp;$D$110&amp;$D$111,'CCG data'!$A:$AD,'CCG data'!G$3,FALSE))</f>
        <v>1521</v>
      </c>
      <c r="P505" s="354">
        <f>IF(OR(ISERROR(VLOOKUP($E505&amp;$D$110&amp;$D$111,'CCG data'!$A:$AD,'CCG data'!B$3,FALSE)),ISBLANK(VLOOKUP($E505&amp;$D$110&amp;$D$111,'CCG data'!$A:$AD,'CCG data'!B$3,FALSE))),"",VLOOKUP($E505&amp;$D$110&amp;$D$111,'CCG data'!$A:$AD,'CCG data'!B$3,FALSE))</f>
        <v>5.7856673241288625E-2</v>
      </c>
      <c r="Q505" s="246"/>
      <c r="R505" s="246">
        <f>IF(OR(ISERROR(VLOOKUP($E505&amp;$D$110&amp;$D$111,'CCG data'!$A:$AD,'CCG data'!C$3,FALSE)),ISBLANK(VLOOKUP($E505&amp;$D$110&amp;$D$111,'CCG data'!$A:$AD,'CCG data'!C$3,FALSE))),"",VLOOKUP($E505&amp;$D$110&amp;$D$111,'CCG data'!$A:$AD,'CCG data'!C$3,FALSE))</f>
        <v>0.55752794214332679</v>
      </c>
      <c r="S505" s="246"/>
      <c r="T505" s="246">
        <f>IF(OR(ISERROR(VLOOKUP($E505&amp;$D$110&amp;$D$111,'CCG data'!$A:$AD,'CCG data'!D$3,FALSE)),ISBLANK(VLOOKUP($E505&amp;$D$110&amp;$D$111,'CCG data'!$A:$AD,'CCG data'!D$3,FALSE))),"",VLOOKUP($E505&amp;$D$110&amp;$D$111,'CCG data'!$A:$AD,'CCG data'!D$3,FALSE))</f>
        <v>0.22550953320184089</v>
      </c>
      <c r="U505" s="246"/>
      <c r="V505" s="246">
        <f>IF(OR(ISERROR(VLOOKUP($E505&amp;$D$110&amp;$D$111,'CCG data'!$A:$AD,'CCG data'!E$3,FALSE)),ISBLANK(VLOOKUP($E505&amp;$D$110&amp;$D$111,'CCG data'!$A:$AD,'CCG data'!E$3,FALSE))),"",VLOOKUP($E505&amp;$D$110&amp;$D$111,'CCG data'!$A:$AD,'CCG data'!E$3,FALSE))</f>
        <v>0.15910585141354372</v>
      </c>
      <c r="W505" s="387"/>
      <c r="Y505" s="178">
        <f>IFERROR(VLOOKUP($E505&amp;$D$111, Outliers!$A$4:$P$214,6,FALSE),"0")</f>
        <v>0</v>
      </c>
      <c r="Z505" s="178">
        <f>IFERROR(VLOOKUP($E505&amp;$D$111, Outliers!$A$4:$P$214,7,FALSE),"0")</f>
        <v>0</v>
      </c>
      <c r="AA505" s="178">
        <f>IFERROR(VLOOKUP($E505&amp;$D$111, Outliers!$A$4:$P$214,8,FALSE),"0")</f>
        <v>0</v>
      </c>
      <c r="AB505" s="178">
        <f>IFERROR(VLOOKUP($E505&amp;$D$111, Outliers!$A$4:$P$214,9,FALSE),"0")</f>
        <v>0</v>
      </c>
      <c r="AD505" s="82"/>
      <c r="AE505" s="82"/>
      <c r="AF505" s="82"/>
      <c r="AG505" s="82"/>
    </row>
    <row r="506" spans="4:33" x14ac:dyDescent="0.25">
      <c r="D506" s="301"/>
      <c r="E506" s="107" t="s">
        <v>27</v>
      </c>
      <c r="F506" s="99">
        <f>IF(P505="","",VLOOKUP($E505&amp;$D$110&amp;$D$111,'CCG data'!$A:$AD,'CCG data'!W$3,FALSE))</f>
        <v>3.5</v>
      </c>
      <c r="G506" s="100">
        <f>IF(P505="","",VLOOKUP($E505&amp;$D$110&amp;$D$111,'CCG data'!$A:$AD,'CCG data'!X$3,FALSE))</f>
        <v>5.4</v>
      </c>
      <c r="H506" s="100">
        <f>IF(R505="","",VLOOKUP($E505&amp;$D$110&amp;$D$111,'CCG data'!$A:$AD,'CCG data'!Y$3,FALSE))</f>
        <v>38.799999999999997</v>
      </c>
      <c r="I506" s="100">
        <f>IF(R505="","",VLOOKUP($E505&amp;$D$110&amp;$D$111,'CCG data'!$A:$AD,'CCG data'!Z$3,FALSE))</f>
        <v>44.4</v>
      </c>
      <c r="J506" s="100">
        <f>IF(T505="","",VLOOKUP($E505&amp;$D$110&amp;$D$111,'CCG data'!$A:$AD,'CCG data'!AA$3,FALSE))</f>
        <v>14.8</v>
      </c>
      <c r="K506" s="100">
        <f>IF(T505="","",VLOOKUP($E505&amp;$D$110&amp;$D$111,'CCG data'!$A:$AD,'CCG data'!AB$3,FALSE))</f>
        <v>18.3</v>
      </c>
      <c r="L506" s="100">
        <f>IF(V505="","",VLOOKUP($E505&amp;$D$110&amp;$D$111,'CCG data'!$A:$AD,'CCG data'!AC$3,FALSE))</f>
        <v>10.199999999999999</v>
      </c>
      <c r="M506" s="100">
        <f>IF(V505="","",VLOOKUP($E505&amp;$D$110&amp;$D$111,'CCG data'!$A:$AD,'CCG data'!AD$3,FALSE))</f>
        <v>13.1</v>
      </c>
      <c r="N506" s="304"/>
      <c r="P506" s="162">
        <f>IF(P505="","",VLOOKUP($E505&amp;$D$110&amp;$D$111,'CCG data'!$A:$AD,'CCG data'!I$3,FALSE))</f>
        <v>4.7E-2</v>
      </c>
      <c r="Q506" s="15">
        <f>IF(P505="","",VLOOKUP($E505&amp;$D$110&amp;$D$111,'CCG data'!$A:$AD,'CCG data'!J$3,FALSE))</f>
        <v>7.0999999999999994E-2</v>
      </c>
      <c r="R506" s="15">
        <f>IF(R505="","",VLOOKUP($E505&amp;$D$110&amp;$D$111,'CCG data'!$A:$AD,'CCG data'!K$3,FALSE))</f>
        <v>0.53200000000000003</v>
      </c>
      <c r="S506" s="15">
        <f>IF(R505="","",VLOOKUP($E505&amp;$D$110&amp;$D$111,'CCG data'!$A:$AD,'CCG data'!L$3,FALSE))</f>
        <v>0.58199999999999996</v>
      </c>
      <c r="T506" s="15">
        <f>IF(T505="","",VLOOKUP($E505&amp;$D$110&amp;$D$111,'CCG data'!$A:$AD,'CCG data'!M$3,FALSE))</f>
        <v>0.20499999999999999</v>
      </c>
      <c r="U506" s="15">
        <f>IF(T505="","",VLOOKUP($E505&amp;$D$110&amp;$D$111,'CCG data'!$A:$AD,'CCG data'!N$3,FALSE))</f>
        <v>0.247</v>
      </c>
      <c r="V506" s="15">
        <f>IF(V505="","",VLOOKUP($E505&amp;$D$110&amp;$D$111,'CCG data'!$A:$AD,'CCG data'!O$3,FALSE))</f>
        <v>0.14199999999999999</v>
      </c>
      <c r="W506" s="142">
        <f>IF(V505="","",VLOOKUP($E505&amp;$D$110&amp;$D$111,'CCG data'!$A:$AD,'CCG data'!P$3,FALSE))</f>
        <v>0.17799999999999999</v>
      </c>
      <c r="Y506" s="178" t="str">
        <f>IFERROR(VLOOKUP($E506&amp;$D$111, Outliers!$A$4:$P$214,6,FALSE),"0")</f>
        <v>0</v>
      </c>
      <c r="Z506" s="178" t="str">
        <f>IFERROR(VLOOKUP($E506&amp;$D$111, Outliers!$A$4:$P$214,7,FALSE),"0")</f>
        <v>0</v>
      </c>
      <c r="AA506" s="178" t="str">
        <f>IFERROR(VLOOKUP($E506&amp;$D$111, Outliers!$A$4:$P$214,8,FALSE),"0")</f>
        <v>0</v>
      </c>
      <c r="AB506" s="178" t="str">
        <f>IFERROR(VLOOKUP($E506&amp;$D$111, Outliers!$A$4:$P$214,9,FALSE),"0")</f>
        <v>0</v>
      </c>
      <c r="AD506" s="82"/>
      <c r="AE506" s="82"/>
      <c r="AF506" s="82"/>
      <c r="AG506" s="82"/>
    </row>
    <row r="507" spans="4:33" ht="15.75" x14ac:dyDescent="0.25">
      <c r="D507" s="301"/>
      <c r="E507" s="108" t="s">
        <v>318</v>
      </c>
      <c r="F507" s="372">
        <f>IF(OR(ISERROR(VLOOKUP($E507&amp;$D$110&amp;$D$111,'CCG data'!$A:$AD,'CCG data'!R$3,FALSE)),ISBLANK(VLOOKUP($E507&amp;$D$110&amp;$D$111,'CCG data'!$A:$AD,'CCG data'!R$3,FALSE))),"",VLOOKUP($E507&amp;$D$110&amp;$D$111,'CCG data'!$A:$AD,'CCG data'!R$3,FALSE))</f>
        <v>6.1</v>
      </c>
      <c r="G507" s="373"/>
      <c r="H507" s="373">
        <f>IF(OR(ISERROR(VLOOKUP($E507&amp;$D$110&amp;$D$111,'CCG data'!$A:$AD,'CCG data'!S$3,FALSE)),ISBLANK(VLOOKUP($E507&amp;$D$110&amp;$D$111,'CCG data'!$A:$AD,'CCG data'!S$3,FALSE))),"",VLOOKUP($E507&amp;$D$110&amp;$D$111,'CCG data'!$A:$AD,'CCG data'!S$3,FALSE))</f>
        <v>37</v>
      </c>
      <c r="I507" s="373"/>
      <c r="J507" s="373">
        <f>IF(OR(ISERROR(VLOOKUP($E507&amp;$D$110&amp;$D$111,'CCG data'!$A:$AD,'CCG data'!T$3,FALSE)),ISBLANK(VLOOKUP($E507&amp;$D$110&amp;$D$111,'CCG data'!$A:$AD,'CCG data'!T$3,FALSE))),"",VLOOKUP($E507&amp;$D$110&amp;$D$111,'CCG data'!$A:$AD,'CCG data'!T$3,FALSE))</f>
        <v>17.3</v>
      </c>
      <c r="K507" s="373"/>
      <c r="L507" s="373">
        <f>IF(OR(ISERROR(VLOOKUP($E507&amp;$D$110&amp;$D$111,'CCG data'!$A:$AD,'CCG data'!U$3,FALSE)),ISBLANK(VLOOKUP($E507&amp;$D$110&amp;$D$111,'CCG data'!$A:$AD,'CCG data'!U$3,FALSE))),"",VLOOKUP($E507&amp;$D$110&amp;$D$111,'CCG data'!$A:$AD,'CCG data'!U$3,FALSE))</f>
        <v>12.9</v>
      </c>
      <c r="M507" s="374"/>
      <c r="N507" s="303">
        <f>IF(OR(ISERROR(VLOOKUP($E507&amp;$D$110&amp;$D$111,'CCG data'!$A:$AD,'CCG data'!G$3,FALSE)),ISBLANK(VLOOKUP($E507&amp;$D$110&amp;$D$111,'CCG data'!$A:$AD,'CCG data'!G$3,FALSE))),"",VLOOKUP($E507&amp;$D$110&amp;$D$111,'CCG data'!$A:$AD,'CCG data'!G$3,FALSE))</f>
        <v>3270</v>
      </c>
      <c r="P507" s="354">
        <f>IF(OR(ISERROR(VLOOKUP($E507&amp;$D$110&amp;$D$111,'CCG data'!$A:$AD,'CCG data'!B$3,FALSE)),ISBLANK(VLOOKUP($E507&amp;$D$110&amp;$D$111,'CCG data'!$A:$AD,'CCG data'!B$3,FALSE))),"",VLOOKUP($E507&amp;$D$110&amp;$D$111,'CCG data'!$A:$AD,'CCG data'!B$3,FALSE))</f>
        <v>8.0428134556574923E-2</v>
      </c>
      <c r="Q507" s="246"/>
      <c r="R507" s="246">
        <f>IF(OR(ISERROR(VLOOKUP($E507&amp;$D$110&amp;$D$111,'CCG data'!$A:$AD,'CCG data'!C$3,FALSE)),ISBLANK(VLOOKUP($E507&amp;$D$110&amp;$D$111,'CCG data'!$A:$AD,'CCG data'!C$3,FALSE))),"",VLOOKUP($E507&amp;$D$110&amp;$D$111,'CCG data'!$A:$AD,'CCG data'!C$3,FALSE))</f>
        <v>0.50214067278287466</v>
      </c>
      <c r="S507" s="246"/>
      <c r="T507" s="246">
        <f>IF(OR(ISERROR(VLOOKUP($E507&amp;$D$110&amp;$D$111,'CCG data'!$A:$AD,'CCG data'!D$3,FALSE)),ISBLANK(VLOOKUP($E507&amp;$D$110&amp;$D$111,'CCG data'!$A:$AD,'CCG data'!D$3,FALSE))),"",VLOOKUP($E507&amp;$D$110&amp;$D$111,'CCG data'!$A:$AD,'CCG data'!D$3,FALSE))</f>
        <v>0.2418960244648318</v>
      </c>
      <c r="U507" s="246"/>
      <c r="V507" s="246">
        <f>IF(OR(ISERROR(VLOOKUP($E507&amp;$D$110&amp;$D$111,'CCG data'!$A:$AD,'CCG data'!E$3,FALSE)),ISBLANK(VLOOKUP($E507&amp;$D$110&amp;$D$111,'CCG data'!$A:$AD,'CCG data'!E$3,FALSE))),"",VLOOKUP($E507&amp;$D$110&amp;$D$111,'CCG data'!$A:$AD,'CCG data'!E$3,FALSE))</f>
        <v>0.17553516819571865</v>
      </c>
      <c r="W507" s="387"/>
      <c r="Y507" s="178">
        <f>IFERROR(VLOOKUP($E507&amp;$D$111, Outliers!$A$4:$P$214,6,FALSE),"0")</f>
        <v>1</v>
      </c>
      <c r="Z507" s="178">
        <f>IFERROR(VLOOKUP($E507&amp;$D$111, Outliers!$A$4:$P$214,7,FALSE),"0")</f>
        <v>0</v>
      </c>
      <c r="AA507" s="178">
        <f>IFERROR(VLOOKUP($E507&amp;$D$111, Outliers!$A$4:$P$214,8,FALSE),"0")</f>
        <v>0</v>
      </c>
      <c r="AB507" s="178">
        <f>IFERROR(VLOOKUP($E507&amp;$D$111, Outliers!$A$4:$P$214,9,FALSE),"0")</f>
        <v>0</v>
      </c>
      <c r="AD507" s="82"/>
      <c r="AE507" s="82"/>
      <c r="AF507" s="82"/>
      <c r="AG507" s="82"/>
    </row>
    <row r="508" spans="4:33" x14ac:dyDescent="0.25">
      <c r="D508" s="301"/>
      <c r="E508" s="107" t="s">
        <v>27</v>
      </c>
      <c r="F508" s="99">
        <f>IF(P507="","",VLOOKUP($E507&amp;$D$110&amp;$D$111,'CCG data'!$A:$AD,'CCG data'!W$3,FALSE))</f>
        <v>5.3</v>
      </c>
      <c r="G508" s="100">
        <f>IF(P507="","",VLOOKUP($E507&amp;$D$110&amp;$D$111,'CCG data'!$A:$AD,'CCG data'!X$3,FALSE))</f>
        <v>6.8</v>
      </c>
      <c r="H508" s="100">
        <f>IF(R507="","",VLOOKUP($E507&amp;$D$110&amp;$D$111,'CCG data'!$A:$AD,'CCG data'!Y$3,FALSE))</f>
        <v>35.200000000000003</v>
      </c>
      <c r="I508" s="100">
        <f>IF(R507="","",VLOOKUP($E507&amp;$D$110&amp;$D$111,'CCG data'!$A:$AD,'CCG data'!Z$3,FALSE))</f>
        <v>38.799999999999997</v>
      </c>
      <c r="J508" s="100">
        <f>IF(T507="","",VLOOKUP($E507&amp;$D$110&amp;$D$111,'CCG data'!$A:$AD,'CCG data'!AA$3,FALSE))</f>
        <v>16.100000000000001</v>
      </c>
      <c r="K508" s="100">
        <f>IF(T507="","",VLOOKUP($E507&amp;$D$110&amp;$D$111,'CCG data'!$A:$AD,'CCG data'!AB$3,FALSE))</f>
        <v>18.5</v>
      </c>
      <c r="L508" s="100">
        <f>IF(V507="","",VLOOKUP($E507&amp;$D$110&amp;$D$111,'CCG data'!$A:$AD,'CCG data'!AC$3,FALSE))</f>
        <v>11.8</v>
      </c>
      <c r="M508" s="100">
        <f>IF(V507="","",VLOOKUP($E507&amp;$D$110&amp;$D$111,'CCG data'!$A:$AD,'CCG data'!AD$3,FALSE))</f>
        <v>13.9</v>
      </c>
      <c r="N508" s="304"/>
      <c r="P508" s="162">
        <f>IF(P507="","",VLOOKUP($E507&amp;$D$110&amp;$D$111,'CCG data'!$A:$AD,'CCG data'!I$3,FALSE))</f>
        <v>7.1999999999999995E-2</v>
      </c>
      <c r="Q508" s="15">
        <f>IF(P507="","",VLOOKUP($E507&amp;$D$110&amp;$D$111,'CCG data'!$A:$AD,'CCG data'!J$3,FALSE))</f>
        <v>0.09</v>
      </c>
      <c r="R508" s="15">
        <f>IF(R507="","",VLOOKUP($E507&amp;$D$110&amp;$D$111,'CCG data'!$A:$AD,'CCG data'!K$3,FALSE))</f>
        <v>0.48499999999999999</v>
      </c>
      <c r="S508" s="15">
        <f>IF(R507="","",VLOOKUP($E507&amp;$D$110&amp;$D$111,'CCG data'!$A:$AD,'CCG data'!L$3,FALSE))</f>
        <v>0.51900000000000002</v>
      </c>
      <c r="T508" s="15">
        <f>IF(T507="","",VLOOKUP($E507&amp;$D$110&amp;$D$111,'CCG data'!$A:$AD,'CCG data'!M$3,FALSE))</f>
        <v>0.22800000000000001</v>
      </c>
      <c r="U508" s="15">
        <f>IF(T507="","",VLOOKUP($E507&amp;$D$110&amp;$D$111,'CCG data'!$A:$AD,'CCG data'!N$3,FALSE))</f>
        <v>0.25700000000000001</v>
      </c>
      <c r="V508" s="15">
        <f>IF(V507="","",VLOOKUP($E507&amp;$D$110&amp;$D$111,'CCG data'!$A:$AD,'CCG data'!O$3,FALSE))</f>
        <v>0.16300000000000001</v>
      </c>
      <c r="W508" s="142">
        <f>IF(V507="","",VLOOKUP($E507&amp;$D$110&amp;$D$111,'CCG data'!$A:$AD,'CCG data'!P$3,FALSE))</f>
        <v>0.189</v>
      </c>
      <c r="Y508" s="178" t="str">
        <f>IFERROR(VLOOKUP($E508&amp;$D$111, Outliers!$A$4:$P$214,6,FALSE),"0")</f>
        <v>0</v>
      </c>
      <c r="Z508" s="178" t="str">
        <f>IFERROR(VLOOKUP($E508&amp;$D$111, Outliers!$A$4:$P$214,7,FALSE),"0")</f>
        <v>0</v>
      </c>
      <c r="AA508" s="178" t="str">
        <f>IFERROR(VLOOKUP($E508&amp;$D$111, Outliers!$A$4:$P$214,8,FALSE),"0")</f>
        <v>0</v>
      </c>
      <c r="AB508" s="178" t="str">
        <f>IFERROR(VLOOKUP($E508&amp;$D$111, Outliers!$A$4:$P$214,9,FALSE),"0")</f>
        <v>0</v>
      </c>
      <c r="AD508" s="82"/>
      <c r="AE508" s="82"/>
      <c r="AF508" s="82"/>
      <c r="AG508" s="82"/>
    </row>
    <row r="509" spans="4:33" ht="15.75" x14ac:dyDescent="0.25">
      <c r="D509" s="301"/>
      <c r="E509" s="108" t="s">
        <v>319</v>
      </c>
      <c r="F509" s="372">
        <f>IF(OR(ISERROR(VLOOKUP($E509&amp;$D$110&amp;$D$111,'CCG data'!$A:$AD,'CCG data'!R$3,FALSE)),ISBLANK(VLOOKUP($E509&amp;$D$110&amp;$D$111,'CCG data'!$A:$AD,'CCG data'!R$3,FALSE))),"",VLOOKUP($E509&amp;$D$110&amp;$D$111,'CCG data'!$A:$AD,'CCG data'!R$3,FALSE))</f>
        <v>3.9</v>
      </c>
      <c r="G509" s="373"/>
      <c r="H509" s="373">
        <f>IF(OR(ISERROR(VLOOKUP($E509&amp;$D$110&amp;$D$111,'CCG data'!$A:$AD,'CCG data'!S$3,FALSE)),ISBLANK(VLOOKUP($E509&amp;$D$110&amp;$D$111,'CCG data'!$A:$AD,'CCG data'!S$3,FALSE))),"",VLOOKUP($E509&amp;$D$110&amp;$D$111,'CCG data'!$A:$AD,'CCG data'!S$3,FALSE))</f>
        <v>38.5</v>
      </c>
      <c r="I509" s="373"/>
      <c r="J509" s="373">
        <f>IF(OR(ISERROR(VLOOKUP($E509&amp;$D$110&amp;$D$111,'CCG data'!$A:$AD,'CCG data'!T$3,FALSE)),ISBLANK(VLOOKUP($E509&amp;$D$110&amp;$D$111,'CCG data'!$A:$AD,'CCG data'!T$3,FALSE))),"",VLOOKUP($E509&amp;$D$110&amp;$D$111,'CCG data'!$A:$AD,'CCG data'!T$3,FALSE))</f>
        <v>16.8</v>
      </c>
      <c r="K509" s="373"/>
      <c r="L509" s="373">
        <f>IF(OR(ISERROR(VLOOKUP($E509&amp;$D$110&amp;$D$111,'CCG data'!$A:$AD,'CCG data'!U$3,FALSE)),ISBLANK(VLOOKUP($E509&amp;$D$110&amp;$D$111,'CCG data'!$A:$AD,'CCG data'!U$3,FALSE))),"",VLOOKUP($E509&amp;$D$110&amp;$D$111,'CCG data'!$A:$AD,'CCG data'!U$3,FALSE))</f>
        <v>9</v>
      </c>
      <c r="M509" s="374"/>
      <c r="N509" s="303">
        <f>IF(OR(ISERROR(VLOOKUP($E509&amp;$D$110&amp;$D$111,'CCG data'!$A:$AD,'CCG data'!G$3,FALSE)),ISBLANK(VLOOKUP($E509&amp;$D$110&amp;$D$111,'CCG data'!$A:$AD,'CCG data'!G$3,FALSE))),"",VLOOKUP($E509&amp;$D$110&amp;$D$111,'CCG data'!$A:$AD,'CCG data'!G$3,FALSE))</f>
        <v>2230</v>
      </c>
      <c r="P509" s="354">
        <f>IF(OR(ISERROR(VLOOKUP($E509&amp;$D$110&amp;$D$111,'CCG data'!$A:$AD,'CCG data'!B$3,FALSE)),ISBLANK(VLOOKUP($E509&amp;$D$110&amp;$D$111,'CCG data'!$A:$AD,'CCG data'!B$3,FALSE))),"",VLOOKUP($E509&amp;$D$110&amp;$D$111,'CCG data'!$A:$AD,'CCG data'!B$3,FALSE))</f>
        <v>5.6502242152466367E-2</v>
      </c>
      <c r="Q509" s="246"/>
      <c r="R509" s="246">
        <f>IF(OR(ISERROR(VLOOKUP($E509&amp;$D$110&amp;$D$111,'CCG data'!$A:$AD,'CCG data'!C$3,FALSE)),ISBLANK(VLOOKUP($E509&amp;$D$110&amp;$D$111,'CCG data'!$A:$AD,'CCG data'!C$3,FALSE))),"",VLOOKUP($E509&amp;$D$110&amp;$D$111,'CCG data'!$A:$AD,'CCG data'!C$3,FALSE))</f>
        <v>0.56188340807174886</v>
      </c>
      <c r="S509" s="246"/>
      <c r="T509" s="246">
        <f>IF(OR(ISERROR(VLOOKUP($E509&amp;$D$110&amp;$D$111,'CCG data'!$A:$AD,'CCG data'!D$3,FALSE)),ISBLANK(VLOOKUP($E509&amp;$D$110&amp;$D$111,'CCG data'!$A:$AD,'CCG data'!D$3,FALSE))),"",VLOOKUP($E509&amp;$D$110&amp;$D$111,'CCG data'!$A:$AD,'CCG data'!D$3,FALSE))</f>
        <v>0.24753363228699551</v>
      </c>
      <c r="U509" s="246"/>
      <c r="V509" s="246">
        <f>IF(OR(ISERROR(VLOOKUP($E509&amp;$D$110&amp;$D$111,'CCG data'!$A:$AD,'CCG data'!E$3,FALSE)),ISBLANK(VLOOKUP($E509&amp;$D$110&amp;$D$111,'CCG data'!$A:$AD,'CCG data'!E$3,FALSE))),"",VLOOKUP($E509&amp;$D$110&amp;$D$111,'CCG data'!$A:$AD,'CCG data'!E$3,FALSE))</f>
        <v>0.13408071748878925</v>
      </c>
      <c r="W509" s="387"/>
      <c r="Y509" s="178">
        <f>IFERROR(VLOOKUP($E509&amp;$D$111, Outliers!$A$4:$P$214,6,FALSE),"0")</f>
        <v>0</v>
      </c>
      <c r="Z509" s="178">
        <f>IFERROR(VLOOKUP($E509&amp;$D$111, Outliers!$A$4:$P$214,7,FALSE),"0")</f>
        <v>0</v>
      </c>
      <c r="AA509" s="178">
        <f>IFERROR(VLOOKUP($E509&amp;$D$111, Outliers!$A$4:$P$214,8,FALSE),"0")</f>
        <v>0</v>
      </c>
      <c r="AB509" s="178">
        <f>IFERROR(VLOOKUP($E509&amp;$D$111, Outliers!$A$4:$P$214,9,FALSE),"0")</f>
        <v>1</v>
      </c>
      <c r="AD509" s="82"/>
      <c r="AE509" s="82"/>
      <c r="AF509" s="82"/>
      <c r="AG509" s="82"/>
    </row>
    <row r="510" spans="4:33" x14ac:dyDescent="0.25">
      <c r="D510" s="301"/>
      <c r="E510" s="107" t="s">
        <v>27</v>
      </c>
      <c r="F510" s="99">
        <f>IF(P509="","",VLOOKUP($E509&amp;$D$110&amp;$D$111,'CCG data'!$A:$AD,'CCG data'!W$3,FALSE))</f>
        <v>3.2</v>
      </c>
      <c r="G510" s="100">
        <f>IF(P509="","",VLOOKUP($E509&amp;$D$110&amp;$D$111,'CCG data'!$A:$AD,'CCG data'!X$3,FALSE))</f>
        <v>4.5</v>
      </c>
      <c r="H510" s="100">
        <f>IF(R509="","",VLOOKUP($E509&amp;$D$110&amp;$D$111,'CCG data'!$A:$AD,'CCG data'!Y$3,FALSE))</f>
        <v>36.4</v>
      </c>
      <c r="I510" s="100">
        <f>IF(R509="","",VLOOKUP($E509&amp;$D$110&amp;$D$111,'CCG data'!$A:$AD,'CCG data'!Z$3,FALSE))</f>
        <v>40.6</v>
      </c>
      <c r="J510" s="100">
        <f>IF(T509="","",VLOOKUP($E509&amp;$D$110&amp;$D$111,'CCG data'!$A:$AD,'CCG data'!AA$3,FALSE))</f>
        <v>15.4</v>
      </c>
      <c r="K510" s="100">
        <f>IF(T509="","",VLOOKUP($E509&amp;$D$110&amp;$D$111,'CCG data'!$A:$AD,'CCG data'!AB$3,FALSE))</f>
        <v>18.2</v>
      </c>
      <c r="L510" s="100">
        <f>IF(V509="","",VLOOKUP($E509&amp;$D$110&amp;$D$111,'CCG data'!$A:$AD,'CCG data'!AC$3,FALSE))</f>
        <v>8</v>
      </c>
      <c r="M510" s="100">
        <f>IF(V509="","",VLOOKUP($E509&amp;$D$110&amp;$D$111,'CCG data'!$A:$AD,'CCG data'!AD$3,FALSE))</f>
        <v>10.1</v>
      </c>
      <c r="N510" s="304"/>
      <c r="P510" s="162">
        <f>IF(P509="","",VLOOKUP($E509&amp;$D$110&amp;$D$111,'CCG data'!$A:$AD,'CCG data'!I$3,FALSE))</f>
        <v>4.8000000000000001E-2</v>
      </c>
      <c r="Q510" s="15">
        <f>IF(P509="","",VLOOKUP($E509&amp;$D$110&amp;$D$111,'CCG data'!$A:$AD,'CCG data'!J$3,FALSE))</f>
        <v>6.7000000000000004E-2</v>
      </c>
      <c r="R510" s="15">
        <f>IF(R509="","",VLOOKUP($E509&amp;$D$110&amp;$D$111,'CCG data'!$A:$AD,'CCG data'!K$3,FALSE))</f>
        <v>0.54100000000000004</v>
      </c>
      <c r="S510" s="15">
        <f>IF(R509="","",VLOOKUP($E509&amp;$D$110&amp;$D$111,'CCG data'!$A:$AD,'CCG data'!L$3,FALSE))</f>
        <v>0.58199999999999996</v>
      </c>
      <c r="T510" s="15">
        <f>IF(T509="","",VLOOKUP($E509&amp;$D$110&amp;$D$111,'CCG data'!$A:$AD,'CCG data'!M$3,FALSE))</f>
        <v>0.23</v>
      </c>
      <c r="U510" s="15">
        <f>IF(T509="","",VLOOKUP($E509&amp;$D$110&amp;$D$111,'CCG data'!$A:$AD,'CCG data'!N$3,FALSE))</f>
        <v>0.26600000000000001</v>
      </c>
      <c r="V510" s="15">
        <f>IF(V509="","",VLOOKUP($E509&amp;$D$110&amp;$D$111,'CCG data'!$A:$AD,'CCG data'!O$3,FALSE))</f>
        <v>0.121</v>
      </c>
      <c r="W510" s="142">
        <f>IF(V509="","",VLOOKUP($E509&amp;$D$110&amp;$D$111,'CCG data'!$A:$AD,'CCG data'!P$3,FALSE))</f>
        <v>0.14899999999999999</v>
      </c>
      <c r="Y510" s="178" t="str">
        <f>IFERROR(VLOOKUP($E510&amp;$D$111, Outliers!$A$4:$P$214,6,FALSE),"0")</f>
        <v>0</v>
      </c>
      <c r="Z510" s="178" t="str">
        <f>IFERROR(VLOOKUP($E510&amp;$D$111, Outliers!$A$4:$P$214,7,FALSE),"0")</f>
        <v>0</v>
      </c>
      <c r="AA510" s="178" t="str">
        <f>IFERROR(VLOOKUP($E510&amp;$D$111, Outliers!$A$4:$P$214,8,FALSE),"0")</f>
        <v>0</v>
      </c>
      <c r="AB510" s="178" t="str">
        <f>IFERROR(VLOOKUP($E510&amp;$D$111, Outliers!$A$4:$P$214,9,FALSE),"0")</f>
        <v>0</v>
      </c>
      <c r="AD510" s="82"/>
      <c r="AE510" s="82"/>
      <c r="AF510" s="82"/>
      <c r="AG510" s="82"/>
    </row>
    <row r="511" spans="4:33" ht="15.75" x14ac:dyDescent="0.25">
      <c r="D511" s="301"/>
      <c r="E511" s="108" t="s">
        <v>320</v>
      </c>
      <c r="F511" s="372">
        <f>IF(OR(ISERROR(VLOOKUP($E511&amp;$D$110&amp;$D$111,'CCG data'!$A:$AD,'CCG data'!R$3,FALSE)),ISBLANK(VLOOKUP($E511&amp;$D$110&amp;$D$111,'CCG data'!$A:$AD,'CCG data'!R$3,FALSE))),"",VLOOKUP($E511&amp;$D$110&amp;$D$111,'CCG data'!$A:$AD,'CCG data'!R$3,FALSE))</f>
        <v>4.5999999999999996</v>
      </c>
      <c r="G511" s="373"/>
      <c r="H511" s="373">
        <f>IF(OR(ISERROR(VLOOKUP($E511&amp;$D$110&amp;$D$111,'CCG data'!$A:$AD,'CCG data'!S$3,FALSE)),ISBLANK(VLOOKUP($E511&amp;$D$110&amp;$D$111,'CCG data'!$A:$AD,'CCG data'!S$3,FALSE))),"",VLOOKUP($E511&amp;$D$110&amp;$D$111,'CCG data'!$A:$AD,'CCG data'!S$3,FALSE))</f>
        <v>29.8</v>
      </c>
      <c r="I511" s="373"/>
      <c r="J511" s="373">
        <f>IF(OR(ISERROR(VLOOKUP($E511&amp;$D$110&amp;$D$111,'CCG data'!$A:$AD,'CCG data'!T$3,FALSE)),ISBLANK(VLOOKUP($E511&amp;$D$110&amp;$D$111,'CCG data'!$A:$AD,'CCG data'!T$3,FALSE))),"",VLOOKUP($E511&amp;$D$110&amp;$D$111,'CCG data'!$A:$AD,'CCG data'!T$3,FALSE))</f>
        <v>12.4</v>
      </c>
      <c r="K511" s="373"/>
      <c r="L511" s="373">
        <f>IF(OR(ISERROR(VLOOKUP($E511&amp;$D$110&amp;$D$111,'CCG data'!$A:$AD,'CCG data'!U$3,FALSE)),ISBLANK(VLOOKUP($E511&amp;$D$110&amp;$D$111,'CCG data'!$A:$AD,'CCG data'!U$3,FALSE))),"",VLOOKUP($E511&amp;$D$110&amp;$D$111,'CCG data'!$A:$AD,'CCG data'!U$3,FALSE))</f>
        <v>11.6</v>
      </c>
      <c r="M511" s="374"/>
      <c r="N511" s="303">
        <f>IF(OR(ISERROR(VLOOKUP($E511&amp;$D$110&amp;$D$111,'CCG data'!$A:$AD,'CCG data'!G$3,FALSE)),ISBLANK(VLOOKUP($E511&amp;$D$110&amp;$D$111,'CCG data'!$A:$AD,'CCG data'!G$3,FALSE))),"",VLOOKUP($E511&amp;$D$110&amp;$D$111,'CCG data'!$A:$AD,'CCG data'!G$3,FALSE))</f>
        <v>495</v>
      </c>
      <c r="P511" s="354">
        <f>IF(OR(ISERROR(VLOOKUP($E511&amp;$D$110&amp;$D$111,'CCG data'!$A:$AD,'CCG data'!B$3,FALSE)),ISBLANK(VLOOKUP($E511&amp;$D$110&amp;$D$111,'CCG data'!$A:$AD,'CCG data'!B$3,FALSE))),"",VLOOKUP($E511&amp;$D$110&amp;$D$111,'CCG data'!$A:$AD,'CCG data'!B$3,FALSE))</f>
        <v>8.4848484848484854E-2</v>
      </c>
      <c r="Q511" s="246"/>
      <c r="R511" s="246">
        <f>IF(OR(ISERROR(VLOOKUP($E511&amp;$D$110&amp;$D$111,'CCG data'!$A:$AD,'CCG data'!C$3,FALSE)),ISBLANK(VLOOKUP($E511&amp;$D$110&amp;$D$111,'CCG data'!$A:$AD,'CCG data'!C$3,FALSE))),"",VLOOKUP($E511&amp;$D$110&amp;$D$111,'CCG data'!$A:$AD,'CCG data'!C$3,FALSE))</f>
        <v>0.50909090909090904</v>
      </c>
      <c r="S511" s="246"/>
      <c r="T511" s="246">
        <f>IF(OR(ISERROR(VLOOKUP($E511&amp;$D$110&amp;$D$111,'CCG data'!$A:$AD,'CCG data'!D$3,FALSE)),ISBLANK(VLOOKUP($E511&amp;$D$110&amp;$D$111,'CCG data'!$A:$AD,'CCG data'!D$3,FALSE))),"",VLOOKUP($E511&amp;$D$110&amp;$D$111,'CCG data'!$A:$AD,'CCG data'!D$3,FALSE))</f>
        <v>0.20606060606060606</v>
      </c>
      <c r="U511" s="246"/>
      <c r="V511" s="246">
        <f>IF(OR(ISERROR(VLOOKUP($E511&amp;$D$110&amp;$D$111,'CCG data'!$A:$AD,'CCG data'!E$3,FALSE)),ISBLANK(VLOOKUP($E511&amp;$D$110&amp;$D$111,'CCG data'!$A:$AD,'CCG data'!E$3,FALSE))),"",VLOOKUP($E511&amp;$D$110&amp;$D$111,'CCG data'!$A:$AD,'CCG data'!E$3,FALSE))</f>
        <v>0.2</v>
      </c>
      <c r="W511" s="387"/>
      <c r="Y511" s="178">
        <f>IFERROR(VLOOKUP($E511&amp;$D$111, Outliers!$A$4:$P$214,6,FALSE),"0")</f>
        <v>0</v>
      </c>
      <c r="Z511" s="178">
        <f>IFERROR(VLOOKUP($E511&amp;$D$111, Outliers!$A$4:$P$214,7,FALSE),"0")</f>
        <v>1</v>
      </c>
      <c r="AA511" s="178">
        <f>IFERROR(VLOOKUP($E511&amp;$D$111, Outliers!$A$4:$P$214,8,FALSE),"0")</f>
        <v>1</v>
      </c>
      <c r="AB511" s="178">
        <f>IFERROR(VLOOKUP($E511&amp;$D$111, Outliers!$A$4:$P$214,9,FALSE),"0")</f>
        <v>0</v>
      </c>
      <c r="AD511" s="82"/>
      <c r="AE511" s="82"/>
      <c r="AF511" s="82"/>
      <c r="AG511" s="82"/>
    </row>
    <row r="512" spans="4:33" x14ac:dyDescent="0.25">
      <c r="D512" s="301"/>
      <c r="E512" s="107" t="s">
        <v>27</v>
      </c>
      <c r="F512" s="99">
        <f>IF(P511="","",VLOOKUP($E511&amp;$D$110&amp;$D$111,'CCG data'!$A:$AD,'CCG data'!W$3,FALSE))</f>
        <v>3.2</v>
      </c>
      <c r="G512" s="100">
        <f>IF(P511="","",VLOOKUP($E511&amp;$D$110&amp;$D$111,'CCG data'!$A:$AD,'CCG data'!X$3,FALSE))</f>
        <v>6</v>
      </c>
      <c r="H512" s="100">
        <f>IF(R511="","",VLOOKUP($E511&amp;$D$110&amp;$D$111,'CCG data'!$A:$AD,'CCG data'!Y$3,FALSE))</f>
        <v>26.1</v>
      </c>
      <c r="I512" s="100">
        <f>IF(R511="","",VLOOKUP($E511&amp;$D$110&amp;$D$111,'CCG data'!$A:$AD,'CCG data'!Z$3,FALSE))</f>
        <v>33.4</v>
      </c>
      <c r="J512" s="100">
        <f>IF(T511="","",VLOOKUP($E511&amp;$D$110&amp;$D$111,'CCG data'!$A:$AD,'CCG data'!AA$3,FALSE))</f>
        <v>10</v>
      </c>
      <c r="K512" s="100">
        <f>IF(T511="","",VLOOKUP($E511&amp;$D$110&amp;$D$111,'CCG data'!$A:$AD,'CCG data'!AB$3,FALSE))</f>
        <v>14.8</v>
      </c>
      <c r="L512" s="100">
        <f>IF(V511="","",VLOOKUP($E511&amp;$D$110&amp;$D$111,'CCG data'!$A:$AD,'CCG data'!AC$3,FALSE))</f>
        <v>9.3000000000000007</v>
      </c>
      <c r="M512" s="100">
        <f>IF(V511="","",VLOOKUP($E511&amp;$D$110&amp;$D$111,'CCG data'!$A:$AD,'CCG data'!AD$3,FALSE))</f>
        <v>13.8</v>
      </c>
      <c r="N512" s="304"/>
      <c r="P512" s="162">
        <f>IF(P511="","",VLOOKUP($E511&amp;$D$110&amp;$D$111,'CCG data'!$A:$AD,'CCG data'!I$3,FALSE))</f>
        <v>6.3E-2</v>
      </c>
      <c r="Q512" s="15">
        <f>IF(P511="","",VLOOKUP($E511&amp;$D$110&amp;$D$111,'CCG data'!$A:$AD,'CCG data'!J$3,FALSE))</f>
        <v>0.113</v>
      </c>
      <c r="R512" s="15">
        <f>IF(R511="","",VLOOKUP($E511&amp;$D$110&amp;$D$111,'CCG data'!$A:$AD,'CCG data'!K$3,FALSE))</f>
        <v>0.46500000000000002</v>
      </c>
      <c r="S512" s="15">
        <f>IF(R511="","",VLOOKUP($E511&amp;$D$110&amp;$D$111,'CCG data'!$A:$AD,'CCG data'!L$3,FALSE))</f>
        <v>0.55300000000000005</v>
      </c>
      <c r="T512" s="15">
        <f>IF(T511="","",VLOOKUP($E511&amp;$D$110&amp;$D$111,'CCG data'!$A:$AD,'CCG data'!M$3,FALSE))</f>
        <v>0.17299999999999999</v>
      </c>
      <c r="U512" s="15">
        <f>IF(T511="","",VLOOKUP($E511&amp;$D$110&amp;$D$111,'CCG data'!$A:$AD,'CCG data'!N$3,FALSE))</f>
        <v>0.24399999999999999</v>
      </c>
      <c r="V512" s="15">
        <f>IF(V511="","",VLOOKUP($E511&amp;$D$110&amp;$D$111,'CCG data'!$A:$AD,'CCG data'!O$3,FALSE))</f>
        <v>0.16700000000000001</v>
      </c>
      <c r="W512" s="142">
        <f>IF(V511="","",VLOOKUP($E511&amp;$D$110&amp;$D$111,'CCG data'!$A:$AD,'CCG data'!P$3,FALSE))</f>
        <v>0.23699999999999999</v>
      </c>
      <c r="Y512" s="178" t="str">
        <f>IFERROR(VLOOKUP($E512&amp;$D$111, Outliers!$A$4:$P$214,6,FALSE),"0")</f>
        <v>0</v>
      </c>
      <c r="Z512" s="178" t="str">
        <f>IFERROR(VLOOKUP($E512&amp;$D$111, Outliers!$A$4:$P$214,7,FALSE),"0")</f>
        <v>0</v>
      </c>
      <c r="AA512" s="178" t="str">
        <f>IFERROR(VLOOKUP($E512&amp;$D$111, Outliers!$A$4:$P$214,8,FALSE),"0")</f>
        <v>0</v>
      </c>
      <c r="AB512" s="178" t="str">
        <f>IFERROR(VLOOKUP($E512&amp;$D$111, Outliers!$A$4:$P$214,9,FALSE),"0")</f>
        <v>0</v>
      </c>
      <c r="AD512" s="82"/>
      <c r="AE512" s="82"/>
      <c r="AF512" s="82"/>
      <c r="AG512" s="82"/>
    </row>
    <row r="513" spans="4:33" ht="15.75" x14ac:dyDescent="0.25">
      <c r="D513" s="301"/>
      <c r="E513" s="108" t="s">
        <v>321</v>
      </c>
      <c r="F513" s="372">
        <f>IF(OR(ISERROR(VLOOKUP($E513&amp;$D$110&amp;$D$111,'CCG data'!$A:$AD,'CCG data'!R$3,FALSE)),ISBLANK(VLOOKUP($E513&amp;$D$110&amp;$D$111,'CCG data'!$A:$AD,'CCG data'!R$3,FALSE))),"",VLOOKUP($E513&amp;$D$110&amp;$D$111,'CCG data'!$A:$AD,'CCG data'!R$3,FALSE))</f>
        <v>5</v>
      </c>
      <c r="G513" s="373"/>
      <c r="H513" s="373">
        <f>IF(OR(ISERROR(VLOOKUP($E513&amp;$D$110&amp;$D$111,'CCG data'!$A:$AD,'CCG data'!S$3,FALSE)),ISBLANK(VLOOKUP($E513&amp;$D$110&amp;$D$111,'CCG data'!$A:$AD,'CCG data'!S$3,FALSE))),"",VLOOKUP($E513&amp;$D$110&amp;$D$111,'CCG data'!$A:$AD,'CCG data'!S$3,FALSE))</f>
        <v>33.1</v>
      </c>
      <c r="I513" s="373"/>
      <c r="J513" s="373">
        <f>IF(OR(ISERROR(VLOOKUP($E513&amp;$D$110&amp;$D$111,'CCG data'!$A:$AD,'CCG data'!T$3,FALSE)),ISBLANK(VLOOKUP($E513&amp;$D$110&amp;$D$111,'CCG data'!$A:$AD,'CCG data'!T$3,FALSE))),"",VLOOKUP($E513&amp;$D$110&amp;$D$111,'CCG data'!$A:$AD,'CCG data'!T$3,FALSE))</f>
        <v>16.5</v>
      </c>
      <c r="K513" s="373"/>
      <c r="L513" s="373">
        <f>IF(OR(ISERROR(VLOOKUP($E513&amp;$D$110&amp;$D$111,'CCG data'!$A:$AD,'CCG data'!U$3,FALSE)),ISBLANK(VLOOKUP($E513&amp;$D$110&amp;$D$111,'CCG data'!$A:$AD,'CCG data'!U$3,FALSE))),"",VLOOKUP($E513&amp;$D$110&amp;$D$111,'CCG data'!$A:$AD,'CCG data'!U$3,FALSE))</f>
        <v>13.2</v>
      </c>
      <c r="M513" s="374"/>
      <c r="N513" s="303">
        <f>IF(OR(ISERROR(VLOOKUP($E513&amp;$D$110&amp;$D$111,'CCG data'!$A:$AD,'CCG data'!G$3,FALSE)),ISBLANK(VLOOKUP($E513&amp;$D$110&amp;$D$111,'CCG data'!$A:$AD,'CCG data'!G$3,FALSE))),"",VLOOKUP($E513&amp;$D$110&amp;$D$111,'CCG data'!$A:$AD,'CCG data'!G$3,FALSE))</f>
        <v>1812</v>
      </c>
      <c r="P513" s="354">
        <f>IF(OR(ISERROR(VLOOKUP($E513&amp;$D$110&amp;$D$111,'CCG data'!$A:$AD,'CCG data'!B$3,FALSE)),ISBLANK(VLOOKUP($E513&amp;$D$110&amp;$D$111,'CCG data'!$A:$AD,'CCG data'!B$3,FALSE))),"",VLOOKUP($E513&amp;$D$110&amp;$D$111,'CCG data'!$A:$AD,'CCG data'!B$3,FALSE))</f>
        <v>7.7814569536423836E-2</v>
      </c>
      <c r="Q513" s="246"/>
      <c r="R513" s="246">
        <f>IF(OR(ISERROR(VLOOKUP($E513&amp;$D$110&amp;$D$111,'CCG data'!$A:$AD,'CCG data'!C$3,FALSE)),ISBLANK(VLOOKUP($E513&amp;$D$110&amp;$D$111,'CCG data'!$A:$AD,'CCG data'!C$3,FALSE))),"",VLOOKUP($E513&amp;$D$110&amp;$D$111,'CCG data'!$A:$AD,'CCG data'!C$3,FALSE))</f>
        <v>0.48675496688741721</v>
      </c>
      <c r="S513" s="246"/>
      <c r="T513" s="246">
        <f>IF(OR(ISERROR(VLOOKUP($E513&amp;$D$110&amp;$D$111,'CCG data'!$A:$AD,'CCG data'!D$3,FALSE)),ISBLANK(VLOOKUP($E513&amp;$D$110&amp;$D$111,'CCG data'!$A:$AD,'CCG data'!D$3,FALSE))),"",VLOOKUP($E513&amp;$D$110&amp;$D$111,'CCG data'!$A:$AD,'CCG data'!D$3,FALSE))</f>
        <v>0.24172185430463577</v>
      </c>
      <c r="U513" s="246"/>
      <c r="V513" s="246">
        <f>IF(OR(ISERROR(VLOOKUP($E513&amp;$D$110&amp;$D$111,'CCG data'!$A:$AD,'CCG data'!E$3,FALSE)),ISBLANK(VLOOKUP($E513&amp;$D$110&amp;$D$111,'CCG data'!$A:$AD,'CCG data'!E$3,FALSE))),"",VLOOKUP($E513&amp;$D$110&amp;$D$111,'CCG data'!$A:$AD,'CCG data'!E$3,FALSE))</f>
        <v>0.19370860927152317</v>
      </c>
      <c r="W513" s="387"/>
      <c r="Y513" s="178">
        <f>IFERROR(VLOOKUP($E513&amp;$D$111, Outliers!$A$4:$P$214,6,FALSE),"0")</f>
        <v>0</v>
      </c>
      <c r="Z513" s="178">
        <f>IFERROR(VLOOKUP($E513&amp;$D$111, Outliers!$A$4:$P$214,7,FALSE),"0")</f>
        <v>1</v>
      </c>
      <c r="AA513" s="178">
        <f>IFERROR(VLOOKUP($E513&amp;$D$111, Outliers!$A$4:$P$214,8,FALSE),"0")</f>
        <v>0</v>
      </c>
      <c r="AB513" s="178">
        <f>IFERROR(VLOOKUP($E513&amp;$D$111, Outliers!$A$4:$P$214,9,FALSE),"0")</f>
        <v>0</v>
      </c>
      <c r="AD513" s="82"/>
      <c r="AE513" s="82"/>
      <c r="AF513" s="82"/>
      <c r="AG513" s="82"/>
    </row>
    <row r="514" spans="4:33" x14ac:dyDescent="0.25">
      <c r="D514" s="301"/>
      <c r="E514" s="107" t="s">
        <v>27</v>
      </c>
      <c r="F514" s="99">
        <f>IF(P513="","",VLOOKUP($E513&amp;$D$110&amp;$D$111,'CCG data'!$A:$AD,'CCG data'!W$3,FALSE))</f>
        <v>4.2</v>
      </c>
      <c r="G514" s="100">
        <f>IF(P513="","",VLOOKUP($E513&amp;$D$110&amp;$D$111,'CCG data'!$A:$AD,'CCG data'!X$3,FALSE))</f>
        <v>5.8</v>
      </c>
      <c r="H514" s="100">
        <f>IF(R513="","",VLOOKUP($E513&amp;$D$110&amp;$D$111,'CCG data'!$A:$AD,'CCG data'!Y$3,FALSE))</f>
        <v>30.9</v>
      </c>
      <c r="I514" s="100">
        <f>IF(R513="","",VLOOKUP($E513&amp;$D$110&amp;$D$111,'CCG data'!$A:$AD,'CCG data'!Z$3,FALSE))</f>
        <v>35.299999999999997</v>
      </c>
      <c r="J514" s="100">
        <f>IF(T513="","",VLOOKUP($E513&amp;$D$110&amp;$D$111,'CCG data'!$A:$AD,'CCG data'!AA$3,FALSE))</f>
        <v>15</v>
      </c>
      <c r="K514" s="100">
        <f>IF(T513="","",VLOOKUP($E513&amp;$D$110&amp;$D$111,'CCG data'!$A:$AD,'CCG data'!AB$3,FALSE))</f>
        <v>18.100000000000001</v>
      </c>
      <c r="L514" s="100">
        <f>IF(V513="","",VLOOKUP($E513&amp;$D$110&amp;$D$111,'CCG data'!$A:$AD,'CCG data'!AC$3,FALSE))</f>
        <v>11.8</v>
      </c>
      <c r="M514" s="100">
        <f>IF(V513="","",VLOOKUP($E513&amp;$D$110&amp;$D$111,'CCG data'!$A:$AD,'CCG data'!AD$3,FALSE))</f>
        <v>14.6</v>
      </c>
      <c r="N514" s="304"/>
      <c r="P514" s="162">
        <f>IF(P513="","",VLOOKUP($E513&amp;$D$110&amp;$D$111,'CCG data'!$A:$AD,'CCG data'!I$3,FALSE))</f>
        <v>6.6000000000000003E-2</v>
      </c>
      <c r="Q514" s="15">
        <f>IF(P513="","",VLOOKUP($E513&amp;$D$110&amp;$D$111,'CCG data'!$A:$AD,'CCG data'!J$3,FALSE))</f>
        <v>9.0999999999999998E-2</v>
      </c>
      <c r="R514" s="15">
        <f>IF(R513="","",VLOOKUP($E513&amp;$D$110&amp;$D$111,'CCG data'!$A:$AD,'CCG data'!K$3,FALSE))</f>
        <v>0.46400000000000002</v>
      </c>
      <c r="S514" s="15">
        <f>IF(R513="","",VLOOKUP($E513&amp;$D$110&amp;$D$111,'CCG data'!$A:$AD,'CCG data'!L$3,FALSE))</f>
        <v>0.51</v>
      </c>
      <c r="T514" s="15">
        <f>IF(T513="","",VLOOKUP($E513&amp;$D$110&amp;$D$111,'CCG data'!$A:$AD,'CCG data'!M$3,FALSE))</f>
        <v>0.223</v>
      </c>
      <c r="U514" s="15">
        <f>IF(T513="","",VLOOKUP($E513&amp;$D$110&amp;$D$111,'CCG data'!$A:$AD,'CCG data'!N$3,FALSE))</f>
        <v>0.26200000000000001</v>
      </c>
      <c r="V514" s="15">
        <f>IF(V513="","",VLOOKUP($E513&amp;$D$110&amp;$D$111,'CCG data'!$A:$AD,'CCG data'!O$3,FALSE))</f>
        <v>0.17599999999999999</v>
      </c>
      <c r="W514" s="142">
        <f>IF(V513="","",VLOOKUP($E513&amp;$D$110&amp;$D$111,'CCG data'!$A:$AD,'CCG data'!P$3,FALSE))</f>
        <v>0.21299999999999999</v>
      </c>
      <c r="Y514" s="178" t="str">
        <f>IFERROR(VLOOKUP($E514&amp;$D$111, Outliers!$A$4:$P$214,6,FALSE),"0")</f>
        <v>0</v>
      </c>
      <c r="Z514" s="178" t="str">
        <f>IFERROR(VLOOKUP($E514&amp;$D$111, Outliers!$A$4:$P$214,7,FALSE),"0")</f>
        <v>0</v>
      </c>
      <c r="AA514" s="178" t="str">
        <f>IFERROR(VLOOKUP($E514&amp;$D$111, Outliers!$A$4:$P$214,8,FALSE),"0")</f>
        <v>0</v>
      </c>
      <c r="AB514" s="178" t="str">
        <f>IFERROR(VLOOKUP($E514&amp;$D$111, Outliers!$A$4:$P$214,9,FALSE),"0")</f>
        <v>0</v>
      </c>
      <c r="AD514" s="82"/>
      <c r="AE514" s="82"/>
      <c r="AF514" s="82"/>
      <c r="AG514" s="82"/>
    </row>
    <row r="515" spans="4:33" ht="15.75" x14ac:dyDescent="0.25">
      <c r="D515" s="301"/>
      <c r="E515" s="108" t="s">
        <v>503</v>
      </c>
      <c r="F515" s="372">
        <f>IF(OR(ISERROR(VLOOKUP($E515&amp;$D$110&amp;$D$111,'CCG data'!$A:$AD,'CCG data'!R$3,FALSE)),ISBLANK(VLOOKUP($E515&amp;$D$110&amp;$D$111,'CCG data'!$A:$AD,'CCG data'!R$3,FALSE))),"",VLOOKUP($E515&amp;$D$110&amp;$D$111,'CCG data'!$A:$AD,'CCG data'!R$3,FALSE))</f>
        <v>2.2000000000000002</v>
      </c>
      <c r="G515" s="373"/>
      <c r="H515" s="373">
        <f>IF(OR(ISERROR(VLOOKUP($E515&amp;$D$110&amp;$D$111,'CCG data'!$A:$AD,'CCG data'!S$3,FALSE)),ISBLANK(VLOOKUP($E515&amp;$D$110&amp;$D$111,'CCG data'!$A:$AD,'CCG data'!S$3,FALSE))),"",VLOOKUP($E515&amp;$D$110&amp;$D$111,'CCG data'!$A:$AD,'CCG data'!S$3,FALSE))</f>
        <v>24.6</v>
      </c>
      <c r="I515" s="373"/>
      <c r="J515" s="373">
        <f>IF(OR(ISERROR(VLOOKUP($E515&amp;$D$110&amp;$D$111,'CCG data'!$A:$AD,'CCG data'!T$3,FALSE)),ISBLANK(VLOOKUP($E515&amp;$D$110&amp;$D$111,'CCG data'!$A:$AD,'CCG data'!T$3,FALSE))),"",VLOOKUP($E515&amp;$D$110&amp;$D$111,'CCG data'!$A:$AD,'CCG data'!T$3,FALSE))</f>
        <v>14.7</v>
      </c>
      <c r="K515" s="373"/>
      <c r="L515" s="373">
        <f>IF(OR(ISERROR(VLOOKUP($E515&amp;$D$110&amp;$D$111,'CCG data'!$A:$AD,'CCG data'!U$3,FALSE)),ISBLANK(VLOOKUP($E515&amp;$D$110&amp;$D$111,'CCG data'!$A:$AD,'CCG data'!U$3,FALSE))),"",VLOOKUP($E515&amp;$D$110&amp;$D$111,'CCG data'!$A:$AD,'CCG data'!U$3,FALSE))</f>
        <v>17.100000000000001</v>
      </c>
      <c r="M515" s="374"/>
      <c r="N515" s="303">
        <f>IF(OR(ISERROR(VLOOKUP($E515&amp;$D$110&amp;$D$111,'CCG data'!$A:$AD,'CCG data'!G$3,FALSE)),ISBLANK(VLOOKUP($E515&amp;$D$110&amp;$D$111,'CCG data'!$A:$AD,'CCG data'!G$3,FALSE))),"",VLOOKUP($E515&amp;$D$110&amp;$D$111,'CCG data'!$A:$AD,'CCG data'!G$3,FALSE))</f>
        <v>668</v>
      </c>
      <c r="P515" s="354">
        <f>IF(OR(ISERROR(VLOOKUP($E515&amp;$D$110&amp;$D$111,'CCG data'!$A:$AD,'CCG data'!B$3,FALSE)),ISBLANK(VLOOKUP($E515&amp;$D$110&amp;$D$111,'CCG data'!$A:$AD,'CCG data'!B$3,FALSE))),"",VLOOKUP($E515&amp;$D$110&amp;$D$111,'CCG data'!$A:$AD,'CCG data'!B$3,FALSE))</f>
        <v>3.7425149700598799E-2</v>
      </c>
      <c r="Q515" s="246"/>
      <c r="R515" s="246">
        <f>IF(OR(ISERROR(VLOOKUP($E515&amp;$D$110&amp;$D$111,'CCG data'!$A:$AD,'CCG data'!C$3,FALSE)),ISBLANK(VLOOKUP($E515&amp;$D$110&amp;$D$111,'CCG data'!$A:$AD,'CCG data'!C$3,FALSE))),"",VLOOKUP($E515&amp;$D$110&amp;$D$111,'CCG data'!$A:$AD,'CCG data'!C$3,FALSE))</f>
        <v>0.41616766467065869</v>
      </c>
      <c r="S515" s="246"/>
      <c r="T515" s="246">
        <f>IF(OR(ISERROR(VLOOKUP($E515&amp;$D$110&amp;$D$111,'CCG data'!$A:$AD,'CCG data'!D$3,FALSE)),ISBLANK(VLOOKUP($E515&amp;$D$110&amp;$D$111,'CCG data'!$A:$AD,'CCG data'!D$3,FALSE))),"",VLOOKUP($E515&amp;$D$110&amp;$D$111,'CCG data'!$A:$AD,'CCG data'!D$3,FALSE))</f>
        <v>0.24550898203592814</v>
      </c>
      <c r="U515" s="246"/>
      <c r="V515" s="246">
        <f>IF(OR(ISERROR(VLOOKUP($E515&amp;$D$110&amp;$D$111,'CCG data'!$A:$AD,'CCG data'!E$3,FALSE)),ISBLANK(VLOOKUP($E515&amp;$D$110&amp;$D$111,'CCG data'!$A:$AD,'CCG data'!E$3,FALSE))),"",VLOOKUP($E515&amp;$D$110&amp;$D$111,'CCG data'!$A:$AD,'CCG data'!E$3,FALSE))</f>
        <v>0.30089820359281438</v>
      </c>
      <c r="W515" s="387"/>
      <c r="Y515" s="178">
        <f>IFERROR(VLOOKUP($E515&amp;$D$111, Outliers!$A$4:$P$214,6,FALSE),"0")</f>
        <v>1</v>
      </c>
      <c r="Z515" s="178">
        <f>IFERROR(VLOOKUP($E515&amp;$D$111, Outliers!$A$4:$P$214,7,FALSE),"0")</f>
        <v>1</v>
      </c>
      <c r="AA515" s="178">
        <f>IFERROR(VLOOKUP($E515&amp;$D$111, Outliers!$A$4:$P$214,8,FALSE),"0")</f>
        <v>0</v>
      </c>
      <c r="AB515" s="178">
        <f>IFERROR(VLOOKUP($E515&amp;$D$111, Outliers!$A$4:$P$214,9,FALSE),"0")</f>
        <v>1</v>
      </c>
      <c r="AD515" s="82"/>
      <c r="AE515" s="82"/>
      <c r="AF515" s="82"/>
      <c r="AG515" s="82"/>
    </row>
    <row r="516" spans="4:33" x14ac:dyDescent="0.25">
      <c r="D516" s="301"/>
      <c r="E516" s="107" t="s">
        <v>27</v>
      </c>
      <c r="F516" s="99">
        <f>IF(P515="","",VLOOKUP($E515&amp;$D$110&amp;$D$111,'CCG data'!$A:$AD,'CCG data'!W$3,FALSE))</f>
        <v>1.3</v>
      </c>
      <c r="G516" s="100">
        <f>IF(P515="","",VLOOKUP($E515&amp;$D$110&amp;$D$111,'CCG data'!$A:$AD,'CCG data'!X$3,FALSE))</f>
        <v>3.1</v>
      </c>
      <c r="H516" s="100">
        <f>IF(R515="","",VLOOKUP($E515&amp;$D$110&amp;$D$111,'CCG data'!$A:$AD,'CCG data'!Y$3,FALSE))</f>
        <v>21.8</v>
      </c>
      <c r="I516" s="100">
        <f>IF(R515="","",VLOOKUP($E515&amp;$D$110&amp;$D$111,'CCG data'!$A:$AD,'CCG data'!Z$3,FALSE))</f>
        <v>27.5</v>
      </c>
      <c r="J516" s="100">
        <f>IF(T515="","",VLOOKUP($E515&amp;$D$110&amp;$D$111,'CCG data'!$A:$AD,'CCG data'!AA$3,FALSE))</f>
        <v>12.5</v>
      </c>
      <c r="K516" s="100">
        <f>IF(T515="","",VLOOKUP($E515&amp;$D$110&amp;$D$111,'CCG data'!$A:$AD,'CCG data'!AB$3,FALSE))</f>
        <v>17</v>
      </c>
      <c r="L516" s="100">
        <f>IF(V515="","",VLOOKUP($E515&amp;$D$110&amp;$D$111,'CCG data'!$A:$AD,'CCG data'!AC$3,FALSE))</f>
        <v>14.8</v>
      </c>
      <c r="M516" s="100">
        <f>IF(V515="","",VLOOKUP($E515&amp;$D$110&amp;$D$111,'CCG data'!$A:$AD,'CCG data'!AD$3,FALSE))</f>
        <v>19.5</v>
      </c>
      <c r="N516" s="304"/>
      <c r="P516" s="162">
        <f>IF(P515="","",VLOOKUP($E515&amp;$D$110&amp;$D$111,'CCG data'!$A:$AD,'CCG data'!I$3,FALSE))</f>
        <v>2.5000000000000001E-2</v>
      </c>
      <c r="Q516" s="15">
        <f>IF(P515="","",VLOOKUP($E515&amp;$D$110&amp;$D$111,'CCG data'!$A:$AD,'CCG data'!J$3,FALSE))</f>
        <v>5.5E-2</v>
      </c>
      <c r="R516" s="15">
        <f>IF(R515="","",VLOOKUP($E515&amp;$D$110&amp;$D$111,'CCG data'!$A:$AD,'CCG data'!K$3,FALSE))</f>
        <v>0.379</v>
      </c>
      <c r="S516" s="15">
        <f>IF(R515="","",VLOOKUP($E515&amp;$D$110&amp;$D$111,'CCG data'!$A:$AD,'CCG data'!L$3,FALSE))</f>
        <v>0.45400000000000001</v>
      </c>
      <c r="T516" s="15">
        <f>IF(T515="","",VLOOKUP($E515&amp;$D$110&amp;$D$111,'CCG data'!$A:$AD,'CCG data'!M$3,FALSE))</f>
        <v>0.214</v>
      </c>
      <c r="U516" s="15">
        <f>IF(T515="","",VLOOKUP($E515&amp;$D$110&amp;$D$111,'CCG data'!$A:$AD,'CCG data'!N$3,FALSE))</f>
        <v>0.28000000000000003</v>
      </c>
      <c r="V516" s="15">
        <f>IF(V515="","",VLOOKUP($E515&amp;$D$110&amp;$D$111,'CCG data'!$A:$AD,'CCG data'!O$3,FALSE))</f>
        <v>0.26700000000000002</v>
      </c>
      <c r="W516" s="142">
        <f>IF(V515="","",VLOOKUP($E515&amp;$D$110&amp;$D$111,'CCG data'!$A:$AD,'CCG data'!P$3,FALSE))</f>
        <v>0.33700000000000002</v>
      </c>
      <c r="Y516" s="178" t="str">
        <f>IFERROR(VLOOKUP($E516&amp;$D$111, Outliers!$A$4:$P$214,6,FALSE),"0")</f>
        <v>0</v>
      </c>
      <c r="Z516" s="178" t="str">
        <f>IFERROR(VLOOKUP($E516&amp;$D$111, Outliers!$A$4:$P$214,7,FALSE),"0")</f>
        <v>0</v>
      </c>
      <c r="AA516" s="178" t="str">
        <f>IFERROR(VLOOKUP($E516&amp;$D$111, Outliers!$A$4:$P$214,8,FALSE),"0")</f>
        <v>0</v>
      </c>
      <c r="AB516" s="178" t="str">
        <f>IFERROR(VLOOKUP($E516&amp;$D$111, Outliers!$A$4:$P$214,9,FALSE),"0")</f>
        <v>0</v>
      </c>
      <c r="AD516" s="82"/>
      <c r="AE516" s="82"/>
      <c r="AF516" s="82"/>
      <c r="AG516" s="82"/>
    </row>
    <row r="517" spans="4:33" ht="15.75" x14ac:dyDescent="0.25">
      <c r="D517" s="301"/>
      <c r="E517" s="108" t="s">
        <v>322</v>
      </c>
      <c r="F517" s="372">
        <f>IF(OR(ISERROR(VLOOKUP($E517&amp;$D$110&amp;$D$111,'CCG data'!$A:$AD,'CCG data'!R$3,FALSE)),ISBLANK(VLOOKUP($E517&amp;$D$110&amp;$D$111,'CCG data'!$A:$AD,'CCG data'!R$3,FALSE))),"",VLOOKUP($E517&amp;$D$110&amp;$D$111,'CCG data'!$A:$AD,'CCG data'!R$3,FALSE))</f>
        <v>6.9</v>
      </c>
      <c r="G517" s="373"/>
      <c r="H517" s="373">
        <f>IF(OR(ISERROR(VLOOKUP($E517&amp;$D$110&amp;$D$111,'CCG data'!$A:$AD,'CCG data'!S$3,FALSE)),ISBLANK(VLOOKUP($E517&amp;$D$110&amp;$D$111,'CCG data'!$A:$AD,'CCG data'!S$3,FALSE))),"",VLOOKUP($E517&amp;$D$110&amp;$D$111,'CCG data'!$A:$AD,'CCG data'!S$3,FALSE))</f>
        <v>41.6</v>
      </c>
      <c r="I517" s="373"/>
      <c r="J517" s="373">
        <f>IF(OR(ISERROR(VLOOKUP($E517&amp;$D$110&amp;$D$111,'CCG data'!$A:$AD,'CCG data'!T$3,FALSE)),ISBLANK(VLOOKUP($E517&amp;$D$110&amp;$D$111,'CCG data'!$A:$AD,'CCG data'!T$3,FALSE))),"",VLOOKUP($E517&amp;$D$110&amp;$D$111,'CCG data'!$A:$AD,'CCG data'!T$3,FALSE))</f>
        <v>16.2</v>
      </c>
      <c r="K517" s="373"/>
      <c r="L517" s="373">
        <f>IF(OR(ISERROR(VLOOKUP($E517&amp;$D$110&amp;$D$111,'CCG data'!$A:$AD,'CCG data'!U$3,FALSE)),ISBLANK(VLOOKUP($E517&amp;$D$110&amp;$D$111,'CCG data'!$A:$AD,'CCG data'!U$3,FALSE))),"",VLOOKUP($E517&amp;$D$110&amp;$D$111,'CCG data'!$A:$AD,'CCG data'!U$3,FALSE))</f>
        <v>12.4</v>
      </c>
      <c r="M517" s="374"/>
      <c r="N517" s="303">
        <f>IF(OR(ISERROR(VLOOKUP($E517&amp;$D$110&amp;$D$111,'CCG data'!$A:$AD,'CCG data'!G$3,FALSE)),ISBLANK(VLOOKUP($E517&amp;$D$110&amp;$D$111,'CCG data'!$A:$AD,'CCG data'!G$3,FALSE))),"",VLOOKUP($E517&amp;$D$110&amp;$D$111,'CCG data'!$A:$AD,'CCG data'!G$3,FALSE))</f>
        <v>1224</v>
      </c>
      <c r="P517" s="354">
        <f>IF(OR(ISERROR(VLOOKUP($E517&amp;$D$110&amp;$D$111,'CCG data'!$A:$AD,'CCG data'!B$3,FALSE)),ISBLANK(VLOOKUP($E517&amp;$D$110&amp;$D$111,'CCG data'!$A:$AD,'CCG data'!B$3,FALSE))),"",VLOOKUP($E517&amp;$D$110&amp;$D$111,'CCG data'!$A:$AD,'CCG data'!B$3,FALSE))</f>
        <v>8.9869281045751634E-2</v>
      </c>
      <c r="Q517" s="246"/>
      <c r="R517" s="246">
        <f>IF(OR(ISERROR(VLOOKUP($E517&amp;$D$110&amp;$D$111,'CCG data'!$A:$AD,'CCG data'!C$3,FALSE)),ISBLANK(VLOOKUP($E517&amp;$D$110&amp;$D$111,'CCG data'!$A:$AD,'CCG data'!C$3,FALSE))),"",VLOOKUP($E517&amp;$D$110&amp;$D$111,'CCG data'!$A:$AD,'CCG data'!C$3,FALSE))</f>
        <v>0.53758169934640521</v>
      </c>
      <c r="S517" s="246"/>
      <c r="T517" s="246">
        <f>IF(OR(ISERROR(VLOOKUP($E517&amp;$D$110&amp;$D$111,'CCG data'!$A:$AD,'CCG data'!D$3,FALSE)),ISBLANK(VLOOKUP($E517&amp;$D$110&amp;$D$111,'CCG data'!$A:$AD,'CCG data'!D$3,FALSE))),"",VLOOKUP($E517&amp;$D$110&amp;$D$111,'CCG data'!$A:$AD,'CCG data'!D$3,FALSE))</f>
        <v>0.21323529411764705</v>
      </c>
      <c r="U517" s="246"/>
      <c r="V517" s="246">
        <f>IF(OR(ISERROR(VLOOKUP($E517&amp;$D$110&amp;$D$111,'CCG data'!$A:$AD,'CCG data'!E$3,FALSE)),ISBLANK(VLOOKUP($E517&amp;$D$110&amp;$D$111,'CCG data'!$A:$AD,'CCG data'!E$3,FALSE))),"",VLOOKUP($E517&amp;$D$110&amp;$D$111,'CCG data'!$A:$AD,'CCG data'!E$3,FALSE))</f>
        <v>0.15931372549019607</v>
      </c>
      <c r="W517" s="387"/>
      <c r="Y517" s="178">
        <f>IFERROR(VLOOKUP($E517&amp;$D$111, Outliers!$A$4:$P$214,6,FALSE),"0")</f>
        <v>1</v>
      </c>
      <c r="Z517" s="178">
        <f>IFERROR(VLOOKUP($E517&amp;$D$111, Outliers!$A$4:$P$214,7,FALSE),"0")</f>
        <v>0</v>
      </c>
      <c r="AA517" s="178">
        <f>IFERROR(VLOOKUP($E517&amp;$D$111, Outliers!$A$4:$P$214,8,FALSE),"0")</f>
        <v>0</v>
      </c>
      <c r="AB517" s="178">
        <f>IFERROR(VLOOKUP($E517&amp;$D$111, Outliers!$A$4:$P$214,9,FALSE),"0")</f>
        <v>0</v>
      </c>
      <c r="AD517" s="82"/>
      <c r="AE517" s="82"/>
      <c r="AF517" s="82"/>
      <c r="AG517" s="82"/>
    </row>
    <row r="518" spans="4:33" x14ac:dyDescent="0.25">
      <c r="D518" s="301"/>
      <c r="E518" s="107" t="s">
        <v>27</v>
      </c>
      <c r="F518" s="99">
        <f>IF(P517="","",VLOOKUP($E517&amp;$D$110&amp;$D$111,'CCG data'!$A:$AD,'CCG data'!W$3,FALSE))</f>
        <v>5.6</v>
      </c>
      <c r="G518" s="100">
        <f>IF(P517="","",VLOOKUP($E517&amp;$D$110&amp;$D$111,'CCG data'!$A:$AD,'CCG data'!X$3,FALSE))</f>
        <v>8.1999999999999993</v>
      </c>
      <c r="H518" s="100">
        <f>IF(R517="","",VLOOKUP($E517&amp;$D$110&amp;$D$111,'CCG data'!$A:$AD,'CCG data'!Y$3,FALSE))</f>
        <v>38.4</v>
      </c>
      <c r="I518" s="100">
        <f>IF(R517="","",VLOOKUP($E517&amp;$D$110&amp;$D$111,'CCG data'!$A:$AD,'CCG data'!Z$3,FALSE))</f>
        <v>44.7</v>
      </c>
      <c r="J518" s="100">
        <f>IF(T517="","",VLOOKUP($E517&amp;$D$110&amp;$D$111,'CCG data'!$A:$AD,'CCG data'!AA$3,FALSE))</f>
        <v>14.2</v>
      </c>
      <c r="K518" s="100">
        <f>IF(T517="","",VLOOKUP($E517&amp;$D$110&amp;$D$111,'CCG data'!$A:$AD,'CCG data'!AB$3,FALSE))</f>
        <v>18.100000000000001</v>
      </c>
      <c r="L518" s="100">
        <f>IF(V517="","",VLOOKUP($E517&amp;$D$110&amp;$D$111,'CCG data'!$A:$AD,'CCG data'!AC$3,FALSE))</f>
        <v>10.7</v>
      </c>
      <c r="M518" s="100">
        <f>IF(V517="","",VLOOKUP($E517&amp;$D$110&amp;$D$111,'CCG data'!$A:$AD,'CCG data'!AD$3,FALSE))</f>
        <v>14.2</v>
      </c>
      <c r="N518" s="304"/>
      <c r="P518" s="162">
        <f>IF(P517="","",VLOOKUP($E517&amp;$D$110&amp;$D$111,'CCG data'!$A:$AD,'CCG data'!I$3,FALSE))</f>
        <v>7.4999999999999997E-2</v>
      </c>
      <c r="Q518" s="15">
        <f>IF(P517="","",VLOOKUP($E517&amp;$D$110&amp;$D$111,'CCG data'!$A:$AD,'CCG data'!J$3,FALSE))</f>
        <v>0.107</v>
      </c>
      <c r="R518" s="15">
        <f>IF(R517="","",VLOOKUP($E517&amp;$D$110&amp;$D$111,'CCG data'!$A:$AD,'CCG data'!K$3,FALSE))</f>
        <v>0.51</v>
      </c>
      <c r="S518" s="15">
        <f>IF(R517="","",VLOOKUP($E517&amp;$D$110&amp;$D$111,'CCG data'!$A:$AD,'CCG data'!L$3,FALSE))</f>
        <v>0.56499999999999995</v>
      </c>
      <c r="T518" s="15">
        <f>IF(T517="","",VLOOKUP($E517&amp;$D$110&amp;$D$111,'CCG data'!$A:$AD,'CCG data'!M$3,FALSE))</f>
        <v>0.191</v>
      </c>
      <c r="U518" s="15">
        <f>IF(T517="","",VLOOKUP($E517&amp;$D$110&amp;$D$111,'CCG data'!$A:$AD,'CCG data'!N$3,FALSE))</f>
        <v>0.23699999999999999</v>
      </c>
      <c r="V518" s="15">
        <f>IF(V517="","",VLOOKUP($E517&amp;$D$110&amp;$D$111,'CCG data'!$A:$AD,'CCG data'!O$3,FALSE))</f>
        <v>0.14000000000000001</v>
      </c>
      <c r="W518" s="142">
        <f>IF(V517="","",VLOOKUP($E517&amp;$D$110&amp;$D$111,'CCG data'!$A:$AD,'CCG data'!P$3,FALSE))</f>
        <v>0.18099999999999999</v>
      </c>
      <c r="Y518" s="178" t="str">
        <f>IFERROR(VLOOKUP($E518&amp;$D$111, Outliers!$A$4:$P$214,6,FALSE),"0")</f>
        <v>0</v>
      </c>
      <c r="Z518" s="178" t="str">
        <f>IFERROR(VLOOKUP($E518&amp;$D$111, Outliers!$A$4:$P$214,7,FALSE),"0")</f>
        <v>0</v>
      </c>
      <c r="AA518" s="178" t="str">
        <f>IFERROR(VLOOKUP($E518&amp;$D$111, Outliers!$A$4:$P$214,8,FALSE),"0")</f>
        <v>0</v>
      </c>
      <c r="AB518" s="178" t="str">
        <f>IFERROR(VLOOKUP($E518&amp;$D$111, Outliers!$A$4:$P$214,9,FALSE),"0")</f>
        <v>0</v>
      </c>
      <c r="AD518" s="82"/>
      <c r="AE518" s="82"/>
      <c r="AF518" s="82"/>
      <c r="AG518" s="82"/>
    </row>
    <row r="519" spans="4:33" ht="15.75" x14ac:dyDescent="0.25">
      <c r="D519" s="301"/>
      <c r="E519" s="108" t="s">
        <v>323</v>
      </c>
      <c r="F519" s="372">
        <f>IF(OR(ISERROR(VLOOKUP($E519&amp;$D$110&amp;$D$111,'CCG data'!$A:$AD,'CCG data'!R$3,FALSE)),ISBLANK(VLOOKUP($E519&amp;$D$110&amp;$D$111,'CCG data'!$A:$AD,'CCG data'!R$3,FALSE))),"",VLOOKUP($E519&amp;$D$110&amp;$D$111,'CCG data'!$A:$AD,'CCG data'!R$3,FALSE))</f>
        <v>6.6</v>
      </c>
      <c r="G519" s="373"/>
      <c r="H519" s="373">
        <f>IF(OR(ISERROR(VLOOKUP($E519&amp;$D$110&amp;$D$111,'CCG data'!$A:$AD,'CCG data'!S$3,FALSE)),ISBLANK(VLOOKUP($E519&amp;$D$110&amp;$D$111,'CCG data'!$A:$AD,'CCG data'!S$3,FALSE))),"",VLOOKUP($E519&amp;$D$110&amp;$D$111,'CCG data'!$A:$AD,'CCG data'!S$3,FALSE))</f>
        <v>39.6</v>
      </c>
      <c r="I519" s="373"/>
      <c r="J519" s="373">
        <f>IF(OR(ISERROR(VLOOKUP($E519&amp;$D$110&amp;$D$111,'CCG data'!$A:$AD,'CCG data'!T$3,FALSE)),ISBLANK(VLOOKUP($E519&amp;$D$110&amp;$D$111,'CCG data'!$A:$AD,'CCG data'!T$3,FALSE))),"",VLOOKUP($E519&amp;$D$110&amp;$D$111,'CCG data'!$A:$AD,'CCG data'!T$3,FALSE))</f>
        <v>19.2</v>
      </c>
      <c r="K519" s="373"/>
      <c r="L519" s="373">
        <f>IF(OR(ISERROR(VLOOKUP($E519&amp;$D$110&amp;$D$111,'CCG data'!$A:$AD,'CCG data'!U$3,FALSE)),ISBLANK(VLOOKUP($E519&amp;$D$110&amp;$D$111,'CCG data'!$A:$AD,'CCG data'!U$3,FALSE))),"",VLOOKUP($E519&amp;$D$110&amp;$D$111,'CCG data'!$A:$AD,'CCG data'!U$3,FALSE))</f>
        <v>14</v>
      </c>
      <c r="M519" s="374"/>
      <c r="N519" s="303">
        <f>IF(OR(ISERROR(VLOOKUP($E519&amp;$D$110&amp;$D$111,'CCG data'!$A:$AD,'CCG data'!G$3,FALSE)),ISBLANK(VLOOKUP($E519&amp;$D$110&amp;$D$111,'CCG data'!$A:$AD,'CCG data'!G$3,FALSE))),"",VLOOKUP($E519&amp;$D$110&amp;$D$111,'CCG data'!$A:$AD,'CCG data'!G$3,FALSE))</f>
        <v>1329</v>
      </c>
      <c r="P519" s="354">
        <f>IF(OR(ISERROR(VLOOKUP($E519&amp;$D$110&amp;$D$111,'CCG data'!$A:$AD,'CCG data'!B$3,FALSE)),ISBLANK(VLOOKUP($E519&amp;$D$110&amp;$D$111,'CCG data'!$A:$AD,'CCG data'!B$3,FALSE))),"",VLOOKUP($E519&amp;$D$110&amp;$D$111,'CCG data'!$A:$AD,'CCG data'!B$3,FALSE))</f>
        <v>8.5026335590669674E-2</v>
      </c>
      <c r="Q519" s="246"/>
      <c r="R519" s="246">
        <f>IF(OR(ISERROR(VLOOKUP($E519&amp;$D$110&amp;$D$111,'CCG data'!$A:$AD,'CCG data'!C$3,FALSE)),ISBLANK(VLOOKUP($E519&amp;$D$110&amp;$D$111,'CCG data'!$A:$AD,'CCG data'!C$3,FALSE))),"",VLOOKUP($E519&amp;$D$110&amp;$D$111,'CCG data'!$A:$AD,'CCG data'!C$3,FALSE))</f>
        <v>0.49586155003762228</v>
      </c>
      <c r="S519" s="246"/>
      <c r="T519" s="246">
        <f>IF(OR(ISERROR(VLOOKUP($E519&amp;$D$110&amp;$D$111,'CCG data'!$A:$AD,'CCG data'!D$3,FALSE)),ISBLANK(VLOOKUP($E519&amp;$D$110&amp;$D$111,'CCG data'!$A:$AD,'CCG data'!D$3,FALSE))),"",VLOOKUP($E519&amp;$D$110&amp;$D$111,'CCG data'!$A:$AD,'CCG data'!D$3,FALSE))</f>
        <v>0.24303987960872836</v>
      </c>
      <c r="U519" s="246"/>
      <c r="V519" s="246">
        <f>IF(OR(ISERROR(VLOOKUP($E519&amp;$D$110&amp;$D$111,'CCG data'!$A:$AD,'CCG data'!E$3,FALSE)),ISBLANK(VLOOKUP($E519&amp;$D$110&amp;$D$111,'CCG data'!$A:$AD,'CCG data'!E$3,FALSE))),"",VLOOKUP($E519&amp;$D$110&amp;$D$111,'CCG data'!$A:$AD,'CCG data'!E$3,FALSE))</f>
        <v>0.17607223476297967</v>
      </c>
      <c r="W519" s="387"/>
      <c r="Y519" s="178">
        <f>IFERROR(VLOOKUP($E519&amp;$D$111, Outliers!$A$4:$P$214,6,FALSE),"0")</f>
        <v>0</v>
      </c>
      <c r="Z519" s="178">
        <f>IFERROR(VLOOKUP($E519&amp;$D$111, Outliers!$A$4:$P$214,7,FALSE),"0")</f>
        <v>0</v>
      </c>
      <c r="AA519" s="178">
        <f>IFERROR(VLOOKUP($E519&amp;$D$111, Outliers!$A$4:$P$214,8,FALSE),"0")</f>
        <v>0</v>
      </c>
      <c r="AB519" s="178">
        <f>IFERROR(VLOOKUP($E519&amp;$D$111, Outliers!$A$4:$P$214,9,FALSE),"0")</f>
        <v>0</v>
      </c>
      <c r="AD519" s="82"/>
      <c r="AE519" s="82"/>
      <c r="AF519" s="82"/>
      <c r="AG519" s="82"/>
    </row>
    <row r="520" spans="4:33" x14ac:dyDescent="0.25">
      <c r="D520" s="301"/>
      <c r="E520" s="107" t="s">
        <v>27</v>
      </c>
      <c r="F520" s="99">
        <f>IF(P519="","",VLOOKUP($E519&amp;$D$110&amp;$D$111,'CCG data'!$A:$AD,'CCG data'!W$3,FALSE))</f>
        <v>5.4</v>
      </c>
      <c r="G520" s="100">
        <f>IF(P519="","",VLOOKUP($E519&amp;$D$110&amp;$D$111,'CCG data'!$A:$AD,'CCG data'!X$3,FALSE))</f>
        <v>7.8</v>
      </c>
      <c r="H520" s="100">
        <f>IF(R519="","",VLOOKUP($E519&amp;$D$110&amp;$D$111,'CCG data'!$A:$AD,'CCG data'!Y$3,FALSE))</f>
        <v>36.5</v>
      </c>
      <c r="I520" s="100">
        <f>IF(R519="","",VLOOKUP($E519&amp;$D$110&amp;$D$111,'CCG data'!$A:$AD,'CCG data'!Z$3,FALSE))</f>
        <v>42.6</v>
      </c>
      <c r="J520" s="100">
        <f>IF(T519="","",VLOOKUP($E519&amp;$D$110&amp;$D$111,'CCG data'!$A:$AD,'CCG data'!AA$3,FALSE))</f>
        <v>17.100000000000001</v>
      </c>
      <c r="K520" s="100">
        <f>IF(T519="","",VLOOKUP($E519&amp;$D$110&amp;$D$111,'CCG data'!$A:$AD,'CCG data'!AB$3,FALSE))</f>
        <v>21.3</v>
      </c>
      <c r="L520" s="100">
        <f>IF(V519="","",VLOOKUP($E519&amp;$D$110&amp;$D$111,'CCG data'!$A:$AD,'CCG data'!AC$3,FALSE))</f>
        <v>12.2</v>
      </c>
      <c r="M520" s="100">
        <f>IF(V519="","",VLOOKUP($E519&amp;$D$110&amp;$D$111,'CCG data'!$A:$AD,'CCG data'!AD$3,FALSE))</f>
        <v>15.8</v>
      </c>
      <c r="N520" s="304"/>
      <c r="P520" s="162">
        <f>IF(P519="","",VLOOKUP($E519&amp;$D$110&amp;$D$111,'CCG data'!$A:$AD,'CCG data'!I$3,FALSE))</f>
        <v>7.0999999999999994E-2</v>
      </c>
      <c r="Q520" s="15">
        <f>IF(P519="","",VLOOKUP($E519&amp;$D$110&amp;$D$111,'CCG data'!$A:$AD,'CCG data'!J$3,FALSE))</f>
        <v>0.10100000000000001</v>
      </c>
      <c r="R520" s="15">
        <f>IF(R519="","",VLOOKUP($E519&amp;$D$110&amp;$D$111,'CCG data'!$A:$AD,'CCG data'!K$3,FALSE))</f>
        <v>0.46899999999999997</v>
      </c>
      <c r="S520" s="15">
        <f>IF(R519="","",VLOOKUP($E519&amp;$D$110&amp;$D$111,'CCG data'!$A:$AD,'CCG data'!L$3,FALSE))</f>
        <v>0.52300000000000002</v>
      </c>
      <c r="T520" s="15">
        <f>IF(T519="","",VLOOKUP($E519&amp;$D$110&amp;$D$111,'CCG data'!$A:$AD,'CCG data'!M$3,FALSE))</f>
        <v>0.221</v>
      </c>
      <c r="U520" s="15">
        <f>IF(T519="","",VLOOKUP($E519&amp;$D$110&amp;$D$111,'CCG data'!$A:$AD,'CCG data'!N$3,FALSE))</f>
        <v>0.26700000000000002</v>
      </c>
      <c r="V520" s="15">
        <f>IF(V519="","",VLOOKUP($E519&amp;$D$110&amp;$D$111,'CCG data'!$A:$AD,'CCG data'!O$3,FALSE))</f>
        <v>0.157</v>
      </c>
      <c r="W520" s="142">
        <f>IF(V519="","",VLOOKUP($E519&amp;$D$110&amp;$D$111,'CCG data'!$A:$AD,'CCG data'!P$3,FALSE))</f>
        <v>0.19700000000000001</v>
      </c>
      <c r="Y520" s="178" t="str">
        <f>IFERROR(VLOOKUP($E520&amp;$D$111, Outliers!$A$4:$P$214,6,FALSE),"0")</f>
        <v>0</v>
      </c>
      <c r="Z520" s="178" t="str">
        <f>IFERROR(VLOOKUP($E520&amp;$D$111, Outliers!$A$4:$P$214,7,FALSE),"0")</f>
        <v>0</v>
      </c>
      <c r="AA520" s="178" t="str">
        <f>IFERROR(VLOOKUP($E520&amp;$D$111, Outliers!$A$4:$P$214,8,FALSE),"0")</f>
        <v>0</v>
      </c>
      <c r="AB520" s="178" t="str">
        <f>IFERROR(VLOOKUP($E520&amp;$D$111, Outliers!$A$4:$P$214,9,FALSE),"0")</f>
        <v>0</v>
      </c>
      <c r="AD520" s="82"/>
      <c r="AE520" s="82"/>
      <c r="AF520" s="82"/>
      <c r="AG520" s="82"/>
    </row>
    <row r="521" spans="4:33" ht="15.75" x14ac:dyDescent="0.25">
      <c r="D521" s="301"/>
      <c r="E521" s="108" t="s">
        <v>324</v>
      </c>
      <c r="F521" s="372">
        <f>IF(OR(ISERROR(VLOOKUP($E521&amp;$D$110&amp;$D$111,'CCG data'!$A:$AD,'CCG data'!R$3,FALSE)),ISBLANK(VLOOKUP($E521&amp;$D$110&amp;$D$111,'CCG data'!$A:$AD,'CCG data'!R$3,FALSE))),"",VLOOKUP($E521&amp;$D$110&amp;$D$111,'CCG data'!$A:$AD,'CCG data'!R$3,FALSE))</f>
        <v>5.8</v>
      </c>
      <c r="G521" s="373"/>
      <c r="H521" s="373">
        <f>IF(OR(ISERROR(VLOOKUP($E521&amp;$D$110&amp;$D$111,'CCG data'!$A:$AD,'CCG data'!S$3,FALSE)),ISBLANK(VLOOKUP($E521&amp;$D$110&amp;$D$111,'CCG data'!$A:$AD,'CCG data'!S$3,FALSE))),"",VLOOKUP($E521&amp;$D$110&amp;$D$111,'CCG data'!$A:$AD,'CCG data'!S$3,FALSE))</f>
        <v>39.200000000000003</v>
      </c>
      <c r="I521" s="373"/>
      <c r="J521" s="373">
        <f>IF(OR(ISERROR(VLOOKUP($E521&amp;$D$110&amp;$D$111,'CCG data'!$A:$AD,'CCG data'!T$3,FALSE)),ISBLANK(VLOOKUP($E521&amp;$D$110&amp;$D$111,'CCG data'!$A:$AD,'CCG data'!T$3,FALSE))),"",VLOOKUP($E521&amp;$D$110&amp;$D$111,'CCG data'!$A:$AD,'CCG data'!T$3,FALSE))</f>
        <v>21</v>
      </c>
      <c r="K521" s="373"/>
      <c r="L521" s="373">
        <f>IF(OR(ISERROR(VLOOKUP($E521&amp;$D$110&amp;$D$111,'CCG data'!$A:$AD,'CCG data'!U$3,FALSE)),ISBLANK(VLOOKUP($E521&amp;$D$110&amp;$D$111,'CCG data'!$A:$AD,'CCG data'!U$3,FALSE))),"",VLOOKUP($E521&amp;$D$110&amp;$D$111,'CCG data'!$A:$AD,'CCG data'!U$3,FALSE))</f>
        <v>11.5</v>
      </c>
      <c r="M521" s="374"/>
      <c r="N521" s="303">
        <f>IF(OR(ISERROR(VLOOKUP($E521&amp;$D$110&amp;$D$111,'CCG data'!$A:$AD,'CCG data'!G$3,FALSE)),ISBLANK(VLOOKUP($E521&amp;$D$110&amp;$D$111,'CCG data'!$A:$AD,'CCG data'!G$3,FALSE))),"",VLOOKUP($E521&amp;$D$110&amp;$D$111,'CCG data'!$A:$AD,'CCG data'!G$3,FALSE))</f>
        <v>1667</v>
      </c>
      <c r="P521" s="354">
        <f>IF(OR(ISERROR(VLOOKUP($E521&amp;$D$110&amp;$D$111,'CCG data'!$A:$AD,'CCG data'!B$3,FALSE)),ISBLANK(VLOOKUP($E521&amp;$D$110&amp;$D$111,'CCG data'!$A:$AD,'CCG data'!B$3,FALSE))),"",VLOOKUP($E521&amp;$D$110&amp;$D$111,'CCG data'!$A:$AD,'CCG data'!B$3,FALSE))</f>
        <v>8.2783443311337732E-2</v>
      </c>
      <c r="Q521" s="246"/>
      <c r="R521" s="246">
        <f>IF(OR(ISERROR(VLOOKUP($E521&amp;$D$110&amp;$D$111,'CCG data'!$A:$AD,'CCG data'!C$3,FALSE)),ISBLANK(VLOOKUP($E521&amp;$D$110&amp;$D$111,'CCG data'!$A:$AD,'CCG data'!C$3,FALSE))),"",VLOOKUP($E521&amp;$D$110&amp;$D$111,'CCG data'!$A:$AD,'CCG data'!C$3,FALSE))</f>
        <v>0.50449910017996402</v>
      </c>
      <c r="S521" s="246"/>
      <c r="T521" s="246">
        <f>IF(OR(ISERROR(VLOOKUP($E521&amp;$D$110&amp;$D$111,'CCG data'!$A:$AD,'CCG data'!D$3,FALSE)),ISBLANK(VLOOKUP($E521&amp;$D$110&amp;$D$111,'CCG data'!$A:$AD,'CCG data'!D$3,FALSE))),"",VLOOKUP($E521&amp;$D$110&amp;$D$111,'CCG data'!$A:$AD,'CCG data'!D$3,FALSE))</f>
        <v>0.26454709058188364</v>
      </c>
      <c r="U521" s="246"/>
      <c r="V521" s="246">
        <f>IF(OR(ISERROR(VLOOKUP($E521&amp;$D$110&amp;$D$111,'CCG data'!$A:$AD,'CCG data'!E$3,FALSE)),ISBLANK(VLOOKUP($E521&amp;$D$110&amp;$D$111,'CCG data'!$A:$AD,'CCG data'!E$3,FALSE))),"",VLOOKUP($E521&amp;$D$110&amp;$D$111,'CCG data'!$A:$AD,'CCG data'!E$3,FALSE))</f>
        <v>0.14817036592681462</v>
      </c>
      <c r="W521" s="387"/>
      <c r="Y521" s="178">
        <f>IFERROR(VLOOKUP($E521&amp;$D$111, Outliers!$A$4:$P$214,6,FALSE),"0")</f>
        <v>0</v>
      </c>
      <c r="Z521" s="178">
        <f>IFERROR(VLOOKUP($E521&amp;$D$111, Outliers!$A$4:$P$214,7,FALSE),"0")</f>
        <v>0</v>
      </c>
      <c r="AA521" s="178">
        <f>IFERROR(VLOOKUP($E521&amp;$D$111, Outliers!$A$4:$P$214,8,FALSE),"0")</f>
        <v>1</v>
      </c>
      <c r="AB521" s="178">
        <f>IFERROR(VLOOKUP($E521&amp;$D$111, Outliers!$A$4:$P$214,9,FALSE),"0")</f>
        <v>0</v>
      </c>
      <c r="AD521" s="82"/>
      <c r="AE521" s="82"/>
      <c r="AF521" s="82"/>
      <c r="AG521" s="82"/>
    </row>
    <row r="522" spans="4:33" x14ac:dyDescent="0.25">
      <c r="D522" s="301"/>
      <c r="E522" s="107" t="s">
        <v>27</v>
      </c>
      <c r="F522" s="99">
        <f>IF(P521="","",VLOOKUP($E521&amp;$D$110&amp;$D$111,'CCG data'!$A:$AD,'CCG data'!W$3,FALSE))</f>
        <v>4.9000000000000004</v>
      </c>
      <c r="G522" s="100">
        <f>IF(P521="","",VLOOKUP($E521&amp;$D$110&amp;$D$111,'CCG data'!$A:$AD,'CCG data'!X$3,FALSE))</f>
        <v>6.8</v>
      </c>
      <c r="H522" s="100">
        <f>IF(R521="","",VLOOKUP($E521&amp;$D$110&amp;$D$111,'CCG data'!$A:$AD,'CCG data'!Y$3,FALSE))</f>
        <v>36.5</v>
      </c>
      <c r="I522" s="100">
        <f>IF(R521="","",VLOOKUP($E521&amp;$D$110&amp;$D$111,'CCG data'!$A:$AD,'CCG data'!Z$3,FALSE))</f>
        <v>41.8</v>
      </c>
      <c r="J522" s="100">
        <f>IF(T521="","",VLOOKUP($E521&amp;$D$110&amp;$D$111,'CCG data'!$A:$AD,'CCG data'!AA$3,FALSE))</f>
        <v>19</v>
      </c>
      <c r="K522" s="100">
        <f>IF(T521="","",VLOOKUP($E521&amp;$D$110&amp;$D$111,'CCG data'!$A:$AD,'CCG data'!AB$3,FALSE))</f>
        <v>22.9</v>
      </c>
      <c r="L522" s="100">
        <f>IF(V521="","",VLOOKUP($E521&amp;$D$110&amp;$D$111,'CCG data'!$A:$AD,'CCG data'!AC$3,FALSE))</f>
        <v>10.1</v>
      </c>
      <c r="M522" s="100">
        <f>IF(V521="","",VLOOKUP($E521&amp;$D$110&amp;$D$111,'CCG data'!$A:$AD,'CCG data'!AD$3,FALSE))</f>
        <v>13</v>
      </c>
      <c r="N522" s="304"/>
      <c r="P522" s="162">
        <f>IF(P521="","",VLOOKUP($E521&amp;$D$110&amp;$D$111,'CCG data'!$A:$AD,'CCG data'!I$3,FALSE))</f>
        <v>7.0000000000000007E-2</v>
      </c>
      <c r="Q522" s="15">
        <f>IF(P521="","",VLOOKUP($E521&amp;$D$110&amp;$D$111,'CCG data'!$A:$AD,'CCG data'!J$3,FALSE))</f>
        <v>9.7000000000000003E-2</v>
      </c>
      <c r="R522" s="15">
        <f>IF(R521="","",VLOOKUP($E521&amp;$D$110&amp;$D$111,'CCG data'!$A:$AD,'CCG data'!K$3,FALSE))</f>
        <v>0.48099999999999998</v>
      </c>
      <c r="S522" s="15">
        <f>IF(R521="","",VLOOKUP($E521&amp;$D$110&amp;$D$111,'CCG data'!$A:$AD,'CCG data'!L$3,FALSE))</f>
        <v>0.52800000000000002</v>
      </c>
      <c r="T522" s="15">
        <f>IF(T521="","",VLOOKUP($E521&amp;$D$110&amp;$D$111,'CCG data'!$A:$AD,'CCG data'!M$3,FALSE))</f>
        <v>0.24399999999999999</v>
      </c>
      <c r="U522" s="15">
        <f>IF(T521="","",VLOOKUP($E521&amp;$D$110&amp;$D$111,'CCG data'!$A:$AD,'CCG data'!N$3,FALSE))</f>
        <v>0.28599999999999998</v>
      </c>
      <c r="V522" s="15">
        <f>IF(V521="","",VLOOKUP($E521&amp;$D$110&amp;$D$111,'CCG data'!$A:$AD,'CCG data'!O$3,FALSE))</f>
        <v>0.13200000000000001</v>
      </c>
      <c r="W522" s="142">
        <f>IF(V521="","",VLOOKUP($E521&amp;$D$110&amp;$D$111,'CCG data'!$A:$AD,'CCG data'!P$3,FALSE))</f>
        <v>0.16600000000000001</v>
      </c>
      <c r="Y522" s="178" t="str">
        <f>IFERROR(VLOOKUP($E522&amp;$D$111, Outliers!$A$4:$P$214,6,FALSE),"0")</f>
        <v>0</v>
      </c>
      <c r="Z522" s="178" t="str">
        <f>IFERROR(VLOOKUP($E522&amp;$D$111, Outliers!$A$4:$P$214,7,FALSE),"0")</f>
        <v>0</v>
      </c>
      <c r="AA522" s="178" t="str">
        <f>IFERROR(VLOOKUP($E522&amp;$D$111, Outliers!$A$4:$P$214,8,FALSE),"0")</f>
        <v>0</v>
      </c>
      <c r="AB522" s="178" t="str">
        <f>IFERROR(VLOOKUP($E522&amp;$D$111, Outliers!$A$4:$P$214,9,FALSE),"0")</f>
        <v>0</v>
      </c>
      <c r="AD522" s="82"/>
      <c r="AE522" s="82"/>
      <c r="AF522" s="82"/>
      <c r="AG522" s="82"/>
    </row>
    <row r="523" spans="4:33" ht="15.75" x14ac:dyDescent="0.25">
      <c r="D523" s="301"/>
      <c r="E523" s="108" t="s">
        <v>325</v>
      </c>
      <c r="F523" s="372">
        <f>IF(OR(ISERROR(VLOOKUP($E523&amp;$D$110&amp;$D$111,'CCG data'!$A:$AD,'CCG data'!R$3,FALSE)),ISBLANK(VLOOKUP($E523&amp;$D$110&amp;$D$111,'CCG data'!$A:$AD,'CCG data'!R$3,FALSE))),"",VLOOKUP($E523&amp;$D$110&amp;$D$111,'CCG data'!$A:$AD,'CCG data'!R$3,FALSE))</f>
        <v>4</v>
      </c>
      <c r="G523" s="373"/>
      <c r="H523" s="373">
        <f>IF(OR(ISERROR(VLOOKUP($E523&amp;$D$110&amp;$D$111,'CCG data'!$A:$AD,'CCG data'!S$3,FALSE)),ISBLANK(VLOOKUP($E523&amp;$D$110&amp;$D$111,'CCG data'!$A:$AD,'CCG data'!S$3,FALSE))),"",VLOOKUP($E523&amp;$D$110&amp;$D$111,'CCG data'!$A:$AD,'CCG data'!S$3,FALSE))</f>
        <v>38.799999999999997</v>
      </c>
      <c r="I523" s="373"/>
      <c r="J523" s="373">
        <f>IF(OR(ISERROR(VLOOKUP($E523&amp;$D$110&amp;$D$111,'CCG data'!$A:$AD,'CCG data'!T$3,FALSE)),ISBLANK(VLOOKUP($E523&amp;$D$110&amp;$D$111,'CCG data'!$A:$AD,'CCG data'!T$3,FALSE))),"",VLOOKUP($E523&amp;$D$110&amp;$D$111,'CCG data'!$A:$AD,'CCG data'!T$3,FALSE))</f>
        <v>17.100000000000001</v>
      </c>
      <c r="K523" s="373"/>
      <c r="L523" s="373">
        <f>IF(OR(ISERROR(VLOOKUP($E523&amp;$D$110&amp;$D$111,'CCG data'!$A:$AD,'CCG data'!U$3,FALSE)),ISBLANK(VLOOKUP($E523&amp;$D$110&amp;$D$111,'CCG data'!$A:$AD,'CCG data'!U$3,FALSE))),"",VLOOKUP($E523&amp;$D$110&amp;$D$111,'CCG data'!$A:$AD,'CCG data'!U$3,FALSE))</f>
        <v>15.1</v>
      </c>
      <c r="M523" s="374"/>
      <c r="N523" s="303">
        <f>IF(OR(ISERROR(VLOOKUP($E523&amp;$D$110&amp;$D$111,'CCG data'!$A:$AD,'CCG data'!G$3,FALSE)),ISBLANK(VLOOKUP($E523&amp;$D$110&amp;$D$111,'CCG data'!$A:$AD,'CCG data'!G$3,FALSE))),"",VLOOKUP($E523&amp;$D$110&amp;$D$111,'CCG data'!$A:$AD,'CCG data'!G$3,FALSE))</f>
        <v>2667</v>
      </c>
      <c r="P523" s="354">
        <f>IF(OR(ISERROR(VLOOKUP($E523&amp;$D$110&amp;$D$111,'CCG data'!$A:$AD,'CCG data'!B$3,FALSE)),ISBLANK(VLOOKUP($E523&amp;$D$110&amp;$D$111,'CCG data'!$A:$AD,'CCG data'!B$3,FALSE))),"",VLOOKUP($E523&amp;$D$110&amp;$D$111,'CCG data'!$A:$AD,'CCG data'!B$3,FALSE))</f>
        <v>5.4743157105361831E-2</v>
      </c>
      <c r="Q523" s="246"/>
      <c r="R523" s="246">
        <f>IF(OR(ISERROR(VLOOKUP($E523&amp;$D$110&amp;$D$111,'CCG data'!$A:$AD,'CCG data'!C$3,FALSE)),ISBLANK(VLOOKUP($E523&amp;$D$110&amp;$D$111,'CCG data'!$A:$AD,'CCG data'!C$3,FALSE))),"",VLOOKUP($E523&amp;$D$110&amp;$D$111,'CCG data'!$A:$AD,'CCG data'!C$3,FALSE))</f>
        <v>0.51443569553805779</v>
      </c>
      <c r="S523" s="246"/>
      <c r="T523" s="246">
        <f>IF(OR(ISERROR(VLOOKUP($E523&amp;$D$110&amp;$D$111,'CCG data'!$A:$AD,'CCG data'!D$3,FALSE)),ISBLANK(VLOOKUP($E523&amp;$D$110&amp;$D$111,'CCG data'!$A:$AD,'CCG data'!D$3,FALSE))),"",VLOOKUP($E523&amp;$D$110&amp;$D$111,'CCG data'!$A:$AD,'CCG data'!D$3,FALSE))</f>
        <v>0.23059617547806524</v>
      </c>
      <c r="U523" s="246"/>
      <c r="V523" s="246">
        <f>IF(OR(ISERROR(VLOOKUP($E523&amp;$D$110&amp;$D$111,'CCG data'!$A:$AD,'CCG data'!E$3,FALSE)),ISBLANK(VLOOKUP($E523&amp;$D$110&amp;$D$111,'CCG data'!$A:$AD,'CCG data'!E$3,FALSE))),"",VLOOKUP($E523&amp;$D$110&amp;$D$111,'CCG data'!$A:$AD,'CCG data'!E$3,FALSE))</f>
        <v>0.20022497187851518</v>
      </c>
      <c r="W523" s="387"/>
      <c r="Y523" s="178">
        <f>IFERROR(VLOOKUP($E523&amp;$D$111, Outliers!$A$4:$P$214,6,FALSE),"0")</f>
        <v>0</v>
      </c>
      <c r="Z523" s="178">
        <f>IFERROR(VLOOKUP($E523&amp;$D$111, Outliers!$A$4:$P$214,7,FALSE),"0")</f>
        <v>0</v>
      </c>
      <c r="AA523" s="178">
        <f>IFERROR(VLOOKUP($E523&amp;$D$111, Outliers!$A$4:$P$214,8,FALSE),"0")</f>
        <v>0</v>
      </c>
      <c r="AB523" s="178">
        <f>IFERROR(VLOOKUP($E523&amp;$D$111, Outliers!$A$4:$P$214,9,FALSE),"0")</f>
        <v>1</v>
      </c>
      <c r="AD523" s="82"/>
      <c r="AE523" s="82"/>
      <c r="AF523" s="82"/>
      <c r="AG523" s="82"/>
    </row>
    <row r="524" spans="4:33" x14ac:dyDescent="0.25">
      <c r="D524" s="301"/>
      <c r="E524" s="107" t="s">
        <v>27</v>
      </c>
      <c r="F524" s="99">
        <f>IF(P523="","",VLOOKUP($E523&amp;$D$110&amp;$D$111,'CCG data'!$A:$AD,'CCG data'!W$3,FALSE))</f>
        <v>3.4</v>
      </c>
      <c r="G524" s="100">
        <f>IF(P523="","",VLOOKUP($E523&amp;$D$110&amp;$D$111,'CCG data'!$A:$AD,'CCG data'!X$3,FALSE))</f>
        <v>4.7</v>
      </c>
      <c r="H524" s="100">
        <f>IF(R523="","",VLOOKUP($E523&amp;$D$110&amp;$D$111,'CCG data'!$A:$AD,'CCG data'!Y$3,FALSE))</f>
        <v>36.700000000000003</v>
      </c>
      <c r="I524" s="100">
        <f>IF(R523="","",VLOOKUP($E523&amp;$D$110&amp;$D$111,'CCG data'!$A:$AD,'CCG data'!Z$3,FALSE))</f>
        <v>40.799999999999997</v>
      </c>
      <c r="J524" s="100">
        <f>IF(T523="","",VLOOKUP($E523&amp;$D$110&amp;$D$111,'CCG data'!$A:$AD,'CCG data'!AA$3,FALSE))</f>
        <v>15.8</v>
      </c>
      <c r="K524" s="100">
        <f>IF(T523="","",VLOOKUP($E523&amp;$D$110&amp;$D$111,'CCG data'!$A:$AD,'CCG data'!AB$3,FALSE))</f>
        <v>18.5</v>
      </c>
      <c r="L524" s="100">
        <f>IF(V523="","",VLOOKUP($E523&amp;$D$110&amp;$D$111,'CCG data'!$A:$AD,'CCG data'!AC$3,FALSE))</f>
        <v>13.8</v>
      </c>
      <c r="M524" s="100">
        <f>IF(V523="","",VLOOKUP($E523&amp;$D$110&amp;$D$111,'CCG data'!$A:$AD,'CCG data'!AD$3,FALSE))</f>
        <v>16.399999999999999</v>
      </c>
      <c r="N524" s="304"/>
      <c r="P524" s="162">
        <f>IF(P523="","",VLOOKUP($E523&amp;$D$110&amp;$D$111,'CCG data'!$A:$AD,'CCG data'!I$3,FALSE))</f>
        <v>4.7E-2</v>
      </c>
      <c r="Q524" s="15">
        <f>IF(P523="","",VLOOKUP($E523&amp;$D$110&amp;$D$111,'CCG data'!$A:$AD,'CCG data'!J$3,FALSE))</f>
        <v>6.4000000000000001E-2</v>
      </c>
      <c r="R524" s="15">
        <f>IF(R523="","",VLOOKUP($E523&amp;$D$110&amp;$D$111,'CCG data'!$A:$AD,'CCG data'!K$3,FALSE))</f>
        <v>0.495</v>
      </c>
      <c r="S524" s="15">
        <f>IF(R523="","",VLOOKUP($E523&amp;$D$110&amp;$D$111,'CCG data'!$A:$AD,'CCG data'!L$3,FALSE))</f>
        <v>0.53300000000000003</v>
      </c>
      <c r="T524" s="15">
        <f>IF(T523="","",VLOOKUP($E523&amp;$D$110&amp;$D$111,'CCG data'!$A:$AD,'CCG data'!M$3,FALSE))</f>
        <v>0.215</v>
      </c>
      <c r="U524" s="15">
        <f>IF(T523="","",VLOOKUP($E523&amp;$D$110&amp;$D$111,'CCG data'!$A:$AD,'CCG data'!N$3,FALSE))</f>
        <v>0.247</v>
      </c>
      <c r="V524" s="15">
        <f>IF(V523="","",VLOOKUP($E523&amp;$D$110&amp;$D$111,'CCG data'!$A:$AD,'CCG data'!O$3,FALSE))</f>
        <v>0.185</v>
      </c>
      <c r="W524" s="142">
        <f>IF(V523="","",VLOOKUP($E523&amp;$D$110&amp;$D$111,'CCG data'!$A:$AD,'CCG data'!P$3,FALSE))</f>
        <v>0.216</v>
      </c>
      <c r="Y524" s="178" t="str">
        <f>IFERROR(VLOOKUP($E524&amp;$D$111, Outliers!$A$4:$P$214,6,FALSE),"0")</f>
        <v>0</v>
      </c>
      <c r="Z524" s="178" t="str">
        <f>IFERROR(VLOOKUP($E524&amp;$D$111, Outliers!$A$4:$P$214,7,FALSE),"0")</f>
        <v>0</v>
      </c>
      <c r="AA524" s="178" t="str">
        <f>IFERROR(VLOOKUP($E524&amp;$D$111, Outliers!$A$4:$P$214,8,FALSE),"0")</f>
        <v>0</v>
      </c>
      <c r="AB524" s="178" t="str">
        <f>IFERROR(VLOOKUP($E524&amp;$D$111, Outliers!$A$4:$P$214,9,FALSE),"0")</f>
        <v>0</v>
      </c>
      <c r="AD524" s="82"/>
      <c r="AE524" s="82"/>
      <c r="AF524" s="82"/>
      <c r="AG524" s="82"/>
    </row>
    <row r="525" spans="4:33" ht="15.75" x14ac:dyDescent="0.25">
      <c r="D525" s="301"/>
      <c r="E525" s="108" t="s">
        <v>490</v>
      </c>
      <c r="F525" s="372">
        <f>IF(OR(ISERROR(VLOOKUP($E525&amp;$D$110&amp;$D$111,'CCG data'!$A:$AD,'CCG data'!R$3,FALSE)),ISBLANK(VLOOKUP($E525&amp;$D$110&amp;$D$111,'CCG data'!$A:$AD,'CCG data'!R$3,FALSE))),"",VLOOKUP($E525&amp;$D$110&amp;$D$111,'CCG data'!$A:$AD,'CCG data'!R$3,FALSE))</f>
        <v>4.8</v>
      </c>
      <c r="G525" s="373"/>
      <c r="H525" s="373">
        <f>IF(OR(ISERROR(VLOOKUP($E525&amp;$D$110&amp;$D$111,'CCG data'!$A:$AD,'CCG data'!S$3,FALSE)),ISBLANK(VLOOKUP($E525&amp;$D$110&amp;$D$111,'CCG data'!$A:$AD,'CCG data'!S$3,FALSE))),"",VLOOKUP($E525&amp;$D$110&amp;$D$111,'CCG data'!$A:$AD,'CCG data'!S$3,FALSE))</f>
        <v>34.6</v>
      </c>
      <c r="I525" s="373"/>
      <c r="J525" s="373">
        <f>IF(OR(ISERROR(VLOOKUP($E525&amp;$D$110&amp;$D$111,'CCG data'!$A:$AD,'CCG data'!T$3,FALSE)),ISBLANK(VLOOKUP($E525&amp;$D$110&amp;$D$111,'CCG data'!$A:$AD,'CCG data'!T$3,FALSE))),"",VLOOKUP($E525&amp;$D$110&amp;$D$111,'CCG data'!$A:$AD,'CCG data'!T$3,FALSE))</f>
        <v>14</v>
      </c>
      <c r="K525" s="373"/>
      <c r="L525" s="373">
        <f>IF(OR(ISERROR(VLOOKUP($E525&amp;$D$110&amp;$D$111,'CCG data'!$A:$AD,'CCG data'!U$3,FALSE)),ISBLANK(VLOOKUP($E525&amp;$D$110&amp;$D$111,'CCG data'!$A:$AD,'CCG data'!U$3,FALSE))),"",VLOOKUP($E525&amp;$D$110&amp;$D$111,'CCG data'!$A:$AD,'CCG data'!U$3,FALSE))</f>
        <v>22.3</v>
      </c>
      <c r="M525" s="374"/>
      <c r="N525" s="303">
        <f>IF(OR(ISERROR(VLOOKUP($E525&amp;$D$110&amp;$D$111,'CCG data'!$A:$AD,'CCG data'!G$3,FALSE)),ISBLANK(VLOOKUP($E525&amp;$D$110&amp;$D$111,'CCG data'!$A:$AD,'CCG data'!G$3,FALSE))),"",VLOOKUP($E525&amp;$D$110&amp;$D$111,'CCG data'!$A:$AD,'CCG data'!G$3,FALSE))</f>
        <v>706</v>
      </c>
      <c r="P525" s="354">
        <f>IF(OR(ISERROR(VLOOKUP($E525&amp;$D$110&amp;$D$111,'CCG data'!$A:$AD,'CCG data'!B$3,FALSE)),ISBLANK(VLOOKUP($E525&amp;$D$110&amp;$D$111,'CCG data'!$A:$AD,'CCG data'!B$3,FALSE))),"",VLOOKUP($E525&amp;$D$110&amp;$D$111,'CCG data'!$A:$AD,'CCG data'!B$3,FALSE))</f>
        <v>6.0906515580736544E-2</v>
      </c>
      <c r="Q525" s="246"/>
      <c r="R525" s="246">
        <f>IF(OR(ISERROR(VLOOKUP($E525&amp;$D$110&amp;$D$111,'CCG data'!$A:$AD,'CCG data'!C$3,FALSE)),ISBLANK(VLOOKUP($E525&amp;$D$110&amp;$D$111,'CCG data'!$A:$AD,'CCG data'!C$3,FALSE))),"",VLOOKUP($E525&amp;$D$110&amp;$D$111,'CCG data'!$A:$AD,'CCG data'!C$3,FALSE))</f>
        <v>0.45325779036827196</v>
      </c>
      <c r="S525" s="246"/>
      <c r="T525" s="246">
        <f>IF(OR(ISERROR(VLOOKUP($E525&amp;$D$110&amp;$D$111,'CCG data'!$A:$AD,'CCG data'!D$3,FALSE)),ISBLANK(VLOOKUP($E525&amp;$D$110&amp;$D$111,'CCG data'!$A:$AD,'CCG data'!D$3,FALSE))),"",VLOOKUP($E525&amp;$D$110&amp;$D$111,'CCG data'!$A:$AD,'CCG data'!D$3,FALSE))</f>
        <v>0.18980169971671387</v>
      </c>
      <c r="U525" s="246"/>
      <c r="V525" s="246">
        <f>IF(OR(ISERROR(VLOOKUP($E525&amp;$D$110&amp;$D$111,'CCG data'!$A:$AD,'CCG data'!E$3,FALSE)),ISBLANK(VLOOKUP($E525&amp;$D$110&amp;$D$111,'CCG data'!$A:$AD,'CCG data'!E$3,FALSE))),"",VLOOKUP($E525&amp;$D$110&amp;$D$111,'CCG data'!$A:$AD,'CCG data'!E$3,FALSE))</f>
        <v>0.29603399433427763</v>
      </c>
      <c r="W525" s="387"/>
      <c r="Y525" s="178">
        <f>IFERROR(VLOOKUP($E525&amp;$D$111, Outliers!$A$4:$P$214,6,FALSE),"0")</f>
        <v>0</v>
      </c>
      <c r="Z525" s="178">
        <f>IFERROR(VLOOKUP($E525&amp;$D$111, Outliers!$A$4:$P$214,7,FALSE),"0")</f>
        <v>0</v>
      </c>
      <c r="AA525" s="178">
        <f>IFERROR(VLOOKUP($E525&amp;$D$111, Outliers!$A$4:$P$214,8,FALSE),"0")</f>
        <v>0</v>
      </c>
      <c r="AB525" s="178">
        <f>IFERROR(VLOOKUP($E525&amp;$D$111, Outliers!$A$4:$P$214,9,FALSE),"0")</f>
        <v>1</v>
      </c>
      <c r="AD525" s="82"/>
      <c r="AE525" s="82"/>
      <c r="AF525" s="82"/>
      <c r="AG525" s="82"/>
    </row>
    <row r="526" spans="4:33" x14ac:dyDescent="0.25">
      <c r="D526" s="301"/>
      <c r="E526" s="107" t="s">
        <v>27</v>
      </c>
      <c r="F526" s="99">
        <f>IF(P525="","",VLOOKUP($E525&amp;$D$110&amp;$D$111,'CCG data'!$A:$AD,'CCG data'!W$3,FALSE))</f>
        <v>3.3</v>
      </c>
      <c r="G526" s="100">
        <f>IF(P525="","",VLOOKUP($E525&amp;$D$110&amp;$D$111,'CCG data'!$A:$AD,'CCG data'!X$3,FALSE))</f>
        <v>6.2</v>
      </c>
      <c r="H526" s="100">
        <f>IF(R525="","",VLOOKUP($E525&amp;$D$110&amp;$D$111,'CCG data'!$A:$AD,'CCG data'!Y$3,FALSE))</f>
        <v>30.8</v>
      </c>
      <c r="I526" s="100">
        <f>IF(R525="","",VLOOKUP($E525&amp;$D$110&amp;$D$111,'CCG data'!$A:$AD,'CCG data'!Z$3,FALSE))</f>
        <v>38.299999999999997</v>
      </c>
      <c r="J526" s="100">
        <f>IF(T525="","",VLOOKUP($E525&amp;$D$110&amp;$D$111,'CCG data'!$A:$AD,'CCG data'!AA$3,FALSE))</f>
        <v>11.6</v>
      </c>
      <c r="K526" s="100">
        <f>IF(T525="","",VLOOKUP($E525&amp;$D$110&amp;$D$111,'CCG data'!$A:$AD,'CCG data'!AB$3,FALSE))</f>
        <v>16.399999999999999</v>
      </c>
      <c r="L526" s="100">
        <f>IF(V525="","",VLOOKUP($E525&amp;$D$110&amp;$D$111,'CCG data'!$A:$AD,'CCG data'!AC$3,FALSE))</f>
        <v>19.3</v>
      </c>
      <c r="M526" s="100">
        <f>IF(V525="","",VLOOKUP($E525&amp;$D$110&amp;$D$111,'CCG data'!$A:$AD,'CCG data'!AD$3,FALSE))</f>
        <v>25.3</v>
      </c>
      <c r="N526" s="304"/>
      <c r="P526" s="162">
        <f>IF(P525="","",VLOOKUP($E525&amp;$D$110&amp;$D$111,'CCG data'!$A:$AD,'CCG data'!I$3,FALSE))</f>
        <v>4.5999999999999999E-2</v>
      </c>
      <c r="Q526" s="15">
        <f>IF(P525="","",VLOOKUP($E525&amp;$D$110&amp;$D$111,'CCG data'!$A:$AD,'CCG data'!J$3,FALSE))</f>
        <v>8.1000000000000003E-2</v>
      </c>
      <c r="R526" s="15">
        <f>IF(R525="","",VLOOKUP($E525&amp;$D$110&amp;$D$111,'CCG data'!$A:$AD,'CCG data'!K$3,FALSE))</f>
        <v>0.41699999999999998</v>
      </c>
      <c r="S526" s="15">
        <f>IF(R525="","",VLOOKUP($E525&amp;$D$110&amp;$D$111,'CCG data'!$A:$AD,'CCG data'!L$3,FALSE))</f>
        <v>0.49</v>
      </c>
      <c r="T526" s="15">
        <f>IF(T525="","",VLOOKUP($E525&amp;$D$110&amp;$D$111,'CCG data'!$A:$AD,'CCG data'!M$3,FALSE))</f>
        <v>0.16300000000000001</v>
      </c>
      <c r="U526" s="15">
        <f>IF(T525="","",VLOOKUP($E525&amp;$D$110&amp;$D$111,'CCG data'!$A:$AD,'CCG data'!N$3,FALSE))</f>
        <v>0.22</v>
      </c>
      <c r="V526" s="15">
        <f>IF(V525="","",VLOOKUP($E525&amp;$D$110&amp;$D$111,'CCG data'!$A:$AD,'CCG data'!O$3,FALSE))</f>
        <v>0.26400000000000001</v>
      </c>
      <c r="W526" s="142">
        <f>IF(V525="","",VLOOKUP($E525&amp;$D$110&amp;$D$111,'CCG data'!$A:$AD,'CCG data'!P$3,FALSE))</f>
        <v>0.33100000000000002</v>
      </c>
      <c r="Y526" s="178" t="str">
        <f>IFERROR(VLOOKUP($E526&amp;$D$111, Outliers!$A$4:$P$214,6,FALSE),"0")</f>
        <v>0</v>
      </c>
      <c r="Z526" s="178" t="str">
        <f>IFERROR(VLOOKUP($E526&amp;$D$111, Outliers!$A$4:$P$214,7,FALSE),"0")</f>
        <v>0</v>
      </c>
      <c r="AA526" s="178" t="str">
        <f>IFERROR(VLOOKUP($E526&amp;$D$111, Outliers!$A$4:$P$214,8,FALSE),"0")</f>
        <v>0</v>
      </c>
      <c r="AB526" s="178" t="str">
        <f>IFERROR(VLOOKUP($E526&amp;$D$111, Outliers!$A$4:$P$214,9,FALSE),"0")</f>
        <v>0</v>
      </c>
      <c r="AD526" s="82"/>
      <c r="AE526" s="82"/>
      <c r="AF526" s="82"/>
      <c r="AG526" s="82"/>
    </row>
    <row r="527" spans="4:33" ht="15.75" x14ac:dyDescent="0.25">
      <c r="D527" s="301"/>
      <c r="E527" s="108" t="s">
        <v>326</v>
      </c>
      <c r="F527" s="372">
        <f>IF(OR(ISERROR(VLOOKUP($E527&amp;$D$110&amp;$D$111,'CCG data'!$A:$AD,'CCG data'!R$3,FALSE)),ISBLANK(VLOOKUP($E527&amp;$D$110&amp;$D$111,'CCG data'!$A:$AD,'CCG data'!R$3,FALSE))),"",VLOOKUP($E527&amp;$D$110&amp;$D$111,'CCG data'!$A:$AD,'CCG data'!R$3,FALSE))</f>
        <v>5.3</v>
      </c>
      <c r="G527" s="373"/>
      <c r="H527" s="373">
        <f>IF(OR(ISERROR(VLOOKUP($E527&amp;$D$110&amp;$D$111,'CCG data'!$A:$AD,'CCG data'!S$3,FALSE)),ISBLANK(VLOOKUP($E527&amp;$D$110&amp;$D$111,'CCG data'!$A:$AD,'CCG data'!S$3,FALSE))),"",VLOOKUP($E527&amp;$D$110&amp;$D$111,'CCG data'!$A:$AD,'CCG data'!S$3,FALSE))</f>
        <v>42.1</v>
      </c>
      <c r="I527" s="373"/>
      <c r="J527" s="373">
        <f>IF(OR(ISERROR(VLOOKUP($E527&amp;$D$110&amp;$D$111,'CCG data'!$A:$AD,'CCG data'!T$3,FALSE)),ISBLANK(VLOOKUP($E527&amp;$D$110&amp;$D$111,'CCG data'!$A:$AD,'CCG data'!T$3,FALSE))),"",VLOOKUP($E527&amp;$D$110&amp;$D$111,'CCG data'!$A:$AD,'CCG data'!T$3,FALSE))</f>
        <v>18.8</v>
      </c>
      <c r="K527" s="373"/>
      <c r="L527" s="373">
        <f>IF(OR(ISERROR(VLOOKUP($E527&amp;$D$110&amp;$D$111,'CCG data'!$A:$AD,'CCG data'!U$3,FALSE)),ISBLANK(VLOOKUP($E527&amp;$D$110&amp;$D$111,'CCG data'!$A:$AD,'CCG data'!U$3,FALSE))),"",VLOOKUP($E527&amp;$D$110&amp;$D$111,'CCG data'!$A:$AD,'CCG data'!U$3,FALSE))</f>
        <v>6.5</v>
      </c>
      <c r="M527" s="374"/>
      <c r="N527" s="303">
        <f>IF(OR(ISERROR(VLOOKUP($E527&amp;$D$110&amp;$D$111,'CCG data'!$A:$AD,'CCG data'!G$3,FALSE)),ISBLANK(VLOOKUP($E527&amp;$D$110&amp;$D$111,'CCG data'!$A:$AD,'CCG data'!G$3,FALSE))),"",VLOOKUP($E527&amp;$D$110&amp;$D$111,'CCG data'!$A:$AD,'CCG data'!G$3,FALSE))</f>
        <v>1855</v>
      </c>
      <c r="P527" s="354">
        <f>IF(OR(ISERROR(VLOOKUP($E527&amp;$D$110&amp;$D$111,'CCG data'!$A:$AD,'CCG data'!B$3,FALSE)),ISBLANK(VLOOKUP($E527&amp;$D$110&amp;$D$111,'CCG data'!$A:$AD,'CCG data'!B$3,FALSE))),"",VLOOKUP($E527&amp;$D$110&amp;$D$111,'CCG data'!$A:$AD,'CCG data'!B$3,FALSE))</f>
        <v>7.1159029649595681E-2</v>
      </c>
      <c r="Q527" s="246"/>
      <c r="R527" s="246">
        <f>IF(OR(ISERROR(VLOOKUP($E527&amp;$D$110&amp;$D$111,'CCG data'!$A:$AD,'CCG data'!C$3,FALSE)),ISBLANK(VLOOKUP($E527&amp;$D$110&amp;$D$111,'CCG data'!$A:$AD,'CCG data'!C$3,FALSE))),"",VLOOKUP($E527&amp;$D$110&amp;$D$111,'CCG data'!$A:$AD,'CCG data'!C$3,FALSE))</f>
        <v>0.57843665768194075</v>
      </c>
      <c r="S527" s="246"/>
      <c r="T527" s="246">
        <f>IF(OR(ISERROR(VLOOKUP($E527&amp;$D$110&amp;$D$111,'CCG data'!$A:$AD,'CCG data'!D$3,FALSE)),ISBLANK(VLOOKUP($E527&amp;$D$110&amp;$D$111,'CCG data'!$A:$AD,'CCG data'!D$3,FALSE))),"",VLOOKUP($E527&amp;$D$110&amp;$D$111,'CCG data'!$A:$AD,'CCG data'!D$3,FALSE))</f>
        <v>0.26037735849056604</v>
      </c>
      <c r="U527" s="246"/>
      <c r="V527" s="246">
        <f>IF(OR(ISERROR(VLOOKUP($E527&amp;$D$110&amp;$D$111,'CCG data'!$A:$AD,'CCG data'!E$3,FALSE)),ISBLANK(VLOOKUP($E527&amp;$D$110&amp;$D$111,'CCG data'!$A:$AD,'CCG data'!E$3,FALSE))),"",VLOOKUP($E527&amp;$D$110&amp;$D$111,'CCG data'!$A:$AD,'CCG data'!E$3,FALSE))</f>
        <v>9.0026954177897578E-2</v>
      </c>
      <c r="W527" s="387"/>
      <c r="Y527" s="178">
        <f>IFERROR(VLOOKUP($E527&amp;$D$111, Outliers!$A$4:$P$214,6,FALSE),"0")</f>
        <v>0</v>
      </c>
      <c r="Z527" s="178">
        <f>IFERROR(VLOOKUP($E527&amp;$D$111, Outliers!$A$4:$P$214,7,FALSE),"0")</f>
        <v>0</v>
      </c>
      <c r="AA527" s="178">
        <f>IFERROR(VLOOKUP($E527&amp;$D$111, Outliers!$A$4:$P$214,8,FALSE),"0")</f>
        <v>0</v>
      </c>
      <c r="AB527" s="178">
        <f>IFERROR(VLOOKUP($E527&amp;$D$111, Outliers!$A$4:$P$214,9,FALSE),"0")</f>
        <v>1</v>
      </c>
      <c r="AD527" s="82"/>
      <c r="AE527" s="82"/>
      <c r="AF527" s="82"/>
      <c r="AG527" s="82"/>
    </row>
    <row r="528" spans="4:33" x14ac:dyDescent="0.25">
      <c r="D528" s="301"/>
      <c r="E528" s="107" t="s">
        <v>27</v>
      </c>
      <c r="F528" s="99">
        <f>IF(P527="","",VLOOKUP($E527&amp;$D$110&amp;$D$111,'CCG data'!$A:$AD,'CCG data'!W$3,FALSE))</f>
        <v>4.4000000000000004</v>
      </c>
      <c r="G528" s="100">
        <f>IF(P527="","",VLOOKUP($E527&amp;$D$110&amp;$D$111,'CCG data'!$A:$AD,'CCG data'!X$3,FALSE))</f>
        <v>6.3</v>
      </c>
      <c r="H528" s="100">
        <f>IF(R527="","",VLOOKUP($E527&amp;$D$110&amp;$D$111,'CCG data'!$A:$AD,'CCG data'!Y$3,FALSE))</f>
        <v>39.6</v>
      </c>
      <c r="I528" s="100">
        <f>IF(R527="","",VLOOKUP($E527&amp;$D$110&amp;$D$111,'CCG data'!$A:$AD,'CCG data'!Z$3,FALSE))</f>
        <v>44.7</v>
      </c>
      <c r="J528" s="100">
        <f>IF(T527="","",VLOOKUP($E527&amp;$D$110&amp;$D$111,'CCG data'!$A:$AD,'CCG data'!AA$3,FALSE))</f>
        <v>17.100000000000001</v>
      </c>
      <c r="K528" s="100">
        <f>IF(T527="","",VLOOKUP($E527&amp;$D$110&amp;$D$111,'CCG data'!$A:$AD,'CCG data'!AB$3,FALSE))</f>
        <v>20.5</v>
      </c>
      <c r="L528" s="100">
        <f>IF(V527="","",VLOOKUP($E527&amp;$D$110&amp;$D$111,'CCG data'!$A:$AD,'CCG data'!AC$3,FALSE))</f>
        <v>5.6</v>
      </c>
      <c r="M528" s="100">
        <f>IF(V527="","",VLOOKUP($E527&amp;$D$110&amp;$D$111,'CCG data'!$A:$AD,'CCG data'!AD$3,FALSE))</f>
        <v>7.5</v>
      </c>
      <c r="N528" s="304"/>
      <c r="P528" s="162">
        <f>IF(P527="","",VLOOKUP($E527&amp;$D$110&amp;$D$111,'CCG data'!$A:$AD,'CCG data'!I$3,FALSE))</f>
        <v>0.06</v>
      </c>
      <c r="Q528" s="15">
        <f>IF(P527="","",VLOOKUP($E527&amp;$D$110&amp;$D$111,'CCG data'!$A:$AD,'CCG data'!J$3,FALSE))</f>
        <v>8.4000000000000005E-2</v>
      </c>
      <c r="R528" s="15">
        <f>IF(R527="","",VLOOKUP($E527&amp;$D$110&amp;$D$111,'CCG data'!$A:$AD,'CCG data'!K$3,FALSE))</f>
        <v>0.55600000000000005</v>
      </c>
      <c r="S528" s="15">
        <f>IF(R527="","",VLOOKUP($E527&amp;$D$110&amp;$D$111,'CCG data'!$A:$AD,'CCG data'!L$3,FALSE))</f>
        <v>0.60099999999999998</v>
      </c>
      <c r="T528" s="15">
        <f>IF(T527="","",VLOOKUP($E527&amp;$D$110&amp;$D$111,'CCG data'!$A:$AD,'CCG data'!M$3,FALSE))</f>
        <v>0.24099999999999999</v>
      </c>
      <c r="U528" s="15">
        <f>IF(T527="","",VLOOKUP($E527&amp;$D$110&amp;$D$111,'CCG data'!$A:$AD,'CCG data'!N$3,FALSE))</f>
        <v>0.28100000000000003</v>
      </c>
      <c r="V528" s="15">
        <f>IF(V527="","",VLOOKUP($E527&amp;$D$110&amp;$D$111,'CCG data'!$A:$AD,'CCG data'!O$3,FALSE))</f>
        <v>7.8E-2</v>
      </c>
      <c r="W528" s="142">
        <f>IF(V527="","",VLOOKUP($E527&amp;$D$110&amp;$D$111,'CCG data'!$A:$AD,'CCG data'!P$3,FALSE))</f>
        <v>0.104</v>
      </c>
      <c r="Y528" s="178" t="str">
        <f>IFERROR(VLOOKUP($E528&amp;$D$111, Outliers!$A$4:$P$214,6,FALSE),"0")</f>
        <v>0</v>
      </c>
      <c r="Z528" s="178" t="str">
        <f>IFERROR(VLOOKUP($E528&amp;$D$111, Outliers!$A$4:$P$214,7,FALSE),"0")</f>
        <v>0</v>
      </c>
      <c r="AA528" s="178" t="str">
        <f>IFERROR(VLOOKUP($E528&amp;$D$111, Outliers!$A$4:$P$214,8,FALSE),"0")</f>
        <v>0</v>
      </c>
      <c r="AB528" s="178" t="str">
        <f>IFERROR(VLOOKUP($E528&amp;$D$111, Outliers!$A$4:$P$214,9,FALSE),"0")</f>
        <v>0</v>
      </c>
      <c r="AD528" s="82"/>
      <c r="AE528" s="82"/>
      <c r="AF528" s="82"/>
      <c r="AG528" s="82"/>
    </row>
    <row r="529" spans="4:33" ht="15.75" x14ac:dyDescent="0.25">
      <c r="D529" s="301"/>
      <c r="E529" s="108" t="s">
        <v>327</v>
      </c>
      <c r="F529" s="372">
        <f>IF(OR(ISERROR(VLOOKUP($E529&amp;$D$110&amp;$D$111,'CCG data'!$A:$AD,'CCG data'!R$3,FALSE)),ISBLANK(VLOOKUP($E529&amp;$D$110&amp;$D$111,'CCG data'!$A:$AD,'CCG data'!R$3,FALSE))),"",VLOOKUP($E529&amp;$D$110&amp;$D$111,'CCG data'!$A:$AD,'CCG data'!R$3,FALSE))</f>
        <v>5.5</v>
      </c>
      <c r="G529" s="373"/>
      <c r="H529" s="373">
        <f>IF(OR(ISERROR(VLOOKUP($E529&amp;$D$110&amp;$D$111,'CCG data'!$A:$AD,'CCG data'!S$3,FALSE)),ISBLANK(VLOOKUP($E529&amp;$D$110&amp;$D$111,'CCG data'!$A:$AD,'CCG data'!S$3,FALSE))),"",VLOOKUP($E529&amp;$D$110&amp;$D$111,'CCG data'!$A:$AD,'CCG data'!S$3,FALSE))</f>
        <v>33.9</v>
      </c>
      <c r="I529" s="373"/>
      <c r="J529" s="373">
        <f>IF(OR(ISERROR(VLOOKUP($E529&amp;$D$110&amp;$D$111,'CCG data'!$A:$AD,'CCG data'!T$3,FALSE)),ISBLANK(VLOOKUP($E529&amp;$D$110&amp;$D$111,'CCG data'!$A:$AD,'CCG data'!T$3,FALSE))),"",VLOOKUP($E529&amp;$D$110&amp;$D$111,'CCG data'!$A:$AD,'CCG data'!T$3,FALSE))</f>
        <v>13.6</v>
      </c>
      <c r="K529" s="373"/>
      <c r="L529" s="373">
        <f>IF(OR(ISERROR(VLOOKUP($E529&amp;$D$110&amp;$D$111,'CCG data'!$A:$AD,'CCG data'!U$3,FALSE)),ISBLANK(VLOOKUP($E529&amp;$D$110&amp;$D$111,'CCG data'!$A:$AD,'CCG data'!U$3,FALSE))),"",VLOOKUP($E529&amp;$D$110&amp;$D$111,'CCG data'!$A:$AD,'CCG data'!U$3,FALSE))</f>
        <v>18.8</v>
      </c>
      <c r="M529" s="374"/>
      <c r="N529" s="303">
        <f>IF(OR(ISERROR(VLOOKUP($E529&amp;$D$110&amp;$D$111,'CCG data'!$A:$AD,'CCG data'!G$3,FALSE)),ISBLANK(VLOOKUP($E529&amp;$D$110&amp;$D$111,'CCG data'!$A:$AD,'CCG data'!G$3,FALSE))),"",VLOOKUP($E529&amp;$D$110&amp;$D$111,'CCG data'!$A:$AD,'CCG data'!G$3,FALSE))</f>
        <v>720</v>
      </c>
      <c r="P529" s="354">
        <f>IF(OR(ISERROR(VLOOKUP($E529&amp;$D$110&amp;$D$111,'CCG data'!$A:$AD,'CCG data'!B$3,FALSE)),ISBLANK(VLOOKUP($E529&amp;$D$110&amp;$D$111,'CCG data'!$A:$AD,'CCG data'!B$3,FALSE))),"",VLOOKUP($E529&amp;$D$110&amp;$D$111,'CCG data'!$A:$AD,'CCG data'!B$3,FALSE))</f>
        <v>7.7777777777777779E-2</v>
      </c>
      <c r="Q529" s="246"/>
      <c r="R529" s="246">
        <f>IF(OR(ISERROR(VLOOKUP($E529&amp;$D$110&amp;$D$111,'CCG data'!$A:$AD,'CCG data'!C$3,FALSE)),ISBLANK(VLOOKUP($E529&amp;$D$110&amp;$D$111,'CCG data'!$A:$AD,'CCG data'!C$3,FALSE))),"",VLOOKUP($E529&amp;$D$110&amp;$D$111,'CCG data'!$A:$AD,'CCG data'!C$3,FALSE))</f>
        <v>0.47222222222222221</v>
      </c>
      <c r="S529" s="246"/>
      <c r="T529" s="246">
        <f>IF(OR(ISERROR(VLOOKUP($E529&amp;$D$110&amp;$D$111,'CCG data'!$A:$AD,'CCG data'!D$3,FALSE)),ISBLANK(VLOOKUP($E529&amp;$D$110&amp;$D$111,'CCG data'!$A:$AD,'CCG data'!D$3,FALSE))),"",VLOOKUP($E529&amp;$D$110&amp;$D$111,'CCG data'!$A:$AD,'CCG data'!D$3,FALSE))</f>
        <v>0.18611111111111112</v>
      </c>
      <c r="U529" s="246"/>
      <c r="V529" s="246">
        <f>IF(OR(ISERROR(VLOOKUP($E529&amp;$D$110&amp;$D$111,'CCG data'!$A:$AD,'CCG data'!E$3,FALSE)),ISBLANK(VLOOKUP($E529&amp;$D$110&amp;$D$111,'CCG data'!$A:$AD,'CCG data'!E$3,FALSE))),"",VLOOKUP($E529&amp;$D$110&amp;$D$111,'CCG data'!$A:$AD,'CCG data'!E$3,FALSE))</f>
        <v>0.2638888888888889</v>
      </c>
      <c r="W529" s="387"/>
      <c r="Y529" s="178">
        <f>IFERROR(VLOOKUP($E529&amp;$D$111, Outliers!$A$4:$P$214,6,FALSE),"0")</f>
        <v>0</v>
      </c>
      <c r="Z529" s="178">
        <f>IFERROR(VLOOKUP($E529&amp;$D$111, Outliers!$A$4:$P$214,7,FALSE),"0")</f>
        <v>0</v>
      </c>
      <c r="AA529" s="178">
        <f>IFERROR(VLOOKUP($E529&amp;$D$111, Outliers!$A$4:$P$214,8,FALSE),"0")</f>
        <v>1</v>
      </c>
      <c r="AB529" s="178">
        <f>IFERROR(VLOOKUP($E529&amp;$D$111, Outliers!$A$4:$P$214,9,FALSE),"0")</f>
        <v>1</v>
      </c>
      <c r="AD529" s="82"/>
      <c r="AE529" s="82"/>
      <c r="AF529" s="82"/>
      <c r="AG529" s="82"/>
    </row>
    <row r="530" spans="4:33" x14ac:dyDescent="0.25">
      <c r="D530" s="301"/>
      <c r="E530" s="107" t="s">
        <v>27</v>
      </c>
      <c r="F530" s="99">
        <f>IF(P529="","",VLOOKUP($E529&amp;$D$110&amp;$D$111,'CCG data'!$A:$AD,'CCG data'!W$3,FALSE))</f>
        <v>4</v>
      </c>
      <c r="G530" s="100">
        <f>IF(P529="","",VLOOKUP($E529&amp;$D$110&amp;$D$111,'CCG data'!$A:$AD,'CCG data'!X$3,FALSE))</f>
        <v>6.9</v>
      </c>
      <c r="H530" s="100">
        <f>IF(R529="","",VLOOKUP($E529&amp;$D$110&amp;$D$111,'CCG data'!$A:$AD,'CCG data'!Y$3,FALSE))</f>
        <v>30.3</v>
      </c>
      <c r="I530" s="100">
        <f>IF(R529="","",VLOOKUP($E529&amp;$D$110&amp;$D$111,'CCG data'!$A:$AD,'CCG data'!Z$3,FALSE))</f>
        <v>37.5</v>
      </c>
      <c r="J530" s="100">
        <f>IF(T529="","",VLOOKUP($E529&amp;$D$110&amp;$D$111,'CCG data'!$A:$AD,'CCG data'!AA$3,FALSE))</f>
        <v>11.3</v>
      </c>
      <c r="K530" s="100">
        <f>IF(T529="","",VLOOKUP($E529&amp;$D$110&amp;$D$111,'CCG data'!$A:$AD,'CCG data'!AB$3,FALSE))</f>
        <v>15.9</v>
      </c>
      <c r="L530" s="100">
        <f>IF(V529="","",VLOOKUP($E529&amp;$D$110&amp;$D$111,'CCG data'!$A:$AD,'CCG data'!AC$3,FALSE))</f>
        <v>16.100000000000001</v>
      </c>
      <c r="M530" s="100">
        <f>IF(V529="","",VLOOKUP($E529&amp;$D$110&amp;$D$111,'CCG data'!$A:$AD,'CCG data'!AD$3,FALSE))</f>
        <v>21.4</v>
      </c>
      <c r="N530" s="304"/>
      <c r="P530" s="162">
        <f>IF(P529="","",VLOOKUP($E529&amp;$D$110&amp;$D$111,'CCG data'!$A:$AD,'CCG data'!I$3,FALSE))</f>
        <v>0.06</v>
      </c>
      <c r="Q530" s="15">
        <f>IF(P529="","",VLOOKUP($E529&amp;$D$110&amp;$D$111,'CCG data'!$A:$AD,'CCG data'!J$3,FALSE))</f>
        <v>0.1</v>
      </c>
      <c r="R530" s="15">
        <f>IF(R529="","",VLOOKUP($E529&amp;$D$110&amp;$D$111,'CCG data'!$A:$AD,'CCG data'!K$3,FALSE))</f>
        <v>0.436</v>
      </c>
      <c r="S530" s="15">
        <f>IF(R529="","",VLOOKUP($E529&amp;$D$110&amp;$D$111,'CCG data'!$A:$AD,'CCG data'!L$3,FALSE))</f>
        <v>0.50900000000000001</v>
      </c>
      <c r="T530" s="15">
        <f>IF(T529="","",VLOOKUP($E529&amp;$D$110&amp;$D$111,'CCG data'!$A:$AD,'CCG data'!M$3,FALSE))</f>
        <v>0.159</v>
      </c>
      <c r="U530" s="15">
        <f>IF(T529="","",VLOOKUP($E529&amp;$D$110&amp;$D$111,'CCG data'!$A:$AD,'CCG data'!N$3,FALSE))</f>
        <v>0.216</v>
      </c>
      <c r="V530" s="15">
        <f>IF(V529="","",VLOOKUP($E529&amp;$D$110&amp;$D$111,'CCG data'!$A:$AD,'CCG data'!O$3,FALSE))</f>
        <v>0.23300000000000001</v>
      </c>
      <c r="W530" s="142">
        <f>IF(V529="","",VLOOKUP($E529&amp;$D$110&amp;$D$111,'CCG data'!$A:$AD,'CCG data'!P$3,FALSE))</f>
        <v>0.29699999999999999</v>
      </c>
      <c r="Y530" s="178" t="str">
        <f>IFERROR(VLOOKUP($E530&amp;$D$111, Outliers!$A$4:$P$214,6,FALSE),"0")</f>
        <v>0</v>
      </c>
      <c r="Z530" s="178" t="str">
        <f>IFERROR(VLOOKUP($E530&amp;$D$111, Outliers!$A$4:$P$214,7,FALSE),"0")</f>
        <v>0</v>
      </c>
      <c r="AA530" s="178" t="str">
        <f>IFERROR(VLOOKUP($E530&amp;$D$111, Outliers!$A$4:$P$214,8,FALSE),"0")</f>
        <v>0</v>
      </c>
      <c r="AB530" s="178" t="str">
        <f>IFERROR(VLOOKUP($E530&amp;$D$111, Outliers!$A$4:$P$214,9,FALSE),"0")</f>
        <v>0</v>
      </c>
      <c r="AD530" s="82"/>
      <c r="AE530" s="82"/>
      <c r="AF530" s="82"/>
      <c r="AG530" s="82"/>
    </row>
    <row r="531" spans="4:33" ht="15.75" x14ac:dyDescent="0.25">
      <c r="D531" s="301"/>
      <c r="E531" s="108" t="s">
        <v>328</v>
      </c>
      <c r="F531" s="372">
        <f>IF(OR(ISERROR(VLOOKUP($E531&amp;$D$110&amp;$D$111,'CCG data'!$A:$AD,'CCG data'!R$3,FALSE)),ISBLANK(VLOOKUP($E531&amp;$D$110&amp;$D$111,'CCG data'!$A:$AD,'CCG data'!R$3,FALSE))),"",VLOOKUP($E531&amp;$D$110&amp;$D$111,'CCG data'!$A:$AD,'CCG data'!R$3,FALSE))</f>
        <v>6.4</v>
      </c>
      <c r="G531" s="373"/>
      <c r="H531" s="373">
        <f>IF(OR(ISERROR(VLOOKUP($E531&amp;$D$110&amp;$D$111,'CCG data'!$A:$AD,'CCG data'!S$3,FALSE)),ISBLANK(VLOOKUP($E531&amp;$D$110&amp;$D$111,'CCG data'!$A:$AD,'CCG data'!S$3,FALSE))),"",VLOOKUP($E531&amp;$D$110&amp;$D$111,'CCG data'!$A:$AD,'CCG data'!S$3,FALSE))</f>
        <v>38</v>
      </c>
      <c r="I531" s="373"/>
      <c r="J531" s="373">
        <f>IF(OR(ISERROR(VLOOKUP($E531&amp;$D$110&amp;$D$111,'CCG data'!$A:$AD,'CCG data'!T$3,FALSE)),ISBLANK(VLOOKUP($E531&amp;$D$110&amp;$D$111,'CCG data'!$A:$AD,'CCG data'!T$3,FALSE))),"",VLOOKUP($E531&amp;$D$110&amp;$D$111,'CCG data'!$A:$AD,'CCG data'!T$3,FALSE))</f>
        <v>22.3</v>
      </c>
      <c r="K531" s="373"/>
      <c r="L531" s="373">
        <f>IF(OR(ISERROR(VLOOKUP($E531&amp;$D$110&amp;$D$111,'CCG data'!$A:$AD,'CCG data'!U$3,FALSE)),ISBLANK(VLOOKUP($E531&amp;$D$110&amp;$D$111,'CCG data'!$A:$AD,'CCG data'!U$3,FALSE))),"",VLOOKUP($E531&amp;$D$110&amp;$D$111,'CCG data'!$A:$AD,'CCG data'!U$3,FALSE))</f>
        <v>10.5</v>
      </c>
      <c r="M531" s="374"/>
      <c r="N531" s="303">
        <f>IF(OR(ISERROR(VLOOKUP($E531&amp;$D$110&amp;$D$111,'CCG data'!$A:$AD,'CCG data'!G$3,FALSE)),ISBLANK(VLOOKUP($E531&amp;$D$110&amp;$D$111,'CCG data'!$A:$AD,'CCG data'!G$3,FALSE))),"",VLOOKUP($E531&amp;$D$110&amp;$D$111,'CCG data'!$A:$AD,'CCG data'!G$3,FALSE))</f>
        <v>1307</v>
      </c>
      <c r="P531" s="354">
        <f>IF(OR(ISERROR(VLOOKUP($E531&amp;$D$110&amp;$D$111,'CCG data'!$A:$AD,'CCG data'!B$3,FALSE)),ISBLANK(VLOOKUP($E531&amp;$D$110&amp;$D$111,'CCG data'!$A:$AD,'CCG data'!B$3,FALSE))),"",VLOOKUP($E531&amp;$D$110&amp;$D$111,'CCG data'!$A:$AD,'CCG data'!B$3,FALSE))</f>
        <v>7.8041315990818663E-2</v>
      </c>
      <c r="Q531" s="246"/>
      <c r="R531" s="246">
        <f>IF(OR(ISERROR(VLOOKUP($E531&amp;$D$110&amp;$D$111,'CCG data'!$A:$AD,'CCG data'!C$3,FALSE)),ISBLANK(VLOOKUP($E531&amp;$D$110&amp;$D$111,'CCG data'!$A:$AD,'CCG data'!C$3,FALSE))),"",VLOOKUP($E531&amp;$D$110&amp;$D$111,'CCG data'!$A:$AD,'CCG data'!C$3,FALSE))</f>
        <v>0.49273144605967867</v>
      </c>
      <c r="S531" s="246"/>
      <c r="T531" s="246">
        <f>IF(OR(ISERROR(VLOOKUP($E531&amp;$D$110&amp;$D$111,'CCG data'!$A:$AD,'CCG data'!D$3,FALSE)),ISBLANK(VLOOKUP($E531&amp;$D$110&amp;$D$111,'CCG data'!$A:$AD,'CCG data'!D$3,FALSE))),"",VLOOKUP($E531&amp;$D$110&amp;$D$111,'CCG data'!$A:$AD,'CCG data'!D$3,FALSE))</f>
        <v>0.29303749043611321</v>
      </c>
      <c r="U531" s="246"/>
      <c r="V531" s="246">
        <f>IF(OR(ISERROR(VLOOKUP($E531&amp;$D$110&amp;$D$111,'CCG data'!$A:$AD,'CCG data'!E$3,FALSE)),ISBLANK(VLOOKUP($E531&amp;$D$110&amp;$D$111,'CCG data'!$A:$AD,'CCG data'!E$3,FALSE))),"",VLOOKUP($E531&amp;$D$110&amp;$D$111,'CCG data'!$A:$AD,'CCG data'!E$3,FALSE))</f>
        <v>0.13618974751338944</v>
      </c>
      <c r="W531" s="387"/>
      <c r="Y531" s="178">
        <f>IFERROR(VLOOKUP($E531&amp;$D$111, Outliers!$A$4:$P$214,6,FALSE),"0")</f>
        <v>0</v>
      </c>
      <c r="Z531" s="178">
        <f>IFERROR(VLOOKUP($E531&amp;$D$111, Outliers!$A$4:$P$214,7,FALSE),"0")</f>
        <v>0</v>
      </c>
      <c r="AA531" s="178">
        <f>IFERROR(VLOOKUP($E531&amp;$D$111, Outliers!$A$4:$P$214,8,FALSE),"0")</f>
        <v>1</v>
      </c>
      <c r="AB531" s="178">
        <f>IFERROR(VLOOKUP($E531&amp;$D$111, Outliers!$A$4:$P$214,9,FALSE),"0")</f>
        <v>0</v>
      </c>
      <c r="AD531" s="82"/>
      <c r="AE531" s="82"/>
      <c r="AF531" s="82"/>
      <c r="AG531" s="82"/>
    </row>
    <row r="532" spans="4:33" x14ac:dyDescent="0.25">
      <c r="D532" s="301"/>
      <c r="E532" s="107" t="s">
        <v>27</v>
      </c>
      <c r="F532" s="99">
        <f>IF(P531="","",VLOOKUP($E531&amp;$D$110&amp;$D$111,'CCG data'!$A:$AD,'CCG data'!W$3,FALSE))</f>
        <v>5.0999999999999996</v>
      </c>
      <c r="G532" s="100">
        <f>IF(P531="","",VLOOKUP($E531&amp;$D$110&amp;$D$111,'CCG data'!$A:$AD,'CCG data'!X$3,FALSE))</f>
        <v>7.6</v>
      </c>
      <c r="H532" s="100">
        <f>IF(R531="","",VLOOKUP($E531&amp;$D$110&amp;$D$111,'CCG data'!$A:$AD,'CCG data'!Y$3,FALSE))</f>
        <v>35.1</v>
      </c>
      <c r="I532" s="100">
        <f>IF(R531="","",VLOOKUP($E531&amp;$D$110&amp;$D$111,'CCG data'!$A:$AD,'CCG data'!Z$3,FALSE))</f>
        <v>41</v>
      </c>
      <c r="J532" s="100">
        <f>IF(T531="","",VLOOKUP($E531&amp;$D$110&amp;$D$111,'CCG data'!$A:$AD,'CCG data'!AA$3,FALSE))</f>
        <v>20.100000000000001</v>
      </c>
      <c r="K532" s="100">
        <f>IF(T531="","",VLOOKUP($E531&amp;$D$110&amp;$D$111,'CCG data'!$A:$AD,'CCG data'!AB$3,FALSE))</f>
        <v>24.6</v>
      </c>
      <c r="L532" s="100">
        <f>IF(V531="","",VLOOKUP($E531&amp;$D$110&amp;$D$111,'CCG data'!$A:$AD,'CCG data'!AC$3,FALSE))</f>
        <v>8.9</v>
      </c>
      <c r="M532" s="100">
        <f>IF(V531="","",VLOOKUP($E531&amp;$D$110&amp;$D$111,'CCG data'!$A:$AD,'CCG data'!AD$3,FALSE))</f>
        <v>12</v>
      </c>
      <c r="N532" s="304"/>
      <c r="P532" s="162">
        <f>IF(P531="","",VLOOKUP($E531&amp;$D$110&amp;$D$111,'CCG data'!$A:$AD,'CCG data'!I$3,FALSE))</f>
        <v>6.5000000000000002E-2</v>
      </c>
      <c r="Q532" s="15">
        <f>IF(P531="","",VLOOKUP($E531&amp;$D$110&amp;$D$111,'CCG data'!$A:$AD,'CCG data'!J$3,FALSE))</f>
        <v>9.4E-2</v>
      </c>
      <c r="R532" s="15">
        <f>IF(R531="","",VLOOKUP($E531&amp;$D$110&amp;$D$111,'CCG data'!$A:$AD,'CCG data'!K$3,FALSE))</f>
        <v>0.46600000000000003</v>
      </c>
      <c r="S532" s="15">
        <f>IF(R531="","",VLOOKUP($E531&amp;$D$110&amp;$D$111,'CCG data'!$A:$AD,'CCG data'!L$3,FALSE))</f>
        <v>0.52</v>
      </c>
      <c r="T532" s="15">
        <f>IF(T531="","",VLOOKUP($E531&amp;$D$110&amp;$D$111,'CCG data'!$A:$AD,'CCG data'!M$3,FALSE))</f>
        <v>0.26900000000000002</v>
      </c>
      <c r="U532" s="15">
        <f>IF(T531="","",VLOOKUP($E531&amp;$D$110&amp;$D$111,'CCG data'!$A:$AD,'CCG data'!N$3,FALSE))</f>
        <v>0.318</v>
      </c>
      <c r="V532" s="15">
        <f>IF(V531="","",VLOOKUP($E531&amp;$D$110&amp;$D$111,'CCG data'!$A:$AD,'CCG data'!O$3,FALSE))</f>
        <v>0.11899999999999999</v>
      </c>
      <c r="W532" s="142">
        <f>IF(V531="","",VLOOKUP($E531&amp;$D$110&amp;$D$111,'CCG data'!$A:$AD,'CCG data'!P$3,FALSE))</f>
        <v>0.156</v>
      </c>
      <c r="Y532" s="178" t="str">
        <f>IFERROR(VLOOKUP($E532&amp;$D$111, Outliers!$A$4:$P$214,6,FALSE),"0")</f>
        <v>0</v>
      </c>
      <c r="Z532" s="178" t="str">
        <f>IFERROR(VLOOKUP($E532&amp;$D$111, Outliers!$A$4:$P$214,7,FALSE),"0")</f>
        <v>0</v>
      </c>
      <c r="AA532" s="178" t="str">
        <f>IFERROR(VLOOKUP($E532&amp;$D$111, Outliers!$A$4:$P$214,8,FALSE),"0")</f>
        <v>0</v>
      </c>
      <c r="AB532" s="178" t="str">
        <f>IFERROR(VLOOKUP($E532&amp;$D$111, Outliers!$A$4:$P$214,9,FALSE),"0")</f>
        <v>0</v>
      </c>
      <c r="AD532" s="82"/>
      <c r="AE532" s="82"/>
      <c r="AF532" s="82"/>
      <c r="AG532" s="82"/>
    </row>
    <row r="533" spans="4:33" ht="15.75" x14ac:dyDescent="0.25">
      <c r="D533" s="301"/>
      <c r="E533" s="108" t="s">
        <v>329</v>
      </c>
      <c r="F533" s="375">
        <f>IF(OR(ISERROR(VLOOKUP($E533&amp;$D$110&amp;$D$111,'CCG data'!$A:$AD,'CCG data'!R$3,FALSE)),ISBLANK(VLOOKUP($E533&amp;$D$110&amp;$D$111,'CCG data'!$A:$AD,'CCG data'!R$3,FALSE))),"",VLOOKUP($E533&amp;$D$110&amp;$D$111,'CCG data'!$A:$AD,'CCG data'!R$3,FALSE))</f>
        <v>3.9</v>
      </c>
      <c r="G533" s="376"/>
      <c r="H533" s="376">
        <f>IF(OR(ISERROR(VLOOKUP($E533&amp;$D$110&amp;$D$111,'CCG data'!$A:$AD,'CCG data'!S$3,FALSE)),ISBLANK(VLOOKUP($E533&amp;$D$110&amp;$D$111,'CCG data'!$A:$AD,'CCG data'!S$3,FALSE))),"",VLOOKUP($E533&amp;$D$110&amp;$D$111,'CCG data'!$A:$AD,'CCG data'!S$3,FALSE))</f>
        <v>40.5</v>
      </c>
      <c r="I533" s="376"/>
      <c r="J533" s="376">
        <f>IF(OR(ISERROR(VLOOKUP($E533&amp;$D$110&amp;$D$111,'CCG data'!$A:$AD,'CCG data'!T$3,FALSE)),ISBLANK(VLOOKUP($E533&amp;$D$110&amp;$D$111,'CCG data'!$A:$AD,'CCG data'!T$3,FALSE))),"",VLOOKUP($E533&amp;$D$110&amp;$D$111,'CCG data'!$A:$AD,'CCG data'!T$3,FALSE))</f>
        <v>17.399999999999999</v>
      </c>
      <c r="K533" s="376"/>
      <c r="L533" s="376">
        <f>IF(OR(ISERROR(VLOOKUP($E533&amp;$D$110&amp;$D$111,'CCG data'!$A:$AD,'CCG data'!U$3,FALSE)),ISBLANK(VLOOKUP($E533&amp;$D$110&amp;$D$111,'CCG data'!$A:$AD,'CCG data'!U$3,FALSE))),"",VLOOKUP($E533&amp;$D$110&amp;$D$111,'CCG data'!$A:$AD,'CCG data'!U$3,FALSE))</f>
        <v>11.3</v>
      </c>
      <c r="M533" s="377"/>
      <c r="N533" s="305">
        <f>IF(OR(ISERROR(VLOOKUP($E533&amp;$D$110&amp;$D$111,'CCG data'!$A:$AD,'CCG data'!G$3,FALSE)),ISBLANK(VLOOKUP($E533&amp;$D$110&amp;$D$111,'CCG data'!$A:$AD,'CCG data'!G$3,FALSE))),"",VLOOKUP($E533&amp;$D$110&amp;$D$111,'CCG data'!$A:$AD,'CCG data'!G$3,FALSE))</f>
        <v>600</v>
      </c>
      <c r="P533" s="354">
        <f>IF(OR(ISERROR(VLOOKUP($E533&amp;$D$110&amp;$D$111,'CCG data'!$A:$AD,'CCG data'!B$3,FALSE)),ISBLANK(VLOOKUP($E533&amp;$D$110&amp;$D$111,'CCG data'!$A:$AD,'CCG data'!B$3,FALSE))),"",VLOOKUP($E533&amp;$D$110&amp;$D$111,'CCG data'!$A:$AD,'CCG data'!B$3,FALSE))</f>
        <v>5.8333333333333334E-2</v>
      </c>
      <c r="Q533" s="246"/>
      <c r="R533" s="246">
        <f>IF(OR(ISERROR(VLOOKUP($E533&amp;$D$110&amp;$D$111,'CCG data'!$A:$AD,'CCG data'!C$3,FALSE)),ISBLANK(VLOOKUP($E533&amp;$D$110&amp;$D$111,'CCG data'!$A:$AD,'CCG data'!C$3,FALSE))),"",VLOOKUP($E533&amp;$D$110&amp;$D$111,'CCG data'!$A:$AD,'CCG data'!C$3,FALSE))</f>
        <v>0.55333333333333334</v>
      </c>
      <c r="S533" s="246"/>
      <c r="T533" s="246">
        <f>IF(OR(ISERROR(VLOOKUP($E533&amp;$D$110&amp;$D$111,'CCG data'!$A:$AD,'CCG data'!D$3,FALSE)),ISBLANK(VLOOKUP($E533&amp;$D$110&amp;$D$111,'CCG data'!$A:$AD,'CCG data'!D$3,FALSE))),"",VLOOKUP($E533&amp;$D$110&amp;$D$111,'CCG data'!$A:$AD,'CCG data'!D$3,FALSE))</f>
        <v>0.23499999999999999</v>
      </c>
      <c r="U533" s="246"/>
      <c r="V533" s="246">
        <f>IF(OR(ISERROR(VLOOKUP($E533&amp;$D$110&amp;$D$111,'CCG data'!$A:$AD,'CCG data'!E$3,FALSE)),ISBLANK(VLOOKUP($E533&amp;$D$110&amp;$D$111,'CCG data'!$A:$AD,'CCG data'!E$3,FALSE))),"",VLOOKUP($E533&amp;$D$110&amp;$D$111,'CCG data'!$A:$AD,'CCG data'!E$3,FALSE))</f>
        <v>0.15333333333333332</v>
      </c>
      <c r="W533" s="387"/>
      <c r="Y533" s="178">
        <f>IFERROR(VLOOKUP($E533&amp;$D$111, Outliers!$A$4:$P$214,6,FALSE),"0")</f>
        <v>0</v>
      </c>
      <c r="Z533" s="178">
        <f>IFERROR(VLOOKUP($E533&amp;$D$111, Outliers!$A$4:$P$214,7,FALSE),"0")</f>
        <v>0</v>
      </c>
      <c r="AA533" s="178">
        <f>IFERROR(VLOOKUP($E533&amp;$D$111, Outliers!$A$4:$P$214,8,FALSE),"0")</f>
        <v>0</v>
      </c>
      <c r="AB533" s="178">
        <f>IFERROR(VLOOKUP($E533&amp;$D$111, Outliers!$A$4:$P$214,9,FALSE),"0")</f>
        <v>0</v>
      </c>
      <c r="AD533" s="82"/>
      <c r="AE533" s="82"/>
      <c r="AF533" s="82"/>
      <c r="AG533" s="82"/>
    </row>
    <row r="534" spans="4:33" ht="15.75" thickBot="1" x14ac:dyDescent="0.3">
      <c r="D534" s="302"/>
      <c r="E534" s="109" t="s">
        <v>27</v>
      </c>
      <c r="F534" s="101">
        <f>IF(P533="","",VLOOKUP($E533&amp;$D$110&amp;$D$111,'CCG data'!$A:$AD,'CCG data'!W$3,FALSE))</f>
        <v>2.6</v>
      </c>
      <c r="G534" s="102">
        <f>IF(P533="","",VLOOKUP($E533&amp;$D$110&amp;$D$111,'CCG data'!$A:$AD,'CCG data'!X$3,FALSE))</f>
        <v>5.0999999999999996</v>
      </c>
      <c r="H534" s="102">
        <f>IF(R533="","",VLOOKUP($E533&amp;$D$110&amp;$D$111,'CCG data'!$A:$AD,'CCG data'!Y$3,FALSE))</f>
        <v>36.200000000000003</v>
      </c>
      <c r="I534" s="102">
        <f>IF(R533="","",VLOOKUP($E533&amp;$D$110&amp;$D$111,'CCG data'!$A:$AD,'CCG data'!Z$3,FALSE))</f>
        <v>44.9</v>
      </c>
      <c r="J534" s="102">
        <f>IF(T533="","",VLOOKUP($E533&amp;$D$110&amp;$D$111,'CCG data'!$A:$AD,'CCG data'!AA$3,FALSE))</f>
        <v>14.5</v>
      </c>
      <c r="K534" s="102">
        <f>IF(T533="","",VLOOKUP($E533&amp;$D$110&amp;$D$111,'CCG data'!$A:$AD,'CCG data'!AB$3,FALSE))</f>
        <v>20.3</v>
      </c>
      <c r="L534" s="102">
        <f>IF(V533="","",VLOOKUP($E533&amp;$D$110&amp;$D$111,'CCG data'!$A:$AD,'CCG data'!AC$3,FALSE))</f>
        <v>9</v>
      </c>
      <c r="M534" s="102">
        <f>IF(V533="","",VLOOKUP($E533&amp;$D$110&amp;$D$111,'CCG data'!$A:$AD,'CCG data'!AD$3,FALSE))</f>
        <v>13.6</v>
      </c>
      <c r="N534" s="309"/>
      <c r="P534" s="156">
        <f>IF(P533="","",VLOOKUP($E533&amp;$D$110&amp;$D$111,'CCG data'!$A:$AD,'CCG data'!I$3,FALSE))</f>
        <v>4.2000000000000003E-2</v>
      </c>
      <c r="Q534" s="3">
        <f>IF(P533="","",VLOOKUP($E533&amp;$D$110&amp;$D$111,'CCG data'!$A:$AD,'CCG data'!J$3,FALSE))</f>
        <v>0.08</v>
      </c>
      <c r="R534" s="3">
        <f>IF(R533="","",VLOOKUP($E533&amp;$D$110&amp;$D$111,'CCG data'!$A:$AD,'CCG data'!K$3,FALSE))</f>
        <v>0.51300000000000001</v>
      </c>
      <c r="S534" s="3">
        <f>IF(R533="","",VLOOKUP($E533&amp;$D$110&amp;$D$111,'CCG data'!$A:$AD,'CCG data'!L$3,FALSE))</f>
        <v>0.59299999999999997</v>
      </c>
      <c r="T534" s="3">
        <f>IF(T533="","",VLOOKUP($E533&amp;$D$110&amp;$D$111,'CCG data'!$A:$AD,'CCG data'!M$3,FALSE))</f>
        <v>0.20300000000000001</v>
      </c>
      <c r="U534" s="3">
        <f>IF(T533="","",VLOOKUP($E533&amp;$D$110&amp;$D$111,'CCG data'!$A:$AD,'CCG data'!N$3,FALSE))</f>
        <v>0.27100000000000002</v>
      </c>
      <c r="V534" s="3">
        <f>IF(V533="","",VLOOKUP($E533&amp;$D$110&amp;$D$111,'CCG data'!$A:$AD,'CCG data'!O$3,FALSE))</f>
        <v>0.127</v>
      </c>
      <c r="W534" s="143">
        <f>IF(V533="","",VLOOKUP($E533&amp;$D$110&amp;$D$111,'CCG data'!$A:$AD,'CCG data'!P$3,FALSE))</f>
        <v>0.184</v>
      </c>
      <c r="Y534" s="178" t="str">
        <f>IFERROR(VLOOKUP($E534&amp;$D$111, Outliers!$A$4:$P$214,6,FALSE),"0")</f>
        <v>0</v>
      </c>
      <c r="Z534" s="178" t="str">
        <f>IFERROR(VLOOKUP($E534&amp;$D$111, Outliers!$A$4:$P$214,7,FALSE),"0")</f>
        <v>0</v>
      </c>
      <c r="AA534" s="178" t="str">
        <f>IFERROR(VLOOKUP($E534&amp;$D$111, Outliers!$A$4:$P$214,8,FALSE),"0")</f>
        <v>0</v>
      </c>
      <c r="AB534" s="178" t="str">
        <f>IFERROR(VLOOKUP($E534&amp;$D$111, Outliers!$A$4:$P$214,9,FALSE),"0")</f>
        <v>0</v>
      </c>
      <c r="AD534" s="82"/>
      <c r="AE534" s="82"/>
      <c r="AF534" s="82"/>
      <c r="AG534" s="82"/>
    </row>
    <row r="536" spans="4:33" x14ac:dyDescent="0.25">
      <c r="D536" s="274" t="s">
        <v>516</v>
      </c>
      <c r="E536" s="274"/>
      <c r="F536" s="274"/>
      <c r="G536" s="274"/>
      <c r="H536" s="274"/>
      <c r="I536" s="274"/>
      <c r="J536" s="274"/>
      <c r="K536" s="274"/>
      <c r="L536" s="274"/>
      <c r="M536" s="274"/>
    </row>
    <row r="537" spans="4:33" x14ac:dyDescent="0.25">
      <c r="D537" s="274"/>
      <c r="E537" s="274"/>
      <c r="F537" s="274"/>
      <c r="G537" s="274"/>
      <c r="H537" s="274"/>
      <c r="I537" s="274"/>
      <c r="J537" s="274"/>
      <c r="K537" s="274"/>
      <c r="L537" s="274"/>
      <c r="M537" s="274"/>
    </row>
  </sheetData>
  <sheetCalcPr fullCalcOnLoad="1"/>
  <sheetProtection sheet="1" scenarios="1"/>
  <mergeCells count="1929">
    <mergeCell ref="D536:M536"/>
    <mergeCell ref="P533:Q533"/>
    <mergeCell ref="R533:S533"/>
    <mergeCell ref="T533:U533"/>
    <mergeCell ref="V533:W533"/>
    <mergeCell ref="P529:Q529"/>
    <mergeCell ref="R529:S529"/>
    <mergeCell ref="T529:U529"/>
    <mergeCell ref="V529:W529"/>
    <mergeCell ref="P531:Q531"/>
    <mergeCell ref="R531:S531"/>
    <mergeCell ref="T531:U531"/>
    <mergeCell ref="V531:W531"/>
    <mergeCell ref="P525:Q525"/>
    <mergeCell ref="R525:S525"/>
    <mergeCell ref="T525:U525"/>
    <mergeCell ref="V525:W525"/>
    <mergeCell ref="P527:Q527"/>
    <mergeCell ref="R527:S527"/>
    <mergeCell ref="T527:U527"/>
    <mergeCell ref="V527:W527"/>
    <mergeCell ref="P521:Q521"/>
    <mergeCell ref="R521:S521"/>
    <mergeCell ref="T521:U521"/>
    <mergeCell ref="V521:W521"/>
    <mergeCell ref="P523:Q523"/>
    <mergeCell ref="R523:S523"/>
    <mergeCell ref="T523:U523"/>
    <mergeCell ref="V523:W523"/>
    <mergeCell ref="P517:Q517"/>
    <mergeCell ref="R517:S517"/>
    <mergeCell ref="T517:U517"/>
    <mergeCell ref="V517:W517"/>
    <mergeCell ref="P519:Q519"/>
    <mergeCell ref="R519:S519"/>
    <mergeCell ref="T519:U519"/>
    <mergeCell ref="V519:W519"/>
    <mergeCell ref="P513:Q513"/>
    <mergeCell ref="R513:S513"/>
    <mergeCell ref="T513:U513"/>
    <mergeCell ref="V513:W513"/>
    <mergeCell ref="P515:Q515"/>
    <mergeCell ref="R515:S515"/>
    <mergeCell ref="T515:U515"/>
    <mergeCell ref="V515:W515"/>
    <mergeCell ref="P509:Q509"/>
    <mergeCell ref="R509:S509"/>
    <mergeCell ref="T509:U509"/>
    <mergeCell ref="V509:W509"/>
    <mergeCell ref="P511:Q511"/>
    <mergeCell ref="R511:S511"/>
    <mergeCell ref="T511:U511"/>
    <mergeCell ref="V511:W511"/>
    <mergeCell ref="P505:Q505"/>
    <mergeCell ref="R505:S505"/>
    <mergeCell ref="T505:U505"/>
    <mergeCell ref="V505:W505"/>
    <mergeCell ref="P507:Q507"/>
    <mergeCell ref="R507:S507"/>
    <mergeCell ref="T507:U507"/>
    <mergeCell ref="V507:W507"/>
    <mergeCell ref="P501:Q501"/>
    <mergeCell ref="R501:S501"/>
    <mergeCell ref="T501:U501"/>
    <mergeCell ref="V501:W501"/>
    <mergeCell ref="P503:Q503"/>
    <mergeCell ref="R503:S503"/>
    <mergeCell ref="T503:U503"/>
    <mergeCell ref="V503:W503"/>
    <mergeCell ref="P497:Q497"/>
    <mergeCell ref="R497:S497"/>
    <mergeCell ref="T497:U497"/>
    <mergeCell ref="V497:W497"/>
    <mergeCell ref="P499:Q499"/>
    <mergeCell ref="R499:S499"/>
    <mergeCell ref="T499:U499"/>
    <mergeCell ref="V499:W499"/>
    <mergeCell ref="P493:Q493"/>
    <mergeCell ref="R493:S493"/>
    <mergeCell ref="T493:U493"/>
    <mergeCell ref="V493:W493"/>
    <mergeCell ref="P495:Q495"/>
    <mergeCell ref="R495:S495"/>
    <mergeCell ref="T495:U495"/>
    <mergeCell ref="V495:W495"/>
    <mergeCell ref="P489:Q489"/>
    <mergeCell ref="R489:S489"/>
    <mergeCell ref="T489:U489"/>
    <mergeCell ref="V489:W489"/>
    <mergeCell ref="P491:Q491"/>
    <mergeCell ref="R491:S491"/>
    <mergeCell ref="T491:U491"/>
    <mergeCell ref="V491:W491"/>
    <mergeCell ref="P485:Q485"/>
    <mergeCell ref="R485:S485"/>
    <mergeCell ref="T485:U485"/>
    <mergeCell ref="V485:W485"/>
    <mergeCell ref="P487:Q487"/>
    <mergeCell ref="R487:S487"/>
    <mergeCell ref="T487:U487"/>
    <mergeCell ref="V487:W487"/>
    <mergeCell ref="P481:Q481"/>
    <mergeCell ref="R481:S481"/>
    <mergeCell ref="T481:U481"/>
    <mergeCell ref="V481:W481"/>
    <mergeCell ref="P483:Q483"/>
    <mergeCell ref="R483:S483"/>
    <mergeCell ref="T483:U483"/>
    <mergeCell ref="V483:W483"/>
    <mergeCell ref="P477:Q477"/>
    <mergeCell ref="R477:S477"/>
    <mergeCell ref="T477:U477"/>
    <mergeCell ref="V477:W477"/>
    <mergeCell ref="P479:Q479"/>
    <mergeCell ref="R479:S479"/>
    <mergeCell ref="T479:U479"/>
    <mergeCell ref="V479:W479"/>
    <mergeCell ref="P473:Q473"/>
    <mergeCell ref="R473:S473"/>
    <mergeCell ref="T473:U473"/>
    <mergeCell ref="V473:W473"/>
    <mergeCell ref="P475:Q475"/>
    <mergeCell ref="R475:S475"/>
    <mergeCell ref="T475:U475"/>
    <mergeCell ref="V475:W475"/>
    <mergeCell ref="P469:Q469"/>
    <mergeCell ref="R469:S469"/>
    <mergeCell ref="T469:U469"/>
    <mergeCell ref="V469:W469"/>
    <mergeCell ref="P471:Q471"/>
    <mergeCell ref="R471:S471"/>
    <mergeCell ref="T471:U471"/>
    <mergeCell ref="V471:W471"/>
    <mergeCell ref="P465:Q465"/>
    <mergeCell ref="R465:S465"/>
    <mergeCell ref="T465:U465"/>
    <mergeCell ref="V465:W465"/>
    <mergeCell ref="P467:Q467"/>
    <mergeCell ref="R467:S467"/>
    <mergeCell ref="T467:U467"/>
    <mergeCell ref="V467:W467"/>
    <mergeCell ref="P461:Q461"/>
    <mergeCell ref="R461:S461"/>
    <mergeCell ref="T461:U461"/>
    <mergeCell ref="V461:W461"/>
    <mergeCell ref="P463:Q463"/>
    <mergeCell ref="R463:S463"/>
    <mergeCell ref="T463:U463"/>
    <mergeCell ref="V463:W463"/>
    <mergeCell ref="P457:Q457"/>
    <mergeCell ref="R457:S457"/>
    <mergeCell ref="T457:U457"/>
    <mergeCell ref="V457:W457"/>
    <mergeCell ref="P459:Q459"/>
    <mergeCell ref="R459:S459"/>
    <mergeCell ref="T459:U459"/>
    <mergeCell ref="V459:W459"/>
    <mergeCell ref="P453:Q453"/>
    <mergeCell ref="R453:S453"/>
    <mergeCell ref="T453:U453"/>
    <mergeCell ref="V453:W453"/>
    <mergeCell ref="P455:Q455"/>
    <mergeCell ref="R455:S455"/>
    <mergeCell ref="T455:U455"/>
    <mergeCell ref="V455:W455"/>
    <mergeCell ref="P449:Q449"/>
    <mergeCell ref="R449:S449"/>
    <mergeCell ref="T449:U449"/>
    <mergeCell ref="V449:W449"/>
    <mergeCell ref="P451:Q451"/>
    <mergeCell ref="R451:S451"/>
    <mergeCell ref="T451:U451"/>
    <mergeCell ref="V451:W451"/>
    <mergeCell ref="P445:Q445"/>
    <mergeCell ref="R445:S445"/>
    <mergeCell ref="T445:U445"/>
    <mergeCell ref="V445:W445"/>
    <mergeCell ref="P447:Q447"/>
    <mergeCell ref="R447:S447"/>
    <mergeCell ref="T447:U447"/>
    <mergeCell ref="V447:W447"/>
    <mergeCell ref="P441:Q441"/>
    <mergeCell ref="R441:S441"/>
    <mergeCell ref="T441:U441"/>
    <mergeCell ref="V441:W441"/>
    <mergeCell ref="P443:Q443"/>
    <mergeCell ref="R443:S443"/>
    <mergeCell ref="T443:U443"/>
    <mergeCell ref="V443:W443"/>
    <mergeCell ref="P437:Q437"/>
    <mergeCell ref="R437:S437"/>
    <mergeCell ref="T437:U437"/>
    <mergeCell ref="V437:W437"/>
    <mergeCell ref="P439:Q439"/>
    <mergeCell ref="R439:S439"/>
    <mergeCell ref="T439:U439"/>
    <mergeCell ref="V439:W439"/>
    <mergeCell ref="P433:Q433"/>
    <mergeCell ref="R433:S433"/>
    <mergeCell ref="T433:U433"/>
    <mergeCell ref="V433:W433"/>
    <mergeCell ref="P435:Q435"/>
    <mergeCell ref="R435:S435"/>
    <mergeCell ref="T435:U435"/>
    <mergeCell ref="V435:W435"/>
    <mergeCell ref="P429:Q429"/>
    <mergeCell ref="R429:S429"/>
    <mergeCell ref="T429:U429"/>
    <mergeCell ref="V429:W429"/>
    <mergeCell ref="P431:Q431"/>
    <mergeCell ref="R431:S431"/>
    <mergeCell ref="T431:U431"/>
    <mergeCell ref="V431:W431"/>
    <mergeCell ref="P425:Q425"/>
    <mergeCell ref="R425:S425"/>
    <mergeCell ref="T425:U425"/>
    <mergeCell ref="V425:W425"/>
    <mergeCell ref="P427:Q427"/>
    <mergeCell ref="R427:S427"/>
    <mergeCell ref="T427:U427"/>
    <mergeCell ref="V427:W427"/>
    <mergeCell ref="P421:Q421"/>
    <mergeCell ref="R421:S421"/>
    <mergeCell ref="T421:U421"/>
    <mergeCell ref="V421:W421"/>
    <mergeCell ref="P423:Q423"/>
    <mergeCell ref="R423:S423"/>
    <mergeCell ref="T423:U423"/>
    <mergeCell ref="V423:W423"/>
    <mergeCell ref="P417:Q417"/>
    <mergeCell ref="R417:S417"/>
    <mergeCell ref="T417:U417"/>
    <mergeCell ref="V417:W417"/>
    <mergeCell ref="P419:Q419"/>
    <mergeCell ref="R419:S419"/>
    <mergeCell ref="T419:U419"/>
    <mergeCell ref="V419:W419"/>
    <mergeCell ref="P413:Q413"/>
    <mergeCell ref="R413:S413"/>
    <mergeCell ref="T413:U413"/>
    <mergeCell ref="V413:W413"/>
    <mergeCell ref="P415:Q415"/>
    <mergeCell ref="R415:S415"/>
    <mergeCell ref="T415:U415"/>
    <mergeCell ref="V415:W415"/>
    <mergeCell ref="P409:Q409"/>
    <mergeCell ref="R409:S409"/>
    <mergeCell ref="T409:U409"/>
    <mergeCell ref="V409:W409"/>
    <mergeCell ref="P411:Q411"/>
    <mergeCell ref="R411:S411"/>
    <mergeCell ref="T411:U411"/>
    <mergeCell ref="V411:W411"/>
    <mergeCell ref="P405:Q405"/>
    <mergeCell ref="R405:S405"/>
    <mergeCell ref="T405:U405"/>
    <mergeCell ref="V405:W405"/>
    <mergeCell ref="P407:Q407"/>
    <mergeCell ref="R407:S407"/>
    <mergeCell ref="T407:U407"/>
    <mergeCell ref="V407:W407"/>
    <mergeCell ref="P401:Q401"/>
    <mergeCell ref="R401:S401"/>
    <mergeCell ref="T401:U401"/>
    <mergeCell ref="V401:W401"/>
    <mergeCell ref="P403:Q403"/>
    <mergeCell ref="R403:S403"/>
    <mergeCell ref="T403:U403"/>
    <mergeCell ref="V403:W403"/>
    <mergeCell ref="P397:Q397"/>
    <mergeCell ref="R397:S397"/>
    <mergeCell ref="T397:U397"/>
    <mergeCell ref="V397:W397"/>
    <mergeCell ref="P399:Q399"/>
    <mergeCell ref="R399:S399"/>
    <mergeCell ref="T399:U399"/>
    <mergeCell ref="V399:W399"/>
    <mergeCell ref="P393:Q393"/>
    <mergeCell ref="R393:S393"/>
    <mergeCell ref="T393:U393"/>
    <mergeCell ref="V393:W393"/>
    <mergeCell ref="P395:Q395"/>
    <mergeCell ref="R395:S395"/>
    <mergeCell ref="T395:U395"/>
    <mergeCell ref="V395:W395"/>
    <mergeCell ref="P389:Q389"/>
    <mergeCell ref="R389:S389"/>
    <mergeCell ref="T389:U389"/>
    <mergeCell ref="V389:W389"/>
    <mergeCell ref="P391:Q391"/>
    <mergeCell ref="R391:S391"/>
    <mergeCell ref="T391:U391"/>
    <mergeCell ref="V391:W391"/>
    <mergeCell ref="P385:Q385"/>
    <mergeCell ref="R385:S385"/>
    <mergeCell ref="T385:U385"/>
    <mergeCell ref="V385:W385"/>
    <mergeCell ref="P387:Q387"/>
    <mergeCell ref="R387:S387"/>
    <mergeCell ref="T387:U387"/>
    <mergeCell ref="V387:W387"/>
    <mergeCell ref="P381:Q381"/>
    <mergeCell ref="R381:S381"/>
    <mergeCell ref="T381:U381"/>
    <mergeCell ref="V381:W381"/>
    <mergeCell ref="P383:Q383"/>
    <mergeCell ref="R383:S383"/>
    <mergeCell ref="T383:U383"/>
    <mergeCell ref="V383:W383"/>
    <mergeCell ref="P377:Q377"/>
    <mergeCell ref="R377:S377"/>
    <mergeCell ref="T377:U377"/>
    <mergeCell ref="V377:W377"/>
    <mergeCell ref="P379:Q379"/>
    <mergeCell ref="R379:S379"/>
    <mergeCell ref="T379:U379"/>
    <mergeCell ref="V379:W379"/>
    <mergeCell ref="P373:Q373"/>
    <mergeCell ref="R373:S373"/>
    <mergeCell ref="T373:U373"/>
    <mergeCell ref="V373:W373"/>
    <mergeCell ref="P375:Q375"/>
    <mergeCell ref="R375:S375"/>
    <mergeCell ref="T375:U375"/>
    <mergeCell ref="V375:W375"/>
    <mergeCell ref="P369:Q369"/>
    <mergeCell ref="R369:S369"/>
    <mergeCell ref="T369:U369"/>
    <mergeCell ref="V369:W369"/>
    <mergeCell ref="P371:Q371"/>
    <mergeCell ref="R371:S371"/>
    <mergeCell ref="T371:U371"/>
    <mergeCell ref="V371:W371"/>
    <mergeCell ref="P365:Q365"/>
    <mergeCell ref="R365:S365"/>
    <mergeCell ref="T365:U365"/>
    <mergeCell ref="V365:W365"/>
    <mergeCell ref="P367:Q367"/>
    <mergeCell ref="R367:S367"/>
    <mergeCell ref="T367:U367"/>
    <mergeCell ref="V367:W367"/>
    <mergeCell ref="P361:Q361"/>
    <mergeCell ref="R361:S361"/>
    <mergeCell ref="T361:U361"/>
    <mergeCell ref="V361:W361"/>
    <mergeCell ref="P363:Q363"/>
    <mergeCell ref="R363:S363"/>
    <mergeCell ref="T363:U363"/>
    <mergeCell ref="V363:W363"/>
    <mergeCell ref="P357:Q357"/>
    <mergeCell ref="R357:S357"/>
    <mergeCell ref="T357:U357"/>
    <mergeCell ref="V357:W357"/>
    <mergeCell ref="P359:Q359"/>
    <mergeCell ref="R359:S359"/>
    <mergeCell ref="T359:U359"/>
    <mergeCell ref="V359:W359"/>
    <mergeCell ref="P353:Q353"/>
    <mergeCell ref="R353:S353"/>
    <mergeCell ref="T353:U353"/>
    <mergeCell ref="V353:W353"/>
    <mergeCell ref="P355:Q355"/>
    <mergeCell ref="R355:S355"/>
    <mergeCell ref="T355:U355"/>
    <mergeCell ref="V355:W355"/>
    <mergeCell ref="P349:Q349"/>
    <mergeCell ref="R349:S349"/>
    <mergeCell ref="T349:U349"/>
    <mergeCell ref="V349:W349"/>
    <mergeCell ref="P351:Q351"/>
    <mergeCell ref="R351:S351"/>
    <mergeCell ref="T351:U351"/>
    <mergeCell ref="V351:W351"/>
    <mergeCell ref="P345:Q345"/>
    <mergeCell ref="R345:S345"/>
    <mergeCell ref="T345:U345"/>
    <mergeCell ref="V345:W345"/>
    <mergeCell ref="P347:Q347"/>
    <mergeCell ref="R347:S347"/>
    <mergeCell ref="T347:U347"/>
    <mergeCell ref="V347:W347"/>
    <mergeCell ref="P341:Q341"/>
    <mergeCell ref="R341:S341"/>
    <mergeCell ref="T341:U341"/>
    <mergeCell ref="V341:W341"/>
    <mergeCell ref="P343:Q343"/>
    <mergeCell ref="R343:S343"/>
    <mergeCell ref="T343:U343"/>
    <mergeCell ref="V343:W343"/>
    <mergeCell ref="P337:Q337"/>
    <mergeCell ref="R337:S337"/>
    <mergeCell ref="T337:U337"/>
    <mergeCell ref="V337:W337"/>
    <mergeCell ref="P339:Q339"/>
    <mergeCell ref="R339:S339"/>
    <mergeCell ref="T339:U339"/>
    <mergeCell ref="V339:W339"/>
    <mergeCell ref="P333:Q333"/>
    <mergeCell ref="R333:S333"/>
    <mergeCell ref="T333:U333"/>
    <mergeCell ref="V333:W333"/>
    <mergeCell ref="P335:Q335"/>
    <mergeCell ref="R335:S335"/>
    <mergeCell ref="T335:U335"/>
    <mergeCell ref="V335:W335"/>
    <mergeCell ref="P329:Q329"/>
    <mergeCell ref="R329:S329"/>
    <mergeCell ref="T329:U329"/>
    <mergeCell ref="V329:W329"/>
    <mergeCell ref="P331:Q331"/>
    <mergeCell ref="R331:S331"/>
    <mergeCell ref="T331:U331"/>
    <mergeCell ref="V331:W331"/>
    <mergeCell ref="P325:Q325"/>
    <mergeCell ref="R325:S325"/>
    <mergeCell ref="T325:U325"/>
    <mergeCell ref="V325:W325"/>
    <mergeCell ref="P327:Q327"/>
    <mergeCell ref="R327:S327"/>
    <mergeCell ref="T327:U327"/>
    <mergeCell ref="V327:W327"/>
    <mergeCell ref="P321:Q321"/>
    <mergeCell ref="R321:S321"/>
    <mergeCell ref="T321:U321"/>
    <mergeCell ref="V321:W321"/>
    <mergeCell ref="P323:Q323"/>
    <mergeCell ref="R323:S323"/>
    <mergeCell ref="T323:U323"/>
    <mergeCell ref="V323:W323"/>
    <mergeCell ref="P317:Q317"/>
    <mergeCell ref="R317:S317"/>
    <mergeCell ref="T317:U317"/>
    <mergeCell ref="V317:W317"/>
    <mergeCell ref="P319:Q319"/>
    <mergeCell ref="R319:S319"/>
    <mergeCell ref="T319:U319"/>
    <mergeCell ref="V319:W319"/>
    <mergeCell ref="P313:Q313"/>
    <mergeCell ref="R313:S313"/>
    <mergeCell ref="T313:U313"/>
    <mergeCell ref="V313:W313"/>
    <mergeCell ref="P315:Q315"/>
    <mergeCell ref="R315:S315"/>
    <mergeCell ref="T315:U315"/>
    <mergeCell ref="V315:W315"/>
    <mergeCell ref="P309:Q309"/>
    <mergeCell ref="R309:S309"/>
    <mergeCell ref="T309:U309"/>
    <mergeCell ref="V309:W309"/>
    <mergeCell ref="P311:Q311"/>
    <mergeCell ref="R311:S311"/>
    <mergeCell ref="T311:U311"/>
    <mergeCell ref="V311:W311"/>
    <mergeCell ref="P305:Q305"/>
    <mergeCell ref="R305:S305"/>
    <mergeCell ref="T305:U305"/>
    <mergeCell ref="V305:W305"/>
    <mergeCell ref="P307:Q307"/>
    <mergeCell ref="R307:S307"/>
    <mergeCell ref="T307:U307"/>
    <mergeCell ref="V307:W307"/>
    <mergeCell ref="P301:Q301"/>
    <mergeCell ref="R301:S301"/>
    <mergeCell ref="T301:U301"/>
    <mergeCell ref="V301:W301"/>
    <mergeCell ref="P303:Q303"/>
    <mergeCell ref="R303:S303"/>
    <mergeCell ref="T303:U303"/>
    <mergeCell ref="V303:W303"/>
    <mergeCell ref="P297:Q297"/>
    <mergeCell ref="R297:S297"/>
    <mergeCell ref="T297:U297"/>
    <mergeCell ref="V297:W297"/>
    <mergeCell ref="P299:Q299"/>
    <mergeCell ref="R299:S299"/>
    <mergeCell ref="T299:U299"/>
    <mergeCell ref="V299:W299"/>
    <mergeCell ref="P293:Q293"/>
    <mergeCell ref="R293:S293"/>
    <mergeCell ref="T293:U293"/>
    <mergeCell ref="V293:W293"/>
    <mergeCell ref="P295:Q295"/>
    <mergeCell ref="R295:S295"/>
    <mergeCell ref="T295:U295"/>
    <mergeCell ref="V295:W295"/>
    <mergeCell ref="P289:Q289"/>
    <mergeCell ref="R289:S289"/>
    <mergeCell ref="T289:U289"/>
    <mergeCell ref="V289:W289"/>
    <mergeCell ref="P291:Q291"/>
    <mergeCell ref="R291:S291"/>
    <mergeCell ref="T291:U291"/>
    <mergeCell ref="V291:W291"/>
    <mergeCell ref="P285:Q285"/>
    <mergeCell ref="R285:S285"/>
    <mergeCell ref="T285:U285"/>
    <mergeCell ref="V285:W285"/>
    <mergeCell ref="P287:Q287"/>
    <mergeCell ref="R287:S287"/>
    <mergeCell ref="T287:U287"/>
    <mergeCell ref="V287:W287"/>
    <mergeCell ref="P281:Q281"/>
    <mergeCell ref="R281:S281"/>
    <mergeCell ref="T281:U281"/>
    <mergeCell ref="V281:W281"/>
    <mergeCell ref="P283:Q283"/>
    <mergeCell ref="R283:S283"/>
    <mergeCell ref="T283:U283"/>
    <mergeCell ref="V283:W283"/>
    <mergeCell ref="P277:Q277"/>
    <mergeCell ref="R277:S277"/>
    <mergeCell ref="T277:U277"/>
    <mergeCell ref="V277:W277"/>
    <mergeCell ref="P279:Q279"/>
    <mergeCell ref="R279:S279"/>
    <mergeCell ref="T279:U279"/>
    <mergeCell ref="V279:W279"/>
    <mergeCell ref="P273:Q273"/>
    <mergeCell ref="R273:S273"/>
    <mergeCell ref="T273:U273"/>
    <mergeCell ref="V273:W273"/>
    <mergeCell ref="P275:Q275"/>
    <mergeCell ref="R275:S275"/>
    <mergeCell ref="T275:U275"/>
    <mergeCell ref="V275:W275"/>
    <mergeCell ref="P269:Q269"/>
    <mergeCell ref="R269:S269"/>
    <mergeCell ref="T269:U269"/>
    <mergeCell ref="V269:W269"/>
    <mergeCell ref="P271:Q271"/>
    <mergeCell ref="R271:S271"/>
    <mergeCell ref="T271:U271"/>
    <mergeCell ref="V271:W271"/>
    <mergeCell ref="P265:Q265"/>
    <mergeCell ref="R265:S265"/>
    <mergeCell ref="T265:U265"/>
    <mergeCell ref="V265:W265"/>
    <mergeCell ref="P267:Q267"/>
    <mergeCell ref="R267:S267"/>
    <mergeCell ref="T267:U267"/>
    <mergeCell ref="V267:W267"/>
    <mergeCell ref="P261:Q261"/>
    <mergeCell ref="R261:S261"/>
    <mergeCell ref="T261:U261"/>
    <mergeCell ref="V261:W261"/>
    <mergeCell ref="P263:Q263"/>
    <mergeCell ref="R263:S263"/>
    <mergeCell ref="T263:U263"/>
    <mergeCell ref="V263:W263"/>
    <mergeCell ref="P257:Q257"/>
    <mergeCell ref="R257:S257"/>
    <mergeCell ref="T257:U257"/>
    <mergeCell ref="V257:W257"/>
    <mergeCell ref="P259:Q259"/>
    <mergeCell ref="R259:S259"/>
    <mergeCell ref="T259:U259"/>
    <mergeCell ref="V259:W259"/>
    <mergeCell ref="P253:Q253"/>
    <mergeCell ref="R253:S253"/>
    <mergeCell ref="T253:U253"/>
    <mergeCell ref="V253:W253"/>
    <mergeCell ref="P255:Q255"/>
    <mergeCell ref="R255:S255"/>
    <mergeCell ref="T255:U255"/>
    <mergeCell ref="V255:W255"/>
    <mergeCell ref="P249:Q249"/>
    <mergeCell ref="R249:S249"/>
    <mergeCell ref="T249:U249"/>
    <mergeCell ref="V249:W249"/>
    <mergeCell ref="P251:Q251"/>
    <mergeCell ref="R251:S251"/>
    <mergeCell ref="T251:U251"/>
    <mergeCell ref="V251:W251"/>
    <mergeCell ref="P245:Q245"/>
    <mergeCell ref="R245:S245"/>
    <mergeCell ref="T245:U245"/>
    <mergeCell ref="V245:W245"/>
    <mergeCell ref="P247:Q247"/>
    <mergeCell ref="R247:S247"/>
    <mergeCell ref="T247:U247"/>
    <mergeCell ref="V247:W247"/>
    <mergeCell ref="P241:Q241"/>
    <mergeCell ref="R241:S241"/>
    <mergeCell ref="T241:U241"/>
    <mergeCell ref="V241:W241"/>
    <mergeCell ref="P243:Q243"/>
    <mergeCell ref="R243:S243"/>
    <mergeCell ref="T243:U243"/>
    <mergeCell ref="V243:W243"/>
    <mergeCell ref="P237:Q237"/>
    <mergeCell ref="R237:S237"/>
    <mergeCell ref="T237:U237"/>
    <mergeCell ref="V237:W237"/>
    <mergeCell ref="P239:Q239"/>
    <mergeCell ref="R239:S239"/>
    <mergeCell ref="T239:U239"/>
    <mergeCell ref="V239:W239"/>
    <mergeCell ref="P233:Q233"/>
    <mergeCell ref="R233:S233"/>
    <mergeCell ref="T233:U233"/>
    <mergeCell ref="V233:W233"/>
    <mergeCell ref="P235:Q235"/>
    <mergeCell ref="R235:S235"/>
    <mergeCell ref="T235:U235"/>
    <mergeCell ref="V235:W235"/>
    <mergeCell ref="P229:Q229"/>
    <mergeCell ref="R229:S229"/>
    <mergeCell ref="T229:U229"/>
    <mergeCell ref="V229:W229"/>
    <mergeCell ref="P231:Q231"/>
    <mergeCell ref="R231:S231"/>
    <mergeCell ref="T231:U231"/>
    <mergeCell ref="V231:W231"/>
    <mergeCell ref="P225:Q225"/>
    <mergeCell ref="R225:S225"/>
    <mergeCell ref="T225:U225"/>
    <mergeCell ref="V225:W225"/>
    <mergeCell ref="P227:Q227"/>
    <mergeCell ref="R227:S227"/>
    <mergeCell ref="T227:U227"/>
    <mergeCell ref="V227:W227"/>
    <mergeCell ref="P221:Q221"/>
    <mergeCell ref="R221:S221"/>
    <mergeCell ref="T221:U221"/>
    <mergeCell ref="V221:W221"/>
    <mergeCell ref="P223:Q223"/>
    <mergeCell ref="R223:S223"/>
    <mergeCell ref="T223:U223"/>
    <mergeCell ref="V223:W223"/>
    <mergeCell ref="P217:Q217"/>
    <mergeCell ref="R217:S217"/>
    <mergeCell ref="T217:U217"/>
    <mergeCell ref="V217:W217"/>
    <mergeCell ref="P219:Q219"/>
    <mergeCell ref="R219:S219"/>
    <mergeCell ref="T219:U219"/>
    <mergeCell ref="V219:W219"/>
    <mergeCell ref="P213:Q213"/>
    <mergeCell ref="R213:S213"/>
    <mergeCell ref="T213:U213"/>
    <mergeCell ref="V213:W213"/>
    <mergeCell ref="P215:Q215"/>
    <mergeCell ref="R215:S215"/>
    <mergeCell ref="T215:U215"/>
    <mergeCell ref="V215:W215"/>
    <mergeCell ref="P209:Q209"/>
    <mergeCell ref="R209:S209"/>
    <mergeCell ref="T209:U209"/>
    <mergeCell ref="V209:W209"/>
    <mergeCell ref="P211:Q211"/>
    <mergeCell ref="R211:S211"/>
    <mergeCell ref="T211:U211"/>
    <mergeCell ref="V211:W211"/>
    <mergeCell ref="P205:Q205"/>
    <mergeCell ref="R205:S205"/>
    <mergeCell ref="T205:U205"/>
    <mergeCell ref="V205:W205"/>
    <mergeCell ref="P207:Q207"/>
    <mergeCell ref="R207:S207"/>
    <mergeCell ref="T207:U207"/>
    <mergeCell ref="V207:W207"/>
    <mergeCell ref="P201:Q201"/>
    <mergeCell ref="R201:S201"/>
    <mergeCell ref="T201:U201"/>
    <mergeCell ref="V201:W201"/>
    <mergeCell ref="P203:Q203"/>
    <mergeCell ref="R203:S203"/>
    <mergeCell ref="T203:U203"/>
    <mergeCell ref="V203:W203"/>
    <mergeCell ref="P197:Q197"/>
    <mergeCell ref="R197:S197"/>
    <mergeCell ref="T197:U197"/>
    <mergeCell ref="V197:W197"/>
    <mergeCell ref="P199:Q199"/>
    <mergeCell ref="R199:S199"/>
    <mergeCell ref="T199:U199"/>
    <mergeCell ref="V199:W199"/>
    <mergeCell ref="P193:Q193"/>
    <mergeCell ref="R193:S193"/>
    <mergeCell ref="T193:U193"/>
    <mergeCell ref="V193:W193"/>
    <mergeCell ref="P195:Q195"/>
    <mergeCell ref="R195:S195"/>
    <mergeCell ref="T195:U195"/>
    <mergeCell ref="V195:W195"/>
    <mergeCell ref="P189:Q189"/>
    <mergeCell ref="R189:S189"/>
    <mergeCell ref="T189:U189"/>
    <mergeCell ref="V189:W189"/>
    <mergeCell ref="P191:Q191"/>
    <mergeCell ref="R191:S191"/>
    <mergeCell ref="T191:U191"/>
    <mergeCell ref="V191:W191"/>
    <mergeCell ref="P185:Q185"/>
    <mergeCell ref="R185:S185"/>
    <mergeCell ref="T185:U185"/>
    <mergeCell ref="V185:W185"/>
    <mergeCell ref="P187:Q187"/>
    <mergeCell ref="R187:S187"/>
    <mergeCell ref="T187:U187"/>
    <mergeCell ref="V187:W187"/>
    <mergeCell ref="P181:Q181"/>
    <mergeCell ref="R181:S181"/>
    <mergeCell ref="T181:U181"/>
    <mergeCell ref="V181:W181"/>
    <mergeCell ref="P183:Q183"/>
    <mergeCell ref="R183:S183"/>
    <mergeCell ref="T183:U183"/>
    <mergeCell ref="V183:W183"/>
    <mergeCell ref="P177:Q177"/>
    <mergeCell ref="R177:S177"/>
    <mergeCell ref="T177:U177"/>
    <mergeCell ref="V177:W177"/>
    <mergeCell ref="P179:Q179"/>
    <mergeCell ref="R179:S179"/>
    <mergeCell ref="T179:U179"/>
    <mergeCell ref="V179:W179"/>
    <mergeCell ref="P173:Q173"/>
    <mergeCell ref="R173:S173"/>
    <mergeCell ref="T173:U173"/>
    <mergeCell ref="V173:W173"/>
    <mergeCell ref="P175:Q175"/>
    <mergeCell ref="R175:S175"/>
    <mergeCell ref="T175:U175"/>
    <mergeCell ref="V175:W175"/>
    <mergeCell ref="P169:Q169"/>
    <mergeCell ref="R169:S169"/>
    <mergeCell ref="T169:U169"/>
    <mergeCell ref="V169:W169"/>
    <mergeCell ref="P171:Q171"/>
    <mergeCell ref="R171:S171"/>
    <mergeCell ref="T171:U171"/>
    <mergeCell ref="V171:W171"/>
    <mergeCell ref="P165:Q165"/>
    <mergeCell ref="R165:S165"/>
    <mergeCell ref="T165:U165"/>
    <mergeCell ref="V165:W165"/>
    <mergeCell ref="P167:Q167"/>
    <mergeCell ref="R167:S167"/>
    <mergeCell ref="T167:U167"/>
    <mergeCell ref="V167:W167"/>
    <mergeCell ref="P161:Q161"/>
    <mergeCell ref="R161:S161"/>
    <mergeCell ref="T161:U161"/>
    <mergeCell ref="V161:W161"/>
    <mergeCell ref="P163:Q163"/>
    <mergeCell ref="R163:S163"/>
    <mergeCell ref="T163:U163"/>
    <mergeCell ref="V163:W163"/>
    <mergeCell ref="P157:Q157"/>
    <mergeCell ref="R157:S157"/>
    <mergeCell ref="T157:U157"/>
    <mergeCell ref="V157:W157"/>
    <mergeCell ref="P159:Q159"/>
    <mergeCell ref="R159:S159"/>
    <mergeCell ref="T159:U159"/>
    <mergeCell ref="V159:W159"/>
    <mergeCell ref="P153:Q153"/>
    <mergeCell ref="R153:S153"/>
    <mergeCell ref="T153:U153"/>
    <mergeCell ref="V153:W153"/>
    <mergeCell ref="P155:Q155"/>
    <mergeCell ref="R155:S155"/>
    <mergeCell ref="T155:U155"/>
    <mergeCell ref="V155:W155"/>
    <mergeCell ref="P149:Q149"/>
    <mergeCell ref="R149:S149"/>
    <mergeCell ref="T149:U149"/>
    <mergeCell ref="V149:W149"/>
    <mergeCell ref="P151:Q151"/>
    <mergeCell ref="R151:S151"/>
    <mergeCell ref="T151:U151"/>
    <mergeCell ref="V151:W151"/>
    <mergeCell ref="P145:Q145"/>
    <mergeCell ref="R145:S145"/>
    <mergeCell ref="T145:U145"/>
    <mergeCell ref="V145:W145"/>
    <mergeCell ref="P147:Q147"/>
    <mergeCell ref="R147:S147"/>
    <mergeCell ref="T147:U147"/>
    <mergeCell ref="V147:W147"/>
    <mergeCell ref="P141:Q141"/>
    <mergeCell ref="R141:S141"/>
    <mergeCell ref="T141:U141"/>
    <mergeCell ref="V141:W141"/>
    <mergeCell ref="P143:Q143"/>
    <mergeCell ref="R143:S143"/>
    <mergeCell ref="T143:U143"/>
    <mergeCell ref="V143:W143"/>
    <mergeCell ref="P137:Q137"/>
    <mergeCell ref="R137:S137"/>
    <mergeCell ref="T137:U137"/>
    <mergeCell ref="V137:W137"/>
    <mergeCell ref="P139:Q139"/>
    <mergeCell ref="R139:S139"/>
    <mergeCell ref="T139:U139"/>
    <mergeCell ref="V139:W139"/>
    <mergeCell ref="P133:Q133"/>
    <mergeCell ref="R133:S133"/>
    <mergeCell ref="T133:U133"/>
    <mergeCell ref="V133:W133"/>
    <mergeCell ref="P135:Q135"/>
    <mergeCell ref="R135:S135"/>
    <mergeCell ref="T135:U135"/>
    <mergeCell ref="V135:W135"/>
    <mergeCell ref="P129:Q129"/>
    <mergeCell ref="R129:S129"/>
    <mergeCell ref="T129:U129"/>
    <mergeCell ref="V129:W129"/>
    <mergeCell ref="P131:Q131"/>
    <mergeCell ref="R131:S131"/>
    <mergeCell ref="T131:U131"/>
    <mergeCell ref="V131:W131"/>
    <mergeCell ref="P125:Q125"/>
    <mergeCell ref="R125:S125"/>
    <mergeCell ref="T125:U125"/>
    <mergeCell ref="V125:W125"/>
    <mergeCell ref="P127:Q127"/>
    <mergeCell ref="R127:S127"/>
    <mergeCell ref="T127:U127"/>
    <mergeCell ref="V127:W127"/>
    <mergeCell ref="P121:Q121"/>
    <mergeCell ref="R121:S121"/>
    <mergeCell ref="T121:U121"/>
    <mergeCell ref="V121:W121"/>
    <mergeCell ref="P123:Q123"/>
    <mergeCell ref="R123:S123"/>
    <mergeCell ref="T123:U123"/>
    <mergeCell ref="V123:W123"/>
    <mergeCell ref="P117:Q117"/>
    <mergeCell ref="R117:S117"/>
    <mergeCell ref="T117:U117"/>
    <mergeCell ref="V117:W117"/>
    <mergeCell ref="P119:Q119"/>
    <mergeCell ref="R119:S119"/>
    <mergeCell ref="T119:U119"/>
    <mergeCell ref="V119:W119"/>
    <mergeCell ref="P113:Q113"/>
    <mergeCell ref="R113:S113"/>
    <mergeCell ref="T113:U113"/>
    <mergeCell ref="V113:W113"/>
    <mergeCell ref="P115:Q115"/>
    <mergeCell ref="R115:S115"/>
    <mergeCell ref="T115:U115"/>
    <mergeCell ref="V115:W115"/>
    <mergeCell ref="P109:W109"/>
    <mergeCell ref="P110:Q110"/>
    <mergeCell ref="R110:S110"/>
    <mergeCell ref="T110:U110"/>
    <mergeCell ref="V110:W110"/>
    <mergeCell ref="P111:Q111"/>
    <mergeCell ref="R111:S111"/>
    <mergeCell ref="T111:U111"/>
    <mergeCell ref="V111:W111"/>
    <mergeCell ref="N531:N532"/>
    <mergeCell ref="F533:G533"/>
    <mergeCell ref="H533:I533"/>
    <mergeCell ref="J533:K533"/>
    <mergeCell ref="L533:M533"/>
    <mergeCell ref="J529:K529"/>
    <mergeCell ref="L529:M529"/>
    <mergeCell ref="N533:N534"/>
    <mergeCell ref="D537:M537"/>
    <mergeCell ref="F531:G531"/>
    <mergeCell ref="H531:I531"/>
    <mergeCell ref="J531:K531"/>
    <mergeCell ref="L531:M531"/>
    <mergeCell ref="J525:K525"/>
    <mergeCell ref="L525:M525"/>
    <mergeCell ref="F527:G527"/>
    <mergeCell ref="H527:I527"/>
    <mergeCell ref="J527:K527"/>
    <mergeCell ref="L527:M527"/>
    <mergeCell ref="N527:N528"/>
    <mergeCell ref="F529:G529"/>
    <mergeCell ref="H529:I529"/>
    <mergeCell ref="J521:K521"/>
    <mergeCell ref="L521:M521"/>
    <mergeCell ref="N529:N530"/>
    <mergeCell ref="F523:G523"/>
    <mergeCell ref="H523:I523"/>
    <mergeCell ref="J523:K523"/>
    <mergeCell ref="L523:M523"/>
    <mergeCell ref="N523:N524"/>
    <mergeCell ref="F525:G525"/>
    <mergeCell ref="H525:I525"/>
    <mergeCell ref="J517:K517"/>
    <mergeCell ref="L517:M517"/>
    <mergeCell ref="N525:N526"/>
    <mergeCell ref="F519:G519"/>
    <mergeCell ref="H519:I519"/>
    <mergeCell ref="J519:K519"/>
    <mergeCell ref="L519:M519"/>
    <mergeCell ref="N519:N520"/>
    <mergeCell ref="F521:G521"/>
    <mergeCell ref="H521:I521"/>
    <mergeCell ref="J513:K513"/>
    <mergeCell ref="L513:M513"/>
    <mergeCell ref="N521:N522"/>
    <mergeCell ref="F515:G515"/>
    <mergeCell ref="H515:I515"/>
    <mergeCell ref="J515:K515"/>
    <mergeCell ref="L515:M515"/>
    <mergeCell ref="N515:N516"/>
    <mergeCell ref="F517:G517"/>
    <mergeCell ref="H517:I517"/>
    <mergeCell ref="J509:K509"/>
    <mergeCell ref="L509:M509"/>
    <mergeCell ref="N517:N518"/>
    <mergeCell ref="F511:G511"/>
    <mergeCell ref="H511:I511"/>
    <mergeCell ref="J511:K511"/>
    <mergeCell ref="L511:M511"/>
    <mergeCell ref="N511:N512"/>
    <mergeCell ref="F513:G513"/>
    <mergeCell ref="H513:I513"/>
    <mergeCell ref="J505:K505"/>
    <mergeCell ref="L505:M505"/>
    <mergeCell ref="N513:N514"/>
    <mergeCell ref="F507:G507"/>
    <mergeCell ref="H507:I507"/>
    <mergeCell ref="J507:K507"/>
    <mergeCell ref="L507:M507"/>
    <mergeCell ref="N507:N508"/>
    <mergeCell ref="F509:G509"/>
    <mergeCell ref="H509:I509"/>
    <mergeCell ref="J501:K501"/>
    <mergeCell ref="L501:M501"/>
    <mergeCell ref="N509:N510"/>
    <mergeCell ref="F503:G503"/>
    <mergeCell ref="H503:I503"/>
    <mergeCell ref="J503:K503"/>
    <mergeCell ref="L503:M503"/>
    <mergeCell ref="N503:N504"/>
    <mergeCell ref="F505:G505"/>
    <mergeCell ref="H505:I505"/>
    <mergeCell ref="J497:K497"/>
    <mergeCell ref="L497:M497"/>
    <mergeCell ref="N505:N506"/>
    <mergeCell ref="F499:G499"/>
    <mergeCell ref="H499:I499"/>
    <mergeCell ref="J499:K499"/>
    <mergeCell ref="L499:M499"/>
    <mergeCell ref="N499:N500"/>
    <mergeCell ref="F501:G501"/>
    <mergeCell ref="H501:I501"/>
    <mergeCell ref="J493:K493"/>
    <mergeCell ref="L493:M493"/>
    <mergeCell ref="N501:N502"/>
    <mergeCell ref="F495:G495"/>
    <mergeCell ref="H495:I495"/>
    <mergeCell ref="J495:K495"/>
    <mergeCell ref="L495:M495"/>
    <mergeCell ref="N495:N496"/>
    <mergeCell ref="F497:G497"/>
    <mergeCell ref="H497:I497"/>
    <mergeCell ref="J489:K489"/>
    <mergeCell ref="L489:M489"/>
    <mergeCell ref="N497:N498"/>
    <mergeCell ref="F491:G491"/>
    <mergeCell ref="H491:I491"/>
    <mergeCell ref="J491:K491"/>
    <mergeCell ref="L491:M491"/>
    <mergeCell ref="N491:N492"/>
    <mergeCell ref="F493:G493"/>
    <mergeCell ref="H493:I493"/>
    <mergeCell ref="J485:K485"/>
    <mergeCell ref="L485:M485"/>
    <mergeCell ref="N493:N494"/>
    <mergeCell ref="F487:G487"/>
    <mergeCell ref="H487:I487"/>
    <mergeCell ref="J487:K487"/>
    <mergeCell ref="L487:M487"/>
    <mergeCell ref="N487:N488"/>
    <mergeCell ref="F489:G489"/>
    <mergeCell ref="H489:I489"/>
    <mergeCell ref="J481:K481"/>
    <mergeCell ref="L481:M481"/>
    <mergeCell ref="N489:N490"/>
    <mergeCell ref="F483:G483"/>
    <mergeCell ref="H483:I483"/>
    <mergeCell ref="J483:K483"/>
    <mergeCell ref="L483:M483"/>
    <mergeCell ref="N483:N484"/>
    <mergeCell ref="F485:G485"/>
    <mergeCell ref="H485:I485"/>
    <mergeCell ref="J477:K477"/>
    <mergeCell ref="L477:M477"/>
    <mergeCell ref="N485:N486"/>
    <mergeCell ref="F479:G479"/>
    <mergeCell ref="H479:I479"/>
    <mergeCell ref="J479:K479"/>
    <mergeCell ref="L479:M479"/>
    <mergeCell ref="N479:N480"/>
    <mergeCell ref="F481:G481"/>
    <mergeCell ref="H481:I481"/>
    <mergeCell ref="J473:K473"/>
    <mergeCell ref="L473:M473"/>
    <mergeCell ref="N481:N482"/>
    <mergeCell ref="F475:G475"/>
    <mergeCell ref="H475:I475"/>
    <mergeCell ref="J475:K475"/>
    <mergeCell ref="L475:M475"/>
    <mergeCell ref="N475:N476"/>
    <mergeCell ref="F477:G477"/>
    <mergeCell ref="H477:I477"/>
    <mergeCell ref="J469:K469"/>
    <mergeCell ref="L469:M469"/>
    <mergeCell ref="N477:N478"/>
    <mergeCell ref="F471:G471"/>
    <mergeCell ref="H471:I471"/>
    <mergeCell ref="J471:K471"/>
    <mergeCell ref="L471:M471"/>
    <mergeCell ref="N471:N472"/>
    <mergeCell ref="F473:G473"/>
    <mergeCell ref="H473:I473"/>
    <mergeCell ref="J465:K465"/>
    <mergeCell ref="L465:M465"/>
    <mergeCell ref="N473:N474"/>
    <mergeCell ref="F467:G467"/>
    <mergeCell ref="H467:I467"/>
    <mergeCell ref="J467:K467"/>
    <mergeCell ref="L467:M467"/>
    <mergeCell ref="N467:N468"/>
    <mergeCell ref="F469:G469"/>
    <mergeCell ref="H469:I469"/>
    <mergeCell ref="J461:K461"/>
    <mergeCell ref="L461:M461"/>
    <mergeCell ref="N469:N470"/>
    <mergeCell ref="F463:G463"/>
    <mergeCell ref="H463:I463"/>
    <mergeCell ref="J463:K463"/>
    <mergeCell ref="L463:M463"/>
    <mergeCell ref="N463:N464"/>
    <mergeCell ref="F465:G465"/>
    <mergeCell ref="H465:I465"/>
    <mergeCell ref="J457:K457"/>
    <mergeCell ref="L457:M457"/>
    <mergeCell ref="N465:N466"/>
    <mergeCell ref="F459:G459"/>
    <mergeCell ref="H459:I459"/>
    <mergeCell ref="J459:K459"/>
    <mergeCell ref="L459:M459"/>
    <mergeCell ref="N459:N460"/>
    <mergeCell ref="F461:G461"/>
    <mergeCell ref="H461:I461"/>
    <mergeCell ref="J453:K453"/>
    <mergeCell ref="L453:M453"/>
    <mergeCell ref="N461:N462"/>
    <mergeCell ref="F455:G455"/>
    <mergeCell ref="H455:I455"/>
    <mergeCell ref="J455:K455"/>
    <mergeCell ref="L455:M455"/>
    <mergeCell ref="N455:N456"/>
    <mergeCell ref="F457:G457"/>
    <mergeCell ref="H457:I457"/>
    <mergeCell ref="J449:K449"/>
    <mergeCell ref="L449:M449"/>
    <mergeCell ref="N457:N458"/>
    <mergeCell ref="F451:G451"/>
    <mergeCell ref="H451:I451"/>
    <mergeCell ref="J451:K451"/>
    <mergeCell ref="L451:M451"/>
    <mergeCell ref="N451:N452"/>
    <mergeCell ref="F453:G453"/>
    <mergeCell ref="H453:I453"/>
    <mergeCell ref="J445:K445"/>
    <mergeCell ref="L445:M445"/>
    <mergeCell ref="N453:N454"/>
    <mergeCell ref="F447:G447"/>
    <mergeCell ref="H447:I447"/>
    <mergeCell ref="J447:K447"/>
    <mergeCell ref="L447:M447"/>
    <mergeCell ref="N447:N448"/>
    <mergeCell ref="F449:G449"/>
    <mergeCell ref="H449:I449"/>
    <mergeCell ref="J441:K441"/>
    <mergeCell ref="L441:M441"/>
    <mergeCell ref="N449:N450"/>
    <mergeCell ref="F443:G443"/>
    <mergeCell ref="H443:I443"/>
    <mergeCell ref="J443:K443"/>
    <mergeCell ref="L443:M443"/>
    <mergeCell ref="N443:N444"/>
    <mergeCell ref="F445:G445"/>
    <mergeCell ref="H445:I445"/>
    <mergeCell ref="J437:K437"/>
    <mergeCell ref="L437:M437"/>
    <mergeCell ref="N445:N446"/>
    <mergeCell ref="F439:G439"/>
    <mergeCell ref="H439:I439"/>
    <mergeCell ref="J439:K439"/>
    <mergeCell ref="L439:M439"/>
    <mergeCell ref="N439:N440"/>
    <mergeCell ref="F441:G441"/>
    <mergeCell ref="H441:I441"/>
    <mergeCell ref="J433:K433"/>
    <mergeCell ref="L433:M433"/>
    <mergeCell ref="N441:N442"/>
    <mergeCell ref="F435:G435"/>
    <mergeCell ref="H435:I435"/>
    <mergeCell ref="J435:K435"/>
    <mergeCell ref="L435:M435"/>
    <mergeCell ref="N435:N436"/>
    <mergeCell ref="F437:G437"/>
    <mergeCell ref="H437:I437"/>
    <mergeCell ref="J429:K429"/>
    <mergeCell ref="L429:M429"/>
    <mergeCell ref="N437:N438"/>
    <mergeCell ref="F431:G431"/>
    <mergeCell ref="H431:I431"/>
    <mergeCell ref="J431:K431"/>
    <mergeCell ref="L431:M431"/>
    <mergeCell ref="N431:N432"/>
    <mergeCell ref="F433:G433"/>
    <mergeCell ref="H433:I433"/>
    <mergeCell ref="J425:K425"/>
    <mergeCell ref="L425:M425"/>
    <mergeCell ref="N433:N434"/>
    <mergeCell ref="F427:G427"/>
    <mergeCell ref="H427:I427"/>
    <mergeCell ref="J427:K427"/>
    <mergeCell ref="L427:M427"/>
    <mergeCell ref="N427:N428"/>
    <mergeCell ref="F429:G429"/>
    <mergeCell ref="H429:I429"/>
    <mergeCell ref="J421:K421"/>
    <mergeCell ref="L421:M421"/>
    <mergeCell ref="N429:N430"/>
    <mergeCell ref="F423:G423"/>
    <mergeCell ref="H423:I423"/>
    <mergeCell ref="J423:K423"/>
    <mergeCell ref="L423:M423"/>
    <mergeCell ref="N423:N424"/>
    <mergeCell ref="F425:G425"/>
    <mergeCell ref="H425:I425"/>
    <mergeCell ref="J417:K417"/>
    <mergeCell ref="L417:M417"/>
    <mergeCell ref="N425:N426"/>
    <mergeCell ref="F419:G419"/>
    <mergeCell ref="H419:I419"/>
    <mergeCell ref="J419:K419"/>
    <mergeCell ref="L419:M419"/>
    <mergeCell ref="N419:N420"/>
    <mergeCell ref="F421:G421"/>
    <mergeCell ref="H421:I421"/>
    <mergeCell ref="J413:K413"/>
    <mergeCell ref="L413:M413"/>
    <mergeCell ref="N421:N422"/>
    <mergeCell ref="F415:G415"/>
    <mergeCell ref="H415:I415"/>
    <mergeCell ref="J415:K415"/>
    <mergeCell ref="L415:M415"/>
    <mergeCell ref="N415:N416"/>
    <mergeCell ref="F417:G417"/>
    <mergeCell ref="H417:I417"/>
    <mergeCell ref="J409:K409"/>
    <mergeCell ref="L409:M409"/>
    <mergeCell ref="N417:N418"/>
    <mergeCell ref="F411:G411"/>
    <mergeCell ref="H411:I411"/>
    <mergeCell ref="J411:K411"/>
    <mergeCell ref="L411:M411"/>
    <mergeCell ref="N411:N412"/>
    <mergeCell ref="F413:G413"/>
    <mergeCell ref="H413:I413"/>
    <mergeCell ref="J405:K405"/>
    <mergeCell ref="L405:M405"/>
    <mergeCell ref="N413:N414"/>
    <mergeCell ref="F407:G407"/>
    <mergeCell ref="H407:I407"/>
    <mergeCell ref="J407:K407"/>
    <mergeCell ref="L407:M407"/>
    <mergeCell ref="N407:N408"/>
    <mergeCell ref="F409:G409"/>
    <mergeCell ref="H409:I409"/>
    <mergeCell ref="J401:K401"/>
    <mergeCell ref="L401:M401"/>
    <mergeCell ref="N409:N410"/>
    <mergeCell ref="F403:G403"/>
    <mergeCell ref="H403:I403"/>
    <mergeCell ref="J403:K403"/>
    <mergeCell ref="L403:M403"/>
    <mergeCell ref="N403:N404"/>
    <mergeCell ref="F405:G405"/>
    <mergeCell ref="H405:I405"/>
    <mergeCell ref="J397:K397"/>
    <mergeCell ref="L397:M397"/>
    <mergeCell ref="N405:N406"/>
    <mergeCell ref="F399:G399"/>
    <mergeCell ref="H399:I399"/>
    <mergeCell ref="J399:K399"/>
    <mergeCell ref="L399:M399"/>
    <mergeCell ref="N399:N400"/>
    <mergeCell ref="F401:G401"/>
    <mergeCell ref="H401:I401"/>
    <mergeCell ref="J393:K393"/>
    <mergeCell ref="L393:M393"/>
    <mergeCell ref="N401:N402"/>
    <mergeCell ref="F395:G395"/>
    <mergeCell ref="H395:I395"/>
    <mergeCell ref="J395:K395"/>
    <mergeCell ref="L395:M395"/>
    <mergeCell ref="N395:N396"/>
    <mergeCell ref="F397:G397"/>
    <mergeCell ref="H397:I397"/>
    <mergeCell ref="J389:K389"/>
    <mergeCell ref="L389:M389"/>
    <mergeCell ref="N397:N398"/>
    <mergeCell ref="F391:G391"/>
    <mergeCell ref="H391:I391"/>
    <mergeCell ref="J391:K391"/>
    <mergeCell ref="L391:M391"/>
    <mergeCell ref="N391:N392"/>
    <mergeCell ref="F393:G393"/>
    <mergeCell ref="H393:I393"/>
    <mergeCell ref="J385:K385"/>
    <mergeCell ref="L385:M385"/>
    <mergeCell ref="N393:N394"/>
    <mergeCell ref="F387:G387"/>
    <mergeCell ref="H387:I387"/>
    <mergeCell ref="J387:K387"/>
    <mergeCell ref="L387:M387"/>
    <mergeCell ref="N387:N388"/>
    <mergeCell ref="F389:G389"/>
    <mergeCell ref="H389:I389"/>
    <mergeCell ref="J381:K381"/>
    <mergeCell ref="L381:M381"/>
    <mergeCell ref="N389:N390"/>
    <mergeCell ref="F383:G383"/>
    <mergeCell ref="H383:I383"/>
    <mergeCell ref="J383:K383"/>
    <mergeCell ref="L383:M383"/>
    <mergeCell ref="N383:N384"/>
    <mergeCell ref="F385:G385"/>
    <mergeCell ref="H385:I385"/>
    <mergeCell ref="J377:K377"/>
    <mergeCell ref="L377:M377"/>
    <mergeCell ref="N385:N386"/>
    <mergeCell ref="F379:G379"/>
    <mergeCell ref="H379:I379"/>
    <mergeCell ref="J379:K379"/>
    <mergeCell ref="L379:M379"/>
    <mergeCell ref="N379:N380"/>
    <mergeCell ref="F381:G381"/>
    <mergeCell ref="H381:I381"/>
    <mergeCell ref="J373:K373"/>
    <mergeCell ref="L373:M373"/>
    <mergeCell ref="N381:N382"/>
    <mergeCell ref="F375:G375"/>
    <mergeCell ref="H375:I375"/>
    <mergeCell ref="J375:K375"/>
    <mergeCell ref="L375:M375"/>
    <mergeCell ref="N375:N376"/>
    <mergeCell ref="F377:G377"/>
    <mergeCell ref="H377:I377"/>
    <mergeCell ref="J369:K369"/>
    <mergeCell ref="L369:M369"/>
    <mergeCell ref="N377:N378"/>
    <mergeCell ref="F371:G371"/>
    <mergeCell ref="H371:I371"/>
    <mergeCell ref="J371:K371"/>
    <mergeCell ref="L371:M371"/>
    <mergeCell ref="N371:N372"/>
    <mergeCell ref="F373:G373"/>
    <mergeCell ref="H373:I373"/>
    <mergeCell ref="J365:K365"/>
    <mergeCell ref="L365:M365"/>
    <mergeCell ref="N373:N374"/>
    <mergeCell ref="F367:G367"/>
    <mergeCell ref="H367:I367"/>
    <mergeCell ref="J367:K367"/>
    <mergeCell ref="L367:M367"/>
    <mergeCell ref="N367:N368"/>
    <mergeCell ref="F369:G369"/>
    <mergeCell ref="H369:I369"/>
    <mergeCell ref="J361:K361"/>
    <mergeCell ref="L361:M361"/>
    <mergeCell ref="N369:N370"/>
    <mergeCell ref="F363:G363"/>
    <mergeCell ref="H363:I363"/>
    <mergeCell ref="J363:K363"/>
    <mergeCell ref="L363:M363"/>
    <mergeCell ref="N363:N364"/>
    <mergeCell ref="F365:G365"/>
    <mergeCell ref="H365:I365"/>
    <mergeCell ref="J357:K357"/>
    <mergeCell ref="L357:M357"/>
    <mergeCell ref="N365:N366"/>
    <mergeCell ref="F359:G359"/>
    <mergeCell ref="H359:I359"/>
    <mergeCell ref="J359:K359"/>
    <mergeCell ref="L359:M359"/>
    <mergeCell ref="N359:N360"/>
    <mergeCell ref="F361:G361"/>
    <mergeCell ref="H361:I361"/>
    <mergeCell ref="J353:K353"/>
    <mergeCell ref="L353:M353"/>
    <mergeCell ref="N361:N362"/>
    <mergeCell ref="F355:G355"/>
    <mergeCell ref="H355:I355"/>
    <mergeCell ref="J355:K355"/>
    <mergeCell ref="L355:M355"/>
    <mergeCell ref="N355:N356"/>
    <mergeCell ref="F357:G357"/>
    <mergeCell ref="H357:I357"/>
    <mergeCell ref="J349:K349"/>
    <mergeCell ref="L349:M349"/>
    <mergeCell ref="N357:N358"/>
    <mergeCell ref="F351:G351"/>
    <mergeCell ref="H351:I351"/>
    <mergeCell ref="J351:K351"/>
    <mergeCell ref="L351:M351"/>
    <mergeCell ref="N351:N352"/>
    <mergeCell ref="F353:G353"/>
    <mergeCell ref="H353:I353"/>
    <mergeCell ref="J345:K345"/>
    <mergeCell ref="L345:M345"/>
    <mergeCell ref="N353:N354"/>
    <mergeCell ref="F347:G347"/>
    <mergeCell ref="H347:I347"/>
    <mergeCell ref="J347:K347"/>
    <mergeCell ref="L347:M347"/>
    <mergeCell ref="N347:N348"/>
    <mergeCell ref="F349:G349"/>
    <mergeCell ref="H349:I349"/>
    <mergeCell ref="J341:K341"/>
    <mergeCell ref="L341:M341"/>
    <mergeCell ref="N349:N350"/>
    <mergeCell ref="F343:G343"/>
    <mergeCell ref="H343:I343"/>
    <mergeCell ref="J343:K343"/>
    <mergeCell ref="L343:M343"/>
    <mergeCell ref="N343:N344"/>
    <mergeCell ref="F345:G345"/>
    <mergeCell ref="H345:I345"/>
    <mergeCell ref="J337:K337"/>
    <mergeCell ref="L337:M337"/>
    <mergeCell ref="N345:N346"/>
    <mergeCell ref="F339:G339"/>
    <mergeCell ref="H339:I339"/>
    <mergeCell ref="J339:K339"/>
    <mergeCell ref="L339:M339"/>
    <mergeCell ref="N339:N340"/>
    <mergeCell ref="F341:G341"/>
    <mergeCell ref="H341:I341"/>
    <mergeCell ref="J333:K333"/>
    <mergeCell ref="L333:M333"/>
    <mergeCell ref="N341:N342"/>
    <mergeCell ref="F335:G335"/>
    <mergeCell ref="H335:I335"/>
    <mergeCell ref="J335:K335"/>
    <mergeCell ref="L335:M335"/>
    <mergeCell ref="N335:N336"/>
    <mergeCell ref="F337:G337"/>
    <mergeCell ref="H337:I337"/>
    <mergeCell ref="J329:K329"/>
    <mergeCell ref="L329:M329"/>
    <mergeCell ref="N337:N338"/>
    <mergeCell ref="F331:G331"/>
    <mergeCell ref="H331:I331"/>
    <mergeCell ref="J331:K331"/>
    <mergeCell ref="L331:M331"/>
    <mergeCell ref="N331:N332"/>
    <mergeCell ref="F333:G333"/>
    <mergeCell ref="H333:I333"/>
    <mergeCell ref="J325:K325"/>
    <mergeCell ref="L325:M325"/>
    <mergeCell ref="N333:N334"/>
    <mergeCell ref="F327:G327"/>
    <mergeCell ref="H327:I327"/>
    <mergeCell ref="J327:K327"/>
    <mergeCell ref="L327:M327"/>
    <mergeCell ref="N327:N328"/>
    <mergeCell ref="F329:G329"/>
    <mergeCell ref="H329:I329"/>
    <mergeCell ref="J321:K321"/>
    <mergeCell ref="L321:M321"/>
    <mergeCell ref="N329:N330"/>
    <mergeCell ref="F323:G323"/>
    <mergeCell ref="H323:I323"/>
    <mergeCell ref="J323:K323"/>
    <mergeCell ref="L323:M323"/>
    <mergeCell ref="N323:N324"/>
    <mergeCell ref="F325:G325"/>
    <mergeCell ref="H325:I325"/>
    <mergeCell ref="J317:K317"/>
    <mergeCell ref="L317:M317"/>
    <mergeCell ref="N325:N326"/>
    <mergeCell ref="F319:G319"/>
    <mergeCell ref="H319:I319"/>
    <mergeCell ref="J319:K319"/>
    <mergeCell ref="L319:M319"/>
    <mergeCell ref="N319:N320"/>
    <mergeCell ref="F321:G321"/>
    <mergeCell ref="H321:I321"/>
    <mergeCell ref="J313:K313"/>
    <mergeCell ref="L313:M313"/>
    <mergeCell ref="N321:N322"/>
    <mergeCell ref="F315:G315"/>
    <mergeCell ref="H315:I315"/>
    <mergeCell ref="J315:K315"/>
    <mergeCell ref="L315:M315"/>
    <mergeCell ref="N315:N316"/>
    <mergeCell ref="F317:G317"/>
    <mergeCell ref="H317:I317"/>
    <mergeCell ref="J309:K309"/>
    <mergeCell ref="L309:M309"/>
    <mergeCell ref="N317:N318"/>
    <mergeCell ref="F311:G311"/>
    <mergeCell ref="H311:I311"/>
    <mergeCell ref="J311:K311"/>
    <mergeCell ref="L311:M311"/>
    <mergeCell ref="N311:N312"/>
    <mergeCell ref="F313:G313"/>
    <mergeCell ref="H313:I313"/>
    <mergeCell ref="J305:K305"/>
    <mergeCell ref="L305:M305"/>
    <mergeCell ref="N313:N314"/>
    <mergeCell ref="F307:G307"/>
    <mergeCell ref="H307:I307"/>
    <mergeCell ref="J307:K307"/>
    <mergeCell ref="L307:M307"/>
    <mergeCell ref="N307:N308"/>
    <mergeCell ref="F309:G309"/>
    <mergeCell ref="H309:I309"/>
    <mergeCell ref="J301:K301"/>
    <mergeCell ref="L301:M301"/>
    <mergeCell ref="N309:N310"/>
    <mergeCell ref="F303:G303"/>
    <mergeCell ref="H303:I303"/>
    <mergeCell ref="J303:K303"/>
    <mergeCell ref="L303:M303"/>
    <mergeCell ref="N303:N304"/>
    <mergeCell ref="F305:G305"/>
    <mergeCell ref="H305:I305"/>
    <mergeCell ref="J297:K297"/>
    <mergeCell ref="L297:M297"/>
    <mergeCell ref="N305:N306"/>
    <mergeCell ref="F299:G299"/>
    <mergeCell ref="H299:I299"/>
    <mergeCell ref="J299:K299"/>
    <mergeCell ref="L299:M299"/>
    <mergeCell ref="N299:N300"/>
    <mergeCell ref="F301:G301"/>
    <mergeCell ref="H301:I301"/>
    <mergeCell ref="J293:K293"/>
    <mergeCell ref="L293:M293"/>
    <mergeCell ref="N301:N302"/>
    <mergeCell ref="F295:G295"/>
    <mergeCell ref="H295:I295"/>
    <mergeCell ref="J295:K295"/>
    <mergeCell ref="L295:M295"/>
    <mergeCell ref="N295:N296"/>
    <mergeCell ref="F297:G297"/>
    <mergeCell ref="H297:I297"/>
    <mergeCell ref="J289:K289"/>
    <mergeCell ref="L289:M289"/>
    <mergeCell ref="N297:N298"/>
    <mergeCell ref="F291:G291"/>
    <mergeCell ref="H291:I291"/>
    <mergeCell ref="J291:K291"/>
    <mergeCell ref="L291:M291"/>
    <mergeCell ref="N291:N292"/>
    <mergeCell ref="F293:G293"/>
    <mergeCell ref="H293:I293"/>
    <mergeCell ref="J285:K285"/>
    <mergeCell ref="L285:M285"/>
    <mergeCell ref="N293:N294"/>
    <mergeCell ref="F287:G287"/>
    <mergeCell ref="H287:I287"/>
    <mergeCell ref="J287:K287"/>
    <mergeCell ref="L287:M287"/>
    <mergeCell ref="N287:N288"/>
    <mergeCell ref="F289:G289"/>
    <mergeCell ref="H289:I289"/>
    <mergeCell ref="J281:K281"/>
    <mergeCell ref="L281:M281"/>
    <mergeCell ref="N289:N290"/>
    <mergeCell ref="F283:G283"/>
    <mergeCell ref="H283:I283"/>
    <mergeCell ref="J283:K283"/>
    <mergeCell ref="L283:M283"/>
    <mergeCell ref="N283:N284"/>
    <mergeCell ref="F285:G285"/>
    <mergeCell ref="H285:I285"/>
    <mergeCell ref="J277:K277"/>
    <mergeCell ref="L277:M277"/>
    <mergeCell ref="N285:N286"/>
    <mergeCell ref="F279:G279"/>
    <mergeCell ref="H279:I279"/>
    <mergeCell ref="J279:K279"/>
    <mergeCell ref="L279:M279"/>
    <mergeCell ref="N279:N280"/>
    <mergeCell ref="F281:G281"/>
    <mergeCell ref="H281:I281"/>
    <mergeCell ref="J273:K273"/>
    <mergeCell ref="L273:M273"/>
    <mergeCell ref="N281:N282"/>
    <mergeCell ref="F275:G275"/>
    <mergeCell ref="H275:I275"/>
    <mergeCell ref="J275:K275"/>
    <mergeCell ref="L275:M275"/>
    <mergeCell ref="N275:N276"/>
    <mergeCell ref="F277:G277"/>
    <mergeCell ref="H277:I277"/>
    <mergeCell ref="J269:K269"/>
    <mergeCell ref="L269:M269"/>
    <mergeCell ref="N277:N278"/>
    <mergeCell ref="F271:G271"/>
    <mergeCell ref="H271:I271"/>
    <mergeCell ref="J271:K271"/>
    <mergeCell ref="L271:M271"/>
    <mergeCell ref="N271:N272"/>
    <mergeCell ref="F273:G273"/>
    <mergeCell ref="H273:I273"/>
    <mergeCell ref="J265:K265"/>
    <mergeCell ref="L265:M265"/>
    <mergeCell ref="N273:N274"/>
    <mergeCell ref="F267:G267"/>
    <mergeCell ref="H267:I267"/>
    <mergeCell ref="J267:K267"/>
    <mergeCell ref="L267:M267"/>
    <mergeCell ref="N267:N268"/>
    <mergeCell ref="F269:G269"/>
    <mergeCell ref="H269:I269"/>
    <mergeCell ref="J261:K261"/>
    <mergeCell ref="L261:M261"/>
    <mergeCell ref="N269:N270"/>
    <mergeCell ref="F263:G263"/>
    <mergeCell ref="H263:I263"/>
    <mergeCell ref="J263:K263"/>
    <mergeCell ref="L263:M263"/>
    <mergeCell ref="N263:N264"/>
    <mergeCell ref="F265:G265"/>
    <mergeCell ref="H265:I265"/>
    <mergeCell ref="J257:K257"/>
    <mergeCell ref="L257:M257"/>
    <mergeCell ref="N265:N266"/>
    <mergeCell ref="F259:G259"/>
    <mergeCell ref="H259:I259"/>
    <mergeCell ref="J259:K259"/>
    <mergeCell ref="L259:M259"/>
    <mergeCell ref="N259:N260"/>
    <mergeCell ref="F261:G261"/>
    <mergeCell ref="H261:I261"/>
    <mergeCell ref="J253:K253"/>
    <mergeCell ref="L253:M253"/>
    <mergeCell ref="N261:N262"/>
    <mergeCell ref="F255:G255"/>
    <mergeCell ref="H255:I255"/>
    <mergeCell ref="J255:K255"/>
    <mergeCell ref="L255:M255"/>
    <mergeCell ref="N255:N256"/>
    <mergeCell ref="F257:G257"/>
    <mergeCell ref="H257:I257"/>
    <mergeCell ref="J249:K249"/>
    <mergeCell ref="L249:M249"/>
    <mergeCell ref="N257:N258"/>
    <mergeCell ref="F251:G251"/>
    <mergeCell ref="H251:I251"/>
    <mergeCell ref="J251:K251"/>
    <mergeCell ref="L251:M251"/>
    <mergeCell ref="N251:N252"/>
    <mergeCell ref="F253:G253"/>
    <mergeCell ref="H253:I253"/>
    <mergeCell ref="J245:K245"/>
    <mergeCell ref="L245:M245"/>
    <mergeCell ref="N253:N254"/>
    <mergeCell ref="F247:G247"/>
    <mergeCell ref="H247:I247"/>
    <mergeCell ref="J247:K247"/>
    <mergeCell ref="L247:M247"/>
    <mergeCell ref="N247:N248"/>
    <mergeCell ref="F249:G249"/>
    <mergeCell ref="H249:I249"/>
    <mergeCell ref="J241:K241"/>
    <mergeCell ref="L241:M241"/>
    <mergeCell ref="N249:N250"/>
    <mergeCell ref="F243:G243"/>
    <mergeCell ref="H243:I243"/>
    <mergeCell ref="J243:K243"/>
    <mergeCell ref="L243:M243"/>
    <mergeCell ref="N243:N244"/>
    <mergeCell ref="F245:G245"/>
    <mergeCell ref="H245:I245"/>
    <mergeCell ref="J237:K237"/>
    <mergeCell ref="L237:M237"/>
    <mergeCell ref="N245:N246"/>
    <mergeCell ref="F239:G239"/>
    <mergeCell ref="H239:I239"/>
    <mergeCell ref="J239:K239"/>
    <mergeCell ref="L239:M239"/>
    <mergeCell ref="N239:N240"/>
    <mergeCell ref="F241:G241"/>
    <mergeCell ref="H241:I241"/>
    <mergeCell ref="J233:K233"/>
    <mergeCell ref="L233:M233"/>
    <mergeCell ref="N241:N242"/>
    <mergeCell ref="F235:G235"/>
    <mergeCell ref="H235:I235"/>
    <mergeCell ref="J235:K235"/>
    <mergeCell ref="L235:M235"/>
    <mergeCell ref="N235:N236"/>
    <mergeCell ref="F237:G237"/>
    <mergeCell ref="H237:I237"/>
    <mergeCell ref="J229:K229"/>
    <mergeCell ref="L229:M229"/>
    <mergeCell ref="N237:N238"/>
    <mergeCell ref="F231:G231"/>
    <mergeCell ref="H231:I231"/>
    <mergeCell ref="J231:K231"/>
    <mergeCell ref="L231:M231"/>
    <mergeCell ref="N231:N232"/>
    <mergeCell ref="F233:G233"/>
    <mergeCell ref="H233:I233"/>
    <mergeCell ref="J225:K225"/>
    <mergeCell ref="L225:M225"/>
    <mergeCell ref="N233:N234"/>
    <mergeCell ref="F227:G227"/>
    <mergeCell ref="H227:I227"/>
    <mergeCell ref="J227:K227"/>
    <mergeCell ref="L227:M227"/>
    <mergeCell ref="N227:N228"/>
    <mergeCell ref="F229:G229"/>
    <mergeCell ref="H229:I229"/>
    <mergeCell ref="J221:K221"/>
    <mergeCell ref="L221:M221"/>
    <mergeCell ref="N229:N230"/>
    <mergeCell ref="F223:G223"/>
    <mergeCell ref="H223:I223"/>
    <mergeCell ref="J223:K223"/>
    <mergeCell ref="L223:M223"/>
    <mergeCell ref="N223:N224"/>
    <mergeCell ref="F225:G225"/>
    <mergeCell ref="H225:I225"/>
    <mergeCell ref="J217:K217"/>
    <mergeCell ref="L217:M217"/>
    <mergeCell ref="N225:N226"/>
    <mergeCell ref="F219:G219"/>
    <mergeCell ref="H219:I219"/>
    <mergeCell ref="J219:K219"/>
    <mergeCell ref="L219:M219"/>
    <mergeCell ref="N219:N220"/>
    <mergeCell ref="F221:G221"/>
    <mergeCell ref="H221:I221"/>
    <mergeCell ref="J213:K213"/>
    <mergeCell ref="L213:M213"/>
    <mergeCell ref="N221:N222"/>
    <mergeCell ref="F215:G215"/>
    <mergeCell ref="H215:I215"/>
    <mergeCell ref="J215:K215"/>
    <mergeCell ref="L215:M215"/>
    <mergeCell ref="N215:N216"/>
    <mergeCell ref="F217:G217"/>
    <mergeCell ref="H217:I217"/>
    <mergeCell ref="J209:K209"/>
    <mergeCell ref="L209:M209"/>
    <mergeCell ref="N217:N218"/>
    <mergeCell ref="F211:G211"/>
    <mergeCell ref="H211:I211"/>
    <mergeCell ref="J211:K211"/>
    <mergeCell ref="L211:M211"/>
    <mergeCell ref="N211:N212"/>
    <mergeCell ref="F213:G213"/>
    <mergeCell ref="H213:I213"/>
    <mergeCell ref="J205:K205"/>
    <mergeCell ref="L205:M205"/>
    <mergeCell ref="N213:N214"/>
    <mergeCell ref="F207:G207"/>
    <mergeCell ref="H207:I207"/>
    <mergeCell ref="J207:K207"/>
    <mergeCell ref="L207:M207"/>
    <mergeCell ref="N207:N208"/>
    <mergeCell ref="F209:G209"/>
    <mergeCell ref="H209:I209"/>
    <mergeCell ref="J201:K201"/>
    <mergeCell ref="L201:M201"/>
    <mergeCell ref="N209:N210"/>
    <mergeCell ref="F203:G203"/>
    <mergeCell ref="H203:I203"/>
    <mergeCell ref="J203:K203"/>
    <mergeCell ref="L203:M203"/>
    <mergeCell ref="N203:N204"/>
    <mergeCell ref="F205:G205"/>
    <mergeCell ref="H205:I205"/>
    <mergeCell ref="J197:K197"/>
    <mergeCell ref="L197:M197"/>
    <mergeCell ref="N205:N206"/>
    <mergeCell ref="F199:G199"/>
    <mergeCell ref="H199:I199"/>
    <mergeCell ref="J199:K199"/>
    <mergeCell ref="L199:M199"/>
    <mergeCell ref="N199:N200"/>
    <mergeCell ref="F201:G201"/>
    <mergeCell ref="H201:I201"/>
    <mergeCell ref="J193:K193"/>
    <mergeCell ref="L193:M193"/>
    <mergeCell ref="N201:N202"/>
    <mergeCell ref="F195:G195"/>
    <mergeCell ref="H195:I195"/>
    <mergeCell ref="J195:K195"/>
    <mergeCell ref="L195:M195"/>
    <mergeCell ref="N195:N196"/>
    <mergeCell ref="F197:G197"/>
    <mergeCell ref="H197:I197"/>
    <mergeCell ref="J189:K189"/>
    <mergeCell ref="L189:M189"/>
    <mergeCell ref="N197:N198"/>
    <mergeCell ref="F191:G191"/>
    <mergeCell ref="H191:I191"/>
    <mergeCell ref="J191:K191"/>
    <mergeCell ref="L191:M191"/>
    <mergeCell ref="N191:N192"/>
    <mergeCell ref="F193:G193"/>
    <mergeCell ref="H193:I193"/>
    <mergeCell ref="J185:K185"/>
    <mergeCell ref="L185:M185"/>
    <mergeCell ref="N193:N194"/>
    <mergeCell ref="F187:G187"/>
    <mergeCell ref="H187:I187"/>
    <mergeCell ref="J187:K187"/>
    <mergeCell ref="L187:M187"/>
    <mergeCell ref="N187:N188"/>
    <mergeCell ref="F189:G189"/>
    <mergeCell ref="H189:I189"/>
    <mergeCell ref="J181:K181"/>
    <mergeCell ref="L181:M181"/>
    <mergeCell ref="N189:N190"/>
    <mergeCell ref="F183:G183"/>
    <mergeCell ref="H183:I183"/>
    <mergeCell ref="J183:K183"/>
    <mergeCell ref="L183:M183"/>
    <mergeCell ref="N183:N184"/>
    <mergeCell ref="F185:G185"/>
    <mergeCell ref="H185:I185"/>
    <mergeCell ref="J177:K177"/>
    <mergeCell ref="L177:M177"/>
    <mergeCell ref="N185:N186"/>
    <mergeCell ref="F179:G179"/>
    <mergeCell ref="H179:I179"/>
    <mergeCell ref="J179:K179"/>
    <mergeCell ref="L179:M179"/>
    <mergeCell ref="N179:N180"/>
    <mergeCell ref="F181:G181"/>
    <mergeCell ref="H181:I181"/>
    <mergeCell ref="J173:K173"/>
    <mergeCell ref="L173:M173"/>
    <mergeCell ref="N181:N182"/>
    <mergeCell ref="F175:G175"/>
    <mergeCell ref="H175:I175"/>
    <mergeCell ref="J175:K175"/>
    <mergeCell ref="L175:M175"/>
    <mergeCell ref="N175:N176"/>
    <mergeCell ref="F177:G177"/>
    <mergeCell ref="H177:I177"/>
    <mergeCell ref="J169:K169"/>
    <mergeCell ref="L169:M169"/>
    <mergeCell ref="N177:N178"/>
    <mergeCell ref="F171:G171"/>
    <mergeCell ref="H171:I171"/>
    <mergeCell ref="J171:K171"/>
    <mergeCell ref="L171:M171"/>
    <mergeCell ref="N171:N172"/>
    <mergeCell ref="F173:G173"/>
    <mergeCell ref="H173:I173"/>
    <mergeCell ref="J165:K165"/>
    <mergeCell ref="L165:M165"/>
    <mergeCell ref="N173:N174"/>
    <mergeCell ref="F167:G167"/>
    <mergeCell ref="H167:I167"/>
    <mergeCell ref="J167:K167"/>
    <mergeCell ref="L167:M167"/>
    <mergeCell ref="N167:N168"/>
    <mergeCell ref="F169:G169"/>
    <mergeCell ref="H169:I169"/>
    <mergeCell ref="J161:K161"/>
    <mergeCell ref="L161:M161"/>
    <mergeCell ref="N169:N170"/>
    <mergeCell ref="F163:G163"/>
    <mergeCell ref="H163:I163"/>
    <mergeCell ref="J163:K163"/>
    <mergeCell ref="L163:M163"/>
    <mergeCell ref="N163:N164"/>
    <mergeCell ref="F165:G165"/>
    <mergeCell ref="H165:I165"/>
    <mergeCell ref="J157:K157"/>
    <mergeCell ref="L157:M157"/>
    <mergeCell ref="N165:N166"/>
    <mergeCell ref="F159:G159"/>
    <mergeCell ref="H159:I159"/>
    <mergeCell ref="J159:K159"/>
    <mergeCell ref="L159:M159"/>
    <mergeCell ref="N159:N160"/>
    <mergeCell ref="F161:G161"/>
    <mergeCell ref="H161:I161"/>
    <mergeCell ref="J153:K153"/>
    <mergeCell ref="L153:M153"/>
    <mergeCell ref="N161:N162"/>
    <mergeCell ref="F155:G155"/>
    <mergeCell ref="H155:I155"/>
    <mergeCell ref="J155:K155"/>
    <mergeCell ref="L155:M155"/>
    <mergeCell ref="N155:N156"/>
    <mergeCell ref="F157:G157"/>
    <mergeCell ref="H157:I157"/>
    <mergeCell ref="J149:K149"/>
    <mergeCell ref="L149:M149"/>
    <mergeCell ref="N157:N158"/>
    <mergeCell ref="F151:G151"/>
    <mergeCell ref="H151:I151"/>
    <mergeCell ref="J151:K151"/>
    <mergeCell ref="L151:M151"/>
    <mergeCell ref="N151:N152"/>
    <mergeCell ref="F153:G153"/>
    <mergeCell ref="H153:I153"/>
    <mergeCell ref="J145:K145"/>
    <mergeCell ref="L145:M145"/>
    <mergeCell ref="N153:N154"/>
    <mergeCell ref="F147:G147"/>
    <mergeCell ref="H147:I147"/>
    <mergeCell ref="J147:K147"/>
    <mergeCell ref="L147:M147"/>
    <mergeCell ref="N147:N148"/>
    <mergeCell ref="F149:G149"/>
    <mergeCell ref="H149:I149"/>
    <mergeCell ref="J141:K141"/>
    <mergeCell ref="L141:M141"/>
    <mergeCell ref="N149:N150"/>
    <mergeCell ref="F143:G143"/>
    <mergeCell ref="H143:I143"/>
    <mergeCell ref="J143:K143"/>
    <mergeCell ref="L143:M143"/>
    <mergeCell ref="N143:N144"/>
    <mergeCell ref="F145:G145"/>
    <mergeCell ref="H145:I145"/>
    <mergeCell ref="J137:K137"/>
    <mergeCell ref="L137:M137"/>
    <mergeCell ref="N145:N146"/>
    <mergeCell ref="F139:G139"/>
    <mergeCell ref="H139:I139"/>
    <mergeCell ref="J139:K139"/>
    <mergeCell ref="L139:M139"/>
    <mergeCell ref="N139:N140"/>
    <mergeCell ref="F141:G141"/>
    <mergeCell ref="H141:I141"/>
    <mergeCell ref="J133:K133"/>
    <mergeCell ref="L133:M133"/>
    <mergeCell ref="N141:N142"/>
    <mergeCell ref="F135:G135"/>
    <mergeCell ref="H135:I135"/>
    <mergeCell ref="J135:K135"/>
    <mergeCell ref="L135:M135"/>
    <mergeCell ref="N135:N136"/>
    <mergeCell ref="F137:G137"/>
    <mergeCell ref="H137:I137"/>
    <mergeCell ref="J129:K129"/>
    <mergeCell ref="L129:M129"/>
    <mergeCell ref="N137:N138"/>
    <mergeCell ref="F131:G131"/>
    <mergeCell ref="H131:I131"/>
    <mergeCell ref="J131:K131"/>
    <mergeCell ref="L131:M131"/>
    <mergeCell ref="N131:N132"/>
    <mergeCell ref="F133:G133"/>
    <mergeCell ref="H133:I133"/>
    <mergeCell ref="J125:K125"/>
    <mergeCell ref="L125:M125"/>
    <mergeCell ref="N133:N134"/>
    <mergeCell ref="F127:G127"/>
    <mergeCell ref="H127:I127"/>
    <mergeCell ref="J127:K127"/>
    <mergeCell ref="L127:M127"/>
    <mergeCell ref="N127:N128"/>
    <mergeCell ref="F129:G129"/>
    <mergeCell ref="H129:I129"/>
    <mergeCell ref="J121:K121"/>
    <mergeCell ref="L121:M121"/>
    <mergeCell ref="N129:N130"/>
    <mergeCell ref="F123:G123"/>
    <mergeCell ref="H123:I123"/>
    <mergeCell ref="J123:K123"/>
    <mergeCell ref="F125:G125"/>
    <mergeCell ref="H125:I125"/>
    <mergeCell ref="L117:M117"/>
    <mergeCell ref="N117:N118"/>
    <mergeCell ref="N125:N126"/>
    <mergeCell ref="F119:G119"/>
    <mergeCell ref="H119:I119"/>
    <mergeCell ref="J119:K119"/>
    <mergeCell ref="F117:G117"/>
    <mergeCell ref="H117:I117"/>
    <mergeCell ref="N121:N122"/>
    <mergeCell ref="N119:N120"/>
    <mergeCell ref="L123:M123"/>
    <mergeCell ref="N123:N124"/>
    <mergeCell ref="N115:N116"/>
    <mergeCell ref="J117:K117"/>
    <mergeCell ref="D84:M84"/>
    <mergeCell ref="D110:E110"/>
    <mergeCell ref="F110:G110"/>
    <mergeCell ref="H110:I110"/>
    <mergeCell ref="J110:K110"/>
    <mergeCell ref="L110:M110"/>
    <mergeCell ref="D109:N109"/>
    <mergeCell ref="J111:K111"/>
    <mergeCell ref="L111:M111"/>
    <mergeCell ref="N111:N112"/>
    <mergeCell ref="N113:N114"/>
    <mergeCell ref="F115:G115"/>
    <mergeCell ref="H115:I115"/>
    <mergeCell ref="J115:K115"/>
    <mergeCell ref="L115:M115"/>
    <mergeCell ref="D2:N4"/>
    <mergeCell ref="D6:N6"/>
    <mergeCell ref="D7:N7"/>
    <mergeCell ref="D9:M9"/>
    <mergeCell ref="D34:M34"/>
    <mergeCell ref="D59:M59"/>
    <mergeCell ref="D111:D534"/>
    <mergeCell ref="F113:G113"/>
    <mergeCell ref="H113:I113"/>
    <mergeCell ref="J113:K113"/>
    <mergeCell ref="L113:M113"/>
    <mergeCell ref="L119:M119"/>
    <mergeCell ref="F111:G111"/>
    <mergeCell ref="H111:I111"/>
    <mergeCell ref="F121:G121"/>
    <mergeCell ref="H121:I121"/>
  </mergeCells>
  <conditionalFormatting sqref="D111">
    <cfRule type="cellIs" dxfId="4442" priority="2891" operator="equal">
      <formula>"2006-2013"</formula>
    </cfRule>
  </conditionalFormatting>
  <conditionalFormatting sqref="H253:I253">
    <cfRule type="expression" dxfId="4441" priority="984">
      <formula>Z253=1</formula>
    </cfRule>
  </conditionalFormatting>
  <conditionalFormatting sqref="F253:G253">
    <cfRule type="expression" dxfId="4440" priority="983">
      <formula>Y253=1</formula>
    </cfRule>
  </conditionalFormatting>
  <conditionalFormatting sqref="J253:K253">
    <cfRule type="expression" dxfId="4439" priority="982">
      <formula>AA253=1</formula>
    </cfRule>
  </conditionalFormatting>
  <conditionalFormatting sqref="L253:M253">
    <cfRule type="expression" dxfId="4438" priority="981">
      <formula>AB253=1</formula>
    </cfRule>
  </conditionalFormatting>
  <conditionalFormatting sqref="H265:I265">
    <cfRule type="expression" dxfId="4437" priority="942">
      <formula>Z265=1</formula>
    </cfRule>
  </conditionalFormatting>
  <conditionalFormatting sqref="F265:G265">
    <cfRule type="expression" dxfId="4436" priority="941">
      <formula>Y265=1</formula>
    </cfRule>
  </conditionalFormatting>
  <conditionalFormatting sqref="J265:K265">
    <cfRule type="expression" dxfId="4435" priority="940">
      <formula>AA265=1</formula>
    </cfRule>
  </conditionalFormatting>
  <conditionalFormatting sqref="L265:M265">
    <cfRule type="expression" dxfId="4434" priority="939">
      <formula>AB265=1</formula>
    </cfRule>
  </conditionalFormatting>
  <conditionalFormatting sqref="H277:I277">
    <cfRule type="expression" dxfId="4433" priority="900">
      <formula>Z277=1</formula>
    </cfRule>
  </conditionalFormatting>
  <conditionalFormatting sqref="F277:G277">
    <cfRule type="expression" dxfId="4432" priority="899">
      <formula>Y277=1</formula>
    </cfRule>
  </conditionalFormatting>
  <conditionalFormatting sqref="J277:K277">
    <cfRule type="expression" dxfId="4431" priority="898">
      <formula>AA277=1</formula>
    </cfRule>
  </conditionalFormatting>
  <conditionalFormatting sqref="L277:M277">
    <cfRule type="expression" dxfId="4430" priority="897">
      <formula>AB277=1</formula>
    </cfRule>
  </conditionalFormatting>
  <conditionalFormatting sqref="H289:I289">
    <cfRule type="expression" dxfId="4429" priority="858">
      <formula>Z289=1</formula>
    </cfRule>
  </conditionalFormatting>
  <conditionalFormatting sqref="F289:G289">
    <cfRule type="expression" dxfId="4428" priority="857">
      <formula>Y289=1</formula>
    </cfRule>
  </conditionalFormatting>
  <conditionalFormatting sqref="J289:K289">
    <cfRule type="expression" dxfId="4427" priority="856">
      <formula>AA289=1</formula>
    </cfRule>
  </conditionalFormatting>
  <conditionalFormatting sqref="L289:M289">
    <cfRule type="expression" dxfId="4426" priority="855">
      <formula>AB289=1</formula>
    </cfRule>
  </conditionalFormatting>
  <conditionalFormatting sqref="P111:W112">
    <cfRule type="containsBlanks" dxfId="4425" priority="1904">
      <formula>LEN(TRIM(P111))=0</formula>
    </cfRule>
  </conditionalFormatting>
  <conditionalFormatting sqref="P111:W111">
    <cfRule type="colorScale" priority="1903">
      <colorScale>
        <cfvo type="min"/>
        <cfvo type="max"/>
        <color rgb="FFFFEF9C"/>
        <color rgb="FFFF7128"/>
      </colorScale>
    </cfRule>
  </conditionalFormatting>
  <conditionalFormatting sqref="P113:W114">
    <cfRule type="containsBlanks" dxfId="4424" priority="1902">
      <formula>LEN(TRIM(P113))=0</formula>
    </cfRule>
  </conditionalFormatting>
  <conditionalFormatting sqref="P113:W113">
    <cfRule type="colorScale" priority="1901">
      <colorScale>
        <cfvo type="min"/>
        <cfvo type="max"/>
        <color rgb="FFFFEF9C"/>
        <color rgb="FFFF7128"/>
      </colorScale>
    </cfRule>
  </conditionalFormatting>
  <conditionalFormatting sqref="P115:W116">
    <cfRule type="containsBlanks" dxfId="4423" priority="1900">
      <formula>LEN(TRIM(P115))=0</formula>
    </cfRule>
  </conditionalFormatting>
  <conditionalFormatting sqref="P115:W115">
    <cfRule type="colorScale" priority="1899">
      <colorScale>
        <cfvo type="min"/>
        <cfvo type="max"/>
        <color rgb="FFFFEF9C"/>
        <color rgb="FFFF7128"/>
      </colorScale>
    </cfRule>
  </conditionalFormatting>
  <conditionalFormatting sqref="P117:W118">
    <cfRule type="containsBlanks" dxfId="4422" priority="1898">
      <formula>LEN(TRIM(P117))=0</formula>
    </cfRule>
  </conditionalFormatting>
  <conditionalFormatting sqref="P117:W117">
    <cfRule type="colorScale" priority="1897">
      <colorScale>
        <cfvo type="min"/>
        <cfvo type="max"/>
        <color rgb="FFFFEF9C"/>
        <color rgb="FFFF7128"/>
      </colorScale>
    </cfRule>
  </conditionalFormatting>
  <conditionalFormatting sqref="P119:W120">
    <cfRule type="containsBlanks" dxfId="4421" priority="1896">
      <formula>LEN(TRIM(P119))=0</formula>
    </cfRule>
  </conditionalFormatting>
  <conditionalFormatting sqref="P119:W119">
    <cfRule type="colorScale" priority="1895">
      <colorScale>
        <cfvo type="min"/>
        <cfvo type="max"/>
        <color rgb="FFFFEF9C"/>
        <color rgb="FFFF7128"/>
      </colorScale>
    </cfRule>
  </conditionalFormatting>
  <conditionalFormatting sqref="P121:W122">
    <cfRule type="containsBlanks" dxfId="4420" priority="1894">
      <formula>LEN(TRIM(P121))=0</formula>
    </cfRule>
  </conditionalFormatting>
  <conditionalFormatting sqref="P121:W121">
    <cfRule type="colorScale" priority="1893">
      <colorScale>
        <cfvo type="min"/>
        <cfvo type="max"/>
        <color rgb="FFFFEF9C"/>
        <color rgb="FFFF7128"/>
      </colorScale>
    </cfRule>
  </conditionalFormatting>
  <conditionalFormatting sqref="P123:W124">
    <cfRule type="containsBlanks" dxfId="4419" priority="1892">
      <formula>LEN(TRIM(P123))=0</formula>
    </cfRule>
  </conditionalFormatting>
  <conditionalFormatting sqref="P123:W123">
    <cfRule type="colorScale" priority="1891">
      <colorScale>
        <cfvo type="min"/>
        <cfvo type="max"/>
        <color rgb="FFFFEF9C"/>
        <color rgb="FFFF7128"/>
      </colorScale>
    </cfRule>
  </conditionalFormatting>
  <conditionalFormatting sqref="P125:W126">
    <cfRule type="containsBlanks" dxfId="4418" priority="1890">
      <formula>LEN(TRIM(P125))=0</formula>
    </cfRule>
  </conditionalFormatting>
  <conditionalFormatting sqref="P125:W125">
    <cfRule type="colorScale" priority="1889">
      <colorScale>
        <cfvo type="min"/>
        <cfvo type="max"/>
        <color rgb="FFFFEF9C"/>
        <color rgb="FFFF7128"/>
      </colorScale>
    </cfRule>
  </conditionalFormatting>
  <conditionalFormatting sqref="P127:W128">
    <cfRule type="containsBlanks" dxfId="4417" priority="1888">
      <formula>LEN(TRIM(P127))=0</formula>
    </cfRule>
  </conditionalFormatting>
  <conditionalFormatting sqref="P127:W127">
    <cfRule type="colorScale" priority="1887">
      <colorScale>
        <cfvo type="min"/>
        <cfvo type="max"/>
        <color rgb="FFFFEF9C"/>
        <color rgb="FFFF7128"/>
      </colorScale>
    </cfRule>
  </conditionalFormatting>
  <conditionalFormatting sqref="P129:W130">
    <cfRule type="containsBlanks" dxfId="4416" priority="1886">
      <formula>LEN(TRIM(P129))=0</formula>
    </cfRule>
  </conditionalFormatting>
  <conditionalFormatting sqref="P129:W129">
    <cfRule type="colorScale" priority="1885">
      <colorScale>
        <cfvo type="min"/>
        <cfvo type="max"/>
        <color rgb="FFFFEF9C"/>
        <color rgb="FFFF7128"/>
      </colorScale>
    </cfRule>
  </conditionalFormatting>
  <conditionalFormatting sqref="P131:W132">
    <cfRule type="containsBlanks" dxfId="4415" priority="1884">
      <formula>LEN(TRIM(P131))=0</formula>
    </cfRule>
  </conditionalFormatting>
  <conditionalFormatting sqref="P131:W131">
    <cfRule type="colorScale" priority="1883">
      <colorScale>
        <cfvo type="min"/>
        <cfvo type="max"/>
        <color rgb="FFFFEF9C"/>
        <color rgb="FFFF7128"/>
      </colorScale>
    </cfRule>
  </conditionalFormatting>
  <conditionalFormatting sqref="P133:W134">
    <cfRule type="containsBlanks" dxfId="4414" priority="1882">
      <formula>LEN(TRIM(P133))=0</formula>
    </cfRule>
  </conditionalFormatting>
  <conditionalFormatting sqref="P133:W133">
    <cfRule type="colorScale" priority="1881">
      <colorScale>
        <cfvo type="min"/>
        <cfvo type="max"/>
        <color rgb="FFFFEF9C"/>
        <color rgb="FFFF7128"/>
      </colorScale>
    </cfRule>
  </conditionalFormatting>
  <conditionalFormatting sqref="P135:W136">
    <cfRule type="containsBlanks" dxfId="4413" priority="1880">
      <formula>LEN(TRIM(P135))=0</formula>
    </cfRule>
  </conditionalFormatting>
  <conditionalFormatting sqref="P135:W135">
    <cfRule type="colorScale" priority="1879">
      <colorScale>
        <cfvo type="min"/>
        <cfvo type="max"/>
        <color rgb="FFFFEF9C"/>
        <color rgb="FFFF7128"/>
      </colorScale>
    </cfRule>
  </conditionalFormatting>
  <conditionalFormatting sqref="P137:W138">
    <cfRule type="containsBlanks" dxfId="4412" priority="1878">
      <formula>LEN(TRIM(P137))=0</formula>
    </cfRule>
  </conditionalFormatting>
  <conditionalFormatting sqref="P137:W137">
    <cfRule type="colorScale" priority="1877">
      <colorScale>
        <cfvo type="min"/>
        <cfvo type="max"/>
        <color rgb="FFFFEF9C"/>
        <color rgb="FFFF7128"/>
      </colorScale>
    </cfRule>
  </conditionalFormatting>
  <conditionalFormatting sqref="P139:W140">
    <cfRule type="containsBlanks" dxfId="4411" priority="1876">
      <formula>LEN(TRIM(P139))=0</formula>
    </cfRule>
  </conditionalFormatting>
  <conditionalFormatting sqref="P139:W139">
    <cfRule type="colorScale" priority="1875">
      <colorScale>
        <cfvo type="min"/>
        <cfvo type="max"/>
        <color rgb="FFFFEF9C"/>
        <color rgb="FFFF7128"/>
      </colorScale>
    </cfRule>
  </conditionalFormatting>
  <conditionalFormatting sqref="P141:W142">
    <cfRule type="containsBlanks" dxfId="4410" priority="1874">
      <formula>LEN(TRIM(P141))=0</formula>
    </cfRule>
  </conditionalFormatting>
  <conditionalFormatting sqref="P141:W141">
    <cfRule type="colorScale" priority="1873">
      <colorScale>
        <cfvo type="min"/>
        <cfvo type="max"/>
        <color rgb="FFFFEF9C"/>
        <color rgb="FFFF7128"/>
      </colorScale>
    </cfRule>
  </conditionalFormatting>
  <conditionalFormatting sqref="P143:W144">
    <cfRule type="containsBlanks" dxfId="4409" priority="1872">
      <formula>LEN(TRIM(P143))=0</formula>
    </cfRule>
  </conditionalFormatting>
  <conditionalFormatting sqref="P143:W143">
    <cfRule type="colorScale" priority="1871">
      <colorScale>
        <cfvo type="min"/>
        <cfvo type="max"/>
        <color rgb="FFFFEF9C"/>
        <color rgb="FFFF7128"/>
      </colorScale>
    </cfRule>
  </conditionalFormatting>
  <conditionalFormatting sqref="P145:W146">
    <cfRule type="containsBlanks" dxfId="4408" priority="1870">
      <formula>LEN(TRIM(P145))=0</formula>
    </cfRule>
  </conditionalFormatting>
  <conditionalFormatting sqref="P145:W145">
    <cfRule type="colorScale" priority="1869">
      <colorScale>
        <cfvo type="min"/>
        <cfvo type="max"/>
        <color rgb="FFFFEF9C"/>
        <color rgb="FFFF7128"/>
      </colorScale>
    </cfRule>
  </conditionalFormatting>
  <conditionalFormatting sqref="P147:W148">
    <cfRule type="containsBlanks" dxfId="4407" priority="1868">
      <formula>LEN(TRIM(P147))=0</formula>
    </cfRule>
  </conditionalFormatting>
  <conditionalFormatting sqref="P147:W147">
    <cfRule type="colorScale" priority="1867">
      <colorScale>
        <cfvo type="min"/>
        <cfvo type="max"/>
        <color rgb="FFFFEF9C"/>
        <color rgb="FFFF7128"/>
      </colorScale>
    </cfRule>
  </conditionalFormatting>
  <conditionalFormatting sqref="P149:W150">
    <cfRule type="containsBlanks" dxfId="4406" priority="1866">
      <formula>LEN(TRIM(P149))=0</formula>
    </cfRule>
  </conditionalFormatting>
  <conditionalFormatting sqref="P149:W149">
    <cfRule type="colorScale" priority="1865">
      <colorScale>
        <cfvo type="min"/>
        <cfvo type="max"/>
        <color rgb="FFFFEF9C"/>
        <color rgb="FFFF7128"/>
      </colorScale>
    </cfRule>
  </conditionalFormatting>
  <conditionalFormatting sqref="P151:W152">
    <cfRule type="containsBlanks" dxfId="4405" priority="1864">
      <formula>LEN(TRIM(P151))=0</formula>
    </cfRule>
  </conditionalFormatting>
  <conditionalFormatting sqref="P151:W151">
    <cfRule type="colorScale" priority="1863">
      <colorScale>
        <cfvo type="min"/>
        <cfvo type="max"/>
        <color rgb="FFFFEF9C"/>
        <color rgb="FFFF7128"/>
      </colorScale>
    </cfRule>
  </conditionalFormatting>
  <conditionalFormatting sqref="P153:W154">
    <cfRule type="containsBlanks" dxfId="4404" priority="1862">
      <formula>LEN(TRIM(P153))=0</formula>
    </cfRule>
  </conditionalFormatting>
  <conditionalFormatting sqref="P153:W153">
    <cfRule type="colorScale" priority="1861">
      <colorScale>
        <cfvo type="min"/>
        <cfvo type="max"/>
        <color rgb="FFFFEF9C"/>
        <color rgb="FFFF7128"/>
      </colorScale>
    </cfRule>
  </conditionalFormatting>
  <conditionalFormatting sqref="P155:W156">
    <cfRule type="containsBlanks" dxfId="4403" priority="1860">
      <formula>LEN(TRIM(P155))=0</formula>
    </cfRule>
  </conditionalFormatting>
  <conditionalFormatting sqref="P155:W155">
    <cfRule type="colorScale" priority="1859">
      <colorScale>
        <cfvo type="min"/>
        <cfvo type="max"/>
        <color rgb="FFFFEF9C"/>
        <color rgb="FFFF7128"/>
      </colorScale>
    </cfRule>
  </conditionalFormatting>
  <conditionalFormatting sqref="P157:W158">
    <cfRule type="containsBlanks" dxfId="4402" priority="1858">
      <formula>LEN(TRIM(P157))=0</formula>
    </cfRule>
  </conditionalFormatting>
  <conditionalFormatting sqref="P157:W157">
    <cfRule type="colorScale" priority="1857">
      <colorScale>
        <cfvo type="min"/>
        <cfvo type="max"/>
        <color rgb="FFFFEF9C"/>
        <color rgb="FFFF7128"/>
      </colorScale>
    </cfRule>
  </conditionalFormatting>
  <conditionalFormatting sqref="P159:W160">
    <cfRule type="containsBlanks" dxfId="4401" priority="1856">
      <formula>LEN(TRIM(P159))=0</formula>
    </cfRule>
  </conditionalFormatting>
  <conditionalFormatting sqref="P159:W159">
    <cfRule type="colorScale" priority="1855">
      <colorScale>
        <cfvo type="min"/>
        <cfvo type="max"/>
        <color rgb="FFFFEF9C"/>
        <color rgb="FFFF7128"/>
      </colorScale>
    </cfRule>
  </conditionalFormatting>
  <conditionalFormatting sqref="P161:W162">
    <cfRule type="containsBlanks" dxfId="4400" priority="1854">
      <formula>LEN(TRIM(P161))=0</formula>
    </cfRule>
  </conditionalFormatting>
  <conditionalFormatting sqref="P161:W161">
    <cfRule type="colorScale" priority="1853">
      <colorScale>
        <cfvo type="min"/>
        <cfvo type="max"/>
        <color rgb="FFFFEF9C"/>
        <color rgb="FFFF7128"/>
      </colorScale>
    </cfRule>
  </conditionalFormatting>
  <conditionalFormatting sqref="P163:W164">
    <cfRule type="containsBlanks" dxfId="4399" priority="1852">
      <formula>LEN(TRIM(P163))=0</formula>
    </cfRule>
  </conditionalFormatting>
  <conditionalFormatting sqref="P163:W163">
    <cfRule type="colorScale" priority="1851">
      <colorScale>
        <cfvo type="min"/>
        <cfvo type="max"/>
        <color rgb="FFFFEF9C"/>
        <color rgb="FFFF7128"/>
      </colorScale>
    </cfRule>
  </conditionalFormatting>
  <conditionalFormatting sqref="P165:W166">
    <cfRule type="containsBlanks" dxfId="4398" priority="1850">
      <formula>LEN(TRIM(P165))=0</formula>
    </cfRule>
  </conditionalFormatting>
  <conditionalFormatting sqref="P165:W165">
    <cfRule type="colorScale" priority="1849">
      <colorScale>
        <cfvo type="min"/>
        <cfvo type="max"/>
        <color rgb="FFFFEF9C"/>
        <color rgb="FFFF7128"/>
      </colorScale>
    </cfRule>
  </conditionalFormatting>
  <conditionalFormatting sqref="P167:W168">
    <cfRule type="containsBlanks" dxfId="4397" priority="1848">
      <formula>LEN(TRIM(P167))=0</formula>
    </cfRule>
  </conditionalFormatting>
  <conditionalFormatting sqref="P167:W167">
    <cfRule type="colorScale" priority="1847">
      <colorScale>
        <cfvo type="min"/>
        <cfvo type="max"/>
        <color rgb="FFFFEF9C"/>
        <color rgb="FFFF7128"/>
      </colorScale>
    </cfRule>
  </conditionalFormatting>
  <conditionalFormatting sqref="P169:W170">
    <cfRule type="containsBlanks" dxfId="4396" priority="1846">
      <formula>LEN(TRIM(P169))=0</formula>
    </cfRule>
  </conditionalFormatting>
  <conditionalFormatting sqref="P169:W169">
    <cfRule type="colorScale" priority="1845">
      <colorScale>
        <cfvo type="min"/>
        <cfvo type="max"/>
        <color rgb="FFFFEF9C"/>
        <color rgb="FFFF7128"/>
      </colorScale>
    </cfRule>
  </conditionalFormatting>
  <conditionalFormatting sqref="P171:W172">
    <cfRule type="containsBlanks" dxfId="4395" priority="1844">
      <formula>LEN(TRIM(P171))=0</formula>
    </cfRule>
  </conditionalFormatting>
  <conditionalFormatting sqref="P171:W171">
    <cfRule type="colorScale" priority="1843">
      <colorScale>
        <cfvo type="min"/>
        <cfvo type="max"/>
        <color rgb="FFFFEF9C"/>
        <color rgb="FFFF7128"/>
      </colorScale>
    </cfRule>
  </conditionalFormatting>
  <conditionalFormatting sqref="P173:W174">
    <cfRule type="containsBlanks" dxfId="4394" priority="1842">
      <formula>LEN(TRIM(P173))=0</formula>
    </cfRule>
  </conditionalFormatting>
  <conditionalFormatting sqref="P173:W173">
    <cfRule type="colorScale" priority="1841">
      <colorScale>
        <cfvo type="min"/>
        <cfvo type="max"/>
        <color rgb="FFFFEF9C"/>
        <color rgb="FFFF7128"/>
      </colorScale>
    </cfRule>
  </conditionalFormatting>
  <conditionalFormatting sqref="P175:W176">
    <cfRule type="containsBlanks" dxfId="4393" priority="1840">
      <formula>LEN(TRIM(P175))=0</formula>
    </cfRule>
  </conditionalFormatting>
  <conditionalFormatting sqref="P175:W175">
    <cfRule type="colorScale" priority="1839">
      <colorScale>
        <cfvo type="min"/>
        <cfvo type="max"/>
        <color rgb="FFFFEF9C"/>
        <color rgb="FFFF7128"/>
      </colorScale>
    </cfRule>
  </conditionalFormatting>
  <conditionalFormatting sqref="P177:W178">
    <cfRule type="containsBlanks" dxfId="4392" priority="1838">
      <formula>LEN(TRIM(P177))=0</formula>
    </cfRule>
  </conditionalFormatting>
  <conditionalFormatting sqref="P177:W177">
    <cfRule type="colorScale" priority="1837">
      <colorScale>
        <cfvo type="min"/>
        <cfvo type="max"/>
        <color rgb="FFFFEF9C"/>
        <color rgb="FFFF7128"/>
      </colorScale>
    </cfRule>
  </conditionalFormatting>
  <conditionalFormatting sqref="P179:W180">
    <cfRule type="containsBlanks" dxfId="4391" priority="1836">
      <formula>LEN(TRIM(P179))=0</formula>
    </cfRule>
  </conditionalFormatting>
  <conditionalFormatting sqref="P179:W179">
    <cfRule type="colorScale" priority="1835">
      <colorScale>
        <cfvo type="min"/>
        <cfvo type="max"/>
        <color rgb="FFFFEF9C"/>
        <color rgb="FFFF7128"/>
      </colorScale>
    </cfRule>
  </conditionalFormatting>
  <conditionalFormatting sqref="P181:W182">
    <cfRule type="containsBlanks" dxfId="4390" priority="1834">
      <formula>LEN(TRIM(P181))=0</formula>
    </cfRule>
  </conditionalFormatting>
  <conditionalFormatting sqref="P181:W181">
    <cfRule type="colorScale" priority="1833">
      <colorScale>
        <cfvo type="min"/>
        <cfvo type="max"/>
        <color rgb="FFFFEF9C"/>
        <color rgb="FFFF7128"/>
      </colorScale>
    </cfRule>
  </conditionalFormatting>
  <conditionalFormatting sqref="P183:W184">
    <cfRule type="containsBlanks" dxfId="4389" priority="1832">
      <formula>LEN(TRIM(P183))=0</formula>
    </cfRule>
  </conditionalFormatting>
  <conditionalFormatting sqref="P183:W183">
    <cfRule type="colorScale" priority="1831">
      <colorScale>
        <cfvo type="min"/>
        <cfvo type="max"/>
        <color rgb="FFFFEF9C"/>
        <color rgb="FFFF7128"/>
      </colorScale>
    </cfRule>
  </conditionalFormatting>
  <conditionalFormatting sqref="P185:W186">
    <cfRule type="containsBlanks" dxfId="4388" priority="1830">
      <formula>LEN(TRIM(P185))=0</formula>
    </cfRule>
  </conditionalFormatting>
  <conditionalFormatting sqref="P185:W185">
    <cfRule type="colorScale" priority="1829">
      <colorScale>
        <cfvo type="min"/>
        <cfvo type="max"/>
        <color rgb="FFFFEF9C"/>
        <color rgb="FFFF7128"/>
      </colorScale>
    </cfRule>
  </conditionalFormatting>
  <conditionalFormatting sqref="P187:W188">
    <cfRule type="containsBlanks" dxfId="4387" priority="1828">
      <formula>LEN(TRIM(P187))=0</formula>
    </cfRule>
  </conditionalFormatting>
  <conditionalFormatting sqref="P187:W187">
    <cfRule type="colorScale" priority="1827">
      <colorScale>
        <cfvo type="min"/>
        <cfvo type="max"/>
        <color rgb="FFFFEF9C"/>
        <color rgb="FFFF7128"/>
      </colorScale>
    </cfRule>
  </conditionalFormatting>
  <conditionalFormatting sqref="P189:W190">
    <cfRule type="containsBlanks" dxfId="4386" priority="1826">
      <formula>LEN(TRIM(P189))=0</formula>
    </cfRule>
  </conditionalFormatting>
  <conditionalFormatting sqref="P189:W189">
    <cfRule type="colorScale" priority="1825">
      <colorScale>
        <cfvo type="min"/>
        <cfvo type="max"/>
        <color rgb="FFFFEF9C"/>
        <color rgb="FFFF7128"/>
      </colorScale>
    </cfRule>
  </conditionalFormatting>
  <conditionalFormatting sqref="P191:W192">
    <cfRule type="containsBlanks" dxfId="4385" priority="1824">
      <formula>LEN(TRIM(P191))=0</formula>
    </cfRule>
  </conditionalFormatting>
  <conditionalFormatting sqref="P191:W191">
    <cfRule type="colorScale" priority="1823">
      <colorScale>
        <cfvo type="min"/>
        <cfvo type="max"/>
        <color rgb="FFFFEF9C"/>
        <color rgb="FFFF7128"/>
      </colorScale>
    </cfRule>
  </conditionalFormatting>
  <conditionalFormatting sqref="P193:W194">
    <cfRule type="containsBlanks" dxfId="4384" priority="1822">
      <formula>LEN(TRIM(P193))=0</formula>
    </cfRule>
  </conditionalFormatting>
  <conditionalFormatting sqref="P193:W193">
    <cfRule type="colorScale" priority="1821">
      <colorScale>
        <cfvo type="min"/>
        <cfvo type="max"/>
        <color rgb="FFFFEF9C"/>
        <color rgb="FFFF7128"/>
      </colorScale>
    </cfRule>
  </conditionalFormatting>
  <conditionalFormatting sqref="P195:W196">
    <cfRule type="containsBlanks" dxfId="4383" priority="1820">
      <formula>LEN(TRIM(P195))=0</formula>
    </cfRule>
  </conditionalFormatting>
  <conditionalFormatting sqref="P195:W195">
    <cfRule type="colorScale" priority="1819">
      <colorScale>
        <cfvo type="min"/>
        <cfvo type="max"/>
        <color rgb="FFFFEF9C"/>
        <color rgb="FFFF7128"/>
      </colorScale>
    </cfRule>
  </conditionalFormatting>
  <conditionalFormatting sqref="P197:W198">
    <cfRule type="containsBlanks" dxfId="4382" priority="1818">
      <formula>LEN(TRIM(P197))=0</formula>
    </cfRule>
  </conditionalFormatting>
  <conditionalFormatting sqref="P197:W197">
    <cfRule type="colorScale" priority="1817">
      <colorScale>
        <cfvo type="min"/>
        <cfvo type="max"/>
        <color rgb="FFFFEF9C"/>
        <color rgb="FFFF7128"/>
      </colorScale>
    </cfRule>
  </conditionalFormatting>
  <conditionalFormatting sqref="P199:W200">
    <cfRule type="containsBlanks" dxfId="4381" priority="1816">
      <formula>LEN(TRIM(P199))=0</formula>
    </cfRule>
  </conditionalFormatting>
  <conditionalFormatting sqref="P199:W199">
    <cfRule type="colorScale" priority="1815">
      <colorScale>
        <cfvo type="min"/>
        <cfvo type="max"/>
        <color rgb="FFFFEF9C"/>
        <color rgb="FFFF7128"/>
      </colorScale>
    </cfRule>
  </conditionalFormatting>
  <conditionalFormatting sqref="P201:W202">
    <cfRule type="containsBlanks" dxfId="4380" priority="1814">
      <formula>LEN(TRIM(P201))=0</formula>
    </cfRule>
  </conditionalFormatting>
  <conditionalFormatting sqref="P201:W201">
    <cfRule type="colorScale" priority="1813">
      <colorScale>
        <cfvo type="min"/>
        <cfvo type="max"/>
        <color rgb="FFFFEF9C"/>
        <color rgb="FFFF7128"/>
      </colorScale>
    </cfRule>
  </conditionalFormatting>
  <conditionalFormatting sqref="P203:W204">
    <cfRule type="containsBlanks" dxfId="4379" priority="1812">
      <formula>LEN(TRIM(P203))=0</formula>
    </cfRule>
  </conditionalFormatting>
  <conditionalFormatting sqref="P203:W203">
    <cfRule type="colorScale" priority="1811">
      <colorScale>
        <cfvo type="min"/>
        <cfvo type="max"/>
        <color rgb="FFFFEF9C"/>
        <color rgb="FFFF7128"/>
      </colorScale>
    </cfRule>
  </conditionalFormatting>
  <conditionalFormatting sqref="P205:W206">
    <cfRule type="containsBlanks" dxfId="4378" priority="1810">
      <formula>LEN(TRIM(P205))=0</formula>
    </cfRule>
  </conditionalFormatting>
  <conditionalFormatting sqref="P205:W205">
    <cfRule type="colorScale" priority="1809">
      <colorScale>
        <cfvo type="min"/>
        <cfvo type="max"/>
        <color rgb="FFFFEF9C"/>
        <color rgb="FFFF7128"/>
      </colorScale>
    </cfRule>
  </conditionalFormatting>
  <conditionalFormatting sqref="P207:W208">
    <cfRule type="containsBlanks" dxfId="4377" priority="1808">
      <formula>LEN(TRIM(P207))=0</formula>
    </cfRule>
  </conditionalFormatting>
  <conditionalFormatting sqref="P207:W207">
    <cfRule type="colorScale" priority="1807">
      <colorScale>
        <cfvo type="min"/>
        <cfvo type="max"/>
        <color rgb="FFFFEF9C"/>
        <color rgb="FFFF7128"/>
      </colorScale>
    </cfRule>
  </conditionalFormatting>
  <conditionalFormatting sqref="P209:W210">
    <cfRule type="containsBlanks" dxfId="4376" priority="1806">
      <formula>LEN(TRIM(P209))=0</formula>
    </cfRule>
  </conditionalFormatting>
  <conditionalFormatting sqref="P209:W209">
    <cfRule type="colorScale" priority="1805">
      <colorScale>
        <cfvo type="min"/>
        <cfvo type="max"/>
        <color rgb="FFFFEF9C"/>
        <color rgb="FFFF7128"/>
      </colorScale>
    </cfRule>
  </conditionalFormatting>
  <conditionalFormatting sqref="P211:W212">
    <cfRule type="containsBlanks" dxfId="4375" priority="1804">
      <formula>LEN(TRIM(P211))=0</formula>
    </cfRule>
  </conditionalFormatting>
  <conditionalFormatting sqref="P211:W211">
    <cfRule type="colorScale" priority="1803">
      <colorScale>
        <cfvo type="min"/>
        <cfvo type="max"/>
        <color rgb="FFFFEF9C"/>
        <color rgb="FFFF7128"/>
      </colorScale>
    </cfRule>
  </conditionalFormatting>
  <conditionalFormatting sqref="P213:W214">
    <cfRule type="containsBlanks" dxfId="4374" priority="1802">
      <formula>LEN(TRIM(P213))=0</formula>
    </cfRule>
  </conditionalFormatting>
  <conditionalFormatting sqref="P213:W213">
    <cfRule type="colorScale" priority="1801">
      <colorScale>
        <cfvo type="min"/>
        <cfvo type="max"/>
        <color rgb="FFFFEF9C"/>
        <color rgb="FFFF7128"/>
      </colorScale>
    </cfRule>
  </conditionalFormatting>
  <conditionalFormatting sqref="P215:W216">
    <cfRule type="containsBlanks" dxfId="4373" priority="1800">
      <formula>LEN(TRIM(P215))=0</formula>
    </cfRule>
  </conditionalFormatting>
  <conditionalFormatting sqref="P215:W215">
    <cfRule type="colorScale" priority="1799">
      <colorScale>
        <cfvo type="min"/>
        <cfvo type="max"/>
        <color rgb="FFFFEF9C"/>
        <color rgb="FFFF7128"/>
      </colorScale>
    </cfRule>
  </conditionalFormatting>
  <conditionalFormatting sqref="P217:W218">
    <cfRule type="containsBlanks" dxfId="4372" priority="1798">
      <formula>LEN(TRIM(P217))=0</formula>
    </cfRule>
  </conditionalFormatting>
  <conditionalFormatting sqref="P217:W217">
    <cfRule type="colorScale" priority="1797">
      <colorScale>
        <cfvo type="min"/>
        <cfvo type="max"/>
        <color rgb="FFFFEF9C"/>
        <color rgb="FFFF7128"/>
      </colorScale>
    </cfRule>
  </conditionalFormatting>
  <conditionalFormatting sqref="P219:W220">
    <cfRule type="containsBlanks" dxfId="4371" priority="1796">
      <formula>LEN(TRIM(P219))=0</formula>
    </cfRule>
  </conditionalFormatting>
  <conditionalFormatting sqref="P219:W219">
    <cfRule type="colorScale" priority="1795">
      <colorScale>
        <cfvo type="min"/>
        <cfvo type="max"/>
        <color rgb="FFFFEF9C"/>
        <color rgb="FFFF7128"/>
      </colorScale>
    </cfRule>
  </conditionalFormatting>
  <conditionalFormatting sqref="P221:W222">
    <cfRule type="containsBlanks" dxfId="4370" priority="1794">
      <formula>LEN(TRIM(P221))=0</formula>
    </cfRule>
  </conditionalFormatting>
  <conditionalFormatting sqref="P221:W221">
    <cfRule type="colorScale" priority="1793">
      <colorScale>
        <cfvo type="min"/>
        <cfvo type="max"/>
        <color rgb="FFFFEF9C"/>
        <color rgb="FFFF7128"/>
      </colorScale>
    </cfRule>
  </conditionalFormatting>
  <conditionalFormatting sqref="P223:W224">
    <cfRule type="containsBlanks" dxfId="4369" priority="1792">
      <formula>LEN(TRIM(P223))=0</formula>
    </cfRule>
  </conditionalFormatting>
  <conditionalFormatting sqref="P223:W223">
    <cfRule type="colorScale" priority="1791">
      <colorScale>
        <cfvo type="min"/>
        <cfvo type="max"/>
        <color rgb="FFFFEF9C"/>
        <color rgb="FFFF7128"/>
      </colorScale>
    </cfRule>
  </conditionalFormatting>
  <conditionalFormatting sqref="P225:W226">
    <cfRule type="containsBlanks" dxfId="4368" priority="1790">
      <formula>LEN(TRIM(P225))=0</formula>
    </cfRule>
  </conditionalFormatting>
  <conditionalFormatting sqref="P225:W225">
    <cfRule type="colorScale" priority="1789">
      <colorScale>
        <cfvo type="min"/>
        <cfvo type="max"/>
        <color rgb="FFFFEF9C"/>
        <color rgb="FFFF7128"/>
      </colorScale>
    </cfRule>
  </conditionalFormatting>
  <conditionalFormatting sqref="P227:W228">
    <cfRule type="containsBlanks" dxfId="4367" priority="1788">
      <formula>LEN(TRIM(P227))=0</formula>
    </cfRule>
  </conditionalFormatting>
  <conditionalFormatting sqref="P227:W227">
    <cfRule type="colorScale" priority="1787">
      <colorScale>
        <cfvo type="min"/>
        <cfvo type="max"/>
        <color rgb="FFFFEF9C"/>
        <color rgb="FFFF7128"/>
      </colorScale>
    </cfRule>
  </conditionalFormatting>
  <conditionalFormatting sqref="P229:W230">
    <cfRule type="containsBlanks" dxfId="4366" priority="1786">
      <formula>LEN(TRIM(P229))=0</formula>
    </cfRule>
  </conditionalFormatting>
  <conditionalFormatting sqref="P229:W229">
    <cfRule type="colorScale" priority="1785">
      <colorScale>
        <cfvo type="min"/>
        <cfvo type="max"/>
        <color rgb="FFFFEF9C"/>
        <color rgb="FFFF7128"/>
      </colorScale>
    </cfRule>
  </conditionalFormatting>
  <conditionalFormatting sqref="P231:W232">
    <cfRule type="containsBlanks" dxfId="4365" priority="1784">
      <formula>LEN(TRIM(P231))=0</formula>
    </cfRule>
  </conditionalFormatting>
  <conditionalFormatting sqref="P231:W231">
    <cfRule type="colorScale" priority="1783">
      <colorScale>
        <cfvo type="min"/>
        <cfvo type="max"/>
        <color rgb="FFFFEF9C"/>
        <color rgb="FFFF7128"/>
      </colorScale>
    </cfRule>
  </conditionalFormatting>
  <conditionalFormatting sqref="P233:W234">
    <cfRule type="containsBlanks" dxfId="4364" priority="1782">
      <formula>LEN(TRIM(P233))=0</formula>
    </cfRule>
  </conditionalFormatting>
  <conditionalFormatting sqref="P233:W233">
    <cfRule type="colorScale" priority="1781">
      <colorScale>
        <cfvo type="min"/>
        <cfvo type="max"/>
        <color rgb="FFFFEF9C"/>
        <color rgb="FFFF7128"/>
      </colorScale>
    </cfRule>
  </conditionalFormatting>
  <conditionalFormatting sqref="P235:W236">
    <cfRule type="containsBlanks" dxfId="4363" priority="1780">
      <formula>LEN(TRIM(P235))=0</formula>
    </cfRule>
  </conditionalFormatting>
  <conditionalFormatting sqref="P235:W235">
    <cfRule type="colorScale" priority="1779">
      <colorScale>
        <cfvo type="min"/>
        <cfvo type="max"/>
        <color rgb="FFFFEF9C"/>
        <color rgb="FFFF7128"/>
      </colorScale>
    </cfRule>
  </conditionalFormatting>
  <conditionalFormatting sqref="P237:W238">
    <cfRule type="containsBlanks" dxfId="4362" priority="1778">
      <formula>LEN(TRIM(P237))=0</formula>
    </cfRule>
  </conditionalFormatting>
  <conditionalFormatting sqref="P237:W237">
    <cfRule type="colorScale" priority="1777">
      <colorScale>
        <cfvo type="min"/>
        <cfvo type="max"/>
        <color rgb="FFFFEF9C"/>
        <color rgb="FFFF7128"/>
      </colorScale>
    </cfRule>
  </conditionalFormatting>
  <conditionalFormatting sqref="P239:W240">
    <cfRule type="containsBlanks" dxfId="4361" priority="1776">
      <formula>LEN(TRIM(P239))=0</formula>
    </cfRule>
  </conditionalFormatting>
  <conditionalFormatting sqref="P239:W239">
    <cfRule type="colorScale" priority="1775">
      <colorScale>
        <cfvo type="min"/>
        <cfvo type="max"/>
        <color rgb="FFFFEF9C"/>
        <color rgb="FFFF7128"/>
      </colorScale>
    </cfRule>
  </conditionalFormatting>
  <conditionalFormatting sqref="P241:W242">
    <cfRule type="containsBlanks" dxfId="4360" priority="1774">
      <formula>LEN(TRIM(P241))=0</formula>
    </cfRule>
  </conditionalFormatting>
  <conditionalFormatting sqref="P241:W241">
    <cfRule type="colorScale" priority="1773">
      <colorScale>
        <cfvo type="min"/>
        <cfvo type="max"/>
        <color rgb="FFFFEF9C"/>
        <color rgb="FFFF7128"/>
      </colorScale>
    </cfRule>
  </conditionalFormatting>
  <conditionalFormatting sqref="P243:W244">
    <cfRule type="containsBlanks" dxfId="4359" priority="1772">
      <formula>LEN(TRIM(P243))=0</formula>
    </cfRule>
  </conditionalFormatting>
  <conditionalFormatting sqref="P243:W243">
    <cfRule type="colorScale" priority="1771">
      <colorScale>
        <cfvo type="min"/>
        <cfvo type="max"/>
        <color rgb="FFFFEF9C"/>
        <color rgb="FFFF7128"/>
      </colorScale>
    </cfRule>
  </conditionalFormatting>
  <conditionalFormatting sqref="P245:W246">
    <cfRule type="containsBlanks" dxfId="4358" priority="1770">
      <formula>LEN(TRIM(P245))=0</formula>
    </cfRule>
  </conditionalFormatting>
  <conditionalFormatting sqref="P245:W245">
    <cfRule type="colorScale" priority="1769">
      <colorScale>
        <cfvo type="min"/>
        <cfvo type="max"/>
        <color rgb="FFFFEF9C"/>
        <color rgb="FFFF7128"/>
      </colorScale>
    </cfRule>
  </conditionalFormatting>
  <conditionalFormatting sqref="P247:W248">
    <cfRule type="containsBlanks" dxfId="4357" priority="1768">
      <formula>LEN(TRIM(P247))=0</formula>
    </cfRule>
  </conditionalFormatting>
  <conditionalFormatting sqref="P247:W247">
    <cfRule type="colorScale" priority="1767">
      <colorScale>
        <cfvo type="min"/>
        <cfvo type="max"/>
        <color rgb="FFFFEF9C"/>
        <color rgb="FFFF7128"/>
      </colorScale>
    </cfRule>
  </conditionalFormatting>
  <conditionalFormatting sqref="P249:W250">
    <cfRule type="containsBlanks" dxfId="4356" priority="1766">
      <formula>LEN(TRIM(P249))=0</formula>
    </cfRule>
  </conditionalFormatting>
  <conditionalFormatting sqref="P249:W249">
    <cfRule type="colorScale" priority="1765">
      <colorScale>
        <cfvo type="min"/>
        <cfvo type="max"/>
        <color rgb="FFFFEF9C"/>
        <color rgb="FFFF7128"/>
      </colorScale>
    </cfRule>
  </conditionalFormatting>
  <conditionalFormatting sqref="P251:W252">
    <cfRule type="containsBlanks" dxfId="4355" priority="1764">
      <formula>LEN(TRIM(P251))=0</formula>
    </cfRule>
  </conditionalFormatting>
  <conditionalFormatting sqref="P251:W251">
    <cfRule type="colorScale" priority="1763">
      <colorScale>
        <cfvo type="min"/>
        <cfvo type="max"/>
        <color rgb="FFFFEF9C"/>
        <color rgb="FFFF7128"/>
      </colorScale>
    </cfRule>
  </conditionalFormatting>
  <conditionalFormatting sqref="P253:W254">
    <cfRule type="containsBlanks" dxfId="4354" priority="1762">
      <formula>LEN(TRIM(P253))=0</formula>
    </cfRule>
  </conditionalFormatting>
  <conditionalFormatting sqref="P253:W253">
    <cfRule type="colorScale" priority="1761">
      <colorScale>
        <cfvo type="min"/>
        <cfvo type="max"/>
        <color rgb="FFFFEF9C"/>
        <color rgb="FFFF7128"/>
      </colorScale>
    </cfRule>
  </conditionalFormatting>
  <conditionalFormatting sqref="P255:W256">
    <cfRule type="containsBlanks" dxfId="4353" priority="1760">
      <formula>LEN(TRIM(P255))=0</formula>
    </cfRule>
  </conditionalFormatting>
  <conditionalFormatting sqref="P255:W255">
    <cfRule type="colorScale" priority="1759">
      <colorScale>
        <cfvo type="min"/>
        <cfvo type="max"/>
        <color rgb="FFFFEF9C"/>
        <color rgb="FFFF7128"/>
      </colorScale>
    </cfRule>
  </conditionalFormatting>
  <conditionalFormatting sqref="P257:W258">
    <cfRule type="containsBlanks" dxfId="4352" priority="1758">
      <formula>LEN(TRIM(P257))=0</formula>
    </cfRule>
  </conditionalFormatting>
  <conditionalFormatting sqref="P257:W257">
    <cfRule type="colorScale" priority="1757">
      <colorScale>
        <cfvo type="min"/>
        <cfvo type="max"/>
        <color rgb="FFFFEF9C"/>
        <color rgb="FFFF7128"/>
      </colorScale>
    </cfRule>
  </conditionalFormatting>
  <conditionalFormatting sqref="P259:W260">
    <cfRule type="containsBlanks" dxfId="4351" priority="1756">
      <formula>LEN(TRIM(P259))=0</formula>
    </cfRule>
  </conditionalFormatting>
  <conditionalFormatting sqref="P259:W259">
    <cfRule type="colorScale" priority="1755">
      <colorScale>
        <cfvo type="min"/>
        <cfvo type="max"/>
        <color rgb="FFFFEF9C"/>
        <color rgb="FFFF7128"/>
      </colorScale>
    </cfRule>
  </conditionalFormatting>
  <conditionalFormatting sqref="P261:W262">
    <cfRule type="containsBlanks" dxfId="4350" priority="1754">
      <formula>LEN(TRIM(P261))=0</formula>
    </cfRule>
  </conditionalFormatting>
  <conditionalFormatting sqref="P261:W261">
    <cfRule type="colorScale" priority="1753">
      <colorScale>
        <cfvo type="min"/>
        <cfvo type="max"/>
        <color rgb="FFFFEF9C"/>
        <color rgb="FFFF7128"/>
      </colorScale>
    </cfRule>
  </conditionalFormatting>
  <conditionalFormatting sqref="P263:W264">
    <cfRule type="containsBlanks" dxfId="4349" priority="1752">
      <formula>LEN(TRIM(P263))=0</formula>
    </cfRule>
  </conditionalFormatting>
  <conditionalFormatting sqref="P263:W263">
    <cfRule type="colorScale" priority="1751">
      <colorScale>
        <cfvo type="min"/>
        <cfvo type="max"/>
        <color rgb="FFFFEF9C"/>
        <color rgb="FFFF7128"/>
      </colorScale>
    </cfRule>
  </conditionalFormatting>
  <conditionalFormatting sqref="P265:W266">
    <cfRule type="containsBlanks" dxfId="4348" priority="1750">
      <formula>LEN(TRIM(P265))=0</formula>
    </cfRule>
  </conditionalFormatting>
  <conditionalFormatting sqref="P265:W265">
    <cfRule type="colorScale" priority="1749">
      <colorScale>
        <cfvo type="min"/>
        <cfvo type="max"/>
        <color rgb="FFFFEF9C"/>
        <color rgb="FFFF7128"/>
      </colorScale>
    </cfRule>
  </conditionalFormatting>
  <conditionalFormatting sqref="P267:W268">
    <cfRule type="containsBlanks" dxfId="4347" priority="1748">
      <formula>LEN(TRIM(P267))=0</formula>
    </cfRule>
  </conditionalFormatting>
  <conditionalFormatting sqref="P267:W267">
    <cfRule type="colorScale" priority="1747">
      <colorScale>
        <cfvo type="min"/>
        <cfvo type="max"/>
        <color rgb="FFFFEF9C"/>
        <color rgb="FFFF7128"/>
      </colorScale>
    </cfRule>
  </conditionalFormatting>
  <conditionalFormatting sqref="P269:W270">
    <cfRule type="containsBlanks" dxfId="4346" priority="1746">
      <formula>LEN(TRIM(P269))=0</formula>
    </cfRule>
  </conditionalFormatting>
  <conditionalFormatting sqref="P269:W269">
    <cfRule type="colorScale" priority="1745">
      <colorScale>
        <cfvo type="min"/>
        <cfvo type="max"/>
        <color rgb="FFFFEF9C"/>
        <color rgb="FFFF7128"/>
      </colorScale>
    </cfRule>
  </conditionalFormatting>
  <conditionalFormatting sqref="P271:W272">
    <cfRule type="containsBlanks" dxfId="4345" priority="1744">
      <formula>LEN(TRIM(P271))=0</formula>
    </cfRule>
  </conditionalFormatting>
  <conditionalFormatting sqref="P271:W271">
    <cfRule type="colorScale" priority="1743">
      <colorScale>
        <cfvo type="min"/>
        <cfvo type="max"/>
        <color rgb="FFFFEF9C"/>
        <color rgb="FFFF7128"/>
      </colorScale>
    </cfRule>
  </conditionalFormatting>
  <conditionalFormatting sqref="P273:W274">
    <cfRule type="containsBlanks" dxfId="4344" priority="1742">
      <formula>LEN(TRIM(P273))=0</formula>
    </cfRule>
  </conditionalFormatting>
  <conditionalFormatting sqref="P273:W273">
    <cfRule type="colorScale" priority="1741">
      <colorScale>
        <cfvo type="min"/>
        <cfvo type="max"/>
        <color rgb="FFFFEF9C"/>
        <color rgb="FFFF7128"/>
      </colorScale>
    </cfRule>
  </conditionalFormatting>
  <conditionalFormatting sqref="P275:W276">
    <cfRule type="containsBlanks" dxfId="4343" priority="1740">
      <formula>LEN(TRIM(P275))=0</formula>
    </cfRule>
  </conditionalFormatting>
  <conditionalFormatting sqref="P275:W275">
    <cfRule type="colorScale" priority="1739">
      <colorScale>
        <cfvo type="min"/>
        <cfvo type="max"/>
        <color rgb="FFFFEF9C"/>
        <color rgb="FFFF7128"/>
      </colorScale>
    </cfRule>
  </conditionalFormatting>
  <conditionalFormatting sqref="P277:W278">
    <cfRule type="containsBlanks" dxfId="4342" priority="1738">
      <formula>LEN(TRIM(P277))=0</formula>
    </cfRule>
  </conditionalFormatting>
  <conditionalFormatting sqref="P277:W277">
    <cfRule type="colorScale" priority="1737">
      <colorScale>
        <cfvo type="min"/>
        <cfvo type="max"/>
        <color rgb="FFFFEF9C"/>
        <color rgb="FFFF7128"/>
      </colorScale>
    </cfRule>
  </conditionalFormatting>
  <conditionalFormatting sqref="P279:W280">
    <cfRule type="containsBlanks" dxfId="4341" priority="1736">
      <formula>LEN(TRIM(P279))=0</formula>
    </cfRule>
  </conditionalFormatting>
  <conditionalFormatting sqref="P279:W279">
    <cfRule type="colorScale" priority="1735">
      <colorScale>
        <cfvo type="min"/>
        <cfvo type="max"/>
        <color rgb="FFFFEF9C"/>
        <color rgb="FFFF7128"/>
      </colorScale>
    </cfRule>
  </conditionalFormatting>
  <conditionalFormatting sqref="P281:W282">
    <cfRule type="containsBlanks" dxfId="4340" priority="1734">
      <formula>LEN(TRIM(P281))=0</formula>
    </cfRule>
  </conditionalFormatting>
  <conditionalFormatting sqref="P281:W281">
    <cfRule type="colorScale" priority="1733">
      <colorScale>
        <cfvo type="min"/>
        <cfvo type="max"/>
        <color rgb="FFFFEF9C"/>
        <color rgb="FFFF7128"/>
      </colorScale>
    </cfRule>
  </conditionalFormatting>
  <conditionalFormatting sqref="P283:W284">
    <cfRule type="containsBlanks" dxfId="4339" priority="1732">
      <formula>LEN(TRIM(P283))=0</formula>
    </cfRule>
  </conditionalFormatting>
  <conditionalFormatting sqref="P283:W283">
    <cfRule type="colorScale" priority="1731">
      <colorScale>
        <cfvo type="min"/>
        <cfvo type="max"/>
        <color rgb="FFFFEF9C"/>
        <color rgb="FFFF7128"/>
      </colorScale>
    </cfRule>
  </conditionalFormatting>
  <conditionalFormatting sqref="P285:W286">
    <cfRule type="containsBlanks" dxfId="4338" priority="1730">
      <formula>LEN(TRIM(P285))=0</formula>
    </cfRule>
  </conditionalFormatting>
  <conditionalFormatting sqref="P285:W285">
    <cfRule type="colorScale" priority="1729">
      <colorScale>
        <cfvo type="min"/>
        <cfvo type="max"/>
        <color rgb="FFFFEF9C"/>
        <color rgb="FFFF7128"/>
      </colorScale>
    </cfRule>
  </conditionalFormatting>
  <conditionalFormatting sqref="P287:W288">
    <cfRule type="containsBlanks" dxfId="4337" priority="1728">
      <formula>LEN(TRIM(P287))=0</formula>
    </cfRule>
  </conditionalFormatting>
  <conditionalFormatting sqref="P287:W287">
    <cfRule type="colorScale" priority="1727">
      <colorScale>
        <cfvo type="min"/>
        <cfvo type="max"/>
        <color rgb="FFFFEF9C"/>
        <color rgb="FFFF7128"/>
      </colorScale>
    </cfRule>
  </conditionalFormatting>
  <conditionalFormatting sqref="P289:W290">
    <cfRule type="containsBlanks" dxfId="4336" priority="1726">
      <formula>LEN(TRIM(P289))=0</formula>
    </cfRule>
  </conditionalFormatting>
  <conditionalFormatting sqref="P289:W289">
    <cfRule type="colorScale" priority="1725">
      <colorScale>
        <cfvo type="min"/>
        <cfvo type="max"/>
        <color rgb="FFFFEF9C"/>
        <color rgb="FFFF7128"/>
      </colorScale>
    </cfRule>
  </conditionalFormatting>
  <conditionalFormatting sqref="P291:W292">
    <cfRule type="containsBlanks" dxfId="4335" priority="1724">
      <formula>LEN(TRIM(P291))=0</formula>
    </cfRule>
  </conditionalFormatting>
  <conditionalFormatting sqref="P291:W291">
    <cfRule type="colorScale" priority="1723">
      <colorScale>
        <cfvo type="min"/>
        <cfvo type="max"/>
        <color rgb="FFFFEF9C"/>
        <color rgb="FFFF7128"/>
      </colorScale>
    </cfRule>
  </conditionalFormatting>
  <conditionalFormatting sqref="P293:W294">
    <cfRule type="containsBlanks" dxfId="4334" priority="1722">
      <formula>LEN(TRIM(P293))=0</formula>
    </cfRule>
  </conditionalFormatting>
  <conditionalFormatting sqref="P293:W293">
    <cfRule type="colorScale" priority="1721">
      <colorScale>
        <cfvo type="min"/>
        <cfvo type="max"/>
        <color rgb="FFFFEF9C"/>
        <color rgb="FFFF7128"/>
      </colorScale>
    </cfRule>
  </conditionalFormatting>
  <conditionalFormatting sqref="P295:W296">
    <cfRule type="containsBlanks" dxfId="4333" priority="1720">
      <formula>LEN(TRIM(P295))=0</formula>
    </cfRule>
  </conditionalFormatting>
  <conditionalFormatting sqref="P295:W295">
    <cfRule type="colorScale" priority="1719">
      <colorScale>
        <cfvo type="min"/>
        <cfvo type="max"/>
        <color rgb="FFFFEF9C"/>
        <color rgb="FFFF7128"/>
      </colorScale>
    </cfRule>
  </conditionalFormatting>
  <conditionalFormatting sqref="P297:W298">
    <cfRule type="containsBlanks" dxfId="4332" priority="1718">
      <formula>LEN(TRIM(P297))=0</formula>
    </cfRule>
  </conditionalFormatting>
  <conditionalFormatting sqref="P297:W297">
    <cfRule type="colorScale" priority="1717">
      <colorScale>
        <cfvo type="min"/>
        <cfvo type="max"/>
        <color rgb="FFFFEF9C"/>
        <color rgb="FFFF7128"/>
      </colorScale>
    </cfRule>
  </conditionalFormatting>
  <conditionalFormatting sqref="P299:W300">
    <cfRule type="containsBlanks" dxfId="4331" priority="1716">
      <formula>LEN(TRIM(P299))=0</formula>
    </cfRule>
  </conditionalFormatting>
  <conditionalFormatting sqref="P299:W299">
    <cfRule type="colorScale" priority="1715">
      <colorScale>
        <cfvo type="min"/>
        <cfvo type="max"/>
        <color rgb="FFFFEF9C"/>
        <color rgb="FFFF7128"/>
      </colorScale>
    </cfRule>
  </conditionalFormatting>
  <conditionalFormatting sqref="P301:W302">
    <cfRule type="containsBlanks" dxfId="4330" priority="1714">
      <formula>LEN(TRIM(P301))=0</formula>
    </cfRule>
  </conditionalFormatting>
  <conditionalFormatting sqref="P301:W301">
    <cfRule type="colorScale" priority="1713">
      <colorScale>
        <cfvo type="min"/>
        <cfvo type="max"/>
        <color rgb="FFFFEF9C"/>
        <color rgb="FFFF7128"/>
      </colorScale>
    </cfRule>
  </conditionalFormatting>
  <conditionalFormatting sqref="P303:W304">
    <cfRule type="containsBlanks" dxfId="4329" priority="1712">
      <formula>LEN(TRIM(P303))=0</formula>
    </cfRule>
  </conditionalFormatting>
  <conditionalFormatting sqref="P303:W303">
    <cfRule type="colorScale" priority="1711">
      <colorScale>
        <cfvo type="min"/>
        <cfvo type="max"/>
        <color rgb="FFFFEF9C"/>
        <color rgb="FFFF7128"/>
      </colorScale>
    </cfRule>
  </conditionalFormatting>
  <conditionalFormatting sqref="P305:W306">
    <cfRule type="containsBlanks" dxfId="4328" priority="1710">
      <formula>LEN(TRIM(P305))=0</formula>
    </cfRule>
  </conditionalFormatting>
  <conditionalFormatting sqref="P305:W305">
    <cfRule type="colorScale" priority="1709">
      <colorScale>
        <cfvo type="min"/>
        <cfvo type="max"/>
        <color rgb="FFFFEF9C"/>
        <color rgb="FFFF7128"/>
      </colorScale>
    </cfRule>
  </conditionalFormatting>
  <conditionalFormatting sqref="P307:W308">
    <cfRule type="containsBlanks" dxfId="4327" priority="1708">
      <formula>LEN(TRIM(P307))=0</formula>
    </cfRule>
  </conditionalFormatting>
  <conditionalFormatting sqref="P307:W307">
    <cfRule type="colorScale" priority="1707">
      <colorScale>
        <cfvo type="min"/>
        <cfvo type="max"/>
        <color rgb="FFFFEF9C"/>
        <color rgb="FFFF7128"/>
      </colorScale>
    </cfRule>
  </conditionalFormatting>
  <conditionalFormatting sqref="P309:W310">
    <cfRule type="containsBlanks" dxfId="4326" priority="1706">
      <formula>LEN(TRIM(P309))=0</formula>
    </cfRule>
  </conditionalFormatting>
  <conditionalFormatting sqref="P309:W309">
    <cfRule type="colorScale" priority="1705">
      <colorScale>
        <cfvo type="min"/>
        <cfvo type="max"/>
        <color rgb="FFFFEF9C"/>
        <color rgb="FFFF7128"/>
      </colorScale>
    </cfRule>
  </conditionalFormatting>
  <conditionalFormatting sqref="P311:W312">
    <cfRule type="containsBlanks" dxfId="4325" priority="1704">
      <formula>LEN(TRIM(P311))=0</formula>
    </cfRule>
  </conditionalFormatting>
  <conditionalFormatting sqref="P311:W311">
    <cfRule type="colorScale" priority="1703">
      <colorScale>
        <cfvo type="min"/>
        <cfvo type="max"/>
        <color rgb="FFFFEF9C"/>
        <color rgb="FFFF7128"/>
      </colorScale>
    </cfRule>
  </conditionalFormatting>
  <conditionalFormatting sqref="P313:W314">
    <cfRule type="containsBlanks" dxfId="4324" priority="1702">
      <formula>LEN(TRIM(P313))=0</formula>
    </cfRule>
  </conditionalFormatting>
  <conditionalFormatting sqref="P313:W313">
    <cfRule type="colorScale" priority="1701">
      <colorScale>
        <cfvo type="min"/>
        <cfvo type="max"/>
        <color rgb="FFFFEF9C"/>
        <color rgb="FFFF7128"/>
      </colorScale>
    </cfRule>
  </conditionalFormatting>
  <conditionalFormatting sqref="P315:W316">
    <cfRule type="containsBlanks" dxfId="4323" priority="1700">
      <formula>LEN(TRIM(P315))=0</formula>
    </cfRule>
  </conditionalFormatting>
  <conditionalFormatting sqref="P315:W315">
    <cfRule type="colorScale" priority="1699">
      <colorScale>
        <cfvo type="min"/>
        <cfvo type="max"/>
        <color rgb="FFFFEF9C"/>
        <color rgb="FFFF7128"/>
      </colorScale>
    </cfRule>
  </conditionalFormatting>
  <conditionalFormatting sqref="P317:W318">
    <cfRule type="containsBlanks" dxfId="4322" priority="1698">
      <formula>LEN(TRIM(P317))=0</formula>
    </cfRule>
  </conditionalFormatting>
  <conditionalFormatting sqref="P317:W317">
    <cfRule type="colorScale" priority="1697">
      <colorScale>
        <cfvo type="min"/>
        <cfvo type="max"/>
        <color rgb="FFFFEF9C"/>
        <color rgb="FFFF7128"/>
      </colorScale>
    </cfRule>
  </conditionalFormatting>
  <conditionalFormatting sqref="P319:W320">
    <cfRule type="containsBlanks" dxfId="4321" priority="1696">
      <formula>LEN(TRIM(P319))=0</formula>
    </cfRule>
  </conditionalFormatting>
  <conditionalFormatting sqref="P319:W319">
    <cfRule type="colorScale" priority="1695">
      <colorScale>
        <cfvo type="min"/>
        <cfvo type="max"/>
        <color rgb="FFFFEF9C"/>
        <color rgb="FFFF7128"/>
      </colorScale>
    </cfRule>
  </conditionalFormatting>
  <conditionalFormatting sqref="P321:W322">
    <cfRule type="containsBlanks" dxfId="4320" priority="1694">
      <formula>LEN(TRIM(P321))=0</formula>
    </cfRule>
  </conditionalFormatting>
  <conditionalFormatting sqref="P321:W321">
    <cfRule type="colorScale" priority="1693">
      <colorScale>
        <cfvo type="min"/>
        <cfvo type="max"/>
        <color rgb="FFFFEF9C"/>
        <color rgb="FFFF7128"/>
      </colorScale>
    </cfRule>
  </conditionalFormatting>
  <conditionalFormatting sqref="P323:W324">
    <cfRule type="containsBlanks" dxfId="4319" priority="1692">
      <formula>LEN(TRIM(P323))=0</formula>
    </cfRule>
  </conditionalFormatting>
  <conditionalFormatting sqref="P323:W323">
    <cfRule type="colorScale" priority="1691">
      <colorScale>
        <cfvo type="min"/>
        <cfvo type="max"/>
        <color rgb="FFFFEF9C"/>
        <color rgb="FFFF7128"/>
      </colorScale>
    </cfRule>
  </conditionalFormatting>
  <conditionalFormatting sqref="P325:W326">
    <cfRule type="containsBlanks" dxfId="4318" priority="1690">
      <formula>LEN(TRIM(P325))=0</formula>
    </cfRule>
  </conditionalFormatting>
  <conditionalFormatting sqref="P325:W325">
    <cfRule type="colorScale" priority="1689">
      <colorScale>
        <cfvo type="min"/>
        <cfvo type="max"/>
        <color rgb="FFFFEF9C"/>
        <color rgb="FFFF7128"/>
      </colorScale>
    </cfRule>
  </conditionalFormatting>
  <conditionalFormatting sqref="P327:W328">
    <cfRule type="containsBlanks" dxfId="4317" priority="1688">
      <formula>LEN(TRIM(P327))=0</formula>
    </cfRule>
  </conditionalFormatting>
  <conditionalFormatting sqref="P327:W327">
    <cfRule type="colorScale" priority="1687">
      <colorScale>
        <cfvo type="min"/>
        <cfvo type="max"/>
        <color rgb="FFFFEF9C"/>
        <color rgb="FFFF7128"/>
      </colorScale>
    </cfRule>
  </conditionalFormatting>
  <conditionalFormatting sqref="P329:W330">
    <cfRule type="containsBlanks" dxfId="4316" priority="1686">
      <formula>LEN(TRIM(P329))=0</formula>
    </cfRule>
  </conditionalFormatting>
  <conditionalFormatting sqref="P329:W329">
    <cfRule type="colorScale" priority="1685">
      <colorScale>
        <cfvo type="min"/>
        <cfvo type="max"/>
        <color rgb="FFFFEF9C"/>
        <color rgb="FFFF7128"/>
      </colorScale>
    </cfRule>
  </conditionalFormatting>
  <conditionalFormatting sqref="P331:W332">
    <cfRule type="containsBlanks" dxfId="4315" priority="1684">
      <formula>LEN(TRIM(P331))=0</formula>
    </cfRule>
  </conditionalFormatting>
  <conditionalFormatting sqref="P331:W331">
    <cfRule type="colorScale" priority="1683">
      <colorScale>
        <cfvo type="min"/>
        <cfvo type="max"/>
        <color rgb="FFFFEF9C"/>
        <color rgb="FFFF7128"/>
      </colorScale>
    </cfRule>
  </conditionalFormatting>
  <conditionalFormatting sqref="P333:W334">
    <cfRule type="containsBlanks" dxfId="4314" priority="1682">
      <formula>LEN(TRIM(P333))=0</formula>
    </cfRule>
  </conditionalFormatting>
  <conditionalFormatting sqref="P333:W333">
    <cfRule type="colorScale" priority="1681">
      <colorScale>
        <cfvo type="min"/>
        <cfvo type="max"/>
        <color rgb="FFFFEF9C"/>
        <color rgb="FFFF7128"/>
      </colorScale>
    </cfRule>
  </conditionalFormatting>
  <conditionalFormatting sqref="P335:W336">
    <cfRule type="containsBlanks" dxfId="4313" priority="1680">
      <formula>LEN(TRIM(P335))=0</formula>
    </cfRule>
  </conditionalFormatting>
  <conditionalFormatting sqref="P335:W335">
    <cfRule type="colorScale" priority="1679">
      <colorScale>
        <cfvo type="min"/>
        <cfvo type="max"/>
        <color rgb="FFFFEF9C"/>
        <color rgb="FFFF7128"/>
      </colorScale>
    </cfRule>
  </conditionalFormatting>
  <conditionalFormatting sqref="P337:W338">
    <cfRule type="containsBlanks" dxfId="4312" priority="1678">
      <formula>LEN(TRIM(P337))=0</formula>
    </cfRule>
  </conditionalFormatting>
  <conditionalFormatting sqref="P337:W337">
    <cfRule type="colorScale" priority="1677">
      <colorScale>
        <cfvo type="min"/>
        <cfvo type="max"/>
        <color rgb="FFFFEF9C"/>
        <color rgb="FFFF7128"/>
      </colorScale>
    </cfRule>
  </conditionalFormatting>
  <conditionalFormatting sqref="P339:W340">
    <cfRule type="containsBlanks" dxfId="4311" priority="1676">
      <formula>LEN(TRIM(P339))=0</formula>
    </cfRule>
  </conditionalFormatting>
  <conditionalFormatting sqref="P339:W339">
    <cfRule type="colorScale" priority="1675">
      <colorScale>
        <cfvo type="min"/>
        <cfvo type="max"/>
        <color rgb="FFFFEF9C"/>
        <color rgb="FFFF7128"/>
      </colorScale>
    </cfRule>
  </conditionalFormatting>
  <conditionalFormatting sqref="P341:W342">
    <cfRule type="containsBlanks" dxfId="4310" priority="1674">
      <formula>LEN(TRIM(P341))=0</formula>
    </cfRule>
  </conditionalFormatting>
  <conditionalFormatting sqref="P341:W341">
    <cfRule type="colorScale" priority="1673">
      <colorScale>
        <cfvo type="min"/>
        <cfvo type="max"/>
        <color rgb="FFFFEF9C"/>
        <color rgb="FFFF7128"/>
      </colorScale>
    </cfRule>
  </conditionalFormatting>
  <conditionalFormatting sqref="P343:W344">
    <cfRule type="containsBlanks" dxfId="4309" priority="1672">
      <formula>LEN(TRIM(P343))=0</formula>
    </cfRule>
  </conditionalFormatting>
  <conditionalFormatting sqref="P343:W343">
    <cfRule type="colorScale" priority="1671">
      <colorScale>
        <cfvo type="min"/>
        <cfvo type="max"/>
        <color rgb="FFFFEF9C"/>
        <color rgb="FFFF7128"/>
      </colorScale>
    </cfRule>
  </conditionalFormatting>
  <conditionalFormatting sqref="P345:W346">
    <cfRule type="containsBlanks" dxfId="4308" priority="1670">
      <formula>LEN(TRIM(P345))=0</formula>
    </cfRule>
  </conditionalFormatting>
  <conditionalFormatting sqref="P345:W345">
    <cfRule type="colorScale" priority="1669">
      <colorScale>
        <cfvo type="min"/>
        <cfvo type="max"/>
        <color rgb="FFFFEF9C"/>
        <color rgb="FFFF7128"/>
      </colorScale>
    </cfRule>
  </conditionalFormatting>
  <conditionalFormatting sqref="P347:W348">
    <cfRule type="containsBlanks" dxfId="4307" priority="1668">
      <formula>LEN(TRIM(P347))=0</formula>
    </cfRule>
  </conditionalFormatting>
  <conditionalFormatting sqref="P347:W347">
    <cfRule type="colorScale" priority="1667">
      <colorScale>
        <cfvo type="min"/>
        <cfvo type="max"/>
        <color rgb="FFFFEF9C"/>
        <color rgb="FFFF7128"/>
      </colorScale>
    </cfRule>
  </conditionalFormatting>
  <conditionalFormatting sqref="P349:W350">
    <cfRule type="containsBlanks" dxfId="4306" priority="1666">
      <formula>LEN(TRIM(P349))=0</formula>
    </cfRule>
  </conditionalFormatting>
  <conditionalFormatting sqref="P349:W349">
    <cfRule type="colorScale" priority="1665">
      <colorScale>
        <cfvo type="min"/>
        <cfvo type="max"/>
        <color rgb="FFFFEF9C"/>
        <color rgb="FFFF7128"/>
      </colorScale>
    </cfRule>
  </conditionalFormatting>
  <conditionalFormatting sqref="P351:W352">
    <cfRule type="containsBlanks" dxfId="4305" priority="1664">
      <formula>LEN(TRIM(P351))=0</formula>
    </cfRule>
  </conditionalFormatting>
  <conditionalFormatting sqref="P351:W351">
    <cfRule type="colorScale" priority="1663">
      <colorScale>
        <cfvo type="min"/>
        <cfvo type="max"/>
        <color rgb="FFFFEF9C"/>
        <color rgb="FFFF7128"/>
      </colorScale>
    </cfRule>
  </conditionalFormatting>
  <conditionalFormatting sqref="P353:W354">
    <cfRule type="containsBlanks" dxfId="4304" priority="1662">
      <formula>LEN(TRIM(P353))=0</formula>
    </cfRule>
  </conditionalFormatting>
  <conditionalFormatting sqref="P353:W353">
    <cfRule type="colorScale" priority="1661">
      <colorScale>
        <cfvo type="min"/>
        <cfvo type="max"/>
        <color rgb="FFFFEF9C"/>
        <color rgb="FFFF7128"/>
      </colorScale>
    </cfRule>
  </conditionalFormatting>
  <conditionalFormatting sqref="P355:W356">
    <cfRule type="containsBlanks" dxfId="4303" priority="1660">
      <formula>LEN(TRIM(P355))=0</formula>
    </cfRule>
  </conditionalFormatting>
  <conditionalFormatting sqref="P355:W355">
    <cfRule type="colorScale" priority="1659">
      <colorScale>
        <cfvo type="min"/>
        <cfvo type="max"/>
        <color rgb="FFFFEF9C"/>
        <color rgb="FFFF7128"/>
      </colorScale>
    </cfRule>
  </conditionalFormatting>
  <conditionalFormatting sqref="P357:W358">
    <cfRule type="containsBlanks" dxfId="4302" priority="1658">
      <formula>LEN(TRIM(P357))=0</formula>
    </cfRule>
  </conditionalFormatting>
  <conditionalFormatting sqref="P357:W357">
    <cfRule type="colorScale" priority="1657">
      <colorScale>
        <cfvo type="min"/>
        <cfvo type="max"/>
        <color rgb="FFFFEF9C"/>
        <color rgb="FFFF7128"/>
      </colorScale>
    </cfRule>
  </conditionalFormatting>
  <conditionalFormatting sqref="P359:W360">
    <cfRule type="containsBlanks" dxfId="4301" priority="1656">
      <formula>LEN(TRIM(P359))=0</formula>
    </cfRule>
  </conditionalFormatting>
  <conditionalFormatting sqref="P359:W359">
    <cfRule type="colorScale" priority="1655">
      <colorScale>
        <cfvo type="min"/>
        <cfvo type="max"/>
        <color rgb="FFFFEF9C"/>
        <color rgb="FFFF7128"/>
      </colorScale>
    </cfRule>
  </conditionalFormatting>
  <conditionalFormatting sqref="P361:W362">
    <cfRule type="containsBlanks" dxfId="4300" priority="1654">
      <formula>LEN(TRIM(P361))=0</formula>
    </cfRule>
  </conditionalFormatting>
  <conditionalFormatting sqref="P361:W361">
    <cfRule type="colorScale" priority="1653">
      <colorScale>
        <cfvo type="min"/>
        <cfvo type="max"/>
        <color rgb="FFFFEF9C"/>
        <color rgb="FFFF7128"/>
      </colorScale>
    </cfRule>
  </conditionalFormatting>
  <conditionalFormatting sqref="P363:W364">
    <cfRule type="containsBlanks" dxfId="4299" priority="1652">
      <formula>LEN(TRIM(P363))=0</formula>
    </cfRule>
  </conditionalFormatting>
  <conditionalFormatting sqref="P363:W363">
    <cfRule type="colorScale" priority="1651">
      <colorScale>
        <cfvo type="min"/>
        <cfvo type="max"/>
        <color rgb="FFFFEF9C"/>
        <color rgb="FFFF7128"/>
      </colorScale>
    </cfRule>
  </conditionalFormatting>
  <conditionalFormatting sqref="P365:W366">
    <cfRule type="containsBlanks" dxfId="4298" priority="1650">
      <formula>LEN(TRIM(P365))=0</formula>
    </cfRule>
  </conditionalFormatting>
  <conditionalFormatting sqref="P365:W365">
    <cfRule type="colorScale" priority="1649">
      <colorScale>
        <cfvo type="min"/>
        <cfvo type="max"/>
        <color rgb="FFFFEF9C"/>
        <color rgb="FFFF7128"/>
      </colorScale>
    </cfRule>
  </conditionalFormatting>
  <conditionalFormatting sqref="P367:W368">
    <cfRule type="containsBlanks" dxfId="4297" priority="1648">
      <formula>LEN(TRIM(P367))=0</formula>
    </cfRule>
  </conditionalFormatting>
  <conditionalFormatting sqref="P367:W367">
    <cfRule type="colorScale" priority="1647">
      <colorScale>
        <cfvo type="min"/>
        <cfvo type="max"/>
        <color rgb="FFFFEF9C"/>
        <color rgb="FFFF7128"/>
      </colorScale>
    </cfRule>
  </conditionalFormatting>
  <conditionalFormatting sqref="P369:W370">
    <cfRule type="containsBlanks" dxfId="4296" priority="1646">
      <formula>LEN(TRIM(P369))=0</formula>
    </cfRule>
  </conditionalFormatting>
  <conditionalFormatting sqref="P369:W369">
    <cfRule type="colorScale" priority="1645">
      <colorScale>
        <cfvo type="min"/>
        <cfvo type="max"/>
        <color rgb="FFFFEF9C"/>
        <color rgb="FFFF7128"/>
      </colorScale>
    </cfRule>
  </conditionalFormatting>
  <conditionalFormatting sqref="P371:W372">
    <cfRule type="containsBlanks" dxfId="4295" priority="1644">
      <formula>LEN(TRIM(P371))=0</formula>
    </cfRule>
  </conditionalFormatting>
  <conditionalFormatting sqref="P371:W371">
    <cfRule type="colorScale" priority="1643">
      <colorScale>
        <cfvo type="min"/>
        <cfvo type="max"/>
        <color rgb="FFFFEF9C"/>
        <color rgb="FFFF7128"/>
      </colorScale>
    </cfRule>
  </conditionalFormatting>
  <conditionalFormatting sqref="P373:W374">
    <cfRule type="containsBlanks" dxfId="4294" priority="1642">
      <formula>LEN(TRIM(P373))=0</formula>
    </cfRule>
  </conditionalFormatting>
  <conditionalFormatting sqref="P373:W373">
    <cfRule type="colorScale" priority="1641">
      <colorScale>
        <cfvo type="min"/>
        <cfvo type="max"/>
        <color rgb="FFFFEF9C"/>
        <color rgb="FFFF7128"/>
      </colorScale>
    </cfRule>
  </conditionalFormatting>
  <conditionalFormatting sqref="P375:W376">
    <cfRule type="containsBlanks" dxfId="4293" priority="1640">
      <formula>LEN(TRIM(P375))=0</formula>
    </cfRule>
  </conditionalFormatting>
  <conditionalFormatting sqref="P375:W375">
    <cfRule type="colorScale" priority="1639">
      <colorScale>
        <cfvo type="min"/>
        <cfvo type="max"/>
        <color rgb="FFFFEF9C"/>
        <color rgb="FFFF7128"/>
      </colorScale>
    </cfRule>
  </conditionalFormatting>
  <conditionalFormatting sqref="P377:W378">
    <cfRule type="containsBlanks" dxfId="4292" priority="1638">
      <formula>LEN(TRIM(P377))=0</formula>
    </cfRule>
  </conditionalFormatting>
  <conditionalFormatting sqref="P377:W377">
    <cfRule type="colorScale" priority="1637">
      <colorScale>
        <cfvo type="min"/>
        <cfvo type="max"/>
        <color rgb="FFFFEF9C"/>
        <color rgb="FFFF7128"/>
      </colorScale>
    </cfRule>
  </conditionalFormatting>
  <conditionalFormatting sqref="P379:W380">
    <cfRule type="containsBlanks" dxfId="4291" priority="1636">
      <formula>LEN(TRIM(P379))=0</formula>
    </cfRule>
  </conditionalFormatting>
  <conditionalFormatting sqref="P379:W379">
    <cfRule type="colorScale" priority="1635">
      <colorScale>
        <cfvo type="min"/>
        <cfvo type="max"/>
        <color rgb="FFFFEF9C"/>
        <color rgb="FFFF7128"/>
      </colorScale>
    </cfRule>
  </conditionalFormatting>
  <conditionalFormatting sqref="P381:W382">
    <cfRule type="containsBlanks" dxfId="4290" priority="1634">
      <formula>LEN(TRIM(P381))=0</formula>
    </cfRule>
  </conditionalFormatting>
  <conditionalFormatting sqref="P381:W381">
    <cfRule type="colorScale" priority="1633">
      <colorScale>
        <cfvo type="min"/>
        <cfvo type="max"/>
        <color rgb="FFFFEF9C"/>
        <color rgb="FFFF7128"/>
      </colorScale>
    </cfRule>
  </conditionalFormatting>
  <conditionalFormatting sqref="P383:W384">
    <cfRule type="containsBlanks" dxfId="4289" priority="1632">
      <formula>LEN(TRIM(P383))=0</formula>
    </cfRule>
  </conditionalFormatting>
  <conditionalFormatting sqref="P383:W383">
    <cfRule type="colorScale" priority="1631">
      <colorScale>
        <cfvo type="min"/>
        <cfvo type="max"/>
        <color rgb="FFFFEF9C"/>
        <color rgb="FFFF7128"/>
      </colorScale>
    </cfRule>
  </conditionalFormatting>
  <conditionalFormatting sqref="P385:W386">
    <cfRule type="containsBlanks" dxfId="4288" priority="1630">
      <formula>LEN(TRIM(P385))=0</formula>
    </cfRule>
  </conditionalFormatting>
  <conditionalFormatting sqref="P385:W385">
    <cfRule type="colorScale" priority="1629">
      <colorScale>
        <cfvo type="min"/>
        <cfvo type="max"/>
        <color rgb="FFFFEF9C"/>
        <color rgb="FFFF7128"/>
      </colorScale>
    </cfRule>
  </conditionalFormatting>
  <conditionalFormatting sqref="P387:W388">
    <cfRule type="containsBlanks" dxfId="4287" priority="1628">
      <formula>LEN(TRIM(P387))=0</formula>
    </cfRule>
  </conditionalFormatting>
  <conditionalFormatting sqref="P387:W387">
    <cfRule type="colorScale" priority="1627">
      <colorScale>
        <cfvo type="min"/>
        <cfvo type="max"/>
        <color rgb="FFFFEF9C"/>
        <color rgb="FFFF7128"/>
      </colorScale>
    </cfRule>
  </conditionalFormatting>
  <conditionalFormatting sqref="P389:W390">
    <cfRule type="containsBlanks" dxfId="4286" priority="1626">
      <formula>LEN(TRIM(P389))=0</formula>
    </cfRule>
  </conditionalFormatting>
  <conditionalFormatting sqref="P389:W389">
    <cfRule type="colorScale" priority="1625">
      <colorScale>
        <cfvo type="min"/>
        <cfvo type="max"/>
        <color rgb="FFFFEF9C"/>
        <color rgb="FFFF7128"/>
      </colorScale>
    </cfRule>
  </conditionalFormatting>
  <conditionalFormatting sqref="P391:W392">
    <cfRule type="containsBlanks" dxfId="4285" priority="1624">
      <formula>LEN(TRIM(P391))=0</formula>
    </cfRule>
  </conditionalFormatting>
  <conditionalFormatting sqref="P391:W391">
    <cfRule type="colorScale" priority="1623">
      <colorScale>
        <cfvo type="min"/>
        <cfvo type="max"/>
        <color rgb="FFFFEF9C"/>
        <color rgb="FFFF7128"/>
      </colorScale>
    </cfRule>
  </conditionalFormatting>
  <conditionalFormatting sqref="P393:W394">
    <cfRule type="containsBlanks" dxfId="4284" priority="1622">
      <formula>LEN(TRIM(P393))=0</formula>
    </cfRule>
  </conditionalFormatting>
  <conditionalFormatting sqref="P393:W393">
    <cfRule type="colorScale" priority="1621">
      <colorScale>
        <cfvo type="min"/>
        <cfvo type="max"/>
        <color rgb="FFFFEF9C"/>
        <color rgb="FFFF7128"/>
      </colorScale>
    </cfRule>
  </conditionalFormatting>
  <conditionalFormatting sqref="P395:W396">
    <cfRule type="containsBlanks" dxfId="4283" priority="1620">
      <formula>LEN(TRIM(P395))=0</formula>
    </cfRule>
  </conditionalFormatting>
  <conditionalFormatting sqref="P395:W395">
    <cfRule type="colorScale" priority="1619">
      <colorScale>
        <cfvo type="min"/>
        <cfvo type="max"/>
        <color rgb="FFFFEF9C"/>
        <color rgb="FFFF7128"/>
      </colorScale>
    </cfRule>
  </conditionalFormatting>
  <conditionalFormatting sqref="P397:W398">
    <cfRule type="containsBlanks" dxfId="4282" priority="1618">
      <formula>LEN(TRIM(P397))=0</formula>
    </cfRule>
  </conditionalFormatting>
  <conditionalFormatting sqref="P397:W397">
    <cfRule type="colorScale" priority="1617">
      <colorScale>
        <cfvo type="min"/>
        <cfvo type="max"/>
        <color rgb="FFFFEF9C"/>
        <color rgb="FFFF7128"/>
      </colorScale>
    </cfRule>
  </conditionalFormatting>
  <conditionalFormatting sqref="P399:W400">
    <cfRule type="containsBlanks" dxfId="4281" priority="1616">
      <formula>LEN(TRIM(P399))=0</formula>
    </cfRule>
  </conditionalFormatting>
  <conditionalFormatting sqref="P399:W399">
    <cfRule type="colorScale" priority="1615">
      <colorScale>
        <cfvo type="min"/>
        <cfvo type="max"/>
        <color rgb="FFFFEF9C"/>
        <color rgb="FFFF7128"/>
      </colorScale>
    </cfRule>
  </conditionalFormatting>
  <conditionalFormatting sqref="P401:W402">
    <cfRule type="containsBlanks" dxfId="4280" priority="1614">
      <formula>LEN(TRIM(P401))=0</formula>
    </cfRule>
  </conditionalFormatting>
  <conditionalFormatting sqref="P401:W401">
    <cfRule type="colorScale" priority="1613">
      <colorScale>
        <cfvo type="min"/>
        <cfvo type="max"/>
        <color rgb="FFFFEF9C"/>
        <color rgb="FFFF7128"/>
      </colorScale>
    </cfRule>
  </conditionalFormatting>
  <conditionalFormatting sqref="P403:W404">
    <cfRule type="containsBlanks" dxfId="4279" priority="1612">
      <formula>LEN(TRIM(P403))=0</formula>
    </cfRule>
  </conditionalFormatting>
  <conditionalFormatting sqref="P403:W403">
    <cfRule type="colorScale" priority="1611">
      <colorScale>
        <cfvo type="min"/>
        <cfvo type="max"/>
        <color rgb="FFFFEF9C"/>
        <color rgb="FFFF7128"/>
      </colorScale>
    </cfRule>
  </conditionalFormatting>
  <conditionalFormatting sqref="P405:W406">
    <cfRule type="containsBlanks" dxfId="4278" priority="1610">
      <formula>LEN(TRIM(P405))=0</formula>
    </cfRule>
  </conditionalFormatting>
  <conditionalFormatting sqref="P405:W405">
    <cfRule type="colorScale" priority="1609">
      <colorScale>
        <cfvo type="min"/>
        <cfvo type="max"/>
        <color rgb="FFFFEF9C"/>
        <color rgb="FFFF7128"/>
      </colorScale>
    </cfRule>
  </conditionalFormatting>
  <conditionalFormatting sqref="P407:W408">
    <cfRule type="containsBlanks" dxfId="4277" priority="1608">
      <formula>LEN(TRIM(P407))=0</formula>
    </cfRule>
  </conditionalFormatting>
  <conditionalFormatting sqref="P407:W407">
    <cfRule type="colorScale" priority="1607">
      <colorScale>
        <cfvo type="min"/>
        <cfvo type="max"/>
        <color rgb="FFFFEF9C"/>
        <color rgb="FFFF7128"/>
      </colorScale>
    </cfRule>
  </conditionalFormatting>
  <conditionalFormatting sqref="P409:W410">
    <cfRule type="containsBlanks" dxfId="4276" priority="1606">
      <formula>LEN(TRIM(P409))=0</formula>
    </cfRule>
  </conditionalFormatting>
  <conditionalFormatting sqref="P409:W409">
    <cfRule type="colorScale" priority="1605">
      <colorScale>
        <cfvo type="min"/>
        <cfvo type="max"/>
        <color rgb="FFFFEF9C"/>
        <color rgb="FFFF7128"/>
      </colorScale>
    </cfRule>
  </conditionalFormatting>
  <conditionalFormatting sqref="P411:W412">
    <cfRule type="containsBlanks" dxfId="4275" priority="1604">
      <formula>LEN(TRIM(P411))=0</formula>
    </cfRule>
  </conditionalFormatting>
  <conditionalFormatting sqref="P411:W411">
    <cfRule type="colorScale" priority="1603">
      <colorScale>
        <cfvo type="min"/>
        <cfvo type="max"/>
        <color rgb="FFFFEF9C"/>
        <color rgb="FFFF7128"/>
      </colorScale>
    </cfRule>
  </conditionalFormatting>
  <conditionalFormatting sqref="P413:W414">
    <cfRule type="containsBlanks" dxfId="4274" priority="1602">
      <formula>LEN(TRIM(P413))=0</formula>
    </cfRule>
  </conditionalFormatting>
  <conditionalFormatting sqref="P413:W413">
    <cfRule type="colorScale" priority="1601">
      <colorScale>
        <cfvo type="min"/>
        <cfvo type="max"/>
        <color rgb="FFFFEF9C"/>
        <color rgb="FFFF7128"/>
      </colorScale>
    </cfRule>
  </conditionalFormatting>
  <conditionalFormatting sqref="P415:W416">
    <cfRule type="containsBlanks" dxfId="4273" priority="1600">
      <formula>LEN(TRIM(P415))=0</formula>
    </cfRule>
  </conditionalFormatting>
  <conditionalFormatting sqref="P415:W415">
    <cfRule type="colorScale" priority="1599">
      <colorScale>
        <cfvo type="min"/>
        <cfvo type="max"/>
        <color rgb="FFFFEF9C"/>
        <color rgb="FFFF7128"/>
      </colorScale>
    </cfRule>
  </conditionalFormatting>
  <conditionalFormatting sqref="P417:W418">
    <cfRule type="containsBlanks" dxfId="4272" priority="1598">
      <formula>LEN(TRIM(P417))=0</formula>
    </cfRule>
  </conditionalFormatting>
  <conditionalFormatting sqref="P417:W417">
    <cfRule type="colorScale" priority="1597">
      <colorScale>
        <cfvo type="min"/>
        <cfvo type="max"/>
        <color rgb="FFFFEF9C"/>
        <color rgb="FFFF7128"/>
      </colorScale>
    </cfRule>
  </conditionalFormatting>
  <conditionalFormatting sqref="P419:W420">
    <cfRule type="containsBlanks" dxfId="4271" priority="1596">
      <formula>LEN(TRIM(P419))=0</formula>
    </cfRule>
  </conditionalFormatting>
  <conditionalFormatting sqref="P419:W419">
    <cfRule type="colorScale" priority="1595">
      <colorScale>
        <cfvo type="min"/>
        <cfvo type="max"/>
        <color rgb="FFFFEF9C"/>
        <color rgb="FFFF7128"/>
      </colorScale>
    </cfRule>
  </conditionalFormatting>
  <conditionalFormatting sqref="P421:W422">
    <cfRule type="containsBlanks" dxfId="4270" priority="1594">
      <formula>LEN(TRIM(P421))=0</formula>
    </cfRule>
  </conditionalFormatting>
  <conditionalFormatting sqref="P421:W421">
    <cfRule type="colorScale" priority="1593">
      <colorScale>
        <cfvo type="min"/>
        <cfvo type="max"/>
        <color rgb="FFFFEF9C"/>
        <color rgb="FFFF7128"/>
      </colorScale>
    </cfRule>
  </conditionalFormatting>
  <conditionalFormatting sqref="P423:W424">
    <cfRule type="containsBlanks" dxfId="4269" priority="1592">
      <formula>LEN(TRIM(P423))=0</formula>
    </cfRule>
  </conditionalFormatting>
  <conditionalFormatting sqref="P423:W423">
    <cfRule type="colorScale" priority="1591">
      <colorScale>
        <cfvo type="min"/>
        <cfvo type="max"/>
        <color rgb="FFFFEF9C"/>
        <color rgb="FFFF7128"/>
      </colorScale>
    </cfRule>
  </conditionalFormatting>
  <conditionalFormatting sqref="P425:W426">
    <cfRule type="containsBlanks" dxfId="4268" priority="1590">
      <formula>LEN(TRIM(P425))=0</formula>
    </cfRule>
  </conditionalFormatting>
  <conditionalFormatting sqref="P425:W425">
    <cfRule type="colorScale" priority="1589">
      <colorScale>
        <cfvo type="min"/>
        <cfvo type="max"/>
        <color rgb="FFFFEF9C"/>
        <color rgb="FFFF7128"/>
      </colorScale>
    </cfRule>
  </conditionalFormatting>
  <conditionalFormatting sqref="P427:W428">
    <cfRule type="containsBlanks" dxfId="4267" priority="1588">
      <formula>LEN(TRIM(P427))=0</formula>
    </cfRule>
  </conditionalFormatting>
  <conditionalFormatting sqref="P427:W427">
    <cfRule type="colorScale" priority="1587">
      <colorScale>
        <cfvo type="min"/>
        <cfvo type="max"/>
        <color rgb="FFFFEF9C"/>
        <color rgb="FFFF7128"/>
      </colorScale>
    </cfRule>
  </conditionalFormatting>
  <conditionalFormatting sqref="P429:W430">
    <cfRule type="containsBlanks" dxfId="4266" priority="1586">
      <formula>LEN(TRIM(P429))=0</formula>
    </cfRule>
  </conditionalFormatting>
  <conditionalFormatting sqref="P429:W429">
    <cfRule type="colorScale" priority="1585">
      <colorScale>
        <cfvo type="min"/>
        <cfvo type="max"/>
        <color rgb="FFFFEF9C"/>
        <color rgb="FFFF7128"/>
      </colorScale>
    </cfRule>
  </conditionalFormatting>
  <conditionalFormatting sqref="P431:W432">
    <cfRule type="containsBlanks" dxfId="4265" priority="1584">
      <formula>LEN(TRIM(P431))=0</formula>
    </cfRule>
  </conditionalFormatting>
  <conditionalFormatting sqref="P431:W431">
    <cfRule type="colorScale" priority="1583">
      <colorScale>
        <cfvo type="min"/>
        <cfvo type="max"/>
        <color rgb="FFFFEF9C"/>
        <color rgb="FFFF7128"/>
      </colorScale>
    </cfRule>
  </conditionalFormatting>
  <conditionalFormatting sqref="P433:W434">
    <cfRule type="containsBlanks" dxfId="4264" priority="1582">
      <formula>LEN(TRIM(P433))=0</formula>
    </cfRule>
  </conditionalFormatting>
  <conditionalFormatting sqref="P433:W433">
    <cfRule type="colorScale" priority="1581">
      <colorScale>
        <cfvo type="min"/>
        <cfvo type="max"/>
        <color rgb="FFFFEF9C"/>
        <color rgb="FFFF7128"/>
      </colorScale>
    </cfRule>
  </conditionalFormatting>
  <conditionalFormatting sqref="P435:W436">
    <cfRule type="containsBlanks" dxfId="4263" priority="1580">
      <formula>LEN(TRIM(P435))=0</formula>
    </cfRule>
  </conditionalFormatting>
  <conditionalFormatting sqref="P435:W435">
    <cfRule type="colorScale" priority="1579">
      <colorScale>
        <cfvo type="min"/>
        <cfvo type="max"/>
        <color rgb="FFFFEF9C"/>
        <color rgb="FFFF7128"/>
      </colorScale>
    </cfRule>
  </conditionalFormatting>
  <conditionalFormatting sqref="P437:W438">
    <cfRule type="containsBlanks" dxfId="4262" priority="1578">
      <formula>LEN(TRIM(P437))=0</formula>
    </cfRule>
  </conditionalFormatting>
  <conditionalFormatting sqref="P437:W437">
    <cfRule type="colorScale" priority="1577">
      <colorScale>
        <cfvo type="min"/>
        <cfvo type="max"/>
        <color rgb="FFFFEF9C"/>
        <color rgb="FFFF7128"/>
      </colorScale>
    </cfRule>
  </conditionalFormatting>
  <conditionalFormatting sqref="P439:W440">
    <cfRule type="containsBlanks" dxfId="4261" priority="1576">
      <formula>LEN(TRIM(P439))=0</formula>
    </cfRule>
  </conditionalFormatting>
  <conditionalFormatting sqref="P439:W439">
    <cfRule type="colorScale" priority="1575">
      <colorScale>
        <cfvo type="min"/>
        <cfvo type="max"/>
        <color rgb="FFFFEF9C"/>
        <color rgb="FFFF7128"/>
      </colorScale>
    </cfRule>
  </conditionalFormatting>
  <conditionalFormatting sqref="P441:W442">
    <cfRule type="containsBlanks" dxfId="4260" priority="1574">
      <formula>LEN(TRIM(P441))=0</formula>
    </cfRule>
  </conditionalFormatting>
  <conditionalFormatting sqref="P441:W441">
    <cfRule type="colorScale" priority="1573">
      <colorScale>
        <cfvo type="min"/>
        <cfvo type="max"/>
        <color rgb="FFFFEF9C"/>
        <color rgb="FFFF7128"/>
      </colorScale>
    </cfRule>
  </conditionalFormatting>
  <conditionalFormatting sqref="P443:W444">
    <cfRule type="containsBlanks" dxfId="4259" priority="1572">
      <formula>LEN(TRIM(P443))=0</formula>
    </cfRule>
  </conditionalFormatting>
  <conditionalFormatting sqref="P443:W443">
    <cfRule type="colorScale" priority="1571">
      <colorScale>
        <cfvo type="min"/>
        <cfvo type="max"/>
        <color rgb="FFFFEF9C"/>
        <color rgb="FFFF7128"/>
      </colorScale>
    </cfRule>
  </conditionalFormatting>
  <conditionalFormatting sqref="P445:W446">
    <cfRule type="containsBlanks" dxfId="4258" priority="1570">
      <formula>LEN(TRIM(P445))=0</formula>
    </cfRule>
  </conditionalFormatting>
  <conditionalFormatting sqref="P445:W445">
    <cfRule type="colorScale" priority="1569">
      <colorScale>
        <cfvo type="min"/>
        <cfvo type="max"/>
        <color rgb="FFFFEF9C"/>
        <color rgb="FFFF7128"/>
      </colorScale>
    </cfRule>
  </conditionalFormatting>
  <conditionalFormatting sqref="P447:W448">
    <cfRule type="containsBlanks" dxfId="4257" priority="1568">
      <formula>LEN(TRIM(P447))=0</formula>
    </cfRule>
  </conditionalFormatting>
  <conditionalFormatting sqref="P447:W447">
    <cfRule type="colorScale" priority="1567">
      <colorScale>
        <cfvo type="min"/>
        <cfvo type="max"/>
        <color rgb="FFFFEF9C"/>
        <color rgb="FFFF7128"/>
      </colorScale>
    </cfRule>
  </conditionalFormatting>
  <conditionalFormatting sqref="P449:W450">
    <cfRule type="containsBlanks" dxfId="4256" priority="1566">
      <formula>LEN(TRIM(P449))=0</formula>
    </cfRule>
  </conditionalFormatting>
  <conditionalFormatting sqref="P449:W449">
    <cfRule type="colorScale" priority="1565">
      <colorScale>
        <cfvo type="min"/>
        <cfvo type="max"/>
        <color rgb="FFFFEF9C"/>
        <color rgb="FFFF7128"/>
      </colorScale>
    </cfRule>
  </conditionalFormatting>
  <conditionalFormatting sqref="P451:W452">
    <cfRule type="containsBlanks" dxfId="4255" priority="1564">
      <formula>LEN(TRIM(P451))=0</formula>
    </cfRule>
  </conditionalFormatting>
  <conditionalFormatting sqref="P451:W451">
    <cfRule type="colorScale" priority="1563">
      <colorScale>
        <cfvo type="min"/>
        <cfvo type="max"/>
        <color rgb="FFFFEF9C"/>
        <color rgb="FFFF7128"/>
      </colorScale>
    </cfRule>
  </conditionalFormatting>
  <conditionalFormatting sqref="P453:W454">
    <cfRule type="containsBlanks" dxfId="4254" priority="1562">
      <formula>LEN(TRIM(P453))=0</formula>
    </cfRule>
  </conditionalFormatting>
  <conditionalFormatting sqref="P453:W453">
    <cfRule type="colorScale" priority="1561">
      <colorScale>
        <cfvo type="min"/>
        <cfvo type="max"/>
        <color rgb="FFFFEF9C"/>
        <color rgb="FFFF7128"/>
      </colorScale>
    </cfRule>
  </conditionalFormatting>
  <conditionalFormatting sqref="P455:W456">
    <cfRule type="containsBlanks" dxfId="4253" priority="1560">
      <formula>LEN(TRIM(P455))=0</formula>
    </cfRule>
  </conditionalFormatting>
  <conditionalFormatting sqref="P455:W455">
    <cfRule type="colorScale" priority="1559">
      <colorScale>
        <cfvo type="min"/>
        <cfvo type="max"/>
        <color rgb="FFFFEF9C"/>
        <color rgb="FFFF7128"/>
      </colorScale>
    </cfRule>
  </conditionalFormatting>
  <conditionalFormatting sqref="P457:W458">
    <cfRule type="containsBlanks" dxfId="4252" priority="1558">
      <formula>LEN(TRIM(P457))=0</formula>
    </cfRule>
  </conditionalFormatting>
  <conditionalFormatting sqref="P457:W457">
    <cfRule type="colorScale" priority="1557">
      <colorScale>
        <cfvo type="min"/>
        <cfvo type="max"/>
        <color rgb="FFFFEF9C"/>
        <color rgb="FFFF7128"/>
      </colorScale>
    </cfRule>
  </conditionalFormatting>
  <conditionalFormatting sqref="P459:W460">
    <cfRule type="containsBlanks" dxfId="4251" priority="1556">
      <formula>LEN(TRIM(P459))=0</formula>
    </cfRule>
  </conditionalFormatting>
  <conditionalFormatting sqref="P459:W459">
    <cfRule type="colorScale" priority="1555">
      <colorScale>
        <cfvo type="min"/>
        <cfvo type="max"/>
        <color rgb="FFFFEF9C"/>
        <color rgb="FFFF7128"/>
      </colorScale>
    </cfRule>
  </conditionalFormatting>
  <conditionalFormatting sqref="P461:W462">
    <cfRule type="containsBlanks" dxfId="4250" priority="1554">
      <formula>LEN(TRIM(P461))=0</formula>
    </cfRule>
  </conditionalFormatting>
  <conditionalFormatting sqref="P461:W461">
    <cfRule type="colorScale" priority="1553">
      <colorScale>
        <cfvo type="min"/>
        <cfvo type="max"/>
        <color rgb="FFFFEF9C"/>
        <color rgb="FFFF7128"/>
      </colorScale>
    </cfRule>
  </conditionalFormatting>
  <conditionalFormatting sqref="P463:W464">
    <cfRule type="containsBlanks" dxfId="4249" priority="1552">
      <formula>LEN(TRIM(P463))=0</formula>
    </cfRule>
  </conditionalFormatting>
  <conditionalFormatting sqref="P463:W463">
    <cfRule type="colorScale" priority="1551">
      <colorScale>
        <cfvo type="min"/>
        <cfvo type="max"/>
        <color rgb="FFFFEF9C"/>
        <color rgb="FFFF7128"/>
      </colorScale>
    </cfRule>
  </conditionalFormatting>
  <conditionalFormatting sqref="P465:W466">
    <cfRule type="containsBlanks" dxfId="4248" priority="1550">
      <formula>LEN(TRIM(P465))=0</formula>
    </cfRule>
  </conditionalFormatting>
  <conditionalFormatting sqref="P465:W465">
    <cfRule type="colorScale" priority="1549">
      <colorScale>
        <cfvo type="min"/>
        <cfvo type="max"/>
        <color rgb="FFFFEF9C"/>
        <color rgb="FFFF7128"/>
      </colorScale>
    </cfRule>
  </conditionalFormatting>
  <conditionalFormatting sqref="P467:W468">
    <cfRule type="containsBlanks" dxfId="4247" priority="1548">
      <formula>LEN(TRIM(P467))=0</formula>
    </cfRule>
  </conditionalFormatting>
  <conditionalFormatting sqref="P467:W467">
    <cfRule type="colorScale" priority="1547">
      <colorScale>
        <cfvo type="min"/>
        <cfvo type="max"/>
        <color rgb="FFFFEF9C"/>
        <color rgb="FFFF7128"/>
      </colorScale>
    </cfRule>
  </conditionalFormatting>
  <conditionalFormatting sqref="P469:W470">
    <cfRule type="containsBlanks" dxfId="4246" priority="1546">
      <formula>LEN(TRIM(P469))=0</formula>
    </cfRule>
  </conditionalFormatting>
  <conditionalFormatting sqref="P469:W469">
    <cfRule type="colorScale" priority="1545">
      <colorScale>
        <cfvo type="min"/>
        <cfvo type="max"/>
        <color rgb="FFFFEF9C"/>
        <color rgb="FFFF7128"/>
      </colorScale>
    </cfRule>
  </conditionalFormatting>
  <conditionalFormatting sqref="P471:W472">
    <cfRule type="containsBlanks" dxfId="4245" priority="1544">
      <formula>LEN(TRIM(P471))=0</formula>
    </cfRule>
  </conditionalFormatting>
  <conditionalFormatting sqref="P471:W471">
    <cfRule type="colorScale" priority="1543">
      <colorScale>
        <cfvo type="min"/>
        <cfvo type="max"/>
        <color rgb="FFFFEF9C"/>
        <color rgb="FFFF7128"/>
      </colorScale>
    </cfRule>
  </conditionalFormatting>
  <conditionalFormatting sqref="P473:W474">
    <cfRule type="containsBlanks" dxfId="4244" priority="1542">
      <formula>LEN(TRIM(P473))=0</formula>
    </cfRule>
  </conditionalFormatting>
  <conditionalFormatting sqref="P473:W473">
    <cfRule type="colorScale" priority="1541">
      <colorScale>
        <cfvo type="min"/>
        <cfvo type="max"/>
        <color rgb="FFFFEF9C"/>
        <color rgb="FFFF7128"/>
      </colorScale>
    </cfRule>
  </conditionalFormatting>
  <conditionalFormatting sqref="P475:W476">
    <cfRule type="containsBlanks" dxfId="4243" priority="1540">
      <formula>LEN(TRIM(P475))=0</formula>
    </cfRule>
  </conditionalFormatting>
  <conditionalFormatting sqref="P475:W475">
    <cfRule type="colorScale" priority="1539">
      <colorScale>
        <cfvo type="min"/>
        <cfvo type="max"/>
        <color rgb="FFFFEF9C"/>
        <color rgb="FFFF7128"/>
      </colorScale>
    </cfRule>
  </conditionalFormatting>
  <conditionalFormatting sqref="P477:W478">
    <cfRule type="containsBlanks" dxfId="4242" priority="1538">
      <formula>LEN(TRIM(P477))=0</formula>
    </cfRule>
  </conditionalFormatting>
  <conditionalFormatting sqref="P477:W477">
    <cfRule type="colorScale" priority="1537">
      <colorScale>
        <cfvo type="min"/>
        <cfvo type="max"/>
        <color rgb="FFFFEF9C"/>
        <color rgb="FFFF7128"/>
      </colorScale>
    </cfRule>
  </conditionalFormatting>
  <conditionalFormatting sqref="P479:W480">
    <cfRule type="containsBlanks" dxfId="4241" priority="1536">
      <formula>LEN(TRIM(P479))=0</formula>
    </cfRule>
  </conditionalFormatting>
  <conditionalFormatting sqref="P479:W479">
    <cfRule type="colorScale" priority="1535">
      <colorScale>
        <cfvo type="min"/>
        <cfvo type="max"/>
        <color rgb="FFFFEF9C"/>
        <color rgb="FFFF7128"/>
      </colorScale>
    </cfRule>
  </conditionalFormatting>
  <conditionalFormatting sqref="P481:W482">
    <cfRule type="containsBlanks" dxfId="4240" priority="1534">
      <formula>LEN(TRIM(P481))=0</formula>
    </cfRule>
  </conditionalFormatting>
  <conditionalFormatting sqref="P481:W481">
    <cfRule type="colorScale" priority="1533">
      <colorScale>
        <cfvo type="min"/>
        <cfvo type="max"/>
        <color rgb="FFFFEF9C"/>
        <color rgb="FFFF7128"/>
      </colorScale>
    </cfRule>
  </conditionalFormatting>
  <conditionalFormatting sqref="P483:W484">
    <cfRule type="containsBlanks" dxfId="4239" priority="1532">
      <formula>LEN(TRIM(P483))=0</formula>
    </cfRule>
  </conditionalFormatting>
  <conditionalFormatting sqref="P483:W483">
    <cfRule type="colorScale" priority="1531">
      <colorScale>
        <cfvo type="min"/>
        <cfvo type="max"/>
        <color rgb="FFFFEF9C"/>
        <color rgb="FFFF7128"/>
      </colorScale>
    </cfRule>
  </conditionalFormatting>
  <conditionalFormatting sqref="P485:W486">
    <cfRule type="containsBlanks" dxfId="4238" priority="1530">
      <formula>LEN(TRIM(P485))=0</formula>
    </cfRule>
  </conditionalFormatting>
  <conditionalFormatting sqref="P485:W485">
    <cfRule type="colorScale" priority="1529">
      <colorScale>
        <cfvo type="min"/>
        <cfvo type="max"/>
        <color rgb="FFFFEF9C"/>
        <color rgb="FFFF7128"/>
      </colorScale>
    </cfRule>
  </conditionalFormatting>
  <conditionalFormatting sqref="P487:W488">
    <cfRule type="containsBlanks" dxfId="4237" priority="1528">
      <formula>LEN(TRIM(P487))=0</formula>
    </cfRule>
  </conditionalFormatting>
  <conditionalFormatting sqref="P487:W487">
    <cfRule type="colorScale" priority="1527">
      <colorScale>
        <cfvo type="min"/>
        <cfvo type="max"/>
        <color rgb="FFFFEF9C"/>
        <color rgb="FFFF7128"/>
      </colorScale>
    </cfRule>
  </conditionalFormatting>
  <conditionalFormatting sqref="P489:W490">
    <cfRule type="containsBlanks" dxfId="4236" priority="1526">
      <formula>LEN(TRIM(P489))=0</formula>
    </cfRule>
  </conditionalFormatting>
  <conditionalFormatting sqref="P489:W489">
    <cfRule type="colorScale" priority="1525">
      <colorScale>
        <cfvo type="min"/>
        <cfvo type="max"/>
        <color rgb="FFFFEF9C"/>
        <color rgb="FFFF7128"/>
      </colorScale>
    </cfRule>
  </conditionalFormatting>
  <conditionalFormatting sqref="P491:W492">
    <cfRule type="containsBlanks" dxfId="4235" priority="1524">
      <formula>LEN(TRIM(P491))=0</formula>
    </cfRule>
  </conditionalFormatting>
  <conditionalFormatting sqref="P491:W491">
    <cfRule type="colorScale" priority="1523">
      <colorScale>
        <cfvo type="min"/>
        <cfvo type="max"/>
        <color rgb="FFFFEF9C"/>
        <color rgb="FFFF7128"/>
      </colorScale>
    </cfRule>
  </conditionalFormatting>
  <conditionalFormatting sqref="P493:W494">
    <cfRule type="containsBlanks" dxfId="4234" priority="1522">
      <formula>LEN(TRIM(P493))=0</formula>
    </cfRule>
  </conditionalFormatting>
  <conditionalFormatting sqref="P493:W493">
    <cfRule type="colorScale" priority="1521">
      <colorScale>
        <cfvo type="min"/>
        <cfvo type="max"/>
        <color rgb="FFFFEF9C"/>
        <color rgb="FFFF7128"/>
      </colorScale>
    </cfRule>
  </conditionalFormatting>
  <conditionalFormatting sqref="P495:W496">
    <cfRule type="containsBlanks" dxfId="4233" priority="1520">
      <formula>LEN(TRIM(P495))=0</formula>
    </cfRule>
  </conditionalFormatting>
  <conditionalFormatting sqref="P495:W495">
    <cfRule type="colorScale" priority="1519">
      <colorScale>
        <cfvo type="min"/>
        <cfvo type="max"/>
        <color rgb="FFFFEF9C"/>
        <color rgb="FFFF7128"/>
      </colorScale>
    </cfRule>
  </conditionalFormatting>
  <conditionalFormatting sqref="P497:W498">
    <cfRule type="containsBlanks" dxfId="4232" priority="1518">
      <formula>LEN(TRIM(P497))=0</formula>
    </cfRule>
  </conditionalFormatting>
  <conditionalFormatting sqref="P497:W497">
    <cfRule type="colorScale" priority="1517">
      <colorScale>
        <cfvo type="min"/>
        <cfvo type="max"/>
        <color rgb="FFFFEF9C"/>
        <color rgb="FFFF7128"/>
      </colorScale>
    </cfRule>
  </conditionalFormatting>
  <conditionalFormatting sqref="P499:W500">
    <cfRule type="containsBlanks" dxfId="4231" priority="1516">
      <formula>LEN(TRIM(P499))=0</formula>
    </cfRule>
  </conditionalFormatting>
  <conditionalFormatting sqref="P499:W499">
    <cfRule type="colorScale" priority="1515">
      <colorScale>
        <cfvo type="min"/>
        <cfvo type="max"/>
        <color rgb="FFFFEF9C"/>
        <color rgb="FFFF7128"/>
      </colorScale>
    </cfRule>
  </conditionalFormatting>
  <conditionalFormatting sqref="P501:W502">
    <cfRule type="containsBlanks" dxfId="4230" priority="1514">
      <formula>LEN(TRIM(P501))=0</formula>
    </cfRule>
  </conditionalFormatting>
  <conditionalFormatting sqref="P501:W501">
    <cfRule type="colorScale" priority="1513">
      <colorScale>
        <cfvo type="min"/>
        <cfvo type="max"/>
        <color rgb="FFFFEF9C"/>
        <color rgb="FFFF7128"/>
      </colorScale>
    </cfRule>
  </conditionalFormatting>
  <conditionalFormatting sqref="P503:W504">
    <cfRule type="containsBlanks" dxfId="4229" priority="1512">
      <formula>LEN(TRIM(P503))=0</formula>
    </cfRule>
  </conditionalFormatting>
  <conditionalFormatting sqref="P503:W503">
    <cfRule type="colorScale" priority="1511">
      <colorScale>
        <cfvo type="min"/>
        <cfvo type="max"/>
        <color rgb="FFFFEF9C"/>
        <color rgb="FFFF7128"/>
      </colorScale>
    </cfRule>
  </conditionalFormatting>
  <conditionalFormatting sqref="P505:W506">
    <cfRule type="containsBlanks" dxfId="4228" priority="1510">
      <formula>LEN(TRIM(P505))=0</formula>
    </cfRule>
  </conditionalFormatting>
  <conditionalFormatting sqref="P505:W505">
    <cfRule type="colorScale" priority="1509">
      <colorScale>
        <cfvo type="min"/>
        <cfvo type="max"/>
        <color rgb="FFFFEF9C"/>
        <color rgb="FFFF7128"/>
      </colorScale>
    </cfRule>
  </conditionalFormatting>
  <conditionalFormatting sqref="P507:W508">
    <cfRule type="containsBlanks" dxfId="4227" priority="1508">
      <formula>LEN(TRIM(P507))=0</formula>
    </cfRule>
  </conditionalFormatting>
  <conditionalFormatting sqref="P507:W507">
    <cfRule type="colorScale" priority="1507">
      <colorScale>
        <cfvo type="min"/>
        <cfvo type="max"/>
        <color rgb="FFFFEF9C"/>
        <color rgb="FFFF7128"/>
      </colorScale>
    </cfRule>
  </conditionalFormatting>
  <conditionalFormatting sqref="P509:W510">
    <cfRule type="containsBlanks" dxfId="4226" priority="1506">
      <formula>LEN(TRIM(P509))=0</formula>
    </cfRule>
  </conditionalFormatting>
  <conditionalFormatting sqref="P509:W509">
    <cfRule type="colorScale" priority="1505">
      <colorScale>
        <cfvo type="min"/>
        <cfvo type="max"/>
        <color rgb="FFFFEF9C"/>
        <color rgb="FFFF7128"/>
      </colorScale>
    </cfRule>
  </conditionalFormatting>
  <conditionalFormatting sqref="P511:W512">
    <cfRule type="containsBlanks" dxfId="4225" priority="1504">
      <formula>LEN(TRIM(P511))=0</formula>
    </cfRule>
  </conditionalFormatting>
  <conditionalFormatting sqref="P511:W511">
    <cfRule type="colorScale" priority="1503">
      <colorScale>
        <cfvo type="min"/>
        <cfvo type="max"/>
        <color rgb="FFFFEF9C"/>
        <color rgb="FFFF7128"/>
      </colorScale>
    </cfRule>
  </conditionalFormatting>
  <conditionalFormatting sqref="P513:W514">
    <cfRule type="containsBlanks" dxfId="4224" priority="1502">
      <formula>LEN(TRIM(P513))=0</formula>
    </cfRule>
  </conditionalFormatting>
  <conditionalFormatting sqref="P513:W513">
    <cfRule type="colorScale" priority="1501">
      <colorScale>
        <cfvo type="min"/>
        <cfvo type="max"/>
        <color rgb="FFFFEF9C"/>
        <color rgb="FFFF7128"/>
      </colorScale>
    </cfRule>
  </conditionalFormatting>
  <conditionalFormatting sqref="P515:W516">
    <cfRule type="containsBlanks" dxfId="4223" priority="1500">
      <formula>LEN(TRIM(P515))=0</formula>
    </cfRule>
  </conditionalFormatting>
  <conditionalFormatting sqref="P515:W515">
    <cfRule type="colorScale" priority="1499">
      <colorScale>
        <cfvo type="min"/>
        <cfvo type="max"/>
        <color rgb="FFFFEF9C"/>
        <color rgb="FFFF7128"/>
      </colorScale>
    </cfRule>
  </conditionalFormatting>
  <conditionalFormatting sqref="P517:W518">
    <cfRule type="containsBlanks" dxfId="4222" priority="1498">
      <formula>LEN(TRIM(P517))=0</formula>
    </cfRule>
  </conditionalFormatting>
  <conditionalFormatting sqref="P517:W517">
    <cfRule type="colorScale" priority="1497">
      <colorScale>
        <cfvo type="min"/>
        <cfvo type="max"/>
        <color rgb="FFFFEF9C"/>
        <color rgb="FFFF7128"/>
      </colorScale>
    </cfRule>
  </conditionalFormatting>
  <conditionalFormatting sqref="P519:W520">
    <cfRule type="containsBlanks" dxfId="4221" priority="1496">
      <formula>LEN(TRIM(P519))=0</formula>
    </cfRule>
  </conditionalFormatting>
  <conditionalFormatting sqref="P519:W519">
    <cfRule type="colorScale" priority="1495">
      <colorScale>
        <cfvo type="min"/>
        <cfvo type="max"/>
        <color rgb="FFFFEF9C"/>
        <color rgb="FFFF7128"/>
      </colorScale>
    </cfRule>
  </conditionalFormatting>
  <conditionalFormatting sqref="P521:W522">
    <cfRule type="containsBlanks" dxfId="4220" priority="1494">
      <formula>LEN(TRIM(P521))=0</formula>
    </cfRule>
  </conditionalFormatting>
  <conditionalFormatting sqref="P521:W521">
    <cfRule type="colorScale" priority="1493">
      <colorScale>
        <cfvo type="min"/>
        <cfvo type="max"/>
        <color rgb="FFFFEF9C"/>
        <color rgb="FFFF7128"/>
      </colorScale>
    </cfRule>
  </conditionalFormatting>
  <conditionalFormatting sqref="P523:W524">
    <cfRule type="containsBlanks" dxfId="4219" priority="1492">
      <formula>LEN(TRIM(P523))=0</formula>
    </cfRule>
  </conditionalFormatting>
  <conditionalFormatting sqref="P523:W523">
    <cfRule type="colorScale" priority="1491">
      <colorScale>
        <cfvo type="min"/>
        <cfvo type="max"/>
        <color rgb="FFFFEF9C"/>
        <color rgb="FFFF7128"/>
      </colorScale>
    </cfRule>
  </conditionalFormatting>
  <conditionalFormatting sqref="P525:W526">
    <cfRule type="containsBlanks" dxfId="4218" priority="1490">
      <formula>LEN(TRIM(P525))=0</formula>
    </cfRule>
  </conditionalFormatting>
  <conditionalFormatting sqref="P525:W525">
    <cfRule type="colorScale" priority="1489">
      <colorScale>
        <cfvo type="min"/>
        <cfvo type="max"/>
        <color rgb="FFFFEF9C"/>
        <color rgb="FFFF7128"/>
      </colorScale>
    </cfRule>
  </conditionalFormatting>
  <conditionalFormatting sqref="P527:W528">
    <cfRule type="containsBlanks" dxfId="4217" priority="1488">
      <formula>LEN(TRIM(P527))=0</formula>
    </cfRule>
  </conditionalFormatting>
  <conditionalFormatting sqref="P527:W527">
    <cfRule type="colorScale" priority="1487">
      <colorScale>
        <cfvo type="min"/>
        <cfvo type="max"/>
        <color rgb="FFFFEF9C"/>
        <color rgb="FFFF7128"/>
      </colorScale>
    </cfRule>
  </conditionalFormatting>
  <conditionalFormatting sqref="P529:W530">
    <cfRule type="containsBlanks" dxfId="4216" priority="1486">
      <formula>LEN(TRIM(P529))=0</formula>
    </cfRule>
  </conditionalFormatting>
  <conditionalFormatting sqref="P529:W529">
    <cfRule type="colorScale" priority="1485">
      <colorScale>
        <cfvo type="min"/>
        <cfvo type="max"/>
        <color rgb="FFFFEF9C"/>
        <color rgb="FFFF7128"/>
      </colorScale>
    </cfRule>
  </conditionalFormatting>
  <conditionalFormatting sqref="P531:W532">
    <cfRule type="containsBlanks" dxfId="4215" priority="1484">
      <formula>LEN(TRIM(P531))=0</formula>
    </cfRule>
  </conditionalFormatting>
  <conditionalFormatting sqref="P531:W531">
    <cfRule type="colorScale" priority="1483">
      <colorScale>
        <cfvo type="min"/>
        <cfvo type="max"/>
        <color rgb="FFFFEF9C"/>
        <color rgb="FFFF7128"/>
      </colorScale>
    </cfRule>
  </conditionalFormatting>
  <conditionalFormatting sqref="P533:W534">
    <cfRule type="containsBlanks" dxfId="4214" priority="1482">
      <formula>LEN(TRIM(P533))=0</formula>
    </cfRule>
  </conditionalFormatting>
  <conditionalFormatting sqref="P533:W533">
    <cfRule type="colorScale" priority="1481">
      <colorScale>
        <cfvo type="min"/>
        <cfvo type="max"/>
        <color rgb="FFFFEF9C"/>
        <color rgb="FFFF7128"/>
      </colorScale>
    </cfRule>
  </conditionalFormatting>
  <conditionalFormatting sqref="F111:M112">
    <cfRule type="containsBlanks" dxfId="4213" priority="1480">
      <formula>LEN(TRIM(F111))=0</formula>
    </cfRule>
  </conditionalFormatting>
  <conditionalFormatting sqref="L111:M111">
    <cfRule type="expression" dxfId="4212" priority="1478">
      <formula>AE111=1</formula>
    </cfRule>
  </conditionalFormatting>
  <conditionalFormatting sqref="F111:M111">
    <cfRule type="colorScale" priority="1479">
      <colorScale>
        <cfvo type="min"/>
        <cfvo type="max"/>
        <color rgb="FFFFEF9C"/>
        <color rgb="FFFF7128"/>
      </colorScale>
    </cfRule>
  </conditionalFormatting>
  <conditionalFormatting sqref="F114:M114">
    <cfRule type="containsBlanks" dxfId="4211" priority="1477">
      <formula>LEN(TRIM(F114))=0</formula>
    </cfRule>
  </conditionalFormatting>
  <conditionalFormatting sqref="F113:M113">
    <cfRule type="containsBlanks" dxfId="4210" priority="1476">
      <formula>LEN(TRIM(F113))=0</formula>
    </cfRule>
    <cfRule type="colorScale" priority="1475">
      <colorScale>
        <cfvo type="min"/>
        <cfvo type="max"/>
        <color rgb="FFFFEF9C"/>
        <color rgb="FFFF7128"/>
      </colorScale>
    </cfRule>
  </conditionalFormatting>
  <conditionalFormatting sqref="H113:I113">
    <cfRule type="expression" dxfId="4209" priority="1474">
      <formula>Z113=1</formula>
    </cfRule>
  </conditionalFormatting>
  <conditionalFormatting sqref="F113:G113">
    <cfRule type="expression" dxfId="4208" priority="1473">
      <formula>Y113=1</formula>
    </cfRule>
  </conditionalFormatting>
  <conditionalFormatting sqref="J113:K113">
    <cfRule type="expression" dxfId="4207" priority="1472">
      <formula>AA113=1</formula>
    </cfRule>
  </conditionalFormatting>
  <conditionalFormatting sqref="L113:M113">
    <cfRule type="expression" dxfId="4206" priority="1471">
      <formula>AB113=1</formula>
    </cfRule>
  </conditionalFormatting>
  <conditionalFormatting sqref="F116:M116">
    <cfRule type="containsBlanks" dxfId="4205" priority="1470">
      <formula>LEN(TRIM(F116))=0</formula>
    </cfRule>
  </conditionalFormatting>
  <conditionalFormatting sqref="F115:M115">
    <cfRule type="containsBlanks" dxfId="4204" priority="1469">
      <formula>LEN(TRIM(F115))=0</formula>
    </cfRule>
    <cfRule type="colorScale" priority="1468">
      <colorScale>
        <cfvo type="min"/>
        <cfvo type="max"/>
        <color rgb="FFFFEF9C"/>
        <color rgb="FFFF7128"/>
      </colorScale>
    </cfRule>
  </conditionalFormatting>
  <conditionalFormatting sqref="H115:I115">
    <cfRule type="expression" dxfId="4203" priority="1467">
      <formula>Z115=1</formula>
    </cfRule>
  </conditionalFormatting>
  <conditionalFormatting sqref="F115:G115">
    <cfRule type="expression" dxfId="4202" priority="1466">
      <formula>Y115=1</formula>
    </cfRule>
  </conditionalFormatting>
  <conditionalFormatting sqref="J115:K115">
    <cfRule type="expression" dxfId="4201" priority="1465">
      <formula>AA115=1</formula>
    </cfRule>
  </conditionalFormatting>
  <conditionalFormatting sqref="L115:M115">
    <cfRule type="expression" dxfId="4200" priority="1464">
      <formula>AB115=1</formula>
    </cfRule>
  </conditionalFormatting>
  <conditionalFormatting sqref="F118:M118">
    <cfRule type="containsBlanks" dxfId="4199" priority="1463">
      <formula>LEN(TRIM(F118))=0</formula>
    </cfRule>
  </conditionalFormatting>
  <conditionalFormatting sqref="F117:M117">
    <cfRule type="containsBlanks" dxfId="4198" priority="1462">
      <formula>LEN(TRIM(F117))=0</formula>
    </cfRule>
    <cfRule type="colorScale" priority="1461">
      <colorScale>
        <cfvo type="min"/>
        <cfvo type="max"/>
        <color rgb="FFFFEF9C"/>
        <color rgb="FFFF7128"/>
      </colorScale>
    </cfRule>
  </conditionalFormatting>
  <conditionalFormatting sqref="H117:I117">
    <cfRule type="expression" dxfId="4197" priority="1460">
      <formula>Z117=1</formula>
    </cfRule>
  </conditionalFormatting>
  <conditionalFormatting sqref="F117:G117">
    <cfRule type="expression" dxfId="4196" priority="1459">
      <formula>Y117=1</formula>
    </cfRule>
  </conditionalFormatting>
  <conditionalFormatting sqref="J117:K117">
    <cfRule type="expression" dxfId="4195" priority="1458">
      <formula>AA117=1</formula>
    </cfRule>
  </conditionalFormatting>
  <conditionalFormatting sqref="L117:M117">
    <cfRule type="expression" dxfId="4194" priority="1457">
      <formula>AB117=1</formula>
    </cfRule>
  </conditionalFormatting>
  <conditionalFormatting sqref="F120:M120">
    <cfRule type="containsBlanks" dxfId="4193" priority="1456">
      <formula>LEN(TRIM(F120))=0</formula>
    </cfRule>
  </conditionalFormatting>
  <conditionalFormatting sqref="F119:M119">
    <cfRule type="containsBlanks" dxfId="4192" priority="1455">
      <formula>LEN(TRIM(F119))=0</formula>
    </cfRule>
    <cfRule type="colorScale" priority="1454">
      <colorScale>
        <cfvo type="min"/>
        <cfvo type="max"/>
        <color rgb="FFFFEF9C"/>
        <color rgb="FFFF7128"/>
      </colorScale>
    </cfRule>
  </conditionalFormatting>
  <conditionalFormatting sqref="H119:I119">
    <cfRule type="expression" dxfId="4191" priority="1453">
      <formula>Z119=1</formula>
    </cfRule>
  </conditionalFormatting>
  <conditionalFormatting sqref="F119:G119">
    <cfRule type="expression" dxfId="4190" priority="1452">
      <formula>Y119=1</formula>
    </cfRule>
  </conditionalFormatting>
  <conditionalFormatting sqref="J119:K119">
    <cfRule type="expression" dxfId="4189" priority="1451">
      <formula>AA119=1</formula>
    </cfRule>
  </conditionalFormatting>
  <conditionalFormatting sqref="L119:M119">
    <cfRule type="expression" dxfId="4188" priority="1450">
      <formula>AB119=1</formula>
    </cfRule>
  </conditionalFormatting>
  <conditionalFormatting sqref="F122:M122">
    <cfRule type="containsBlanks" dxfId="4187" priority="1449">
      <formula>LEN(TRIM(F122))=0</formula>
    </cfRule>
  </conditionalFormatting>
  <conditionalFormatting sqref="F121:M121">
    <cfRule type="containsBlanks" dxfId="4186" priority="1448">
      <formula>LEN(TRIM(F121))=0</formula>
    </cfRule>
    <cfRule type="colorScale" priority="1447">
      <colorScale>
        <cfvo type="min"/>
        <cfvo type="max"/>
        <color rgb="FFFFEF9C"/>
        <color rgb="FFFF7128"/>
      </colorScale>
    </cfRule>
  </conditionalFormatting>
  <conditionalFormatting sqref="H121:I121">
    <cfRule type="expression" dxfId="4185" priority="1446">
      <formula>Z121=1</formula>
    </cfRule>
  </conditionalFormatting>
  <conditionalFormatting sqref="F121:G121">
    <cfRule type="expression" dxfId="4184" priority="1445">
      <formula>Y121=1</formula>
    </cfRule>
  </conditionalFormatting>
  <conditionalFormatting sqref="J121:K121">
    <cfRule type="expression" dxfId="4183" priority="1444">
      <formula>AA121=1</formula>
    </cfRule>
  </conditionalFormatting>
  <conditionalFormatting sqref="L121:M121">
    <cfRule type="expression" dxfId="4182" priority="1443">
      <formula>AB121=1</formula>
    </cfRule>
  </conditionalFormatting>
  <conditionalFormatting sqref="F124:M124">
    <cfRule type="containsBlanks" dxfId="4181" priority="1442">
      <formula>LEN(TRIM(F124))=0</formula>
    </cfRule>
  </conditionalFormatting>
  <conditionalFormatting sqref="F123:M123">
    <cfRule type="containsBlanks" dxfId="4180" priority="1441">
      <formula>LEN(TRIM(F123))=0</formula>
    </cfRule>
    <cfRule type="colorScale" priority="1440">
      <colorScale>
        <cfvo type="min"/>
        <cfvo type="max"/>
        <color rgb="FFFFEF9C"/>
        <color rgb="FFFF7128"/>
      </colorScale>
    </cfRule>
  </conditionalFormatting>
  <conditionalFormatting sqref="H123:I123">
    <cfRule type="expression" dxfId="4179" priority="1439">
      <formula>Z123=1</formula>
    </cfRule>
  </conditionalFormatting>
  <conditionalFormatting sqref="F123:G123">
    <cfRule type="expression" dxfId="4178" priority="1438">
      <formula>Y123=1</formula>
    </cfRule>
  </conditionalFormatting>
  <conditionalFormatting sqref="J123:K123">
    <cfRule type="expression" dxfId="4177" priority="1437">
      <formula>AA123=1</formula>
    </cfRule>
  </conditionalFormatting>
  <conditionalFormatting sqref="L123:M123">
    <cfRule type="expression" dxfId="4176" priority="1436">
      <formula>AB123=1</formula>
    </cfRule>
  </conditionalFormatting>
  <conditionalFormatting sqref="F126:M126">
    <cfRule type="containsBlanks" dxfId="4175" priority="1435">
      <formula>LEN(TRIM(F126))=0</formula>
    </cfRule>
  </conditionalFormatting>
  <conditionalFormatting sqref="F125:M125">
    <cfRule type="containsBlanks" dxfId="4174" priority="1434">
      <formula>LEN(TRIM(F125))=0</formula>
    </cfRule>
    <cfRule type="colorScale" priority="1433">
      <colorScale>
        <cfvo type="min"/>
        <cfvo type="max"/>
        <color rgb="FFFFEF9C"/>
        <color rgb="FFFF7128"/>
      </colorScale>
    </cfRule>
  </conditionalFormatting>
  <conditionalFormatting sqref="H125:I125">
    <cfRule type="expression" dxfId="4173" priority="1432">
      <formula>Z125=1</formula>
    </cfRule>
  </conditionalFormatting>
  <conditionalFormatting sqref="F125:G125">
    <cfRule type="expression" dxfId="4172" priority="1431">
      <formula>Y125=1</formula>
    </cfRule>
  </conditionalFormatting>
  <conditionalFormatting sqref="J125:K125">
    <cfRule type="expression" dxfId="4171" priority="1430">
      <formula>AA125=1</formula>
    </cfRule>
  </conditionalFormatting>
  <conditionalFormatting sqref="L125:M125">
    <cfRule type="expression" dxfId="4170" priority="1429">
      <formula>AB125=1</formula>
    </cfRule>
  </conditionalFormatting>
  <conditionalFormatting sqref="F128:M128">
    <cfRule type="containsBlanks" dxfId="4169" priority="1428">
      <formula>LEN(TRIM(F128))=0</formula>
    </cfRule>
  </conditionalFormatting>
  <conditionalFormatting sqref="F127:M127">
    <cfRule type="containsBlanks" dxfId="4168" priority="1427">
      <formula>LEN(TRIM(F127))=0</formula>
    </cfRule>
    <cfRule type="colorScale" priority="1426">
      <colorScale>
        <cfvo type="min"/>
        <cfvo type="max"/>
        <color rgb="FFFFEF9C"/>
        <color rgb="FFFF7128"/>
      </colorScale>
    </cfRule>
  </conditionalFormatting>
  <conditionalFormatting sqref="H127:I127">
    <cfRule type="expression" dxfId="4167" priority="1425">
      <formula>Z127=1</formula>
    </cfRule>
  </conditionalFormatting>
  <conditionalFormatting sqref="F127:G127">
    <cfRule type="expression" dxfId="4166" priority="1424">
      <formula>Y127=1</formula>
    </cfRule>
  </conditionalFormatting>
  <conditionalFormatting sqref="J127:K127">
    <cfRule type="expression" dxfId="4165" priority="1423">
      <formula>AA127=1</formula>
    </cfRule>
  </conditionalFormatting>
  <conditionalFormatting sqref="L127:M127">
    <cfRule type="expression" dxfId="4164" priority="1422">
      <formula>AB127=1</formula>
    </cfRule>
  </conditionalFormatting>
  <conditionalFormatting sqref="F130:M130">
    <cfRule type="containsBlanks" dxfId="4163" priority="1421">
      <formula>LEN(TRIM(F130))=0</formula>
    </cfRule>
  </conditionalFormatting>
  <conditionalFormatting sqref="F129:M129">
    <cfRule type="containsBlanks" dxfId="4162" priority="1420">
      <formula>LEN(TRIM(F129))=0</formula>
    </cfRule>
    <cfRule type="colorScale" priority="1419">
      <colorScale>
        <cfvo type="min"/>
        <cfvo type="max"/>
        <color rgb="FFFFEF9C"/>
        <color rgb="FFFF7128"/>
      </colorScale>
    </cfRule>
  </conditionalFormatting>
  <conditionalFormatting sqref="H129:I129">
    <cfRule type="expression" dxfId="4161" priority="1418">
      <formula>Z129=1</formula>
    </cfRule>
  </conditionalFormatting>
  <conditionalFormatting sqref="F129:G129">
    <cfRule type="expression" dxfId="4160" priority="1417">
      <formula>Y129=1</formula>
    </cfRule>
  </conditionalFormatting>
  <conditionalFormatting sqref="J129:K129">
    <cfRule type="expression" dxfId="4159" priority="1416">
      <formula>AA129=1</formula>
    </cfRule>
  </conditionalFormatting>
  <conditionalFormatting sqref="L129:M129">
    <cfRule type="expression" dxfId="4158" priority="1415">
      <formula>AB129=1</formula>
    </cfRule>
  </conditionalFormatting>
  <conditionalFormatting sqref="F132:M132">
    <cfRule type="containsBlanks" dxfId="4157" priority="1414">
      <formula>LEN(TRIM(F132))=0</formula>
    </cfRule>
  </conditionalFormatting>
  <conditionalFormatting sqref="F131:M131">
    <cfRule type="containsBlanks" dxfId="4156" priority="1413">
      <formula>LEN(TRIM(F131))=0</formula>
    </cfRule>
    <cfRule type="colorScale" priority="1412">
      <colorScale>
        <cfvo type="min"/>
        <cfvo type="max"/>
        <color rgb="FFFFEF9C"/>
        <color rgb="FFFF7128"/>
      </colorScale>
    </cfRule>
  </conditionalFormatting>
  <conditionalFormatting sqref="H131:I131">
    <cfRule type="expression" dxfId="4155" priority="1411">
      <formula>Z131=1</formula>
    </cfRule>
  </conditionalFormatting>
  <conditionalFormatting sqref="F131:G131">
    <cfRule type="expression" dxfId="4154" priority="1410">
      <formula>Y131=1</formula>
    </cfRule>
  </conditionalFormatting>
  <conditionalFormatting sqref="J131:K131">
    <cfRule type="expression" dxfId="4153" priority="1409">
      <formula>AA131=1</formula>
    </cfRule>
  </conditionalFormatting>
  <conditionalFormatting sqref="L131:M131">
    <cfRule type="expression" dxfId="4152" priority="1408">
      <formula>AB131=1</formula>
    </cfRule>
  </conditionalFormatting>
  <conditionalFormatting sqref="F134:M134">
    <cfRule type="containsBlanks" dxfId="4151" priority="1407">
      <formula>LEN(TRIM(F134))=0</formula>
    </cfRule>
  </conditionalFormatting>
  <conditionalFormatting sqref="F133:M133">
    <cfRule type="containsBlanks" dxfId="4150" priority="1406">
      <formula>LEN(TRIM(F133))=0</formula>
    </cfRule>
    <cfRule type="colorScale" priority="1405">
      <colorScale>
        <cfvo type="min"/>
        <cfvo type="max"/>
        <color rgb="FFFFEF9C"/>
        <color rgb="FFFF7128"/>
      </colorScale>
    </cfRule>
  </conditionalFormatting>
  <conditionalFormatting sqref="H133:I133">
    <cfRule type="expression" dxfId="4149" priority="1404">
      <formula>Z133=1</formula>
    </cfRule>
  </conditionalFormatting>
  <conditionalFormatting sqref="F133:G133">
    <cfRule type="expression" dxfId="4148" priority="1403">
      <formula>Y133=1</formula>
    </cfRule>
  </conditionalFormatting>
  <conditionalFormatting sqref="J133:K133">
    <cfRule type="expression" dxfId="4147" priority="1402">
      <formula>AA133=1</formula>
    </cfRule>
  </conditionalFormatting>
  <conditionalFormatting sqref="L133:M133">
    <cfRule type="expression" dxfId="4146" priority="1401">
      <formula>AB133=1</formula>
    </cfRule>
  </conditionalFormatting>
  <conditionalFormatting sqref="F136:M136">
    <cfRule type="containsBlanks" dxfId="4145" priority="1400">
      <formula>LEN(TRIM(F136))=0</formula>
    </cfRule>
  </conditionalFormatting>
  <conditionalFormatting sqref="F135:M135">
    <cfRule type="containsBlanks" dxfId="4144" priority="1399">
      <formula>LEN(TRIM(F135))=0</formula>
    </cfRule>
    <cfRule type="colorScale" priority="1398">
      <colorScale>
        <cfvo type="min"/>
        <cfvo type="max"/>
        <color rgb="FFFFEF9C"/>
        <color rgb="FFFF7128"/>
      </colorScale>
    </cfRule>
  </conditionalFormatting>
  <conditionalFormatting sqref="H135:I135">
    <cfRule type="expression" dxfId="4143" priority="1397">
      <formula>Z135=1</formula>
    </cfRule>
  </conditionalFormatting>
  <conditionalFormatting sqref="F135:G135">
    <cfRule type="expression" dxfId="4142" priority="1396">
      <formula>Y135=1</formula>
    </cfRule>
  </conditionalFormatting>
  <conditionalFormatting sqref="J135:K135">
    <cfRule type="expression" dxfId="4141" priority="1395">
      <formula>AA135=1</formula>
    </cfRule>
  </conditionalFormatting>
  <conditionalFormatting sqref="L135:M135">
    <cfRule type="expression" dxfId="4140" priority="1394">
      <formula>AB135=1</formula>
    </cfRule>
  </conditionalFormatting>
  <conditionalFormatting sqref="F138:M138">
    <cfRule type="containsBlanks" dxfId="4139" priority="1393">
      <formula>LEN(TRIM(F138))=0</formula>
    </cfRule>
  </conditionalFormatting>
  <conditionalFormatting sqref="F137:M137">
    <cfRule type="containsBlanks" dxfId="4138" priority="1392">
      <formula>LEN(TRIM(F137))=0</formula>
    </cfRule>
    <cfRule type="colorScale" priority="1391">
      <colorScale>
        <cfvo type="min"/>
        <cfvo type="max"/>
        <color rgb="FFFFEF9C"/>
        <color rgb="FFFF7128"/>
      </colorScale>
    </cfRule>
  </conditionalFormatting>
  <conditionalFormatting sqref="H137:I137">
    <cfRule type="expression" dxfId="4137" priority="1390">
      <formula>Z137=1</formula>
    </cfRule>
  </conditionalFormatting>
  <conditionalFormatting sqref="F137:G137">
    <cfRule type="expression" dxfId="4136" priority="1389">
      <formula>Y137=1</formula>
    </cfRule>
  </conditionalFormatting>
  <conditionalFormatting sqref="J137:K137">
    <cfRule type="expression" dxfId="4135" priority="1388">
      <formula>AA137=1</formula>
    </cfRule>
  </conditionalFormatting>
  <conditionalFormatting sqref="L137:M137">
    <cfRule type="expression" dxfId="4134" priority="1387">
      <formula>AB137=1</formula>
    </cfRule>
  </conditionalFormatting>
  <conditionalFormatting sqref="F140:M140">
    <cfRule type="containsBlanks" dxfId="4133" priority="1386">
      <formula>LEN(TRIM(F140))=0</formula>
    </cfRule>
  </conditionalFormatting>
  <conditionalFormatting sqref="F139:M139">
    <cfRule type="containsBlanks" dxfId="4132" priority="1385">
      <formula>LEN(TRIM(F139))=0</formula>
    </cfRule>
    <cfRule type="colorScale" priority="1384">
      <colorScale>
        <cfvo type="min"/>
        <cfvo type="max"/>
        <color rgb="FFFFEF9C"/>
        <color rgb="FFFF7128"/>
      </colorScale>
    </cfRule>
  </conditionalFormatting>
  <conditionalFormatting sqref="H139:I139">
    <cfRule type="expression" dxfId="4131" priority="1383">
      <formula>Z139=1</formula>
    </cfRule>
  </conditionalFormatting>
  <conditionalFormatting sqref="F139:G139">
    <cfRule type="expression" dxfId="4130" priority="1382">
      <formula>Y139=1</formula>
    </cfRule>
  </conditionalFormatting>
  <conditionalFormatting sqref="J139:K139">
    <cfRule type="expression" dxfId="4129" priority="1381">
      <formula>AA139=1</formula>
    </cfRule>
  </conditionalFormatting>
  <conditionalFormatting sqref="L139:M139">
    <cfRule type="expression" dxfId="4128" priority="1380">
      <formula>AB139=1</formula>
    </cfRule>
  </conditionalFormatting>
  <conditionalFormatting sqref="F142:M142">
    <cfRule type="containsBlanks" dxfId="4127" priority="1379">
      <formula>LEN(TRIM(F142))=0</formula>
    </cfRule>
  </conditionalFormatting>
  <conditionalFormatting sqref="F141:M141">
    <cfRule type="containsBlanks" dxfId="4126" priority="1378">
      <formula>LEN(TRIM(F141))=0</formula>
    </cfRule>
    <cfRule type="colorScale" priority="1377">
      <colorScale>
        <cfvo type="min"/>
        <cfvo type="max"/>
        <color rgb="FFFFEF9C"/>
        <color rgb="FFFF7128"/>
      </colorScale>
    </cfRule>
  </conditionalFormatting>
  <conditionalFormatting sqref="H141:I141">
    <cfRule type="expression" dxfId="4125" priority="1376">
      <formula>Z141=1</formula>
    </cfRule>
  </conditionalFormatting>
  <conditionalFormatting sqref="F141:G141">
    <cfRule type="expression" dxfId="4124" priority="1375">
      <formula>Y141=1</formula>
    </cfRule>
  </conditionalFormatting>
  <conditionalFormatting sqref="J141:K141">
    <cfRule type="expression" dxfId="4123" priority="1374">
      <formula>AA141=1</formula>
    </cfRule>
  </conditionalFormatting>
  <conditionalFormatting sqref="L141:M141">
    <cfRule type="expression" dxfId="4122" priority="1373">
      <formula>AB141=1</formula>
    </cfRule>
  </conditionalFormatting>
  <conditionalFormatting sqref="F144:M144">
    <cfRule type="containsBlanks" dxfId="4121" priority="1372">
      <formula>LEN(TRIM(F144))=0</formula>
    </cfRule>
  </conditionalFormatting>
  <conditionalFormatting sqref="F143:M143">
    <cfRule type="containsBlanks" dxfId="4120" priority="1371">
      <formula>LEN(TRIM(F143))=0</formula>
    </cfRule>
    <cfRule type="colorScale" priority="1370">
      <colorScale>
        <cfvo type="min"/>
        <cfvo type="max"/>
        <color rgb="FFFFEF9C"/>
        <color rgb="FFFF7128"/>
      </colorScale>
    </cfRule>
  </conditionalFormatting>
  <conditionalFormatting sqref="H143:I143">
    <cfRule type="expression" dxfId="4119" priority="1369">
      <formula>Z143=1</formula>
    </cfRule>
  </conditionalFormatting>
  <conditionalFormatting sqref="F143:G143">
    <cfRule type="expression" dxfId="4118" priority="1368">
      <formula>Y143=1</formula>
    </cfRule>
  </conditionalFormatting>
  <conditionalFormatting sqref="J143:K143">
    <cfRule type="expression" dxfId="4117" priority="1367">
      <formula>AA143=1</formula>
    </cfRule>
  </conditionalFormatting>
  <conditionalFormatting sqref="L143:M143">
    <cfRule type="expression" dxfId="4116" priority="1366">
      <formula>AB143=1</formula>
    </cfRule>
  </conditionalFormatting>
  <conditionalFormatting sqref="F146:M146">
    <cfRule type="containsBlanks" dxfId="4115" priority="1365">
      <formula>LEN(TRIM(F146))=0</formula>
    </cfRule>
  </conditionalFormatting>
  <conditionalFormatting sqref="F145:M145">
    <cfRule type="containsBlanks" dxfId="4114" priority="1364">
      <formula>LEN(TRIM(F145))=0</formula>
    </cfRule>
    <cfRule type="colorScale" priority="1363">
      <colorScale>
        <cfvo type="min"/>
        <cfvo type="max"/>
        <color rgb="FFFFEF9C"/>
        <color rgb="FFFF7128"/>
      </colorScale>
    </cfRule>
  </conditionalFormatting>
  <conditionalFormatting sqref="H145:I145">
    <cfRule type="expression" dxfId="4113" priority="1362">
      <formula>Z145=1</formula>
    </cfRule>
  </conditionalFormatting>
  <conditionalFormatting sqref="F145:G145">
    <cfRule type="expression" dxfId="4112" priority="1361">
      <formula>Y145=1</formula>
    </cfRule>
  </conditionalFormatting>
  <conditionalFormatting sqref="J145:K145">
    <cfRule type="expression" dxfId="4111" priority="1360">
      <formula>AA145=1</formula>
    </cfRule>
  </conditionalFormatting>
  <conditionalFormatting sqref="L145:M145">
    <cfRule type="expression" dxfId="4110" priority="1359">
      <formula>AB145=1</formula>
    </cfRule>
  </conditionalFormatting>
  <conditionalFormatting sqref="F148:M148">
    <cfRule type="containsBlanks" dxfId="4109" priority="1358">
      <formula>LEN(TRIM(F148))=0</formula>
    </cfRule>
  </conditionalFormatting>
  <conditionalFormatting sqref="F147:M147">
    <cfRule type="containsBlanks" dxfId="4108" priority="1357">
      <formula>LEN(TRIM(F147))=0</formula>
    </cfRule>
    <cfRule type="colorScale" priority="1356">
      <colorScale>
        <cfvo type="min"/>
        <cfvo type="max"/>
        <color rgb="FFFFEF9C"/>
        <color rgb="FFFF7128"/>
      </colorScale>
    </cfRule>
  </conditionalFormatting>
  <conditionalFormatting sqref="H147:I147">
    <cfRule type="expression" dxfId="4107" priority="1355">
      <formula>Z147=1</formula>
    </cfRule>
  </conditionalFormatting>
  <conditionalFormatting sqref="F147:G147">
    <cfRule type="expression" dxfId="4106" priority="1354">
      <formula>Y147=1</formula>
    </cfRule>
  </conditionalFormatting>
  <conditionalFormatting sqref="J147:K147">
    <cfRule type="expression" dxfId="4105" priority="1353">
      <formula>AA147=1</formula>
    </cfRule>
  </conditionalFormatting>
  <conditionalFormatting sqref="L147:M147">
    <cfRule type="expression" dxfId="4104" priority="1352">
      <formula>AB147=1</formula>
    </cfRule>
  </conditionalFormatting>
  <conditionalFormatting sqref="F150:M150">
    <cfRule type="containsBlanks" dxfId="4103" priority="1351">
      <formula>LEN(TRIM(F150))=0</formula>
    </cfRule>
  </conditionalFormatting>
  <conditionalFormatting sqref="F149:M149">
    <cfRule type="containsBlanks" dxfId="4102" priority="1350">
      <formula>LEN(TRIM(F149))=0</formula>
    </cfRule>
    <cfRule type="colorScale" priority="1349">
      <colorScale>
        <cfvo type="min"/>
        <cfvo type="max"/>
        <color rgb="FFFFEF9C"/>
        <color rgb="FFFF7128"/>
      </colorScale>
    </cfRule>
  </conditionalFormatting>
  <conditionalFormatting sqref="H149:I149">
    <cfRule type="expression" dxfId="4101" priority="1348">
      <formula>Z149=1</formula>
    </cfRule>
  </conditionalFormatting>
  <conditionalFormatting sqref="F149:G149">
    <cfRule type="expression" dxfId="4100" priority="1347">
      <formula>Y149=1</formula>
    </cfRule>
  </conditionalFormatting>
  <conditionalFormatting sqref="J149:K149">
    <cfRule type="expression" dxfId="4099" priority="1346">
      <formula>AA149=1</formula>
    </cfRule>
  </conditionalFormatting>
  <conditionalFormatting sqref="L149:M149">
    <cfRule type="expression" dxfId="4098" priority="1345">
      <formula>AB149=1</formula>
    </cfRule>
  </conditionalFormatting>
  <conditionalFormatting sqref="F152:M152">
    <cfRule type="containsBlanks" dxfId="4097" priority="1344">
      <formula>LEN(TRIM(F152))=0</formula>
    </cfRule>
  </conditionalFormatting>
  <conditionalFormatting sqref="F151:M151">
    <cfRule type="containsBlanks" dxfId="4096" priority="1343">
      <formula>LEN(TRIM(F151))=0</formula>
    </cfRule>
    <cfRule type="colorScale" priority="1342">
      <colorScale>
        <cfvo type="min"/>
        <cfvo type="max"/>
        <color rgb="FFFFEF9C"/>
        <color rgb="FFFF7128"/>
      </colorScale>
    </cfRule>
  </conditionalFormatting>
  <conditionalFormatting sqref="H151:I151">
    <cfRule type="expression" dxfId="4095" priority="1341">
      <formula>Z151=1</formula>
    </cfRule>
  </conditionalFormatting>
  <conditionalFormatting sqref="F151:G151">
    <cfRule type="expression" dxfId="4094" priority="1340">
      <formula>Y151=1</formula>
    </cfRule>
  </conditionalFormatting>
  <conditionalFormatting sqref="J151:K151">
    <cfRule type="expression" dxfId="4093" priority="1339">
      <formula>AA151=1</formula>
    </cfRule>
  </conditionalFormatting>
  <conditionalFormatting sqref="L151:M151">
    <cfRule type="expression" dxfId="4092" priority="1338">
      <formula>AB151=1</formula>
    </cfRule>
  </conditionalFormatting>
  <conditionalFormatting sqref="F154:M154">
    <cfRule type="containsBlanks" dxfId="4091" priority="1337">
      <formula>LEN(TRIM(F154))=0</formula>
    </cfRule>
  </conditionalFormatting>
  <conditionalFormatting sqref="F153:M153">
    <cfRule type="containsBlanks" dxfId="4090" priority="1336">
      <formula>LEN(TRIM(F153))=0</formula>
    </cfRule>
    <cfRule type="colorScale" priority="1335">
      <colorScale>
        <cfvo type="min"/>
        <cfvo type="max"/>
        <color rgb="FFFFEF9C"/>
        <color rgb="FFFF7128"/>
      </colorScale>
    </cfRule>
  </conditionalFormatting>
  <conditionalFormatting sqref="H153:I153">
    <cfRule type="expression" dxfId="4089" priority="1334">
      <formula>Z153=1</formula>
    </cfRule>
  </conditionalFormatting>
  <conditionalFormatting sqref="F153:G153">
    <cfRule type="expression" dxfId="4088" priority="1333">
      <formula>Y153=1</formula>
    </cfRule>
  </conditionalFormatting>
  <conditionalFormatting sqref="J153:K153">
    <cfRule type="expression" dxfId="4087" priority="1332">
      <formula>AA153=1</formula>
    </cfRule>
  </conditionalFormatting>
  <conditionalFormatting sqref="L153:M153">
    <cfRule type="expression" dxfId="4086" priority="1331">
      <formula>AB153=1</formula>
    </cfRule>
  </conditionalFormatting>
  <conditionalFormatting sqref="F156:M156">
    <cfRule type="containsBlanks" dxfId="4085" priority="1330">
      <formula>LEN(TRIM(F156))=0</formula>
    </cfRule>
  </conditionalFormatting>
  <conditionalFormatting sqref="F155:M155">
    <cfRule type="containsBlanks" dxfId="4084" priority="1329">
      <formula>LEN(TRIM(F155))=0</formula>
    </cfRule>
    <cfRule type="colorScale" priority="1328">
      <colorScale>
        <cfvo type="min"/>
        <cfvo type="max"/>
        <color rgb="FFFFEF9C"/>
        <color rgb="FFFF7128"/>
      </colorScale>
    </cfRule>
  </conditionalFormatting>
  <conditionalFormatting sqref="H155:I155">
    <cfRule type="expression" dxfId="4083" priority="1327">
      <formula>Z155=1</formula>
    </cfRule>
  </conditionalFormatting>
  <conditionalFormatting sqref="F155:G155">
    <cfRule type="expression" dxfId="4082" priority="1326">
      <formula>Y155=1</formula>
    </cfRule>
  </conditionalFormatting>
  <conditionalFormatting sqref="J155:K155">
    <cfRule type="expression" dxfId="4081" priority="1325">
      <formula>AA155=1</formula>
    </cfRule>
  </conditionalFormatting>
  <conditionalFormatting sqref="L155:M155">
    <cfRule type="expression" dxfId="4080" priority="1324">
      <formula>AB155=1</formula>
    </cfRule>
  </conditionalFormatting>
  <conditionalFormatting sqref="F158:M158">
    <cfRule type="containsBlanks" dxfId="4079" priority="1323">
      <formula>LEN(TRIM(F158))=0</formula>
    </cfRule>
  </conditionalFormatting>
  <conditionalFormatting sqref="F157:M157">
    <cfRule type="containsBlanks" dxfId="4078" priority="1322">
      <formula>LEN(TRIM(F157))=0</formula>
    </cfRule>
    <cfRule type="colorScale" priority="1321">
      <colorScale>
        <cfvo type="min"/>
        <cfvo type="max"/>
        <color rgb="FFFFEF9C"/>
        <color rgb="FFFF7128"/>
      </colorScale>
    </cfRule>
  </conditionalFormatting>
  <conditionalFormatting sqref="H157:I157">
    <cfRule type="expression" dxfId="4077" priority="1320">
      <formula>Z157=1</formula>
    </cfRule>
  </conditionalFormatting>
  <conditionalFormatting sqref="F157:G157">
    <cfRule type="expression" dxfId="4076" priority="1319">
      <formula>Y157=1</formula>
    </cfRule>
  </conditionalFormatting>
  <conditionalFormatting sqref="J157:K157">
    <cfRule type="expression" dxfId="4075" priority="1318">
      <formula>AA157=1</formula>
    </cfRule>
  </conditionalFormatting>
  <conditionalFormatting sqref="L157:M157">
    <cfRule type="expression" dxfId="4074" priority="1317">
      <formula>AB157=1</formula>
    </cfRule>
  </conditionalFormatting>
  <conditionalFormatting sqref="F160:M160">
    <cfRule type="containsBlanks" dxfId="4073" priority="1316">
      <formula>LEN(TRIM(F160))=0</formula>
    </cfRule>
  </conditionalFormatting>
  <conditionalFormatting sqref="F159:M159">
    <cfRule type="containsBlanks" dxfId="4072" priority="1315">
      <formula>LEN(TRIM(F159))=0</formula>
    </cfRule>
    <cfRule type="colorScale" priority="1314">
      <colorScale>
        <cfvo type="min"/>
        <cfvo type="max"/>
        <color rgb="FFFFEF9C"/>
        <color rgb="FFFF7128"/>
      </colorScale>
    </cfRule>
  </conditionalFormatting>
  <conditionalFormatting sqref="H159:I159">
    <cfRule type="expression" dxfId="4071" priority="1313">
      <formula>Z159=1</formula>
    </cfRule>
  </conditionalFormatting>
  <conditionalFormatting sqref="F159:G159">
    <cfRule type="expression" dxfId="4070" priority="1312">
      <formula>Y159=1</formula>
    </cfRule>
  </conditionalFormatting>
  <conditionalFormatting sqref="J159:K159">
    <cfRule type="expression" dxfId="4069" priority="1311">
      <formula>AA159=1</formula>
    </cfRule>
  </conditionalFormatting>
  <conditionalFormatting sqref="L159:M159">
    <cfRule type="expression" dxfId="4068" priority="1310">
      <formula>AB159=1</formula>
    </cfRule>
  </conditionalFormatting>
  <conditionalFormatting sqref="F162:M162">
    <cfRule type="containsBlanks" dxfId="4067" priority="1309">
      <formula>LEN(TRIM(F162))=0</formula>
    </cfRule>
  </conditionalFormatting>
  <conditionalFormatting sqref="F161:M161">
    <cfRule type="containsBlanks" dxfId="4066" priority="1308">
      <formula>LEN(TRIM(F161))=0</formula>
    </cfRule>
    <cfRule type="colorScale" priority="1307">
      <colorScale>
        <cfvo type="min"/>
        <cfvo type="max"/>
        <color rgb="FFFFEF9C"/>
        <color rgb="FFFF7128"/>
      </colorScale>
    </cfRule>
  </conditionalFormatting>
  <conditionalFormatting sqref="H161:I161">
    <cfRule type="expression" dxfId="4065" priority="1306">
      <formula>Z161=1</formula>
    </cfRule>
  </conditionalFormatting>
  <conditionalFormatting sqref="F161:G161">
    <cfRule type="expression" dxfId="4064" priority="1305">
      <formula>Y161=1</formula>
    </cfRule>
  </conditionalFormatting>
  <conditionalFormatting sqref="J161:K161">
    <cfRule type="expression" dxfId="4063" priority="1304">
      <formula>AA161=1</formula>
    </cfRule>
  </conditionalFormatting>
  <conditionalFormatting sqref="L161:M161">
    <cfRule type="expression" dxfId="4062" priority="1303">
      <formula>AB161=1</formula>
    </cfRule>
  </conditionalFormatting>
  <conditionalFormatting sqref="F164:M164">
    <cfRule type="containsBlanks" dxfId="4061" priority="1302">
      <formula>LEN(TRIM(F164))=0</formula>
    </cfRule>
  </conditionalFormatting>
  <conditionalFormatting sqref="F163:M163">
    <cfRule type="containsBlanks" dxfId="4060" priority="1301">
      <formula>LEN(TRIM(F163))=0</formula>
    </cfRule>
    <cfRule type="colorScale" priority="1300">
      <colorScale>
        <cfvo type="min"/>
        <cfvo type="max"/>
        <color rgb="FFFFEF9C"/>
        <color rgb="FFFF7128"/>
      </colorScale>
    </cfRule>
  </conditionalFormatting>
  <conditionalFormatting sqref="H163:I163">
    <cfRule type="expression" dxfId="4059" priority="1299">
      <formula>Z163=1</formula>
    </cfRule>
  </conditionalFormatting>
  <conditionalFormatting sqref="F163:G163">
    <cfRule type="expression" dxfId="4058" priority="1298">
      <formula>Y163=1</formula>
    </cfRule>
  </conditionalFormatting>
  <conditionalFormatting sqref="J163:K163">
    <cfRule type="expression" dxfId="4057" priority="1297">
      <formula>AA163=1</formula>
    </cfRule>
  </conditionalFormatting>
  <conditionalFormatting sqref="L163:M163">
    <cfRule type="expression" dxfId="4056" priority="1296">
      <formula>AB163=1</formula>
    </cfRule>
  </conditionalFormatting>
  <conditionalFormatting sqref="F166:M166">
    <cfRule type="containsBlanks" dxfId="4055" priority="1295">
      <formula>LEN(TRIM(F166))=0</formula>
    </cfRule>
  </conditionalFormatting>
  <conditionalFormatting sqref="F165:M165">
    <cfRule type="containsBlanks" dxfId="4054" priority="1294">
      <formula>LEN(TRIM(F165))=0</formula>
    </cfRule>
    <cfRule type="colorScale" priority="1293">
      <colorScale>
        <cfvo type="min"/>
        <cfvo type="max"/>
        <color rgb="FFFFEF9C"/>
        <color rgb="FFFF7128"/>
      </colorScale>
    </cfRule>
  </conditionalFormatting>
  <conditionalFormatting sqref="H165:I165">
    <cfRule type="expression" dxfId="4053" priority="1292">
      <formula>Z165=1</formula>
    </cfRule>
  </conditionalFormatting>
  <conditionalFormatting sqref="F165:G165">
    <cfRule type="expression" dxfId="4052" priority="1291">
      <formula>Y165=1</formula>
    </cfRule>
  </conditionalFormatting>
  <conditionalFormatting sqref="J165:K165">
    <cfRule type="expression" dxfId="4051" priority="1290">
      <formula>AA165=1</formula>
    </cfRule>
  </conditionalFormatting>
  <conditionalFormatting sqref="L165:M165">
    <cfRule type="expression" dxfId="4050" priority="1289">
      <formula>AB165=1</formula>
    </cfRule>
  </conditionalFormatting>
  <conditionalFormatting sqref="F168:M168">
    <cfRule type="containsBlanks" dxfId="4049" priority="1288">
      <formula>LEN(TRIM(F168))=0</formula>
    </cfRule>
  </conditionalFormatting>
  <conditionalFormatting sqref="F167:M167">
    <cfRule type="containsBlanks" dxfId="4048" priority="1287">
      <formula>LEN(TRIM(F167))=0</formula>
    </cfRule>
    <cfRule type="colorScale" priority="1286">
      <colorScale>
        <cfvo type="min"/>
        <cfvo type="max"/>
        <color rgb="FFFFEF9C"/>
        <color rgb="FFFF7128"/>
      </colorScale>
    </cfRule>
  </conditionalFormatting>
  <conditionalFormatting sqref="H167:I167">
    <cfRule type="expression" dxfId="4047" priority="1285">
      <formula>Z167=1</formula>
    </cfRule>
  </conditionalFormatting>
  <conditionalFormatting sqref="F167:G167">
    <cfRule type="expression" dxfId="4046" priority="1284">
      <formula>Y167=1</formula>
    </cfRule>
  </conditionalFormatting>
  <conditionalFormatting sqref="J167:K167">
    <cfRule type="expression" dxfId="4045" priority="1283">
      <formula>AA167=1</formula>
    </cfRule>
  </conditionalFormatting>
  <conditionalFormatting sqref="L167:M167">
    <cfRule type="expression" dxfId="4044" priority="1282">
      <formula>AB167=1</formula>
    </cfRule>
  </conditionalFormatting>
  <conditionalFormatting sqref="F170:M170">
    <cfRule type="containsBlanks" dxfId="4043" priority="1281">
      <formula>LEN(TRIM(F170))=0</formula>
    </cfRule>
  </conditionalFormatting>
  <conditionalFormatting sqref="F169:M169">
    <cfRule type="containsBlanks" dxfId="4042" priority="1280">
      <formula>LEN(TRIM(F169))=0</formula>
    </cfRule>
    <cfRule type="colorScale" priority="1279">
      <colorScale>
        <cfvo type="min"/>
        <cfvo type="max"/>
        <color rgb="FFFFEF9C"/>
        <color rgb="FFFF7128"/>
      </colorScale>
    </cfRule>
  </conditionalFormatting>
  <conditionalFormatting sqref="H169:I169">
    <cfRule type="expression" dxfId="4041" priority="1278">
      <formula>Z169=1</formula>
    </cfRule>
  </conditionalFormatting>
  <conditionalFormatting sqref="F169:G169">
    <cfRule type="expression" dxfId="4040" priority="1277">
      <formula>Y169=1</formula>
    </cfRule>
  </conditionalFormatting>
  <conditionalFormatting sqref="J169:K169">
    <cfRule type="expression" dxfId="4039" priority="1276">
      <formula>AA169=1</formula>
    </cfRule>
  </conditionalFormatting>
  <conditionalFormatting sqref="L169:M169">
    <cfRule type="expression" dxfId="4038" priority="1275">
      <formula>AB169=1</formula>
    </cfRule>
  </conditionalFormatting>
  <conditionalFormatting sqref="F172:M172">
    <cfRule type="containsBlanks" dxfId="4037" priority="1274">
      <formula>LEN(TRIM(F172))=0</formula>
    </cfRule>
  </conditionalFormatting>
  <conditionalFormatting sqref="F171:M171">
    <cfRule type="containsBlanks" dxfId="4036" priority="1273">
      <formula>LEN(TRIM(F171))=0</formula>
    </cfRule>
    <cfRule type="colorScale" priority="1272">
      <colorScale>
        <cfvo type="min"/>
        <cfvo type="max"/>
        <color rgb="FFFFEF9C"/>
        <color rgb="FFFF7128"/>
      </colorScale>
    </cfRule>
  </conditionalFormatting>
  <conditionalFormatting sqref="H171:I171">
    <cfRule type="expression" dxfId="4035" priority="1271">
      <formula>Z171=1</formula>
    </cfRule>
  </conditionalFormatting>
  <conditionalFormatting sqref="F171:G171">
    <cfRule type="expression" dxfId="4034" priority="1270">
      <formula>Y171=1</formula>
    </cfRule>
  </conditionalFormatting>
  <conditionalFormatting sqref="J171:K171">
    <cfRule type="expression" dxfId="4033" priority="1269">
      <formula>AA171=1</formula>
    </cfRule>
  </conditionalFormatting>
  <conditionalFormatting sqref="L171:M171">
    <cfRule type="expression" dxfId="4032" priority="1268">
      <formula>AB171=1</formula>
    </cfRule>
  </conditionalFormatting>
  <conditionalFormatting sqref="F174:M174">
    <cfRule type="containsBlanks" dxfId="4031" priority="1267">
      <formula>LEN(TRIM(F174))=0</formula>
    </cfRule>
  </conditionalFormatting>
  <conditionalFormatting sqref="F173:M173">
    <cfRule type="containsBlanks" dxfId="4030" priority="1266">
      <formula>LEN(TRIM(F173))=0</formula>
    </cfRule>
    <cfRule type="colorScale" priority="1265">
      <colorScale>
        <cfvo type="min"/>
        <cfvo type="max"/>
        <color rgb="FFFFEF9C"/>
        <color rgb="FFFF7128"/>
      </colorScale>
    </cfRule>
  </conditionalFormatting>
  <conditionalFormatting sqref="H173:I173">
    <cfRule type="expression" dxfId="4029" priority="1264">
      <formula>Z173=1</formula>
    </cfRule>
  </conditionalFormatting>
  <conditionalFormatting sqref="F173:G173">
    <cfRule type="expression" dxfId="4028" priority="1263">
      <formula>Y173=1</formula>
    </cfRule>
  </conditionalFormatting>
  <conditionalFormatting sqref="J173:K173">
    <cfRule type="expression" dxfId="4027" priority="1262">
      <formula>AA173=1</formula>
    </cfRule>
  </conditionalFormatting>
  <conditionalFormatting sqref="L173:M173">
    <cfRule type="expression" dxfId="4026" priority="1261">
      <formula>AB173=1</formula>
    </cfRule>
  </conditionalFormatting>
  <conditionalFormatting sqref="F176:M176">
    <cfRule type="containsBlanks" dxfId="4025" priority="1260">
      <formula>LEN(TRIM(F176))=0</formula>
    </cfRule>
  </conditionalFormatting>
  <conditionalFormatting sqref="F175:M175">
    <cfRule type="containsBlanks" dxfId="4024" priority="1259">
      <formula>LEN(TRIM(F175))=0</formula>
    </cfRule>
    <cfRule type="colorScale" priority="1258">
      <colorScale>
        <cfvo type="min"/>
        <cfvo type="max"/>
        <color rgb="FFFFEF9C"/>
        <color rgb="FFFF7128"/>
      </colorScale>
    </cfRule>
  </conditionalFormatting>
  <conditionalFormatting sqref="H175:I175">
    <cfRule type="expression" dxfId="4023" priority="1257">
      <formula>Z175=1</formula>
    </cfRule>
  </conditionalFormatting>
  <conditionalFormatting sqref="F175:G175">
    <cfRule type="expression" dxfId="4022" priority="1256">
      <formula>Y175=1</formula>
    </cfRule>
  </conditionalFormatting>
  <conditionalFormatting sqref="J175:K175">
    <cfRule type="expression" dxfId="4021" priority="1255">
      <formula>AA175=1</formula>
    </cfRule>
  </conditionalFormatting>
  <conditionalFormatting sqref="L175:M175">
    <cfRule type="expression" dxfId="4020" priority="1254">
      <formula>AB175=1</formula>
    </cfRule>
  </conditionalFormatting>
  <conditionalFormatting sqref="F178:M178">
    <cfRule type="containsBlanks" dxfId="4019" priority="1253">
      <formula>LEN(TRIM(F178))=0</formula>
    </cfRule>
  </conditionalFormatting>
  <conditionalFormatting sqref="F177:M177">
    <cfRule type="containsBlanks" dxfId="4018" priority="1252">
      <formula>LEN(TRIM(F177))=0</formula>
    </cfRule>
    <cfRule type="colorScale" priority="1251">
      <colorScale>
        <cfvo type="min"/>
        <cfvo type="max"/>
        <color rgb="FFFFEF9C"/>
        <color rgb="FFFF7128"/>
      </colorScale>
    </cfRule>
  </conditionalFormatting>
  <conditionalFormatting sqref="H177:I177">
    <cfRule type="expression" dxfId="4017" priority="1250">
      <formula>Z177=1</formula>
    </cfRule>
  </conditionalFormatting>
  <conditionalFormatting sqref="F177:G177">
    <cfRule type="expression" dxfId="4016" priority="1249">
      <formula>Y177=1</formula>
    </cfRule>
  </conditionalFormatting>
  <conditionalFormatting sqref="J177:K177">
    <cfRule type="expression" dxfId="4015" priority="1248">
      <formula>AA177=1</formula>
    </cfRule>
  </conditionalFormatting>
  <conditionalFormatting sqref="L177:M177">
    <cfRule type="expression" dxfId="4014" priority="1247">
      <formula>AB177=1</formula>
    </cfRule>
  </conditionalFormatting>
  <conditionalFormatting sqref="F180:M180">
    <cfRule type="containsBlanks" dxfId="4013" priority="1246">
      <formula>LEN(TRIM(F180))=0</formula>
    </cfRule>
  </conditionalFormatting>
  <conditionalFormatting sqref="F179:M179">
    <cfRule type="containsBlanks" dxfId="4012" priority="1245">
      <formula>LEN(TRIM(F179))=0</formula>
    </cfRule>
    <cfRule type="colorScale" priority="1244">
      <colorScale>
        <cfvo type="min"/>
        <cfvo type="max"/>
        <color rgb="FFFFEF9C"/>
        <color rgb="FFFF7128"/>
      </colorScale>
    </cfRule>
  </conditionalFormatting>
  <conditionalFormatting sqref="H179:I179">
    <cfRule type="expression" dxfId="4011" priority="1243">
      <formula>Z179=1</formula>
    </cfRule>
  </conditionalFormatting>
  <conditionalFormatting sqref="F179:G179">
    <cfRule type="expression" dxfId="4010" priority="1242">
      <formula>Y179=1</formula>
    </cfRule>
  </conditionalFormatting>
  <conditionalFormatting sqref="J179:K179">
    <cfRule type="expression" dxfId="4009" priority="1241">
      <formula>AA179=1</formula>
    </cfRule>
  </conditionalFormatting>
  <conditionalFormatting sqref="L179:M179">
    <cfRule type="expression" dxfId="4008" priority="1240">
      <formula>AB179=1</formula>
    </cfRule>
  </conditionalFormatting>
  <conditionalFormatting sqref="F182:M182">
    <cfRule type="containsBlanks" dxfId="4007" priority="1239">
      <formula>LEN(TRIM(F182))=0</formula>
    </cfRule>
  </conditionalFormatting>
  <conditionalFormatting sqref="F181:M181">
    <cfRule type="containsBlanks" dxfId="4006" priority="1238">
      <formula>LEN(TRIM(F181))=0</formula>
    </cfRule>
    <cfRule type="colorScale" priority="1237">
      <colorScale>
        <cfvo type="min"/>
        <cfvo type="max"/>
        <color rgb="FFFFEF9C"/>
        <color rgb="FFFF7128"/>
      </colorScale>
    </cfRule>
  </conditionalFormatting>
  <conditionalFormatting sqref="H181:I181">
    <cfRule type="expression" dxfId="4005" priority="1236">
      <formula>Z181=1</formula>
    </cfRule>
  </conditionalFormatting>
  <conditionalFormatting sqref="F181:G181">
    <cfRule type="expression" dxfId="4004" priority="1235">
      <formula>Y181=1</formula>
    </cfRule>
  </conditionalFormatting>
  <conditionalFormatting sqref="J181:K181">
    <cfRule type="expression" dxfId="4003" priority="1234">
      <formula>AA181=1</formula>
    </cfRule>
  </conditionalFormatting>
  <conditionalFormatting sqref="L181:M181">
    <cfRule type="expression" dxfId="4002" priority="1233">
      <formula>AB181=1</formula>
    </cfRule>
  </conditionalFormatting>
  <conditionalFormatting sqref="F184:M184">
    <cfRule type="containsBlanks" dxfId="4001" priority="1232">
      <formula>LEN(TRIM(F184))=0</formula>
    </cfRule>
  </conditionalFormatting>
  <conditionalFormatting sqref="F183:M183">
    <cfRule type="containsBlanks" dxfId="4000" priority="1231">
      <formula>LEN(TRIM(F183))=0</formula>
    </cfRule>
    <cfRule type="colorScale" priority="1230">
      <colorScale>
        <cfvo type="min"/>
        <cfvo type="max"/>
        <color rgb="FFFFEF9C"/>
        <color rgb="FFFF7128"/>
      </colorScale>
    </cfRule>
  </conditionalFormatting>
  <conditionalFormatting sqref="H183:I183">
    <cfRule type="expression" dxfId="3999" priority="1229">
      <formula>Z183=1</formula>
    </cfRule>
  </conditionalFormatting>
  <conditionalFormatting sqref="F183:G183">
    <cfRule type="expression" dxfId="3998" priority="1228">
      <formula>Y183=1</formula>
    </cfRule>
  </conditionalFormatting>
  <conditionalFormatting sqref="J183:K183">
    <cfRule type="expression" dxfId="3997" priority="1227">
      <formula>AA183=1</formula>
    </cfRule>
  </conditionalFormatting>
  <conditionalFormatting sqref="L183:M183">
    <cfRule type="expression" dxfId="3996" priority="1226">
      <formula>AB183=1</formula>
    </cfRule>
  </conditionalFormatting>
  <conditionalFormatting sqref="F186:M186">
    <cfRule type="containsBlanks" dxfId="3995" priority="1225">
      <formula>LEN(TRIM(F186))=0</formula>
    </cfRule>
  </conditionalFormatting>
  <conditionalFormatting sqref="F185:M185">
    <cfRule type="containsBlanks" dxfId="3994" priority="1224">
      <formula>LEN(TRIM(F185))=0</formula>
    </cfRule>
    <cfRule type="colorScale" priority="1223">
      <colorScale>
        <cfvo type="min"/>
        <cfvo type="max"/>
        <color rgb="FFFFEF9C"/>
        <color rgb="FFFF7128"/>
      </colorScale>
    </cfRule>
  </conditionalFormatting>
  <conditionalFormatting sqref="H185:I185">
    <cfRule type="expression" dxfId="3993" priority="1222">
      <formula>Z185=1</formula>
    </cfRule>
  </conditionalFormatting>
  <conditionalFormatting sqref="F185:G185">
    <cfRule type="expression" dxfId="3992" priority="1221">
      <formula>Y185=1</formula>
    </cfRule>
  </conditionalFormatting>
  <conditionalFormatting sqref="J185:K185">
    <cfRule type="expression" dxfId="3991" priority="1220">
      <formula>AA185=1</formula>
    </cfRule>
  </conditionalFormatting>
  <conditionalFormatting sqref="L185:M185">
    <cfRule type="expression" dxfId="3990" priority="1219">
      <formula>AB185=1</formula>
    </cfRule>
  </conditionalFormatting>
  <conditionalFormatting sqref="F188:M188">
    <cfRule type="containsBlanks" dxfId="3989" priority="1218">
      <formula>LEN(TRIM(F188))=0</formula>
    </cfRule>
  </conditionalFormatting>
  <conditionalFormatting sqref="F187:M187">
    <cfRule type="containsBlanks" dxfId="3988" priority="1217">
      <formula>LEN(TRIM(F187))=0</formula>
    </cfRule>
    <cfRule type="colorScale" priority="1216">
      <colorScale>
        <cfvo type="min"/>
        <cfvo type="max"/>
        <color rgb="FFFFEF9C"/>
        <color rgb="FFFF7128"/>
      </colorScale>
    </cfRule>
  </conditionalFormatting>
  <conditionalFormatting sqref="H187:I187">
    <cfRule type="expression" dxfId="3987" priority="1215">
      <formula>Z187=1</formula>
    </cfRule>
  </conditionalFormatting>
  <conditionalFormatting sqref="F187:G187">
    <cfRule type="expression" dxfId="3986" priority="1214">
      <formula>Y187=1</formula>
    </cfRule>
  </conditionalFormatting>
  <conditionalFormatting sqref="J187:K187">
    <cfRule type="expression" dxfId="3985" priority="1213">
      <formula>AA187=1</formula>
    </cfRule>
  </conditionalFormatting>
  <conditionalFormatting sqref="L187:M187">
    <cfRule type="expression" dxfId="3984" priority="1212">
      <formula>AB187=1</formula>
    </cfRule>
  </conditionalFormatting>
  <conditionalFormatting sqref="F190:M190">
    <cfRule type="containsBlanks" dxfId="3983" priority="1211">
      <formula>LEN(TRIM(F190))=0</formula>
    </cfRule>
  </conditionalFormatting>
  <conditionalFormatting sqref="F189:M189">
    <cfRule type="containsBlanks" dxfId="3982" priority="1210">
      <formula>LEN(TRIM(F189))=0</formula>
    </cfRule>
    <cfRule type="colorScale" priority="1209">
      <colorScale>
        <cfvo type="min"/>
        <cfvo type="max"/>
        <color rgb="FFFFEF9C"/>
        <color rgb="FFFF7128"/>
      </colorScale>
    </cfRule>
  </conditionalFormatting>
  <conditionalFormatting sqref="H189:I189">
    <cfRule type="expression" dxfId="3981" priority="1208">
      <formula>Z189=1</formula>
    </cfRule>
  </conditionalFormatting>
  <conditionalFormatting sqref="F189:G189">
    <cfRule type="expression" dxfId="3980" priority="1207">
      <formula>Y189=1</formula>
    </cfRule>
  </conditionalFormatting>
  <conditionalFormatting sqref="J189:K189">
    <cfRule type="expression" dxfId="3979" priority="1206">
      <formula>AA189=1</formula>
    </cfRule>
  </conditionalFormatting>
  <conditionalFormatting sqref="L189:M189">
    <cfRule type="expression" dxfId="3978" priority="1205">
      <formula>AB189=1</formula>
    </cfRule>
  </conditionalFormatting>
  <conditionalFormatting sqref="F192:M192">
    <cfRule type="containsBlanks" dxfId="3977" priority="1204">
      <formula>LEN(TRIM(F192))=0</formula>
    </cfRule>
  </conditionalFormatting>
  <conditionalFormatting sqref="F191:M191">
    <cfRule type="containsBlanks" dxfId="3976" priority="1203">
      <formula>LEN(TRIM(F191))=0</formula>
    </cfRule>
    <cfRule type="colorScale" priority="1202">
      <colorScale>
        <cfvo type="min"/>
        <cfvo type="max"/>
        <color rgb="FFFFEF9C"/>
        <color rgb="FFFF7128"/>
      </colorScale>
    </cfRule>
  </conditionalFormatting>
  <conditionalFormatting sqref="H191:I191">
    <cfRule type="expression" dxfId="3975" priority="1201">
      <formula>Z191=1</formula>
    </cfRule>
  </conditionalFormatting>
  <conditionalFormatting sqref="F191:G191">
    <cfRule type="expression" dxfId="3974" priority="1200">
      <formula>Y191=1</formula>
    </cfRule>
  </conditionalFormatting>
  <conditionalFormatting sqref="J191:K191">
    <cfRule type="expression" dxfId="3973" priority="1199">
      <formula>AA191=1</formula>
    </cfRule>
  </conditionalFormatting>
  <conditionalFormatting sqref="L191:M191">
    <cfRule type="expression" dxfId="3972" priority="1198">
      <formula>AB191=1</formula>
    </cfRule>
  </conditionalFormatting>
  <conditionalFormatting sqref="F194:M194">
    <cfRule type="containsBlanks" dxfId="3971" priority="1197">
      <formula>LEN(TRIM(F194))=0</formula>
    </cfRule>
  </conditionalFormatting>
  <conditionalFormatting sqref="F193:M193">
    <cfRule type="containsBlanks" dxfId="3970" priority="1196">
      <formula>LEN(TRIM(F193))=0</formula>
    </cfRule>
    <cfRule type="colorScale" priority="1195">
      <colorScale>
        <cfvo type="min"/>
        <cfvo type="max"/>
        <color rgb="FFFFEF9C"/>
        <color rgb="FFFF7128"/>
      </colorScale>
    </cfRule>
  </conditionalFormatting>
  <conditionalFormatting sqref="H193:I193">
    <cfRule type="expression" dxfId="3969" priority="1194">
      <formula>Z193=1</formula>
    </cfRule>
  </conditionalFormatting>
  <conditionalFormatting sqref="F193:G193">
    <cfRule type="expression" dxfId="3968" priority="1193">
      <formula>Y193=1</formula>
    </cfRule>
  </conditionalFormatting>
  <conditionalFormatting sqref="J193:K193">
    <cfRule type="expression" dxfId="3967" priority="1192">
      <formula>AA193=1</formula>
    </cfRule>
  </conditionalFormatting>
  <conditionalFormatting sqref="L193:M193">
    <cfRule type="expression" dxfId="3966" priority="1191">
      <formula>AB193=1</formula>
    </cfRule>
  </conditionalFormatting>
  <conditionalFormatting sqref="F196:M196">
    <cfRule type="containsBlanks" dxfId="3965" priority="1190">
      <formula>LEN(TRIM(F196))=0</formula>
    </cfRule>
  </conditionalFormatting>
  <conditionalFormatting sqref="F195:M195">
    <cfRule type="containsBlanks" dxfId="3964" priority="1189">
      <formula>LEN(TRIM(F195))=0</formula>
    </cfRule>
    <cfRule type="colorScale" priority="1188">
      <colorScale>
        <cfvo type="min"/>
        <cfvo type="max"/>
        <color rgb="FFFFEF9C"/>
        <color rgb="FFFF7128"/>
      </colorScale>
    </cfRule>
  </conditionalFormatting>
  <conditionalFormatting sqref="H195:I195">
    <cfRule type="expression" dxfId="3963" priority="1187">
      <formula>Z195=1</formula>
    </cfRule>
  </conditionalFormatting>
  <conditionalFormatting sqref="F195:G195">
    <cfRule type="expression" dxfId="3962" priority="1186">
      <formula>Y195=1</formula>
    </cfRule>
  </conditionalFormatting>
  <conditionalFormatting sqref="J195:K195">
    <cfRule type="expression" dxfId="3961" priority="1185">
      <formula>AA195=1</formula>
    </cfRule>
  </conditionalFormatting>
  <conditionalFormatting sqref="L195:M195">
    <cfRule type="expression" dxfId="3960" priority="1184">
      <formula>AB195=1</formula>
    </cfRule>
  </conditionalFormatting>
  <conditionalFormatting sqref="F198:M198">
    <cfRule type="containsBlanks" dxfId="3959" priority="1183">
      <formula>LEN(TRIM(F198))=0</formula>
    </cfRule>
  </conditionalFormatting>
  <conditionalFormatting sqref="F197:M197">
    <cfRule type="containsBlanks" dxfId="3958" priority="1182">
      <formula>LEN(TRIM(F197))=0</formula>
    </cfRule>
    <cfRule type="colorScale" priority="1181">
      <colorScale>
        <cfvo type="min"/>
        <cfvo type="max"/>
        <color rgb="FFFFEF9C"/>
        <color rgb="FFFF7128"/>
      </colorScale>
    </cfRule>
  </conditionalFormatting>
  <conditionalFormatting sqref="H197:I197">
    <cfRule type="expression" dxfId="3957" priority="1180">
      <formula>Z197=1</formula>
    </cfRule>
  </conditionalFormatting>
  <conditionalFormatting sqref="F197:G197">
    <cfRule type="expression" dxfId="3956" priority="1179">
      <formula>Y197=1</formula>
    </cfRule>
  </conditionalFormatting>
  <conditionalFormatting sqref="J197:K197">
    <cfRule type="expression" dxfId="3955" priority="1178">
      <formula>AA197=1</formula>
    </cfRule>
  </conditionalFormatting>
  <conditionalFormatting sqref="L197:M197">
    <cfRule type="expression" dxfId="3954" priority="1177">
      <formula>AB197=1</formula>
    </cfRule>
  </conditionalFormatting>
  <conditionalFormatting sqref="F200:M200">
    <cfRule type="containsBlanks" dxfId="3953" priority="1176">
      <formula>LEN(TRIM(F200))=0</formula>
    </cfRule>
  </conditionalFormatting>
  <conditionalFormatting sqref="F199:M199">
    <cfRule type="containsBlanks" dxfId="3952" priority="1175">
      <formula>LEN(TRIM(F199))=0</formula>
    </cfRule>
    <cfRule type="colorScale" priority="1174">
      <colorScale>
        <cfvo type="min"/>
        <cfvo type="max"/>
        <color rgb="FFFFEF9C"/>
        <color rgb="FFFF7128"/>
      </colorScale>
    </cfRule>
  </conditionalFormatting>
  <conditionalFormatting sqref="H199:I199">
    <cfRule type="expression" dxfId="3951" priority="1173">
      <formula>Z199=1</formula>
    </cfRule>
  </conditionalFormatting>
  <conditionalFormatting sqref="F199:G199">
    <cfRule type="expression" dxfId="3950" priority="1172">
      <formula>Y199=1</formula>
    </cfRule>
  </conditionalFormatting>
  <conditionalFormatting sqref="J199:K199">
    <cfRule type="expression" dxfId="3949" priority="1171">
      <formula>AA199=1</formula>
    </cfRule>
  </conditionalFormatting>
  <conditionalFormatting sqref="L199:M199">
    <cfRule type="expression" dxfId="3948" priority="1170">
      <formula>AB199=1</formula>
    </cfRule>
  </conditionalFormatting>
  <conditionalFormatting sqref="F202:M202">
    <cfRule type="containsBlanks" dxfId="3947" priority="1169">
      <formula>LEN(TRIM(F202))=0</formula>
    </cfRule>
  </conditionalFormatting>
  <conditionalFormatting sqref="F201:M201">
    <cfRule type="containsBlanks" dxfId="3946" priority="1168">
      <formula>LEN(TRIM(F201))=0</formula>
    </cfRule>
    <cfRule type="colorScale" priority="1167">
      <colorScale>
        <cfvo type="min"/>
        <cfvo type="max"/>
        <color rgb="FFFFEF9C"/>
        <color rgb="FFFF7128"/>
      </colorScale>
    </cfRule>
  </conditionalFormatting>
  <conditionalFormatting sqref="H201:I201">
    <cfRule type="expression" dxfId="3945" priority="1166">
      <formula>Z201=1</formula>
    </cfRule>
  </conditionalFormatting>
  <conditionalFormatting sqref="F201:G201">
    <cfRule type="expression" dxfId="3944" priority="1165">
      <formula>Y201=1</formula>
    </cfRule>
  </conditionalFormatting>
  <conditionalFormatting sqref="J201:K201">
    <cfRule type="expression" dxfId="3943" priority="1164">
      <formula>AA201=1</formula>
    </cfRule>
  </conditionalFormatting>
  <conditionalFormatting sqref="L201:M201">
    <cfRule type="expression" dxfId="3942" priority="1163">
      <formula>AB201=1</formula>
    </cfRule>
  </conditionalFormatting>
  <conditionalFormatting sqref="F204:M204">
    <cfRule type="containsBlanks" dxfId="3941" priority="1162">
      <formula>LEN(TRIM(F204))=0</formula>
    </cfRule>
  </conditionalFormatting>
  <conditionalFormatting sqref="F203:M203">
    <cfRule type="containsBlanks" dxfId="3940" priority="1161">
      <formula>LEN(TRIM(F203))=0</formula>
    </cfRule>
    <cfRule type="colorScale" priority="1160">
      <colorScale>
        <cfvo type="min"/>
        <cfvo type="max"/>
        <color rgb="FFFFEF9C"/>
        <color rgb="FFFF7128"/>
      </colorScale>
    </cfRule>
  </conditionalFormatting>
  <conditionalFormatting sqref="H203:I203">
    <cfRule type="expression" dxfId="3939" priority="1159">
      <formula>Z203=1</formula>
    </cfRule>
  </conditionalFormatting>
  <conditionalFormatting sqref="F203:G203">
    <cfRule type="expression" dxfId="3938" priority="1158">
      <formula>Y203=1</formula>
    </cfRule>
  </conditionalFormatting>
  <conditionalFormatting sqref="J203:K203">
    <cfRule type="expression" dxfId="3937" priority="1157">
      <formula>AA203=1</formula>
    </cfRule>
  </conditionalFormatting>
  <conditionalFormatting sqref="L203:M203">
    <cfRule type="expression" dxfId="3936" priority="1156">
      <formula>AB203=1</formula>
    </cfRule>
  </conditionalFormatting>
  <conditionalFormatting sqref="F206:M206">
    <cfRule type="containsBlanks" dxfId="3935" priority="1155">
      <formula>LEN(TRIM(F206))=0</formula>
    </cfRule>
  </conditionalFormatting>
  <conditionalFormatting sqref="F205:M205">
    <cfRule type="containsBlanks" dxfId="3934" priority="1154">
      <formula>LEN(TRIM(F205))=0</formula>
    </cfRule>
    <cfRule type="colorScale" priority="1153">
      <colorScale>
        <cfvo type="min"/>
        <cfvo type="max"/>
        <color rgb="FFFFEF9C"/>
        <color rgb="FFFF7128"/>
      </colorScale>
    </cfRule>
  </conditionalFormatting>
  <conditionalFormatting sqref="H205:I205">
    <cfRule type="expression" dxfId="3933" priority="1152">
      <formula>Z205=1</formula>
    </cfRule>
  </conditionalFormatting>
  <conditionalFormatting sqref="F205:G205">
    <cfRule type="expression" dxfId="3932" priority="1151">
      <formula>Y205=1</formula>
    </cfRule>
  </conditionalFormatting>
  <conditionalFormatting sqref="J205:K205">
    <cfRule type="expression" dxfId="3931" priority="1150">
      <formula>AA205=1</formula>
    </cfRule>
  </conditionalFormatting>
  <conditionalFormatting sqref="L205:M205">
    <cfRule type="expression" dxfId="3930" priority="1149">
      <formula>AB205=1</formula>
    </cfRule>
  </conditionalFormatting>
  <conditionalFormatting sqref="F208:M208">
    <cfRule type="containsBlanks" dxfId="3929" priority="1148">
      <formula>LEN(TRIM(F208))=0</formula>
    </cfRule>
  </conditionalFormatting>
  <conditionalFormatting sqref="F207:M207">
    <cfRule type="containsBlanks" dxfId="3928" priority="1147">
      <formula>LEN(TRIM(F207))=0</formula>
    </cfRule>
    <cfRule type="colorScale" priority="1146">
      <colorScale>
        <cfvo type="min"/>
        <cfvo type="max"/>
        <color rgb="FFFFEF9C"/>
        <color rgb="FFFF7128"/>
      </colorScale>
    </cfRule>
  </conditionalFormatting>
  <conditionalFormatting sqref="H207:I207">
    <cfRule type="expression" dxfId="3927" priority="1145">
      <formula>Z207=1</formula>
    </cfRule>
  </conditionalFormatting>
  <conditionalFormatting sqref="F207:G207">
    <cfRule type="expression" dxfId="3926" priority="1144">
      <formula>Y207=1</formula>
    </cfRule>
  </conditionalFormatting>
  <conditionalFormatting sqref="J207:K207">
    <cfRule type="expression" dxfId="3925" priority="1143">
      <formula>AA207=1</formula>
    </cfRule>
  </conditionalFormatting>
  <conditionalFormatting sqref="L207:M207">
    <cfRule type="expression" dxfId="3924" priority="1142">
      <formula>AB207=1</formula>
    </cfRule>
  </conditionalFormatting>
  <conditionalFormatting sqref="F210:M210">
    <cfRule type="containsBlanks" dxfId="3923" priority="1141">
      <formula>LEN(TRIM(F210))=0</formula>
    </cfRule>
  </conditionalFormatting>
  <conditionalFormatting sqref="F209:M209">
    <cfRule type="containsBlanks" dxfId="3922" priority="1140">
      <formula>LEN(TRIM(F209))=0</formula>
    </cfRule>
    <cfRule type="colorScale" priority="1139">
      <colorScale>
        <cfvo type="min"/>
        <cfvo type="max"/>
        <color rgb="FFFFEF9C"/>
        <color rgb="FFFF7128"/>
      </colorScale>
    </cfRule>
  </conditionalFormatting>
  <conditionalFormatting sqref="H209:I209">
    <cfRule type="expression" dxfId="3921" priority="1138">
      <formula>Z209=1</formula>
    </cfRule>
  </conditionalFormatting>
  <conditionalFormatting sqref="F209:G209">
    <cfRule type="expression" dxfId="3920" priority="1137">
      <formula>Y209=1</formula>
    </cfRule>
  </conditionalFormatting>
  <conditionalFormatting sqref="J209:K209">
    <cfRule type="expression" dxfId="3919" priority="1136">
      <formula>AA209=1</formula>
    </cfRule>
  </conditionalFormatting>
  <conditionalFormatting sqref="L209:M209">
    <cfRule type="expression" dxfId="3918" priority="1135">
      <formula>AB209=1</formula>
    </cfRule>
  </conditionalFormatting>
  <conditionalFormatting sqref="F212:M212">
    <cfRule type="containsBlanks" dxfId="3917" priority="1134">
      <formula>LEN(TRIM(F212))=0</formula>
    </cfRule>
  </conditionalFormatting>
  <conditionalFormatting sqref="F211:M211">
    <cfRule type="containsBlanks" dxfId="3916" priority="1133">
      <formula>LEN(TRIM(F211))=0</formula>
    </cfRule>
    <cfRule type="colorScale" priority="1132">
      <colorScale>
        <cfvo type="min"/>
        <cfvo type="max"/>
        <color rgb="FFFFEF9C"/>
        <color rgb="FFFF7128"/>
      </colorScale>
    </cfRule>
  </conditionalFormatting>
  <conditionalFormatting sqref="H211:I211">
    <cfRule type="expression" dxfId="3915" priority="1131">
      <formula>Z211=1</formula>
    </cfRule>
  </conditionalFormatting>
  <conditionalFormatting sqref="F211:G211">
    <cfRule type="expression" dxfId="3914" priority="1130">
      <formula>Y211=1</formula>
    </cfRule>
  </conditionalFormatting>
  <conditionalFormatting sqref="J211:K211">
    <cfRule type="expression" dxfId="3913" priority="1129">
      <formula>AA211=1</formula>
    </cfRule>
  </conditionalFormatting>
  <conditionalFormatting sqref="L211:M211">
    <cfRule type="expression" dxfId="3912" priority="1128">
      <formula>AB211=1</formula>
    </cfRule>
  </conditionalFormatting>
  <conditionalFormatting sqref="F214:M214">
    <cfRule type="containsBlanks" dxfId="3911" priority="1127">
      <formula>LEN(TRIM(F214))=0</formula>
    </cfRule>
  </conditionalFormatting>
  <conditionalFormatting sqref="F213:M213">
    <cfRule type="containsBlanks" dxfId="3910" priority="1126">
      <formula>LEN(TRIM(F213))=0</formula>
    </cfRule>
    <cfRule type="colorScale" priority="1125">
      <colorScale>
        <cfvo type="min"/>
        <cfvo type="max"/>
        <color rgb="FFFFEF9C"/>
        <color rgb="FFFF7128"/>
      </colorScale>
    </cfRule>
  </conditionalFormatting>
  <conditionalFormatting sqref="H213:I213">
    <cfRule type="expression" dxfId="3909" priority="1124">
      <formula>Z213=1</formula>
    </cfRule>
  </conditionalFormatting>
  <conditionalFormatting sqref="F213:G213">
    <cfRule type="expression" dxfId="3908" priority="1123">
      <formula>Y213=1</formula>
    </cfRule>
  </conditionalFormatting>
  <conditionalFormatting sqref="J213:K213">
    <cfRule type="expression" dxfId="3907" priority="1122">
      <formula>AA213=1</formula>
    </cfRule>
  </conditionalFormatting>
  <conditionalFormatting sqref="L213:M213">
    <cfRule type="expression" dxfId="3906" priority="1121">
      <formula>AB213=1</formula>
    </cfRule>
  </conditionalFormatting>
  <conditionalFormatting sqref="F216:M216">
    <cfRule type="containsBlanks" dxfId="3905" priority="1120">
      <formula>LEN(TRIM(F216))=0</formula>
    </cfRule>
  </conditionalFormatting>
  <conditionalFormatting sqref="F215:M215">
    <cfRule type="containsBlanks" dxfId="3904" priority="1119">
      <formula>LEN(TRIM(F215))=0</formula>
    </cfRule>
    <cfRule type="colorScale" priority="1118">
      <colorScale>
        <cfvo type="min"/>
        <cfvo type="max"/>
        <color rgb="FFFFEF9C"/>
        <color rgb="FFFF7128"/>
      </colorScale>
    </cfRule>
  </conditionalFormatting>
  <conditionalFormatting sqref="H215:I215">
    <cfRule type="expression" dxfId="3903" priority="1117">
      <formula>Z215=1</formula>
    </cfRule>
  </conditionalFormatting>
  <conditionalFormatting sqref="F215:G215">
    <cfRule type="expression" dxfId="3902" priority="1116">
      <formula>Y215=1</formula>
    </cfRule>
  </conditionalFormatting>
  <conditionalFormatting sqref="J215:K215">
    <cfRule type="expression" dxfId="3901" priority="1115">
      <formula>AA215=1</formula>
    </cfRule>
  </conditionalFormatting>
  <conditionalFormatting sqref="L215:M215">
    <cfRule type="expression" dxfId="3900" priority="1114">
      <formula>AB215=1</formula>
    </cfRule>
  </conditionalFormatting>
  <conditionalFormatting sqref="F218:M218">
    <cfRule type="containsBlanks" dxfId="3899" priority="1113">
      <formula>LEN(TRIM(F218))=0</formula>
    </cfRule>
  </conditionalFormatting>
  <conditionalFormatting sqref="F217:M217">
    <cfRule type="containsBlanks" dxfId="3898" priority="1112">
      <formula>LEN(TRIM(F217))=0</formula>
    </cfRule>
    <cfRule type="colorScale" priority="1111">
      <colorScale>
        <cfvo type="min"/>
        <cfvo type="max"/>
        <color rgb="FFFFEF9C"/>
        <color rgb="FFFF7128"/>
      </colorScale>
    </cfRule>
  </conditionalFormatting>
  <conditionalFormatting sqref="H217:I217">
    <cfRule type="expression" dxfId="3897" priority="1110">
      <formula>Z217=1</formula>
    </cfRule>
  </conditionalFormatting>
  <conditionalFormatting sqref="F217:G217">
    <cfRule type="expression" dxfId="3896" priority="1109">
      <formula>Y217=1</formula>
    </cfRule>
  </conditionalFormatting>
  <conditionalFormatting sqref="J217:K217">
    <cfRule type="expression" dxfId="3895" priority="1108">
      <formula>AA217=1</formula>
    </cfRule>
  </conditionalFormatting>
  <conditionalFormatting sqref="L217:M217">
    <cfRule type="expression" dxfId="3894" priority="1107">
      <formula>AB217=1</formula>
    </cfRule>
  </conditionalFormatting>
  <conditionalFormatting sqref="F220:M220">
    <cfRule type="containsBlanks" dxfId="3893" priority="1106">
      <formula>LEN(TRIM(F220))=0</formula>
    </cfRule>
  </conditionalFormatting>
  <conditionalFormatting sqref="F219:M219">
    <cfRule type="containsBlanks" dxfId="3892" priority="1105">
      <formula>LEN(TRIM(F219))=0</formula>
    </cfRule>
    <cfRule type="colorScale" priority="1104">
      <colorScale>
        <cfvo type="min"/>
        <cfvo type="max"/>
        <color rgb="FFFFEF9C"/>
        <color rgb="FFFF7128"/>
      </colorScale>
    </cfRule>
  </conditionalFormatting>
  <conditionalFormatting sqref="H219:I219">
    <cfRule type="expression" dxfId="3891" priority="1103">
      <formula>Z219=1</formula>
    </cfRule>
  </conditionalFormatting>
  <conditionalFormatting sqref="F219:G219">
    <cfRule type="expression" dxfId="3890" priority="1102">
      <formula>Y219=1</formula>
    </cfRule>
  </conditionalFormatting>
  <conditionalFormatting sqref="J219:K219">
    <cfRule type="expression" dxfId="3889" priority="1101">
      <formula>AA219=1</formula>
    </cfRule>
  </conditionalFormatting>
  <conditionalFormatting sqref="L219:M219">
    <cfRule type="expression" dxfId="3888" priority="1100">
      <formula>AB219=1</formula>
    </cfRule>
  </conditionalFormatting>
  <conditionalFormatting sqref="F222:M222">
    <cfRule type="containsBlanks" dxfId="3887" priority="1099">
      <formula>LEN(TRIM(F222))=0</formula>
    </cfRule>
  </conditionalFormatting>
  <conditionalFormatting sqref="F221:M221">
    <cfRule type="containsBlanks" dxfId="3886" priority="1098">
      <formula>LEN(TRIM(F221))=0</formula>
    </cfRule>
    <cfRule type="colorScale" priority="1097">
      <colorScale>
        <cfvo type="min"/>
        <cfvo type="max"/>
        <color rgb="FFFFEF9C"/>
        <color rgb="FFFF7128"/>
      </colorScale>
    </cfRule>
  </conditionalFormatting>
  <conditionalFormatting sqref="H221:I221">
    <cfRule type="expression" dxfId="3885" priority="1096">
      <formula>Z221=1</formula>
    </cfRule>
  </conditionalFormatting>
  <conditionalFormatting sqref="F221:G221">
    <cfRule type="expression" dxfId="3884" priority="1095">
      <formula>Y221=1</formula>
    </cfRule>
  </conditionalFormatting>
  <conditionalFormatting sqref="J221:K221">
    <cfRule type="expression" dxfId="3883" priority="1094">
      <formula>AA221=1</formula>
    </cfRule>
  </conditionalFormatting>
  <conditionalFormatting sqref="L221:M221">
    <cfRule type="expression" dxfId="3882" priority="1093">
      <formula>AB221=1</formula>
    </cfRule>
  </conditionalFormatting>
  <conditionalFormatting sqref="F224:M224">
    <cfRule type="containsBlanks" dxfId="3881" priority="1092">
      <formula>LEN(TRIM(F224))=0</formula>
    </cfRule>
  </conditionalFormatting>
  <conditionalFormatting sqref="F223:M223">
    <cfRule type="containsBlanks" dxfId="3880" priority="1091">
      <formula>LEN(TRIM(F223))=0</formula>
    </cfRule>
    <cfRule type="colorScale" priority="1090">
      <colorScale>
        <cfvo type="min"/>
        <cfvo type="max"/>
        <color rgb="FFFFEF9C"/>
        <color rgb="FFFF7128"/>
      </colorScale>
    </cfRule>
  </conditionalFormatting>
  <conditionalFormatting sqref="H223:I223">
    <cfRule type="expression" dxfId="3879" priority="1089">
      <formula>Z223=1</formula>
    </cfRule>
  </conditionalFormatting>
  <conditionalFormatting sqref="F223:G223">
    <cfRule type="expression" dxfId="3878" priority="1088">
      <formula>Y223=1</formula>
    </cfRule>
  </conditionalFormatting>
  <conditionalFormatting sqref="J223:K223">
    <cfRule type="expression" dxfId="3877" priority="1087">
      <formula>AA223=1</formula>
    </cfRule>
  </conditionalFormatting>
  <conditionalFormatting sqref="L223:M223">
    <cfRule type="expression" dxfId="3876" priority="1086">
      <formula>AB223=1</formula>
    </cfRule>
  </conditionalFormatting>
  <conditionalFormatting sqref="F226:M226">
    <cfRule type="containsBlanks" dxfId="3875" priority="1085">
      <formula>LEN(TRIM(F226))=0</formula>
    </cfRule>
  </conditionalFormatting>
  <conditionalFormatting sqref="F225:M225">
    <cfRule type="containsBlanks" dxfId="3874" priority="1084">
      <formula>LEN(TRIM(F225))=0</formula>
    </cfRule>
    <cfRule type="colorScale" priority="1083">
      <colorScale>
        <cfvo type="min"/>
        <cfvo type="max"/>
        <color rgb="FFFFEF9C"/>
        <color rgb="FFFF7128"/>
      </colorScale>
    </cfRule>
  </conditionalFormatting>
  <conditionalFormatting sqref="H225:I225">
    <cfRule type="expression" dxfId="3873" priority="1082">
      <formula>Z225=1</formula>
    </cfRule>
  </conditionalFormatting>
  <conditionalFormatting sqref="F225:G225">
    <cfRule type="expression" dxfId="3872" priority="1081">
      <formula>Y225=1</formula>
    </cfRule>
  </conditionalFormatting>
  <conditionalFormatting sqref="J225:K225">
    <cfRule type="expression" dxfId="3871" priority="1080">
      <formula>AA225=1</formula>
    </cfRule>
  </conditionalFormatting>
  <conditionalFormatting sqref="L225:M225">
    <cfRule type="expression" dxfId="3870" priority="1079">
      <formula>AB225=1</formula>
    </cfRule>
  </conditionalFormatting>
  <conditionalFormatting sqref="F228:M228">
    <cfRule type="containsBlanks" dxfId="3869" priority="1078">
      <formula>LEN(TRIM(F228))=0</formula>
    </cfRule>
  </conditionalFormatting>
  <conditionalFormatting sqref="F227:M227">
    <cfRule type="containsBlanks" dxfId="3868" priority="1077">
      <formula>LEN(TRIM(F227))=0</formula>
    </cfRule>
    <cfRule type="colorScale" priority="1076">
      <colorScale>
        <cfvo type="min"/>
        <cfvo type="max"/>
        <color rgb="FFFFEF9C"/>
        <color rgb="FFFF7128"/>
      </colorScale>
    </cfRule>
  </conditionalFormatting>
  <conditionalFormatting sqref="H227:I227">
    <cfRule type="expression" dxfId="3867" priority="1075">
      <formula>Z227=1</formula>
    </cfRule>
  </conditionalFormatting>
  <conditionalFormatting sqref="F227:G227">
    <cfRule type="expression" dxfId="3866" priority="1074">
      <formula>Y227=1</formula>
    </cfRule>
  </conditionalFormatting>
  <conditionalFormatting sqref="J227:K227">
    <cfRule type="expression" dxfId="3865" priority="1073">
      <formula>AA227=1</formula>
    </cfRule>
  </conditionalFormatting>
  <conditionalFormatting sqref="L227:M227">
    <cfRule type="expression" dxfId="3864" priority="1072">
      <formula>AB227=1</formula>
    </cfRule>
  </conditionalFormatting>
  <conditionalFormatting sqref="F230:M230">
    <cfRule type="containsBlanks" dxfId="3863" priority="1071">
      <formula>LEN(TRIM(F230))=0</formula>
    </cfRule>
  </conditionalFormatting>
  <conditionalFormatting sqref="F229:M229">
    <cfRule type="containsBlanks" dxfId="3862" priority="1070">
      <formula>LEN(TRIM(F229))=0</formula>
    </cfRule>
    <cfRule type="colorScale" priority="1069">
      <colorScale>
        <cfvo type="min"/>
        <cfvo type="max"/>
        <color rgb="FFFFEF9C"/>
        <color rgb="FFFF7128"/>
      </colorScale>
    </cfRule>
  </conditionalFormatting>
  <conditionalFormatting sqref="H229:I229">
    <cfRule type="expression" dxfId="3861" priority="1068">
      <formula>Z229=1</formula>
    </cfRule>
  </conditionalFormatting>
  <conditionalFormatting sqref="F229:G229">
    <cfRule type="expression" dxfId="3860" priority="1067">
      <formula>Y229=1</formula>
    </cfRule>
  </conditionalFormatting>
  <conditionalFormatting sqref="J229:K229">
    <cfRule type="expression" dxfId="3859" priority="1066">
      <formula>AA229=1</formula>
    </cfRule>
  </conditionalFormatting>
  <conditionalFormatting sqref="L229:M229">
    <cfRule type="expression" dxfId="3858" priority="1065">
      <formula>AB229=1</formula>
    </cfRule>
  </conditionalFormatting>
  <conditionalFormatting sqref="F232:M232">
    <cfRule type="containsBlanks" dxfId="3857" priority="1064">
      <formula>LEN(TRIM(F232))=0</formula>
    </cfRule>
  </conditionalFormatting>
  <conditionalFormatting sqref="F231:M231">
    <cfRule type="containsBlanks" dxfId="3856" priority="1063">
      <formula>LEN(TRIM(F231))=0</formula>
    </cfRule>
    <cfRule type="colorScale" priority="1062">
      <colorScale>
        <cfvo type="min"/>
        <cfvo type="max"/>
        <color rgb="FFFFEF9C"/>
        <color rgb="FFFF7128"/>
      </colorScale>
    </cfRule>
  </conditionalFormatting>
  <conditionalFormatting sqref="H231:I231">
    <cfRule type="expression" dxfId="3855" priority="1061">
      <formula>Z231=1</formula>
    </cfRule>
  </conditionalFormatting>
  <conditionalFormatting sqref="F231:G231">
    <cfRule type="expression" dxfId="3854" priority="1060">
      <formula>Y231=1</formula>
    </cfRule>
  </conditionalFormatting>
  <conditionalFormatting sqref="J231:K231">
    <cfRule type="expression" dxfId="3853" priority="1059">
      <formula>AA231=1</formula>
    </cfRule>
  </conditionalFormatting>
  <conditionalFormatting sqref="L231:M231">
    <cfRule type="expression" dxfId="3852" priority="1058">
      <formula>AB231=1</formula>
    </cfRule>
  </conditionalFormatting>
  <conditionalFormatting sqref="F234:M234">
    <cfRule type="containsBlanks" dxfId="3851" priority="1057">
      <formula>LEN(TRIM(F234))=0</formula>
    </cfRule>
  </conditionalFormatting>
  <conditionalFormatting sqref="F233:M233">
    <cfRule type="containsBlanks" dxfId="3850" priority="1056">
      <formula>LEN(TRIM(F233))=0</formula>
    </cfRule>
    <cfRule type="colorScale" priority="1055">
      <colorScale>
        <cfvo type="min"/>
        <cfvo type="max"/>
        <color rgb="FFFFEF9C"/>
        <color rgb="FFFF7128"/>
      </colorScale>
    </cfRule>
  </conditionalFormatting>
  <conditionalFormatting sqref="H233:I233">
    <cfRule type="expression" dxfId="3849" priority="1054">
      <formula>Z233=1</formula>
    </cfRule>
  </conditionalFormatting>
  <conditionalFormatting sqref="F233:G233">
    <cfRule type="expression" dxfId="3848" priority="1053">
      <formula>Y233=1</formula>
    </cfRule>
  </conditionalFormatting>
  <conditionalFormatting sqref="J233:K233">
    <cfRule type="expression" dxfId="3847" priority="1052">
      <formula>AA233=1</formula>
    </cfRule>
  </conditionalFormatting>
  <conditionalFormatting sqref="L233:M233">
    <cfRule type="expression" dxfId="3846" priority="1051">
      <formula>AB233=1</formula>
    </cfRule>
  </conditionalFormatting>
  <conditionalFormatting sqref="F236:M236">
    <cfRule type="containsBlanks" dxfId="3845" priority="1050">
      <formula>LEN(TRIM(F236))=0</formula>
    </cfRule>
  </conditionalFormatting>
  <conditionalFormatting sqref="F235:M235">
    <cfRule type="containsBlanks" dxfId="3844" priority="1049">
      <formula>LEN(TRIM(F235))=0</formula>
    </cfRule>
    <cfRule type="colorScale" priority="1048">
      <colorScale>
        <cfvo type="min"/>
        <cfvo type="max"/>
        <color rgb="FFFFEF9C"/>
        <color rgb="FFFF7128"/>
      </colorScale>
    </cfRule>
  </conditionalFormatting>
  <conditionalFormatting sqref="H235:I235">
    <cfRule type="expression" dxfId="3843" priority="1047">
      <formula>Z235=1</formula>
    </cfRule>
  </conditionalFormatting>
  <conditionalFormatting sqref="F235:G235">
    <cfRule type="expression" dxfId="3842" priority="1046">
      <formula>Y235=1</formula>
    </cfRule>
  </conditionalFormatting>
  <conditionalFormatting sqref="J235:K235">
    <cfRule type="expression" dxfId="3841" priority="1045">
      <formula>AA235=1</formula>
    </cfRule>
  </conditionalFormatting>
  <conditionalFormatting sqref="L235:M235">
    <cfRule type="expression" dxfId="3840" priority="1044">
      <formula>AB235=1</formula>
    </cfRule>
  </conditionalFormatting>
  <conditionalFormatting sqref="F238:M238">
    <cfRule type="containsBlanks" dxfId="3839" priority="1043">
      <formula>LEN(TRIM(F238))=0</formula>
    </cfRule>
  </conditionalFormatting>
  <conditionalFormatting sqref="F237:M237">
    <cfRule type="containsBlanks" dxfId="3838" priority="1042">
      <formula>LEN(TRIM(F237))=0</formula>
    </cfRule>
    <cfRule type="colorScale" priority="1041">
      <colorScale>
        <cfvo type="min"/>
        <cfvo type="max"/>
        <color rgb="FFFFEF9C"/>
        <color rgb="FFFF7128"/>
      </colorScale>
    </cfRule>
  </conditionalFormatting>
  <conditionalFormatting sqref="H237:I237">
    <cfRule type="expression" dxfId="3837" priority="1040">
      <formula>Z237=1</formula>
    </cfRule>
  </conditionalFormatting>
  <conditionalFormatting sqref="F237:G237">
    <cfRule type="expression" dxfId="3836" priority="1039">
      <formula>Y237=1</formula>
    </cfRule>
  </conditionalFormatting>
  <conditionalFormatting sqref="J237:K237">
    <cfRule type="expression" dxfId="3835" priority="1038">
      <formula>AA237=1</formula>
    </cfRule>
  </conditionalFormatting>
  <conditionalFormatting sqref="L237:M237">
    <cfRule type="expression" dxfId="3834" priority="1037">
      <formula>AB237=1</formula>
    </cfRule>
  </conditionalFormatting>
  <conditionalFormatting sqref="F240:M240">
    <cfRule type="containsBlanks" dxfId="3833" priority="1036">
      <formula>LEN(TRIM(F240))=0</formula>
    </cfRule>
  </conditionalFormatting>
  <conditionalFormatting sqref="F239:M239">
    <cfRule type="containsBlanks" dxfId="3832" priority="1035">
      <formula>LEN(TRIM(F239))=0</formula>
    </cfRule>
    <cfRule type="colorScale" priority="1034">
      <colorScale>
        <cfvo type="min"/>
        <cfvo type="max"/>
        <color rgb="FFFFEF9C"/>
        <color rgb="FFFF7128"/>
      </colorScale>
    </cfRule>
  </conditionalFormatting>
  <conditionalFormatting sqref="H239:I239">
    <cfRule type="expression" dxfId="3831" priority="1033">
      <formula>Z239=1</formula>
    </cfRule>
  </conditionalFormatting>
  <conditionalFormatting sqref="F239:G239">
    <cfRule type="expression" dxfId="3830" priority="1032">
      <formula>Y239=1</formula>
    </cfRule>
  </conditionalFormatting>
  <conditionalFormatting sqref="J239:K239">
    <cfRule type="expression" dxfId="3829" priority="1031">
      <formula>AA239=1</formula>
    </cfRule>
  </conditionalFormatting>
  <conditionalFormatting sqref="L239:M239">
    <cfRule type="expression" dxfId="3828" priority="1030">
      <formula>AB239=1</formula>
    </cfRule>
  </conditionalFormatting>
  <conditionalFormatting sqref="F242:M242">
    <cfRule type="containsBlanks" dxfId="3827" priority="1029">
      <formula>LEN(TRIM(F242))=0</formula>
    </cfRule>
  </conditionalFormatting>
  <conditionalFormatting sqref="F241:M241">
    <cfRule type="containsBlanks" dxfId="3826" priority="1028">
      <formula>LEN(TRIM(F241))=0</formula>
    </cfRule>
    <cfRule type="colorScale" priority="1027">
      <colorScale>
        <cfvo type="min"/>
        <cfvo type="max"/>
        <color rgb="FFFFEF9C"/>
        <color rgb="FFFF7128"/>
      </colorScale>
    </cfRule>
  </conditionalFormatting>
  <conditionalFormatting sqref="H241:I241">
    <cfRule type="expression" dxfId="3825" priority="1026">
      <formula>Z241=1</formula>
    </cfRule>
  </conditionalFormatting>
  <conditionalFormatting sqref="F241:G241">
    <cfRule type="expression" dxfId="3824" priority="1025">
      <formula>Y241=1</formula>
    </cfRule>
  </conditionalFormatting>
  <conditionalFormatting sqref="J241:K241">
    <cfRule type="expression" dxfId="3823" priority="1024">
      <formula>AA241=1</formula>
    </cfRule>
  </conditionalFormatting>
  <conditionalFormatting sqref="L241:M241">
    <cfRule type="expression" dxfId="3822" priority="1023">
      <formula>AB241=1</formula>
    </cfRule>
  </conditionalFormatting>
  <conditionalFormatting sqref="F244:M244">
    <cfRule type="containsBlanks" dxfId="3821" priority="1022">
      <formula>LEN(TRIM(F244))=0</formula>
    </cfRule>
  </conditionalFormatting>
  <conditionalFormatting sqref="F243:M243">
    <cfRule type="containsBlanks" dxfId="3820" priority="1021">
      <formula>LEN(TRIM(F243))=0</formula>
    </cfRule>
    <cfRule type="colorScale" priority="1020">
      <colorScale>
        <cfvo type="min"/>
        <cfvo type="max"/>
        <color rgb="FFFFEF9C"/>
        <color rgb="FFFF7128"/>
      </colorScale>
    </cfRule>
  </conditionalFormatting>
  <conditionalFormatting sqref="H243:I243">
    <cfRule type="expression" dxfId="3819" priority="1019">
      <formula>Z243=1</formula>
    </cfRule>
  </conditionalFormatting>
  <conditionalFormatting sqref="F243:G243">
    <cfRule type="expression" dxfId="3818" priority="1018">
      <formula>Y243=1</formula>
    </cfRule>
  </conditionalFormatting>
  <conditionalFormatting sqref="J243:K243">
    <cfRule type="expression" dxfId="3817" priority="1017">
      <formula>AA243=1</formula>
    </cfRule>
  </conditionalFormatting>
  <conditionalFormatting sqref="L243:M243">
    <cfRule type="expression" dxfId="3816" priority="1016">
      <formula>AB243=1</formula>
    </cfRule>
  </conditionalFormatting>
  <conditionalFormatting sqref="F246:M246">
    <cfRule type="containsBlanks" dxfId="3815" priority="1015">
      <formula>LEN(TRIM(F246))=0</formula>
    </cfRule>
  </conditionalFormatting>
  <conditionalFormatting sqref="F245:M245">
    <cfRule type="containsBlanks" dxfId="3814" priority="1014">
      <formula>LEN(TRIM(F245))=0</formula>
    </cfRule>
    <cfRule type="colorScale" priority="1013">
      <colorScale>
        <cfvo type="min"/>
        <cfvo type="max"/>
        <color rgb="FFFFEF9C"/>
        <color rgb="FFFF7128"/>
      </colorScale>
    </cfRule>
  </conditionalFormatting>
  <conditionalFormatting sqref="H245:I245">
    <cfRule type="expression" dxfId="3813" priority="1012">
      <formula>Z245=1</formula>
    </cfRule>
  </conditionalFormatting>
  <conditionalFormatting sqref="F245:G245">
    <cfRule type="expression" dxfId="3812" priority="1011">
      <formula>Y245=1</formula>
    </cfRule>
  </conditionalFormatting>
  <conditionalFormatting sqref="J245:K245">
    <cfRule type="expression" dxfId="3811" priority="1010">
      <formula>AA245=1</formula>
    </cfRule>
  </conditionalFormatting>
  <conditionalFormatting sqref="L245:M245">
    <cfRule type="expression" dxfId="3810" priority="1009">
      <formula>AB245=1</formula>
    </cfRule>
  </conditionalFormatting>
  <conditionalFormatting sqref="F248:M248">
    <cfRule type="containsBlanks" dxfId="3809" priority="1008">
      <formula>LEN(TRIM(F248))=0</formula>
    </cfRule>
  </conditionalFormatting>
  <conditionalFormatting sqref="F247:M247">
    <cfRule type="containsBlanks" dxfId="3808" priority="1007">
      <formula>LEN(TRIM(F247))=0</formula>
    </cfRule>
    <cfRule type="colorScale" priority="1006">
      <colorScale>
        <cfvo type="min"/>
        <cfvo type="max"/>
        <color rgb="FFFFEF9C"/>
        <color rgb="FFFF7128"/>
      </colorScale>
    </cfRule>
  </conditionalFormatting>
  <conditionalFormatting sqref="H247:I247">
    <cfRule type="expression" dxfId="3807" priority="1005">
      <formula>Z247=1</formula>
    </cfRule>
  </conditionalFormatting>
  <conditionalFormatting sqref="F247:G247">
    <cfRule type="expression" dxfId="3806" priority="1004">
      <formula>Y247=1</formula>
    </cfRule>
  </conditionalFormatting>
  <conditionalFormatting sqref="J247:K247">
    <cfRule type="expression" dxfId="3805" priority="1003">
      <formula>AA247=1</formula>
    </cfRule>
  </conditionalFormatting>
  <conditionalFormatting sqref="L247:M247">
    <cfRule type="expression" dxfId="3804" priority="1002">
      <formula>AB247=1</formula>
    </cfRule>
  </conditionalFormatting>
  <conditionalFormatting sqref="F250:M250">
    <cfRule type="containsBlanks" dxfId="3803" priority="1001">
      <formula>LEN(TRIM(F250))=0</formula>
    </cfRule>
  </conditionalFormatting>
  <conditionalFormatting sqref="F249:M249">
    <cfRule type="containsBlanks" dxfId="3802" priority="1000">
      <formula>LEN(TRIM(F249))=0</formula>
    </cfRule>
    <cfRule type="colorScale" priority="999">
      <colorScale>
        <cfvo type="min"/>
        <cfvo type="max"/>
        <color rgb="FFFFEF9C"/>
        <color rgb="FFFF7128"/>
      </colorScale>
    </cfRule>
  </conditionalFormatting>
  <conditionalFormatting sqref="H249:I249">
    <cfRule type="expression" dxfId="3801" priority="998">
      <formula>Z249=1</formula>
    </cfRule>
  </conditionalFormatting>
  <conditionalFormatting sqref="F249:G249">
    <cfRule type="expression" dxfId="3800" priority="997">
      <formula>Y249=1</formula>
    </cfRule>
  </conditionalFormatting>
  <conditionalFormatting sqref="J249:K249">
    <cfRule type="expression" dxfId="3799" priority="996">
      <formula>AA249=1</formula>
    </cfRule>
  </conditionalFormatting>
  <conditionalFormatting sqref="L249:M249">
    <cfRule type="expression" dxfId="3798" priority="995">
      <formula>AB249=1</formula>
    </cfRule>
  </conditionalFormatting>
  <conditionalFormatting sqref="F252:M252">
    <cfRule type="containsBlanks" dxfId="3797" priority="994">
      <formula>LEN(TRIM(F252))=0</formula>
    </cfRule>
  </conditionalFormatting>
  <conditionalFormatting sqref="F251:M251">
    <cfRule type="containsBlanks" dxfId="3796" priority="993">
      <formula>LEN(TRIM(F251))=0</formula>
    </cfRule>
    <cfRule type="colorScale" priority="992">
      <colorScale>
        <cfvo type="min"/>
        <cfvo type="max"/>
        <color rgb="FFFFEF9C"/>
        <color rgb="FFFF7128"/>
      </colorScale>
    </cfRule>
  </conditionalFormatting>
  <conditionalFormatting sqref="H251:I251">
    <cfRule type="expression" dxfId="3795" priority="991">
      <formula>Z251=1</formula>
    </cfRule>
  </conditionalFormatting>
  <conditionalFormatting sqref="F251:G251">
    <cfRule type="expression" dxfId="3794" priority="990">
      <formula>Y251=1</formula>
    </cfRule>
  </conditionalFormatting>
  <conditionalFormatting sqref="J251:K251">
    <cfRule type="expression" dxfId="3793" priority="989">
      <formula>AA251=1</formula>
    </cfRule>
  </conditionalFormatting>
  <conditionalFormatting sqref="L251:M251">
    <cfRule type="expression" dxfId="3792" priority="988">
      <formula>AB251=1</formula>
    </cfRule>
  </conditionalFormatting>
  <conditionalFormatting sqref="F254:M254">
    <cfRule type="containsBlanks" dxfId="3791" priority="987">
      <formula>LEN(TRIM(F254))=0</formula>
    </cfRule>
  </conditionalFormatting>
  <conditionalFormatting sqref="F253:M253">
    <cfRule type="containsBlanks" dxfId="3790" priority="986">
      <formula>LEN(TRIM(F253))=0</formula>
    </cfRule>
    <cfRule type="colorScale" priority="985">
      <colorScale>
        <cfvo type="min"/>
        <cfvo type="max"/>
        <color rgb="FFFFEF9C"/>
        <color rgb="FFFF7128"/>
      </colorScale>
    </cfRule>
  </conditionalFormatting>
  <conditionalFormatting sqref="F256:M256">
    <cfRule type="containsBlanks" dxfId="3789" priority="980">
      <formula>LEN(TRIM(F256))=0</formula>
    </cfRule>
  </conditionalFormatting>
  <conditionalFormatting sqref="F255:M255">
    <cfRule type="containsBlanks" dxfId="3788" priority="979">
      <formula>LEN(TRIM(F255))=0</formula>
    </cfRule>
    <cfRule type="colorScale" priority="978">
      <colorScale>
        <cfvo type="min"/>
        <cfvo type="max"/>
        <color rgb="FFFFEF9C"/>
        <color rgb="FFFF7128"/>
      </colorScale>
    </cfRule>
  </conditionalFormatting>
  <conditionalFormatting sqref="H255:I255">
    <cfRule type="expression" dxfId="3787" priority="977">
      <formula>Z255=1</formula>
    </cfRule>
  </conditionalFormatting>
  <conditionalFormatting sqref="F255:G255">
    <cfRule type="expression" dxfId="3786" priority="976">
      <formula>Y255=1</formula>
    </cfRule>
  </conditionalFormatting>
  <conditionalFormatting sqref="J255:K255">
    <cfRule type="expression" dxfId="3785" priority="975">
      <formula>AA255=1</formula>
    </cfRule>
  </conditionalFormatting>
  <conditionalFormatting sqref="L255:M255">
    <cfRule type="expression" dxfId="3784" priority="974">
      <formula>AB255=1</formula>
    </cfRule>
  </conditionalFormatting>
  <conditionalFormatting sqref="F258:M258">
    <cfRule type="containsBlanks" dxfId="3783" priority="973">
      <formula>LEN(TRIM(F258))=0</formula>
    </cfRule>
  </conditionalFormatting>
  <conditionalFormatting sqref="F257:M257">
    <cfRule type="containsBlanks" dxfId="3782" priority="972">
      <formula>LEN(TRIM(F257))=0</formula>
    </cfRule>
    <cfRule type="colorScale" priority="971">
      <colorScale>
        <cfvo type="min"/>
        <cfvo type="max"/>
        <color rgb="FFFFEF9C"/>
        <color rgb="FFFF7128"/>
      </colorScale>
    </cfRule>
  </conditionalFormatting>
  <conditionalFormatting sqref="H257:I257">
    <cfRule type="expression" dxfId="3781" priority="970">
      <formula>Z257=1</formula>
    </cfRule>
  </conditionalFormatting>
  <conditionalFormatting sqref="F257:G257">
    <cfRule type="expression" dxfId="3780" priority="969">
      <formula>Y257=1</formula>
    </cfRule>
  </conditionalFormatting>
  <conditionalFormatting sqref="J257:K257">
    <cfRule type="expression" dxfId="3779" priority="968">
      <formula>AA257=1</formula>
    </cfRule>
  </conditionalFormatting>
  <conditionalFormatting sqref="L257:M257">
    <cfRule type="expression" dxfId="3778" priority="967">
      <formula>AB257=1</formula>
    </cfRule>
  </conditionalFormatting>
  <conditionalFormatting sqref="F260:M260">
    <cfRule type="containsBlanks" dxfId="3777" priority="966">
      <formula>LEN(TRIM(F260))=0</formula>
    </cfRule>
  </conditionalFormatting>
  <conditionalFormatting sqref="F259:M259">
    <cfRule type="containsBlanks" dxfId="3776" priority="965">
      <formula>LEN(TRIM(F259))=0</formula>
    </cfRule>
    <cfRule type="colorScale" priority="964">
      <colorScale>
        <cfvo type="min"/>
        <cfvo type="max"/>
        <color rgb="FFFFEF9C"/>
        <color rgb="FFFF7128"/>
      </colorScale>
    </cfRule>
  </conditionalFormatting>
  <conditionalFormatting sqref="H259:I259">
    <cfRule type="expression" dxfId="3775" priority="963">
      <formula>Z259=1</formula>
    </cfRule>
  </conditionalFormatting>
  <conditionalFormatting sqref="F259:G259">
    <cfRule type="expression" dxfId="3774" priority="962">
      <formula>Y259=1</formula>
    </cfRule>
  </conditionalFormatting>
  <conditionalFormatting sqref="J259:K259">
    <cfRule type="expression" dxfId="3773" priority="961">
      <formula>AA259=1</formula>
    </cfRule>
  </conditionalFormatting>
  <conditionalFormatting sqref="L259:M259">
    <cfRule type="expression" dxfId="3772" priority="960">
      <formula>AB259=1</formula>
    </cfRule>
  </conditionalFormatting>
  <conditionalFormatting sqref="F262:M262">
    <cfRule type="containsBlanks" dxfId="3771" priority="959">
      <formula>LEN(TRIM(F262))=0</formula>
    </cfRule>
  </conditionalFormatting>
  <conditionalFormatting sqref="F261:M261">
    <cfRule type="containsBlanks" dxfId="3770" priority="958">
      <formula>LEN(TRIM(F261))=0</formula>
    </cfRule>
    <cfRule type="colorScale" priority="957">
      <colorScale>
        <cfvo type="min"/>
        <cfvo type="max"/>
        <color rgb="FFFFEF9C"/>
        <color rgb="FFFF7128"/>
      </colorScale>
    </cfRule>
  </conditionalFormatting>
  <conditionalFormatting sqref="H261:I261">
    <cfRule type="expression" dxfId="3769" priority="956">
      <formula>Z261=1</formula>
    </cfRule>
  </conditionalFormatting>
  <conditionalFormatting sqref="F261:G261">
    <cfRule type="expression" dxfId="3768" priority="955">
      <formula>Y261=1</formula>
    </cfRule>
  </conditionalFormatting>
  <conditionalFormatting sqref="J261:K261">
    <cfRule type="expression" dxfId="3767" priority="954">
      <formula>AA261=1</formula>
    </cfRule>
  </conditionalFormatting>
  <conditionalFormatting sqref="L261:M261">
    <cfRule type="expression" dxfId="3766" priority="953">
      <formula>AB261=1</formula>
    </cfRule>
  </conditionalFormatting>
  <conditionalFormatting sqref="F264:M264">
    <cfRule type="containsBlanks" dxfId="3765" priority="952">
      <formula>LEN(TRIM(F264))=0</formula>
    </cfRule>
  </conditionalFormatting>
  <conditionalFormatting sqref="F263:M263">
    <cfRule type="containsBlanks" dxfId="3764" priority="951">
      <formula>LEN(TRIM(F263))=0</formula>
    </cfRule>
    <cfRule type="colorScale" priority="950">
      <colorScale>
        <cfvo type="min"/>
        <cfvo type="max"/>
        <color rgb="FFFFEF9C"/>
        <color rgb="FFFF7128"/>
      </colorScale>
    </cfRule>
  </conditionalFormatting>
  <conditionalFormatting sqref="H263:I263">
    <cfRule type="expression" dxfId="3763" priority="949">
      <formula>Z263=1</formula>
    </cfRule>
  </conditionalFormatting>
  <conditionalFormatting sqref="F263:G263">
    <cfRule type="expression" dxfId="3762" priority="948">
      <formula>Y263=1</formula>
    </cfRule>
  </conditionalFormatting>
  <conditionalFormatting sqref="J263:K263">
    <cfRule type="expression" dxfId="3761" priority="947">
      <formula>AA263=1</formula>
    </cfRule>
  </conditionalFormatting>
  <conditionalFormatting sqref="L263:M263">
    <cfRule type="expression" dxfId="3760" priority="946">
      <formula>AB263=1</formula>
    </cfRule>
  </conditionalFormatting>
  <conditionalFormatting sqref="F266:M266">
    <cfRule type="containsBlanks" dxfId="3759" priority="945">
      <formula>LEN(TRIM(F266))=0</formula>
    </cfRule>
  </conditionalFormatting>
  <conditionalFormatting sqref="F265:M265">
    <cfRule type="containsBlanks" dxfId="3758" priority="944">
      <formula>LEN(TRIM(F265))=0</formula>
    </cfRule>
    <cfRule type="colorScale" priority="943">
      <colorScale>
        <cfvo type="min"/>
        <cfvo type="max"/>
        <color rgb="FFFFEF9C"/>
        <color rgb="FFFF7128"/>
      </colorScale>
    </cfRule>
  </conditionalFormatting>
  <conditionalFormatting sqref="F268:M268">
    <cfRule type="containsBlanks" dxfId="3757" priority="938">
      <formula>LEN(TRIM(F268))=0</formula>
    </cfRule>
  </conditionalFormatting>
  <conditionalFormatting sqref="F267:M267">
    <cfRule type="containsBlanks" dxfId="3756" priority="937">
      <formula>LEN(TRIM(F267))=0</formula>
    </cfRule>
    <cfRule type="colorScale" priority="936">
      <colorScale>
        <cfvo type="min"/>
        <cfvo type="max"/>
        <color rgb="FFFFEF9C"/>
        <color rgb="FFFF7128"/>
      </colorScale>
    </cfRule>
  </conditionalFormatting>
  <conditionalFormatting sqref="H267:I267">
    <cfRule type="expression" dxfId="3755" priority="935">
      <formula>Z267=1</formula>
    </cfRule>
  </conditionalFormatting>
  <conditionalFormatting sqref="F267:G267">
    <cfRule type="expression" dxfId="3754" priority="934">
      <formula>Y267=1</formula>
    </cfRule>
  </conditionalFormatting>
  <conditionalFormatting sqref="J267:K267">
    <cfRule type="expression" dxfId="3753" priority="933">
      <formula>AA267=1</formula>
    </cfRule>
  </conditionalFormatting>
  <conditionalFormatting sqref="L267:M267">
    <cfRule type="expression" dxfId="3752" priority="932">
      <formula>AB267=1</formula>
    </cfRule>
  </conditionalFormatting>
  <conditionalFormatting sqref="F270:M270">
    <cfRule type="containsBlanks" dxfId="3751" priority="931">
      <formula>LEN(TRIM(F270))=0</formula>
    </cfRule>
  </conditionalFormatting>
  <conditionalFormatting sqref="F269:M269">
    <cfRule type="containsBlanks" dxfId="3750" priority="930">
      <formula>LEN(TRIM(F269))=0</formula>
    </cfRule>
    <cfRule type="colorScale" priority="929">
      <colorScale>
        <cfvo type="min"/>
        <cfvo type="max"/>
        <color rgb="FFFFEF9C"/>
        <color rgb="FFFF7128"/>
      </colorScale>
    </cfRule>
  </conditionalFormatting>
  <conditionalFormatting sqref="H269:I269">
    <cfRule type="expression" dxfId="3749" priority="928">
      <formula>Z269=1</formula>
    </cfRule>
  </conditionalFormatting>
  <conditionalFormatting sqref="F269:G269">
    <cfRule type="expression" dxfId="3748" priority="927">
      <formula>Y269=1</formula>
    </cfRule>
  </conditionalFormatting>
  <conditionalFormatting sqref="J269:K269">
    <cfRule type="expression" dxfId="3747" priority="926">
      <formula>AA269=1</formula>
    </cfRule>
  </conditionalFormatting>
  <conditionalFormatting sqref="L269:M269">
    <cfRule type="expression" dxfId="3746" priority="925">
      <formula>AB269=1</formula>
    </cfRule>
  </conditionalFormatting>
  <conditionalFormatting sqref="F272:M272">
    <cfRule type="containsBlanks" dxfId="3745" priority="924">
      <formula>LEN(TRIM(F272))=0</formula>
    </cfRule>
  </conditionalFormatting>
  <conditionalFormatting sqref="F271:M271">
    <cfRule type="containsBlanks" dxfId="3744" priority="923">
      <formula>LEN(TRIM(F271))=0</formula>
    </cfRule>
    <cfRule type="colorScale" priority="922">
      <colorScale>
        <cfvo type="min"/>
        <cfvo type="max"/>
        <color rgb="FFFFEF9C"/>
        <color rgb="FFFF7128"/>
      </colorScale>
    </cfRule>
  </conditionalFormatting>
  <conditionalFormatting sqref="H271:I271">
    <cfRule type="expression" dxfId="3743" priority="921">
      <formula>Z271=1</formula>
    </cfRule>
  </conditionalFormatting>
  <conditionalFormatting sqref="F271:G271">
    <cfRule type="expression" dxfId="3742" priority="920">
      <formula>Y271=1</formula>
    </cfRule>
  </conditionalFormatting>
  <conditionalFormatting sqref="J271:K271">
    <cfRule type="expression" dxfId="3741" priority="919">
      <formula>AA271=1</formula>
    </cfRule>
  </conditionalFormatting>
  <conditionalFormatting sqref="L271:M271">
    <cfRule type="expression" dxfId="3740" priority="918">
      <formula>AB271=1</formula>
    </cfRule>
  </conditionalFormatting>
  <conditionalFormatting sqref="F274:M274">
    <cfRule type="containsBlanks" dxfId="3739" priority="917">
      <formula>LEN(TRIM(F274))=0</formula>
    </cfRule>
  </conditionalFormatting>
  <conditionalFormatting sqref="F273:M273">
    <cfRule type="containsBlanks" dxfId="3738" priority="916">
      <formula>LEN(TRIM(F273))=0</formula>
    </cfRule>
    <cfRule type="colorScale" priority="915">
      <colorScale>
        <cfvo type="min"/>
        <cfvo type="max"/>
        <color rgb="FFFFEF9C"/>
        <color rgb="FFFF7128"/>
      </colorScale>
    </cfRule>
  </conditionalFormatting>
  <conditionalFormatting sqref="H273:I273">
    <cfRule type="expression" dxfId="3737" priority="914">
      <formula>Z273=1</formula>
    </cfRule>
  </conditionalFormatting>
  <conditionalFormatting sqref="F273:G273">
    <cfRule type="expression" dxfId="3736" priority="913">
      <formula>Y273=1</formula>
    </cfRule>
  </conditionalFormatting>
  <conditionalFormatting sqref="J273:K273">
    <cfRule type="expression" dxfId="3735" priority="912">
      <formula>AA273=1</formula>
    </cfRule>
  </conditionalFormatting>
  <conditionalFormatting sqref="L273:M273">
    <cfRule type="expression" dxfId="3734" priority="911">
      <formula>AB273=1</formula>
    </cfRule>
  </conditionalFormatting>
  <conditionalFormatting sqref="F276:M276">
    <cfRule type="containsBlanks" dxfId="3733" priority="910">
      <formula>LEN(TRIM(F276))=0</formula>
    </cfRule>
  </conditionalFormatting>
  <conditionalFormatting sqref="F275:M275">
    <cfRule type="containsBlanks" dxfId="3732" priority="909">
      <formula>LEN(TRIM(F275))=0</formula>
    </cfRule>
    <cfRule type="colorScale" priority="908">
      <colorScale>
        <cfvo type="min"/>
        <cfvo type="max"/>
        <color rgb="FFFFEF9C"/>
        <color rgb="FFFF7128"/>
      </colorScale>
    </cfRule>
  </conditionalFormatting>
  <conditionalFormatting sqref="H275:I275">
    <cfRule type="expression" dxfId="3731" priority="907">
      <formula>Z275=1</formula>
    </cfRule>
  </conditionalFormatting>
  <conditionalFormatting sqref="F275:G275">
    <cfRule type="expression" dxfId="3730" priority="906">
      <formula>Y275=1</formula>
    </cfRule>
  </conditionalFormatting>
  <conditionalFormatting sqref="J275:K275">
    <cfRule type="expression" dxfId="3729" priority="905">
      <formula>AA275=1</formula>
    </cfRule>
  </conditionalFormatting>
  <conditionalFormatting sqref="L275:M275">
    <cfRule type="expression" dxfId="3728" priority="904">
      <formula>AB275=1</formula>
    </cfRule>
  </conditionalFormatting>
  <conditionalFormatting sqref="F278:M278">
    <cfRule type="containsBlanks" dxfId="3727" priority="903">
      <formula>LEN(TRIM(F278))=0</formula>
    </cfRule>
  </conditionalFormatting>
  <conditionalFormatting sqref="F277:M277">
    <cfRule type="containsBlanks" dxfId="3726" priority="902">
      <formula>LEN(TRIM(F277))=0</formula>
    </cfRule>
    <cfRule type="colorScale" priority="901">
      <colorScale>
        <cfvo type="min"/>
        <cfvo type="max"/>
        <color rgb="FFFFEF9C"/>
        <color rgb="FFFF7128"/>
      </colorScale>
    </cfRule>
  </conditionalFormatting>
  <conditionalFormatting sqref="F280:M280">
    <cfRule type="containsBlanks" dxfId="3725" priority="896">
      <formula>LEN(TRIM(F280))=0</formula>
    </cfRule>
  </conditionalFormatting>
  <conditionalFormatting sqref="F279:M279">
    <cfRule type="containsBlanks" dxfId="3724" priority="895">
      <formula>LEN(TRIM(F279))=0</formula>
    </cfRule>
    <cfRule type="colorScale" priority="894">
      <colorScale>
        <cfvo type="min"/>
        <cfvo type="max"/>
        <color rgb="FFFFEF9C"/>
        <color rgb="FFFF7128"/>
      </colorScale>
    </cfRule>
  </conditionalFormatting>
  <conditionalFormatting sqref="H279:I279">
    <cfRule type="expression" dxfId="3723" priority="893">
      <formula>Z279=1</formula>
    </cfRule>
  </conditionalFormatting>
  <conditionalFormatting sqref="F279:G279">
    <cfRule type="expression" dxfId="3722" priority="892">
      <formula>Y279=1</formula>
    </cfRule>
  </conditionalFormatting>
  <conditionalFormatting sqref="J279:K279">
    <cfRule type="expression" dxfId="3721" priority="891">
      <formula>AA279=1</formula>
    </cfRule>
  </conditionalFormatting>
  <conditionalFormatting sqref="L279:M279">
    <cfRule type="expression" dxfId="3720" priority="890">
      <formula>AB279=1</formula>
    </cfRule>
  </conditionalFormatting>
  <conditionalFormatting sqref="F282:M282">
    <cfRule type="containsBlanks" dxfId="3719" priority="889">
      <formula>LEN(TRIM(F282))=0</formula>
    </cfRule>
  </conditionalFormatting>
  <conditionalFormatting sqref="F281:M281">
    <cfRule type="containsBlanks" dxfId="3718" priority="888">
      <formula>LEN(TRIM(F281))=0</formula>
    </cfRule>
    <cfRule type="colorScale" priority="887">
      <colorScale>
        <cfvo type="min"/>
        <cfvo type="max"/>
        <color rgb="FFFFEF9C"/>
        <color rgb="FFFF7128"/>
      </colorScale>
    </cfRule>
  </conditionalFormatting>
  <conditionalFormatting sqref="H281:I281">
    <cfRule type="expression" dxfId="3717" priority="886">
      <formula>Z281=1</formula>
    </cfRule>
  </conditionalFormatting>
  <conditionalFormatting sqref="F281:G281">
    <cfRule type="expression" dxfId="3716" priority="885">
      <formula>Y281=1</formula>
    </cfRule>
  </conditionalFormatting>
  <conditionalFormatting sqref="J281:K281">
    <cfRule type="expression" dxfId="3715" priority="884">
      <formula>AA281=1</formula>
    </cfRule>
  </conditionalFormatting>
  <conditionalFormatting sqref="L281:M281">
    <cfRule type="expression" dxfId="3714" priority="883">
      <formula>AB281=1</formula>
    </cfRule>
  </conditionalFormatting>
  <conditionalFormatting sqref="F284:M284">
    <cfRule type="containsBlanks" dxfId="3713" priority="882">
      <formula>LEN(TRIM(F284))=0</formula>
    </cfRule>
  </conditionalFormatting>
  <conditionalFormatting sqref="F283:M283">
    <cfRule type="containsBlanks" dxfId="3712" priority="881">
      <formula>LEN(TRIM(F283))=0</formula>
    </cfRule>
    <cfRule type="colorScale" priority="880">
      <colorScale>
        <cfvo type="min"/>
        <cfvo type="max"/>
        <color rgb="FFFFEF9C"/>
        <color rgb="FFFF7128"/>
      </colorScale>
    </cfRule>
  </conditionalFormatting>
  <conditionalFormatting sqref="H283:I283">
    <cfRule type="expression" dxfId="3711" priority="879">
      <formula>Z283=1</formula>
    </cfRule>
  </conditionalFormatting>
  <conditionalFormatting sqref="F283:G283">
    <cfRule type="expression" dxfId="3710" priority="878">
      <formula>Y283=1</formula>
    </cfRule>
  </conditionalFormatting>
  <conditionalFormatting sqref="J283:K283">
    <cfRule type="expression" dxfId="3709" priority="877">
      <formula>AA283=1</formula>
    </cfRule>
  </conditionalFormatting>
  <conditionalFormatting sqref="L283:M283">
    <cfRule type="expression" dxfId="3708" priority="876">
      <formula>AB283=1</formula>
    </cfRule>
  </conditionalFormatting>
  <conditionalFormatting sqref="F286:M286">
    <cfRule type="containsBlanks" dxfId="3707" priority="875">
      <formula>LEN(TRIM(F286))=0</formula>
    </cfRule>
  </conditionalFormatting>
  <conditionalFormatting sqref="F285:M285">
    <cfRule type="containsBlanks" dxfId="3706" priority="874">
      <formula>LEN(TRIM(F285))=0</formula>
    </cfRule>
    <cfRule type="colorScale" priority="873">
      <colorScale>
        <cfvo type="min"/>
        <cfvo type="max"/>
        <color rgb="FFFFEF9C"/>
        <color rgb="FFFF7128"/>
      </colorScale>
    </cfRule>
  </conditionalFormatting>
  <conditionalFormatting sqref="H285:I285">
    <cfRule type="expression" dxfId="3705" priority="872">
      <formula>Z285=1</formula>
    </cfRule>
  </conditionalFormatting>
  <conditionalFormatting sqref="F285:G285">
    <cfRule type="expression" dxfId="3704" priority="871">
      <formula>Y285=1</formula>
    </cfRule>
  </conditionalFormatting>
  <conditionalFormatting sqref="J285:K285">
    <cfRule type="expression" dxfId="3703" priority="870">
      <formula>AA285=1</formula>
    </cfRule>
  </conditionalFormatting>
  <conditionalFormatting sqref="L285:M285">
    <cfRule type="expression" dxfId="3702" priority="869">
      <formula>AB285=1</formula>
    </cfRule>
  </conditionalFormatting>
  <conditionalFormatting sqref="F288:M288">
    <cfRule type="containsBlanks" dxfId="3701" priority="868">
      <formula>LEN(TRIM(F288))=0</formula>
    </cfRule>
  </conditionalFormatting>
  <conditionalFormatting sqref="F287:M287">
    <cfRule type="containsBlanks" dxfId="3700" priority="867">
      <formula>LEN(TRIM(F287))=0</formula>
    </cfRule>
    <cfRule type="colorScale" priority="866">
      <colorScale>
        <cfvo type="min"/>
        <cfvo type="max"/>
        <color rgb="FFFFEF9C"/>
        <color rgb="FFFF7128"/>
      </colorScale>
    </cfRule>
  </conditionalFormatting>
  <conditionalFormatting sqref="H287:I287">
    <cfRule type="expression" dxfId="3699" priority="865">
      <formula>Z287=1</formula>
    </cfRule>
  </conditionalFormatting>
  <conditionalFormatting sqref="F287:G287">
    <cfRule type="expression" dxfId="3698" priority="864">
      <formula>Y287=1</formula>
    </cfRule>
  </conditionalFormatting>
  <conditionalFormatting sqref="J287:K287">
    <cfRule type="expression" dxfId="3697" priority="863">
      <formula>AA287=1</formula>
    </cfRule>
  </conditionalFormatting>
  <conditionalFormatting sqref="L287:M287">
    <cfRule type="expression" dxfId="3696" priority="862">
      <formula>AB287=1</formula>
    </cfRule>
  </conditionalFormatting>
  <conditionalFormatting sqref="F290:M290">
    <cfRule type="containsBlanks" dxfId="3695" priority="861">
      <formula>LEN(TRIM(F290))=0</formula>
    </cfRule>
  </conditionalFormatting>
  <conditionalFormatting sqref="F289:M289">
    <cfRule type="containsBlanks" dxfId="3694" priority="860">
      <formula>LEN(TRIM(F289))=0</formula>
    </cfRule>
    <cfRule type="colorScale" priority="859">
      <colorScale>
        <cfvo type="min"/>
        <cfvo type="max"/>
        <color rgb="FFFFEF9C"/>
        <color rgb="FFFF7128"/>
      </colorScale>
    </cfRule>
  </conditionalFormatting>
  <conditionalFormatting sqref="F292:M292">
    <cfRule type="containsBlanks" dxfId="3693" priority="854">
      <formula>LEN(TRIM(F292))=0</formula>
    </cfRule>
  </conditionalFormatting>
  <conditionalFormatting sqref="F291:M291">
    <cfRule type="containsBlanks" dxfId="3692" priority="853">
      <formula>LEN(TRIM(F291))=0</formula>
    </cfRule>
    <cfRule type="colorScale" priority="852">
      <colorScale>
        <cfvo type="min"/>
        <cfvo type="max"/>
        <color rgb="FFFFEF9C"/>
        <color rgb="FFFF7128"/>
      </colorScale>
    </cfRule>
  </conditionalFormatting>
  <conditionalFormatting sqref="H291:I291">
    <cfRule type="expression" dxfId="3691" priority="851">
      <formula>Z291=1</formula>
    </cfRule>
  </conditionalFormatting>
  <conditionalFormatting sqref="F291:G291">
    <cfRule type="expression" dxfId="3690" priority="850">
      <formula>Y291=1</formula>
    </cfRule>
  </conditionalFormatting>
  <conditionalFormatting sqref="J291:K291">
    <cfRule type="expression" dxfId="3689" priority="849">
      <formula>AA291=1</formula>
    </cfRule>
  </conditionalFormatting>
  <conditionalFormatting sqref="L291:M291">
    <cfRule type="expression" dxfId="3688" priority="848">
      <formula>AB291=1</formula>
    </cfRule>
  </conditionalFormatting>
  <conditionalFormatting sqref="F294:M294">
    <cfRule type="containsBlanks" dxfId="3687" priority="847">
      <formula>LEN(TRIM(F294))=0</formula>
    </cfRule>
  </conditionalFormatting>
  <conditionalFormatting sqref="F293:M293">
    <cfRule type="containsBlanks" dxfId="3686" priority="846">
      <formula>LEN(TRIM(F293))=0</formula>
    </cfRule>
    <cfRule type="colorScale" priority="845">
      <colorScale>
        <cfvo type="min"/>
        <cfvo type="max"/>
        <color rgb="FFFFEF9C"/>
        <color rgb="FFFF7128"/>
      </colorScale>
    </cfRule>
  </conditionalFormatting>
  <conditionalFormatting sqref="H293:I293">
    <cfRule type="expression" dxfId="3685" priority="844">
      <formula>Z293=1</formula>
    </cfRule>
  </conditionalFormatting>
  <conditionalFormatting sqref="F293:G293">
    <cfRule type="expression" dxfId="3684" priority="843">
      <formula>Y293=1</formula>
    </cfRule>
  </conditionalFormatting>
  <conditionalFormatting sqref="J293:K293">
    <cfRule type="expression" dxfId="3683" priority="842">
      <formula>AA293=1</formula>
    </cfRule>
  </conditionalFormatting>
  <conditionalFormatting sqref="L293:M293">
    <cfRule type="expression" dxfId="3682" priority="841">
      <formula>AB293=1</formula>
    </cfRule>
  </conditionalFormatting>
  <conditionalFormatting sqref="F296:M296">
    <cfRule type="containsBlanks" dxfId="3681" priority="840">
      <formula>LEN(TRIM(F296))=0</formula>
    </cfRule>
  </conditionalFormatting>
  <conditionalFormatting sqref="F295:M295">
    <cfRule type="containsBlanks" dxfId="3680" priority="839">
      <formula>LEN(TRIM(F295))=0</formula>
    </cfRule>
    <cfRule type="colorScale" priority="838">
      <colorScale>
        <cfvo type="min"/>
        <cfvo type="max"/>
        <color rgb="FFFFEF9C"/>
        <color rgb="FFFF7128"/>
      </colorScale>
    </cfRule>
  </conditionalFormatting>
  <conditionalFormatting sqref="H295:I295">
    <cfRule type="expression" dxfId="3679" priority="837">
      <formula>Z295=1</formula>
    </cfRule>
  </conditionalFormatting>
  <conditionalFormatting sqref="F295:G295">
    <cfRule type="expression" dxfId="3678" priority="836">
      <formula>Y295=1</formula>
    </cfRule>
  </conditionalFormatting>
  <conditionalFormatting sqref="J295:K295">
    <cfRule type="expression" dxfId="3677" priority="835">
      <formula>AA295=1</formula>
    </cfRule>
  </conditionalFormatting>
  <conditionalFormatting sqref="L295:M295">
    <cfRule type="expression" dxfId="3676" priority="834">
      <formula>AB295=1</formula>
    </cfRule>
  </conditionalFormatting>
  <conditionalFormatting sqref="F298:M298">
    <cfRule type="containsBlanks" dxfId="3675" priority="833">
      <formula>LEN(TRIM(F298))=0</formula>
    </cfRule>
  </conditionalFormatting>
  <conditionalFormatting sqref="F297:M297">
    <cfRule type="containsBlanks" dxfId="3674" priority="832">
      <formula>LEN(TRIM(F297))=0</formula>
    </cfRule>
    <cfRule type="colorScale" priority="831">
      <colorScale>
        <cfvo type="min"/>
        <cfvo type="max"/>
        <color rgb="FFFFEF9C"/>
        <color rgb="FFFF7128"/>
      </colorScale>
    </cfRule>
  </conditionalFormatting>
  <conditionalFormatting sqref="H297:I297">
    <cfRule type="expression" dxfId="3673" priority="830">
      <formula>Z297=1</formula>
    </cfRule>
  </conditionalFormatting>
  <conditionalFormatting sqref="F297:G297">
    <cfRule type="expression" dxfId="3672" priority="829">
      <formula>Y297=1</formula>
    </cfRule>
  </conditionalFormatting>
  <conditionalFormatting sqref="J297:K297">
    <cfRule type="expression" dxfId="3671" priority="828">
      <formula>AA297=1</formula>
    </cfRule>
  </conditionalFormatting>
  <conditionalFormatting sqref="L297:M297">
    <cfRule type="expression" dxfId="3670" priority="827">
      <formula>AB297=1</formula>
    </cfRule>
  </conditionalFormatting>
  <conditionalFormatting sqref="F300:M300">
    <cfRule type="containsBlanks" dxfId="3669" priority="826">
      <formula>LEN(TRIM(F300))=0</formula>
    </cfRule>
  </conditionalFormatting>
  <conditionalFormatting sqref="F299:M299">
    <cfRule type="containsBlanks" dxfId="3668" priority="825">
      <formula>LEN(TRIM(F299))=0</formula>
    </cfRule>
    <cfRule type="colorScale" priority="824">
      <colorScale>
        <cfvo type="min"/>
        <cfvo type="max"/>
        <color rgb="FFFFEF9C"/>
        <color rgb="FFFF7128"/>
      </colorScale>
    </cfRule>
  </conditionalFormatting>
  <conditionalFormatting sqref="H299:I299">
    <cfRule type="expression" dxfId="3667" priority="823">
      <formula>Z299=1</formula>
    </cfRule>
  </conditionalFormatting>
  <conditionalFormatting sqref="F299:G299">
    <cfRule type="expression" dxfId="3666" priority="822">
      <formula>Y299=1</formula>
    </cfRule>
  </conditionalFormatting>
  <conditionalFormatting sqref="J299:K299">
    <cfRule type="expression" dxfId="3665" priority="821">
      <formula>AA299=1</formula>
    </cfRule>
  </conditionalFormatting>
  <conditionalFormatting sqref="L299:M299">
    <cfRule type="expression" dxfId="3664" priority="820">
      <formula>AB299=1</formula>
    </cfRule>
  </conditionalFormatting>
  <conditionalFormatting sqref="F302:M302">
    <cfRule type="containsBlanks" dxfId="3663" priority="819">
      <formula>LEN(TRIM(F302))=0</formula>
    </cfRule>
  </conditionalFormatting>
  <conditionalFormatting sqref="F301:M301">
    <cfRule type="containsBlanks" dxfId="3662" priority="818">
      <formula>LEN(TRIM(F301))=0</formula>
    </cfRule>
    <cfRule type="colorScale" priority="817">
      <colorScale>
        <cfvo type="min"/>
        <cfvo type="max"/>
        <color rgb="FFFFEF9C"/>
        <color rgb="FFFF7128"/>
      </colorScale>
    </cfRule>
  </conditionalFormatting>
  <conditionalFormatting sqref="H301:I301">
    <cfRule type="expression" dxfId="3661" priority="816">
      <formula>Z301=1</formula>
    </cfRule>
  </conditionalFormatting>
  <conditionalFormatting sqref="F301:G301">
    <cfRule type="expression" dxfId="3660" priority="815">
      <formula>Y301=1</formula>
    </cfRule>
  </conditionalFormatting>
  <conditionalFormatting sqref="J301:K301">
    <cfRule type="expression" dxfId="3659" priority="814">
      <formula>AA301=1</formula>
    </cfRule>
  </conditionalFormatting>
  <conditionalFormatting sqref="L301:M301">
    <cfRule type="expression" dxfId="3658" priority="813">
      <formula>AB301=1</formula>
    </cfRule>
  </conditionalFormatting>
  <conditionalFormatting sqref="F304:M304">
    <cfRule type="containsBlanks" dxfId="3657" priority="812">
      <formula>LEN(TRIM(F304))=0</formula>
    </cfRule>
  </conditionalFormatting>
  <conditionalFormatting sqref="F303:M303">
    <cfRule type="containsBlanks" dxfId="3656" priority="811">
      <formula>LEN(TRIM(F303))=0</formula>
    </cfRule>
    <cfRule type="colorScale" priority="810">
      <colorScale>
        <cfvo type="min"/>
        <cfvo type="max"/>
        <color rgb="FFFFEF9C"/>
        <color rgb="FFFF7128"/>
      </colorScale>
    </cfRule>
  </conditionalFormatting>
  <conditionalFormatting sqref="H303:I303">
    <cfRule type="expression" dxfId="3655" priority="809">
      <formula>Z303=1</formula>
    </cfRule>
  </conditionalFormatting>
  <conditionalFormatting sqref="F303:G303">
    <cfRule type="expression" dxfId="3654" priority="808">
      <formula>Y303=1</formula>
    </cfRule>
  </conditionalFormatting>
  <conditionalFormatting sqref="J303:K303">
    <cfRule type="expression" dxfId="3653" priority="807">
      <formula>AA303=1</formula>
    </cfRule>
  </conditionalFormatting>
  <conditionalFormatting sqref="L303:M303">
    <cfRule type="expression" dxfId="3652" priority="806">
      <formula>AB303=1</formula>
    </cfRule>
  </conditionalFormatting>
  <conditionalFormatting sqref="F306:M306">
    <cfRule type="containsBlanks" dxfId="3651" priority="805">
      <formula>LEN(TRIM(F306))=0</formula>
    </cfRule>
  </conditionalFormatting>
  <conditionalFormatting sqref="F305:M305">
    <cfRule type="containsBlanks" dxfId="3650" priority="804">
      <formula>LEN(TRIM(F305))=0</formula>
    </cfRule>
    <cfRule type="colorScale" priority="803">
      <colorScale>
        <cfvo type="min"/>
        <cfvo type="max"/>
        <color rgb="FFFFEF9C"/>
        <color rgb="FFFF7128"/>
      </colorScale>
    </cfRule>
  </conditionalFormatting>
  <conditionalFormatting sqref="H305:I305">
    <cfRule type="expression" dxfId="3649" priority="802">
      <formula>Z305=1</formula>
    </cfRule>
  </conditionalFormatting>
  <conditionalFormatting sqref="F305:G305">
    <cfRule type="expression" dxfId="3648" priority="801">
      <formula>Y305=1</formula>
    </cfRule>
  </conditionalFormatting>
  <conditionalFormatting sqref="J305:K305">
    <cfRule type="expression" dxfId="3647" priority="800">
      <formula>AA305=1</formula>
    </cfRule>
  </conditionalFormatting>
  <conditionalFormatting sqref="L305:M305">
    <cfRule type="expression" dxfId="3646" priority="799">
      <formula>AB305=1</formula>
    </cfRule>
  </conditionalFormatting>
  <conditionalFormatting sqref="F308:M308">
    <cfRule type="containsBlanks" dxfId="3645" priority="798">
      <formula>LEN(TRIM(F308))=0</formula>
    </cfRule>
  </conditionalFormatting>
  <conditionalFormatting sqref="F307:M307">
    <cfRule type="containsBlanks" dxfId="3644" priority="797">
      <formula>LEN(TRIM(F307))=0</formula>
    </cfRule>
    <cfRule type="colorScale" priority="796">
      <colorScale>
        <cfvo type="min"/>
        <cfvo type="max"/>
        <color rgb="FFFFEF9C"/>
        <color rgb="FFFF7128"/>
      </colorScale>
    </cfRule>
  </conditionalFormatting>
  <conditionalFormatting sqref="H307:I307">
    <cfRule type="expression" dxfId="3643" priority="795">
      <formula>Z307=1</formula>
    </cfRule>
  </conditionalFormatting>
  <conditionalFormatting sqref="F307:G307">
    <cfRule type="expression" dxfId="3642" priority="794">
      <formula>Y307=1</formula>
    </cfRule>
  </conditionalFormatting>
  <conditionalFormatting sqref="J307:K307">
    <cfRule type="expression" dxfId="3641" priority="793">
      <formula>AA307=1</formula>
    </cfRule>
  </conditionalFormatting>
  <conditionalFormatting sqref="L307:M307">
    <cfRule type="expression" dxfId="3640" priority="792">
      <formula>AB307=1</formula>
    </cfRule>
  </conditionalFormatting>
  <conditionalFormatting sqref="F310:M310">
    <cfRule type="containsBlanks" dxfId="3639" priority="791">
      <formula>LEN(TRIM(F310))=0</formula>
    </cfRule>
  </conditionalFormatting>
  <conditionalFormatting sqref="F309:M309">
    <cfRule type="containsBlanks" dxfId="3638" priority="790">
      <formula>LEN(TRIM(F309))=0</formula>
    </cfRule>
    <cfRule type="colorScale" priority="789">
      <colorScale>
        <cfvo type="min"/>
        <cfvo type="max"/>
        <color rgb="FFFFEF9C"/>
        <color rgb="FFFF7128"/>
      </colorScale>
    </cfRule>
  </conditionalFormatting>
  <conditionalFormatting sqref="H309:I309">
    <cfRule type="expression" dxfId="3637" priority="788">
      <formula>Z309=1</formula>
    </cfRule>
  </conditionalFormatting>
  <conditionalFormatting sqref="F309:G309">
    <cfRule type="expression" dxfId="3636" priority="787">
      <formula>Y309=1</formula>
    </cfRule>
  </conditionalFormatting>
  <conditionalFormatting sqref="J309:K309">
    <cfRule type="expression" dxfId="3635" priority="786">
      <formula>AA309=1</formula>
    </cfRule>
  </conditionalFormatting>
  <conditionalFormatting sqref="L309:M309">
    <cfRule type="expression" dxfId="3634" priority="785">
      <formula>AB309=1</formula>
    </cfRule>
  </conditionalFormatting>
  <conditionalFormatting sqref="F312:M312">
    <cfRule type="containsBlanks" dxfId="3633" priority="784">
      <formula>LEN(TRIM(F312))=0</formula>
    </cfRule>
  </conditionalFormatting>
  <conditionalFormatting sqref="F311:M311">
    <cfRule type="containsBlanks" dxfId="3632" priority="783">
      <formula>LEN(TRIM(F311))=0</formula>
    </cfRule>
    <cfRule type="colorScale" priority="782">
      <colorScale>
        <cfvo type="min"/>
        <cfvo type="max"/>
        <color rgb="FFFFEF9C"/>
        <color rgb="FFFF7128"/>
      </colorScale>
    </cfRule>
  </conditionalFormatting>
  <conditionalFormatting sqref="H311:I311">
    <cfRule type="expression" dxfId="3631" priority="781">
      <formula>Z311=1</formula>
    </cfRule>
  </conditionalFormatting>
  <conditionalFormatting sqref="F311:G311">
    <cfRule type="expression" dxfId="3630" priority="780">
      <formula>Y311=1</formula>
    </cfRule>
  </conditionalFormatting>
  <conditionalFormatting sqref="J311:K311">
    <cfRule type="expression" dxfId="3629" priority="779">
      <formula>AA311=1</formula>
    </cfRule>
  </conditionalFormatting>
  <conditionalFormatting sqref="L311:M311">
    <cfRule type="expression" dxfId="3628" priority="778">
      <formula>AB311=1</formula>
    </cfRule>
  </conditionalFormatting>
  <conditionalFormatting sqref="F314:M314">
    <cfRule type="containsBlanks" dxfId="3627" priority="777">
      <formula>LEN(TRIM(F314))=0</formula>
    </cfRule>
  </conditionalFormatting>
  <conditionalFormatting sqref="F313:M313">
    <cfRule type="containsBlanks" dxfId="3626" priority="776">
      <formula>LEN(TRIM(F313))=0</formula>
    </cfRule>
    <cfRule type="colorScale" priority="775">
      <colorScale>
        <cfvo type="min"/>
        <cfvo type="max"/>
        <color rgb="FFFFEF9C"/>
        <color rgb="FFFF7128"/>
      </colorScale>
    </cfRule>
  </conditionalFormatting>
  <conditionalFormatting sqref="H313:I313">
    <cfRule type="expression" dxfId="3625" priority="774">
      <formula>Z313=1</formula>
    </cfRule>
  </conditionalFormatting>
  <conditionalFormatting sqref="F313:G313">
    <cfRule type="expression" dxfId="3624" priority="773">
      <formula>Y313=1</formula>
    </cfRule>
  </conditionalFormatting>
  <conditionalFormatting sqref="J313:K313">
    <cfRule type="expression" dxfId="3623" priority="772">
      <formula>AA313=1</formula>
    </cfRule>
  </conditionalFormatting>
  <conditionalFormatting sqref="L313:M313">
    <cfRule type="expression" dxfId="3622" priority="771">
      <formula>AB313=1</formula>
    </cfRule>
  </conditionalFormatting>
  <conditionalFormatting sqref="F316:M316">
    <cfRule type="containsBlanks" dxfId="3621" priority="770">
      <formula>LEN(TRIM(F316))=0</formula>
    </cfRule>
  </conditionalFormatting>
  <conditionalFormatting sqref="F315:M315">
    <cfRule type="containsBlanks" dxfId="3620" priority="769">
      <formula>LEN(TRIM(F315))=0</formula>
    </cfRule>
    <cfRule type="colorScale" priority="768">
      <colorScale>
        <cfvo type="min"/>
        <cfvo type="max"/>
        <color rgb="FFFFEF9C"/>
        <color rgb="FFFF7128"/>
      </colorScale>
    </cfRule>
  </conditionalFormatting>
  <conditionalFormatting sqref="H315:I315">
    <cfRule type="expression" dxfId="3619" priority="767">
      <formula>Z315=1</formula>
    </cfRule>
  </conditionalFormatting>
  <conditionalFormatting sqref="F315:G315">
    <cfRule type="expression" dxfId="3618" priority="766">
      <formula>Y315=1</formula>
    </cfRule>
  </conditionalFormatting>
  <conditionalFormatting sqref="J315:K315">
    <cfRule type="expression" dxfId="3617" priority="765">
      <formula>AA315=1</formula>
    </cfRule>
  </conditionalFormatting>
  <conditionalFormatting sqref="L315:M315">
    <cfRule type="expression" dxfId="3616" priority="764">
      <formula>AB315=1</formula>
    </cfRule>
  </conditionalFormatting>
  <conditionalFormatting sqref="F318:M318">
    <cfRule type="containsBlanks" dxfId="3615" priority="763">
      <formula>LEN(TRIM(F318))=0</formula>
    </cfRule>
  </conditionalFormatting>
  <conditionalFormatting sqref="F317:M317">
    <cfRule type="containsBlanks" dxfId="3614" priority="762">
      <formula>LEN(TRIM(F317))=0</formula>
    </cfRule>
    <cfRule type="colorScale" priority="761">
      <colorScale>
        <cfvo type="min"/>
        <cfvo type="max"/>
        <color rgb="FFFFEF9C"/>
        <color rgb="FFFF7128"/>
      </colorScale>
    </cfRule>
  </conditionalFormatting>
  <conditionalFormatting sqref="H317:I317">
    <cfRule type="expression" dxfId="3613" priority="760">
      <formula>Z317=1</formula>
    </cfRule>
  </conditionalFormatting>
  <conditionalFormatting sqref="F317:G317">
    <cfRule type="expression" dxfId="3612" priority="759">
      <formula>Y317=1</formula>
    </cfRule>
  </conditionalFormatting>
  <conditionalFormatting sqref="J317:K317">
    <cfRule type="expression" dxfId="3611" priority="758">
      <formula>AA317=1</formula>
    </cfRule>
  </conditionalFormatting>
  <conditionalFormatting sqref="L317:M317">
    <cfRule type="expression" dxfId="3610" priority="757">
      <formula>AB317=1</formula>
    </cfRule>
  </conditionalFormatting>
  <conditionalFormatting sqref="F320:M320">
    <cfRule type="containsBlanks" dxfId="3609" priority="756">
      <formula>LEN(TRIM(F320))=0</formula>
    </cfRule>
  </conditionalFormatting>
  <conditionalFormatting sqref="F319:M319">
    <cfRule type="containsBlanks" dxfId="3608" priority="755">
      <formula>LEN(TRIM(F319))=0</formula>
    </cfRule>
    <cfRule type="colorScale" priority="754">
      <colorScale>
        <cfvo type="min"/>
        <cfvo type="max"/>
        <color rgb="FFFFEF9C"/>
        <color rgb="FFFF7128"/>
      </colorScale>
    </cfRule>
  </conditionalFormatting>
  <conditionalFormatting sqref="H319:I319">
    <cfRule type="expression" dxfId="3607" priority="753">
      <formula>Z319=1</formula>
    </cfRule>
  </conditionalFormatting>
  <conditionalFormatting sqref="F319:G319">
    <cfRule type="expression" dxfId="3606" priority="752">
      <formula>Y319=1</formula>
    </cfRule>
  </conditionalFormatting>
  <conditionalFormatting sqref="J319:K319">
    <cfRule type="expression" dxfId="3605" priority="751">
      <formula>AA319=1</formula>
    </cfRule>
  </conditionalFormatting>
  <conditionalFormatting sqref="L319:M319">
    <cfRule type="expression" dxfId="3604" priority="750">
      <formula>AB319=1</formula>
    </cfRule>
  </conditionalFormatting>
  <conditionalFormatting sqref="F322:M322">
    <cfRule type="containsBlanks" dxfId="3603" priority="749">
      <formula>LEN(TRIM(F322))=0</formula>
    </cfRule>
  </conditionalFormatting>
  <conditionalFormatting sqref="F321:M321">
    <cfRule type="containsBlanks" dxfId="3602" priority="748">
      <formula>LEN(TRIM(F321))=0</formula>
    </cfRule>
    <cfRule type="colorScale" priority="747">
      <colorScale>
        <cfvo type="min"/>
        <cfvo type="max"/>
        <color rgb="FFFFEF9C"/>
        <color rgb="FFFF7128"/>
      </colorScale>
    </cfRule>
  </conditionalFormatting>
  <conditionalFormatting sqref="H321:I321">
    <cfRule type="expression" dxfId="3601" priority="746">
      <formula>Z321=1</formula>
    </cfRule>
  </conditionalFormatting>
  <conditionalFormatting sqref="F321:G321">
    <cfRule type="expression" dxfId="3600" priority="745">
      <formula>Y321=1</formula>
    </cfRule>
  </conditionalFormatting>
  <conditionalFormatting sqref="J321:K321">
    <cfRule type="expression" dxfId="3599" priority="744">
      <formula>AA321=1</formula>
    </cfRule>
  </conditionalFormatting>
  <conditionalFormatting sqref="L321:M321">
    <cfRule type="expression" dxfId="3598" priority="743">
      <formula>AB321=1</formula>
    </cfRule>
  </conditionalFormatting>
  <conditionalFormatting sqref="F324:M324">
    <cfRule type="containsBlanks" dxfId="3597" priority="742">
      <formula>LEN(TRIM(F324))=0</formula>
    </cfRule>
  </conditionalFormatting>
  <conditionalFormatting sqref="F323:M323">
    <cfRule type="containsBlanks" dxfId="3596" priority="741">
      <formula>LEN(TRIM(F323))=0</formula>
    </cfRule>
    <cfRule type="colorScale" priority="740">
      <colorScale>
        <cfvo type="min"/>
        <cfvo type="max"/>
        <color rgb="FFFFEF9C"/>
        <color rgb="FFFF7128"/>
      </colorScale>
    </cfRule>
  </conditionalFormatting>
  <conditionalFormatting sqref="H323:I323">
    <cfRule type="expression" dxfId="3595" priority="739">
      <formula>Z323=1</formula>
    </cfRule>
  </conditionalFormatting>
  <conditionalFormatting sqref="F323:G323">
    <cfRule type="expression" dxfId="3594" priority="738">
      <formula>Y323=1</formula>
    </cfRule>
  </conditionalFormatting>
  <conditionalFormatting sqref="J323:K323">
    <cfRule type="expression" dxfId="3593" priority="737">
      <formula>AA323=1</formula>
    </cfRule>
  </conditionalFormatting>
  <conditionalFormatting sqref="L323:M323">
    <cfRule type="expression" dxfId="3592" priority="736">
      <formula>AB323=1</formula>
    </cfRule>
  </conditionalFormatting>
  <conditionalFormatting sqref="F326:M326">
    <cfRule type="containsBlanks" dxfId="3591" priority="735">
      <formula>LEN(TRIM(F326))=0</formula>
    </cfRule>
  </conditionalFormatting>
  <conditionalFormatting sqref="F325:M325">
    <cfRule type="containsBlanks" dxfId="3590" priority="734">
      <formula>LEN(TRIM(F325))=0</formula>
    </cfRule>
    <cfRule type="colorScale" priority="733">
      <colorScale>
        <cfvo type="min"/>
        <cfvo type="max"/>
        <color rgb="FFFFEF9C"/>
        <color rgb="FFFF7128"/>
      </colorScale>
    </cfRule>
  </conditionalFormatting>
  <conditionalFormatting sqref="H325:I325">
    <cfRule type="expression" dxfId="3589" priority="732">
      <formula>Z325=1</formula>
    </cfRule>
  </conditionalFormatting>
  <conditionalFormatting sqref="F325:G325">
    <cfRule type="expression" dxfId="3588" priority="731">
      <formula>Y325=1</formula>
    </cfRule>
  </conditionalFormatting>
  <conditionalFormatting sqref="J325:K325">
    <cfRule type="expression" dxfId="3587" priority="730">
      <formula>AA325=1</formula>
    </cfRule>
  </conditionalFormatting>
  <conditionalFormatting sqref="L325:M325">
    <cfRule type="expression" dxfId="3586" priority="729">
      <formula>AB325=1</formula>
    </cfRule>
  </conditionalFormatting>
  <conditionalFormatting sqref="F328:M328">
    <cfRule type="containsBlanks" dxfId="3585" priority="728">
      <formula>LEN(TRIM(F328))=0</formula>
    </cfRule>
  </conditionalFormatting>
  <conditionalFormatting sqref="F327:M327">
    <cfRule type="containsBlanks" dxfId="3584" priority="727">
      <formula>LEN(TRIM(F327))=0</formula>
    </cfRule>
    <cfRule type="colorScale" priority="726">
      <colorScale>
        <cfvo type="min"/>
        <cfvo type="max"/>
        <color rgb="FFFFEF9C"/>
        <color rgb="FFFF7128"/>
      </colorScale>
    </cfRule>
  </conditionalFormatting>
  <conditionalFormatting sqref="H327:I327">
    <cfRule type="expression" dxfId="3583" priority="725">
      <formula>Z327=1</formula>
    </cfRule>
  </conditionalFormatting>
  <conditionalFormatting sqref="F327:G327">
    <cfRule type="expression" dxfId="3582" priority="724">
      <formula>Y327=1</formula>
    </cfRule>
  </conditionalFormatting>
  <conditionalFormatting sqref="J327:K327">
    <cfRule type="expression" dxfId="3581" priority="723">
      <formula>AA327=1</formula>
    </cfRule>
  </conditionalFormatting>
  <conditionalFormatting sqref="L327:M327">
    <cfRule type="expression" dxfId="3580" priority="722">
      <formula>AB327=1</formula>
    </cfRule>
  </conditionalFormatting>
  <conditionalFormatting sqref="F330:M330">
    <cfRule type="containsBlanks" dxfId="3579" priority="721">
      <formula>LEN(TRIM(F330))=0</formula>
    </cfRule>
  </conditionalFormatting>
  <conditionalFormatting sqref="F329:M329">
    <cfRule type="containsBlanks" dxfId="3578" priority="720">
      <formula>LEN(TRIM(F329))=0</formula>
    </cfRule>
    <cfRule type="colorScale" priority="719">
      <colorScale>
        <cfvo type="min"/>
        <cfvo type="max"/>
        <color rgb="FFFFEF9C"/>
        <color rgb="FFFF7128"/>
      </colorScale>
    </cfRule>
  </conditionalFormatting>
  <conditionalFormatting sqref="H329:I329">
    <cfRule type="expression" dxfId="3577" priority="718">
      <formula>Z329=1</formula>
    </cfRule>
  </conditionalFormatting>
  <conditionalFormatting sqref="F329:G329">
    <cfRule type="expression" dxfId="3576" priority="717">
      <formula>Y329=1</formula>
    </cfRule>
  </conditionalFormatting>
  <conditionalFormatting sqref="J329:K329">
    <cfRule type="expression" dxfId="3575" priority="716">
      <formula>AA329=1</formula>
    </cfRule>
  </conditionalFormatting>
  <conditionalFormatting sqref="L329:M329">
    <cfRule type="expression" dxfId="3574" priority="715">
      <formula>AB329=1</formula>
    </cfRule>
  </conditionalFormatting>
  <conditionalFormatting sqref="F332:M332">
    <cfRule type="containsBlanks" dxfId="3573" priority="714">
      <formula>LEN(TRIM(F332))=0</formula>
    </cfRule>
  </conditionalFormatting>
  <conditionalFormatting sqref="F331:M331">
    <cfRule type="containsBlanks" dxfId="3572" priority="713">
      <formula>LEN(TRIM(F331))=0</formula>
    </cfRule>
    <cfRule type="colorScale" priority="712">
      <colorScale>
        <cfvo type="min"/>
        <cfvo type="max"/>
        <color rgb="FFFFEF9C"/>
        <color rgb="FFFF7128"/>
      </colorScale>
    </cfRule>
  </conditionalFormatting>
  <conditionalFormatting sqref="H331:I331">
    <cfRule type="expression" dxfId="3571" priority="711">
      <formula>Z331=1</formula>
    </cfRule>
  </conditionalFormatting>
  <conditionalFormatting sqref="F331:G331">
    <cfRule type="expression" dxfId="3570" priority="710">
      <formula>Y331=1</formula>
    </cfRule>
  </conditionalFormatting>
  <conditionalFormatting sqref="J331:K331">
    <cfRule type="expression" dxfId="3569" priority="709">
      <formula>AA331=1</formula>
    </cfRule>
  </conditionalFormatting>
  <conditionalFormatting sqref="L331:M331">
    <cfRule type="expression" dxfId="3568" priority="708">
      <formula>AB331=1</formula>
    </cfRule>
  </conditionalFormatting>
  <conditionalFormatting sqref="F334:M334">
    <cfRule type="containsBlanks" dxfId="3567" priority="707">
      <formula>LEN(TRIM(F334))=0</formula>
    </cfRule>
  </conditionalFormatting>
  <conditionalFormatting sqref="F333:M333">
    <cfRule type="containsBlanks" dxfId="3566" priority="706">
      <formula>LEN(TRIM(F333))=0</formula>
    </cfRule>
    <cfRule type="colorScale" priority="705">
      <colorScale>
        <cfvo type="min"/>
        <cfvo type="max"/>
        <color rgb="FFFFEF9C"/>
        <color rgb="FFFF7128"/>
      </colorScale>
    </cfRule>
  </conditionalFormatting>
  <conditionalFormatting sqref="H333:I333">
    <cfRule type="expression" dxfId="3565" priority="704">
      <formula>Z333=1</formula>
    </cfRule>
  </conditionalFormatting>
  <conditionalFormatting sqref="F333:G333">
    <cfRule type="expression" dxfId="3564" priority="703">
      <formula>Y333=1</formula>
    </cfRule>
  </conditionalFormatting>
  <conditionalFormatting sqref="J333:K333">
    <cfRule type="expression" dxfId="3563" priority="702">
      <formula>AA333=1</formula>
    </cfRule>
  </conditionalFormatting>
  <conditionalFormatting sqref="L333:M333">
    <cfRule type="expression" dxfId="3562" priority="701">
      <formula>AB333=1</formula>
    </cfRule>
  </conditionalFormatting>
  <conditionalFormatting sqref="F336:M336">
    <cfRule type="containsBlanks" dxfId="3561" priority="700">
      <formula>LEN(TRIM(F336))=0</formula>
    </cfRule>
  </conditionalFormatting>
  <conditionalFormatting sqref="F335:M335">
    <cfRule type="containsBlanks" dxfId="3560" priority="699">
      <formula>LEN(TRIM(F335))=0</formula>
    </cfRule>
    <cfRule type="colorScale" priority="698">
      <colorScale>
        <cfvo type="min"/>
        <cfvo type="max"/>
        <color rgb="FFFFEF9C"/>
        <color rgb="FFFF7128"/>
      </colorScale>
    </cfRule>
  </conditionalFormatting>
  <conditionalFormatting sqref="H335:I335">
    <cfRule type="expression" dxfId="3559" priority="697">
      <formula>Z335=1</formula>
    </cfRule>
  </conditionalFormatting>
  <conditionalFormatting sqref="F335:G335">
    <cfRule type="expression" dxfId="3558" priority="696">
      <formula>Y335=1</formula>
    </cfRule>
  </conditionalFormatting>
  <conditionalFormatting sqref="J335:K335">
    <cfRule type="expression" dxfId="3557" priority="695">
      <formula>AA335=1</formula>
    </cfRule>
  </conditionalFormatting>
  <conditionalFormatting sqref="L335:M335">
    <cfRule type="expression" dxfId="3556" priority="694">
      <formula>AB335=1</formula>
    </cfRule>
  </conditionalFormatting>
  <conditionalFormatting sqref="F338:M338">
    <cfRule type="containsBlanks" dxfId="3555" priority="693">
      <formula>LEN(TRIM(F338))=0</formula>
    </cfRule>
  </conditionalFormatting>
  <conditionalFormatting sqref="F337:M337">
    <cfRule type="containsBlanks" dxfId="3554" priority="692">
      <formula>LEN(TRIM(F337))=0</formula>
    </cfRule>
    <cfRule type="colorScale" priority="691">
      <colorScale>
        <cfvo type="min"/>
        <cfvo type="max"/>
        <color rgb="FFFFEF9C"/>
        <color rgb="FFFF7128"/>
      </colorScale>
    </cfRule>
  </conditionalFormatting>
  <conditionalFormatting sqref="H337:I337">
    <cfRule type="expression" dxfId="3553" priority="690">
      <formula>Z337=1</formula>
    </cfRule>
  </conditionalFormatting>
  <conditionalFormatting sqref="F337:G337">
    <cfRule type="expression" dxfId="3552" priority="689">
      <formula>Y337=1</formula>
    </cfRule>
  </conditionalFormatting>
  <conditionalFormatting sqref="J337:K337">
    <cfRule type="expression" dxfId="3551" priority="688">
      <formula>AA337=1</formula>
    </cfRule>
  </conditionalFormatting>
  <conditionalFormatting sqref="L337:M337">
    <cfRule type="expression" dxfId="3550" priority="687">
      <formula>AB337=1</formula>
    </cfRule>
  </conditionalFormatting>
  <conditionalFormatting sqref="F340:M340">
    <cfRule type="containsBlanks" dxfId="3549" priority="686">
      <formula>LEN(TRIM(F340))=0</formula>
    </cfRule>
  </conditionalFormatting>
  <conditionalFormatting sqref="F339:M339">
    <cfRule type="containsBlanks" dxfId="3548" priority="685">
      <formula>LEN(TRIM(F339))=0</formula>
    </cfRule>
    <cfRule type="colorScale" priority="684">
      <colorScale>
        <cfvo type="min"/>
        <cfvo type="max"/>
        <color rgb="FFFFEF9C"/>
        <color rgb="FFFF7128"/>
      </colorScale>
    </cfRule>
  </conditionalFormatting>
  <conditionalFormatting sqref="H339:I339">
    <cfRule type="expression" dxfId="3547" priority="683">
      <formula>Z339=1</formula>
    </cfRule>
  </conditionalFormatting>
  <conditionalFormatting sqref="F339:G339">
    <cfRule type="expression" dxfId="3546" priority="682">
      <formula>Y339=1</formula>
    </cfRule>
  </conditionalFormatting>
  <conditionalFormatting sqref="J339:K339">
    <cfRule type="expression" dxfId="3545" priority="681">
      <formula>AA339=1</formula>
    </cfRule>
  </conditionalFormatting>
  <conditionalFormatting sqref="L339:M339">
    <cfRule type="expression" dxfId="3544" priority="680">
      <formula>AB339=1</formula>
    </cfRule>
  </conditionalFormatting>
  <conditionalFormatting sqref="F342:M342">
    <cfRule type="containsBlanks" dxfId="3543" priority="679">
      <formula>LEN(TRIM(F342))=0</formula>
    </cfRule>
  </conditionalFormatting>
  <conditionalFormatting sqref="F341:M341">
    <cfRule type="containsBlanks" dxfId="3542" priority="678">
      <formula>LEN(TRIM(F341))=0</formula>
    </cfRule>
    <cfRule type="colorScale" priority="677">
      <colorScale>
        <cfvo type="min"/>
        <cfvo type="max"/>
        <color rgb="FFFFEF9C"/>
        <color rgb="FFFF7128"/>
      </colorScale>
    </cfRule>
  </conditionalFormatting>
  <conditionalFormatting sqref="H341:I341">
    <cfRule type="expression" dxfId="3541" priority="676">
      <formula>Z341=1</formula>
    </cfRule>
  </conditionalFormatting>
  <conditionalFormatting sqref="F341:G341">
    <cfRule type="expression" dxfId="3540" priority="675">
      <formula>Y341=1</formula>
    </cfRule>
  </conditionalFormatting>
  <conditionalFormatting sqref="J341:K341">
    <cfRule type="expression" dxfId="3539" priority="674">
      <formula>AA341=1</formula>
    </cfRule>
  </conditionalFormatting>
  <conditionalFormatting sqref="L341:M341">
    <cfRule type="expression" dxfId="3538" priority="673">
      <formula>AB341=1</formula>
    </cfRule>
  </conditionalFormatting>
  <conditionalFormatting sqref="F344:M344">
    <cfRule type="containsBlanks" dxfId="3537" priority="672">
      <formula>LEN(TRIM(F344))=0</formula>
    </cfRule>
  </conditionalFormatting>
  <conditionalFormatting sqref="F343:M343">
    <cfRule type="containsBlanks" dxfId="3536" priority="671">
      <formula>LEN(TRIM(F343))=0</formula>
    </cfRule>
    <cfRule type="colorScale" priority="670">
      <colorScale>
        <cfvo type="min"/>
        <cfvo type="max"/>
        <color rgb="FFFFEF9C"/>
        <color rgb="FFFF7128"/>
      </colorScale>
    </cfRule>
  </conditionalFormatting>
  <conditionalFormatting sqref="H343:I343">
    <cfRule type="expression" dxfId="3535" priority="669">
      <formula>Z343=1</formula>
    </cfRule>
  </conditionalFormatting>
  <conditionalFormatting sqref="F343:G343">
    <cfRule type="expression" dxfId="3534" priority="668">
      <formula>Y343=1</formula>
    </cfRule>
  </conditionalFormatting>
  <conditionalFormatting sqref="J343:K343">
    <cfRule type="expression" dxfId="3533" priority="667">
      <formula>AA343=1</formula>
    </cfRule>
  </conditionalFormatting>
  <conditionalFormatting sqref="L343:M343">
    <cfRule type="expression" dxfId="3532" priority="666">
      <formula>AB343=1</formula>
    </cfRule>
  </conditionalFormatting>
  <conditionalFormatting sqref="F346:M346">
    <cfRule type="containsBlanks" dxfId="3531" priority="665">
      <formula>LEN(TRIM(F346))=0</formula>
    </cfRule>
  </conditionalFormatting>
  <conditionalFormatting sqref="F345:M345">
    <cfRule type="containsBlanks" dxfId="3530" priority="664">
      <formula>LEN(TRIM(F345))=0</formula>
    </cfRule>
    <cfRule type="colorScale" priority="663">
      <colorScale>
        <cfvo type="min"/>
        <cfvo type="max"/>
        <color rgb="FFFFEF9C"/>
        <color rgb="FFFF7128"/>
      </colorScale>
    </cfRule>
  </conditionalFormatting>
  <conditionalFormatting sqref="H345:I345">
    <cfRule type="expression" dxfId="3529" priority="662">
      <formula>Z345=1</formula>
    </cfRule>
  </conditionalFormatting>
  <conditionalFormatting sqref="F345:G345">
    <cfRule type="expression" dxfId="3528" priority="661">
      <formula>Y345=1</formula>
    </cfRule>
  </conditionalFormatting>
  <conditionalFormatting sqref="J345:K345">
    <cfRule type="expression" dxfId="3527" priority="660">
      <formula>AA345=1</formula>
    </cfRule>
  </conditionalFormatting>
  <conditionalFormatting sqref="L345:M345">
    <cfRule type="expression" dxfId="3526" priority="659">
      <formula>AB345=1</formula>
    </cfRule>
  </conditionalFormatting>
  <conditionalFormatting sqref="F348:M348">
    <cfRule type="containsBlanks" dxfId="3525" priority="658">
      <formula>LEN(TRIM(F348))=0</formula>
    </cfRule>
  </conditionalFormatting>
  <conditionalFormatting sqref="F347:M347">
    <cfRule type="containsBlanks" dxfId="3524" priority="657">
      <formula>LEN(TRIM(F347))=0</formula>
    </cfRule>
    <cfRule type="colorScale" priority="656">
      <colorScale>
        <cfvo type="min"/>
        <cfvo type="max"/>
        <color rgb="FFFFEF9C"/>
        <color rgb="FFFF7128"/>
      </colorScale>
    </cfRule>
  </conditionalFormatting>
  <conditionalFormatting sqref="H347:I347">
    <cfRule type="expression" dxfId="3523" priority="655">
      <formula>Z347=1</formula>
    </cfRule>
  </conditionalFormatting>
  <conditionalFormatting sqref="F347:G347">
    <cfRule type="expression" dxfId="3522" priority="654">
      <formula>Y347=1</formula>
    </cfRule>
  </conditionalFormatting>
  <conditionalFormatting sqref="J347:K347">
    <cfRule type="expression" dxfId="3521" priority="653">
      <formula>AA347=1</formula>
    </cfRule>
  </conditionalFormatting>
  <conditionalFormatting sqref="L347:M347">
    <cfRule type="expression" dxfId="3520" priority="652">
      <formula>AB347=1</formula>
    </cfRule>
  </conditionalFormatting>
  <conditionalFormatting sqref="F350:M350">
    <cfRule type="containsBlanks" dxfId="3519" priority="651">
      <formula>LEN(TRIM(F350))=0</formula>
    </cfRule>
  </conditionalFormatting>
  <conditionalFormatting sqref="F349:M349">
    <cfRule type="containsBlanks" dxfId="3518" priority="650">
      <formula>LEN(TRIM(F349))=0</formula>
    </cfRule>
    <cfRule type="colorScale" priority="649">
      <colorScale>
        <cfvo type="min"/>
        <cfvo type="max"/>
        <color rgb="FFFFEF9C"/>
        <color rgb="FFFF7128"/>
      </colorScale>
    </cfRule>
  </conditionalFormatting>
  <conditionalFormatting sqref="H349:I349">
    <cfRule type="expression" dxfId="3517" priority="648">
      <formula>Z349=1</formula>
    </cfRule>
  </conditionalFormatting>
  <conditionalFormatting sqref="F349:G349">
    <cfRule type="expression" dxfId="3516" priority="647">
      <formula>Y349=1</formula>
    </cfRule>
  </conditionalFormatting>
  <conditionalFormatting sqref="J349:K349">
    <cfRule type="expression" dxfId="3515" priority="646">
      <formula>AA349=1</formula>
    </cfRule>
  </conditionalFormatting>
  <conditionalFormatting sqref="L349:M349">
    <cfRule type="expression" dxfId="3514" priority="645">
      <formula>AB349=1</formula>
    </cfRule>
  </conditionalFormatting>
  <conditionalFormatting sqref="F352:M352">
    <cfRule type="containsBlanks" dxfId="3513" priority="644">
      <formula>LEN(TRIM(F352))=0</formula>
    </cfRule>
  </conditionalFormatting>
  <conditionalFormatting sqref="F351:M351">
    <cfRule type="containsBlanks" dxfId="3512" priority="643">
      <formula>LEN(TRIM(F351))=0</formula>
    </cfRule>
    <cfRule type="colorScale" priority="642">
      <colorScale>
        <cfvo type="min"/>
        <cfvo type="max"/>
        <color rgb="FFFFEF9C"/>
        <color rgb="FFFF7128"/>
      </colorScale>
    </cfRule>
  </conditionalFormatting>
  <conditionalFormatting sqref="H351:I351">
    <cfRule type="expression" dxfId="3511" priority="641">
      <formula>Z351=1</formula>
    </cfRule>
  </conditionalFormatting>
  <conditionalFormatting sqref="F351:G351">
    <cfRule type="expression" dxfId="3510" priority="640">
      <formula>Y351=1</formula>
    </cfRule>
  </conditionalFormatting>
  <conditionalFormatting sqref="J351:K351">
    <cfRule type="expression" dxfId="3509" priority="639">
      <formula>AA351=1</formula>
    </cfRule>
  </conditionalFormatting>
  <conditionalFormatting sqref="L351:M351">
    <cfRule type="expression" dxfId="3508" priority="638">
      <formula>AB351=1</formula>
    </cfRule>
  </conditionalFormatting>
  <conditionalFormatting sqref="F354:M354">
    <cfRule type="containsBlanks" dxfId="3507" priority="637">
      <formula>LEN(TRIM(F354))=0</formula>
    </cfRule>
  </conditionalFormatting>
  <conditionalFormatting sqref="F353:M353">
    <cfRule type="containsBlanks" dxfId="3506" priority="636">
      <formula>LEN(TRIM(F353))=0</formula>
    </cfRule>
    <cfRule type="colorScale" priority="635">
      <colorScale>
        <cfvo type="min"/>
        <cfvo type="max"/>
        <color rgb="FFFFEF9C"/>
        <color rgb="FFFF7128"/>
      </colorScale>
    </cfRule>
  </conditionalFormatting>
  <conditionalFormatting sqref="H353:I353">
    <cfRule type="expression" dxfId="3505" priority="634">
      <formula>Z353=1</formula>
    </cfRule>
  </conditionalFormatting>
  <conditionalFormatting sqref="F353:G353">
    <cfRule type="expression" dxfId="3504" priority="633">
      <formula>Y353=1</formula>
    </cfRule>
  </conditionalFormatting>
  <conditionalFormatting sqref="J353:K353">
    <cfRule type="expression" dxfId="3503" priority="632">
      <formula>AA353=1</formula>
    </cfRule>
  </conditionalFormatting>
  <conditionalFormatting sqref="L353:M353">
    <cfRule type="expression" dxfId="3502" priority="631">
      <formula>AB353=1</formula>
    </cfRule>
  </conditionalFormatting>
  <conditionalFormatting sqref="F356:M356">
    <cfRule type="containsBlanks" dxfId="3501" priority="630">
      <formula>LEN(TRIM(F356))=0</formula>
    </cfRule>
  </conditionalFormatting>
  <conditionalFormatting sqref="F355:M355">
    <cfRule type="containsBlanks" dxfId="3500" priority="629">
      <formula>LEN(TRIM(F355))=0</formula>
    </cfRule>
    <cfRule type="colorScale" priority="628">
      <colorScale>
        <cfvo type="min"/>
        <cfvo type="max"/>
        <color rgb="FFFFEF9C"/>
        <color rgb="FFFF7128"/>
      </colorScale>
    </cfRule>
  </conditionalFormatting>
  <conditionalFormatting sqref="H355:I355">
    <cfRule type="expression" dxfId="3499" priority="627">
      <formula>Z355=1</formula>
    </cfRule>
  </conditionalFormatting>
  <conditionalFormatting sqref="F355:G355">
    <cfRule type="expression" dxfId="3498" priority="626">
      <formula>Y355=1</formula>
    </cfRule>
  </conditionalFormatting>
  <conditionalFormatting sqref="J355:K355">
    <cfRule type="expression" dxfId="3497" priority="625">
      <formula>AA355=1</formula>
    </cfRule>
  </conditionalFormatting>
  <conditionalFormatting sqref="L355:M355">
    <cfRule type="expression" dxfId="3496" priority="624">
      <formula>AB355=1</formula>
    </cfRule>
  </conditionalFormatting>
  <conditionalFormatting sqref="F358:M358">
    <cfRule type="containsBlanks" dxfId="3495" priority="623">
      <formula>LEN(TRIM(F358))=0</formula>
    </cfRule>
  </conditionalFormatting>
  <conditionalFormatting sqref="F357:M357">
    <cfRule type="containsBlanks" dxfId="3494" priority="622">
      <formula>LEN(TRIM(F357))=0</formula>
    </cfRule>
    <cfRule type="colorScale" priority="621">
      <colorScale>
        <cfvo type="min"/>
        <cfvo type="max"/>
        <color rgb="FFFFEF9C"/>
        <color rgb="FFFF7128"/>
      </colorScale>
    </cfRule>
  </conditionalFormatting>
  <conditionalFormatting sqref="H357:I357">
    <cfRule type="expression" dxfId="3493" priority="620">
      <formula>Z357=1</formula>
    </cfRule>
  </conditionalFormatting>
  <conditionalFormatting sqref="F357:G357">
    <cfRule type="expression" dxfId="3492" priority="619">
      <formula>Y357=1</formula>
    </cfRule>
  </conditionalFormatting>
  <conditionalFormatting sqref="J357:K357">
    <cfRule type="expression" dxfId="3491" priority="618">
      <formula>AA357=1</formula>
    </cfRule>
  </conditionalFormatting>
  <conditionalFormatting sqref="L357:M357">
    <cfRule type="expression" dxfId="3490" priority="617">
      <formula>AB357=1</formula>
    </cfRule>
  </conditionalFormatting>
  <conditionalFormatting sqref="F360:M360">
    <cfRule type="containsBlanks" dxfId="3489" priority="616">
      <formula>LEN(TRIM(F360))=0</formula>
    </cfRule>
  </conditionalFormatting>
  <conditionalFormatting sqref="F359:M359">
    <cfRule type="containsBlanks" dxfId="3488" priority="615">
      <formula>LEN(TRIM(F359))=0</formula>
    </cfRule>
    <cfRule type="colorScale" priority="614">
      <colorScale>
        <cfvo type="min"/>
        <cfvo type="max"/>
        <color rgb="FFFFEF9C"/>
        <color rgb="FFFF7128"/>
      </colorScale>
    </cfRule>
  </conditionalFormatting>
  <conditionalFormatting sqref="H359:I359">
    <cfRule type="expression" dxfId="3487" priority="613">
      <formula>Z359=1</formula>
    </cfRule>
  </conditionalFormatting>
  <conditionalFormatting sqref="F359:G359">
    <cfRule type="expression" dxfId="3486" priority="612">
      <formula>Y359=1</formula>
    </cfRule>
  </conditionalFormatting>
  <conditionalFormatting sqref="J359:K359">
    <cfRule type="expression" dxfId="3485" priority="611">
      <formula>AA359=1</formula>
    </cfRule>
  </conditionalFormatting>
  <conditionalFormatting sqref="L359:M359">
    <cfRule type="expression" dxfId="3484" priority="610">
      <formula>AB359=1</formula>
    </cfRule>
  </conditionalFormatting>
  <conditionalFormatting sqref="F362:M362">
    <cfRule type="containsBlanks" dxfId="3483" priority="609">
      <formula>LEN(TRIM(F362))=0</formula>
    </cfRule>
  </conditionalFormatting>
  <conditionalFormatting sqref="F361:M361">
    <cfRule type="containsBlanks" dxfId="3482" priority="608">
      <formula>LEN(TRIM(F361))=0</formula>
    </cfRule>
    <cfRule type="colorScale" priority="607">
      <colorScale>
        <cfvo type="min"/>
        <cfvo type="max"/>
        <color rgb="FFFFEF9C"/>
        <color rgb="FFFF7128"/>
      </colorScale>
    </cfRule>
  </conditionalFormatting>
  <conditionalFormatting sqref="H361:I361">
    <cfRule type="expression" dxfId="3481" priority="606">
      <formula>Z361=1</formula>
    </cfRule>
  </conditionalFormatting>
  <conditionalFormatting sqref="F361:G361">
    <cfRule type="expression" dxfId="3480" priority="605">
      <formula>Y361=1</formula>
    </cfRule>
  </conditionalFormatting>
  <conditionalFormatting sqref="J361:K361">
    <cfRule type="expression" dxfId="3479" priority="604">
      <formula>AA361=1</formula>
    </cfRule>
  </conditionalFormatting>
  <conditionalFormatting sqref="L361:M361">
    <cfRule type="expression" dxfId="3478" priority="603">
      <formula>AB361=1</formula>
    </cfRule>
  </conditionalFormatting>
  <conditionalFormatting sqref="F364:M364">
    <cfRule type="containsBlanks" dxfId="3477" priority="602">
      <formula>LEN(TRIM(F364))=0</formula>
    </cfRule>
  </conditionalFormatting>
  <conditionalFormatting sqref="F363:M363">
    <cfRule type="containsBlanks" dxfId="3476" priority="601">
      <formula>LEN(TRIM(F363))=0</formula>
    </cfRule>
    <cfRule type="colorScale" priority="600">
      <colorScale>
        <cfvo type="min"/>
        <cfvo type="max"/>
        <color rgb="FFFFEF9C"/>
        <color rgb="FFFF7128"/>
      </colorScale>
    </cfRule>
  </conditionalFormatting>
  <conditionalFormatting sqref="H363:I363">
    <cfRule type="expression" dxfId="3475" priority="599">
      <formula>Z363=1</formula>
    </cfRule>
  </conditionalFormatting>
  <conditionalFormatting sqref="F363:G363">
    <cfRule type="expression" dxfId="3474" priority="598">
      <formula>Y363=1</formula>
    </cfRule>
  </conditionalFormatting>
  <conditionalFormatting sqref="J363:K363">
    <cfRule type="expression" dxfId="3473" priority="597">
      <formula>AA363=1</formula>
    </cfRule>
  </conditionalFormatting>
  <conditionalFormatting sqref="L363:M363">
    <cfRule type="expression" dxfId="3472" priority="596">
      <formula>AB363=1</formula>
    </cfRule>
  </conditionalFormatting>
  <conditionalFormatting sqref="F366:M366">
    <cfRule type="containsBlanks" dxfId="3471" priority="595">
      <formula>LEN(TRIM(F366))=0</formula>
    </cfRule>
  </conditionalFormatting>
  <conditionalFormatting sqref="F365:M365">
    <cfRule type="containsBlanks" dxfId="3470" priority="594">
      <formula>LEN(TRIM(F365))=0</formula>
    </cfRule>
    <cfRule type="colorScale" priority="593">
      <colorScale>
        <cfvo type="min"/>
        <cfvo type="max"/>
        <color rgb="FFFFEF9C"/>
        <color rgb="FFFF7128"/>
      </colorScale>
    </cfRule>
  </conditionalFormatting>
  <conditionalFormatting sqref="H365:I365">
    <cfRule type="expression" dxfId="3469" priority="592">
      <formula>Z365=1</formula>
    </cfRule>
  </conditionalFormatting>
  <conditionalFormatting sqref="F365:G365">
    <cfRule type="expression" dxfId="3468" priority="591">
      <formula>Y365=1</formula>
    </cfRule>
  </conditionalFormatting>
  <conditionalFormatting sqref="J365:K365">
    <cfRule type="expression" dxfId="3467" priority="590">
      <formula>AA365=1</formula>
    </cfRule>
  </conditionalFormatting>
  <conditionalFormatting sqref="L365:M365">
    <cfRule type="expression" dxfId="3466" priority="589">
      <formula>AB365=1</formula>
    </cfRule>
  </conditionalFormatting>
  <conditionalFormatting sqref="F368:M368">
    <cfRule type="containsBlanks" dxfId="3465" priority="588">
      <formula>LEN(TRIM(F368))=0</formula>
    </cfRule>
  </conditionalFormatting>
  <conditionalFormatting sqref="F367:M367">
    <cfRule type="containsBlanks" dxfId="3464" priority="587">
      <formula>LEN(TRIM(F367))=0</formula>
    </cfRule>
    <cfRule type="colorScale" priority="586">
      <colorScale>
        <cfvo type="min"/>
        <cfvo type="max"/>
        <color rgb="FFFFEF9C"/>
        <color rgb="FFFF7128"/>
      </colorScale>
    </cfRule>
  </conditionalFormatting>
  <conditionalFormatting sqref="H367:I367">
    <cfRule type="expression" dxfId="3463" priority="585">
      <formula>Z367=1</formula>
    </cfRule>
  </conditionalFormatting>
  <conditionalFormatting sqref="F367:G367">
    <cfRule type="expression" dxfId="3462" priority="584">
      <formula>Y367=1</formula>
    </cfRule>
  </conditionalFormatting>
  <conditionalFormatting sqref="J367:K367">
    <cfRule type="expression" dxfId="3461" priority="583">
      <formula>AA367=1</formula>
    </cfRule>
  </conditionalFormatting>
  <conditionalFormatting sqref="L367:M367">
    <cfRule type="expression" dxfId="3460" priority="582">
      <formula>AB367=1</formula>
    </cfRule>
  </conditionalFormatting>
  <conditionalFormatting sqref="F370:M370">
    <cfRule type="containsBlanks" dxfId="3459" priority="581">
      <formula>LEN(TRIM(F370))=0</formula>
    </cfRule>
  </conditionalFormatting>
  <conditionalFormatting sqref="F369:M369">
    <cfRule type="containsBlanks" dxfId="3458" priority="580">
      <formula>LEN(TRIM(F369))=0</formula>
    </cfRule>
    <cfRule type="colorScale" priority="579">
      <colorScale>
        <cfvo type="min"/>
        <cfvo type="max"/>
        <color rgb="FFFFEF9C"/>
        <color rgb="FFFF7128"/>
      </colorScale>
    </cfRule>
  </conditionalFormatting>
  <conditionalFormatting sqref="H369:I369">
    <cfRule type="expression" dxfId="3457" priority="578">
      <formula>Z369=1</formula>
    </cfRule>
  </conditionalFormatting>
  <conditionalFormatting sqref="F369:G369">
    <cfRule type="expression" dxfId="3456" priority="577">
      <formula>Y369=1</formula>
    </cfRule>
  </conditionalFormatting>
  <conditionalFormatting sqref="J369:K369">
    <cfRule type="expression" dxfId="3455" priority="576">
      <formula>AA369=1</formula>
    </cfRule>
  </conditionalFormatting>
  <conditionalFormatting sqref="L369:M369">
    <cfRule type="expression" dxfId="3454" priority="575">
      <formula>AB369=1</formula>
    </cfRule>
  </conditionalFormatting>
  <conditionalFormatting sqref="F372:M372">
    <cfRule type="containsBlanks" dxfId="3453" priority="574">
      <formula>LEN(TRIM(F372))=0</formula>
    </cfRule>
  </conditionalFormatting>
  <conditionalFormatting sqref="F371:M371">
    <cfRule type="containsBlanks" dxfId="3452" priority="573">
      <formula>LEN(TRIM(F371))=0</formula>
    </cfRule>
    <cfRule type="colorScale" priority="572">
      <colorScale>
        <cfvo type="min"/>
        <cfvo type="max"/>
        <color rgb="FFFFEF9C"/>
        <color rgb="FFFF7128"/>
      </colorScale>
    </cfRule>
  </conditionalFormatting>
  <conditionalFormatting sqref="H371:I371">
    <cfRule type="expression" dxfId="3451" priority="571">
      <formula>Z371=1</formula>
    </cfRule>
  </conditionalFormatting>
  <conditionalFormatting sqref="F371:G371">
    <cfRule type="expression" dxfId="3450" priority="570">
      <formula>Y371=1</formula>
    </cfRule>
  </conditionalFormatting>
  <conditionalFormatting sqref="J371:K371">
    <cfRule type="expression" dxfId="3449" priority="569">
      <formula>AA371=1</formula>
    </cfRule>
  </conditionalFormatting>
  <conditionalFormatting sqref="L371:M371">
    <cfRule type="expression" dxfId="3448" priority="568">
      <formula>AB371=1</formula>
    </cfRule>
  </conditionalFormatting>
  <conditionalFormatting sqref="F374:M374">
    <cfRule type="containsBlanks" dxfId="3447" priority="567">
      <formula>LEN(TRIM(F374))=0</formula>
    </cfRule>
  </conditionalFormatting>
  <conditionalFormatting sqref="F373:M373">
    <cfRule type="containsBlanks" dxfId="3446" priority="566">
      <formula>LEN(TRIM(F373))=0</formula>
    </cfRule>
    <cfRule type="colorScale" priority="565">
      <colorScale>
        <cfvo type="min"/>
        <cfvo type="max"/>
        <color rgb="FFFFEF9C"/>
        <color rgb="FFFF7128"/>
      </colorScale>
    </cfRule>
  </conditionalFormatting>
  <conditionalFormatting sqref="H373:I373">
    <cfRule type="expression" dxfId="3445" priority="564">
      <formula>Z373=1</formula>
    </cfRule>
  </conditionalFormatting>
  <conditionalFormatting sqref="F373:G373">
    <cfRule type="expression" dxfId="3444" priority="563">
      <formula>Y373=1</formula>
    </cfRule>
  </conditionalFormatting>
  <conditionalFormatting sqref="J373:K373">
    <cfRule type="expression" dxfId="3443" priority="562">
      <formula>AA373=1</formula>
    </cfRule>
  </conditionalFormatting>
  <conditionalFormatting sqref="L373:M373">
    <cfRule type="expression" dxfId="3442" priority="561">
      <formula>AB373=1</formula>
    </cfRule>
  </conditionalFormatting>
  <conditionalFormatting sqref="F376:M376">
    <cfRule type="containsBlanks" dxfId="3441" priority="560">
      <formula>LEN(TRIM(F376))=0</formula>
    </cfRule>
  </conditionalFormatting>
  <conditionalFormatting sqref="F375:M375">
    <cfRule type="containsBlanks" dxfId="3440" priority="559">
      <formula>LEN(TRIM(F375))=0</formula>
    </cfRule>
    <cfRule type="colorScale" priority="558">
      <colorScale>
        <cfvo type="min"/>
        <cfvo type="max"/>
        <color rgb="FFFFEF9C"/>
        <color rgb="FFFF7128"/>
      </colorScale>
    </cfRule>
  </conditionalFormatting>
  <conditionalFormatting sqref="H375:I375">
    <cfRule type="expression" dxfId="3439" priority="557">
      <formula>Z375=1</formula>
    </cfRule>
  </conditionalFormatting>
  <conditionalFormatting sqref="F375:G375">
    <cfRule type="expression" dxfId="3438" priority="556">
      <formula>Y375=1</formula>
    </cfRule>
  </conditionalFormatting>
  <conditionalFormatting sqref="J375:K375">
    <cfRule type="expression" dxfId="3437" priority="555">
      <formula>AA375=1</formula>
    </cfRule>
  </conditionalFormatting>
  <conditionalFormatting sqref="L375:M375">
    <cfRule type="expression" dxfId="3436" priority="554">
      <formula>AB375=1</formula>
    </cfRule>
  </conditionalFormatting>
  <conditionalFormatting sqref="F378:M378">
    <cfRule type="containsBlanks" dxfId="3435" priority="553">
      <formula>LEN(TRIM(F378))=0</formula>
    </cfRule>
  </conditionalFormatting>
  <conditionalFormatting sqref="F377:M377">
    <cfRule type="containsBlanks" dxfId="3434" priority="552">
      <formula>LEN(TRIM(F377))=0</formula>
    </cfRule>
    <cfRule type="colorScale" priority="551">
      <colorScale>
        <cfvo type="min"/>
        <cfvo type="max"/>
        <color rgb="FFFFEF9C"/>
        <color rgb="FFFF7128"/>
      </colorScale>
    </cfRule>
  </conditionalFormatting>
  <conditionalFormatting sqref="H377:I377">
    <cfRule type="expression" dxfId="3433" priority="550">
      <formula>Z377=1</formula>
    </cfRule>
  </conditionalFormatting>
  <conditionalFormatting sqref="F377:G377">
    <cfRule type="expression" dxfId="3432" priority="549">
      <formula>Y377=1</formula>
    </cfRule>
  </conditionalFormatting>
  <conditionalFormatting sqref="J377:K377">
    <cfRule type="expression" dxfId="3431" priority="548">
      <formula>AA377=1</formula>
    </cfRule>
  </conditionalFormatting>
  <conditionalFormatting sqref="L377:M377">
    <cfRule type="expression" dxfId="3430" priority="547">
      <formula>AB377=1</formula>
    </cfRule>
  </conditionalFormatting>
  <conditionalFormatting sqref="F380:M380">
    <cfRule type="containsBlanks" dxfId="3429" priority="546">
      <formula>LEN(TRIM(F380))=0</formula>
    </cfRule>
  </conditionalFormatting>
  <conditionalFormatting sqref="F379:M379">
    <cfRule type="containsBlanks" dxfId="3428" priority="545">
      <formula>LEN(TRIM(F379))=0</formula>
    </cfRule>
    <cfRule type="colorScale" priority="544">
      <colorScale>
        <cfvo type="min"/>
        <cfvo type="max"/>
        <color rgb="FFFFEF9C"/>
        <color rgb="FFFF7128"/>
      </colorScale>
    </cfRule>
  </conditionalFormatting>
  <conditionalFormatting sqref="H379:I379">
    <cfRule type="expression" dxfId="3427" priority="543">
      <formula>Z379=1</formula>
    </cfRule>
  </conditionalFormatting>
  <conditionalFormatting sqref="F379:G379">
    <cfRule type="expression" dxfId="3426" priority="542">
      <formula>Y379=1</formula>
    </cfRule>
  </conditionalFormatting>
  <conditionalFormatting sqref="J379:K379">
    <cfRule type="expression" dxfId="3425" priority="541">
      <formula>AA379=1</formula>
    </cfRule>
  </conditionalFormatting>
  <conditionalFormatting sqref="L379:M379">
    <cfRule type="expression" dxfId="3424" priority="540">
      <formula>AB379=1</formula>
    </cfRule>
  </conditionalFormatting>
  <conditionalFormatting sqref="F382:M382">
    <cfRule type="containsBlanks" dxfId="3423" priority="539">
      <formula>LEN(TRIM(F382))=0</formula>
    </cfRule>
  </conditionalFormatting>
  <conditionalFormatting sqref="F381:M381">
    <cfRule type="containsBlanks" dxfId="3422" priority="538">
      <formula>LEN(TRIM(F381))=0</formula>
    </cfRule>
    <cfRule type="colorScale" priority="537">
      <colorScale>
        <cfvo type="min"/>
        <cfvo type="max"/>
        <color rgb="FFFFEF9C"/>
        <color rgb="FFFF7128"/>
      </colorScale>
    </cfRule>
  </conditionalFormatting>
  <conditionalFormatting sqref="H381:I381">
    <cfRule type="expression" dxfId="3421" priority="536">
      <formula>Z381=1</formula>
    </cfRule>
  </conditionalFormatting>
  <conditionalFormatting sqref="F381:G381">
    <cfRule type="expression" dxfId="3420" priority="535">
      <formula>Y381=1</formula>
    </cfRule>
  </conditionalFormatting>
  <conditionalFormatting sqref="J381:K381">
    <cfRule type="expression" dxfId="3419" priority="534">
      <formula>AA381=1</formula>
    </cfRule>
  </conditionalFormatting>
  <conditionalFormatting sqref="L381:M381">
    <cfRule type="expression" dxfId="3418" priority="533">
      <formula>AB381=1</formula>
    </cfRule>
  </conditionalFormatting>
  <conditionalFormatting sqref="F384:M384">
    <cfRule type="containsBlanks" dxfId="3417" priority="532">
      <formula>LEN(TRIM(F384))=0</formula>
    </cfRule>
  </conditionalFormatting>
  <conditionalFormatting sqref="F383:M383">
    <cfRule type="containsBlanks" dxfId="3416" priority="531">
      <formula>LEN(TRIM(F383))=0</formula>
    </cfRule>
    <cfRule type="colorScale" priority="530">
      <colorScale>
        <cfvo type="min"/>
        <cfvo type="max"/>
        <color rgb="FFFFEF9C"/>
        <color rgb="FFFF7128"/>
      </colorScale>
    </cfRule>
  </conditionalFormatting>
  <conditionalFormatting sqref="H383:I383">
    <cfRule type="expression" dxfId="3415" priority="529">
      <formula>Z383=1</formula>
    </cfRule>
  </conditionalFormatting>
  <conditionalFormatting sqref="F383:G383">
    <cfRule type="expression" dxfId="3414" priority="528">
      <formula>Y383=1</formula>
    </cfRule>
  </conditionalFormatting>
  <conditionalFormatting sqref="J383:K383">
    <cfRule type="expression" dxfId="3413" priority="527">
      <formula>AA383=1</formula>
    </cfRule>
  </conditionalFormatting>
  <conditionalFormatting sqref="L383:M383">
    <cfRule type="expression" dxfId="3412" priority="526">
      <formula>AB383=1</formula>
    </cfRule>
  </conditionalFormatting>
  <conditionalFormatting sqref="F386:M386">
    <cfRule type="containsBlanks" dxfId="3411" priority="525">
      <formula>LEN(TRIM(F386))=0</formula>
    </cfRule>
  </conditionalFormatting>
  <conditionalFormatting sqref="F385:M385">
    <cfRule type="containsBlanks" dxfId="3410" priority="524">
      <formula>LEN(TRIM(F385))=0</formula>
    </cfRule>
    <cfRule type="colorScale" priority="523">
      <colorScale>
        <cfvo type="min"/>
        <cfvo type="max"/>
        <color rgb="FFFFEF9C"/>
        <color rgb="FFFF7128"/>
      </colorScale>
    </cfRule>
  </conditionalFormatting>
  <conditionalFormatting sqref="H385:I385">
    <cfRule type="expression" dxfId="3409" priority="522">
      <formula>Z385=1</formula>
    </cfRule>
  </conditionalFormatting>
  <conditionalFormatting sqref="F385:G385">
    <cfRule type="expression" dxfId="3408" priority="521">
      <formula>Y385=1</formula>
    </cfRule>
  </conditionalFormatting>
  <conditionalFormatting sqref="J385:K385">
    <cfRule type="expression" dxfId="3407" priority="520">
      <formula>AA385=1</formula>
    </cfRule>
  </conditionalFormatting>
  <conditionalFormatting sqref="L385:M385">
    <cfRule type="expression" dxfId="3406" priority="519">
      <formula>AB385=1</formula>
    </cfRule>
  </conditionalFormatting>
  <conditionalFormatting sqref="F388:M388">
    <cfRule type="containsBlanks" dxfId="3405" priority="518">
      <formula>LEN(TRIM(F388))=0</formula>
    </cfRule>
  </conditionalFormatting>
  <conditionalFormatting sqref="F387:M387">
    <cfRule type="containsBlanks" dxfId="3404" priority="517">
      <formula>LEN(TRIM(F387))=0</formula>
    </cfRule>
    <cfRule type="colorScale" priority="516">
      <colorScale>
        <cfvo type="min"/>
        <cfvo type="max"/>
        <color rgb="FFFFEF9C"/>
        <color rgb="FFFF7128"/>
      </colorScale>
    </cfRule>
  </conditionalFormatting>
  <conditionalFormatting sqref="H387:I387">
    <cfRule type="expression" dxfId="3403" priority="515">
      <formula>Z387=1</formula>
    </cfRule>
  </conditionalFormatting>
  <conditionalFormatting sqref="F387:G387">
    <cfRule type="expression" dxfId="3402" priority="514">
      <formula>Y387=1</formula>
    </cfRule>
  </conditionalFormatting>
  <conditionalFormatting sqref="J387:K387">
    <cfRule type="expression" dxfId="3401" priority="513">
      <formula>AA387=1</formula>
    </cfRule>
  </conditionalFormatting>
  <conditionalFormatting sqref="L387:M387">
    <cfRule type="expression" dxfId="3400" priority="512">
      <formula>AB387=1</formula>
    </cfRule>
  </conditionalFormatting>
  <conditionalFormatting sqref="F390:M390">
    <cfRule type="containsBlanks" dxfId="3399" priority="511">
      <formula>LEN(TRIM(F390))=0</formula>
    </cfRule>
  </conditionalFormatting>
  <conditionalFormatting sqref="F389:M389">
    <cfRule type="containsBlanks" dxfId="3398" priority="510">
      <formula>LEN(TRIM(F389))=0</formula>
    </cfRule>
    <cfRule type="colorScale" priority="509">
      <colorScale>
        <cfvo type="min"/>
        <cfvo type="max"/>
        <color rgb="FFFFEF9C"/>
        <color rgb="FFFF7128"/>
      </colorScale>
    </cfRule>
  </conditionalFormatting>
  <conditionalFormatting sqref="H389:I389">
    <cfRule type="expression" dxfId="3397" priority="508">
      <formula>Z389=1</formula>
    </cfRule>
  </conditionalFormatting>
  <conditionalFormatting sqref="F389:G389">
    <cfRule type="expression" dxfId="3396" priority="507">
      <formula>Y389=1</formula>
    </cfRule>
  </conditionalFormatting>
  <conditionalFormatting sqref="J389:K389">
    <cfRule type="expression" dxfId="3395" priority="506">
      <formula>AA389=1</formula>
    </cfRule>
  </conditionalFormatting>
  <conditionalFormatting sqref="L389:M389">
    <cfRule type="expression" dxfId="3394" priority="505">
      <formula>AB389=1</formula>
    </cfRule>
  </conditionalFormatting>
  <conditionalFormatting sqref="F392:M392">
    <cfRule type="containsBlanks" dxfId="3393" priority="504">
      <formula>LEN(TRIM(F392))=0</formula>
    </cfRule>
  </conditionalFormatting>
  <conditionalFormatting sqref="F391:M391">
    <cfRule type="containsBlanks" dxfId="3392" priority="503">
      <formula>LEN(TRIM(F391))=0</formula>
    </cfRule>
    <cfRule type="colorScale" priority="502">
      <colorScale>
        <cfvo type="min"/>
        <cfvo type="max"/>
        <color rgb="FFFFEF9C"/>
        <color rgb="FFFF7128"/>
      </colorScale>
    </cfRule>
  </conditionalFormatting>
  <conditionalFormatting sqref="H391:I391">
    <cfRule type="expression" dxfId="3391" priority="501">
      <formula>Z391=1</formula>
    </cfRule>
  </conditionalFormatting>
  <conditionalFormatting sqref="F391:G391">
    <cfRule type="expression" dxfId="3390" priority="500">
      <formula>Y391=1</formula>
    </cfRule>
  </conditionalFormatting>
  <conditionalFormatting sqref="J391:K391">
    <cfRule type="expression" dxfId="3389" priority="499">
      <formula>AA391=1</formula>
    </cfRule>
  </conditionalFormatting>
  <conditionalFormatting sqref="L391:M391">
    <cfRule type="expression" dxfId="3388" priority="498">
      <formula>AB391=1</formula>
    </cfRule>
  </conditionalFormatting>
  <conditionalFormatting sqref="F394:M394">
    <cfRule type="containsBlanks" dxfId="3387" priority="497">
      <formula>LEN(TRIM(F394))=0</formula>
    </cfRule>
  </conditionalFormatting>
  <conditionalFormatting sqref="F393:M393">
    <cfRule type="containsBlanks" dxfId="3386" priority="496">
      <formula>LEN(TRIM(F393))=0</formula>
    </cfRule>
    <cfRule type="colorScale" priority="495">
      <colorScale>
        <cfvo type="min"/>
        <cfvo type="max"/>
        <color rgb="FFFFEF9C"/>
        <color rgb="FFFF7128"/>
      </colorScale>
    </cfRule>
  </conditionalFormatting>
  <conditionalFormatting sqref="H393:I393">
    <cfRule type="expression" dxfId="3385" priority="494">
      <formula>Z393=1</formula>
    </cfRule>
  </conditionalFormatting>
  <conditionalFormatting sqref="F393:G393">
    <cfRule type="expression" dxfId="3384" priority="493">
      <formula>Y393=1</formula>
    </cfRule>
  </conditionalFormatting>
  <conditionalFormatting sqref="J393:K393">
    <cfRule type="expression" dxfId="3383" priority="492">
      <formula>AA393=1</formula>
    </cfRule>
  </conditionalFormatting>
  <conditionalFormatting sqref="L393:M393">
    <cfRule type="expression" dxfId="3382" priority="491">
      <formula>AB393=1</formula>
    </cfRule>
  </conditionalFormatting>
  <conditionalFormatting sqref="F396:M396">
    <cfRule type="containsBlanks" dxfId="3381" priority="490">
      <formula>LEN(TRIM(F396))=0</formula>
    </cfRule>
  </conditionalFormatting>
  <conditionalFormatting sqref="F395:M395">
    <cfRule type="containsBlanks" dxfId="3380" priority="489">
      <formula>LEN(TRIM(F395))=0</formula>
    </cfRule>
    <cfRule type="colorScale" priority="488">
      <colorScale>
        <cfvo type="min"/>
        <cfvo type="max"/>
        <color rgb="FFFFEF9C"/>
        <color rgb="FFFF7128"/>
      </colorScale>
    </cfRule>
  </conditionalFormatting>
  <conditionalFormatting sqref="H395:I395">
    <cfRule type="expression" dxfId="3379" priority="487">
      <formula>Z395=1</formula>
    </cfRule>
  </conditionalFormatting>
  <conditionalFormatting sqref="F395:G395">
    <cfRule type="expression" dxfId="3378" priority="486">
      <formula>Y395=1</formula>
    </cfRule>
  </conditionalFormatting>
  <conditionalFormatting sqref="J395:K395">
    <cfRule type="expression" dxfId="3377" priority="485">
      <formula>AA395=1</formula>
    </cfRule>
  </conditionalFormatting>
  <conditionalFormatting sqref="L395:M395">
    <cfRule type="expression" dxfId="3376" priority="484">
      <formula>AB395=1</formula>
    </cfRule>
  </conditionalFormatting>
  <conditionalFormatting sqref="F398:M398">
    <cfRule type="containsBlanks" dxfId="3375" priority="483">
      <formula>LEN(TRIM(F398))=0</formula>
    </cfRule>
  </conditionalFormatting>
  <conditionalFormatting sqref="F397:M397">
    <cfRule type="containsBlanks" dxfId="3374" priority="482">
      <formula>LEN(TRIM(F397))=0</formula>
    </cfRule>
    <cfRule type="colorScale" priority="481">
      <colorScale>
        <cfvo type="min"/>
        <cfvo type="max"/>
        <color rgb="FFFFEF9C"/>
        <color rgb="FFFF7128"/>
      </colorScale>
    </cfRule>
  </conditionalFormatting>
  <conditionalFormatting sqref="H397:I397">
    <cfRule type="expression" dxfId="3373" priority="480">
      <formula>Z397=1</formula>
    </cfRule>
  </conditionalFormatting>
  <conditionalFormatting sqref="F397:G397">
    <cfRule type="expression" dxfId="3372" priority="479">
      <formula>Y397=1</formula>
    </cfRule>
  </conditionalFormatting>
  <conditionalFormatting sqref="J397:K397">
    <cfRule type="expression" dxfId="3371" priority="478">
      <formula>AA397=1</formula>
    </cfRule>
  </conditionalFormatting>
  <conditionalFormatting sqref="L397:M397">
    <cfRule type="expression" dxfId="3370" priority="477">
      <formula>AB397=1</formula>
    </cfRule>
  </conditionalFormatting>
  <conditionalFormatting sqref="F400:M400">
    <cfRule type="containsBlanks" dxfId="3369" priority="476">
      <formula>LEN(TRIM(F400))=0</formula>
    </cfRule>
  </conditionalFormatting>
  <conditionalFormatting sqref="F399:M399">
    <cfRule type="containsBlanks" dxfId="3368" priority="475">
      <formula>LEN(TRIM(F399))=0</formula>
    </cfRule>
    <cfRule type="colorScale" priority="474">
      <colorScale>
        <cfvo type="min"/>
        <cfvo type="max"/>
        <color rgb="FFFFEF9C"/>
        <color rgb="FFFF7128"/>
      </colorScale>
    </cfRule>
  </conditionalFormatting>
  <conditionalFormatting sqref="H399:I399">
    <cfRule type="expression" dxfId="3367" priority="473">
      <formula>Z399=1</formula>
    </cfRule>
  </conditionalFormatting>
  <conditionalFormatting sqref="F399:G399">
    <cfRule type="expression" dxfId="3366" priority="472">
      <formula>Y399=1</formula>
    </cfRule>
  </conditionalFormatting>
  <conditionalFormatting sqref="J399:K399">
    <cfRule type="expression" dxfId="3365" priority="471">
      <formula>AA399=1</formula>
    </cfRule>
  </conditionalFormatting>
  <conditionalFormatting sqref="L399:M399">
    <cfRule type="expression" dxfId="3364" priority="470">
      <formula>AB399=1</formula>
    </cfRule>
  </conditionalFormatting>
  <conditionalFormatting sqref="F402:M402">
    <cfRule type="containsBlanks" dxfId="3363" priority="469">
      <formula>LEN(TRIM(F402))=0</formula>
    </cfRule>
  </conditionalFormatting>
  <conditionalFormatting sqref="F401:M401">
    <cfRule type="containsBlanks" dxfId="3362" priority="468">
      <formula>LEN(TRIM(F401))=0</formula>
    </cfRule>
    <cfRule type="colorScale" priority="467">
      <colorScale>
        <cfvo type="min"/>
        <cfvo type="max"/>
        <color rgb="FFFFEF9C"/>
        <color rgb="FFFF7128"/>
      </colorScale>
    </cfRule>
  </conditionalFormatting>
  <conditionalFormatting sqref="H401:I401">
    <cfRule type="expression" dxfId="3361" priority="466">
      <formula>Z401=1</formula>
    </cfRule>
  </conditionalFormatting>
  <conditionalFormatting sqref="F401:G401">
    <cfRule type="expression" dxfId="3360" priority="465">
      <formula>Y401=1</formula>
    </cfRule>
  </conditionalFormatting>
  <conditionalFormatting sqref="J401:K401">
    <cfRule type="expression" dxfId="3359" priority="464">
      <formula>AA401=1</formula>
    </cfRule>
  </conditionalFormatting>
  <conditionalFormatting sqref="L401:M401">
    <cfRule type="expression" dxfId="3358" priority="463">
      <formula>AB401=1</formula>
    </cfRule>
  </conditionalFormatting>
  <conditionalFormatting sqref="F404:M404">
    <cfRule type="containsBlanks" dxfId="3357" priority="462">
      <formula>LEN(TRIM(F404))=0</formula>
    </cfRule>
  </conditionalFormatting>
  <conditionalFormatting sqref="F403:M403">
    <cfRule type="containsBlanks" dxfId="3356" priority="461">
      <formula>LEN(TRIM(F403))=0</formula>
    </cfRule>
    <cfRule type="colorScale" priority="460">
      <colorScale>
        <cfvo type="min"/>
        <cfvo type="max"/>
        <color rgb="FFFFEF9C"/>
        <color rgb="FFFF7128"/>
      </colorScale>
    </cfRule>
  </conditionalFormatting>
  <conditionalFormatting sqref="H403:I403">
    <cfRule type="expression" dxfId="3355" priority="459">
      <formula>Z403=1</formula>
    </cfRule>
  </conditionalFormatting>
  <conditionalFormatting sqref="F403:G403">
    <cfRule type="expression" dxfId="3354" priority="458">
      <formula>Y403=1</formula>
    </cfRule>
  </conditionalFormatting>
  <conditionalFormatting sqref="J403:K403">
    <cfRule type="expression" dxfId="3353" priority="457">
      <formula>AA403=1</formula>
    </cfRule>
  </conditionalFormatting>
  <conditionalFormatting sqref="L403:M403">
    <cfRule type="expression" dxfId="3352" priority="456">
      <formula>AB403=1</formula>
    </cfRule>
  </conditionalFormatting>
  <conditionalFormatting sqref="F406:M406">
    <cfRule type="containsBlanks" dxfId="3351" priority="455">
      <formula>LEN(TRIM(F406))=0</formula>
    </cfRule>
  </conditionalFormatting>
  <conditionalFormatting sqref="F405:M405">
    <cfRule type="containsBlanks" dxfId="3350" priority="454">
      <formula>LEN(TRIM(F405))=0</formula>
    </cfRule>
    <cfRule type="colorScale" priority="453">
      <colorScale>
        <cfvo type="min"/>
        <cfvo type="max"/>
        <color rgb="FFFFEF9C"/>
        <color rgb="FFFF7128"/>
      </colorScale>
    </cfRule>
  </conditionalFormatting>
  <conditionalFormatting sqref="H405:I405">
    <cfRule type="expression" dxfId="3349" priority="452">
      <formula>Z405=1</formula>
    </cfRule>
  </conditionalFormatting>
  <conditionalFormatting sqref="F405:G405">
    <cfRule type="expression" dxfId="3348" priority="451">
      <formula>Y405=1</formula>
    </cfRule>
  </conditionalFormatting>
  <conditionalFormatting sqref="J405:K405">
    <cfRule type="expression" dxfId="3347" priority="450">
      <formula>AA405=1</formula>
    </cfRule>
  </conditionalFormatting>
  <conditionalFormatting sqref="L405:M405">
    <cfRule type="expression" dxfId="3346" priority="449">
      <formula>AB405=1</formula>
    </cfRule>
  </conditionalFormatting>
  <conditionalFormatting sqref="F408:M408">
    <cfRule type="containsBlanks" dxfId="3345" priority="448">
      <formula>LEN(TRIM(F408))=0</formula>
    </cfRule>
  </conditionalFormatting>
  <conditionalFormatting sqref="F407:M407">
    <cfRule type="containsBlanks" dxfId="3344" priority="447">
      <formula>LEN(TRIM(F407))=0</formula>
    </cfRule>
    <cfRule type="colorScale" priority="446">
      <colorScale>
        <cfvo type="min"/>
        <cfvo type="max"/>
        <color rgb="FFFFEF9C"/>
        <color rgb="FFFF7128"/>
      </colorScale>
    </cfRule>
  </conditionalFormatting>
  <conditionalFormatting sqref="H407:I407">
    <cfRule type="expression" dxfId="3343" priority="445">
      <formula>Z407=1</formula>
    </cfRule>
  </conditionalFormatting>
  <conditionalFormatting sqref="F407:G407">
    <cfRule type="expression" dxfId="3342" priority="444">
      <formula>Y407=1</formula>
    </cfRule>
  </conditionalFormatting>
  <conditionalFormatting sqref="J407:K407">
    <cfRule type="expression" dxfId="3341" priority="443">
      <formula>AA407=1</formula>
    </cfRule>
  </conditionalFormatting>
  <conditionalFormatting sqref="L407:M407">
    <cfRule type="expression" dxfId="3340" priority="442">
      <formula>AB407=1</formula>
    </cfRule>
  </conditionalFormatting>
  <conditionalFormatting sqref="F410:M410">
    <cfRule type="containsBlanks" dxfId="3339" priority="441">
      <formula>LEN(TRIM(F410))=0</formula>
    </cfRule>
  </conditionalFormatting>
  <conditionalFormatting sqref="F409:M409">
    <cfRule type="containsBlanks" dxfId="3338" priority="440">
      <formula>LEN(TRIM(F409))=0</formula>
    </cfRule>
    <cfRule type="colorScale" priority="439">
      <colorScale>
        <cfvo type="min"/>
        <cfvo type="max"/>
        <color rgb="FFFFEF9C"/>
        <color rgb="FFFF7128"/>
      </colorScale>
    </cfRule>
  </conditionalFormatting>
  <conditionalFormatting sqref="H409:I409">
    <cfRule type="expression" dxfId="3337" priority="438">
      <formula>Z409=1</formula>
    </cfRule>
  </conditionalFormatting>
  <conditionalFormatting sqref="F409:G409">
    <cfRule type="expression" dxfId="3336" priority="437">
      <formula>Y409=1</formula>
    </cfRule>
  </conditionalFormatting>
  <conditionalFormatting sqref="J409:K409">
    <cfRule type="expression" dxfId="3335" priority="436">
      <formula>AA409=1</formula>
    </cfRule>
  </conditionalFormatting>
  <conditionalFormatting sqref="L409:M409">
    <cfRule type="expression" dxfId="3334" priority="435">
      <formula>AB409=1</formula>
    </cfRule>
  </conditionalFormatting>
  <conditionalFormatting sqref="F412:M412">
    <cfRule type="containsBlanks" dxfId="3333" priority="434">
      <formula>LEN(TRIM(F412))=0</formula>
    </cfRule>
  </conditionalFormatting>
  <conditionalFormatting sqref="F411:M411">
    <cfRule type="containsBlanks" dxfId="3332" priority="433">
      <formula>LEN(TRIM(F411))=0</formula>
    </cfRule>
    <cfRule type="colorScale" priority="432">
      <colorScale>
        <cfvo type="min"/>
        <cfvo type="max"/>
        <color rgb="FFFFEF9C"/>
        <color rgb="FFFF7128"/>
      </colorScale>
    </cfRule>
  </conditionalFormatting>
  <conditionalFormatting sqref="H411:I411">
    <cfRule type="expression" dxfId="3331" priority="431">
      <formula>Z411=1</formula>
    </cfRule>
  </conditionalFormatting>
  <conditionalFormatting sqref="F411:G411">
    <cfRule type="expression" dxfId="3330" priority="430">
      <formula>Y411=1</formula>
    </cfRule>
  </conditionalFormatting>
  <conditionalFormatting sqref="J411:K411">
    <cfRule type="expression" dxfId="3329" priority="429">
      <formula>AA411=1</formula>
    </cfRule>
  </conditionalFormatting>
  <conditionalFormatting sqref="L411:M411">
    <cfRule type="expression" dxfId="3328" priority="428">
      <formula>AB411=1</formula>
    </cfRule>
  </conditionalFormatting>
  <conditionalFormatting sqref="F414:M414">
    <cfRule type="containsBlanks" dxfId="3327" priority="427">
      <formula>LEN(TRIM(F414))=0</formula>
    </cfRule>
  </conditionalFormatting>
  <conditionalFormatting sqref="F413:M413">
    <cfRule type="containsBlanks" dxfId="3326" priority="426">
      <formula>LEN(TRIM(F413))=0</formula>
    </cfRule>
    <cfRule type="colorScale" priority="425">
      <colorScale>
        <cfvo type="min"/>
        <cfvo type="max"/>
        <color rgb="FFFFEF9C"/>
        <color rgb="FFFF7128"/>
      </colorScale>
    </cfRule>
  </conditionalFormatting>
  <conditionalFormatting sqref="H413:I413">
    <cfRule type="expression" dxfId="3325" priority="424">
      <formula>Z413=1</formula>
    </cfRule>
  </conditionalFormatting>
  <conditionalFormatting sqref="F413:G413">
    <cfRule type="expression" dxfId="3324" priority="423">
      <formula>Y413=1</formula>
    </cfRule>
  </conditionalFormatting>
  <conditionalFormatting sqref="J413:K413">
    <cfRule type="expression" dxfId="3323" priority="422">
      <formula>AA413=1</formula>
    </cfRule>
  </conditionalFormatting>
  <conditionalFormatting sqref="L413:M413">
    <cfRule type="expression" dxfId="3322" priority="421">
      <formula>AB413=1</formula>
    </cfRule>
  </conditionalFormatting>
  <conditionalFormatting sqref="F416:M416">
    <cfRule type="containsBlanks" dxfId="3321" priority="420">
      <formula>LEN(TRIM(F416))=0</formula>
    </cfRule>
  </conditionalFormatting>
  <conditionalFormatting sqref="F415:M415">
    <cfRule type="containsBlanks" dxfId="3320" priority="419">
      <formula>LEN(TRIM(F415))=0</formula>
    </cfRule>
    <cfRule type="colorScale" priority="418">
      <colorScale>
        <cfvo type="min"/>
        <cfvo type="max"/>
        <color rgb="FFFFEF9C"/>
        <color rgb="FFFF7128"/>
      </colorScale>
    </cfRule>
  </conditionalFormatting>
  <conditionalFormatting sqref="H415:I415">
    <cfRule type="expression" dxfId="3319" priority="417">
      <formula>Z415=1</formula>
    </cfRule>
  </conditionalFormatting>
  <conditionalFormatting sqref="F415:G415">
    <cfRule type="expression" dxfId="3318" priority="416">
      <formula>Y415=1</formula>
    </cfRule>
  </conditionalFormatting>
  <conditionalFormatting sqref="J415:K415">
    <cfRule type="expression" dxfId="3317" priority="415">
      <formula>AA415=1</formula>
    </cfRule>
  </conditionalFormatting>
  <conditionalFormatting sqref="L415:M415">
    <cfRule type="expression" dxfId="3316" priority="414">
      <formula>AB415=1</formula>
    </cfRule>
  </conditionalFormatting>
  <conditionalFormatting sqref="F418:M418">
    <cfRule type="containsBlanks" dxfId="3315" priority="413">
      <formula>LEN(TRIM(F418))=0</formula>
    </cfRule>
  </conditionalFormatting>
  <conditionalFormatting sqref="F417:M417">
    <cfRule type="containsBlanks" dxfId="3314" priority="412">
      <formula>LEN(TRIM(F417))=0</formula>
    </cfRule>
    <cfRule type="colorScale" priority="411">
      <colorScale>
        <cfvo type="min"/>
        <cfvo type="max"/>
        <color rgb="FFFFEF9C"/>
        <color rgb="FFFF7128"/>
      </colorScale>
    </cfRule>
  </conditionalFormatting>
  <conditionalFormatting sqref="H417:I417">
    <cfRule type="expression" dxfId="3313" priority="410">
      <formula>Z417=1</formula>
    </cfRule>
  </conditionalFormatting>
  <conditionalFormatting sqref="F417:G417">
    <cfRule type="expression" dxfId="3312" priority="409">
      <formula>Y417=1</formula>
    </cfRule>
  </conditionalFormatting>
  <conditionalFormatting sqref="J417:K417">
    <cfRule type="expression" dxfId="3311" priority="408">
      <formula>AA417=1</formula>
    </cfRule>
  </conditionalFormatting>
  <conditionalFormatting sqref="L417:M417">
    <cfRule type="expression" dxfId="3310" priority="407">
      <formula>AB417=1</formula>
    </cfRule>
  </conditionalFormatting>
  <conditionalFormatting sqref="F420:M420">
    <cfRule type="containsBlanks" dxfId="3309" priority="406">
      <formula>LEN(TRIM(F420))=0</formula>
    </cfRule>
  </conditionalFormatting>
  <conditionalFormatting sqref="F419:M419">
    <cfRule type="containsBlanks" dxfId="3308" priority="405">
      <formula>LEN(TRIM(F419))=0</formula>
    </cfRule>
    <cfRule type="colorScale" priority="404">
      <colorScale>
        <cfvo type="min"/>
        <cfvo type="max"/>
        <color rgb="FFFFEF9C"/>
        <color rgb="FFFF7128"/>
      </colorScale>
    </cfRule>
  </conditionalFormatting>
  <conditionalFormatting sqref="H419:I419">
    <cfRule type="expression" dxfId="3307" priority="403">
      <formula>Z419=1</formula>
    </cfRule>
  </conditionalFormatting>
  <conditionalFormatting sqref="F419:G419">
    <cfRule type="expression" dxfId="3306" priority="402">
      <formula>Y419=1</formula>
    </cfRule>
  </conditionalFormatting>
  <conditionalFormatting sqref="J419:K419">
    <cfRule type="expression" dxfId="3305" priority="401">
      <formula>AA419=1</formula>
    </cfRule>
  </conditionalFormatting>
  <conditionalFormatting sqref="L419:M419">
    <cfRule type="expression" dxfId="3304" priority="400">
      <formula>AB419=1</formula>
    </cfRule>
  </conditionalFormatting>
  <conditionalFormatting sqref="F422:M422">
    <cfRule type="containsBlanks" dxfId="3303" priority="399">
      <formula>LEN(TRIM(F422))=0</formula>
    </cfRule>
  </conditionalFormatting>
  <conditionalFormatting sqref="F421:M421">
    <cfRule type="containsBlanks" dxfId="3302" priority="398">
      <formula>LEN(TRIM(F421))=0</formula>
    </cfRule>
    <cfRule type="colorScale" priority="397">
      <colorScale>
        <cfvo type="min"/>
        <cfvo type="max"/>
        <color rgb="FFFFEF9C"/>
        <color rgb="FFFF7128"/>
      </colorScale>
    </cfRule>
  </conditionalFormatting>
  <conditionalFormatting sqref="H421:I421">
    <cfRule type="expression" dxfId="3301" priority="396">
      <formula>Z421=1</formula>
    </cfRule>
  </conditionalFormatting>
  <conditionalFormatting sqref="F421:G421">
    <cfRule type="expression" dxfId="3300" priority="395">
      <formula>Y421=1</formula>
    </cfRule>
  </conditionalFormatting>
  <conditionalFormatting sqref="J421:K421">
    <cfRule type="expression" dxfId="3299" priority="394">
      <formula>AA421=1</formula>
    </cfRule>
  </conditionalFormatting>
  <conditionalFormatting sqref="L421:M421">
    <cfRule type="expression" dxfId="3298" priority="393">
      <formula>AB421=1</formula>
    </cfRule>
  </conditionalFormatting>
  <conditionalFormatting sqref="F424:M424">
    <cfRule type="containsBlanks" dxfId="3297" priority="392">
      <formula>LEN(TRIM(F424))=0</formula>
    </cfRule>
  </conditionalFormatting>
  <conditionalFormatting sqref="F423:M423">
    <cfRule type="containsBlanks" dxfId="3296" priority="391">
      <formula>LEN(TRIM(F423))=0</formula>
    </cfRule>
    <cfRule type="colorScale" priority="390">
      <colorScale>
        <cfvo type="min"/>
        <cfvo type="max"/>
        <color rgb="FFFFEF9C"/>
        <color rgb="FFFF7128"/>
      </colorScale>
    </cfRule>
  </conditionalFormatting>
  <conditionalFormatting sqref="H423:I423">
    <cfRule type="expression" dxfId="3295" priority="389">
      <formula>Z423=1</formula>
    </cfRule>
  </conditionalFormatting>
  <conditionalFormatting sqref="F423:G423">
    <cfRule type="expression" dxfId="3294" priority="388">
      <formula>Y423=1</formula>
    </cfRule>
  </conditionalFormatting>
  <conditionalFormatting sqref="J423:K423">
    <cfRule type="expression" dxfId="3293" priority="387">
      <formula>AA423=1</formula>
    </cfRule>
  </conditionalFormatting>
  <conditionalFormatting sqref="L423:M423">
    <cfRule type="expression" dxfId="3292" priority="386">
      <formula>AB423=1</formula>
    </cfRule>
  </conditionalFormatting>
  <conditionalFormatting sqref="F426:M426">
    <cfRule type="containsBlanks" dxfId="3291" priority="385">
      <formula>LEN(TRIM(F426))=0</formula>
    </cfRule>
  </conditionalFormatting>
  <conditionalFormatting sqref="F425:M425">
    <cfRule type="containsBlanks" dxfId="3290" priority="384">
      <formula>LEN(TRIM(F425))=0</formula>
    </cfRule>
    <cfRule type="colorScale" priority="383">
      <colorScale>
        <cfvo type="min"/>
        <cfvo type="max"/>
        <color rgb="FFFFEF9C"/>
        <color rgb="FFFF7128"/>
      </colorScale>
    </cfRule>
  </conditionalFormatting>
  <conditionalFormatting sqref="H425:I425">
    <cfRule type="expression" dxfId="3289" priority="382">
      <formula>Z425=1</formula>
    </cfRule>
  </conditionalFormatting>
  <conditionalFormatting sqref="F425:G425">
    <cfRule type="expression" dxfId="3288" priority="381">
      <formula>Y425=1</formula>
    </cfRule>
  </conditionalFormatting>
  <conditionalFormatting sqref="J425:K425">
    <cfRule type="expression" dxfId="3287" priority="380">
      <formula>AA425=1</formula>
    </cfRule>
  </conditionalFormatting>
  <conditionalFormatting sqref="L425:M425">
    <cfRule type="expression" dxfId="3286" priority="379">
      <formula>AB425=1</formula>
    </cfRule>
  </conditionalFormatting>
  <conditionalFormatting sqref="F428:M428">
    <cfRule type="containsBlanks" dxfId="3285" priority="378">
      <formula>LEN(TRIM(F428))=0</formula>
    </cfRule>
  </conditionalFormatting>
  <conditionalFormatting sqref="F427:M427">
    <cfRule type="containsBlanks" dxfId="3284" priority="377">
      <formula>LEN(TRIM(F427))=0</formula>
    </cfRule>
    <cfRule type="colorScale" priority="376">
      <colorScale>
        <cfvo type="min"/>
        <cfvo type="max"/>
        <color rgb="FFFFEF9C"/>
        <color rgb="FFFF7128"/>
      </colorScale>
    </cfRule>
  </conditionalFormatting>
  <conditionalFormatting sqref="H427:I427">
    <cfRule type="expression" dxfId="3283" priority="375">
      <formula>Z427=1</formula>
    </cfRule>
  </conditionalFormatting>
  <conditionalFormatting sqref="F427:G427">
    <cfRule type="expression" dxfId="3282" priority="374">
      <formula>Y427=1</formula>
    </cfRule>
  </conditionalFormatting>
  <conditionalFormatting sqref="J427:K427">
    <cfRule type="expression" dxfId="3281" priority="373">
      <formula>AA427=1</formula>
    </cfRule>
  </conditionalFormatting>
  <conditionalFormatting sqref="L427:M427">
    <cfRule type="expression" dxfId="3280" priority="372">
      <formula>AB427=1</formula>
    </cfRule>
  </conditionalFormatting>
  <conditionalFormatting sqref="F430:M430">
    <cfRule type="containsBlanks" dxfId="3279" priority="371">
      <formula>LEN(TRIM(F430))=0</formula>
    </cfRule>
  </conditionalFormatting>
  <conditionalFormatting sqref="F429:M429">
    <cfRule type="containsBlanks" dxfId="3278" priority="370">
      <formula>LEN(TRIM(F429))=0</formula>
    </cfRule>
    <cfRule type="colorScale" priority="369">
      <colorScale>
        <cfvo type="min"/>
        <cfvo type="max"/>
        <color rgb="FFFFEF9C"/>
        <color rgb="FFFF7128"/>
      </colorScale>
    </cfRule>
  </conditionalFormatting>
  <conditionalFormatting sqref="H429:I429">
    <cfRule type="expression" dxfId="3277" priority="368">
      <formula>Z429=1</formula>
    </cfRule>
  </conditionalFormatting>
  <conditionalFormatting sqref="F429:G429">
    <cfRule type="expression" dxfId="3276" priority="367">
      <formula>Y429=1</formula>
    </cfRule>
  </conditionalFormatting>
  <conditionalFormatting sqref="J429:K429">
    <cfRule type="expression" dxfId="3275" priority="366">
      <formula>AA429=1</formula>
    </cfRule>
  </conditionalFormatting>
  <conditionalFormatting sqref="L429:M429">
    <cfRule type="expression" dxfId="3274" priority="365">
      <formula>AB429=1</formula>
    </cfRule>
  </conditionalFormatting>
  <conditionalFormatting sqref="F432:M432">
    <cfRule type="containsBlanks" dxfId="3273" priority="364">
      <formula>LEN(TRIM(F432))=0</formula>
    </cfRule>
  </conditionalFormatting>
  <conditionalFormatting sqref="F431:M431">
    <cfRule type="containsBlanks" dxfId="3272" priority="363">
      <formula>LEN(TRIM(F431))=0</formula>
    </cfRule>
    <cfRule type="colorScale" priority="362">
      <colorScale>
        <cfvo type="min"/>
        <cfvo type="max"/>
        <color rgb="FFFFEF9C"/>
        <color rgb="FFFF7128"/>
      </colorScale>
    </cfRule>
  </conditionalFormatting>
  <conditionalFormatting sqref="H431:I431">
    <cfRule type="expression" dxfId="3271" priority="361">
      <formula>Z431=1</formula>
    </cfRule>
  </conditionalFormatting>
  <conditionalFormatting sqref="F431:G431">
    <cfRule type="expression" dxfId="3270" priority="360">
      <formula>Y431=1</formula>
    </cfRule>
  </conditionalFormatting>
  <conditionalFormatting sqref="J431:K431">
    <cfRule type="expression" dxfId="3269" priority="359">
      <formula>AA431=1</formula>
    </cfRule>
  </conditionalFormatting>
  <conditionalFormatting sqref="L431:M431">
    <cfRule type="expression" dxfId="3268" priority="358">
      <formula>AB431=1</formula>
    </cfRule>
  </conditionalFormatting>
  <conditionalFormatting sqref="F434:M434">
    <cfRule type="containsBlanks" dxfId="3267" priority="357">
      <formula>LEN(TRIM(F434))=0</formula>
    </cfRule>
  </conditionalFormatting>
  <conditionalFormatting sqref="F433:M433">
    <cfRule type="containsBlanks" dxfId="3266" priority="356">
      <formula>LEN(TRIM(F433))=0</formula>
    </cfRule>
    <cfRule type="colorScale" priority="355">
      <colorScale>
        <cfvo type="min"/>
        <cfvo type="max"/>
        <color rgb="FFFFEF9C"/>
        <color rgb="FFFF7128"/>
      </colorScale>
    </cfRule>
  </conditionalFormatting>
  <conditionalFormatting sqref="H433:I433">
    <cfRule type="expression" dxfId="3265" priority="354">
      <formula>Z433=1</formula>
    </cfRule>
  </conditionalFormatting>
  <conditionalFormatting sqref="F433:G433">
    <cfRule type="expression" dxfId="3264" priority="353">
      <formula>Y433=1</formula>
    </cfRule>
  </conditionalFormatting>
  <conditionalFormatting sqref="J433:K433">
    <cfRule type="expression" dxfId="3263" priority="352">
      <formula>AA433=1</formula>
    </cfRule>
  </conditionalFormatting>
  <conditionalFormatting sqref="L433:M433">
    <cfRule type="expression" dxfId="3262" priority="351">
      <formula>AB433=1</formula>
    </cfRule>
  </conditionalFormatting>
  <conditionalFormatting sqref="F436:M436">
    <cfRule type="containsBlanks" dxfId="3261" priority="350">
      <formula>LEN(TRIM(F436))=0</formula>
    </cfRule>
  </conditionalFormatting>
  <conditionalFormatting sqref="F435:M435">
    <cfRule type="containsBlanks" dxfId="3260" priority="349">
      <formula>LEN(TRIM(F435))=0</formula>
    </cfRule>
    <cfRule type="colorScale" priority="348">
      <colorScale>
        <cfvo type="min"/>
        <cfvo type="max"/>
        <color rgb="FFFFEF9C"/>
        <color rgb="FFFF7128"/>
      </colorScale>
    </cfRule>
  </conditionalFormatting>
  <conditionalFormatting sqref="H435:I435">
    <cfRule type="expression" dxfId="3259" priority="347">
      <formula>Z435=1</formula>
    </cfRule>
  </conditionalFormatting>
  <conditionalFormatting sqref="F435:G435">
    <cfRule type="expression" dxfId="3258" priority="346">
      <formula>Y435=1</formula>
    </cfRule>
  </conditionalFormatting>
  <conditionalFormatting sqref="J435:K435">
    <cfRule type="expression" dxfId="3257" priority="345">
      <formula>AA435=1</formula>
    </cfRule>
  </conditionalFormatting>
  <conditionalFormatting sqref="L435:M435">
    <cfRule type="expression" dxfId="3256" priority="344">
      <formula>AB435=1</formula>
    </cfRule>
  </conditionalFormatting>
  <conditionalFormatting sqref="F438:M438">
    <cfRule type="containsBlanks" dxfId="3255" priority="343">
      <formula>LEN(TRIM(F438))=0</formula>
    </cfRule>
  </conditionalFormatting>
  <conditionalFormatting sqref="F437:M437">
    <cfRule type="containsBlanks" dxfId="3254" priority="342">
      <formula>LEN(TRIM(F437))=0</formula>
    </cfRule>
    <cfRule type="colorScale" priority="341">
      <colorScale>
        <cfvo type="min"/>
        <cfvo type="max"/>
        <color rgb="FFFFEF9C"/>
        <color rgb="FFFF7128"/>
      </colorScale>
    </cfRule>
  </conditionalFormatting>
  <conditionalFormatting sqref="H437:I437">
    <cfRule type="expression" dxfId="3253" priority="340">
      <formula>Z437=1</formula>
    </cfRule>
  </conditionalFormatting>
  <conditionalFormatting sqref="F437:G437">
    <cfRule type="expression" dxfId="3252" priority="339">
      <formula>Y437=1</formula>
    </cfRule>
  </conditionalFormatting>
  <conditionalFormatting sqref="J437:K437">
    <cfRule type="expression" dxfId="3251" priority="338">
      <formula>AA437=1</formula>
    </cfRule>
  </conditionalFormatting>
  <conditionalFormatting sqref="L437:M437">
    <cfRule type="expression" dxfId="3250" priority="337">
      <formula>AB437=1</formula>
    </cfRule>
  </conditionalFormatting>
  <conditionalFormatting sqref="F440:M440">
    <cfRule type="containsBlanks" dxfId="3249" priority="336">
      <formula>LEN(TRIM(F440))=0</formula>
    </cfRule>
  </conditionalFormatting>
  <conditionalFormatting sqref="F439:M439">
    <cfRule type="containsBlanks" dxfId="3248" priority="335">
      <formula>LEN(TRIM(F439))=0</formula>
    </cfRule>
    <cfRule type="colorScale" priority="334">
      <colorScale>
        <cfvo type="min"/>
        <cfvo type="max"/>
        <color rgb="FFFFEF9C"/>
        <color rgb="FFFF7128"/>
      </colorScale>
    </cfRule>
  </conditionalFormatting>
  <conditionalFormatting sqref="H439:I439">
    <cfRule type="expression" dxfId="3247" priority="333">
      <formula>Z439=1</formula>
    </cfRule>
  </conditionalFormatting>
  <conditionalFormatting sqref="F439:G439">
    <cfRule type="expression" dxfId="3246" priority="332">
      <formula>Y439=1</formula>
    </cfRule>
  </conditionalFormatting>
  <conditionalFormatting sqref="J439:K439">
    <cfRule type="expression" dxfId="3245" priority="331">
      <formula>AA439=1</formula>
    </cfRule>
  </conditionalFormatting>
  <conditionalFormatting sqref="L439:M439">
    <cfRule type="expression" dxfId="3244" priority="330">
      <formula>AB439=1</formula>
    </cfRule>
  </conditionalFormatting>
  <conditionalFormatting sqref="F442:M442">
    <cfRule type="containsBlanks" dxfId="3243" priority="329">
      <formula>LEN(TRIM(F442))=0</formula>
    </cfRule>
  </conditionalFormatting>
  <conditionalFormatting sqref="F441:M441">
    <cfRule type="containsBlanks" dxfId="3242" priority="328">
      <formula>LEN(TRIM(F441))=0</formula>
    </cfRule>
    <cfRule type="colorScale" priority="327">
      <colorScale>
        <cfvo type="min"/>
        <cfvo type="max"/>
        <color rgb="FFFFEF9C"/>
        <color rgb="FFFF7128"/>
      </colorScale>
    </cfRule>
  </conditionalFormatting>
  <conditionalFormatting sqref="H441:I441">
    <cfRule type="expression" dxfId="3241" priority="326">
      <formula>Z441=1</formula>
    </cfRule>
  </conditionalFormatting>
  <conditionalFormatting sqref="F441:G441">
    <cfRule type="expression" dxfId="3240" priority="325">
      <formula>Y441=1</formula>
    </cfRule>
  </conditionalFormatting>
  <conditionalFormatting sqref="J441:K441">
    <cfRule type="expression" dxfId="3239" priority="324">
      <formula>AA441=1</formula>
    </cfRule>
  </conditionalFormatting>
  <conditionalFormatting sqref="L441:M441">
    <cfRule type="expression" dxfId="3238" priority="323">
      <formula>AB441=1</formula>
    </cfRule>
  </conditionalFormatting>
  <conditionalFormatting sqref="F444:M444">
    <cfRule type="containsBlanks" dxfId="3237" priority="322">
      <formula>LEN(TRIM(F444))=0</formula>
    </cfRule>
  </conditionalFormatting>
  <conditionalFormatting sqref="F443:M443">
    <cfRule type="containsBlanks" dxfId="3236" priority="321">
      <formula>LEN(TRIM(F443))=0</formula>
    </cfRule>
    <cfRule type="colorScale" priority="320">
      <colorScale>
        <cfvo type="min"/>
        <cfvo type="max"/>
        <color rgb="FFFFEF9C"/>
        <color rgb="FFFF7128"/>
      </colorScale>
    </cfRule>
  </conditionalFormatting>
  <conditionalFormatting sqref="H443:I443">
    <cfRule type="expression" dxfId="3235" priority="319">
      <formula>Z443=1</formula>
    </cfRule>
  </conditionalFormatting>
  <conditionalFormatting sqref="F443:G443">
    <cfRule type="expression" dxfId="3234" priority="318">
      <formula>Y443=1</formula>
    </cfRule>
  </conditionalFormatting>
  <conditionalFormatting sqref="J443:K443">
    <cfRule type="expression" dxfId="3233" priority="317">
      <formula>AA443=1</formula>
    </cfRule>
  </conditionalFormatting>
  <conditionalFormatting sqref="L443:M443">
    <cfRule type="expression" dxfId="3232" priority="316">
      <formula>AB443=1</formula>
    </cfRule>
  </conditionalFormatting>
  <conditionalFormatting sqref="F446:M446">
    <cfRule type="containsBlanks" dxfId="3231" priority="315">
      <formula>LEN(TRIM(F446))=0</formula>
    </cfRule>
  </conditionalFormatting>
  <conditionalFormatting sqref="F445:M445">
    <cfRule type="containsBlanks" dxfId="3230" priority="314">
      <formula>LEN(TRIM(F445))=0</formula>
    </cfRule>
    <cfRule type="colorScale" priority="313">
      <colorScale>
        <cfvo type="min"/>
        <cfvo type="max"/>
        <color rgb="FFFFEF9C"/>
        <color rgb="FFFF7128"/>
      </colorScale>
    </cfRule>
  </conditionalFormatting>
  <conditionalFormatting sqref="H445:I445">
    <cfRule type="expression" dxfId="3229" priority="312">
      <formula>Z445=1</formula>
    </cfRule>
  </conditionalFormatting>
  <conditionalFormatting sqref="F445:G445">
    <cfRule type="expression" dxfId="3228" priority="311">
      <formula>Y445=1</formula>
    </cfRule>
  </conditionalFormatting>
  <conditionalFormatting sqref="J445:K445">
    <cfRule type="expression" dxfId="3227" priority="310">
      <formula>AA445=1</formula>
    </cfRule>
  </conditionalFormatting>
  <conditionalFormatting sqref="L445:M445">
    <cfRule type="expression" dxfId="3226" priority="309">
      <formula>AB445=1</formula>
    </cfRule>
  </conditionalFormatting>
  <conditionalFormatting sqref="F448:M448">
    <cfRule type="containsBlanks" dxfId="3225" priority="308">
      <formula>LEN(TRIM(F448))=0</formula>
    </cfRule>
  </conditionalFormatting>
  <conditionalFormatting sqref="F447:M447">
    <cfRule type="containsBlanks" dxfId="3224" priority="307">
      <formula>LEN(TRIM(F447))=0</formula>
    </cfRule>
    <cfRule type="colorScale" priority="306">
      <colorScale>
        <cfvo type="min"/>
        <cfvo type="max"/>
        <color rgb="FFFFEF9C"/>
        <color rgb="FFFF7128"/>
      </colorScale>
    </cfRule>
  </conditionalFormatting>
  <conditionalFormatting sqref="H447:I447">
    <cfRule type="expression" dxfId="3223" priority="305">
      <formula>Z447=1</formula>
    </cfRule>
  </conditionalFormatting>
  <conditionalFormatting sqref="F447:G447">
    <cfRule type="expression" dxfId="3222" priority="304">
      <formula>Y447=1</formula>
    </cfRule>
  </conditionalFormatting>
  <conditionalFormatting sqref="J447:K447">
    <cfRule type="expression" dxfId="3221" priority="303">
      <formula>AA447=1</formula>
    </cfRule>
  </conditionalFormatting>
  <conditionalFormatting sqref="L447:M447">
    <cfRule type="expression" dxfId="3220" priority="302">
      <formula>AB447=1</formula>
    </cfRule>
  </conditionalFormatting>
  <conditionalFormatting sqref="F450:M450">
    <cfRule type="containsBlanks" dxfId="3219" priority="301">
      <formula>LEN(TRIM(F450))=0</formula>
    </cfRule>
  </conditionalFormatting>
  <conditionalFormatting sqref="F449:M449">
    <cfRule type="containsBlanks" dxfId="3218" priority="300">
      <formula>LEN(TRIM(F449))=0</formula>
    </cfRule>
    <cfRule type="colorScale" priority="299">
      <colorScale>
        <cfvo type="min"/>
        <cfvo type="max"/>
        <color rgb="FFFFEF9C"/>
        <color rgb="FFFF7128"/>
      </colorScale>
    </cfRule>
  </conditionalFormatting>
  <conditionalFormatting sqref="H449:I449">
    <cfRule type="expression" dxfId="3217" priority="298">
      <formula>Z449=1</formula>
    </cfRule>
  </conditionalFormatting>
  <conditionalFormatting sqref="F449:G449">
    <cfRule type="expression" dxfId="3216" priority="297">
      <formula>Y449=1</formula>
    </cfRule>
  </conditionalFormatting>
  <conditionalFormatting sqref="J449:K449">
    <cfRule type="expression" dxfId="3215" priority="296">
      <formula>AA449=1</formula>
    </cfRule>
  </conditionalFormatting>
  <conditionalFormatting sqref="L449:M449">
    <cfRule type="expression" dxfId="3214" priority="295">
      <formula>AB449=1</formula>
    </cfRule>
  </conditionalFormatting>
  <conditionalFormatting sqref="F452:M452">
    <cfRule type="containsBlanks" dxfId="3213" priority="294">
      <formula>LEN(TRIM(F452))=0</formula>
    </cfRule>
  </conditionalFormatting>
  <conditionalFormatting sqref="F451:M451">
    <cfRule type="containsBlanks" dxfId="3212" priority="293">
      <formula>LEN(TRIM(F451))=0</formula>
    </cfRule>
    <cfRule type="colorScale" priority="292">
      <colorScale>
        <cfvo type="min"/>
        <cfvo type="max"/>
        <color rgb="FFFFEF9C"/>
        <color rgb="FFFF7128"/>
      </colorScale>
    </cfRule>
  </conditionalFormatting>
  <conditionalFormatting sqref="H451:I451">
    <cfRule type="expression" dxfId="3211" priority="291">
      <formula>Z451=1</formula>
    </cfRule>
  </conditionalFormatting>
  <conditionalFormatting sqref="F451:G451">
    <cfRule type="expression" dxfId="3210" priority="290">
      <formula>Y451=1</formula>
    </cfRule>
  </conditionalFormatting>
  <conditionalFormatting sqref="J451:K451">
    <cfRule type="expression" dxfId="3209" priority="289">
      <formula>AA451=1</formula>
    </cfRule>
  </conditionalFormatting>
  <conditionalFormatting sqref="L451:M451">
    <cfRule type="expression" dxfId="3208" priority="288">
      <formula>AB451=1</formula>
    </cfRule>
  </conditionalFormatting>
  <conditionalFormatting sqref="F454:M454">
    <cfRule type="containsBlanks" dxfId="3207" priority="287">
      <formula>LEN(TRIM(F454))=0</formula>
    </cfRule>
  </conditionalFormatting>
  <conditionalFormatting sqref="F453:M453">
    <cfRule type="containsBlanks" dxfId="3206" priority="286">
      <formula>LEN(TRIM(F453))=0</formula>
    </cfRule>
    <cfRule type="colorScale" priority="285">
      <colorScale>
        <cfvo type="min"/>
        <cfvo type="max"/>
        <color rgb="FFFFEF9C"/>
        <color rgb="FFFF7128"/>
      </colorScale>
    </cfRule>
  </conditionalFormatting>
  <conditionalFormatting sqref="H453:I453">
    <cfRule type="expression" dxfId="3205" priority="284">
      <formula>Z453=1</formula>
    </cfRule>
  </conditionalFormatting>
  <conditionalFormatting sqref="F453:G453">
    <cfRule type="expression" dxfId="3204" priority="283">
      <formula>Y453=1</formula>
    </cfRule>
  </conditionalFormatting>
  <conditionalFormatting sqref="J453:K453">
    <cfRule type="expression" dxfId="3203" priority="282">
      <formula>AA453=1</formula>
    </cfRule>
  </conditionalFormatting>
  <conditionalFormatting sqref="L453:M453">
    <cfRule type="expression" dxfId="3202" priority="281">
      <formula>AB453=1</formula>
    </cfRule>
  </conditionalFormatting>
  <conditionalFormatting sqref="F456:M456">
    <cfRule type="containsBlanks" dxfId="3201" priority="280">
      <formula>LEN(TRIM(F456))=0</formula>
    </cfRule>
  </conditionalFormatting>
  <conditionalFormatting sqref="F455:M455">
    <cfRule type="containsBlanks" dxfId="3200" priority="279">
      <formula>LEN(TRIM(F455))=0</formula>
    </cfRule>
    <cfRule type="colorScale" priority="278">
      <colorScale>
        <cfvo type="min"/>
        <cfvo type="max"/>
        <color rgb="FFFFEF9C"/>
        <color rgb="FFFF7128"/>
      </colorScale>
    </cfRule>
  </conditionalFormatting>
  <conditionalFormatting sqref="H455:I455">
    <cfRule type="expression" dxfId="3199" priority="277">
      <formula>Z455=1</formula>
    </cfRule>
  </conditionalFormatting>
  <conditionalFormatting sqref="F455:G455">
    <cfRule type="expression" dxfId="3198" priority="276">
      <formula>Y455=1</formula>
    </cfRule>
  </conditionalFormatting>
  <conditionalFormatting sqref="J455:K455">
    <cfRule type="expression" dxfId="3197" priority="275">
      <formula>AA455=1</formula>
    </cfRule>
  </conditionalFormatting>
  <conditionalFormatting sqref="L455:M455">
    <cfRule type="expression" dxfId="3196" priority="274">
      <formula>AB455=1</formula>
    </cfRule>
  </conditionalFormatting>
  <conditionalFormatting sqref="F458:M458">
    <cfRule type="containsBlanks" dxfId="3195" priority="273">
      <formula>LEN(TRIM(F458))=0</formula>
    </cfRule>
  </conditionalFormatting>
  <conditionalFormatting sqref="F457:M457">
    <cfRule type="containsBlanks" dxfId="3194" priority="272">
      <formula>LEN(TRIM(F457))=0</formula>
    </cfRule>
    <cfRule type="colorScale" priority="271">
      <colorScale>
        <cfvo type="min"/>
        <cfvo type="max"/>
        <color rgb="FFFFEF9C"/>
        <color rgb="FFFF7128"/>
      </colorScale>
    </cfRule>
  </conditionalFormatting>
  <conditionalFormatting sqref="H457:I457">
    <cfRule type="expression" dxfId="3193" priority="270">
      <formula>Z457=1</formula>
    </cfRule>
  </conditionalFormatting>
  <conditionalFormatting sqref="F457:G457">
    <cfRule type="expression" dxfId="3192" priority="269">
      <formula>Y457=1</formula>
    </cfRule>
  </conditionalFormatting>
  <conditionalFormatting sqref="J457:K457">
    <cfRule type="expression" dxfId="3191" priority="268">
      <formula>AA457=1</formula>
    </cfRule>
  </conditionalFormatting>
  <conditionalFormatting sqref="L457:M457">
    <cfRule type="expression" dxfId="3190" priority="267">
      <formula>AB457=1</formula>
    </cfRule>
  </conditionalFormatting>
  <conditionalFormatting sqref="F460:M460">
    <cfRule type="containsBlanks" dxfId="3189" priority="266">
      <formula>LEN(TRIM(F460))=0</formula>
    </cfRule>
  </conditionalFormatting>
  <conditionalFormatting sqref="F459:M459">
    <cfRule type="containsBlanks" dxfId="3188" priority="265">
      <formula>LEN(TRIM(F459))=0</formula>
    </cfRule>
    <cfRule type="colorScale" priority="264">
      <colorScale>
        <cfvo type="min"/>
        <cfvo type="max"/>
        <color rgb="FFFFEF9C"/>
        <color rgb="FFFF7128"/>
      </colorScale>
    </cfRule>
  </conditionalFormatting>
  <conditionalFormatting sqref="H459:I459">
    <cfRule type="expression" dxfId="3187" priority="263">
      <formula>Z459=1</formula>
    </cfRule>
  </conditionalFormatting>
  <conditionalFormatting sqref="F459:G459">
    <cfRule type="expression" dxfId="3186" priority="262">
      <formula>Y459=1</formula>
    </cfRule>
  </conditionalFormatting>
  <conditionalFormatting sqref="J459:K459">
    <cfRule type="expression" dxfId="3185" priority="261">
      <formula>AA459=1</formula>
    </cfRule>
  </conditionalFormatting>
  <conditionalFormatting sqref="L459:M459">
    <cfRule type="expression" dxfId="3184" priority="260">
      <formula>AB459=1</formula>
    </cfRule>
  </conditionalFormatting>
  <conditionalFormatting sqref="F462:M462">
    <cfRule type="containsBlanks" dxfId="3183" priority="259">
      <formula>LEN(TRIM(F462))=0</formula>
    </cfRule>
  </conditionalFormatting>
  <conditionalFormatting sqref="F461:M461">
    <cfRule type="containsBlanks" dxfId="3182" priority="258">
      <formula>LEN(TRIM(F461))=0</formula>
    </cfRule>
    <cfRule type="colorScale" priority="257">
      <colorScale>
        <cfvo type="min"/>
        <cfvo type="max"/>
        <color rgb="FFFFEF9C"/>
        <color rgb="FFFF7128"/>
      </colorScale>
    </cfRule>
  </conditionalFormatting>
  <conditionalFormatting sqref="H461:I461">
    <cfRule type="expression" dxfId="3181" priority="256">
      <formula>Z461=1</formula>
    </cfRule>
  </conditionalFormatting>
  <conditionalFormatting sqref="F461:G461">
    <cfRule type="expression" dxfId="3180" priority="255">
      <formula>Y461=1</formula>
    </cfRule>
  </conditionalFormatting>
  <conditionalFormatting sqref="J461:K461">
    <cfRule type="expression" dxfId="3179" priority="254">
      <formula>AA461=1</formula>
    </cfRule>
  </conditionalFormatting>
  <conditionalFormatting sqref="L461:M461">
    <cfRule type="expression" dxfId="3178" priority="253">
      <formula>AB461=1</formula>
    </cfRule>
  </conditionalFormatting>
  <conditionalFormatting sqref="F464:M464">
    <cfRule type="containsBlanks" dxfId="3177" priority="252">
      <formula>LEN(TRIM(F464))=0</formula>
    </cfRule>
  </conditionalFormatting>
  <conditionalFormatting sqref="F463:M463">
    <cfRule type="containsBlanks" dxfId="3176" priority="251">
      <formula>LEN(TRIM(F463))=0</formula>
    </cfRule>
    <cfRule type="colorScale" priority="250">
      <colorScale>
        <cfvo type="min"/>
        <cfvo type="max"/>
        <color rgb="FFFFEF9C"/>
        <color rgb="FFFF7128"/>
      </colorScale>
    </cfRule>
  </conditionalFormatting>
  <conditionalFormatting sqref="H463:I463">
    <cfRule type="expression" dxfId="3175" priority="249">
      <formula>Z463=1</formula>
    </cfRule>
  </conditionalFormatting>
  <conditionalFormatting sqref="F463:G463">
    <cfRule type="expression" dxfId="3174" priority="248">
      <formula>Y463=1</formula>
    </cfRule>
  </conditionalFormatting>
  <conditionalFormatting sqref="J463:K463">
    <cfRule type="expression" dxfId="3173" priority="247">
      <formula>AA463=1</formula>
    </cfRule>
  </conditionalFormatting>
  <conditionalFormatting sqref="L463:M463">
    <cfRule type="expression" dxfId="3172" priority="246">
      <formula>AB463=1</formula>
    </cfRule>
  </conditionalFormatting>
  <conditionalFormatting sqref="F466:M466">
    <cfRule type="containsBlanks" dxfId="3171" priority="245">
      <formula>LEN(TRIM(F466))=0</formula>
    </cfRule>
  </conditionalFormatting>
  <conditionalFormatting sqref="F465:M465">
    <cfRule type="containsBlanks" dxfId="3170" priority="244">
      <formula>LEN(TRIM(F465))=0</formula>
    </cfRule>
    <cfRule type="colorScale" priority="243">
      <colorScale>
        <cfvo type="min"/>
        <cfvo type="max"/>
        <color rgb="FFFFEF9C"/>
        <color rgb="FFFF7128"/>
      </colorScale>
    </cfRule>
  </conditionalFormatting>
  <conditionalFormatting sqref="H465:I465">
    <cfRule type="expression" dxfId="3169" priority="242">
      <formula>Z465=1</formula>
    </cfRule>
  </conditionalFormatting>
  <conditionalFormatting sqref="F465:G465">
    <cfRule type="expression" dxfId="3168" priority="241">
      <formula>Y465=1</formula>
    </cfRule>
  </conditionalFormatting>
  <conditionalFormatting sqref="J465:K465">
    <cfRule type="expression" dxfId="3167" priority="240">
      <formula>AA465=1</formula>
    </cfRule>
  </conditionalFormatting>
  <conditionalFormatting sqref="L465:M465">
    <cfRule type="expression" dxfId="3166" priority="239">
      <formula>AB465=1</formula>
    </cfRule>
  </conditionalFormatting>
  <conditionalFormatting sqref="F468:M468">
    <cfRule type="containsBlanks" dxfId="3165" priority="238">
      <formula>LEN(TRIM(F468))=0</formula>
    </cfRule>
  </conditionalFormatting>
  <conditionalFormatting sqref="F467:M467">
    <cfRule type="containsBlanks" dxfId="3164" priority="237">
      <formula>LEN(TRIM(F467))=0</formula>
    </cfRule>
    <cfRule type="colorScale" priority="236">
      <colorScale>
        <cfvo type="min"/>
        <cfvo type="max"/>
        <color rgb="FFFFEF9C"/>
        <color rgb="FFFF7128"/>
      </colorScale>
    </cfRule>
  </conditionalFormatting>
  <conditionalFormatting sqref="H467:I467">
    <cfRule type="expression" dxfId="3163" priority="235">
      <formula>Z467=1</formula>
    </cfRule>
  </conditionalFormatting>
  <conditionalFormatting sqref="F467:G467">
    <cfRule type="expression" dxfId="3162" priority="234">
      <formula>Y467=1</formula>
    </cfRule>
  </conditionalFormatting>
  <conditionalFormatting sqref="J467:K467">
    <cfRule type="expression" dxfId="3161" priority="233">
      <formula>AA467=1</formula>
    </cfRule>
  </conditionalFormatting>
  <conditionalFormatting sqref="L467:M467">
    <cfRule type="expression" dxfId="3160" priority="232">
      <formula>AB467=1</formula>
    </cfRule>
  </conditionalFormatting>
  <conditionalFormatting sqref="F470:M470">
    <cfRule type="containsBlanks" dxfId="3159" priority="231">
      <formula>LEN(TRIM(F470))=0</formula>
    </cfRule>
  </conditionalFormatting>
  <conditionalFormatting sqref="F469:M469">
    <cfRule type="containsBlanks" dxfId="3158" priority="230">
      <formula>LEN(TRIM(F469))=0</formula>
    </cfRule>
    <cfRule type="colorScale" priority="229">
      <colorScale>
        <cfvo type="min"/>
        <cfvo type="max"/>
        <color rgb="FFFFEF9C"/>
        <color rgb="FFFF7128"/>
      </colorScale>
    </cfRule>
  </conditionalFormatting>
  <conditionalFormatting sqref="H469:I469">
    <cfRule type="expression" dxfId="3157" priority="228">
      <formula>Z469=1</formula>
    </cfRule>
  </conditionalFormatting>
  <conditionalFormatting sqref="F469:G469">
    <cfRule type="expression" dxfId="3156" priority="227">
      <formula>Y469=1</formula>
    </cfRule>
  </conditionalFormatting>
  <conditionalFormatting sqref="J469:K469">
    <cfRule type="expression" dxfId="3155" priority="226">
      <formula>AA469=1</formula>
    </cfRule>
  </conditionalFormatting>
  <conditionalFormatting sqref="L469:M469">
    <cfRule type="expression" dxfId="3154" priority="225">
      <formula>AB469=1</formula>
    </cfRule>
  </conditionalFormatting>
  <conditionalFormatting sqref="F472:M472">
    <cfRule type="containsBlanks" dxfId="3153" priority="224">
      <formula>LEN(TRIM(F472))=0</formula>
    </cfRule>
  </conditionalFormatting>
  <conditionalFormatting sqref="F471:M471">
    <cfRule type="containsBlanks" dxfId="3152" priority="223">
      <formula>LEN(TRIM(F471))=0</formula>
    </cfRule>
    <cfRule type="colorScale" priority="222">
      <colorScale>
        <cfvo type="min"/>
        <cfvo type="max"/>
        <color rgb="FFFFEF9C"/>
        <color rgb="FFFF7128"/>
      </colorScale>
    </cfRule>
  </conditionalFormatting>
  <conditionalFormatting sqref="H471:I471">
    <cfRule type="expression" dxfId="3151" priority="221">
      <formula>Z471=1</formula>
    </cfRule>
  </conditionalFormatting>
  <conditionalFormatting sqref="F471:G471">
    <cfRule type="expression" dxfId="3150" priority="220">
      <formula>Y471=1</formula>
    </cfRule>
  </conditionalFormatting>
  <conditionalFormatting sqref="J471:K471">
    <cfRule type="expression" dxfId="3149" priority="219">
      <formula>AA471=1</formula>
    </cfRule>
  </conditionalFormatting>
  <conditionalFormatting sqref="L471:M471">
    <cfRule type="expression" dxfId="3148" priority="218">
      <formula>AB471=1</formula>
    </cfRule>
  </conditionalFormatting>
  <conditionalFormatting sqref="F474:M474">
    <cfRule type="containsBlanks" dxfId="3147" priority="217">
      <formula>LEN(TRIM(F474))=0</formula>
    </cfRule>
  </conditionalFormatting>
  <conditionalFormatting sqref="F473:M473">
    <cfRule type="containsBlanks" dxfId="3146" priority="216">
      <formula>LEN(TRIM(F473))=0</formula>
    </cfRule>
    <cfRule type="colorScale" priority="215">
      <colorScale>
        <cfvo type="min"/>
        <cfvo type="max"/>
        <color rgb="FFFFEF9C"/>
        <color rgb="FFFF7128"/>
      </colorScale>
    </cfRule>
  </conditionalFormatting>
  <conditionalFormatting sqref="H473:I473">
    <cfRule type="expression" dxfId="3145" priority="214">
      <formula>Z473=1</formula>
    </cfRule>
  </conditionalFormatting>
  <conditionalFormatting sqref="F473:G473">
    <cfRule type="expression" dxfId="3144" priority="213">
      <formula>Y473=1</formula>
    </cfRule>
  </conditionalFormatting>
  <conditionalFormatting sqref="J473:K473">
    <cfRule type="expression" dxfId="3143" priority="212">
      <formula>AA473=1</formula>
    </cfRule>
  </conditionalFormatting>
  <conditionalFormatting sqref="L473:M473">
    <cfRule type="expression" dxfId="3142" priority="211">
      <formula>AB473=1</formula>
    </cfRule>
  </conditionalFormatting>
  <conditionalFormatting sqref="F476:M476">
    <cfRule type="containsBlanks" dxfId="3141" priority="210">
      <formula>LEN(TRIM(F476))=0</formula>
    </cfRule>
  </conditionalFormatting>
  <conditionalFormatting sqref="F475:M475">
    <cfRule type="containsBlanks" dxfId="3140" priority="209">
      <formula>LEN(TRIM(F475))=0</formula>
    </cfRule>
    <cfRule type="colorScale" priority="208">
      <colorScale>
        <cfvo type="min"/>
        <cfvo type="max"/>
        <color rgb="FFFFEF9C"/>
        <color rgb="FFFF7128"/>
      </colorScale>
    </cfRule>
  </conditionalFormatting>
  <conditionalFormatting sqref="H475:I475">
    <cfRule type="expression" dxfId="3139" priority="207">
      <formula>Z475=1</formula>
    </cfRule>
  </conditionalFormatting>
  <conditionalFormatting sqref="F475:G475">
    <cfRule type="expression" dxfId="3138" priority="206">
      <formula>Y475=1</formula>
    </cfRule>
  </conditionalFormatting>
  <conditionalFormatting sqref="J475:K475">
    <cfRule type="expression" dxfId="3137" priority="205">
      <formula>AA475=1</formula>
    </cfRule>
  </conditionalFormatting>
  <conditionalFormatting sqref="L475:M475">
    <cfRule type="expression" dxfId="3136" priority="204">
      <formula>AB475=1</formula>
    </cfRule>
  </conditionalFormatting>
  <conditionalFormatting sqref="F478:M478">
    <cfRule type="containsBlanks" dxfId="3135" priority="203">
      <formula>LEN(TRIM(F478))=0</formula>
    </cfRule>
  </conditionalFormatting>
  <conditionalFormatting sqref="F477:M477">
    <cfRule type="containsBlanks" dxfId="3134" priority="202">
      <formula>LEN(TRIM(F477))=0</formula>
    </cfRule>
    <cfRule type="colorScale" priority="201">
      <colorScale>
        <cfvo type="min"/>
        <cfvo type="max"/>
        <color rgb="FFFFEF9C"/>
        <color rgb="FFFF7128"/>
      </colorScale>
    </cfRule>
  </conditionalFormatting>
  <conditionalFormatting sqref="H477:I477">
    <cfRule type="expression" dxfId="3133" priority="200">
      <formula>Z477=1</formula>
    </cfRule>
  </conditionalFormatting>
  <conditionalFormatting sqref="F477:G477">
    <cfRule type="expression" dxfId="3132" priority="199">
      <formula>Y477=1</formula>
    </cfRule>
  </conditionalFormatting>
  <conditionalFormatting sqref="J477:K477">
    <cfRule type="expression" dxfId="3131" priority="198">
      <formula>AA477=1</formula>
    </cfRule>
  </conditionalFormatting>
  <conditionalFormatting sqref="L477:M477">
    <cfRule type="expression" dxfId="3130" priority="197">
      <formula>AB477=1</formula>
    </cfRule>
  </conditionalFormatting>
  <conditionalFormatting sqref="F480:M480">
    <cfRule type="containsBlanks" dxfId="3129" priority="196">
      <formula>LEN(TRIM(F480))=0</formula>
    </cfRule>
  </conditionalFormatting>
  <conditionalFormatting sqref="F479:M479">
    <cfRule type="containsBlanks" dxfId="3128" priority="195">
      <formula>LEN(TRIM(F479))=0</formula>
    </cfRule>
    <cfRule type="colorScale" priority="194">
      <colorScale>
        <cfvo type="min"/>
        <cfvo type="max"/>
        <color rgb="FFFFEF9C"/>
        <color rgb="FFFF7128"/>
      </colorScale>
    </cfRule>
  </conditionalFormatting>
  <conditionalFormatting sqref="H479:I479">
    <cfRule type="expression" dxfId="3127" priority="193">
      <formula>Z479=1</formula>
    </cfRule>
  </conditionalFormatting>
  <conditionalFormatting sqref="F479:G479">
    <cfRule type="expression" dxfId="3126" priority="192">
      <formula>Y479=1</formula>
    </cfRule>
  </conditionalFormatting>
  <conditionalFormatting sqref="J479:K479">
    <cfRule type="expression" dxfId="3125" priority="191">
      <formula>AA479=1</formula>
    </cfRule>
  </conditionalFormatting>
  <conditionalFormatting sqref="L479:M479">
    <cfRule type="expression" dxfId="3124" priority="190">
      <formula>AB479=1</formula>
    </cfRule>
  </conditionalFormatting>
  <conditionalFormatting sqref="F482:M482">
    <cfRule type="containsBlanks" dxfId="3123" priority="189">
      <formula>LEN(TRIM(F482))=0</formula>
    </cfRule>
  </conditionalFormatting>
  <conditionalFormatting sqref="F481:M481">
    <cfRule type="containsBlanks" dxfId="3122" priority="188">
      <formula>LEN(TRIM(F481))=0</formula>
    </cfRule>
    <cfRule type="colorScale" priority="187">
      <colorScale>
        <cfvo type="min"/>
        <cfvo type="max"/>
        <color rgb="FFFFEF9C"/>
        <color rgb="FFFF7128"/>
      </colorScale>
    </cfRule>
  </conditionalFormatting>
  <conditionalFormatting sqref="H481:I481">
    <cfRule type="expression" dxfId="3121" priority="186">
      <formula>Z481=1</formula>
    </cfRule>
  </conditionalFormatting>
  <conditionalFormatting sqref="F481:G481">
    <cfRule type="expression" dxfId="3120" priority="185">
      <formula>Y481=1</formula>
    </cfRule>
  </conditionalFormatting>
  <conditionalFormatting sqref="J481:K481">
    <cfRule type="expression" dxfId="3119" priority="184">
      <formula>AA481=1</formula>
    </cfRule>
  </conditionalFormatting>
  <conditionalFormatting sqref="L481:M481">
    <cfRule type="expression" dxfId="3118" priority="183">
      <formula>AB481=1</formula>
    </cfRule>
  </conditionalFormatting>
  <conditionalFormatting sqref="F484:M484">
    <cfRule type="containsBlanks" dxfId="3117" priority="182">
      <formula>LEN(TRIM(F484))=0</formula>
    </cfRule>
  </conditionalFormatting>
  <conditionalFormatting sqref="F483:M483">
    <cfRule type="containsBlanks" dxfId="3116" priority="181">
      <formula>LEN(TRIM(F483))=0</formula>
    </cfRule>
    <cfRule type="colorScale" priority="180">
      <colorScale>
        <cfvo type="min"/>
        <cfvo type="max"/>
        <color rgb="FFFFEF9C"/>
        <color rgb="FFFF7128"/>
      </colorScale>
    </cfRule>
  </conditionalFormatting>
  <conditionalFormatting sqref="H483:I483">
    <cfRule type="expression" dxfId="3115" priority="179">
      <formula>Z483=1</formula>
    </cfRule>
  </conditionalFormatting>
  <conditionalFormatting sqref="F483:G483">
    <cfRule type="expression" dxfId="3114" priority="178">
      <formula>Y483=1</formula>
    </cfRule>
  </conditionalFormatting>
  <conditionalFormatting sqref="J483:K483">
    <cfRule type="expression" dxfId="3113" priority="177">
      <formula>AA483=1</formula>
    </cfRule>
  </conditionalFormatting>
  <conditionalFormatting sqref="L483:M483">
    <cfRule type="expression" dxfId="3112" priority="176">
      <formula>AB483=1</formula>
    </cfRule>
  </conditionalFormatting>
  <conditionalFormatting sqref="F486:M486">
    <cfRule type="containsBlanks" dxfId="3111" priority="175">
      <formula>LEN(TRIM(F486))=0</formula>
    </cfRule>
  </conditionalFormatting>
  <conditionalFormatting sqref="F485:M485">
    <cfRule type="containsBlanks" dxfId="3110" priority="174">
      <formula>LEN(TRIM(F485))=0</formula>
    </cfRule>
    <cfRule type="colorScale" priority="173">
      <colorScale>
        <cfvo type="min"/>
        <cfvo type="max"/>
        <color rgb="FFFFEF9C"/>
        <color rgb="FFFF7128"/>
      </colorScale>
    </cfRule>
  </conditionalFormatting>
  <conditionalFormatting sqref="H485:I485">
    <cfRule type="expression" dxfId="3109" priority="172">
      <formula>Z485=1</formula>
    </cfRule>
  </conditionalFormatting>
  <conditionalFormatting sqref="F485:G485">
    <cfRule type="expression" dxfId="3108" priority="171">
      <formula>Y485=1</formula>
    </cfRule>
  </conditionalFormatting>
  <conditionalFormatting sqref="J485:K485">
    <cfRule type="expression" dxfId="3107" priority="170">
      <formula>AA485=1</formula>
    </cfRule>
  </conditionalFormatting>
  <conditionalFormatting sqref="L485:M485">
    <cfRule type="expression" dxfId="3106" priority="169">
      <formula>AB485=1</formula>
    </cfRule>
  </conditionalFormatting>
  <conditionalFormatting sqref="F488:M488">
    <cfRule type="containsBlanks" dxfId="3105" priority="168">
      <formula>LEN(TRIM(F488))=0</formula>
    </cfRule>
  </conditionalFormatting>
  <conditionalFormatting sqref="F487:M487">
    <cfRule type="containsBlanks" dxfId="3104" priority="167">
      <formula>LEN(TRIM(F487))=0</formula>
    </cfRule>
    <cfRule type="colorScale" priority="166">
      <colorScale>
        <cfvo type="min"/>
        <cfvo type="max"/>
        <color rgb="FFFFEF9C"/>
        <color rgb="FFFF7128"/>
      </colorScale>
    </cfRule>
  </conditionalFormatting>
  <conditionalFormatting sqref="H487:I487">
    <cfRule type="expression" dxfId="3103" priority="165">
      <formula>Z487=1</formula>
    </cfRule>
  </conditionalFormatting>
  <conditionalFormatting sqref="F487:G487">
    <cfRule type="expression" dxfId="3102" priority="164">
      <formula>Y487=1</formula>
    </cfRule>
  </conditionalFormatting>
  <conditionalFormatting sqref="J487:K487">
    <cfRule type="expression" dxfId="3101" priority="163">
      <formula>AA487=1</formula>
    </cfRule>
  </conditionalFormatting>
  <conditionalFormatting sqref="L487:M487">
    <cfRule type="expression" dxfId="3100" priority="162">
      <formula>AB487=1</formula>
    </cfRule>
  </conditionalFormatting>
  <conditionalFormatting sqref="F490:M490">
    <cfRule type="containsBlanks" dxfId="3099" priority="161">
      <formula>LEN(TRIM(F490))=0</formula>
    </cfRule>
  </conditionalFormatting>
  <conditionalFormatting sqref="F489:M489">
    <cfRule type="containsBlanks" dxfId="3098" priority="160">
      <formula>LEN(TRIM(F489))=0</formula>
    </cfRule>
    <cfRule type="colorScale" priority="159">
      <colorScale>
        <cfvo type="min"/>
        <cfvo type="max"/>
        <color rgb="FFFFEF9C"/>
        <color rgb="FFFF7128"/>
      </colorScale>
    </cfRule>
  </conditionalFormatting>
  <conditionalFormatting sqref="H489:I489">
    <cfRule type="expression" dxfId="3097" priority="158">
      <formula>Z489=1</formula>
    </cfRule>
  </conditionalFormatting>
  <conditionalFormatting sqref="F489:G489">
    <cfRule type="expression" dxfId="3096" priority="157">
      <formula>Y489=1</formula>
    </cfRule>
  </conditionalFormatting>
  <conditionalFormatting sqref="J489:K489">
    <cfRule type="expression" dxfId="3095" priority="156">
      <formula>AA489=1</formula>
    </cfRule>
  </conditionalFormatting>
  <conditionalFormatting sqref="L489:M489">
    <cfRule type="expression" dxfId="3094" priority="155">
      <formula>AB489=1</formula>
    </cfRule>
  </conditionalFormatting>
  <conditionalFormatting sqref="F492:M492">
    <cfRule type="containsBlanks" dxfId="3093" priority="154">
      <formula>LEN(TRIM(F492))=0</formula>
    </cfRule>
  </conditionalFormatting>
  <conditionalFormatting sqref="F491:M491">
    <cfRule type="containsBlanks" dxfId="3092" priority="153">
      <formula>LEN(TRIM(F491))=0</formula>
    </cfRule>
    <cfRule type="colorScale" priority="152">
      <colorScale>
        <cfvo type="min"/>
        <cfvo type="max"/>
        <color rgb="FFFFEF9C"/>
        <color rgb="FFFF7128"/>
      </colorScale>
    </cfRule>
  </conditionalFormatting>
  <conditionalFormatting sqref="H491:I491">
    <cfRule type="expression" dxfId="3091" priority="151">
      <formula>Z491=1</formula>
    </cfRule>
  </conditionalFormatting>
  <conditionalFormatting sqref="F491:G491">
    <cfRule type="expression" dxfId="3090" priority="150">
      <formula>Y491=1</formula>
    </cfRule>
  </conditionalFormatting>
  <conditionalFormatting sqref="J491:K491">
    <cfRule type="expression" dxfId="3089" priority="149">
      <formula>AA491=1</formula>
    </cfRule>
  </conditionalFormatting>
  <conditionalFormatting sqref="L491:M491">
    <cfRule type="expression" dxfId="3088" priority="148">
      <formula>AB491=1</formula>
    </cfRule>
  </conditionalFormatting>
  <conditionalFormatting sqref="F494:M494">
    <cfRule type="containsBlanks" dxfId="3087" priority="147">
      <formula>LEN(TRIM(F494))=0</formula>
    </cfRule>
  </conditionalFormatting>
  <conditionalFormatting sqref="F493:M493">
    <cfRule type="containsBlanks" dxfId="3086" priority="146">
      <formula>LEN(TRIM(F493))=0</formula>
    </cfRule>
    <cfRule type="colorScale" priority="145">
      <colorScale>
        <cfvo type="min"/>
        <cfvo type="max"/>
        <color rgb="FFFFEF9C"/>
        <color rgb="FFFF7128"/>
      </colorScale>
    </cfRule>
  </conditionalFormatting>
  <conditionalFormatting sqref="H493:I493">
    <cfRule type="expression" dxfId="3085" priority="144">
      <formula>Z493=1</formula>
    </cfRule>
  </conditionalFormatting>
  <conditionalFormatting sqref="F493:G493">
    <cfRule type="expression" dxfId="3084" priority="143">
      <formula>Y493=1</formula>
    </cfRule>
  </conditionalFormatting>
  <conditionalFormatting sqref="J493:K493">
    <cfRule type="expression" dxfId="3083" priority="142">
      <formula>AA493=1</formula>
    </cfRule>
  </conditionalFormatting>
  <conditionalFormatting sqref="L493:M493">
    <cfRule type="expression" dxfId="3082" priority="141">
      <formula>AB493=1</formula>
    </cfRule>
  </conditionalFormatting>
  <conditionalFormatting sqref="F496:M496">
    <cfRule type="containsBlanks" dxfId="3081" priority="140">
      <formula>LEN(TRIM(F496))=0</formula>
    </cfRule>
  </conditionalFormatting>
  <conditionalFormatting sqref="F495:M495">
    <cfRule type="containsBlanks" dxfId="3080" priority="139">
      <formula>LEN(TRIM(F495))=0</formula>
    </cfRule>
    <cfRule type="colorScale" priority="138">
      <colorScale>
        <cfvo type="min"/>
        <cfvo type="max"/>
        <color rgb="FFFFEF9C"/>
        <color rgb="FFFF7128"/>
      </colorScale>
    </cfRule>
  </conditionalFormatting>
  <conditionalFormatting sqref="H495:I495">
    <cfRule type="expression" dxfId="3079" priority="137">
      <formula>Z495=1</formula>
    </cfRule>
  </conditionalFormatting>
  <conditionalFormatting sqref="F495:G495">
    <cfRule type="expression" dxfId="3078" priority="136">
      <formula>Y495=1</formula>
    </cfRule>
  </conditionalFormatting>
  <conditionalFormatting sqref="J495:K495">
    <cfRule type="expression" dxfId="3077" priority="135">
      <formula>AA495=1</formula>
    </cfRule>
  </conditionalFormatting>
  <conditionalFormatting sqref="L495:M495">
    <cfRule type="expression" dxfId="3076" priority="134">
      <formula>AB495=1</formula>
    </cfRule>
  </conditionalFormatting>
  <conditionalFormatting sqref="F498:M498">
    <cfRule type="containsBlanks" dxfId="3075" priority="133">
      <formula>LEN(TRIM(F498))=0</formula>
    </cfRule>
  </conditionalFormatting>
  <conditionalFormatting sqref="F497:M497">
    <cfRule type="containsBlanks" dxfId="3074" priority="132">
      <formula>LEN(TRIM(F497))=0</formula>
    </cfRule>
    <cfRule type="colorScale" priority="131">
      <colorScale>
        <cfvo type="min"/>
        <cfvo type="max"/>
        <color rgb="FFFFEF9C"/>
        <color rgb="FFFF7128"/>
      </colorScale>
    </cfRule>
  </conditionalFormatting>
  <conditionalFormatting sqref="H497:I497">
    <cfRule type="expression" dxfId="3073" priority="130">
      <formula>Z497=1</formula>
    </cfRule>
  </conditionalFormatting>
  <conditionalFormatting sqref="F497:G497">
    <cfRule type="expression" dxfId="3072" priority="129">
      <formula>Y497=1</formula>
    </cfRule>
  </conditionalFormatting>
  <conditionalFormatting sqref="J497:K497">
    <cfRule type="expression" dxfId="3071" priority="128">
      <formula>AA497=1</formula>
    </cfRule>
  </conditionalFormatting>
  <conditionalFormatting sqref="L497:M497">
    <cfRule type="expression" dxfId="3070" priority="127">
      <formula>AB497=1</formula>
    </cfRule>
  </conditionalFormatting>
  <conditionalFormatting sqref="F500:M500">
    <cfRule type="containsBlanks" dxfId="3069" priority="126">
      <formula>LEN(TRIM(F500))=0</formula>
    </cfRule>
  </conditionalFormatting>
  <conditionalFormatting sqref="F499:M499">
    <cfRule type="containsBlanks" dxfId="3068" priority="125">
      <formula>LEN(TRIM(F499))=0</formula>
    </cfRule>
    <cfRule type="colorScale" priority="124">
      <colorScale>
        <cfvo type="min"/>
        <cfvo type="max"/>
        <color rgb="FFFFEF9C"/>
        <color rgb="FFFF7128"/>
      </colorScale>
    </cfRule>
  </conditionalFormatting>
  <conditionalFormatting sqref="H499:I499">
    <cfRule type="expression" dxfId="3067" priority="123">
      <formula>Z499=1</formula>
    </cfRule>
  </conditionalFormatting>
  <conditionalFormatting sqref="F499:G499">
    <cfRule type="expression" dxfId="3066" priority="122">
      <formula>Y499=1</formula>
    </cfRule>
  </conditionalFormatting>
  <conditionalFormatting sqref="J499:K499">
    <cfRule type="expression" dxfId="3065" priority="121">
      <formula>AA499=1</formula>
    </cfRule>
  </conditionalFormatting>
  <conditionalFormatting sqref="L499:M499">
    <cfRule type="expression" dxfId="3064" priority="120">
      <formula>AB499=1</formula>
    </cfRule>
  </conditionalFormatting>
  <conditionalFormatting sqref="F502:M502">
    <cfRule type="containsBlanks" dxfId="3063" priority="119">
      <formula>LEN(TRIM(F502))=0</formula>
    </cfRule>
  </conditionalFormatting>
  <conditionalFormatting sqref="F501:M501">
    <cfRule type="containsBlanks" dxfId="3062" priority="118">
      <formula>LEN(TRIM(F501))=0</formula>
    </cfRule>
    <cfRule type="colorScale" priority="117">
      <colorScale>
        <cfvo type="min"/>
        <cfvo type="max"/>
        <color rgb="FFFFEF9C"/>
        <color rgb="FFFF7128"/>
      </colorScale>
    </cfRule>
  </conditionalFormatting>
  <conditionalFormatting sqref="H501:I501">
    <cfRule type="expression" dxfId="3061" priority="116">
      <formula>Z501=1</formula>
    </cfRule>
  </conditionalFormatting>
  <conditionalFormatting sqref="F501:G501">
    <cfRule type="expression" dxfId="3060" priority="115">
      <formula>Y501=1</formula>
    </cfRule>
  </conditionalFormatting>
  <conditionalFormatting sqref="J501:K501">
    <cfRule type="expression" dxfId="3059" priority="114">
      <formula>AA501=1</formula>
    </cfRule>
  </conditionalFormatting>
  <conditionalFormatting sqref="L501:M501">
    <cfRule type="expression" dxfId="3058" priority="113">
      <formula>AB501=1</formula>
    </cfRule>
  </conditionalFormatting>
  <conditionalFormatting sqref="F504:M504">
    <cfRule type="containsBlanks" dxfId="3057" priority="112">
      <formula>LEN(TRIM(F504))=0</formula>
    </cfRule>
  </conditionalFormatting>
  <conditionalFormatting sqref="F503:M503">
    <cfRule type="containsBlanks" dxfId="3056" priority="111">
      <formula>LEN(TRIM(F503))=0</formula>
    </cfRule>
    <cfRule type="colorScale" priority="110">
      <colorScale>
        <cfvo type="min"/>
        <cfvo type="max"/>
        <color rgb="FFFFEF9C"/>
        <color rgb="FFFF7128"/>
      </colorScale>
    </cfRule>
  </conditionalFormatting>
  <conditionalFormatting sqref="H503:I503">
    <cfRule type="expression" dxfId="3055" priority="109">
      <formula>Z503=1</formula>
    </cfRule>
  </conditionalFormatting>
  <conditionalFormatting sqref="F503:G503">
    <cfRule type="expression" dxfId="3054" priority="108">
      <formula>Y503=1</formula>
    </cfRule>
  </conditionalFormatting>
  <conditionalFormatting sqref="J503:K503">
    <cfRule type="expression" dxfId="3053" priority="107">
      <formula>AA503=1</formula>
    </cfRule>
  </conditionalFormatting>
  <conditionalFormatting sqref="L503:M503">
    <cfRule type="expression" dxfId="3052" priority="106">
      <formula>AB503=1</formula>
    </cfRule>
  </conditionalFormatting>
  <conditionalFormatting sqref="F506:M506">
    <cfRule type="containsBlanks" dxfId="3051" priority="105">
      <formula>LEN(TRIM(F506))=0</formula>
    </cfRule>
  </conditionalFormatting>
  <conditionalFormatting sqref="F505:M505">
    <cfRule type="containsBlanks" dxfId="3050" priority="104">
      <formula>LEN(TRIM(F505))=0</formula>
    </cfRule>
    <cfRule type="colorScale" priority="103">
      <colorScale>
        <cfvo type="min"/>
        <cfvo type="max"/>
        <color rgb="FFFFEF9C"/>
        <color rgb="FFFF7128"/>
      </colorScale>
    </cfRule>
  </conditionalFormatting>
  <conditionalFormatting sqref="H505:I505">
    <cfRule type="expression" dxfId="3049" priority="102">
      <formula>Z505=1</formula>
    </cfRule>
  </conditionalFormatting>
  <conditionalFormatting sqref="F505:G505">
    <cfRule type="expression" dxfId="3048" priority="101">
      <formula>Y505=1</formula>
    </cfRule>
  </conditionalFormatting>
  <conditionalFormatting sqref="J505:K505">
    <cfRule type="expression" dxfId="3047" priority="100">
      <formula>AA505=1</formula>
    </cfRule>
  </conditionalFormatting>
  <conditionalFormatting sqref="L505:M505">
    <cfRule type="expression" dxfId="3046" priority="99">
      <formula>AB505=1</formula>
    </cfRule>
  </conditionalFormatting>
  <conditionalFormatting sqref="F508:M508">
    <cfRule type="containsBlanks" dxfId="3045" priority="98">
      <formula>LEN(TRIM(F508))=0</formula>
    </cfRule>
  </conditionalFormatting>
  <conditionalFormatting sqref="F507:M507">
    <cfRule type="containsBlanks" dxfId="3044" priority="97">
      <formula>LEN(TRIM(F507))=0</formula>
    </cfRule>
    <cfRule type="colorScale" priority="96">
      <colorScale>
        <cfvo type="min"/>
        <cfvo type="max"/>
        <color rgb="FFFFEF9C"/>
        <color rgb="FFFF7128"/>
      </colorScale>
    </cfRule>
  </conditionalFormatting>
  <conditionalFormatting sqref="H507:I507">
    <cfRule type="expression" dxfId="3043" priority="95">
      <formula>Z507=1</formula>
    </cfRule>
  </conditionalFormatting>
  <conditionalFormatting sqref="F507:G507">
    <cfRule type="expression" dxfId="3042" priority="94">
      <formula>Y507=1</formula>
    </cfRule>
  </conditionalFormatting>
  <conditionalFormatting sqref="J507:K507">
    <cfRule type="expression" dxfId="3041" priority="93">
      <formula>AA507=1</formula>
    </cfRule>
  </conditionalFormatting>
  <conditionalFormatting sqref="L507:M507">
    <cfRule type="expression" dxfId="3040" priority="92">
      <formula>AB507=1</formula>
    </cfRule>
  </conditionalFormatting>
  <conditionalFormatting sqref="F510:M510">
    <cfRule type="containsBlanks" dxfId="3039" priority="91">
      <formula>LEN(TRIM(F510))=0</formula>
    </cfRule>
  </conditionalFormatting>
  <conditionalFormatting sqref="F509:M509">
    <cfRule type="containsBlanks" dxfId="3038" priority="90">
      <formula>LEN(TRIM(F509))=0</formula>
    </cfRule>
    <cfRule type="colorScale" priority="89">
      <colorScale>
        <cfvo type="min"/>
        <cfvo type="max"/>
        <color rgb="FFFFEF9C"/>
        <color rgb="FFFF7128"/>
      </colorScale>
    </cfRule>
  </conditionalFormatting>
  <conditionalFormatting sqref="H509:I509">
    <cfRule type="expression" dxfId="3037" priority="88">
      <formula>Z509=1</formula>
    </cfRule>
  </conditionalFormatting>
  <conditionalFormatting sqref="F509:G509">
    <cfRule type="expression" dxfId="3036" priority="87">
      <formula>Y509=1</formula>
    </cfRule>
  </conditionalFormatting>
  <conditionalFormatting sqref="J509:K509">
    <cfRule type="expression" dxfId="3035" priority="86">
      <formula>AA509=1</formula>
    </cfRule>
  </conditionalFormatting>
  <conditionalFormatting sqref="L509:M509">
    <cfRule type="expression" dxfId="3034" priority="85">
      <formula>AB509=1</formula>
    </cfRule>
  </conditionalFormatting>
  <conditionalFormatting sqref="F512:M512">
    <cfRule type="containsBlanks" dxfId="3033" priority="84">
      <formula>LEN(TRIM(F512))=0</formula>
    </cfRule>
  </conditionalFormatting>
  <conditionalFormatting sqref="F511:M511">
    <cfRule type="containsBlanks" dxfId="3032" priority="83">
      <formula>LEN(TRIM(F511))=0</formula>
    </cfRule>
    <cfRule type="colorScale" priority="82">
      <colorScale>
        <cfvo type="min"/>
        <cfvo type="max"/>
        <color rgb="FFFFEF9C"/>
        <color rgb="FFFF7128"/>
      </colorScale>
    </cfRule>
  </conditionalFormatting>
  <conditionalFormatting sqref="H511:I511">
    <cfRule type="expression" dxfId="3031" priority="81">
      <formula>Z511=1</formula>
    </cfRule>
  </conditionalFormatting>
  <conditionalFormatting sqref="F511:G511">
    <cfRule type="expression" dxfId="3030" priority="80">
      <formula>Y511=1</formula>
    </cfRule>
  </conditionalFormatting>
  <conditionalFormatting sqref="J511:K511">
    <cfRule type="expression" dxfId="3029" priority="79">
      <formula>AA511=1</formula>
    </cfRule>
  </conditionalFormatting>
  <conditionalFormatting sqref="L511:M511">
    <cfRule type="expression" dxfId="3028" priority="78">
      <formula>AB511=1</formula>
    </cfRule>
  </conditionalFormatting>
  <conditionalFormatting sqref="F514:M514">
    <cfRule type="containsBlanks" dxfId="3027" priority="77">
      <formula>LEN(TRIM(F514))=0</formula>
    </cfRule>
  </conditionalFormatting>
  <conditionalFormatting sqref="F513:M513">
    <cfRule type="containsBlanks" dxfId="3026" priority="76">
      <formula>LEN(TRIM(F513))=0</formula>
    </cfRule>
    <cfRule type="colorScale" priority="75">
      <colorScale>
        <cfvo type="min"/>
        <cfvo type="max"/>
        <color rgb="FFFFEF9C"/>
        <color rgb="FFFF7128"/>
      </colorScale>
    </cfRule>
  </conditionalFormatting>
  <conditionalFormatting sqref="H513:I513">
    <cfRule type="expression" dxfId="3025" priority="74">
      <formula>Z513=1</formula>
    </cfRule>
  </conditionalFormatting>
  <conditionalFormatting sqref="F513:G513">
    <cfRule type="expression" dxfId="3024" priority="73">
      <formula>Y513=1</formula>
    </cfRule>
  </conditionalFormatting>
  <conditionalFormatting sqref="J513:K513">
    <cfRule type="expression" dxfId="3023" priority="72">
      <formula>AA513=1</formula>
    </cfRule>
  </conditionalFormatting>
  <conditionalFormatting sqref="L513:M513">
    <cfRule type="expression" dxfId="3022" priority="71">
      <formula>AB513=1</formula>
    </cfRule>
  </conditionalFormatting>
  <conditionalFormatting sqref="F516:M516">
    <cfRule type="containsBlanks" dxfId="3021" priority="70">
      <formula>LEN(TRIM(F516))=0</formula>
    </cfRule>
  </conditionalFormatting>
  <conditionalFormatting sqref="F515:M515">
    <cfRule type="containsBlanks" dxfId="3020" priority="69">
      <formula>LEN(TRIM(F515))=0</formula>
    </cfRule>
    <cfRule type="colorScale" priority="68">
      <colorScale>
        <cfvo type="min"/>
        <cfvo type="max"/>
        <color rgb="FFFFEF9C"/>
        <color rgb="FFFF7128"/>
      </colorScale>
    </cfRule>
  </conditionalFormatting>
  <conditionalFormatting sqref="H515:I515">
    <cfRule type="expression" dxfId="3019" priority="67">
      <formula>Z515=1</formula>
    </cfRule>
  </conditionalFormatting>
  <conditionalFormatting sqref="F515:G515">
    <cfRule type="expression" dxfId="3018" priority="66">
      <formula>Y515=1</formula>
    </cfRule>
  </conditionalFormatting>
  <conditionalFormatting sqref="J515:K515">
    <cfRule type="expression" dxfId="3017" priority="65">
      <formula>AA515=1</formula>
    </cfRule>
  </conditionalFormatting>
  <conditionalFormatting sqref="L515:M515">
    <cfRule type="expression" dxfId="3016" priority="64">
      <formula>AB515=1</formula>
    </cfRule>
  </conditionalFormatting>
  <conditionalFormatting sqref="F518:M518">
    <cfRule type="containsBlanks" dxfId="3015" priority="63">
      <formula>LEN(TRIM(F518))=0</formula>
    </cfRule>
  </conditionalFormatting>
  <conditionalFormatting sqref="F517:M517">
    <cfRule type="containsBlanks" dxfId="3014" priority="62">
      <formula>LEN(TRIM(F517))=0</formula>
    </cfRule>
    <cfRule type="colorScale" priority="61">
      <colorScale>
        <cfvo type="min"/>
        <cfvo type="max"/>
        <color rgb="FFFFEF9C"/>
        <color rgb="FFFF7128"/>
      </colorScale>
    </cfRule>
  </conditionalFormatting>
  <conditionalFormatting sqref="H517:I517">
    <cfRule type="expression" dxfId="3013" priority="60">
      <formula>Z517=1</formula>
    </cfRule>
  </conditionalFormatting>
  <conditionalFormatting sqref="F517:G517">
    <cfRule type="expression" dxfId="3012" priority="59">
      <formula>Y517=1</formula>
    </cfRule>
  </conditionalFormatting>
  <conditionalFormatting sqref="J517:K517">
    <cfRule type="expression" dxfId="3011" priority="58">
      <formula>AA517=1</formula>
    </cfRule>
  </conditionalFormatting>
  <conditionalFormatting sqref="L517:M517">
    <cfRule type="expression" dxfId="3010" priority="57">
      <formula>AB517=1</formula>
    </cfRule>
  </conditionalFormatting>
  <conditionalFormatting sqref="F520:M520">
    <cfRule type="containsBlanks" dxfId="3009" priority="56">
      <formula>LEN(TRIM(F520))=0</formula>
    </cfRule>
  </conditionalFormatting>
  <conditionalFormatting sqref="F519:M519">
    <cfRule type="containsBlanks" dxfId="3008" priority="55">
      <formula>LEN(TRIM(F519))=0</formula>
    </cfRule>
    <cfRule type="colorScale" priority="54">
      <colorScale>
        <cfvo type="min"/>
        <cfvo type="max"/>
        <color rgb="FFFFEF9C"/>
        <color rgb="FFFF7128"/>
      </colorScale>
    </cfRule>
  </conditionalFormatting>
  <conditionalFormatting sqref="H519:I519">
    <cfRule type="expression" dxfId="3007" priority="53">
      <formula>Z519=1</formula>
    </cfRule>
  </conditionalFormatting>
  <conditionalFormatting sqref="F519:G519">
    <cfRule type="expression" dxfId="3006" priority="52">
      <formula>Y519=1</formula>
    </cfRule>
  </conditionalFormatting>
  <conditionalFormatting sqref="J519:K519">
    <cfRule type="expression" dxfId="3005" priority="51">
      <formula>AA519=1</formula>
    </cfRule>
  </conditionalFormatting>
  <conditionalFormatting sqref="L519:M519">
    <cfRule type="expression" dxfId="3004" priority="50">
      <formula>AB519=1</formula>
    </cfRule>
  </conditionalFormatting>
  <conditionalFormatting sqref="F522:M522">
    <cfRule type="containsBlanks" dxfId="3003" priority="49">
      <formula>LEN(TRIM(F522))=0</formula>
    </cfRule>
  </conditionalFormatting>
  <conditionalFormatting sqref="F521:M521">
    <cfRule type="containsBlanks" dxfId="3002" priority="48">
      <formula>LEN(TRIM(F521))=0</formula>
    </cfRule>
    <cfRule type="colorScale" priority="47">
      <colorScale>
        <cfvo type="min"/>
        <cfvo type="max"/>
        <color rgb="FFFFEF9C"/>
        <color rgb="FFFF7128"/>
      </colorScale>
    </cfRule>
  </conditionalFormatting>
  <conditionalFormatting sqref="H521:I521">
    <cfRule type="expression" dxfId="3001" priority="46">
      <formula>Z521=1</formula>
    </cfRule>
  </conditionalFormatting>
  <conditionalFormatting sqref="F521:G521">
    <cfRule type="expression" dxfId="3000" priority="45">
      <formula>Y521=1</formula>
    </cfRule>
  </conditionalFormatting>
  <conditionalFormatting sqref="J521:K521">
    <cfRule type="expression" dxfId="2999" priority="44">
      <formula>AA521=1</formula>
    </cfRule>
  </conditionalFormatting>
  <conditionalFormatting sqref="L521:M521">
    <cfRule type="expression" dxfId="2998" priority="43">
      <formula>AB521=1</formula>
    </cfRule>
  </conditionalFormatting>
  <conditionalFormatting sqref="F524:M524">
    <cfRule type="containsBlanks" dxfId="2997" priority="42">
      <formula>LEN(TRIM(F524))=0</formula>
    </cfRule>
  </conditionalFormatting>
  <conditionalFormatting sqref="F523:M523">
    <cfRule type="containsBlanks" dxfId="2996" priority="41">
      <formula>LEN(TRIM(F523))=0</formula>
    </cfRule>
    <cfRule type="colorScale" priority="40">
      <colorScale>
        <cfvo type="min"/>
        <cfvo type="max"/>
        <color rgb="FFFFEF9C"/>
        <color rgb="FFFF7128"/>
      </colorScale>
    </cfRule>
  </conditionalFormatting>
  <conditionalFormatting sqref="H523:I523">
    <cfRule type="expression" dxfId="2995" priority="39">
      <formula>Z523=1</formula>
    </cfRule>
  </conditionalFormatting>
  <conditionalFormatting sqref="F523:G523">
    <cfRule type="expression" dxfId="2994" priority="38">
      <formula>Y523=1</formula>
    </cfRule>
  </conditionalFormatting>
  <conditionalFormatting sqref="J523:K523">
    <cfRule type="expression" dxfId="2993" priority="37">
      <formula>AA523=1</formula>
    </cfRule>
  </conditionalFormatting>
  <conditionalFormatting sqref="L523:M523">
    <cfRule type="expression" dxfId="2992" priority="36">
      <formula>AB523=1</formula>
    </cfRule>
  </conditionalFormatting>
  <conditionalFormatting sqref="F526:M526">
    <cfRule type="containsBlanks" dxfId="2991" priority="35">
      <formula>LEN(TRIM(F526))=0</formula>
    </cfRule>
  </conditionalFormatting>
  <conditionalFormatting sqref="F525:M525">
    <cfRule type="containsBlanks" dxfId="2990" priority="34">
      <formula>LEN(TRIM(F525))=0</formula>
    </cfRule>
    <cfRule type="colorScale" priority="33">
      <colorScale>
        <cfvo type="min"/>
        <cfvo type="max"/>
        <color rgb="FFFFEF9C"/>
        <color rgb="FFFF7128"/>
      </colorScale>
    </cfRule>
  </conditionalFormatting>
  <conditionalFormatting sqref="H525:I525">
    <cfRule type="expression" dxfId="2989" priority="32">
      <formula>Z525=1</formula>
    </cfRule>
  </conditionalFormatting>
  <conditionalFormatting sqref="F525:G525">
    <cfRule type="expression" dxfId="2988" priority="31">
      <formula>Y525=1</formula>
    </cfRule>
  </conditionalFormatting>
  <conditionalFormatting sqref="J525:K525">
    <cfRule type="expression" dxfId="2987" priority="30">
      <formula>AA525=1</formula>
    </cfRule>
  </conditionalFormatting>
  <conditionalFormatting sqref="L525:M525">
    <cfRule type="expression" dxfId="2986" priority="29">
      <formula>AB525=1</formula>
    </cfRule>
  </conditionalFormatting>
  <conditionalFormatting sqref="F528:M528">
    <cfRule type="containsBlanks" dxfId="2985" priority="28">
      <formula>LEN(TRIM(F528))=0</formula>
    </cfRule>
  </conditionalFormatting>
  <conditionalFormatting sqref="F527:M527">
    <cfRule type="containsBlanks" dxfId="2984" priority="27">
      <formula>LEN(TRIM(F527))=0</formula>
    </cfRule>
    <cfRule type="colorScale" priority="26">
      <colorScale>
        <cfvo type="min"/>
        <cfvo type="max"/>
        <color rgb="FFFFEF9C"/>
        <color rgb="FFFF7128"/>
      </colorScale>
    </cfRule>
  </conditionalFormatting>
  <conditionalFormatting sqref="H527:I527">
    <cfRule type="expression" dxfId="2983" priority="25">
      <formula>Z527=1</formula>
    </cfRule>
  </conditionalFormatting>
  <conditionalFormatting sqref="F527:G527">
    <cfRule type="expression" dxfId="2982" priority="24">
      <formula>Y527=1</formula>
    </cfRule>
  </conditionalFormatting>
  <conditionalFormatting sqref="J527:K527">
    <cfRule type="expression" dxfId="2981" priority="23">
      <formula>AA527=1</formula>
    </cfRule>
  </conditionalFormatting>
  <conditionalFormatting sqref="L527:M527">
    <cfRule type="expression" dxfId="2980" priority="22">
      <formula>AB527=1</formula>
    </cfRule>
  </conditionalFormatting>
  <conditionalFormatting sqref="F530:M530">
    <cfRule type="containsBlanks" dxfId="2979" priority="21">
      <formula>LEN(TRIM(F530))=0</formula>
    </cfRule>
  </conditionalFormatting>
  <conditionalFormatting sqref="F529:M529">
    <cfRule type="containsBlanks" dxfId="2978" priority="20">
      <formula>LEN(TRIM(F529))=0</formula>
    </cfRule>
    <cfRule type="colorScale" priority="19">
      <colorScale>
        <cfvo type="min"/>
        <cfvo type="max"/>
        <color rgb="FFFFEF9C"/>
        <color rgb="FFFF7128"/>
      </colorScale>
    </cfRule>
  </conditionalFormatting>
  <conditionalFormatting sqref="H529:I529">
    <cfRule type="expression" dxfId="2977" priority="18">
      <formula>Z529=1</formula>
    </cfRule>
  </conditionalFormatting>
  <conditionalFormatting sqref="F529:G529">
    <cfRule type="expression" dxfId="2976" priority="17">
      <formula>Y529=1</formula>
    </cfRule>
  </conditionalFormatting>
  <conditionalFormatting sqref="J529:K529">
    <cfRule type="expression" dxfId="2975" priority="16">
      <formula>AA529=1</formula>
    </cfRule>
  </conditionalFormatting>
  <conditionalFormatting sqref="L529:M529">
    <cfRule type="expression" dxfId="2974" priority="15">
      <formula>AB529=1</formula>
    </cfRule>
  </conditionalFormatting>
  <conditionalFormatting sqref="F532:M532">
    <cfRule type="containsBlanks" dxfId="2973" priority="14">
      <formula>LEN(TRIM(F532))=0</formula>
    </cfRule>
  </conditionalFormatting>
  <conditionalFormatting sqref="F531:M531">
    <cfRule type="containsBlanks" dxfId="2972" priority="13">
      <formula>LEN(TRIM(F531))=0</formula>
    </cfRule>
    <cfRule type="colorScale" priority="12">
      <colorScale>
        <cfvo type="min"/>
        <cfvo type="max"/>
        <color rgb="FFFFEF9C"/>
        <color rgb="FFFF7128"/>
      </colorScale>
    </cfRule>
  </conditionalFormatting>
  <conditionalFormatting sqref="H531:I531">
    <cfRule type="expression" dxfId="2971" priority="11">
      <formula>Z531=1</formula>
    </cfRule>
  </conditionalFormatting>
  <conditionalFormatting sqref="F531:G531">
    <cfRule type="expression" dxfId="2970" priority="10">
      <formula>Y531=1</formula>
    </cfRule>
  </conditionalFormatting>
  <conditionalFormatting sqref="J531:K531">
    <cfRule type="expression" dxfId="2969" priority="9">
      <formula>AA531=1</formula>
    </cfRule>
  </conditionalFormatting>
  <conditionalFormatting sqref="L531:M531">
    <cfRule type="expression" dxfId="2968" priority="8">
      <formula>AB531=1</formula>
    </cfRule>
  </conditionalFormatting>
  <conditionalFormatting sqref="F534:M534">
    <cfRule type="containsBlanks" dxfId="2967" priority="7">
      <formula>LEN(TRIM(F534))=0</formula>
    </cfRule>
  </conditionalFormatting>
  <conditionalFormatting sqref="F533:M533">
    <cfRule type="containsBlanks" dxfId="2966" priority="6">
      <formula>LEN(TRIM(F533))=0</formula>
    </cfRule>
    <cfRule type="colorScale" priority="5">
      <colorScale>
        <cfvo type="min"/>
        <cfvo type="max"/>
        <color rgb="FFFFEF9C"/>
        <color rgb="FFFF7128"/>
      </colorScale>
    </cfRule>
  </conditionalFormatting>
  <conditionalFormatting sqref="H533:I533">
    <cfRule type="expression" dxfId="2965" priority="4">
      <formula>Z533=1</formula>
    </cfRule>
  </conditionalFormatting>
  <conditionalFormatting sqref="F533:G533">
    <cfRule type="expression" dxfId="2964" priority="3">
      <formula>Y533=1</formula>
    </cfRule>
  </conditionalFormatting>
  <conditionalFormatting sqref="J533:K533">
    <cfRule type="expression" dxfId="2963" priority="2">
      <formula>AA533=1</formula>
    </cfRule>
  </conditionalFormatting>
  <conditionalFormatting sqref="L533:M533">
    <cfRule type="expression" dxfId="2962" priority="1">
      <formula>AB533=1</formula>
    </cfRule>
  </conditionalFormatting>
  <hyperlinks>
    <hyperlink ref="B3" location="Contents!A1" display="Back to Contents page"/>
    <hyperlink ref="D7:N7" r:id="rId1" display="Funnel plots have been created using the APHO funnel plot templates: http://www.apho.org.uk/resource/item.aspx?RID=25353"/>
  </hyperlinks>
  <pageMargins left="0.70866141732283472" right="0.70866141732283472" top="0.74803149606299213" bottom="0.74803149606299213" header="0.31496062992125984" footer="0.31496062992125984"/>
  <pageSetup paperSize="9" scale="10" orientation="portrait" r:id="rId2"/>
  <colBreaks count="1" manualBreakCount="1">
    <brk id="13" max="1048575" man="1"/>
  </colBreaks>
  <ignoredErrors>
    <ignoredError sqref="P112:W534 F111:N534"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lung">
    <tabColor rgb="FF009E49"/>
    <pageSetUpPr fitToPage="1"/>
  </sheetPr>
  <dimension ref="B1:AG512"/>
  <sheetViews>
    <sheetView showGridLines="0" zoomScaleNormal="100" zoomScaleSheetLayoutView="100" workbookViewId="0"/>
  </sheetViews>
  <sheetFormatPr defaultRowHeight="15" x14ac:dyDescent="0.25"/>
  <cols>
    <col min="1" max="1" width="1.7109375" style="91" customWidth="1"/>
    <col min="2" max="2" width="22.5703125" style="91" customWidth="1"/>
    <col min="3" max="3" width="1.7109375" style="113" customWidth="1"/>
    <col min="4" max="4" width="5.85546875" style="91" customWidth="1"/>
    <col min="5" max="5" width="66.140625" style="91" customWidth="1"/>
    <col min="6" max="12" width="5" style="91" customWidth="1"/>
    <col min="13" max="13" width="6.7109375" style="91" customWidth="1"/>
    <col min="14" max="14" width="9.140625" style="91"/>
    <col min="15" max="15" width="2.42578125" style="91" customWidth="1"/>
    <col min="16" max="16" width="5" style="91" customWidth="1"/>
    <col min="17" max="23" width="5" style="112" customWidth="1"/>
    <col min="24" max="24" width="9.140625" style="112"/>
    <col min="25" max="25" width="0.140625" style="91" customWidth="1"/>
    <col min="26" max="28" width="0.140625" style="82" customWidth="1"/>
    <col min="29" max="29" width="10.42578125" style="82" customWidth="1"/>
    <col min="30" max="16384" width="9.140625" style="91"/>
  </cols>
  <sheetData>
    <row r="1" spans="2:14" ht="15.75" thickBot="1" x14ac:dyDescent="0.3"/>
    <row r="2" spans="2:14" ht="15.75" customHeight="1" x14ac:dyDescent="0.25">
      <c r="D2" s="321" t="s">
        <v>345</v>
      </c>
      <c r="E2" s="322"/>
      <c r="F2" s="322"/>
      <c r="G2" s="322"/>
      <c r="H2" s="322"/>
      <c r="I2" s="322"/>
      <c r="J2" s="322"/>
      <c r="K2" s="322"/>
      <c r="L2" s="322"/>
      <c r="M2" s="322"/>
      <c r="N2" s="323"/>
    </row>
    <row r="3" spans="2:14" ht="15.75" customHeight="1" x14ac:dyDescent="0.25">
      <c r="B3" s="48" t="s">
        <v>55</v>
      </c>
      <c r="D3" s="324"/>
      <c r="E3" s="325"/>
      <c r="F3" s="325"/>
      <c r="G3" s="325"/>
      <c r="H3" s="325"/>
      <c r="I3" s="325"/>
      <c r="J3" s="325"/>
      <c r="K3" s="325"/>
      <c r="L3" s="325"/>
      <c r="M3" s="325"/>
      <c r="N3" s="326"/>
    </row>
    <row r="4" spans="2:14" ht="15.75" customHeight="1" thickBot="1" x14ac:dyDescent="0.3">
      <c r="B4" s="48"/>
      <c r="D4" s="327"/>
      <c r="E4" s="328"/>
      <c r="F4" s="328"/>
      <c r="G4" s="328"/>
      <c r="H4" s="328"/>
      <c r="I4" s="328"/>
      <c r="J4" s="328"/>
      <c r="K4" s="328"/>
      <c r="L4" s="328"/>
      <c r="M4" s="328"/>
      <c r="N4" s="329"/>
    </row>
    <row r="5" spans="2:14" ht="15.75" customHeight="1" thickBot="1" x14ac:dyDescent="0.3"/>
    <row r="6" spans="2:14" ht="347.25" customHeight="1" x14ac:dyDescent="0.25">
      <c r="D6" s="380" t="s">
        <v>527</v>
      </c>
      <c r="E6" s="381"/>
      <c r="F6" s="381"/>
      <c r="G6" s="381"/>
      <c r="H6" s="381"/>
      <c r="I6" s="381"/>
      <c r="J6" s="381"/>
      <c r="K6" s="381"/>
      <c r="L6" s="381"/>
      <c r="M6" s="381"/>
      <c r="N6" s="382"/>
    </row>
    <row r="7" spans="2:14" ht="27.75" customHeight="1" thickBot="1" x14ac:dyDescent="0.3">
      <c r="D7" s="383" t="s">
        <v>332</v>
      </c>
      <c r="E7" s="384"/>
      <c r="F7" s="384"/>
      <c r="G7" s="384"/>
      <c r="H7" s="384"/>
      <c r="I7" s="384"/>
      <c r="J7" s="384"/>
      <c r="K7" s="384"/>
      <c r="L7" s="384"/>
      <c r="M7" s="384"/>
      <c r="N7" s="385"/>
    </row>
    <row r="9" spans="2:14" ht="15" customHeight="1" x14ac:dyDescent="0.25">
      <c r="D9" s="378" t="s">
        <v>341</v>
      </c>
      <c r="E9" s="378"/>
      <c r="F9" s="378"/>
      <c r="G9" s="378"/>
      <c r="H9" s="378"/>
      <c r="I9" s="378"/>
      <c r="J9" s="378"/>
      <c r="K9" s="378"/>
      <c r="L9" s="378"/>
      <c r="M9" s="378"/>
      <c r="N9" s="92"/>
    </row>
    <row r="34" spans="4:13" ht="15" customHeight="1" x14ac:dyDescent="0.25">
      <c r="D34" s="378" t="s">
        <v>342</v>
      </c>
      <c r="E34" s="378"/>
      <c r="F34" s="378"/>
      <c r="G34" s="378"/>
      <c r="H34" s="378"/>
      <c r="I34" s="378"/>
      <c r="J34" s="378"/>
      <c r="K34" s="378"/>
      <c r="L34" s="378"/>
      <c r="M34" s="378"/>
    </row>
    <row r="59" spans="4:13" ht="15" customHeight="1" x14ac:dyDescent="0.25">
      <c r="D59" s="378" t="s">
        <v>343</v>
      </c>
      <c r="E59" s="378"/>
      <c r="F59" s="378"/>
      <c r="G59" s="378"/>
      <c r="H59" s="378"/>
      <c r="I59" s="378"/>
      <c r="J59" s="378"/>
      <c r="K59" s="378"/>
      <c r="L59" s="378"/>
      <c r="M59" s="378"/>
    </row>
    <row r="83" spans="3:33" ht="15.75" thickBot="1" x14ac:dyDescent="0.3"/>
    <row r="84" spans="3:33" s="43" customFormat="1" ht="36" customHeight="1" thickBot="1" x14ac:dyDescent="0.3">
      <c r="D84" s="367" t="s">
        <v>357</v>
      </c>
      <c r="E84" s="368"/>
      <c r="F84" s="368"/>
      <c r="G84" s="368"/>
      <c r="H84" s="368"/>
      <c r="I84" s="368"/>
      <c r="J84" s="368"/>
      <c r="K84" s="368"/>
      <c r="L84" s="368"/>
      <c r="M84" s="368"/>
      <c r="N84" s="369"/>
      <c r="P84" s="388" t="s">
        <v>356</v>
      </c>
      <c r="Q84" s="368"/>
      <c r="R84" s="368"/>
      <c r="S84" s="368"/>
      <c r="T84" s="368"/>
      <c r="U84" s="368"/>
      <c r="V84" s="368"/>
      <c r="W84" s="369"/>
      <c r="Z84" s="110"/>
      <c r="AA84" s="110"/>
      <c r="AB84" s="110"/>
      <c r="AC84" s="110"/>
    </row>
    <row r="85" spans="3:33" ht="90.75" customHeight="1" thickBot="1" x14ac:dyDescent="0.3">
      <c r="D85" s="336" t="s">
        <v>11</v>
      </c>
      <c r="E85" s="337"/>
      <c r="F85" s="266" t="s">
        <v>20</v>
      </c>
      <c r="G85" s="267"/>
      <c r="H85" s="267" t="s">
        <v>171</v>
      </c>
      <c r="I85" s="267"/>
      <c r="J85" s="267" t="s">
        <v>9</v>
      </c>
      <c r="K85" s="267"/>
      <c r="L85" s="267" t="s">
        <v>172</v>
      </c>
      <c r="M85" s="365"/>
      <c r="N85" s="70" t="s">
        <v>100</v>
      </c>
      <c r="P85" s="266" t="s">
        <v>20</v>
      </c>
      <c r="Q85" s="267"/>
      <c r="R85" s="267" t="s">
        <v>171</v>
      </c>
      <c r="S85" s="267"/>
      <c r="T85" s="267" t="s">
        <v>9</v>
      </c>
      <c r="U85" s="267"/>
      <c r="V85" s="267" t="s">
        <v>172</v>
      </c>
      <c r="W85" s="365"/>
      <c r="Z85" s="179" t="s">
        <v>171</v>
      </c>
      <c r="AA85" s="179" t="s">
        <v>9</v>
      </c>
      <c r="AB85" s="179" t="s">
        <v>172</v>
      </c>
      <c r="AD85" s="111"/>
      <c r="AE85" s="111"/>
      <c r="AF85" s="111"/>
      <c r="AG85" s="111"/>
    </row>
    <row r="86" spans="3:33" s="95" customFormat="1" ht="15.75" x14ac:dyDescent="0.25">
      <c r="C86" s="113"/>
      <c r="D86" s="300" t="s">
        <v>408</v>
      </c>
      <c r="E86" s="106" t="s">
        <v>40</v>
      </c>
      <c r="F86" s="379" t="str">
        <f>IF(OR(ISERROR(VLOOKUP($E86&amp;$D$85&amp;$D$86,'CCG data'!$A:$AD,'CCG data'!R$3,FALSE)),ISBLANK(VLOOKUP($E86&amp;$D$85&amp;$D$86,'CCG data'!$A:$AD,'CCG data'!R$3,FALSE))),"",VLOOKUP($E86&amp;$D$85&amp;$D$86,'CCG data'!$A:$AD,'CCG data'!R$3,FALSE))</f>
        <v/>
      </c>
      <c r="G86" s="370"/>
      <c r="H86" s="370">
        <f>IF(OR(ISERROR(VLOOKUP($E86&amp;$D$85&amp;$D$86,'CCG data'!$A:$AD,'CCG data'!S$3,FALSE)),ISBLANK(VLOOKUP($E86&amp;$D$85&amp;$D$86,'CCG data'!$A:$AD,'CCG data'!S$3,FALSE))),"",VLOOKUP($E86&amp;$D$85&amp;$D$86,'CCG data'!$A:$AD,'CCG data'!S$3,FALSE))</f>
        <v>35.9</v>
      </c>
      <c r="I86" s="370"/>
      <c r="J86" s="370">
        <f>IF(OR(ISERROR(VLOOKUP($E86&amp;$D$85&amp;$D$86,'CCG data'!$A:$AD,'CCG data'!T$3,FALSE)),ISBLANK(VLOOKUP($E86&amp;$D$85&amp;$D$86,'CCG data'!$A:$AD,'CCG data'!T$3,FALSE))),"",VLOOKUP($E86&amp;$D$85&amp;$D$86,'CCG data'!$A:$AD,'CCG data'!T$3,FALSE))</f>
        <v>28.1</v>
      </c>
      <c r="K86" s="370"/>
      <c r="L86" s="370">
        <f>IF(OR(ISERROR(VLOOKUP($E86&amp;$D$85&amp;$D$86,'CCG data'!$A:$AD,'CCG data'!U$3,FALSE)),ISBLANK(VLOOKUP($E86&amp;$D$85&amp;$D$86,'CCG data'!$A:$AD,'CCG data'!U$3,FALSE))),"",VLOOKUP($E86&amp;$D$85&amp;$D$86,'CCG data'!$A:$AD,'CCG data'!U$3,FALSE))</f>
        <v>12</v>
      </c>
      <c r="M86" s="371"/>
      <c r="N86" s="310">
        <f>IF(OR(ISERROR(VLOOKUP($E86&amp;$D$85&amp;$D$86,'CCG data'!$A:$AD,'CCG data'!G$3,FALSE)),ISBLANK(VLOOKUP($E86&amp;$D$85&amp;$D$86,'CCG data'!$A:$AD,'CCG data'!G$3,FALSE))),"",VLOOKUP($E86&amp;$D$85&amp;$D$86,'CCG data'!$A:$AD,'CCG data'!G$3,FALSE))</f>
        <v>275307</v>
      </c>
      <c r="P86" s="360" t="str">
        <f>IF(OR(ISERROR(VLOOKUP($E86&amp;$D$85&amp;$D$86,'CCG data'!$A:$AD,'CCG data'!B$3,FALSE)),ISBLANK(VLOOKUP($E86&amp;$D$85&amp;$D$86,'CCG data'!$A:$AD,'CCG data'!B$3,FALSE))),"",VLOOKUP($E86&amp;$D$85&amp;$D$86,'CCG data'!$A:$AD,'CCG data'!B$3,FALSE))</f>
        <v/>
      </c>
      <c r="Q86" s="272"/>
      <c r="R86" s="272">
        <f>IF(OR(ISERROR(VLOOKUP($E86&amp;$D$85&amp;$D$86,'CCG data'!$A:$AD,'CCG data'!C$3,FALSE)),ISBLANK(VLOOKUP($E86&amp;$D$85&amp;$D$86,'CCG data'!$A:$AD,'CCG data'!C$3,FALSE))),"",VLOOKUP($E86&amp;$D$85&amp;$D$86,'CCG data'!$A:$AD,'CCG data'!C$3,FALSE))</f>
        <v>0.47158626551449834</v>
      </c>
      <c r="S86" s="272"/>
      <c r="T86" s="272">
        <f>IF(OR(ISERROR(VLOOKUP($E86&amp;$D$85&amp;$D$86,'CCG data'!$A:$AD,'CCG data'!D$3,FALSE)),ISBLANK(VLOOKUP($E86&amp;$D$85&amp;$D$86,'CCG data'!$A:$AD,'CCG data'!D$3,FALSE))),"",VLOOKUP($E86&amp;$D$85&amp;$D$86,'CCG data'!$A:$AD,'CCG data'!D$3,FALSE))</f>
        <v>0.37008140003704953</v>
      </c>
      <c r="U86" s="272"/>
      <c r="V86" s="272">
        <f>IF(OR(ISERROR(VLOOKUP($E86&amp;$D$85&amp;$D$86,'CCG data'!$A:$AD,'CCG data'!E$3,FALSE)),ISBLANK(VLOOKUP($E86&amp;$D$85&amp;$D$86,'CCG data'!$A:$AD,'CCG data'!E$3,FALSE))),"",VLOOKUP($E86&amp;$D$85&amp;$D$86,'CCG data'!$A:$AD,'CCG data'!E$3,FALSE))</f>
        <v>0.1583323344484521</v>
      </c>
      <c r="W86" s="386"/>
      <c r="X86" s="112"/>
      <c r="Y86" s="163"/>
      <c r="Z86" s="178" t="str">
        <f>IFERROR(VLOOKUP($E86&amp;$D$86, Outliers!$A$4:$P$214,10,FALSE),"0")</f>
        <v>0</v>
      </c>
      <c r="AA86" s="178" t="str">
        <f>IFERROR(VLOOKUP($E86&amp;$D$86, Outliers!$A$4:$P$214,11,FALSE),"0")</f>
        <v>0</v>
      </c>
      <c r="AB86" s="178" t="str">
        <f>IFERROR(VLOOKUP($E86&amp;$D$86, Outliers!$A$4:$P$214,12,FALSE),"0")</f>
        <v>0</v>
      </c>
      <c r="AC86" s="82"/>
      <c r="AD86" s="82"/>
      <c r="AE86" s="82"/>
      <c r="AF86" s="82"/>
      <c r="AG86" s="82"/>
    </row>
    <row r="87" spans="3:33" s="95" customFormat="1" ht="15.75" thickBot="1" x14ac:dyDescent="0.3">
      <c r="C87" s="113"/>
      <c r="D87" s="301"/>
      <c r="E87" s="107" t="s">
        <v>27</v>
      </c>
      <c r="F87" s="101" t="str">
        <f>IF(P86="","",VLOOKUP($E86&amp;$D$85&amp;$D$86,'CCG data'!$A:$AD,'CCG data'!W$3,FALSE))</f>
        <v/>
      </c>
      <c r="G87" s="102" t="str">
        <f>IF(P86="","",VLOOKUP($E86&amp;$D$85&amp;$D$86,'CCG data'!$A:$AD,'CCG data'!X$3,FALSE))</f>
        <v/>
      </c>
      <c r="H87" s="102">
        <f>IF(R86="","",VLOOKUP($E86&amp;$D$85&amp;$D$86,'CCG data'!$A:$AD,'CCG data'!Y$3,FALSE))</f>
        <v>35.799999999999997</v>
      </c>
      <c r="I87" s="102">
        <f>IF(R86="","",VLOOKUP($E86&amp;$D$85&amp;$D$86,'CCG data'!$A:$AD,'CCG data'!Z$3,FALSE))</f>
        <v>36.1</v>
      </c>
      <c r="J87" s="102">
        <f>IF(T86="","",VLOOKUP($E86&amp;$D$85&amp;$D$86,'CCG data'!$A:$AD,'CCG data'!AA$3,FALSE))</f>
        <v>27.9</v>
      </c>
      <c r="K87" s="102">
        <f>IF(T86="","",VLOOKUP($E86&amp;$D$85&amp;$D$86,'CCG data'!$A:$AD,'CCG data'!AB$3,FALSE))</f>
        <v>28.3</v>
      </c>
      <c r="L87" s="102">
        <f>IF(V86="","",VLOOKUP($E86&amp;$D$85&amp;$D$86,'CCG data'!$A:$AD,'CCG data'!AC$3,FALSE))</f>
        <v>11.9</v>
      </c>
      <c r="M87" s="103">
        <f>IF(V86="","",VLOOKUP($E86&amp;$D$85&amp;$D$86,'CCG data'!$A:$AD,'CCG data'!AD$3,FALSE))</f>
        <v>12.1</v>
      </c>
      <c r="N87" s="304"/>
      <c r="P87" s="156" t="str">
        <f>IF(P86="","",VLOOKUP($E86&amp;$D$85&amp;$D$86,'CCG data'!$A:$AD,'CCG data'!I$3,FALSE))</f>
        <v/>
      </c>
      <c r="Q87" s="3" t="str">
        <f>IF(P86="","",VLOOKUP($E86&amp;$D$85&amp;$D$86,'CCG data'!$A:$AD,'CCG data'!J$3,FALSE))</f>
        <v/>
      </c>
      <c r="R87" s="3">
        <f>IF(R86="","",VLOOKUP($E86&amp;$D$85&amp;$D$86,'CCG data'!$A:$AD,'CCG data'!K$3,FALSE))</f>
        <v>0.47</v>
      </c>
      <c r="S87" s="3">
        <f>IF(R86="","",VLOOKUP($E86&amp;$D$85&amp;$D$86,'CCG data'!$A:$AD,'CCG data'!L$3,FALSE))</f>
        <v>0.47299999999999998</v>
      </c>
      <c r="T87" s="3">
        <f>IF(T86="","",VLOOKUP($E86&amp;$D$85&amp;$D$86,'CCG data'!$A:$AD,'CCG data'!M$3,FALSE))</f>
        <v>0.36799999999999999</v>
      </c>
      <c r="U87" s="3">
        <f>IF(T86="","",VLOOKUP($E86&amp;$D$85&amp;$D$86,'CCG data'!$A:$AD,'CCG data'!N$3,FALSE))</f>
        <v>0.372</v>
      </c>
      <c r="V87" s="3">
        <f>IF(V86="","",VLOOKUP($E86&amp;$D$85&amp;$D$86,'CCG data'!$A:$AD,'CCG data'!O$3,FALSE))</f>
        <v>0.157</v>
      </c>
      <c r="W87" s="143">
        <f>IF(V86="","",VLOOKUP($E86&amp;$D$85&amp;$D$86,'CCG data'!$A:$AD,'CCG data'!P$3,FALSE))</f>
        <v>0.16</v>
      </c>
      <c r="X87" s="112"/>
      <c r="Z87" s="178" t="str">
        <f>IFERROR(VLOOKUP($E87&amp;$D$86, Outliers!$A$4:$P$214,10,FALSE),"0")</f>
        <v>0</v>
      </c>
      <c r="AA87" s="178" t="str">
        <f>IFERROR(VLOOKUP($E87&amp;$D$86, Outliers!$A$4:$P$214,11,FALSE),"0")</f>
        <v>0</v>
      </c>
      <c r="AB87" s="178" t="str">
        <f>IFERROR(VLOOKUP($E87&amp;$D$86, Outliers!$A$4:$P$214,12,FALSE),"0")</f>
        <v>0</v>
      </c>
      <c r="AC87" s="82"/>
      <c r="AD87" s="82"/>
      <c r="AE87" s="82"/>
      <c r="AF87" s="82"/>
      <c r="AG87" s="82"/>
    </row>
    <row r="88" spans="3:33" s="43" customFormat="1" ht="18.75" customHeight="1" x14ac:dyDescent="0.25">
      <c r="D88" s="301"/>
      <c r="E88" s="106" t="s">
        <v>438</v>
      </c>
      <c r="F88" s="372" t="str">
        <f>IF(OR(ISERROR(VLOOKUP($E88&amp;$D$85&amp;$D$86,'CCG data'!$A:$AD,'CCG data'!R$3,FALSE)),ISBLANK(VLOOKUP($E88&amp;$D$85&amp;$D$86,'CCG data'!$A:$AD,'CCG data'!R$3,FALSE))),"",VLOOKUP($E88&amp;$D$85&amp;$D$86,'CCG data'!$A:$AD,'CCG data'!R$3,FALSE))</f>
        <v/>
      </c>
      <c r="G88" s="373"/>
      <c r="H88" s="373">
        <f>IF(OR(ISERROR(VLOOKUP($E88&amp;$D$85&amp;$D$86,'CCG data'!$A:$AD,'CCG data'!S$3,FALSE)),ISBLANK(VLOOKUP($E88&amp;$D$85&amp;$D$86,'CCG data'!$A:$AD,'CCG data'!S$3,FALSE))),"",VLOOKUP($E88&amp;$D$85&amp;$D$86,'CCG data'!$A:$AD,'CCG data'!S$3,FALSE))</f>
        <v>35.4</v>
      </c>
      <c r="I88" s="373"/>
      <c r="J88" s="373">
        <f>IF(OR(ISERROR(VLOOKUP($E88&amp;$D$85&amp;$D$86,'CCG data'!$A:$AD,'CCG data'!T$3,FALSE)),ISBLANK(VLOOKUP($E88&amp;$D$85&amp;$D$86,'CCG data'!$A:$AD,'CCG data'!T$3,FALSE))),"",VLOOKUP($E88&amp;$D$85&amp;$D$86,'CCG data'!$A:$AD,'CCG data'!T$3,FALSE))</f>
        <v>29</v>
      </c>
      <c r="K88" s="373"/>
      <c r="L88" s="373">
        <f>IF(OR(ISERROR(VLOOKUP($E88&amp;$D$85&amp;$D$86,'CCG data'!$A:$AD,'CCG data'!U$3,FALSE)),ISBLANK(VLOOKUP($E88&amp;$D$85&amp;$D$86,'CCG data'!$A:$AD,'CCG data'!U$3,FALSE))),"",VLOOKUP($E88&amp;$D$85&amp;$D$86,'CCG data'!$A:$AD,'CCG data'!U$3,FALSE))</f>
        <v>6.9</v>
      </c>
      <c r="M88" s="374"/>
      <c r="N88" s="310">
        <f>IF(OR(ISERROR(VLOOKUP($E88&amp;$D$85&amp;$D$86,'CCG data'!$A:$AD,'CCG data'!G$3,FALSE)),ISBLANK(VLOOKUP($E88&amp;$D$85&amp;$D$86,'CCG data'!$A:$AD,'CCG data'!G$3,FALSE))),"",VLOOKUP($E88&amp;$D$85&amp;$D$86,'CCG data'!$A:$AD,'CCG data'!G$3,FALSE))</f>
        <v>903</v>
      </c>
      <c r="P88" s="360" t="str">
        <f>IF(OR(ISERROR(VLOOKUP($E88&amp;$D$85&amp;$D$86,'CCG data'!$A:$AD,'CCG data'!B$3,FALSE)),ISBLANK(VLOOKUP($E88&amp;$D$85&amp;$D$86,'CCG data'!$A:$AD,'CCG data'!B$3,FALSE))),"",VLOOKUP($E88&amp;$D$85&amp;$D$86,'CCG data'!$A:$AD,'CCG data'!B$3,FALSE))</f>
        <v/>
      </c>
      <c r="Q88" s="272"/>
      <c r="R88" s="272">
        <f>IF(OR(ISERROR(VLOOKUP($E88&amp;$D$85&amp;$D$86,'CCG data'!$A:$AD,'CCG data'!C$3,FALSE)),ISBLANK(VLOOKUP($E88&amp;$D$85&amp;$D$86,'CCG data'!$A:$AD,'CCG data'!C$3,FALSE))),"",VLOOKUP($E88&amp;$D$85&amp;$D$86,'CCG data'!$A:$AD,'CCG data'!C$3,FALSE))</f>
        <v>0.49280177187153934</v>
      </c>
      <c r="S88" s="272"/>
      <c r="T88" s="272">
        <f>IF(OR(ISERROR(VLOOKUP($E88&amp;$D$85&amp;$D$86,'CCG data'!$A:$AD,'CCG data'!D$3,FALSE)),ISBLANK(VLOOKUP($E88&amp;$D$85&amp;$D$86,'CCG data'!$A:$AD,'CCG data'!D$3,FALSE))),"",VLOOKUP($E88&amp;$D$85&amp;$D$86,'CCG data'!$A:$AD,'CCG data'!D$3,FALSE))</f>
        <v>0.41196013289036543</v>
      </c>
      <c r="U88" s="272"/>
      <c r="V88" s="272">
        <f>IF(OR(ISERROR(VLOOKUP($E88&amp;$D$85&amp;$D$86,'CCG data'!$A:$AD,'CCG data'!E$3,FALSE)),ISBLANK(VLOOKUP($E88&amp;$D$85&amp;$D$86,'CCG data'!$A:$AD,'CCG data'!E$3,FALSE))),"",VLOOKUP($E88&amp;$D$85&amp;$D$86,'CCG data'!$A:$AD,'CCG data'!E$3,FALSE))</f>
        <v>9.5238095238095233E-2</v>
      </c>
      <c r="W88" s="386"/>
      <c r="Z88" s="178">
        <f>IFERROR(VLOOKUP($E88&amp;$D$86, Outliers!$A$4:$P$214,10,FALSE),"0")</f>
        <v>0</v>
      </c>
      <c r="AA88" s="178">
        <f>IFERROR(VLOOKUP($E88&amp;$D$86, Outliers!$A$4:$P$214,11,FALSE),"0")</f>
        <v>0</v>
      </c>
      <c r="AB88" s="178">
        <f>IFERROR(VLOOKUP($E88&amp;$D$86, Outliers!$A$4:$P$214,12,FALSE),"0")</f>
        <v>1</v>
      </c>
      <c r="AC88" s="110"/>
      <c r="AD88" s="82"/>
      <c r="AE88" s="82"/>
      <c r="AF88" s="82"/>
      <c r="AG88" s="82"/>
    </row>
    <row r="89" spans="3:33" x14ac:dyDescent="0.25">
      <c r="D89" s="301"/>
      <c r="E89" s="107" t="s">
        <v>27</v>
      </c>
      <c r="F89" s="99" t="str">
        <f>IF(P88="","",VLOOKUP($E88&amp;$D$85&amp;$D$86,'CCG data'!$A:$AD,'CCG data'!W$3,FALSE))</f>
        <v/>
      </c>
      <c r="G89" s="100" t="str">
        <f>IF(P88="","",VLOOKUP($E88&amp;$D$85&amp;$D$86,'CCG data'!$A:$AD,'CCG data'!X$3,FALSE))</f>
        <v/>
      </c>
      <c r="H89" s="100">
        <f>IF(R88="","",VLOOKUP($E88&amp;$D$85&amp;$D$86,'CCG data'!$A:$AD,'CCG data'!Y$3,FALSE))</f>
        <v>32.1</v>
      </c>
      <c r="I89" s="100">
        <f>IF(R88="","",VLOOKUP($E88&amp;$D$85&amp;$D$86,'CCG data'!$A:$AD,'CCG data'!Z$3,FALSE))</f>
        <v>38.700000000000003</v>
      </c>
      <c r="J89" s="100">
        <f>IF(T88="","",VLOOKUP($E88&amp;$D$85&amp;$D$86,'CCG data'!$A:$AD,'CCG data'!AA$3,FALSE))</f>
        <v>26.1</v>
      </c>
      <c r="K89" s="100">
        <f>IF(T88="","",VLOOKUP($E88&amp;$D$85&amp;$D$86,'CCG data'!$A:$AD,'CCG data'!AB$3,FALSE))</f>
        <v>32</v>
      </c>
      <c r="L89" s="100">
        <f>IF(V88="","",VLOOKUP($E88&amp;$D$85&amp;$D$86,'CCG data'!$A:$AD,'CCG data'!AC$3,FALSE))</f>
        <v>5.4</v>
      </c>
      <c r="M89" s="100">
        <f>IF(V88="","",VLOOKUP($E88&amp;$D$85&amp;$D$86,'CCG data'!$A:$AD,'CCG data'!AD$3,FALSE))</f>
        <v>8.3000000000000007</v>
      </c>
      <c r="N89" s="304"/>
      <c r="P89" s="162" t="str">
        <f>IF(P88="","",VLOOKUP($E88&amp;$D$85&amp;$D$86,'CCG data'!$A:$AD,'CCG data'!I$3,FALSE))</f>
        <v/>
      </c>
      <c r="Q89" s="15" t="str">
        <f>IF(P88="","",VLOOKUP($E88&amp;$D$85&amp;$D$86,'CCG data'!$A:$AD,'CCG data'!J$3,FALSE))</f>
        <v/>
      </c>
      <c r="R89" s="15">
        <f>IF(R88="","",VLOOKUP($E88&amp;$D$85&amp;$D$86,'CCG data'!$A:$AD,'CCG data'!K$3,FALSE))</f>
        <v>0.46</v>
      </c>
      <c r="S89" s="15">
        <f>IF(R88="","",VLOOKUP($E88&amp;$D$85&amp;$D$86,'CCG data'!$A:$AD,'CCG data'!L$3,FALSE))</f>
        <v>0.52500000000000002</v>
      </c>
      <c r="T89" s="15">
        <f>IF(T88="","",VLOOKUP($E88&amp;$D$85&amp;$D$86,'CCG data'!$A:$AD,'CCG data'!M$3,FALSE))</f>
        <v>0.38</v>
      </c>
      <c r="U89" s="15">
        <f>IF(T88="","",VLOOKUP($E88&amp;$D$85&amp;$D$86,'CCG data'!$A:$AD,'CCG data'!N$3,FALSE))</f>
        <v>0.44400000000000001</v>
      </c>
      <c r="V89" s="15">
        <f>IF(V88="","",VLOOKUP($E88&amp;$D$85&amp;$D$86,'CCG data'!$A:$AD,'CCG data'!O$3,FALSE))</f>
        <v>7.8E-2</v>
      </c>
      <c r="W89" s="142">
        <f>IF(V88="","",VLOOKUP($E88&amp;$D$85&amp;$D$86,'CCG data'!$A:$AD,'CCG data'!P$3,FALSE))</f>
        <v>0.11600000000000001</v>
      </c>
      <c r="Z89" s="178" t="str">
        <f>IFERROR(VLOOKUP($E89&amp;$D$86, Outliers!$A$4:$P$214,10,FALSE),"0")</f>
        <v>0</v>
      </c>
      <c r="AA89" s="178" t="str">
        <f>IFERROR(VLOOKUP($E89&amp;$D$86, Outliers!$A$4:$P$214,11,FALSE),"0")</f>
        <v>0</v>
      </c>
      <c r="AB89" s="178" t="str">
        <f>IFERROR(VLOOKUP($E89&amp;$D$86, Outliers!$A$4:$P$214,12,FALSE),"0")</f>
        <v>0</v>
      </c>
      <c r="AD89" s="82"/>
      <c r="AE89" s="82"/>
      <c r="AF89" s="82"/>
      <c r="AG89" s="82"/>
    </row>
    <row r="90" spans="3:33" s="43" customFormat="1" ht="18.75" customHeight="1" x14ac:dyDescent="0.25">
      <c r="D90" s="301"/>
      <c r="E90" s="108" t="s">
        <v>173</v>
      </c>
      <c r="F90" s="372" t="str">
        <f>IF(OR(ISERROR(VLOOKUP($E90&amp;$D$85&amp;$D$86,'CCG data'!$A:$AD,'CCG data'!R$3,FALSE)),ISBLANK(VLOOKUP($E90&amp;$D$85&amp;$D$86,'CCG data'!$A:$AD,'CCG data'!R$3,FALSE))),"",VLOOKUP($E90&amp;$D$85&amp;$D$86,'CCG data'!$A:$AD,'CCG data'!R$3,FALSE))</f>
        <v/>
      </c>
      <c r="G90" s="373"/>
      <c r="H90" s="373">
        <f>IF(OR(ISERROR(VLOOKUP($E90&amp;$D$85&amp;$D$86,'CCG data'!$A:$AD,'CCG data'!S$3,FALSE)),ISBLANK(VLOOKUP($E90&amp;$D$85&amp;$D$86,'CCG data'!$A:$AD,'CCG data'!S$3,FALSE))),"",VLOOKUP($E90&amp;$D$85&amp;$D$86,'CCG data'!$A:$AD,'CCG data'!S$3,FALSE))</f>
        <v>29.1</v>
      </c>
      <c r="I90" s="373"/>
      <c r="J90" s="373">
        <f>IF(OR(ISERROR(VLOOKUP($E90&amp;$D$85&amp;$D$86,'CCG data'!$A:$AD,'CCG data'!T$3,FALSE)),ISBLANK(VLOOKUP($E90&amp;$D$85&amp;$D$86,'CCG data'!$A:$AD,'CCG data'!T$3,FALSE))),"",VLOOKUP($E90&amp;$D$85&amp;$D$86,'CCG data'!$A:$AD,'CCG data'!T$3,FALSE))</f>
        <v>23.4</v>
      </c>
      <c r="K90" s="373"/>
      <c r="L90" s="373">
        <f>IF(OR(ISERROR(VLOOKUP($E90&amp;$D$85&amp;$D$86,'CCG data'!$A:$AD,'CCG data'!U$3,FALSE)),ISBLANK(VLOOKUP($E90&amp;$D$85&amp;$D$86,'CCG data'!$A:$AD,'CCG data'!U$3,FALSE))),"",VLOOKUP($E90&amp;$D$85&amp;$D$86,'CCG data'!$A:$AD,'CCG data'!U$3,FALSE))</f>
        <v>11.7</v>
      </c>
      <c r="M90" s="374"/>
      <c r="N90" s="303">
        <f>IF(OR(ISERROR(VLOOKUP($E90&amp;$D$85&amp;$D$86,'CCG data'!$A:$AD,'CCG data'!G$3,FALSE)),ISBLANK(VLOOKUP($E90&amp;$D$85&amp;$D$86,'CCG data'!$A:$AD,'CCG data'!G$3,FALSE))),"",VLOOKUP($E90&amp;$D$85&amp;$D$86,'CCG data'!$A:$AD,'CCG data'!G$3,FALSE))</f>
        <v>531</v>
      </c>
      <c r="P90" s="354" t="str">
        <f>IF(OR(ISERROR(VLOOKUP($E90&amp;$D$85&amp;$D$86,'CCG data'!$A:$AD,'CCG data'!B$3,FALSE)),ISBLANK(VLOOKUP($E90&amp;$D$85&amp;$D$86,'CCG data'!$A:$AD,'CCG data'!B$3,FALSE))),"",VLOOKUP($E90&amp;$D$85&amp;$D$86,'CCG data'!$A:$AD,'CCG data'!B$3,FALSE))</f>
        <v/>
      </c>
      <c r="Q90" s="246"/>
      <c r="R90" s="246">
        <f>IF(OR(ISERROR(VLOOKUP($E90&amp;$D$85&amp;$D$86,'CCG data'!$A:$AD,'CCG data'!C$3,FALSE)),ISBLANK(VLOOKUP($E90&amp;$D$85&amp;$D$86,'CCG data'!$A:$AD,'CCG data'!C$3,FALSE))),"",VLOOKUP($E90&amp;$D$85&amp;$D$86,'CCG data'!$A:$AD,'CCG data'!C$3,FALSE))</f>
        <v>0.4519774011299435</v>
      </c>
      <c r="S90" s="246"/>
      <c r="T90" s="246">
        <f>IF(OR(ISERROR(VLOOKUP($E90&amp;$D$85&amp;$D$86,'CCG data'!$A:$AD,'CCG data'!D$3,FALSE)),ISBLANK(VLOOKUP($E90&amp;$D$85&amp;$D$86,'CCG data'!$A:$AD,'CCG data'!D$3,FALSE))),"",VLOOKUP($E90&amp;$D$85&amp;$D$86,'CCG data'!$A:$AD,'CCG data'!D$3,FALSE))</f>
        <v>0.36346516007532959</v>
      </c>
      <c r="U90" s="246"/>
      <c r="V90" s="246">
        <f>IF(OR(ISERROR(VLOOKUP($E90&amp;$D$85&amp;$D$86,'CCG data'!$A:$AD,'CCG data'!E$3,FALSE)),ISBLANK(VLOOKUP($E90&amp;$D$85&amp;$D$86,'CCG data'!$A:$AD,'CCG data'!E$3,FALSE))),"",VLOOKUP($E90&amp;$D$85&amp;$D$86,'CCG data'!$A:$AD,'CCG data'!E$3,FALSE))</f>
        <v>0.18455743879472694</v>
      </c>
      <c r="W90" s="387"/>
      <c r="Z90" s="178">
        <f>IFERROR(VLOOKUP($E90&amp;$D$86, Outliers!$A$4:$P$214,10,FALSE),"0")</f>
        <v>1</v>
      </c>
      <c r="AA90" s="178">
        <f>IFERROR(VLOOKUP($E90&amp;$D$86, Outliers!$A$4:$P$214,11,FALSE),"0")</f>
        <v>0</v>
      </c>
      <c r="AB90" s="178">
        <f>IFERROR(VLOOKUP($E90&amp;$D$86, Outliers!$A$4:$P$214,12,FALSE),"0")</f>
        <v>0</v>
      </c>
      <c r="AC90" s="110"/>
      <c r="AD90" s="82"/>
      <c r="AE90" s="82"/>
      <c r="AF90" s="82"/>
      <c r="AG90" s="82"/>
    </row>
    <row r="91" spans="3:33" x14ac:dyDescent="0.25">
      <c r="D91" s="301"/>
      <c r="E91" s="107" t="s">
        <v>27</v>
      </c>
      <c r="F91" s="99" t="str">
        <f>IF(P90="","",VLOOKUP($E90&amp;$D$85&amp;$D$86,'CCG data'!$A:$AD,'CCG data'!W$3,FALSE))</f>
        <v/>
      </c>
      <c r="G91" s="100" t="str">
        <f>IF(P90="","",VLOOKUP($E90&amp;$D$85&amp;$D$86,'CCG data'!$A:$AD,'CCG data'!X$3,FALSE))</f>
        <v/>
      </c>
      <c r="H91" s="100">
        <f>IF(R90="","",VLOOKUP($E90&amp;$D$85&amp;$D$86,'CCG data'!$A:$AD,'CCG data'!Y$3,FALSE))</f>
        <v>25.4</v>
      </c>
      <c r="I91" s="100">
        <f>IF(R90="","",VLOOKUP($E90&amp;$D$85&amp;$D$86,'CCG data'!$A:$AD,'CCG data'!Z$3,FALSE))</f>
        <v>32.799999999999997</v>
      </c>
      <c r="J91" s="100">
        <f>IF(T90="","",VLOOKUP($E90&amp;$D$85&amp;$D$86,'CCG data'!$A:$AD,'CCG data'!AA$3,FALSE))</f>
        <v>20.100000000000001</v>
      </c>
      <c r="K91" s="100">
        <f>IF(T90="","",VLOOKUP($E90&amp;$D$85&amp;$D$86,'CCG data'!$A:$AD,'CCG data'!AB$3,FALSE))</f>
        <v>26.7</v>
      </c>
      <c r="L91" s="100">
        <f>IF(V90="","",VLOOKUP($E90&amp;$D$85&amp;$D$86,'CCG data'!$A:$AD,'CCG data'!AC$3,FALSE))</f>
        <v>9.4</v>
      </c>
      <c r="M91" s="100">
        <f>IF(V90="","",VLOOKUP($E90&amp;$D$85&amp;$D$86,'CCG data'!$A:$AD,'CCG data'!AD$3,FALSE))</f>
        <v>14</v>
      </c>
      <c r="N91" s="304"/>
      <c r="P91" s="162" t="str">
        <f>IF(P90="","",VLOOKUP($E90&amp;$D$85&amp;$D$86,'CCG data'!$A:$AD,'CCG data'!I$3,FALSE))</f>
        <v/>
      </c>
      <c r="Q91" s="15" t="str">
        <f>IF(P90="","",VLOOKUP($E90&amp;$D$85&amp;$D$86,'CCG data'!$A:$AD,'CCG data'!J$3,FALSE))</f>
        <v/>
      </c>
      <c r="R91" s="15">
        <f>IF(R90="","",VLOOKUP($E90&amp;$D$85&amp;$D$86,'CCG data'!$A:$AD,'CCG data'!K$3,FALSE))</f>
        <v>0.41</v>
      </c>
      <c r="S91" s="15">
        <f>IF(R90="","",VLOOKUP($E90&amp;$D$85&amp;$D$86,'CCG data'!$A:$AD,'CCG data'!L$3,FALSE))</f>
        <v>0.495</v>
      </c>
      <c r="T91" s="15">
        <f>IF(T90="","",VLOOKUP($E90&amp;$D$85&amp;$D$86,'CCG data'!$A:$AD,'CCG data'!M$3,FALSE))</f>
        <v>0.32400000000000001</v>
      </c>
      <c r="U91" s="15">
        <f>IF(T90="","",VLOOKUP($E90&amp;$D$85&amp;$D$86,'CCG data'!$A:$AD,'CCG data'!N$3,FALSE))</f>
        <v>0.40500000000000003</v>
      </c>
      <c r="V91" s="15">
        <f>IF(V90="","",VLOOKUP($E90&amp;$D$85&amp;$D$86,'CCG data'!$A:$AD,'CCG data'!O$3,FALSE))</f>
        <v>0.154</v>
      </c>
      <c r="W91" s="142">
        <f>IF(V90="","",VLOOKUP($E90&amp;$D$85&amp;$D$86,'CCG data'!$A:$AD,'CCG data'!P$3,FALSE))</f>
        <v>0.22</v>
      </c>
      <c r="Z91" s="178" t="str">
        <f>IFERROR(VLOOKUP($E91&amp;$D$86, Outliers!$A$4:$P$214,10,FALSE),"0")</f>
        <v>0</v>
      </c>
      <c r="AA91" s="178" t="str">
        <f>IFERROR(VLOOKUP($E91&amp;$D$86, Outliers!$A$4:$P$214,11,FALSE),"0")</f>
        <v>0</v>
      </c>
      <c r="AB91" s="178" t="str">
        <f>IFERROR(VLOOKUP($E91&amp;$D$86, Outliers!$A$4:$P$214,12,FALSE),"0")</f>
        <v>0</v>
      </c>
      <c r="AD91" s="82"/>
      <c r="AE91" s="82"/>
      <c r="AF91" s="82"/>
      <c r="AG91" s="82"/>
    </row>
    <row r="92" spans="3:33" s="43" customFormat="1" ht="18.75" customHeight="1" x14ac:dyDescent="0.25">
      <c r="D92" s="301"/>
      <c r="E92" s="108" t="s">
        <v>174</v>
      </c>
      <c r="F92" s="372" t="str">
        <f>IF(OR(ISERROR(VLOOKUP($E92&amp;$D$85&amp;$D$86,'CCG data'!$A:$AD,'CCG data'!R$3,FALSE)),ISBLANK(VLOOKUP($E92&amp;$D$85&amp;$D$86,'CCG data'!$A:$AD,'CCG data'!R$3,FALSE))),"",VLOOKUP($E92&amp;$D$85&amp;$D$86,'CCG data'!$A:$AD,'CCG data'!R$3,FALSE))</f>
        <v/>
      </c>
      <c r="G92" s="373"/>
      <c r="H92" s="373">
        <f>IF(OR(ISERROR(VLOOKUP($E92&amp;$D$85&amp;$D$86,'CCG data'!$A:$AD,'CCG data'!S$3,FALSE)),ISBLANK(VLOOKUP($E92&amp;$D$85&amp;$D$86,'CCG data'!$A:$AD,'CCG data'!S$3,FALSE))),"",VLOOKUP($E92&amp;$D$85&amp;$D$86,'CCG data'!$A:$AD,'CCG data'!S$3,FALSE))</f>
        <v>30.8</v>
      </c>
      <c r="I92" s="373"/>
      <c r="J92" s="373">
        <f>IF(OR(ISERROR(VLOOKUP($E92&amp;$D$85&amp;$D$86,'CCG data'!$A:$AD,'CCG data'!T$3,FALSE)),ISBLANK(VLOOKUP($E92&amp;$D$85&amp;$D$86,'CCG data'!$A:$AD,'CCG data'!T$3,FALSE))),"",VLOOKUP($E92&amp;$D$85&amp;$D$86,'CCG data'!$A:$AD,'CCG data'!T$3,FALSE))</f>
        <v>18.2</v>
      </c>
      <c r="K92" s="373"/>
      <c r="L92" s="373">
        <f>IF(OR(ISERROR(VLOOKUP($E92&amp;$D$85&amp;$D$86,'CCG data'!$A:$AD,'CCG data'!U$3,FALSE)),ISBLANK(VLOOKUP($E92&amp;$D$85&amp;$D$86,'CCG data'!$A:$AD,'CCG data'!U$3,FALSE))),"",VLOOKUP($E92&amp;$D$85&amp;$D$86,'CCG data'!$A:$AD,'CCG data'!U$3,FALSE))</f>
        <v>9</v>
      </c>
      <c r="M92" s="374"/>
      <c r="N92" s="303">
        <f>IF(OR(ISERROR(VLOOKUP($E92&amp;$D$85&amp;$D$86,'CCG data'!$A:$AD,'CCG data'!G$3,FALSE)),ISBLANK(VLOOKUP($E92&amp;$D$85&amp;$D$86,'CCG data'!$A:$AD,'CCG data'!G$3,FALSE))),"",VLOOKUP($E92&amp;$D$85&amp;$D$86,'CCG data'!$A:$AD,'CCG data'!G$3,FALSE))</f>
        <v>736</v>
      </c>
      <c r="P92" s="354" t="str">
        <f>IF(OR(ISERROR(VLOOKUP($E92&amp;$D$85&amp;$D$86,'CCG data'!$A:$AD,'CCG data'!B$3,FALSE)),ISBLANK(VLOOKUP($E92&amp;$D$85&amp;$D$86,'CCG data'!$A:$AD,'CCG data'!B$3,FALSE))),"",VLOOKUP($E92&amp;$D$85&amp;$D$86,'CCG data'!$A:$AD,'CCG data'!B$3,FALSE))</f>
        <v/>
      </c>
      <c r="Q92" s="246"/>
      <c r="R92" s="246">
        <f>IF(OR(ISERROR(VLOOKUP($E92&amp;$D$85&amp;$D$86,'CCG data'!$A:$AD,'CCG data'!C$3,FALSE)),ISBLANK(VLOOKUP($E92&amp;$D$85&amp;$D$86,'CCG data'!$A:$AD,'CCG data'!C$3,FALSE))),"",VLOOKUP($E92&amp;$D$85&amp;$D$86,'CCG data'!$A:$AD,'CCG data'!C$3,FALSE))</f>
        <v>0.53125</v>
      </c>
      <c r="S92" s="246"/>
      <c r="T92" s="246">
        <f>IF(OR(ISERROR(VLOOKUP($E92&amp;$D$85&amp;$D$86,'CCG data'!$A:$AD,'CCG data'!D$3,FALSE)),ISBLANK(VLOOKUP($E92&amp;$D$85&amp;$D$86,'CCG data'!$A:$AD,'CCG data'!D$3,FALSE))),"",VLOOKUP($E92&amp;$D$85&amp;$D$86,'CCG data'!$A:$AD,'CCG data'!D$3,FALSE))</f>
        <v>0.31114130434782611</v>
      </c>
      <c r="U92" s="246"/>
      <c r="V92" s="246">
        <f>IF(OR(ISERROR(VLOOKUP($E92&amp;$D$85&amp;$D$86,'CCG data'!$A:$AD,'CCG data'!E$3,FALSE)),ISBLANK(VLOOKUP($E92&amp;$D$85&amp;$D$86,'CCG data'!$A:$AD,'CCG data'!E$3,FALSE))),"",VLOOKUP($E92&amp;$D$85&amp;$D$86,'CCG data'!$A:$AD,'CCG data'!E$3,FALSE))</f>
        <v>0.15760869565217392</v>
      </c>
      <c r="W92" s="387"/>
      <c r="Z92" s="178">
        <f>IFERROR(VLOOKUP($E92&amp;$D$86, Outliers!$A$4:$P$214,10,FALSE),"0")</f>
        <v>1</v>
      </c>
      <c r="AA92" s="178">
        <f>IFERROR(VLOOKUP($E92&amp;$D$86, Outliers!$A$4:$P$214,11,FALSE),"0")</f>
        <v>1</v>
      </c>
      <c r="AB92" s="178">
        <f>IFERROR(VLOOKUP($E92&amp;$D$86, Outliers!$A$4:$P$214,12,FALSE),"0")</f>
        <v>1</v>
      </c>
      <c r="AC92" s="110"/>
      <c r="AD92" s="82"/>
      <c r="AE92" s="82"/>
      <c r="AF92" s="82"/>
      <c r="AG92" s="82"/>
    </row>
    <row r="93" spans="3:33" x14ac:dyDescent="0.25">
      <c r="D93" s="301"/>
      <c r="E93" s="107" t="s">
        <v>27</v>
      </c>
      <c r="F93" s="99" t="str">
        <f>IF(P92="","",VLOOKUP($E92&amp;$D$85&amp;$D$86,'CCG data'!$A:$AD,'CCG data'!W$3,FALSE))</f>
        <v/>
      </c>
      <c r="G93" s="100" t="str">
        <f>IF(P92="","",VLOOKUP($E92&amp;$D$85&amp;$D$86,'CCG data'!$A:$AD,'CCG data'!X$3,FALSE))</f>
        <v/>
      </c>
      <c r="H93" s="100">
        <f>IF(R92="","",VLOOKUP($E92&amp;$D$85&amp;$D$86,'CCG data'!$A:$AD,'CCG data'!Y$3,FALSE))</f>
        <v>27.8</v>
      </c>
      <c r="I93" s="100">
        <f>IF(R92="","",VLOOKUP($E92&amp;$D$85&amp;$D$86,'CCG data'!$A:$AD,'CCG data'!Z$3,FALSE))</f>
        <v>33.9</v>
      </c>
      <c r="J93" s="100">
        <f>IF(T92="","",VLOOKUP($E92&amp;$D$85&amp;$D$86,'CCG data'!$A:$AD,'CCG data'!AA$3,FALSE))</f>
        <v>15.9</v>
      </c>
      <c r="K93" s="100">
        <f>IF(T92="","",VLOOKUP($E92&amp;$D$85&amp;$D$86,'CCG data'!$A:$AD,'CCG data'!AB$3,FALSE))</f>
        <v>20.6</v>
      </c>
      <c r="L93" s="100">
        <f>IF(V92="","",VLOOKUP($E92&amp;$D$85&amp;$D$86,'CCG data'!$A:$AD,'CCG data'!AC$3,FALSE))</f>
        <v>7.4</v>
      </c>
      <c r="M93" s="100">
        <f>IF(V92="","",VLOOKUP($E92&amp;$D$85&amp;$D$86,'CCG data'!$A:$AD,'CCG data'!AD$3,FALSE))</f>
        <v>10.7</v>
      </c>
      <c r="N93" s="304"/>
      <c r="P93" s="162" t="str">
        <f>IF(P92="","",VLOOKUP($E92&amp;$D$85&amp;$D$86,'CCG data'!$A:$AD,'CCG data'!I$3,FALSE))</f>
        <v/>
      </c>
      <c r="Q93" s="15" t="str">
        <f>IF(P92="","",VLOOKUP($E92&amp;$D$85&amp;$D$86,'CCG data'!$A:$AD,'CCG data'!J$3,FALSE))</f>
        <v/>
      </c>
      <c r="R93" s="15">
        <f>IF(R92="","",VLOOKUP($E92&amp;$D$85&amp;$D$86,'CCG data'!$A:$AD,'CCG data'!K$3,FALSE))</f>
        <v>0.495</v>
      </c>
      <c r="S93" s="15">
        <f>IF(R92="","",VLOOKUP($E92&amp;$D$85&amp;$D$86,'CCG data'!$A:$AD,'CCG data'!L$3,FALSE))</f>
        <v>0.56699999999999995</v>
      </c>
      <c r="T93" s="15">
        <f>IF(T92="","",VLOOKUP($E92&amp;$D$85&amp;$D$86,'CCG data'!$A:$AD,'CCG data'!M$3,FALSE))</f>
        <v>0.27900000000000003</v>
      </c>
      <c r="U93" s="15">
        <f>IF(T92="","",VLOOKUP($E92&amp;$D$85&amp;$D$86,'CCG data'!$A:$AD,'CCG data'!N$3,FALSE))</f>
        <v>0.34499999999999997</v>
      </c>
      <c r="V93" s="15">
        <f>IF(V92="","",VLOOKUP($E92&amp;$D$85&amp;$D$86,'CCG data'!$A:$AD,'CCG data'!O$3,FALSE))</f>
        <v>0.13300000000000001</v>
      </c>
      <c r="W93" s="142">
        <f>IF(V92="","",VLOOKUP($E92&amp;$D$85&amp;$D$86,'CCG data'!$A:$AD,'CCG data'!P$3,FALSE))</f>
        <v>0.186</v>
      </c>
      <c r="Z93" s="178" t="str">
        <f>IFERROR(VLOOKUP($E93&amp;$D$86, Outliers!$A$4:$P$214,10,FALSE),"0")</f>
        <v>0</v>
      </c>
      <c r="AA93" s="178" t="str">
        <f>IFERROR(VLOOKUP($E93&amp;$D$86, Outliers!$A$4:$P$214,11,FALSE),"0")</f>
        <v>0</v>
      </c>
      <c r="AB93" s="178" t="str">
        <f>IFERROR(VLOOKUP($E93&amp;$D$86, Outliers!$A$4:$P$214,12,FALSE),"0")</f>
        <v>0</v>
      </c>
      <c r="AD93" s="82"/>
      <c r="AE93" s="82"/>
      <c r="AF93" s="82"/>
      <c r="AG93" s="82"/>
    </row>
    <row r="94" spans="3:33" s="43" customFormat="1" ht="18.75" customHeight="1" x14ac:dyDescent="0.25">
      <c r="D94" s="301"/>
      <c r="E94" s="108" t="s">
        <v>439</v>
      </c>
      <c r="F94" s="372" t="str">
        <f>IF(OR(ISERROR(VLOOKUP($E94&amp;$D$85&amp;$D$86,'CCG data'!$A:$AD,'CCG data'!R$3,FALSE)),ISBLANK(VLOOKUP($E94&amp;$D$85&amp;$D$86,'CCG data'!$A:$AD,'CCG data'!R$3,FALSE))),"",VLOOKUP($E94&amp;$D$85&amp;$D$86,'CCG data'!$A:$AD,'CCG data'!R$3,FALSE))</f>
        <v/>
      </c>
      <c r="G94" s="373"/>
      <c r="H94" s="373">
        <f>IF(OR(ISERROR(VLOOKUP($E94&amp;$D$85&amp;$D$86,'CCG data'!$A:$AD,'CCG data'!S$3,FALSE)),ISBLANK(VLOOKUP($E94&amp;$D$85&amp;$D$86,'CCG data'!$A:$AD,'CCG data'!S$3,FALSE))),"",VLOOKUP($E94&amp;$D$85&amp;$D$86,'CCG data'!$A:$AD,'CCG data'!S$3,FALSE))</f>
        <v>45.7</v>
      </c>
      <c r="I94" s="373"/>
      <c r="J94" s="373">
        <f>IF(OR(ISERROR(VLOOKUP($E94&amp;$D$85&amp;$D$86,'CCG data'!$A:$AD,'CCG data'!T$3,FALSE)),ISBLANK(VLOOKUP($E94&amp;$D$85&amp;$D$86,'CCG data'!$A:$AD,'CCG data'!T$3,FALSE))),"",VLOOKUP($E94&amp;$D$85&amp;$D$86,'CCG data'!$A:$AD,'CCG data'!T$3,FALSE))</f>
        <v>47.6</v>
      </c>
      <c r="K94" s="373"/>
      <c r="L94" s="373">
        <f>IF(OR(ISERROR(VLOOKUP($E94&amp;$D$85&amp;$D$86,'CCG data'!$A:$AD,'CCG data'!U$3,FALSE)),ISBLANK(VLOOKUP($E94&amp;$D$85&amp;$D$86,'CCG data'!$A:$AD,'CCG data'!U$3,FALSE))),"",VLOOKUP($E94&amp;$D$85&amp;$D$86,'CCG data'!$A:$AD,'CCG data'!U$3,FALSE))</f>
        <v>17.600000000000001</v>
      </c>
      <c r="M94" s="374"/>
      <c r="N94" s="303">
        <f>IF(OR(ISERROR(VLOOKUP($E94&amp;$D$85&amp;$D$86,'CCG data'!$A:$AD,'CCG data'!G$3,FALSE)),ISBLANK(VLOOKUP($E94&amp;$D$85&amp;$D$86,'CCG data'!$A:$AD,'CCG data'!G$3,FALSE))),"",VLOOKUP($E94&amp;$D$85&amp;$D$86,'CCG data'!$A:$AD,'CCG data'!G$3,FALSE))</f>
        <v>956</v>
      </c>
      <c r="P94" s="354" t="str">
        <f>IF(OR(ISERROR(VLOOKUP($E94&amp;$D$85&amp;$D$86,'CCG data'!$A:$AD,'CCG data'!B$3,FALSE)),ISBLANK(VLOOKUP($E94&amp;$D$85&amp;$D$86,'CCG data'!$A:$AD,'CCG data'!B$3,FALSE))),"",VLOOKUP($E94&amp;$D$85&amp;$D$86,'CCG data'!$A:$AD,'CCG data'!B$3,FALSE))</f>
        <v/>
      </c>
      <c r="Q94" s="246"/>
      <c r="R94" s="246">
        <f>IF(OR(ISERROR(VLOOKUP($E94&amp;$D$85&amp;$D$86,'CCG data'!$A:$AD,'CCG data'!C$3,FALSE)),ISBLANK(VLOOKUP($E94&amp;$D$85&amp;$D$86,'CCG data'!$A:$AD,'CCG data'!C$3,FALSE))),"",VLOOKUP($E94&amp;$D$85&amp;$D$86,'CCG data'!$A:$AD,'CCG data'!C$3,FALSE))</f>
        <v>0.40794979079497906</v>
      </c>
      <c r="S94" s="246"/>
      <c r="T94" s="246">
        <f>IF(OR(ISERROR(VLOOKUP($E94&amp;$D$85&amp;$D$86,'CCG data'!$A:$AD,'CCG data'!D$3,FALSE)),ISBLANK(VLOOKUP($E94&amp;$D$85&amp;$D$86,'CCG data'!$A:$AD,'CCG data'!D$3,FALSE))),"",VLOOKUP($E94&amp;$D$85&amp;$D$86,'CCG data'!$A:$AD,'CCG data'!D$3,FALSE))</f>
        <v>0.43619246861924688</v>
      </c>
      <c r="U94" s="246"/>
      <c r="V94" s="246">
        <f>IF(OR(ISERROR(VLOOKUP($E94&amp;$D$85&amp;$D$86,'CCG data'!$A:$AD,'CCG data'!E$3,FALSE)),ISBLANK(VLOOKUP($E94&amp;$D$85&amp;$D$86,'CCG data'!$A:$AD,'CCG data'!E$3,FALSE))),"",VLOOKUP($E94&amp;$D$85&amp;$D$86,'CCG data'!$A:$AD,'CCG data'!E$3,FALSE))</f>
        <v>0.15585774058577406</v>
      </c>
      <c r="W94" s="387"/>
      <c r="Z94" s="178">
        <f>IFERROR(VLOOKUP($E94&amp;$D$86, Outliers!$A$4:$P$214,10,FALSE),"0")</f>
        <v>1</v>
      </c>
      <c r="AA94" s="178">
        <f>IFERROR(VLOOKUP($E94&amp;$D$86, Outliers!$A$4:$P$214,11,FALSE),"0")</f>
        <v>1</v>
      </c>
      <c r="AB94" s="178">
        <f>IFERROR(VLOOKUP($E94&amp;$D$86, Outliers!$A$4:$P$214,12,FALSE),"0")</f>
        <v>1</v>
      </c>
      <c r="AC94" s="110"/>
      <c r="AD94" s="82"/>
      <c r="AE94" s="82"/>
      <c r="AF94" s="82"/>
      <c r="AG94" s="82"/>
    </row>
    <row r="95" spans="3:33" x14ac:dyDescent="0.25">
      <c r="D95" s="301"/>
      <c r="E95" s="107" t="s">
        <v>27</v>
      </c>
      <c r="F95" s="99" t="str">
        <f>IF(P94="","",VLOOKUP($E94&amp;$D$85&amp;$D$86,'CCG data'!$A:$AD,'CCG data'!W$3,FALSE))</f>
        <v/>
      </c>
      <c r="G95" s="100" t="str">
        <f>IF(P94="","",VLOOKUP($E94&amp;$D$85&amp;$D$86,'CCG data'!$A:$AD,'CCG data'!X$3,FALSE))</f>
        <v/>
      </c>
      <c r="H95" s="100">
        <f>IF(R94="","",VLOOKUP($E94&amp;$D$85&amp;$D$86,'CCG data'!$A:$AD,'CCG data'!Y$3,FALSE))</f>
        <v>41.2</v>
      </c>
      <c r="I95" s="100">
        <f>IF(R94="","",VLOOKUP($E94&amp;$D$85&amp;$D$86,'CCG data'!$A:$AD,'CCG data'!Z$3,FALSE))</f>
        <v>50.3</v>
      </c>
      <c r="J95" s="100">
        <f>IF(T94="","",VLOOKUP($E94&amp;$D$85&amp;$D$86,'CCG data'!$A:$AD,'CCG data'!AA$3,FALSE))</f>
        <v>43</v>
      </c>
      <c r="K95" s="100">
        <f>IF(T94="","",VLOOKUP($E94&amp;$D$85&amp;$D$86,'CCG data'!$A:$AD,'CCG data'!AB$3,FALSE))</f>
        <v>52.1</v>
      </c>
      <c r="L95" s="100">
        <f>IF(V94="","",VLOOKUP($E94&amp;$D$85&amp;$D$86,'CCG data'!$A:$AD,'CCG data'!AC$3,FALSE))</f>
        <v>14.8</v>
      </c>
      <c r="M95" s="100">
        <f>IF(V94="","",VLOOKUP($E94&amp;$D$85&amp;$D$86,'CCG data'!$A:$AD,'CCG data'!AD$3,FALSE))</f>
        <v>20.5</v>
      </c>
      <c r="N95" s="304"/>
      <c r="P95" s="162" t="str">
        <f>IF(P94="","",VLOOKUP($E94&amp;$D$85&amp;$D$86,'CCG data'!$A:$AD,'CCG data'!I$3,FALSE))</f>
        <v/>
      </c>
      <c r="Q95" s="15" t="str">
        <f>IF(P94="","",VLOOKUP($E94&amp;$D$85&amp;$D$86,'CCG data'!$A:$AD,'CCG data'!J$3,FALSE))</f>
        <v/>
      </c>
      <c r="R95" s="15">
        <f>IF(R94="","",VLOOKUP($E94&amp;$D$85&amp;$D$86,'CCG data'!$A:$AD,'CCG data'!K$3,FALSE))</f>
        <v>0.377</v>
      </c>
      <c r="S95" s="15">
        <f>IF(R94="","",VLOOKUP($E94&amp;$D$85&amp;$D$86,'CCG data'!$A:$AD,'CCG data'!L$3,FALSE))</f>
        <v>0.439</v>
      </c>
      <c r="T95" s="15">
        <f>IF(T94="","",VLOOKUP($E94&amp;$D$85&amp;$D$86,'CCG data'!$A:$AD,'CCG data'!M$3,FALSE))</f>
        <v>0.40500000000000003</v>
      </c>
      <c r="U95" s="15">
        <f>IF(T94="","",VLOOKUP($E94&amp;$D$85&amp;$D$86,'CCG data'!$A:$AD,'CCG data'!N$3,FALSE))</f>
        <v>0.46800000000000003</v>
      </c>
      <c r="V95" s="15">
        <f>IF(V94="","",VLOOKUP($E94&amp;$D$85&amp;$D$86,'CCG data'!$A:$AD,'CCG data'!O$3,FALSE))</f>
        <v>0.13400000000000001</v>
      </c>
      <c r="W95" s="142">
        <f>IF(V94="","",VLOOKUP($E94&amp;$D$85&amp;$D$86,'CCG data'!$A:$AD,'CCG data'!P$3,FALSE))</f>
        <v>0.18</v>
      </c>
      <c r="Z95" s="178" t="str">
        <f>IFERROR(VLOOKUP($E95&amp;$D$86, Outliers!$A$4:$P$214,10,FALSE),"0")</f>
        <v>0</v>
      </c>
      <c r="AA95" s="178" t="str">
        <f>IFERROR(VLOOKUP($E95&amp;$D$86, Outliers!$A$4:$P$214,11,FALSE),"0")</f>
        <v>0</v>
      </c>
      <c r="AB95" s="178" t="str">
        <f>IFERROR(VLOOKUP($E95&amp;$D$86, Outliers!$A$4:$P$214,12,FALSE),"0")</f>
        <v>0</v>
      </c>
      <c r="AD95" s="82"/>
      <c r="AE95" s="82"/>
      <c r="AF95" s="82"/>
      <c r="AG95" s="82"/>
    </row>
    <row r="96" spans="3:33" s="43" customFormat="1" ht="18.75" customHeight="1" x14ac:dyDescent="0.25">
      <c r="D96" s="301"/>
      <c r="E96" s="108" t="s">
        <v>175</v>
      </c>
      <c r="F96" s="372" t="str">
        <f>IF(OR(ISERROR(VLOOKUP($E96&amp;$D$85&amp;$D$86,'CCG data'!$A:$AD,'CCG data'!R$3,FALSE)),ISBLANK(VLOOKUP($E96&amp;$D$85&amp;$D$86,'CCG data'!$A:$AD,'CCG data'!R$3,FALSE))),"",VLOOKUP($E96&amp;$D$85&amp;$D$86,'CCG data'!$A:$AD,'CCG data'!R$3,FALSE))</f>
        <v/>
      </c>
      <c r="G96" s="373"/>
      <c r="H96" s="373">
        <f>IF(OR(ISERROR(VLOOKUP($E96&amp;$D$85&amp;$D$86,'CCG data'!$A:$AD,'CCG data'!S$3,FALSE)),ISBLANK(VLOOKUP($E96&amp;$D$85&amp;$D$86,'CCG data'!$A:$AD,'CCG data'!S$3,FALSE))),"",VLOOKUP($E96&amp;$D$85&amp;$D$86,'CCG data'!$A:$AD,'CCG data'!S$3,FALSE))</f>
        <v>21.6</v>
      </c>
      <c r="I96" s="373"/>
      <c r="J96" s="373">
        <f>IF(OR(ISERROR(VLOOKUP($E96&amp;$D$85&amp;$D$86,'CCG data'!$A:$AD,'CCG data'!T$3,FALSE)),ISBLANK(VLOOKUP($E96&amp;$D$85&amp;$D$86,'CCG data'!$A:$AD,'CCG data'!T$3,FALSE))),"",VLOOKUP($E96&amp;$D$85&amp;$D$86,'CCG data'!$A:$AD,'CCG data'!T$3,FALSE))</f>
        <v>24.8</v>
      </c>
      <c r="K96" s="373"/>
      <c r="L96" s="373">
        <f>IF(OR(ISERROR(VLOOKUP($E96&amp;$D$85&amp;$D$86,'CCG data'!$A:$AD,'CCG data'!U$3,FALSE)),ISBLANK(VLOOKUP($E96&amp;$D$85&amp;$D$86,'CCG data'!$A:$AD,'CCG data'!U$3,FALSE))),"",VLOOKUP($E96&amp;$D$85&amp;$D$86,'CCG data'!$A:$AD,'CCG data'!U$3,FALSE))</f>
        <v>13.7</v>
      </c>
      <c r="M96" s="374"/>
      <c r="N96" s="303">
        <f>IF(OR(ISERROR(VLOOKUP($E96&amp;$D$85&amp;$D$86,'CCG data'!$A:$AD,'CCG data'!G$3,FALSE)),ISBLANK(VLOOKUP($E96&amp;$D$85&amp;$D$86,'CCG data'!$A:$AD,'CCG data'!G$3,FALSE))),"",VLOOKUP($E96&amp;$D$85&amp;$D$86,'CCG data'!$A:$AD,'CCG data'!G$3,FALSE))</f>
        <v>1234</v>
      </c>
      <c r="P96" s="354" t="str">
        <f>IF(OR(ISERROR(VLOOKUP($E96&amp;$D$85&amp;$D$86,'CCG data'!$A:$AD,'CCG data'!B$3,FALSE)),ISBLANK(VLOOKUP($E96&amp;$D$85&amp;$D$86,'CCG data'!$A:$AD,'CCG data'!B$3,FALSE))),"",VLOOKUP($E96&amp;$D$85&amp;$D$86,'CCG data'!$A:$AD,'CCG data'!B$3,FALSE))</f>
        <v/>
      </c>
      <c r="Q96" s="246"/>
      <c r="R96" s="246">
        <f>IF(OR(ISERROR(VLOOKUP($E96&amp;$D$85&amp;$D$86,'CCG data'!$A:$AD,'CCG data'!C$3,FALSE)),ISBLANK(VLOOKUP($E96&amp;$D$85&amp;$D$86,'CCG data'!$A:$AD,'CCG data'!C$3,FALSE))),"",VLOOKUP($E96&amp;$D$85&amp;$D$86,'CCG data'!$A:$AD,'CCG data'!C$3,FALSE))</f>
        <v>0.35251215559157212</v>
      </c>
      <c r="S96" s="246"/>
      <c r="T96" s="246">
        <f>IF(OR(ISERROR(VLOOKUP($E96&amp;$D$85&amp;$D$86,'CCG data'!$A:$AD,'CCG data'!D$3,FALSE)),ISBLANK(VLOOKUP($E96&amp;$D$85&amp;$D$86,'CCG data'!$A:$AD,'CCG data'!D$3,FALSE))),"",VLOOKUP($E96&amp;$D$85&amp;$D$86,'CCG data'!$A:$AD,'CCG data'!D$3,FALSE))</f>
        <v>0.41977309562398701</v>
      </c>
      <c r="U96" s="246"/>
      <c r="V96" s="246">
        <f>IF(OR(ISERROR(VLOOKUP($E96&amp;$D$85&amp;$D$86,'CCG data'!$A:$AD,'CCG data'!E$3,FALSE)),ISBLANK(VLOOKUP($E96&amp;$D$85&amp;$D$86,'CCG data'!$A:$AD,'CCG data'!E$3,FALSE))),"",VLOOKUP($E96&amp;$D$85&amp;$D$86,'CCG data'!$A:$AD,'CCG data'!E$3,FALSE))</f>
        <v>0.22771474878444084</v>
      </c>
      <c r="W96" s="387"/>
      <c r="Z96" s="178">
        <f>IFERROR(VLOOKUP($E96&amp;$D$86, Outliers!$A$4:$P$214,10,FALSE),"0")</f>
        <v>1</v>
      </c>
      <c r="AA96" s="178">
        <f>IFERROR(VLOOKUP($E96&amp;$D$86, Outliers!$A$4:$P$214,11,FALSE),"0")</f>
        <v>0</v>
      </c>
      <c r="AB96" s="178">
        <f>IFERROR(VLOOKUP($E96&amp;$D$86, Outliers!$A$4:$P$214,12,FALSE),"0")</f>
        <v>0</v>
      </c>
      <c r="AC96" s="110"/>
      <c r="AD96" s="82"/>
      <c r="AE96" s="82"/>
      <c r="AF96" s="82"/>
      <c r="AG96" s="82"/>
    </row>
    <row r="97" spans="4:33" x14ac:dyDescent="0.25">
      <c r="D97" s="301"/>
      <c r="E97" s="107" t="s">
        <v>27</v>
      </c>
      <c r="F97" s="99" t="str">
        <f>IF(P96="","",VLOOKUP($E96&amp;$D$85&amp;$D$86,'CCG data'!$A:$AD,'CCG data'!W$3,FALSE))</f>
        <v/>
      </c>
      <c r="G97" s="100" t="str">
        <f>IF(P96="","",VLOOKUP($E96&amp;$D$85&amp;$D$86,'CCG data'!$A:$AD,'CCG data'!X$3,FALSE))</f>
        <v/>
      </c>
      <c r="H97" s="100">
        <f>IF(R96="","",VLOOKUP($E96&amp;$D$85&amp;$D$86,'CCG data'!$A:$AD,'CCG data'!Y$3,FALSE))</f>
        <v>19.600000000000001</v>
      </c>
      <c r="I97" s="100">
        <f>IF(R96="","",VLOOKUP($E96&amp;$D$85&amp;$D$86,'CCG data'!$A:$AD,'CCG data'!Z$3,FALSE))</f>
        <v>23.7</v>
      </c>
      <c r="J97" s="100">
        <f>IF(T96="","",VLOOKUP($E96&amp;$D$85&amp;$D$86,'CCG data'!$A:$AD,'CCG data'!AA$3,FALSE))</f>
        <v>22.7</v>
      </c>
      <c r="K97" s="100">
        <f>IF(T96="","",VLOOKUP($E96&amp;$D$85&amp;$D$86,'CCG data'!$A:$AD,'CCG data'!AB$3,FALSE))</f>
        <v>27</v>
      </c>
      <c r="L97" s="100">
        <f>IF(V96="","",VLOOKUP($E96&amp;$D$85&amp;$D$86,'CCG data'!$A:$AD,'CCG data'!AC$3,FALSE))</f>
        <v>12.1</v>
      </c>
      <c r="M97" s="100">
        <f>IF(V96="","",VLOOKUP($E96&amp;$D$85&amp;$D$86,'CCG data'!$A:$AD,'CCG data'!AD$3,FALSE))</f>
        <v>15.3</v>
      </c>
      <c r="N97" s="304"/>
      <c r="P97" s="162" t="str">
        <f>IF(P96="","",VLOOKUP($E96&amp;$D$85&amp;$D$86,'CCG data'!$A:$AD,'CCG data'!I$3,FALSE))</f>
        <v/>
      </c>
      <c r="Q97" s="15" t="str">
        <f>IF(P96="","",VLOOKUP($E96&amp;$D$85&amp;$D$86,'CCG data'!$A:$AD,'CCG data'!J$3,FALSE))</f>
        <v/>
      </c>
      <c r="R97" s="15">
        <f>IF(R96="","",VLOOKUP($E96&amp;$D$85&amp;$D$86,'CCG data'!$A:$AD,'CCG data'!K$3,FALSE))</f>
        <v>0.32600000000000001</v>
      </c>
      <c r="S97" s="15">
        <f>IF(R96="","",VLOOKUP($E96&amp;$D$85&amp;$D$86,'CCG data'!$A:$AD,'CCG data'!L$3,FALSE))</f>
        <v>0.38</v>
      </c>
      <c r="T97" s="15">
        <f>IF(T96="","",VLOOKUP($E96&amp;$D$85&amp;$D$86,'CCG data'!$A:$AD,'CCG data'!M$3,FALSE))</f>
        <v>0.39300000000000002</v>
      </c>
      <c r="U97" s="15">
        <f>IF(T96="","",VLOOKUP($E96&amp;$D$85&amp;$D$86,'CCG data'!$A:$AD,'CCG data'!N$3,FALSE))</f>
        <v>0.44800000000000001</v>
      </c>
      <c r="V97" s="15">
        <f>IF(V96="","",VLOOKUP($E96&amp;$D$85&amp;$D$86,'CCG data'!$A:$AD,'CCG data'!O$3,FALSE))</f>
        <v>0.20499999999999999</v>
      </c>
      <c r="W97" s="142">
        <f>IF(V96="","",VLOOKUP($E96&amp;$D$85&amp;$D$86,'CCG data'!$A:$AD,'CCG data'!P$3,FALSE))</f>
        <v>0.252</v>
      </c>
      <c r="Z97" s="178" t="str">
        <f>IFERROR(VLOOKUP($E97&amp;$D$86, Outliers!$A$4:$P$214,10,FALSE),"0")</f>
        <v>0</v>
      </c>
      <c r="AA97" s="178" t="str">
        <f>IFERROR(VLOOKUP($E97&amp;$D$86, Outliers!$A$4:$P$214,11,FALSE),"0")</f>
        <v>0</v>
      </c>
      <c r="AB97" s="178" t="str">
        <f>IFERROR(VLOOKUP($E97&amp;$D$86, Outliers!$A$4:$P$214,12,FALSE),"0")</f>
        <v>0</v>
      </c>
      <c r="AD97" s="82"/>
      <c r="AE97" s="82"/>
      <c r="AF97" s="82"/>
      <c r="AG97" s="82"/>
    </row>
    <row r="98" spans="4:33" s="43" customFormat="1" ht="18.75" customHeight="1" x14ac:dyDescent="0.25">
      <c r="D98" s="301"/>
      <c r="E98" s="108" t="s">
        <v>176</v>
      </c>
      <c r="F98" s="372" t="str">
        <f>IF(OR(ISERROR(VLOOKUP($E98&amp;$D$85&amp;$D$86,'CCG data'!$A:$AD,'CCG data'!R$3,FALSE)),ISBLANK(VLOOKUP($E98&amp;$D$85&amp;$D$86,'CCG data'!$A:$AD,'CCG data'!R$3,FALSE))),"",VLOOKUP($E98&amp;$D$85&amp;$D$86,'CCG data'!$A:$AD,'CCG data'!R$3,FALSE))</f>
        <v/>
      </c>
      <c r="G98" s="373"/>
      <c r="H98" s="373">
        <f>IF(OR(ISERROR(VLOOKUP($E98&amp;$D$85&amp;$D$86,'CCG data'!$A:$AD,'CCG data'!S$3,FALSE)),ISBLANK(VLOOKUP($E98&amp;$D$85&amp;$D$86,'CCG data'!$A:$AD,'CCG data'!S$3,FALSE))),"",VLOOKUP($E98&amp;$D$85&amp;$D$86,'CCG data'!$A:$AD,'CCG data'!S$3,FALSE))</f>
        <v>38.4</v>
      </c>
      <c r="I98" s="373"/>
      <c r="J98" s="373">
        <f>IF(OR(ISERROR(VLOOKUP($E98&amp;$D$85&amp;$D$86,'CCG data'!$A:$AD,'CCG data'!T$3,FALSE)),ISBLANK(VLOOKUP($E98&amp;$D$85&amp;$D$86,'CCG data'!$A:$AD,'CCG data'!T$3,FALSE))),"",VLOOKUP($E98&amp;$D$85&amp;$D$86,'CCG data'!$A:$AD,'CCG data'!T$3,FALSE))</f>
        <v>44.1</v>
      </c>
      <c r="K98" s="373"/>
      <c r="L98" s="373">
        <f>IF(OR(ISERROR(VLOOKUP($E98&amp;$D$85&amp;$D$86,'CCG data'!$A:$AD,'CCG data'!U$3,FALSE)),ISBLANK(VLOOKUP($E98&amp;$D$85&amp;$D$86,'CCG data'!$A:$AD,'CCG data'!U$3,FALSE))),"",VLOOKUP($E98&amp;$D$85&amp;$D$86,'CCG data'!$A:$AD,'CCG data'!U$3,FALSE))</f>
        <v>22</v>
      </c>
      <c r="M98" s="374"/>
      <c r="N98" s="303">
        <f>IF(OR(ISERROR(VLOOKUP($E98&amp;$D$85&amp;$D$86,'CCG data'!$A:$AD,'CCG data'!G$3,FALSE)),ISBLANK(VLOOKUP($E98&amp;$D$85&amp;$D$86,'CCG data'!$A:$AD,'CCG data'!G$3,FALSE))),"",VLOOKUP($E98&amp;$D$85&amp;$D$86,'CCG data'!$A:$AD,'CCG data'!G$3,FALSE))</f>
        <v>1732</v>
      </c>
      <c r="P98" s="354" t="str">
        <f>IF(OR(ISERROR(VLOOKUP($E98&amp;$D$85&amp;$D$86,'CCG data'!$A:$AD,'CCG data'!B$3,FALSE)),ISBLANK(VLOOKUP($E98&amp;$D$85&amp;$D$86,'CCG data'!$A:$AD,'CCG data'!B$3,FALSE))),"",VLOOKUP($E98&amp;$D$85&amp;$D$86,'CCG data'!$A:$AD,'CCG data'!B$3,FALSE))</f>
        <v/>
      </c>
      <c r="Q98" s="246"/>
      <c r="R98" s="246">
        <f>IF(OR(ISERROR(VLOOKUP($E98&amp;$D$85&amp;$D$86,'CCG data'!$A:$AD,'CCG data'!C$3,FALSE)),ISBLANK(VLOOKUP($E98&amp;$D$85&amp;$D$86,'CCG data'!$A:$AD,'CCG data'!C$3,FALSE))),"",VLOOKUP($E98&amp;$D$85&amp;$D$86,'CCG data'!$A:$AD,'CCG data'!C$3,FALSE))</f>
        <v>0.37240184757505773</v>
      </c>
      <c r="S98" s="246"/>
      <c r="T98" s="246">
        <f>IF(OR(ISERROR(VLOOKUP($E98&amp;$D$85&amp;$D$86,'CCG data'!$A:$AD,'CCG data'!D$3,FALSE)),ISBLANK(VLOOKUP($E98&amp;$D$85&amp;$D$86,'CCG data'!$A:$AD,'CCG data'!D$3,FALSE))),"",VLOOKUP($E98&amp;$D$85&amp;$D$86,'CCG data'!$A:$AD,'CCG data'!D$3,FALSE))</f>
        <v>0.41628175519630484</v>
      </c>
      <c r="U98" s="246"/>
      <c r="V98" s="246">
        <f>IF(OR(ISERROR(VLOOKUP($E98&amp;$D$85&amp;$D$86,'CCG data'!$A:$AD,'CCG data'!E$3,FALSE)),ISBLANK(VLOOKUP($E98&amp;$D$85&amp;$D$86,'CCG data'!$A:$AD,'CCG data'!E$3,FALSE))),"",VLOOKUP($E98&amp;$D$85&amp;$D$86,'CCG data'!$A:$AD,'CCG data'!E$3,FALSE))</f>
        <v>0.2113163972286374</v>
      </c>
      <c r="W98" s="387"/>
      <c r="Z98" s="178">
        <f>IFERROR(VLOOKUP($E98&amp;$D$86, Outliers!$A$4:$P$214,10,FALSE),"0")</f>
        <v>0</v>
      </c>
      <c r="AA98" s="178">
        <f>IFERROR(VLOOKUP($E98&amp;$D$86, Outliers!$A$4:$P$214,11,FALSE),"0")</f>
        <v>1</v>
      </c>
      <c r="AB98" s="178">
        <f>IFERROR(VLOOKUP($E98&amp;$D$86, Outliers!$A$4:$P$214,12,FALSE),"0")</f>
        <v>1</v>
      </c>
      <c r="AC98" s="110"/>
      <c r="AD98" s="82"/>
      <c r="AE98" s="82"/>
      <c r="AF98" s="82"/>
      <c r="AG98" s="82"/>
    </row>
    <row r="99" spans="4:33" x14ac:dyDescent="0.25">
      <c r="D99" s="301"/>
      <c r="E99" s="107" t="s">
        <v>27</v>
      </c>
      <c r="F99" s="99" t="str">
        <f>IF(P98="","",VLOOKUP($E98&amp;$D$85&amp;$D$86,'CCG data'!$A:$AD,'CCG data'!W$3,FALSE))</f>
        <v/>
      </c>
      <c r="G99" s="100" t="str">
        <f>IF(P98="","",VLOOKUP($E98&amp;$D$85&amp;$D$86,'CCG data'!$A:$AD,'CCG data'!X$3,FALSE))</f>
        <v/>
      </c>
      <c r="H99" s="100">
        <f>IF(R98="","",VLOOKUP($E98&amp;$D$85&amp;$D$86,'CCG data'!$A:$AD,'CCG data'!Y$3,FALSE))</f>
        <v>35.4</v>
      </c>
      <c r="I99" s="100">
        <f>IF(R98="","",VLOOKUP($E98&amp;$D$85&amp;$D$86,'CCG data'!$A:$AD,'CCG data'!Z$3,FALSE))</f>
        <v>41.3</v>
      </c>
      <c r="J99" s="100">
        <f>IF(T98="","",VLOOKUP($E98&amp;$D$85&amp;$D$86,'CCG data'!$A:$AD,'CCG data'!AA$3,FALSE))</f>
        <v>40.9</v>
      </c>
      <c r="K99" s="100">
        <f>IF(T98="","",VLOOKUP($E98&amp;$D$85&amp;$D$86,'CCG data'!$A:$AD,'CCG data'!AB$3,FALSE))</f>
        <v>47.3</v>
      </c>
      <c r="L99" s="100">
        <f>IF(V98="","",VLOOKUP($E98&amp;$D$85&amp;$D$86,'CCG data'!$A:$AD,'CCG data'!AC$3,FALSE))</f>
        <v>19.8</v>
      </c>
      <c r="M99" s="100">
        <f>IF(V98="","",VLOOKUP($E98&amp;$D$85&amp;$D$86,'CCG data'!$A:$AD,'CCG data'!AD$3,FALSE))</f>
        <v>24.3</v>
      </c>
      <c r="N99" s="304"/>
      <c r="P99" s="162" t="str">
        <f>IF(P98="","",VLOOKUP($E98&amp;$D$85&amp;$D$86,'CCG data'!$A:$AD,'CCG data'!I$3,FALSE))</f>
        <v/>
      </c>
      <c r="Q99" s="15" t="str">
        <f>IF(P98="","",VLOOKUP($E98&amp;$D$85&amp;$D$86,'CCG data'!$A:$AD,'CCG data'!J$3,FALSE))</f>
        <v/>
      </c>
      <c r="R99" s="15">
        <f>IF(R98="","",VLOOKUP($E98&amp;$D$85&amp;$D$86,'CCG data'!$A:$AD,'CCG data'!K$3,FALSE))</f>
        <v>0.35</v>
      </c>
      <c r="S99" s="15">
        <f>IF(R98="","",VLOOKUP($E98&amp;$D$85&amp;$D$86,'CCG data'!$A:$AD,'CCG data'!L$3,FALSE))</f>
        <v>0.39500000000000002</v>
      </c>
      <c r="T99" s="15">
        <f>IF(T98="","",VLOOKUP($E98&amp;$D$85&amp;$D$86,'CCG data'!$A:$AD,'CCG data'!M$3,FALSE))</f>
        <v>0.39300000000000002</v>
      </c>
      <c r="U99" s="15">
        <f>IF(T98="","",VLOOKUP($E98&amp;$D$85&amp;$D$86,'CCG data'!$A:$AD,'CCG data'!N$3,FALSE))</f>
        <v>0.44</v>
      </c>
      <c r="V99" s="15">
        <f>IF(V98="","",VLOOKUP($E98&amp;$D$85&amp;$D$86,'CCG data'!$A:$AD,'CCG data'!O$3,FALSE))</f>
        <v>0.193</v>
      </c>
      <c r="W99" s="142">
        <f>IF(V98="","",VLOOKUP($E98&amp;$D$85&amp;$D$86,'CCG data'!$A:$AD,'CCG data'!P$3,FALSE))</f>
        <v>0.23100000000000001</v>
      </c>
      <c r="Z99" s="178" t="str">
        <f>IFERROR(VLOOKUP($E99&amp;$D$86, Outliers!$A$4:$P$214,10,FALSE),"0")</f>
        <v>0</v>
      </c>
      <c r="AA99" s="178" t="str">
        <f>IFERROR(VLOOKUP($E99&amp;$D$86, Outliers!$A$4:$P$214,11,FALSE),"0")</f>
        <v>0</v>
      </c>
      <c r="AB99" s="178" t="str">
        <f>IFERROR(VLOOKUP($E99&amp;$D$86, Outliers!$A$4:$P$214,12,FALSE),"0")</f>
        <v>0</v>
      </c>
      <c r="AD99" s="82"/>
      <c r="AE99" s="82"/>
      <c r="AF99" s="82"/>
      <c r="AG99" s="82"/>
    </row>
    <row r="100" spans="4:33" s="43" customFormat="1" ht="18.75" customHeight="1" x14ac:dyDescent="0.25">
      <c r="D100" s="301"/>
      <c r="E100" s="108" t="s">
        <v>440</v>
      </c>
      <c r="F100" s="372" t="str">
        <f>IF(OR(ISERROR(VLOOKUP($E100&amp;$D$85&amp;$D$86,'CCG data'!$A:$AD,'CCG data'!R$3,FALSE)),ISBLANK(VLOOKUP($E100&amp;$D$85&amp;$D$86,'CCG data'!$A:$AD,'CCG data'!R$3,FALSE))),"",VLOOKUP($E100&amp;$D$85&amp;$D$86,'CCG data'!$A:$AD,'CCG data'!R$3,FALSE))</f>
        <v/>
      </c>
      <c r="G100" s="373"/>
      <c r="H100" s="373">
        <f>IF(OR(ISERROR(VLOOKUP($E100&amp;$D$85&amp;$D$86,'CCG data'!$A:$AD,'CCG data'!S$3,FALSE)),ISBLANK(VLOOKUP($E100&amp;$D$85&amp;$D$86,'CCG data'!$A:$AD,'CCG data'!S$3,FALSE))),"",VLOOKUP($E100&amp;$D$85&amp;$D$86,'CCG data'!$A:$AD,'CCG data'!S$3,FALSE))</f>
        <v>32.4</v>
      </c>
      <c r="I100" s="373"/>
      <c r="J100" s="373">
        <f>IF(OR(ISERROR(VLOOKUP($E100&amp;$D$85&amp;$D$86,'CCG data'!$A:$AD,'CCG data'!T$3,FALSE)),ISBLANK(VLOOKUP($E100&amp;$D$85&amp;$D$86,'CCG data'!$A:$AD,'CCG data'!T$3,FALSE))),"",VLOOKUP($E100&amp;$D$85&amp;$D$86,'CCG data'!$A:$AD,'CCG data'!T$3,FALSE))</f>
        <v>27.9</v>
      </c>
      <c r="K100" s="373"/>
      <c r="L100" s="373">
        <f>IF(OR(ISERROR(VLOOKUP($E100&amp;$D$85&amp;$D$86,'CCG data'!$A:$AD,'CCG data'!U$3,FALSE)),ISBLANK(VLOOKUP($E100&amp;$D$85&amp;$D$86,'CCG data'!$A:$AD,'CCG data'!U$3,FALSE))),"",VLOOKUP($E100&amp;$D$85&amp;$D$86,'CCG data'!$A:$AD,'CCG data'!U$3,FALSE))</f>
        <v>9</v>
      </c>
      <c r="M100" s="374"/>
      <c r="N100" s="303">
        <f>IF(OR(ISERROR(VLOOKUP($E100&amp;$D$85&amp;$D$86,'CCG data'!$A:$AD,'CCG data'!G$3,FALSE)),ISBLANK(VLOOKUP($E100&amp;$D$85&amp;$D$86,'CCG data'!$A:$AD,'CCG data'!G$3,FALSE))),"",VLOOKUP($E100&amp;$D$85&amp;$D$86,'CCG data'!$A:$AD,'CCG data'!G$3,FALSE))</f>
        <v>1220</v>
      </c>
      <c r="P100" s="354" t="str">
        <f>IF(OR(ISERROR(VLOOKUP($E100&amp;$D$85&amp;$D$86,'CCG data'!$A:$AD,'CCG data'!B$3,FALSE)),ISBLANK(VLOOKUP($E100&amp;$D$85&amp;$D$86,'CCG data'!$A:$AD,'CCG data'!B$3,FALSE))),"",VLOOKUP($E100&amp;$D$85&amp;$D$86,'CCG data'!$A:$AD,'CCG data'!B$3,FALSE))</f>
        <v/>
      </c>
      <c r="Q100" s="246"/>
      <c r="R100" s="246">
        <f>IF(OR(ISERROR(VLOOKUP($E100&amp;$D$85&amp;$D$86,'CCG data'!$A:$AD,'CCG data'!C$3,FALSE)),ISBLANK(VLOOKUP($E100&amp;$D$85&amp;$D$86,'CCG data'!$A:$AD,'CCG data'!C$3,FALSE))),"",VLOOKUP($E100&amp;$D$85&amp;$D$86,'CCG data'!$A:$AD,'CCG data'!C$3,FALSE))</f>
        <v>0.46475409836065573</v>
      </c>
      <c r="S100" s="246"/>
      <c r="T100" s="246">
        <f>IF(OR(ISERROR(VLOOKUP($E100&amp;$D$85&amp;$D$86,'CCG data'!$A:$AD,'CCG data'!D$3,FALSE)),ISBLANK(VLOOKUP($E100&amp;$D$85&amp;$D$86,'CCG data'!$A:$AD,'CCG data'!D$3,FALSE))),"",VLOOKUP($E100&amp;$D$85&amp;$D$86,'CCG data'!$A:$AD,'CCG data'!D$3,FALSE))</f>
        <v>0.40491803278688526</v>
      </c>
      <c r="U100" s="246"/>
      <c r="V100" s="246">
        <f>IF(OR(ISERROR(VLOOKUP($E100&amp;$D$85&amp;$D$86,'CCG data'!$A:$AD,'CCG data'!E$3,FALSE)),ISBLANK(VLOOKUP($E100&amp;$D$85&amp;$D$86,'CCG data'!$A:$AD,'CCG data'!E$3,FALSE))),"",VLOOKUP($E100&amp;$D$85&amp;$D$86,'CCG data'!$A:$AD,'CCG data'!E$3,FALSE))</f>
        <v>0.13032786885245901</v>
      </c>
      <c r="W100" s="387"/>
      <c r="Z100" s="178">
        <f>IFERROR(VLOOKUP($E100&amp;$D$86, Outliers!$A$4:$P$214,10,FALSE),"0")</f>
        <v>0</v>
      </c>
      <c r="AA100" s="178">
        <f>IFERROR(VLOOKUP($E100&amp;$D$86, Outliers!$A$4:$P$214,11,FALSE),"0")</f>
        <v>0</v>
      </c>
      <c r="AB100" s="178">
        <f>IFERROR(VLOOKUP($E100&amp;$D$86, Outliers!$A$4:$P$214,12,FALSE),"0")</f>
        <v>1</v>
      </c>
      <c r="AC100" s="110"/>
      <c r="AD100" s="82"/>
      <c r="AE100" s="82"/>
      <c r="AF100" s="82"/>
      <c r="AG100" s="82"/>
    </row>
    <row r="101" spans="4:33" x14ac:dyDescent="0.25">
      <c r="D101" s="301"/>
      <c r="E101" s="107" t="s">
        <v>27</v>
      </c>
      <c r="F101" s="99" t="str">
        <f>IF(P100="","",VLOOKUP($E100&amp;$D$85&amp;$D$86,'CCG data'!$A:$AD,'CCG data'!W$3,FALSE))</f>
        <v/>
      </c>
      <c r="G101" s="100" t="str">
        <f>IF(P100="","",VLOOKUP($E100&amp;$D$85&amp;$D$86,'CCG data'!$A:$AD,'CCG data'!X$3,FALSE))</f>
        <v/>
      </c>
      <c r="H101" s="100">
        <f>IF(R100="","",VLOOKUP($E100&amp;$D$85&amp;$D$86,'CCG data'!$A:$AD,'CCG data'!Y$3,FALSE))</f>
        <v>29.7</v>
      </c>
      <c r="I101" s="100">
        <f>IF(R100="","",VLOOKUP($E100&amp;$D$85&amp;$D$86,'CCG data'!$A:$AD,'CCG data'!Z$3,FALSE))</f>
        <v>35</v>
      </c>
      <c r="J101" s="100">
        <f>IF(T100="","",VLOOKUP($E100&amp;$D$85&amp;$D$86,'CCG data'!$A:$AD,'CCG data'!AA$3,FALSE))</f>
        <v>25.5</v>
      </c>
      <c r="K101" s="100">
        <f>IF(T100="","",VLOOKUP($E100&amp;$D$85&amp;$D$86,'CCG data'!$A:$AD,'CCG data'!AB$3,FALSE))</f>
        <v>30.4</v>
      </c>
      <c r="L101" s="100">
        <f>IF(V100="","",VLOOKUP($E100&amp;$D$85&amp;$D$86,'CCG data'!$A:$AD,'CCG data'!AC$3,FALSE))</f>
        <v>7.6</v>
      </c>
      <c r="M101" s="100">
        <f>IF(V100="","",VLOOKUP($E100&amp;$D$85&amp;$D$86,'CCG data'!$A:$AD,'CCG data'!AD$3,FALSE))</f>
        <v>10.4</v>
      </c>
      <c r="N101" s="304"/>
      <c r="P101" s="162" t="str">
        <f>IF(P100="","",VLOOKUP($E100&amp;$D$85&amp;$D$86,'CCG data'!$A:$AD,'CCG data'!I$3,FALSE))</f>
        <v/>
      </c>
      <c r="Q101" s="15" t="str">
        <f>IF(P100="","",VLOOKUP($E100&amp;$D$85&amp;$D$86,'CCG data'!$A:$AD,'CCG data'!J$3,FALSE))</f>
        <v/>
      </c>
      <c r="R101" s="15">
        <f>IF(R100="","",VLOOKUP($E100&amp;$D$85&amp;$D$86,'CCG data'!$A:$AD,'CCG data'!K$3,FALSE))</f>
        <v>0.437</v>
      </c>
      <c r="S101" s="15">
        <f>IF(R100="","",VLOOKUP($E100&amp;$D$85&amp;$D$86,'CCG data'!$A:$AD,'CCG data'!L$3,FALSE))</f>
        <v>0.49299999999999999</v>
      </c>
      <c r="T101" s="15">
        <f>IF(T100="","",VLOOKUP($E100&amp;$D$85&amp;$D$86,'CCG data'!$A:$AD,'CCG data'!M$3,FALSE))</f>
        <v>0.378</v>
      </c>
      <c r="U101" s="15">
        <f>IF(T100="","",VLOOKUP($E100&amp;$D$85&amp;$D$86,'CCG data'!$A:$AD,'CCG data'!N$3,FALSE))</f>
        <v>0.433</v>
      </c>
      <c r="V101" s="15">
        <f>IF(V100="","",VLOOKUP($E100&amp;$D$85&amp;$D$86,'CCG data'!$A:$AD,'CCG data'!O$3,FALSE))</f>
        <v>0.113</v>
      </c>
      <c r="W101" s="142">
        <f>IF(V100="","",VLOOKUP($E100&amp;$D$85&amp;$D$86,'CCG data'!$A:$AD,'CCG data'!P$3,FALSE))</f>
        <v>0.15</v>
      </c>
      <c r="Z101" s="178" t="str">
        <f>IFERROR(VLOOKUP($E101&amp;$D$86, Outliers!$A$4:$P$214,10,FALSE),"0")</f>
        <v>0</v>
      </c>
      <c r="AA101" s="178" t="str">
        <f>IFERROR(VLOOKUP($E101&amp;$D$86, Outliers!$A$4:$P$214,11,FALSE),"0")</f>
        <v>0</v>
      </c>
      <c r="AB101" s="178" t="str">
        <f>IFERROR(VLOOKUP($E101&amp;$D$86, Outliers!$A$4:$P$214,12,FALSE),"0")</f>
        <v>0</v>
      </c>
      <c r="AD101" s="82"/>
      <c r="AE101" s="82"/>
      <c r="AF101" s="82"/>
      <c r="AG101" s="82"/>
    </row>
    <row r="102" spans="4:33" s="43" customFormat="1" ht="18.75" customHeight="1" x14ac:dyDescent="0.25">
      <c r="D102" s="301"/>
      <c r="E102" s="108" t="s">
        <v>177</v>
      </c>
      <c r="F102" s="372" t="str">
        <f>IF(OR(ISERROR(VLOOKUP($E102&amp;$D$85&amp;$D$86,'CCG data'!$A:$AD,'CCG data'!R$3,FALSE)),ISBLANK(VLOOKUP($E102&amp;$D$85&amp;$D$86,'CCG data'!$A:$AD,'CCG data'!R$3,FALSE))),"",VLOOKUP($E102&amp;$D$85&amp;$D$86,'CCG data'!$A:$AD,'CCG data'!R$3,FALSE))</f>
        <v/>
      </c>
      <c r="G102" s="373"/>
      <c r="H102" s="373">
        <f>IF(OR(ISERROR(VLOOKUP($E102&amp;$D$85&amp;$D$86,'CCG data'!$A:$AD,'CCG data'!S$3,FALSE)),ISBLANK(VLOOKUP($E102&amp;$D$85&amp;$D$86,'CCG data'!$A:$AD,'CCG data'!S$3,FALSE))),"",VLOOKUP($E102&amp;$D$85&amp;$D$86,'CCG data'!$A:$AD,'CCG data'!S$3,FALSE))</f>
        <v>37.799999999999997</v>
      </c>
      <c r="I102" s="373"/>
      <c r="J102" s="373">
        <f>IF(OR(ISERROR(VLOOKUP($E102&amp;$D$85&amp;$D$86,'CCG data'!$A:$AD,'CCG data'!T$3,FALSE)),ISBLANK(VLOOKUP($E102&amp;$D$85&amp;$D$86,'CCG data'!$A:$AD,'CCG data'!T$3,FALSE))),"",VLOOKUP($E102&amp;$D$85&amp;$D$86,'CCG data'!$A:$AD,'CCG data'!T$3,FALSE))</f>
        <v>33.1</v>
      </c>
      <c r="K102" s="373"/>
      <c r="L102" s="373">
        <f>IF(OR(ISERROR(VLOOKUP($E102&amp;$D$85&amp;$D$86,'CCG data'!$A:$AD,'CCG data'!U$3,FALSE)),ISBLANK(VLOOKUP($E102&amp;$D$85&amp;$D$86,'CCG data'!$A:$AD,'CCG data'!U$3,FALSE))),"",VLOOKUP($E102&amp;$D$85&amp;$D$86,'CCG data'!$A:$AD,'CCG data'!U$3,FALSE))</f>
        <v>8.9</v>
      </c>
      <c r="M102" s="374"/>
      <c r="N102" s="303">
        <f>IF(OR(ISERROR(VLOOKUP($E102&amp;$D$85&amp;$D$86,'CCG data'!$A:$AD,'CCG data'!G$3,FALSE)),ISBLANK(VLOOKUP($E102&amp;$D$85&amp;$D$86,'CCG data'!$A:$AD,'CCG data'!G$3,FALSE))),"",VLOOKUP($E102&amp;$D$85&amp;$D$86,'CCG data'!$A:$AD,'CCG data'!G$3,FALSE))</f>
        <v>691</v>
      </c>
      <c r="P102" s="354" t="str">
        <f>IF(OR(ISERROR(VLOOKUP($E102&amp;$D$85&amp;$D$86,'CCG data'!$A:$AD,'CCG data'!B$3,FALSE)),ISBLANK(VLOOKUP($E102&amp;$D$85&amp;$D$86,'CCG data'!$A:$AD,'CCG data'!B$3,FALSE))),"",VLOOKUP($E102&amp;$D$85&amp;$D$86,'CCG data'!$A:$AD,'CCG data'!B$3,FALSE))</f>
        <v/>
      </c>
      <c r="Q102" s="246"/>
      <c r="R102" s="246">
        <f>IF(OR(ISERROR(VLOOKUP($E102&amp;$D$85&amp;$D$86,'CCG data'!$A:$AD,'CCG data'!C$3,FALSE)),ISBLANK(VLOOKUP($E102&amp;$D$85&amp;$D$86,'CCG data'!$A:$AD,'CCG data'!C$3,FALSE))),"",VLOOKUP($E102&amp;$D$85&amp;$D$86,'CCG data'!$A:$AD,'CCG data'!C$3,FALSE))</f>
        <v>0.47612156295224312</v>
      </c>
      <c r="S102" s="246"/>
      <c r="T102" s="246">
        <f>IF(OR(ISERROR(VLOOKUP($E102&amp;$D$85&amp;$D$86,'CCG data'!$A:$AD,'CCG data'!D$3,FALSE)),ISBLANK(VLOOKUP($E102&amp;$D$85&amp;$D$86,'CCG data'!$A:$AD,'CCG data'!D$3,FALSE))),"",VLOOKUP($E102&amp;$D$85&amp;$D$86,'CCG data'!$A:$AD,'CCG data'!D$3,FALSE))</f>
        <v>0.4109985528219971</v>
      </c>
      <c r="U102" s="246"/>
      <c r="V102" s="246">
        <f>IF(OR(ISERROR(VLOOKUP($E102&amp;$D$85&amp;$D$86,'CCG data'!$A:$AD,'CCG data'!E$3,FALSE)),ISBLANK(VLOOKUP($E102&amp;$D$85&amp;$D$86,'CCG data'!$A:$AD,'CCG data'!E$3,FALSE))),"",VLOOKUP($E102&amp;$D$85&amp;$D$86,'CCG data'!$A:$AD,'CCG data'!E$3,FALSE))</f>
        <v>0.11287988422575977</v>
      </c>
      <c r="W102" s="387"/>
      <c r="Z102" s="178">
        <f>IFERROR(VLOOKUP($E102&amp;$D$86, Outliers!$A$4:$P$214,10,FALSE),"0")</f>
        <v>0</v>
      </c>
      <c r="AA102" s="178">
        <f>IFERROR(VLOOKUP($E102&amp;$D$86, Outliers!$A$4:$P$214,11,FALSE),"0")</f>
        <v>0</v>
      </c>
      <c r="AB102" s="178">
        <f>IFERROR(VLOOKUP($E102&amp;$D$86, Outliers!$A$4:$P$214,12,FALSE),"0")</f>
        <v>0</v>
      </c>
      <c r="AC102" s="110"/>
      <c r="AD102" s="82"/>
      <c r="AE102" s="82"/>
      <c r="AF102" s="82"/>
      <c r="AG102" s="82"/>
    </row>
    <row r="103" spans="4:33" x14ac:dyDescent="0.25">
      <c r="D103" s="301"/>
      <c r="E103" s="107" t="s">
        <v>27</v>
      </c>
      <c r="F103" s="99" t="str">
        <f>IF(P102="","",VLOOKUP($E102&amp;$D$85&amp;$D$86,'CCG data'!$A:$AD,'CCG data'!W$3,FALSE))</f>
        <v/>
      </c>
      <c r="G103" s="100" t="str">
        <f>IF(P102="","",VLOOKUP($E102&amp;$D$85&amp;$D$86,'CCG data'!$A:$AD,'CCG data'!X$3,FALSE))</f>
        <v/>
      </c>
      <c r="H103" s="100">
        <f>IF(R102="","",VLOOKUP($E102&amp;$D$85&amp;$D$86,'CCG data'!$A:$AD,'CCG data'!Y$3,FALSE))</f>
        <v>33.700000000000003</v>
      </c>
      <c r="I103" s="100">
        <f>IF(R102="","",VLOOKUP($E102&amp;$D$85&amp;$D$86,'CCG data'!$A:$AD,'CCG data'!Z$3,FALSE))</f>
        <v>41.9</v>
      </c>
      <c r="J103" s="100">
        <f>IF(T102="","",VLOOKUP($E102&amp;$D$85&amp;$D$86,'CCG data'!$A:$AD,'CCG data'!AA$3,FALSE))</f>
        <v>29.2</v>
      </c>
      <c r="K103" s="100">
        <f>IF(T102="","",VLOOKUP($E102&amp;$D$85&amp;$D$86,'CCG data'!$A:$AD,'CCG data'!AB$3,FALSE))</f>
        <v>36.9</v>
      </c>
      <c r="L103" s="100">
        <f>IF(V102="","",VLOOKUP($E102&amp;$D$85&amp;$D$86,'CCG data'!$A:$AD,'CCG data'!AC$3,FALSE))</f>
        <v>6.9</v>
      </c>
      <c r="M103" s="100">
        <f>IF(V102="","",VLOOKUP($E102&amp;$D$85&amp;$D$86,'CCG data'!$A:$AD,'CCG data'!AD$3,FALSE))</f>
        <v>10.9</v>
      </c>
      <c r="N103" s="304"/>
      <c r="P103" s="162" t="str">
        <f>IF(P102="","",VLOOKUP($E102&amp;$D$85&amp;$D$86,'CCG data'!$A:$AD,'CCG data'!I$3,FALSE))</f>
        <v/>
      </c>
      <c r="Q103" s="15" t="str">
        <f>IF(P102="","",VLOOKUP($E102&amp;$D$85&amp;$D$86,'CCG data'!$A:$AD,'CCG data'!J$3,FALSE))</f>
        <v/>
      </c>
      <c r="R103" s="15">
        <f>IF(R102="","",VLOOKUP($E102&amp;$D$85&amp;$D$86,'CCG data'!$A:$AD,'CCG data'!K$3,FALSE))</f>
        <v>0.439</v>
      </c>
      <c r="S103" s="15">
        <f>IF(R102="","",VLOOKUP($E102&amp;$D$85&amp;$D$86,'CCG data'!$A:$AD,'CCG data'!L$3,FALSE))</f>
        <v>0.51300000000000001</v>
      </c>
      <c r="T103" s="15">
        <f>IF(T102="","",VLOOKUP($E102&amp;$D$85&amp;$D$86,'CCG data'!$A:$AD,'CCG data'!M$3,FALSE))</f>
        <v>0.375</v>
      </c>
      <c r="U103" s="15">
        <f>IF(T102="","",VLOOKUP($E102&amp;$D$85&amp;$D$86,'CCG data'!$A:$AD,'CCG data'!N$3,FALSE))</f>
        <v>0.44800000000000001</v>
      </c>
      <c r="V103" s="15">
        <f>IF(V102="","",VLOOKUP($E102&amp;$D$85&amp;$D$86,'CCG data'!$A:$AD,'CCG data'!O$3,FALSE))</f>
        <v>9.0999999999999998E-2</v>
      </c>
      <c r="W103" s="142">
        <f>IF(V102="","",VLOOKUP($E102&amp;$D$85&amp;$D$86,'CCG data'!$A:$AD,'CCG data'!P$3,FALSE))</f>
        <v>0.13900000000000001</v>
      </c>
      <c r="Z103" s="178" t="str">
        <f>IFERROR(VLOOKUP($E103&amp;$D$86, Outliers!$A$4:$P$214,10,FALSE),"0")</f>
        <v>0</v>
      </c>
      <c r="AA103" s="178" t="str">
        <f>IFERROR(VLOOKUP($E103&amp;$D$86, Outliers!$A$4:$P$214,11,FALSE),"0")</f>
        <v>0</v>
      </c>
      <c r="AB103" s="178" t="str">
        <f>IFERROR(VLOOKUP($E103&amp;$D$86, Outliers!$A$4:$P$214,12,FALSE),"0")</f>
        <v>0</v>
      </c>
      <c r="AD103" s="82"/>
      <c r="AE103" s="82"/>
      <c r="AF103" s="82"/>
      <c r="AG103" s="82"/>
    </row>
    <row r="104" spans="4:33" s="43" customFormat="1" ht="18.75" customHeight="1" x14ac:dyDescent="0.25">
      <c r="D104" s="301"/>
      <c r="E104" s="108" t="s">
        <v>441</v>
      </c>
      <c r="F104" s="372" t="str">
        <f>IF(OR(ISERROR(VLOOKUP($E104&amp;$D$85&amp;$D$86,'CCG data'!$A:$AD,'CCG data'!R$3,FALSE)),ISBLANK(VLOOKUP($E104&amp;$D$85&amp;$D$86,'CCG data'!$A:$AD,'CCG data'!R$3,FALSE))),"",VLOOKUP($E104&amp;$D$85&amp;$D$86,'CCG data'!$A:$AD,'CCG data'!R$3,FALSE))</f>
        <v/>
      </c>
      <c r="G104" s="373"/>
      <c r="H104" s="373">
        <f>IF(OR(ISERROR(VLOOKUP($E104&amp;$D$85&amp;$D$86,'CCG data'!$A:$AD,'CCG data'!S$3,FALSE)),ISBLANK(VLOOKUP($E104&amp;$D$85&amp;$D$86,'CCG data'!$A:$AD,'CCG data'!S$3,FALSE))),"",VLOOKUP($E104&amp;$D$85&amp;$D$86,'CCG data'!$A:$AD,'CCG data'!S$3,FALSE))</f>
        <v>25.8</v>
      </c>
      <c r="I104" s="373"/>
      <c r="J104" s="373">
        <f>IF(OR(ISERROR(VLOOKUP($E104&amp;$D$85&amp;$D$86,'CCG data'!$A:$AD,'CCG data'!T$3,FALSE)),ISBLANK(VLOOKUP($E104&amp;$D$85&amp;$D$86,'CCG data'!$A:$AD,'CCG data'!T$3,FALSE))),"",VLOOKUP($E104&amp;$D$85&amp;$D$86,'CCG data'!$A:$AD,'CCG data'!T$3,FALSE))</f>
        <v>20.5</v>
      </c>
      <c r="K104" s="373"/>
      <c r="L104" s="373">
        <f>IF(OR(ISERROR(VLOOKUP($E104&amp;$D$85&amp;$D$86,'CCG data'!$A:$AD,'CCG data'!U$3,FALSE)),ISBLANK(VLOOKUP($E104&amp;$D$85&amp;$D$86,'CCG data'!$A:$AD,'CCG data'!U$3,FALSE))),"",VLOOKUP($E104&amp;$D$85&amp;$D$86,'CCG data'!$A:$AD,'CCG data'!U$3,FALSE))</f>
        <v>8</v>
      </c>
      <c r="M104" s="374"/>
      <c r="N104" s="303">
        <f>IF(OR(ISERROR(VLOOKUP($E104&amp;$D$85&amp;$D$86,'CCG data'!$A:$AD,'CCG data'!G$3,FALSE)),ISBLANK(VLOOKUP($E104&amp;$D$85&amp;$D$86,'CCG data'!$A:$AD,'CCG data'!G$3,FALSE))),"",VLOOKUP($E104&amp;$D$85&amp;$D$86,'CCG data'!$A:$AD,'CCG data'!G$3,FALSE))</f>
        <v>718</v>
      </c>
      <c r="P104" s="354" t="str">
        <f>IF(OR(ISERROR(VLOOKUP($E104&amp;$D$85&amp;$D$86,'CCG data'!$A:$AD,'CCG data'!B$3,FALSE)),ISBLANK(VLOOKUP($E104&amp;$D$85&amp;$D$86,'CCG data'!$A:$AD,'CCG data'!B$3,FALSE))),"",VLOOKUP($E104&amp;$D$85&amp;$D$86,'CCG data'!$A:$AD,'CCG data'!B$3,FALSE))</f>
        <v/>
      </c>
      <c r="Q104" s="246"/>
      <c r="R104" s="246">
        <f>IF(OR(ISERROR(VLOOKUP($E104&amp;$D$85&amp;$D$86,'CCG data'!$A:$AD,'CCG data'!C$3,FALSE)),ISBLANK(VLOOKUP($E104&amp;$D$85&amp;$D$86,'CCG data'!$A:$AD,'CCG data'!C$3,FALSE))),"",VLOOKUP($E104&amp;$D$85&amp;$D$86,'CCG data'!$A:$AD,'CCG data'!C$3,FALSE))</f>
        <v>0.46935933147632314</v>
      </c>
      <c r="S104" s="246"/>
      <c r="T104" s="246">
        <f>IF(OR(ISERROR(VLOOKUP($E104&amp;$D$85&amp;$D$86,'CCG data'!$A:$AD,'CCG data'!D$3,FALSE)),ISBLANK(VLOOKUP($E104&amp;$D$85&amp;$D$86,'CCG data'!$A:$AD,'CCG data'!D$3,FALSE))),"",VLOOKUP($E104&amp;$D$85&amp;$D$86,'CCG data'!$A:$AD,'CCG data'!D$3,FALSE))</f>
        <v>0.38718662952646238</v>
      </c>
      <c r="U104" s="246"/>
      <c r="V104" s="246">
        <f>IF(OR(ISERROR(VLOOKUP($E104&amp;$D$85&amp;$D$86,'CCG data'!$A:$AD,'CCG data'!E$3,FALSE)),ISBLANK(VLOOKUP($E104&amp;$D$85&amp;$D$86,'CCG data'!$A:$AD,'CCG data'!E$3,FALSE))),"",VLOOKUP($E104&amp;$D$85&amp;$D$86,'CCG data'!$A:$AD,'CCG data'!E$3,FALSE))</f>
        <v>0.14345403899721448</v>
      </c>
      <c r="W104" s="387"/>
      <c r="Z104" s="178">
        <f>IFERROR(VLOOKUP($E104&amp;$D$86, Outliers!$A$4:$P$214,10,FALSE),"0")</f>
        <v>1</v>
      </c>
      <c r="AA104" s="178">
        <f>IFERROR(VLOOKUP($E104&amp;$D$86, Outliers!$A$4:$P$214,11,FALSE),"0")</f>
        <v>1</v>
      </c>
      <c r="AB104" s="178">
        <f>IFERROR(VLOOKUP($E104&amp;$D$86, Outliers!$A$4:$P$214,12,FALSE),"0")</f>
        <v>1</v>
      </c>
      <c r="AC104" s="110"/>
      <c r="AD104" s="82"/>
      <c r="AE104" s="82"/>
      <c r="AF104" s="82"/>
      <c r="AG104" s="82"/>
    </row>
    <row r="105" spans="4:33" x14ac:dyDescent="0.25">
      <c r="D105" s="301"/>
      <c r="E105" s="107" t="s">
        <v>27</v>
      </c>
      <c r="F105" s="99" t="str">
        <f>IF(P104="","",VLOOKUP($E104&amp;$D$85&amp;$D$86,'CCG data'!$A:$AD,'CCG data'!W$3,FALSE))</f>
        <v/>
      </c>
      <c r="G105" s="100" t="str">
        <f>IF(P104="","",VLOOKUP($E104&amp;$D$85&amp;$D$86,'CCG data'!$A:$AD,'CCG data'!X$3,FALSE))</f>
        <v/>
      </c>
      <c r="H105" s="100">
        <f>IF(R104="","",VLOOKUP($E104&amp;$D$85&amp;$D$86,'CCG data'!$A:$AD,'CCG data'!Y$3,FALSE))</f>
        <v>23</v>
      </c>
      <c r="I105" s="100">
        <f>IF(R104="","",VLOOKUP($E104&amp;$D$85&amp;$D$86,'CCG data'!$A:$AD,'CCG data'!Z$3,FALSE))</f>
        <v>28.6</v>
      </c>
      <c r="J105" s="100">
        <f>IF(T104="","",VLOOKUP($E104&amp;$D$85&amp;$D$86,'CCG data'!$A:$AD,'CCG data'!AA$3,FALSE))</f>
        <v>18.100000000000001</v>
      </c>
      <c r="K105" s="100">
        <f>IF(T104="","",VLOOKUP($E104&amp;$D$85&amp;$D$86,'CCG data'!$A:$AD,'CCG data'!AB$3,FALSE))</f>
        <v>22.9</v>
      </c>
      <c r="L105" s="100">
        <f>IF(V104="","",VLOOKUP($E104&amp;$D$85&amp;$D$86,'CCG data'!$A:$AD,'CCG data'!AC$3,FALSE))</f>
        <v>6.4</v>
      </c>
      <c r="M105" s="100">
        <f>IF(V104="","",VLOOKUP($E104&amp;$D$85&amp;$D$86,'CCG data'!$A:$AD,'CCG data'!AD$3,FALSE))</f>
        <v>9.5</v>
      </c>
      <c r="N105" s="304"/>
      <c r="P105" s="162" t="str">
        <f>IF(P104="","",VLOOKUP($E104&amp;$D$85&amp;$D$86,'CCG data'!$A:$AD,'CCG data'!I$3,FALSE))</f>
        <v/>
      </c>
      <c r="Q105" s="15" t="str">
        <f>IF(P104="","",VLOOKUP($E104&amp;$D$85&amp;$D$86,'CCG data'!$A:$AD,'CCG data'!J$3,FALSE))</f>
        <v/>
      </c>
      <c r="R105" s="15">
        <f>IF(R104="","",VLOOKUP($E104&amp;$D$85&amp;$D$86,'CCG data'!$A:$AD,'CCG data'!K$3,FALSE))</f>
        <v>0.433</v>
      </c>
      <c r="S105" s="15">
        <f>IF(R104="","",VLOOKUP($E104&amp;$D$85&amp;$D$86,'CCG data'!$A:$AD,'CCG data'!L$3,FALSE))</f>
        <v>0.50600000000000001</v>
      </c>
      <c r="T105" s="15">
        <f>IF(T104="","",VLOOKUP($E104&amp;$D$85&amp;$D$86,'CCG data'!$A:$AD,'CCG data'!M$3,FALSE))</f>
        <v>0.35199999999999998</v>
      </c>
      <c r="U105" s="15">
        <f>IF(T104="","",VLOOKUP($E104&amp;$D$85&amp;$D$86,'CCG data'!$A:$AD,'CCG data'!N$3,FALSE))</f>
        <v>0.42299999999999999</v>
      </c>
      <c r="V105" s="15">
        <f>IF(V104="","",VLOOKUP($E104&amp;$D$85&amp;$D$86,'CCG data'!$A:$AD,'CCG data'!O$3,FALSE))</f>
        <v>0.12</v>
      </c>
      <c r="W105" s="142">
        <f>IF(V104="","",VLOOKUP($E104&amp;$D$85&amp;$D$86,'CCG data'!$A:$AD,'CCG data'!P$3,FALSE))</f>
        <v>0.17100000000000001</v>
      </c>
      <c r="Z105" s="178" t="str">
        <f>IFERROR(VLOOKUP($E105&amp;$D$86, Outliers!$A$4:$P$214,10,FALSE),"0")</f>
        <v>0</v>
      </c>
      <c r="AA105" s="178" t="str">
        <f>IFERROR(VLOOKUP($E105&amp;$D$86, Outliers!$A$4:$P$214,11,FALSE),"0")</f>
        <v>0</v>
      </c>
      <c r="AB105" s="178" t="str">
        <f>IFERROR(VLOOKUP($E105&amp;$D$86, Outliers!$A$4:$P$214,12,FALSE),"0")</f>
        <v>0</v>
      </c>
      <c r="AD105" s="82"/>
      <c r="AE105" s="82"/>
      <c r="AF105" s="82"/>
      <c r="AG105" s="82"/>
    </row>
    <row r="106" spans="4:33" s="43" customFormat="1" ht="18.75" customHeight="1" x14ac:dyDescent="0.25">
      <c r="D106" s="301"/>
      <c r="E106" s="108" t="s">
        <v>178</v>
      </c>
      <c r="F106" s="372" t="str">
        <f>IF(OR(ISERROR(VLOOKUP($E106&amp;$D$85&amp;$D$86,'CCG data'!$A:$AD,'CCG data'!R$3,FALSE)),ISBLANK(VLOOKUP($E106&amp;$D$85&amp;$D$86,'CCG data'!$A:$AD,'CCG data'!R$3,FALSE))),"",VLOOKUP($E106&amp;$D$85&amp;$D$86,'CCG data'!$A:$AD,'CCG data'!R$3,FALSE))</f>
        <v/>
      </c>
      <c r="G106" s="373"/>
      <c r="H106" s="373">
        <f>IF(OR(ISERROR(VLOOKUP($E106&amp;$D$85&amp;$D$86,'CCG data'!$A:$AD,'CCG data'!S$3,FALSE)),ISBLANK(VLOOKUP($E106&amp;$D$85&amp;$D$86,'CCG data'!$A:$AD,'CCG data'!S$3,FALSE))),"",VLOOKUP($E106&amp;$D$85&amp;$D$86,'CCG data'!$A:$AD,'CCG data'!S$3,FALSE))</f>
        <v>32.5</v>
      </c>
      <c r="I106" s="373"/>
      <c r="J106" s="373">
        <f>IF(OR(ISERROR(VLOOKUP($E106&amp;$D$85&amp;$D$86,'CCG data'!$A:$AD,'CCG data'!T$3,FALSE)),ISBLANK(VLOOKUP($E106&amp;$D$85&amp;$D$86,'CCG data'!$A:$AD,'CCG data'!T$3,FALSE))),"",VLOOKUP($E106&amp;$D$85&amp;$D$86,'CCG data'!$A:$AD,'CCG data'!T$3,FALSE))</f>
        <v>22</v>
      </c>
      <c r="K106" s="373"/>
      <c r="L106" s="373">
        <f>IF(OR(ISERROR(VLOOKUP($E106&amp;$D$85&amp;$D$86,'CCG data'!$A:$AD,'CCG data'!U$3,FALSE)),ISBLANK(VLOOKUP($E106&amp;$D$85&amp;$D$86,'CCG data'!$A:$AD,'CCG data'!U$3,FALSE))),"",VLOOKUP($E106&amp;$D$85&amp;$D$86,'CCG data'!$A:$AD,'CCG data'!U$3,FALSE))</f>
        <v>7.8</v>
      </c>
      <c r="M106" s="374"/>
      <c r="N106" s="303">
        <f>IF(OR(ISERROR(VLOOKUP($E106&amp;$D$85&amp;$D$86,'CCG data'!$A:$AD,'CCG data'!G$3,FALSE)),ISBLANK(VLOOKUP($E106&amp;$D$85&amp;$D$86,'CCG data'!$A:$AD,'CCG data'!G$3,FALSE))),"",VLOOKUP($E106&amp;$D$85&amp;$D$86,'CCG data'!$A:$AD,'CCG data'!G$3,FALSE))</f>
        <v>1698</v>
      </c>
      <c r="P106" s="354" t="str">
        <f>IF(OR(ISERROR(VLOOKUP($E106&amp;$D$85&amp;$D$86,'CCG data'!$A:$AD,'CCG data'!B$3,FALSE)),ISBLANK(VLOOKUP($E106&amp;$D$85&amp;$D$86,'CCG data'!$A:$AD,'CCG data'!B$3,FALSE))),"",VLOOKUP($E106&amp;$D$85&amp;$D$86,'CCG data'!$A:$AD,'CCG data'!B$3,FALSE))</f>
        <v/>
      </c>
      <c r="Q106" s="246"/>
      <c r="R106" s="246">
        <f>IF(OR(ISERROR(VLOOKUP($E106&amp;$D$85&amp;$D$86,'CCG data'!$A:$AD,'CCG data'!C$3,FALSE)),ISBLANK(VLOOKUP($E106&amp;$D$85&amp;$D$86,'CCG data'!$A:$AD,'CCG data'!C$3,FALSE))),"",VLOOKUP($E106&amp;$D$85&amp;$D$86,'CCG data'!$A:$AD,'CCG data'!C$3,FALSE))</f>
        <v>0.52355712603062421</v>
      </c>
      <c r="S106" s="246"/>
      <c r="T106" s="246">
        <f>IF(OR(ISERROR(VLOOKUP($E106&amp;$D$85&amp;$D$86,'CCG data'!$A:$AD,'CCG data'!D$3,FALSE)),ISBLANK(VLOOKUP($E106&amp;$D$85&amp;$D$86,'CCG data'!$A:$AD,'CCG data'!D$3,FALSE))),"",VLOOKUP($E106&amp;$D$85&amp;$D$86,'CCG data'!$A:$AD,'CCG data'!D$3,FALSE))</f>
        <v>0.35100117785630153</v>
      </c>
      <c r="U106" s="246"/>
      <c r="V106" s="246">
        <f>IF(OR(ISERROR(VLOOKUP($E106&amp;$D$85&amp;$D$86,'CCG data'!$A:$AD,'CCG data'!E$3,FALSE)),ISBLANK(VLOOKUP($E106&amp;$D$85&amp;$D$86,'CCG data'!$A:$AD,'CCG data'!E$3,FALSE))),"",VLOOKUP($E106&amp;$D$85&amp;$D$86,'CCG data'!$A:$AD,'CCG data'!E$3,FALSE))</f>
        <v>0.12544169611307421</v>
      </c>
      <c r="W106" s="387"/>
      <c r="Z106" s="178">
        <f>IFERROR(VLOOKUP($E106&amp;$D$86, Outliers!$A$4:$P$214,10,FALSE),"0")</f>
        <v>0</v>
      </c>
      <c r="AA106" s="178">
        <f>IFERROR(VLOOKUP($E106&amp;$D$86, Outliers!$A$4:$P$214,11,FALSE),"0")</f>
        <v>1</v>
      </c>
      <c r="AB106" s="178">
        <f>IFERROR(VLOOKUP($E106&amp;$D$86, Outliers!$A$4:$P$214,12,FALSE),"0")</f>
        <v>1</v>
      </c>
      <c r="AC106" s="110"/>
      <c r="AD106" s="82"/>
      <c r="AE106" s="82"/>
      <c r="AF106" s="82"/>
      <c r="AG106" s="82"/>
    </row>
    <row r="107" spans="4:33" x14ac:dyDescent="0.25">
      <c r="D107" s="301"/>
      <c r="E107" s="107" t="s">
        <v>27</v>
      </c>
      <c r="F107" s="99" t="str">
        <f>IF(P106="","",VLOOKUP($E106&amp;$D$85&amp;$D$86,'CCG data'!$A:$AD,'CCG data'!W$3,FALSE))</f>
        <v/>
      </c>
      <c r="G107" s="100" t="str">
        <f>IF(P106="","",VLOOKUP($E106&amp;$D$85&amp;$D$86,'CCG data'!$A:$AD,'CCG data'!X$3,FALSE))</f>
        <v/>
      </c>
      <c r="H107" s="100">
        <f>IF(R106="","",VLOOKUP($E106&amp;$D$85&amp;$D$86,'CCG data'!$A:$AD,'CCG data'!Y$3,FALSE))</f>
        <v>30.4</v>
      </c>
      <c r="I107" s="100">
        <f>IF(R106="","",VLOOKUP($E106&amp;$D$85&amp;$D$86,'CCG data'!$A:$AD,'CCG data'!Z$3,FALSE))</f>
        <v>34.700000000000003</v>
      </c>
      <c r="J107" s="100">
        <f>IF(T106="","",VLOOKUP($E106&amp;$D$85&amp;$D$86,'CCG data'!$A:$AD,'CCG data'!AA$3,FALSE))</f>
        <v>20.3</v>
      </c>
      <c r="K107" s="100">
        <f>IF(T106="","",VLOOKUP($E106&amp;$D$85&amp;$D$86,'CCG data'!$A:$AD,'CCG data'!AB$3,FALSE))</f>
        <v>23.8</v>
      </c>
      <c r="L107" s="100">
        <f>IF(V106="","",VLOOKUP($E106&amp;$D$85&amp;$D$86,'CCG data'!$A:$AD,'CCG data'!AC$3,FALSE))</f>
        <v>6.7</v>
      </c>
      <c r="M107" s="100">
        <f>IF(V106="","",VLOOKUP($E106&amp;$D$85&amp;$D$86,'CCG data'!$A:$AD,'CCG data'!AD$3,FALSE))</f>
        <v>8.8000000000000007</v>
      </c>
      <c r="N107" s="304"/>
      <c r="P107" s="162" t="str">
        <f>IF(P106="","",VLOOKUP($E106&amp;$D$85&amp;$D$86,'CCG data'!$A:$AD,'CCG data'!I$3,FALSE))</f>
        <v/>
      </c>
      <c r="Q107" s="15" t="str">
        <f>IF(P106="","",VLOOKUP($E106&amp;$D$85&amp;$D$86,'CCG data'!$A:$AD,'CCG data'!J$3,FALSE))</f>
        <v/>
      </c>
      <c r="R107" s="15">
        <f>IF(R106="","",VLOOKUP($E106&amp;$D$85&amp;$D$86,'CCG data'!$A:$AD,'CCG data'!K$3,FALSE))</f>
        <v>0.5</v>
      </c>
      <c r="S107" s="15">
        <f>IF(R106="","",VLOOKUP($E106&amp;$D$85&amp;$D$86,'CCG data'!$A:$AD,'CCG data'!L$3,FALSE))</f>
        <v>0.54700000000000004</v>
      </c>
      <c r="T107" s="15">
        <f>IF(T106="","",VLOOKUP($E106&amp;$D$85&amp;$D$86,'CCG data'!$A:$AD,'CCG data'!M$3,FALSE))</f>
        <v>0.32900000000000001</v>
      </c>
      <c r="U107" s="15">
        <f>IF(T106="","",VLOOKUP($E106&amp;$D$85&amp;$D$86,'CCG data'!$A:$AD,'CCG data'!N$3,FALSE))</f>
        <v>0.374</v>
      </c>
      <c r="V107" s="15">
        <f>IF(V106="","",VLOOKUP($E106&amp;$D$85&amp;$D$86,'CCG data'!$A:$AD,'CCG data'!O$3,FALSE))</f>
        <v>0.111</v>
      </c>
      <c r="W107" s="142">
        <f>IF(V106="","",VLOOKUP($E106&amp;$D$85&amp;$D$86,'CCG data'!$A:$AD,'CCG data'!P$3,FALSE))</f>
        <v>0.14199999999999999</v>
      </c>
      <c r="Z107" s="178" t="str">
        <f>IFERROR(VLOOKUP($E107&amp;$D$86, Outliers!$A$4:$P$214,10,FALSE),"0")</f>
        <v>0</v>
      </c>
      <c r="AA107" s="178" t="str">
        <f>IFERROR(VLOOKUP($E107&amp;$D$86, Outliers!$A$4:$P$214,11,FALSE),"0")</f>
        <v>0</v>
      </c>
      <c r="AB107" s="178" t="str">
        <f>IFERROR(VLOOKUP($E107&amp;$D$86, Outliers!$A$4:$P$214,12,FALSE),"0")</f>
        <v>0</v>
      </c>
      <c r="AD107" s="82"/>
      <c r="AE107" s="82"/>
      <c r="AF107" s="82"/>
      <c r="AG107" s="82"/>
    </row>
    <row r="108" spans="4:33" s="43" customFormat="1" ht="18.75" customHeight="1" x14ac:dyDescent="0.25">
      <c r="D108" s="301"/>
      <c r="E108" s="108" t="s">
        <v>179</v>
      </c>
      <c r="F108" s="372" t="str">
        <f>IF(OR(ISERROR(VLOOKUP($E108&amp;$D$85&amp;$D$86,'CCG data'!$A:$AD,'CCG data'!R$3,FALSE)),ISBLANK(VLOOKUP($E108&amp;$D$85&amp;$D$86,'CCG data'!$A:$AD,'CCG data'!R$3,FALSE))),"",VLOOKUP($E108&amp;$D$85&amp;$D$86,'CCG data'!$A:$AD,'CCG data'!R$3,FALSE))</f>
        <v/>
      </c>
      <c r="G108" s="373"/>
      <c r="H108" s="373">
        <f>IF(OR(ISERROR(VLOOKUP($E108&amp;$D$85&amp;$D$86,'CCG data'!$A:$AD,'CCG data'!S$3,FALSE)),ISBLANK(VLOOKUP($E108&amp;$D$85&amp;$D$86,'CCG data'!$A:$AD,'CCG data'!S$3,FALSE))),"",VLOOKUP($E108&amp;$D$85&amp;$D$86,'CCG data'!$A:$AD,'CCG data'!S$3,FALSE))</f>
        <v>35.9</v>
      </c>
      <c r="I108" s="373"/>
      <c r="J108" s="373">
        <f>IF(OR(ISERROR(VLOOKUP($E108&amp;$D$85&amp;$D$86,'CCG data'!$A:$AD,'CCG data'!T$3,FALSE)),ISBLANK(VLOOKUP($E108&amp;$D$85&amp;$D$86,'CCG data'!$A:$AD,'CCG data'!T$3,FALSE))),"",VLOOKUP($E108&amp;$D$85&amp;$D$86,'CCG data'!$A:$AD,'CCG data'!T$3,FALSE))</f>
        <v>28.5</v>
      </c>
      <c r="K108" s="373"/>
      <c r="L108" s="373">
        <f>IF(OR(ISERROR(VLOOKUP($E108&amp;$D$85&amp;$D$86,'CCG data'!$A:$AD,'CCG data'!U$3,FALSE)),ISBLANK(VLOOKUP($E108&amp;$D$85&amp;$D$86,'CCG data'!$A:$AD,'CCG data'!U$3,FALSE))),"",VLOOKUP($E108&amp;$D$85&amp;$D$86,'CCG data'!$A:$AD,'CCG data'!U$3,FALSE))</f>
        <v>16.8</v>
      </c>
      <c r="M108" s="374"/>
      <c r="N108" s="303">
        <f>IF(OR(ISERROR(VLOOKUP($E108&amp;$D$85&amp;$D$86,'CCG data'!$A:$AD,'CCG data'!G$3,FALSE)),ISBLANK(VLOOKUP($E108&amp;$D$85&amp;$D$86,'CCG data'!$A:$AD,'CCG data'!G$3,FALSE))),"",VLOOKUP($E108&amp;$D$85&amp;$D$86,'CCG data'!$A:$AD,'CCG data'!G$3,FALSE))</f>
        <v>1271</v>
      </c>
      <c r="P108" s="354" t="str">
        <f>IF(OR(ISERROR(VLOOKUP($E108&amp;$D$85&amp;$D$86,'CCG data'!$A:$AD,'CCG data'!B$3,FALSE)),ISBLANK(VLOOKUP($E108&amp;$D$85&amp;$D$86,'CCG data'!$A:$AD,'CCG data'!B$3,FALSE))),"",VLOOKUP($E108&amp;$D$85&amp;$D$86,'CCG data'!$A:$AD,'CCG data'!B$3,FALSE))</f>
        <v/>
      </c>
      <c r="Q108" s="246"/>
      <c r="R108" s="246">
        <f>IF(OR(ISERROR(VLOOKUP($E108&amp;$D$85&amp;$D$86,'CCG data'!$A:$AD,'CCG data'!C$3,FALSE)),ISBLANK(VLOOKUP($E108&amp;$D$85&amp;$D$86,'CCG data'!$A:$AD,'CCG data'!C$3,FALSE))),"",VLOOKUP($E108&amp;$D$85&amp;$D$86,'CCG data'!$A:$AD,'CCG data'!C$3,FALSE))</f>
        <v>0.43981117230527145</v>
      </c>
      <c r="S108" s="246"/>
      <c r="T108" s="246">
        <f>IF(OR(ISERROR(VLOOKUP($E108&amp;$D$85&amp;$D$86,'CCG data'!$A:$AD,'CCG data'!D$3,FALSE)),ISBLANK(VLOOKUP($E108&amp;$D$85&amp;$D$86,'CCG data'!$A:$AD,'CCG data'!D$3,FALSE))),"",VLOOKUP($E108&amp;$D$85&amp;$D$86,'CCG data'!$A:$AD,'CCG data'!D$3,FALSE))</f>
        <v>0.35326514555468136</v>
      </c>
      <c r="U108" s="246"/>
      <c r="V108" s="246">
        <f>IF(OR(ISERROR(VLOOKUP($E108&amp;$D$85&amp;$D$86,'CCG data'!$A:$AD,'CCG data'!E$3,FALSE)),ISBLANK(VLOOKUP($E108&amp;$D$85&amp;$D$86,'CCG data'!$A:$AD,'CCG data'!E$3,FALSE))),"",VLOOKUP($E108&amp;$D$85&amp;$D$86,'CCG data'!$A:$AD,'CCG data'!E$3,FALSE))</f>
        <v>0.20692368214004719</v>
      </c>
      <c r="W108" s="387"/>
      <c r="Z108" s="178">
        <f>IFERROR(VLOOKUP($E108&amp;$D$86, Outliers!$A$4:$P$214,10,FALSE),"0")</f>
        <v>0</v>
      </c>
      <c r="AA108" s="178">
        <f>IFERROR(VLOOKUP($E108&amp;$D$86, Outliers!$A$4:$P$214,11,FALSE),"0")</f>
        <v>0</v>
      </c>
      <c r="AB108" s="178">
        <f>IFERROR(VLOOKUP($E108&amp;$D$86, Outliers!$A$4:$P$214,12,FALSE),"0")</f>
        <v>1</v>
      </c>
      <c r="AC108" s="110"/>
      <c r="AD108" s="82"/>
      <c r="AE108" s="82"/>
      <c r="AF108" s="82"/>
      <c r="AG108" s="82"/>
    </row>
    <row r="109" spans="4:33" x14ac:dyDescent="0.25">
      <c r="D109" s="301"/>
      <c r="E109" s="107" t="s">
        <v>27</v>
      </c>
      <c r="F109" s="99" t="str">
        <f>IF(P108="","",VLOOKUP($E108&amp;$D$85&amp;$D$86,'CCG data'!$A:$AD,'CCG data'!W$3,FALSE))</f>
        <v/>
      </c>
      <c r="G109" s="100" t="str">
        <f>IF(P108="","",VLOOKUP($E108&amp;$D$85&amp;$D$86,'CCG data'!$A:$AD,'CCG data'!X$3,FALSE))</f>
        <v/>
      </c>
      <c r="H109" s="100">
        <f>IF(R108="","",VLOOKUP($E108&amp;$D$85&amp;$D$86,'CCG data'!$A:$AD,'CCG data'!Y$3,FALSE))</f>
        <v>33</v>
      </c>
      <c r="I109" s="100">
        <f>IF(R108="","",VLOOKUP($E108&amp;$D$85&amp;$D$86,'CCG data'!$A:$AD,'CCG data'!Z$3,FALSE))</f>
        <v>38.9</v>
      </c>
      <c r="J109" s="100">
        <f>IF(T108="","",VLOOKUP($E108&amp;$D$85&amp;$D$86,'CCG data'!$A:$AD,'CCG data'!AA$3,FALSE))</f>
        <v>25.8</v>
      </c>
      <c r="K109" s="100">
        <f>IF(T108="","",VLOOKUP($E108&amp;$D$85&amp;$D$86,'CCG data'!$A:$AD,'CCG data'!AB$3,FALSE))</f>
        <v>31.1</v>
      </c>
      <c r="L109" s="100">
        <f>IF(V108="","",VLOOKUP($E108&amp;$D$85&amp;$D$86,'CCG data'!$A:$AD,'CCG data'!AC$3,FALSE))</f>
        <v>14.8</v>
      </c>
      <c r="M109" s="100">
        <f>IF(V108="","",VLOOKUP($E108&amp;$D$85&amp;$D$86,'CCG data'!$A:$AD,'CCG data'!AD$3,FALSE))</f>
        <v>18.899999999999999</v>
      </c>
      <c r="N109" s="304"/>
      <c r="P109" s="162" t="str">
        <f>IF(P108="","",VLOOKUP($E108&amp;$D$85&amp;$D$86,'CCG data'!$A:$AD,'CCG data'!I$3,FALSE))</f>
        <v/>
      </c>
      <c r="Q109" s="15" t="str">
        <f>IF(P108="","",VLOOKUP($E108&amp;$D$85&amp;$D$86,'CCG data'!$A:$AD,'CCG data'!J$3,FALSE))</f>
        <v/>
      </c>
      <c r="R109" s="15">
        <f>IF(R108="","",VLOOKUP($E108&amp;$D$85&amp;$D$86,'CCG data'!$A:$AD,'CCG data'!K$3,FALSE))</f>
        <v>0.41299999999999998</v>
      </c>
      <c r="S109" s="15">
        <f>IF(R108="","",VLOOKUP($E108&amp;$D$85&amp;$D$86,'CCG data'!$A:$AD,'CCG data'!L$3,FALSE))</f>
        <v>0.46700000000000003</v>
      </c>
      <c r="T109" s="15">
        <f>IF(T108="","",VLOOKUP($E108&amp;$D$85&amp;$D$86,'CCG data'!$A:$AD,'CCG data'!M$3,FALSE))</f>
        <v>0.32700000000000001</v>
      </c>
      <c r="U109" s="15">
        <f>IF(T108="","",VLOOKUP($E108&amp;$D$85&amp;$D$86,'CCG data'!$A:$AD,'CCG data'!N$3,FALSE))</f>
        <v>0.38</v>
      </c>
      <c r="V109" s="15">
        <f>IF(V108="","",VLOOKUP($E108&amp;$D$85&amp;$D$86,'CCG data'!$A:$AD,'CCG data'!O$3,FALSE))</f>
        <v>0.186</v>
      </c>
      <c r="W109" s="142">
        <f>IF(V108="","",VLOOKUP($E108&amp;$D$85&amp;$D$86,'CCG data'!$A:$AD,'CCG data'!P$3,FALSE))</f>
        <v>0.23</v>
      </c>
      <c r="Z109" s="178" t="str">
        <f>IFERROR(VLOOKUP($E109&amp;$D$86, Outliers!$A$4:$P$214,10,FALSE),"0")</f>
        <v>0</v>
      </c>
      <c r="AA109" s="178" t="str">
        <f>IFERROR(VLOOKUP($E109&amp;$D$86, Outliers!$A$4:$P$214,11,FALSE),"0")</f>
        <v>0</v>
      </c>
      <c r="AB109" s="178" t="str">
        <f>IFERROR(VLOOKUP($E109&amp;$D$86, Outliers!$A$4:$P$214,12,FALSE),"0")</f>
        <v>0</v>
      </c>
      <c r="AD109" s="82"/>
      <c r="AE109" s="82"/>
      <c r="AF109" s="82"/>
      <c r="AG109" s="82"/>
    </row>
    <row r="110" spans="4:33" s="43" customFormat="1" ht="18.75" customHeight="1" x14ac:dyDescent="0.25">
      <c r="D110" s="301"/>
      <c r="E110" s="108" t="s">
        <v>442</v>
      </c>
      <c r="F110" s="372" t="str">
        <f>IF(OR(ISERROR(VLOOKUP($E110&amp;$D$85&amp;$D$86,'CCG data'!$A:$AD,'CCG data'!R$3,FALSE)),ISBLANK(VLOOKUP($E110&amp;$D$85&amp;$D$86,'CCG data'!$A:$AD,'CCG data'!R$3,FALSE))),"",VLOOKUP($E110&amp;$D$85&amp;$D$86,'CCG data'!$A:$AD,'CCG data'!R$3,FALSE))</f>
        <v/>
      </c>
      <c r="G110" s="373"/>
      <c r="H110" s="373">
        <f>IF(OR(ISERROR(VLOOKUP($E110&amp;$D$85&amp;$D$86,'CCG data'!$A:$AD,'CCG data'!S$3,FALSE)),ISBLANK(VLOOKUP($E110&amp;$D$85&amp;$D$86,'CCG data'!$A:$AD,'CCG data'!S$3,FALSE))),"",VLOOKUP($E110&amp;$D$85&amp;$D$86,'CCG data'!$A:$AD,'CCG data'!S$3,FALSE))</f>
        <v>40.1</v>
      </c>
      <c r="I110" s="373"/>
      <c r="J110" s="373">
        <f>IF(OR(ISERROR(VLOOKUP($E110&amp;$D$85&amp;$D$86,'CCG data'!$A:$AD,'CCG data'!T$3,FALSE)),ISBLANK(VLOOKUP($E110&amp;$D$85&amp;$D$86,'CCG data'!$A:$AD,'CCG data'!T$3,FALSE))),"",VLOOKUP($E110&amp;$D$85&amp;$D$86,'CCG data'!$A:$AD,'CCG data'!T$3,FALSE))</f>
        <v>31.2</v>
      </c>
      <c r="K110" s="373"/>
      <c r="L110" s="373">
        <f>IF(OR(ISERROR(VLOOKUP($E110&amp;$D$85&amp;$D$86,'CCG data'!$A:$AD,'CCG data'!U$3,FALSE)),ISBLANK(VLOOKUP($E110&amp;$D$85&amp;$D$86,'CCG data'!$A:$AD,'CCG data'!U$3,FALSE))),"",VLOOKUP($E110&amp;$D$85&amp;$D$86,'CCG data'!$A:$AD,'CCG data'!U$3,FALSE))</f>
        <v>16.8</v>
      </c>
      <c r="M110" s="374"/>
      <c r="N110" s="303">
        <f>IF(OR(ISERROR(VLOOKUP($E110&amp;$D$85&amp;$D$86,'CCG data'!$A:$AD,'CCG data'!G$3,FALSE)),ISBLANK(VLOOKUP($E110&amp;$D$85&amp;$D$86,'CCG data'!$A:$AD,'CCG data'!G$3,FALSE))),"",VLOOKUP($E110&amp;$D$85&amp;$D$86,'CCG data'!$A:$AD,'CCG data'!G$3,FALSE))</f>
        <v>3657</v>
      </c>
      <c r="P110" s="354" t="str">
        <f>IF(OR(ISERROR(VLOOKUP($E110&amp;$D$85&amp;$D$86,'CCG data'!$A:$AD,'CCG data'!B$3,FALSE)),ISBLANK(VLOOKUP($E110&amp;$D$85&amp;$D$86,'CCG data'!$A:$AD,'CCG data'!B$3,FALSE))),"",VLOOKUP($E110&amp;$D$85&amp;$D$86,'CCG data'!$A:$AD,'CCG data'!B$3,FALSE))</f>
        <v/>
      </c>
      <c r="Q110" s="246"/>
      <c r="R110" s="246">
        <f>IF(OR(ISERROR(VLOOKUP($E110&amp;$D$85&amp;$D$86,'CCG data'!$A:$AD,'CCG data'!C$3,FALSE)),ISBLANK(VLOOKUP($E110&amp;$D$85&amp;$D$86,'CCG data'!$A:$AD,'CCG data'!C$3,FALSE))),"",VLOOKUP($E110&amp;$D$85&amp;$D$86,'CCG data'!$A:$AD,'CCG data'!C$3,FALSE))</f>
        <v>0.45200984413453649</v>
      </c>
      <c r="S110" s="246"/>
      <c r="T110" s="246">
        <f>IF(OR(ISERROR(VLOOKUP($E110&amp;$D$85&amp;$D$86,'CCG data'!$A:$AD,'CCG data'!D$3,FALSE)),ISBLANK(VLOOKUP($E110&amp;$D$85&amp;$D$86,'CCG data'!$A:$AD,'CCG data'!D$3,FALSE))),"",VLOOKUP($E110&amp;$D$85&amp;$D$86,'CCG data'!$A:$AD,'CCG data'!D$3,FALSE))</f>
        <v>0.35767022149302707</v>
      </c>
      <c r="U110" s="246"/>
      <c r="V110" s="246">
        <f>IF(OR(ISERROR(VLOOKUP($E110&amp;$D$85&amp;$D$86,'CCG data'!$A:$AD,'CCG data'!E$3,FALSE)),ISBLANK(VLOOKUP($E110&amp;$D$85&amp;$D$86,'CCG data'!$A:$AD,'CCG data'!E$3,FALSE))),"",VLOOKUP($E110&amp;$D$85&amp;$D$86,'CCG data'!$A:$AD,'CCG data'!E$3,FALSE))</f>
        <v>0.19031993437243641</v>
      </c>
      <c r="W110" s="387"/>
      <c r="Z110" s="178">
        <f>IFERROR(VLOOKUP($E110&amp;$D$86, Outliers!$A$4:$P$214,10,FALSE),"0")</f>
        <v>1</v>
      </c>
      <c r="AA110" s="178">
        <f>IFERROR(VLOOKUP($E110&amp;$D$86, Outliers!$A$4:$P$214,11,FALSE),"0")</f>
        <v>1</v>
      </c>
      <c r="AB110" s="178">
        <f>IFERROR(VLOOKUP($E110&amp;$D$86, Outliers!$A$4:$P$214,12,FALSE),"0")</f>
        <v>1</v>
      </c>
      <c r="AC110" s="110"/>
      <c r="AD110" s="82"/>
      <c r="AE110" s="82"/>
      <c r="AF110" s="82"/>
      <c r="AG110" s="82"/>
    </row>
    <row r="111" spans="4:33" x14ac:dyDescent="0.25">
      <c r="D111" s="301"/>
      <c r="E111" s="107" t="s">
        <v>27</v>
      </c>
      <c r="F111" s="99" t="str">
        <f>IF(P110="","",VLOOKUP($E110&amp;$D$85&amp;$D$86,'CCG data'!$A:$AD,'CCG data'!W$3,FALSE))</f>
        <v/>
      </c>
      <c r="G111" s="100" t="str">
        <f>IF(P110="","",VLOOKUP($E110&amp;$D$85&amp;$D$86,'CCG data'!$A:$AD,'CCG data'!X$3,FALSE))</f>
        <v/>
      </c>
      <c r="H111" s="100">
        <f>IF(R110="","",VLOOKUP($E110&amp;$D$85&amp;$D$86,'CCG data'!$A:$AD,'CCG data'!Y$3,FALSE))</f>
        <v>38.200000000000003</v>
      </c>
      <c r="I111" s="100">
        <f>IF(R110="","",VLOOKUP($E110&amp;$D$85&amp;$D$86,'CCG data'!$A:$AD,'CCG data'!Z$3,FALSE))</f>
        <v>42.1</v>
      </c>
      <c r="J111" s="100">
        <f>IF(T110="","",VLOOKUP($E110&amp;$D$85&amp;$D$86,'CCG data'!$A:$AD,'CCG data'!AA$3,FALSE))</f>
        <v>29.5</v>
      </c>
      <c r="K111" s="100">
        <f>IF(T110="","",VLOOKUP($E110&amp;$D$85&amp;$D$86,'CCG data'!$A:$AD,'CCG data'!AB$3,FALSE))</f>
        <v>32.9</v>
      </c>
      <c r="L111" s="100">
        <f>IF(V110="","",VLOOKUP($E110&amp;$D$85&amp;$D$86,'CCG data'!$A:$AD,'CCG data'!AC$3,FALSE))</f>
        <v>15.6</v>
      </c>
      <c r="M111" s="100">
        <f>IF(V110="","",VLOOKUP($E110&amp;$D$85&amp;$D$86,'CCG data'!$A:$AD,'CCG data'!AD$3,FALSE))</f>
        <v>18.100000000000001</v>
      </c>
      <c r="N111" s="304"/>
      <c r="P111" s="162" t="str">
        <f>IF(P110="","",VLOOKUP($E110&amp;$D$85&amp;$D$86,'CCG data'!$A:$AD,'CCG data'!I$3,FALSE))</f>
        <v/>
      </c>
      <c r="Q111" s="15" t="str">
        <f>IF(P110="","",VLOOKUP($E110&amp;$D$85&amp;$D$86,'CCG data'!$A:$AD,'CCG data'!J$3,FALSE))</f>
        <v/>
      </c>
      <c r="R111" s="15">
        <f>IF(R110="","",VLOOKUP($E110&amp;$D$85&amp;$D$86,'CCG data'!$A:$AD,'CCG data'!K$3,FALSE))</f>
        <v>0.436</v>
      </c>
      <c r="S111" s="15">
        <f>IF(R110="","",VLOOKUP($E110&amp;$D$85&amp;$D$86,'CCG data'!$A:$AD,'CCG data'!L$3,FALSE))</f>
        <v>0.46800000000000003</v>
      </c>
      <c r="T111" s="15">
        <f>IF(T110="","",VLOOKUP($E110&amp;$D$85&amp;$D$86,'CCG data'!$A:$AD,'CCG data'!M$3,FALSE))</f>
        <v>0.34200000000000003</v>
      </c>
      <c r="U111" s="15">
        <f>IF(T110="","",VLOOKUP($E110&amp;$D$85&amp;$D$86,'CCG data'!$A:$AD,'CCG data'!N$3,FALSE))</f>
        <v>0.373</v>
      </c>
      <c r="V111" s="15">
        <f>IF(V110="","",VLOOKUP($E110&amp;$D$85&amp;$D$86,'CCG data'!$A:$AD,'CCG data'!O$3,FALSE))</f>
        <v>0.17799999999999999</v>
      </c>
      <c r="W111" s="142">
        <f>IF(V110="","",VLOOKUP($E110&amp;$D$85&amp;$D$86,'CCG data'!$A:$AD,'CCG data'!P$3,FALSE))</f>
        <v>0.20300000000000001</v>
      </c>
      <c r="Z111" s="178" t="str">
        <f>IFERROR(VLOOKUP($E111&amp;$D$86, Outliers!$A$4:$P$214,10,FALSE),"0")</f>
        <v>0</v>
      </c>
      <c r="AA111" s="178" t="str">
        <f>IFERROR(VLOOKUP($E111&amp;$D$86, Outliers!$A$4:$P$214,11,FALSE),"0")</f>
        <v>0</v>
      </c>
      <c r="AB111" s="178" t="str">
        <f>IFERROR(VLOOKUP($E111&amp;$D$86, Outliers!$A$4:$P$214,12,FALSE),"0")</f>
        <v>0</v>
      </c>
      <c r="AD111" s="82"/>
      <c r="AE111" s="82"/>
      <c r="AF111" s="82"/>
      <c r="AG111" s="82"/>
    </row>
    <row r="112" spans="4:33" s="43" customFormat="1" ht="18.75" customHeight="1" x14ac:dyDescent="0.25">
      <c r="D112" s="301"/>
      <c r="E112" s="108" t="s">
        <v>443</v>
      </c>
      <c r="F112" s="372" t="str">
        <f>IF(OR(ISERROR(VLOOKUP($E112&amp;$D$85&amp;$D$86,'CCG data'!$A:$AD,'CCG data'!R$3,FALSE)),ISBLANK(VLOOKUP($E112&amp;$D$85&amp;$D$86,'CCG data'!$A:$AD,'CCG data'!R$3,FALSE))),"",VLOOKUP($E112&amp;$D$85&amp;$D$86,'CCG data'!$A:$AD,'CCG data'!R$3,FALSE))</f>
        <v/>
      </c>
      <c r="G112" s="373"/>
      <c r="H112" s="373">
        <f>IF(OR(ISERROR(VLOOKUP($E112&amp;$D$85&amp;$D$86,'CCG data'!$A:$AD,'CCG data'!S$3,FALSE)),ISBLANK(VLOOKUP($E112&amp;$D$85&amp;$D$86,'CCG data'!$A:$AD,'CCG data'!S$3,FALSE))),"",VLOOKUP($E112&amp;$D$85&amp;$D$86,'CCG data'!$A:$AD,'CCG data'!S$3,FALSE))</f>
        <v>38.200000000000003</v>
      </c>
      <c r="I112" s="373"/>
      <c r="J112" s="373">
        <f>IF(OR(ISERROR(VLOOKUP($E112&amp;$D$85&amp;$D$86,'CCG data'!$A:$AD,'CCG data'!T$3,FALSE)),ISBLANK(VLOOKUP($E112&amp;$D$85&amp;$D$86,'CCG data'!$A:$AD,'CCG data'!T$3,FALSE))),"",VLOOKUP($E112&amp;$D$85&amp;$D$86,'CCG data'!$A:$AD,'CCG data'!T$3,FALSE))</f>
        <v>27.4</v>
      </c>
      <c r="K112" s="373"/>
      <c r="L112" s="373">
        <f>IF(OR(ISERROR(VLOOKUP($E112&amp;$D$85&amp;$D$86,'CCG data'!$A:$AD,'CCG data'!U$3,FALSE)),ISBLANK(VLOOKUP($E112&amp;$D$85&amp;$D$86,'CCG data'!$A:$AD,'CCG data'!U$3,FALSE))),"",VLOOKUP($E112&amp;$D$85&amp;$D$86,'CCG data'!$A:$AD,'CCG data'!U$3,FALSE))</f>
        <v>19.399999999999999</v>
      </c>
      <c r="M112" s="374"/>
      <c r="N112" s="303">
        <f>IF(OR(ISERROR(VLOOKUP($E112&amp;$D$85&amp;$D$86,'CCG data'!$A:$AD,'CCG data'!G$3,FALSE)),ISBLANK(VLOOKUP($E112&amp;$D$85&amp;$D$86,'CCG data'!$A:$AD,'CCG data'!G$3,FALSE))),"",VLOOKUP($E112&amp;$D$85&amp;$D$86,'CCG data'!$A:$AD,'CCG data'!G$3,FALSE))</f>
        <v>902</v>
      </c>
      <c r="P112" s="354" t="str">
        <f>IF(OR(ISERROR(VLOOKUP($E112&amp;$D$85&amp;$D$86,'CCG data'!$A:$AD,'CCG data'!B$3,FALSE)),ISBLANK(VLOOKUP($E112&amp;$D$85&amp;$D$86,'CCG data'!$A:$AD,'CCG data'!B$3,FALSE))),"",VLOOKUP($E112&amp;$D$85&amp;$D$86,'CCG data'!$A:$AD,'CCG data'!B$3,FALSE))</f>
        <v/>
      </c>
      <c r="Q112" s="246"/>
      <c r="R112" s="246">
        <f>IF(OR(ISERROR(VLOOKUP($E112&amp;$D$85&amp;$D$86,'CCG data'!$A:$AD,'CCG data'!C$3,FALSE)),ISBLANK(VLOOKUP($E112&amp;$D$85&amp;$D$86,'CCG data'!$A:$AD,'CCG data'!C$3,FALSE))),"",VLOOKUP($E112&amp;$D$85&amp;$D$86,'CCG data'!$A:$AD,'CCG data'!C$3,FALSE))</f>
        <v>0.44678492239467849</v>
      </c>
      <c r="S112" s="246"/>
      <c r="T112" s="246">
        <f>IF(OR(ISERROR(VLOOKUP($E112&amp;$D$85&amp;$D$86,'CCG data'!$A:$AD,'CCG data'!D$3,FALSE)),ISBLANK(VLOOKUP($E112&amp;$D$85&amp;$D$86,'CCG data'!$A:$AD,'CCG data'!D$3,FALSE))),"",VLOOKUP($E112&amp;$D$85&amp;$D$86,'CCG data'!$A:$AD,'CCG data'!D$3,FALSE))</f>
        <v>0.32594235033259422</v>
      </c>
      <c r="U112" s="246"/>
      <c r="V112" s="246">
        <f>IF(OR(ISERROR(VLOOKUP($E112&amp;$D$85&amp;$D$86,'CCG data'!$A:$AD,'CCG data'!E$3,FALSE)),ISBLANK(VLOOKUP($E112&amp;$D$85&amp;$D$86,'CCG data'!$A:$AD,'CCG data'!E$3,FALSE))),"",VLOOKUP($E112&amp;$D$85&amp;$D$86,'CCG data'!$A:$AD,'CCG data'!E$3,FALSE))</f>
        <v>0.22727272727272727</v>
      </c>
      <c r="W112" s="387"/>
      <c r="Z112" s="178">
        <f>IFERROR(VLOOKUP($E112&amp;$D$86, Outliers!$A$4:$P$214,10,FALSE),"0")</f>
        <v>0</v>
      </c>
      <c r="AA112" s="178">
        <f>IFERROR(VLOOKUP($E112&amp;$D$86, Outliers!$A$4:$P$214,11,FALSE),"0")</f>
        <v>0</v>
      </c>
      <c r="AB112" s="178">
        <f>IFERROR(VLOOKUP($E112&amp;$D$86, Outliers!$A$4:$P$214,12,FALSE),"0")</f>
        <v>1</v>
      </c>
      <c r="AC112" s="110"/>
      <c r="AD112" s="82"/>
      <c r="AE112" s="82"/>
      <c r="AF112" s="82"/>
      <c r="AG112" s="82"/>
    </row>
    <row r="113" spans="2:33" x14ac:dyDescent="0.25">
      <c r="B113" s="90"/>
      <c r="D113" s="301"/>
      <c r="E113" s="107" t="s">
        <v>27</v>
      </c>
      <c r="F113" s="99" t="str">
        <f>IF(P112="","",VLOOKUP($E112&amp;$D$85&amp;$D$86,'CCG data'!$A:$AD,'CCG data'!W$3,FALSE))</f>
        <v/>
      </c>
      <c r="G113" s="100" t="str">
        <f>IF(P112="","",VLOOKUP($E112&amp;$D$85&amp;$D$86,'CCG data'!$A:$AD,'CCG data'!X$3,FALSE))</f>
        <v/>
      </c>
      <c r="H113" s="100">
        <f>IF(R112="","",VLOOKUP($E112&amp;$D$85&amp;$D$86,'CCG data'!$A:$AD,'CCG data'!Y$3,FALSE))</f>
        <v>34.5</v>
      </c>
      <c r="I113" s="100">
        <f>IF(R112="","",VLOOKUP($E112&amp;$D$85&amp;$D$86,'CCG data'!$A:$AD,'CCG data'!Z$3,FALSE))</f>
        <v>41.9</v>
      </c>
      <c r="J113" s="100">
        <f>IF(T112="","",VLOOKUP($E112&amp;$D$85&amp;$D$86,'CCG data'!$A:$AD,'CCG data'!AA$3,FALSE))</f>
        <v>24.3</v>
      </c>
      <c r="K113" s="100">
        <f>IF(T112="","",VLOOKUP($E112&amp;$D$85&amp;$D$86,'CCG data'!$A:$AD,'CCG data'!AB$3,FALSE))</f>
        <v>30.5</v>
      </c>
      <c r="L113" s="100">
        <f>IF(V112="","",VLOOKUP($E112&amp;$D$85&amp;$D$86,'CCG data'!$A:$AD,'CCG data'!AC$3,FALSE))</f>
        <v>16.8</v>
      </c>
      <c r="M113" s="100">
        <f>IF(V112="","",VLOOKUP($E112&amp;$D$85&amp;$D$86,'CCG data'!$A:$AD,'CCG data'!AD$3,FALSE))</f>
        <v>22.1</v>
      </c>
      <c r="N113" s="304"/>
      <c r="P113" s="162" t="str">
        <f>IF(P112="","",VLOOKUP($E112&amp;$D$85&amp;$D$86,'CCG data'!$A:$AD,'CCG data'!I$3,FALSE))</f>
        <v/>
      </c>
      <c r="Q113" s="15" t="str">
        <f>IF(P112="","",VLOOKUP($E112&amp;$D$85&amp;$D$86,'CCG data'!$A:$AD,'CCG data'!J$3,FALSE))</f>
        <v/>
      </c>
      <c r="R113" s="15">
        <f>IF(R112="","",VLOOKUP($E112&amp;$D$85&amp;$D$86,'CCG data'!$A:$AD,'CCG data'!K$3,FALSE))</f>
        <v>0.41499999999999998</v>
      </c>
      <c r="S113" s="15">
        <f>IF(R112="","",VLOOKUP($E112&amp;$D$85&amp;$D$86,'CCG data'!$A:$AD,'CCG data'!L$3,FALSE))</f>
        <v>0.47899999999999998</v>
      </c>
      <c r="T113" s="15">
        <f>IF(T112="","",VLOOKUP($E112&amp;$D$85&amp;$D$86,'CCG data'!$A:$AD,'CCG data'!M$3,FALSE))</f>
        <v>0.29599999999999999</v>
      </c>
      <c r="U113" s="15">
        <f>IF(T112="","",VLOOKUP($E112&amp;$D$85&amp;$D$86,'CCG data'!$A:$AD,'CCG data'!N$3,FALSE))</f>
        <v>0.35699999999999998</v>
      </c>
      <c r="V113" s="15">
        <f>IF(V112="","",VLOOKUP($E112&amp;$D$85&amp;$D$86,'CCG data'!$A:$AD,'CCG data'!O$3,FALSE))</f>
        <v>0.20100000000000001</v>
      </c>
      <c r="W113" s="142">
        <f>IF(V112="","",VLOOKUP($E112&amp;$D$85&amp;$D$86,'CCG data'!$A:$AD,'CCG data'!P$3,FALSE))</f>
        <v>0.25600000000000001</v>
      </c>
      <c r="Z113" s="178" t="str">
        <f>IFERROR(VLOOKUP($E113&amp;$D$86, Outliers!$A$4:$P$214,10,FALSE),"0")</f>
        <v>0</v>
      </c>
      <c r="AA113" s="178" t="str">
        <f>IFERROR(VLOOKUP($E113&amp;$D$86, Outliers!$A$4:$P$214,11,FALSE),"0")</f>
        <v>0</v>
      </c>
      <c r="AB113" s="178" t="str">
        <f>IFERROR(VLOOKUP($E113&amp;$D$86, Outliers!$A$4:$P$214,12,FALSE),"0")</f>
        <v>0</v>
      </c>
      <c r="AD113" s="82"/>
      <c r="AE113" s="82"/>
      <c r="AF113" s="82"/>
      <c r="AG113" s="82"/>
    </row>
    <row r="114" spans="2:33" s="43" customFormat="1" ht="15.75" x14ac:dyDescent="0.25">
      <c r="B114" s="89"/>
      <c r="C114" s="89"/>
      <c r="D114" s="301"/>
      <c r="E114" s="108" t="s">
        <v>444</v>
      </c>
      <c r="F114" s="372" t="str">
        <f>IF(OR(ISERROR(VLOOKUP($E114&amp;$D$85&amp;$D$86,'CCG data'!$A:$AD,'CCG data'!R$3,FALSE)),ISBLANK(VLOOKUP($E114&amp;$D$85&amp;$D$86,'CCG data'!$A:$AD,'CCG data'!R$3,FALSE))),"",VLOOKUP($E114&amp;$D$85&amp;$D$86,'CCG data'!$A:$AD,'CCG data'!R$3,FALSE))</f>
        <v/>
      </c>
      <c r="G114" s="373"/>
      <c r="H114" s="373">
        <f>IF(OR(ISERROR(VLOOKUP($E114&amp;$D$85&amp;$D$86,'CCG data'!$A:$AD,'CCG data'!S$3,FALSE)),ISBLANK(VLOOKUP($E114&amp;$D$85&amp;$D$86,'CCG data'!$A:$AD,'CCG data'!S$3,FALSE))),"",VLOOKUP($E114&amp;$D$85&amp;$D$86,'CCG data'!$A:$AD,'CCG data'!S$3,FALSE))</f>
        <v>38.4</v>
      </c>
      <c r="I114" s="373"/>
      <c r="J114" s="373">
        <f>IF(OR(ISERROR(VLOOKUP($E114&amp;$D$85&amp;$D$86,'CCG data'!$A:$AD,'CCG data'!T$3,FALSE)),ISBLANK(VLOOKUP($E114&amp;$D$85&amp;$D$86,'CCG data'!$A:$AD,'CCG data'!T$3,FALSE))),"",VLOOKUP($E114&amp;$D$85&amp;$D$86,'CCG data'!$A:$AD,'CCG data'!T$3,FALSE))</f>
        <v>47</v>
      </c>
      <c r="K114" s="373"/>
      <c r="L114" s="373">
        <f>IF(OR(ISERROR(VLOOKUP($E114&amp;$D$85&amp;$D$86,'CCG data'!$A:$AD,'CCG data'!U$3,FALSE)),ISBLANK(VLOOKUP($E114&amp;$D$85&amp;$D$86,'CCG data'!$A:$AD,'CCG data'!U$3,FALSE))),"",VLOOKUP($E114&amp;$D$85&amp;$D$86,'CCG data'!$A:$AD,'CCG data'!U$3,FALSE))</f>
        <v>12.4</v>
      </c>
      <c r="M114" s="374"/>
      <c r="N114" s="303">
        <f>IF(OR(ISERROR(VLOOKUP($E114&amp;$D$85&amp;$D$86,'CCG data'!$A:$AD,'CCG data'!G$3,FALSE)),ISBLANK(VLOOKUP($E114&amp;$D$85&amp;$D$86,'CCG data'!$A:$AD,'CCG data'!G$3,FALSE))),"",VLOOKUP($E114&amp;$D$85&amp;$D$86,'CCG data'!$A:$AD,'CCG data'!G$3,FALSE))</f>
        <v>808</v>
      </c>
      <c r="P114" s="354" t="str">
        <f>IF(OR(ISERROR(VLOOKUP($E114&amp;$D$85&amp;$D$86,'CCG data'!$A:$AD,'CCG data'!B$3,FALSE)),ISBLANK(VLOOKUP($E114&amp;$D$85&amp;$D$86,'CCG data'!$A:$AD,'CCG data'!B$3,FALSE))),"",VLOOKUP($E114&amp;$D$85&amp;$D$86,'CCG data'!$A:$AD,'CCG data'!B$3,FALSE))</f>
        <v/>
      </c>
      <c r="Q114" s="246"/>
      <c r="R114" s="246">
        <f>IF(OR(ISERROR(VLOOKUP($E114&amp;$D$85&amp;$D$86,'CCG data'!$A:$AD,'CCG data'!C$3,FALSE)),ISBLANK(VLOOKUP($E114&amp;$D$85&amp;$D$86,'CCG data'!$A:$AD,'CCG data'!C$3,FALSE))),"",VLOOKUP($E114&amp;$D$85&amp;$D$86,'CCG data'!$A:$AD,'CCG data'!C$3,FALSE))</f>
        <v>0.39851485148514854</v>
      </c>
      <c r="S114" s="246"/>
      <c r="T114" s="246">
        <f>IF(OR(ISERROR(VLOOKUP($E114&amp;$D$85&amp;$D$86,'CCG data'!$A:$AD,'CCG data'!D$3,FALSE)),ISBLANK(VLOOKUP($E114&amp;$D$85&amp;$D$86,'CCG data'!$A:$AD,'CCG data'!D$3,FALSE))),"",VLOOKUP($E114&amp;$D$85&amp;$D$86,'CCG data'!$A:$AD,'CCG data'!D$3,FALSE))</f>
        <v>0.47524752475247523</v>
      </c>
      <c r="U114" s="246"/>
      <c r="V114" s="246">
        <f>IF(OR(ISERROR(VLOOKUP($E114&amp;$D$85&amp;$D$86,'CCG data'!$A:$AD,'CCG data'!E$3,FALSE)),ISBLANK(VLOOKUP($E114&amp;$D$85&amp;$D$86,'CCG data'!$A:$AD,'CCG data'!E$3,FALSE))),"",VLOOKUP($E114&amp;$D$85&amp;$D$86,'CCG data'!$A:$AD,'CCG data'!E$3,FALSE))</f>
        <v>0.12623762376237624</v>
      </c>
      <c r="W114" s="387"/>
      <c r="Z114" s="178">
        <f>IFERROR(VLOOKUP($E114&amp;$D$86, Outliers!$A$4:$P$214,10,FALSE),"0")</f>
        <v>0</v>
      </c>
      <c r="AA114" s="178">
        <f>IFERROR(VLOOKUP($E114&amp;$D$86, Outliers!$A$4:$P$214,11,FALSE),"0")</f>
        <v>1</v>
      </c>
      <c r="AB114" s="178">
        <f>IFERROR(VLOOKUP($E114&amp;$D$86, Outliers!$A$4:$P$214,12,FALSE),"0")</f>
        <v>0</v>
      </c>
      <c r="AC114" s="110"/>
      <c r="AD114" s="82"/>
      <c r="AE114" s="82"/>
      <c r="AF114" s="82"/>
      <c r="AG114" s="82"/>
    </row>
    <row r="115" spans="2:33" x14ac:dyDescent="0.25">
      <c r="B115" s="59"/>
      <c r="D115" s="301"/>
      <c r="E115" s="107" t="s">
        <v>27</v>
      </c>
      <c r="F115" s="99" t="str">
        <f>IF(P114="","",VLOOKUP($E114&amp;$D$85&amp;$D$86,'CCG data'!$A:$AD,'CCG data'!W$3,FALSE))</f>
        <v/>
      </c>
      <c r="G115" s="100" t="str">
        <f>IF(P114="","",VLOOKUP($E114&amp;$D$85&amp;$D$86,'CCG data'!$A:$AD,'CCG data'!X$3,FALSE))</f>
        <v/>
      </c>
      <c r="H115" s="100">
        <f>IF(R114="","",VLOOKUP($E114&amp;$D$85&amp;$D$86,'CCG data'!$A:$AD,'CCG data'!Y$3,FALSE))</f>
        <v>34.200000000000003</v>
      </c>
      <c r="I115" s="100">
        <f>IF(R114="","",VLOOKUP($E114&amp;$D$85&amp;$D$86,'CCG data'!$A:$AD,'CCG data'!Z$3,FALSE))</f>
        <v>42.6</v>
      </c>
      <c r="J115" s="100">
        <f>IF(T114="","",VLOOKUP($E114&amp;$D$85&amp;$D$86,'CCG data'!$A:$AD,'CCG data'!AA$3,FALSE))</f>
        <v>42.3</v>
      </c>
      <c r="K115" s="100">
        <f>IF(T114="","",VLOOKUP($E114&amp;$D$85&amp;$D$86,'CCG data'!$A:$AD,'CCG data'!AB$3,FALSE))</f>
        <v>51.7</v>
      </c>
      <c r="L115" s="100">
        <f>IF(V114="","",VLOOKUP($E114&amp;$D$85&amp;$D$86,'CCG data'!$A:$AD,'CCG data'!AC$3,FALSE))</f>
        <v>10</v>
      </c>
      <c r="M115" s="100">
        <f>IF(V114="","",VLOOKUP($E114&amp;$D$85&amp;$D$86,'CCG data'!$A:$AD,'CCG data'!AD$3,FALSE))</f>
        <v>14.8</v>
      </c>
      <c r="N115" s="304"/>
      <c r="P115" s="162" t="str">
        <f>IF(P114="","",VLOOKUP($E114&amp;$D$85&amp;$D$86,'CCG data'!$A:$AD,'CCG data'!I$3,FALSE))</f>
        <v/>
      </c>
      <c r="Q115" s="15" t="str">
        <f>IF(P114="","",VLOOKUP($E114&amp;$D$85&amp;$D$86,'CCG data'!$A:$AD,'CCG data'!J$3,FALSE))</f>
        <v/>
      </c>
      <c r="R115" s="15">
        <f>IF(R114="","",VLOOKUP($E114&amp;$D$85&amp;$D$86,'CCG data'!$A:$AD,'CCG data'!K$3,FALSE))</f>
        <v>0.36499999999999999</v>
      </c>
      <c r="S115" s="15">
        <f>IF(R114="","",VLOOKUP($E114&amp;$D$85&amp;$D$86,'CCG data'!$A:$AD,'CCG data'!L$3,FALSE))</f>
        <v>0.433</v>
      </c>
      <c r="T115" s="15">
        <f>IF(T114="","",VLOOKUP($E114&amp;$D$85&amp;$D$86,'CCG data'!$A:$AD,'CCG data'!M$3,FALSE))</f>
        <v>0.441</v>
      </c>
      <c r="U115" s="15">
        <f>IF(T114="","",VLOOKUP($E114&amp;$D$85&amp;$D$86,'CCG data'!$A:$AD,'CCG data'!N$3,FALSE))</f>
        <v>0.51</v>
      </c>
      <c r="V115" s="15">
        <f>IF(V114="","",VLOOKUP($E114&amp;$D$85&amp;$D$86,'CCG data'!$A:$AD,'CCG data'!O$3,FALSE))</f>
        <v>0.105</v>
      </c>
      <c r="W115" s="142">
        <f>IF(V114="","",VLOOKUP($E114&amp;$D$85&amp;$D$86,'CCG data'!$A:$AD,'CCG data'!P$3,FALSE))</f>
        <v>0.151</v>
      </c>
      <c r="Z115" s="178" t="str">
        <f>IFERROR(VLOOKUP($E115&amp;$D$86, Outliers!$A$4:$P$214,10,FALSE),"0")</f>
        <v>0</v>
      </c>
      <c r="AA115" s="178" t="str">
        <f>IFERROR(VLOOKUP($E115&amp;$D$86, Outliers!$A$4:$P$214,11,FALSE),"0")</f>
        <v>0</v>
      </c>
      <c r="AB115" s="178" t="str">
        <f>IFERROR(VLOOKUP($E115&amp;$D$86, Outliers!$A$4:$P$214,12,FALSE),"0")</f>
        <v>0</v>
      </c>
      <c r="AD115" s="82"/>
      <c r="AE115" s="82"/>
      <c r="AF115" s="82"/>
      <c r="AG115" s="82"/>
    </row>
    <row r="116" spans="2:33" s="43" customFormat="1" ht="15.75" x14ac:dyDescent="0.25">
      <c r="B116" s="91"/>
      <c r="C116" s="113"/>
      <c r="D116" s="301"/>
      <c r="E116" s="108" t="s">
        <v>180</v>
      </c>
      <c r="F116" s="372" t="str">
        <f>IF(OR(ISERROR(VLOOKUP($E116&amp;$D$85&amp;$D$86,'CCG data'!$A:$AD,'CCG data'!R$3,FALSE)),ISBLANK(VLOOKUP($E116&amp;$D$85&amp;$D$86,'CCG data'!$A:$AD,'CCG data'!R$3,FALSE))),"",VLOOKUP($E116&amp;$D$85&amp;$D$86,'CCG data'!$A:$AD,'CCG data'!R$3,FALSE))</f>
        <v/>
      </c>
      <c r="G116" s="373"/>
      <c r="H116" s="373">
        <f>IF(OR(ISERROR(VLOOKUP($E116&amp;$D$85&amp;$D$86,'CCG data'!$A:$AD,'CCG data'!S$3,FALSE)),ISBLANK(VLOOKUP($E116&amp;$D$85&amp;$D$86,'CCG data'!$A:$AD,'CCG data'!S$3,FALSE))),"",VLOOKUP($E116&amp;$D$85&amp;$D$86,'CCG data'!$A:$AD,'CCG data'!S$3,FALSE))</f>
        <v>50.4</v>
      </c>
      <c r="I116" s="373"/>
      <c r="J116" s="373">
        <f>IF(OR(ISERROR(VLOOKUP($E116&amp;$D$85&amp;$D$86,'CCG data'!$A:$AD,'CCG data'!T$3,FALSE)),ISBLANK(VLOOKUP($E116&amp;$D$85&amp;$D$86,'CCG data'!$A:$AD,'CCG data'!T$3,FALSE))),"",VLOOKUP($E116&amp;$D$85&amp;$D$86,'CCG data'!$A:$AD,'CCG data'!T$3,FALSE))</f>
        <v>44</v>
      </c>
      <c r="K116" s="373"/>
      <c r="L116" s="373">
        <f>IF(OR(ISERROR(VLOOKUP($E116&amp;$D$85&amp;$D$86,'CCG data'!$A:$AD,'CCG data'!U$3,FALSE)),ISBLANK(VLOOKUP($E116&amp;$D$85&amp;$D$86,'CCG data'!$A:$AD,'CCG data'!U$3,FALSE))),"",VLOOKUP($E116&amp;$D$85&amp;$D$86,'CCG data'!$A:$AD,'CCG data'!U$3,FALSE))</f>
        <v>12.8</v>
      </c>
      <c r="M116" s="374"/>
      <c r="N116" s="303">
        <f>IF(OR(ISERROR(VLOOKUP($E116&amp;$D$85&amp;$D$86,'CCG data'!$A:$AD,'CCG data'!G$3,FALSE)),ISBLANK(VLOOKUP($E116&amp;$D$85&amp;$D$86,'CCG data'!$A:$AD,'CCG data'!G$3,FALSE))),"",VLOOKUP($E116&amp;$D$85&amp;$D$86,'CCG data'!$A:$AD,'CCG data'!G$3,FALSE))</f>
        <v>1210</v>
      </c>
      <c r="P116" s="354" t="str">
        <f>IF(OR(ISERROR(VLOOKUP($E116&amp;$D$85&amp;$D$86,'CCG data'!$A:$AD,'CCG data'!B$3,FALSE)),ISBLANK(VLOOKUP($E116&amp;$D$85&amp;$D$86,'CCG data'!$A:$AD,'CCG data'!B$3,FALSE))),"",VLOOKUP($E116&amp;$D$85&amp;$D$86,'CCG data'!$A:$AD,'CCG data'!B$3,FALSE))</f>
        <v/>
      </c>
      <c r="Q116" s="246"/>
      <c r="R116" s="246">
        <f>IF(OR(ISERROR(VLOOKUP($E116&amp;$D$85&amp;$D$86,'CCG data'!$A:$AD,'CCG data'!C$3,FALSE)),ISBLANK(VLOOKUP($E116&amp;$D$85&amp;$D$86,'CCG data'!$A:$AD,'CCG data'!C$3,FALSE))),"",VLOOKUP($E116&amp;$D$85&amp;$D$86,'CCG data'!$A:$AD,'CCG data'!C$3,FALSE))</f>
        <v>0.46859504132231405</v>
      </c>
      <c r="S116" s="246"/>
      <c r="T116" s="246">
        <f>IF(OR(ISERROR(VLOOKUP($E116&amp;$D$85&amp;$D$86,'CCG data'!$A:$AD,'CCG data'!D$3,FALSE)),ISBLANK(VLOOKUP($E116&amp;$D$85&amp;$D$86,'CCG data'!$A:$AD,'CCG data'!D$3,FALSE))),"",VLOOKUP($E116&amp;$D$85&amp;$D$86,'CCG data'!$A:$AD,'CCG data'!D$3,FALSE))</f>
        <v>0.4115702479338843</v>
      </c>
      <c r="U116" s="246"/>
      <c r="V116" s="246">
        <f>IF(OR(ISERROR(VLOOKUP($E116&amp;$D$85&amp;$D$86,'CCG data'!$A:$AD,'CCG data'!E$3,FALSE)),ISBLANK(VLOOKUP($E116&amp;$D$85&amp;$D$86,'CCG data'!$A:$AD,'CCG data'!E$3,FALSE))),"",VLOOKUP($E116&amp;$D$85&amp;$D$86,'CCG data'!$A:$AD,'CCG data'!E$3,FALSE))</f>
        <v>0.11983471074380166</v>
      </c>
      <c r="W116" s="387"/>
      <c r="Z116" s="178">
        <f>IFERROR(VLOOKUP($E116&amp;$D$86, Outliers!$A$4:$P$214,10,FALSE),"0")</f>
        <v>1</v>
      </c>
      <c r="AA116" s="178">
        <f>IFERROR(VLOOKUP($E116&amp;$D$86, Outliers!$A$4:$P$214,11,FALSE),"0")</f>
        <v>1</v>
      </c>
      <c r="AB116" s="178">
        <f>IFERROR(VLOOKUP($E116&amp;$D$86, Outliers!$A$4:$P$214,12,FALSE),"0")</f>
        <v>0</v>
      </c>
      <c r="AC116" s="110"/>
      <c r="AD116" s="82"/>
      <c r="AE116" s="82"/>
      <c r="AF116" s="82"/>
      <c r="AG116" s="82"/>
    </row>
    <row r="117" spans="2:33" x14ac:dyDescent="0.25">
      <c r="D117" s="301"/>
      <c r="E117" s="107" t="s">
        <v>27</v>
      </c>
      <c r="F117" s="99" t="str">
        <f>IF(P116="","",VLOOKUP($E116&amp;$D$85&amp;$D$86,'CCG data'!$A:$AD,'CCG data'!W$3,FALSE))</f>
        <v/>
      </c>
      <c r="G117" s="100" t="str">
        <f>IF(P116="","",VLOOKUP($E116&amp;$D$85&amp;$D$86,'CCG data'!$A:$AD,'CCG data'!X$3,FALSE))</f>
        <v/>
      </c>
      <c r="H117" s="100">
        <f>IF(R116="","",VLOOKUP($E116&amp;$D$85&amp;$D$86,'CCG data'!$A:$AD,'CCG data'!Y$3,FALSE))</f>
        <v>46.3</v>
      </c>
      <c r="I117" s="100">
        <f>IF(R116="","",VLOOKUP($E116&amp;$D$85&amp;$D$86,'CCG data'!$A:$AD,'CCG data'!Z$3,FALSE))</f>
        <v>54.5</v>
      </c>
      <c r="J117" s="100">
        <f>IF(T116="","",VLOOKUP($E116&amp;$D$85&amp;$D$86,'CCG data'!$A:$AD,'CCG data'!AA$3,FALSE))</f>
        <v>40.1</v>
      </c>
      <c r="K117" s="100">
        <f>IF(T116="","",VLOOKUP($E116&amp;$D$85&amp;$D$86,'CCG data'!$A:$AD,'CCG data'!AB$3,FALSE))</f>
        <v>47.8</v>
      </c>
      <c r="L117" s="100">
        <f>IF(V116="","",VLOOKUP($E116&amp;$D$85&amp;$D$86,'CCG data'!$A:$AD,'CCG data'!AC$3,FALSE))</f>
        <v>10.7</v>
      </c>
      <c r="M117" s="100">
        <f>IF(V116="","",VLOOKUP($E116&amp;$D$85&amp;$D$86,'CCG data'!$A:$AD,'CCG data'!AD$3,FALSE))</f>
        <v>14.9</v>
      </c>
      <c r="N117" s="304"/>
      <c r="P117" s="162" t="str">
        <f>IF(P116="","",VLOOKUP($E116&amp;$D$85&amp;$D$86,'CCG data'!$A:$AD,'CCG data'!I$3,FALSE))</f>
        <v/>
      </c>
      <c r="Q117" s="15" t="str">
        <f>IF(P116="","",VLOOKUP($E116&amp;$D$85&amp;$D$86,'CCG data'!$A:$AD,'CCG data'!J$3,FALSE))</f>
        <v/>
      </c>
      <c r="R117" s="15">
        <f>IF(R116="","",VLOOKUP($E116&amp;$D$85&amp;$D$86,'CCG data'!$A:$AD,'CCG data'!K$3,FALSE))</f>
        <v>0.441</v>
      </c>
      <c r="S117" s="15">
        <f>IF(R116="","",VLOOKUP($E116&amp;$D$85&amp;$D$86,'CCG data'!$A:$AD,'CCG data'!L$3,FALSE))</f>
        <v>0.497</v>
      </c>
      <c r="T117" s="15">
        <f>IF(T116="","",VLOOKUP($E116&amp;$D$85&amp;$D$86,'CCG data'!$A:$AD,'CCG data'!M$3,FALSE))</f>
        <v>0.38400000000000001</v>
      </c>
      <c r="U117" s="15">
        <f>IF(T116="","",VLOOKUP($E116&amp;$D$85&amp;$D$86,'CCG data'!$A:$AD,'CCG data'!N$3,FALSE))</f>
        <v>0.44</v>
      </c>
      <c r="V117" s="15">
        <f>IF(V116="","",VLOOKUP($E116&amp;$D$85&amp;$D$86,'CCG data'!$A:$AD,'CCG data'!O$3,FALSE))</f>
        <v>0.10299999999999999</v>
      </c>
      <c r="W117" s="142">
        <f>IF(V116="","",VLOOKUP($E116&amp;$D$85&amp;$D$86,'CCG data'!$A:$AD,'CCG data'!P$3,FALSE))</f>
        <v>0.13900000000000001</v>
      </c>
      <c r="Z117" s="178" t="str">
        <f>IFERROR(VLOOKUP($E117&amp;$D$86, Outliers!$A$4:$P$214,10,FALSE),"0")</f>
        <v>0</v>
      </c>
      <c r="AA117" s="178" t="str">
        <f>IFERROR(VLOOKUP($E117&amp;$D$86, Outliers!$A$4:$P$214,11,FALSE),"0")</f>
        <v>0</v>
      </c>
      <c r="AB117" s="178" t="str">
        <f>IFERROR(VLOOKUP($E117&amp;$D$86, Outliers!$A$4:$P$214,12,FALSE),"0")</f>
        <v>0</v>
      </c>
      <c r="AD117" s="82"/>
      <c r="AE117" s="82"/>
      <c r="AF117" s="82"/>
      <c r="AG117" s="82"/>
    </row>
    <row r="118" spans="2:33" s="43" customFormat="1" ht="15.75" x14ac:dyDescent="0.25">
      <c r="D118" s="301"/>
      <c r="E118" s="108" t="s">
        <v>181</v>
      </c>
      <c r="F118" s="372" t="str">
        <f>IF(OR(ISERROR(VLOOKUP($E118&amp;$D$85&amp;$D$86,'CCG data'!$A:$AD,'CCG data'!R$3,FALSE)),ISBLANK(VLOOKUP($E118&amp;$D$85&amp;$D$86,'CCG data'!$A:$AD,'CCG data'!R$3,FALSE))),"",VLOOKUP($E118&amp;$D$85&amp;$D$86,'CCG data'!$A:$AD,'CCG data'!R$3,FALSE))</f>
        <v/>
      </c>
      <c r="G118" s="373"/>
      <c r="H118" s="373">
        <f>IF(OR(ISERROR(VLOOKUP($E118&amp;$D$85&amp;$D$86,'CCG data'!$A:$AD,'CCG data'!S$3,FALSE)),ISBLANK(VLOOKUP($E118&amp;$D$85&amp;$D$86,'CCG data'!$A:$AD,'CCG data'!S$3,FALSE))),"",VLOOKUP($E118&amp;$D$85&amp;$D$86,'CCG data'!$A:$AD,'CCG data'!S$3,FALSE))</f>
        <v>44.1</v>
      </c>
      <c r="I118" s="373"/>
      <c r="J118" s="373">
        <f>IF(OR(ISERROR(VLOOKUP($E118&amp;$D$85&amp;$D$86,'CCG data'!$A:$AD,'CCG data'!T$3,FALSE)),ISBLANK(VLOOKUP($E118&amp;$D$85&amp;$D$86,'CCG data'!$A:$AD,'CCG data'!T$3,FALSE))),"",VLOOKUP($E118&amp;$D$85&amp;$D$86,'CCG data'!$A:$AD,'CCG data'!T$3,FALSE))</f>
        <v>30.7</v>
      </c>
      <c r="K118" s="373"/>
      <c r="L118" s="373">
        <f>IF(OR(ISERROR(VLOOKUP($E118&amp;$D$85&amp;$D$86,'CCG data'!$A:$AD,'CCG data'!U$3,FALSE)),ISBLANK(VLOOKUP($E118&amp;$D$85&amp;$D$86,'CCG data'!$A:$AD,'CCG data'!U$3,FALSE))),"",VLOOKUP($E118&amp;$D$85&amp;$D$86,'CCG data'!$A:$AD,'CCG data'!U$3,FALSE))</f>
        <v>17</v>
      </c>
      <c r="M118" s="374"/>
      <c r="N118" s="303">
        <f>IF(OR(ISERROR(VLOOKUP($E118&amp;$D$85&amp;$D$86,'CCG data'!$A:$AD,'CCG data'!G$3,FALSE)),ISBLANK(VLOOKUP($E118&amp;$D$85&amp;$D$86,'CCG data'!$A:$AD,'CCG data'!G$3,FALSE))),"",VLOOKUP($E118&amp;$D$85&amp;$D$86,'CCG data'!$A:$AD,'CCG data'!G$3,FALSE))</f>
        <v>1645</v>
      </c>
      <c r="P118" s="354" t="str">
        <f>IF(OR(ISERROR(VLOOKUP($E118&amp;$D$85&amp;$D$86,'CCG data'!$A:$AD,'CCG data'!B$3,FALSE)),ISBLANK(VLOOKUP($E118&amp;$D$85&amp;$D$86,'CCG data'!$A:$AD,'CCG data'!B$3,FALSE))),"",VLOOKUP($E118&amp;$D$85&amp;$D$86,'CCG data'!$A:$AD,'CCG data'!B$3,FALSE))</f>
        <v/>
      </c>
      <c r="Q118" s="246"/>
      <c r="R118" s="246">
        <f>IF(OR(ISERROR(VLOOKUP($E118&amp;$D$85&amp;$D$86,'CCG data'!$A:$AD,'CCG data'!C$3,FALSE)),ISBLANK(VLOOKUP($E118&amp;$D$85&amp;$D$86,'CCG data'!$A:$AD,'CCG data'!C$3,FALSE))),"",VLOOKUP($E118&amp;$D$85&amp;$D$86,'CCG data'!$A:$AD,'CCG data'!C$3,FALSE))</f>
        <v>0.48267477203647419</v>
      </c>
      <c r="S118" s="246"/>
      <c r="T118" s="246">
        <f>IF(OR(ISERROR(VLOOKUP($E118&amp;$D$85&amp;$D$86,'CCG data'!$A:$AD,'CCG data'!D$3,FALSE)),ISBLANK(VLOOKUP($E118&amp;$D$85&amp;$D$86,'CCG data'!$A:$AD,'CCG data'!D$3,FALSE))),"",VLOOKUP($E118&amp;$D$85&amp;$D$86,'CCG data'!$A:$AD,'CCG data'!D$3,FALSE))</f>
        <v>0.33130699088145898</v>
      </c>
      <c r="U118" s="246"/>
      <c r="V118" s="246">
        <f>IF(OR(ISERROR(VLOOKUP($E118&amp;$D$85&amp;$D$86,'CCG data'!$A:$AD,'CCG data'!E$3,FALSE)),ISBLANK(VLOOKUP($E118&amp;$D$85&amp;$D$86,'CCG data'!$A:$AD,'CCG data'!E$3,FALSE))),"",VLOOKUP($E118&amp;$D$85&amp;$D$86,'CCG data'!$A:$AD,'CCG data'!E$3,FALSE))</f>
        <v>0.18601823708206686</v>
      </c>
      <c r="W118" s="387"/>
      <c r="Z118" s="178">
        <f>IFERROR(VLOOKUP($E118&amp;$D$86, Outliers!$A$4:$P$214,10,FALSE),"0")</f>
        <v>1</v>
      </c>
      <c r="AA118" s="178">
        <f>IFERROR(VLOOKUP($E118&amp;$D$86, Outliers!$A$4:$P$214,11,FALSE),"0")</f>
        <v>0</v>
      </c>
      <c r="AB118" s="178">
        <f>IFERROR(VLOOKUP($E118&amp;$D$86, Outliers!$A$4:$P$214,12,FALSE),"0")</f>
        <v>1</v>
      </c>
      <c r="AC118" s="110"/>
      <c r="AD118" s="82"/>
      <c r="AE118" s="82"/>
      <c r="AF118" s="82"/>
      <c r="AG118" s="82"/>
    </row>
    <row r="119" spans="2:33" x14ac:dyDescent="0.25">
      <c r="D119" s="301"/>
      <c r="E119" s="107" t="s">
        <v>27</v>
      </c>
      <c r="F119" s="99" t="str">
        <f>IF(P118="","",VLOOKUP($E118&amp;$D$85&amp;$D$86,'CCG data'!$A:$AD,'CCG data'!W$3,FALSE))</f>
        <v/>
      </c>
      <c r="G119" s="100" t="str">
        <f>IF(P118="","",VLOOKUP($E118&amp;$D$85&amp;$D$86,'CCG data'!$A:$AD,'CCG data'!X$3,FALSE))</f>
        <v/>
      </c>
      <c r="H119" s="100">
        <f>IF(R118="","",VLOOKUP($E118&amp;$D$85&amp;$D$86,'CCG data'!$A:$AD,'CCG data'!Y$3,FALSE))</f>
        <v>41</v>
      </c>
      <c r="I119" s="100">
        <f>IF(R118="","",VLOOKUP($E118&amp;$D$85&amp;$D$86,'CCG data'!$A:$AD,'CCG data'!Z$3,FALSE))</f>
        <v>47.2</v>
      </c>
      <c r="J119" s="100">
        <f>IF(T118="","",VLOOKUP($E118&amp;$D$85&amp;$D$86,'CCG data'!$A:$AD,'CCG data'!AA$3,FALSE))</f>
        <v>28.2</v>
      </c>
      <c r="K119" s="100">
        <f>IF(T118="","",VLOOKUP($E118&amp;$D$85&amp;$D$86,'CCG data'!$A:$AD,'CCG data'!AB$3,FALSE))</f>
        <v>33.299999999999997</v>
      </c>
      <c r="L119" s="100">
        <f>IF(V118="","",VLOOKUP($E118&amp;$D$85&amp;$D$86,'CCG data'!$A:$AD,'CCG data'!AC$3,FALSE))</f>
        <v>15.1</v>
      </c>
      <c r="M119" s="100">
        <f>IF(V118="","",VLOOKUP($E118&amp;$D$85&amp;$D$86,'CCG data'!$A:$AD,'CCG data'!AD$3,FALSE))</f>
        <v>18.899999999999999</v>
      </c>
      <c r="N119" s="304"/>
      <c r="P119" s="162" t="str">
        <f>IF(P118="","",VLOOKUP($E118&amp;$D$85&amp;$D$86,'CCG data'!$A:$AD,'CCG data'!I$3,FALSE))</f>
        <v/>
      </c>
      <c r="Q119" s="15" t="str">
        <f>IF(P118="","",VLOOKUP($E118&amp;$D$85&amp;$D$86,'CCG data'!$A:$AD,'CCG data'!J$3,FALSE))</f>
        <v/>
      </c>
      <c r="R119" s="15">
        <f>IF(R118="","",VLOOKUP($E118&amp;$D$85&amp;$D$86,'CCG data'!$A:$AD,'CCG data'!K$3,FALSE))</f>
        <v>0.45900000000000002</v>
      </c>
      <c r="S119" s="15">
        <f>IF(R118="","",VLOOKUP($E118&amp;$D$85&amp;$D$86,'CCG data'!$A:$AD,'CCG data'!L$3,FALSE))</f>
        <v>0.50700000000000001</v>
      </c>
      <c r="T119" s="15">
        <f>IF(T118="","",VLOOKUP($E118&amp;$D$85&amp;$D$86,'CCG data'!$A:$AD,'CCG data'!M$3,FALSE))</f>
        <v>0.309</v>
      </c>
      <c r="U119" s="15">
        <f>IF(T118="","",VLOOKUP($E118&amp;$D$85&amp;$D$86,'CCG data'!$A:$AD,'CCG data'!N$3,FALSE))</f>
        <v>0.35399999999999998</v>
      </c>
      <c r="V119" s="15">
        <f>IF(V118="","",VLOOKUP($E118&amp;$D$85&amp;$D$86,'CCG data'!$A:$AD,'CCG data'!O$3,FALSE))</f>
        <v>0.16800000000000001</v>
      </c>
      <c r="W119" s="142">
        <f>IF(V118="","",VLOOKUP($E118&amp;$D$85&amp;$D$86,'CCG data'!$A:$AD,'CCG data'!P$3,FALSE))</f>
        <v>0.20599999999999999</v>
      </c>
      <c r="Z119" s="178" t="str">
        <f>IFERROR(VLOOKUP($E119&amp;$D$86, Outliers!$A$4:$P$214,10,FALSE),"0")</f>
        <v>0</v>
      </c>
      <c r="AA119" s="178" t="str">
        <f>IFERROR(VLOOKUP($E119&amp;$D$86, Outliers!$A$4:$P$214,11,FALSE),"0")</f>
        <v>0</v>
      </c>
      <c r="AB119" s="178" t="str">
        <f>IFERROR(VLOOKUP($E119&amp;$D$86, Outliers!$A$4:$P$214,12,FALSE),"0")</f>
        <v>0</v>
      </c>
      <c r="AD119" s="82"/>
      <c r="AE119" s="82"/>
      <c r="AF119" s="82"/>
      <c r="AG119" s="82"/>
    </row>
    <row r="120" spans="2:33" s="43" customFormat="1" ht="15.75" x14ac:dyDescent="0.25">
      <c r="D120" s="301"/>
      <c r="E120" s="108" t="s">
        <v>445</v>
      </c>
      <c r="F120" s="372" t="str">
        <f>IF(OR(ISERROR(VLOOKUP($E120&amp;$D$85&amp;$D$86,'CCG data'!$A:$AD,'CCG data'!R$3,FALSE)),ISBLANK(VLOOKUP($E120&amp;$D$85&amp;$D$86,'CCG data'!$A:$AD,'CCG data'!R$3,FALSE))),"",VLOOKUP($E120&amp;$D$85&amp;$D$86,'CCG data'!$A:$AD,'CCG data'!R$3,FALSE))</f>
        <v/>
      </c>
      <c r="G120" s="373"/>
      <c r="H120" s="373">
        <f>IF(OR(ISERROR(VLOOKUP($E120&amp;$D$85&amp;$D$86,'CCG data'!$A:$AD,'CCG data'!S$3,FALSE)),ISBLANK(VLOOKUP($E120&amp;$D$85&amp;$D$86,'CCG data'!$A:$AD,'CCG data'!S$3,FALSE))),"",VLOOKUP($E120&amp;$D$85&amp;$D$86,'CCG data'!$A:$AD,'CCG data'!S$3,FALSE))</f>
        <v>23.1</v>
      </c>
      <c r="I120" s="373"/>
      <c r="J120" s="373">
        <f>IF(OR(ISERROR(VLOOKUP($E120&amp;$D$85&amp;$D$86,'CCG data'!$A:$AD,'CCG data'!T$3,FALSE)),ISBLANK(VLOOKUP($E120&amp;$D$85&amp;$D$86,'CCG data'!$A:$AD,'CCG data'!T$3,FALSE))),"",VLOOKUP($E120&amp;$D$85&amp;$D$86,'CCG data'!$A:$AD,'CCG data'!T$3,FALSE))</f>
        <v>25.5</v>
      </c>
      <c r="K120" s="373"/>
      <c r="L120" s="373">
        <f>IF(OR(ISERROR(VLOOKUP($E120&amp;$D$85&amp;$D$86,'CCG data'!$A:$AD,'CCG data'!U$3,FALSE)),ISBLANK(VLOOKUP($E120&amp;$D$85&amp;$D$86,'CCG data'!$A:$AD,'CCG data'!U$3,FALSE))),"",VLOOKUP($E120&amp;$D$85&amp;$D$86,'CCG data'!$A:$AD,'CCG data'!U$3,FALSE))</f>
        <v>18</v>
      </c>
      <c r="M120" s="374"/>
      <c r="N120" s="303">
        <f>IF(OR(ISERROR(VLOOKUP($E120&amp;$D$85&amp;$D$86,'CCG data'!$A:$AD,'CCG data'!G$3,FALSE)),ISBLANK(VLOOKUP($E120&amp;$D$85&amp;$D$86,'CCG data'!$A:$AD,'CCG data'!G$3,FALSE))),"",VLOOKUP($E120&amp;$D$85&amp;$D$86,'CCG data'!$A:$AD,'CCG data'!G$3,FALSE))</f>
        <v>509</v>
      </c>
      <c r="P120" s="354" t="str">
        <f>IF(OR(ISERROR(VLOOKUP($E120&amp;$D$85&amp;$D$86,'CCG data'!$A:$AD,'CCG data'!B$3,FALSE)),ISBLANK(VLOOKUP($E120&amp;$D$85&amp;$D$86,'CCG data'!$A:$AD,'CCG data'!B$3,FALSE))),"",VLOOKUP($E120&amp;$D$85&amp;$D$86,'CCG data'!$A:$AD,'CCG data'!B$3,FALSE))</f>
        <v/>
      </c>
      <c r="Q120" s="246"/>
      <c r="R120" s="246">
        <f>IF(OR(ISERROR(VLOOKUP($E120&amp;$D$85&amp;$D$86,'CCG data'!$A:$AD,'CCG data'!C$3,FALSE)),ISBLANK(VLOOKUP($E120&amp;$D$85&amp;$D$86,'CCG data'!$A:$AD,'CCG data'!C$3,FALSE))),"",VLOOKUP($E120&amp;$D$85&amp;$D$86,'CCG data'!$A:$AD,'CCG data'!C$3,FALSE))</f>
        <v>0.34577603143418467</v>
      </c>
      <c r="S120" s="246"/>
      <c r="T120" s="246">
        <f>IF(OR(ISERROR(VLOOKUP($E120&amp;$D$85&amp;$D$86,'CCG data'!$A:$AD,'CCG data'!D$3,FALSE)),ISBLANK(VLOOKUP($E120&amp;$D$85&amp;$D$86,'CCG data'!$A:$AD,'CCG data'!D$3,FALSE))),"",VLOOKUP($E120&amp;$D$85&amp;$D$86,'CCG data'!$A:$AD,'CCG data'!D$3,FALSE))</f>
        <v>0.38113948919449903</v>
      </c>
      <c r="U120" s="246"/>
      <c r="V120" s="246">
        <f>IF(OR(ISERROR(VLOOKUP($E120&amp;$D$85&amp;$D$86,'CCG data'!$A:$AD,'CCG data'!E$3,FALSE)),ISBLANK(VLOOKUP($E120&amp;$D$85&amp;$D$86,'CCG data'!$A:$AD,'CCG data'!E$3,FALSE))),"",VLOOKUP($E120&amp;$D$85&amp;$D$86,'CCG data'!$A:$AD,'CCG data'!E$3,FALSE))</f>
        <v>0.2730844793713163</v>
      </c>
      <c r="W120" s="387"/>
      <c r="Z120" s="178">
        <f>IFERROR(VLOOKUP($E120&amp;$D$86, Outliers!$A$4:$P$214,10,FALSE),"0")</f>
        <v>1</v>
      </c>
      <c r="AA120" s="178">
        <f>IFERROR(VLOOKUP($E120&amp;$D$86, Outliers!$A$4:$P$214,11,FALSE),"0")</f>
        <v>0</v>
      </c>
      <c r="AB120" s="178">
        <f>IFERROR(VLOOKUP($E120&amp;$D$86, Outliers!$A$4:$P$214,12,FALSE),"0")</f>
        <v>1</v>
      </c>
      <c r="AC120" s="110"/>
      <c r="AD120" s="82"/>
      <c r="AE120" s="82"/>
      <c r="AF120" s="82"/>
      <c r="AG120" s="82"/>
    </row>
    <row r="121" spans="2:33" x14ac:dyDescent="0.25">
      <c r="D121" s="301"/>
      <c r="E121" s="107" t="s">
        <v>27</v>
      </c>
      <c r="F121" s="99" t="str">
        <f>IF(P120="","",VLOOKUP($E120&amp;$D$85&amp;$D$86,'CCG data'!$A:$AD,'CCG data'!W$3,FALSE))</f>
        <v/>
      </c>
      <c r="G121" s="100" t="str">
        <f>IF(P120="","",VLOOKUP($E120&amp;$D$85&amp;$D$86,'CCG data'!$A:$AD,'CCG data'!X$3,FALSE))</f>
        <v/>
      </c>
      <c r="H121" s="100">
        <f>IF(R120="","",VLOOKUP($E120&amp;$D$85&amp;$D$86,'CCG data'!$A:$AD,'CCG data'!Y$3,FALSE))</f>
        <v>19.7</v>
      </c>
      <c r="I121" s="100">
        <f>IF(R120="","",VLOOKUP($E120&amp;$D$85&amp;$D$86,'CCG data'!$A:$AD,'CCG data'!Z$3,FALSE))</f>
        <v>26.5</v>
      </c>
      <c r="J121" s="100">
        <f>IF(T120="","",VLOOKUP($E120&amp;$D$85&amp;$D$86,'CCG data'!$A:$AD,'CCG data'!AA$3,FALSE))</f>
        <v>21.9</v>
      </c>
      <c r="K121" s="100">
        <f>IF(T120="","",VLOOKUP($E120&amp;$D$85&amp;$D$86,'CCG data'!$A:$AD,'CCG data'!AB$3,FALSE))</f>
        <v>29.1</v>
      </c>
      <c r="L121" s="100">
        <f>IF(V120="","",VLOOKUP($E120&amp;$D$85&amp;$D$86,'CCG data'!$A:$AD,'CCG data'!AC$3,FALSE))</f>
        <v>15</v>
      </c>
      <c r="M121" s="100">
        <f>IF(V120="","",VLOOKUP($E120&amp;$D$85&amp;$D$86,'CCG data'!$A:$AD,'CCG data'!AD$3,FALSE))</f>
        <v>20.9</v>
      </c>
      <c r="N121" s="304"/>
      <c r="P121" s="162" t="str">
        <f>IF(P120="","",VLOOKUP($E120&amp;$D$85&amp;$D$86,'CCG data'!$A:$AD,'CCG data'!I$3,FALSE))</f>
        <v/>
      </c>
      <c r="Q121" s="15" t="str">
        <f>IF(P120="","",VLOOKUP($E120&amp;$D$85&amp;$D$86,'CCG data'!$A:$AD,'CCG data'!J$3,FALSE))</f>
        <v/>
      </c>
      <c r="R121" s="15">
        <f>IF(R120="","",VLOOKUP($E120&amp;$D$85&amp;$D$86,'CCG data'!$A:$AD,'CCG data'!K$3,FALSE))</f>
        <v>0.30599999999999999</v>
      </c>
      <c r="S121" s="15">
        <f>IF(R120="","",VLOOKUP($E120&amp;$D$85&amp;$D$86,'CCG data'!$A:$AD,'CCG data'!L$3,FALSE))</f>
        <v>0.38800000000000001</v>
      </c>
      <c r="T121" s="15">
        <f>IF(T120="","",VLOOKUP($E120&amp;$D$85&amp;$D$86,'CCG data'!$A:$AD,'CCG data'!M$3,FALSE))</f>
        <v>0.34</v>
      </c>
      <c r="U121" s="15">
        <f>IF(T120="","",VLOOKUP($E120&amp;$D$85&amp;$D$86,'CCG data'!$A:$AD,'CCG data'!N$3,FALSE))</f>
        <v>0.42399999999999999</v>
      </c>
      <c r="V121" s="15">
        <f>IF(V120="","",VLOOKUP($E120&amp;$D$85&amp;$D$86,'CCG data'!$A:$AD,'CCG data'!O$3,FALSE))</f>
        <v>0.23599999999999999</v>
      </c>
      <c r="W121" s="142">
        <f>IF(V120="","",VLOOKUP($E120&amp;$D$85&amp;$D$86,'CCG data'!$A:$AD,'CCG data'!P$3,FALSE))</f>
        <v>0.313</v>
      </c>
      <c r="Z121" s="178" t="str">
        <f>IFERROR(VLOOKUP($E121&amp;$D$86, Outliers!$A$4:$P$214,10,FALSE),"0")</f>
        <v>0</v>
      </c>
      <c r="AA121" s="178" t="str">
        <f>IFERROR(VLOOKUP($E121&amp;$D$86, Outliers!$A$4:$P$214,11,FALSE),"0")</f>
        <v>0</v>
      </c>
      <c r="AB121" s="178" t="str">
        <f>IFERROR(VLOOKUP($E121&amp;$D$86, Outliers!$A$4:$P$214,12,FALSE),"0")</f>
        <v>0</v>
      </c>
      <c r="AD121" s="82"/>
      <c r="AE121" s="82"/>
      <c r="AF121" s="82"/>
      <c r="AG121" s="82"/>
    </row>
    <row r="122" spans="2:33" s="43" customFormat="1" ht="15.75" x14ac:dyDescent="0.25">
      <c r="D122" s="301"/>
      <c r="E122" s="108" t="s">
        <v>182</v>
      </c>
      <c r="F122" s="372" t="str">
        <f>IF(OR(ISERROR(VLOOKUP($E122&amp;$D$85&amp;$D$86,'CCG data'!$A:$AD,'CCG data'!R$3,FALSE)),ISBLANK(VLOOKUP($E122&amp;$D$85&amp;$D$86,'CCG data'!$A:$AD,'CCG data'!R$3,FALSE))),"",VLOOKUP($E122&amp;$D$85&amp;$D$86,'CCG data'!$A:$AD,'CCG data'!R$3,FALSE))</f>
        <v/>
      </c>
      <c r="G122" s="373"/>
      <c r="H122" s="373">
        <f>IF(OR(ISERROR(VLOOKUP($E122&amp;$D$85&amp;$D$86,'CCG data'!$A:$AD,'CCG data'!S$3,FALSE)),ISBLANK(VLOOKUP($E122&amp;$D$85&amp;$D$86,'CCG data'!$A:$AD,'CCG data'!S$3,FALSE))),"",VLOOKUP($E122&amp;$D$85&amp;$D$86,'CCG data'!$A:$AD,'CCG data'!S$3,FALSE))</f>
        <v>54.3</v>
      </c>
      <c r="I122" s="373"/>
      <c r="J122" s="373">
        <f>IF(OR(ISERROR(VLOOKUP($E122&amp;$D$85&amp;$D$86,'CCG data'!$A:$AD,'CCG data'!T$3,FALSE)),ISBLANK(VLOOKUP($E122&amp;$D$85&amp;$D$86,'CCG data'!$A:$AD,'CCG data'!T$3,FALSE))),"",VLOOKUP($E122&amp;$D$85&amp;$D$86,'CCG data'!$A:$AD,'CCG data'!T$3,FALSE))</f>
        <v>40.799999999999997</v>
      </c>
      <c r="K122" s="373"/>
      <c r="L122" s="373">
        <f>IF(OR(ISERROR(VLOOKUP($E122&amp;$D$85&amp;$D$86,'CCG data'!$A:$AD,'CCG data'!U$3,FALSE)),ISBLANK(VLOOKUP($E122&amp;$D$85&amp;$D$86,'CCG data'!$A:$AD,'CCG data'!U$3,FALSE))),"",VLOOKUP($E122&amp;$D$85&amp;$D$86,'CCG data'!$A:$AD,'CCG data'!U$3,FALSE))</f>
        <v>18</v>
      </c>
      <c r="M122" s="374"/>
      <c r="N122" s="303">
        <f>IF(OR(ISERROR(VLOOKUP($E122&amp;$D$85&amp;$D$86,'CCG data'!$A:$AD,'CCG data'!G$3,FALSE)),ISBLANK(VLOOKUP($E122&amp;$D$85&amp;$D$86,'CCG data'!$A:$AD,'CCG data'!G$3,FALSE))),"",VLOOKUP($E122&amp;$D$85&amp;$D$86,'CCG data'!$A:$AD,'CCG data'!G$3,FALSE))</f>
        <v>291</v>
      </c>
      <c r="P122" s="354" t="str">
        <f>IF(OR(ISERROR(VLOOKUP($E122&amp;$D$85&amp;$D$86,'CCG data'!$A:$AD,'CCG data'!B$3,FALSE)),ISBLANK(VLOOKUP($E122&amp;$D$85&amp;$D$86,'CCG data'!$A:$AD,'CCG data'!B$3,FALSE))),"",VLOOKUP($E122&amp;$D$85&amp;$D$86,'CCG data'!$A:$AD,'CCG data'!B$3,FALSE))</f>
        <v/>
      </c>
      <c r="Q122" s="246"/>
      <c r="R122" s="246">
        <f>IF(OR(ISERROR(VLOOKUP($E122&amp;$D$85&amp;$D$86,'CCG data'!$A:$AD,'CCG data'!C$3,FALSE)),ISBLANK(VLOOKUP($E122&amp;$D$85&amp;$D$86,'CCG data'!$A:$AD,'CCG data'!C$3,FALSE))),"",VLOOKUP($E122&amp;$D$85&amp;$D$86,'CCG data'!$A:$AD,'CCG data'!C$3,FALSE))</f>
        <v>0.48109965635738833</v>
      </c>
      <c r="S122" s="246"/>
      <c r="T122" s="246">
        <f>IF(OR(ISERROR(VLOOKUP($E122&amp;$D$85&amp;$D$86,'CCG data'!$A:$AD,'CCG data'!D$3,FALSE)),ISBLANK(VLOOKUP($E122&amp;$D$85&amp;$D$86,'CCG data'!$A:$AD,'CCG data'!D$3,FALSE))),"",VLOOKUP($E122&amp;$D$85&amp;$D$86,'CCG data'!$A:$AD,'CCG data'!D$3,FALSE))</f>
        <v>0.35395189003436428</v>
      </c>
      <c r="U122" s="246"/>
      <c r="V122" s="246">
        <f>IF(OR(ISERROR(VLOOKUP($E122&amp;$D$85&amp;$D$86,'CCG data'!$A:$AD,'CCG data'!E$3,FALSE)),ISBLANK(VLOOKUP($E122&amp;$D$85&amp;$D$86,'CCG data'!$A:$AD,'CCG data'!E$3,FALSE))),"",VLOOKUP($E122&amp;$D$85&amp;$D$86,'CCG data'!$A:$AD,'CCG data'!E$3,FALSE))</f>
        <v>0.16494845360824742</v>
      </c>
      <c r="W122" s="387"/>
      <c r="Z122" s="178">
        <f>IFERROR(VLOOKUP($E122&amp;$D$86, Outliers!$A$4:$P$214,10,FALSE),"0")</f>
        <v>1</v>
      </c>
      <c r="AA122" s="178">
        <f>IFERROR(VLOOKUP($E122&amp;$D$86, Outliers!$A$4:$P$214,11,FALSE),"0")</f>
        <v>1</v>
      </c>
      <c r="AB122" s="178">
        <f>IFERROR(VLOOKUP($E122&amp;$D$86, Outliers!$A$4:$P$214,12,FALSE),"0")</f>
        <v>0</v>
      </c>
      <c r="AC122" s="110"/>
      <c r="AD122" s="82"/>
      <c r="AE122" s="82"/>
      <c r="AF122" s="82"/>
      <c r="AG122" s="82"/>
    </row>
    <row r="123" spans="2:33" x14ac:dyDescent="0.25">
      <c r="D123" s="301"/>
      <c r="E123" s="107" t="s">
        <v>27</v>
      </c>
      <c r="F123" s="99" t="str">
        <f>IF(P122="","",VLOOKUP($E122&amp;$D$85&amp;$D$86,'CCG data'!$A:$AD,'CCG data'!W$3,FALSE))</f>
        <v/>
      </c>
      <c r="G123" s="100" t="str">
        <f>IF(P122="","",VLOOKUP($E122&amp;$D$85&amp;$D$86,'CCG data'!$A:$AD,'CCG data'!X$3,FALSE))</f>
        <v/>
      </c>
      <c r="H123" s="100">
        <f>IF(R122="","",VLOOKUP($E122&amp;$D$85&amp;$D$86,'CCG data'!$A:$AD,'CCG data'!Y$3,FALSE))</f>
        <v>45.3</v>
      </c>
      <c r="I123" s="100">
        <f>IF(R122="","",VLOOKUP($E122&amp;$D$85&amp;$D$86,'CCG data'!$A:$AD,'CCG data'!Z$3,FALSE))</f>
        <v>63.3</v>
      </c>
      <c r="J123" s="100">
        <f>IF(T122="","",VLOOKUP($E122&amp;$D$85&amp;$D$86,'CCG data'!$A:$AD,'CCG data'!AA$3,FALSE))</f>
        <v>32.9</v>
      </c>
      <c r="K123" s="100">
        <f>IF(T122="","",VLOOKUP($E122&amp;$D$85&amp;$D$86,'CCG data'!$A:$AD,'CCG data'!AB$3,FALSE))</f>
        <v>48.7</v>
      </c>
      <c r="L123" s="100">
        <f>IF(V122="","",VLOOKUP($E122&amp;$D$85&amp;$D$86,'CCG data'!$A:$AD,'CCG data'!AC$3,FALSE))</f>
        <v>12.9</v>
      </c>
      <c r="M123" s="100">
        <f>IF(V122="","",VLOOKUP($E122&amp;$D$85&amp;$D$86,'CCG data'!$A:$AD,'CCG data'!AD$3,FALSE))</f>
        <v>23.1</v>
      </c>
      <c r="N123" s="304"/>
      <c r="P123" s="162" t="str">
        <f>IF(P122="","",VLOOKUP($E122&amp;$D$85&amp;$D$86,'CCG data'!$A:$AD,'CCG data'!I$3,FALSE))</f>
        <v/>
      </c>
      <c r="Q123" s="15" t="str">
        <f>IF(P122="","",VLOOKUP($E122&amp;$D$85&amp;$D$86,'CCG data'!$A:$AD,'CCG data'!J$3,FALSE))</f>
        <v/>
      </c>
      <c r="R123" s="15">
        <f>IF(R122="","",VLOOKUP($E122&amp;$D$85&amp;$D$86,'CCG data'!$A:$AD,'CCG data'!K$3,FALSE))</f>
        <v>0.42399999999999999</v>
      </c>
      <c r="S123" s="15">
        <f>IF(R122="","",VLOOKUP($E122&amp;$D$85&amp;$D$86,'CCG data'!$A:$AD,'CCG data'!L$3,FALSE))</f>
        <v>0.53800000000000003</v>
      </c>
      <c r="T123" s="15">
        <f>IF(T122="","",VLOOKUP($E122&amp;$D$85&amp;$D$86,'CCG data'!$A:$AD,'CCG data'!M$3,FALSE))</f>
        <v>0.30099999999999999</v>
      </c>
      <c r="U123" s="15">
        <f>IF(T122="","",VLOOKUP($E122&amp;$D$85&amp;$D$86,'CCG data'!$A:$AD,'CCG data'!N$3,FALSE))</f>
        <v>0.41</v>
      </c>
      <c r="V123" s="15">
        <f>IF(V122="","",VLOOKUP($E122&amp;$D$85&amp;$D$86,'CCG data'!$A:$AD,'CCG data'!O$3,FALSE))</f>
        <v>0.127</v>
      </c>
      <c r="W123" s="142">
        <f>IF(V122="","",VLOOKUP($E122&amp;$D$85&amp;$D$86,'CCG data'!$A:$AD,'CCG data'!P$3,FALSE))</f>
        <v>0.21199999999999999</v>
      </c>
      <c r="Z123" s="178" t="str">
        <f>IFERROR(VLOOKUP($E123&amp;$D$86, Outliers!$A$4:$P$214,10,FALSE),"0")</f>
        <v>0</v>
      </c>
      <c r="AA123" s="178" t="str">
        <f>IFERROR(VLOOKUP($E123&amp;$D$86, Outliers!$A$4:$P$214,11,FALSE),"0")</f>
        <v>0</v>
      </c>
      <c r="AB123" s="178" t="str">
        <f>IFERROR(VLOOKUP($E123&amp;$D$86, Outliers!$A$4:$P$214,12,FALSE),"0")</f>
        <v>0</v>
      </c>
      <c r="AD123" s="82"/>
      <c r="AE123" s="82"/>
      <c r="AF123" s="82"/>
      <c r="AG123" s="82"/>
    </row>
    <row r="124" spans="2:33" s="43" customFormat="1" ht="15.75" x14ac:dyDescent="0.25">
      <c r="D124" s="301"/>
      <c r="E124" s="108" t="s">
        <v>183</v>
      </c>
      <c r="F124" s="372" t="str">
        <f>IF(OR(ISERROR(VLOOKUP($E124&amp;$D$85&amp;$D$86,'CCG data'!$A:$AD,'CCG data'!R$3,FALSE)),ISBLANK(VLOOKUP($E124&amp;$D$85&amp;$D$86,'CCG data'!$A:$AD,'CCG data'!R$3,FALSE))),"",VLOOKUP($E124&amp;$D$85&amp;$D$86,'CCG data'!$A:$AD,'CCG data'!R$3,FALSE))</f>
        <v/>
      </c>
      <c r="G124" s="373"/>
      <c r="H124" s="373">
        <f>IF(OR(ISERROR(VLOOKUP($E124&amp;$D$85&amp;$D$86,'CCG data'!$A:$AD,'CCG data'!S$3,FALSE)),ISBLANK(VLOOKUP($E124&amp;$D$85&amp;$D$86,'CCG data'!$A:$AD,'CCG data'!S$3,FALSE))),"",VLOOKUP($E124&amp;$D$85&amp;$D$86,'CCG data'!$A:$AD,'CCG data'!S$3,FALSE))</f>
        <v>51.4</v>
      </c>
      <c r="I124" s="373"/>
      <c r="J124" s="373">
        <f>IF(OR(ISERROR(VLOOKUP($E124&amp;$D$85&amp;$D$86,'CCG data'!$A:$AD,'CCG data'!T$3,FALSE)),ISBLANK(VLOOKUP($E124&amp;$D$85&amp;$D$86,'CCG data'!$A:$AD,'CCG data'!T$3,FALSE))),"",VLOOKUP($E124&amp;$D$85&amp;$D$86,'CCG data'!$A:$AD,'CCG data'!T$3,FALSE))</f>
        <v>35.1</v>
      </c>
      <c r="K124" s="373"/>
      <c r="L124" s="373">
        <f>IF(OR(ISERROR(VLOOKUP($E124&amp;$D$85&amp;$D$86,'CCG data'!$A:$AD,'CCG data'!U$3,FALSE)),ISBLANK(VLOOKUP($E124&amp;$D$85&amp;$D$86,'CCG data'!$A:$AD,'CCG data'!U$3,FALSE))),"",VLOOKUP($E124&amp;$D$85&amp;$D$86,'CCG data'!$A:$AD,'CCG data'!U$3,FALSE))</f>
        <v>12.8</v>
      </c>
      <c r="M124" s="374"/>
      <c r="N124" s="303">
        <f>IF(OR(ISERROR(VLOOKUP($E124&amp;$D$85&amp;$D$86,'CCG data'!$A:$AD,'CCG data'!G$3,FALSE)),ISBLANK(VLOOKUP($E124&amp;$D$85&amp;$D$86,'CCG data'!$A:$AD,'CCG data'!G$3,FALSE))),"",VLOOKUP($E124&amp;$D$85&amp;$D$86,'CCG data'!$A:$AD,'CCG data'!G$3,FALSE))</f>
        <v>1925</v>
      </c>
      <c r="P124" s="354" t="str">
        <f>IF(OR(ISERROR(VLOOKUP($E124&amp;$D$85&amp;$D$86,'CCG data'!$A:$AD,'CCG data'!B$3,FALSE)),ISBLANK(VLOOKUP($E124&amp;$D$85&amp;$D$86,'CCG data'!$A:$AD,'CCG data'!B$3,FALSE))),"",VLOOKUP($E124&amp;$D$85&amp;$D$86,'CCG data'!$A:$AD,'CCG data'!B$3,FALSE))</f>
        <v/>
      </c>
      <c r="Q124" s="246"/>
      <c r="R124" s="246">
        <f>IF(OR(ISERROR(VLOOKUP($E124&amp;$D$85&amp;$D$86,'CCG data'!$A:$AD,'CCG data'!C$3,FALSE)),ISBLANK(VLOOKUP($E124&amp;$D$85&amp;$D$86,'CCG data'!$A:$AD,'CCG data'!C$3,FALSE))),"",VLOOKUP($E124&amp;$D$85&amp;$D$86,'CCG data'!$A:$AD,'CCG data'!C$3,FALSE))</f>
        <v>0.51948051948051943</v>
      </c>
      <c r="S124" s="246"/>
      <c r="T124" s="246">
        <f>IF(OR(ISERROR(VLOOKUP($E124&amp;$D$85&amp;$D$86,'CCG data'!$A:$AD,'CCG data'!D$3,FALSE)),ISBLANK(VLOOKUP($E124&amp;$D$85&amp;$D$86,'CCG data'!$A:$AD,'CCG data'!D$3,FALSE))),"",VLOOKUP($E124&amp;$D$85&amp;$D$86,'CCG data'!$A:$AD,'CCG data'!D$3,FALSE))</f>
        <v>0.35168831168831166</v>
      </c>
      <c r="U124" s="246"/>
      <c r="V124" s="246">
        <f>IF(OR(ISERROR(VLOOKUP($E124&amp;$D$85&amp;$D$86,'CCG data'!$A:$AD,'CCG data'!E$3,FALSE)),ISBLANK(VLOOKUP($E124&amp;$D$85&amp;$D$86,'CCG data'!$A:$AD,'CCG data'!E$3,FALSE))),"",VLOOKUP($E124&amp;$D$85&amp;$D$86,'CCG data'!$A:$AD,'CCG data'!E$3,FALSE))</f>
        <v>0.12883116883116882</v>
      </c>
      <c r="W124" s="387"/>
      <c r="Z124" s="178">
        <f>IFERROR(VLOOKUP($E124&amp;$D$86, Outliers!$A$4:$P$214,10,FALSE),"0")</f>
        <v>1</v>
      </c>
      <c r="AA124" s="178">
        <f>IFERROR(VLOOKUP($E124&amp;$D$86, Outliers!$A$4:$P$214,11,FALSE),"0")</f>
        <v>1</v>
      </c>
      <c r="AB124" s="178">
        <f>IFERROR(VLOOKUP($E124&amp;$D$86, Outliers!$A$4:$P$214,12,FALSE),"0")</f>
        <v>0</v>
      </c>
      <c r="AC124" s="110"/>
      <c r="AD124" s="82"/>
      <c r="AE124" s="82"/>
      <c r="AF124" s="82"/>
      <c r="AG124" s="82"/>
    </row>
    <row r="125" spans="2:33" x14ac:dyDescent="0.25">
      <c r="D125" s="301"/>
      <c r="E125" s="107" t="s">
        <v>27</v>
      </c>
      <c r="F125" s="99" t="str">
        <f>IF(P124="","",VLOOKUP($E124&amp;$D$85&amp;$D$86,'CCG data'!$A:$AD,'CCG data'!W$3,FALSE))</f>
        <v/>
      </c>
      <c r="G125" s="100" t="str">
        <f>IF(P124="","",VLOOKUP($E124&amp;$D$85&amp;$D$86,'CCG data'!$A:$AD,'CCG data'!X$3,FALSE))</f>
        <v/>
      </c>
      <c r="H125" s="100">
        <f>IF(R124="","",VLOOKUP($E124&amp;$D$85&amp;$D$86,'CCG data'!$A:$AD,'CCG data'!Y$3,FALSE))</f>
        <v>48.2</v>
      </c>
      <c r="I125" s="100">
        <f>IF(R124="","",VLOOKUP($E124&amp;$D$85&amp;$D$86,'CCG data'!$A:$AD,'CCG data'!Z$3,FALSE))</f>
        <v>54.6</v>
      </c>
      <c r="J125" s="100">
        <f>IF(T124="","",VLOOKUP($E124&amp;$D$85&amp;$D$86,'CCG data'!$A:$AD,'CCG data'!AA$3,FALSE))</f>
        <v>32.5</v>
      </c>
      <c r="K125" s="100">
        <f>IF(T124="","",VLOOKUP($E124&amp;$D$85&amp;$D$86,'CCG data'!$A:$AD,'CCG data'!AB$3,FALSE))</f>
        <v>37.799999999999997</v>
      </c>
      <c r="L125" s="100">
        <f>IF(V124="","",VLOOKUP($E124&amp;$D$85&amp;$D$86,'CCG data'!$A:$AD,'CCG data'!AC$3,FALSE))</f>
        <v>11.2</v>
      </c>
      <c r="M125" s="100">
        <f>IF(V124="","",VLOOKUP($E124&amp;$D$85&amp;$D$86,'CCG data'!$A:$AD,'CCG data'!AD$3,FALSE))</f>
        <v>14.4</v>
      </c>
      <c r="N125" s="304"/>
      <c r="P125" s="162" t="str">
        <f>IF(P124="","",VLOOKUP($E124&amp;$D$85&amp;$D$86,'CCG data'!$A:$AD,'CCG data'!I$3,FALSE))</f>
        <v/>
      </c>
      <c r="Q125" s="15" t="str">
        <f>IF(P124="","",VLOOKUP($E124&amp;$D$85&amp;$D$86,'CCG data'!$A:$AD,'CCG data'!J$3,FALSE))</f>
        <v/>
      </c>
      <c r="R125" s="15">
        <f>IF(R124="","",VLOOKUP($E124&amp;$D$85&amp;$D$86,'CCG data'!$A:$AD,'CCG data'!K$3,FALSE))</f>
        <v>0.497</v>
      </c>
      <c r="S125" s="15">
        <f>IF(R124="","",VLOOKUP($E124&amp;$D$85&amp;$D$86,'CCG data'!$A:$AD,'CCG data'!L$3,FALSE))</f>
        <v>0.54200000000000004</v>
      </c>
      <c r="T125" s="15">
        <f>IF(T124="","",VLOOKUP($E124&amp;$D$85&amp;$D$86,'CCG data'!$A:$AD,'CCG data'!M$3,FALSE))</f>
        <v>0.33100000000000002</v>
      </c>
      <c r="U125" s="15">
        <f>IF(T124="","",VLOOKUP($E124&amp;$D$85&amp;$D$86,'CCG data'!$A:$AD,'CCG data'!N$3,FALSE))</f>
        <v>0.373</v>
      </c>
      <c r="V125" s="15">
        <f>IF(V124="","",VLOOKUP($E124&amp;$D$85&amp;$D$86,'CCG data'!$A:$AD,'CCG data'!O$3,FALSE))</f>
        <v>0.115</v>
      </c>
      <c r="W125" s="142">
        <f>IF(V124="","",VLOOKUP($E124&amp;$D$85&amp;$D$86,'CCG data'!$A:$AD,'CCG data'!P$3,FALSE))</f>
        <v>0.14499999999999999</v>
      </c>
      <c r="Z125" s="178" t="str">
        <f>IFERROR(VLOOKUP($E125&amp;$D$86, Outliers!$A$4:$P$214,10,FALSE),"0")</f>
        <v>0</v>
      </c>
      <c r="AA125" s="178" t="str">
        <f>IFERROR(VLOOKUP($E125&amp;$D$86, Outliers!$A$4:$P$214,11,FALSE),"0")</f>
        <v>0</v>
      </c>
      <c r="AB125" s="178" t="str">
        <f>IFERROR(VLOOKUP($E125&amp;$D$86, Outliers!$A$4:$P$214,12,FALSE),"0")</f>
        <v>0</v>
      </c>
      <c r="AD125" s="82"/>
      <c r="AE125" s="82"/>
      <c r="AF125" s="82"/>
      <c r="AG125" s="82"/>
    </row>
    <row r="126" spans="2:33" s="43" customFormat="1" ht="15.75" x14ac:dyDescent="0.25">
      <c r="D126" s="301"/>
      <c r="E126" s="108" t="s">
        <v>184</v>
      </c>
      <c r="F126" s="372" t="str">
        <f>IF(OR(ISERROR(VLOOKUP($E126&amp;$D$85&amp;$D$86,'CCG data'!$A:$AD,'CCG data'!R$3,FALSE)),ISBLANK(VLOOKUP($E126&amp;$D$85&amp;$D$86,'CCG data'!$A:$AD,'CCG data'!R$3,FALSE))),"",VLOOKUP($E126&amp;$D$85&amp;$D$86,'CCG data'!$A:$AD,'CCG data'!R$3,FALSE))</f>
        <v/>
      </c>
      <c r="G126" s="373"/>
      <c r="H126" s="373">
        <f>IF(OR(ISERROR(VLOOKUP($E126&amp;$D$85&amp;$D$86,'CCG data'!$A:$AD,'CCG data'!S$3,FALSE)),ISBLANK(VLOOKUP($E126&amp;$D$85&amp;$D$86,'CCG data'!$A:$AD,'CCG data'!S$3,FALSE))),"",VLOOKUP($E126&amp;$D$85&amp;$D$86,'CCG data'!$A:$AD,'CCG data'!S$3,FALSE))</f>
        <v>23.2</v>
      </c>
      <c r="I126" s="373"/>
      <c r="J126" s="373">
        <f>IF(OR(ISERROR(VLOOKUP($E126&amp;$D$85&amp;$D$86,'CCG data'!$A:$AD,'CCG data'!T$3,FALSE)),ISBLANK(VLOOKUP($E126&amp;$D$85&amp;$D$86,'CCG data'!$A:$AD,'CCG data'!T$3,FALSE))),"",VLOOKUP($E126&amp;$D$85&amp;$D$86,'CCG data'!$A:$AD,'CCG data'!T$3,FALSE))</f>
        <v>24.7</v>
      </c>
      <c r="K126" s="373"/>
      <c r="L126" s="373">
        <f>IF(OR(ISERROR(VLOOKUP($E126&amp;$D$85&amp;$D$86,'CCG data'!$A:$AD,'CCG data'!U$3,FALSE)),ISBLANK(VLOOKUP($E126&amp;$D$85&amp;$D$86,'CCG data'!$A:$AD,'CCG data'!U$3,FALSE))),"",VLOOKUP($E126&amp;$D$85&amp;$D$86,'CCG data'!$A:$AD,'CCG data'!U$3,FALSE))</f>
        <v>14.3</v>
      </c>
      <c r="M126" s="374"/>
      <c r="N126" s="303">
        <f>IF(OR(ISERROR(VLOOKUP($E126&amp;$D$85&amp;$D$86,'CCG data'!$A:$AD,'CCG data'!G$3,FALSE)),ISBLANK(VLOOKUP($E126&amp;$D$85&amp;$D$86,'CCG data'!$A:$AD,'CCG data'!G$3,FALSE))),"",VLOOKUP($E126&amp;$D$85&amp;$D$86,'CCG data'!$A:$AD,'CCG data'!G$3,FALSE))</f>
        <v>885</v>
      </c>
      <c r="P126" s="354" t="str">
        <f>IF(OR(ISERROR(VLOOKUP($E126&amp;$D$85&amp;$D$86,'CCG data'!$A:$AD,'CCG data'!B$3,FALSE)),ISBLANK(VLOOKUP($E126&amp;$D$85&amp;$D$86,'CCG data'!$A:$AD,'CCG data'!B$3,FALSE))),"",VLOOKUP($E126&amp;$D$85&amp;$D$86,'CCG data'!$A:$AD,'CCG data'!B$3,FALSE))</f>
        <v/>
      </c>
      <c r="Q126" s="246"/>
      <c r="R126" s="246">
        <f>IF(OR(ISERROR(VLOOKUP($E126&amp;$D$85&amp;$D$86,'CCG data'!$A:$AD,'CCG data'!C$3,FALSE)),ISBLANK(VLOOKUP($E126&amp;$D$85&amp;$D$86,'CCG data'!$A:$AD,'CCG data'!C$3,FALSE))),"",VLOOKUP($E126&amp;$D$85&amp;$D$86,'CCG data'!$A:$AD,'CCG data'!C$3,FALSE))</f>
        <v>0.37853107344632769</v>
      </c>
      <c r="S126" s="246"/>
      <c r="T126" s="246">
        <f>IF(OR(ISERROR(VLOOKUP($E126&amp;$D$85&amp;$D$86,'CCG data'!$A:$AD,'CCG data'!D$3,FALSE)),ISBLANK(VLOOKUP($E126&amp;$D$85&amp;$D$86,'CCG data'!$A:$AD,'CCG data'!D$3,FALSE))),"",VLOOKUP($E126&amp;$D$85&amp;$D$86,'CCG data'!$A:$AD,'CCG data'!D$3,FALSE))</f>
        <v>0.38870056497175143</v>
      </c>
      <c r="U126" s="246"/>
      <c r="V126" s="246">
        <f>IF(OR(ISERROR(VLOOKUP($E126&amp;$D$85&amp;$D$86,'CCG data'!$A:$AD,'CCG data'!E$3,FALSE)),ISBLANK(VLOOKUP($E126&amp;$D$85&amp;$D$86,'CCG data'!$A:$AD,'CCG data'!E$3,FALSE))),"",VLOOKUP($E126&amp;$D$85&amp;$D$86,'CCG data'!$A:$AD,'CCG data'!E$3,FALSE))</f>
        <v>0.23276836158192091</v>
      </c>
      <c r="W126" s="387"/>
      <c r="Z126" s="178">
        <f>IFERROR(VLOOKUP($E126&amp;$D$86, Outliers!$A$4:$P$214,10,FALSE),"0")</f>
        <v>1</v>
      </c>
      <c r="AA126" s="178">
        <f>IFERROR(VLOOKUP($E126&amp;$D$86, Outliers!$A$4:$P$214,11,FALSE),"0")</f>
        <v>0</v>
      </c>
      <c r="AB126" s="178">
        <f>IFERROR(VLOOKUP($E126&amp;$D$86, Outliers!$A$4:$P$214,12,FALSE),"0")</f>
        <v>0</v>
      </c>
      <c r="AC126" s="110"/>
      <c r="AD126" s="82"/>
      <c r="AE126" s="82"/>
      <c r="AF126" s="82"/>
      <c r="AG126" s="82"/>
    </row>
    <row r="127" spans="2:33" x14ac:dyDescent="0.25">
      <c r="D127" s="301"/>
      <c r="E127" s="107" t="s">
        <v>27</v>
      </c>
      <c r="F127" s="99" t="str">
        <f>IF(P126="","",VLOOKUP($E126&amp;$D$85&amp;$D$86,'CCG data'!$A:$AD,'CCG data'!W$3,FALSE))</f>
        <v/>
      </c>
      <c r="G127" s="100" t="str">
        <f>IF(P126="","",VLOOKUP($E126&amp;$D$85&amp;$D$86,'CCG data'!$A:$AD,'CCG data'!X$3,FALSE))</f>
        <v/>
      </c>
      <c r="H127" s="100">
        <f>IF(R126="","",VLOOKUP($E126&amp;$D$85&amp;$D$86,'CCG data'!$A:$AD,'CCG data'!Y$3,FALSE))</f>
        <v>20.8</v>
      </c>
      <c r="I127" s="100">
        <f>IF(R126="","",VLOOKUP($E126&amp;$D$85&amp;$D$86,'CCG data'!$A:$AD,'CCG data'!Z$3,FALSE))</f>
        <v>25.7</v>
      </c>
      <c r="J127" s="100">
        <f>IF(T126="","",VLOOKUP($E126&amp;$D$85&amp;$D$86,'CCG data'!$A:$AD,'CCG data'!AA$3,FALSE))</f>
        <v>22.1</v>
      </c>
      <c r="K127" s="100">
        <f>IF(T126="","",VLOOKUP($E126&amp;$D$85&amp;$D$86,'CCG data'!$A:$AD,'CCG data'!AB$3,FALSE))</f>
        <v>27.4</v>
      </c>
      <c r="L127" s="100">
        <f>IF(V126="","",VLOOKUP($E126&amp;$D$85&amp;$D$86,'CCG data'!$A:$AD,'CCG data'!AC$3,FALSE))</f>
        <v>12.3</v>
      </c>
      <c r="M127" s="100">
        <f>IF(V126="","",VLOOKUP($E126&amp;$D$85&amp;$D$86,'CCG data'!$A:$AD,'CCG data'!AD$3,FALSE))</f>
        <v>16.2</v>
      </c>
      <c r="N127" s="304"/>
      <c r="P127" s="162" t="str">
        <f>IF(P126="","",VLOOKUP($E126&amp;$D$85&amp;$D$86,'CCG data'!$A:$AD,'CCG data'!I$3,FALSE))</f>
        <v/>
      </c>
      <c r="Q127" s="15" t="str">
        <f>IF(P126="","",VLOOKUP($E126&amp;$D$85&amp;$D$86,'CCG data'!$A:$AD,'CCG data'!J$3,FALSE))</f>
        <v/>
      </c>
      <c r="R127" s="15">
        <f>IF(R126="","",VLOOKUP($E126&amp;$D$85&amp;$D$86,'CCG data'!$A:$AD,'CCG data'!K$3,FALSE))</f>
        <v>0.34699999999999998</v>
      </c>
      <c r="S127" s="15">
        <f>IF(R126="","",VLOOKUP($E126&amp;$D$85&amp;$D$86,'CCG data'!$A:$AD,'CCG data'!L$3,FALSE))</f>
        <v>0.41099999999999998</v>
      </c>
      <c r="T127" s="15">
        <f>IF(T126="","",VLOOKUP($E126&amp;$D$85&amp;$D$86,'CCG data'!$A:$AD,'CCG data'!M$3,FALSE))</f>
        <v>0.35699999999999998</v>
      </c>
      <c r="U127" s="15">
        <f>IF(T126="","",VLOOKUP($E126&amp;$D$85&amp;$D$86,'CCG data'!$A:$AD,'CCG data'!N$3,FALSE))</f>
        <v>0.42099999999999999</v>
      </c>
      <c r="V127" s="15">
        <f>IF(V126="","",VLOOKUP($E126&amp;$D$85&amp;$D$86,'CCG data'!$A:$AD,'CCG data'!O$3,FALSE))</f>
        <v>0.20599999999999999</v>
      </c>
      <c r="W127" s="142">
        <f>IF(V126="","",VLOOKUP($E126&amp;$D$85&amp;$D$86,'CCG data'!$A:$AD,'CCG data'!P$3,FALSE))</f>
        <v>0.26200000000000001</v>
      </c>
      <c r="Z127" s="178" t="str">
        <f>IFERROR(VLOOKUP($E127&amp;$D$86, Outliers!$A$4:$P$214,10,FALSE),"0")</f>
        <v>0</v>
      </c>
      <c r="AA127" s="178" t="str">
        <f>IFERROR(VLOOKUP($E127&amp;$D$86, Outliers!$A$4:$P$214,11,FALSE),"0")</f>
        <v>0</v>
      </c>
      <c r="AB127" s="178" t="str">
        <f>IFERROR(VLOOKUP($E127&amp;$D$86, Outliers!$A$4:$P$214,12,FALSE),"0")</f>
        <v>0</v>
      </c>
      <c r="AD127" s="82"/>
      <c r="AE127" s="82"/>
      <c r="AF127" s="82"/>
      <c r="AG127" s="82"/>
    </row>
    <row r="128" spans="2:33" s="43" customFormat="1" ht="15.75" x14ac:dyDescent="0.25">
      <c r="D128" s="301"/>
      <c r="E128" s="108" t="s">
        <v>446</v>
      </c>
      <c r="F128" s="372" t="str">
        <f>IF(OR(ISERROR(VLOOKUP($E128&amp;$D$85&amp;$D$86,'CCG data'!$A:$AD,'CCG data'!R$3,FALSE)),ISBLANK(VLOOKUP($E128&amp;$D$85&amp;$D$86,'CCG data'!$A:$AD,'CCG data'!R$3,FALSE))),"",VLOOKUP($E128&amp;$D$85&amp;$D$86,'CCG data'!$A:$AD,'CCG data'!R$3,FALSE))</f>
        <v/>
      </c>
      <c r="G128" s="373"/>
      <c r="H128" s="373">
        <f>IF(OR(ISERROR(VLOOKUP($E128&amp;$D$85&amp;$D$86,'CCG data'!$A:$AD,'CCG data'!S$3,FALSE)),ISBLANK(VLOOKUP($E128&amp;$D$85&amp;$D$86,'CCG data'!$A:$AD,'CCG data'!S$3,FALSE))),"",VLOOKUP($E128&amp;$D$85&amp;$D$86,'CCG data'!$A:$AD,'CCG data'!S$3,FALSE))</f>
        <v>35.6</v>
      </c>
      <c r="I128" s="373"/>
      <c r="J128" s="373">
        <f>IF(OR(ISERROR(VLOOKUP($E128&amp;$D$85&amp;$D$86,'CCG data'!$A:$AD,'CCG data'!T$3,FALSE)),ISBLANK(VLOOKUP($E128&amp;$D$85&amp;$D$86,'CCG data'!$A:$AD,'CCG data'!T$3,FALSE))),"",VLOOKUP($E128&amp;$D$85&amp;$D$86,'CCG data'!$A:$AD,'CCG data'!T$3,FALSE))</f>
        <v>27.6</v>
      </c>
      <c r="K128" s="373"/>
      <c r="L128" s="373">
        <f>IF(OR(ISERROR(VLOOKUP($E128&amp;$D$85&amp;$D$86,'CCG data'!$A:$AD,'CCG data'!U$3,FALSE)),ISBLANK(VLOOKUP($E128&amp;$D$85&amp;$D$86,'CCG data'!$A:$AD,'CCG data'!U$3,FALSE))),"",VLOOKUP($E128&amp;$D$85&amp;$D$86,'CCG data'!$A:$AD,'CCG data'!U$3,FALSE))</f>
        <v>11.3</v>
      </c>
      <c r="M128" s="374"/>
      <c r="N128" s="303">
        <f>IF(OR(ISERROR(VLOOKUP($E128&amp;$D$85&amp;$D$86,'CCG data'!$A:$AD,'CCG data'!G$3,FALSE)),ISBLANK(VLOOKUP($E128&amp;$D$85&amp;$D$86,'CCG data'!$A:$AD,'CCG data'!G$3,FALSE))),"",VLOOKUP($E128&amp;$D$85&amp;$D$86,'CCG data'!$A:$AD,'CCG data'!G$3,FALSE))</f>
        <v>1156</v>
      </c>
      <c r="P128" s="354" t="str">
        <f>IF(OR(ISERROR(VLOOKUP($E128&amp;$D$85&amp;$D$86,'CCG data'!$A:$AD,'CCG data'!B$3,FALSE)),ISBLANK(VLOOKUP($E128&amp;$D$85&amp;$D$86,'CCG data'!$A:$AD,'CCG data'!B$3,FALSE))),"",VLOOKUP($E128&amp;$D$85&amp;$D$86,'CCG data'!$A:$AD,'CCG data'!B$3,FALSE))</f>
        <v/>
      </c>
      <c r="Q128" s="246"/>
      <c r="R128" s="246">
        <f>IF(OR(ISERROR(VLOOKUP($E128&amp;$D$85&amp;$D$86,'CCG data'!$A:$AD,'CCG data'!C$3,FALSE)),ISBLANK(VLOOKUP($E128&amp;$D$85&amp;$D$86,'CCG data'!$A:$AD,'CCG data'!C$3,FALSE))),"",VLOOKUP($E128&amp;$D$85&amp;$D$86,'CCG data'!$A:$AD,'CCG data'!C$3,FALSE))</f>
        <v>0.4688581314878893</v>
      </c>
      <c r="S128" s="246"/>
      <c r="T128" s="246">
        <f>IF(OR(ISERROR(VLOOKUP($E128&amp;$D$85&amp;$D$86,'CCG data'!$A:$AD,'CCG data'!D$3,FALSE)),ISBLANK(VLOOKUP($E128&amp;$D$85&amp;$D$86,'CCG data'!$A:$AD,'CCG data'!D$3,FALSE))),"",VLOOKUP($E128&amp;$D$85&amp;$D$86,'CCG data'!$A:$AD,'CCG data'!D$3,FALSE))</f>
        <v>0.37716262975778547</v>
      </c>
      <c r="U128" s="246"/>
      <c r="V128" s="246">
        <f>IF(OR(ISERROR(VLOOKUP($E128&amp;$D$85&amp;$D$86,'CCG data'!$A:$AD,'CCG data'!E$3,FALSE)),ISBLANK(VLOOKUP($E128&amp;$D$85&amp;$D$86,'CCG data'!$A:$AD,'CCG data'!E$3,FALSE))),"",VLOOKUP($E128&amp;$D$85&amp;$D$86,'CCG data'!$A:$AD,'CCG data'!E$3,FALSE))</f>
        <v>0.15397923875432526</v>
      </c>
      <c r="W128" s="387"/>
      <c r="Z128" s="178">
        <f>IFERROR(VLOOKUP($E128&amp;$D$86, Outliers!$A$4:$P$214,10,FALSE),"0")</f>
        <v>0</v>
      </c>
      <c r="AA128" s="178">
        <f>IFERROR(VLOOKUP($E128&amp;$D$86, Outliers!$A$4:$P$214,11,FALSE),"0")</f>
        <v>0</v>
      </c>
      <c r="AB128" s="178">
        <f>IFERROR(VLOOKUP($E128&amp;$D$86, Outliers!$A$4:$P$214,12,FALSE),"0")</f>
        <v>0</v>
      </c>
      <c r="AC128" s="110"/>
      <c r="AD128" s="82"/>
      <c r="AE128" s="82"/>
      <c r="AF128" s="82"/>
      <c r="AG128" s="82"/>
    </row>
    <row r="129" spans="4:33" x14ac:dyDescent="0.25">
      <c r="D129" s="301"/>
      <c r="E129" s="107" t="s">
        <v>27</v>
      </c>
      <c r="F129" s="99" t="str">
        <f>IF(P128="","",VLOOKUP($E128&amp;$D$85&amp;$D$86,'CCG data'!$A:$AD,'CCG data'!W$3,FALSE))</f>
        <v/>
      </c>
      <c r="G129" s="100" t="str">
        <f>IF(P128="","",VLOOKUP($E128&amp;$D$85&amp;$D$86,'CCG data'!$A:$AD,'CCG data'!X$3,FALSE))</f>
        <v/>
      </c>
      <c r="H129" s="100">
        <f>IF(R128="","",VLOOKUP($E128&amp;$D$85&amp;$D$86,'CCG data'!$A:$AD,'CCG data'!Y$3,FALSE))</f>
        <v>32.6</v>
      </c>
      <c r="I129" s="100">
        <f>IF(R128="","",VLOOKUP($E128&amp;$D$85&amp;$D$86,'CCG data'!$A:$AD,'CCG data'!Z$3,FALSE))</f>
        <v>38.6</v>
      </c>
      <c r="J129" s="100">
        <f>IF(T128="","",VLOOKUP($E128&amp;$D$85&amp;$D$86,'CCG data'!$A:$AD,'CCG data'!AA$3,FALSE))</f>
        <v>25</v>
      </c>
      <c r="K129" s="100">
        <f>IF(T128="","",VLOOKUP($E128&amp;$D$85&amp;$D$86,'CCG data'!$A:$AD,'CCG data'!AB$3,FALSE))</f>
        <v>30.1</v>
      </c>
      <c r="L129" s="100">
        <f>IF(V128="","",VLOOKUP($E128&amp;$D$85&amp;$D$86,'CCG data'!$A:$AD,'CCG data'!AC$3,FALSE))</f>
        <v>9.6</v>
      </c>
      <c r="M129" s="100">
        <f>IF(V128="","",VLOOKUP($E128&amp;$D$85&amp;$D$86,'CCG data'!$A:$AD,'CCG data'!AD$3,FALSE))</f>
        <v>12.9</v>
      </c>
      <c r="N129" s="304"/>
      <c r="P129" s="162" t="str">
        <f>IF(P128="","",VLOOKUP($E128&amp;$D$85&amp;$D$86,'CCG data'!$A:$AD,'CCG data'!I$3,FALSE))</f>
        <v/>
      </c>
      <c r="Q129" s="15" t="str">
        <f>IF(P128="","",VLOOKUP($E128&amp;$D$85&amp;$D$86,'CCG data'!$A:$AD,'CCG data'!J$3,FALSE))</f>
        <v/>
      </c>
      <c r="R129" s="15">
        <f>IF(R128="","",VLOOKUP($E128&amp;$D$85&amp;$D$86,'CCG data'!$A:$AD,'CCG data'!K$3,FALSE))</f>
        <v>0.44</v>
      </c>
      <c r="S129" s="15">
        <f>IF(R128="","",VLOOKUP($E128&amp;$D$85&amp;$D$86,'CCG data'!$A:$AD,'CCG data'!L$3,FALSE))</f>
        <v>0.498</v>
      </c>
      <c r="T129" s="15">
        <f>IF(T128="","",VLOOKUP($E128&amp;$D$85&amp;$D$86,'CCG data'!$A:$AD,'CCG data'!M$3,FALSE))</f>
        <v>0.35</v>
      </c>
      <c r="U129" s="15">
        <f>IF(T128="","",VLOOKUP($E128&amp;$D$85&amp;$D$86,'CCG data'!$A:$AD,'CCG data'!N$3,FALSE))</f>
        <v>0.40500000000000003</v>
      </c>
      <c r="V129" s="15">
        <f>IF(V128="","",VLOOKUP($E128&amp;$D$85&amp;$D$86,'CCG data'!$A:$AD,'CCG data'!O$3,FALSE))</f>
        <v>0.13400000000000001</v>
      </c>
      <c r="W129" s="142">
        <f>IF(V128="","",VLOOKUP($E128&amp;$D$85&amp;$D$86,'CCG data'!$A:$AD,'CCG data'!P$3,FALSE))</f>
        <v>0.17599999999999999</v>
      </c>
      <c r="Z129" s="178" t="str">
        <f>IFERROR(VLOOKUP($E129&amp;$D$86, Outliers!$A$4:$P$214,10,FALSE),"0")</f>
        <v>0</v>
      </c>
      <c r="AA129" s="178" t="str">
        <f>IFERROR(VLOOKUP($E129&amp;$D$86, Outliers!$A$4:$P$214,11,FALSE),"0")</f>
        <v>0</v>
      </c>
      <c r="AB129" s="178" t="str">
        <f>IFERROR(VLOOKUP($E129&amp;$D$86, Outliers!$A$4:$P$214,12,FALSE),"0")</f>
        <v>0</v>
      </c>
      <c r="AD129" s="82"/>
      <c r="AE129" s="82"/>
      <c r="AF129" s="82"/>
      <c r="AG129" s="82"/>
    </row>
    <row r="130" spans="4:33" s="43" customFormat="1" ht="15.75" x14ac:dyDescent="0.25">
      <c r="D130" s="301"/>
      <c r="E130" s="108" t="s">
        <v>185</v>
      </c>
      <c r="F130" s="372" t="str">
        <f>IF(OR(ISERROR(VLOOKUP($E130&amp;$D$85&amp;$D$86,'CCG data'!$A:$AD,'CCG data'!R$3,FALSE)),ISBLANK(VLOOKUP($E130&amp;$D$85&amp;$D$86,'CCG data'!$A:$AD,'CCG data'!R$3,FALSE))),"",VLOOKUP($E130&amp;$D$85&amp;$D$86,'CCG data'!$A:$AD,'CCG data'!R$3,FALSE))</f>
        <v/>
      </c>
      <c r="G130" s="373"/>
      <c r="H130" s="373">
        <f>IF(OR(ISERROR(VLOOKUP($E130&amp;$D$85&amp;$D$86,'CCG data'!$A:$AD,'CCG data'!S$3,FALSE)),ISBLANK(VLOOKUP($E130&amp;$D$85&amp;$D$86,'CCG data'!$A:$AD,'CCG data'!S$3,FALSE))),"",VLOOKUP($E130&amp;$D$85&amp;$D$86,'CCG data'!$A:$AD,'CCG data'!S$3,FALSE))</f>
        <v>40.799999999999997</v>
      </c>
      <c r="I130" s="373"/>
      <c r="J130" s="373">
        <f>IF(OR(ISERROR(VLOOKUP($E130&amp;$D$85&amp;$D$86,'CCG data'!$A:$AD,'CCG data'!T$3,FALSE)),ISBLANK(VLOOKUP($E130&amp;$D$85&amp;$D$86,'CCG data'!$A:$AD,'CCG data'!T$3,FALSE))),"",VLOOKUP($E130&amp;$D$85&amp;$D$86,'CCG data'!$A:$AD,'CCG data'!T$3,FALSE))</f>
        <v>32</v>
      </c>
      <c r="K130" s="373"/>
      <c r="L130" s="373">
        <f>IF(OR(ISERROR(VLOOKUP($E130&amp;$D$85&amp;$D$86,'CCG data'!$A:$AD,'CCG data'!U$3,FALSE)),ISBLANK(VLOOKUP($E130&amp;$D$85&amp;$D$86,'CCG data'!$A:$AD,'CCG data'!U$3,FALSE))),"",VLOOKUP($E130&amp;$D$85&amp;$D$86,'CCG data'!$A:$AD,'CCG data'!U$3,FALSE))</f>
        <v>12.4</v>
      </c>
      <c r="M130" s="374"/>
      <c r="N130" s="303">
        <f>IF(OR(ISERROR(VLOOKUP($E130&amp;$D$85&amp;$D$86,'CCG data'!$A:$AD,'CCG data'!G$3,FALSE)),ISBLANK(VLOOKUP($E130&amp;$D$85&amp;$D$86,'CCG data'!$A:$AD,'CCG data'!G$3,FALSE))),"",VLOOKUP($E130&amp;$D$85&amp;$D$86,'CCG data'!$A:$AD,'CCG data'!G$3,FALSE))</f>
        <v>2045</v>
      </c>
      <c r="P130" s="354" t="str">
        <f>IF(OR(ISERROR(VLOOKUP($E130&amp;$D$85&amp;$D$86,'CCG data'!$A:$AD,'CCG data'!B$3,FALSE)),ISBLANK(VLOOKUP($E130&amp;$D$85&amp;$D$86,'CCG data'!$A:$AD,'CCG data'!B$3,FALSE))),"",VLOOKUP($E130&amp;$D$85&amp;$D$86,'CCG data'!$A:$AD,'CCG data'!B$3,FALSE))</f>
        <v/>
      </c>
      <c r="Q130" s="246"/>
      <c r="R130" s="246">
        <f>IF(OR(ISERROR(VLOOKUP($E130&amp;$D$85&amp;$D$86,'CCG data'!$A:$AD,'CCG data'!C$3,FALSE)),ISBLANK(VLOOKUP($E130&amp;$D$85&amp;$D$86,'CCG data'!$A:$AD,'CCG data'!C$3,FALSE))),"",VLOOKUP($E130&amp;$D$85&amp;$D$86,'CCG data'!$A:$AD,'CCG data'!C$3,FALSE))</f>
        <v>0.47188264058679708</v>
      </c>
      <c r="S130" s="246"/>
      <c r="T130" s="246">
        <f>IF(OR(ISERROR(VLOOKUP($E130&amp;$D$85&amp;$D$86,'CCG data'!$A:$AD,'CCG data'!D$3,FALSE)),ISBLANK(VLOOKUP($E130&amp;$D$85&amp;$D$86,'CCG data'!$A:$AD,'CCG data'!D$3,FALSE))),"",VLOOKUP($E130&amp;$D$85&amp;$D$86,'CCG data'!$A:$AD,'CCG data'!D$3,FALSE))</f>
        <v>0.38288508557457213</v>
      </c>
      <c r="U130" s="246"/>
      <c r="V130" s="246">
        <f>IF(OR(ISERROR(VLOOKUP($E130&amp;$D$85&amp;$D$86,'CCG data'!$A:$AD,'CCG data'!E$3,FALSE)),ISBLANK(VLOOKUP($E130&amp;$D$85&amp;$D$86,'CCG data'!$A:$AD,'CCG data'!E$3,FALSE))),"",VLOOKUP($E130&amp;$D$85&amp;$D$86,'CCG data'!$A:$AD,'CCG data'!E$3,FALSE))</f>
        <v>0.1452322738386308</v>
      </c>
      <c r="W130" s="387"/>
      <c r="Z130" s="178">
        <f>IFERROR(VLOOKUP($E130&amp;$D$86, Outliers!$A$4:$P$214,10,FALSE),"0")</f>
        <v>1</v>
      </c>
      <c r="AA130" s="178">
        <f>IFERROR(VLOOKUP($E130&amp;$D$86, Outliers!$A$4:$P$214,11,FALSE),"0")</f>
        <v>1</v>
      </c>
      <c r="AB130" s="178">
        <f>IFERROR(VLOOKUP($E130&amp;$D$86, Outliers!$A$4:$P$214,12,FALSE),"0")</f>
        <v>0</v>
      </c>
      <c r="AC130" s="110"/>
      <c r="AD130" s="82"/>
      <c r="AE130" s="82"/>
      <c r="AF130" s="82"/>
      <c r="AG130" s="82"/>
    </row>
    <row r="131" spans="4:33" x14ac:dyDescent="0.25">
      <c r="D131" s="301"/>
      <c r="E131" s="107" t="s">
        <v>27</v>
      </c>
      <c r="F131" s="99" t="str">
        <f>IF(P130="","",VLOOKUP($E130&amp;$D$85&amp;$D$86,'CCG data'!$A:$AD,'CCG data'!W$3,FALSE))</f>
        <v/>
      </c>
      <c r="G131" s="100" t="str">
        <f>IF(P130="","",VLOOKUP($E130&amp;$D$85&amp;$D$86,'CCG data'!$A:$AD,'CCG data'!X$3,FALSE))</f>
        <v/>
      </c>
      <c r="H131" s="100">
        <f>IF(R130="","",VLOOKUP($E130&amp;$D$85&amp;$D$86,'CCG data'!$A:$AD,'CCG data'!Y$3,FALSE))</f>
        <v>38.200000000000003</v>
      </c>
      <c r="I131" s="100">
        <f>IF(R130="","",VLOOKUP($E130&amp;$D$85&amp;$D$86,'CCG data'!$A:$AD,'CCG data'!Z$3,FALSE))</f>
        <v>43.4</v>
      </c>
      <c r="J131" s="100">
        <f>IF(T130="","",VLOOKUP($E130&amp;$D$85&amp;$D$86,'CCG data'!$A:$AD,'CCG data'!AA$3,FALSE))</f>
        <v>29.8</v>
      </c>
      <c r="K131" s="100">
        <f>IF(T130="","",VLOOKUP($E130&amp;$D$85&amp;$D$86,'CCG data'!$A:$AD,'CCG data'!AB$3,FALSE))</f>
        <v>34.299999999999997</v>
      </c>
      <c r="L131" s="100">
        <f>IF(V130="","",VLOOKUP($E130&amp;$D$85&amp;$D$86,'CCG data'!$A:$AD,'CCG data'!AC$3,FALSE))</f>
        <v>11</v>
      </c>
      <c r="M131" s="100">
        <f>IF(V130="","",VLOOKUP($E130&amp;$D$85&amp;$D$86,'CCG data'!$A:$AD,'CCG data'!AD$3,FALSE))</f>
        <v>13.9</v>
      </c>
      <c r="N131" s="304"/>
      <c r="P131" s="162" t="str">
        <f>IF(P130="","",VLOOKUP($E130&amp;$D$85&amp;$D$86,'CCG data'!$A:$AD,'CCG data'!I$3,FALSE))</f>
        <v/>
      </c>
      <c r="Q131" s="15" t="str">
        <f>IF(P130="","",VLOOKUP($E130&amp;$D$85&amp;$D$86,'CCG data'!$A:$AD,'CCG data'!J$3,FALSE))</f>
        <v/>
      </c>
      <c r="R131" s="15">
        <f>IF(R130="","",VLOOKUP($E130&amp;$D$85&amp;$D$86,'CCG data'!$A:$AD,'CCG data'!K$3,FALSE))</f>
        <v>0.45</v>
      </c>
      <c r="S131" s="15">
        <f>IF(R130="","",VLOOKUP($E130&amp;$D$85&amp;$D$86,'CCG data'!$A:$AD,'CCG data'!L$3,FALSE))</f>
        <v>0.49399999999999999</v>
      </c>
      <c r="T131" s="15">
        <f>IF(T130="","",VLOOKUP($E130&amp;$D$85&amp;$D$86,'CCG data'!$A:$AD,'CCG data'!M$3,FALSE))</f>
        <v>0.36199999999999999</v>
      </c>
      <c r="U131" s="15">
        <f>IF(T130="","",VLOOKUP($E130&amp;$D$85&amp;$D$86,'CCG data'!$A:$AD,'CCG data'!N$3,FALSE))</f>
        <v>0.40400000000000003</v>
      </c>
      <c r="V131" s="15">
        <f>IF(V130="","",VLOOKUP($E130&amp;$D$85&amp;$D$86,'CCG data'!$A:$AD,'CCG data'!O$3,FALSE))</f>
        <v>0.13100000000000001</v>
      </c>
      <c r="W131" s="142">
        <f>IF(V130="","",VLOOKUP($E130&amp;$D$85&amp;$D$86,'CCG data'!$A:$AD,'CCG data'!P$3,FALSE))</f>
        <v>0.161</v>
      </c>
      <c r="Z131" s="178" t="str">
        <f>IFERROR(VLOOKUP($E131&amp;$D$86, Outliers!$A$4:$P$214,10,FALSE),"0")</f>
        <v>0</v>
      </c>
      <c r="AA131" s="178" t="str">
        <f>IFERROR(VLOOKUP($E131&amp;$D$86, Outliers!$A$4:$P$214,11,FALSE),"0")</f>
        <v>0</v>
      </c>
      <c r="AB131" s="178" t="str">
        <f>IFERROR(VLOOKUP($E131&amp;$D$86, Outliers!$A$4:$P$214,12,FALSE),"0")</f>
        <v>0</v>
      </c>
      <c r="AD131" s="82"/>
      <c r="AE131" s="82"/>
      <c r="AF131" s="82"/>
      <c r="AG131" s="82"/>
    </row>
    <row r="132" spans="4:33" s="43" customFormat="1" ht="15.75" x14ac:dyDescent="0.25">
      <c r="D132" s="301"/>
      <c r="E132" s="108" t="s">
        <v>186</v>
      </c>
      <c r="F132" s="372" t="str">
        <f>IF(OR(ISERROR(VLOOKUP($E132&amp;$D$85&amp;$D$86,'CCG data'!$A:$AD,'CCG data'!R$3,FALSE)),ISBLANK(VLOOKUP($E132&amp;$D$85&amp;$D$86,'CCG data'!$A:$AD,'CCG data'!R$3,FALSE))),"",VLOOKUP($E132&amp;$D$85&amp;$D$86,'CCG data'!$A:$AD,'CCG data'!R$3,FALSE))</f>
        <v/>
      </c>
      <c r="G132" s="373"/>
      <c r="H132" s="373">
        <f>IF(OR(ISERROR(VLOOKUP($E132&amp;$D$85&amp;$D$86,'CCG data'!$A:$AD,'CCG data'!S$3,FALSE)),ISBLANK(VLOOKUP($E132&amp;$D$85&amp;$D$86,'CCG data'!$A:$AD,'CCG data'!S$3,FALSE))),"",VLOOKUP($E132&amp;$D$85&amp;$D$86,'CCG data'!$A:$AD,'CCG data'!S$3,FALSE))</f>
        <v>30.2</v>
      </c>
      <c r="I132" s="373"/>
      <c r="J132" s="373">
        <f>IF(OR(ISERROR(VLOOKUP($E132&amp;$D$85&amp;$D$86,'CCG data'!$A:$AD,'CCG data'!T$3,FALSE)),ISBLANK(VLOOKUP($E132&amp;$D$85&amp;$D$86,'CCG data'!$A:$AD,'CCG data'!T$3,FALSE))),"",VLOOKUP($E132&amp;$D$85&amp;$D$86,'CCG data'!$A:$AD,'CCG data'!T$3,FALSE))</f>
        <v>22.7</v>
      </c>
      <c r="K132" s="373"/>
      <c r="L132" s="373">
        <f>IF(OR(ISERROR(VLOOKUP($E132&amp;$D$85&amp;$D$86,'CCG data'!$A:$AD,'CCG data'!U$3,FALSE)),ISBLANK(VLOOKUP($E132&amp;$D$85&amp;$D$86,'CCG data'!$A:$AD,'CCG data'!U$3,FALSE))),"",VLOOKUP($E132&amp;$D$85&amp;$D$86,'CCG data'!$A:$AD,'CCG data'!U$3,FALSE))</f>
        <v>8</v>
      </c>
      <c r="M132" s="374"/>
      <c r="N132" s="303">
        <f>IF(OR(ISERROR(VLOOKUP($E132&amp;$D$85&amp;$D$86,'CCG data'!$A:$AD,'CCG data'!G$3,FALSE)),ISBLANK(VLOOKUP($E132&amp;$D$85&amp;$D$86,'CCG data'!$A:$AD,'CCG data'!G$3,FALSE))),"",VLOOKUP($E132&amp;$D$85&amp;$D$86,'CCG data'!$A:$AD,'CCG data'!G$3,FALSE))</f>
        <v>1351</v>
      </c>
      <c r="P132" s="354" t="str">
        <f>IF(OR(ISERROR(VLOOKUP($E132&amp;$D$85&amp;$D$86,'CCG data'!$A:$AD,'CCG data'!B$3,FALSE)),ISBLANK(VLOOKUP($E132&amp;$D$85&amp;$D$86,'CCG data'!$A:$AD,'CCG data'!B$3,FALSE))),"",VLOOKUP($E132&amp;$D$85&amp;$D$86,'CCG data'!$A:$AD,'CCG data'!B$3,FALSE))</f>
        <v/>
      </c>
      <c r="Q132" s="246"/>
      <c r="R132" s="246">
        <f>IF(OR(ISERROR(VLOOKUP($E132&amp;$D$85&amp;$D$86,'CCG data'!$A:$AD,'CCG data'!C$3,FALSE)),ISBLANK(VLOOKUP($E132&amp;$D$85&amp;$D$86,'CCG data'!$A:$AD,'CCG data'!C$3,FALSE))),"",VLOOKUP($E132&amp;$D$85&amp;$D$86,'CCG data'!$A:$AD,'CCG data'!C$3,FALSE))</f>
        <v>0.48926720947446334</v>
      </c>
      <c r="S132" s="246"/>
      <c r="T132" s="246">
        <f>IF(OR(ISERROR(VLOOKUP($E132&amp;$D$85&amp;$D$86,'CCG data'!$A:$AD,'CCG data'!D$3,FALSE)),ISBLANK(VLOOKUP($E132&amp;$D$85&amp;$D$86,'CCG data'!$A:$AD,'CCG data'!D$3,FALSE))),"",VLOOKUP($E132&amp;$D$85&amp;$D$86,'CCG data'!$A:$AD,'CCG data'!D$3,FALSE))</f>
        <v>0.38119911176905996</v>
      </c>
      <c r="U132" s="246"/>
      <c r="V132" s="246">
        <f>IF(OR(ISERROR(VLOOKUP($E132&amp;$D$85&amp;$D$86,'CCG data'!$A:$AD,'CCG data'!E$3,FALSE)),ISBLANK(VLOOKUP($E132&amp;$D$85&amp;$D$86,'CCG data'!$A:$AD,'CCG data'!E$3,FALSE))),"",VLOOKUP($E132&amp;$D$85&amp;$D$86,'CCG data'!$A:$AD,'CCG data'!E$3,FALSE))</f>
        <v>0.12953367875647667</v>
      </c>
      <c r="W132" s="387"/>
      <c r="Z132" s="178">
        <f>IFERROR(VLOOKUP($E132&amp;$D$86, Outliers!$A$4:$P$214,10,FALSE),"0")</f>
        <v>1</v>
      </c>
      <c r="AA132" s="178">
        <f>IFERROR(VLOOKUP($E132&amp;$D$86, Outliers!$A$4:$P$214,11,FALSE),"0")</f>
        <v>1</v>
      </c>
      <c r="AB132" s="178">
        <f>IFERROR(VLOOKUP($E132&amp;$D$86, Outliers!$A$4:$P$214,12,FALSE),"0")</f>
        <v>1</v>
      </c>
      <c r="AC132" s="110"/>
      <c r="AD132" s="82"/>
      <c r="AE132" s="82"/>
      <c r="AF132" s="82"/>
      <c r="AG132" s="82"/>
    </row>
    <row r="133" spans="4:33" x14ac:dyDescent="0.25">
      <c r="D133" s="301"/>
      <c r="E133" s="107" t="s">
        <v>27</v>
      </c>
      <c r="F133" s="99" t="str">
        <f>IF(P132="","",VLOOKUP($E132&amp;$D$85&amp;$D$86,'CCG data'!$A:$AD,'CCG data'!W$3,FALSE))</f>
        <v/>
      </c>
      <c r="G133" s="100" t="str">
        <f>IF(P132="","",VLOOKUP($E132&amp;$D$85&amp;$D$86,'CCG data'!$A:$AD,'CCG data'!X$3,FALSE))</f>
        <v/>
      </c>
      <c r="H133" s="100">
        <f>IF(R132="","",VLOOKUP($E132&amp;$D$85&amp;$D$86,'CCG data'!$A:$AD,'CCG data'!Y$3,FALSE))</f>
        <v>27.9</v>
      </c>
      <c r="I133" s="100">
        <f>IF(R132="","",VLOOKUP($E132&amp;$D$85&amp;$D$86,'CCG data'!$A:$AD,'CCG data'!Z$3,FALSE))</f>
        <v>32.5</v>
      </c>
      <c r="J133" s="100">
        <f>IF(T132="","",VLOOKUP($E132&amp;$D$85&amp;$D$86,'CCG data'!$A:$AD,'CCG data'!AA$3,FALSE))</f>
        <v>20.7</v>
      </c>
      <c r="K133" s="100">
        <f>IF(T132="","",VLOOKUP($E132&amp;$D$85&amp;$D$86,'CCG data'!$A:$AD,'CCG data'!AB$3,FALSE))</f>
        <v>24.7</v>
      </c>
      <c r="L133" s="100">
        <f>IF(V132="","",VLOOKUP($E132&amp;$D$85&amp;$D$86,'CCG data'!$A:$AD,'CCG data'!AC$3,FALSE))</f>
        <v>6.8</v>
      </c>
      <c r="M133" s="100">
        <f>IF(V132="","",VLOOKUP($E132&amp;$D$85&amp;$D$86,'CCG data'!$A:$AD,'CCG data'!AD$3,FALSE))</f>
        <v>9.1999999999999993</v>
      </c>
      <c r="N133" s="304"/>
      <c r="P133" s="162" t="str">
        <f>IF(P132="","",VLOOKUP($E132&amp;$D$85&amp;$D$86,'CCG data'!$A:$AD,'CCG data'!I$3,FALSE))</f>
        <v/>
      </c>
      <c r="Q133" s="15" t="str">
        <f>IF(P132="","",VLOOKUP($E132&amp;$D$85&amp;$D$86,'CCG data'!$A:$AD,'CCG data'!J$3,FALSE))</f>
        <v/>
      </c>
      <c r="R133" s="15">
        <f>IF(R132="","",VLOOKUP($E132&amp;$D$85&amp;$D$86,'CCG data'!$A:$AD,'CCG data'!K$3,FALSE))</f>
        <v>0.46300000000000002</v>
      </c>
      <c r="S133" s="15">
        <f>IF(R132="","",VLOOKUP($E132&amp;$D$85&amp;$D$86,'CCG data'!$A:$AD,'CCG data'!L$3,FALSE))</f>
        <v>0.51600000000000001</v>
      </c>
      <c r="T133" s="15">
        <f>IF(T132="","",VLOOKUP($E132&amp;$D$85&amp;$D$86,'CCG data'!$A:$AD,'CCG data'!M$3,FALSE))</f>
        <v>0.35599999999999998</v>
      </c>
      <c r="U133" s="15">
        <f>IF(T132="","",VLOOKUP($E132&amp;$D$85&amp;$D$86,'CCG data'!$A:$AD,'CCG data'!N$3,FALSE))</f>
        <v>0.40699999999999997</v>
      </c>
      <c r="V133" s="15">
        <f>IF(V132="","",VLOOKUP($E132&amp;$D$85&amp;$D$86,'CCG data'!$A:$AD,'CCG data'!O$3,FALSE))</f>
        <v>0.113</v>
      </c>
      <c r="W133" s="142">
        <f>IF(V132="","",VLOOKUP($E132&amp;$D$85&amp;$D$86,'CCG data'!$A:$AD,'CCG data'!P$3,FALSE))</f>
        <v>0.14799999999999999</v>
      </c>
      <c r="Z133" s="178" t="str">
        <f>IFERROR(VLOOKUP($E133&amp;$D$86, Outliers!$A$4:$P$214,10,FALSE),"0")</f>
        <v>0</v>
      </c>
      <c r="AA133" s="178" t="str">
        <f>IFERROR(VLOOKUP($E133&amp;$D$86, Outliers!$A$4:$P$214,11,FALSE),"0")</f>
        <v>0</v>
      </c>
      <c r="AB133" s="178" t="str">
        <f>IFERROR(VLOOKUP($E133&amp;$D$86, Outliers!$A$4:$P$214,12,FALSE),"0")</f>
        <v>0</v>
      </c>
      <c r="AD133" s="82"/>
      <c r="AE133" s="82"/>
      <c r="AF133" s="82"/>
      <c r="AG133" s="82"/>
    </row>
    <row r="134" spans="4:33" s="43" customFormat="1" ht="15.75" x14ac:dyDescent="0.25">
      <c r="D134" s="301"/>
      <c r="E134" s="108" t="s">
        <v>187</v>
      </c>
      <c r="F134" s="372" t="str">
        <f>IF(OR(ISERROR(VLOOKUP($E134&amp;$D$85&amp;$D$86,'CCG data'!$A:$AD,'CCG data'!R$3,FALSE)),ISBLANK(VLOOKUP($E134&amp;$D$85&amp;$D$86,'CCG data'!$A:$AD,'CCG data'!R$3,FALSE))),"",VLOOKUP($E134&amp;$D$85&amp;$D$86,'CCG data'!$A:$AD,'CCG data'!R$3,FALSE))</f>
        <v/>
      </c>
      <c r="G134" s="373"/>
      <c r="H134" s="373">
        <f>IF(OR(ISERROR(VLOOKUP($E134&amp;$D$85&amp;$D$86,'CCG data'!$A:$AD,'CCG data'!S$3,FALSE)),ISBLANK(VLOOKUP($E134&amp;$D$85&amp;$D$86,'CCG data'!$A:$AD,'CCG data'!S$3,FALSE))),"",VLOOKUP($E134&amp;$D$85&amp;$D$86,'CCG data'!$A:$AD,'CCG data'!S$3,FALSE))</f>
        <v>47.9</v>
      </c>
      <c r="I134" s="373"/>
      <c r="J134" s="373">
        <f>IF(OR(ISERROR(VLOOKUP($E134&amp;$D$85&amp;$D$86,'CCG data'!$A:$AD,'CCG data'!T$3,FALSE)),ISBLANK(VLOOKUP($E134&amp;$D$85&amp;$D$86,'CCG data'!$A:$AD,'CCG data'!T$3,FALSE))),"",VLOOKUP($E134&amp;$D$85&amp;$D$86,'CCG data'!$A:$AD,'CCG data'!T$3,FALSE))</f>
        <v>34.799999999999997</v>
      </c>
      <c r="K134" s="373"/>
      <c r="L134" s="373">
        <f>IF(OR(ISERROR(VLOOKUP($E134&amp;$D$85&amp;$D$86,'CCG data'!$A:$AD,'CCG data'!U$3,FALSE)),ISBLANK(VLOOKUP($E134&amp;$D$85&amp;$D$86,'CCG data'!$A:$AD,'CCG data'!U$3,FALSE))),"",VLOOKUP($E134&amp;$D$85&amp;$D$86,'CCG data'!$A:$AD,'CCG data'!U$3,FALSE))</f>
        <v>13.7</v>
      </c>
      <c r="M134" s="374"/>
      <c r="N134" s="303">
        <f>IF(OR(ISERROR(VLOOKUP($E134&amp;$D$85&amp;$D$86,'CCG data'!$A:$AD,'CCG data'!G$3,FALSE)),ISBLANK(VLOOKUP($E134&amp;$D$85&amp;$D$86,'CCG data'!$A:$AD,'CCG data'!G$3,FALSE))),"",VLOOKUP($E134&amp;$D$85&amp;$D$86,'CCG data'!$A:$AD,'CCG data'!G$3,FALSE))</f>
        <v>1204</v>
      </c>
      <c r="P134" s="354" t="str">
        <f>IF(OR(ISERROR(VLOOKUP($E134&amp;$D$85&amp;$D$86,'CCG data'!$A:$AD,'CCG data'!B$3,FALSE)),ISBLANK(VLOOKUP($E134&amp;$D$85&amp;$D$86,'CCG data'!$A:$AD,'CCG data'!B$3,FALSE))),"",VLOOKUP($E134&amp;$D$85&amp;$D$86,'CCG data'!$A:$AD,'CCG data'!B$3,FALSE))</f>
        <v/>
      </c>
      <c r="Q134" s="246"/>
      <c r="R134" s="246">
        <f>IF(OR(ISERROR(VLOOKUP($E134&amp;$D$85&amp;$D$86,'CCG data'!$A:$AD,'CCG data'!C$3,FALSE)),ISBLANK(VLOOKUP($E134&amp;$D$85&amp;$D$86,'CCG data'!$A:$AD,'CCG data'!C$3,FALSE))),"",VLOOKUP($E134&amp;$D$85&amp;$D$86,'CCG data'!$A:$AD,'CCG data'!C$3,FALSE))</f>
        <v>0.50166112956810627</v>
      </c>
      <c r="S134" s="246"/>
      <c r="T134" s="246">
        <f>IF(OR(ISERROR(VLOOKUP($E134&amp;$D$85&amp;$D$86,'CCG data'!$A:$AD,'CCG data'!D$3,FALSE)),ISBLANK(VLOOKUP($E134&amp;$D$85&amp;$D$86,'CCG data'!$A:$AD,'CCG data'!D$3,FALSE))),"",VLOOKUP($E134&amp;$D$85&amp;$D$86,'CCG data'!$A:$AD,'CCG data'!D$3,FALSE))</f>
        <v>0.35465116279069769</v>
      </c>
      <c r="U134" s="246"/>
      <c r="V134" s="246">
        <f>IF(OR(ISERROR(VLOOKUP($E134&amp;$D$85&amp;$D$86,'CCG data'!$A:$AD,'CCG data'!E$3,FALSE)),ISBLANK(VLOOKUP($E134&amp;$D$85&amp;$D$86,'CCG data'!$A:$AD,'CCG data'!E$3,FALSE))),"",VLOOKUP($E134&amp;$D$85&amp;$D$86,'CCG data'!$A:$AD,'CCG data'!E$3,FALSE))</f>
        <v>0.14368770764119601</v>
      </c>
      <c r="W134" s="387"/>
      <c r="Z134" s="178">
        <f>IFERROR(VLOOKUP($E134&amp;$D$86, Outliers!$A$4:$P$214,10,FALSE),"0")</f>
        <v>1</v>
      </c>
      <c r="AA134" s="178">
        <f>IFERROR(VLOOKUP($E134&amp;$D$86, Outliers!$A$4:$P$214,11,FALSE),"0")</f>
        <v>1</v>
      </c>
      <c r="AB134" s="178">
        <f>IFERROR(VLOOKUP($E134&amp;$D$86, Outliers!$A$4:$P$214,12,FALSE),"0")</f>
        <v>0</v>
      </c>
      <c r="AC134" s="110"/>
      <c r="AD134" s="82"/>
      <c r="AE134" s="82"/>
      <c r="AF134" s="82"/>
      <c r="AG134" s="82"/>
    </row>
    <row r="135" spans="4:33" x14ac:dyDescent="0.25">
      <c r="D135" s="301"/>
      <c r="E135" s="107" t="s">
        <v>27</v>
      </c>
      <c r="F135" s="99" t="str">
        <f>IF(P134="","",VLOOKUP($E134&amp;$D$85&amp;$D$86,'CCG data'!$A:$AD,'CCG data'!W$3,FALSE))</f>
        <v/>
      </c>
      <c r="G135" s="100" t="str">
        <f>IF(P134="","",VLOOKUP($E134&amp;$D$85&amp;$D$86,'CCG data'!$A:$AD,'CCG data'!X$3,FALSE))</f>
        <v/>
      </c>
      <c r="H135" s="100">
        <f>IF(R134="","",VLOOKUP($E134&amp;$D$85&amp;$D$86,'CCG data'!$A:$AD,'CCG data'!Y$3,FALSE))</f>
        <v>44.1</v>
      </c>
      <c r="I135" s="100">
        <f>IF(R134="","",VLOOKUP($E134&amp;$D$85&amp;$D$86,'CCG data'!$A:$AD,'CCG data'!Z$3,FALSE))</f>
        <v>51.7</v>
      </c>
      <c r="J135" s="100">
        <f>IF(T134="","",VLOOKUP($E134&amp;$D$85&amp;$D$86,'CCG data'!$A:$AD,'CCG data'!AA$3,FALSE))</f>
        <v>31.5</v>
      </c>
      <c r="K135" s="100">
        <f>IF(T134="","",VLOOKUP($E134&amp;$D$85&amp;$D$86,'CCG data'!$A:$AD,'CCG data'!AB$3,FALSE))</f>
        <v>38.1</v>
      </c>
      <c r="L135" s="100">
        <f>IF(V134="","",VLOOKUP($E134&amp;$D$85&amp;$D$86,'CCG data'!$A:$AD,'CCG data'!AC$3,FALSE))</f>
        <v>11.7</v>
      </c>
      <c r="M135" s="100">
        <f>IF(V134="","",VLOOKUP($E134&amp;$D$85&amp;$D$86,'CCG data'!$A:$AD,'CCG data'!AD$3,FALSE))</f>
        <v>15.8</v>
      </c>
      <c r="N135" s="304"/>
      <c r="P135" s="162" t="str">
        <f>IF(P134="","",VLOOKUP($E134&amp;$D$85&amp;$D$86,'CCG data'!$A:$AD,'CCG data'!I$3,FALSE))</f>
        <v/>
      </c>
      <c r="Q135" s="15" t="str">
        <f>IF(P134="","",VLOOKUP($E134&amp;$D$85&amp;$D$86,'CCG data'!$A:$AD,'CCG data'!J$3,FALSE))</f>
        <v/>
      </c>
      <c r="R135" s="15">
        <f>IF(R134="","",VLOOKUP($E134&amp;$D$85&amp;$D$86,'CCG data'!$A:$AD,'CCG data'!K$3,FALSE))</f>
        <v>0.47299999999999998</v>
      </c>
      <c r="S135" s="15">
        <f>IF(R134="","",VLOOKUP($E134&amp;$D$85&amp;$D$86,'CCG data'!$A:$AD,'CCG data'!L$3,FALSE))</f>
        <v>0.53</v>
      </c>
      <c r="T135" s="15">
        <f>IF(T134="","",VLOOKUP($E134&amp;$D$85&amp;$D$86,'CCG data'!$A:$AD,'CCG data'!M$3,FALSE))</f>
        <v>0.32800000000000001</v>
      </c>
      <c r="U135" s="15">
        <f>IF(T134="","",VLOOKUP($E134&amp;$D$85&amp;$D$86,'CCG data'!$A:$AD,'CCG data'!N$3,FALSE))</f>
        <v>0.38200000000000001</v>
      </c>
      <c r="V135" s="15">
        <f>IF(V134="","",VLOOKUP($E134&amp;$D$85&amp;$D$86,'CCG data'!$A:$AD,'CCG data'!O$3,FALSE))</f>
        <v>0.125</v>
      </c>
      <c r="W135" s="142">
        <f>IF(V134="","",VLOOKUP($E134&amp;$D$85&amp;$D$86,'CCG data'!$A:$AD,'CCG data'!P$3,FALSE))</f>
        <v>0.16500000000000001</v>
      </c>
      <c r="Z135" s="178" t="str">
        <f>IFERROR(VLOOKUP($E135&amp;$D$86, Outliers!$A$4:$P$214,10,FALSE),"0")</f>
        <v>0</v>
      </c>
      <c r="AA135" s="178" t="str">
        <f>IFERROR(VLOOKUP($E135&amp;$D$86, Outliers!$A$4:$P$214,11,FALSE),"0")</f>
        <v>0</v>
      </c>
      <c r="AB135" s="178" t="str">
        <f>IFERROR(VLOOKUP($E135&amp;$D$86, Outliers!$A$4:$P$214,12,FALSE),"0")</f>
        <v>0</v>
      </c>
      <c r="AD135" s="82"/>
      <c r="AE135" s="82"/>
      <c r="AF135" s="82"/>
      <c r="AG135" s="82"/>
    </row>
    <row r="136" spans="4:33" s="43" customFormat="1" ht="18.75" customHeight="1" x14ac:dyDescent="0.25">
      <c r="D136" s="301"/>
      <c r="E136" s="108" t="s">
        <v>188</v>
      </c>
      <c r="F136" s="372" t="str">
        <f>IF(OR(ISERROR(VLOOKUP($E136&amp;$D$85&amp;$D$86,'CCG data'!$A:$AD,'CCG data'!R$3,FALSE)),ISBLANK(VLOOKUP($E136&amp;$D$85&amp;$D$86,'CCG data'!$A:$AD,'CCG data'!R$3,FALSE))),"",VLOOKUP($E136&amp;$D$85&amp;$D$86,'CCG data'!$A:$AD,'CCG data'!R$3,FALSE))</f>
        <v/>
      </c>
      <c r="G136" s="373"/>
      <c r="H136" s="373">
        <f>IF(OR(ISERROR(VLOOKUP($E136&amp;$D$85&amp;$D$86,'CCG data'!$A:$AD,'CCG data'!S$3,FALSE)),ISBLANK(VLOOKUP($E136&amp;$D$85&amp;$D$86,'CCG data'!$A:$AD,'CCG data'!S$3,FALSE))),"",VLOOKUP($E136&amp;$D$85&amp;$D$86,'CCG data'!$A:$AD,'CCG data'!S$3,FALSE))</f>
        <v>46.2</v>
      </c>
      <c r="I136" s="373"/>
      <c r="J136" s="373">
        <f>IF(OR(ISERROR(VLOOKUP($E136&amp;$D$85&amp;$D$86,'CCG data'!$A:$AD,'CCG data'!T$3,FALSE)),ISBLANK(VLOOKUP($E136&amp;$D$85&amp;$D$86,'CCG data'!$A:$AD,'CCG data'!T$3,FALSE))),"",VLOOKUP($E136&amp;$D$85&amp;$D$86,'CCG data'!$A:$AD,'CCG data'!T$3,FALSE))</f>
        <v>35.1</v>
      </c>
      <c r="K136" s="373"/>
      <c r="L136" s="373">
        <f>IF(OR(ISERROR(VLOOKUP($E136&amp;$D$85&amp;$D$86,'CCG data'!$A:$AD,'CCG data'!U$3,FALSE)),ISBLANK(VLOOKUP($E136&amp;$D$85&amp;$D$86,'CCG data'!$A:$AD,'CCG data'!U$3,FALSE))),"",VLOOKUP($E136&amp;$D$85&amp;$D$86,'CCG data'!$A:$AD,'CCG data'!U$3,FALSE))</f>
        <v>6.9</v>
      </c>
      <c r="M136" s="374"/>
      <c r="N136" s="303">
        <f>IF(OR(ISERROR(VLOOKUP($E136&amp;$D$85&amp;$D$86,'CCG data'!$A:$AD,'CCG data'!G$3,FALSE)),ISBLANK(VLOOKUP($E136&amp;$D$85&amp;$D$86,'CCG data'!$A:$AD,'CCG data'!G$3,FALSE))),"",VLOOKUP($E136&amp;$D$85&amp;$D$86,'CCG data'!$A:$AD,'CCG data'!G$3,FALSE))</f>
        <v>1227</v>
      </c>
      <c r="P136" s="354" t="str">
        <f>IF(OR(ISERROR(VLOOKUP($E136&amp;$D$85&amp;$D$86,'CCG data'!$A:$AD,'CCG data'!B$3,FALSE)),ISBLANK(VLOOKUP($E136&amp;$D$85&amp;$D$86,'CCG data'!$A:$AD,'CCG data'!B$3,FALSE))),"",VLOOKUP($E136&amp;$D$85&amp;$D$86,'CCG data'!$A:$AD,'CCG data'!B$3,FALSE))</f>
        <v/>
      </c>
      <c r="Q136" s="246"/>
      <c r="R136" s="246">
        <f>IF(OR(ISERROR(VLOOKUP($E136&amp;$D$85&amp;$D$86,'CCG data'!$A:$AD,'CCG data'!C$3,FALSE)),ISBLANK(VLOOKUP($E136&amp;$D$85&amp;$D$86,'CCG data'!$A:$AD,'CCG data'!C$3,FALSE))),"",VLOOKUP($E136&amp;$D$85&amp;$D$86,'CCG data'!$A:$AD,'CCG data'!C$3,FALSE))</f>
        <v>0.52485737571312141</v>
      </c>
      <c r="S136" s="246"/>
      <c r="T136" s="246">
        <f>IF(OR(ISERROR(VLOOKUP($E136&amp;$D$85&amp;$D$86,'CCG data'!$A:$AD,'CCG data'!D$3,FALSE)),ISBLANK(VLOOKUP($E136&amp;$D$85&amp;$D$86,'CCG data'!$A:$AD,'CCG data'!D$3,FALSE))),"",VLOOKUP($E136&amp;$D$85&amp;$D$86,'CCG data'!$A:$AD,'CCG data'!D$3,FALSE))</f>
        <v>0.39608801955990219</v>
      </c>
      <c r="U136" s="246"/>
      <c r="V136" s="246">
        <f>IF(OR(ISERROR(VLOOKUP($E136&amp;$D$85&amp;$D$86,'CCG data'!$A:$AD,'CCG data'!E$3,FALSE)),ISBLANK(VLOOKUP($E136&amp;$D$85&amp;$D$86,'CCG data'!$A:$AD,'CCG data'!E$3,FALSE))),"",VLOOKUP($E136&amp;$D$85&amp;$D$86,'CCG data'!$A:$AD,'CCG data'!E$3,FALSE))</f>
        <v>7.9054604726976369E-2</v>
      </c>
      <c r="W136" s="387"/>
      <c r="Z136" s="178">
        <f>IFERROR(VLOOKUP($E136&amp;$D$86, Outliers!$A$4:$P$214,10,FALSE),"0")</f>
        <v>1</v>
      </c>
      <c r="AA136" s="178">
        <f>IFERROR(VLOOKUP($E136&amp;$D$86, Outliers!$A$4:$P$214,11,FALSE),"0")</f>
        <v>1</v>
      </c>
      <c r="AB136" s="178">
        <f>IFERROR(VLOOKUP($E136&amp;$D$86, Outliers!$A$4:$P$214,12,FALSE),"0")</f>
        <v>1</v>
      </c>
      <c r="AC136" s="110"/>
      <c r="AD136" s="82"/>
      <c r="AE136" s="82"/>
      <c r="AF136" s="82"/>
      <c r="AG136" s="82"/>
    </row>
    <row r="137" spans="4:33" x14ac:dyDescent="0.25">
      <c r="D137" s="301"/>
      <c r="E137" s="107" t="s">
        <v>27</v>
      </c>
      <c r="F137" s="99" t="str">
        <f>IF(P136="","",VLOOKUP($E136&amp;$D$85&amp;$D$86,'CCG data'!$A:$AD,'CCG data'!W$3,FALSE))</f>
        <v/>
      </c>
      <c r="G137" s="100" t="str">
        <f>IF(P136="","",VLOOKUP($E136&amp;$D$85&amp;$D$86,'CCG data'!$A:$AD,'CCG data'!X$3,FALSE))</f>
        <v/>
      </c>
      <c r="H137" s="100">
        <f>IF(R136="","",VLOOKUP($E136&amp;$D$85&amp;$D$86,'CCG data'!$A:$AD,'CCG data'!Y$3,FALSE))</f>
        <v>42.7</v>
      </c>
      <c r="I137" s="100">
        <f>IF(R136="","",VLOOKUP($E136&amp;$D$85&amp;$D$86,'CCG data'!$A:$AD,'CCG data'!Z$3,FALSE))</f>
        <v>49.8</v>
      </c>
      <c r="J137" s="100">
        <f>IF(T136="","",VLOOKUP($E136&amp;$D$85&amp;$D$86,'CCG data'!$A:$AD,'CCG data'!AA$3,FALSE))</f>
        <v>31.9</v>
      </c>
      <c r="K137" s="100">
        <f>IF(T136="","",VLOOKUP($E136&amp;$D$85&amp;$D$86,'CCG data'!$A:$AD,'CCG data'!AB$3,FALSE))</f>
        <v>38.200000000000003</v>
      </c>
      <c r="L137" s="100">
        <f>IF(V136="","",VLOOKUP($E136&amp;$D$85&amp;$D$86,'CCG data'!$A:$AD,'CCG data'!AC$3,FALSE))</f>
        <v>5.5</v>
      </c>
      <c r="M137" s="100">
        <f>IF(V136="","",VLOOKUP($E136&amp;$D$85&amp;$D$86,'CCG data'!$A:$AD,'CCG data'!AD$3,FALSE))</f>
        <v>8.3000000000000007</v>
      </c>
      <c r="N137" s="304"/>
      <c r="P137" s="162" t="str">
        <f>IF(P136="","",VLOOKUP($E136&amp;$D$85&amp;$D$86,'CCG data'!$A:$AD,'CCG data'!I$3,FALSE))</f>
        <v/>
      </c>
      <c r="Q137" s="15" t="str">
        <f>IF(P136="","",VLOOKUP($E136&amp;$D$85&amp;$D$86,'CCG data'!$A:$AD,'CCG data'!J$3,FALSE))</f>
        <v/>
      </c>
      <c r="R137" s="15">
        <f>IF(R136="","",VLOOKUP($E136&amp;$D$85&amp;$D$86,'CCG data'!$A:$AD,'CCG data'!K$3,FALSE))</f>
        <v>0.497</v>
      </c>
      <c r="S137" s="15">
        <f>IF(R136="","",VLOOKUP($E136&amp;$D$85&amp;$D$86,'CCG data'!$A:$AD,'CCG data'!L$3,FALSE))</f>
        <v>0.55300000000000005</v>
      </c>
      <c r="T137" s="15">
        <f>IF(T136="","",VLOOKUP($E136&amp;$D$85&amp;$D$86,'CCG data'!$A:$AD,'CCG data'!M$3,FALSE))</f>
        <v>0.36899999999999999</v>
      </c>
      <c r="U137" s="15">
        <f>IF(T136="","",VLOOKUP($E136&amp;$D$85&amp;$D$86,'CCG data'!$A:$AD,'CCG data'!N$3,FALSE))</f>
        <v>0.42399999999999999</v>
      </c>
      <c r="V137" s="15">
        <f>IF(V136="","",VLOOKUP($E136&amp;$D$85&amp;$D$86,'CCG data'!$A:$AD,'CCG data'!O$3,FALSE))</f>
        <v>6.5000000000000002E-2</v>
      </c>
      <c r="W137" s="142">
        <f>IF(V136="","",VLOOKUP($E136&amp;$D$85&amp;$D$86,'CCG data'!$A:$AD,'CCG data'!P$3,FALSE))</f>
        <v>9.5000000000000001E-2</v>
      </c>
      <c r="Z137" s="178" t="str">
        <f>IFERROR(VLOOKUP($E137&amp;$D$86, Outliers!$A$4:$P$214,10,FALSE),"0")</f>
        <v>0</v>
      </c>
      <c r="AA137" s="178" t="str">
        <f>IFERROR(VLOOKUP($E137&amp;$D$86, Outliers!$A$4:$P$214,11,FALSE),"0")</f>
        <v>0</v>
      </c>
      <c r="AB137" s="178" t="str">
        <f>IFERROR(VLOOKUP($E137&amp;$D$86, Outliers!$A$4:$P$214,12,FALSE),"0")</f>
        <v>0</v>
      </c>
      <c r="AD137" s="82"/>
      <c r="AE137" s="82"/>
      <c r="AF137" s="82"/>
      <c r="AG137" s="82"/>
    </row>
    <row r="138" spans="4:33" s="43" customFormat="1" ht="18.75" customHeight="1" x14ac:dyDescent="0.25">
      <c r="D138" s="301"/>
      <c r="E138" s="108" t="s">
        <v>447</v>
      </c>
      <c r="F138" s="372" t="str">
        <f>IF(OR(ISERROR(VLOOKUP($E138&amp;$D$85&amp;$D$86,'CCG data'!$A:$AD,'CCG data'!R$3,FALSE)),ISBLANK(VLOOKUP($E138&amp;$D$85&amp;$D$86,'CCG data'!$A:$AD,'CCG data'!R$3,FALSE))),"",VLOOKUP($E138&amp;$D$85&amp;$D$86,'CCG data'!$A:$AD,'CCG data'!R$3,FALSE))</f>
        <v/>
      </c>
      <c r="G138" s="373"/>
      <c r="H138" s="373">
        <f>IF(OR(ISERROR(VLOOKUP($E138&amp;$D$85&amp;$D$86,'CCG data'!$A:$AD,'CCG data'!S$3,FALSE)),ISBLANK(VLOOKUP($E138&amp;$D$85&amp;$D$86,'CCG data'!$A:$AD,'CCG data'!S$3,FALSE))),"",VLOOKUP($E138&amp;$D$85&amp;$D$86,'CCG data'!$A:$AD,'CCG data'!S$3,FALSE))</f>
        <v>37.4</v>
      </c>
      <c r="I138" s="373"/>
      <c r="J138" s="373">
        <f>IF(OR(ISERROR(VLOOKUP($E138&amp;$D$85&amp;$D$86,'CCG data'!$A:$AD,'CCG data'!T$3,FALSE)),ISBLANK(VLOOKUP($E138&amp;$D$85&amp;$D$86,'CCG data'!$A:$AD,'CCG data'!T$3,FALSE))),"",VLOOKUP($E138&amp;$D$85&amp;$D$86,'CCG data'!$A:$AD,'CCG data'!T$3,FALSE))</f>
        <v>20.100000000000001</v>
      </c>
      <c r="K138" s="373"/>
      <c r="L138" s="373">
        <f>IF(OR(ISERROR(VLOOKUP($E138&amp;$D$85&amp;$D$86,'CCG data'!$A:$AD,'CCG data'!U$3,FALSE)),ISBLANK(VLOOKUP($E138&amp;$D$85&amp;$D$86,'CCG data'!$A:$AD,'CCG data'!U$3,FALSE))),"",VLOOKUP($E138&amp;$D$85&amp;$D$86,'CCG data'!$A:$AD,'CCG data'!U$3,FALSE))</f>
        <v>8.6</v>
      </c>
      <c r="M138" s="374"/>
      <c r="N138" s="303">
        <f>IF(OR(ISERROR(VLOOKUP($E138&amp;$D$85&amp;$D$86,'CCG data'!$A:$AD,'CCG data'!G$3,FALSE)),ISBLANK(VLOOKUP($E138&amp;$D$85&amp;$D$86,'CCG data'!$A:$AD,'CCG data'!G$3,FALSE))),"",VLOOKUP($E138&amp;$D$85&amp;$D$86,'CCG data'!$A:$AD,'CCG data'!G$3,FALSE))</f>
        <v>3626</v>
      </c>
      <c r="P138" s="354" t="str">
        <f>IF(OR(ISERROR(VLOOKUP($E138&amp;$D$85&amp;$D$86,'CCG data'!$A:$AD,'CCG data'!B$3,FALSE)),ISBLANK(VLOOKUP($E138&amp;$D$85&amp;$D$86,'CCG data'!$A:$AD,'CCG data'!B$3,FALSE))),"",VLOOKUP($E138&amp;$D$85&amp;$D$86,'CCG data'!$A:$AD,'CCG data'!B$3,FALSE))</f>
        <v/>
      </c>
      <c r="Q138" s="246"/>
      <c r="R138" s="246">
        <f>IF(OR(ISERROR(VLOOKUP($E138&amp;$D$85&amp;$D$86,'CCG data'!$A:$AD,'CCG data'!C$3,FALSE)),ISBLANK(VLOOKUP($E138&amp;$D$85&amp;$D$86,'CCG data'!$A:$AD,'CCG data'!C$3,FALSE))),"",VLOOKUP($E138&amp;$D$85&amp;$D$86,'CCG data'!$A:$AD,'CCG data'!C$3,FALSE))</f>
        <v>0.56480970766685057</v>
      </c>
      <c r="S138" s="246"/>
      <c r="T138" s="246">
        <f>IF(OR(ISERROR(VLOOKUP($E138&amp;$D$85&amp;$D$86,'CCG data'!$A:$AD,'CCG data'!D$3,FALSE)),ISBLANK(VLOOKUP($E138&amp;$D$85&amp;$D$86,'CCG data'!$A:$AD,'CCG data'!D$3,FALSE))),"",VLOOKUP($E138&amp;$D$85&amp;$D$86,'CCG data'!$A:$AD,'CCG data'!D$3,FALSE))</f>
        <v>0.3047435190292333</v>
      </c>
      <c r="U138" s="246"/>
      <c r="V138" s="246">
        <f>IF(OR(ISERROR(VLOOKUP($E138&amp;$D$85&amp;$D$86,'CCG data'!$A:$AD,'CCG data'!E$3,FALSE)),ISBLANK(VLOOKUP($E138&amp;$D$85&amp;$D$86,'CCG data'!$A:$AD,'CCG data'!E$3,FALSE))),"",VLOOKUP($E138&amp;$D$85&amp;$D$86,'CCG data'!$A:$AD,'CCG data'!E$3,FALSE))</f>
        <v>0.13044677330391616</v>
      </c>
      <c r="W138" s="387"/>
      <c r="Z138" s="178">
        <f>IFERROR(VLOOKUP($E138&amp;$D$86, Outliers!$A$4:$P$214,10,FALSE),"0")</f>
        <v>0</v>
      </c>
      <c r="AA138" s="178">
        <f>IFERROR(VLOOKUP($E138&amp;$D$86, Outliers!$A$4:$P$214,11,FALSE),"0")</f>
        <v>1</v>
      </c>
      <c r="AB138" s="178">
        <f>IFERROR(VLOOKUP($E138&amp;$D$86, Outliers!$A$4:$P$214,12,FALSE),"0")</f>
        <v>1</v>
      </c>
      <c r="AC138" s="110"/>
      <c r="AD138" s="82"/>
      <c r="AE138" s="82"/>
      <c r="AF138" s="82"/>
      <c r="AG138" s="82"/>
    </row>
    <row r="139" spans="4:33" x14ac:dyDescent="0.25">
      <c r="D139" s="301"/>
      <c r="E139" s="107" t="s">
        <v>27</v>
      </c>
      <c r="F139" s="99" t="str">
        <f>IF(P138="","",VLOOKUP($E138&amp;$D$85&amp;$D$86,'CCG data'!$A:$AD,'CCG data'!W$3,FALSE))</f>
        <v/>
      </c>
      <c r="G139" s="100" t="str">
        <f>IF(P138="","",VLOOKUP($E138&amp;$D$85&amp;$D$86,'CCG data'!$A:$AD,'CCG data'!X$3,FALSE))</f>
        <v/>
      </c>
      <c r="H139" s="100">
        <f>IF(R138="","",VLOOKUP($E138&amp;$D$85&amp;$D$86,'CCG data'!$A:$AD,'CCG data'!Y$3,FALSE))</f>
        <v>35.799999999999997</v>
      </c>
      <c r="I139" s="100">
        <f>IF(R138="","",VLOOKUP($E138&amp;$D$85&amp;$D$86,'CCG data'!$A:$AD,'CCG data'!Z$3,FALSE))</f>
        <v>39</v>
      </c>
      <c r="J139" s="100">
        <f>IF(T138="","",VLOOKUP($E138&amp;$D$85&amp;$D$86,'CCG data'!$A:$AD,'CCG data'!AA$3,FALSE))</f>
        <v>18.899999999999999</v>
      </c>
      <c r="K139" s="100">
        <f>IF(T138="","",VLOOKUP($E138&amp;$D$85&amp;$D$86,'CCG data'!$A:$AD,'CCG data'!AB$3,FALSE))</f>
        <v>21.3</v>
      </c>
      <c r="L139" s="100">
        <f>IF(V138="","",VLOOKUP($E138&amp;$D$85&amp;$D$86,'CCG data'!$A:$AD,'CCG data'!AC$3,FALSE))</f>
        <v>7.8</v>
      </c>
      <c r="M139" s="100">
        <f>IF(V138="","",VLOOKUP($E138&amp;$D$85&amp;$D$86,'CCG data'!$A:$AD,'CCG data'!AD$3,FALSE))</f>
        <v>9.3000000000000007</v>
      </c>
      <c r="N139" s="304"/>
      <c r="P139" s="162" t="str">
        <f>IF(P138="","",VLOOKUP($E138&amp;$D$85&amp;$D$86,'CCG data'!$A:$AD,'CCG data'!I$3,FALSE))</f>
        <v/>
      </c>
      <c r="Q139" s="15" t="str">
        <f>IF(P138="","",VLOOKUP($E138&amp;$D$85&amp;$D$86,'CCG data'!$A:$AD,'CCG data'!J$3,FALSE))</f>
        <v/>
      </c>
      <c r="R139" s="15">
        <f>IF(R138="","",VLOOKUP($E138&amp;$D$85&amp;$D$86,'CCG data'!$A:$AD,'CCG data'!K$3,FALSE))</f>
        <v>0.54900000000000004</v>
      </c>
      <c r="S139" s="15">
        <f>IF(R138="","",VLOOKUP($E138&amp;$D$85&amp;$D$86,'CCG data'!$A:$AD,'CCG data'!L$3,FALSE))</f>
        <v>0.58099999999999996</v>
      </c>
      <c r="T139" s="15">
        <f>IF(T138="","",VLOOKUP($E138&amp;$D$85&amp;$D$86,'CCG data'!$A:$AD,'CCG data'!M$3,FALSE))</f>
        <v>0.28999999999999998</v>
      </c>
      <c r="U139" s="15">
        <f>IF(T138="","",VLOOKUP($E138&amp;$D$85&amp;$D$86,'CCG data'!$A:$AD,'CCG data'!N$3,FALSE))</f>
        <v>0.32</v>
      </c>
      <c r="V139" s="15">
        <f>IF(V138="","",VLOOKUP($E138&amp;$D$85&amp;$D$86,'CCG data'!$A:$AD,'CCG data'!O$3,FALSE))</f>
        <v>0.12</v>
      </c>
      <c r="W139" s="142">
        <f>IF(V138="","",VLOOKUP($E138&amp;$D$85&amp;$D$86,'CCG data'!$A:$AD,'CCG data'!P$3,FALSE))</f>
        <v>0.14199999999999999</v>
      </c>
      <c r="Z139" s="178" t="str">
        <f>IFERROR(VLOOKUP($E139&amp;$D$86, Outliers!$A$4:$P$214,10,FALSE),"0")</f>
        <v>0</v>
      </c>
      <c r="AA139" s="178" t="str">
        <f>IFERROR(VLOOKUP($E139&amp;$D$86, Outliers!$A$4:$P$214,11,FALSE),"0")</f>
        <v>0</v>
      </c>
      <c r="AB139" s="178" t="str">
        <f>IFERROR(VLOOKUP($E139&amp;$D$86, Outliers!$A$4:$P$214,12,FALSE),"0")</f>
        <v>0</v>
      </c>
      <c r="AD139" s="82"/>
      <c r="AE139" s="82"/>
      <c r="AF139" s="82"/>
      <c r="AG139" s="82"/>
    </row>
    <row r="140" spans="4:33" s="43" customFormat="1" ht="18.75" customHeight="1" x14ac:dyDescent="0.25">
      <c r="D140" s="301"/>
      <c r="E140" s="108" t="s">
        <v>189</v>
      </c>
      <c r="F140" s="372" t="str">
        <f>IF(OR(ISERROR(VLOOKUP($E140&amp;$D$85&amp;$D$86,'CCG data'!$A:$AD,'CCG data'!R$3,FALSE)),ISBLANK(VLOOKUP($E140&amp;$D$85&amp;$D$86,'CCG data'!$A:$AD,'CCG data'!R$3,FALSE))),"",VLOOKUP($E140&amp;$D$85&amp;$D$86,'CCG data'!$A:$AD,'CCG data'!R$3,FALSE))</f>
        <v/>
      </c>
      <c r="G140" s="373"/>
      <c r="H140" s="373">
        <f>IF(OR(ISERROR(VLOOKUP($E140&amp;$D$85&amp;$D$86,'CCG data'!$A:$AD,'CCG data'!S$3,FALSE)),ISBLANK(VLOOKUP($E140&amp;$D$85&amp;$D$86,'CCG data'!$A:$AD,'CCG data'!S$3,FALSE))),"",VLOOKUP($E140&amp;$D$85&amp;$D$86,'CCG data'!$A:$AD,'CCG data'!S$3,FALSE))</f>
        <v>31.5</v>
      </c>
      <c r="I140" s="373"/>
      <c r="J140" s="373">
        <f>IF(OR(ISERROR(VLOOKUP($E140&amp;$D$85&amp;$D$86,'CCG data'!$A:$AD,'CCG data'!T$3,FALSE)),ISBLANK(VLOOKUP($E140&amp;$D$85&amp;$D$86,'CCG data'!$A:$AD,'CCG data'!T$3,FALSE))),"",VLOOKUP($E140&amp;$D$85&amp;$D$86,'CCG data'!$A:$AD,'CCG data'!T$3,FALSE))</f>
        <v>32.200000000000003</v>
      </c>
      <c r="K140" s="373"/>
      <c r="L140" s="373">
        <f>IF(OR(ISERROR(VLOOKUP($E140&amp;$D$85&amp;$D$86,'CCG data'!$A:$AD,'CCG data'!U$3,FALSE)),ISBLANK(VLOOKUP($E140&amp;$D$85&amp;$D$86,'CCG data'!$A:$AD,'CCG data'!U$3,FALSE))),"",VLOOKUP($E140&amp;$D$85&amp;$D$86,'CCG data'!$A:$AD,'CCG data'!U$3,FALSE))</f>
        <v>15.9</v>
      </c>
      <c r="M140" s="374"/>
      <c r="N140" s="303">
        <f>IF(OR(ISERROR(VLOOKUP($E140&amp;$D$85&amp;$D$86,'CCG data'!$A:$AD,'CCG data'!G$3,FALSE)),ISBLANK(VLOOKUP($E140&amp;$D$85&amp;$D$86,'CCG data'!$A:$AD,'CCG data'!G$3,FALSE))),"",VLOOKUP($E140&amp;$D$85&amp;$D$86,'CCG data'!$A:$AD,'CCG data'!G$3,FALSE))</f>
        <v>814</v>
      </c>
      <c r="P140" s="354" t="str">
        <f>IF(OR(ISERROR(VLOOKUP($E140&amp;$D$85&amp;$D$86,'CCG data'!$A:$AD,'CCG data'!B$3,FALSE)),ISBLANK(VLOOKUP($E140&amp;$D$85&amp;$D$86,'CCG data'!$A:$AD,'CCG data'!B$3,FALSE))),"",VLOOKUP($E140&amp;$D$85&amp;$D$86,'CCG data'!$A:$AD,'CCG data'!B$3,FALSE))</f>
        <v/>
      </c>
      <c r="Q140" s="246"/>
      <c r="R140" s="246">
        <f>IF(OR(ISERROR(VLOOKUP($E140&amp;$D$85&amp;$D$86,'CCG data'!$A:$AD,'CCG data'!C$3,FALSE)),ISBLANK(VLOOKUP($E140&amp;$D$85&amp;$D$86,'CCG data'!$A:$AD,'CCG data'!C$3,FALSE))),"",VLOOKUP($E140&amp;$D$85&amp;$D$86,'CCG data'!$A:$AD,'CCG data'!C$3,FALSE))</f>
        <v>0.39803439803439805</v>
      </c>
      <c r="S140" s="246"/>
      <c r="T140" s="246">
        <f>IF(OR(ISERROR(VLOOKUP($E140&amp;$D$85&amp;$D$86,'CCG data'!$A:$AD,'CCG data'!D$3,FALSE)),ISBLANK(VLOOKUP($E140&amp;$D$85&amp;$D$86,'CCG data'!$A:$AD,'CCG data'!D$3,FALSE))),"",VLOOKUP($E140&amp;$D$85&amp;$D$86,'CCG data'!$A:$AD,'CCG data'!D$3,FALSE))</f>
        <v>0.39557739557739557</v>
      </c>
      <c r="U140" s="246"/>
      <c r="V140" s="246">
        <f>IF(OR(ISERROR(VLOOKUP($E140&amp;$D$85&amp;$D$86,'CCG data'!$A:$AD,'CCG data'!E$3,FALSE)),ISBLANK(VLOOKUP($E140&amp;$D$85&amp;$D$86,'CCG data'!$A:$AD,'CCG data'!E$3,FALSE))),"",VLOOKUP($E140&amp;$D$85&amp;$D$86,'CCG data'!$A:$AD,'CCG data'!E$3,FALSE))</f>
        <v>0.20638820638820637</v>
      </c>
      <c r="W140" s="387"/>
      <c r="Z140" s="178">
        <f>IFERROR(VLOOKUP($E140&amp;$D$86, Outliers!$A$4:$P$214,10,FALSE),"0")</f>
        <v>0</v>
      </c>
      <c r="AA140" s="178">
        <f>IFERROR(VLOOKUP($E140&amp;$D$86, Outliers!$A$4:$P$214,11,FALSE),"0")</f>
        <v>0</v>
      </c>
      <c r="AB140" s="178">
        <f>IFERROR(VLOOKUP($E140&amp;$D$86, Outliers!$A$4:$P$214,12,FALSE),"0")</f>
        <v>1</v>
      </c>
      <c r="AC140" s="110"/>
      <c r="AD140" s="82"/>
      <c r="AE140" s="82"/>
      <c r="AF140" s="82"/>
      <c r="AG140" s="82"/>
    </row>
    <row r="141" spans="4:33" x14ac:dyDescent="0.25">
      <c r="D141" s="301"/>
      <c r="E141" s="107" t="s">
        <v>27</v>
      </c>
      <c r="F141" s="99" t="str">
        <f>IF(P140="","",VLOOKUP($E140&amp;$D$85&amp;$D$86,'CCG data'!$A:$AD,'CCG data'!W$3,FALSE))</f>
        <v/>
      </c>
      <c r="G141" s="100" t="str">
        <f>IF(P140="","",VLOOKUP($E140&amp;$D$85&amp;$D$86,'CCG data'!$A:$AD,'CCG data'!X$3,FALSE))</f>
        <v/>
      </c>
      <c r="H141" s="100">
        <f>IF(R140="","",VLOOKUP($E140&amp;$D$85&amp;$D$86,'CCG data'!$A:$AD,'CCG data'!Y$3,FALSE))</f>
        <v>28.1</v>
      </c>
      <c r="I141" s="100">
        <f>IF(R140="","",VLOOKUP($E140&amp;$D$85&amp;$D$86,'CCG data'!$A:$AD,'CCG data'!Z$3,FALSE))</f>
        <v>34.9</v>
      </c>
      <c r="J141" s="100">
        <f>IF(T140="","",VLOOKUP($E140&amp;$D$85&amp;$D$86,'CCG data'!$A:$AD,'CCG data'!AA$3,FALSE))</f>
        <v>28.7</v>
      </c>
      <c r="K141" s="100">
        <f>IF(T140="","",VLOOKUP($E140&amp;$D$85&amp;$D$86,'CCG data'!$A:$AD,'CCG data'!AB$3,FALSE))</f>
        <v>35.700000000000003</v>
      </c>
      <c r="L141" s="100">
        <f>IF(V140="","",VLOOKUP($E140&amp;$D$85&amp;$D$86,'CCG data'!$A:$AD,'CCG data'!AC$3,FALSE))</f>
        <v>13.5</v>
      </c>
      <c r="M141" s="100">
        <f>IF(V140="","",VLOOKUP($E140&amp;$D$85&amp;$D$86,'CCG data'!$A:$AD,'CCG data'!AD$3,FALSE))</f>
        <v>18.3</v>
      </c>
      <c r="N141" s="304"/>
      <c r="P141" s="162" t="str">
        <f>IF(P140="","",VLOOKUP($E140&amp;$D$85&amp;$D$86,'CCG data'!$A:$AD,'CCG data'!I$3,FALSE))</f>
        <v/>
      </c>
      <c r="Q141" s="15" t="str">
        <f>IF(P140="","",VLOOKUP($E140&amp;$D$85&amp;$D$86,'CCG data'!$A:$AD,'CCG data'!J$3,FALSE))</f>
        <v/>
      </c>
      <c r="R141" s="15">
        <f>IF(R140="","",VLOOKUP($E140&amp;$D$85&amp;$D$86,'CCG data'!$A:$AD,'CCG data'!K$3,FALSE))</f>
        <v>0.36499999999999999</v>
      </c>
      <c r="S141" s="15">
        <f>IF(R140="","",VLOOKUP($E140&amp;$D$85&amp;$D$86,'CCG data'!$A:$AD,'CCG data'!L$3,FALSE))</f>
        <v>0.432</v>
      </c>
      <c r="T141" s="15">
        <f>IF(T140="","",VLOOKUP($E140&amp;$D$85&amp;$D$86,'CCG data'!$A:$AD,'CCG data'!M$3,FALSE))</f>
        <v>0.36299999999999999</v>
      </c>
      <c r="U141" s="15">
        <f>IF(T140="","",VLOOKUP($E140&amp;$D$85&amp;$D$86,'CCG data'!$A:$AD,'CCG data'!N$3,FALSE))</f>
        <v>0.43</v>
      </c>
      <c r="V141" s="15">
        <f>IF(V140="","",VLOOKUP($E140&amp;$D$85&amp;$D$86,'CCG data'!$A:$AD,'CCG data'!O$3,FALSE))</f>
        <v>0.18</v>
      </c>
      <c r="W141" s="142">
        <f>IF(V140="","",VLOOKUP($E140&amp;$D$85&amp;$D$86,'CCG data'!$A:$AD,'CCG data'!P$3,FALSE))</f>
        <v>0.23599999999999999</v>
      </c>
      <c r="Z141" s="178" t="str">
        <f>IFERROR(VLOOKUP($E141&amp;$D$86, Outliers!$A$4:$P$214,10,FALSE),"0")</f>
        <v>0</v>
      </c>
      <c r="AA141" s="178" t="str">
        <f>IFERROR(VLOOKUP($E141&amp;$D$86, Outliers!$A$4:$P$214,11,FALSE),"0")</f>
        <v>0</v>
      </c>
      <c r="AB141" s="178" t="str">
        <f>IFERROR(VLOOKUP($E141&amp;$D$86, Outliers!$A$4:$P$214,12,FALSE),"0")</f>
        <v>0</v>
      </c>
      <c r="AD141" s="82"/>
      <c r="AE141" s="82"/>
      <c r="AF141" s="82"/>
      <c r="AG141" s="82"/>
    </row>
    <row r="142" spans="4:33" s="43" customFormat="1" ht="18.75" customHeight="1" x14ac:dyDescent="0.25">
      <c r="D142" s="301"/>
      <c r="E142" s="108" t="s">
        <v>190</v>
      </c>
      <c r="F142" s="372" t="str">
        <f>IF(OR(ISERROR(VLOOKUP($E142&amp;$D$85&amp;$D$86,'CCG data'!$A:$AD,'CCG data'!R$3,FALSE)),ISBLANK(VLOOKUP($E142&amp;$D$85&amp;$D$86,'CCG data'!$A:$AD,'CCG data'!R$3,FALSE))),"",VLOOKUP($E142&amp;$D$85&amp;$D$86,'CCG data'!$A:$AD,'CCG data'!R$3,FALSE))</f>
        <v/>
      </c>
      <c r="G142" s="373"/>
      <c r="H142" s="373">
        <f>IF(OR(ISERROR(VLOOKUP($E142&amp;$D$85&amp;$D$86,'CCG data'!$A:$AD,'CCG data'!S$3,FALSE)),ISBLANK(VLOOKUP($E142&amp;$D$85&amp;$D$86,'CCG data'!$A:$AD,'CCG data'!S$3,FALSE))),"",VLOOKUP($E142&amp;$D$85&amp;$D$86,'CCG data'!$A:$AD,'CCG data'!S$3,FALSE))</f>
        <v>48.5</v>
      </c>
      <c r="I142" s="373"/>
      <c r="J142" s="373">
        <f>IF(OR(ISERROR(VLOOKUP($E142&amp;$D$85&amp;$D$86,'CCG data'!$A:$AD,'CCG data'!T$3,FALSE)),ISBLANK(VLOOKUP($E142&amp;$D$85&amp;$D$86,'CCG data'!$A:$AD,'CCG data'!T$3,FALSE))),"",VLOOKUP($E142&amp;$D$85&amp;$D$86,'CCG data'!$A:$AD,'CCG data'!T$3,FALSE))</f>
        <v>27.9</v>
      </c>
      <c r="K142" s="373"/>
      <c r="L142" s="373">
        <f>IF(OR(ISERROR(VLOOKUP($E142&amp;$D$85&amp;$D$86,'CCG data'!$A:$AD,'CCG data'!U$3,FALSE)),ISBLANK(VLOOKUP($E142&amp;$D$85&amp;$D$86,'CCG data'!$A:$AD,'CCG data'!U$3,FALSE))),"",VLOOKUP($E142&amp;$D$85&amp;$D$86,'CCG data'!$A:$AD,'CCG data'!U$3,FALSE))</f>
        <v>8.4</v>
      </c>
      <c r="M142" s="374"/>
      <c r="N142" s="303">
        <f>IF(OR(ISERROR(VLOOKUP($E142&amp;$D$85&amp;$D$86,'CCG data'!$A:$AD,'CCG data'!G$3,FALSE)),ISBLANK(VLOOKUP($E142&amp;$D$85&amp;$D$86,'CCG data'!$A:$AD,'CCG data'!G$3,FALSE))),"",VLOOKUP($E142&amp;$D$85&amp;$D$86,'CCG data'!$A:$AD,'CCG data'!G$3,FALSE))</f>
        <v>769</v>
      </c>
      <c r="P142" s="354" t="str">
        <f>IF(OR(ISERROR(VLOOKUP($E142&amp;$D$85&amp;$D$86,'CCG data'!$A:$AD,'CCG data'!B$3,FALSE)),ISBLANK(VLOOKUP($E142&amp;$D$85&amp;$D$86,'CCG data'!$A:$AD,'CCG data'!B$3,FALSE))),"",VLOOKUP($E142&amp;$D$85&amp;$D$86,'CCG data'!$A:$AD,'CCG data'!B$3,FALSE))</f>
        <v/>
      </c>
      <c r="Q142" s="246"/>
      <c r="R142" s="246">
        <f>IF(OR(ISERROR(VLOOKUP($E142&amp;$D$85&amp;$D$86,'CCG data'!$A:$AD,'CCG data'!C$3,FALSE)),ISBLANK(VLOOKUP($E142&amp;$D$85&amp;$D$86,'CCG data'!$A:$AD,'CCG data'!C$3,FALSE))),"",VLOOKUP($E142&amp;$D$85&amp;$D$86,'CCG data'!$A:$AD,'CCG data'!C$3,FALSE))</f>
        <v>0.57607282184655395</v>
      </c>
      <c r="S142" s="246"/>
      <c r="T142" s="246">
        <f>IF(OR(ISERROR(VLOOKUP($E142&amp;$D$85&amp;$D$86,'CCG data'!$A:$AD,'CCG data'!D$3,FALSE)),ISBLANK(VLOOKUP($E142&amp;$D$85&amp;$D$86,'CCG data'!$A:$AD,'CCG data'!D$3,FALSE))),"",VLOOKUP($E142&amp;$D$85&amp;$D$86,'CCG data'!$A:$AD,'CCG data'!D$3,FALSE))</f>
        <v>0.32379713914174252</v>
      </c>
      <c r="U142" s="246"/>
      <c r="V142" s="246">
        <f>IF(OR(ISERROR(VLOOKUP($E142&amp;$D$85&amp;$D$86,'CCG data'!$A:$AD,'CCG data'!E$3,FALSE)),ISBLANK(VLOOKUP($E142&amp;$D$85&amp;$D$86,'CCG data'!$A:$AD,'CCG data'!E$3,FALSE))),"",VLOOKUP($E142&amp;$D$85&amp;$D$86,'CCG data'!$A:$AD,'CCG data'!E$3,FALSE))</f>
        <v>0.10013003901170352</v>
      </c>
      <c r="W142" s="387"/>
      <c r="Z142" s="178">
        <f>IFERROR(VLOOKUP($E142&amp;$D$86, Outliers!$A$4:$P$214,10,FALSE),"0")</f>
        <v>1</v>
      </c>
      <c r="AA142" s="178">
        <f>IFERROR(VLOOKUP($E142&amp;$D$86, Outliers!$A$4:$P$214,11,FALSE),"0")</f>
        <v>0</v>
      </c>
      <c r="AB142" s="178">
        <f>IFERROR(VLOOKUP($E142&amp;$D$86, Outliers!$A$4:$P$214,12,FALSE),"0")</f>
        <v>1</v>
      </c>
      <c r="AC142" s="110"/>
      <c r="AD142" s="82"/>
      <c r="AE142" s="82"/>
      <c r="AF142" s="82"/>
      <c r="AG142" s="82"/>
    </row>
    <row r="143" spans="4:33" ht="15.75" customHeight="1" x14ac:dyDescent="0.25">
      <c r="D143" s="301"/>
      <c r="E143" s="107" t="s">
        <v>27</v>
      </c>
      <c r="F143" s="99" t="str">
        <f>IF(P142="","",VLOOKUP($E142&amp;$D$85&amp;$D$86,'CCG data'!$A:$AD,'CCG data'!W$3,FALSE))</f>
        <v/>
      </c>
      <c r="G143" s="100" t="str">
        <f>IF(P142="","",VLOOKUP($E142&amp;$D$85&amp;$D$86,'CCG data'!$A:$AD,'CCG data'!X$3,FALSE))</f>
        <v/>
      </c>
      <c r="H143" s="100">
        <f>IF(R142="","",VLOOKUP($E142&amp;$D$85&amp;$D$86,'CCG data'!$A:$AD,'CCG data'!Y$3,FALSE))</f>
        <v>43.9</v>
      </c>
      <c r="I143" s="100">
        <f>IF(R142="","",VLOOKUP($E142&amp;$D$85&amp;$D$86,'CCG data'!$A:$AD,'CCG data'!Z$3,FALSE))</f>
        <v>53</v>
      </c>
      <c r="J143" s="100">
        <f>IF(T142="","",VLOOKUP($E142&amp;$D$85&amp;$D$86,'CCG data'!$A:$AD,'CCG data'!AA$3,FALSE))</f>
        <v>24.4</v>
      </c>
      <c r="K143" s="100">
        <f>IF(T142="","",VLOOKUP($E142&amp;$D$85&amp;$D$86,'CCG data'!$A:$AD,'CCG data'!AB$3,FALSE))</f>
        <v>31.4</v>
      </c>
      <c r="L143" s="100">
        <f>IF(V142="","",VLOOKUP($E142&amp;$D$85&amp;$D$86,'CCG data'!$A:$AD,'CCG data'!AC$3,FALSE))</f>
        <v>6.6</v>
      </c>
      <c r="M143" s="100">
        <f>IF(V142="","",VLOOKUP($E142&amp;$D$85&amp;$D$86,'CCG data'!$A:$AD,'CCG data'!AD$3,FALSE))</f>
        <v>10.3</v>
      </c>
      <c r="N143" s="304"/>
      <c r="P143" s="162" t="str">
        <f>IF(P142="","",VLOOKUP($E142&amp;$D$85&amp;$D$86,'CCG data'!$A:$AD,'CCG data'!I$3,FALSE))</f>
        <v/>
      </c>
      <c r="Q143" s="15" t="str">
        <f>IF(P142="","",VLOOKUP($E142&amp;$D$85&amp;$D$86,'CCG data'!$A:$AD,'CCG data'!J$3,FALSE))</f>
        <v/>
      </c>
      <c r="R143" s="15">
        <f>IF(R142="","",VLOOKUP($E142&amp;$D$85&amp;$D$86,'CCG data'!$A:$AD,'CCG data'!K$3,FALSE))</f>
        <v>0.54100000000000004</v>
      </c>
      <c r="S143" s="15">
        <f>IF(R142="","",VLOOKUP($E142&amp;$D$85&amp;$D$86,'CCG data'!$A:$AD,'CCG data'!L$3,FALSE))</f>
        <v>0.61099999999999999</v>
      </c>
      <c r="T143" s="15">
        <f>IF(T142="","",VLOOKUP($E142&amp;$D$85&amp;$D$86,'CCG data'!$A:$AD,'CCG data'!M$3,FALSE))</f>
        <v>0.29199999999999998</v>
      </c>
      <c r="U143" s="15">
        <f>IF(T142="","",VLOOKUP($E142&amp;$D$85&amp;$D$86,'CCG data'!$A:$AD,'CCG data'!N$3,FALSE))</f>
        <v>0.35799999999999998</v>
      </c>
      <c r="V143" s="15">
        <f>IF(V142="","",VLOOKUP($E142&amp;$D$85&amp;$D$86,'CCG data'!$A:$AD,'CCG data'!O$3,FALSE))</f>
        <v>8.1000000000000003E-2</v>
      </c>
      <c r="W143" s="142">
        <f>IF(V142="","",VLOOKUP($E142&amp;$D$85&amp;$D$86,'CCG data'!$A:$AD,'CCG data'!P$3,FALSE))</f>
        <v>0.123</v>
      </c>
      <c r="Z143" s="178" t="str">
        <f>IFERROR(VLOOKUP($E143&amp;$D$86, Outliers!$A$4:$P$214,10,FALSE),"0")</f>
        <v>0</v>
      </c>
      <c r="AA143" s="178" t="str">
        <f>IFERROR(VLOOKUP($E143&amp;$D$86, Outliers!$A$4:$P$214,11,FALSE),"0")</f>
        <v>0</v>
      </c>
      <c r="AB143" s="178" t="str">
        <f>IFERROR(VLOOKUP($E143&amp;$D$86, Outliers!$A$4:$P$214,12,FALSE),"0")</f>
        <v>0</v>
      </c>
      <c r="AD143" s="82"/>
      <c r="AE143" s="82"/>
      <c r="AF143" s="82"/>
      <c r="AG143" s="82"/>
    </row>
    <row r="144" spans="4:33" ht="15.75" x14ac:dyDescent="0.25">
      <c r="D144" s="301"/>
      <c r="E144" s="108" t="s">
        <v>448</v>
      </c>
      <c r="F144" s="372" t="str">
        <f>IF(OR(ISERROR(VLOOKUP($E144&amp;$D$85&amp;$D$86,'CCG data'!$A:$AD,'CCG data'!R$3,FALSE)),ISBLANK(VLOOKUP($E144&amp;$D$85&amp;$D$86,'CCG data'!$A:$AD,'CCG data'!R$3,FALSE))),"",VLOOKUP($E144&amp;$D$85&amp;$D$86,'CCG data'!$A:$AD,'CCG data'!R$3,FALSE))</f>
        <v/>
      </c>
      <c r="G144" s="373"/>
      <c r="H144" s="373">
        <f>IF(OR(ISERROR(VLOOKUP($E144&amp;$D$85&amp;$D$86,'CCG data'!$A:$AD,'CCG data'!S$3,FALSE)),ISBLANK(VLOOKUP($E144&amp;$D$85&amp;$D$86,'CCG data'!$A:$AD,'CCG data'!S$3,FALSE))),"",VLOOKUP($E144&amp;$D$85&amp;$D$86,'CCG data'!$A:$AD,'CCG data'!S$3,FALSE))</f>
        <v>27.2</v>
      </c>
      <c r="I144" s="373"/>
      <c r="J144" s="373">
        <f>IF(OR(ISERROR(VLOOKUP($E144&amp;$D$85&amp;$D$86,'CCG data'!$A:$AD,'CCG data'!T$3,FALSE)),ISBLANK(VLOOKUP($E144&amp;$D$85&amp;$D$86,'CCG data'!$A:$AD,'CCG data'!T$3,FALSE))),"",VLOOKUP($E144&amp;$D$85&amp;$D$86,'CCG data'!$A:$AD,'CCG data'!T$3,FALSE))</f>
        <v>22.8</v>
      </c>
      <c r="K144" s="373"/>
      <c r="L144" s="373">
        <f>IF(OR(ISERROR(VLOOKUP($E144&amp;$D$85&amp;$D$86,'CCG data'!$A:$AD,'CCG data'!U$3,FALSE)),ISBLANK(VLOOKUP($E144&amp;$D$85&amp;$D$86,'CCG data'!$A:$AD,'CCG data'!U$3,FALSE))),"",VLOOKUP($E144&amp;$D$85&amp;$D$86,'CCG data'!$A:$AD,'CCG data'!U$3,FALSE))</f>
        <v>12.9</v>
      </c>
      <c r="M144" s="374"/>
      <c r="N144" s="303">
        <f>IF(OR(ISERROR(VLOOKUP($E144&amp;$D$85&amp;$D$86,'CCG data'!$A:$AD,'CCG data'!G$3,FALSE)),ISBLANK(VLOOKUP($E144&amp;$D$85&amp;$D$86,'CCG data'!$A:$AD,'CCG data'!G$3,FALSE))),"",VLOOKUP($E144&amp;$D$85&amp;$D$86,'CCG data'!$A:$AD,'CCG data'!G$3,FALSE))</f>
        <v>976</v>
      </c>
      <c r="P144" s="354" t="str">
        <f>IF(OR(ISERROR(VLOOKUP($E144&amp;$D$85&amp;$D$86,'CCG data'!$A:$AD,'CCG data'!B$3,FALSE)),ISBLANK(VLOOKUP($E144&amp;$D$85&amp;$D$86,'CCG data'!$A:$AD,'CCG data'!B$3,FALSE))),"",VLOOKUP($E144&amp;$D$85&amp;$D$86,'CCG data'!$A:$AD,'CCG data'!B$3,FALSE))</f>
        <v/>
      </c>
      <c r="Q144" s="246"/>
      <c r="R144" s="246">
        <f>IF(OR(ISERROR(VLOOKUP($E144&amp;$D$85&amp;$D$86,'CCG data'!$A:$AD,'CCG data'!C$3,FALSE)),ISBLANK(VLOOKUP($E144&amp;$D$85&amp;$D$86,'CCG data'!$A:$AD,'CCG data'!C$3,FALSE))),"",VLOOKUP($E144&amp;$D$85&amp;$D$86,'CCG data'!$A:$AD,'CCG data'!C$3,FALSE))</f>
        <v>0.42622950819672129</v>
      </c>
      <c r="S144" s="246"/>
      <c r="T144" s="246">
        <f>IF(OR(ISERROR(VLOOKUP($E144&amp;$D$85&amp;$D$86,'CCG data'!$A:$AD,'CCG data'!D$3,FALSE)),ISBLANK(VLOOKUP($E144&amp;$D$85&amp;$D$86,'CCG data'!$A:$AD,'CCG data'!D$3,FALSE))),"",VLOOKUP($E144&amp;$D$85&amp;$D$86,'CCG data'!$A:$AD,'CCG data'!D$3,FALSE))</f>
        <v>0.36987704918032788</v>
      </c>
      <c r="U144" s="246"/>
      <c r="V144" s="246">
        <f>IF(OR(ISERROR(VLOOKUP($E144&amp;$D$85&amp;$D$86,'CCG data'!$A:$AD,'CCG data'!E$3,FALSE)),ISBLANK(VLOOKUP($E144&amp;$D$85&amp;$D$86,'CCG data'!$A:$AD,'CCG data'!E$3,FALSE))),"",VLOOKUP($E144&amp;$D$85&amp;$D$86,'CCG data'!$A:$AD,'CCG data'!E$3,FALSE))</f>
        <v>0.20389344262295081</v>
      </c>
      <c r="W144" s="387"/>
      <c r="Z144" s="178">
        <f>IFERROR(VLOOKUP($E144&amp;$D$86, Outliers!$A$4:$P$214,10,FALSE),"0")</f>
        <v>1</v>
      </c>
      <c r="AA144" s="178">
        <f>IFERROR(VLOOKUP($E144&amp;$D$86, Outliers!$A$4:$P$214,11,FALSE),"0")</f>
        <v>1</v>
      </c>
      <c r="AB144" s="178">
        <f>IFERROR(VLOOKUP($E144&amp;$D$86, Outliers!$A$4:$P$214,12,FALSE),"0")</f>
        <v>0</v>
      </c>
      <c r="AD144" s="82"/>
      <c r="AE144" s="82"/>
      <c r="AF144" s="82"/>
      <c r="AG144" s="82"/>
    </row>
    <row r="145" spans="4:33" ht="15" customHeight="1" x14ac:dyDescent="0.25">
      <c r="D145" s="301"/>
      <c r="E145" s="107" t="s">
        <v>27</v>
      </c>
      <c r="F145" s="99" t="str">
        <f>IF(P144="","",VLOOKUP($E144&amp;$D$85&amp;$D$86,'CCG data'!$A:$AD,'CCG data'!W$3,FALSE))</f>
        <v/>
      </c>
      <c r="G145" s="100" t="str">
        <f>IF(P144="","",VLOOKUP($E144&amp;$D$85&amp;$D$86,'CCG data'!$A:$AD,'CCG data'!X$3,FALSE))</f>
        <v/>
      </c>
      <c r="H145" s="100">
        <f>IF(R144="","",VLOOKUP($E144&amp;$D$85&amp;$D$86,'CCG data'!$A:$AD,'CCG data'!Y$3,FALSE))</f>
        <v>24.5</v>
      </c>
      <c r="I145" s="100">
        <f>IF(R144="","",VLOOKUP($E144&amp;$D$85&amp;$D$86,'CCG data'!$A:$AD,'CCG data'!Z$3,FALSE))</f>
        <v>29.8</v>
      </c>
      <c r="J145" s="100">
        <f>IF(T144="","",VLOOKUP($E144&amp;$D$85&amp;$D$86,'CCG data'!$A:$AD,'CCG data'!AA$3,FALSE))</f>
        <v>20.399999999999999</v>
      </c>
      <c r="K145" s="100">
        <f>IF(T144="","",VLOOKUP($E144&amp;$D$85&amp;$D$86,'CCG data'!$A:$AD,'CCG data'!AB$3,FALSE))</f>
        <v>25.1</v>
      </c>
      <c r="L145" s="100">
        <f>IF(V144="","",VLOOKUP($E144&amp;$D$85&amp;$D$86,'CCG data'!$A:$AD,'CCG data'!AC$3,FALSE))</f>
        <v>11.1</v>
      </c>
      <c r="M145" s="100">
        <f>IF(V144="","",VLOOKUP($E144&amp;$D$85&amp;$D$86,'CCG data'!$A:$AD,'CCG data'!AD$3,FALSE))</f>
        <v>14.7</v>
      </c>
      <c r="N145" s="304"/>
      <c r="P145" s="162" t="str">
        <f>IF(P144="","",VLOOKUP($E144&amp;$D$85&amp;$D$86,'CCG data'!$A:$AD,'CCG data'!I$3,FALSE))</f>
        <v/>
      </c>
      <c r="Q145" s="15" t="str">
        <f>IF(P144="","",VLOOKUP($E144&amp;$D$85&amp;$D$86,'CCG data'!$A:$AD,'CCG data'!J$3,FALSE))</f>
        <v/>
      </c>
      <c r="R145" s="15">
        <f>IF(R144="","",VLOOKUP($E144&amp;$D$85&amp;$D$86,'CCG data'!$A:$AD,'CCG data'!K$3,FALSE))</f>
        <v>0.39600000000000002</v>
      </c>
      <c r="S145" s="15">
        <f>IF(R144="","",VLOOKUP($E144&amp;$D$85&amp;$D$86,'CCG data'!$A:$AD,'CCG data'!L$3,FALSE))</f>
        <v>0.45700000000000002</v>
      </c>
      <c r="T145" s="15">
        <f>IF(T144="","",VLOOKUP($E144&amp;$D$85&amp;$D$86,'CCG data'!$A:$AD,'CCG data'!M$3,FALSE))</f>
        <v>0.34</v>
      </c>
      <c r="U145" s="15">
        <f>IF(T144="","",VLOOKUP($E144&amp;$D$85&amp;$D$86,'CCG data'!$A:$AD,'CCG data'!N$3,FALSE))</f>
        <v>0.40100000000000002</v>
      </c>
      <c r="V145" s="15">
        <f>IF(V144="","",VLOOKUP($E144&amp;$D$85&amp;$D$86,'CCG data'!$A:$AD,'CCG data'!O$3,FALSE))</f>
        <v>0.18</v>
      </c>
      <c r="W145" s="142">
        <f>IF(V144="","",VLOOKUP($E144&amp;$D$85&amp;$D$86,'CCG data'!$A:$AD,'CCG data'!P$3,FALSE))</f>
        <v>0.23</v>
      </c>
      <c r="Z145" s="178" t="str">
        <f>IFERROR(VLOOKUP($E145&amp;$D$86, Outliers!$A$4:$P$214,10,FALSE),"0")</f>
        <v>0</v>
      </c>
      <c r="AA145" s="178" t="str">
        <f>IFERROR(VLOOKUP($E145&amp;$D$86, Outliers!$A$4:$P$214,11,FALSE),"0")</f>
        <v>0</v>
      </c>
      <c r="AB145" s="178" t="str">
        <f>IFERROR(VLOOKUP($E145&amp;$D$86, Outliers!$A$4:$P$214,12,FALSE),"0")</f>
        <v>0</v>
      </c>
      <c r="AD145" s="82"/>
      <c r="AE145" s="82"/>
      <c r="AF145" s="82"/>
      <c r="AG145" s="82"/>
    </row>
    <row r="146" spans="4:33" ht="15.75" x14ac:dyDescent="0.25">
      <c r="D146" s="301"/>
      <c r="E146" s="108" t="s">
        <v>449</v>
      </c>
      <c r="F146" s="372" t="str">
        <f>IF(OR(ISERROR(VLOOKUP($E146&amp;$D$85&amp;$D$86,'CCG data'!$A:$AD,'CCG data'!R$3,FALSE)),ISBLANK(VLOOKUP($E146&amp;$D$85&amp;$D$86,'CCG data'!$A:$AD,'CCG data'!R$3,FALSE))),"",VLOOKUP($E146&amp;$D$85&amp;$D$86,'CCG data'!$A:$AD,'CCG data'!R$3,FALSE))</f>
        <v/>
      </c>
      <c r="G146" s="373"/>
      <c r="H146" s="373">
        <f>IF(OR(ISERROR(VLOOKUP($E146&amp;$D$85&amp;$D$86,'CCG data'!$A:$AD,'CCG data'!S$3,FALSE)),ISBLANK(VLOOKUP($E146&amp;$D$85&amp;$D$86,'CCG data'!$A:$AD,'CCG data'!S$3,FALSE))),"",VLOOKUP($E146&amp;$D$85&amp;$D$86,'CCG data'!$A:$AD,'CCG data'!S$3,FALSE))</f>
        <v>36.799999999999997</v>
      </c>
      <c r="I146" s="373"/>
      <c r="J146" s="373">
        <f>IF(OR(ISERROR(VLOOKUP($E146&amp;$D$85&amp;$D$86,'CCG data'!$A:$AD,'CCG data'!T$3,FALSE)),ISBLANK(VLOOKUP($E146&amp;$D$85&amp;$D$86,'CCG data'!$A:$AD,'CCG data'!T$3,FALSE))),"",VLOOKUP($E146&amp;$D$85&amp;$D$86,'CCG data'!$A:$AD,'CCG data'!T$3,FALSE))</f>
        <v>30.2</v>
      </c>
      <c r="K146" s="373"/>
      <c r="L146" s="373">
        <f>IF(OR(ISERROR(VLOOKUP($E146&amp;$D$85&amp;$D$86,'CCG data'!$A:$AD,'CCG data'!U$3,FALSE)),ISBLANK(VLOOKUP($E146&amp;$D$85&amp;$D$86,'CCG data'!$A:$AD,'CCG data'!U$3,FALSE))),"",VLOOKUP($E146&amp;$D$85&amp;$D$86,'CCG data'!$A:$AD,'CCG data'!U$3,FALSE))</f>
        <v>8.9</v>
      </c>
      <c r="M146" s="374"/>
      <c r="N146" s="303">
        <f>IF(OR(ISERROR(VLOOKUP($E146&amp;$D$85&amp;$D$86,'CCG data'!$A:$AD,'CCG data'!G$3,FALSE)),ISBLANK(VLOOKUP($E146&amp;$D$85&amp;$D$86,'CCG data'!$A:$AD,'CCG data'!G$3,FALSE))),"",VLOOKUP($E146&amp;$D$85&amp;$D$86,'CCG data'!$A:$AD,'CCG data'!G$3,FALSE))</f>
        <v>1096</v>
      </c>
      <c r="P146" s="354" t="str">
        <f>IF(OR(ISERROR(VLOOKUP($E146&amp;$D$85&amp;$D$86,'CCG data'!$A:$AD,'CCG data'!B$3,FALSE)),ISBLANK(VLOOKUP($E146&amp;$D$85&amp;$D$86,'CCG data'!$A:$AD,'CCG data'!B$3,FALSE))),"",VLOOKUP($E146&amp;$D$85&amp;$D$86,'CCG data'!$A:$AD,'CCG data'!B$3,FALSE))</f>
        <v/>
      </c>
      <c r="Q146" s="246"/>
      <c r="R146" s="246">
        <f>IF(OR(ISERROR(VLOOKUP($E146&amp;$D$85&amp;$D$86,'CCG data'!$A:$AD,'CCG data'!C$3,FALSE)),ISBLANK(VLOOKUP($E146&amp;$D$85&amp;$D$86,'CCG data'!$A:$AD,'CCG data'!C$3,FALSE))),"",VLOOKUP($E146&amp;$D$85&amp;$D$86,'CCG data'!$A:$AD,'CCG data'!C$3,FALSE))</f>
        <v>0.48631386861313869</v>
      </c>
      <c r="S146" s="246"/>
      <c r="T146" s="246">
        <f>IF(OR(ISERROR(VLOOKUP($E146&amp;$D$85&amp;$D$86,'CCG data'!$A:$AD,'CCG data'!D$3,FALSE)),ISBLANK(VLOOKUP($E146&amp;$D$85&amp;$D$86,'CCG data'!$A:$AD,'CCG data'!D$3,FALSE))),"",VLOOKUP($E146&amp;$D$85&amp;$D$86,'CCG data'!$A:$AD,'CCG data'!D$3,FALSE))</f>
        <v>0.395985401459854</v>
      </c>
      <c r="U146" s="246"/>
      <c r="V146" s="246">
        <f>IF(OR(ISERROR(VLOOKUP($E146&amp;$D$85&amp;$D$86,'CCG data'!$A:$AD,'CCG data'!E$3,FALSE)),ISBLANK(VLOOKUP($E146&amp;$D$85&amp;$D$86,'CCG data'!$A:$AD,'CCG data'!E$3,FALSE))),"",VLOOKUP($E146&amp;$D$85&amp;$D$86,'CCG data'!$A:$AD,'CCG data'!E$3,FALSE))</f>
        <v>0.11770072992700729</v>
      </c>
      <c r="W146" s="387"/>
      <c r="Z146" s="178">
        <f>IFERROR(VLOOKUP($E146&amp;$D$86, Outliers!$A$4:$P$214,10,FALSE),"0")</f>
        <v>0</v>
      </c>
      <c r="AA146" s="178">
        <f>IFERROR(VLOOKUP($E146&amp;$D$86, Outliers!$A$4:$P$214,11,FALSE),"0")</f>
        <v>0</v>
      </c>
      <c r="AB146" s="178">
        <f>IFERROR(VLOOKUP($E146&amp;$D$86, Outliers!$A$4:$P$214,12,FALSE),"0")</f>
        <v>1</v>
      </c>
      <c r="AD146" s="82"/>
      <c r="AE146" s="82"/>
      <c r="AF146" s="82"/>
      <c r="AG146" s="82"/>
    </row>
    <row r="147" spans="4:33" x14ac:dyDescent="0.25">
      <c r="D147" s="301"/>
      <c r="E147" s="107" t="s">
        <v>27</v>
      </c>
      <c r="F147" s="99" t="str">
        <f>IF(P146="","",VLOOKUP($E146&amp;$D$85&amp;$D$86,'CCG data'!$A:$AD,'CCG data'!W$3,FALSE))</f>
        <v/>
      </c>
      <c r="G147" s="100" t="str">
        <f>IF(P146="","",VLOOKUP($E146&amp;$D$85&amp;$D$86,'CCG data'!$A:$AD,'CCG data'!X$3,FALSE))</f>
        <v/>
      </c>
      <c r="H147" s="100">
        <f>IF(R146="","",VLOOKUP($E146&amp;$D$85&amp;$D$86,'CCG data'!$A:$AD,'CCG data'!Y$3,FALSE))</f>
        <v>33.6</v>
      </c>
      <c r="I147" s="100">
        <f>IF(R146="","",VLOOKUP($E146&amp;$D$85&amp;$D$86,'CCG data'!$A:$AD,'CCG data'!Z$3,FALSE))</f>
        <v>39.9</v>
      </c>
      <c r="J147" s="100">
        <f>IF(T146="","",VLOOKUP($E146&amp;$D$85&amp;$D$86,'CCG data'!$A:$AD,'CCG data'!AA$3,FALSE))</f>
        <v>27.3</v>
      </c>
      <c r="K147" s="100">
        <f>IF(T146="","",VLOOKUP($E146&amp;$D$85&amp;$D$86,'CCG data'!$A:$AD,'CCG data'!AB$3,FALSE))</f>
        <v>33</v>
      </c>
      <c r="L147" s="100">
        <f>IF(V146="","",VLOOKUP($E146&amp;$D$85&amp;$D$86,'CCG data'!$A:$AD,'CCG data'!AC$3,FALSE))</f>
        <v>7.3</v>
      </c>
      <c r="M147" s="100">
        <f>IF(V146="","",VLOOKUP($E146&amp;$D$85&amp;$D$86,'CCG data'!$A:$AD,'CCG data'!AD$3,FALSE))</f>
        <v>10.4</v>
      </c>
      <c r="N147" s="304"/>
      <c r="P147" s="162" t="str">
        <f>IF(P146="","",VLOOKUP($E146&amp;$D$85&amp;$D$86,'CCG data'!$A:$AD,'CCG data'!I$3,FALSE))</f>
        <v/>
      </c>
      <c r="Q147" s="15" t="str">
        <f>IF(P146="","",VLOOKUP($E146&amp;$D$85&amp;$D$86,'CCG data'!$A:$AD,'CCG data'!J$3,FALSE))</f>
        <v/>
      </c>
      <c r="R147" s="15">
        <f>IF(R146="","",VLOOKUP($E146&amp;$D$85&amp;$D$86,'CCG data'!$A:$AD,'CCG data'!K$3,FALSE))</f>
        <v>0.45700000000000002</v>
      </c>
      <c r="S147" s="15">
        <f>IF(R146="","",VLOOKUP($E146&amp;$D$85&amp;$D$86,'CCG data'!$A:$AD,'CCG data'!L$3,FALSE))</f>
        <v>0.51600000000000001</v>
      </c>
      <c r="T147" s="15">
        <f>IF(T146="","",VLOOKUP($E146&amp;$D$85&amp;$D$86,'CCG data'!$A:$AD,'CCG data'!M$3,FALSE))</f>
        <v>0.36699999999999999</v>
      </c>
      <c r="U147" s="15">
        <f>IF(T146="","",VLOOKUP($E146&amp;$D$85&amp;$D$86,'CCG data'!$A:$AD,'CCG data'!N$3,FALSE))</f>
        <v>0.42499999999999999</v>
      </c>
      <c r="V147" s="15">
        <f>IF(V146="","",VLOOKUP($E146&amp;$D$85&amp;$D$86,'CCG data'!$A:$AD,'CCG data'!O$3,FALSE))</f>
        <v>0.1</v>
      </c>
      <c r="W147" s="142">
        <f>IF(V146="","",VLOOKUP($E146&amp;$D$85&amp;$D$86,'CCG data'!$A:$AD,'CCG data'!P$3,FALSE))</f>
        <v>0.13800000000000001</v>
      </c>
      <c r="Z147" s="178" t="str">
        <f>IFERROR(VLOOKUP($E147&amp;$D$86, Outliers!$A$4:$P$214,10,FALSE),"0")</f>
        <v>0</v>
      </c>
      <c r="AA147" s="178" t="str">
        <f>IFERROR(VLOOKUP($E147&amp;$D$86, Outliers!$A$4:$P$214,11,FALSE),"0")</f>
        <v>0</v>
      </c>
      <c r="AB147" s="178" t="str">
        <f>IFERROR(VLOOKUP($E147&amp;$D$86, Outliers!$A$4:$P$214,12,FALSE),"0")</f>
        <v>0</v>
      </c>
      <c r="AD147" s="82"/>
      <c r="AE147" s="82"/>
      <c r="AF147" s="82"/>
      <c r="AG147" s="82"/>
    </row>
    <row r="148" spans="4:33" ht="15.75" x14ac:dyDescent="0.25">
      <c r="D148" s="301"/>
      <c r="E148" s="108" t="s">
        <v>191</v>
      </c>
      <c r="F148" s="372" t="str">
        <f>IF(OR(ISERROR(VLOOKUP($E148&amp;$D$85&amp;$D$86,'CCG data'!$A:$AD,'CCG data'!R$3,FALSE)),ISBLANK(VLOOKUP($E148&amp;$D$85&amp;$D$86,'CCG data'!$A:$AD,'CCG data'!R$3,FALSE))),"",VLOOKUP($E148&amp;$D$85&amp;$D$86,'CCG data'!$A:$AD,'CCG data'!R$3,FALSE))</f>
        <v/>
      </c>
      <c r="G148" s="373"/>
      <c r="H148" s="373">
        <f>IF(OR(ISERROR(VLOOKUP($E148&amp;$D$85&amp;$D$86,'CCG data'!$A:$AD,'CCG data'!S$3,FALSE)),ISBLANK(VLOOKUP($E148&amp;$D$85&amp;$D$86,'CCG data'!$A:$AD,'CCG data'!S$3,FALSE))),"",VLOOKUP($E148&amp;$D$85&amp;$D$86,'CCG data'!$A:$AD,'CCG data'!S$3,FALSE))</f>
        <v>20.9</v>
      </c>
      <c r="I148" s="373"/>
      <c r="J148" s="373">
        <f>IF(OR(ISERROR(VLOOKUP($E148&amp;$D$85&amp;$D$86,'CCG data'!$A:$AD,'CCG data'!T$3,FALSE)),ISBLANK(VLOOKUP($E148&amp;$D$85&amp;$D$86,'CCG data'!$A:$AD,'CCG data'!T$3,FALSE))),"",VLOOKUP($E148&amp;$D$85&amp;$D$86,'CCG data'!$A:$AD,'CCG data'!T$3,FALSE))</f>
        <v>25.3</v>
      </c>
      <c r="K148" s="373"/>
      <c r="L148" s="373">
        <f>IF(OR(ISERROR(VLOOKUP($E148&amp;$D$85&amp;$D$86,'CCG data'!$A:$AD,'CCG data'!U$3,FALSE)),ISBLANK(VLOOKUP($E148&amp;$D$85&amp;$D$86,'CCG data'!$A:$AD,'CCG data'!U$3,FALSE))),"",VLOOKUP($E148&amp;$D$85&amp;$D$86,'CCG data'!$A:$AD,'CCG data'!U$3,FALSE))</f>
        <v>23.5</v>
      </c>
      <c r="M148" s="374"/>
      <c r="N148" s="303">
        <f>IF(OR(ISERROR(VLOOKUP($E148&amp;$D$85&amp;$D$86,'CCG data'!$A:$AD,'CCG data'!G$3,FALSE)),ISBLANK(VLOOKUP($E148&amp;$D$85&amp;$D$86,'CCG data'!$A:$AD,'CCG data'!G$3,FALSE))),"",VLOOKUP($E148&amp;$D$85&amp;$D$86,'CCG data'!$A:$AD,'CCG data'!G$3,FALSE))</f>
        <v>588</v>
      </c>
      <c r="P148" s="354" t="str">
        <f>IF(OR(ISERROR(VLOOKUP($E148&amp;$D$85&amp;$D$86,'CCG data'!$A:$AD,'CCG data'!B$3,FALSE)),ISBLANK(VLOOKUP($E148&amp;$D$85&amp;$D$86,'CCG data'!$A:$AD,'CCG data'!B$3,FALSE))),"",VLOOKUP($E148&amp;$D$85&amp;$D$86,'CCG data'!$A:$AD,'CCG data'!B$3,FALSE))</f>
        <v/>
      </c>
      <c r="Q148" s="246"/>
      <c r="R148" s="246">
        <f>IF(OR(ISERROR(VLOOKUP($E148&amp;$D$85&amp;$D$86,'CCG data'!$A:$AD,'CCG data'!C$3,FALSE)),ISBLANK(VLOOKUP($E148&amp;$D$85&amp;$D$86,'CCG data'!$A:$AD,'CCG data'!C$3,FALSE))),"",VLOOKUP($E148&amp;$D$85&amp;$D$86,'CCG data'!$A:$AD,'CCG data'!C$3,FALSE))</f>
        <v>0.30102040816326531</v>
      </c>
      <c r="S148" s="246"/>
      <c r="T148" s="246">
        <f>IF(OR(ISERROR(VLOOKUP($E148&amp;$D$85&amp;$D$86,'CCG data'!$A:$AD,'CCG data'!D$3,FALSE)),ISBLANK(VLOOKUP($E148&amp;$D$85&amp;$D$86,'CCG data'!$A:$AD,'CCG data'!D$3,FALSE))),"",VLOOKUP($E148&amp;$D$85&amp;$D$86,'CCG data'!$A:$AD,'CCG data'!D$3,FALSE))</f>
        <v>0.358843537414966</v>
      </c>
      <c r="U148" s="246"/>
      <c r="V148" s="246">
        <f>IF(OR(ISERROR(VLOOKUP($E148&amp;$D$85&amp;$D$86,'CCG data'!$A:$AD,'CCG data'!E$3,FALSE)),ISBLANK(VLOOKUP($E148&amp;$D$85&amp;$D$86,'CCG data'!$A:$AD,'CCG data'!E$3,FALSE))),"",VLOOKUP($E148&amp;$D$85&amp;$D$86,'CCG data'!$A:$AD,'CCG data'!E$3,FALSE))</f>
        <v>0.3401360544217687</v>
      </c>
      <c r="W148" s="387"/>
      <c r="Z148" s="178">
        <f>IFERROR(VLOOKUP($E148&amp;$D$86, Outliers!$A$4:$P$214,10,FALSE),"0")</f>
        <v>1</v>
      </c>
      <c r="AA148" s="178">
        <f>IFERROR(VLOOKUP($E148&amp;$D$86, Outliers!$A$4:$P$214,11,FALSE),"0")</f>
        <v>0</v>
      </c>
      <c r="AB148" s="178">
        <f>IFERROR(VLOOKUP($E148&amp;$D$86, Outliers!$A$4:$P$214,12,FALSE),"0")</f>
        <v>1</v>
      </c>
      <c r="AD148" s="82"/>
      <c r="AE148" s="82"/>
      <c r="AF148" s="82"/>
      <c r="AG148" s="82"/>
    </row>
    <row r="149" spans="4:33" x14ac:dyDescent="0.25">
      <c r="D149" s="301"/>
      <c r="E149" s="107" t="s">
        <v>27</v>
      </c>
      <c r="F149" s="99" t="str">
        <f>IF(P148="","",VLOOKUP($E148&amp;$D$85&amp;$D$86,'CCG data'!$A:$AD,'CCG data'!W$3,FALSE))</f>
        <v/>
      </c>
      <c r="G149" s="100" t="str">
        <f>IF(P148="","",VLOOKUP($E148&amp;$D$85&amp;$D$86,'CCG data'!$A:$AD,'CCG data'!X$3,FALSE))</f>
        <v/>
      </c>
      <c r="H149" s="100">
        <f>IF(R148="","",VLOOKUP($E148&amp;$D$85&amp;$D$86,'CCG data'!$A:$AD,'CCG data'!Y$3,FALSE))</f>
        <v>17.8</v>
      </c>
      <c r="I149" s="100">
        <f>IF(R148="","",VLOOKUP($E148&amp;$D$85&amp;$D$86,'CCG data'!$A:$AD,'CCG data'!Z$3,FALSE))</f>
        <v>24</v>
      </c>
      <c r="J149" s="100">
        <f>IF(T148="","",VLOOKUP($E148&amp;$D$85&amp;$D$86,'CCG data'!$A:$AD,'CCG data'!AA$3,FALSE))</f>
        <v>21.9</v>
      </c>
      <c r="K149" s="100">
        <f>IF(T148="","",VLOOKUP($E148&amp;$D$85&amp;$D$86,'CCG data'!$A:$AD,'CCG data'!AB$3,FALSE))</f>
        <v>28.7</v>
      </c>
      <c r="L149" s="100">
        <f>IF(V148="","",VLOOKUP($E148&amp;$D$85&amp;$D$86,'CCG data'!$A:$AD,'CCG data'!AC$3,FALSE))</f>
        <v>20.2</v>
      </c>
      <c r="M149" s="100">
        <f>IF(V148="","",VLOOKUP($E148&amp;$D$85&amp;$D$86,'CCG data'!$A:$AD,'CCG data'!AD$3,FALSE))</f>
        <v>26.7</v>
      </c>
      <c r="N149" s="304"/>
      <c r="P149" s="162" t="str">
        <f>IF(P148="","",VLOOKUP($E148&amp;$D$85&amp;$D$86,'CCG data'!$A:$AD,'CCG data'!I$3,FALSE))</f>
        <v/>
      </c>
      <c r="Q149" s="15" t="str">
        <f>IF(P148="","",VLOOKUP($E148&amp;$D$85&amp;$D$86,'CCG data'!$A:$AD,'CCG data'!J$3,FALSE))</f>
        <v/>
      </c>
      <c r="R149" s="15">
        <f>IF(R148="","",VLOOKUP($E148&amp;$D$85&amp;$D$86,'CCG data'!$A:$AD,'CCG data'!K$3,FALSE))</f>
        <v>0.26500000000000001</v>
      </c>
      <c r="S149" s="15">
        <f>IF(R148="","",VLOOKUP($E148&amp;$D$85&amp;$D$86,'CCG data'!$A:$AD,'CCG data'!L$3,FALSE))</f>
        <v>0.33900000000000002</v>
      </c>
      <c r="T149" s="15">
        <f>IF(T148="","",VLOOKUP($E148&amp;$D$85&amp;$D$86,'CCG data'!$A:$AD,'CCG data'!M$3,FALSE))</f>
        <v>0.32100000000000001</v>
      </c>
      <c r="U149" s="15">
        <f>IF(T148="","",VLOOKUP($E148&amp;$D$85&amp;$D$86,'CCG data'!$A:$AD,'CCG data'!N$3,FALSE))</f>
        <v>0.39800000000000002</v>
      </c>
      <c r="V149" s="15">
        <f>IF(V148="","",VLOOKUP($E148&amp;$D$85&amp;$D$86,'CCG data'!$A:$AD,'CCG data'!O$3,FALSE))</f>
        <v>0.30299999999999999</v>
      </c>
      <c r="W149" s="142">
        <f>IF(V148="","",VLOOKUP($E148&amp;$D$85&amp;$D$86,'CCG data'!$A:$AD,'CCG data'!P$3,FALSE))</f>
        <v>0.379</v>
      </c>
      <c r="Z149" s="178" t="str">
        <f>IFERROR(VLOOKUP($E149&amp;$D$86, Outliers!$A$4:$P$214,10,FALSE),"0")</f>
        <v>0</v>
      </c>
      <c r="AA149" s="178" t="str">
        <f>IFERROR(VLOOKUP($E149&amp;$D$86, Outliers!$A$4:$P$214,11,FALSE),"0")</f>
        <v>0</v>
      </c>
      <c r="AB149" s="178" t="str">
        <f>IFERROR(VLOOKUP($E149&amp;$D$86, Outliers!$A$4:$P$214,12,FALSE),"0")</f>
        <v>0</v>
      </c>
      <c r="AD149" s="82"/>
      <c r="AE149" s="82"/>
      <c r="AF149" s="82"/>
      <c r="AG149" s="82"/>
    </row>
    <row r="150" spans="4:33" ht="15.75" x14ac:dyDescent="0.25">
      <c r="D150" s="301"/>
      <c r="E150" s="108" t="s">
        <v>192</v>
      </c>
      <c r="F150" s="372" t="str">
        <f>IF(OR(ISERROR(VLOOKUP($E150&amp;$D$85&amp;$D$86,'CCG data'!$A:$AD,'CCG data'!R$3,FALSE)),ISBLANK(VLOOKUP($E150&amp;$D$85&amp;$D$86,'CCG data'!$A:$AD,'CCG data'!R$3,FALSE))),"",VLOOKUP($E150&amp;$D$85&amp;$D$86,'CCG data'!$A:$AD,'CCG data'!R$3,FALSE))</f>
        <v/>
      </c>
      <c r="G150" s="373"/>
      <c r="H150" s="373">
        <f>IF(OR(ISERROR(VLOOKUP($E150&amp;$D$85&amp;$D$86,'CCG data'!$A:$AD,'CCG data'!S$3,FALSE)),ISBLANK(VLOOKUP($E150&amp;$D$85&amp;$D$86,'CCG data'!$A:$AD,'CCG data'!S$3,FALSE))),"",VLOOKUP($E150&amp;$D$85&amp;$D$86,'CCG data'!$A:$AD,'CCG data'!S$3,FALSE))</f>
        <v>45</v>
      </c>
      <c r="I150" s="373"/>
      <c r="J150" s="373">
        <f>IF(OR(ISERROR(VLOOKUP($E150&amp;$D$85&amp;$D$86,'CCG data'!$A:$AD,'CCG data'!T$3,FALSE)),ISBLANK(VLOOKUP($E150&amp;$D$85&amp;$D$86,'CCG data'!$A:$AD,'CCG data'!T$3,FALSE))),"",VLOOKUP($E150&amp;$D$85&amp;$D$86,'CCG data'!$A:$AD,'CCG data'!T$3,FALSE))</f>
        <v>54.3</v>
      </c>
      <c r="K150" s="373"/>
      <c r="L150" s="373">
        <f>IF(OR(ISERROR(VLOOKUP($E150&amp;$D$85&amp;$D$86,'CCG data'!$A:$AD,'CCG data'!U$3,FALSE)),ISBLANK(VLOOKUP($E150&amp;$D$85&amp;$D$86,'CCG data'!$A:$AD,'CCG data'!U$3,FALSE))),"",VLOOKUP($E150&amp;$D$85&amp;$D$86,'CCG data'!$A:$AD,'CCG data'!U$3,FALSE))</f>
        <v>11.9</v>
      </c>
      <c r="M150" s="374"/>
      <c r="N150" s="303">
        <f>IF(OR(ISERROR(VLOOKUP($E150&amp;$D$85&amp;$D$86,'CCG data'!$A:$AD,'CCG data'!G$3,FALSE)),ISBLANK(VLOOKUP($E150&amp;$D$85&amp;$D$86,'CCG data'!$A:$AD,'CCG data'!G$3,FALSE))),"",VLOOKUP($E150&amp;$D$85&amp;$D$86,'CCG data'!$A:$AD,'CCG data'!G$3,FALSE))</f>
        <v>677</v>
      </c>
      <c r="P150" s="354" t="str">
        <f>IF(OR(ISERROR(VLOOKUP($E150&amp;$D$85&amp;$D$86,'CCG data'!$A:$AD,'CCG data'!B$3,FALSE)),ISBLANK(VLOOKUP($E150&amp;$D$85&amp;$D$86,'CCG data'!$A:$AD,'CCG data'!B$3,FALSE))),"",VLOOKUP($E150&amp;$D$85&amp;$D$86,'CCG data'!$A:$AD,'CCG data'!B$3,FALSE))</f>
        <v/>
      </c>
      <c r="Q150" s="246"/>
      <c r="R150" s="246">
        <f>IF(OR(ISERROR(VLOOKUP($E150&amp;$D$85&amp;$D$86,'CCG data'!$A:$AD,'CCG data'!C$3,FALSE)),ISBLANK(VLOOKUP($E150&amp;$D$85&amp;$D$86,'CCG data'!$A:$AD,'CCG data'!C$3,FALSE))),"",VLOOKUP($E150&amp;$D$85&amp;$D$86,'CCG data'!$A:$AD,'CCG data'!C$3,FALSE))</f>
        <v>0.40324963072378139</v>
      </c>
      <c r="S150" s="246"/>
      <c r="T150" s="246">
        <f>IF(OR(ISERROR(VLOOKUP($E150&amp;$D$85&amp;$D$86,'CCG data'!$A:$AD,'CCG data'!D$3,FALSE)),ISBLANK(VLOOKUP($E150&amp;$D$85&amp;$D$86,'CCG data'!$A:$AD,'CCG data'!D$3,FALSE))),"",VLOOKUP($E150&amp;$D$85&amp;$D$86,'CCG data'!$A:$AD,'CCG data'!D$3,FALSE))</f>
        <v>0.48301329394386999</v>
      </c>
      <c r="U150" s="246"/>
      <c r="V150" s="246">
        <f>IF(OR(ISERROR(VLOOKUP($E150&amp;$D$85&amp;$D$86,'CCG data'!$A:$AD,'CCG data'!E$3,FALSE)),ISBLANK(VLOOKUP($E150&amp;$D$85&amp;$D$86,'CCG data'!$A:$AD,'CCG data'!E$3,FALSE))),"",VLOOKUP($E150&amp;$D$85&amp;$D$86,'CCG data'!$A:$AD,'CCG data'!E$3,FALSE))</f>
        <v>0.1137370753323486</v>
      </c>
      <c r="W150" s="387"/>
      <c r="Z150" s="178">
        <f>IFERROR(VLOOKUP($E150&amp;$D$86, Outliers!$A$4:$P$214,10,FALSE),"0")</f>
        <v>1</v>
      </c>
      <c r="AA150" s="178">
        <f>IFERROR(VLOOKUP($E150&amp;$D$86, Outliers!$A$4:$P$214,11,FALSE),"0")</f>
        <v>1</v>
      </c>
      <c r="AB150" s="178">
        <f>IFERROR(VLOOKUP($E150&amp;$D$86, Outliers!$A$4:$P$214,12,FALSE),"0")</f>
        <v>0</v>
      </c>
      <c r="AD150" s="82"/>
      <c r="AE150" s="82"/>
      <c r="AF150" s="82"/>
      <c r="AG150" s="82"/>
    </row>
    <row r="151" spans="4:33" x14ac:dyDescent="0.25">
      <c r="D151" s="301"/>
      <c r="E151" s="107" t="s">
        <v>27</v>
      </c>
      <c r="F151" s="99" t="str">
        <f>IF(P150="","",VLOOKUP($E150&amp;$D$85&amp;$D$86,'CCG data'!$A:$AD,'CCG data'!W$3,FALSE))</f>
        <v/>
      </c>
      <c r="G151" s="100" t="str">
        <f>IF(P150="","",VLOOKUP($E150&amp;$D$85&amp;$D$86,'CCG data'!$A:$AD,'CCG data'!X$3,FALSE))</f>
        <v/>
      </c>
      <c r="H151" s="100">
        <f>IF(R150="","",VLOOKUP($E150&amp;$D$85&amp;$D$86,'CCG data'!$A:$AD,'CCG data'!Y$3,FALSE))</f>
        <v>39.6</v>
      </c>
      <c r="I151" s="100">
        <f>IF(R150="","",VLOOKUP($E150&amp;$D$85&amp;$D$86,'CCG data'!$A:$AD,'CCG data'!Z$3,FALSE))</f>
        <v>50.3</v>
      </c>
      <c r="J151" s="100">
        <f>IF(T150="","",VLOOKUP($E150&amp;$D$85&amp;$D$86,'CCG data'!$A:$AD,'CCG data'!AA$3,FALSE))</f>
        <v>48.4</v>
      </c>
      <c r="K151" s="100">
        <f>IF(T150="","",VLOOKUP($E150&amp;$D$85&amp;$D$86,'CCG data'!$A:$AD,'CCG data'!AB$3,FALSE))</f>
        <v>60.2</v>
      </c>
      <c r="L151" s="100">
        <f>IF(V150="","",VLOOKUP($E150&amp;$D$85&amp;$D$86,'CCG data'!$A:$AD,'CCG data'!AC$3,FALSE))</f>
        <v>9.1999999999999993</v>
      </c>
      <c r="M151" s="100">
        <f>IF(V150="","",VLOOKUP($E150&amp;$D$85&amp;$D$86,'CCG data'!$A:$AD,'CCG data'!AD$3,FALSE))</f>
        <v>14.5</v>
      </c>
      <c r="N151" s="304"/>
      <c r="P151" s="162" t="str">
        <f>IF(P150="","",VLOOKUP($E150&amp;$D$85&amp;$D$86,'CCG data'!$A:$AD,'CCG data'!I$3,FALSE))</f>
        <v/>
      </c>
      <c r="Q151" s="15" t="str">
        <f>IF(P150="","",VLOOKUP($E150&amp;$D$85&amp;$D$86,'CCG data'!$A:$AD,'CCG data'!J$3,FALSE))</f>
        <v/>
      </c>
      <c r="R151" s="15">
        <f>IF(R150="","",VLOOKUP($E150&amp;$D$85&amp;$D$86,'CCG data'!$A:$AD,'CCG data'!K$3,FALSE))</f>
        <v>0.36699999999999999</v>
      </c>
      <c r="S151" s="15">
        <f>IF(R150="","",VLOOKUP($E150&amp;$D$85&amp;$D$86,'CCG data'!$A:$AD,'CCG data'!L$3,FALSE))</f>
        <v>0.441</v>
      </c>
      <c r="T151" s="15">
        <f>IF(T150="","",VLOOKUP($E150&amp;$D$85&amp;$D$86,'CCG data'!$A:$AD,'CCG data'!M$3,FALSE))</f>
        <v>0.44600000000000001</v>
      </c>
      <c r="U151" s="15">
        <f>IF(T150="","",VLOOKUP($E150&amp;$D$85&amp;$D$86,'CCG data'!$A:$AD,'CCG data'!N$3,FALSE))</f>
        <v>0.52100000000000002</v>
      </c>
      <c r="V151" s="15">
        <f>IF(V150="","",VLOOKUP($E150&amp;$D$85&amp;$D$86,'CCG data'!$A:$AD,'CCG data'!O$3,FALSE))</f>
        <v>9.1999999999999998E-2</v>
      </c>
      <c r="W151" s="142">
        <f>IF(V150="","",VLOOKUP($E150&amp;$D$85&amp;$D$86,'CCG data'!$A:$AD,'CCG data'!P$3,FALSE))</f>
        <v>0.14000000000000001</v>
      </c>
      <c r="Z151" s="178" t="str">
        <f>IFERROR(VLOOKUP($E151&amp;$D$86, Outliers!$A$4:$P$214,10,FALSE),"0")</f>
        <v>0</v>
      </c>
      <c r="AA151" s="178" t="str">
        <f>IFERROR(VLOOKUP($E151&amp;$D$86, Outliers!$A$4:$P$214,11,FALSE),"0")</f>
        <v>0</v>
      </c>
      <c r="AB151" s="178" t="str">
        <f>IFERROR(VLOOKUP($E151&amp;$D$86, Outliers!$A$4:$P$214,12,FALSE),"0")</f>
        <v>0</v>
      </c>
      <c r="AD151" s="82"/>
      <c r="AE151" s="82"/>
      <c r="AF151" s="82"/>
      <c r="AG151" s="82"/>
    </row>
    <row r="152" spans="4:33" ht="15.75" x14ac:dyDescent="0.25">
      <c r="D152" s="301"/>
      <c r="E152" s="108" t="s">
        <v>193</v>
      </c>
      <c r="F152" s="372" t="str">
        <f>IF(OR(ISERROR(VLOOKUP($E152&amp;$D$85&amp;$D$86,'CCG data'!$A:$AD,'CCG data'!R$3,FALSE)),ISBLANK(VLOOKUP($E152&amp;$D$85&amp;$D$86,'CCG data'!$A:$AD,'CCG data'!R$3,FALSE))),"",VLOOKUP($E152&amp;$D$85&amp;$D$86,'CCG data'!$A:$AD,'CCG data'!R$3,FALSE))</f>
        <v/>
      </c>
      <c r="G152" s="373"/>
      <c r="H152" s="373">
        <f>IF(OR(ISERROR(VLOOKUP($E152&amp;$D$85&amp;$D$86,'CCG data'!$A:$AD,'CCG data'!S$3,FALSE)),ISBLANK(VLOOKUP($E152&amp;$D$85&amp;$D$86,'CCG data'!$A:$AD,'CCG data'!S$3,FALSE))),"",VLOOKUP($E152&amp;$D$85&amp;$D$86,'CCG data'!$A:$AD,'CCG data'!S$3,FALSE))</f>
        <v>23.6</v>
      </c>
      <c r="I152" s="373"/>
      <c r="J152" s="373">
        <f>IF(OR(ISERROR(VLOOKUP($E152&amp;$D$85&amp;$D$86,'CCG data'!$A:$AD,'CCG data'!T$3,FALSE)),ISBLANK(VLOOKUP($E152&amp;$D$85&amp;$D$86,'CCG data'!$A:$AD,'CCG data'!T$3,FALSE))),"",VLOOKUP($E152&amp;$D$85&amp;$D$86,'CCG data'!$A:$AD,'CCG data'!T$3,FALSE))</f>
        <v>16.5</v>
      </c>
      <c r="K152" s="373"/>
      <c r="L152" s="373">
        <f>IF(OR(ISERROR(VLOOKUP($E152&amp;$D$85&amp;$D$86,'CCG data'!$A:$AD,'CCG data'!U$3,FALSE)),ISBLANK(VLOOKUP($E152&amp;$D$85&amp;$D$86,'CCG data'!$A:$AD,'CCG data'!U$3,FALSE))),"",VLOOKUP($E152&amp;$D$85&amp;$D$86,'CCG data'!$A:$AD,'CCG data'!U$3,FALSE))</f>
        <v>10.1</v>
      </c>
      <c r="M152" s="374"/>
      <c r="N152" s="303">
        <f>IF(OR(ISERROR(VLOOKUP($E152&amp;$D$85&amp;$D$86,'CCG data'!$A:$AD,'CCG data'!G$3,FALSE)),ISBLANK(VLOOKUP($E152&amp;$D$85&amp;$D$86,'CCG data'!$A:$AD,'CCG data'!G$3,FALSE))),"",VLOOKUP($E152&amp;$D$85&amp;$D$86,'CCG data'!$A:$AD,'CCG data'!G$3,FALSE))</f>
        <v>1133</v>
      </c>
      <c r="P152" s="354" t="str">
        <f>IF(OR(ISERROR(VLOOKUP($E152&amp;$D$85&amp;$D$86,'CCG data'!$A:$AD,'CCG data'!B$3,FALSE)),ISBLANK(VLOOKUP($E152&amp;$D$85&amp;$D$86,'CCG data'!$A:$AD,'CCG data'!B$3,FALSE))),"",VLOOKUP($E152&amp;$D$85&amp;$D$86,'CCG data'!$A:$AD,'CCG data'!B$3,FALSE))</f>
        <v/>
      </c>
      <c r="Q152" s="246"/>
      <c r="R152" s="246">
        <f>IF(OR(ISERROR(VLOOKUP($E152&amp;$D$85&amp;$D$86,'CCG data'!$A:$AD,'CCG data'!C$3,FALSE)),ISBLANK(VLOOKUP($E152&amp;$D$85&amp;$D$86,'CCG data'!$A:$AD,'CCG data'!C$3,FALSE))),"",VLOOKUP($E152&amp;$D$85&amp;$D$86,'CCG data'!$A:$AD,'CCG data'!C$3,FALSE))</f>
        <v>0.46778464254192409</v>
      </c>
      <c r="S152" s="246"/>
      <c r="T152" s="246">
        <f>IF(OR(ISERROR(VLOOKUP($E152&amp;$D$85&amp;$D$86,'CCG data'!$A:$AD,'CCG data'!D$3,FALSE)),ISBLANK(VLOOKUP($E152&amp;$D$85&amp;$D$86,'CCG data'!$A:$AD,'CCG data'!D$3,FALSE))),"",VLOOKUP($E152&amp;$D$85&amp;$D$86,'CCG data'!$A:$AD,'CCG data'!D$3,FALSE))</f>
        <v>0.32921447484554278</v>
      </c>
      <c r="U152" s="246"/>
      <c r="V152" s="246">
        <f>IF(OR(ISERROR(VLOOKUP($E152&amp;$D$85&amp;$D$86,'CCG data'!$A:$AD,'CCG data'!E$3,FALSE)),ISBLANK(VLOOKUP($E152&amp;$D$85&amp;$D$86,'CCG data'!$A:$AD,'CCG data'!E$3,FALSE))),"",VLOOKUP($E152&amp;$D$85&amp;$D$86,'CCG data'!$A:$AD,'CCG data'!E$3,FALSE))</f>
        <v>0.2030008826125331</v>
      </c>
      <c r="W152" s="387"/>
      <c r="Z152" s="178">
        <f>IFERROR(VLOOKUP($E152&amp;$D$86, Outliers!$A$4:$P$214,10,FALSE),"0")</f>
        <v>1</v>
      </c>
      <c r="AA152" s="178">
        <f>IFERROR(VLOOKUP($E152&amp;$D$86, Outliers!$A$4:$P$214,11,FALSE),"0")</f>
        <v>1</v>
      </c>
      <c r="AB152" s="178">
        <f>IFERROR(VLOOKUP($E152&amp;$D$86, Outliers!$A$4:$P$214,12,FALSE),"0")</f>
        <v>0</v>
      </c>
      <c r="AD152" s="82"/>
      <c r="AE152" s="82"/>
      <c r="AF152" s="82"/>
      <c r="AG152" s="82"/>
    </row>
    <row r="153" spans="4:33" x14ac:dyDescent="0.25">
      <c r="D153" s="301"/>
      <c r="E153" s="107" t="s">
        <v>27</v>
      </c>
      <c r="F153" s="99" t="str">
        <f>IF(P152="","",VLOOKUP($E152&amp;$D$85&amp;$D$86,'CCG data'!$A:$AD,'CCG data'!W$3,FALSE))</f>
        <v/>
      </c>
      <c r="G153" s="100" t="str">
        <f>IF(P152="","",VLOOKUP($E152&amp;$D$85&amp;$D$86,'CCG data'!$A:$AD,'CCG data'!X$3,FALSE))</f>
        <v/>
      </c>
      <c r="H153" s="100">
        <f>IF(R152="","",VLOOKUP($E152&amp;$D$85&amp;$D$86,'CCG data'!$A:$AD,'CCG data'!Y$3,FALSE))</f>
        <v>21.6</v>
      </c>
      <c r="I153" s="100">
        <f>IF(R152="","",VLOOKUP($E152&amp;$D$85&amp;$D$86,'CCG data'!$A:$AD,'CCG data'!Z$3,FALSE))</f>
        <v>25.6</v>
      </c>
      <c r="J153" s="100">
        <f>IF(T152="","",VLOOKUP($E152&amp;$D$85&amp;$D$86,'CCG data'!$A:$AD,'CCG data'!AA$3,FALSE))</f>
        <v>14.8</v>
      </c>
      <c r="K153" s="100">
        <f>IF(T152="","",VLOOKUP($E152&amp;$D$85&amp;$D$86,'CCG data'!$A:$AD,'CCG data'!AB$3,FALSE))</f>
        <v>18.2</v>
      </c>
      <c r="L153" s="100">
        <f>IF(V152="","",VLOOKUP($E152&amp;$D$85&amp;$D$86,'CCG data'!$A:$AD,'CCG data'!AC$3,FALSE))</f>
        <v>8.8000000000000007</v>
      </c>
      <c r="M153" s="100">
        <f>IF(V152="","",VLOOKUP($E152&amp;$D$85&amp;$D$86,'CCG data'!$A:$AD,'CCG data'!AD$3,FALSE))</f>
        <v>11.4</v>
      </c>
      <c r="N153" s="304"/>
      <c r="P153" s="162" t="str">
        <f>IF(P152="","",VLOOKUP($E152&amp;$D$85&amp;$D$86,'CCG data'!$A:$AD,'CCG data'!I$3,FALSE))</f>
        <v/>
      </c>
      <c r="Q153" s="15" t="str">
        <f>IF(P152="","",VLOOKUP($E152&amp;$D$85&amp;$D$86,'CCG data'!$A:$AD,'CCG data'!J$3,FALSE))</f>
        <v/>
      </c>
      <c r="R153" s="15">
        <f>IF(R152="","",VLOOKUP($E152&amp;$D$85&amp;$D$86,'CCG data'!$A:$AD,'CCG data'!K$3,FALSE))</f>
        <v>0.439</v>
      </c>
      <c r="S153" s="15">
        <f>IF(R152="","",VLOOKUP($E152&amp;$D$85&amp;$D$86,'CCG data'!$A:$AD,'CCG data'!L$3,FALSE))</f>
        <v>0.497</v>
      </c>
      <c r="T153" s="15">
        <f>IF(T152="","",VLOOKUP($E152&amp;$D$85&amp;$D$86,'CCG data'!$A:$AD,'CCG data'!M$3,FALSE))</f>
        <v>0.30199999999999999</v>
      </c>
      <c r="U153" s="15">
        <f>IF(T152="","",VLOOKUP($E152&amp;$D$85&amp;$D$86,'CCG data'!$A:$AD,'CCG data'!N$3,FALSE))</f>
        <v>0.35699999999999998</v>
      </c>
      <c r="V153" s="15">
        <f>IF(V152="","",VLOOKUP($E152&amp;$D$85&amp;$D$86,'CCG data'!$A:$AD,'CCG data'!O$3,FALSE))</f>
        <v>0.18099999999999999</v>
      </c>
      <c r="W153" s="142">
        <f>IF(V152="","",VLOOKUP($E152&amp;$D$85&amp;$D$86,'CCG data'!$A:$AD,'CCG data'!P$3,FALSE))</f>
        <v>0.22700000000000001</v>
      </c>
      <c r="Z153" s="178" t="str">
        <f>IFERROR(VLOOKUP($E153&amp;$D$86, Outliers!$A$4:$P$214,10,FALSE),"0")</f>
        <v>0</v>
      </c>
      <c r="AA153" s="178" t="str">
        <f>IFERROR(VLOOKUP($E153&amp;$D$86, Outliers!$A$4:$P$214,11,FALSE),"0")</f>
        <v>0</v>
      </c>
      <c r="AB153" s="178" t="str">
        <f>IFERROR(VLOOKUP($E153&amp;$D$86, Outliers!$A$4:$P$214,12,FALSE),"0")</f>
        <v>0</v>
      </c>
      <c r="AD153" s="82"/>
      <c r="AE153" s="82"/>
      <c r="AF153" s="82"/>
      <c r="AG153" s="82"/>
    </row>
    <row r="154" spans="4:33" ht="15.75" x14ac:dyDescent="0.25">
      <c r="D154" s="301"/>
      <c r="E154" s="108" t="s">
        <v>450</v>
      </c>
      <c r="F154" s="372" t="str">
        <f>IF(OR(ISERROR(VLOOKUP($E154&amp;$D$85&amp;$D$86,'CCG data'!$A:$AD,'CCG data'!R$3,FALSE)),ISBLANK(VLOOKUP($E154&amp;$D$85&amp;$D$86,'CCG data'!$A:$AD,'CCG data'!R$3,FALSE))),"",VLOOKUP($E154&amp;$D$85&amp;$D$86,'CCG data'!$A:$AD,'CCG data'!R$3,FALSE))</f>
        <v/>
      </c>
      <c r="G154" s="373"/>
      <c r="H154" s="373">
        <f>IF(OR(ISERROR(VLOOKUP($E154&amp;$D$85&amp;$D$86,'CCG data'!$A:$AD,'CCG data'!S$3,FALSE)),ISBLANK(VLOOKUP($E154&amp;$D$85&amp;$D$86,'CCG data'!$A:$AD,'CCG data'!S$3,FALSE))),"",VLOOKUP($E154&amp;$D$85&amp;$D$86,'CCG data'!$A:$AD,'CCG data'!S$3,FALSE))</f>
        <v>39.1</v>
      </c>
      <c r="I154" s="373"/>
      <c r="J154" s="373">
        <f>IF(OR(ISERROR(VLOOKUP($E154&amp;$D$85&amp;$D$86,'CCG data'!$A:$AD,'CCG data'!T$3,FALSE)),ISBLANK(VLOOKUP($E154&amp;$D$85&amp;$D$86,'CCG data'!$A:$AD,'CCG data'!T$3,FALSE))),"",VLOOKUP($E154&amp;$D$85&amp;$D$86,'CCG data'!$A:$AD,'CCG data'!T$3,FALSE))</f>
        <v>29.2</v>
      </c>
      <c r="K154" s="373"/>
      <c r="L154" s="373">
        <f>IF(OR(ISERROR(VLOOKUP($E154&amp;$D$85&amp;$D$86,'CCG data'!$A:$AD,'CCG data'!U$3,FALSE)),ISBLANK(VLOOKUP($E154&amp;$D$85&amp;$D$86,'CCG data'!$A:$AD,'CCG data'!U$3,FALSE))),"",VLOOKUP($E154&amp;$D$85&amp;$D$86,'CCG data'!$A:$AD,'CCG data'!U$3,FALSE))</f>
        <v>15</v>
      </c>
      <c r="M154" s="374"/>
      <c r="N154" s="303">
        <f>IF(OR(ISERROR(VLOOKUP($E154&amp;$D$85&amp;$D$86,'CCG data'!$A:$AD,'CCG data'!G$3,FALSE)),ISBLANK(VLOOKUP($E154&amp;$D$85&amp;$D$86,'CCG data'!$A:$AD,'CCG data'!G$3,FALSE))),"",VLOOKUP($E154&amp;$D$85&amp;$D$86,'CCG data'!$A:$AD,'CCG data'!G$3,FALSE))</f>
        <v>955</v>
      </c>
      <c r="P154" s="354" t="str">
        <f>IF(OR(ISERROR(VLOOKUP($E154&amp;$D$85&amp;$D$86,'CCG data'!$A:$AD,'CCG data'!B$3,FALSE)),ISBLANK(VLOOKUP($E154&amp;$D$85&amp;$D$86,'CCG data'!$A:$AD,'CCG data'!B$3,FALSE))),"",VLOOKUP($E154&amp;$D$85&amp;$D$86,'CCG data'!$A:$AD,'CCG data'!B$3,FALSE))</f>
        <v/>
      </c>
      <c r="Q154" s="246"/>
      <c r="R154" s="246">
        <f>IF(OR(ISERROR(VLOOKUP($E154&amp;$D$85&amp;$D$86,'CCG data'!$A:$AD,'CCG data'!C$3,FALSE)),ISBLANK(VLOOKUP($E154&amp;$D$85&amp;$D$86,'CCG data'!$A:$AD,'CCG data'!C$3,FALSE))),"",VLOOKUP($E154&amp;$D$85&amp;$D$86,'CCG data'!$A:$AD,'CCG data'!C$3,FALSE))</f>
        <v>0.47225130890052358</v>
      </c>
      <c r="S154" s="246"/>
      <c r="T154" s="246">
        <f>IF(OR(ISERROR(VLOOKUP($E154&amp;$D$85&amp;$D$86,'CCG data'!$A:$AD,'CCG data'!D$3,FALSE)),ISBLANK(VLOOKUP($E154&amp;$D$85&amp;$D$86,'CCG data'!$A:$AD,'CCG data'!D$3,FALSE))),"",VLOOKUP($E154&amp;$D$85&amp;$D$86,'CCG data'!$A:$AD,'CCG data'!D$3,FALSE))</f>
        <v>0.34345549738219894</v>
      </c>
      <c r="U154" s="246"/>
      <c r="V154" s="246">
        <f>IF(OR(ISERROR(VLOOKUP($E154&amp;$D$85&amp;$D$86,'CCG data'!$A:$AD,'CCG data'!E$3,FALSE)),ISBLANK(VLOOKUP($E154&amp;$D$85&amp;$D$86,'CCG data'!$A:$AD,'CCG data'!E$3,FALSE))),"",VLOOKUP($E154&amp;$D$85&amp;$D$86,'CCG data'!$A:$AD,'CCG data'!E$3,FALSE))</f>
        <v>0.18429319371727748</v>
      </c>
      <c r="W154" s="387"/>
      <c r="Z154" s="178">
        <f>IFERROR(VLOOKUP($E154&amp;$D$86, Outliers!$A$4:$P$214,10,FALSE),"0")</f>
        <v>0</v>
      </c>
      <c r="AA154" s="178">
        <f>IFERROR(VLOOKUP($E154&amp;$D$86, Outliers!$A$4:$P$214,11,FALSE),"0")</f>
        <v>0</v>
      </c>
      <c r="AB154" s="178">
        <f>IFERROR(VLOOKUP($E154&amp;$D$86, Outliers!$A$4:$P$214,12,FALSE),"0")</f>
        <v>0</v>
      </c>
      <c r="AD154" s="82"/>
      <c r="AE154" s="82"/>
      <c r="AF154" s="82"/>
      <c r="AG154" s="82"/>
    </row>
    <row r="155" spans="4:33" x14ac:dyDescent="0.25">
      <c r="D155" s="301"/>
      <c r="E155" s="107" t="s">
        <v>27</v>
      </c>
      <c r="F155" s="99" t="str">
        <f>IF(P154="","",VLOOKUP($E154&amp;$D$85&amp;$D$86,'CCG data'!$A:$AD,'CCG data'!W$3,FALSE))</f>
        <v/>
      </c>
      <c r="G155" s="100" t="str">
        <f>IF(P154="","",VLOOKUP($E154&amp;$D$85&amp;$D$86,'CCG data'!$A:$AD,'CCG data'!X$3,FALSE))</f>
        <v/>
      </c>
      <c r="H155" s="100">
        <f>IF(R154="","",VLOOKUP($E154&amp;$D$85&amp;$D$86,'CCG data'!$A:$AD,'CCG data'!Y$3,FALSE))</f>
        <v>35.5</v>
      </c>
      <c r="I155" s="100">
        <f>IF(R154="","",VLOOKUP($E154&amp;$D$85&amp;$D$86,'CCG data'!$A:$AD,'CCG data'!Z$3,FALSE))</f>
        <v>42.7</v>
      </c>
      <c r="J155" s="100">
        <f>IF(T154="","",VLOOKUP($E154&amp;$D$85&amp;$D$86,'CCG data'!$A:$AD,'CCG data'!AA$3,FALSE))</f>
        <v>26.1</v>
      </c>
      <c r="K155" s="100">
        <f>IF(T154="","",VLOOKUP($E154&amp;$D$85&amp;$D$86,'CCG data'!$A:$AD,'CCG data'!AB$3,FALSE))</f>
        <v>32.4</v>
      </c>
      <c r="L155" s="100">
        <f>IF(V154="","",VLOOKUP($E154&amp;$D$85&amp;$D$86,'CCG data'!$A:$AD,'CCG data'!AC$3,FALSE))</f>
        <v>12.8</v>
      </c>
      <c r="M155" s="100">
        <f>IF(V154="","",VLOOKUP($E154&amp;$D$85&amp;$D$86,'CCG data'!$A:$AD,'CCG data'!AD$3,FALSE))</f>
        <v>17.2</v>
      </c>
      <c r="N155" s="304"/>
      <c r="P155" s="162" t="str">
        <f>IF(P154="","",VLOOKUP($E154&amp;$D$85&amp;$D$86,'CCG data'!$A:$AD,'CCG data'!I$3,FALSE))</f>
        <v/>
      </c>
      <c r="Q155" s="15" t="str">
        <f>IF(P154="","",VLOOKUP($E154&amp;$D$85&amp;$D$86,'CCG data'!$A:$AD,'CCG data'!J$3,FALSE))</f>
        <v/>
      </c>
      <c r="R155" s="15">
        <f>IF(R154="","",VLOOKUP($E154&amp;$D$85&amp;$D$86,'CCG data'!$A:$AD,'CCG data'!K$3,FALSE))</f>
        <v>0.441</v>
      </c>
      <c r="S155" s="15">
        <f>IF(R154="","",VLOOKUP($E154&amp;$D$85&amp;$D$86,'CCG data'!$A:$AD,'CCG data'!L$3,FALSE))</f>
        <v>0.504</v>
      </c>
      <c r="T155" s="15">
        <f>IF(T154="","",VLOOKUP($E154&amp;$D$85&amp;$D$86,'CCG data'!$A:$AD,'CCG data'!M$3,FALSE))</f>
        <v>0.314</v>
      </c>
      <c r="U155" s="15">
        <f>IF(T154="","",VLOOKUP($E154&amp;$D$85&amp;$D$86,'CCG data'!$A:$AD,'CCG data'!N$3,FALSE))</f>
        <v>0.374</v>
      </c>
      <c r="V155" s="15">
        <f>IF(V154="","",VLOOKUP($E154&amp;$D$85&amp;$D$86,'CCG data'!$A:$AD,'CCG data'!O$3,FALSE))</f>
        <v>0.161</v>
      </c>
      <c r="W155" s="142">
        <f>IF(V154="","",VLOOKUP($E154&amp;$D$85&amp;$D$86,'CCG data'!$A:$AD,'CCG data'!P$3,FALSE))</f>
        <v>0.21</v>
      </c>
      <c r="Z155" s="178" t="str">
        <f>IFERROR(VLOOKUP($E155&amp;$D$86, Outliers!$A$4:$P$214,10,FALSE),"0")</f>
        <v>0</v>
      </c>
      <c r="AA155" s="178" t="str">
        <f>IFERROR(VLOOKUP($E155&amp;$D$86, Outliers!$A$4:$P$214,11,FALSE),"0")</f>
        <v>0</v>
      </c>
      <c r="AB155" s="178" t="str">
        <f>IFERROR(VLOOKUP($E155&amp;$D$86, Outliers!$A$4:$P$214,12,FALSE),"0")</f>
        <v>0</v>
      </c>
      <c r="AD155" s="82"/>
      <c r="AE155" s="82"/>
      <c r="AF155" s="82"/>
      <c r="AG155" s="82"/>
    </row>
    <row r="156" spans="4:33" ht="15.75" x14ac:dyDescent="0.25">
      <c r="D156" s="301"/>
      <c r="E156" s="108" t="s">
        <v>451</v>
      </c>
      <c r="F156" s="372" t="str">
        <f>IF(OR(ISERROR(VLOOKUP($E156&amp;$D$85&amp;$D$86,'CCG data'!$A:$AD,'CCG data'!R$3,FALSE)),ISBLANK(VLOOKUP($E156&amp;$D$85&amp;$D$86,'CCG data'!$A:$AD,'CCG data'!R$3,FALSE))),"",VLOOKUP($E156&amp;$D$85&amp;$D$86,'CCG data'!$A:$AD,'CCG data'!R$3,FALSE))</f>
        <v/>
      </c>
      <c r="G156" s="373"/>
      <c r="H156" s="373">
        <f>IF(OR(ISERROR(VLOOKUP($E156&amp;$D$85&amp;$D$86,'CCG data'!$A:$AD,'CCG data'!S$3,FALSE)),ISBLANK(VLOOKUP($E156&amp;$D$85&amp;$D$86,'CCG data'!$A:$AD,'CCG data'!S$3,FALSE))),"",VLOOKUP($E156&amp;$D$85&amp;$D$86,'CCG data'!$A:$AD,'CCG data'!S$3,FALSE))</f>
        <v>40.4</v>
      </c>
      <c r="I156" s="373"/>
      <c r="J156" s="373">
        <f>IF(OR(ISERROR(VLOOKUP($E156&amp;$D$85&amp;$D$86,'CCG data'!$A:$AD,'CCG data'!T$3,FALSE)),ISBLANK(VLOOKUP($E156&amp;$D$85&amp;$D$86,'CCG data'!$A:$AD,'CCG data'!T$3,FALSE))),"",VLOOKUP($E156&amp;$D$85&amp;$D$86,'CCG data'!$A:$AD,'CCG data'!T$3,FALSE))</f>
        <v>34.1</v>
      </c>
      <c r="K156" s="373"/>
      <c r="L156" s="373">
        <f>IF(OR(ISERROR(VLOOKUP($E156&amp;$D$85&amp;$D$86,'CCG data'!$A:$AD,'CCG data'!U$3,FALSE)),ISBLANK(VLOOKUP($E156&amp;$D$85&amp;$D$86,'CCG data'!$A:$AD,'CCG data'!U$3,FALSE))),"",VLOOKUP($E156&amp;$D$85&amp;$D$86,'CCG data'!$A:$AD,'CCG data'!U$3,FALSE))</f>
        <v>14.8</v>
      </c>
      <c r="M156" s="374"/>
      <c r="N156" s="303">
        <f>IF(OR(ISERROR(VLOOKUP($E156&amp;$D$85&amp;$D$86,'CCG data'!$A:$AD,'CCG data'!G$3,FALSE)),ISBLANK(VLOOKUP($E156&amp;$D$85&amp;$D$86,'CCG data'!$A:$AD,'CCG data'!G$3,FALSE))),"",VLOOKUP($E156&amp;$D$85&amp;$D$86,'CCG data'!$A:$AD,'CCG data'!G$3,FALSE))</f>
        <v>763</v>
      </c>
      <c r="P156" s="354" t="str">
        <f>IF(OR(ISERROR(VLOOKUP($E156&amp;$D$85&amp;$D$86,'CCG data'!$A:$AD,'CCG data'!B$3,FALSE)),ISBLANK(VLOOKUP($E156&amp;$D$85&amp;$D$86,'CCG data'!$A:$AD,'CCG data'!B$3,FALSE))),"",VLOOKUP($E156&amp;$D$85&amp;$D$86,'CCG data'!$A:$AD,'CCG data'!B$3,FALSE))</f>
        <v/>
      </c>
      <c r="Q156" s="246"/>
      <c r="R156" s="246">
        <f>IF(OR(ISERROR(VLOOKUP($E156&amp;$D$85&amp;$D$86,'CCG data'!$A:$AD,'CCG data'!C$3,FALSE)),ISBLANK(VLOOKUP($E156&amp;$D$85&amp;$D$86,'CCG data'!$A:$AD,'CCG data'!C$3,FALSE))),"",VLOOKUP($E156&amp;$D$85&amp;$D$86,'CCG data'!$A:$AD,'CCG data'!C$3,FALSE))</f>
        <v>0.45871559633027525</v>
      </c>
      <c r="S156" s="246"/>
      <c r="T156" s="246">
        <f>IF(OR(ISERROR(VLOOKUP($E156&amp;$D$85&amp;$D$86,'CCG data'!$A:$AD,'CCG data'!D$3,FALSE)),ISBLANK(VLOOKUP($E156&amp;$D$85&amp;$D$86,'CCG data'!$A:$AD,'CCG data'!D$3,FALSE))),"",VLOOKUP($E156&amp;$D$85&amp;$D$86,'CCG data'!$A:$AD,'CCG data'!D$3,FALSE))</f>
        <v>0.36959370904325034</v>
      </c>
      <c r="U156" s="246"/>
      <c r="V156" s="246">
        <f>IF(OR(ISERROR(VLOOKUP($E156&amp;$D$85&amp;$D$86,'CCG data'!$A:$AD,'CCG data'!E$3,FALSE)),ISBLANK(VLOOKUP($E156&amp;$D$85&amp;$D$86,'CCG data'!$A:$AD,'CCG data'!E$3,FALSE))),"",VLOOKUP($E156&amp;$D$85&amp;$D$86,'CCG data'!$A:$AD,'CCG data'!E$3,FALSE))</f>
        <v>0.17169069462647443</v>
      </c>
      <c r="W156" s="387"/>
      <c r="Z156" s="178">
        <f>IFERROR(VLOOKUP($E156&amp;$D$86, Outliers!$A$4:$P$214,10,FALSE),"0")</f>
        <v>0</v>
      </c>
      <c r="AA156" s="178">
        <f>IFERROR(VLOOKUP($E156&amp;$D$86, Outliers!$A$4:$P$214,11,FALSE),"0")</f>
        <v>0</v>
      </c>
      <c r="AB156" s="178">
        <f>IFERROR(VLOOKUP($E156&amp;$D$86, Outliers!$A$4:$P$214,12,FALSE),"0")</f>
        <v>0</v>
      </c>
      <c r="AD156" s="82"/>
      <c r="AE156" s="82"/>
      <c r="AF156" s="82"/>
      <c r="AG156" s="82"/>
    </row>
    <row r="157" spans="4:33" x14ac:dyDescent="0.25">
      <c r="D157" s="301"/>
      <c r="E157" s="107" t="s">
        <v>27</v>
      </c>
      <c r="F157" s="99" t="str">
        <f>IF(P156="","",VLOOKUP($E156&amp;$D$85&amp;$D$86,'CCG data'!$A:$AD,'CCG data'!W$3,FALSE))</f>
        <v/>
      </c>
      <c r="G157" s="100" t="str">
        <f>IF(P156="","",VLOOKUP($E156&amp;$D$85&amp;$D$86,'CCG data'!$A:$AD,'CCG data'!X$3,FALSE))</f>
        <v/>
      </c>
      <c r="H157" s="100">
        <f>IF(R156="","",VLOOKUP($E156&amp;$D$85&amp;$D$86,'CCG data'!$A:$AD,'CCG data'!Y$3,FALSE))</f>
        <v>36.200000000000003</v>
      </c>
      <c r="I157" s="100">
        <f>IF(R156="","",VLOOKUP($E156&amp;$D$85&amp;$D$86,'CCG data'!$A:$AD,'CCG data'!Z$3,FALSE))</f>
        <v>44.6</v>
      </c>
      <c r="J157" s="100">
        <f>IF(T156="","",VLOOKUP($E156&amp;$D$85&amp;$D$86,'CCG data'!$A:$AD,'CCG data'!AA$3,FALSE))</f>
        <v>30.1</v>
      </c>
      <c r="K157" s="100">
        <f>IF(T156="","",VLOOKUP($E156&amp;$D$85&amp;$D$86,'CCG data'!$A:$AD,'CCG data'!AB$3,FALSE))</f>
        <v>38.1</v>
      </c>
      <c r="L157" s="100">
        <f>IF(V156="","",VLOOKUP($E156&amp;$D$85&amp;$D$86,'CCG data'!$A:$AD,'CCG data'!AC$3,FALSE))</f>
        <v>12.3</v>
      </c>
      <c r="M157" s="100">
        <f>IF(V156="","",VLOOKUP($E156&amp;$D$85&amp;$D$86,'CCG data'!$A:$AD,'CCG data'!AD$3,FALSE))</f>
        <v>17.3</v>
      </c>
      <c r="N157" s="304"/>
      <c r="P157" s="162" t="str">
        <f>IF(P156="","",VLOOKUP($E156&amp;$D$85&amp;$D$86,'CCG data'!$A:$AD,'CCG data'!I$3,FALSE))</f>
        <v/>
      </c>
      <c r="Q157" s="15" t="str">
        <f>IF(P156="","",VLOOKUP($E156&amp;$D$85&amp;$D$86,'CCG data'!$A:$AD,'CCG data'!J$3,FALSE))</f>
        <v/>
      </c>
      <c r="R157" s="15">
        <f>IF(R156="","",VLOOKUP($E156&amp;$D$85&amp;$D$86,'CCG data'!$A:$AD,'CCG data'!K$3,FALSE))</f>
        <v>0.42399999999999999</v>
      </c>
      <c r="S157" s="15">
        <f>IF(R156="","",VLOOKUP($E156&amp;$D$85&amp;$D$86,'CCG data'!$A:$AD,'CCG data'!L$3,FALSE))</f>
        <v>0.49399999999999999</v>
      </c>
      <c r="T157" s="15">
        <f>IF(T156="","",VLOOKUP($E156&amp;$D$85&amp;$D$86,'CCG data'!$A:$AD,'CCG data'!M$3,FALSE))</f>
        <v>0.33600000000000002</v>
      </c>
      <c r="U157" s="15">
        <f>IF(T156="","",VLOOKUP($E156&amp;$D$85&amp;$D$86,'CCG data'!$A:$AD,'CCG data'!N$3,FALSE))</f>
        <v>0.40400000000000003</v>
      </c>
      <c r="V157" s="15">
        <f>IF(V156="","",VLOOKUP($E156&amp;$D$85&amp;$D$86,'CCG data'!$A:$AD,'CCG data'!O$3,FALSE))</f>
        <v>0.14699999999999999</v>
      </c>
      <c r="W157" s="142">
        <f>IF(V156="","",VLOOKUP($E156&amp;$D$85&amp;$D$86,'CCG data'!$A:$AD,'CCG data'!P$3,FALSE))</f>
        <v>0.2</v>
      </c>
      <c r="Z157" s="178" t="str">
        <f>IFERROR(VLOOKUP($E157&amp;$D$86, Outliers!$A$4:$P$214,10,FALSE),"0")</f>
        <v>0</v>
      </c>
      <c r="AA157" s="178" t="str">
        <f>IFERROR(VLOOKUP($E157&amp;$D$86, Outliers!$A$4:$P$214,11,FALSE),"0")</f>
        <v>0</v>
      </c>
      <c r="AB157" s="178" t="str">
        <f>IFERROR(VLOOKUP($E157&amp;$D$86, Outliers!$A$4:$P$214,12,FALSE),"0")</f>
        <v>0</v>
      </c>
      <c r="AD157" s="82"/>
      <c r="AE157" s="82"/>
      <c r="AF157" s="82"/>
      <c r="AG157" s="82"/>
    </row>
    <row r="158" spans="4:33" ht="15.75" x14ac:dyDescent="0.25">
      <c r="D158" s="301"/>
      <c r="E158" s="108" t="s">
        <v>194</v>
      </c>
      <c r="F158" s="372" t="str">
        <f>IF(OR(ISERROR(VLOOKUP($E158&amp;$D$85&amp;$D$86,'CCG data'!$A:$AD,'CCG data'!R$3,FALSE)),ISBLANK(VLOOKUP($E158&amp;$D$85&amp;$D$86,'CCG data'!$A:$AD,'CCG data'!R$3,FALSE))),"",VLOOKUP($E158&amp;$D$85&amp;$D$86,'CCG data'!$A:$AD,'CCG data'!R$3,FALSE))</f>
        <v/>
      </c>
      <c r="G158" s="373"/>
      <c r="H158" s="373">
        <f>IF(OR(ISERROR(VLOOKUP($E158&amp;$D$85&amp;$D$86,'CCG data'!$A:$AD,'CCG data'!S$3,FALSE)),ISBLANK(VLOOKUP($E158&amp;$D$85&amp;$D$86,'CCG data'!$A:$AD,'CCG data'!S$3,FALSE))),"",VLOOKUP($E158&amp;$D$85&amp;$D$86,'CCG data'!$A:$AD,'CCG data'!S$3,FALSE))</f>
        <v>31.5</v>
      </c>
      <c r="I158" s="373"/>
      <c r="J158" s="373">
        <f>IF(OR(ISERROR(VLOOKUP($E158&amp;$D$85&amp;$D$86,'CCG data'!$A:$AD,'CCG data'!T$3,FALSE)),ISBLANK(VLOOKUP($E158&amp;$D$85&amp;$D$86,'CCG data'!$A:$AD,'CCG data'!T$3,FALSE))),"",VLOOKUP($E158&amp;$D$85&amp;$D$86,'CCG data'!$A:$AD,'CCG data'!T$3,FALSE))</f>
        <v>18.399999999999999</v>
      </c>
      <c r="K158" s="373"/>
      <c r="L158" s="373">
        <f>IF(OR(ISERROR(VLOOKUP($E158&amp;$D$85&amp;$D$86,'CCG data'!$A:$AD,'CCG data'!U$3,FALSE)),ISBLANK(VLOOKUP($E158&amp;$D$85&amp;$D$86,'CCG data'!$A:$AD,'CCG data'!U$3,FALSE))),"",VLOOKUP($E158&amp;$D$85&amp;$D$86,'CCG data'!$A:$AD,'CCG data'!U$3,FALSE))</f>
        <v>8</v>
      </c>
      <c r="M158" s="374"/>
      <c r="N158" s="303">
        <f>IF(OR(ISERROR(VLOOKUP($E158&amp;$D$85&amp;$D$86,'CCG data'!$A:$AD,'CCG data'!G$3,FALSE)),ISBLANK(VLOOKUP($E158&amp;$D$85&amp;$D$86,'CCG data'!$A:$AD,'CCG data'!G$3,FALSE))),"",VLOOKUP($E158&amp;$D$85&amp;$D$86,'CCG data'!$A:$AD,'CCG data'!G$3,FALSE))</f>
        <v>2612</v>
      </c>
      <c r="P158" s="354" t="str">
        <f>IF(OR(ISERROR(VLOOKUP($E158&amp;$D$85&amp;$D$86,'CCG data'!$A:$AD,'CCG data'!B$3,FALSE)),ISBLANK(VLOOKUP($E158&amp;$D$85&amp;$D$86,'CCG data'!$A:$AD,'CCG data'!B$3,FALSE))),"",VLOOKUP($E158&amp;$D$85&amp;$D$86,'CCG data'!$A:$AD,'CCG data'!B$3,FALSE))</f>
        <v/>
      </c>
      <c r="Q158" s="246"/>
      <c r="R158" s="246">
        <f>IF(OR(ISERROR(VLOOKUP($E158&amp;$D$85&amp;$D$86,'CCG data'!$A:$AD,'CCG data'!C$3,FALSE)),ISBLANK(VLOOKUP($E158&amp;$D$85&amp;$D$86,'CCG data'!$A:$AD,'CCG data'!C$3,FALSE))),"",VLOOKUP($E158&amp;$D$85&amp;$D$86,'CCG data'!$A:$AD,'CCG data'!C$3,FALSE))</f>
        <v>0.53751914241960186</v>
      </c>
      <c r="S158" s="246"/>
      <c r="T158" s="246">
        <f>IF(OR(ISERROR(VLOOKUP($E158&amp;$D$85&amp;$D$86,'CCG data'!$A:$AD,'CCG data'!D$3,FALSE)),ISBLANK(VLOOKUP($E158&amp;$D$85&amp;$D$86,'CCG data'!$A:$AD,'CCG data'!D$3,FALSE))),"",VLOOKUP($E158&amp;$D$85&amp;$D$86,'CCG data'!$A:$AD,'CCG data'!D$3,FALSE))</f>
        <v>0.32465543644716693</v>
      </c>
      <c r="U158" s="246"/>
      <c r="V158" s="246">
        <f>IF(OR(ISERROR(VLOOKUP($E158&amp;$D$85&amp;$D$86,'CCG data'!$A:$AD,'CCG data'!E$3,FALSE)),ISBLANK(VLOOKUP($E158&amp;$D$85&amp;$D$86,'CCG data'!$A:$AD,'CCG data'!E$3,FALSE))),"",VLOOKUP($E158&amp;$D$85&amp;$D$86,'CCG data'!$A:$AD,'CCG data'!E$3,FALSE))</f>
        <v>0.13782542113323124</v>
      </c>
      <c r="W158" s="387"/>
      <c r="Z158" s="178">
        <f>IFERROR(VLOOKUP($E158&amp;$D$86, Outliers!$A$4:$P$214,10,FALSE),"0")</f>
        <v>1</v>
      </c>
      <c r="AA158" s="178">
        <f>IFERROR(VLOOKUP($E158&amp;$D$86, Outliers!$A$4:$P$214,11,FALSE),"0")</f>
        <v>1</v>
      </c>
      <c r="AB158" s="178">
        <f>IFERROR(VLOOKUP($E158&amp;$D$86, Outliers!$A$4:$P$214,12,FALSE),"0")</f>
        <v>1</v>
      </c>
      <c r="AD158" s="82"/>
      <c r="AE158" s="82"/>
      <c r="AF158" s="82"/>
      <c r="AG158" s="82"/>
    </row>
    <row r="159" spans="4:33" x14ac:dyDescent="0.25">
      <c r="D159" s="301"/>
      <c r="E159" s="107" t="s">
        <v>27</v>
      </c>
      <c r="F159" s="99" t="str">
        <f>IF(P158="","",VLOOKUP($E158&amp;$D$85&amp;$D$86,'CCG data'!$A:$AD,'CCG data'!W$3,FALSE))</f>
        <v/>
      </c>
      <c r="G159" s="100" t="str">
        <f>IF(P158="","",VLOOKUP($E158&amp;$D$85&amp;$D$86,'CCG data'!$A:$AD,'CCG data'!X$3,FALSE))</f>
        <v/>
      </c>
      <c r="H159" s="100">
        <f>IF(R158="","",VLOOKUP($E158&amp;$D$85&amp;$D$86,'CCG data'!$A:$AD,'CCG data'!Y$3,FALSE))</f>
        <v>29.8</v>
      </c>
      <c r="I159" s="100">
        <f>IF(R158="","",VLOOKUP($E158&amp;$D$85&amp;$D$86,'CCG data'!$A:$AD,'CCG data'!Z$3,FALSE))</f>
        <v>33.1</v>
      </c>
      <c r="J159" s="100">
        <f>IF(T158="","",VLOOKUP($E158&amp;$D$85&amp;$D$86,'CCG data'!$A:$AD,'CCG data'!AA$3,FALSE))</f>
        <v>17.2</v>
      </c>
      <c r="K159" s="100">
        <f>IF(T158="","",VLOOKUP($E158&amp;$D$85&amp;$D$86,'CCG data'!$A:$AD,'CCG data'!AB$3,FALSE))</f>
        <v>19.600000000000001</v>
      </c>
      <c r="L159" s="100">
        <f>IF(V158="","",VLOOKUP($E158&amp;$D$85&amp;$D$86,'CCG data'!$A:$AD,'CCG data'!AC$3,FALSE))</f>
        <v>7.2</v>
      </c>
      <c r="M159" s="100">
        <f>IF(V158="","",VLOOKUP($E158&amp;$D$85&amp;$D$86,'CCG data'!$A:$AD,'CCG data'!AD$3,FALSE))</f>
        <v>8.9</v>
      </c>
      <c r="N159" s="304"/>
      <c r="P159" s="162" t="str">
        <f>IF(P158="","",VLOOKUP($E158&amp;$D$85&amp;$D$86,'CCG data'!$A:$AD,'CCG data'!I$3,FALSE))</f>
        <v/>
      </c>
      <c r="Q159" s="15" t="str">
        <f>IF(P158="","",VLOOKUP($E158&amp;$D$85&amp;$D$86,'CCG data'!$A:$AD,'CCG data'!J$3,FALSE))</f>
        <v/>
      </c>
      <c r="R159" s="15">
        <f>IF(R158="","",VLOOKUP($E158&amp;$D$85&amp;$D$86,'CCG data'!$A:$AD,'CCG data'!K$3,FALSE))</f>
        <v>0.51800000000000002</v>
      </c>
      <c r="S159" s="15">
        <f>IF(R158="","",VLOOKUP($E158&amp;$D$85&amp;$D$86,'CCG data'!$A:$AD,'CCG data'!L$3,FALSE))</f>
        <v>0.55700000000000005</v>
      </c>
      <c r="T159" s="15">
        <f>IF(T158="","",VLOOKUP($E158&amp;$D$85&amp;$D$86,'CCG data'!$A:$AD,'CCG data'!M$3,FALSE))</f>
        <v>0.307</v>
      </c>
      <c r="U159" s="15">
        <f>IF(T158="","",VLOOKUP($E158&amp;$D$85&amp;$D$86,'CCG data'!$A:$AD,'CCG data'!N$3,FALSE))</f>
        <v>0.34300000000000003</v>
      </c>
      <c r="V159" s="15">
        <f>IF(V158="","",VLOOKUP($E158&amp;$D$85&amp;$D$86,'CCG data'!$A:$AD,'CCG data'!O$3,FALSE))</f>
        <v>0.125</v>
      </c>
      <c r="W159" s="142">
        <f>IF(V158="","",VLOOKUP($E158&amp;$D$85&amp;$D$86,'CCG data'!$A:$AD,'CCG data'!P$3,FALSE))</f>
        <v>0.152</v>
      </c>
      <c r="Z159" s="178" t="str">
        <f>IFERROR(VLOOKUP($E159&amp;$D$86, Outliers!$A$4:$P$214,10,FALSE),"0")</f>
        <v>0</v>
      </c>
      <c r="AA159" s="178" t="str">
        <f>IFERROR(VLOOKUP($E159&amp;$D$86, Outliers!$A$4:$P$214,11,FALSE),"0")</f>
        <v>0</v>
      </c>
      <c r="AB159" s="178" t="str">
        <f>IFERROR(VLOOKUP($E159&amp;$D$86, Outliers!$A$4:$P$214,12,FALSE),"0")</f>
        <v>0</v>
      </c>
      <c r="AD159" s="82"/>
      <c r="AE159" s="82"/>
      <c r="AF159" s="82"/>
      <c r="AG159" s="82"/>
    </row>
    <row r="160" spans="4:33" ht="15.75" x14ac:dyDescent="0.25">
      <c r="D160" s="301"/>
      <c r="E160" s="108" t="s">
        <v>195</v>
      </c>
      <c r="F160" s="372" t="str">
        <f>IF(OR(ISERROR(VLOOKUP($E160&amp;$D$85&amp;$D$86,'CCG data'!$A:$AD,'CCG data'!R$3,FALSE)),ISBLANK(VLOOKUP($E160&amp;$D$85&amp;$D$86,'CCG data'!$A:$AD,'CCG data'!R$3,FALSE))),"",VLOOKUP($E160&amp;$D$85&amp;$D$86,'CCG data'!$A:$AD,'CCG data'!R$3,FALSE))</f>
        <v/>
      </c>
      <c r="G160" s="373"/>
      <c r="H160" s="373">
        <f>IF(OR(ISERROR(VLOOKUP($E160&amp;$D$85&amp;$D$86,'CCG data'!$A:$AD,'CCG data'!S$3,FALSE)),ISBLANK(VLOOKUP($E160&amp;$D$85&amp;$D$86,'CCG data'!$A:$AD,'CCG data'!S$3,FALSE))),"",VLOOKUP($E160&amp;$D$85&amp;$D$86,'CCG data'!$A:$AD,'CCG data'!S$3,FALSE))</f>
        <v>51.3</v>
      </c>
      <c r="I160" s="373"/>
      <c r="J160" s="373">
        <f>IF(OR(ISERROR(VLOOKUP($E160&amp;$D$85&amp;$D$86,'CCG data'!$A:$AD,'CCG data'!T$3,FALSE)),ISBLANK(VLOOKUP($E160&amp;$D$85&amp;$D$86,'CCG data'!$A:$AD,'CCG data'!T$3,FALSE))),"",VLOOKUP($E160&amp;$D$85&amp;$D$86,'CCG data'!$A:$AD,'CCG data'!T$3,FALSE))</f>
        <v>48.2</v>
      </c>
      <c r="K160" s="373"/>
      <c r="L160" s="373">
        <f>IF(OR(ISERROR(VLOOKUP($E160&amp;$D$85&amp;$D$86,'CCG data'!$A:$AD,'CCG data'!U$3,FALSE)),ISBLANK(VLOOKUP($E160&amp;$D$85&amp;$D$86,'CCG data'!$A:$AD,'CCG data'!U$3,FALSE))),"",VLOOKUP($E160&amp;$D$85&amp;$D$86,'CCG data'!$A:$AD,'CCG data'!U$3,FALSE))</f>
        <v>22.2</v>
      </c>
      <c r="M160" s="374"/>
      <c r="N160" s="303">
        <f>IF(OR(ISERROR(VLOOKUP($E160&amp;$D$85&amp;$D$86,'CCG data'!$A:$AD,'CCG data'!G$3,FALSE)),ISBLANK(VLOOKUP($E160&amp;$D$85&amp;$D$86,'CCG data'!$A:$AD,'CCG data'!G$3,FALSE))),"",VLOOKUP($E160&amp;$D$85&amp;$D$86,'CCG data'!$A:$AD,'CCG data'!G$3,FALSE))</f>
        <v>430</v>
      </c>
      <c r="P160" s="354" t="str">
        <f>IF(OR(ISERROR(VLOOKUP($E160&amp;$D$85&amp;$D$86,'CCG data'!$A:$AD,'CCG data'!B$3,FALSE)),ISBLANK(VLOOKUP($E160&amp;$D$85&amp;$D$86,'CCG data'!$A:$AD,'CCG data'!B$3,FALSE))),"",VLOOKUP($E160&amp;$D$85&amp;$D$86,'CCG data'!$A:$AD,'CCG data'!B$3,FALSE))</f>
        <v/>
      </c>
      <c r="Q160" s="246"/>
      <c r="R160" s="246">
        <f>IF(OR(ISERROR(VLOOKUP($E160&amp;$D$85&amp;$D$86,'CCG data'!$A:$AD,'CCG data'!C$3,FALSE)),ISBLANK(VLOOKUP($E160&amp;$D$85&amp;$D$86,'CCG data'!$A:$AD,'CCG data'!C$3,FALSE))),"",VLOOKUP($E160&amp;$D$85&amp;$D$86,'CCG data'!$A:$AD,'CCG data'!C$3,FALSE))</f>
        <v>0.43488372093023253</v>
      </c>
      <c r="S160" s="246"/>
      <c r="T160" s="246">
        <f>IF(OR(ISERROR(VLOOKUP($E160&amp;$D$85&amp;$D$86,'CCG data'!$A:$AD,'CCG data'!D$3,FALSE)),ISBLANK(VLOOKUP($E160&amp;$D$85&amp;$D$86,'CCG data'!$A:$AD,'CCG data'!D$3,FALSE))),"",VLOOKUP($E160&amp;$D$85&amp;$D$86,'CCG data'!$A:$AD,'CCG data'!D$3,FALSE))</f>
        <v>0.37906976744186044</v>
      </c>
      <c r="U160" s="246"/>
      <c r="V160" s="246">
        <f>IF(OR(ISERROR(VLOOKUP($E160&amp;$D$85&amp;$D$86,'CCG data'!$A:$AD,'CCG data'!E$3,FALSE)),ISBLANK(VLOOKUP($E160&amp;$D$85&amp;$D$86,'CCG data'!$A:$AD,'CCG data'!E$3,FALSE))),"",VLOOKUP($E160&amp;$D$85&amp;$D$86,'CCG data'!$A:$AD,'CCG data'!E$3,FALSE))</f>
        <v>0.18604651162790697</v>
      </c>
      <c r="W160" s="387"/>
      <c r="Z160" s="178">
        <f>IFERROR(VLOOKUP($E160&amp;$D$86, Outliers!$A$4:$P$214,10,FALSE),"0")</f>
        <v>1</v>
      </c>
      <c r="AA160" s="178">
        <f>IFERROR(VLOOKUP($E160&amp;$D$86, Outliers!$A$4:$P$214,11,FALSE),"0")</f>
        <v>1</v>
      </c>
      <c r="AB160" s="178">
        <f>IFERROR(VLOOKUP($E160&amp;$D$86, Outliers!$A$4:$P$214,12,FALSE),"0")</f>
        <v>1</v>
      </c>
      <c r="AD160" s="82"/>
      <c r="AE160" s="82"/>
      <c r="AF160" s="82"/>
      <c r="AG160" s="82"/>
    </row>
    <row r="161" spans="4:33" x14ac:dyDescent="0.25">
      <c r="D161" s="301"/>
      <c r="E161" s="107" t="s">
        <v>27</v>
      </c>
      <c r="F161" s="99" t="str">
        <f>IF(P160="","",VLOOKUP($E160&amp;$D$85&amp;$D$86,'CCG data'!$A:$AD,'CCG data'!W$3,FALSE))</f>
        <v/>
      </c>
      <c r="G161" s="100" t="str">
        <f>IF(P160="","",VLOOKUP($E160&amp;$D$85&amp;$D$86,'CCG data'!$A:$AD,'CCG data'!X$3,FALSE))</f>
        <v/>
      </c>
      <c r="H161" s="100">
        <f>IF(R160="","",VLOOKUP($E160&amp;$D$85&amp;$D$86,'CCG data'!$A:$AD,'CCG data'!Y$3,FALSE))</f>
        <v>44</v>
      </c>
      <c r="I161" s="100">
        <f>IF(R160="","",VLOOKUP($E160&amp;$D$85&amp;$D$86,'CCG data'!$A:$AD,'CCG data'!Z$3,FALSE))</f>
        <v>58.7</v>
      </c>
      <c r="J161" s="100">
        <f>IF(T160="","",VLOOKUP($E160&amp;$D$85&amp;$D$86,'CCG data'!$A:$AD,'CCG data'!AA$3,FALSE))</f>
        <v>40.799999999999997</v>
      </c>
      <c r="K161" s="100">
        <f>IF(T160="","",VLOOKUP($E160&amp;$D$85&amp;$D$86,'CCG data'!$A:$AD,'CCG data'!AB$3,FALSE))</f>
        <v>55.6</v>
      </c>
      <c r="L161" s="100">
        <f>IF(V160="","",VLOOKUP($E160&amp;$D$85&amp;$D$86,'CCG data'!$A:$AD,'CCG data'!AC$3,FALSE))</f>
        <v>17.399999999999999</v>
      </c>
      <c r="M161" s="100">
        <f>IF(V160="","",VLOOKUP($E160&amp;$D$85&amp;$D$86,'CCG data'!$A:$AD,'CCG data'!AD$3,FALSE))</f>
        <v>27.1</v>
      </c>
      <c r="N161" s="304"/>
      <c r="P161" s="162" t="str">
        <f>IF(P160="","",VLOOKUP($E160&amp;$D$85&amp;$D$86,'CCG data'!$A:$AD,'CCG data'!I$3,FALSE))</f>
        <v/>
      </c>
      <c r="Q161" s="15" t="str">
        <f>IF(P160="","",VLOOKUP($E160&amp;$D$85&amp;$D$86,'CCG data'!$A:$AD,'CCG data'!J$3,FALSE))</f>
        <v/>
      </c>
      <c r="R161" s="15">
        <f>IF(R160="","",VLOOKUP($E160&amp;$D$85&amp;$D$86,'CCG data'!$A:$AD,'CCG data'!K$3,FALSE))</f>
        <v>0.38900000000000001</v>
      </c>
      <c r="S161" s="15">
        <f>IF(R160="","",VLOOKUP($E160&amp;$D$85&amp;$D$86,'CCG data'!$A:$AD,'CCG data'!L$3,FALSE))</f>
        <v>0.48199999999999998</v>
      </c>
      <c r="T161" s="15">
        <f>IF(T160="","",VLOOKUP($E160&amp;$D$85&amp;$D$86,'CCG data'!$A:$AD,'CCG data'!M$3,FALSE))</f>
        <v>0.33400000000000002</v>
      </c>
      <c r="U161" s="15">
        <f>IF(T160="","",VLOOKUP($E160&amp;$D$85&amp;$D$86,'CCG data'!$A:$AD,'CCG data'!N$3,FALSE))</f>
        <v>0.42599999999999999</v>
      </c>
      <c r="V161" s="15">
        <f>IF(V160="","",VLOOKUP($E160&amp;$D$85&amp;$D$86,'CCG data'!$A:$AD,'CCG data'!O$3,FALSE))</f>
        <v>0.152</v>
      </c>
      <c r="W161" s="142">
        <f>IF(V160="","",VLOOKUP($E160&amp;$D$85&amp;$D$86,'CCG data'!$A:$AD,'CCG data'!P$3,FALSE))</f>
        <v>0.22600000000000001</v>
      </c>
      <c r="Z161" s="178" t="str">
        <f>IFERROR(VLOOKUP($E161&amp;$D$86, Outliers!$A$4:$P$214,10,FALSE),"0")</f>
        <v>0</v>
      </c>
      <c r="AA161" s="178" t="str">
        <f>IFERROR(VLOOKUP($E161&amp;$D$86, Outliers!$A$4:$P$214,11,FALSE),"0")</f>
        <v>0</v>
      </c>
      <c r="AB161" s="178" t="str">
        <f>IFERROR(VLOOKUP($E161&amp;$D$86, Outliers!$A$4:$P$214,12,FALSE),"0")</f>
        <v>0</v>
      </c>
      <c r="AD161" s="82"/>
      <c r="AE161" s="82"/>
      <c r="AF161" s="82"/>
      <c r="AG161" s="82"/>
    </row>
    <row r="162" spans="4:33" ht="15.75" x14ac:dyDescent="0.25">
      <c r="D162" s="301"/>
      <c r="E162" s="108" t="s">
        <v>452</v>
      </c>
      <c r="F162" s="372" t="str">
        <f>IF(OR(ISERROR(VLOOKUP($E162&amp;$D$85&amp;$D$86,'CCG data'!$A:$AD,'CCG data'!R$3,FALSE)),ISBLANK(VLOOKUP($E162&amp;$D$85&amp;$D$86,'CCG data'!$A:$AD,'CCG data'!R$3,FALSE))),"",VLOOKUP($E162&amp;$D$85&amp;$D$86,'CCG data'!$A:$AD,'CCG data'!R$3,FALSE))</f>
        <v/>
      </c>
      <c r="G162" s="373"/>
      <c r="H162" s="373">
        <f>IF(OR(ISERROR(VLOOKUP($E162&amp;$D$85&amp;$D$86,'CCG data'!$A:$AD,'CCG data'!S$3,FALSE)),ISBLANK(VLOOKUP($E162&amp;$D$85&amp;$D$86,'CCG data'!$A:$AD,'CCG data'!S$3,FALSE))),"",VLOOKUP($E162&amp;$D$85&amp;$D$86,'CCG data'!$A:$AD,'CCG data'!S$3,FALSE))</f>
        <v>33</v>
      </c>
      <c r="I162" s="373"/>
      <c r="J162" s="373">
        <f>IF(OR(ISERROR(VLOOKUP($E162&amp;$D$85&amp;$D$86,'CCG data'!$A:$AD,'CCG data'!T$3,FALSE)),ISBLANK(VLOOKUP($E162&amp;$D$85&amp;$D$86,'CCG data'!$A:$AD,'CCG data'!T$3,FALSE))),"",VLOOKUP($E162&amp;$D$85&amp;$D$86,'CCG data'!$A:$AD,'CCG data'!T$3,FALSE))</f>
        <v>27.5</v>
      </c>
      <c r="K162" s="373"/>
      <c r="L162" s="373">
        <f>IF(OR(ISERROR(VLOOKUP($E162&amp;$D$85&amp;$D$86,'CCG data'!$A:$AD,'CCG data'!U$3,FALSE)),ISBLANK(VLOOKUP($E162&amp;$D$85&amp;$D$86,'CCG data'!$A:$AD,'CCG data'!U$3,FALSE))),"",VLOOKUP($E162&amp;$D$85&amp;$D$86,'CCG data'!$A:$AD,'CCG data'!U$3,FALSE))</f>
        <v>15.2</v>
      </c>
      <c r="M162" s="374"/>
      <c r="N162" s="303">
        <f>IF(OR(ISERROR(VLOOKUP($E162&amp;$D$85&amp;$D$86,'CCG data'!$A:$AD,'CCG data'!G$3,FALSE)),ISBLANK(VLOOKUP($E162&amp;$D$85&amp;$D$86,'CCG data'!$A:$AD,'CCG data'!G$3,FALSE))),"",VLOOKUP($E162&amp;$D$85&amp;$D$86,'CCG data'!$A:$AD,'CCG data'!G$3,FALSE))</f>
        <v>1991</v>
      </c>
      <c r="P162" s="354" t="str">
        <f>IF(OR(ISERROR(VLOOKUP($E162&amp;$D$85&amp;$D$86,'CCG data'!$A:$AD,'CCG data'!B$3,FALSE)),ISBLANK(VLOOKUP($E162&amp;$D$85&amp;$D$86,'CCG data'!$A:$AD,'CCG data'!B$3,FALSE))),"",VLOOKUP($E162&amp;$D$85&amp;$D$86,'CCG data'!$A:$AD,'CCG data'!B$3,FALSE))</f>
        <v/>
      </c>
      <c r="Q162" s="246"/>
      <c r="R162" s="246">
        <f>IF(OR(ISERROR(VLOOKUP($E162&amp;$D$85&amp;$D$86,'CCG data'!$A:$AD,'CCG data'!C$3,FALSE)),ISBLANK(VLOOKUP($E162&amp;$D$85&amp;$D$86,'CCG data'!$A:$AD,'CCG data'!C$3,FALSE))),"",VLOOKUP($E162&amp;$D$85&amp;$D$86,'CCG data'!$A:$AD,'CCG data'!C$3,FALSE))</f>
        <v>0.43244600703164238</v>
      </c>
      <c r="S162" s="246"/>
      <c r="T162" s="246">
        <f>IF(OR(ISERROR(VLOOKUP($E162&amp;$D$85&amp;$D$86,'CCG data'!$A:$AD,'CCG data'!D$3,FALSE)),ISBLANK(VLOOKUP($E162&amp;$D$85&amp;$D$86,'CCG data'!$A:$AD,'CCG data'!D$3,FALSE))),"",VLOOKUP($E162&amp;$D$85&amp;$D$86,'CCG data'!$A:$AD,'CCG data'!D$3,FALSE))</f>
        <v>0.36815670517327975</v>
      </c>
      <c r="U162" s="246"/>
      <c r="V162" s="246">
        <f>IF(OR(ISERROR(VLOOKUP($E162&amp;$D$85&amp;$D$86,'CCG data'!$A:$AD,'CCG data'!E$3,FALSE)),ISBLANK(VLOOKUP($E162&amp;$D$85&amp;$D$86,'CCG data'!$A:$AD,'CCG data'!E$3,FALSE))),"",VLOOKUP($E162&amp;$D$85&amp;$D$86,'CCG data'!$A:$AD,'CCG data'!E$3,FALSE))</f>
        <v>0.19939728779507784</v>
      </c>
      <c r="W162" s="387"/>
      <c r="Z162" s="178">
        <f>IFERROR(VLOOKUP($E162&amp;$D$86, Outliers!$A$4:$P$214,10,FALSE),"0")</f>
        <v>0</v>
      </c>
      <c r="AA162" s="178">
        <f>IFERROR(VLOOKUP($E162&amp;$D$86, Outliers!$A$4:$P$214,11,FALSE),"0")</f>
        <v>0</v>
      </c>
      <c r="AB162" s="178">
        <f>IFERROR(VLOOKUP($E162&amp;$D$86, Outliers!$A$4:$P$214,12,FALSE),"0")</f>
        <v>1</v>
      </c>
      <c r="AD162" s="82"/>
      <c r="AE162" s="82"/>
      <c r="AF162" s="82"/>
      <c r="AG162" s="82"/>
    </row>
    <row r="163" spans="4:33" x14ac:dyDescent="0.25">
      <c r="D163" s="301"/>
      <c r="E163" s="107" t="s">
        <v>27</v>
      </c>
      <c r="F163" s="99" t="str">
        <f>IF(P162="","",VLOOKUP($E162&amp;$D$85&amp;$D$86,'CCG data'!$A:$AD,'CCG data'!W$3,FALSE))</f>
        <v/>
      </c>
      <c r="G163" s="100" t="str">
        <f>IF(P162="","",VLOOKUP($E162&amp;$D$85&amp;$D$86,'CCG data'!$A:$AD,'CCG data'!X$3,FALSE))</f>
        <v/>
      </c>
      <c r="H163" s="100">
        <f>IF(R162="","",VLOOKUP($E162&amp;$D$85&amp;$D$86,'CCG data'!$A:$AD,'CCG data'!Y$3,FALSE))</f>
        <v>30.8</v>
      </c>
      <c r="I163" s="100">
        <f>IF(R162="","",VLOOKUP($E162&amp;$D$85&amp;$D$86,'CCG data'!$A:$AD,'CCG data'!Z$3,FALSE))</f>
        <v>35.200000000000003</v>
      </c>
      <c r="J163" s="100">
        <f>IF(T162="","",VLOOKUP($E162&amp;$D$85&amp;$D$86,'CCG data'!$A:$AD,'CCG data'!AA$3,FALSE))</f>
        <v>25.5</v>
      </c>
      <c r="K163" s="100">
        <f>IF(T162="","",VLOOKUP($E162&amp;$D$85&amp;$D$86,'CCG data'!$A:$AD,'CCG data'!AB$3,FALSE))</f>
        <v>29.5</v>
      </c>
      <c r="L163" s="100">
        <f>IF(V162="","",VLOOKUP($E162&amp;$D$85&amp;$D$86,'CCG data'!$A:$AD,'CCG data'!AC$3,FALSE))</f>
        <v>13.7</v>
      </c>
      <c r="M163" s="100">
        <f>IF(V162="","",VLOOKUP($E162&amp;$D$85&amp;$D$86,'CCG data'!$A:$AD,'CCG data'!AD$3,FALSE))</f>
        <v>16.7</v>
      </c>
      <c r="N163" s="304"/>
      <c r="P163" s="162" t="str">
        <f>IF(P162="","",VLOOKUP($E162&amp;$D$85&amp;$D$86,'CCG data'!$A:$AD,'CCG data'!I$3,FALSE))</f>
        <v/>
      </c>
      <c r="Q163" s="15" t="str">
        <f>IF(P162="","",VLOOKUP($E162&amp;$D$85&amp;$D$86,'CCG data'!$A:$AD,'CCG data'!J$3,FALSE))</f>
        <v/>
      </c>
      <c r="R163" s="15">
        <f>IF(R162="","",VLOOKUP($E162&amp;$D$85&amp;$D$86,'CCG data'!$A:$AD,'CCG data'!K$3,FALSE))</f>
        <v>0.41099999999999998</v>
      </c>
      <c r="S163" s="15">
        <f>IF(R162="","",VLOOKUP($E162&amp;$D$85&amp;$D$86,'CCG data'!$A:$AD,'CCG data'!L$3,FALSE))</f>
        <v>0.45400000000000001</v>
      </c>
      <c r="T163" s="15">
        <f>IF(T162="","",VLOOKUP($E162&amp;$D$85&amp;$D$86,'CCG data'!$A:$AD,'CCG data'!M$3,FALSE))</f>
        <v>0.34699999999999998</v>
      </c>
      <c r="U163" s="15">
        <f>IF(T162="","",VLOOKUP($E162&amp;$D$85&amp;$D$86,'CCG data'!$A:$AD,'CCG data'!N$3,FALSE))</f>
        <v>0.39</v>
      </c>
      <c r="V163" s="15">
        <f>IF(V162="","",VLOOKUP($E162&amp;$D$85&amp;$D$86,'CCG data'!$A:$AD,'CCG data'!O$3,FALSE))</f>
        <v>0.182</v>
      </c>
      <c r="W163" s="142">
        <f>IF(V162="","",VLOOKUP($E162&amp;$D$85&amp;$D$86,'CCG data'!$A:$AD,'CCG data'!P$3,FALSE))</f>
        <v>0.218</v>
      </c>
      <c r="Z163" s="178" t="str">
        <f>IFERROR(VLOOKUP($E163&amp;$D$86, Outliers!$A$4:$P$214,10,FALSE),"0")</f>
        <v>0</v>
      </c>
      <c r="AA163" s="178" t="str">
        <f>IFERROR(VLOOKUP($E163&amp;$D$86, Outliers!$A$4:$P$214,11,FALSE),"0")</f>
        <v>0</v>
      </c>
      <c r="AB163" s="178" t="str">
        <f>IFERROR(VLOOKUP($E163&amp;$D$86, Outliers!$A$4:$P$214,12,FALSE),"0")</f>
        <v>0</v>
      </c>
      <c r="AD163" s="82"/>
      <c r="AE163" s="82"/>
      <c r="AF163" s="82"/>
      <c r="AG163" s="82"/>
    </row>
    <row r="164" spans="4:33" ht="15.75" x14ac:dyDescent="0.25">
      <c r="D164" s="301"/>
      <c r="E164" s="108" t="s">
        <v>196</v>
      </c>
      <c r="F164" s="372" t="str">
        <f>IF(OR(ISERROR(VLOOKUP($E164&amp;$D$85&amp;$D$86,'CCG data'!$A:$AD,'CCG data'!R$3,FALSE)),ISBLANK(VLOOKUP($E164&amp;$D$85&amp;$D$86,'CCG data'!$A:$AD,'CCG data'!R$3,FALSE))),"",VLOOKUP($E164&amp;$D$85&amp;$D$86,'CCG data'!$A:$AD,'CCG data'!R$3,FALSE))</f>
        <v/>
      </c>
      <c r="G164" s="373"/>
      <c r="H164" s="373">
        <f>IF(OR(ISERROR(VLOOKUP($E164&amp;$D$85&amp;$D$86,'CCG data'!$A:$AD,'CCG data'!S$3,FALSE)),ISBLANK(VLOOKUP($E164&amp;$D$85&amp;$D$86,'CCG data'!$A:$AD,'CCG data'!S$3,FALSE))),"",VLOOKUP($E164&amp;$D$85&amp;$D$86,'CCG data'!$A:$AD,'CCG data'!S$3,FALSE))</f>
        <v>29.1</v>
      </c>
      <c r="I164" s="373"/>
      <c r="J164" s="373">
        <f>IF(OR(ISERROR(VLOOKUP($E164&amp;$D$85&amp;$D$86,'CCG data'!$A:$AD,'CCG data'!T$3,FALSE)),ISBLANK(VLOOKUP($E164&amp;$D$85&amp;$D$86,'CCG data'!$A:$AD,'CCG data'!T$3,FALSE))),"",VLOOKUP($E164&amp;$D$85&amp;$D$86,'CCG data'!$A:$AD,'CCG data'!T$3,FALSE))</f>
        <v>31.8</v>
      </c>
      <c r="K164" s="373"/>
      <c r="L164" s="373">
        <f>IF(OR(ISERROR(VLOOKUP($E164&amp;$D$85&amp;$D$86,'CCG data'!$A:$AD,'CCG data'!U$3,FALSE)),ISBLANK(VLOOKUP($E164&amp;$D$85&amp;$D$86,'CCG data'!$A:$AD,'CCG data'!U$3,FALSE))),"",VLOOKUP($E164&amp;$D$85&amp;$D$86,'CCG data'!$A:$AD,'CCG data'!U$3,FALSE))</f>
        <v>8</v>
      </c>
      <c r="M164" s="374"/>
      <c r="N164" s="303">
        <f>IF(OR(ISERROR(VLOOKUP($E164&amp;$D$85&amp;$D$86,'CCG data'!$A:$AD,'CCG data'!G$3,FALSE)),ISBLANK(VLOOKUP($E164&amp;$D$85&amp;$D$86,'CCG data'!$A:$AD,'CCG data'!G$3,FALSE))),"",VLOOKUP($E164&amp;$D$85&amp;$D$86,'CCG data'!$A:$AD,'CCG data'!G$3,FALSE))</f>
        <v>414</v>
      </c>
      <c r="P164" s="354" t="str">
        <f>IF(OR(ISERROR(VLOOKUP($E164&amp;$D$85&amp;$D$86,'CCG data'!$A:$AD,'CCG data'!B$3,FALSE)),ISBLANK(VLOOKUP($E164&amp;$D$85&amp;$D$86,'CCG data'!$A:$AD,'CCG data'!B$3,FALSE))),"",VLOOKUP($E164&amp;$D$85&amp;$D$86,'CCG data'!$A:$AD,'CCG data'!B$3,FALSE))</f>
        <v/>
      </c>
      <c r="Q164" s="246"/>
      <c r="R164" s="246">
        <f>IF(OR(ISERROR(VLOOKUP($E164&amp;$D$85&amp;$D$86,'CCG data'!$A:$AD,'CCG data'!C$3,FALSE)),ISBLANK(VLOOKUP($E164&amp;$D$85&amp;$D$86,'CCG data'!$A:$AD,'CCG data'!C$3,FALSE))),"",VLOOKUP($E164&amp;$D$85&amp;$D$86,'CCG data'!$A:$AD,'CCG data'!C$3,FALSE))</f>
        <v>0.41545893719806765</v>
      </c>
      <c r="S164" s="246"/>
      <c r="T164" s="246">
        <f>IF(OR(ISERROR(VLOOKUP($E164&amp;$D$85&amp;$D$86,'CCG data'!$A:$AD,'CCG data'!D$3,FALSE)),ISBLANK(VLOOKUP($E164&amp;$D$85&amp;$D$86,'CCG data'!$A:$AD,'CCG data'!D$3,FALSE))),"",VLOOKUP($E164&amp;$D$85&amp;$D$86,'CCG data'!$A:$AD,'CCG data'!D$3,FALSE))</f>
        <v>0.46859903381642515</v>
      </c>
      <c r="U164" s="246"/>
      <c r="V164" s="246">
        <f>IF(OR(ISERROR(VLOOKUP($E164&amp;$D$85&amp;$D$86,'CCG data'!$A:$AD,'CCG data'!E$3,FALSE)),ISBLANK(VLOOKUP($E164&amp;$D$85&amp;$D$86,'CCG data'!$A:$AD,'CCG data'!E$3,FALSE))),"",VLOOKUP($E164&amp;$D$85&amp;$D$86,'CCG data'!$A:$AD,'CCG data'!E$3,FALSE))</f>
        <v>0.11594202898550725</v>
      </c>
      <c r="W164" s="387"/>
      <c r="Z164" s="178">
        <f>IFERROR(VLOOKUP($E164&amp;$D$86, Outliers!$A$4:$P$214,10,FALSE),"0")</f>
        <v>0</v>
      </c>
      <c r="AA164" s="178">
        <f>IFERROR(VLOOKUP($E164&amp;$D$86, Outliers!$A$4:$P$214,11,FALSE),"0")</f>
        <v>0</v>
      </c>
      <c r="AB164" s="178">
        <f>IFERROR(VLOOKUP($E164&amp;$D$86, Outliers!$A$4:$P$214,12,FALSE),"0")</f>
        <v>1</v>
      </c>
      <c r="AD164" s="82"/>
      <c r="AE164" s="82"/>
      <c r="AF164" s="82"/>
      <c r="AG164" s="82"/>
    </row>
    <row r="165" spans="4:33" x14ac:dyDescent="0.25">
      <c r="D165" s="301"/>
      <c r="E165" s="107" t="s">
        <v>27</v>
      </c>
      <c r="F165" s="99" t="str">
        <f>IF(P164="","",VLOOKUP($E164&amp;$D$85&amp;$D$86,'CCG data'!$A:$AD,'CCG data'!W$3,FALSE))</f>
        <v/>
      </c>
      <c r="G165" s="100" t="str">
        <f>IF(P164="","",VLOOKUP($E164&amp;$D$85&amp;$D$86,'CCG data'!$A:$AD,'CCG data'!X$3,FALSE))</f>
        <v/>
      </c>
      <c r="H165" s="100">
        <f>IF(R164="","",VLOOKUP($E164&amp;$D$85&amp;$D$86,'CCG data'!$A:$AD,'CCG data'!Y$3,FALSE))</f>
        <v>24.7</v>
      </c>
      <c r="I165" s="100">
        <f>IF(R164="","",VLOOKUP($E164&amp;$D$85&amp;$D$86,'CCG data'!$A:$AD,'CCG data'!Z$3,FALSE))</f>
        <v>33.4</v>
      </c>
      <c r="J165" s="100">
        <f>IF(T164="","",VLOOKUP($E164&amp;$D$85&amp;$D$86,'CCG data'!$A:$AD,'CCG data'!AA$3,FALSE))</f>
        <v>27.4</v>
      </c>
      <c r="K165" s="100">
        <f>IF(T164="","",VLOOKUP($E164&amp;$D$85&amp;$D$86,'CCG data'!$A:$AD,'CCG data'!AB$3,FALSE))</f>
        <v>36.299999999999997</v>
      </c>
      <c r="L165" s="100">
        <f>IF(V164="","",VLOOKUP($E164&amp;$D$85&amp;$D$86,'CCG data'!$A:$AD,'CCG data'!AC$3,FALSE))</f>
        <v>5.7</v>
      </c>
      <c r="M165" s="100">
        <f>IF(V164="","",VLOOKUP($E164&amp;$D$85&amp;$D$86,'CCG data'!$A:$AD,'CCG data'!AD$3,FALSE))</f>
        <v>10.3</v>
      </c>
      <c r="N165" s="304"/>
      <c r="P165" s="162" t="str">
        <f>IF(P164="","",VLOOKUP($E164&amp;$D$85&amp;$D$86,'CCG data'!$A:$AD,'CCG data'!I$3,FALSE))</f>
        <v/>
      </c>
      <c r="Q165" s="15" t="str">
        <f>IF(P164="","",VLOOKUP($E164&amp;$D$85&amp;$D$86,'CCG data'!$A:$AD,'CCG data'!J$3,FALSE))</f>
        <v/>
      </c>
      <c r="R165" s="15">
        <f>IF(R164="","",VLOOKUP($E164&amp;$D$85&amp;$D$86,'CCG data'!$A:$AD,'CCG data'!K$3,FALSE))</f>
        <v>0.36899999999999999</v>
      </c>
      <c r="S165" s="15">
        <f>IF(R164="","",VLOOKUP($E164&amp;$D$85&amp;$D$86,'CCG data'!$A:$AD,'CCG data'!L$3,FALSE))</f>
        <v>0.46300000000000002</v>
      </c>
      <c r="T165" s="15">
        <f>IF(T164="","",VLOOKUP($E164&amp;$D$85&amp;$D$86,'CCG data'!$A:$AD,'CCG data'!M$3,FALSE))</f>
        <v>0.42099999999999999</v>
      </c>
      <c r="U165" s="15">
        <f>IF(T164="","",VLOOKUP($E164&amp;$D$85&amp;$D$86,'CCG data'!$A:$AD,'CCG data'!N$3,FALSE))</f>
        <v>0.51700000000000002</v>
      </c>
      <c r="V165" s="15">
        <f>IF(V164="","",VLOOKUP($E164&amp;$D$85&amp;$D$86,'CCG data'!$A:$AD,'CCG data'!O$3,FALSE))</f>
        <v>8.8999999999999996E-2</v>
      </c>
      <c r="W165" s="142">
        <f>IF(V164="","",VLOOKUP($E164&amp;$D$85&amp;$D$86,'CCG data'!$A:$AD,'CCG data'!P$3,FALSE))</f>
        <v>0.15</v>
      </c>
      <c r="Z165" s="178" t="str">
        <f>IFERROR(VLOOKUP($E165&amp;$D$86, Outliers!$A$4:$P$214,10,FALSE),"0")</f>
        <v>0</v>
      </c>
      <c r="AA165" s="178" t="str">
        <f>IFERROR(VLOOKUP($E165&amp;$D$86, Outliers!$A$4:$P$214,11,FALSE),"0")</f>
        <v>0</v>
      </c>
      <c r="AB165" s="178" t="str">
        <f>IFERROR(VLOOKUP($E165&amp;$D$86, Outliers!$A$4:$P$214,12,FALSE),"0")</f>
        <v>0</v>
      </c>
      <c r="AD165" s="82"/>
      <c r="AE165" s="82"/>
      <c r="AF165" s="82"/>
      <c r="AG165" s="82"/>
    </row>
    <row r="166" spans="4:33" ht="15.75" x14ac:dyDescent="0.25">
      <c r="D166" s="301"/>
      <c r="E166" s="108" t="s">
        <v>197</v>
      </c>
      <c r="F166" s="372" t="str">
        <f>IF(OR(ISERROR(VLOOKUP($E166&amp;$D$85&amp;$D$86,'CCG data'!$A:$AD,'CCG data'!R$3,FALSE)),ISBLANK(VLOOKUP($E166&amp;$D$85&amp;$D$86,'CCG data'!$A:$AD,'CCG data'!R$3,FALSE))),"",VLOOKUP($E166&amp;$D$85&amp;$D$86,'CCG data'!$A:$AD,'CCG data'!R$3,FALSE))</f>
        <v/>
      </c>
      <c r="G166" s="373"/>
      <c r="H166" s="373">
        <f>IF(OR(ISERROR(VLOOKUP($E166&amp;$D$85&amp;$D$86,'CCG data'!$A:$AD,'CCG data'!S$3,FALSE)),ISBLANK(VLOOKUP($E166&amp;$D$85&amp;$D$86,'CCG data'!$A:$AD,'CCG data'!S$3,FALSE))),"",VLOOKUP($E166&amp;$D$85&amp;$D$86,'CCG data'!$A:$AD,'CCG data'!S$3,FALSE))</f>
        <v>27.6</v>
      </c>
      <c r="I166" s="373"/>
      <c r="J166" s="373">
        <f>IF(OR(ISERROR(VLOOKUP($E166&amp;$D$85&amp;$D$86,'CCG data'!$A:$AD,'CCG data'!T$3,FALSE)),ISBLANK(VLOOKUP($E166&amp;$D$85&amp;$D$86,'CCG data'!$A:$AD,'CCG data'!T$3,FALSE))),"",VLOOKUP($E166&amp;$D$85&amp;$D$86,'CCG data'!$A:$AD,'CCG data'!T$3,FALSE))</f>
        <v>28</v>
      </c>
      <c r="K166" s="373"/>
      <c r="L166" s="373">
        <f>IF(OR(ISERROR(VLOOKUP($E166&amp;$D$85&amp;$D$86,'CCG data'!$A:$AD,'CCG data'!U$3,FALSE)),ISBLANK(VLOOKUP($E166&amp;$D$85&amp;$D$86,'CCG data'!$A:$AD,'CCG data'!U$3,FALSE))),"",VLOOKUP($E166&amp;$D$85&amp;$D$86,'CCG data'!$A:$AD,'CCG data'!U$3,FALSE))</f>
        <v>9.9</v>
      </c>
      <c r="M166" s="374"/>
      <c r="N166" s="303">
        <f>IF(OR(ISERROR(VLOOKUP($E166&amp;$D$85&amp;$D$86,'CCG data'!$A:$AD,'CCG data'!G$3,FALSE)),ISBLANK(VLOOKUP($E166&amp;$D$85&amp;$D$86,'CCG data'!$A:$AD,'CCG data'!G$3,FALSE))),"",VLOOKUP($E166&amp;$D$85&amp;$D$86,'CCG data'!$A:$AD,'CCG data'!G$3,FALSE))</f>
        <v>1279</v>
      </c>
      <c r="P166" s="354" t="str">
        <f>IF(OR(ISERROR(VLOOKUP($E166&amp;$D$85&amp;$D$86,'CCG data'!$A:$AD,'CCG data'!B$3,FALSE)),ISBLANK(VLOOKUP($E166&amp;$D$85&amp;$D$86,'CCG data'!$A:$AD,'CCG data'!B$3,FALSE))),"",VLOOKUP($E166&amp;$D$85&amp;$D$86,'CCG data'!$A:$AD,'CCG data'!B$3,FALSE))</f>
        <v/>
      </c>
      <c r="Q166" s="246"/>
      <c r="R166" s="246">
        <f>IF(OR(ISERROR(VLOOKUP($E166&amp;$D$85&amp;$D$86,'CCG data'!$A:$AD,'CCG data'!C$3,FALSE)),ISBLANK(VLOOKUP($E166&amp;$D$85&amp;$D$86,'CCG data'!$A:$AD,'CCG data'!C$3,FALSE))),"",VLOOKUP($E166&amp;$D$85&amp;$D$86,'CCG data'!$A:$AD,'CCG data'!C$3,FALSE))</f>
        <v>0.4175136825645035</v>
      </c>
      <c r="S166" s="246"/>
      <c r="T166" s="246">
        <f>IF(OR(ISERROR(VLOOKUP($E166&amp;$D$85&amp;$D$86,'CCG data'!$A:$AD,'CCG data'!D$3,FALSE)),ISBLANK(VLOOKUP($E166&amp;$D$85&amp;$D$86,'CCG data'!$A:$AD,'CCG data'!D$3,FALSE))),"",VLOOKUP($E166&amp;$D$85&amp;$D$86,'CCG data'!$A:$AD,'CCG data'!D$3,FALSE))</f>
        <v>0.42767787333854573</v>
      </c>
      <c r="U166" s="246"/>
      <c r="V166" s="246">
        <f>IF(OR(ISERROR(VLOOKUP($E166&amp;$D$85&amp;$D$86,'CCG data'!$A:$AD,'CCG data'!E$3,FALSE)),ISBLANK(VLOOKUP($E166&amp;$D$85&amp;$D$86,'CCG data'!$A:$AD,'CCG data'!E$3,FALSE))),"",VLOOKUP($E166&amp;$D$85&amp;$D$86,'CCG data'!$A:$AD,'CCG data'!E$3,FALSE))</f>
        <v>0.15480844409695074</v>
      </c>
      <c r="W166" s="387"/>
      <c r="Z166" s="178">
        <f>IFERROR(VLOOKUP($E166&amp;$D$86, Outliers!$A$4:$P$214,10,FALSE),"0")</f>
        <v>1</v>
      </c>
      <c r="AA166" s="178">
        <f>IFERROR(VLOOKUP($E166&amp;$D$86, Outliers!$A$4:$P$214,11,FALSE),"0")</f>
        <v>0</v>
      </c>
      <c r="AB166" s="178">
        <f>IFERROR(VLOOKUP($E166&amp;$D$86, Outliers!$A$4:$P$214,12,FALSE),"0")</f>
        <v>0</v>
      </c>
      <c r="AD166" s="82"/>
      <c r="AE166" s="82"/>
      <c r="AF166" s="82"/>
      <c r="AG166" s="82"/>
    </row>
    <row r="167" spans="4:33" x14ac:dyDescent="0.25">
      <c r="D167" s="301"/>
      <c r="E167" s="107" t="s">
        <v>27</v>
      </c>
      <c r="F167" s="99" t="str">
        <f>IF(P166="","",VLOOKUP($E166&amp;$D$85&amp;$D$86,'CCG data'!$A:$AD,'CCG data'!W$3,FALSE))</f>
        <v/>
      </c>
      <c r="G167" s="100" t="str">
        <f>IF(P166="","",VLOOKUP($E166&amp;$D$85&amp;$D$86,'CCG data'!$A:$AD,'CCG data'!X$3,FALSE))</f>
        <v/>
      </c>
      <c r="H167" s="100">
        <f>IF(R166="","",VLOOKUP($E166&amp;$D$85&amp;$D$86,'CCG data'!$A:$AD,'CCG data'!Y$3,FALSE))</f>
        <v>25.3</v>
      </c>
      <c r="I167" s="100">
        <f>IF(R166="","",VLOOKUP($E166&amp;$D$85&amp;$D$86,'CCG data'!$A:$AD,'CCG data'!Z$3,FALSE))</f>
        <v>30</v>
      </c>
      <c r="J167" s="100">
        <f>IF(T166="","",VLOOKUP($E166&amp;$D$85&amp;$D$86,'CCG data'!$A:$AD,'CCG data'!AA$3,FALSE))</f>
        <v>25.7</v>
      </c>
      <c r="K167" s="100">
        <f>IF(T166="","",VLOOKUP($E166&amp;$D$85&amp;$D$86,'CCG data'!$A:$AD,'CCG data'!AB$3,FALSE))</f>
        <v>30.4</v>
      </c>
      <c r="L167" s="100">
        <f>IF(V166="","",VLOOKUP($E166&amp;$D$85&amp;$D$86,'CCG data'!$A:$AD,'CCG data'!AC$3,FALSE))</f>
        <v>8.5</v>
      </c>
      <c r="M167" s="100">
        <f>IF(V166="","",VLOOKUP($E166&amp;$D$85&amp;$D$86,'CCG data'!$A:$AD,'CCG data'!AD$3,FALSE))</f>
        <v>11.3</v>
      </c>
      <c r="N167" s="304"/>
      <c r="P167" s="162" t="str">
        <f>IF(P166="","",VLOOKUP($E166&amp;$D$85&amp;$D$86,'CCG data'!$A:$AD,'CCG data'!I$3,FALSE))</f>
        <v/>
      </c>
      <c r="Q167" s="15" t="str">
        <f>IF(P166="","",VLOOKUP($E166&amp;$D$85&amp;$D$86,'CCG data'!$A:$AD,'CCG data'!J$3,FALSE))</f>
        <v/>
      </c>
      <c r="R167" s="15">
        <f>IF(R166="","",VLOOKUP($E166&amp;$D$85&amp;$D$86,'CCG data'!$A:$AD,'CCG data'!K$3,FALSE))</f>
        <v>0.39100000000000001</v>
      </c>
      <c r="S167" s="15">
        <f>IF(R166="","",VLOOKUP($E166&amp;$D$85&amp;$D$86,'CCG data'!$A:$AD,'CCG data'!L$3,FALSE))</f>
        <v>0.44500000000000001</v>
      </c>
      <c r="T167" s="15">
        <f>IF(T166="","",VLOOKUP($E166&amp;$D$85&amp;$D$86,'CCG data'!$A:$AD,'CCG data'!M$3,FALSE))</f>
        <v>0.40100000000000002</v>
      </c>
      <c r="U167" s="15">
        <f>IF(T166="","",VLOOKUP($E166&amp;$D$85&amp;$D$86,'CCG data'!$A:$AD,'CCG data'!N$3,FALSE))</f>
        <v>0.45500000000000002</v>
      </c>
      <c r="V167" s="15">
        <f>IF(V166="","",VLOOKUP($E166&amp;$D$85&amp;$D$86,'CCG data'!$A:$AD,'CCG data'!O$3,FALSE))</f>
        <v>0.13600000000000001</v>
      </c>
      <c r="W167" s="142">
        <f>IF(V166="","",VLOOKUP($E166&amp;$D$85&amp;$D$86,'CCG data'!$A:$AD,'CCG data'!P$3,FALSE))</f>
        <v>0.17599999999999999</v>
      </c>
      <c r="Z167" s="178" t="str">
        <f>IFERROR(VLOOKUP($E167&amp;$D$86, Outliers!$A$4:$P$214,10,FALSE),"0")</f>
        <v>0</v>
      </c>
      <c r="AA167" s="178" t="str">
        <f>IFERROR(VLOOKUP($E167&amp;$D$86, Outliers!$A$4:$P$214,11,FALSE),"0")</f>
        <v>0</v>
      </c>
      <c r="AB167" s="178" t="str">
        <f>IFERROR(VLOOKUP($E167&amp;$D$86, Outliers!$A$4:$P$214,12,FALSE),"0")</f>
        <v>0</v>
      </c>
      <c r="AD167" s="82"/>
      <c r="AE167" s="82"/>
      <c r="AF167" s="82"/>
      <c r="AG167" s="82"/>
    </row>
    <row r="168" spans="4:33" ht="15.75" x14ac:dyDescent="0.25">
      <c r="D168" s="301"/>
      <c r="E168" s="108" t="s">
        <v>198</v>
      </c>
      <c r="F168" s="372" t="str">
        <f>IF(OR(ISERROR(VLOOKUP($E168&amp;$D$85&amp;$D$86,'CCG data'!$A:$AD,'CCG data'!R$3,FALSE)),ISBLANK(VLOOKUP($E168&amp;$D$85&amp;$D$86,'CCG data'!$A:$AD,'CCG data'!R$3,FALSE))),"",VLOOKUP($E168&amp;$D$85&amp;$D$86,'CCG data'!$A:$AD,'CCG data'!R$3,FALSE))</f>
        <v/>
      </c>
      <c r="G168" s="373"/>
      <c r="H168" s="373">
        <f>IF(OR(ISERROR(VLOOKUP($E168&amp;$D$85&amp;$D$86,'CCG data'!$A:$AD,'CCG data'!S$3,FALSE)),ISBLANK(VLOOKUP($E168&amp;$D$85&amp;$D$86,'CCG data'!$A:$AD,'CCG data'!S$3,FALSE))),"",VLOOKUP($E168&amp;$D$85&amp;$D$86,'CCG data'!$A:$AD,'CCG data'!S$3,FALSE))</f>
        <v>39.9</v>
      </c>
      <c r="I168" s="373"/>
      <c r="J168" s="373">
        <f>IF(OR(ISERROR(VLOOKUP($E168&amp;$D$85&amp;$D$86,'CCG data'!$A:$AD,'CCG data'!T$3,FALSE)),ISBLANK(VLOOKUP($E168&amp;$D$85&amp;$D$86,'CCG data'!$A:$AD,'CCG data'!T$3,FALSE))),"",VLOOKUP($E168&amp;$D$85&amp;$D$86,'CCG data'!$A:$AD,'CCG data'!T$3,FALSE))</f>
        <v>24.2</v>
      </c>
      <c r="K168" s="373"/>
      <c r="L168" s="373">
        <f>IF(OR(ISERROR(VLOOKUP($E168&amp;$D$85&amp;$D$86,'CCG data'!$A:$AD,'CCG data'!U$3,FALSE)),ISBLANK(VLOOKUP($E168&amp;$D$85&amp;$D$86,'CCG data'!$A:$AD,'CCG data'!U$3,FALSE))),"",VLOOKUP($E168&amp;$D$85&amp;$D$86,'CCG data'!$A:$AD,'CCG data'!U$3,FALSE))</f>
        <v>8.9</v>
      </c>
      <c r="M168" s="374"/>
      <c r="N168" s="303">
        <f>IF(OR(ISERROR(VLOOKUP($E168&amp;$D$85&amp;$D$86,'CCG data'!$A:$AD,'CCG data'!G$3,FALSE)),ISBLANK(VLOOKUP($E168&amp;$D$85&amp;$D$86,'CCG data'!$A:$AD,'CCG data'!G$3,FALSE))),"",VLOOKUP($E168&amp;$D$85&amp;$D$86,'CCG data'!$A:$AD,'CCG data'!G$3,FALSE))</f>
        <v>3131</v>
      </c>
      <c r="P168" s="354" t="str">
        <f>IF(OR(ISERROR(VLOOKUP($E168&amp;$D$85&amp;$D$86,'CCG data'!$A:$AD,'CCG data'!B$3,FALSE)),ISBLANK(VLOOKUP($E168&amp;$D$85&amp;$D$86,'CCG data'!$A:$AD,'CCG data'!B$3,FALSE))),"",VLOOKUP($E168&amp;$D$85&amp;$D$86,'CCG data'!$A:$AD,'CCG data'!B$3,FALSE))</f>
        <v/>
      </c>
      <c r="Q168" s="246"/>
      <c r="R168" s="246">
        <f>IF(OR(ISERROR(VLOOKUP($E168&amp;$D$85&amp;$D$86,'CCG data'!$A:$AD,'CCG data'!C$3,FALSE)),ISBLANK(VLOOKUP($E168&amp;$D$85&amp;$D$86,'CCG data'!$A:$AD,'CCG data'!C$3,FALSE))),"",VLOOKUP($E168&amp;$D$85&amp;$D$86,'CCG data'!$A:$AD,'CCG data'!C$3,FALSE))</f>
        <v>0.54742893644203128</v>
      </c>
      <c r="S168" s="246"/>
      <c r="T168" s="246">
        <f>IF(OR(ISERROR(VLOOKUP($E168&amp;$D$85&amp;$D$86,'CCG data'!$A:$AD,'CCG data'!D$3,FALSE)),ISBLANK(VLOOKUP($E168&amp;$D$85&amp;$D$86,'CCG data'!$A:$AD,'CCG data'!D$3,FALSE))),"",VLOOKUP($E168&amp;$D$85&amp;$D$86,'CCG data'!$A:$AD,'CCG data'!D$3,FALSE))</f>
        <v>0.33120408815075059</v>
      </c>
      <c r="U168" s="246"/>
      <c r="V168" s="246">
        <f>IF(OR(ISERROR(VLOOKUP($E168&amp;$D$85&amp;$D$86,'CCG data'!$A:$AD,'CCG data'!E$3,FALSE)),ISBLANK(VLOOKUP($E168&amp;$D$85&amp;$D$86,'CCG data'!$A:$AD,'CCG data'!E$3,FALSE))),"",VLOOKUP($E168&amp;$D$85&amp;$D$86,'CCG data'!$A:$AD,'CCG data'!E$3,FALSE))</f>
        <v>0.12136697540721814</v>
      </c>
      <c r="W168" s="387"/>
      <c r="Z168" s="178">
        <f>IFERROR(VLOOKUP($E168&amp;$D$86, Outliers!$A$4:$P$214,10,FALSE),"0")</f>
        <v>1</v>
      </c>
      <c r="AA168" s="178">
        <f>IFERROR(VLOOKUP($E168&amp;$D$86, Outliers!$A$4:$P$214,11,FALSE),"0")</f>
        <v>1</v>
      </c>
      <c r="AB168" s="178">
        <f>IFERROR(VLOOKUP($E168&amp;$D$86, Outliers!$A$4:$P$214,12,FALSE),"0")</f>
        <v>1</v>
      </c>
      <c r="AD168" s="82"/>
      <c r="AE168" s="82"/>
      <c r="AF168" s="82"/>
      <c r="AG168" s="82"/>
    </row>
    <row r="169" spans="4:33" x14ac:dyDescent="0.25">
      <c r="D169" s="301"/>
      <c r="E169" s="107" t="s">
        <v>27</v>
      </c>
      <c r="F169" s="99" t="str">
        <f>IF(P168="","",VLOOKUP($E168&amp;$D$85&amp;$D$86,'CCG data'!$A:$AD,'CCG data'!W$3,FALSE))</f>
        <v/>
      </c>
      <c r="G169" s="100" t="str">
        <f>IF(P168="","",VLOOKUP($E168&amp;$D$85&amp;$D$86,'CCG data'!$A:$AD,'CCG data'!X$3,FALSE))</f>
        <v/>
      </c>
      <c r="H169" s="100">
        <f>IF(R168="","",VLOOKUP($E168&amp;$D$85&amp;$D$86,'CCG data'!$A:$AD,'CCG data'!Y$3,FALSE))</f>
        <v>38</v>
      </c>
      <c r="I169" s="100">
        <f>IF(R168="","",VLOOKUP($E168&amp;$D$85&amp;$D$86,'CCG data'!$A:$AD,'CCG data'!Z$3,FALSE))</f>
        <v>41.8</v>
      </c>
      <c r="J169" s="100">
        <f>IF(T168="","",VLOOKUP($E168&amp;$D$85&amp;$D$86,'CCG data'!$A:$AD,'CCG data'!AA$3,FALSE))</f>
        <v>22.7</v>
      </c>
      <c r="K169" s="100">
        <f>IF(T168="","",VLOOKUP($E168&amp;$D$85&amp;$D$86,'CCG data'!$A:$AD,'CCG data'!AB$3,FALSE))</f>
        <v>25.7</v>
      </c>
      <c r="L169" s="100">
        <f>IF(V168="","",VLOOKUP($E168&amp;$D$85&amp;$D$86,'CCG data'!$A:$AD,'CCG data'!AC$3,FALSE))</f>
        <v>8</v>
      </c>
      <c r="M169" s="100">
        <f>IF(V168="","",VLOOKUP($E168&amp;$D$85&amp;$D$86,'CCG data'!$A:$AD,'CCG data'!AD$3,FALSE))</f>
        <v>9.8000000000000007</v>
      </c>
      <c r="N169" s="304"/>
      <c r="P169" s="162" t="str">
        <f>IF(P168="","",VLOOKUP($E168&amp;$D$85&amp;$D$86,'CCG data'!$A:$AD,'CCG data'!I$3,FALSE))</f>
        <v/>
      </c>
      <c r="Q169" s="15" t="str">
        <f>IF(P168="","",VLOOKUP($E168&amp;$D$85&amp;$D$86,'CCG data'!$A:$AD,'CCG data'!J$3,FALSE))</f>
        <v/>
      </c>
      <c r="R169" s="15">
        <f>IF(R168="","",VLOOKUP($E168&amp;$D$85&amp;$D$86,'CCG data'!$A:$AD,'CCG data'!K$3,FALSE))</f>
        <v>0.53</v>
      </c>
      <c r="S169" s="15">
        <f>IF(R168="","",VLOOKUP($E168&amp;$D$85&amp;$D$86,'CCG data'!$A:$AD,'CCG data'!L$3,FALSE))</f>
        <v>0.56499999999999995</v>
      </c>
      <c r="T169" s="15">
        <f>IF(T168="","",VLOOKUP($E168&amp;$D$85&amp;$D$86,'CCG data'!$A:$AD,'CCG data'!M$3,FALSE))</f>
        <v>0.315</v>
      </c>
      <c r="U169" s="15">
        <f>IF(T168="","",VLOOKUP($E168&amp;$D$85&amp;$D$86,'CCG data'!$A:$AD,'CCG data'!N$3,FALSE))</f>
        <v>0.34799999999999998</v>
      </c>
      <c r="V169" s="15">
        <f>IF(V168="","",VLOOKUP($E168&amp;$D$85&amp;$D$86,'CCG data'!$A:$AD,'CCG data'!O$3,FALSE))</f>
        <v>0.11</v>
      </c>
      <c r="W169" s="142">
        <f>IF(V168="","",VLOOKUP($E168&amp;$D$85&amp;$D$86,'CCG data'!$A:$AD,'CCG data'!P$3,FALSE))</f>
        <v>0.13300000000000001</v>
      </c>
      <c r="Z169" s="178" t="str">
        <f>IFERROR(VLOOKUP($E169&amp;$D$86, Outliers!$A$4:$P$214,10,FALSE),"0")</f>
        <v>0</v>
      </c>
      <c r="AA169" s="178" t="str">
        <f>IFERROR(VLOOKUP($E169&amp;$D$86, Outliers!$A$4:$P$214,11,FALSE),"0")</f>
        <v>0</v>
      </c>
      <c r="AB169" s="178" t="str">
        <f>IFERROR(VLOOKUP($E169&amp;$D$86, Outliers!$A$4:$P$214,12,FALSE),"0")</f>
        <v>0</v>
      </c>
      <c r="AD169" s="82"/>
      <c r="AE169" s="82"/>
      <c r="AF169" s="82"/>
      <c r="AG169" s="82"/>
    </row>
    <row r="170" spans="4:33" ht="15.75" x14ac:dyDescent="0.25">
      <c r="D170" s="301"/>
      <c r="E170" s="108" t="s">
        <v>199</v>
      </c>
      <c r="F170" s="372" t="str">
        <f>IF(OR(ISERROR(VLOOKUP($E170&amp;$D$85&amp;$D$86,'CCG data'!$A:$AD,'CCG data'!R$3,FALSE)),ISBLANK(VLOOKUP($E170&amp;$D$85&amp;$D$86,'CCG data'!$A:$AD,'CCG data'!R$3,FALSE))),"",VLOOKUP($E170&amp;$D$85&amp;$D$86,'CCG data'!$A:$AD,'CCG data'!R$3,FALSE))</f>
        <v/>
      </c>
      <c r="G170" s="373"/>
      <c r="H170" s="373">
        <f>IF(OR(ISERROR(VLOOKUP($E170&amp;$D$85&amp;$D$86,'CCG data'!$A:$AD,'CCG data'!S$3,FALSE)),ISBLANK(VLOOKUP($E170&amp;$D$85&amp;$D$86,'CCG data'!$A:$AD,'CCG data'!S$3,FALSE))),"",VLOOKUP($E170&amp;$D$85&amp;$D$86,'CCG data'!$A:$AD,'CCG data'!S$3,FALSE))</f>
        <v>45.2</v>
      </c>
      <c r="I170" s="373"/>
      <c r="J170" s="373">
        <f>IF(OR(ISERROR(VLOOKUP($E170&amp;$D$85&amp;$D$86,'CCG data'!$A:$AD,'CCG data'!T$3,FALSE)),ISBLANK(VLOOKUP($E170&amp;$D$85&amp;$D$86,'CCG data'!$A:$AD,'CCG data'!T$3,FALSE))),"",VLOOKUP($E170&amp;$D$85&amp;$D$86,'CCG data'!$A:$AD,'CCG data'!T$3,FALSE))</f>
        <v>30.8</v>
      </c>
      <c r="K170" s="373"/>
      <c r="L170" s="373">
        <f>IF(OR(ISERROR(VLOOKUP($E170&amp;$D$85&amp;$D$86,'CCG data'!$A:$AD,'CCG data'!U$3,FALSE)),ISBLANK(VLOOKUP($E170&amp;$D$85&amp;$D$86,'CCG data'!$A:$AD,'CCG data'!U$3,FALSE))),"",VLOOKUP($E170&amp;$D$85&amp;$D$86,'CCG data'!$A:$AD,'CCG data'!U$3,FALSE))</f>
        <v>9.9</v>
      </c>
      <c r="M170" s="374"/>
      <c r="N170" s="303">
        <f>IF(OR(ISERROR(VLOOKUP($E170&amp;$D$85&amp;$D$86,'CCG data'!$A:$AD,'CCG data'!G$3,FALSE)),ISBLANK(VLOOKUP($E170&amp;$D$85&amp;$D$86,'CCG data'!$A:$AD,'CCG data'!G$3,FALSE))),"",VLOOKUP($E170&amp;$D$85&amp;$D$86,'CCG data'!$A:$AD,'CCG data'!G$3,FALSE))</f>
        <v>656</v>
      </c>
      <c r="P170" s="354" t="str">
        <f>IF(OR(ISERROR(VLOOKUP($E170&amp;$D$85&amp;$D$86,'CCG data'!$A:$AD,'CCG data'!B$3,FALSE)),ISBLANK(VLOOKUP($E170&amp;$D$85&amp;$D$86,'CCG data'!$A:$AD,'CCG data'!B$3,FALSE))),"",VLOOKUP($E170&amp;$D$85&amp;$D$86,'CCG data'!$A:$AD,'CCG data'!B$3,FALSE))</f>
        <v/>
      </c>
      <c r="Q170" s="246"/>
      <c r="R170" s="246">
        <f>IF(OR(ISERROR(VLOOKUP($E170&amp;$D$85&amp;$D$86,'CCG data'!$A:$AD,'CCG data'!C$3,FALSE)),ISBLANK(VLOOKUP($E170&amp;$D$85&amp;$D$86,'CCG data'!$A:$AD,'CCG data'!C$3,FALSE))),"",VLOOKUP($E170&amp;$D$85&amp;$D$86,'CCG data'!$A:$AD,'CCG data'!C$3,FALSE))</f>
        <v>0.52591463414634143</v>
      </c>
      <c r="S170" s="246"/>
      <c r="T170" s="246">
        <f>IF(OR(ISERROR(VLOOKUP($E170&amp;$D$85&amp;$D$86,'CCG data'!$A:$AD,'CCG data'!D$3,FALSE)),ISBLANK(VLOOKUP($E170&amp;$D$85&amp;$D$86,'CCG data'!$A:$AD,'CCG data'!D$3,FALSE))),"",VLOOKUP($E170&amp;$D$85&amp;$D$86,'CCG data'!$A:$AD,'CCG data'!D$3,FALSE))</f>
        <v>0.3597560975609756</v>
      </c>
      <c r="U170" s="246"/>
      <c r="V170" s="246">
        <f>IF(OR(ISERROR(VLOOKUP($E170&amp;$D$85&amp;$D$86,'CCG data'!$A:$AD,'CCG data'!E$3,FALSE)),ISBLANK(VLOOKUP($E170&amp;$D$85&amp;$D$86,'CCG data'!$A:$AD,'CCG data'!E$3,FALSE))),"",VLOOKUP($E170&amp;$D$85&amp;$D$86,'CCG data'!$A:$AD,'CCG data'!E$3,FALSE))</f>
        <v>0.11432926829268293</v>
      </c>
      <c r="W170" s="387"/>
      <c r="Z170" s="178">
        <f>IFERROR(VLOOKUP($E170&amp;$D$86, Outliers!$A$4:$P$214,10,FALSE),"0")</f>
        <v>1</v>
      </c>
      <c r="AA170" s="178">
        <f>IFERROR(VLOOKUP($E170&amp;$D$86, Outliers!$A$4:$P$214,11,FALSE),"0")</f>
        <v>0</v>
      </c>
      <c r="AB170" s="178">
        <f>IFERROR(VLOOKUP($E170&amp;$D$86, Outliers!$A$4:$P$214,12,FALSE),"0")</f>
        <v>0</v>
      </c>
      <c r="AD170" s="82"/>
      <c r="AE170" s="82"/>
      <c r="AF170" s="82"/>
      <c r="AG170" s="82"/>
    </row>
    <row r="171" spans="4:33" x14ac:dyDescent="0.25">
      <c r="D171" s="301"/>
      <c r="E171" s="107" t="s">
        <v>27</v>
      </c>
      <c r="F171" s="99" t="str">
        <f>IF(P170="","",VLOOKUP($E170&amp;$D$85&amp;$D$86,'CCG data'!$A:$AD,'CCG data'!W$3,FALSE))</f>
        <v/>
      </c>
      <c r="G171" s="100" t="str">
        <f>IF(P170="","",VLOOKUP($E170&amp;$D$85&amp;$D$86,'CCG data'!$A:$AD,'CCG data'!X$3,FALSE))</f>
        <v/>
      </c>
      <c r="H171" s="100">
        <f>IF(R170="","",VLOOKUP($E170&amp;$D$85&amp;$D$86,'CCG data'!$A:$AD,'CCG data'!Y$3,FALSE))</f>
        <v>40.4</v>
      </c>
      <c r="I171" s="100">
        <f>IF(R170="","",VLOOKUP($E170&amp;$D$85&amp;$D$86,'CCG data'!$A:$AD,'CCG data'!Z$3,FALSE))</f>
        <v>49.9</v>
      </c>
      <c r="J171" s="100">
        <f>IF(T170="","",VLOOKUP($E170&amp;$D$85&amp;$D$86,'CCG data'!$A:$AD,'CCG data'!AA$3,FALSE))</f>
        <v>26.8</v>
      </c>
      <c r="K171" s="100">
        <f>IF(T170="","",VLOOKUP($E170&amp;$D$85&amp;$D$86,'CCG data'!$A:$AD,'CCG data'!AB$3,FALSE))</f>
        <v>34.700000000000003</v>
      </c>
      <c r="L171" s="100">
        <f>IF(V170="","",VLOOKUP($E170&amp;$D$85&amp;$D$86,'CCG data'!$A:$AD,'CCG data'!AC$3,FALSE))</f>
        <v>7.6</v>
      </c>
      <c r="M171" s="100">
        <f>IF(V170="","",VLOOKUP($E170&amp;$D$85&amp;$D$86,'CCG data'!$A:$AD,'CCG data'!AD$3,FALSE))</f>
        <v>12.1</v>
      </c>
      <c r="N171" s="304"/>
      <c r="P171" s="162" t="str">
        <f>IF(P170="","",VLOOKUP($E170&amp;$D$85&amp;$D$86,'CCG data'!$A:$AD,'CCG data'!I$3,FALSE))</f>
        <v/>
      </c>
      <c r="Q171" s="15" t="str">
        <f>IF(P170="","",VLOOKUP($E170&amp;$D$85&amp;$D$86,'CCG data'!$A:$AD,'CCG data'!J$3,FALSE))</f>
        <v/>
      </c>
      <c r="R171" s="15">
        <f>IF(R170="","",VLOOKUP($E170&amp;$D$85&amp;$D$86,'CCG data'!$A:$AD,'CCG data'!K$3,FALSE))</f>
        <v>0.48799999999999999</v>
      </c>
      <c r="S171" s="15">
        <f>IF(R170="","",VLOOKUP($E170&amp;$D$85&amp;$D$86,'CCG data'!$A:$AD,'CCG data'!L$3,FALSE))</f>
        <v>0.56399999999999995</v>
      </c>
      <c r="T171" s="15">
        <f>IF(T170="","",VLOOKUP($E170&amp;$D$85&amp;$D$86,'CCG data'!$A:$AD,'CCG data'!M$3,FALSE))</f>
        <v>0.32400000000000001</v>
      </c>
      <c r="U171" s="15">
        <f>IF(T170="","",VLOOKUP($E170&amp;$D$85&amp;$D$86,'CCG data'!$A:$AD,'CCG data'!N$3,FALSE))</f>
        <v>0.39700000000000002</v>
      </c>
      <c r="V171" s="15">
        <f>IF(V170="","",VLOOKUP($E170&amp;$D$85&amp;$D$86,'CCG data'!$A:$AD,'CCG data'!O$3,FALSE))</f>
        <v>9.1999999999999998E-2</v>
      </c>
      <c r="W171" s="142">
        <f>IF(V170="","",VLOOKUP($E170&amp;$D$85&amp;$D$86,'CCG data'!$A:$AD,'CCG data'!P$3,FALSE))</f>
        <v>0.14099999999999999</v>
      </c>
      <c r="Z171" s="178" t="str">
        <f>IFERROR(VLOOKUP($E171&amp;$D$86, Outliers!$A$4:$P$214,10,FALSE),"0")</f>
        <v>0</v>
      </c>
      <c r="AA171" s="178" t="str">
        <f>IFERROR(VLOOKUP($E171&amp;$D$86, Outliers!$A$4:$P$214,11,FALSE),"0")</f>
        <v>0</v>
      </c>
      <c r="AB171" s="178" t="str">
        <f>IFERROR(VLOOKUP($E171&amp;$D$86, Outliers!$A$4:$P$214,12,FALSE),"0")</f>
        <v>0</v>
      </c>
      <c r="AD171" s="82"/>
      <c r="AE171" s="82"/>
      <c r="AF171" s="82"/>
      <c r="AG171" s="82"/>
    </row>
    <row r="172" spans="4:33" ht="15.75" x14ac:dyDescent="0.25">
      <c r="D172" s="301"/>
      <c r="E172" s="108" t="s">
        <v>453</v>
      </c>
      <c r="F172" s="372" t="str">
        <f>IF(OR(ISERROR(VLOOKUP($E172&amp;$D$85&amp;$D$86,'CCG data'!$A:$AD,'CCG data'!R$3,FALSE)),ISBLANK(VLOOKUP($E172&amp;$D$85&amp;$D$86,'CCG data'!$A:$AD,'CCG data'!R$3,FALSE))),"",VLOOKUP($E172&amp;$D$85&amp;$D$86,'CCG data'!$A:$AD,'CCG data'!R$3,FALSE))</f>
        <v/>
      </c>
      <c r="G172" s="373"/>
      <c r="H172" s="373">
        <f>IF(OR(ISERROR(VLOOKUP($E172&amp;$D$85&amp;$D$86,'CCG data'!$A:$AD,'CCG data'!S$3,FALSE)),ISBLANK(VLOOKUP($E172&amp;$D$85&amp;$D$86,'CCG data'!$A:$AD,'CCG data'!S$3,FALSE))),"",VLOOKUP($E172&amp;$D$85&amp;$D$86,'CCG data'!$A:$AD,'CCG data'!S$3,FALSE))</f>
        <v>35.700000000000003</v>
      </c>
      <c r="I172" s="373"/>
      <c r="J172" s="373">
        <f>IF(OR(ISERROR(VLOOKUP($E172&amp;$D$85&amp;$D$86,'CCG data'!$A:$AD,'CCG data'!T$3,FALSE)),ISBLANK(VLOOKUP($E172&amp;$D$85&amp;$D$86,'CCG data'!$A:$AD,'CCG data'!T$3,FALSE))),"",VLOOKUP($E172&amp;$D$85&amp;$D$86,'CCG data'!$A:$AD,'CCG data'!T$3,FALSE))</f>
        <v>25.1</v>
      </c>
      <c r="K172" s="373"/>
      <c r="L172" s="373">
        <f>IF(OR(ISERROR(VLOOKUP($E172&amp;$D$85&amp;$D$86,'CCG data'!$A:$AD,'CCG data'!U$3,FALSE)),ISBLANK(VLOOKUP($E172&amp;$D$85&amp;$D$86,'CCG data'!$A:$AD,'CCG data'!U$3,FALSE))),"",VLOOKUP($E172&amp;$D$85&amp;$D$86,'CCG data'!$A:$AD,'CCG data'!U$3,FALSE))</f>
        <v>12.4</v>
      </c>
      <c r="M172" s="374"/>
      <c r="N172" s="303">
        <f>IF(OR(ISERROR(VLOOKUP($E172&amp;$D$85&amp;$D$86,'CCG data'!$A:$AD,'CCG data'!G$3,FALSE)),ISBLANK(VLOOKUP($E172&amp;$D$85&amp;$D$86,'CCG data'!$A:$AD,'CCG data'!G$3,FALSE))),"",VLOOKUP($E172&amp;$D$85&amp;$D$86,'CCG data'!$A:$AD,'CCG data'!G$3,FALSE))</f>
        <v>1215</v>
      </c>
      <c r="P172" s="354" t="str">
        <f>IF(OR(ISERROR(VLOOKUP($E172&amp;$D$85&amp;$D$86,'CCG data'!$A:$AD,'CCG data'!B$3,FALSE)),ISBLANK(VLOOKUP($E172&amp;$D$85&amp;$D$86,'CCG data'!$A:$AD,'CCG data'!B$3,FALSE))),"",VLOOKUP($E172&amp;$D$85&amp;$D$86,'CCG data'!$A:$AD,'CCG data'!B$3,FALSE))</f>
        <v/>
      </c>
      <c r="Q172" s="246"/>
      <c r="R172" s="246">
        <f>IF(OR(ISERROR(VLOOKUP($E172&amp;$D$85&amp;$D$86,'CCG data'!$A:$AD,'CCG data'!C$3,FALSE)),ISBLANK(VLOOKUP($E172&amp;$D$85&amp;$D$86,'CCG data'!$A:$AD,'CCG data'!C$3,FALSE))),"",VLOOKUP($E172&amp;$D$85&amp;$D$86,'CCG data'!$A:$AD,'CCG data'!C$3,FALSE))</f>
        <v>0.48888888888888887</v>
      </c>
      <c r="S172" s="246"/>
      <c r="T172" s="246">
        <f>IF(OR(ISERROR(VLOOKUP($E172&amp;$D$85&amp;$D$86,'CCG data'!$A:$AD,'CCG data'!D$3,FALSE)),ISBLANK(VLOOKUP($E172&amp;$D$85&amp;$D$86,'CCG data'!$A:$AD,'CCG data'!D$3,FALSE))),"",VLOOKUP($E172&amp;$D$85&amp;$D$86,'CCG data'!$A:$AD,'CCG data'!D$3,FALSE))</f>
        <v>0.34074074074074073</v>
      </c>
      <c r="U172" s="246"/>
      <c r="V172" s="246">
        <f>IF(OR(ISERROR(VLOOKUP($E172&amp;$D$85&amp;$D$86,'CCG data'!$A:$AD,'CCG data'!E$3,FALSE)),ISBLANK(VLOOKUP($E172&amp;$D$85&amp;$D$86,'CCG data'!$A:$AD,'CCG data'!E$3,FALSE))),"",VLOOKUP($E172&amp;$D$85&amp;$D$86,'CCG data'!$A:$AD,'CCG data'!E$3,FALSE))</f>
        <v>0.17037037037037037</v>
      </c>
      <c r="W172" s="387"/>
      <c r="Z172" s="178">
        <f>IFERROR(VLOOKUP($E172&amp;$D$86, Outliers!$A$4:$P$214,10,FALSE),"0")</f>
        <v>0</v>
      </c>
      <c r="AA172" s="178">
        <f>IFERROR(VLOOKUP($E172&amp;$D$86, Outliers!$A$4:$P$214,11,FALSE),"0")</f>
        <v>0</v>
      </c>
      <c r="AB172" s="178">
        <f>IFERROR(VLOOKUP($E172&amp;$D$86, Outliers!$A$4:$P$214,12,FALSE),"0")</f>
        <v>0</v>
      </c>
      <c r="AD172" s="82"/>
      <c r="AE172" s="82"/>
      <c r="AF172" s="82"/>
      <c r="AG172" s="82"/>
    </row>
    <row r="173" spans="4:33" x14ac:dyDescent="0.25">
      <c r="D173" s="301"/>
      <c r="E173" s="107" t="s">
        <v>27</v>
      </c>
      <c r="F173" s="99" t="str">
        <f>IF(P172="","",VLOOKUP($E172&amp;$D$85&amp;$D$86,'CCG data'!$A:$AD,'CCG data'!W$3,FALSE))</f>
        <v/>
      </c>
      <c r="G173" s="100" t="str">
        <f>IF(P172="","",VLOOKUP($E172&amp;$D$85&amp;$D$86,'CCG data'!$A:$AD,'CCG data'!X$3,FALSE))</f>
        <v/>
      </c>
      <c r="H173" s="100">
        <f>IF(R172="","",VLOOKUP($E172&amp;$D$85&amp;$D$86,'CCG data'!$A:$AD,'CCG data'!Y$3,FALSE))</f>
        <v>32.9</v>
      </c>
      <c r="I173" s="100">
        <f>IF(R172="","",VLOOKUP($E172&amp;$D$85&amp;$D$86,'CCG data'!$A:$AD,'CCG data'!Z$3,FALSE))</f>
        <v>38.6</v>
      </c>
      <c r="J173" s="100">
        <f>IF(T172="","",VLOOKUP($E172&amp;$D$85&amp;$D$86,'CCG data'!$A:$AD,'CCG data'!AA$3,FALSE))</f>
        <v>22.7</v>
      </c>
      <c r="K173" s="100">
        <f>IF(T172="","",VLOOKUP($E172&amp;$D$85&amp;$D$86,'CCG data'!$A:$AD,'CCG data'!AB$3,FALSE))</f>
        <v>27.5</v>
      </c>
      <c r="L173" s="100">
        <f>IF(V172="","",VLOOKUP($E172&amp;$D$85&amp;$D$86,'CCG data'!$A:$AD,'CCG data'!AC$3,FALSE))</f>
        <v>10.7</v>
      </c>
      <c r="M173" s="100">
        <f>IF(V172="","",VLOOKUP($E172&amp;$D$85&amp;$D$86,'CCG data'!$A:$AD,'CCG data'!AD$3,FALSE))</f>
        <v>14</v>
      </c>
      <c r="N173" s="304"/>
      <c r="P173" s="162" t="str">
        <f>IF(P172="","",VLOOKUP($E172&amp;$D$85&amp;$D$86,'CCG data'!$A:$AD,'CCG data'!I$3,FALSE))</f>
        <v/>
      </c>
      <c r="Q173" s="15" t="str">
        <f>IF(P172="","",VLOOKUP($E172&amp;$D$85&amp;$D$86,'CCG data'!$A:$AD,'CCG data'!J$3,FALSE))</f>
        <v/>
      </c>
      <c r="R173" s="15">
        <f>IF(R172="","",VLOOKUP($E172&amp;$D$85&amp;$D$86,'CCG data'!$A:$AD,'CCG data'!K$3,FALSE))</f>
        <v>0.46100000000000002</v>
      </c>
      <c r="S173" s="15">
        <f>IF(R172="","",VLOOKUP($E172&amp;$D$85&amp;$D$86,'CCG data'!$A:$AD,'CCG data'!L$3,FALSE))</f>
        <v>0.51700000000000002</v>
      </c>
      <c r="T173" s="15">
        <f>IF(T172="","",VLOOKUP($E172&amp;$D$85&amp;$D$86,'CCG data'!$A:$AD,'CCG data'!M$3,FALSE))</f>
        <v>0.315</v>
      </c>
      <c r="U173" s="15">
        <f>IF(T172="","",VLOOKUP($E172&amp;$D$85&amp;$D$86,'CCG data'!$A:$AD,'CCG data'!N$3,FALSE))</f>
        <v>0.36799999999999999</v>
      </c>
      <c r="V173" s="15">
        <f>IF(V172="","",VLOOKUP($E172&amp;$D$85&amp;$D$86,'CCG data'!$A:$AD,'CCG data'!O$3,FALSE))</f>
        <v>0.15</v>
      </c>
      <c r="W173" s="142">
        <f>IF(V172="","",VLOOKUP($E172&amp;$D$85&amp;$D$86,'CCG data'!$A:$AD,'CCG data'!P$3,FALSE))</f>
        <v>0.193</v>
      </c>
      <c r="Z173" s="178" t="str">
        <f>IFERROR(VLOOKUP($E173&amp;$D$86, Outliers!$A$4:$P$214,10,FALSE),"0")</f>
        <v>0</v>
      </c>
      <c r="AA173" s="178" t="str">
        <f>IFERROR(VLOOKUP($E173&amp;$D$86, Outliers!$A$4:$P$214,11,FALSE),"0")</f>
        <v>0</v>
      </c>
      <c r="AB173" s="178" t="str">
        <f>IFERROR(VLOOKUP($E173&amp;$D$86, Outliers!$A$4:$P$214,12,FALSE),"0")</f>
        <v>0</v>
      </c>
      <c r="AD173" s="82"/>
      <c r="AE173" s="82"/>
      <c r="AF173" s="82"/>
      <c r="AG173" s="82"/>
    </row>
    <row r="174" spans="4:33" ht="15.75" x14ac:dyDescent="0.25">
      <c r="D174" s="301"/>
      <c r="E174" s="108" t="s">
        <v>200</v>
      </c>
      <c r="F174" s="372" t="str">
        <f>IF(OR(ISERROR(VLOOKUP($E174&amp;$D$85&amp;$D$86,'CCG data'!$A:$AD,'CCG data'!R$3,FALSE)),ISBLANK(VLOOKUP($E174&amp;$D$85&amp;$D$86,'CCG data'!$A:$AD,'CCG data'!R$3,FALSE))),"",VLOOKUP($E174&amp;$D$85&amp;$D$86,'CCG data'!$A:$AD,'CCG data'!R$3,FALSE))</f>
        <v/>
      </c>
      <c r="G174" s="373"/>
      <c r="H174" s="373">
        <f>IF(OR(ISERROR(VLOOKUP($E174&amp;$D$85&amp;$D$86,'CCG data'!$A:$AD,'CCG data'!S$3,FALSE)),ISBLANK(VLOOKUP($E174&amp;$D$85&amp;$D$86,'CCG data'!$A:$AD,'CCG data'!S$3,FALSE))),"",VLOOKUP($E174&amp;$D$85&amp;$D$86,'CCG data'!$A:$AD,'CCG data'!S$3,FALSE))</f>
        <v>49.8</v>
      </c>
      <c r="I174" s="373"/>
      <c r="J174" s="373">
        <f>IF(OR(ISERROR(VLOOKUP($E174&amp;$D$85&amp;$D$86,'CCG data'!$A:$AD,'CCG data'!T$3,FALSE)),ISBLANK(VLOOKUP($E174&amp;$D$85&amp;$D$86,'CCG data'!$A:$AD,'CCG data'!T$3,FALSE))),"",VLOOKUP($E174&amp;$D$85&amp;$D$86,'CCG data'!$A:$AD,'CCG data'!T$3,FALSE))</f>
        <v>41.4</v>
      </c>
      <c r="K174" s="373"/>
      <c r="L174" s="373">
        <f>IF(OR(ISERROR(VLOOKUP($E174&amp;$D$85&amp;$D$86,'CCG data'!$A:$AD,'CCG data'!U$3,FALSE)),ISBLANK(VLOOKUP($E174&amp;$D$85&amp;$D$86,'CCG data'!$A:$AD,'CCG data'!U$3,FALSE))),"",VLOOKUP($E174&amp;$D$85&amp;$D$86,'CCG data'!$A:$AD,'CCG data'!U$3,FALSE))</f>
        <v>15.7</v>
      </c>
      <c r="M174" s="374"/>
      <c r="N174" s="303">
        <f>IF(OR(ISERROR(VLOOKUP($E174&amp;$D$85&amp;$D$86,'CCG data'!$A:$AD,'CCG data'!G$3,FALSE)),ISBLANK(VLOOKUP($E174&amp;$D$85&amp;$D$86,'CCG data'!$A:$AD,'CCG data'!G$3,FALSE))),"",VLOOKUP($E174&amp;$D$85&amp;$D$86,'CCG data'!$A:$AD,'CCG data'!G$3,FALSE))</f>
        <v>2290</v>
      </c>
      <c r="P174" s="354" t="str">
        <f>IF(OR(ISERROR(VLOOKUP($E174&amp;$D$85&amp;$D$86,'CCG data'!$A:$AD,'CCG data'!B$3,FALSE)),ISBLANK(VLOOKUP($E174&amp;$D$85&amp;$D$86,'CCG data'!$A:$AD,'CCG data'!B$3,FALSE))),"",VLOOKUP($E174&amp;$D$85&amp;$D$86,'CCG data'!$A:$AD,'CCG data'!B$3,FALSE))</f>
        <v/>
      </c>
      <c r="Q174" s="246"/>
      <c r="R174" s="246">
        <f>IF(OR(ISERROR(VLOOKUP($E174&amp;$D$85&amp;$D$86,'CCG data'!$A:$AD,'CCG data'!C$3,FALSE)),ISBLANK(VLOOKUP($E174&amp;$D$85&amp;$D$86,'CCG data'!$A:$AD,'CCG data'!C$3,FALSE))),"",VLOOKUP($E174&amp;$D$85&amp;$D$86,'CCG data'!$A:$AD,'CCG data'!C$3,FALSE))</f>
        <v>0.46855895196506553</v>
      </c>
      <c r="S174" s="246"/>
      <c r="T174" s="246">
        <f>IF(OR(ISERROR(VLOOKUP($E174&amp;$D$85&amp;$D$86,'CCG data'!$A:$AD,'CCG data'!D$3,FALSE)),ISBLANK(VLOOKUP($E174&amp;$D$85&amp;$D$86,'CCG data'!$A:$AD,'CCG data'!D$3,FALSE))),"",VLOOKUP($E174&amp;$D$85&amp;$D$86,'CCG data'!$A:$AD,'CCG data'!D$3,FALSE))</f>
        <v>0.38471615720524016</v>
      </c>
      <c r="U174" s="246"/>
      <c r="V174" s="246">
        <f>IF(OR(ISERROR(VLOOKUP($E174&amp;$D$85&amp;$D$86,'CCG data'!$A:$AD,'CCG data'!E$3,FALSE)),ISBLANK(VLOOKUP($E174&amp;$D$85&amp;$D$86,'CCG data'!$A:$AD,'CCG data'!E$3,FALSE))),"",VLOOKUP($E174&amp;$D$85&amp;$D$86,'CCG data'!$A:$AD,'CCG data'!E$3,FALSE))</f>
        <v>0.14672489082969431</v>
      </c>
      <c r="W174" s="387"/>
      <c r="Z174" s="178">
        <f>IFERROR(VLOOKUP($E174&amp;$D$86, Outliers!$A$4:$P$214,10,FALSE),"0")</f>
        <v>1</v>
      </c>
      <c r="AA174" s="178">
        <f>IFERROR(VLOOKUP($E174&amp;$D$86, Outliers!$A$4:$P$214,11,FALSE),"0")</f>
        <v>1</v>
      </c>
      <c r="AB174" s="178">
        <f>IFERROR(VLOOKUP($E174&amp;$D$86, Outliers!$A$4:$P$214,12,FALSE),"0")</f>
        <v>1</v>
      </c>
      <c r="AD174" s="82"/>
      <c r="AE174" s="82"/>
      <c r="AF174" s="82"/>
      <c r="AG174" s="82"/>
    </row>
    <row r="175" spans="4:33" x14ac:dyDescent="0.25">
      <c r="D175" s="301"/>
      <c r="E175" s="107" t="s">
        <v>27</v>
      </c>
      <c r="F175" s="99" t="str">
        <f>IF(P174="","",VLOOKUP($E174&amp;$D$85&amp;$D$86,'CCG data'!$A:$AD,'CCG data'!W$3,FALSE))</f>
        <v/>
      </c>
      <c r="G175" s="100" t="str">
        <f>IF(P174="","",VLOOKUP($E174&amp;$D$85&amp;$D$86,'CCG data'!$A:$AD,'CCG data'!X$3,FALSE))</f>
        <v/>
      </c>
      <c r="H175" s="100">
        <f>IF(R174="","",VLOOKUP($E174&amp;$D$85&amp;$D$86,'CCG data'!$A:$AD,'CCG data'!Y$3,FALSE))</f>
        <v>46.8</v>
      </c>
      <c r="I175" s="100">
        <f>IF(R174="","",VLOOKUP($E174&amp;$D$85&amp;$D$86,'CCG data'!$A:$AD,'CCG data'!Z$3,FALSE))</f>
        <v>52.8</v>
      </c>
      <c r="J175" s="100">
        <f>IF(T174="","",VLOOKUP($E174&amp;$D$85&amp;$D$86,'CCG data'!$A:$AD,'CCG data'!AA$3,FALSE))</f>
        <v>38.700000000000003</v>
      </c>
      <c r="K175" s="100">
        <f>IF(T174="","",VLOOKUP($E174&amp;$D$85&amp;$D$86,'CCG data'!$A:$AD,'CCG data'!AB$3,FALSE))</f>
        <v>44.2</v>
      </c>
      <c r="L175" s="100">
        <f>IF(V174="","",VLOOKUP($E174&amp;$D$85&amp;$D$86,'CCG data'!$A:$AD,'CCG data'!AC$3,FALSE))</f>
        <v>14</v>
      </c>
      <c r="M175" s="100">
        <f>IF(V174="","",VLOOKUP($E174&amp;$D$85&amp;$D$86,'CCG data'!$A:$AD,'CCG data'!AD$3,FALSE))</f>
        <v>17.3</v>
      </c>
      <c r="N175" s="304"/>
      <c r="P175" s="162" t="str">
        <f>IF(P174="","",VLOOKUP($E174&amp;$D$85&amp;$D$86,'CCG data'!$A:$AD,'CCG data'!I$3,FALSE))</f>
        <v/>
      </c>
      <c r="Q175" s="15" t="str">
        <f>IF(P174="","",VLOOKUP($E174&amp;$D$85&amp;$D$86,'CCG data'!$A:$AD,'CCG data'!J$3,FALSE))</f>
        <v/>
      </c>
      <c r="R175" s="15">
        <f>IF(R174="","",VLOOKUP($E174&amp;$D$85&amp;$D$86,'CCG data'!$A:$AD,'CCG data'!K$3,FALSE))</f>
        <v>0.44800000000000001</v>
      </c>
      <c r="S175" s="15">
        <f>IF(R174="","",VLOOKUP($E174&amp;$D$85&amp;$D$86,'CCG data'!$A:$AD,'CCG data'!L$3,FALSE))</f>
        <v>0.48899999999999999</v>
      </c>
      <c r="T175" s="15">
        <f>IF(T174="","",VLOOKUP($E174&amp;$D$85&amp;$D$86,'CCG data'!$A:$AD,'CCG data'!M$3,FALSE))</f>
        <v>0.36499999999999999</v>
      </c>
      <c r="U175" s="15">
        <f>IF(T174="","",VLOOKUP($E174&amp;$D$85&amp;$D$86,'CCG data'!$A:$AD,'CCG data'!N$3,FALSE))</f>
        <v>0.40500000000000003</v>
      </c>
      <c r="V175" s="15">
        <f>IF(V174="","",VLOOKUP($E174&amp;$D$85&amp;$D$86,'CCG data'!$A:$AD,'CCG data'!O$3,FALSE))</f>
        <v>0.13300000000000001</v>
      </c>
      <c r="W175" s="142">
        <f>IF(V174="","",VLOOKUP($E174&amp;$D$85&amp;$D$86,'CCG data'!$A:$AD,'CCG data'!P$3,FALSE))</f>
        <v>0.16200000000000001</v>
      </c>
      <c r="Z175" s="178" t="str">
        <f>IFERROR(VLOOKUP($E175&amp;$D$86, Outliers!$A$4:$P$214,10,FALSE),"0")</f>
        <v>0</v>
      </c>
      <c r="AA175" s="178" t="str">
        <f>IFERROR(VLOOKUP($E175&amp;$D$86, Outliers!$A$4:$P$214,11,FALSE),"0")</f>
        <v>0</v>
      </c>
      <c r="AB175" s="178" t="str">
        <f>IFERROR(VLOOKUP($E175&amp;$D$86, Outliers!$A$4:$P$214,12,FALSE),"0")</f>
        <v>0</v>
      </c>
      <c r="AD175" s="82"/>
      <c r="AE175" s="82"/>
      <c r="AF175" s="82"/>
      <c r="AG175" s="82"/>
    </row>
    <row r="176" spans="4:33" ht="15.75" x14ac:dyDescent="0.25">
      <c r="D176" s="301"/>
      <c r="E176" s="108" t="s">
        <v>201</v>
      </c>
      <c r="F176" s="372" t="str">
        <f>IF(OR(ISERROR(VLOOKUP($E176&amp;$D$85&amp;$D$86,'CCG data'!$A:$AD,'CCG data'!R$3,FALSE)),ISBLANK(VLOOKUP($E176&amp;$D$85&amp;$D$86,'CCG data'!$A:$AD,'CCG data'!R$3,FALSE))),"",VLOOKUP($E176&amp;$D$85&amp;$D$86,'CCG data'!$A:$AD,'CCG data'!R$3,FALSE))</f>
        <v/>
      </c>
      <c r="G176" s="373"/>
      <c r="H176" s="373">
        <f>IF(OR(ISERROR(VLOOKUP($E176&amp;$D$85&amp;$D$86,'CCG data'!$A:$AD,'CCG data'!S$3,FALSE)),ISBLANK(VLOOKUP($E176&amp;$D$85&amp;$D$86,'CCG data'!$A:$AD,'CCG data'!S$3,FALSE))),"",VLOOKUP($E176&amp;$D$85&amp;$D$86,'CCG data'!$A:$AD,'CCG data'!S$3,FALSE))</f>
        <v>30.1</v>
      </c>
      <c r="I176" s="373"/>
      <c r="J176" s="373">
        <f>IF(OR(ISERROR(VLOOKUP($E176&amp;$D$85&amp;$D$86,'CCG data'!$A:$AD,'CCG data'!T$3,FALSE)),ISBLANK(VLOOKUP($E176&amp;$D$85&amp;$D$86,'CCG data'!$A:$AD,'CCG data'!T$3,FALSE))),"",VLOOKUP($E176&amp;$D$85&amp;$D$86,'CCG data'!$A:$AD,'CCG data'!T$3,FALSE))</f>
        <v>22</v>
      </c>
      <c r="K176" s="373"/>
      <c r="L176" s="373">
        <f>IF(OR(ISERROR(VLOOKUP($E176&amp;$D$85&amp;$D$86,'CCG data'!$A:$AD,'CCG data'!U$3,FALSE)),ISBLANK(VLOOKUP($E176&amp;$D$85&amp;$D$86,'CCG data'!$A:$AD,'CCG data'!U$3,FALSE))),"",VLOOKUP($E176&amp;$D$85&amp;$D$86,'CCG data'!$A:$AD,'CCG data'!U$3,FALSE))</f>
        <v>9</v>
      </c>
      <c r="M176" s="374"/>
      <c r="N176" s="303">
        <f>IF(OR(ISERROR(VLOOKUP($E176&amp;$D$85&amp;$D$86,'CCG data'!$A:$AD,'CCG data'!G$3,FALSE)),ISBLANK(VLOOKUP($E176&amp;$D$85&amp;$D$86,'CCG data'!$A:$AD,'CCG data'!G$3,FALSE))),"",VLOOKUP($E176&amp;$D$85&amp;$D$86,'CCG data'!$A:$AD,'CCG data'!G$3,FALSE))</f>
        <v>4116</v>
      </c>
      <c r="P176" s="354" t="str">
        <f>IF(OR(ISERROR(VLOOKUP($E176&amp;$D$85&amp;$D$86,'CCG data'!$A:$AD,'CCG data'!B$3,FALSE)),ISBLANK(VLOOKUP($E176&amp;$D$85&amp;$D$86,'CCG data'!$A:$AD,'CCG data'!B$3,FALSE))),"",VLOOKUP($E176&amp;$D$85&amp;$D$86,'CCG data'!$A:$AD,'CCG data'!B$3,FALSE))</f>
        <v/>
      </c>
      <c r="Q176" s="246"/>
      <c r="R176" s="246">
        <f>IF(OR(ISERROR(VLOOKUP($E176&amp;$D$85&amp;$D$86,'CCG data'!$A:$AD,'CCG data'!C$3,FALSE)),ISBLANK(VLOOKUP($E176&amp;$D$85&amp;$D$86,'CCG data'!$A:$AD,'CCG data'!C$3,FALSE))),"",VLOOKUP($E176&amp;$D$85&amp;$D$86,'CCG data'!$A:$AD,'CCG data'!C$3,FALSE))</f>
        <v>0.48347910592808552</v>
      </c>
      <c r="S176" s="246"/>
      <c r="T176" s="246">
        <f>IF(OR(ISERROR(VLOOKUP($E176&amp;$D$85&amp;$D$86,'CCG data'!$A:$AD,'CCG data'!D$3,FALSE)),ISBLANK(VLOOKUP($E176&amp;$D$85&amp;$D$86,'CCG data'!$A:$AD,'CCG data'!D$3,FALSE))),"",VLOOKUP($E176&amp;$D$85&amp;$D$86,'CCG data'!$A:$AD,'CCG data'!D$3,FALSE))</f>
        <v>0.37147716229348882</v>
      </c>
      <c r="U176" s="246"/>
      <c r="V176" s="246">
        <f>IF(OR(ISERROR(VLOOKUP($E176&amp;$D$85&amp;$D$86,'CCG data'!$A:$AD,'CCG data'!E$3,FALSE)),ISBLANK(VLOOKUP($E176&amp;$D$85&amp;$D$86,'CCG data'!$A:$AD,'CCG data'!E$3,FALSE))),"",VLOOKUP($E176&amp;$D$85&amp;$D$86,'CCG data'!$A:$AD,'CCG data'!E$3,FALSE))</f>
        <v>0.14504373177842567</v>
      </c>
      <c r="W176" s="387"/>
      <c r="Z176" s="178">
        <f>IFERROR(VLOOKUP($E176&amp;$D$86, Outliers!$A$4:$P$214,10,FALSE),"0")</f>
        <v>1</v>
      </c>
      <c r="AA176" s="178">
        <f>IFERROR(VLOOKUP($E176&amp;$D$86, Outliers!$A$4:$P$214,11,FALSE),"0")</f>
        <v>1</v>
      </c>
      <c r="AB176" s="178">
        <f>IFERROR(VLOOKUP($E176&amp;$D$86, Outliers!$A$4:$P$214,12,FALSE),"0")</f>
        <v>1</v>
      </c>
      <c r="AD176" s="82"/>
      <c r="AE176" s="82"/>
      <c r="AF176" s="82"/>
      <c r="AG176" s="82"/>
    </row>
    <row r="177" spans="4:33" x14ac:dyDescent="0.25">
      <c r="D177" s="301"/>
      <c r="E177" s="107" t="s">
        <v>27</v>
      </c>
      <c r="F177" s="99" t="str">
        <f>IF(P176="","",VLOOKUP($E176&amp;$D$85&amp;$D$86,'CCG data'!$A:$AD,'CCG data'!W$3,FALSE))</f>
        <v/>
      </c>
      <c r="G177" s="100" t="str">
        <f>IF(P176="","",VLOOKUP($E176&amp;$D$85&amp;$D$86,'CCG data'!$A:$AD,'CCG data'!X$3,FALSE))</f>
        <v/>
      </c>
      <c r="H177" s="100">
        <f>IF(R176="","",VLOOKUP($E176&amp;$D$85&amp;$D$86,'CCG data'!$A:$AD,'CCG data'!Y$3,FALSE))</f>
        <v>28.8</v>
      </c>
      <c r="I177" s="100">
        <f>IF(R176="","",VLOOKUP($E176&amp;$D$85&amp;$D$86,'CCG data'!$A:$AD,'CCG data'!Z$3,FALSE))</f>
        <v>31.4</v>
      </c>
      <c r="J177" s="100">
        <f>IF(T176="","",VLOOKUP($E176&amp;$D$85&amp;$D$86,'CCG data'!$A:$AD,'CCG data'!AA$3,FALSE))</f>
        <v>20.9</v>
      </c>
      <c r="K177" s="100">
        <f>IF(T176="","",VLOOKUP($E176&amp;$D$85&amp;$D$86,'CCG data'!$A:$AD,'CCG data'!AB$3,FALSE))</f>
        <v>23.1</v>
      </c>
      <c r="L177" s="100">
        <f>IF(V176="","",VLOOKUP($E176&amp;$D$85&amp;$D$86,'CCG data'!$A:$AD,'CCG data'!AC$3,FALSE))</f>
        <v>8.3000000000000007</v>
      </c>
      <c r="M177" s="100">
        <f>IF(V176="","",VLOOKUP($E176&amp;$D$85&amp;$D$86,'CCG data'!$A:$AD,'CCG data'!AD$3,FALSE))</f>
        <v>9.6999999999999993</v>
      </c>
      <c r="N177" s="304"/>
      <c r="P177" s="162" t="str">
        <f>IF(P176="","",VLOOKUP($E176&amp;$D$85&amp;$D$86,'CCG data'!$A:$AD,'CCG data'!I$3,FALSE))</f>
        <v/>
      </c>
      <c r="Q177" s="15" t="str">
        <f>IF(P176="","",VLOOKUP($E176&amp;$D$85&amp;$D$86,'CCG data'!$A:$AD,'CCG data'!J$3,FALSE))</f>
        <v/>
      </c>
      <c r="R177" s="15">
        <f>IF(R176="","",VLOOKUP($E176&amp;$D$85&amp;$D$86,'CCG data'!$A:$AD,'CCG data'!K$3,FALSE))</f>
        <v>0.46800000000000003</v>
      </c>
      <c r="S177" s="15">
        <f>IF(R176="","",VLOOKUP($E176&amp;$D$85&amp;$D$86,'CCG data'!$A:$AD,'CCG data'!L$3,FALSE))</f>
        <v>0.499</v>
      </c>
      <c r="T177" s="15">
        <f>IF(T176="","",VLOOKUP($E176&amp;$D$85&amp;$D$86,'CCG data'!$A:$AD,'CCG data'!M$3,FALSE))</f>
        <v>0.35699999999999998</v>
      </c>
      <c r="U177" s="15">
        <f>IF(T176="","",VLOOKUP($E176&amp;$D$85&amp;$D$86,'CCG data'!$A:$AD,'CCG data'!N$3,FALSE))</f>
        <v>0.38600000000000001</v>
      </c>
      <c r="V177" s="15">
        <f>IF(V176="","",VLOOKUP($E176&amp;$D$85&amp;$D$86,'CCG data'!$A:$AD,'CCG data'!O$3,FALSE))</f>
        <v>0.13500000000000001</v>
      </c>
      <c r="W177" s="142">
        <f>IF(V176="","",VLOOKUP($E176&amp;$D$85&amp;$D$86,'CCG data'!$A:$AD,'CCG data'!P$3,FALSE))</f>
        <v>0.156</v>
      </c>
      <c r="Z177" s="178" t="str">
        <f>IFERROR(VLOOKUP($E177&amp;$D$86, Outliers!$A$4:$P$214,10,FALSE),"0")</f>
        <v>0</v>
      </c>
      <c r="AA177" s="178" t="str">
        <f>IFERROR(VLOOKUP($E177&amp;$D$86, Outliers!$A$4:$P$214,11,FALSE),"0")</f>
        <v>0</v>
      </c>
      <c r="AB177" s="178" t="str">
        <f>IFERROR(VLOOKUP($E177&amp;$D$86, Outliers!$A$4:$P$214,12,FALSE),"0")</f>
        <v>0</v>
      </c>
      <c r="AD177" s="82"/>
      <c r="AE177" s="82"/>
      <c r="AF177" s="82"/>
      <c r="AG177" s="82"/>
    </row>
    <row r="178" spans="4:33" ht="15.75" x14ac:dyDescent="0.25">
      <c r="D178" s="301"/>
      <c r="E178" s="108" t="s">
        <v>202</v>
      </c>
      <c r="F178" s="372" t="str">
        <f>IF(OR(ISERROR(VLOOKUP($E178&amp;$D$85&amp;$D$86,'CCG data'!$A:$AD,'CCG data'!R$3,FALSE)),ISBLANK(VLOOKUP($E178&amp;$D$85&amp;$D$86,'CCG data'!$A:$AD,'CCG data'!R$3,FALSE))),"",VLOOKUP($E178&amp;$D$85&amp;$D$86,'CCG data'!$A:$AD,'CCG data'!R$3,FALSE))</f>
        <v/>
      </c>
      <c r="G178" s="373"/>
      <c r="H178" s="373">
        <f>IF(OR(ISERROR(VLOOKUP($E178&amp;$D$85&amp;$D$86,'CCG data'!$A:$AD,'CCG data'!S$3,FALSE)),ISBLANK(VLOOKUP($E178&amp;$D$85&amp;$D$86,'CCG data'!$A:$AD,'CCG data'!S$3,FALSE))),"",VLOOKUP($E178&amp;$D$85&amp;$D$86,'CCG data'!$A:$AD,'CCG data'!S$3,FALSE))</f>
        <v>33.5</v>
      </c>
      <c r="I178" s="373"/>
      <c r="J178" s="373">
        <f>IF(OR(ISERROR(VLOOKUP($E178&amp;$D$85&amp;$D$86,'CCG data'!$A:$AD,'CCG data'!T$3,FALSE)),ISBLANK(VLOOKUP($E178&amp;$D$85&amp;$D$86,'CCG data'!$A:$AD,'CCG data'!T$3,FALSE))),"",VLOOKUP($E178&amp;$D$85&amp;$D$86,'CCG data'!$A:$AD,'CCG data'!T$3,FALSE))</f>
        <v>25</v>
      </c>
      <c r="K178" s="373"/>
      <c r="L178" s="373">
        <f>IF(OR(ISERROR(VLOOKUP($E178&amp;$D$85&amp;$D$86,'CCG data'!$A:$AD,'CCG data'!U$3,FALSE)),ISBLANK(VLOOKUP($E178&amp;$D$85&amp;$D$86,'CCG data'!$A:$AD,'CCG data'!U$3,FALSE))),"",VLOOKUP($E178&amp;$D$85&amp;$D$86,'CCG data'!$A:$AD,'CCG data'!U$3,FALSE))</f>
        <v>9.8000000000000007</v>
      </c>
      <c r="M178" s="374"/>
      <c r="N178" s="303">
        <f>IF(OR(ISERROR(VLOOKUP($E178&amp;$D$85&amp;$D$86,'CCG data'!$A:$AD,'CCG data'!G$3,FALSE)),ISBLANK(VLOOKUP($E178&amp;$D$85&amp;$D$86,'CCG data'!$A:$AD,'CCG data'!G$3,FALSE))),"",VLOOKUP($E178&amp;$D$85&amp;$D$86,'CCG data'!$A:$AD,'CCG data'!G$3,FALSE))</f>
        <v>1614</v>
      </c>
      <c r="P178" s="354" t="str">
        <f>IF(OR(ISERROR(VLOOKUP($E178&amp;$D$85&amp;$D$86,'CCG data'!$A:$AD,'CCG data'!B$3,FALSE)),ISBLANK(VLOOKUP($E178&amp;$D$85&amp;$D$86,'CCG data'!$A:$AD,'CCG data'!B$3,FALSE))),"",VLOOKUP($E178&amp;$D$85&amp;$D$86,'CCG data'!$A:$AD,'CCG data'!B$3,FALSE))</f>
        <v/>
      </c>
      <c r="Q178" s="246"/>
      <c r="R178" s="246">
        <f>IF(OR(ISERROR(VLOOKUP($E178&amp;$D$85&amp;$D$86,'CCG data'!$A:$AD,'CCG data'!C$3,FALSE)),ISBLANK(VLOOKUP($E178&amp;$D$85&amp;$D$86,'CCG data'!$A:$AD,'CCG data'!C$3,FALSE))),"",VLOOKUP($E178&amp;$D$85&amp;$D$86,'CCG data'!$A:$AD,'CCG data'!C$3,FALSE))</f>
        <v>0.49194547707558861</v>
      </c>
      <c r="S178" s="246"/>
      <c r="T178" s="246">
        <f>IF(OR(ISERROR(VLOOKUP($E178&amp;$D$85&amp;$D$86,'CCG data'!$A:$AD,'CCG data'!D$3,FALSE)),ISBLANK(VLOOKUP($E178&amp;$D$85&amp;$D$86,'CCG data'!$A:$AD,'CCG data'!D$3,FALSE))),"",VLOOKUP($E178&amp;$D$85&amp;$D$86,'CCG data'!$A:$AD,'CCG data'!D$3,FALSE))</f>
        <v>0.36555142503097893</v>
      </c>
      <c r="U178" s="246"/>
      <c r="V178" s="246">
        <f>IF(OR(ISERROR(VLOOKUP($E178&amp;$D$85&amp;$D$86,'CCG data'!$A:$AD,'CCG data'!E$3,FALSE)),ISBLANK(VLOOKUP($E178&amp;$D$85&amp;$D$86,'CCG data'!$A:$AD,'CCG data'!E$3,FALSE))),"",VLOOKUP($E178&amp;$D$85&amp;$D$86,'CCG data'!$A:$AD,'CCG data'!E$3,FALSE))</f>
        <v>0.14250309789343246</v>
      </c>
      <c r="W178" s="387"/>
      <c r="Z178" s="178">
        <f>IFERROR(VLOOKUP($E178&amp;$D$86, Outliers!$A$4:$P$214,10,FALSE),"0")</f>
        <v>0</v>
      </c>
      <c r="AA178" s="178">
        <f>IFERROR(VLOOKUP($E178&amp;$D$86, Outliers!$A$4:$P$214,11,FALSE),"0")</f>
        <v>0</v>
      </c>
      <c r="AB178" s="178">
        <f>IFERROR(VLOOKUP($E178&amp;$D$86, Outliers!$A$4:$P$214,12,FALSE),"0")</f>
        <v>1</v>
      </c>
      <c r="AD178" s="82"/>
      <c r="AE178" s="82"/>
      <c r="AF178" s="82"/>
      <c r="AG178" s="82"/>
    </row>
    <row r="179" spans="4:33" x14ac:dyDescent="0.25">
      <c r="D179" s="301"/>
      <c r="E179" s="107" t="s">
        <v>27</v>
      </c>
      <c r="F179" s="99" t="str">
        <f>IF(P178="","",VLOOKUP($E178&amp;$D$85&amp;$D$86,'CCG data'!$A:$AD,'CCG data'!W$3,FALSE))</f>
        <v/>
      </c>
      <c r="G179" s="100" t="str">
        <f>IF(P178="","",VLOOKUP($E178&amp;$D$85&amp;$D$86,'CCG data'!$A:$AD,'CCG data'!X$3,FALSE))</f>
        <v/>
      </c>
      <c r="H179" s="100">
        <f>IF(R178="","",VLOOKUP($E178&amp;$D$85&amp;$D$86,'CCG data'!$A:$AD,'CCG data'!Y$3,FALSE))</f>
        <v>31.2</v>
      </c>
      <c r="I179" s="100">
        <f>IF(R178="","",VLOOKUP($E178&amp;$D$85&amp;$D$86,'CCG data'!$A:$AD,'CCG data'!Z$3,FALSE))</f>
        <v>35.799999999999997</v>
      </c>
      <c r="J179" s="100">
        <f>IF(T178="","",VLOOKUP($E178&amp;$D$85&amp;$D$86,'CCG data'!$A:$AD,'CCG data'!AA$3,FALSE))</f>
        <v>22.9</v>
      </c>
      <c r="K179" s="100">
        <f>IF(T178="","",VLOOKUP($E178&amp;$D$85&amp;$D$86,'CCG data'!$A:$AD,'CCG data'!AB$3,FALSE))</f>
        <v>27</v>
      </c>
      <c r="L179" s="100">
        <f>IF(V178="","",VLOOKUP($E178&amp;$D$85&amp;$D$86,'CCG data'!$A:$AD,'CCG data'!AC$3,FALSE))</f>
        <v>8.5</v>
      </c>
      <c r="M179" s="100">
        <f>IF(V178="","",VLOOKUP($E178&amp;$D$85&amp;$D$86,'CCG data'!$A:$AD,'CCG data'!AD$3,FALSE))</f>
        <v>11.1</v>
      </c>
      <c r="N179" s="304"/>
      <c r="P179" s="162" t="str">
        <f>IF(P178="","",VLOOKUP($E178&amp;$D$85&amp;$D$86,'CCG data'!$A:$AD,'CCG data'!I$3,FALSE))</f>
        <v/>
      </c>
      <c r="Q179" s="15" t="str">
        <f>IF(P178="","",VLOOKUP($E178&amp;$D$85&amp;$D$86,'CCG data'!$A:$AD,'CCG data'!J$3,FALSE))</f>
        <v/>
      </c>
      <c r="R179" s="15">
        <f>IF(R178="","",VLOOKUP($E178&amp;$D$85&amp;$D$86,'CCG data'!$A:$AD,'CCG data'!K$3,FALSE))</f>
        <v>0.46800000000000003</v>
      </c>
      <c r="S179" s="15">
        <f>IF(R178="","",VLOOKUP($E178&amp;$D$85&amp;$D$86,'CCG data'!$A:$AD,'CCG data'!L$3,FALSE))</f>
        <v>0.51600000000000001</v>
      </c>
      <c r="T179" s="15">
        <f>IF(T178="","",VLOOKUP($E178&amp;$D$85&amp;$D$86,'CCG data'!$A:$AD,'CCG data'!M$3,FALSE))</f>
        <v>0.34200000000000003</v>
      </c>
      <c r="U179" s="15">
        <f>IF(T178="","",VLOOKUP($E178&amp;$D$85&amp;$D$86,'CCG data'!$A:$AD,'CCG data'!N$3,FALSE))</f>
        <v>0.38900000000000001</v>
      </c>
      <c r="V179" s="15">
        <f>IF(V178="","",VLOOKUP($E178&amp;$D$85&amp;$D$86,'CCG data'!$A:$AD,'CCG data'!O$3,FALSE))</f>
        <v>0.126</v>
      </c>
      <c r="W179" s="142">
        <f>IF(V178="","",VLOOKUP($E178&amp;$D$85&amp;$D$86,'CCG data'!$A:$AD,'CCG data'!P$3,FALSE))</f>
        <v>0.16</v>
      </c>
      <c r="Z179" s="178" t="str">
        <f>IFERROR(VLOOKUP($E179&amp;$D$86, Outliers!$A$4:$P$214,10,FALSE),"0")</f>
        <v>0</v>
      </c>
      <c r="AA179" s="178" t="str">
        <f>IFERROR(VLOOKUP($E179&amp;$D$86, Outliers!$A$4:$P$214,11,FALSE),"0")</f>
        <v>0</v>
      </c>
      <c r="AB179" s="178" t="str">
        <f>IFERROR(VLOOKUP($E179&amp;$D$86, Outliers!$A$4:$P$214,12,FALSE),"0")</f>
        <v>0</v>
      </c>
      <c r="AD179" s="82"/>
      <c r="AE179" s="82"/>
      <c r="AF179" s="82"/>
      <c r="AG179" s="82"/>
    </row>
    <row r="180" spans="4:33" ht="15.75" x14ac:dyDescent="0.25">
      <c r="D180" s="301"/>
      <c r="E180" s="108" t="s">
        <v>454</v>
      </c>
      <c r="F180" s="372" t="str">
        <f>IF(OR(ISERROR(VLOOKUP($E180&amp;$D$85&amp;$D$86,'CCG data'!$A:$AD,'CCG data'!R$3,FALSE)),ISBLANK(VLOOKUP($E180&amp;$D$85&amp;$D$86,'CCG data'!$A:$AD,'CCG data'!R$3,FALSE))),"",VLOOKUP($E180&amp;$D$85&amp;$D$86,'CCG data'!$A:$AD,'CCG data'!R$3,FALSE))</f>
        <v/>
      </c>
      <c r="G180" s="373"/>
      <c r="H180" s="373">
        <f>IF(OR(ISERROR(VLOOKUP($E180&amp;$D$85&amp;$D$86,'CCG data'!$A:$AD,'CCG data'!S$3,FALSE)),ISBLANK(VLOOKUP($E180&amp;$D$85&amp;$D$86,'CCG data'!$A:$AD,'CCG data'!S$3,FALSE))),"",VLOOKUP($E180&amp;$D$85&amp;$D$86,'CCG data'!$A:$AD,'CCG data'!S$3,FALSE))</f>
        <v>59.2</v>
      </c>
      <c r="I180" s="373"/>
      <c r="J180" s="373">
        <f>IF(OR(ISERROR(VLOOKUP($E180&amp;$D$85&amp;$D$86,'CCG data'!$A:$AD,'CCG data'!T$3,FALSE)),ISBLANK(VLOOKUP($E180&amp;$D$85&amp;$D$86,'CCG data'!$A:$AD,'CCG data'!T$3,FALSE))),"",VLOOKUP($E180&amp;$D$85&amp;$D$86,'CCG data'!$A:$AD,'CCG data'!T$3,FALSE))</f>
        <v>41.6</v>
      </c>
      <c r="K180" s="373"/>
      <c r="L180" s="373">
        <f>IF(OR(ISERROR(VLOOKUP($E180&amp;$D$85&amp;$D$86,'CCG data'!$A:$AD,'CCG data'!U$3,FALSE)),ISBLANK(VLOOKUP($E180&amp;$D$85&amp;$D$86,'CCG data'!$A:$AD,'CCG data'!U$3,FALSE))),"",VLOOKUP($E180&amp;$D$85&amp;$D$86,'CCG data'!$A:$AD,'CCG data'!U$3,FALSE))</f>
        <v>12.5</v>
      </c>
      <c r="M180" s="374"/>
      <c r="N180" s="303">
        <f>IF(OR(ISERROR(VLOOKUP($E180&amp;$D$85&amp;$D$86,'CCG data'!$A:$AD,'CCG data'!G$3,FALSE)),ISBLANK(VLOOKUP($E180&amp;$D$85&amp;$D$86,'CCG data'!$A:$AD,'CCG data'!G$3,FALSE))),"",VLOOKUP($E180&amp;$D$85&amp;$D$86,'CCG data'!$A:$AD,'CCG data'!G$3,FALSE))</f>
        <v>2382</v>
      </c>
      <c r="P180" s="354" t="str">
        <f>IF(OR(ISERROR(VLOOKUP($E180&amp;$D$85&amp;$D$86,'CCG data'!$A:$AD,'CCG data'!B$3,FALSE)),ISBLANK(VLOOKUP($E180&amp;$D$85&amp;$D$86,'CCG data'!$A:$AD,'CCG data'!B$3,FALSE))),"",VLOOKUP($E180&amp;$D$85&amp;$D$86,'CCG data'!$A:$AD,'CCG data'!B$3,FALSE))</f>
        <v/>
      </c>
      <c r="Q180" s="246"/>
      <c r="R180" s="246">
        <f>IF(OR(ISERROR(VLOOKUP($E180&amp;$D$85&amp;$D$86,'CCG data'!$A:$AD,'CCG data'!C$3,FALSE)),ISBLANK(VLOOKUP($E180&amp;$D$85&amp;$D$86,'CCG data'!$A:$AD,'CCG data'!C$3,FALSE))),"",VLOOKUP($E180&amp;$D$85&amp;$D$86,'CCG data'!$A:$AD,'CCG data'!C$3,FALSE))</f>
        <v>0.52518891687657432</v>
      </c>
      <c r="S180" s="246"/>
      <c r="T180" s="246">
        <f>IF(OR(ISERROR(VLOOKUP($E180&amp;$D$85&amp;$D$86,'CCG data'!$A:$AD,'CCG data'!D$3,FALSE)),ISBLANK(VLOOKUP($E180&amp;$D$85&amp;$D$86,'CCG data'!$A:$AD,'CCG data'!D$3,FALSE))),"",VLOOKUP($E180&amp;$D$85&amp;$D$86,'CCG data'!$A:$AD,'CCG data'!D$3,FALSE))</f>
        <v>0.36356003358522249</v>
      </c>
      <c r="U180" s="246"/>
      <c r="V180" s="246">
        <f>IF(OR(ISERROR(VLOOKUP($E180&amp;$D$85&amp;$D$86,'CCG data'!$A:$AD,'CCG data'!E$3,FALSE)),ISBLANK(VLOOKUP($E180&amp;$D$85&amp;$D$86,'CCG data'!$A:$AD,'CCG data'!E$3,FALSE))),"",VLOOKUP($E180&amp;$D$85&amp;$D$86,'CCG data'!$A:$AD,'CCG data'!E$3,FALSE))</f>
        <v>0.11125104953820319</v>
      </c>
      <c r="W180" s="387"/>
      <c r="Z180" s="178">
        <f>IFERROR(VLOOKUP($E180&amp;$D$86, Outliers!$A$4:$P$214,10,FALSE),"0")</f>
        <v>1</v>
      </c>
      <c r="AA180" s="178">
        <f>IFERROR(VLOOKUP($E180&amp;$D$86, Outliers!$A$4:$P$214,11,FALSE),"0")</f>
        <v>1</v>
      </c>
      <c r="AB180" s="178">
        <f>IFERROR(VLOOKUP($E180&amp;$D$86, Outliers!$A$4:$P$214,12,FALSE),"0")</f>
        <v>0</v>
      </c>
      <c r="AD180" s="82"/>
      <c r="AE180" s="82"/>
      <c r="AF180" s="82"/>
      <c r="AG180" s="82"/>
    </row>
    <row r="181" spans="4:33" x14ac:dyDescent="0.25">
      <c r="D181" s="301"/>
      <c r="E181" s="107" t="s">
        <v>27</v>
      </c>
      <c r="F181" s="99" t="str">
        <f>IF(P180="","",VLOOKUP($E180&amp;$D$85&amp;$D$86,'CCG data'!$A:$AD,'CCG data'!W$3,FALSE))</f>
        <v/>
      </c>
      <c r="G181" s="100" t="str">
        <f>IF(P180="","",VLOOKUP($E180&amp;$D$85&amp;$D$86,'CCG data'!$A:$AD,'CCG data'!X$3,FALSE))</f>
        <v/>
      </c>
      <c r="H181" s="100">
        <f>IF(R180="","",VLOOKUP($E180&amp;$D$85&amp;$D$86,'CCG data'!$A:$AD,'CCG data'!Y$3,FALSE))</f>
        <v>55.9</v>
      </c>
      <c r="I181" s="100">
        <f>IF(R180="","",VLOOKUP($E180&amp;$D$85&amp;$D$86,'CCG data'!$A:$AD,'CCG data'!Z$3,FALSE))</f>
        <v>62.4</v>
      </c>
      <c r="J181" s="100">
        <f>IF(T180="","",VLOOKUP($E180&amp;$D$85&amp;$D$86,'CCG data'!$A:$AD,'CCG data'!AA$3,FALSE))</f>
        <v>38.799999999999997</v>
      </c>
      <c r="K181" s="100">
        <f>IF(T180="","",VLOOKUP($E180&amp;$D$85&amp;$D$86,'CCG data'!$A:$AD,'CCG data'!AB$3,FALSE))</f>
        <v>44.4</v>
      </c>
      <c r="L181" s="100">
        <f>IF(V180="","",VLOOKUP($E180&amp;$D$85&amp;$D$86,'CCG data'!$A:$AD,'CCG data'!AC$3,FALSE))</f>
        <v>11</v>
      </c>
      <c r="M181" s="100">
        <f>IF(V180="","",VLOOKUP($E180&amp;$D$85&amp;$D$86,'CCG data'!$A:$AD,'CCG data'!AD$3,FALSE))</f>
        <v>14</v>
      </c>
      <c r="N181" s="304"/>
      <c r="P181" s="162" t="str">
        <f>IF(P180="","",VLOOKUP($E180&amp;$D$85&amp;$D$86,'CCG data'!$A:$AD,'CCG data'!I$3,FALSE))</f>
        <v/>
      </c>
      <c r="Q181" s="15" t="str">
        <f>IF(P180="","",VLOOKUP($E180&amp;$D$85&amp;$D$86,'CCG data'!$A:$AD,'CCG data'!J$3,FALSE))</f>
        <v/>
      </c>
      <c r="R181" s="15">
        <f>IF(R180="","",VLOOKUP($E180&amp;$D$85&amp;$D$86,'CCG data'!$A:$AD,'CCG data'!K$3,FALSE))</f>
        <v>0.505</v>
      </c>
      <c r="S181" s="15">
        <f>IF(R180="","",VLOOKUP($E180&amp;$D$85&amp;$D$86,'CCG data'!$A:$AD,'CCG data'!L$3,FALSE))</f>
        <v>0.54500000000000004</v>
      </c>
      <c r="T181" s="15">
        <f>IF(T180="","",VLOOKUP($E180&amp;$D$85&amp;$D$86,'CCG data'!$A:$AD,'CCG data'!M$3,FALSE))</f>
        <v>0.34399999999999997</v>
      </c>
      <c r="U181" s="15">
        <f>IF(T180="","",VLOOKUP($E180&amp;$D$85&amp;$D$86,'CCG data'!$A:$AD,'CCG data'!N$3,FALSE))</f>
        <v>0.38300000000000001</v>
      </c>
      <c r="V181" s="15">
        <f>IF(V180="","",VLOOKUP($E180&amp;$D$85&amp;$D$86,'CCG data'!$A:$AD,'CCG data'!O$3,FALSE))</f>
        <v>9.9000000000000005E-2</v>
      </c>
      <c r="W181" s="142">
        <f>IF(V180="","",VLOOKUP($E180&amp;$D$85&amp;$D$86,'CCG data'!$A:$AD,'CCG data'!P$3,FALSE))</f>
        <v>0.125</v>
      </c>
      <c r="Z181" s="178" t="str">
        <f>IFERROR(VLOOKUP($E181&amp;$D$86, Outliers!$A$4:$P$214,10,FALSE),"0")</f>
        <v>0</v>
      </c>
      <c r="AA181" s="178" t="str">
        <f>IFERROR(VLOOKUP($E181&amp;$D$86, Outliers!$A$4:$P$214,11,FALSE),"0")</f>
        <v>0</v>
      </c>
      <c r="AB181" s="178" t="str">
        <f>IFERROR(VLOOKUP($E181&amp;$D$86, Outliers!$A$4:$P$214,12,FALSE),"0")</f>
        <v>0</v>
      </c>
      <c r="AD181" s="82"/>
      <c r="AE181" s="82"/>
      <c r="AF181" s="82"/>
      <c r="AG181" s="82"/>
    </row>
    <row r="182" spans="4:33" ht="15.75" x14ac:dyDescent="0.25">
      <c r="D182" s="301"/>
      <c r="E182" s="108" t="s">
        <v>203</v>
      </c>
      <c r="F182" s="372" t="str">
        <f>IF(OR(ISERROR(VLOOKUP($E182&amp;$D$85&amp;$D$86,'CCG data'!$A:$AD,'CCG data'!R$3,FALSE)),ISBLANK(VLOOKUP($E182&amp;$D$85&amp;$D$86,'CCG data'!$A:$AD,'CCG data'!R$3,FALSE))),"",VLOOKUP($E182&amp;$D$85&amp;$D$86,'CCG data'!$A:$AD,'CCG data'!R$3,FALSE))</f>
        <v/>
      </c>
      <c r="G182" s="373"/>
      <c r="H182" s="373">
        <f>IF(OR(ISERROR(VLOOKUP($E182&amp;$D$85&amp;$D$86,'CCG data'!$A:$AD,'CCG data'!S$3,FALSE)),ISBLANK(VLOOKUP($E182&amp;$D$85&amp;$D$86,'CCG data'!$A:$AD,'CCG data'!S$3,FALSE))),"",VLOOKUP($E182&amp;$D$85&amp;$D$86,'CCG data'!$A:$AD,'CCG data'!S$3,FALSE))</f>
        <v>21.7</v>
      </c>
      <c r="I182" s="373"/>
      <c r="J182" s="373">
        <f>IF(OR(ISERROR(VLOOKUP($E182&amp;$D$85&amp;$D$86,'CCG data'!$A:$AD,'CCG data'!T$3,FALSE)),ISBLANK(VLOOKUP($E182&amp;$D$85&amp;$D$86,'CCG data'!$A:$AD,'CCG data'!T$3,FALSE))),"",VLOOKUP($E182&amp;$D$85&amp;$D$86,'CCG data'!$A:$AD,'CCG data'!T$3,FALSE))</f>
        <v>28.3</v>
      </c>
      <c r="K182" s="373"/>
      <c r="L182" s="373">
        <f>IF(OR(ISERROR(VLOOKUP($E182&amp;$D$85&amp;$D$86,'CCG data'!$A:$AD,'CCG data'!U$3,FALSE)),ISBLANK(VLOOKUP($E182&amp;$D$85&amp;$D$86,'CCG data'!$A:$AD,'CCG data'!U$3,FALSE))),"",VLOOKUP($E182&amp;$D$85&amp;$D$86,'CCG data'!$A:$AD,'CCG data'!U$3,FALSE))</f>
        <v>11.9</v>
      </c>
      <c r="M182" s="374"/>
      <c r="N182" s="303">
        <f>IF(OR(ISERROR(VLOOKUP($E182&amp;$D$85&amp;$D$86,'CCG data'!$A:$AD,'CCG data'!G$3,FALSE)),ISBLANK(VLOOKUP($E182&amp;$D$85&amp;$D$86,'CCG data'!$A:$AD,'CCG data'!G$3,FALSE))),"",VLOOKUP($E182&amp;$D$85&amp;$D$86,'CCG data'!$A:$AD,'CCG data'!G$3,FALSE))</f>
        <v>987</v>
      </c>
      <c r="P182" s="354" t="str">
        <f>IF(OR(ISERROR(VLOOKUP($E182&amp;$D$85&amp;$D$86,'CCG data'!$A:$AD,'CCG data'!B$3,FALSE)),ISBLANK(VLOOKUP($E182&amp;$D$85&amp;$D$86,'CCG data'!$A:$AD,'CCG data'!B$3,FALSE))),"",VLOOKUP($E182&amp;$D$85&amp;$D$86,'CCG data'!$A:$AD,'CCG data'!B$3,FALSE))</f>
        <v/>
      </c>
      <c r="Q182" s="246"/>
      <c r="R182" s="246">
        <f>IF(OR(ISERROR(VLOOKUP($E182&amp;$D$85&amp;$D$86,'CCG data'!$A:$AD,'CCG data'!C$3,FALSE)),ISBLANK(VLOOKUP($E182&amp;$D$85&amp;$D$86,'CCG data'!$A:$AD,'CCG data'!C$3,FALSE))),"",VLOOKUP($E182&amp;$D$85&amp;$D$86,'CCG data'!$A:$AD,'CCG data'!C$3,FALSE))</f>
        <v>0.35157041540020262</v>
      </c>
      <c r="S182" s="246"/>
      <c r="T182" s="246">
        <f>IF(OR(ISERROR(VLOOKUP($E182&amp;$D$85&amp;$D$86,'CCG data'!$A:$AD,'CCG data'!D$3,FALSE)),ISBLANK(VLOOKUP($E182&amp;$D$85&amp;$D$86,'CCG data'!$A:$AD,'CCG data'!D$3,FALSE))),"",VLOOKUP($E182&amp;$D$85&amp;$D$86,'CCG data'!$A:$AD,'CCG data'!D$3,FALSE))</f>
        <v>0.44883485309017224</v>
      </c>
      <c r="U182" s="246"/>
      <c r="V182" s="246">
        <f>IF(OR(ISERROR(VLOOKUP($E182&amp;$D$85&amp;$D$86,'CCG data'!$A:$AD,'CCG data'!E$3,FALSE)),ISBLANK(VLOOKUP($E182&amp;$D$85&amp;$D$86,'CCG data'!$A:$AD,'CCG data'!E$3,FALSE))),"",VLOOKUP($E182&amp;$D$85&amp;$D$86,'CCG data'!$A:$AD,'CCG data'!E$3,FALSE))</f>
        <v>0.19959473150962512</v>
      </c>
      <c r="W182" s="387"/>
      <c r="Z182" s="178">
        <f>IFERROR(VLOOKUP($E182&amp;$D$86, Outliers!$A$4:$P$214,10,FALSE),"0")</f>
        <v>1</v>
      </c>
      <c r="AA182" s="178">
        <f>IFERROR(VLOOKUP($E182&amp;$D$86, Outliers!$A$4:$P$214,11,FALSE),"0")</f>
        <v>0</v>
      </c>
      <c r="AB182" s="178">
        <f>IFERROR(VLOOKUP($E182&amp;$D$86, Outliers!$A$4:$P$214,12,FALSE),"0")</f>
        <v>0</v>
      </c>
      <c r="AD182" s="82"/>
      <c r="AE182" s="82"/>
      <c r="AF182" s="82"/>
      <c r="AG182" s="82"/>
    </row>
    <row r="183" spans="4:33" x14ac:dyDescent="0.25">
      <c r="D183" s="301"/>
      <c r="E183" s="107" t="s">
        <v>27</v>
      </c>
      <c r="F183" s="99" t="str">
        <f>IF(P182="","",VLOOKUP($E182&amp;$D$85&amp;$D$86,'CCG data'!$A:$AD,'CCG data'!W$3,FALSE))</f>
        <v/>
      </c>
      <c r="G183" s="100" t="str">
        <f>IF(P182="","",VLOOKUP($E182&amp;$D$85&amp;$D$86,'CCG data'!$A:$AD,'CCG data'!X$3,FALSE))</f>
        <v/>
      </c>
      <c r="H183" s="100">
        <f>IF(R182="","",VLOOKUP($E182&amp;$D$85&amp;$D$86,'CCG data'!$A:$AD,'CCG data'!Y$3,FALSE))</f>
        <v>19.5</v>
      </c>
      <c r="I183" s="100">
        <f>IF(R182="","",VLOOKUP($E182&amp;$D$85&amp;$D$86,'CCG data'!$A:$AD,'CCG data'!Z$3,FALSE))</f>
        <v>24</v>
      </c>
      <c r="J183" s="100">
        <f>IF(T182="","",VLOOKUP($E182&amp;$D$85&amp;$D$86,'CCG data'!$A:$AD,'CCG data'!AA$3,FALSE))</f>
        <v>25.6</v>
      </c>
      <c r="K183" s="100">
        <f>IF(T182="","",VLOOKUP($E182&amp;$D$85&amp;$D$86,'CCG data'!$A:$AD,'CCG data'!AB$3,FALSE))</f>
        <v>30.9</v>
      </c>
      <c r="L183" s="100">
        <f>IF(V182="","",VLOOKUP($E182&amp;$D$85&amp;$D$86,'CCG data'!$A:$AD,'CCG data'!AC$3,FALSE))</f>
        <v>10.199999999999999</v>
      </c>
      <c r="M183" s="100">
        <f>IF(V182="","",VLOOKUP($E182&amp;$D$85&amp;$D$86,'CCG data'!$A:$AD,'CCG data'!AD$3,FALSE))</f>
        <v>13.5</v>
      </c>
      <c r="N183" s="304"/>
      <c r="P183" s="162" t="str">
        <f>IF(P182="","",VLOOKUP($E182&amp;$D$85&amp;$D$86,'CCG data'!$A:$AD,'CCG data'!I$3,FALSE))</f>
        <v/>
      </c>
      <c r="Q183" s="15" t="str">
        <f>IF(P182="","",VLOOKUP($E182&amp;$D$85&amp;$D$86,'CCG data'!$A:$AD,'CCG data'!J$3,FALSE))</f>
        <v/>
      </c>
      <c r="R183" s="15">
        <f>IF(R182="","",VLOOKUP($E182&amp;$D$85&amp;$D$86,'CCG data'!$A:$AD,'CCG data'!K$3,FALSE))</f>
        <v>0.32200000000000001</v>
      </c>
      <c r="S183" s="15">
        <f>IF(R182="","",VLOOKUP($E182&amp;$D$85&amp;$D$86,'CCG data'!$A:$AD,'CCG data'!L$3,FALSE))</f>
        <v>0.38200000000000001</v>
      </c>
      <c r="T183" s="15">
        <f>IF(T182="","",VLOOKUP($E182&amp;$D$85&amp;$D$86,'CCG data'!$A:$AD,'CCG data'!M$3,FALSE))</f>
        <v>0.41799999999999998</v>
      </c>
      <c r="U183" s="15">
        <f>IF(T182="","",VLOOKUP($E182&amp;$D$85&amp;$D$86,'CCG data'!$A:$AD,'CCG data'!N$3,FALSE))</f>
        <v>0.48</v>
      </c>
      <c r="V183" s="15">
        <f>IF(V182="","",VLOOKUP($E182&amp;$D$85&amp;$D$86,'CCG data'!$A:$AD,'CCG data'!O$3,FALSE))</f>
        <v>0.17599999999999999</v>
      </c>
      <c r="W183" s="142">
        <f>IF(V182="","",VLOOKUP($E182&amp;$D$85&amp;$D$86,'CCG data'!$A:$AD,'CCG data'!P$3,FALSE))</f>
        <v>0.22600000000000001</v>
      </c>
      <c r="Z183" s="178" t="str">
        <f>IFERROR(VLOOKUP($E183&amp;$D$86, Outliers!$A$4:$P$214,10,FALSE),"0")</f>
        <v>0</v>
      </c>
      <c r="AA183" s="178" t="str">
        <f>IFERROR(VLOOKUP($E183&amp;$D$86, Outliers!$A$4:$P$214,11,FALSE),"0")</f>
        <v>0</v>
      </c>
      <c r="AB183" s="178" t="str">
        <f>IFERROR(VLOOKUP($E183&amp;$D$86, Outliers!$A$4:$P$214,12,FALSE),"0")</f>
        <v>0</v>
      </c>
      <c r="AD183" s="82"/>
      <c r="AE183" s="82"/>
      <c r="AF183" s="82"/>
      <c r="AG183" s="82"/>
    </row>
    <row r="184" spans="4:33" ht="15.75" x14ac:dyDescent="0.25">
      <c r="D184" s="301"/>
      <c r="E184" s="108" t="s">
        <v>455</v>
      </c>
      <c r="F184" s="372" t="str">
        <f>IF(OR(ISERROR(VLOOKUP($E184&amp;$D$85&amp;$D$86,'CCG data'!$A:$AD,'CCG data'!R$3,FALSE)),ISBLANK(VLOOKUP($E184&amp;$D$85&amp;$D$86,'CCG data'!$A:$AD,'CCG data'!R$3,FALSE))),"",VLOOKUP($E184&amp;$D$85&amp;$D$86,'CCG data'!$A:$AD,'CCG data'!R$3,FALSE))</f>
        <v/>
      </c>
      <c r="G184" s="373"/>
      <c r="H184" s="373">
        <f>IF(OR(ISERROR(VLOOKUP($E184&amp;$D$85&amp;$D$86,'CCG data'!$A:$AD,'CCG data'!S$3,FALSE)),ISBLANK(VLOOKUP($E184&amp;$D$85&amp;$D$86,'CCG data'!$A:$AD,'CCG data'!S$3,FALSE))),"",VLOOKUP($E184&amp;$D$85&amp;$D$86,'CCG data'!$A:$AD,'CCG data'!S$3,FALSE))</f>
        <v>31.9</v>
      </c>
      <c r="I184" s="373"/>
      <c r="J184" s="373">
        <f>IF(OR(ISERROR(VLOOKUP($E184&amp;$D$85&amp;$D$86,'CCG data'!$A:$AD,'CCG data'!T$3,FALSE)),ISBLANK(VLOOKUP($E184&amp;$D$85&amp;$D$86,'CCG data'!$A:$AD,'CCG data'!T$3,FALSE))),"",VLOOKUP($E184&amp;$D$85&amp;$D$86,'CCG data'!$A:$AD,'CCG data'!T$3,FALSE))</f>
        <v>22.2</v>
      </c>
      <c r="K184" s="373"/>
      <c r="L184" s="373">
        <f>IF(OR(ISERROR(VLOOKUP($E184&amp;$D$85&amp;$D$86,'CCG data'!$A:$AD,'CCG data'!U$3,FALSE)),ISBLANK(VLOOKUP($E184&amp;$D$85&amp;$D$86,'CCG data'!$A:$AD,'CCG data'!U$3,FALSE))),"",VLOOKUP($E184&amp;$D$85&amp;$D$86,'CCG data'!$A:$AD,'CCG data'!U$3,FALSE))</f>
        <v>11.9</v>
      </c>
      <c r="M184" s="374"/>
      <c r="N184" s="303">
        <f>IF(OR(ISERROR(VLOOKUP($E184&amp;$D$85&amp;$D$86,'CCG data'!$A:$AD,'CCG data'!G$3,FALSE)),ISBLANK(VLOOKUP($E184&amp;$D$85&amp;$D$86,'CCG data'!$A:$AD,'CCG data'!G$3,FALSE))),"",VLOOKUP($E184&amp;$D$85&amp;$D$86,'CCG data'!$A:$AD,'CCG data'!G$3,FALSE))</f>
        <v>2340</v>
      </c>
      <c r="P184" s="354" t="str">
        <f>IF(OR(ISERROR(VLOOKUP($E184&amp;$D$85&amp;$D$86,'CCG data'!$A:$AD,'CCG data'!B$3,FALSE)),ISBLANK(VLOOKUP($E184&amp;$D$85&amp;$D$86,'CCG data'!$A:$AD,'CCG data'!B$3,FALSE))),"",VLOOKUP($E184&amp;$D$85&amp;$D$86,'CCG data'!$A:$AD,'CCG data'!B$3,FALSE))</f>
        <v/>
      </c>
      <c r="Q184" s="246"/>
      <c r="R184" s="246">
        <f>IF(OR(ISERROR(VLOOKUP($E184&amp;$D$85&amp;$D$86,'CCG data'!$A:$AD,'CCG data'!C$3,FALSE)),ISBLANK(VLOOKUP($E184&amp;$D$85&amp;$D$86,'CCG data'!$A:$AD,'CCG data'!C$3,FALSE))),"",VLOOKUP($E184&amp;$D$85&amp;$D$86,'CCG data'!$A:$AD,'CCG data'!C$3,FALSE))</f>
        <v>0.48162393162393163</v>
      </c>
      <c r="S184" s="246"/>
      <c r="T184" s="246">
        <f>IF(OR(ISERROR(VLOOKUP($E184&amp;$D$85&amp;$D$86,'CCG data'!$A:$AD,'CCG data'!D$3,FALSE)),ISBLANK(VLOOKUP($E184&amp;$D$85&amp;$D$86,'CCG data'!$A:$AD,'CCG data'!D$3,FALSE))),"",VLOOKUP($E184&amp;$D$85&amp;$D$86,'CCG data'!$A:$AD,'CCG data'!D$3,FALSE))</f>
        <v>0.3371794871794872</v>
      </c>
      <c r="U184" s="246"/>
      <c r="V184" s="246">
        <f>IF(OR(ISERROR(VLOOKUP($E184&amp;$D$85&amp;$D$86,'CCG data'!$A:$AD,'CCG data'!E$3,FALSE)),ISBLANK(VLOOKUP($E184&amp;$D$85&amp;$D$86,'CCG data'!$A:$AD,'CCG data'!E$3,FALSE))),"",VLOOKUP($E184&amp;$D$85&amp;$D$86,'CCG data'!$A:$AD,'CCG data'!E$3,FALSE))</f>
        <v>0.18119658119658119</v>
      </c>
      <c r="W184" s="387"/>
      <c r="Z184" s="178">
        <f>IFERROR(VLOOKUP($E184&amp;$D$86, Outliers!$A$4:$P$214,10,FALSE),"0")</f>
        <v>1</v>
      </c>
      <c r="AA184" s="178">
        <f>IFERROR(VLOOKUP($E184&amp;$D$86, Outliers!$A$4:$P$214,11,FALSE),"0")</f>
        <v>1</v>
      </c>
      <c r="AB184" s="178">
        <f>IFERROR(VLOOKUP($E184&amp;$D$86, Outliers!$A$4:$P$214,12,FALSE),"0")</f>
        <v>0</v>
      </c>
      <c r="AD184" s="82"/>
      <c r="AE184" s="82"/>
      <c r="AF184" s="82"/>
      <c r="AG184" s="82"/>
    </row>
    <row r="185" spans="4:33" x14ac:dyDescent="0.25">
      <c r="D185" s="301"/>
      <c r="E185" s="107" t="s">
        <v>27</v>
      </c>
      <c r="F185" s="99" t="str">
        <f>IF(P184="","",VLOOKUP($E184&amp;$D$85&amp;$D$86,'CCG data'!$A:$AD,'CCG data'!W$3,FALSE))</f>
        <v/>
      </c>
      <c r="G185" s="100" t="str">
        <f>IF(P184="","",VLOOKUP($E184&amp;$D$85&amp;$D$86,'CCG data'!$A:$AD,'CCG data'!X$3,FALSE))</f>
        <v/>
      </c>
      <c r="H185" s="100">
        <f>IF(R184="","",VLOOKUP($E184&amp;$D$85&amp;$D$86,'CCG data'!$A:$AD,'CCG data'!Y$3,FALSE))</f>
        <v>30</v>
      </c>
      <c r="I185" s="100">
        <f>IF(R184="","",VLOOKUP($E184&amp;$D$85&amp;$D$86,'CCG data'!$A:$AD,'CCG data'!Z$3,FALSE))</f>
        <v>33.700000000000003</v>
      </c>
      <c r="J185" s="100">
        <f>IF(T184="","",VLOOKUP($E184&amp;$D$85&amp;$D$86,'CCG data'!$A:$AD,'CCG data'!AA$3,FALSE))</f>
        <v>20.7</v>
      </c>
      <c r="K185" s="100">
        <f>IF(T184="","",VLOOKUP($E184&amp;$D$85&amp;$D$86,'CCG data'!$A:$AD,'CCG data'!AB$3,FALSE))</f>
        <v>23.8</v>
      </c>
      <c r="L185" s="100">
        <f>IF(V184="","",VLOOKUP($E184&amp;$D$85&amp;$D$86,'CCG data'!$A:$AD,'CCG data'!AC$3,FALSE))</f>
        <v>10.8</v>
      </c>
      <c r="M185" s="100">
        <f>IF(V184="","",VLOOKUP($E184&amp;$D$85&amp;$D$86,'CCG data'!$A:$AD,'CCG data'!AD$3,FALSE))</f>
        <v>13.1</v>
      </c>
      <c r="N185" s="304"/>
      <c r="P185" s="162" t="str">
        <f>IF(P184="","",VLOOKUP($E184&amp;$D$85&amp;$D$86,'CCG data'!$A:$AD,'CCG data'!I$3,FALSE))</f>
        <v/>
      </c>
      <c r="Q185" s="15" t="str">
        <f>IF(P184="","",VLOOKUP($E184&amp;$D$85&amp;$D$86,'CCG data'!$A:$AD,'CCG data'!J$3,FALSE))</f>
        <v/>
      </c>
      <c r="R185" s="15">
        <f>IF(R184="","",VLOOKUP($E184&amp;$D$85&amp;$D$86,'CCG data'!$A:$AD,'CCG data'!K$3,FALSE))</f>
        <v>0.46100000000000002</v>
      </c>
      <c r="S185" s="15">
        <f>IF(R184="","",VLOOKUP($E184&amp;$D$85&amp;$D$86,'CCG data'!$A:$AD,'CCG data'!L$3,FALSE))</f>
        <v>0.502</v>
      </c>
      <c r="T185" s="15">
        <f>IF(T184="","",VLOOKUP($E184&amp;$D$85&amp;$D$86,'CCG data'!$A:$AD,'CCG data'!M$3,FALSE))</f>
        <v>0.318</v>
      </c>
      <c r="U185" s="15">
        <f>IF(T184="","",VLOOKUP($E184&amp;$D$85&amp;$D$86,'CCG data'!$A:$AD,'CCG data'!N$3,FALSE))</f>
        <v>0.35699999999999998</v>
      </c>
      <c r="V185" s="15">
        <f>IF(V184="","",VLOOKUP($E184&amp;$D$85&amp;$D$86,'CCG data'!$A:$AD,'CCG data'!O$3,FALSE))</f>
        <v>0.16600000000000001</v>
      </c>
      <c r="W185" s="142">
        <f>IF(V184="","",VLOOKUP($E184&amp;$D$85&amp;$D$86,'CCG data'!$A:$AD,'CCG data'!P$3,FALSE))</f>
        <v>0.19700000000000001</v>
      </c>
      <c r="Z185" s="178" t="str">
        <f>IFERROR(VLOOKUP($E185&amp;$D$86, Outliers!$A$4:$P$214,10,FALSE),"0")</f>
        <v>0</v>
      </c>
      <c r="AA185" s="178" t="str">
        <f>IFERROR(VLOOKUP($E185&amp;$D$86, Outliers!$A$4:$P$214,11,FALSE),"0")</f>
        <v>0</v>
      </c>
      <c r="AB185" s="178" t="str">
        <f>IFERROR(VLOOKUP($E185&amp;$D$86, Outliers!$A$4:$P$214,12,FALSE),"0")</f>
        <v>0</v>
      </c>
      <c r="AD185" s="82"/>
      <c r="AE185" s="82"/>
      <c r="AF185" s="82"/>
      <c r="AG185" s="82"/>
    </row>
    <row r="186" spans="4:33" ht="15.75" x14ac:dyDescent="0.25">
      <c r="D186" s="301"/>
      <c r="E186" s="108" t="s">
        <v>204</v>
      </c>
      <c r="F186" s="372" t="str">
        <f>IF(OR(ISERROR(VLOOKUP($E186&amp;$D$85&amp;$D$86,'CCG data'!$A:$AD,'CCG data'!R$3,FALSE)),ISBLANK(VLOOKUP($E186&amp;$D$85&amp;$D$86,'CCG data'!$A:$AD,'CCG data'!R$3,FALSE))),"",VLOOKUP($E186&amp;$D$85&amp;$D$86,'CCG data'!$A:$AD,'CCG data'!R$3,FALSE))</f>
        <v/>
      </c>
      <c r="G186" s="373"/>
      <c r="H186" s="373">
        <f>IF(OR(ISERROR(VLOOKUP($E186&amp;$D$85&amp;$D$86,'CCG data'!$A:$AD,'CCG data'!S$3,FALSE)),ISBLANK(VLOOKUP($E186&amp;$D$85&amp;$D$86,'CCG data'!$A:$AD,'CCG data'!S$3,FALSE))),"",VLOOKUP($E186&amp;$D$85&amp;$D$86,'CCG data'!$A:$AD,'CCG data'!S$3,FALSE))</f>
        <v>43.5</v>
      </c>
      <c r="I186" s="373"/>
      <c r="J186" s="373">
        <f>IF(OR(ISERROR(VLOOKUP($E186&amp;$D$85&amp;$D$86,'CCG data'!$A:$AD,'CCG data'!T$3,FALSE)),ISBLANK(VLOOKUP($E186&amp;$D$85&amp;$D$86,'CCG data'!$A:$AD,'CCG data'!T$3,FALSE))),"",VLOOKUP($E186&amp;$D$85&amp;$D$86,'CCG data'!$A:$AD,'CCG data'!T$3,FALSE))</f>
        <v>32.299999999999997</v>
      </c>
      <c r="K186" s="373"/>
      <c r="L186" s="373">
        <f>IF(OR(ISERROR(VLOOKUP($E186&amp;$D$85&amp;$D$86,'CCG data'!$A:$AD,'CCG data'!U$3,FALSE)),ISBLANK(VLOOKUP($E186&amp;$D$85&amp;$D$86,'CCG data'!$A:$AD,'CCG data'!U$3,FALSE))),"",VLOOKUP($E186&amp;$D$85&amp;$D$86,'CCG data'!$A:$AD,'CCG data'!U$3,FALSE))</f>
        <v>12.6</v>
      </c>
      <c r="M186" s="374"/>
      <c r="N186" s="303">
        <f>IF(OR(ISERROR(VLOOKUP($E186&amp;$D$85&amp;$D$86,'CCG data'!$A:$AD,'CCG data'!G$3,FALSE)),ISBLANK(VLOOKUP($E186&amp;$D$85&amp;$D$86,'CCG data'!$A:$AD,'CCG data'!G$3,FALSE))),"",VLOOKUP($E186&amp;$D$85&amp;$D$86,'CCG data'!$A:$AD,'CCG data'!G$3,FALSE))</f>
        <v>2301</v>
      </c>
      <c r="P186" s="354" t="str">
        <f>IF(OR(ISERROR(VLOOKUP($E186&amp;$D$85&amp;$D$86,'CCG data'!$A:$AD,'CCG data'!B$3,FALSE)),ISBLANK(VLOOKUP($E186&amp;$D$85&amp;$D$86,'CCG data'!$A:$AD,'CCG data'!B$3,FALSE))),"",VLOOKUP($E186&amp;$D$85&amp;$D$86,'CCG data'!$A:$AD,'CCG data'!B$3,FALSE))</f>
        <v/>
      </c>
      <c r="Q186" s="246"/>
      <c r="R186" s="246">
        <f>IF(OR(ISERROR(VLOOKUP($E186&amp;$D$85&amp;$D$86,'CCG data'!$A:$AD,'CCG data'!C$3,FALSE)),ISBLANK(VLOOKUP($E186&amp;$D$85&amp;$D$86,'CCG data'!$A:$AD,'CCG data'!C$3,FALSE))),"",VLOOKUP($E186&amp;$D$85&amp;$D$86,'CCG data'!$A:$AD,'CCG data'!C$3,FALSE))</f>
        <v>0.494567579313342</v>
      </c>
      <c r="S186" s="246"/>
      <c r="T186" s="246">
        <f>IF(OR(ISERROR(VLOOKUP($E186&amp;$D$85&amp;$D$86,'CCG data'!$A:$AD,'CCG data'!D$3,FALSE)),ISBLANK(VLOOKUP($E186&amp;$D$85&amp;$D$86,'CCG data'!$A:$AD,'CCG data'!D$3,FALSE))),"",VLOOKUP($E186&amp;$D$85&amp;$D$86,'CCG data'!$A:$AD,'CCG data'!D$3,FALSE))</f>
        <v>0.36288570186875274</v>
      </c>
      <c r="U186" s="246"/>
      <c r="V186" s="246">
        <f>IF(OR(ISERROR(VLOOKUP($E186&amp;$D$85&amp;$D$86,'CCG data'!$A:$AD,'CCG data'!E$3,FALSE)),ISBLANK(VLOOKUP($E186&amp;$D$85&amp;$D$86,'CCG data'!$A:$AD,'CCG data'!E$3,FALSE))),"",VLOOKUP($E186&amp;$D$85&amp;$D$86,'CCG data'!$A:$AD,'CCG data'!E$3,FALSE))</f>
        <v>0.14254671881790526</v>
      </c>
      <c r="W186" s="387"/>
      <c r="Z186" s="178">
        <f>IFERROR(VLOOKUP($E186&amp;$D$86, Outliers!$A$4:$P$214,10,FALSE),"0")</f>
        <v>1</v>
      </c>
      <c r="AA186" s="178">
        <f>IFERROR(VLOOKUP($E186&amp;$D$86, Outliers!$A$4:$P$214,11,FALSE),"0")</f>
        <v>1</v>
      </c>
      <c r="AB186" s="178">
        <f>IFERROR(VLOOKUP($E186&amp;$D$86, Outliers!$A$4:$P$214,12,FALSE),"0")</f>
        <v>0</v>
      </c>
      <c r="AD186" s="82"/>
      <c r="AE186" s="82"/>
      <c r="AF186" s="82"/>
      <c r="AG186" s="82"/>
    </row>
    <row r="187" spans="4:33" x14ac:dyDescent="0.25">
      <c r="D187" s="301"/>
      <c r="E187" s="107" t="s">
        <v>27</v>
      </c>
      <c r="F187" s="99" t="str">
        <f>IF(P186="","",VLOOKUP($E186&amp;$D$85&amp;$D$86,'CCG data'!$A:$AD,'CCG data'!W$3,FALSE))</f>
        <v/>
      </c>
      <c r="G187" s="100" t="str">
        <f>IF(P186="","",VLOOKUP($E186&amp;$D$85&amp;$D$86,'CCG data'!$A:$AD,'CCG data'!X$3,FALSE))</f>
        <v/>
      </c>
      <c r="H187" s="100">
        <f>IF(R186="","",VLOOKUP($E186&amp;$D$85&amp;$D$86,'CCG data'!$A:$AD,'CCG data'!Y$3,FALSE))</f>
        <v>41</v>
      </c>
      <c r="I187" s="100">
        <f>IF(R186="","",VLOOKUP($E186&amp;$D$85&amp;$D$86,'CCG data'!$A:$AD,'CCG data'!Z$3,FALSE))</f>
        <v>46.1</v>
      </c>
      <c r="J187" s="100">
        <f>IF(T186="","",VLOOKUP($E186&amp;$D$85&amp;$D$86,'CCG data'!$A:$AD,'CCG data'!AA$3,FALSE))</f>
        <v>30.1</v>
      </c>
      <c r="K187" s="100">
        <f>IF(T186="","",VLOOKUP($E186&amp;$D$85&amp;$D$86,'CCG data'!$A:$AD,'CCG data'!AB$3,FALSE))</f>
        <v>34.5</v>
      </c>
      <c r="L187" s="100">
        <f>IF(V186="","",VLOOKUP($E186&amp;$D$85&amp;$D$86,'CCG data'!$A:$AD,'CCG data'!AC$3,FALSE))</f>
        <v>11.2</v>
      </c>
      <c r="M187" s="100">
        <f>IF(V186="","",VLOOKUP($E186&amp;$D$85&amp;$D$86,'CCG data'!$A:$AD,'CCG data'!AD$3,FALSE))</f>
        <v>13.9</v>
      </c>
      <c r="N187" s="304"/>
      <c r="P187" s="162" t="str">
        <f>IF(P186="","",VLOOKUP($E186&amp;$D$85&amp;$D$86,'CCG data'!$A:$AD,'CCG data'!I$3,FALSE))</f>
        <v/>
      </c>
      <c r="Q187" s="15" t="str">
        <f>IF(P186="","",VLOOKUP($E186&amp;$D$85&amp;$D$86,'CCG data'!$A:$AD,'CCG data'!J$3,FALSE))</f>
        <v/>
      </c>
      <c r="R187" s="15">
        <f>IF(R186="","",VLOOKUP($E186&amp;$D$85&amp;$D$86,'CCG data'!$A:$AD,'CCG data'!K$3,FALSE))</f>
        <v>0.47399999999999998</v>
      </c>
      <c r="S187" s="15">
        <f>IF(R186="","",VLOOKUP($E186&amp;$D$85&amp;$D$86,'CCG data'!$A:$AD,'CCG data'!L$3,FALSE))</f>
        <v>0.51500000000000001</v>
      </c>
      <c r="T187" s="15">
        <f>IF(T186="","",VLOOKUP($E186&amp;$D$85&amp;$D$86,'CCG data'!$A:$AD,'CCG data'!M$3,FALSE))</f>
        <v>0.34300000000000003</v>
      </c>
      <c r="U187" s="15">
        <f>IF(T186="","",VLOOKUP($E186&amp;$D$85&amp;$D$86,'CCG data'!$A:$AD,'CCG data'!N$3,FALSE))</f>
        <v>0.38300000000000001</v>
      </c>
      <c r="V187" s="15">
        <f>IF(V186="","",VLOOKUP($E186&amp;$D$85&amp;$D$86,'CCG data'!$A:$AD,'CCG data'!O$3,FALSE))</f>
        <v>0.129</v>
      </c>
      <c r="W187" s="142">
        <f>IF(V186="","",VLOOKUP($E186&amp;$D$85&amp;$D$86,'CCG data'!$A:$AD,'CCG data'!P$3,FALSE))</f>
        <v>0.157</v>
      </c>
      <c r="Z187" s="178" t="str">
        <f>IFERROR(VLOOKUP($E187&amp;$D$86, Outliers!$A$4:$P$214,10,FALSE),"0")</f>
        <v>0</v>
      </c>
      <c r="AA187" s="178" t="str">
        <f>IFERROR(VLOOKUP($E187&amp;$D$86, Outliers!$A$4:$P$214,11,FALSE),"0")</f>
        <v>0</v>
      </c>
      <c r="AB187" s="178" t="str">
        <f>IFERROR(VLOOKUP($E187&amp;$D$86, Outliers!$A$4:$P$214,12,FALSE),"0")</f>
        <v>0</v>
      </c>
      <c r="AD187" s="82"/>
      <c r="AE187" s="82"/>
      <c r="AF187" s="82"/>
      <c r="AG187" s="82"/>
    </row>
    <row r="188" spans="4:33" ht="15.75" x14ac:dyDescent="0.25">
      <c r="D188" s="301"/>
      <c r="E188" s="108" t="s">
        <v>456</v>
      </c>
      <c r="F188" s="372" t="str">
        <f>IF(OR(ISERROR(VLOOKUP($E188&amp;$D$85&amp;$D$86,'CCG data'!$A:$AD,'CCG data'!R$3,FALSE)),ISBLANK(VLOOKUP($E188&amp;$D$85&amp;$D$86,'CCG data'!$A:$AD,'CCG data'!R$3,FALSE))),"",VLOOKUP($E188&amp;$D$85&amp;$D$86,'CCG data'!$A:$AD,'CCG data'!R$3,FALSE))</f>
        <v/>
      </c>
      <c r="G188" s="373"/>
      <c r="H188" s="373">
        <f>IF(OR(ISERROR(VLOOKUP($E188&amp;$D$85&amp;$D$86,'CCG data'!$A:$AD,'CCG data'!S$3,FALSE)),ISBLANK(VLOOKUP($E188&amp;$D$85&amp;$D$86,'CCG data'!$A:$AD,'CCG data'!S$3,FALSE))),"",VLOOKUP($E188&amp;$D$85&amp;$D$86,'CCG data'!$A:$AD,'CCG data'!S$3,FALSE))</f>
        <v>29.3</v>
      </c>
      <c r="I188" s="373"/>
      <c r="J188" s="373">
        <f>IF(OR(ISERROR(VLOOKUP($E188&amp;$D$85&amp;$D$86,'CCG data'!$A:$AD,'CCG data'!T$3,FALSE)),ISBLANK(VLOOKUP($E188&amp;$D$85&amp;$D$86,'CCG data'!$A:$AD,'CCG data'!T$3,FALSE))),"",VLOOKUP($E188&amp;$D$85&amp;$D$86,'CCG data'!$A:$AD,'CCG data'!T$3,FALSE))</f>
        <v>21.5</v>
      </c>
      <c r="K188" s="373"/>
      <c r="L188" s="373">
        <f>IF(OR(ISERROR(VLOOKUP($E188&amp;$D$85&amp;$D$86,'CCG data'!$A:$AD,'CCG data'!U$3,FALSE)),ISBLANK(VLOOKUP($E188&amp;$D$85&amp;$D$86,'CCG data'!$A:$AD,'CCG data'!U$3,FALSE))),"",VLOOKUP($E188&amp;$D$85&amp;$D$86,'CCG data'!$A:$AD,'CCG data'!U$3,FALSE))</f>
        <v>8.8000000000000007</v>
      </c>
      <c r="M188" s="374"/>
      <c r="N188" s="303">
        <f>IF(OR(ISERROR(VLOOKUP($E188&amp;$D$85&amp;$D$86,'CCG data'!$A:$AD,'CCG data'!G$3,FALSE)),ISBLANK(VLOOKUP($E188&amp;$D$85&amp;$D$86,'CCG data'!$A:$AD,'CCG data'!G$3,FALSE))),"",VLOOKUP($E188&amp;$D$85&amp;$D$86,'CCG data'!$A:$AD,'CCG data'!G$3,FALSE))</f>
        <v>1463</v>
      </c>
      <c r="P188" s="354" t="str">
        <f>IF(OR(ISERROR(VLOOKUP($E188&amp;$D$85&amp;$D$86,'CCG data'!$A:$AD,'CCG data'!B$3,FALSE)),ISBLANK(VLOOKUP($E188&amp;$D$85&amp;$D$86,'CCG data'!$A:$AD,'CCG data'!B$3,FALSE))),"",VLOOKUP($E188&amp;$D$85&amp;$D$86,'CCG data'!$A:$AD,'CCG data'!B$3,FALSE))</f>
        <v/>
      </c>
      <c r="Q188" s="246"/>
      <c r="R188" s="246">
        <f>IF(OR(ISERROR(VLOOKUP($E188&amp;$D$85&amp;$D$86,'CCG data'!$A:$AD,'CCG data'!C$3,FALSE)),ISBLANK(VLOOKUP($E188&amp;$D$85&amp;$D$86,'CCG data'!$A:$AD,'CCG data'!C$3,FALSE))),"",VLOOKUP($E188&amp;$D$85&amp;$D$86,'CCG data'!$A:$AD,'CCG data'!C$3,FALSE))</f>
        <v>0.49008885850991113</v>
      </c>
      <c r="S188" s="246"/>
      <c r="T188" s="246">
        <f>IF(OR(ISERROR(VLOOKUP($E188&amp;$D$85&amp;$D$86,'CCG data'!$A:$AD,'CCG data'!D$3,FALSE)),ISBLANK(VLOOKUP($E188&amp;$D$85&amp;$D$86,'CCG data'!$A:$AD,'CCG data'!D$3,FALSE))),"",VLOOKUP($E188&amp;$D$85&amp;$D$86,'CCG data'!$A:$AD,'CCG data'!D$3,FALSE))</f>
        <v>0.36090225563909772</v>
      </c>
      <c r="U188" s="246"/>
      <c r="V188" s="246">
        <f>IF(OR(ISERROR(VLOOKUP($E188&amp;$D$85&amp;$D$86,'CCG data'!$A:$AD,'CCG data'!E$3,FALSE)),ISBLANK(VLOOKUP($E188&amp;$D$85&amp;$D$86,'CCG data'!$A:$AD,'CCG data'!E$3,FALSE))),"",VLOOKUP($E188&amp;$D$85&amp;$D$86,'CCG data'!$A:$AD,'CCG data'!E$3,FALSE))</f>
        <v>0.14900888585099112</v>
      </c>
      <c r="W188" s="387"/>
      <c r="Z188" s="178">
        <f>IFERROR(VLOOKUP($E188&amp;$D$86, Outliers!$A$4:$P$214,10,FALSE),"0")</f>
        <v>1</v>
      </c>
      <c r="AA188" s="178">
        <f>IFERROR(VLOOKUP($E188&amp;$D$86, Outliers!$A$4:$P$214,11,FALSE),"0")</f>
        <v>1</v>
      </c>
      <c r="AB188" s="178">
        <f>IFERROR(VLOOKUP($E188&amp;$D$86, Outliers!$A$4:$P$214,12,FALSE),"0")</f>
        <v>1</v>
      </c>
      <c r="AD188" s="82"/>
      <c r="AE188" s="82"/>
      <c r="AF188" s="82"/>
      <c r="AG188" s="82"/>
    </row>
    <row r="189" spans="4:33" x14ac:dyDescent="0.25">
      <c r="D189" s="301"/>
      <c r="E189" s="107" t="s">
        <v>27</v>
      </c>
      <c r="F189" s="99" t="str">
        <f>IF(P188="","",VLOOKUP($E188&amp;$D$85&amp;$D$86,'CCG data'!$A:$AD,'CCG data'!W$3,FALSE))</f>
        <v/>
      </c>
      <c r="G189" s="100" t="str">
        <f>IF(P188="","",VLOOKUP($E188&amp;$D$85&amp;$D$86,'CCG data'!$A:$AD,'CCG data'!X$3,FALSE))</f>
        <v/>
      </c>
      <c r="H189" s="100">
        <f>IF(R188="","",VLOOKUP($E188&amp;$D$85&amp;$D$86,'CCG data'!$A:$AD,'CCG data'!Y$3,FALSE))</f>
        <v>27.1</v>
      </c>
      <c r="I189" s="100">
        <f>IF(R188="","",VLOOKUP($E188&amp;$D$85&amp;$D$86,'CCG data'!$A:$AD,'CCG data'!Z$3,FALSE))</f>
        <v>31.4</v>
      </c>
      <c r="J189" s="100">
        <f>IF(T188="","",VLOOKUP($E188&amp;$D$85&amp;$D$86,'CCG data'!$A:$AD,'CCG data'!AA$3,FALSE))</f>
        <v>19.7</v>
      </c>
      <c r="K189" s="100">
        <f>IF(T188="","",VLOOKUP($E188&amp;$D$85&amp;$D$86,'CCG data'!$A:$AD,'CCG data'!AB$3,FALSE))</f>
        <v>23.3</v>
      </c>
      <c r="L189" s="100">
        <f>IF(V188="","",VLOOKUP($E188&amp;$D$85&amp;$D$86,'CCG data'!$A:$AD,'CCG data'!AC$3,FALSE))</f>
        <v>7.7</v>
      </c>
      <c r="M189" s="100">
        <f>IF(V188="","",VLOOKUP($E188&amp;$D$85&amp;$D$86,'CCG data'!$A:$AD,'CCG data'!AD$3,FALSE))</f>
        <v>10</v>
      </c>
      <c r="N189" s="304"/>
      <c r="P189" s="162" t="str">
        <f>IF(P188="","",VLOOKUP($E188&amp;$D$85&amp;$D$86,'CCG data'!$A:$AD,'CCG data'!I$3,FALSE))</f>
        <v/>
      </c>
      <c r="Q189" s="15" t="str">
        <f>IF(P188="","",VLOOKUP($E188&amp;$D$85&amp;$D$86,'CCG data'!$A:$AD,'CCG data'!J$3,FALSE))</f>
        <v/>
      </c>
      <c r="R189" s="15">
        <f>IF(R188="","",VLOOKUP($E188&amp;$D$85&amp;$D$86,'CCG data'!$A:$AD,'CCG data'!K$3,FALSE))</f>
        <v>0.46500000000000002</v>
      </c>
      <c r="S189" s="15">
        <f>IF(R188="","",VLOOKUP($E188&amp;$D$85&amp;$D$86,'CCG data'!$A:$AD,'CCG data'!L$3,FALSE))</f>
        <v>0.51600000000000001</v>
      </c>
      <c r="T189" s="15">
        <f>IF(T188="","",VLOOKUP($E188&amp;$D$85&amp;$D$86,'CCG data'!$A:$AD,'CCG data'!M$3,FALSE))</f>
        <v>0.33700000000000002</v>
      </c>
      <c r="U189" s="15">
        <f>IF(T188="","",VLOOKUP($E188&amp;$D$85&amp;$D$86,'CCG data'!$A:$AD,'CCG data'!N$3,FALSE))</f>
        <v>0.38600000000000001</v>
      </c>
      <c r="V189" s="15">
        <f>IF(V188="","",VLOOKUP($E188&amp;$D$85&amp;$D$86,'CCG data'!$A:$AD,'CCG data'!O$3,FALSE))</f>
        <v>0.13200000000000001</v>
      </c>
      <c r="W189" s="142">
        <f>IF(V188="","",VLOOKUP($E188&amp;$D$85&amp;$D$86,'CCG data'!$A:$AD,'CCG data'!P$3,FALSE))</f>
        <v>0.16800000000000001</v>
      </c>
      <c r="Z189" s="178" t="str">
        <f>IFERROR(VLOOKUP($E189&amp;$D$86, Outliers!$A$4:$P$214,10,FALSE),"0")</f>
        <v>0</v>
      </c>
      <c r="AA189" s="178" t="str">
        <f>IFERROR(VLOOKUP($E189&amp;$D$86, Outliers!$A$4:$P$214,11,FALSE),"0")</f>
        <v>0</v>
      </c>
      <c r="AB189" s="178" t="str">
        <f>IFERROR(VLOOKUP($E189&amp;$D$86, Outliers!$A$4:$P$214,12,FALSE),"0")</f>
        <v>0</v>
      </c>
      <c r="AD189" s="82"/>
      <c r="AE189" s="82"/>
      <c r="AF189" s="82"/>
      <c r="AG189" s="82"/>
    </row>
    <row r="190" spans="4:33" ht="15.75" x14ac:dyDescent="0.25">
      <c r="D190" s="301"/>
      <c r="E190" s="108" t="s">
        <v>457</v>
      </c>
      <c r="F190" s="372" t="str">
        <f>IF(OR(ISERROR(VLOOKUP($E190&amp;$D$85&amp;$D$86,'CCG data'!$A:$AD,'CCG data'!R$3,FALSE)),ISBLANK(VLOOKUP($E190&amp;$D$85&amp;$D$86,'CCG data'!$A:$AD,'CCG data'!R$3,FALSE))),"",VLOOKUP($E190&amp;$D$85&amp;$D$86,'CCG data'!$A:$AD,'CCG data'!R$3,FALSE))</f>
        <v/>
      </c>
      <c r="G190" s="373"/>
      <c r="H190" s="373">
        <f>IF(OR(ISERROR(VLOOKUP($E190&amp;$D$85&amp;$D$86,'CCG data'!$A:$AD,'CCG data'!S$3,FALSE)),ISBLANK(VLOOKUP($E190&amp;$D$85&amp;$D$86,'CCG data'!$A:$AD,'CCG data'!S$3,FALSE))),"",VLOOKUP($E190&amp;$D$85&amp;$D$86,'CCG data'!$A:$AD,'CCG data'!S$3,FALSE))</f>
        <v>41.2</v>
      </c>
      <c r="I190" s="373"/>
      <c r="J190" s="373">
        <f>IF(OR(ISERROR(VLOOKUP($E190&amp;$D$85&amp;$D$86,'CCG data'!$A:$AD,'CCG data'!T$3,FALSE)),ISBLANK(VLOOKUP($E190&amp;$D$85&amp;$D$86,'CCG data'!$A:$AD,'CCG data'!T$3,FALSE))),"",VLOOKUP($E190&amp;$D$85&amp;$D$86,'CCG data'!$A:$AD,'CCG data'!T$3,FALSE))</f>
        <v>26.5</v>
      </c>
      <c r="K190" s="373"/>
      <c r="L190" s="373">
        <f>IF(OR(ISERROR(VLOOKUP($E190&amp;$D$85&amp;$D$86,'CCG data'!$A:$AD,'CCG data'!U$3,FALSE)),ISBLANK(VLOOKUP($E190&amp;$D$85&amp;$D$86,'CCG data'!$A:$AD,'CCG data'!U$3,FALSE))),"",VLOOKUP($E190&amp;$D$85&amp;$D$86,'CCG data'!$A:$AD,'CCG data'!U$3,FALSE))</f>
        <v>6.7</v>
      </c>
      <c r="M190" s="374"/>
      <c r="N190" s="303">
        <f>IF(OR(ISERROR(VLOOKUP($E190&amp;$D$85&amp;$D$86,'CCG data'!$A:$AD,'CCG data'!G$3,FALSE)),ISBLANK(VLOOKUP($E190&amp;$D$85&amp;$D$86,'CCG data'!$A:$AD,'CCG data'!G$3,FALSE))),"",VLOOKUP($E190&amp;$D$85&amp;$D$86,'CCG data'!$A:$AD,'CCG data'!G$3,FALSE))</f>
        <v>2038</v>
      </c>
      <c r="P190" s="354" t="str">
        <f>IF(OR(ISERROR(VLOOKUP($E190&amp;$D$85&amp;$D$86,'CCG data'!$A:$AD,'CCG data'!B$3,FALSE)),ISBLANK(VLOOKUP($E190&amp;$D$85&amp;$D$86,'CCG data'!$A:$AD,'CCG data'!B$3,FALSE))),"",VLOOKUP($E190&amp;$D$85&amp;$D$86,'CCG data'!$A:$AD,'CCG data'!B$3,FALSE))</f>
        <v/>
      </c>
      <c r="Q190" s="246"/>
      <c r="R190" s="246">
        <f>IF(OR(ISERROR(VLOOKUP($E190&amp;$D$85&amp;$D$86,'CCG data'!$A:$AD,'CCG data'!C$3,FALSE)),ISBLANK(VLOOKUP($E190&amp;$D$85&amp;$D$86,'CCG data'!$A:$AD,'CCG data'!C$3,FALSE))),"",VLOOKUP($E190&amp;$D$85&amp;$D$86,'CCG data'!$A:$AD,'CCG data'!C$3,FALSE))</f>
        <v>0.55397448478900879</v>
      </c>
      <c r="S190" s="246"/>
      <c r="T190" s="246">
        <f>IF(OR(ISERROR(VLOOKUP($E190&amp;$D$85&amp;$D$86,'CCG data'!$A:$AD,'CCG data'!D$3,FALSE)),ISBLANK(VLOOKUP($E190&amp;$D$85&amp;$D$86,'CCG data'!$A:$AD,'CCG data'!D$3,FALSE))),"",VLOOKUP($E190&amp;$D$85&amp;$D$86,'CCG data'!$A:$AD,'CCG data'!D$3,FALSE))</f>
        <v>0.35525024533856725</v>
      </c>
      <c r="U190" s="246"/>
      <c r="V190" s="246">
        <f>IF(OR(ISERROR(VLOOKUP($E190&amp;$D$85&amp;$D$86,'CCG data'!$A:$AD,'CCG data'!E$3,FALSE)),ISBLANK(VLOOKUP($E190&amp;$D$85&amp;$D$86,'CCG data'!$A:$AD,'CCG data'!E$3,FALSE))),"",VLOOKUP($E190&amp;$D$85&amp;$D$86,'CCG data'!$A:$AD,'CCG data'!E$3,FALSE))</f>
        <v>9.0775269872423944E-2</v>
      </c>
      <c r="W190" s="387"/>
      <c r="Z190" s="178">
        <f>IFERROR(VLOOKUP($E190&amp;$D$86, Outliers!$A$4:$P$214,10,FALSE),"0")</f>
        <v>1</v>
      </c>
      <c r="AA190" s="178">
        <f>IFERROR(VLOOKUP($E190&amp;$D$86, Outliers!$A$4:$P$214,11,FALSE),"0")</f>
        <v>0</v>
      </c>
      <c r="AB190" s="178">
        <f>IFERROR(VLOOKUP($E190&amp;$D$86, Outliers!$A$4:$P$214,12,FALSE),"0")</f>
        <v>1</v>
      </c>
      <c r="AD190" s="82"/>
      <c r="AE190" s="82"/>
      <c r="AF190" s="82"/>
      <c r="AG190" s="82"/>
    </row>
    <row r="191" spans="4:33" x14ac:dyDescent="0.25">
      <c r="D191" s="301"/>
      <c r="E191" s="107" t="s">
        <v>27</v>
      </c>
      <c r="F191" s="99" t="str">
        <f>IF(P190="","",VLOOKUP($E190&amp;$D$85&amp;$D$86,'CCG data'!$A:$AD,'CCG data'!W$3,FALSE))</f>
        <v/>
      </c>
      <c r="G191" s="100" t="str">
        <f>IF(P190="","",VLOOKUP($E190&amp;$D$85&amp;$D$86,'CCG data'!$A:$AD,'CCG data'!X$3,FALSE))</f>
        <v/>
      </c>
      <c r="H191" s="100">
        <f>IF(R190="","",VLOOKUP($E190&amp;$D$85&amp;$D$86,'CCG data'!$A:$AD,'CCG data'!Y$3,FALSE))</f>
        <v>38.799999999999997</v>
      </c>
      <c r="I191" s="100">
        <f>IF(R190="","",VLOOKUP($E190&amp;$D$85&amp;$D$86,'CCG data'!$A:$AD,'CCG data'!Z$3,FALSE))</f>
        <v>43.6</v>
      </c>
      <c r="J191" s="100">
        <f>IF(T190="","",VLOOKUP($E190&amp;$D$85&amp;$D$86,'CCG data'!$A:$AD,'CCG data'!AA$3,FALSE))</f>
        <v>24.6</v>
      </c>
      <c r="K191" s="100">
        <f>IF(T190="","",VLOOKUP($E190&amp;$D$85&amp;$D$86,'CCG data'!$A:$AD,'CCG data'!AB$3,FALSE))</f>
        <v>28.4</v>
      </c>
      <c r="L191" s="100">
        <f>IF(V190="","",VLOOKUP($E190&amp;$D$85&amp;$D$86,'CCG data'!$A:$AD,'CCG data'!AC$3,FALSE))</f>
        <v>5.7</v>
      </c>
      <c r="M191" s="100">
        <f>IF(V190="","",VLOOKUP($E190&amp;$D$85&amp;$D$86,'CCG data'!$A:$AD,'CCG data'!AD$3,FALSE))</f>
        <v>7.7</v>
      </c>
      <c r="N191" s="304"/>
      <c r="P191" s="162" t="str">
        <f>IF(P190="","",VLOOKUP($E190&amp;$D$85&amp;$D$86,'CCG data'!$A:$AD,'CCG data'!I$3,FALSE))</f>
        <v/>
      </c>
      <c r="Q191" s="15" t="str">
        <f>IF(P190="","",VLOOKUP($E190&amp;$D$85&amp;$D$86,'CCG data'!$A:$AD,'CCG data'!J$3,FALSE))</f>
        <v/>
      </c>
      <c r="R191" s="15">
        <f>IF(R190="","",VLOOKUP($E190&amp;$D$85&amp;$D$86,'CCG data'!$A:$AD,'CCG data'!K$3,FALSE))</f>
        <v>0.53200000000000003</v>
      </c>
      <c r="S191" s="15">
        <f>IF(R190="","",VLOOKUP($E190&amp;$D$85&amp;$D$86,'CCG data'!$A:$AD,'CCG data'!L$3,FALSE))</f>
        <v>0.57499999999999996</v>
      </c>
      <c r="T191" s="15">
        <f>IF(T190="","",VLOOKUP($E190&amp;$D$85&amp;$D$86,'CCG data'!$A:$AD,'CCG data'!M$3,FALSE))</f>
        <v>0.33500000000000002</v>
      </c>
      <c r="U191" s="15">
        <f>IF(T190="","",VLOOKUP($E190&amp;$D$85&amp;$D$86,'CCG data'!$A:$AD,'CCG data'!N$3,FALSE))</f>
        <v>0.376</v>
      </c>
      <c r="V191" s="15">
        <f>IF(V190="","",VLOOKUP($E190&amp;$D$85&amp;$D$86,'CCG data'!$A:$AD,'CCG data'!O$3,FALSE))</f>
        <v>7.9000000000000001E-2</v>
      </c>
      <c r="W191" s="142">
        <f>IF(V190="","",VLOOKUP($E190&amp;$D$85&amp;$D$86,'CCG data'!$A:$AD,'CCG data'!P$3,FALSE))</f>
        <v>0.104</v>
      </c>
      <c r="Z191" s="178" t="str">
        <f>IFERROR(VLOOKUP($E191&amp;$D$86, Outliers!$A$4:$P$214,10,FALSE),"0")</f>
        <v>0</v>
      </c>
      <c r="AA191" s="178" t="str">
        <f>IFERROR(VLOOKUP($E191&amp;$D$86, Outliers!$A$4:$P$214,11,FALSE),"0")</f>
        <v>0</v>
      </c>
      <c r="AB191" s="178" t="str">
        <f>IFERROR(VLOOKUP($E191&amp;$D$86, Outliers!$A$4:$P$214,12,FALSE),"0")</f>
        <v>0</v>
      </c>
      <c r="AD191" s="82"/>
      <c r="AE191" s="82"/>
      <c r="AF191" s="82"/>
      <c r="AG191" s="82"/>
    </row>
    <row r="192" spans="4:33" ht="15.75" x14ac:dyDescent="0.25">
      <c r="D192" s="301"/>
      <c r="E192" s="108" t="s">
        <v>205</v>
      </c>
      <c r="F192" s="372" t="str">
        <f>IF(OR(ISERROR(VLOOKUP($E192&amp;$D$85&amp;$D$86,'CCG data'!$A:$AD,'CCG data'!R$3,FALSE)),ISBLANK(VLOOKUP($E192&amp;$D$85&amp;$D$86,'CCG data'!$A:$AD,'CCG data'!R$3,FALSE))),"",VLOOKUP($E192&amp;$D$85&amp;$D$86,'CCG data'!$A:$AD,'CCG data'!R$3,FALSE))</f>
        <v/>
      </c>
      <c r="G192" s="373"/>
      <c r="H192" s="373">
        <f>IF(OR(ISERROR(VLOOKUP($E192&amp;$D$85&amp;$D$86,'CCG data'!$A:$AD,'CCG data'!S$3,FALSE)),ISBLANK(VLOOKUP($E192&amp;$D$85&amp;$D$86,'CCG data'!$A:$AD,'CCG data'!S$3,FALSE))),"",VLOOKUP($E192&amp;$D$85&amp;$D$86,'CCG data'!$A:$AD,'CCG data'!S$3,FALSE))</f>
        <v>32.299999999999997</v>
      </c>
      <c r="I192" s="373"/>
      <c r="J192" s="373">
        <f>IF(OR(ISERROR(VLOOKUP($E192&amp;$D$85&amp;$D$86,'CCG data'!$A:$AD,'CCG data'!T$3,FALSE)),ISBLANK(VLOOKUP($E192&amp;$D$85&amp;$D$86,'CCG data'!$A:$AD,'CCG data'!T$3,FALSE))),"",VLOOKUP($E192&amp;$D$85&amp;$D$86,'CCG data'!$A:$AD,'CCG data'!T$3,FALSE))</f>
        <v>20.399999999999999</v>
      </c>
      <c r="K192" s="373"/>
      <c r="L192" s="373">
        <f>IF(OR(ISERROR(VLOOKUP($E192&amp;$D$85&amp;$D$86,'CCG data'!$A:$AD,'CCG data'!U$3,FALSE)),ISBLANK(VLOOKUP($E192&amp;$D$85&amp;$D$86,'CCG data'!$A:$AD,'CCG data'!U$3,FALSE))),"",VLOOKUP($E192&amp;$D$85&amp;$D$86,'CCG data'!$A:$AD,'CCG data'!U$3,FALSE))</f>
        <v>8.9</v>
      </c>
      <c r="M192" s="374"/>
      <c r="N192" s="303">
        <f>IF(OR(ISERROR(VLOOKUP($E192&amp;$D$85&amp;$D$86,'CCG data'!$A:$AD,'CCG data'!G$3,FALSE)),ISBLANK(VLOOKUP($E192&amp;$D$85&amp;$D$86,'CCG data'!$A:$AD,'CCG data'!G$3,FALSE))),"",VLOOKUP($E192&amp;$D$85&amp;$D$86,'CCG data'!$A:$AD,'CCG data'!G$3,FALSE))</f>
        <v>533</v>
      </c>
      <c r="P192" s="354" t="str">
        <f>IF(OR(ISERROR(VLOOKUP($E192&amp;$D$85&amp;$D$86,'CCG data'!$A:$AD,'CCG data'!B$3,FALSE)),ISBLANK(VLOOKUP($E192&amp;$D$85&amp;$D$86,'CCG data'!$A:$AD,'CCG data'!B$3,FALSE))),"",VLOOKUP($E192&amp;$D$85&amp;$D$86,'CCG data'!$A:$AD,'CCG data'!B$3,FALSE))</f>
        <v/>
      </c>
      <c r="Q192" s="246"/>
      <c r="R192" s="246">
        <f>IF(OR(ISERROR(VLOOKUP($E192&amp;$D$85&amp;$D$86,'CCG data'!$A:$AD,'CCG data'!C$3,FALSE)),ISBLANK(VLOOKUP($E192&amp;$D$85&amp;$D$86,'CCG data'!$A:$AD,'CCG data'!C$3,FALSE))),"",VLOOKUP($E192&amp;$D$85&amp;$D$86,'CCG data'!$A:$AD,'CCG data'!C$3,FALSE))</f>
        <v>0.5272045028142589</v>
      </c>
      <c r="S192" s="246"/>
      <c r="T192" s="246">
        <f>IF(OR(ISERROR(VLOOKUP($E192&amp;$D$85&amp;$D$86,'CCG data'!$A:$AD,'CCG data'!D$3,FALSE)),ISBLANK(VLOOKUP($E192&amp;$D$85&amp;$D$86,'CCG data'!$A:$AD,'CCG data'!D$3,FALSE))),"",VLOOKUP($E192&amp;$D$85&amp;$D$86,'CCG data'!$A:$AD,'CCG data'!D$3,FALSE))</f>
        <v>0.32645403377110693</v>
      </c>
      <c r="U192" s="246"/>
      <c r="V192" s="246">
        <f>IF(OR(ISERROR(VLOOKUP($E192&amp;$D$85&amp;$D$86,'CCG data'!$A:$AD,'CCG data'!E$3,FALSE)),ISBLANK(VLOOKUP($E192&amp;$D$85&amp;$D$86,'CCG data'!$A:$AD,'CCG data'!E$3,FALSE))),"",VLOOKUP($E192&amp;$D$85&amp;$D$86,'CCG data'!$A:$AD,'CCG data'!E$3,FALSE))</f>
        <v>0.14634146341463414</v>
      </c>
      <c r="W192" s="387"/>
      <c r="Z192" s="178">
        <f>IFERROR(VLOOKUP($E192&amp;$D$86, Outliers!$A$4:$P$214,10,FALSE),"0")</f>
        <v>0</v>
      </c>
      <c r="AA192" s="178">
        <f>IFERROR(VLOOKUP($E192&amp;$D$86, Outliers!$A$4:$P$214,11,FALSE),"0")</f>
        <v>1</v>
      </c>
      <c r="AB192" s="178">
        <f>IFERROR(VLOOKUP($E192&amp;$D$86, Outliers!$A$4:$P$214,12,FALSE),"0")</f>
        <v>0</v>
      </c>
      <c r="AD192" s="82"/>
      <c r="AE192" s="82"/>
      <c r="AF192" s="82"/>
      <c r="AG192" s="82"/>
    </row>
    <row r="193" spans="4:33" x14ac:dyDescent="0.25">
      <c r="D193" s="301"/>
      <c r="E193" s="107" t="s">
        <v>27</v>
      </c>
      <c r="F193" s="99" t="str">
        <f>IF(P192="","",VLOOKUP($E192&amp;$D$85&amp;$D$86,'CCG data'!$A:$AD,'CCG data'!W$3,FALSE))</f>
        <v/>
      </c>
      <c r="G193" s="100" t="str">
        <f>IF(P192="","",VLOOKUP($E192&amp;$D$85&amp;$D$86,'CCG data'!$A:$AD,'CCG data'!X$3,FALSE))</f>
        <v/>
      </c>
      <c r="H193" s="100">
        <f>IF(R192="","",VLOOKUP($E192&amp;$D$85&amp;$D$86,'CCG data'!$A:$AD,'CCG data'!Y$3,FALSE))</f>
        <v>28.5</v>
      </c>
      <c r="I193" s="100">
        <f>IF(R192="","",VLOOKUP($E192&amp;$D$85&amp;$D$86,'CCG data'!$A:$AD,'CCG data'!Z$3,FALSE))</f>
        <v>36.1</v>
      </c>
      <c r="J193" s="100">
        <f>IF(T192="","",VLOOKUP($E192&amp;$D$85&amp;$D$86,'CCG data'!$A:$AD,'CCG data'!AA$3,FALSE))</f>
        <v>17.3</v>
      </c>
      <c r="K193" s="100">
        <f>IF(T192="","",VLOOKUP($E192&amp;$D$85&amp;$D$86,'CCG data'!$A:$AD,'CCG data'!AB$3,FALSE))</f>
        <v>23.4</v>
      </c>
      <c r="L193" s="100">
        <f>IF(V192="","",VLOOKUP($E192&amp;$D$85&amp;$D$86,'CCG data'!$A:$AD,'CCG data'!AC$3,FALSE))</f>
        <v>6.9</v>
      </c>
      <c r="M193" s="100">
        <f>IF(V192="","",VLOOKUP($E192&amp;$D$85&amp;$D$86,'CCG data'!$A:$AD,'CCG data'!AD$3,FALSE))</f>
        <v>10.8</v>
      </c>
      <c r="N193" s="304"/>
      <c r="P193" s="162" t="str">
        <f>IF(P192="","",VLOOKUP($E192&amp;$D$85&amp;$D$86,'CCG data'!$A:$AD,'CCG data'!I$3,FALSE))</f>
        <v/>
      </c>
      <c r="Q193" s="15" t="str">
        <f>IF(P192="","",VLOOKUP($E192&amp;$D$85&amp;$D$86,'CCG data'!$A:$AD,'CCG data'!J$3,FALSE))</f>
        <v/>
      </c>
      <c r="R193" s="15">
        <f>IF(R192="","",VLOOKUP($E192&amp;$D$85&amp;$D$86,'CCG data'!$A:$AD,'CCG data'!K$3,FALSE))</f>
        <v>0.48499999999999999</v>
      </c>
      <c r="S193" s="15">
        <f>IF(R192="","",VLOOKUP($E192&amp;$D$85&amp;$D$86,'CCG data'!$A:$AD,'CCG data'!L$3,FALSE))</f>
        <v>0.56899999999999995</v>
      </c>
      <c r="T193" s="15">
        <f>IF(T192="","",VLOOKUP($E192&amp;$D$85&amp;$D$86,'CCG data'!$A:$AD,'CCG data'!M$3,FALSE))</f>
        <v>0.28799999999999998</v>
      </c>
      <c r="U193" s="15">
        <f>IF(T192="","",VLOOKUP($E192&amp;$D$85&amp;$D$86,'CCG data'!$A:$AD,'CCG data'!N$3,FALSE))</f>
        <v>0.36699999999999999</v>
      </c>
      <c r="V193" s="15">
        <f>IF(V192="","",VLOOKUP($E192&amp;$D$85&amp;$D$86,'CCG data'!$A:$AD,'CCG data'!O$3,FALSE))</f>
        <v>0.11899999999999999</v>
      </c>
      <c r="W193" s="142">
        <f>IF(V192="","",VLOOKUP($E192&amp;$D$85&amp;$D$86,'CCG data'!$A:$AD,'CCG data'!P$3,FALSE))</f>
        <v>0.17899999999999999</v>
      </c>
      <c r="Z193" s="178" t="str">
        <f>IFERROR(VLOOKUP($E193&amp;$D$86, Outliers!$A$4:$P$214,10,FALSE),"0")</f>
        <v>0</v>
      </c>
      <c r="AA193" s="178" t="str">
        <f>IFERROR(VLOOKUP($E193&amp;$D$86, Outliers!$A$4:$P$214,11,FALSE),"0")</f>
        <v>0</v>
      </c>
      <c r="AB193" s="178" t="str">
        <f>IFERROR(VLOOKUP($E193&amp;$D$86, Outliers!$A$4:$P$214,12,FALSE),"0")</f>
        <v>0</v>
      </c>
      <c r="AD193" s="82"/>
      <c r="AE193" s="82"/>
      <c r="AF193" s="82"/>
      <c r="AG193" s="82"/>
    </row>
    <row r="194" spans="4:33" ht="15.75" x14ac:dyDescent="0.25">
      <c r="D194" s="301"/>
      <c r="E194" s="108" t="s">
        <v>206</v>
      </c>
      <c r="F194" s="372" t="str">
        <f>IF(OR(ISERROR(VLOOKUP($E194&amp;$D$85&amp;$D$86,'CCG data'!$A:$AD,'CCG data'!R$3,FALSE)),ISBLANK(VLOOKUP($E194&amp;$D$85&amp;$D$86,'CCG data'!$A:$AD,'CCG data'!R$3,FALSE))),"",VLOOKUP($E194&amp;$D$85&amp;$D$86,'CCG data'!$A:$AD,'CCG data'!R$3,FALSE))</f>
        <v/>
      </c>
      <c r="G194" s="373"/>
      <c r="H194" s="373">
        <f>IF(OR(ISERROR(VLOOKUP($E194&amp;$D$85&amp;$D$86,'CCG data'!$A:$AD,'CCG data'!S$3,FALSE)),ISBLANK(VLOOKUP($E194&amp;$D$85&amp;$D$86,'CCG data'!$A:$AD,'CCG data'!S$3,FALSE))),"",VLOOKUP($E194&amp;$D$85&amp;$D$86,'CCG data'!$A:$AD,'CCG data'!S$3,FALSE))</f>
        <v>22.9</v>
      </c>
      <c r="I194" s="373"/>
      <c r="J194" s="373">
        <f>IF(OR(ISERROR(VLOOKUP($E194&amp;$D$85&amp;$D$86,'CCG data'!$A:$AD,'CCG data'!T$3,FALSE)),ISBLANK(VLOOKUP($E194&amp;$D$85&amp;$D$86,'CCG data'!$A:$AD,'CCG data'!T$3,FALSE))),"",VLOOKUP($E194&amp;$D$85&amp;$D$86,'CCG data'!$A:$AD,'CCG data'!T$3,FALSE))</f>
        <v>26</v>
      </c>
      <c r="K194" s="373"/>
      <c r="L194" s="373">
        <f>IF(OR(ISERROR(VLOOKUP($E194&amp;$D$85&amp;$D$86,'CCG data'!$A:$AD,'CCG data'!U$3,FALSE)),ISBLANK(VLOOKUP($E194&amp;$D$85&amp;$D$86,'CCG data'!$A:$AD,'CCG data'!U$3,FALSE))),"",VLOOKUP($E194&amp;$D$85&amp;$D$86,'CCG data'!$A:$AD,'CCG data'!U$3,FALSE))</f>
        <v>9</v>
      </c>
      <c r="M194" s="374"/>
      <c r="N194" s="303">
        <f>IF(OR(ISERROR(VLOOKUP($E194&amp;$D$85&amp;$D$86,'CCG data'!$A:$AD,'CCG data'!G$3,FALSE)),ISBLANK(VLOOKUP($E194&amp;$D$85&amp;$D$86,'CCG data'!$A:$AD,'CCG data'!G$3,FALSE))),"",VLOOKUP($E194&amp;$D$85&amp;$D$86,'CCG data'!$A:$AD,'CCG data'!G$3,FALSE))</f>
        <v>698</v>
      </c>
      <c r="P194" s="354" t="str">
        <f>IF(OR(ISERROR(VLOOKUP($E194&amp;$D$85&amp;$D$86,'CCG data'!$A:$AD,'CCG data'!B$3,FALSE)),ISBLANK(VLOOKUP($E194&amp;$D$85&amp;$D$86,'CCG data'!$A:$AD,'CCG data'!B$3,FALSE))),"",VLOOKUP($E194&amp;$D$85&amp;$D$86,'CCG data'!$A:$AD,'CCG data'!B$3,FALSE))</f>
        <v/>
      </c>
      <c r="Q194" s="246"/>
      <c r="R194" s="246">
        <f>IF(OR(ISERROR(VLOOKUP($E194&amp;$D$85&amp;$D$86,'CCG data'!$A:$AD,'CCG data'!C$3,FALSE)),ISBLANK(VLOOKUP($E194&amp;$D$85&amp;$D$86,'CCG data'!$A:$AD,'CCG data'!C$3,FALSE))),"",VLOOKUP($E194&amp;$D$85&amp;$D$86,'CCG data'!$A:$AD,'CCG data'!C$3,FALSE))</f>
        <v>0.38968481375358166</v>
      </c>
      <c r="S194" s="246"/>
      <c r="T194" s="246">
        <f>IF(OR(ISERROR(VLOOKUP($E194&amp;$D$85&amp;$D$86,'CCG data'!$A:$AD,'CCG data'!D$3,FALSE)),ISBLANK(VLOOKUP($E194&amp;$D$85&amp;$D$86,'CCG data'!$A:$AD,'CCG data'!D$3,FALSE))),"",VLOOKUP($E194&amp;$D$85&amp;$D$86,'CCG data'!$A:$AD,'CCG data'!D$3,FALSE))</f>
        <v>0.45272206303724927</v>
      </c>
      <c r="U194" s="246"/>
      <c r="V194" s="246">
        <f>IF(OR(ISERROR(VLOOKUP($E194&amp;$D$85&amp;$D$86,'CCG data'!$A:$AD,'CCG data'!E$3,FALSE)),ISBLANK(VLOOKUP($E194&amp;$D$85&amp;$D$86,'CCG data'!$A:$AD,'CCG data'!E$3,FALSE))),"",VLOOKUP($E194&amp;$D$85&amp;$D$86,'CCG data'!$A:$AD,'CCG data'!E$3,FALSE))</f>
        <v>0.15759312320916904</v>
      </c>
      <c r="W194" s="387"/>
      <c r="Z194" s="178">
        <f>IFERROR(VLOOKUP($E194&amp;$D$86, Outliers!$A$4:$P$214,10,FALSE),"0")</f>
        <v>1</v>
      </c>
      <c r="AA194" s="178">
        <f>IFERROR(VLOOKUP($E194&amp;$D$86, Outliers!$A$4:$P$214,11,FALSE),"0")</f>
        <v>0</v>
      </c>
      <c r="AB194" s="178">
        <f>IFERROR(VLOOKUP($E194&amp;$D$86, Outliers!$A$4:$P$214,12,FALSE),"0")</f>
        <v>1</v>
      </c>
      <c r="AD194" s="82"/>
      <c r="AE194" s="82"/>
      <c r="AF194" s="82"/>
      <c r="AG194" s="82"/>
    </row>
    <row r="195" spans="4:33" x14ac:dyDescent="0.25">
      <c r="D195" s="301"/>
      <c r="E195" s="107" t="s">
        <v>27</v>
      </c>
      <c r="F195" s="99" t="str">
        <f>IF(P194="","",VLOOKUP($E194&amp;$D$85&amp;$D$86,'CCG data'!$A:$AD,'CCG data'!W$3,FALSE))</f>
        <v/>
      </c>
      <c r="G195" s="100" t="str">
        <f>IF(P194="","",VLOOKUP($E194&amp;$D$85&amp;$D$86,'CCG data'!$A:$AD,'CCG data'!X$3,FALSE))</f>
        <v/>
      </c>
      <c r="H195" s="100">
        <f>IF(R194="","",VLOOKUP($E194&amp;$D$85&amp;$D$86,'CCG data'!$A:$AD,'CCG data'!Y$3,FALSE))</f>
        <v>20.2</v>
      </c>
      <c r="I195" s="100">
        <f>IF(R194="","",VLOOKUP($E194&amp;$D$85&amp;$D$86,'CCG data'!$A:$AD,'CCG data'!Z$3,FALSE))</f>
        <v>25.6</v>
      </c>
      <c r="J195" s="100">
        <f>IF(T194="","",VLOOKUP($E194&amp;$D$85&amp;$D$86,'CCG data'!$A:$AD,'CCG data'!AA$3,FALSE))</f>
        <v>23.1</v>
      </c>
      <c r="K195" s="100">
        <f>IF(T194="","",VLOOKUP($E194&amp;$D$85&amp;$D$86,'CCG data'!$A:$AD,'CCG data'!AB$3,FALSE))</f>
        <v>28.9</v>
      </c>
      <c r="L195" s="100">
        <f>IF(V194="","",VLOOKUP($E194&amp;$D$85&amp;$D$86,'CCG data'!$A:$AD,'CCG data'!AC$3,FALSE))</f>
        <v>7.3</v>
      </c>
      <c r="M195" s="100">
        <f>IF(V194="","",VLOOKUP($E194&amp;$D$85&amp;$D$86,'CCG data'!$A:$AD,'CCG data'!AD$3,FALSE))</f>
        <v>10.7</v>
      </c>
      <c r="N195" s="304"/>
      <c r="P195" s="162" t="str">
        <f>IF(P194="","",VLOOKUP($E194&amp;$D$85&amp;$D$86,'CCG data'!$A:$AD,'CCG data'!I$3,FALSE))</f>
        <v/>
      </c>
      <c r="Q195" s="15" t="str">
        <f>IF(P194="","",VLOOKUP($E194&amp;$D$85&amp;$D$86,'CCG data'!$A:$AD,'CCG data'!J$3,FALSE))</f>
        <v/>
      </c>
      <c r="R195" s="15">
        <f>IF(R194="","",VLOOKUP($E194&amp;$D$85&amp;$D$86,'CCG data'!$A:$AD,'CCG data'!K$3,FALSE))</f>
        <v>0.35399999999999998</v>
      </c>
      <c r="S195" s="15">
        <f>IF(R194="","",VLOOKUP($E194&amp;$D$85&amp;$D$86,'CCG data'!$A:$AD,'CCG data'!L$3,FALSE))</f>
        <v>0.42599999999999999</v>
      </c>
      <c r="T195" s="15">
        <f>IF(T194="","",VLOOKUP($E194&amp;$D$85&amp;$D$86,'CCG data'!$A:$AD,'CCG data'!M$3,FALSE))</f>
        <v>0.41599999999999998</v>
      </c>
      <c r="U195" s="15">
        <f>IF(T194="","",VLOOKUP($E194&amp;$D$85&amp;$D$86,'CCG data'!$A:$AD,'CCG data'!N$3,FALSE))</f>
        <v>0.49</v>
      </c>
      <c r="V195" s="15">
        <f>IF(V194="","",VLOOKUP($E194&amp;$D$85&amp;$D$86,'CCG data'!$A:$AD,'CCG data'!O$3,FALSE))</f>
        <v>0.13200000000000001</v>
      </c>
      <c r="W195" s="142">
        <f>IF(V194="","",VLOOKUP($E194&amp;$D$85&amp;$D$86,'CCG data'!$A:$AD,'CCG data'!P$3,FALSE))</f>
        <v>0.186</v>
      </c>
      <c r="Z195" s="178" t="str">
        <f>IFERROR(VLOOKUP($E195&amp;$D$86, Outliers!$A$4:$P$214,10,FALSE),"0")</f>
        <v>0</v>
      </c>
      <c r="AA195" s="178" t="str">
        <f>IFERROR(VLOOKUP($E195&amp;$D$86, Outliers!$A$4:$P$214,11,FALSE),"0")</f>
        <v>0</v>
      </c>
      <c r="AB195" s="178" t="str">
        <f>IFERROR(VLOOKUP($E195&amp;$D$86, Outliers!$A$4:$P$214,12,FALSE),"0")</f>
        <v>0</v>
      </c>
      <c r="AD195" s="82"/>
      <c r="AE195" s="82"/>
      <c r="AF195" s="82"/>
      <c r="AG195" s="82"/>
    </row>
    <row r="196" spans="4:33" ht="15.75" x14ac:dyDescent="0.25">
      <c r="D196" s="301"/>
      <c r="E196" s="108" t="s">
        <v>458</v>
      </c>
      <c r="F196" s="372" t="str">
        <f>IF(OR(ISERROR(VLOOKUP($E196&amp;$D$85&amp;$D$86,'CCG data'!$A:$AD,'CCG data'!R$3,FALSE)),ISBLANK(VLOOKUP($E196&amp;$D$85&amp;$D$86,'CCG data'!$A:$AD,'CCG data'!R$3,FALSE))),"",VLOOKUP($E196&amp;$D$85&amp;$D$86,'CCG data'!$A:$AD,'CCG data'!R$3,FALSE))</f>
        <v/>
      </c>
      <c r="G196" s="373"/>
      <c r="H196" s="373">
        <f>IF(OR(ISERROR(VLOOKUP($E196&amp;$D$85&amp;$D$86,'CCG data'!$A:$AD,'CCG data'!S$3,FALSE)),ISBLANK(VLOOKUP($E196&amp;$D$85&amp;$D$86,'CCG data'!$A:$AD,'CCG data'!S$3,FALSE))),"",VLOOKUP($E196&amp;$D$85&amp;$D$86,'CCG data'!$A:$AD,'CCG data'!S$3,FALSE))</f>
        <v>31.9</v>
      </c>
      <c r="I196" s="373"/>
      <c r="J196" s="373">
        <f>IF(OR(ISERROR(VLOOKUP($E196&amp;$D$85&amp;$D$86,'CCG data'!$A:$AD,'CCG data'!T$3,FALSE)),ISBLANK(VLOOKUP($E196&amp;$D$85&amp;$D$86,'CCG data'!$A:$AD,'CCG data'!T$3,FALSE))),"",VLOOKUP($E196&amp;$D$85&amp;$D$86,'CCG data'!$A:$AD,'CCG data'!T$3,FALSE))</f>
        <v>18.8</v>
      </c>
      <c r="K196" s="373"/>
      <c r="L196" s="373">
        <f>IF(OR(ISERROR(VLOOKUP($E196&amp;$D$85&amp;$D$86,'CCG data'!$A:$AD,'CCG data'!U$3,FALSE)),ISBLANK(VLOOKUP($E196&amp;$D$85&amp;$D$86,'CCG data'!$A:$AD,'CCG data'!U$3,FALSE))),"",VLOOKUP($E196&amp;$D$85&amp;$D$86,'CCG data'!$A:$AD,'CCG data'!U$3,FALSE))</f>
        <v>7.3</v>
      </c>
      <c r="M196" s="374"/>
      <c r="N196" s="303">
        <f>IF(OR(ISERROR(VLOOKUP($E196&amp;$D$85&amp;$D$86,'CCG data'!$A:$AD,'CCG data'!G$3,FALSE)),ISBLANK(VLOOKUP($E196&amp;$D$85&amp;$D$86,'CCG data'!$A:$AD,'CCG data'!G$3,FALSE))),"",VLOOKUP($E196&amp;$D$85&amp;$D$86,'CCG data'!$A:$AD,'CCG data'!G$3,FALSE))</f>
        <v>1037</v>
      </c>
      <c r="P196" s="354" t="str">
        <f>IF(OR(ISERROR(VLOOKUP($E196&amp;$D$85&amp;$D$86,'CCG data'!$A:$AD,'CCG data'!B$3,FALSE)),ISBLANK(VLOOKUP($E196&amp;$D$85&amp;$D$86,'CCG data'!$A:$AD,'CCG data'!B$3,FALSE))),"",VLOOKUP($E196&amp;$D$85&amp;$D$86,'CCG data'!$A:$AD,'CCG data'!B$3,FALSE))</f>
        <v/>
      </c>
      <c r="Q196" s="246"/>
      <c r="R196" s="246">
        <f>IF(OR(ISERROR(VLOOKUP($E196&amp;$D$85&amp;$D$86,'CCG data'!$A:$AD,'CCG data'!C$3,FALSE)),ISBLANK(VLOOKUP($E196&amp;$D$85&amp;$D$86,'CCG data'!$A:$AD,'CCG data'!C$3,FALSE))),"",VLOOKUP($E196&amp;$D$85&amp;$D$86,'CCG data'!$A:$AD,'CCG data'!C$3,FALSE))</f>
        <v>0.54001928640308583</v>
      </c>
      <c r="S196" s="246"/>
      <c r="T196" s="246">
        <f>IF(OR(ISERROR(VLOOKUP($E196&amp;$D$85&amp;$D$86,'CCG data'!$A:$AD,'CCG data'!D$3,FALSE)),ISBLANK(VLOOKUP($E196&amp;$D$85&amp;$D$86,'CCG data'!$A:$AD,'CCG data'!D$3,FALSE))),"",VLOOKUP($E196&amp;$D$85&amp;$D$86,'CCG data'!$A:$AD,'CCG data'!D$3,FALSE))</f>
        <v>0.3394406943105111</v>
      </c>
      <c r="U196" s="246"/>
      <c r="V196" s="246">
        <f>IF(OR(ISERROR(VLOOKUP($E196&amp;$D$85&amp;$D$86,'CCG data'!$A:$AD,'CCG data'!E$3,FALSE)),ISBLANK(VLOOKUP($E196&amp;$D$85&amp;$D$86,'CCG data'!$A:$AD,'CCG data'!E$3,FALSE))),"",VLOOKUP($E196&amp;$D$85&amp;$D$86,'CCG data'!$A:$AD,'CCG data'!E$3,FALSE))</f>
        <v>0.12054001928640308</v>
      </c>
      <c r="W196" s="387"/>
      <c r="Z196" s="178">
        <f>IFERROR(VLOOKUP($E196&amp;$D$86, Outliers!$A$4:$P$214,10,FALSE),"0")</f>
        <v>0</v>
      </c>
      <c r="AA196" s="178">
        <f>IFERROR(VLOOKUP($E196&amp;$D$86, Outliers!$A$4:$P$214,11,FALSE),"0")</f>
        <v>1</v>
      </c>
      <c r="AB196" s="178">
        <f>IFERROR(VLOOKUP($E196&amp;$D$86, Outliers!$A$4:$P$214,12,FALSE),"0")</f>
        <v>1</v>
      </c>
      <c r="AD196" s="82"/>
      <c r="AE196" s="82"/>
      <c r="AF196" s="82"/>
      <c r="AG196" s="82"/>
    </row>
    <row r="197" spans="4:33" x14ac:dyDescent="0.25">
      <c r="D197" s="301"/>
      <c r="E197" s="107" t="s">
        <v>27</v>
      </c>
      <c r="F197" s="99" t="str">
        <f>IF(P196="","",VLOOKUP($E196&amp;$D$85&amp;$D$86,'CCG data'!$A:$AD,'CCG data'!W$3,FALSE))</f>
        <v/>
      </c>
      <c r="G197" s="100" t="str">
        <f>IF(P196="","",VLOOKUP($E196&amp;$D$85&amp;$D$86,'CCG data'!$A:$AD,'CCG data'!X$3,FALSE))</f>
        <v/>
      </c>
      <c r="H197" s="100">
        <f>IF(R196="","",VLOOKUP($E196&amp;$D$85&amp;$D$86,'CCG data'!$A:$AD,'CCG data'!Y$3,FALSE))</f>
        <v>29.2</v>
      </c>
      <c r="I197" s="100">
        <f>IF(R196="","",VLOOKUP($E196&amp;$D$85&amp;$D$86,'CCG data'!$A:$AD,'CCG data'!Z$3,FALSE))</f>
        <v>34.5</v>
      </c>
      <c r="J197" s="100">
        <f>IF(T196="","",VLOOKUP($E196&amp;$D$85&amp;$D$86,'CCG data'!$A:$AD,'CCG data'!AA$3,FALSE))</f>
        <v>16.8</v>
      </c>
      <c r="K197" s="100">
        <f>IF(T196="","",VLOOKUP($E196&amp;$D$85&amp;$D$86,'CCG data'!$A:$AD,'CCG data'!AB$3,FALSE))</f>
        <v>20.7</v>
      </c>
      <c r="L197" s="100">
        <f>IF(V196="","",VLOOKUP($E196&amp;$D$85&amp;$D$86,'CCG data'!$A:$AD,'CCG data'!AC$3,FALSE))</f>
        <v>6</v>
      </c>
      <c r="M197" s="100">
        <f>IF(V196="","",VLOOKUP($E196&amp;$D$85&amp;$D$86,'CCG data'!$A:$AD,'CCG data'!AD$3,FALSE))</f>
        <v>8.6</v>
      </c>
      <c r="N197" s="304"/>
      <c r="P197" s="162" t="str">
        <f>IF(P196="","",VLOOKUP($E196&amp;$D$85&amp;$D$86,'CCG data'!$A:$AD,'CCG data'!I$3,FALSE))</f>
        <v/>
      </c>
      <c r="Q197" s="15" t="str">
        <f>IF(P196="","",VLOOKUP($E196&amp;$D$85&amp;$D$86,'CCG data'!$A:$AD,'CCG data'!J$3,FALSE))</f>
        <v/>
      </c>
      <c r="R197" s="15">
        <f>IF(R196="","",VLOOKUP($E196&amp;$D$85&amp;$D$86,'CCG data'!$A:$AD,'CCG data'!K$3,FALSE))</f>
        <v>0.51</v>
      </c>
      <c r="S197" s="15">
        <f>IF(R196="","",VLOOKUP($E196&amp;$D$85&amp;$D$86,'CCG data'!$A:$AD,'CCG data'!L$3,FALSE))</f>
        <v>0.56999999999999995</v>
      </c>
      <c r="T197" s="15">
        <f>IF(T196="","",VLOOKUP($E196&amp;$D$85&amp;$D$86,'CCG data'!$A:$AD,'CCG data'!M$3,FALSE))</f>
        <v>0.311</v>
      </c>
      <c r="U197" s="15">
        <f>IF(T196="","",VLOOKUP($E196&amp;$D$85&amp;$D$86,'CCG data'!$A:$AD,'CCG data'!N$3,FALSE))</f>
        <v>0.36899999999999999</v>
      </c>
      <c r="V197" s="15">
        <f>IF(V196="","",VLOOKUP($E196&amp;$D$85&amp;$D$86,'CCG data'!$A:$AD,'CCG data'!O$3,FALSE))</f>
        <v>0.10199999999999999</v>
      </c>
      <c r="W197" s="142">
        <f>IF(V196="","",VLOOKUP($E196&amp;$D$85&amp;$D$86,'CCG data'!$A:$AD,'CCG data'!P$3,FALSE))</f>
        <v>0.14199999999999999</v>
      </c>
      <c r="Z197" s="178" t="str">
        <f>IFERROR(VLOOKUP($E197&amp;$D$86, Outliers!$A$4:$P$214,10,FALSE),"0")</f>
        <v>0</v>
      </c>
      <c r="AA197" s="178" t="str">
        <f>IFERROR(VLOOKUP($E197&amp;$D$86, Outliers!$A$4:$P$214,11,FALSE),"0")</f>
        <v>0</v>
      </c>
      <c r="AB197" s="178" t="str">
        <f>IFERROR(VLOOKUP($E197&amp;$D$86, Outliers!$A$4:$P$214,12,FALSE),"0")</f>
        <v>0</v>
      </c>
      <c r="AD197" s="82"/>
      <c r="AE197" s="82"/>
      <c r="AF197" s="82"/>
      <c r="AG197" s="82"/>
    </row>
    <row r="198" spans="4:33" ht="15.75" x14ac:dyDescent="0.25">
      <c r="D198" s="301"/>
      <c r="E198" s="108" t="s">
        <v>207</v>
      </c>
      <c r="F198" s="372" t="str">
        <f>IF(OR(ISERROR(VLOOKUP($E198&amp;$D$85&amp;$D$86,'CCG data'!$A:$AD,'CCG data'!R$3,FALSE)),ISBLANK(VLOOKUP($E198&amp;$D$85&amp;$D$86,'CCG data'!$A:$AD,'CCG data'!R$3,FALSE))),"",VLOOKUP($E198&amp;$D$85&amp;$D$86,'CCG data'!$A:$AD,'CCG data'!R$3,FALSE))</f>
        <v/>
      </c>
      <c r="G198" s="373"/>
      <c r="H198" s="373">
        <f>IF(OR(ISERROR(VLOOKUP($E198&amp;$D$85&amp;$D$86,'CCG data'!$A:$AD,'CCG data'!S$3,FALSE)),ISBLANK(VLOOKUP($E198&amp;$D$85&amp;$D$86,'CCG data'!$A:$AD,'CCG data'!S$3,FALSE))),"",VLOOKUP($E198&amp;$D$85&amp;$D$86,'CCG data'!$A:$AD,'CCG data'!S$3,FALSE))</f>
        <v>31.2</v>
      </c>
      <c r="I198" s="373"/>
      <c r="J198" s="373">
        <f>IF(OR(ISERROR(VLOOKUP($E198&amp;$D$85&amp;$D$86,'CCG data'!$A:$AD,'CCG data'!T$3,FALSE)),ISBLANK(VLOOKUP($E198&amp;$D$85&amp;$D$86,'CCG data'!$A:$AD,'CCG data'!T$3,FALSE))),"",VLOOKUP($E198&amp;$D$85&amp;$D$86,'CCG data'!$A:$AD,'CCG data'!T$3,FALSE))</f>
        <v>21.4</v>
      </c>
      <c r="K198" s="373"/>
      <c r="L198" s="373">
        <f>IF(OR(ISERROR(VLOOKUP($E198&amp;$D$85&amp;$D$86,'CCG data'!$A:$AD,'CCG data'!U$3,FALSE)),ISBLANK(VLOOKUP($E198&amp;$D$85&amp;$D$86,'CCG data'!$A:$AD,'CCG data'!U$3,FALSE))),"",VLOOKUP($E198&amp;$D$85&amp;$D$86,'CCG data'!$A:$AD,'CCG data'!U$3,FALSE))</f>
        <v>6.1</v>
      </c>
      <c r="M198" s="374"/>
      <c r="N198" s="303">
        <f>IF(OR(ISERROR(VLOOKUP($E198&amp;$D$85&amp;$D$86,'CCG data'!$A:$AD,'CCG data'!G$3,FALSE)),ISBLANK(VLOOKUP($E198&amp;$D$85&amp;$D$86,'CCG data'!$A:$AD,'CCG data'!G$3,FALSE))),"",VLOOKUP($E198&amp;$D$85&amp;$D$86,'CCG data'!$A:$AD,'CCG data'!G$3,FALSE))</f>
        <v>962</v>
      </c>
      <c r="P198" s="354" t="str">
        <f>IF(OR(ISERROR(VLOOKUP($E198&amp;$D$85&amp;$D$86,'CCG data'!$A:$AD,'CCG data'!B$3,FALSE)),ISBLANK(VLOOKUP($E198&amp;$D$85&amp;$D$86,'CCG data'!$A:$AD,'CCG data'!B$3,FALSE))),"",VLOOKUP($E198&amp;$D$85&amp;$D$86,'CCG data'!$A:$AD,'CCG data'!B$3,FALSE))</f>
        <v/>
      </c>
      <c r="Q198" s="246"/>
      <c r="R198" s="246">
        <f>IF(OR(ISERROR(VLOOKUP($E198&amp;$D$85&amp;$D$86,'CCG data'!$A:$AD,'CCG data'!C$3,FALSE)),ISBLANK(VLOOKUP($E198&amp;$D$85&amp;$D$86,'CCG data'!$A:$AD,'CCG data'!C$3,FALSE))),"",VLOOKUP($E198&amp;$D$85&amp;$D$86,'CCG data'!$A:$AD,'CCG data'!C$3,FALSE))</f>
        <v>0.52910602910602911</v>
      </c>
      <c r="S198" s="246"/>
      <c r="T198" s="246">
        <f>IF(OR(ISERROR(VLOOKUP($E198&amp;$D$85&amp;$D$86,'CCG data'!$A:$AD,'CCG data'!D$3,FALSE)),ISBLANK(VLOOKUP($E198&amp;$D$85&amp;$D$86,'CCG data'!$A:$AD,'CCG data'!D$3,FALSE))),"",VLOOKUP($E198&amp;$D$85&amp;$D$86,'CCG data'!$A:$AD,'CCG data'!D$3,FALSE))</f>
        <v>0.367983367983368</v>
      </c>
      <c r="U198" s="246"/>
      <c r="V198" s="246">
        <f>IF(OR(ISERROR(VLOOKUP($E198&amp;$D$85&amp;$D$86,'CCG data'!$A:$AD,'CCG data'!E$3,FALSE)),ISBLANK(VLOOKUP($E198&amp;$D$85&amp;$D$86,'CCG data'!$A:$AD,'CCG data'!E$3,FALSE))),"",VLOOKUP($E198&amp;$D$85&amp;$D$86,'CCG data'!$A:$AD,'CCG data'!E$3,FALSE))</f>
        <v>0.10291060291060292</v>
      </c>
      <c r="W198" s="387"/>
      <c r="Z198" s="178">
        <f>IFERROR(VLOOKUP($E198&amp;$D$86, Outliers!$A$4:$P$214,10,FALSE),"0")</f>
        <v>1</v>
      </c>
      <c r="AA198" s="178">
        <f>IFERROR(VLOOKUP($E198&amp;$D$86, Outliers!$A$4:$P$214,11,FALSE),"0")</f>
        <v>1</v>
      </c>
      <c r="AB198" s="178">
        <f>IFERROR(VLOOKUP($E198&amp;$D$86, Outliers!$A$4:$P$214,12,FALSE),"0")</f>
        <v>1</v>
      </c>
      <c r="AD198" s="82"/>
      <c r="AE198" s="82"/>
      <c r="AF198" s="82"/>
      <c r="AG198" s="82"/>
    </row>
    <row r="199" spans="4:33" x14ac:dyDescent="0.25">
      <c r="D199" s="301"/>
      <c r="E199" s="107" t="s">
        <v>27</v>
      </c>
      <c r="F199" s="99" t="str">
        <f>IF(P198="","",VLOOKUP($E198&amp;$D$85&amp;$D$86,'CCG data'!$A:$AD,'CCG data'!W$3,FALSE))</f>
        <v/>
      </c>
      <c r="G199" s="100" t="str">
        <f>IF(P198="","",VLOOKUP($E198&amp;$D$85&amp;$D$86,'CCG data'!$A:$AD,'CCG data'!X$3,FALSE))</f>
        <v/>
      </c>
      <c r="H199" s="100">
        <f>IF(R198="","",VLOOKUP($E198&amp;$D$85&amp;$D$86,'CCG data'!$A:$AD,'CCG data'!Y$3,FALSE))</f>
        <v>28.5</v>
      </c>
      <c r="I199" s="100">
        <f>IF(R198="","",VLOOKUP($E198&amp;$D$85&amp;$D$86,'CCG data'!$A:$AD,'CCG data'!Z$3,FALSE))</f>
        <v>33.9</v>
      </c>
      <c r="J199" s="100">
        <f>IF(T198="","",VLOOKUP($E198&amp;$D$85&amp;$D$86,'CCG data'!$A:$AD,'CCG data'!AA$3,FALSE))</f>
        <v>19.2</v>
      </c>
      <c r="K199" s="100">
        <f>IF(T198="","",VLOOKUP($E198&amp;$D$85&amp;$D$86,'CCG data'!$A:$AD,'CCG data'!AB$3,FALSE))</f>
        <v>23.7</v>
      </c>
      <c r="L199" s="100">
        <f>IF(V198="","",VLOOKUP($E198&amp;$D$85&amp;$D$86,'CCG data'!$A:$AD,'CCG data'!AC$3,FALSE))</f>
        <v>4.9000000000000004</v>
      </c>
      <c r="M199" s="100">
        <f>IF(V198="","",VLOOKUP($E198&amp;$D$85&amp;$D$86,'CCG data'!$A:$AD,'CCG data'!AD$3,FALSE))</f>
        <v>7.3</v>
      </c>
      <c r="N199" s="304"/>
      <c r="P199" s="162" t="str">
        <f>IF(P198="","",VLOOKUP($E198&amp;$D$85&amp;$D$86,'CCG data'!$A:$AD,'CCG data'!I$3,FALSE))</f>
        <v/>
      </c>
      <c r="Q199" s="15" t="str">
        <f>IF(P198="","",VLOOKUP($E198&amp;$D$85&amp;$D$86,'CCG data'!$A:$AD,'CCG data'!J$3,FALSE))</f>
        <v/>
      </c>
      <c r="R199" s="15">
        <f>IF(R198="","",VLOOKUP($E198&amp;$D$85&amp;$D$86,'CCG data'!$A:$AD,'CCG data'!K$3,FALSE))</f>
        <v>0.498</v>
      </c>
      <c r="S199" s="15">
        <f>IF(R198="","",VLOOKUP($E198&amp;$D$85&amp;$D$86,'CCG data'!$A:$AD,'CCG data'!L$3,FALSE))</f>
        <v>0.56000000000000005</v>
      </c>
      <c r="T199" s="15">
        <f>IF(T198="","",VLOOKUP($E198&amp;$D$85&amp;$D$86,'CCG data'!$A:$AD,'CCG data'!M$3,FALSE))</f>
        <v>0.33800000000000002</v>
      </c>
      <c r="U199" s="15">
        <f>IF(T198="","",VLOOKUP($E198&amp;$D$85&amp;$D$86,'CCG data'!$A:$AD,'CCG data'!N$3,FALSE))</f>
        <v>0.39900000000000002</v>
      </c>
      <c r="V199" s="15">
        <f>IF(V198="","",VLOOKUP($E198&amp;$D$85&amp;$D$86,'CCG data'!$A:$AD,'CCG data'!O$3,FALSE))</f>
        <v>8.5000000000000006E-2</v>
      </c>
      <c r="W199" s="142">
        <f>IF(V198="","",VLOOKUP($E198&amp;$D$85&amp;$D$86,'CCG data'!$A:$AD,'CCG data'!P$3,FALSE))</f>
        <v>0.124</v>
      </c>
      <c r="Z199" s="178" t="str">
        <f>IFERROR(VLOOKUP($E199&amp;$D$86, Outliers!$A$4:$P$214,10,FALSE),"0")</f>
        <v>0</v>
      </c>
      <c r="AA199" s="178" t="str">
        <f>IFERROR(VLOOKUP($E199&amp;$D$86, Outliers!$A$4:$P$214,11,FALSE),"0")</f>
        <v>0</v>
      </c>
      <c r="AB199" s="178" t="str">
        <f>IFERROR(VLOOKUP($E199&amp;$D$86, Outliers!$A$4:$P$214,12,FALSE),"0")</f>
        <v>0</v>
      </c>
      <c r="AD199" s="82"/>
      <c r="AE199" s="82"/>
      <c r="AF199" s="82"/>
      <c r="AG199" s="82"/>
    </row>
    <row r="200" spans="4:33" ht="15.75" x14ac:dyDescent="0.25">
      <c r="D200" s="301"/>
      <c r="E200" s="108" t="s">
        <v>208</v>
      </c>
      <c r="F200" s="372" t="str">
        <f>IF(OR(ISERROR(VLOOKUP($E200&amp;$D$85&amp;$D$86,'CCG data'!$A:$AD,'CCG data'!R$3,FALSE)),ISBLANK(VLOOKUP($E200&amp;$D$85&amp;$D$86,'CCG data'!$A:$AD,'CCG data'!R$3,FALSE))),"",VLOOKUP($E200&amp;$D$85&amp;$D$86,'CCG data'!$A:$AD,'CCG data'!R$3,FALSE))</f>
        <v/>
      </c>
      <c r="G200" s="373"/>
      <c r="H200" s="373">
        <f>IF(OR(ISERROR(VLOOKUP($E200&amp;$D$85&amp;$D$86,'CCG data'!$A:$AD,'CCG data'!S$3,FALSE)),ISBLANK(VLOOKUP($E200&amp;$D$85&amp;$D$86,'CCG data'!$A:$AD,'CCG data'!S$3,FALSE))),"",VLOOKUP($E200&amp;$D$85&amp;$D$86,'CCG data'!$A:$AD,'CCG data'!S$3,FALSE))</f>
        <v>25.8</v>
      </c>
      <c r="I200" s="373"/>
      <c r="J200" s="373">
        <f>IF(OR(ISERROR(VLOOKUP($E200&amp;$D$85&amp;$D$86,'CCG data'!$A:$AD,'CCG data'!T$3,FALSE)),ISBLANK(VLOOKUP($E200&amp;$D$85&amp;$D$86,'CCG data'!$A:$AD,'CCG data'!T$3,FALSE))),"",VLOOKUP($E200&amp;$D$85&amp;$D$86,'CCG data'!$A:$AD,'CCG data'!T$3,FALSE))</f>
        <v>27.1</v>
      </c>
      <c r="K200" s="373"/>
      <c r="L200" s="373">
        <f>IF(OR(ISERROR(VLOOKUP($E200&amp;$D$85&amp;$D$86,'CCG data'!$A:$AD,'CCG data'!U$3,FALSE)),ISBLANK(VLOOKUP($E200&amp;$D$85&amp;$D$86,'CCG data'!$A:$AD,'CCG data'!U$3,FALSE))),"",VLOOKUP($E200&amp;$D$85&amp;$D$86,'CCG data'!$A:$AD,'CCG data'!U$3,FALSE))</f>
        <v>16.7</v>
      </c>
      <c r="M200" s="374"/>
      <c r="N200" s="303">
        <f>IF(OR(ISERROR(VLOOKUP($E200&amp;$D$85&amp;$D$86,'CCG data'!$A:$AD,'CCG data'!G$3,FALSE)),ISBLANK(VLOOKUP($E200&amp;$D$85&amp;$D$86,'CCG data'!$A:$AD,'CCG data'!G$3,FALSE))),"",VLOOKUP($E200&amp;$D$85&amp;$D$86,'CCG data'!$A:$AD,'CCG data'!G$3,FALSE))</f>
        <v>1152</v>
      </c>
      <c r="P200" s="354" t="str">
        <f>IF(OR(ISERROR(VLOOKUP($E200&amp;$D$85&amp;$D$86,'CCG data'!$A:$AD,'CCG data'!B$3,FALSE)),ISBLANK(VLOOKUP($E200&amp;$D$85&amp;$D$86,'CCG data'!$A:$AD,'CCG data'!B$3,FALSE))),"",VLOOKUP($E200&amp;$D$85&amp;$D$86,'CCG data'!$A:$AD,'CCG data'!B$3,FALSE))</f>
        <v/>
      </c>
      <c r="Q200" s="246"/>
      <c r="R200" s="246">
        <f>IF(OR(ISERROR(VLOOKUP($E200&amp;$D$85&amp;$D$86,'CCG data'!$A:$AD,'CCG data'!C$3,FALSE)),ISBLANK(VLOOKUP($E200&amp;$D$85&amp;$D$86,'CCG data'!$A:$AD,'CCG data'!C$3,FALSE))),"",VLOOKUP($E200&amp;$D$85&amp;$D$86,'CCG data'!$A:$AD,'CCG data'!C$3,FALSE))</f>
        <v>0.37065972222222221</v>
      </c>
      <c r="S200" s="246"/>
      <c r="T200" s="246">
        <f>IF(OR(ISERROR(VLOOKUP($E200&amp;$D$85&amp;$D$86,'CCG data'!$A:$AD,'CCG data'!D$3,FALSE)),ISBLANK(VLOOKUP($E200&amp;$D$85&amp;$D$86,'CCG data'!$A:$AD,'CCG data'!D$3,FALSE))),"",VLOOKUP($E200&amp;$D$85&amp;$D$86,'CCG data'!$A:$AD,'CCG data'!D$3,FALSE))</f>
        <v>0.38802083333333331</v>
      </c>
      <c r="U200" s="246"/>
      <c r="V200" s="246">
        <f>IF(OR(ISERROR(VLOOKUP($E200&amp;$D$85&amp;$D$86,'CCG data'!$A:$AD,'CCG data'!E$3,FALSE)),ISBLANK(VLOOKUP($E200&amp;$D$85&amp;$D$86,'CCG data'!$A:$AD,'CCG data'!E$3,FALSE))),"",VLOOKUP($E200&amp;$D$85&amp;$D$86,'CCG data'!$A:$AD,'CCG data'!E$3,FALSE))</f>
        <v>0.24131944444444445</v>
      </c>
      <c r="W200" s="387"/>
      <c r="Z200" s="178">
        <f>IFERROR(VLOOKUP($E200&amp;$D$86, Outliers!$A$4:$P$214,10,FALSE),"0")</f>
        <v>1</v>
      </c>
      <c r="AA200" s="178">
        <f>IFERROR(VLOOKUP($E200&amp;$D$86, Outliers!$A$4:$P$214,11,FALSE),"0")</f>
        <v>0</v>
      </c>
      <c r="AB200" s="178">
        <f>IFERROR(VLOOKUP($E200&amp;$D$86, Outliers!$A$4:$P$214,12,FALSE),"0")</f>
        <v>1</v>
      </c>
      <c r="AD200" s="82"/>
      <c r="AE200" s="82"/>
      <c r="AF200" s="82"/>
      <c r="AG200" s="82"/>
    </row>
    <row r="201" spans="4:33" x14ac:dyDescent="0.25">
      <c r="D201" s="301"/>
      <c r="E201" s="107" t="s">
        <v>27</v>
      </c>
      <c r="F201" s="99" t="str">
        <f>IF(P200="","",VLOOKUP($E200&amp;$D$85&amp;$D$86,'CCG data'!$A:$AD,'CCG data'!W$3,FALSE))</f>
        <v/>
      </c>
      <c r="G201" s="100" t="str">
        <f>IF(P200="","",VLOOKUP($E200&amp;$D$85&amp;$D$86,'CCG data'!$A:$AD,'CCG data'!X$3,FALSE))</f>
        <v/>
      </c>
      <c r="H201" s="100">
        <f>IF(R200="","",VLOOKUP($E200&amp;$D$85&amp;$D$86,'CCG data'!$A:$AD,'CCG data'!Y$3,FALSE))</f>
        <v>23.4</v>
      </c>
      <c r="I201" s="100">
        <f>IF(R200="","",VLOOKUP($E200&amp;$D$85&amp;$D$86,'CCG data'!$A:$AD,'CCG data'!Z$3,FALSE))</f>
        <v>28.3</v>
      </c>
      <c r="J201" s="100">
        <f>IF(T200="","",VLOOKUP($E200&amp;$D$85&amp;$D$86,'CCG data'!$A:$AD,'CCG data'!AA$3,FALSE))</f>
        <v>24.5</v>
      </c>
      <c r="K201" s="100">
        <f>IF(T200="","",VLOOKUP($E200&amp;$D$85&amp;$D$86,'CCG data'!$A:$AD,'CCG data'!AB$3,FALSE))</f>
        <v>29.6</v>
      </c>
      <c r="L201" s="100">
        <f>IF(V200="","",VLOOKUP($E200&amp;$D$85&amp;$D$86,'CCG data'!$A:$AD,'CCG data'!AC$3,FALSE))</f>
        <v>14.8</v>
      </c>
      <c r="M201" s="100">
        <f>IF(V200="","",VLOOKUP($E200&amp;$D$85&amp;$D$86,'CCG data'!$A:$AD,'CCG data'!AD$3,FALSE))</f>
        <v>18.7</v>
      </c>
      <c r="N201" s="304"/>
      <c r="P201" s="162" t="str">
        <f>IF(P200="","",VLOOKUP($E200&amp;$D$85&amp;$D$86,'CCG data'!$A:$AD,'CCG data'!I$3,FALSE))</f>
        <v/>
      </c>
      <c r="Q201" s="15" t="str">
        <f>IF(P200="","",VLOOKUP($E200&amp;$D$85&amp;$D$86,'CCG data'!$A:$AD,'CCG data'!J$3,FALSE))</f>
        <v/>
      </c>
      <c r="R201" s="15">
        <f>IF(R200="","",VLOOKUP($E200&amp;$D$85&amp;$D$86,'CCG data'!$A:$AD,'CCG data'!K$3,FALSE))</f>
        <v>0.34300000000000003</v>
      </c>
      <c r="S201" s="15">
        <f>IF(R200="","",VLOOKUP($E200&amp;$D$85&amp;$D$86,'CCG data'!$A:$AD,'CCG data'!L$3,FALSE))</f>
        <v>0.39900000000000002</v>
      </c>
      <c r="T201" s="15">
        <f>IF(T200="","",VLOOKUP($E200&amp;$D$85&amp;$D$86,'CCG data'!$A:$AD,'CCG data'!M$3,FALSE))</f>
        <v>0.36</v>
      </c>
      <c r="U201" s="15">
        <f>IF(T200="","",VLOOKUP($E200&amp;$D$85&amp;$D$86,'CCG data'!$A:$AD,'CCG data'!N$3,FALSE))</f>
        <v>0.41599999999999998</v>
      </c>
      <c r="V201" s="15">
        <f>IF(V200="","",VLOOKUP($E200&amp;$D$85&amp;$D$86,'CCG data'!$A:$AD,'CCG data'!O$3,FALSE))</f>
        <v>0.217</v>
      </c>
      <c r="W201" s="142">
        <f>IF(V200="","",VLOOKUP($E200&amp;$D$85&amp;$D$86,'CCG data'!$A:$AD,'CCG data'!P$3,FALSE))</f>
        <v>0.26700000000000002</v>
      </c>
      <c r="Z201" s="178" t="str">
        <f>IFERROR(VLOOKUP($E201&amp;$D$86, Outliers!$A$4:$P$214,10,FALSE),"0")</f>
        <v>0</v>
      </c>
      <c r="AA201" s="178" t="str">
        <f>IFERROR(VLOOKUP($E201&amp;$D$86, Outliers!$A$4:$P$214,11,FALSE),"0")</f>
        <v>0</v>
      </c>
      <c r="AB201" s="178" t="str">
        <f>IFERROR(VLOOKUP($E201&amp;$D$86, Outliers!$A$4:$P$214,12,FALSE),"0")</f>
        <v>0</v>
      </c>
      <c r="AD201" s="82"/>
      <c r="AE201" s="82"/>
      <c r="AF201" s="82"/>
      <c r="AG201" s="82"/>
    </row>
    <row r="202" spans="4:33" ht="15.75" x14ac:dyDescent="0.25">
      <c r="D202" s="301"/>
      <c r="E202" s="108" t="s">
        <v>209</v>
      </c>
      <c r="F202" s="372" t="str">
        <f>IF(OR(ISERROR(VLOOKUP($E202&amp;$D$85&amp;$D$86,'CCG data'!$A:$AD,'CCG data'!R$3,FALSE)),ISBLANK(VLOOKUP($E202&amp;$D$85&amp;$D$86,'CCG data'!$A:$AD,'CCG data'!R$3,FALSE))),"",VLOOKUP($E202&amp;$D$85&amp;$D$86,'CCG data'!$A:$AD,'CCG data'!R$3,FALSE))</f>
        <v/>
      </c>
      <c r="G202" s="373"/>
      <c r="H202" s="373">
        <f>IF(OR(ISERROR(VLOOKUP($E202&amp;$D$85&amp;$D$86,'CCG data'!$A:$AD,'CCG data'!S$3,FALSE)),ISBLANK(VLOOKUP($E202&amp;$D$85&amp;$D$86,'CCG data'!$A:$AD,'CCG data'!S$3,FALSE))),"",VLOOKUP($E202&amp;$D$85&amp;$D$86,'CCG data'!$A:$AD,'CCG data'!S$3,FALSE))</f>
        <v>44.3</v>
      </c>
      <c r="I202" s="373"/>
      <c r="J202" s="373">
        <f>IF(OR(ISERROR(VLOOKUP($E202&amp;$D$85&amp;$D$86,'CCG data'!$A:$AD,'CCG data'!T$3,FALSE)),ISBLANK(VLOOKUP($E202&amp;$D$85&amp;$D$86,'CCG data'!$A:$AD,'CCG data'!T$3,FALSE))),"",VLOOKUP($E202&amp;$D$85&amp;$D$86,'CCG data'!$A:$AD,'CCG data'!T$3,FALSE))</f>
        <v>26</v>
      </c>
      <c r="K202" s="373"/>
      <c r="L202" s="373">
        <f>IF(OR(ISERROR(VLOOKUP($E202&amp;$D$85&amp;$D$86,'CCG data'!$A:$AD,'CCG data'!U$3,FALSE)),ISBLANK(VLOOKUP($E202&amp;$D$85&amp;$D$86,'CCG data'!$A:$AD,'CCG data'!U$3,FALSE))),"",VLOOKUP($E202&amp;$D$85&amp;$D$86,'CCG data'!$A:$AD,'CCG data'!U$3,FALSE))</f>
        <v>10.1</v>
      </c>
      <c r="M202" s="374"/>
      <c r="N202" s="303">
        <f>IF(OR(ISERROR(VLOOKUP($E202&amp;$D$85&amp;$D$86,'CCG data'!$A:$AD,'CCG data'!G$3,FALSE)),ISBLANK(VLOOKUP($E202&amp;$D$85&amp;$D$86,'CCG data'!$A:$AD,'CCG data'!G$3,FALSE))),"",VLOOKUP($E202&amp;$D$85&amp;$D$86,'CCG data'!$A:$AD,'CCG data'!G$3,FALSE))</f>
        <v>537</v>
      </c>
      <c r="P202" s="354" t="str">
        <f>IF(OR(ISERROR(VLOOKUP($E202&amp;$D$85&amp;$D$86,'CCG data'!$A:$AD,'CCG data'!B$3,FALSE)),ISBLANK(VLOOKUP($E202&amp;$D$85&amp;$D$86,'CCG data'!$A:$AD,'CCG data'!B$3,FALSE))),"",VLOOKUP($E202&amp;$D$85&amp;$D$86,'CCG data'!$A:$AD,'CCG data'!B$3,FALSE))</f>
        <v/>
      </c>
      <c r="Q202" s="246"/>
      <c r="R202" s="246">
        <f>IF(OR(ISERROR(VLOOKUP($E202&amp;$D$85&amp;$D$86,'CCG data'!$A:$AD,'CCG data'!C$3,FALSE)),ISBLANK(VLOOKUP($E202&amp;$D$85&amp;$D$86,'CCG data'!$A:$AD,'CCG data'!C$3,FALSE))),"",VLOOKUP($E202&amp;$D$85&amp;$D$86,'CCG data'!$A:$AD,'CCG data'!C$3,FALSE))</f>
        <v>0.55121042830540035</v>
      </c>
      <c r="S202" s="246"/>
      <c r="T202" s="246">
        <f>IF(OR(ISERROR(VLOOKUP($E202&amp;$D$85&amp;$D$86,'CCG data'!$A:$AD,'CCG data'!D$3,FALSE)),ISBLANK(VLOOKUP($E202&amp;$D$85&amp;$D$86,'CCG data'!$A:$AD,'CCG data'!D$3,FALSE))),"",VLOOKUP($E202&amp;$D$85&amp;$D$86,'CCG data'!$A:$AD,'CCG data'!D$3,FALSE))</f>
        <v>0.32402234636871508</v>
      </c>
      <c r="U202" s="246"/>
      <c r="V202" s="246">
        <f>IF(OR(ISERROR(VLOOKUP($E202&amp;$D$85&amp;$D$86,'CCG data'!$A:$AD,'CCG data'!E$3,FALSE)),ISBLANK(VLOOKUP($E202&amp;$D$85&amp;$D$86,'CCG data'!$A:$AD,'CCG data'!E$3,FALSE))),"",VLOOKUP($E202&amp;$D$85&amp;$D$86,'CCG data'!$A:$AD,'CCG data'!E$3,FALSE))</f>
        <v>0.12476722532588454</v>
      </c>
      <c r="W202" s="387"/>
      <c r="Z202" s="178">
        <f>IFERROR(VLOOKUP($E202&amp;$D$86, Outliers!$A$4:$P$214,10,FALSE),"0")</f>
        <v>1</v>
      </c>
      <c r="AA202" s="178">
        <f>IFERROR(VLOOKUP($E202&amp;$D$86, Outliers!$A$4:$P$214,11,FALSE),"0")</f>
        <v>0</v>
      </c>
      <c r="AB202" s="178">
        <f>IFERROR(VLOOKUP($E202&amp;$D$86, Outliers!$A$4:$P$214,12,FALSE),"0")</f>
        <v>0</v>
      </c>
      <c r="AD202" s="82"/>
      <c r="AE202" s="82"/>
      <c r="AF202" s="82"/>
      <c r="AG202" s="82"/>
    </row>
    <row r="203" spans="4:33" x14ac:dyDescent="0.25">
      <c r="D203" s="301"/>
      <c r="E203" s="107" t="s">
        <v>27</v>
      </c>
      <c r="F203" s="99" t="str">
        <f>IF(P202="","",VLOOKUP($E202&amp;$D$85&amp;$D$86,'CCG data'!$A:$AD,'CCG data'!W$3,FALSE))</f>
        <v/>
      </c>
      <c r="G203" s="100" t="str">
        <f>IF(P202="","",VLOOKUP($E202&amp;$D$85&amp;$D$86,'CCG data'!$A:$AD,'CCG data'!X$3,FALSE))</f>
        <v/>
      </c>
      <c r="H203" s="100">
        <f>IF(R202="","",VLOOKUP($E202&amp;$D$85&amp;$D$86,'CCG data'!$A:$AD,'CCG data'!Y$3,FALSE))</f>
        <v>39.299999999999997</v>
      </c>
      <c r="I203" s="100">
        <f>IF(R202="","",VLOOKUP($E202&amp;$D$85&amp;$D$86,'CCG data'!$A:$AD,'CCG data'!Z$3,FALSE))</f>
        <v>49.4</v>
      </c>
      <c r="J203" s="100">
        <f>IF(T202="","",VLOOKUP($E202&amp;$D$85&amp;$D$86,'CCG data'!$A:$AD,'CCG data'!AA$3,FALSE))</f>
        <v>22.1</v>
      </c>
      <c r="K203" s="100">
        <f>IF(T202="","",VLOOKUP($E202&amp;$D$85&amp;$D$86,'CCG data'!$A:$AD,'CCG data'!AB$3,FALSE))</f>
        <v>29.8</v>
      </c>
      <c r="L203" s="100">
        <f>IF(V202="","",VLOOKUP($E202&amp;$D$85&amp;$D$86,'CCG data'!$A:$AD,'CCG data'!AC$3,FALSE))</f>
        <v>7.7</v>
      </c>
      <c r="M203" s="100">
        <f>IF(V202="","",VLOOKUP($E202&amp;$D$85&amp;$D$86,'CCG data'!$A:$AD,'CCG data'!AD$3,FALSE))</f>
        <v>12.5</v>
      </c>
      <c r="N203" s="304"/>
      <c r="P203" s="162" t="str">
        <f>IF(P202="","",VLOOKUP($E202&amp;$D$85&amp;$D$86,'CCG data'!$A:$AD,'CCG data'!I$3,FALSE))</f>
        <v/>
      </c>
      <c r="Q203" s="15" t="str">
        <f>IF(P202="","",VLOOKUP($E202&amp;$D$85&amp;$D$86,'CCG data'!$A:$AD,'CCG data'!J$3,FALSE))</f>
        <v/>
      </c>
      <c r="R203" s="15">
        <f>IF(R202="","",VLOOKUP($E202&amp;$D$85&amp;$D$86,'CCG data'!$A:$AD,'CCG data'!K$3,FALSE))</f>
        <v>0.50900000000000001</v>
      </c>
      <c r="S203" s="15">
        <f>IF(R202="","",VLOOKUP($E202&amp;$D$85&amp;$D$86,'CCG data'!$A:$AD,'CCG data'!L$3,FALSE))</f>
        <v>0.59299999999999997</v>
      </c>
      <c r="T203" s="15">
        <f>IF(T202="","",VLOOKUP($E202&amp;$D$85&amp;$D$86,'CCG data'!$A:$AD,'CCG data'!M$3,FALSE))</f>
        <v>0.28599999999999998</v>
      </c>
      <c r="U203" s="15">
        <f>IF(T202="","",VLOOKUP($E202&amp;$D$85&amp;$D$86,'CCG data'!$A:$AD,'CCG data'!N$3,FALSE))</f>
        <v>0.36499999999999999</v>
      </c>
      <c r="V203" s="15">
        <f>IF(V202="","",VLOOKUP($E202&amp;$D$85&amp;$D$86,'CCG data'!$A:$AD,'CCG data'!O$3,FALSE))</f>
        <v>9.9000000000000005E-2</v>
      </c>
      <c r="W203" s="142">
        <f>IF(V202="","",VLOOKUP($E202&amp;$D$85&amp;$D$86,'CCG data'!$A:$AD,'CCG data'!P$3,FALSE))</f>
        <v>0.155</v>
      </c>
      <c r="Z203" s="178" t="str">
        <f>IFERROR(VLOOKUP($E203&amp;$D$86, Outliers!$A$4:$P$214,10,FALSE),"0")</f>
        <v>0</v>
      </c>
      <c r="AA203" s="178" t="str">
        <f>IFERROR(VLOOKUP($E203&amp;$D$86, Outliers!$A$4:$P$214,11,FALSE),"0")</f>
        <v>0</v>
      </c>
      <c r="AB203" s="178" t="str">
        <f>IFERROR(VLOOKUP($E203&amp;$D$86, Outliers!$A$4:$P$214,12,FALSE),"0")</f>
        <v>0</v>
      </c>
      <c r="AD203" s="82"/>
      <c r="AE203" s="82"/>
      <c r="AF203" s="82"/>
      <c r="AG203" s="82"/>
    </row>
    <row r="204" spans="4:33" ht="15.75" x14ac:dyDescent="0.25">
      <c r="D204" s="301"/>
      <c r="E204" s="108" t="s">
        <v>459</v>
      </c>
      <c r="F204" s="372" t="str">
        <f>IF(OR(ISERROR(VLOOKUP($E204&amp;$D$85&amp;$D$86,'CCG data'!$A:$AD,'CCG data'!R$3,FALSE)),ISBLANK(VLOOKUP($E204&amp;$D$85&amp;$D$86,'CCG data'!$A:$AD,'CCG data'!R$3,FALSE))),"",VLOOKUP($E204&amp;$D$85&amp;$D$86,'CCG data'!$A:$AD,'CCG data'!R$3,FALSE))</f>
        <v/>
      </c>
      <c r="G204" s="373"/>
      <c r="H204" s="373">
        <f>IF(OR(ISERROR(VLOOKUP($E204&amp;$D$85&amp;$D$86,'CCG data'!$A:$AD,'CCG data'!S$3,FALSE)),ISBLANK(VLOOKUP($E204&amp;$D$85&amp;$D$86,'CCG data'!$A:$AD,'CCG data'!S$3,FALSE))),"",VLOOKUP($E204&amp;$D$85&amp;$D$86,'CCG data'!$A:$AD,'CCG data'!S$3,FALSE))</f>
        <v>23.3</v>
      </c>
      <c r="I204" s="373"/>
      <c r="J204" s="373">
        <f>IF(OR(ISERROR(VLOOKUP($E204&amp;$D$85&amp;$D$86,'CCG data'!$A:$AD,'CCG data'!T$3,FALSE)),ISBLANK(VLOOKUP($E204&amp;$D$85&amp;$D$86,'CCG data'!$A:$AD,'CCG data'!T$3,FALSE))),"",VLOOKUP($E204&amp;$D$85&amp;$D$86,'CCG data'!$A:$AD,'CCG data'!T$3,FALSE))</f>
        <v>24.9</v>
      </c>
      <c r="K204" s="373"/>
      <c r="L204" s="373">
        <f>IF(OR(ISERROR(VLOOKUP($E204&amp;$D$85&amp;$D$86,'CCG data'!$A:$AD,'CCG data'!U$3,FALSE)),ISBLANK(VLOOKUP($E204&amp;$D$85&amp;$D$86,'CCG data'!$A:$AD,'CCG data'!U$3,FALSE))),"",VLOOKUP($E204&amp;$D$85&amp;$D$86,'CCG data'!$A:$AD,'CCG data'!U$3,FALSE))</f>
        <v>17.7</v>
      </c>
      <c r="M204" s="374"/>
      <c r="N204" s="303">
        <f>IF(OR(ISERROR(VLOOKUP($E204&amp;$D$85&amp;$D$86,'CCG data'!$A:$AD,'CCG data'!G$3,FALSE)),ISBLANK(VLOOKUP($E204&amp;$D$85&amp;$D$86,'CCG data'!$A:$AD,'CCG data'!G$3,FALSE))),"",VLOOKUP($E204&amp;$D$85&amp;$D$86,'CCG data'!$A:$AD,'CCG data'!G$3,FALSE))</f>
        <v>998</v>
      </c>
      <c r="P204" s="354" t="str">
        <f>IF(OR(ISERROR(VLOOKUP($E204&amp;$D$85&amp;$D$86,'CCG data'!$A:$AD,'CCG data'!B$3,FALSE)),ISBLANK(VLOOKUP($E204&amp;$D$85&amp;$D$86,'CCG data'!$A:$AD,'CCG data'!B$3,FALSE))),"",VLOOKUP($E204&amp;$D$85&amp;$D$86,'CCG data'!$A:$AD,'CCG data'!B$3,FALSE))</f>
        <v/>
      </c>
      <c r="Q204" s="246"/>
      <c r="R204" s="246">
        <f>IF(OR(ISERROR(VLOOKUP($E204&amp;$D$85&amp;$D$86,'CCG data'!$A:$AD,'CCG data'!C$3,FALSE)),ISBLANK(VLOOKUP($E204&amp;$D$85&amp;$D$86,'CCG data'!$A:$AD,'CCG data'!C$3,FALSE))),"",VLOOKUP($E204&amp;$D$85&amp;$D$86,'CCG data'!$A:$AD,'CCG data'!C$3,FALSE))</f>
        <v>0.35170340681362727</v>
      </c>
      <c r="S204" s="246"/>
      <c r="T204" s="246">
        <f>IF(OR(ISERROR(VLOOKUP($E204&amp;$D$85&amp;$D$86,'CCG data'!$A:$AD,'CCG data'!D$3,FALSE)),ISBLANK(VLOOKUP($E204&amp;$D$85&amp;$D$86,'CCG data'!$A:$AD,'CCG data'!D$3,FALSE))),"",VLOOKUP($E204&amp;$D$85&amp;$D$86,'CCG data'!$A:$AD,'CCG data'!D$3,FALSE))</f>
        <v>0.37975951903807614</v>
      </c>
      <c r="U204" s="246"/>
      <c r="V204" s="246">
        <f>IF(OR(ISERROR(VLOOKUP($E204&amp;$D$85&amp;$D$86,'CCG data'!$A:$AD,'CCG data'!E$3,FALSE)),ISBLANK(VLOOKUP($E204&amp;$D$85&amp;$D$86,'CCG data'!$A:$AD,'CCG data'!E$3,FALSE))),"",VLOOKUP($E204&amp;$D$85&amp;$D$86,'CCG data'!$A:$AD,'CCG data'!E$3,FALSE))</f>
        <v>0.26853707414829658</v>
      </c>
      <c r="W204" s="387"/>
      <c r="Z204" s="178">
        <f>IFERROR(VLOOKUP($E204&amp;$D$86, Outliers!$A$4:$P$214,10,FALSE),"0")</f>
        <v>1</v>
      </c>
      <c r="AA204" s="178">
        <f>IFERROR(VLOOKUP($E204&amp;$D$86, Outliers!$A$4:$P$214,11,FALSE),"0")</f>
        <v>0</v>
      </c>
      <c r="AB204" s="178">
        <f>IFERROR(VLOOKUP($E204&amp;$D$86, Outliers!$A$4:$P$214,12,FALSE),"0")</f>
        <v>1</v>
      </c>
      <c r="AD204" s="82"/>
      <c r="AE204" s="82"/>
      <c r="AF204" s="82"/>
      <c r="AG204" s="82"/>
    </row>
    <row r="205" spans="4:33" x14ac:dyDescent="0.25">
      <c r="D205" s="301"/>
      <c r="E205" s="107" t="s">
        <v>27</v>
      </c>
      <c r="F205" s="99" t="str">
        <f>IF(P204="","",VLOOKUP($E204&amp;$D$85&amp;$D$86,'CCG data'!$A:$AD,'CCG data'!W$3,FALSE))</f>
        <v/>
      </c>
      <c r="G205" s="100" t="str">
        <f>IF(P204="","",VLOOKUP($E204&amp;$D$85&amp;$D$86,'CCG data'!$A:$AD,'CCG data'!X$3,FALSE))</f>
        <v/>
      </c>
      <c r="H205" s="100">
        <f>IF(R204="","",VLOOKUP($E204&amp;$D$85&amp;$D$86,'CCG data'!$A:$AD,'CCG data'!Y$3,FALSE))</f>
        <v>20.9</v>
      </c>
      <c r="I205" s="100">
        <f>IF(R204="","",VLOOKUP($E204&amp;$D$85&amp;$D$86,'CCG data'!$A:$AD,'CCG data'!Z$3,FALSE))</f>
        <v>25.8</v>
      </c>
      <c r="J205" s="100">
        <f>IF(T204="","",VLOOKUP($E204&amp;$D$85&amp;$D$86,'CCG data'!$A:$AD,'CCG data'!AA$3,FALSE))</f>
        <v>22.4</v>
      </c>
      <c r="K205" s="100">
        <f>IF(T204="","",VLOOKUP($E204&amp;$D$85&amp;$D$86,'CCG data'!$A:$AD,'CCG data'!AB$3,FALSE))</f>
        <v>27.4</v>
      </c>
      <c r="L205" s="100">
        <f>IF(V204="","",VLOOKUP($E204&amp;$D$85&amp;$D$86,'CCG data'!$A:$AD,'CCG data'!AC$3,FALSE))</f>
        <v>15.6</v>
      </c>
      <c r="M205" s="100">
        <f>IF(V204="","",VLOOKUP($E204&amp;$D$85&amp;$D$86,'CCG data'!$A:$AD,'CCG data'!AD$3,FALSE))</f>
        <v>19.8</v>
      </c>
      <c r="N205" s="304"/>
      <c r="P205" s="162" t="str">
        <f>IF(P204="","",VLOOKUP($E204&amp;$D$85&amp;$D$86,'CCG data'!$A:$AD,'CCG data'!I$3,FALSE))</f>
        <v/>
      </c>
      <c r="Q205" s="15" t="str">
        <f>IF(P204="","",VLOOKUP($E204&amp;$D$85&amp;$D$86,'CCG data'!$A:$AD,'CCG data'!J$3,FALSE))</f>
        <v/>
      </c>
      <c r="R205" s="15">
        <f>IF(R204="","",VLOOKUP($E204&amp;$D$85&amp;$D$86,'CCG data'!$A:$AD,'CCG data'!K$3,FALSE))</f>
        <v>0.32300000000000001</v>
      </c>
      <c r="S205" s="15">
        <f>IF(R204="","",VLOOKUP($E204&amp;$D$85&amp;$D$86,'CCG data'!$A:$AD,'CCG data'!L$3,FALSE))</f>
        <v>0.38200000000000001</v>
      </c>
      <c r="T205" s="15">
        <f>IF(T204="","",VLOOKUP($E204&amp;$D$85&amp;$D$86,'CCG data'!$A:$AD,'CCG data'!M$3,FALSE))</f>
        <v>0.35</v>
      </c>
      <c r="U205" s="15">
        <f>IF(T204="","",VLOOKUP($E204&amp;$D$85&amp;$D$86,'CCG data'!$A:$AD,'CCG data'!N$3,FALSE))</f>
        <v>0.41</v>
      </c>
      <c r="V205" s="15">
        <f>IF(V204="","",VLOOKUP($E204&amp;$D$85&amp;$D$86,'CCG data'!$A:$AD,'CCG data'!O$3,FALSE))</f>
        <v>0.24199999999999999</v>
      </c>
      <c r="W205" s="142">
        <f>IF(V204="","",VLOOKUP($E204&amp;$D$85&amp;$D$86,'CCG data'!$A:$AD,'CCG data'!P$3,FALSE))</f>
        <v>0.29699999999999999</v>
      </c>
      <c r="Z205" s="178" t="str">
        <f>IFERROR(VLOOKUP($E205&amp;$D$86, Outliers!$A$4:$P$214,10,FALSE),"0")</f>
        <v>0</v>
      </c>
      <c r="AA205" s="178" t="str">
        <f>IFERROR(VLOOKUP($E205&amp;$D$86, Outliers!$A$4:$P$214,11,FALSE),"0")</f>
        <v>0</v>
      </c>
      <c r="AB205" s="178" t="str">
        <f>IFERROR(VLOOKUP($E205&amp;$D$86, Outliers!$A$4:$P$214,12,FALSE),"0")</f>
        <v>0</v>
      </c>
      <c r="AD205" s="82"/>
      <c r="AE205" s="82"/>
      <c r="AF205" s="82"/>
      <c r="AG205" s="82"/>
    </row>
    <row r="206" spans="4:33" ht="15.75" x14ac:dyDescent="0.25">
      <c r="D206" s="301"/>
      <c r="E206" s="108" t="s">
        <v>210</v>
      </c>
      <c r="F206" s="372" t="str">
        <f>IF(OR(ISERROR(VLOOKUP($E206&amp;$D$85&amp;$D$86,'CCG data'!$A:$AD,'CCG data'!R$3,FALSE)),ISBLANK(VLOOKUP($E206&amp;$D$85&amp;$D$86,'CCG data'!$A:$AD,'CCG data'!R$3,FALSE))),"",VLOOKUP($E206&amp;$D$85&amp;$D$86,'CCG data'!$A:$AD,'CCG data'!R$3,FALSE))</f>
        <v/>
      </c>
      <c r="G206" s="373"/>
      <c r="H206" s="373">
        <f>IF(OR(ISERROR(VLOOKUP($E206&amp;$D$85&amp;$D$86,'CCG data'!$A:$AD,'CCG data'!S$3,FALSE)),ISBLANK(VLOOKUP($E206&amp;$D$85&amp;$D$86,'CCG data'!$A:$AD,'CCG data'!S$3,FALSE))),"",VLOOKUP($E206&amp;$D$85&amp;$D$86,'CCG data'!$A:$AD,'CCG data'!S$3,FALSE))</f>
        <v>39.9</v>
      </c>
      <c r="I206" s="373"/>
      <c r="J206" s="373">
        <f>IF(OR(ISERROR(VLOOKUP($E206&amp;$D$85&amp;$D$86,'CCG data'!$A:$AD,'CCG data'!T$3,FALSE)),ISBLANK(VLOOKUP($E206&amp;$D$85&amp;$D$86,'CCG data'!$A:$AD,'CCG data'!T$3,FALSE))),"",VLOOKUP($E206&amp;$D$85&amp;$D$86,'CCG data'!$A:$AD,'CCG data'!T$3,FALSE))</f>
        <v>28.5</v>
      </c>
      <c r="K206" s="373"/>
      <c r="L206" s="373">
        <f>IF(OR(ISERROR(VLOOKUP($E206&amp;$D$85&amp;$D$86,'CCG data'!$A:$AD,'CCG data'!U$3,FALSE)),ISBLANK(VLOOKUP($E206&amp;$D$85&amp;$D$86,'CCG data'!$A:$AD,'CCG data'!U$3,FALSE))),"",VLOOKUP($E206&amp;$D$85&amp;$D$86,'CCG data'!$A:$AD,'CCG data'!U$3,FALSE))</f>
        <v>8</v>
      </c>
      <c r="M206" s="374"/>
      <c r="N206" s="303">
        <f>IF(OR(ISERROR(VLOOKUP($E206&amp;$D$85&amp;$D$86,'CCG data'!$A:$AD,'CCG data'!G$3,FALSE)),ISBLANK(VLOOKUP($E206&amp;$D$85&amp;$D$86,'CCG data'!$A:$AD,'CCG data'!G$3,FALSE))),"",VLOOKUP($E206&amp;$D$85&amp;$D$86,'CCG data'!$A:$AD,'CCG data'!G$3,FALSE))</f>
        <v>1229</v>
      </c>
      <c r="P206" s="354" t="str">
        <f>IF(OR(ISERROR(VLOOKUP($E206&amp;$D$85&amp;$D$86,'CCG data'!$A:$AD,'CCG data'!B$3,FALSE)),ISBLANK(VLOOKUP($E206&amp;$D$85&amp;$D$86,'CCG data'!$A:$AD,'CCG data'!B$3,FALSE))),"",VLOOKUP($E206&amp;$D$85&amp;$D$86,'CCG data'!$A:$AD,'CCG data'!B$3,FALSE))</f>
        <v/>
      </c>
      <c r="Q206" s="246"/>
      <c r="R206" s="246">
        <f>IF(OR(ISERROR(VLOOKUP($E206&amp;$D$85&amp;$D$86,'CCG data'!$A:$AD,'CCG data'!C$3,FALSE)),ISBLANK(VLOOKUP($E206&amp;$D$85&amp;$D$86,'CCG data'!$A:$AD,'CCG data'!C$3,FALSE))),"",VLOOKUP($E206&amp;$D$85&amp;$D$86,'CCG data'!$A:$AD,'CCG data'!C$3,FALSE))</f>
        <v>0.51749389747762409</v>
      </c>
      <c r="S206" s="246"/>
      <c r="T206" s="246">
        <f>IF(OR(ISERROR(VLOOKUP($E206&amp;$D$85&amp;$D$86,'CCG data'!$A:$AD,'CCG data'!D$3,FALSE)),ISBLANK(VLOOKUP($E206&amp;$D$85&amp;$D$86,'CCG data'!$A:$AD,'CCG data'!D$3,FALSE))),"",VLOOKUP($E206&amp;$D$85&amp;$D$86,'CCG data'!$A:$AD,'CCG data'!D$3,FALSE))</f>
        <v>0.3791700569568755</v>
      </c>
      <c r="U206" s="246"/>
      <c r="V206" s="246">
        <f>IF(OR(ISERROR(VLOOKUP($E206&amp;$D$85&amp;$D$86,'CCG data'!$A:$AD,'CCG data'!E$3,FALSE)),ISBLANK(VLOOKUP($E206&amp;$D$85&amp;$D$86,'CCG data'!$A:$AD,'CCG data'!E$3,FALSE))),"",VLOOKUP($E206&amp;$D$85&amp;$D$86,'CCG data'!$A:$AD,'CCG data'!E$3,FALSE))</f>
        <v>0.10333604556550041</v>
      </c>
      <c r="W206" s="387"/>
      <c r="Z206" s="178">
        <f>IFERROR(VLOOKUP($E206&amp;$D$86, Outliers!$A$4:$P$214,10,FALSE),"0")</f>
        <v>0</v>
      </c>
      <c r="AA206" s="178">
        <f>IFERROR(VLOOKUP($E206&amp;$D$86, Outliers!$A$4:$P$214,11,FALSE),"0")</f>
        <v>0</v>
      </c>
      <c r="AB206" s="178">
        <f>IFERROR(VLOOKUP($E206&amp;$D$86, Outliers!$A$4:$P$214,12,FALSE),"0")</f>
        <v>1</v>
      </c>
      <c r="AD206" s="82"/>
      <c r="AE206" s="82"/>
      <c r="AF206" s="82"/>
      <c r="AG206" s="82"/>
    </row>
    <row r="207" spans="4:33" x14ac:dyDescent="0.25">
      <c r="D207" s="301"/>
      <c r="E207" s="107" t="s">
        <v>27</v>
      </c>
      <c r="F207" s="99" t="str">
        <f>IF(P206="","",VLOOKUP($E206&amp;$D$85&amp;$D$86,'CCG data'!$A:$AD,'CCG data'!W$3,FALSE))</f>
        <v/>
      </c>
      <c r="G207" s="100" t="str">
        <f>IF(P206="","",VLOOKUP($E206&amp;$D$85&amp;$D$86,'CCG data'!$A:$AD,'CCG data'!X$3,FALSE))</f>
        <v/>
      </c>
      <c r="H207" s="100">
        <f>IF(R206="","",VLOOKUP($E206&amp;$D$85&amp;$D$86,'CCG data'!$A:$AD,'CCG data'!Y$3,FALSE))</f>
        <v>36.799999999999997</v>
      </c>
      <c r="I207" s="100">
        <f>IF(R206="","",VLOOKUP($E206&amp;$D$85&amp;$D$86,'CCG data'!$A:$AD,'CCG data'!Z$3,FALSE))</f>
        <v>43</v>
      </c>
      <c r="J207" s="100">
        <f>IF(T206="","",VLOOKUP($E206&amp;$D$85&amp;$D$86,'CCG data'!$A:$AD,'CCG data'!AA$3,FALSE))</f>
        <v>25.9</v>
      </c>
      <c r="K207" s="100">
        <f>IF(T206="","",VLOOKUP($E206&amp;$D$85&amp;$D$86,'CCG data'!$A:$AD,'CCG data'!AB$3,FALSE))</f>
        <v>31</v>
      </c>
      <c r="L207" s="100">
        <f>IF(V206="","",VLOOKUP($E206&amp;$D$85&amp;$D$86,'CCG data'!$A:$AD,'CCG data'!AC$3,FALSE))</f>
        <v>6.6</v>
      </c>
      <c r="M207" s="100">
        <f>IF(V206="","",VLOOKUP($E206&amp;$D$85&amp;$D$86,'CCG data'!$A:$AD,'CCG data'!AD$3,FALSE))</f>
        <v>9.3000000000000007</v>
      </c>
      <c r="N207" s="304"/>
      <c r="P207" s="162" t="str">
        <f>IF(P206="","",VLOOKUP($E206&amp;$D$85&amp;$D$86,'CCG data'!$A:$AD,'CCG data'!I$3,FALSE))</f>
        <v/>
      </c>
      <c r="Q207" s="15" t="str">
        <f>IF(P206="","",VLOOKUP($E206&amp;$D$85&amp;$D$86,'CCG data'!$A:$AD,'CCG data'!J$3,FALSE))</f>
        <v/>
      </c>
      <c r="R207" s="15">
        <f>IF(R206="","",VLOOKUP($E206&amp;$D$85&amp;$D$86,'CCG data'!$A:$AD,'CCG data'!K$3,FALSE))</f>
        <v>0.49</v>
      </c>
      <c r="S207" s="15">
        <f>IF(R206="","",VLOOKUP($E206&amp;$D$85&amp;$D$86,'CCG data'!$A:$AD,'CCG data'!L$3,FALSE))</f>
        <v>0.54500000000000004</v>
      </c>
      <c r="T207" s="15">
        <f>IF(T206="","",VLOOKUP($E206&amp;$D$85&amp;$D$86,'CCG data'!$A:$AD,'CCG data'!M$3,FALSE))</f>
        <v>0.35199999999999998</v>
      </c>
      <c r="U207" s="15">
        <f>IF(T206="","",VLOOKUP($E206&amp;$D$85&amp;$D$86,'CCG data'!$A:$AD,'CCG data'!N$3,FALSE))</f>
        <v>0.40699999999999997</v>
      </c>
      <c r="V207" s="15">
        <f>IF(V206="","",VLOOKUP($E206&amp;$D$85&amp;$D$86,'CCG data'!$A:$AD,'CCG data'!O$3,FALSE))</f>
        <v>8.7999999999999995E-2</v>
      </c>
      <c r="W207" s="142">
        <f>IF(V206="","",VLOOKUP($E206&amp;$D$85&amp;$D$86,'CCG data'!$A:$AD,'CCG data'!P$3,FALSE))</f>
        <v>0.122</v>
      </c>
      <c r="Z207" s="178" t="str">
        <f>IFERROR(VLOOKUP($E207&amp;$D$86, Outliers!$A$4:$P$214,10,FALSE),"0")</f>
        <v>0</v>
      </c>
      <c r="AA207" s="178" t="str">
        <f>IFERROR(VLOOKUP($E207&amp;$D$86, Outliers!$A$4:$P$214,11,FALSE),"0")</f>
        <v>0</v>
      </c>
      <c r="AB207" s="178" t="str">
        <f>IFERROR(VLOOKUP($E207&amp;$D$86, Outliers!$A$4:$P$214,12,FALSE),"0")</f>
        <v>0</v>
      </c>
      <c r="AD207" s="82"/>
      <c r="AE207" s="82"/>
      <c r="AF207" s="82"/>
      <c r="AG207" s="82"/>
    </row>
    <row r="208" spans="4:33" ht="15.75" x14ac:dyDescent="0.25">
      <c r="D208" s="301"/>
      <c r="E208" s="108" t="s">
        <v>211</v>
      </c>
      <c r="F208" s="372" t="str">
        <f>IF(OR(ISERROR(VLOOKUP($E208&amp;$D$85&amp;$D$86,'CCG data'!$A:$AD,'CCG data'!R$3,FALSE)),ISBLANK(VLOOKUP($E208&amp;$D$85&amp;$D$86,'CCG data'!$A:$AD,'CCG data'!R$3,FALSE))),"",VLOOKUP($E208&amp;$D$85&amp;$D$86,'CCG data'!$A:$AD,'CCG data'!R$3,FALSE))</f>
        <v/>
      </c>
      <c r="G208" s="373"/>
      <c r="H208" s="373">
        <f>IF(OR(ISERROR(VLOOKUP($E208&amp;$D$85&amp;$D$86,'CCG data'!$A:$AD,'CCG data'!S$3,FALSE)),ISBLANK(VLOOKUP($E208&amp;$D$85&amp;$D$86,'CCG data'!$A:$AD,'CCG data'!S$3,FALSE))),"",VLOOKUP($E208&amp;$D$85&amp;$D$86,'CCG data'!$A:$AD,'CCG data'!S$3,FALSE))</f>
        <v>60.1</v>
      </c>
      <c r="I208" s="373"/>
      <c r="J208" s="373">
        <f>IF(OR(ISERROR(VLOOKUP($E208&amp;$D$85&amp;$D$86,'CCG data'!$A:$AD,'CCG data'!T$3,FALSE)),ISBLANK(VLOOKUP($E208&amp;$D$85&amp;$D$86,'CCG data'!$A:$AD,'CCG data'!T$3,FALSE))),"",VLOOKUP($E208&amp;$D$85&amp;$D$86,'CCG data'!$A:$AD,'CCG data'!T$3,FALSE))</f>
        <v>48</v>
      </c>
      <c r="K208" s="373"/>
      <c r="L208" s="373">
        <f>IF(OR(ISERROR(VLOOKUP($E208&amp;$D$85&amp;$D$86,'CCG data'!$A:$AD,'CCG data'!U$3,FALSE)),ISBLANK(VLOOKUP($E208&amp;$D$85&amp;$D$86,'CCG data'!$A:$AD,'CCG data'!U$3,FALSE))),"",VLOOKUP($E208&amp;$D$85&amp;$D$86,'CCG data'!$A:$AD,'CCG data'!U$3,FALSE))</f>
        <v>13.7</v>
      </c>
      <c r="M208" s="374"/>
      <c r="N208" s="303">
        <f>IF(OR(ISERROR(VLOOKUP($E208&amp;$D$85&amp;$D$86,'CCG data'!$A:$AD,'CCG data'!G$3,FALSE)),ISBLANK(VLOOKUP($E208&amp;$D$85&amp;$D$86,'CCG data'!$A:$AD,'CCG data'!G$3,FALSE))),"",VLOOKUP($E208&amp;$D$85&amp;$D$86,'CCG data'!$A:$AD,'CCG data'!G$3,FALSE))</f>
        <v>1779</v>
      </c>
      <c r="P208" s="354" t="str">
        <f>IF(OR(ISERROR(VLOOKUP($E208&amp;$D$85&amp;$D$86,'CCG data'!$A:$AD,'CCG data'!B$3,FALSE)),ISBLANK(VLOOKUP($E208&amp;$D$85&amp;$D$86,'CCG data'!$A:$AD,'CCG data'!B$3,FALSE))),"",VLOOKUP($E208&amp;$D$85&amp;$D$86,'CCG data'!$A:$AD,'CCG data'!B$3,FALSE))</f>
        <v/>
      </c>
      <c r="Q208" s="246"/>
      <c r="R208" s="246">
        <f>IF(OR(ISERROR(VLOOKUP($E208&amp;$D$85&amp;$D$86,'CCG data'!$A:$AD,'CCG data'!C$3,FALSE)),ISBLANK(VLOOKUP($E208&amp;$D$85&amp;$D$86,'CCG data'!$A:$AD,'CCG data'!C$3,FALSE))),"",VLOOKUP($E208&amp;$D$85&amp;$D$86,'CCG data'!$A:$AD,'CCG data'!C$3,FALSE))</f>
        <v>0.492973580663294</v>
      </c>
      <c r="S208" s="246"/>
      <c r="T208" s="246">
        <f>IF(OR(ISERROR(VLOOKUP($E208&amp;$D$85&amp;$D$86,'CCG data'!$A:$AD,'CCG data'!D$3,FALSE)),ISBLANK(VLOOKUP($E208&amp;$D$85&amp;$D$86,'CCG data'!$A:$AD,'CCG data'!D$3,FALSE))),"",VLOOKUP($E208&amp;$D$85&amp;$D$86,'CCG data'!$A:$AD,'CCG data'!D$3,FALSE))</f>
        <v>0.3934794828555368</v>
      </c>
      <c r="U208" s="246"/>
      <c r="V208" s="246">
        <f>IF(OR(ISERROR(VLOOKUP($E208&amp;$D$85&amp;$D$86,'CCG data'!$A:$AD,'CCG data'!E$3,FALSE)),ISBLANK(VLOOKUP($E208&amp;$D$85&amp;$D$86,'CCG data'!$A:$AD,'CCG data'!E$3,FALSE))),"",VLOOKUP($E208&amp;$D$85&amp;$D$86,'CCG data'!$A:$AD,'CCG data'!E$3,FALSE))</f>
        <v>0.1135469364811692</v>
      </c>
      <c r="W208" s="387"/>
      <c r="Z208" s="178">
        <f>IFERROR(VLOOKUP($E208&amp;$D$86, Outliers!$A$4:$P$214,10,FALSE),"0")</f>
        <v>1</v>
      </c>
      <c r="AA208" s="178">
        <f>IFERROR(VLOOKUP($E208&amp;$D$86, Outliers!$A$4:$P$214,11,FALSE),"0")</f>
        <v>1</v>
      </c>
      <c r="AB208" s="178">
        <f>IFERROR(VLOOKUP($E208&amp;$D$86, Outliers!$A$4:$P$214,12,FALSE),"0")</f>
        <v>0</v>
      </c>
      <c r="AD208" s="82"/>
      <c r="AE208" s="82"/>
      <c r="AF208" s="82"/>
      <c r="AG208" s="82"/>
    </row>
    <row r="209" spans="4:33" x14ac:dyDescent="0.25">
      <c r="D209" s="301"/>
      <c r="E209" s="107" t="s">
        <v>27</v>
      </c>
      <c r="F209" s="99" t="str">
        <f>IF(P208="","",VLOOKUP($E208&amp;$D$85&amp;$D$86,'CCG data'!$A:$AD,'CCG data'!W$3,FALSE))</f>
        <v/>
      </c>
      <c r="G209" s="100" t="str">
        <f>IF(P208="","",VLOOKUP($E208&amp;$D$85&amp;$D$86,'CCG data'!$A:$AD,'CCG data'!X$3,FALSE))</f>
        <v/>
      </c>
      <c r="H209" s="100">
        <f>IF(R208="","",VLOOKUP($E208&amp;$D$85&amp;$D$86,'CCG data'!$A:$AD,'CCG data'!Y$3,FALSE))</f>
        <v>56.1</v>
      </c>
      <c r="I209" s="100">
        <f>IF(R208="","",VLOOKUP($E208&amp;$D$85&amp;$D$86,'CCG data'!$A:$AD,'CCG data'!Z$3,FALSE))</f>
        <v>64.099999999999994</v>
      </c>
      <c r="J209" s="100">
        <f>IF(T208="","",VLOOKUP($E208&amp;$D$85&amp;$D$86,'CCG data'!$A:$AD,'CCG data'!AA$3,FALSE))</f>
        <v>44.4</v>
      </c>
      <c r="K209" s="100">
        <f>IF(T208="","",VLOOKUP($E208&amp;$D$85&amp;$D$86,'CCG data'!$A:$AD,'CCG data'!AB$3,FALSE))</f>
        <v>51.6</v>
      </c>
      <c r="L209" s="100">
        <f>IF(V208="","",VLOOKUP($E208&amp;$D$85&amp;$D$86,'CCG data'!$A:$AD,'CCG data'!AC$3,FALSE))</f>
        <v>11.9</v>
      </c>
      <c r="M209" s="100">
        <f>IF(V208="","",VLOOKUP($E208&amp;$D$85&amp;$D$86,'CCG data'!$A:$AD,'CCG data'!AD$3,FALSE))</f>
        <v>15.6</v>
      </c>
      <c r="N209" s="304"/>
      <c r="P209" s="162" t="str">
        <f>IF(P208="","",VLOOKUP($E208&amp;$D$85&amp;$D$86,'CCG data'!$A:$AD,'CCG data'!I$3,FALSE))</f>
        <v/>
      </c>
      <c r="Q209" s="15" t="str">
        <f>IF(P208="","",VLOOKUP($E208&amp;$D$85&amp;$D$86,'CCG data'!$A:$AD,'CCG data'!J$3,FALSE))</f>
        <v/>
      </c>
      <c r="R209" s="15">
        <f>IF(R208="","",VLOOKUP($E208&amp;$D$85&amp;$D$86,'CCG data'!$A:$AD,'CCG data'!K$3,FALSE))</f>
        <v>0.47</v>
      </c>
      <c r="S209" s="15">
        <f>IF(R208="","",VLOOKUP($E208&amp;$D$85&amp;$D$86,'CCG data'!$A:$AD,'CCG data'!L$3,FALSE))</f>
        <v>0.51600000000000001</v>
      </c>
      <c r="T209" s="15">
        <f>IF(T208="","",VLOOKUP($E208&amp;$D$85&amp;$D$86,'CCG data'!$A:$AD,'CCG data'!M$3,FALSE))</f>
        <v>0.371</v>
      </c>
      <c r="U209" s="15">
        <f>IF(T208="","",VLOOKUP($E208&amp;$D$85&amp;$D$86,'CCG data'!$A:$AD,'CCG data'!N$3,FALSE))</f>
        <v>0.41599999999999998</v>
      </c>
      <c r="V209" s="15">
        <f>IF(V208="","",VLOOKUP($E208&amp;$D$85&amp;$D$86,'CCG data'!$A:$AD,'CCG data'!O$3,FALSE))</f>
        <v>0.1</v>
      </c>
      <c r="W209" s="142">
        <f>IF(V208="","",VLOOKUP($E208&amp;$D$85&amp;$D$86,'CCG data'!$A:$AD,'CCG data'!P$3,FALSE))</f>
        <v>0.129</v>
      </c>
      <c r="Z209" s="178" t="str">
        <f>IFERROR(VLOOKUP($E209&amp;$D$86, Outliers!$A$4:$P$214,10,FALSE),"0")</f>
        <v>0</v>
      </c>
      <c r="AA209" s="178" t="str">
        <f>IFERROR(VLOOKUP($E209&amp;$D$86, Outliers!$A$4:$P$214,11,FALSE),"0")</f>
        <v>0</v>
      </c>
      <c r="AB209" s="178" t="str">
        <f>IFERROR(VLOOKUP($E209&amp;$D$86, Outliers!$A$4:$P$214,12,FALSE),"0")</f>
        <v>0</v>
      </c>
      <c r="AD209" s="82"/>
      <c r="AE209" s="82"/>
      <c r="AF209" s="82"/>
      <c r="AG209" s="82"/>
    </row>
    <row r="210" spans="4:33" ht="15.75" x14ac:dyDescent="0.25">
      <c r="D210" s="301"/>
      <c r="E210" s="108" t="s">
        <v>212</v>
      </c>
      <c r="F210" s="372" t="str">
        <f>IF(OR(ISERROR(VLOOKUP($E210&amp;$D$85&amp;$D$86,'CCG data'!$A:$AD,'CCG data'!R$3,FALSE)),ISBLANK(VLOOKUP($E210&amp;$D$85&amp;$D$86,'CCG data'!$A:$AD,'CCG data'!R$3,FALSE))),"",VLOOKUP($E210&amp;$D$85&amp;$D$86,'CCG data'!$A:$AD,'CCG data'!R$3,FALSE))</f>
        <v/>
      </c>
      <c r="G210" s="373"/>
      <c r="H210" s="373">
        <f>IF(OR(ISERROR(VLOOKUP($E210&amp;$D$85&amp;$D$86,'CCG data'!$A:$AD,'CCG data'!S$3,FALSE)),ISBLANK(VLOOKUP($E210&amp;$D$85&amp;$D$86,'CCG data'!$A:$AD,'CCG data'!S$3,FALSE))),"",VLOOKUP($E210&amp;$D$85&amp;$D$86,'CCG data'!$A:$AD,'CCG data'!S$3,FALSE))</f>
        <v>28.5</v>
      </c>
      <c r="I210" s="373"/>
      <c r="J210" s="373">
        <f>IF(OR(ISERROR(VLOOKUP($E210&amp;$D$85&amp;$D$86,'CCG data'!$A:$AD,'CCG data'!T$3,FALSE)),ISBLANK(VLOOKUP($E210&amp;$D$85&amp;$D$86,'CCG data'!$A:$AD,'CCG data'!T$3,FALSE))),"",VLOOKUP($E210&amp;$D$85&amp;$D$86,'CCG data'!$A:$AD,'CCG data'!T$3,FALSE))</f>
        <v>23.8</v>
      </c>
      <c r="K210" s="373"/>
      <c r="L210" s="373">
        <f>IF(OR(ISERROR(VLOOKUP($E210&amp;$D$85&amp;$D$86,'CCG data'!$A:$AD,'CCG data'!U$3,FALSE)),ISBLANK(VLOOKUP($E210&amp;$D$85&amp;$D$86,'CCG data'!$A:$AD,'CCG data'!U$3,FALSE))),"",VLOOKUP($E210&amp;$D$85&amp;$D$86,'CCG data'!$A:$AD,'CCG data'!U$3,FALSE))</f>
        <v>9</v>
      </c>
      <c r="M210" s="374"/>
      <c r="N210" s="303">
        <f>IF(OR(ISERROR(VLOOKUP($E210&amp;$D$85&amp;$D$86,'CCG data'!$A:$AD,'CCG data'!G$3,FALSE)),ISBLANK(VLOOKUP($E210&amp;$D$85&amp;$D$86,'CCG data'!$A:$AD,'CCG data'!G$3,FALSE))),"",VLOOKUP($E210&amp;$D$85&amp;$D$86,'CCG data'!$A:$AD,'CCG data'!G$3,FALSE))</f>
        <v>2820</v>
      </c>
      <c r="P210" s="354" t="str">
        <f>IF(OR(ISERROR(VLOOKUP($E210&amp;$D$85&amp;$D$86,'CCG data'!$A:$AD,'CCG data'!B$3,FALSE)),ISBLANK(VLOOKUP($E210&amp;$D$85&amp;$D$86,'CCG data'!$A:$AD,'CCG data'!B$3,FALSE))),"",VLOOKUP($E210&amp;$D$85&amp;$D$86,'CCG data'!$A:$AD,'CCG data'!B$3,FALSE))</f>
        <v/>
      </c>
      <c r="Q210" s="246"/>
      <c r="R210" s="246">
        <f>IF(OR(ISERROR(VLOOKUP($E210&amp;$D$85&amp;$D$86,'CCG data'!$A:$AD,'CCG data'!C$3,FALSE)),ISBLANK(VLOOKUP($E210&amp;$D$85&amp;$D$86,'CCG data'!$A:$AD,'CCG data'!C$3,FALSE))),"",VLOOKUP($E210&amp;$D$85&amp;$D$86,'CCG data'!$A:$AD,'CCG data'!C$3,FALSE))</f>
        <v>0.46489361702127657</v>
      </c>
      <c r="S210" s="246"/>
      <c r="T210" s="246">
        <f>IF(OR(ISERROR(VLOOKUP($E210&amp;$D$85&amp;$D$86,'CCG data'!$A:$AD,'CCG data'!D$3,FALSE)),ISBLANK(VLOOKUP($E210&amp;$D$85&amp;$D$86,'CCG data'!$A:$AD,'CCG data'!D$3,FALSE))),"",VLOOKUP($E210&amp;$D$85&amp;$D$86,'CCG data'!$A:$AD,'CCG data'!D$3,FALSE))</f>
        <v>0.3904255319148936</v>
      </c>
      <c r="U210" s="246"/>
      <c r="V210" s="246">
        <f>IF(OR(ISERROR(VLOOKUP($E210&amp;$D$85&amp;$D$86,'CCG data'!$A:$AD,'CCG data'!E$3,FALSE)),ISBLANK(VLOOKUP($E210&amp;$D$85&amp;$D$86,'CCG data'!$A:$AD,'CCG data'!E$3,FALSE))),"",VLOOKUP($E210&amp;$D$85&amp;$D$86,'CCG data'!$A:$AD,'CCG data'!E$3,FALSE))</f>
        <v>0.14468085106382977</v>
      </c>
      <c r="W210" s="387"/>
      <c r="Z210" s="178">
        <f>IFERROR(VLOOKUP($E210&amp;$D$86, Outliers!$A$4:$P$214,10,FALSE),"0")</f>
        <v>1</v>
      </c>
      <c r="AA210" s="178">
        <f>IFERROR(VLOOKUP($E210&amp;$D$86, Outliers!$A$4:$P$214,11,FALSE),"0")</f>
        <v>1</v>
      </c>
      <c r="AB210" s="178">
        <f>IFERROR(VLOOKUP($E210&amp;$D$86, Outliers!$A$4:$P$214,12,FALSE),"0")</f>
        <v>1</v>
      </c>
      <c r="AD210" s="82"/>
      <c r="AE210" s="82"/>
      <c r="AF210" s="82"/>
      <c r="AG210" s="82"/>
    </row>
    <row r="211" spans="4:33" x14ac:dyDescent="0.25">
      <c r="D211" s="301"/>
      <c r="E211" s="107" t="s">
        <v>27</v>
      </c>
      <c r="F211" s="99" t="str">
        <f>IF(P210="","",VLOOKUP($E210&amp;$D$85&amp;$D$86,'CCG data'!$A:$AD,'CCG data'!W$3,FALSE))</f>
        <v/>
      </c>
      <c r="G211" s="100" t="str">
        <f>IF(P210="","",VLOOKUP($E210&amp;$D$85&amp;$D$86,'CCG data'!$A:$AD,'CCG data'!X$3,FALSE))</f>
        <v/>
      </c>
      <c r="H211" s="100">
        <f>IF(R210="","",VLOOKUP($E210&amp;$D$85&amp;$D$86,'CCG data'!$A:$AD,'CCG data'!Y$3,FALSE))</f>
        <v>27</v>
      </c>
      <c r="I211" s="100">
        <f>IF(R210="","",VLOOKUP($E210&amp;$D$85&amp;$D$86,'CCG data'!$A:$AD,'CCG data'!Z$3,FALSE))</f>
        <v>30.1</v>
      </c>
      <c r="J211" s="100">
        <f>IF(T210="","",VLOOKUP($E210&amp;$D$85&amp;$D$86,'CCG data'!$A:$AD,'CCG data'!AA$3,FALSE))</f>
        <v>22.4</v>
      </c>
      <c r="K211" s="100">
        <f>IF(T210="","",VLOOKUP($E210&amp;$D$85&amp;$D$86,'CCG data'!$A:$AD,'CCG data'!AB$3,FALSE))</f>
        <v>25.2</v>
      </c>
      <c r="L211" s="100">
        <f>IF(V210="","",VLOOKUP($E210&amp;$D$85&amp;$D$86,'CCG data'!$A:$AD,'CCG data'!AC$3,FALSE))</f>
        <v>8.1</v>
      </c>
      <c r="M211" s="100">
        <f>IF(V210="","",VLOOKUP($E210&amp;$D$85&amp;$D$86,'CCG data'!$A:$AD,'CCG data'!AD$3,FALSE))</f>
        <v>9.8000000000000007</v>
      </c>
      <c r="N211" s="304"/>
      <c r="P211" s="162" t="str">
        <f>IF(P210="","",VLOOKUP($E210&amp;$D$85&amp;$D$86,'CCG data'!$A:$AD,'CCG data'!I$3,FALSE))</f>
        <v/>
      </c>
      <c r="Q211" s="15" t="str">
        <f>IF(P210="","",VLOOKUP($E210&amp;$D$85&amp;$D$86,'CCG data'!$A:$AD,'CCG data'!J$3,FALSE))</f>
        <v/>
      </c>
      <c r="R211" s="15">
        <f>IF(R210="","",VLOOKUP($E210&amp;$D$85&amp;$D$86,'CCG data'!$A:$AD,'CCG data'!K$3,FALSE))</f>
        <v>0.44700000000000001</v>
      </c>
      <c r="S211" s="15">
        <f>IF(R210="","",VLOOKUP($E210&amp;$D$85&amp;$D$86,'CCG data'!$A:$AD,'CCG data'!L$3,FALSE))</f>
        <v>0.48299999999999998</v>
      </c>
      <c r="T211" s="15">
        <f>IF(T210="","",VLOOKUP($E210&amp;$D$85&amp;$D$86,'CCG data'!$A:$AD,'CCG data'!M$3,FALSE))</f>
        <v>0.373</v>
      </c>
      <c r="U211" s="15">
        <f>IF(T210="","",VLOOKUP($E210&amp;$D$85&amp;$D$86,'CCG data'!$A:$AD,'CCG data'!N$3,FALSE))</f>
        <v>0.40899999999999997</v>
      </c>
      <c r="V211" s="15">
        <f>IF(V210="","",VLOOKUP($E210&amp;$D$85&amp;$D$86,'CCG data'!$A:$AD,'CCG data'!O$3,FALSE))</f>
        <v>0.13200000000000001</v>
      </c>
      <c r="W211" s="142">
        <f>IF(V210="","",VLOOKUP($E210&amp;$D$85&amp;$D$86,'CCG data'!$A:$AD,'CCG data'!P$3,FALSE))</f>
        <v>0.158</v>
      </c>
      <c r="Z211" s="178" t="str">
        <f>IFERROR(VLOOKUP($E211&amp;$D$86, Outliers!$A$4:$P$214,10,FALSE),"0")</f>
        <v>0</v>
      </c>
      <c r="AA211" s="178" t="str">
        <f>IFERROR(VLOOKUP($E211&amp;$D$86, Outliers!$A$4:$P$214,11,FALSE),"0")</f>
        <v>0</v>
      </c>
      <c r="AB211" s="178" t="str">
        <f>IFERROR(VLOOKUP($E211&amp;$D$86, Outliers!$A$4:$P$214,12,FALSE),"0")</f>
        <v>0</v>
      </c>
      <c r="AD211" s="82"/>
      <c r="AE211" s="82"/>
      <c r="AF211" s="82"/>
      <c r="AG211" s="82"/>
    </row>
    <row r="212" spans="4:33" ht="15.75" x14ac:dyDescent="0.25">
      <c r="D212" s="301"/>
      <c r="E212" s="108" t="s">
        <v>460</v>
      </c>
      <c r="F212" s="372" t="str">
        <f>IF(OR(ISERROR(VLOOKUP($E212&amp;$D$85&amp;$D$86,'CCG data'!$A:$AD,'CCG data'!R$3,FALSE)),ISBLANK(VLOOKUP($E212&amp;$D$85&amp;$D$86,'CCG data'!$A:$AD,'CCG data'!R$3,FALSE))),"",VLOOKUP($E212&amp;$D$85&amp;$D$86,'CCG data'!$A:$AD,'CCG data'!R$3,FALSE))</f>
        <v/>
      </c>
      <c r="G212" s="373"/>
      <c r="H212" s="373">
        <f>IF(OR(ISERROR(VLOOKUP($E212&amp;$D$85&amp;$D$86,'CCG data'!$A:$AD,'CCG data'!S$3,FALSE)),ISBLANK(VLOOKUP($E212&amp;$D$85&amp;$D$86,'CCG data'!$A:$AD,'CCG data'!S$3,FALSE))),"",VLOOKUP($E212&amp;$D$85&amp;$D$86,'CCG data'!$A:$AD,'CCG data'!S$3,FALSE))</f>
        <v>32.1</v>
      </c>
      <c r="I212" s="373"/>
      <c r="J212" s="373">
        <f>IF(OR(ISERROR(VLOOKUP($E212&amp;$D$85&amp;$D$86,'CCG data'!$A:$AD,'CCG data'!T$3,FALSE)),ISBLANK(VLOOKUP($E212&amp;$D$85&amp;$D$86,'CCG data'!$A:$AD,'CCG data'!T$3,FALSE))),"",VLOOKUP($E212&amp;$D$85&amp;$D$86,'CCG data'!$A:$AD,'CCG data'!T$3,FALSE))</f>
        <v>24.4</v>
      </c>
      <c r="K212" s="373"/>
      <c r="L212" s="373">
        <f>IF(OR(ISERROR(VLOOKUP($E212&amp;$D$85&amp;$D$86,'CCG data'!$A:$AD,'CCG data'!U$3,FALSE)),ISBLANK(VLOOKUP($E212&amp;$D$85&amp;$D$86,'CCG data'!$A:$AD,'CCG data'!U$3,FALSE))),"",VLOOKUP($E212&amp;$D$85&amp;$D$86,'CCG data'!$A:$AD,'CCG data'!U$3,FALSE))</f>
        <v>18.399999999999999</v>
      </c>
      <c r="M212" s="374"/>
      <c r="N212" s="303">
        <f>IF(OR(ISERROR(VLOOKUP($E212&amp;$D$85&amp;$D$86,'CCG data'!$A:$AD,'CCG data'!G$3,FALSE)),ISBLANK(VLOOKUP($E212&amp;$D$85&amp;$D$86,'CCG data'!$A:$AD,'CCG data'!G$3,FALSE))),"",VLOOKUP($E212&amp;$D$85&amp;$D$86,'CCG data'!$A:$AD,'CCG data'!G$3,FALSE))</f>
        <v>1438</v>
      </c>
      <c r="P212" s="354" t="str">
        <f>IF(OR(ISERROR(VLOOKUP($E212&amp;$D$85&amp;$D$86,'CCG data'!$A:$AD,'CCG data'!B$3,FALSE)),ISBLANK(VLOOKUP($E212&amp;$D$85&amp;$D$86,'CCG data'!$A:$AD,'CCG data'!B$3,FALSE))),"",VLOOKUP($E212&amp;$D$85&amp;$D$86,'CCG data'!$A:$AD,'CCG data'!B$3,FALSE))</f>
        <v/>
      </c>
      <c r="Q212" s="246"/>
      <c r="R212" s="246">
        <f>IF(OR(ISERROR(VLOOKUP($E212&amp;$D$85&amp;$D$86,'CCG data'!$A:$AD,'CCG data'!C$3,FALSE)),ISBLANK(VLOOKUP($E212&amp;$D$85&amp;$D$86,'CCG data'!$A:$AD,'CCG data'!C$3,FALSE))),"",VLOOKUP($E212&amp;$D$85&amp;$D$86,'CCG data'!$A:$AD,'CCG data'!C$3,FALSE))</f>
        <v>0.42628650904033377</v>
      </c>
      <c r="S212" s="246"/>
      <c r="T212" s="246">
        <f>IF(OR(ISERROR(VLOOKUP($E212&amp;$D$85&amp;$D$86,'CCG data'!$A:$AD,'CCG data'!D$3,FALSE)),ISBLANK(VLOOKUP($E212&amp;$D$85&amp;$D$86,'CCG data'!$A:$AD,'CCG data'!D$3,FALSE))),"",VLOOKUP($E212&amp;$D$85&amp;$D$86,'CCG data'!$A:$AD,'CCG data'!D$3,FALSE))</f>
        <v>0.32892906815020861</v>
      </c>
      <c r="U212" s="246"/>
      <c r="V212" s="246">
        <f>IF(OR(ISERROR(VLOOKUP($E212&amp;$D$85&amp;$D$86,'CCG data'!$A:$AD,'CCG data'!E$3,FALSE)),ISBLANK(VLOOKUP($E212&amp;$D$85&amp;$D$86,'CCG data'!$A:$AD,'CCG data'!E$3,FALSE))),"",VLOOKUP($E212&amp;$D$85&amp;$D$86,'CCG data'!$A:$AD,'CCG data'!E$3,FALSE))</f>
        <v>0.24478442280945759</v>
      </c>
      <c r="W212" s="387"/>
      <c r="Z212" s="178">
        <f>IFERROR(VLOOKUP($E212&amp;$D$86, Outliers!$A$4:$P$214,10,FALSE),"0")</f>
        <v>0</v>
      </c>
      <c r="AA212" s="178">
        <f>IFERROR(VLOOKUP($E212&amp;$D$86, Outliers!$A$4:$P$214,11,FALSE),"0")</f>
        <v>1</v>
      </c>
      <c r="AB212" s="178">
        <f>IFERROR(VLOOKUP($E212&amp;$D$86, Outliers!$A$4:$P$214,12,FALSE),"0")</f>
        <v>1</v>
      </c>
      <c r="AD212" s="82"/>
      <c r="AE212" s="82"/>
      <c r="AF212" s="82"/>
      <c r="AG212" s="82"/>
    </row>
    <row r="213" spans="4:33" x14ac:dyDescent="0.25">
      <c r="D213" s="301"/>
      <c r="E213" s="107" t="s">
        <v>27</v>
      </c>
      <c r="F213" s="99" t="str">
        <f>IF(P212="","",VLOOKUP($E212&amp;$D$85&amp;$D$86,'CCG data'!$A:$AD,'CCG data'!W$3,FALSE))</f>
        <v/>
      </c>
      <c r="G213" s="100" t="str">
        <f>IF(P212="","",VLOOKUP($E212&amp;$D$85&amp;$D$86,'CCG data'!$A:$AD,'CCG data'!X$3,FALSE))</f>
        <v/>
      </c>
      <c r="H213" s="100">
        <f>IF(R212="","",VLOOKUP($E212&amp;$D$85&amp;$D$86,'CCG data'!$A:$AD,'CCG data'!Y$3,FALSE))</f>
        <v>29.6</v>
      </c>
      <c r="I213" s="100">
        <f>IF(R212="","",VLOOKUP($E212&amp;$D$85&amp;$D$86,'CCG data'!$A:$AD,'CCG data'!Z$3,FALSE))</f>
        <v>34.700000000000003</v>
      </c>
      <c r="J213" s="100">
        <f>IF(T212="","",VLOOKUP($E212&amp;$D$85&amp;$D$86,'CCG data'!$A:$AD,'CCG data'!AA$3,FALSE))</f>
        <v>22.2</v>
      </c>
      <c r="K213" s="100">
        <f>IF(T212="","",VLOOKUP($E212&amp;$D$85&amp;$D$86,'CCG data'!$A:$AD,'CCG data'!AB$3,FALSE))</f>
        <v>26.6</v>
      </c>
      <c r="L213" s="100">
        <f>IF(V212="","",VLOOKUP($E212&amp;$D$85&amp;$D$86,'CCG data'!$A:$AD,'CCG data'!AC$3,FALSE))</f>
        <v>16.5</v>
      </c>
      <c r="M213" s="100">
        <f>IF(V212="","",VLOOKUP($E212&amp;$D$85&amp;$D$86,'CCG data'!$A:$AD,'CCG data'!AD$3,FALSE))</f>
        <v>20.3</v>
      </c>
      <c r="N213" s="304"/>
      <c r="P213" s="162" t="str">
        <f>IF(P212="","",VLOOKUP($E212&amp;$D$85&amp;$D$86,'CCG data'!$A:$AD,'CCG data'!I$3,FALSE))</f>
        <v/>
      </c>
      <c r="Q213" s="15" t="str">
        <f>IF(P212="","",VLOOKUP($E212&amp;$D$85&amp;$D$86,'CCG data'!$A:$AD,'CCG data'!J$3,FALSE))</f>
        <v/>
      </c>
      <c r="R213" s="15">
        <f>IF(R212="","",VLOOKUP($E212&amp;$D$85&amp;$D$86,'CCG data'!$A:$AD,'CCG data'!K$3,FALSE))</f>
        <v>0.40100000000000002</v>
      </c>
      <c r="S213" s="15">
        <f>IF(R212="","",VLOOKUP($E212&amp;$D$85&amp;$D$86,'CCG data'!$A:$AD,'CCG data'!L$3,FALSE))</f>
        <v>0.45200000000000001</v>
      </c>
      <c r="T213" s="15">
        <f>IF(T212="","",VLOOKUP($E212&amp;$D$85&amp;$D$86,'CCG data'!$A:$AD,'CCG data'!M$3,FALSE))</f>
        <v>0.30499999999999999</v>
      </c>
      <c r="U213" s="15">
        <f>IF(T212="","",VLOOKUP($E212&amp;$D$85&amp;$D$86,'CCG data'!$A:$AD,'CCG data'!N$3,FALSE))</f>
        <v>0.35399999999999998</v>
      </c>
      <c r="V213" s="15">
        <f>IF(V212="","",VLOOKUP($E212&amp;$D$85&amp;$D$86,'CCG data'!$A:$AD,'CCG data'!O$3,FALSE))</f>
        <v>0.223</v>
      </c>
      <c r="W213" s="142">
        <f>IF(V212="","",VLOOKUP($E212&amp;$D$85&amp;$D$86,'CCG data'!$A:$AD,'CCG data'!P$3,FALSE))</f>
        <v>0.26800000000000002</v>
      </c>
      <c r="Z213" s="178" t="str">
        <f>IFERROR(VLOOKUP($E213&amp;$D$86, Outliers!$A$4:$P$214,10,FALSE),"0")</f>
        <v>0</v>
      </c>
      <c r="AA213" s="178" t="str">
        <f>IFERROR(VLOOKUP($E213&amp;$D$86, Outliers!$A$4:$P$214,11,FALSE),"0")</f>
        <v>0</v>
      </c>
      <c r="AB213" s="178" t="str">
        <f>IFERROR(VLOOKUP($E213&amp;$D$86, Outliers!$A$4:$P$214,12,FALSE),"0")</f>
        <v>0</v>
      </c>
      <c r="AD213" s="82"/>
      <c r="AE213" s="82"/>
      <c r="AF213" s="82"/>
      <c r="AG213" s="82"/>
    </row>
    <row r="214" spans="4:33" ht="15.75" x14ac:dyDescent="0.25">
      <c r="D214" s="301"/>
      <c r="E214" s="108" t="s">
        <v>213</v>
      </c>
      <c r="F214" s="372" t="str">
        <f>IF(OR(ISERROR(VLOOKUP($E214&amp;$D$85&amp;$D$86,'CCG data'!$A:$AD,'CCG data'!R$3,FALSE)),ISBLANK(VLOOKUP($E214&amp;$D$85&amp;$D$86,'CCG data'!$A:$AD,'CCG data'!R$3,FALSE))),"",VLOOKUP($E214&amp;$D$85&amp;$D$86,'CCG data'!$A:$AD,'CCG data'!R$3,FALSE))</f>
        <v/>
      </c>
      <c r="G214" s="373"/>
      <c r="H214" s="373">
        <f>IF(OR(ISERROR(VLOOKUP($E214&amp;$D$85&amp;$D$86,'CCG data'!$A:$AD,'CCG data'!S$3,FALSE)),ISBLANK(VLOOKUP($E214&amp;$D$85&amp;$D$86,'CCG data'!$A:$AD,'CCG data'!S$3,FALSE))),"",VLOOKUP($E214&amp;$D$85&amp;$D$86,'CCG data'!$A:$AD,'CCG data'!S$3,FALSE))</f>
        <v>38.6</v>
      </c>
      <c r="I214" s="373"/>
      <c r="J214" s="373">
        <f>IF(OR(ISERROR(VLOOKUP($E214&amp;$D$85&amp;$D$86,'CCG data'!$A:$AD,'CCG data'!T$3,FALSE)),ISBLANK(VLOOKUP($E214&amp;$D$85&amp;$D$86,'CCG data'!$A:$AD,'CCG data'!T$3,FALSE))),"",VLOOKUP($E214&amp;$D$85&amp;$D$86,'CCG data'!$A:$AD,'CCG data'!T$3,FALSE))</f>
        <v>32.200000000000003</v>
      </c>
      <c r="K214" s="373"/>
      <c r="L214" s="373">
        <f>IF(OR(ISERROR(VLOOKUP($E214&amp;$D$85&amp;$D$86,'CCG data'!$A:$AD,'CCG data'!U$3,FALSE)),ISBLANK(VLOOKUP($E214&amp;$D$85&amp;$D$86,'CCG data'!$A:$AD,'CCG data'!U$3,FALSE))),"",VLOOKUP($E214&amp;$D$85&amp;$D$86,'CCG data'!$A:$AD,'CCG data'!U$3,FALSE))</f>
        <v>7.7</v>
      </c>
      <c r="M214" s="374"/>
      <c r="N214" s="303">
        <f>IF(OR(ISERROR(VLOOKUP($E214&amp;$D$85&amp;$D$86,'CCG data'!$A:$AD,'CCG data'!G$3,FALSE)),ISBLANK(VLOOKUP($E214&amp;$D$85&amp;$D$86,'CCG data'!$A:$AD,'CCG data'!G$3,FALSE))),"",VLOOKUP($E214&amp;$D$85&amp;$D$86,'CCG data'!$A:$AD,'CCG data'!G$3,FALSE))</f>
        <v>1236</v>
      </c>
      <c r="P214" s="354" t="str">
        <f>IF(OR(ISERROR(VLOOKUP($E214&amp;$D$85&amp;$D$86,'CCG data'!$A:$AD,'CCG data'!B$3,FALSE)),ISBLANK(VLOOKUP($E214&amp;$D$85&amp;$D$86,'CCG data'!$A:$AD,'CCG data'!B$3,FALSE))),"",VLOOKUP($E214&amp;$D$85&amp;$D$86,'CCG data'!$A:$AD,'CCG data'!B$3,FALSE))</f>
        <v/>
      </c>
      <c r="Q214" s="246"/>
      <c r="R214" s="246">
        <f>IF(OR(ISERROR(VLOOKUP($E214&amp;$D$85&amp;$D$86,'CCG data'!$A:$AD,'CCG data'!C$3,FALSE)),ISBLANK(VLOOKUP($E214&amp;$D$85&amp;$D$86,'CCG data'!$A:$AD,'CCG data'!C$3,FALSE))),"",VLOOKUP($E214&amp;$D$85&amp;$D$86,'CCG data'!$A:$AD,'CCG data'!C$3,FALSE))</f>
        <v>0.49514563106796117</v>
      </c>
      <c r="S214" s="246"/>
      <c r="T214" s="246">
        <f>IF(OR(ISERROR(VLOOKUP($E214&amp;$D$85&amp;$D$86,'CCG data'!$A:$AD,'CCG data'!D$3,FALSE)),ISBLANK(VLOOKUP($E214&amp;$D$85&amp;$D$86,'CCG data'!$A:$AD,'CCG data'!D$3,FALSE))),"",VLOOKUP($E214&amp;$D$85&amp;$D$86,'CCG data'!$A:$AD,'CCG data'!D$3,FALSE))</f>
        <v>0.40695792880258902</v>
      </c>
      <c r="U214" s="246"/>
      <c r="V214" s="246">
        <f>IF(OR(ISERROR(VLOOKUP($E214&amp;$D$85&amp;$D$86,'CCG data'!$A:$AD,'CCG data'!E$3,FALSE)),ISBLANK(VLOOKUP($E214&amp;$D$85&amp;$D$86,'CCG data'!$A:$AD,'CCG data'!E$3,FALSE))),"",VLOOKUP($E214&amp;$D$85&amp;$D$86,'CCG data'!$A:$AD,'CCG data'!E$3,FALSE))</f>
        <v>9.7896440129449841E-2</v>
      </c>
      <c r="W214" s="387"/>
      <c r="Z214" s="178">
        <f>IFERROR(VLOOKUP($E214&amp;$D$86, Outliers!$A$4:$P$214,10,FALSE),"0")</f>
        <v>0</v>
      </c>
      <c r="AA214" s="178">
        <f>IFERROR(VLOOKUP($E214&amp;$D$86, Outliers!$A$4:$P$214,11,FALSE),"0")</f>
        <v>0</v>
      </c>
      <c r="AB214" s="178">
        <f>IFERROR(VLOOKUP($E214&amp;$D$86, Outliers!$A$4:$P$214,12,FALSE),"0")</f>
        <v>1</v>
      </c>
      <c r="AD214" s="82"/>
      <c r="AE214" s="82"/>
      <c r="AF214" s="82"/>
      <c r="AG214" s="82"/>
    </row>
    <row r="215" spans="4:33" x14ac:dyDescent="0.25">
      <c r="D215" s="301"/>
      <c r="E215" s="107" t="s">
        <v>27</v>
      </c>
      <c r="F215" s="99" t="str">
        <f>IF(P214="","",VLOOKUP($E214&amp;$D$85&amp;$D$86,'CCG data'!$A:$AD,'CCG data'!W$3,FALSE))</f>
        <v/>
      </c>
      <c r="G215" s="100" t="str">
        <f>IF(P214="","",VLOOKUP($E214&amp;$D$85&amp;$D$86,'CCG data'!$A:$AD,'CCG data'!X$3,FALSE))</f>
        <v/>
      </c>
      <c r="H215" s="100">
        <f>IF(R214="","",VLOOKUP($E214&amp;$D$85&amp;$D$86,'CCG data'!$A:$AD,'CCG data'!Y$3,FALSE))</f>
        <v>35.5</v>
      </c>
      <c r="I215" s="100">
        <f>IF(R214="","",VLOOKUP($E214&amp;$D$85&amp;$D$86,'CCG data'!$A:$AD,'CCG data'!Z$3,FALSE))</f>
        <v>41.6</v>
      </c>
      <c r="J215" s="100">
        <f>IF(T214="","",VLOOKUP($E214&amp;$D$85&amp;$D$86,'CCG data'!$A:$AD,'CCG data'!AA$3,FALSE))</f>
        <v>29.4</v>
      </c>
      <c r="K215" s="100">
        <f>IF(T214="","",VLOOKUP($E214&amp;$D$85&amp;$D$86,'CCG data'!$A:$AD,'CCG data'!AB$3,FALSE))</f>
        <v>35</v>
      </c>
      <c r="L215" s="100">
        <f>IF(V214="","",VLOOKUP($E214&amp;$D$85&amp;$D$86,'CCG data'!$A:$AD,'CCG data'!AC$3,FALSE))</f>
        <v>6.4</v>
      </c>
      <c r="M215" s="100">
        <f>IF(V214="","",VLOOKUP($E214&amp;$D$85&amp;$D$86,'CCG data'!$A:$AD,'CCG data'!AD$3,FALSE))</f>
        <v>9.1</v>
      </c>
      <c r="N215" s="304"/>
      <c r="P215" s="162" t="str">
        <f>IF(P214="","",VLOOKUP($E214&amp;$D$85&amp;$D$86,'CCG data'!$A:$AD,'CCG data'!I$3,FALSE))</f>
        <v/>
      </c>
      <c r="Q215" s="15" t="str">
        <f>IF(P214="","",VLOOKUP($E214&amp;$D$85&amp;$D$86,'CCG data'!$A:$AD,'CCG data'!J$3,FALSE))</f>
        <v/>
      </c>
      <c r="R215" s="15">
        <f>IF(R214="","",VLOOKUP($E214&amp;$D$85&amp;$D$86,'CCG data'!$A:$AD,'CCG data'!K$3,FALSE))</f>
        <v>0.46700000000000003</v>
      </c>
      <c r="S215" s="15">
        <f>IF(R214="","",VLOOKUP($E214&amp;$D$85&amp;$D$86,'CCG data'!$A:$AD,'CCG data'!L$3,FALSE))</f>
        <v>0.52300000000000002</v>
      </c>
      <c r="T215" s="15">
        <f>IF(T214="","",VLOOKUP($E214&amp;$D$85&amp;$D$86,'CCG data'!$A:$AD,'CCG data'!M$3,FALSE))</f>
        <v>0.38</v>
      </c>
      <c r="U215" s="15">
        <f>IF(T214="","",VLOOKUP($E214&amp;$D$85&amp;$D$86,'CCG data'!$A:$AD,'CCG data'!N$3,FALSE))</f>
        <v>0.435</v>
      </c>
      <c r="V215" s="15">
        <f>IF(V214="","",VLOOKUP($E214&amp;$D$85&amp;$D$86,'CCG data'!$A:$AD,'CCG data'!O$3,FALSE))</f>
        <v>8.3000000000000004E-2</v>
      </c>
      <c r="W215" s="142">
        <f>IF(V214="","",VLOOKUP($E214&amp;$D$85&amp;$D$86,'CCG data'!$A:$AD,'CCG data'!P$3,FALSE))</f>
        <v>0.11600000000000001</v>
      </c>
      <c r="Z215" s="178" t="str">
        <f>IFERROR(VLOOKUP($E215&amp;$D$86, Outliers!$A$4:$P$214,10,FALSE),"0")</f>
        <v>0</v>
      </c>
      <c r="AA215" s="178" t="str">
        <f>IFERROR(VLOOKUP($E215&amp;$D$86, Outliers!$A$4:$P$214,11,FALSE),"0")</f>
        <v>0</v>
      </c>
      <c r="AB215" s="178" t="str">
        <f>IFERROR(VLOOKUP($E215&amp;$D$86, Outliers!$A$4:$P$214,12,FALSE),"0")</f>
        <v>0</v>
      </c>
      <c r="AD215" s="82"/>
      <c r="AE215" s="82"/>
      <c r="AF215" s="82"/>
      <c r="AG215" s="82"/>
    </row>
    <row r="216" spans="4:33" ht="15.75" x14ac:dyDescent="0.25">
      <c r="D216" s="301"/>
      <c r="E216" s="108" t="s">
        <v>214</v>
      </c>
      <c r="F216" s="372" t="str">
        <f>IF(OR(ISERROR(VLOOKUP($E216&amp;$D$85&amp;$D$86,'CCG data'!$A:$AD,'CCG data'!R$3,FALSE)),ISBLANK(VLOOKUP($E216&amp;$D$85&amp;$D$86,'CCG data'!$A:$AD,'CCG data'!R$3,FALSE))),"",VLOOKUP($E216&amp;$D$85&amp;$D$86,'CCG data'!$A:$AD,'CCG data'!R$3,FALSE))</f>
        <v/>
      </c>
      <c r="G216" s="373"/>
      <c r="H216" s="373">
        <f>IF(OR(ISERROR(VLOOKUP($E216&amp;$D$85&amp;$D$86,'CCG data'!$A:$AD,'CCG data'!S$3,FALSE)),ISBLANK(VLOOKUP($E216&amp;$D$85&amp;$D$86,'CCG data'!$A:$AD,'CCG data'!S$3,FALSE))),"",VLOOKUP($E216&amp;$D$85&amp;$D$86,'CCG data'!$A:$AD,'CCG data'!S$3,FALSE))</f>
        <v>40.700000000000003</v>
      </c>
      <c r="I216" s="373"/>
      <c r="J216" s="373">
        <f>IF(OR(ISERROR(VLOOKUP($E216&amp;$D$85&amp;$D$86,'CCG data'!$A:$AD,'CCG data'!T$3,FALSE)),ISBLANK(VLOOKUP($E216&amp;$D$85&amp;$D$86,'CCG data'!$A:$AD,'CCG data'!T$3,FALSE))),"",VLOOKUP($E216&amp;$D$85&amp;$D$86,'CCG data'!$A:$AD,'CCG data'!T$3,FALSE))</f>
        <v>31.2</v>
      </c>
      <c r="K216" s="373"/>
      <c r="L216" s="373">
        <f>IF(OR(ISERROR(VLOOKUP($E216&amp;$D$85&amp;$D$86,'CCG data'!$A:$AD,'CCG data'!U$3,FALSE)),ISBLANK(VLOOKUP($E216&amp;$D$85&amp;$D$86,'CCG data'!$A:$AD,'CCG data'!U$3,FALSE))),"",VLOOKUP($E216&amp;$D$85&amp;$D$86,'CCG data'!$A:$AD,'CCG data'!U$3,FALSE))</f>
        <v>13.6</v>
      </c>
      <c r="M216" s="374"/>
      <c r="N216" s="303">
        <f>IF(OR(ISERROR(VLOOKUP($E216&amp;$D$85&amp;$D$86,'CCG data'!$A:$AD,'CCG data'!G$3,FALSE)),ISBLANK(VLOOKUP($E216&amp;$D$85&amp;$D$86,'CCG data'!$A:$AD,'CCG data'!G$3,FALSE))),"",VLOOKUP($E216&amp;$D$85&amp;$D$86,'CCG data'!$A:$AD,'CCG data'!G$3,FALSE))</f>
        <v>1127</v>
      </c>
      <c r="P216" s="354" t="str">
        <f>IF(OR(ISERROR(VLOOKUP($E216&amp;$D$85&amp;$D$86,'CCG data'!$A:$AD,'CCG data'!B$3,FALSE)),ISBLANK(VLOOKUP($E216&amp;$D$85&amp;$D$86,'CCG data'!$A:$AD,'CCG data'!B$3,FALSE))),"",VLOOKUP($E216&amp;$D$85&amp;$D$86,'CCG data'!$A:$AD,'CCG data'!B$3,FALSE))</f>
        <v/>
      </c>
      <c r="Q216" s="246"/>
      <c r="R216" s="246">
        <f>IF(OR(ISERROR(VLOOKUP($E216&amp;$D$85&amp;$D$86,'CCG data'!$A:$AD,'CCG data'!C$3,FALSE)),ISBLANK(VLOOKUP($E216&amp;$D$85&amp;$D$86,'CCG data'!$A:$AD,'CCG data'!C$3,FALSE))),"",VLOOKUP($E216&amp;$D$85&amp;$D$86,'CCG data'!$A:$AD,'CCG data'!C$3,FALSE))</f>
        <v>0.47826086956521741</v>
      </c>
      <c r="S216" s="246"/>
      <c r="T216" s="246">
        <f>IF(OR(ISERROR(VLOOKUP($E216&amp;$D$85&amp;$D$86,'CCG data'!$A:$AD,'CCG data'!D$3,FALSE)),ISBLANK(VLOOKUP($E216&amp;$D$85&amp;$D$86,'CCG data'!$A:$AD,'CCG data'!D$3,FALSE))),"",VLOOKUP($E216&amp;$D$85&amp;$D$86,'CCG data'!$A:$AD,'CCG data'!D$3,FALSE))</f>
        <v>0.36291038154392191</v>
      </c>
      <c r="U216" s="246"/>
      <c r="V216" s="246">
        <f>IF(OR(ISERROR(VLOOKUP($E216&amp;$D$85&amp;$D$86,'CCG data'!$A:$AD,'CCG data'!E$3,FALSE)),ISBLANK(VLOOKUP($E216&amp;$D$85&amp;$D$86,'CCG data'!$A:$AD,'CCG data'!E$3,FALSE))),"",VLOOKUP($E216&amp;$D$85&amp;$D$86,'CCG data'!$A:$AD,'CCG data'!E$3,FALSE))</f>
        <v>0.15882874889086068</v>
      </c>
      <c r="W216" s="387"/>
      <c r="Z216" s="178">
        <f>IFERROR(VLOOKUP($E216&amp;$D$86, Outliers!$A$4:$P$214,10,FALSE),"0")</f>
        <v>0</v>
      </c>
      <c r="AA216" s="178">
        <f>IFERROR(VLOOKUP($E216&amp;$D$86, Outliers!$A$4:$P$214,11,FALSE),"0")</f>
        <v>0</v>
      </c>
      <c r="AB216" s="178">
        <f>IFERROR(VLOOKUP($E216&amp;$D$86, Outliers!$A$4:$P$214,12,FALSE),"0")</f>
        <v>0</v>
      </c>
      <c r="AD216" s="82"/>
      <c r="AE216" s="82"/>
      <c r="AF216" s="82"/>
      <c r="AG216" s="82"/>
    </row>
    <row r="217" spans="4:33" x14ac:dyDescent="0.25">
      <c r="D217" s="301"/>
      <c r="E217" s="107" t="s">
        <v>27</v>
      </c>
      <c r="F217" s="99" t="str">
        <f>IF(P216="","",VLOOKUP($E216&amp;$D$85&amp;$D$86,'CCG data'!$A:$AD,'CCG data'!W$3,FALSE))</f>
        <v/>
      </c>
      <c r="G217" s="100" t="str">
        <f>IF(P216="","",VLOOKUP($E216&amp;$D$85&amp;$D$86,'CCG data'!$A:$AD,'CCG data'!X$3,FALSE))</f>
        <v/>
      </c>
      <c r="H217" s="100">
        <f>IF(R216="","",VLOOKUP($E216&amp;$D$85&amp;$D$86,'CCG data'!$A:$AD,'CCG data'!Y$3,FALSE))</f>
        <v>37.200000000000003</v>
      </c>
      <c r="I217" s="100">
        <f>IF(R216="","",VLOOKUP($E216&amp;$D$85&amp;$D$86,'CCG data'!$A:$AD,'CCG data'!Z$3,FALSE))</f>
        <v>44.1</v>
      </c>
      <c r="J217" s="100">
        <f>IF(T216="","",VLOOKUP($E216&amp;$D$85&amp;$D$86,'CCG data'!$A:$AD,'CCG data'!AA$3,FALSE))</f>
        <v>28.1</v>
      </c>
      <c r="K217" s="100">
        <f>IF(T216="","",VLOOKUP($E216&amp;$D$85&amp;$D$86,'CCG data'!$A:$AD,'CCG data'!AB$3,FALSE))</f>
        <v>34.200000000000003</v>
      </c>
      <c r="L217" s="100">
        <f>IF(V216="","",VLOOKUP($E216&amp;$D$85&amp;$D$86,'CCG data'!$A:$AD,'CCG data'!AC$3,FALSE))</f>
        <v>11.6</v>
      </c>
      <c r="M217" s="100">
        <f>IF(V216="","",VLOOKUP($E216&amp;$D$85&amp;$D$86,'CCG data'!$A:$AD,'CCG data'!AD$3,FALSE))</f>
        <v>15.6</v>
      </c>
      <c r="N217" s="304"/>
      <c r="P217" s="162" t="str">
        <f>IF(P216="","",VLOOKUP($E216&amp;$D$85&amp;$D$86,'CCG data'!$A:$AD,'CCG data'!I$3,FALSE))</f>
        <v/>
      </c>
      <c r="Q217" s="15" t="str">
        <f>IF(P216="","",VLOOKUP($E216&amp;$D$85&amp;$D$86,'CCG data'!$A:$AD,'CCG data'!J$3,FALSE))</f>
        <v/>
      </c>
      <c r="R217" s="15">
        <f>IF(R216="","",VLOOKUP($E216&amp;$D$85&amp;$D$86,'CCG data'!$A:$AD,'CCG data'!K$3,FALSE))</f>
        <v>0.44900000000000001</v>
      </c>
      <c r="S217" s="15">
        <f>IF(R216="","",VLOOKUP($E216&amp;$D$85&amp;$D$86,'CCG data'!$A:$AD,'CCG data'!L$3,FALSE))</f>
        <v>0.50700000000000001</v>
      </c>
      <c r="T217" s="15">
        <f>IF(T216="","",VLOOKUP($E216&amp;$D$85&amp;$D$86,'CCG data'!$A:$AD,'CCG data'!M$3,FALSE))</f>
        <v>0.33500000000000002</v>
      </c>
      <c r="U217" s="15">
        <f>IF(T216="","",VLOOKUP($E216&amp;$D$85&amp;$D$86,'CCG data'!$A:$AD,'CCG data'!N$3,FALSE))</f>
        <v>0.39100000000000001</v>
      </c>
      <c r="V217" s="15">
        <f>IF(V216="","",VLOOKUP($E216&amp;$D$85&amp;$D$86,'CCG data'!$A:$AD,'CCG data'!O$3,FALSE))</f>
        <v>0.13900000000000001</v>
      </c>
      <c r="W217" s="142">
        <f>IF(V216="","",VLOOKUP($E216&amp;$D$85&amp;$D$86,'CCG data'!$A:$AD,'CCG data'!P$3,FALSE))</f>
        <v>0.18099999999999999</v>
      </c>
      <c r="Z217" s="178" t="str">
        <f>IFERROR(VLOOKUP($E217&amp;$D$86, Outliers!$A$4:$P$214,10,FALSE),"0")</f>
        <v>0</v>
      </c>
      <c r="AA217" s="178" t="str">
        <f>IFERROR(VLOOKUP($E217&amp;$D$86, Outliers!$A$4:$P$214,11,FALSE),"0")</f>
        <v>0</v>
      </c>
      <c r="AB217" s="178" t="str">
        <f>IFERROR(VLOOKUP($E217&amp;$D$86, Outliers!$A$4:$P$214,12,FALSE),"0")</f>
        <v>0</v>
      </c>
      <c r="AD217" s="82"/>
      <c r="AE217" s="82"/>
      <c r="AF217" s="82"/>
      <c r="AG217" s="82"/>
    </row>
    <row r="218" spans="4:33" ht="15.75" x14ac:dyDescent="0.25">
      <c r="D218" s="301"/>
      <c r="E218" s="108" t="s">
        <v>215</v>
      </c>
      <c r="F218" s="372" t="str">
        <f>IF(OR(ISERROR(VLOOKUP($E218&amp;$D$85&amp;$D$86,'CCG data'!$A:$AD,'CCG data'!R$3,FALSE)),ISBLANK(VLOOKUP($E218&amp;$D$85&amp;$D$86,'CCG data'!$A:$AD,'CCG data'!R$3,FALSE))),"",VLOOKUP($E218&amp;$D$85&amp;$D$86,'CCG data'!$A:$AD,'CCG data'!R$3,FALSE))</f>
        <v/>
      </c>
      <c r="G218" s="373"/>
      <c r="H218" s="373">
        <f>IF(OR(ISERROR(VLOOKUP($E218&amp;$D$85&amp;$D$86,'CCG data'!$A:$AD,'CCG data'!S$3,FALSE)),ISBLANK(VLOOKUP($E218&amp;$D$85&amp;$D$86,'CCG data'!$A:$AD,'CCG data'!S$3,FALSE))),"",VLOOKUP($E218&amp;$D$85&amp;$D$86,'CCG data'!$A:$AD,'CCG data'!S$3,FALSE))</f>
        <v>38.700000000000003</v>
      </c>
      <c r="I218" s="373"/>
      <c r="J218" s="373">
        <f>IF(OR(ISERROR(VLOOKUP($E218&amp;$D$85&amp;$D$86,'CCG data'!$A:$AD,'CCG data'!T$3,FALSE)),ISBLANK(VLOOKUP($E218&amp;$D$85&amp;$D$86,'CCG data'!$A:$AD,'CCG data'!T$3,FALSE))),"",VLOOKUP($E218&amp;$D$85&amp;$D$86,'CCG data'!$A:$AD,'CCG data'!T$3,FALSE))</f>
        <v>31.5</v>
      </c>
      <c r="K218" s="373"/>
      <c r="L218" s="373">
        <f>IF(OR(ISERROR(VLOOKUP($E218&amp;$D$85&amp;$D$86,'CCG data'!$A:$AD,'CCG data'!U$3,FALSE)),ISBLANK(VLOOKUP($E218&amp;$D$85&amp;$D$86,'CCG data'!$A:$AD,'CCG data'!U$3,FALSE))),"",VLOOKUP($E218&amp;$D$85&amp;$D$86,'CCG data'!$A:$AD,'CCG data'!U$3,FALSE))</f>
        <v>21.6</v>
      </c>
      <c r="M218" s="374"/>
      <c r="N218" s="303">
        <f>IF(OR(ISERROR(VLOOKUP($E218&amp;$D$85&amp;$D$86,'CCG data'!$A:$AD,'CCG data'!G$3,FALSE)),ISBLANK(VLOOKUP($E218&amp;$D$85&amp;$D$86,'CCG data'!$A:$AD,'CCG data'!G$3,FALSE))),"",VLOOKUP($E218&amp;$D$85&amp;$D$86,'CCG data'!$A:$AD,'CCG data'!G$3,FALSE))</f>
        <v>1063</v>
      </c>
      <c r="P218" s="354" t="str">
        <f>IF(OR(ISERROR(VLOOKUP($E218&amp;$D$85&amp;$D$86,'CCG data'!$A:$AD,'CCG data'!B$3,FALSE)),ISBLANK(VLOOKUP($E218&amp;$D$85&amp;$D$86,'CCG data'!$A:$AD,'CCG data'!B$3,FALSE))),"",VLOOKUP($E218&amp;$D$85&amp;$D$86,'CCG data'!$A:$AD,'CCG data'!B$3,FALSE))</f>
        <v/>
      </c>
      <c r="Q218" s="246"/>
      <c r="R218" s="246">
        <f>IF(OR(ISERROR(VLOOKUP($E218&amp;$D$85&amp;$D$86,'CCG data'!$A:$AD,'CCG data'!C$3,FALSE)),ISBLANK(VLOOKUP($E218&amp;$D$85&amp;$D$86,'CCG data'!$A:$AD,'CCG data'!C$3,FALSE))),"",VLOOKUP($E218&amp;$D$85&amp;$D$86,'CCG data'!$A:$AD,'CCG data'!C$3,FALSE))</f>
        <v>0.42050799623706492</v>
      </c>
      <c r="S218" s="246"/>
      <c r="T218" s="246">
        <f>IF(OR(ISERROR(VLOOKUP($E218&amp;$D$85&amp;$D$86,'CCG data'!$A:$AD,'CCG data'!D$3,FALSE)),ISBLANK(VLOOKUP($E218&amp;$D$85&amp;$D$86,'CCG data'!$A:$AD,'CCG data'!D$3,FALSE))),"",VLOOKUP($E218&amp;$D$85&amp;$D$86,'CCG data'!$A:$AD,'CCG data'!D$3,FALSE))</f>
        <v>0.34336782690498591</v>
      </c>
      <c r="U218" s="246"/>
      <c r="V218" s="246">
        <f>IF(OR(ISERROR(VLOOKUP($E218&amp;$D$85&amp;$D$86,'CCG data'!$A:$AD,'CCG data'!E$3,FALSE)),ISBLANK(VLOOKUP($E218&amp;$D$85&amp;$D$86,'CCG data'!$A:$AD,'CCG data'!E$3,FALSE))),"",VLOOKUP($E218&amp;$D$85&amp;$D$86,'CCG data'!$A:$AD,'CCG data'!E$3,FALSE))</f>
        <v>0.2361241768579492</v>
      </c>
      <c r="W218" s="387"/>
      <c r="Z218" s="178">
        <f>IFERROR(VLOOKUP($E218&amp;$D$86, Outliers!$A$4:$P$214,10,FALSE),"0")</f>
        <v>0</v>
      </c>
      <c r="AA218" s="178">
        <f>IFERROR(VLOOKUP($E218&amp;$D$86, Outliers!$A$4:$P$214,11,FALSE),"0")</f>
        <v>0</v>
      </c>
      <c r="AB218" s="178">
        <f>IFERROR(VLOOKUP($E218&amp;$D$86, Outliers!$A$4:$P$214,12,FALSE),"0")</f>
        <v>1</v>
      </c>
      <c r="AD218" s="82"/>
      <c r="AE218" s="82"/>
      <c r="AF218" s="82"/>
      <c r="AG218" s="82"/>
    </row>
    <row r="219" spans="4:33" x14ac:dyDescent="0.25">
      <c r="D219" s="301"/>
      <c r="E219" s="107" t="s">
        <v>27</v>
      </c>
      <c r="F219" s="99" t="str">
        <f>IF(P218="","",VLOOKUP($E218&amp;$D$85&amp;$D$86,'CCG data'!$A:$AD,'CCG data'!W$3,FALSE))</f>
        <v/>
      </c>
      <c r="G219" s="100" t="str">
        <f>IF(P218="","",VLOOKUP($E218&amp;$D$85&amp;$D$86,'CCG data'!$A:$AD,'CCG data'!X$3,FALSE))</f>
        <v/>
      </c>
      <c r="H219" s="100">
        <f>IF(R218="","",VLOOKUP($E218&amp;$D$85&amp;$D$86,'CCG data'!$A:$AD,'CCG data'!Y$3,FALSE))</f>
        <v>35.1</v>
      </c>
      <c r="I219" s="100">
        <f>IF(R218="","",VLOOKUP($E218&amp;$D$85&amp;$D$86,'CCG data'!$A:$AD,'CCG data'!Z$3,FALSE))</f>
        <v>42.3</v>
      </c>
      <c r="J219" s="100">
        <f>IF(T218="","",VLOOKUP($E218&amp;$D$85&amp;$D$86,'CCG data'!$A:$AD,'CCG data'!AA$3,FALSE))</f>
        <v>28.3</v>
      </c>
      <c r="K219" s="100">
        <f>IF(T218="","",VLOOKUP($E218&amp;$D$85&amp;$D$86,'CCG data'!$A:$AD,'CCG data'!AB$3,FALSE))</f>
        <v>34.700000000000003</v>
      </c>
      <c r="L219" s="100">
        <f>IF(V218="","",VLOOKUP($E218&amp;$D$85&amp;$D$86,'CCG data'!$A:$AD,'CCG data'!AC$3,FALSE))</f>
        <v>18.899999999999999</v>
      </c>
      <c r="M219" s="100">
        <f>IF(V218="","",VLOOKUP($E218&amp;$D$85&amp;$D$86,'CCG data'!$A:$AD,'CCG data'!AD$3,FALSE))</f>
        <v>24.2</v>
      </c>
      <c r="N219" s="304"/>
      <c r="P219" s="162" t="str">
        <f>IF(P218="","",VLOOKUP($E218&amp;$D$85&amp;$D$86,'CCG data'!$A:$AD,'CCG data'!I$3,FALSE))</f>
        <v/>
      </c>
      <c r="Q219" s="15" t="str">
        <f>IF(P218="","",VLOOKUP($E218&amp;$D$85&amp;$D$86,'CCG data'!$A:$AD,'CCG data'!J$3,FALSE))</f>
        <v/>
      </c>
      <c r="R219" s="15">
        <f>IF(R218="","",VLOOKUP($E218&amp;$D$85&amp;$D$86,'CCG data'!$A:$AD,'CCG data'!K$3,FALSE))</f>
        <v>0.39100000000000001</v>
      </c>
      <c r="S219" s="15">
        <f>IF(R218="","",VLOOKUP($E218&amp;$D$85&amp;$D$86,'CCG data'!$A:$AD,'CCG data'!L$3,FALSE))</f>
        <v>0.45</v>
      </c>
      <c r="T219" s="15">
        <f>IF(T218="","",VLOOKUP($E218&amp;$D$85&amp;$D$86,'CCG data'!$A:$AD,'CCG data'!M$3,FALSE))</f>
        <v>0.315</v>
      </c>
      <c r="U219" s="15">
        <f>IF(T218="","",VLOOKUP($E218&amp;$D$85&amp;$D$86,'CCG data'!$A:$AD,'CCG data'!N$3,FALSE))</f>
        <v>0.372</v>
      </c>
      <c r="V219" s="15">
        <f>IF(V218="","",VLOOKUP($E218&amp;$D$85&amp;$D$86,'CCG data'!$A:$AD,'CCG data'!O$3,FALSE))</f>
        <v>0.21199999999999999</v>
      </c>
      <c r="W219" s="142">
        <f>IF(V218="","",VLOOKUP($E218&amp;$D$85&amp;$D$86,'CCG data'!$A:$AD,'CCG data'!P$3,FALSE))</f>
        <v>0.26300000000000001</v>
      </c>
      <c r="Z219" s="178" t="str">
        <f>IFERROR(VLOOKUP($E219&amp;$D$86, Outliers!$A$4:$P$214,10,FALSE),"0")</f>
        <v>0</v>
      </c>
      <c r="AA219" s="178" t="str">
        <f>IFERROR(VLOOKUP($E219&amp;$D$86, Outliers!$A$4:$P$214,11,FALSE),"0")</f>
        <v>0</v>
      </c>
      <c r="AB219" s="178" t="str">
        <f>IFERROR(VLOOKUP($E219&amp;$D$86, Outliers!$A$4:$P$214,12,FALSE),"0")</f>
        <v>0</v>
      </c>
      <c r="AD219" s="82"/>
      <c r="AE219" s="82"/>
      <c r="AF219" s="82"/>
      <c r="AG219" s="82"/>
    </row>
    <row r="220" spans="4:33" ht="15.75" x14ac:dyDescent="0.25">
      <c r="D220" s="301"/>
      <c r="E220" s="108" t="s">
        <v>461</v>
      </c>
      <c r="F220" s="372" t="str">
        <f>IF(OR(ISERROR(VLOOKUP($E220&amp;$D$85&amp;$D$86,'CCG data'!$A:$AD,'CCG data'!R$3,FALSE)),ISBLANK(VLOOKUP($E220&amp;$D$85&amp;$D$86,'CCG data'!$A:$AD,'CCG data'!R$3,FALSE))),"",VLOOKUP($E220&amp;$D$85&amp;$D$86,'CCG data'!$A:$AD,'CCG data'!R$3,FALSE))</f>
        <v/>
      </c>
      <c r="G220" s="373"/>
      <c r="H220" s="373">
        <f>IF(OR(ISERROR(VLOOKUP($E220&amp;$D$85&amp;$D$86,'CCG data'!$A:$AD,'CCG data'!S$3,FALSE)),ISBLANK(VLOOKUP($E220&amp;$D$85&amp;$D$86,'CCG data'!$A:$AD,'CCG data'!S$3,FALSE))),"",VLOOKUP($E220&amp;$D$85&amp;$D$86,'CCG data'!$A:$AD,'CCG data'!S$3,FALSE))</f>
        <v>20.6</v>
      </c>
      <c r="I220" s="373"/>
      <c r="J220" s="373">
        <f>IF(OR(ISERROR(VLOOKUP($E220&amp;$D$85&amp;$D$86,'CCG data'!$A:$AD,'CCG data'!T$3,FALSE)),ISBLANK(VLOOKUP($E220&amp;$D$85&amp;$D$86,'CCG data'!$A:$AD,'CCG data'!T$3,FALSE))),"",VLOOKUP($E220&amp;$D$85&amp;$D$86,'CCG data'!$A:$AD,'CCG data'!T$3,FALSE))</f>
        <v>15.7</v>
      </c>
      <c r="K220" s="373"/>
      <c r="L220" s="373">
        <f>IF(OR(ISERROR(VLOOKUP($E220&amp;$D$85&amp;$D$86,'CCG data'!$A:$AD,'CCG data'!U$3,FALSE)),ISBLANK(VLOOKUP($E220&amp;$D$85&amp;$D$86,'CCG data'!$A:$AD,'CCG data'!U$3,FALSE))),"",VLOOKUP($E220&amp;$D$85&amp;$D$86,'CCG data'!$A:$AD,'CCG data'!U$3,FALSE))</f>
        <v>7.3</v>
      </c>
      <c r="M220" s="374"/>
      <c r="N220" s="303">
        <f>IF(OR(ISERROR(VLOOKUP($E220&amp;$D$85&amp;$D$86,'CCG data'!$A:$AD,'CCG data'!G$3,FALSE)),ISBLANK(VLOOKUP($E220&amp;$D$85&amp;$D$86,'CCG data'!$A:$AD,'CCG data'!G$3,FALSE))),"",VLOOKUP($E220&amp;$D$85&amp;$D$86,'CCG data'!$A:$AD,'CCG data'!G$3,FALSE))</f>
        <v>642</v>
      </c>
      <c r="P220" s="354" t="str">
        <f>IF(OR(ISERROR(VLOOKUP($E220&amp;$D$85&amp;$D$86,'CCG data'!$A:$AD,'CCG data'!B$3,FALSE)),ISBLANK(VLOOKUP($E220&amp;$D$85&amp;$D$86,'CCG data'!$A:$AD,'CCG data'!B$3,FALSE))),"",VLOOKUP($E220&amp;$D$85&amp;$D$86,'CCG data'!$A:$AD,'CCG data'!B$3,FALSE))</f>
        <v/>
      </c>
      <c r="Q220" s="246"/>
      <c r="R220" s="246">
        <f>IF(OR(ISERROR(VLOOKUP($E220&amp;$D$85&amp;$D$86,'CCG data'!$A:$AD,'CCG data'!C$3,FALSE)),ISBLANK(VLOOKUP($E220&amp;$D$85&amp;$D$86,'CCG data'!$A:$AD,'CCG data'!C$3,FALSE))),"",VLOOKUP($E220&amp;$D$85&amp;$D$86,'CCG data'!$A:$AD,'CCG data'!C$3,FALSE))</f>
        <v>0.46884735202492211</v>
      </c>
      <c r="S220" s="246"/>
      <c r="T220" s="246">
        <f>IF(OR(ISERROR(VLOOKUP($E220&amp;$D$85&amp;$D$86,'CCG data'!$A:$AD,'CCG data'!D$3,FALSE)),ISBLANK(VLOOKUP($E220&amp;$D$85&amp;$D$86,'CCG data'!$A:$AD,'CCG data'!D$3,FALSE))),"",VLOOKUP($E220&amp;$D$85&amp;$D$86,'CCG data'!$A:$AD,'CCG data'!D$3,FALSE))</f>
        <v>0.36604361370716509</v>
      </c>
      <c r="U220" s="246"/>
      <c r="V220" s="246">
        <f>IF(OR(ISERROR(VLOOKUP($E220&amp;$D$85&amp;$D$86,'CCG data'!$A:$AD,'CCG data'!E$3,FALSE)),ISBLANK(VLOOKUP($E220&amp;$D$85&amp;$D$86,'CCG data'!$A:$AD,'CCG data'!E$3,FALSE))),"",VLOOKUP($E220&amp;$D$85&amp;$D$86,'CCG data'!$A:$AD,'CCG data'!E$3,FALSE))</f>
        <v>0.16510903426791276</v>
      </c>
      <c r="W220" s="387"/>
      <c r="Z220" s="178">
        <f>IFERROR(VLOOKUP($E220&amp;$D$86, Outliers!$A$4:$P$214,10,FALSE),"0")</f>
        <v>1</v>
      </c>
      <c r="AA220" s="178">
        <f>IFERROR(VLOOKUP($E220&amp;$D$86, Outliers!$A$4:$P$214,11,FALSE),"0")</f>
        <v>1</v>
      </c>
      <c r="AB220" s="178">
        <f>IFERROR(VLOOKUP($E220&amp;$D$86, Outliers!$A$4:$P$214,12,FALSE),"0")</f>
        <v>1</v>
      </c>
      <c r="AD220" s="82"/>
      <c r="AE220" s="82"/>
      <c r="AF220" s="82"/>
      <c r="AG220" s="82"/>
    </row>
    <row r="221" spans="4:33" x14ac:dyDescent="0.25">
      <c r="D221" s="301"/>
      <c r="E221" s="107" t="s">
        <v>27</v>
      </c>
      <c r="F221" s="99" t="str">
        <f>IF(P220="","",VLOOKUP($E220&amp;$D$85&amp;$D$86,'CCG data'!$A:$AD,'CCG data'!W$3,FALSE))</f>
        <v/>
      </c>
      <c r="G221" s="100" t="str">
        <f>IF(P220="","",VLOOKUP($E220&amp;$D$85&amp;$D$86,'CCG data'!$A:$AD,'CCG data'!X$3,FALSE))</f>
        <v/>
      </c>
      <c r="H221" s="100">
        <f>IF(R220="","",VLOOKUP($E220&amp;$D$85&amp;$D$86,'CCG data'!$A:$AD,'CCG data'!Y$3,FALSE))</f>
        <v>18.2</v>
      </c>
      <c r="I221" s="100">
        <f>IF(R220="","",VLOOKUP($E220&amp;$D$85&amp;$D$86,'CCG data'!$A:$AD,'CCG data'!Z$3,FALSE))</f>
        <v>22.9</v>
      </c>
      <c r="J221" s="100">
        <f>IF(T220="","",VLOOKUP($E220&amp;$D$85&amp;$D$86,'CCG data'!$A:$AD,'CCG data'!AA$3,FALSE))</f>
        <v>13.7</v>
      </c>
      <c r="K221" s="100">
        <f>IF(T220="","",VLOOKUP($E220&amp;$D$85&amp;$D$86,'CCG data'!$A:$AD,'CCG data'!AB$3,FALSE))</f>
        <v>17.7</v>
      </c>
      <c r="L221" s="100">
        <f>IF(V220="","",VLOOKUP($E220&amp;$D$85&amp;$D$86,'CCG data'!$A:$AD,'CCG data'!AC$3,FALSE))</f>
        <v>5.9</v>
      </c>
      <c r="M221" s="100">
        <f>IF(V220="","",VLOOKUP($E220&amp;$D$85&amp;$D$86,'CCG data'!$A:$AD,'CCG data'!AD$3,FALSE))</f>
        <v>8.6999999999999993</v>
      </c>
      <c r="N221" s="304"/>
      <c r="P221" s="162" t="str">
        <f>IF(P220="","",VLOOKUP($E220&amp;$D$85&amp;$D$86,'CCG data'!$A:$AD,'CCG data'!I$3,FALSE))</f>
        <v/>
      </c>
      <c r="Q221" s="15" t="str">
        <f>IF(P220="","",VLOOKUP($E220&amp;$D$85&amp;$D$86,'CCG data'!$A:$AD,'CCG data'!J$3,FALSE))</f>
        <v/>
      </c>
      <c r="R221" s="15">
        <f>IF(R220="","",VLOOKUP($E220&amp;$D$85&amp;$D$86,'CCG data'!$A:$AD,'CCG data'!K$3,FALSE))</f>
        <v>0.43099999999999999</v>
      </c>
      <c r="S221" s="15">
        <f>IF(R220="","",VLOOKUP($E220&amp;$D$85&amp;$D$86,'CCG data'!$A:$AD,'CCG data'!L$3,FALSE))</f>
        <v>0.50800000000000001</v>
      </c>
      <c r="T221" s="15">
        <f>IF(T220="","",VLOOKUP($E220&amp;$D$85&amp;$D$86,'CCG data'!$A:$AD,'CCG data'!M$3,FALSE))</f>
        <v>0.33</v>
      </c>
      <c r="U221" s="15">
        <f>IF(T220="","",VLOOKUP($E220&amp;$D$85&amp;$D$86,'CCG data'!$A:$AD,'CCG data'!N$3,FALSE))</f>
        <v>0.40400000000000003</v>
      </c>
      <c r="V221" s="15">
        <f>IF(V220="","",VLOOKUP($E220&amp;$D$85&amp;$D$86,'CCG data'!$A:$AD,'CCG data'!O$3,FALSE))</f>
        <v>0.13800000000000001</v>
      </c>
      <c r="W221" s="142">
        <f>IF(V220="","",VLOOKUP($E220&amp;$D$85&amp;$D$86,'CCG data'!$A:$AD,'CCG data'!P$3,FALSE))</f>
        <v>0.19600000000000001</v>
      </c>
      <c r="Z221" s="178" t="str">
        <f>IFERROR(VLOOKUP($E221&amp;$D$86, Outliers!$A$4:$P$214,10,FALSE),"0")</f>
        <v>0</v>
      </c>
      <c r="AA221" s="178" t="str">
        <f>IFERROR(VLOOKUP($E221&amp;$D$86, Outliers!$A$4:$P$214,11,FALSE),"0")</f>
        <v>0</v>
      </c>
      <c r="AB221" s="178" t="str">
        <f>IFERROR(VLOOKUP($E221&amp;$D$86, Outliers!$A$4:$P$214,12,FALSE),"0")</f>
        <v>0</v>
      </c>
      <c r="AD221" s="82"/>
      <c r="AE221" s="82"/>
      <c r="AF221" s="82"/>
      <c r="AG221" s="82"/>
    </row>
    <row r="222" spans="4:33" ht="15.75" x14ac:dyDescent="0.25">
      <c r="D222" s="301"/>
      <c r="E222" s="108" t="s">
        <v>216</v>
      </c>
      <c r="F222" s="372" t="str">
        <f>IF(OR(ISERROR(VLOOKUP($E222&amp;$D$85&amp;$D$86,'CCG data'!$A:$AD,'CCG data'!R$3,FALSE)),ISBLANK(VLOOKUP($E222&amp;$D$85&amp;$D$86,'CCG data'!$A:$AD,'CCG data'!R$3,FALSE))),"",VLOOKUP($E222&amp;$D$85&amp;$D$86,'CCG data'!$A:$AD,'CCG data'!R$3,FALSE))</f>
        <v/>
      </c>
      <c r="G222" s="373"/>
      <c r="H222" s="373">
        <f>IF(OR(ISERROR(VLOOKUP($E222&amp;$D$85&amp;$D$86,'CCG data'!$A:$AD,'CCG data'!S$3,FALSE)),ISBLANK(VLOOKUP($E222&amp;$D$85&amp;$D$86,'CCG data'!$A:$AD,'CCG data'!S$3,FALSE))),"",VLOOKUP($E222&amp;$D$85&amp;$D$86,'CCG data'!$A:$AD,'CCG data'!S$3,FALSE))</f>
        <v>53.8</v>
      </c>
      <c r="I222" s="373"/>
      <c r="J222" s="373">
        <f>IF(OR(ISERROR(VLOOKUP($E222&amp;$D$85&amp;$D$86,'CCG data'!$A:$AD,'CCG data'!T$3,FALSE)),ISBLANK(VLOOKUP($E222&amp;$D$85&amp;$D$86,'CCG data'!$A:$AD,'CCG data'!T$3,FALSE))),"",VLOOKUP($E222&amp;$D$85&amp;$D$86,'CCG data'!$A:$AD,'CCG data'!T$3,FALSE))</f>
        <v>41.7</v>
      </c>
      <c r="K222" s="373"/>
      <c r="L222" s="373">
        <f>IF(OR(ISERROR(VLOOKUP($E222&amp;$D$85&amp;$D$86,'CCG data'!$A:$AD,'CCG data'!U$3,FALSE)),ISBLANK(VLOOKUP($E222&amp;$D$85&amp;$D$86,'CCG data'!$A:$AD,'CCG data'!U$3,FALSE))),"",VLOOKUP($E222&amp;$D$85&amp;$D$86,'CCG data'!$A:$AD,'CCG data'!U$3,FALSE))</f>
        <v>17.899999999999999</v>
      </c>
      <c r="M222" s="374"/>
      <c r="N222" s="303">
        <f>IF(OR(ISERROR(VLOOKUP($E222&amp;$D$85&amp;$D$86,'CCG data'!$A:$AD,'CCG data'!G$3,FALSE)),ISBLANK(VLOOKUP($E222&amp;$D$85&amp;$D$86,'CCG data'!$A:$AD,'CCG data'!G$3,FALSE))),"",VLOOKUP($E222&amp;$D$85&amp;$D$86,'CCG data'!$A:$AD,'CCG data'!G$3,FALSE))</f>
        <v>905</v>
      </c>
      <c r="P222" s="354" t="str">
        <f>IF(OR(ISERROR(VLOOKUP($E222&amp;$D$85&amp;$D$86,'CCG data'!$A:$AD,'CCG data'!B$3,FALSE)),ISBLANK(VLOOKUP($E222&amp;$D$85&amp;$D$86,'CCG data'!$A:$AD,'CCG data'!B$3,FALSE))),"",VLOOKUP($E222&amp;$D$85&amp;$D$86,'CCG data'!$A:$AD,'CCG data'!B$3,FALSE))</f>
        <v/>
      </c>
      <c r="Q222" s="246"/>
      <c r="R222" s="246">
        <f>IF(OR(ISERROR(VLOOKUP($E222&amp;$D$85&amp;$D$86,'CCG data'!$A:$AD,'CCG data'!C$3,FALSE)),ISBLANK(VLOOKUP($E222&amp;$D$85&amp;$D$86,'CCG data'!$A:$AD,'CCG data'!C$3,FALSE))),"",VLOOKUP($E222&amp;$D$85&amp;$D$86,'CCG data'!$A:$AD,'CCG data'!C$3,FALSE))</f>
        <v>0.48176795580110499</v>
      </c>
      <c r="S222" s="246"/>
      <c r="T222" s="246">
        <f>IF(OR(ISERROR(VLOOKUP($E222&amp;$D$85&amp;$D$86,'CCG data'!$A:$AD,'CCG data'!D$3,FALSE)),ISBLANK(VLOOKUP($E222&amp;$D$85&amp;$D$86,'CCG data'!$A:$AD,'CCG data'!D$3,FALSE))),"",VLOOKUP($E222&amp;$D$85&amp;$D$86,'CCG data'!$A:$AD,'CCG data'!D$3,FALSE))</f>
        <v>0.35911602209944754</v>
      </c>
      <c r="U222" s="246"/>
      <c r="V222" s="246">
        <f>IF(OR(ISERROR(VLOOKUP($E222&amp;$D$85&amp;$D$86,'CCG data'!$A:$AD,'CCG data'!E$3,FALSE)),ISBLANK(VLOOKUP($E222&amp;$D$85&amp;$D$86,'CCG data'!$A:$AD,'CCG data'!E$3,FALSE))),"",VLOOKUP($E222&amp;$D$85&amp;$D$86,'CCG data'!$A:$AD,'CCG data'!E$3,FALSE))</f>
        <v>0.1591160220994475</v>
      </c>
      <c r="W222" s="387"/>
      <c r="Z222" s="178">
        <f>IFERROR(VLOOKUP($E222&amp;$D$86, Outliers!$A$4:$P$214,10,FALSE),"0")</f>
        <v>1</v>
      </c>
      <c r="AA222" s="178">
        <f>IFERROR(VLOOKUP($E222&amp;$D$86, Outliers!$A$4:$P$214,11,FALSE),"0")</f>
        <v>1</v>
      </c>
      <c r="AB222" s="178">
        <f>IFERROR(VLOOKUP($E222&amp;$D$86, Outliers!$A$4:$P$214,12,FALSE),"0")</f>
        <v>1</v>
      </c>
      <c r="AD222" s="82"/>
      <c r="AE222" s="82"/>
      <c r="AF222" s="82"/>
      <c r="AG222" s="82"/>
    </row>
    <row r="223" spans="4:33" x14ac:dyDescent="0.25">
      <c r="D223" s="301"/>
      <c r="E223" s="107" t="s">
        <v>27</v>
      </c>
      <c r="F223" s="99" t="str">
        <f>IF(P222="","",VLOOKUP($E222&amp;$D$85&amp;$D$86,'CCG data'!$A:$AD,'CCG data'!W$3,FALSE))</f>
        <v/>
      </c>
      <c r="G223" s="100" t="str">
        <f>IF(P222="","",VLOOKUP($E222&amp;$D$85&amp;$D$86,'CCG data'!$A:$AD,'CCG data'!X$3,FALSE))</f>
        <v/>
      </c>
      <c r="H223" s="100">
        <f>IF(R222="","",VLOOKUP($E222&amp;$D$85&amp;$D$86,'CCG data'!$A:$AD,'CCG data'!Y$3,FALSE))</f>
        <v>48.8</v>
      </c>
      <c r="I223" s="100">
        <f>IF(R222="","",VLOOKUP($E222&amp;$D$85&amp;$D$86,'CCG data'!$A:$AD,'CCG data'!Z$3,FALSE))</f>
        <v>58.9</v>
      </c>
      <c r="J223" s="100">
        <f>IF(T222="","",VLOOKUP($E222&amp;$D$85&amp;$D$86,'CCG data'!$A:$AD,'CCG data'!AA$3,FALSE))</f>
        <v>37.200000000000003</v>
      </c>
      <c r="K223" s="100">
        <f>IF(T222="","",VLOOKUP($E222&amp;$D$85&amp;$D$86,'CCG data'!$A:$AD,'CCG data'!AB$3,FALSE))</f>
        <v>46.2</v>
      </c>
      <c r="L223" s="100">
        <f>IF(V222="","",VLOOKUP($E222&amp;$D$85&amp;$D$86,'CCG data'!$A:$AD,'CCG data'!AC$3,FALSE))</f>
        <v>15</v>
      </c>
      <c r="M223" s="100">
        <f>IF(V222="","",VLOOKUP($E222&amp;$D$85&amp;$D$86,'CCG data'!$A:$AD,'CCG data'!AD$3,FALSE))</f>
        <v>20.8</v>
      </c>
      <c r="N223" s="304"/>
      <c r="P223" s="162" t="str">
        <f>IF(P222="","",VLOOKUP($E222&amp;$D$85&amp;$D$86,'CCG data'!$A:$AD,'CCG data'!I$3,FALSE))</f>
        <v/>
      </c>
      <c r="Q223" s="15" t="str">
        <f>IF(P222="","",VLOOKUP($E222&amp;$D$85&amp;$D$86,'CCG data'!$A:$AD,'CCG data'!J$3,FALSE))</f>
        <v/>
      </c>
      <c r="R223" s="15">
        <f>IF(R222="","",VLOOKUP($E222&amp;$D$85&amp;$D$86,'CCG data'!$A:$AD,'CCG data'!K$3,FALSE))</f>
        <v>0.44900000000000001</v>
      </c>
      <c r="S223" s="15">
        <f>IF(R222="","",VLOOKUP($E222&amp;$D$85&amp;$D$86,'CCG data'!$A:$AD,'CCG data'!L$3,FALSE))</f>
        <v>0.51400000000000001</v>
      </c>
      <c r="T223" s="15">
        <f>IF(T222="","",VLOOKUP($E222&amp;$D$85&amp;$D$86,'CCG data'!$A:$AD,'CCG data'!M$3,FALSE))</f>
        <v>0.32900000000000001</v>
      </c>
      <c r="U223" s="15">
        <f>IF(T222="","",VLOOKUP($E222&amp;$D$85&amp;$D$86,'CCG data'!$A:$AD,'CCG data'!N$3,FALSE))</f>
        <v>0.39100000000000001</v>
      </c>
      <c r="V223" s="15">
        <f>IF(V222="","",VLOOKUP($E222&amp;$D$85&amp;$D$86,'CCG data'!$A:$AD,'CCG data'!O$3,FALSE))</f>
        <v>0.13700000000000001</v>
      </c>
      <c r="W223" s="142">
        <f>IF(V222="","",VLOOKUP($E222&amp;$D$85&amp;$D$86,'CCG data'!$A:$AD,'CCG data'!P$3,FALSE))</f>
        <v>0.184</v>
      </c>
      <c r="Z223" s="178" t="str">
        <f>IFERROR(VLOOKUP($E223&amp;$D$86, Outliers!$A$4:$P$214,10,FALSE),"0")</f>
        <v>0</v>
      </c>
      <c r="AA223" s="178" t="str">
        <f>IFERROR(VLOOKUP($E223&amp;$D$86, Outliers!$A$4:$P$214,11,FALSE),"0")</f>
        <v>0</v>
      </c>
      <c r="AB223" s="178" t="str">
        <f>IFERROR(VLOOKUP($E223&amp;$D$86, Outliers!$A$4:$P$214,12,FALSE),"0")</f>
        <v>0</v>
      </c>
      <c r="AD223" s="82"/>
      <c r="AE223" s="82"/>
      <c r="AF223" s="82"/>
      <c r="AG223" s="82"/>
    </row>
    <row r="224" spans="4:33" ht="15.75" x14ac:dyDescent="0.25">
      <c r="D224" s="301"/>
      <c r="E224" s="108" t="s">
        <v>462</v>
      </c>
      <c r="F224" s="372" t="str">
        <f>IF(OR(ISERROR(VLOOKUP($E224&amp;$D$85&amp;$D$86,'CCG data'!$A:$AD,'CCG data'!R$3,FALSE)),ISBLANK(VLOOKUP($E224&amp;$D$85&amp;$D$86,'CCG data'!$A:$AD,'CCG data'!R$3,FALSE))),"",VLOOKUP($E224&amp;$D$85&amp;$D$86,'CCG data'!$A:$AD,'CCG data'!R$3,FALSE))</f>
        <v/>
      </c>
      <c r="G224" s="373"/>
      <c r="H224" s="373">
        <f>IF(OR(ISERROR(VLOOKUP($E224&amp;$D$85&amp;$D$86,'CCG data'!$A:$AD,'CCG data'!S$3,FALSE)),ISBLANK(VLOOKUP($E224&amp;$D$85&amp;$D$86,'CCG data'!$A:$AD,'CCG data'!S$3,FALSE))),"",VLOOKUP($E224&amp;$D$85&amp;$D$86,'CCG data'!$A:$AD,'CCG data'!S$3,FALSE))</f>
        <v>36.4</v>
      </c>
      <c r="I224" s="373"/>
      <c r="J224" s="373">
        <f>IF(OR(ISERROR(VLOOKUP($E224&amp;$D$85&amp;$D$86,'CCG data'!$A:$AD,'CCG data'!T$3,FALSE)),ISBLANK(VLOOKUP($E224&amp;$D$85&amp;$D$86,'CCG data'!$A:$AD,'CCG data'!T$3,FALSE))),"",VLOOKUP($E224&amp;$D$85&amp;$D$86,'CCG data'!$A:$AD,'CCG data'!T$3,FALSE))</f>
        <v>20.6</v>
      </c>
      <c r="K224" s="373"/>
      <c r="L224" s="373">
        <f>IF(OR(ISERROR(VLOOKUP($E224&amp;$D$85&amp;$D$86,'CCG data'!$A:$AD,'CCG data'!U$3,FALSE)),ISBLANK(VLOOKUP($E224&amp;$D$85&amp;$D$86,'CCG data'!$A:$AD,'CCG data'!U$3,FALSE))),"",VLOOKUP($E224&amp;$D$85&amp;$D$86,'CCG data'!$A:$AD,'CCG data'!U$3,FALSE))</f>
        <v>8</v>
      </c>
      <c r="M224" s="374"/>
      <c r="N224" s="303">
        <f>IF(OR(ISERROR(VLOOKUP($E224&amp;$D$85&amp;$D$86,'CCG data'!$A:$AD,'CCG data'!G$3,FALSE)),ISBLANK(VLOOKUP($E224&amp;$D$85&amp;$D$86,'CCG data'!$A:$AD,'CCG data'!G$3,FALSE))),"",VLOOKUP($E224&amp;$D$85&amp;$D$86,'CCG data'!$A:$AD,'CCG data'!G$3,FALSE))</f>
        <v>825</v>
      </c>
      <c r="P224" s="354" t="str">
        <f>IF(OR(ISERROR(VLOOKUP($E224&amp;$D$85&amp;$D$86,'CCG data'!$A:$AD,'CCG data'!B$3,FALSE)),ISBLANK(VLOOKUP($E224&amp;$D$85&amp;$D$86,'CCG data'!$A:$AD,'CCG data'!B$3,FALSE))),"",VLOOKUP($E224&amp;$D$85&amp;$D$86,'CCG data'!$A:$AD,'CCG data'!B$3,FALSE))</f>
        <v/>
      </c>
      <c r="Q224" s="246"/>
      <c r="R224" s="246">
        <f>IF(OR(ISERROR(VLOOKUP($E224&amp;$D$85&amp;$D$86,'CCG data'!$A:$AD,'CCG data'!C$3,FALSE)),ISBLANK(VLOOKUP($E224&amp;$D$85&amp;$D$86,'CCG data'!$A:$AD,'CCG data'!C$3,FALSE))),"",VLOOKUP($E224&amp;$D$85&amp;$D$86,'CCG data'!$A:$AD,'CCG data'!C$3,FALSE))</f>
        <v>0.55757575757575761</v>
      </c>
      <c r="S224" s="246"/>
      <c r="T224" s="246">
        <f>IF(OR(ISERROR(VLOOKUP($E224&amp;$D$85&amp;$D$86,'CCG data'!$A:$AD,'CCG data'!D$3,FALSE)),ISBLANK(VLOOKUP($E224&amp;$D$85&amp;$D$86,'CCG data'!$A:$AD,'CCG data'!D$3,FALSE))),"",VLOOKUP($E224&amp;$D$85&amp;$D$86,'CCG data'!$A:$AD,'CCG data'!D$3,FALSE))</f>
        <v>0.31878787878787879</v>
      </c>
      <c r="U224" s="246"/>
      <c r="V224" s="246">
        <f>IF(OR(ISERROR(VLOOKUP($E224&amp;$D$85&amp;$D$86,'CCG data'!$A:$AD,'CCG data'!E$3,FALSE)),ISBLANK(VLOOKUP($E224&amp;$D$85&amp;$D$86,'CCG data'!$A:$AD,'CCG data'!E$3,FALSE))),"",VLOOKUP($E224&amp;$D$85&amp;$D$86,'CCG data'!$A:$AD,'CCG data'!E$3,FALSE))</f>
        <v>0.12363636363636364</v>
      </c>
      <c r="W224" s="387"/>
      <c r="Z224" s="178">
        <f>IFERROR(VLOOKUP($E224&amp;$D$86, Outliers!$A$4:$P$214,10,FALSE),"0")</f>
        <v>0</v>
      </c>
      <c r="AA224" s="178">
        <f>IFERROR(VLOOKUP($E224&amp;$D$86, Outliers!$A$4:$P$214,11,FALSE),"0")</f>
        <v>1</v>
      </c>
      <c r="AB224" s="178">
        <f>IFERROR(VLOOKUP($E224&amp;$D$86, Outliers!$A$4:$P$214,12,FALSE),"0")</f>
        <v>1</v>
      </c>
      <c r="AD224" s="82"/>
      <c r="AE224" s="82"/>
      <c r="AF224" s="82"/>
      <c r="AG224" s="82"/>
    </row>
    <row r="225" spans="4:33" x14ac:dyDescent="0.25">
      <c r="D225" s="301"/>
      <c r="E225" s="107" t="s">
        <v>27</v>
      </c>
      <c r="F225" s="99" t="str">
        <f>IF(P224="","",VLOOKUP($E224&amp;$D$85&amp;$D$86,'CCG data'!$A:$AD,'CCG data'!W$3,FALSE))</f>
        <v/>
      </c>
      <c r="G225" s="100" t="str">
        <f>IF(P224="","",VLOOKUP($E224&amp;$D$85&amp;$D$86,'CCG data'!$A:$AD,'CCG data'!X$3,FALSE))</f>
        <v/>
      </c>
      <c r="H225" s="100">
        <f>IF(R224="","",VLOOKUP($E224&amp;$D$85&amp;$D$86,'CCG data'!$A:$AD,'CCG data'!Y$3,FALSE))</f>
        <v>33.1</v>
      </c>
      <c r="I225" s="100">
        <f>IF(R224="","",VLOOKUP($E224&amp;$D$85&amp;$D$86,'CCG data'!$A:$AD,'CCG data'!Z$3,FALSE))</f>
        <v>39.700000000000003</v>
      </c>
      <c r="J225" s="100">
        <f>IF(T224="","",VLOOKUP($E224&amp;$D$85&amp;$D$86,'CCG data'!$A:$AD,'CCG data'!AA$3,FALSE))</f>
        <v>18.100000000000001</v>
      </c>
      <c r="K225" s="100">
        <f>IF(T224="","",VLOOKUP($E224&amp;$D$85&amp;$D$86,'CCG data'!$A:$AD,'CCG data'!AB$3,FALSE))</f>
        <v>23.1</v>
      </c>
      <c r="L225" s="100">
        <f>IF(V224="","",VLOOKUP($E224&amp;$D$85&amp;$D$86,'CCG data'!$A:$AD,'CCG data'!AC$3,FALSE))</f>
        <v>6.5</v>
      </c>
      <c r="M225" s="100">
        <f>IF(V224="","",VLOOKUP($E224&amp;$D$85&amp;$D$86,'CCG data'!$A:$AD,'CCG data'!AD$3,FALSE))</f>
        <v>9.6</v>
      </c>
      <c r="N225" s="304"/>
      <c r="P225" s="162" t="str">
        <f>IF(P224="","",VLOOKUP($E224&amp;$D$85&amp;$D$86,'CCG data'!$A:$AD,'CCG data'!I$3,FALSE))</f>
        <v/>
      </c>
      <c r="Q225" s="15" t="str">
        <f>IF(P224="","",VLOOKUP($E224&amp;$D$85&amp;$D$86,'CCG data'!$A:$AD,'CCG data'!J$3,FALSE))</f>
        <v/>
      </c>
      <c r="R225" s="15">
        <f>IF(R224="","",VLOOKUP($E224&amp;$D$85&amp;$D$86,'CCG data'!$A:$AD,'CCG data'!K$3,FALSE))</f>
        <v>0.52300000000000002</v>
      </c>
      <c r="S225" s="15">
        <f>IF(R224="","",VLOOKUP($E224&amp;$D$85&amp;$D$86,'CCG data'!$A:$AD,'CCG data'!L$3,FALSE))</f>
        <v>0.59099999999999997</v>
      </c>
      <c r="T225" s="15">
        <f>IF(T224="","",VLOOKUP($E224&amp;$D$85&amp;$D$86,'CCG data'!$A:$AD,'CCG data'!M$3,FALSE))</f>
        <v>0.28799999999999998</v>
      </c>
      <c r="U225" s="15">
        <f>IF(T224="","",VLOOKUP($E224&amp;$D$85&amp;$D$86,'CCG data'!$A:$AD,'CCG data'!N$3,FALSE))</f>
        <v>0.35099999999999998</v>
      </c>
      <c r="V225" s="15">
        <f>IF(V224="","",VLOOKUP($E224&amp;$D$85&amp;$D$86,'CCG data'!$A:$AD,'CCG data'!O$3,FALSE))</f>
        <v>0.10299999999999999</v>
      </c>
      <c r="W225" s="142">
        <f>IF(V224="","",VLOOKUP($E224&amp;$D$85&amp;$D$86,'CCG data'!$A:$AD,'CCG data'!P$3,FALSE))</f>
        <v>0.14799999999999999</v>
      </c>
      <c r="Z225" s="178" t="str">
        <f>IFERROR(VLOOKUP($E225&amp;$D$86, Outliers!$A$4:$P$214,10,FALSE),"0")</f>
        <v>0</v>
      </c>
      <c r="AA225" s="178" t="str">
        <f>IFERROR(VLOOKUP($E225&amp;$D$86, Outliers!$A$4:$P$214,11,FALSE),"0")</f>
        <v>0</v>
      </c>
      <c r="AB225" s="178" t="str">
        <f>IFERROR(VLOOKUP($E225&amp;$D$86, Outliers!$A$4:$P$214,12,FALSE),"0")</f>
        <v>0</v>
      </c>
      <c r="AD225" s="82"/>
      <c r="AE225" s="82"/>
      <c r="AF225" s="82"/>
      <c r="AG225" s="82"/>
    </row>
    <row r="226" spans="4:33" ht="15.75" x14ac:dyDescent="0.25">
      <c r="D226" s="301"/>
      <c r="E226" s="108" t="s">
        <v>463</v>
      </c>
      <c r="F226" s="372" t="str">
        <f>IF(OR(ISERROR(VLOOKUP($E226&amp;$D$85&amp;$D$86,'CCG data'!$A:$AD,'CCG data'!R$3,FALSE)),ISBLANK(VLOOKUP($E226&amp;$D$85&amp;$D$86,'CCG data'!$A:$AD,'CCG data'!R$3,FALSE))),"",VLOOKUP($E226&amp;$D$85&amp;$D$86,'CCG data'!$A:$AD,'CCG data'!R$3,FALSE))</f>
        <v/>
      </c>
      <c r="G226" s="373"/>
      <c r="H226" s="373">
        <f>IF(OR(ISERROR(VLOOKUP($E226&amp;$D$85&amp;$D$86,'CCG data'!$A:$AD,'CCG data'!S$3,FALSE)),ISBLANK(VLOOKUP($E226&amp;$D$85&amp;$D$86,'CCG data'!$A:$AD,'CCG data'!S$3,FALSE))),"",VLOOKUP($E226&amp;$D$85&amp;$D$86,'CCG data'!$A:$AD,'CCG data'!S$3,FALSE))</f>
        <v>27.4</v>
      </c>
      <c r="I226" s="373"/>
      <c r="J226" s="373">
        <f>IF(OR(ISERROR(VLOOKUP($E226&amp;$D$85&amp;$D$86,'CCG data'!$A:$AD,'CCG data'!T$3,FALSE)),ISBLANK(VLOOKUP($E226&amp;$D$85&amp;$D$86,'CCG data'!$A:$AD,'CCG data'!T$3,FALSE))),"",VLOOKUP($E226&amp;$D$85&amp;$D$86,'CCG data'!$A:$AD,'CCG data'!T$3,FALSE))</f>
        <v>34.700000000000003</v>
      </c>
      <c r="K226" s="373"/>
      <c r="L226" s="373">
        <f>IF(OR(ISERROR(VLOOKUP($E226&amp;$D$85&amp;$D$86,'CCG data'!$A:$AD,'CCG data'!U$3,FALSE)),ISBLANK(VLOOKUP($E226&amp;$D$85&amp;$D$86,'CCG data'!$A:$AD,'CCG data'!U$3,FALSE))),"",VLOOKUP($E226&amp;$D$85&amp;$D$86,'CCG data'!$A:$AD,'CCG data'!U$3,FALSE))</f>
        <v>24.3</v>
      </c>
      <c r="M226" s="374"/>
      <c r="N226" s="303">
        <f>IF(OR(ISERROR(VLOOKUP($E226&amp;$D$85&amp;$D$86,'CCG data'!$A:$AD,'CCG data'!G$3,FALSE)),ISBLANK(VLOOKUP($E226&amp;$D$85&amp;$D$86,'CCG data'!$A:$AD,'CCG data'!G$3,FALSE))),"",VLOOKUP($E226&amp;$D$85&amp;$D$86,'CCG data'!$A:$AD,'CCG data'!G$3,FALSE))</f>
        <v>647</v>
      </c>
      <c r="P226" s="354" t="str">
        <f>IF(OR(ISERROR(VLOOKUP($E226&amp;$D$85&amp;$D$86,'CCG data'!$A:$AD,'CCG data'!B$3,FALSE)),ISBLANK(VLOOKUP($E226&amp;$D$85&amp;$D$86,'CCG data'!$A:$AD,'CCG data'!B$3,FALSE))),"",VLOOKUP($E226&amp;$D$85&amp;$D$86,'CCG data'!$A:$AD,'CCG data'!B$3,FALSE))</f>
        <v/>
      </c>
      <c r="Q226" s="246"/>
      <c r="R226" s="246">
        <f>IF(OR(ISERROR(VLOOKUP($E226&amp;$D$85&amp;$D$86,'CCG data'!$A:$AD,'CCG data'!C$3,FALSE)),ISBLANK(VLOOKUP($E226&amp;$D$85&amp;$D$86,'CCG data'!$A:$AD,'CCG data'!C$3,FALSE))),"",VLOOKUP($E226&amp;$D$85&amp;$D$86,'CCG data'!$A:$AD,'CCG data'!C$3,FALSE))</f>
        <v>0.31993817619783615</v>
      </c>
      <c r="S226" s="246"/>
      <c r="T226" s="246">
        <f>IF(OR(ISERROR(VLOOKUP($E226&amp;$D$85&amp;$D$86,'CCG data'!$A:$AD,'CCG data'!D$3,FALSE)),ISBLANK(VLOOKUP($E226&amp;$D$85&amp;$D$86,'CCG data'!$A:$AD,'CCG data'!D$3,FALSE))),"",VLOOKUP($E226&amp;$D$85&amp;$D$86,'CCG data'!$A:$AD,'CCG data'!D$3,FALSE))</f>
        <v>0.39258114374034003</v>
      </c>
      <c r="U226" s="246"/>
      <c r="V226" s="246">
        <f>IF(OR(ISERROR(VLOOKUP($E226&amp;$D$85&amp;$D$86,'CCG data'!$A:$AD,'CCG data'!E$3,FALSE)),ISBLANK(VLOOKUP($E226&amp;$D$85&amp;$D$86,'CCG data'!$A:$AD,'CCG data'!E$3,FALSE))),"",VLOOKUP($E226&amp;$D$85&amp;$D$86,'CCG data'!$A:$AD,'CCG data'!E$3,FALSE))</f>
        <v>0.28748068006182381</v>
      </c>
      <c r="W226" s="387"/>
      <c r="Z226" s="178">
        <f>IFERROR(VLOOKUP($E226&amp;$D$86, Outliers!$A$4:$P$214,10,FALSE),"0")</f>
        <v>1</v>
      </c>
      <c r="AA226" s="178">
        <f>IFERROR(VLOOKUP($E226&amp;$D$86, Outliers!$A$4:$P$214,11,FALSE),"0")</f>
        <v>0</v>
      </c>
      <c r="AB226" s="178">
        <f>IFERROR(VLOOKUP($E226&amp;$D$86, Outliers!$A$4:$P$214,12,FALSE),"0")</f>
        <v>1</v>
      </c>
      <c r="AD226" s="82"/>
      <c r="AE226" s="82"/>
      <c r="AF226" s="82"/>
      <c r="AG226" s="82"/>
    </row>
    <row r="227" spans="4:33" x14ac:dyDescent="0.25">
      <c r="D227" s="301"/>
      <c r="E227" s="107" t="s">
        <v>27</v>
      </c>
      <c r="F227" s="99" t="str">
        <f>IF(P226="","",VLOOKUP($E226&amp;$D$85&amp;$D$86,'CCG data'!$A:$AD,'CCG data'!W$3,FALSE))</f>
        <v/>
      </c>
      <c r="G227" s="100" t="str">
        <f>IF(P226="","",VLOOKUP($E226&amp;$D$85&amp;$D$86,'CCG data'!$A:$AD,'CCG data'!X$3,FALSE))</f>
        <v/>
      </c>
      <c r="H227" s="100">
        <f>IF(R226="","",VLOOKUP($E226&amp;$D$85&amp;$D$86,'CCG data'!$A:$AD,'CCG data'!Y$3,FALSE))</f>
        <v>23.7</v>
      </c>
      <c r="I227" s="100">
        <f>IF(R226="","",VLOOKUP($E226&amp;$D$85&amp;$D$86,'CCG data'!$A:$AD,'CCG data'!Z$3,FALSE))</f>
        <v>31.2</v>
      </c>
      <c r="J227" s="100">
        <f>IF(T226="","",VLOOKUP($E226&amp;$D$85&amp;$D$86,'CCG data'!$A:$AD,'CCG data'!AA$3,FALSE))</f>
        <v>30.4</v>
      </c>
      <c r="K227" s="100">
        <f>IF(T226="","",VLOOKUP($E226&amp;$D$85&amp;$D$86,'CCG data'!$A:$AD,'CCG data'!AB$3,FALSE))</f>
        <v>39</v>
      </c>
      <c r="L227" s="100">
        <f>IF(V226="","",VLOOKUP($E226&amp;$D$85&amp;$D$86,'CCG data'!$A:$AD,'CCG data'!AC$3,FALSE))</f>
        <v>20.8</v>
      </c>
      <c r="M227" s="100">
        <f>IF(V226="","",VLOOKUP($E226&amp;$D$85&amp;$D$86,'CCG data'!$A:$AD,'CCG data'!AD$3,FALSE))</f>
        <v>27.8</v>
      </c>
      <c r="N227" s="304"/>
      <c r="P227" s="162" t="str">
        <f>IF(P226="","",VLOOKUP($E226&amp;$D$85&amp;$D$86,'CCG data'!$A:$AD,'CCG data'!I$3,FALSE))</f>
        <v/>
      </c>
      <c r="Q227" s="15" t="str">
        <f>IF(P226="","",VLOOKUP($E226&amp;$D$85&amp;$D$86,'CCG data'!$A:$AD,'CCG data'!J$3,FALSE))</f>
        <v/>
      </c>
      <c r="R227" s="15">
        <f>IF(R226="","",VLOOKUP($E226&amp;$D$85&amp;$D$86,'CCG data'!$A:$AD,'CCG data'!K$3,FALSE))</f>
        <v>0.28499999999999998</v>
      </c>
      <c r="S227" s="15">
        <f>IF(R226="","",VLOOKUP($E226&amp;$D$85&amp;$D$86,'CCG data'!$A:$AD,'CCG data'!L$3,FALSE))</f>
        <v>0.35699999999999998</v>
      </c>
      <c r="T227" s="15">
        <f>IF(T226="","",VLOOKUP($E226&amp;$D$85&amp;$D$86,'CCG data'!$A:$AD,'CCG data'!M$3,FALSE))</f>
        <v>0.35599999999999998</v>
      </c>
      <c r="U227" s="15">
        <f>IF(T226="","",VLOOKUP($E226&amp;$D$85&amp;$D$86,'CCG data'!$A:$AD,'CCG data'!N$3,FALSE))</f>
        <v>0.43099999999999999</v>
      </c>
      <c r="V227" s="15">
        <f>IF(V226="","",VLOOKUP($E226&amp;$D$85&amp;$D$86,'CCG data'!$A:$AD,'CCG data'!O$3,FALSE))</f>
        <v>0.254</v>
      </c>
      <c r="W227" s="142">
        <f>IF(V226="","",VLOOKUP($E226&amp;$D$85&amp;$D$86,'CCG data'!$A:$AD,'CCG data'!P$3,FALSE))</f>
        <v>0.32400000000000001</v>
      </c>
      <c r="Z227" s="178" t="str">
        <f>IFERROR(VLOOKUP($E227&amp;$D$86, Outliers!$A$4:$P$214,10,FALSE),"0")</f>
        <v>0</v>
      </c>
      <c r="AA227" s="178" t="str">
        <f>IFERROR(VLOOKUP($E227&amp;$D$86, Outliers!$A$4:$P$214,11,FALSE),"0")</f>
        <v>0</v>
      </c>
      <c r="AB227" s="178" t="str">
        <f>IFERROR(VLOOKUP($E227&amp;$D$86, Outliers!$A$4:$P$214,12,FALSE),"0")</f>
        <v>0</v>
      </c>
      <c r="AD227" s="82"/>
      <c r="AE227" s="82"/>
      <c r="AF227" s="82"/>
      <c r="AG227" s="82"/>
    </row>
    <row r="228" spans="4:33" ht="15.75" x14ac:dyDescent="0.25">
      <c r="D228" s="301"/>
      <c r="E228" s="108" t="s">
        <v>217</v>
      </c>
      <c r="F228" s="372" t="str">
        <f>IF(OR(ISERROR(VLOOKUP($E228&amp;$D$85&amp;$D$86,'CCG data'!$A:$AD,'CCG data'!R$3,FALSE)),ISBLANK(VLOOKUP($E228&amp;$D$85&amp;$D$86,'CCG data'!$A:$AD,'CCG data'!R$3,FALSE))),"",VLOOKUP($E228&amp;$D$85&amp;$D$86,'CCG data'!$A:$AD,'CCG data'!R$3,FALSE))</f>
        <v/>
      </c>
      <c r="G228" s="373"/>
      <c r="H228" s="373">
        <f>IF(OR(ISERROR(VLOOKUP($E228&amp;$D$85&amp;$D$86,'CCG data'!$A:$AD,'CCG data'!S$3,FALSE)),ISBLANK(VLOOKUP($E228&amp;$D$85&amp;$D$86,'CCG data'!$A:$AD,'CCG data'!S$3,FALSE))),"",VLOOKUP($E228&amp;$D$85&amp;$D$86,'CCG data'!$A:$AD,'CCG data'!S$3,FALSE))</f>
        <v>40.299999999999997</v>
      </c>
      <c r="I228" s="373"/>
      <c r="J228" s="373">
        <f>IF(OR(ISERROR(VLOOKUP($E228&amp;$D$85&amp;$D$86,'CCG data'!$A:$AD,'CCG data'!T$3,FALSE)),ISBLANK(VLOOKUP($E228&amp;$D$85&amp;$D$86,'CCG data'!$A:$AD,'CCG data'!T$3,FALSE))),"",VLOOKUP($E228&amp;$D$85&amp;$D$86,'CCG data'!$A:$AD,'CCG data'!T$3,FALSE))</f>
        <v>32.1</v>
      </c>
      <c r="K228" s="373"/>
      <c r="L228" s="373">
        <f>IF(OR(ISERROR(VLOOKUP($E228&amp;$D$85&amp;$D$86,'CCG data'!$A:$AD,'CCG data'!U$3,FALSE)),ISBLANK(VLOOKUP($E228&amp;$D$85&amp;$D$86,'CCG data'!$A:$AD,'CCG data'!U$3,FALSE))),"",VLOOKUP($E228&amp;$D$85&amp;$D$86,'CCG data'!$A:$AD,'CCG data'!U$3,FALSE))</f>
        <v>10.6</v>
      </c>
      <c r="M228" s="374"/>
      <c r="N228" s="303">
        <f>IF(OR(ISERROR(VLOOKUP($E228&amp;$D$85&amp;$D$86,'CCG data'!$A:$AD,'CCG data'!G$3,FALSE)),ISBLANK(VLOOKUP($E228&amp;$D$85&amp;$D$86,'CCG data'!$A:$AD,'CCG data'!G$3,FALSE))),"",VLOOKUP($E228&amp;$D$85&amp;$D$86,'CCG data'!$A:$AD,'CCG data'!G$3,FALSE))</f>
        <v>703</v>
      </c>
      <c r="P228" s="354" t="str">
        <f>IF(OR(ISERROR(VLOOKUP($E228&amp;$D$85&amp;$D$86,'CCG data'!$A:$AD,'CCG data'!B$3,FALSE)),ISBLANK(VLOOKUP($E228&amp;$D$85&amp;$D$86,'CCG data'!$A:$AD,'CCG data'!B$3,FALSE))),"",VLOOKUP($E228&amp;$D$85&amp;$D$86,'CCG data'!$A:$AD,'CCG data'!B$3,FALSE))</f>
        <v/>
      </c>
      <c r="Q228" s="246"/>
      <c r="R228" s="246">
        <f>IF(OR(ISERROR(VLOOKUP($E228&amp;$D$85&amp;$D$86,'CCG data'!$A:$AD,'CCG data'!C$3,FALSE)),ISBLANK(VLOOKUP($E228&amp;$D$85&amp;$D$86,'CCG data'!$A:$AD,'CCG data'!C$3,FALSE))),"",VLOOKUP($E228&amp;$D$85&amp;$D$86,'CCG data'!$A:$AD,'CCG data'!C$3,FALSE))</f>
        <v>0.4879089615931721</v>
      </c>
      <c r="S228" s="246"/>
      <c r="T228" s="246">
        <f>IF(OR(ISERROR(VLOOKUP($E228&amp;$D$85&amp;$D$86,'CCG data'!$A:$AD,'CCG data'!D$3,FALSE)),ISBLANK(VLOOKUP($E228&amp;$D$85&amp;$D$86,'CCG data'!$A:$AD,'CCG data'!D$3,FALSE))),"",VLOOKUP($E228&amp;$D$85&amp;$D$86,'CCG data'!$A:$AD,'CCG data'!D$3,FALSE))</f>
        <v>0.3840682788051209</v>
      </c>
      <c r="U228" s="246"/>
      <c r="V228" s="246">
        <f>IF(OR(ISERROR(VLOOKUP($E228&amp;$D$85&amp;$D$86,'CCG data'!$A:$AD,'CCG data'!E$3,FALSE)),ISBLANK(VLOOKUP($E228&amp;$D$85&amp;$D$86,'CCG data'!$A:$AD,'CCG data'!E$3,FALSE))),"",VLOOKUP($E228&amp;$D$85&amp;$D$86,'CCG data'!$A:$AD,'CCG data'!E$3,FALSE))</f>
        <v>0.12802275960170698</v>
      </c>
      <c r="W228" s="387"/>
      <c r="Z228" s="178">
        <f>IFERROR(VLOOKUP($E228&amp;$D$86, Outliers!$A$4:$P$214,10,FALSE),"0")</f>
        <v>0</v>
      </c>
      <c r="AA228" s="178">
        <f>IFERROR(VLOOKUP($E228&amp;$D$86, Outliers!$A$4:$P$214,11,FALSE),"0")</f>
        <v>0</v>
      </c>
      <c r="AB228" s="178">
        <f>IFERROR(VLOOKUP($E228&amp;$D$86, Outliers!$A$4:$P$214,12,FALSE),"0")</f>
        <v>0</v>
      </c>
      <c r="AD228" s="82"/>
      <c r="AE228" s="82"/>
      <c r="AF228" s="82"/>
      <c r="AG228" s="82"/>
    </row>
    <row r="229" spans="4:33" x14ac:dyDescent="0.25">
      <c r="D229" s="301"/>
      <c r="E229" s="107" t="s">
        <v>27</v>
      </c>
      <c r="F229" s="99" t="str">
        <f>IF(P228="","",VLOOKUP($E228&amp;$D$85&amp;$D$86,'CCG data'!$A:$AD,'CCG data'!W$3,FALSE))</f>
        <v/>
      </c>
      <c r="G229" s="100" t="str">
        <f>IF(P228="","",VLOOKUP($E228&amp;$D$85&amp;$D$86,'CCG data'!$A:$AD,'CCG data'!X$3,FALSE))</f>
        <v/>
      </c>
      <c r="H229" s="100">
        <f>IF(R228="","",VLOOKUP($E228&amp;$D$85&amp;$D$86,'CCG data'!$A:$AD,'CCG data'!Y$3,FALSE))</f>
        <v>36</v>
      </c>
      <c r="I229" s="100">
        <f>IF(R228="","",VLOOKUP($E228&amp;$D$85&amp;$D$86,'CCG data'!$A:$AD,'CCG data'!Z$3,FALSE))</f>
        <v>44.6</v>
      </c>
      <c r="J229" s="100">
        <f>IF(T228="","",VLOOKUP($E228&amp;$D$85&amp;$D$86,'CCG data'!$A:$AD,'CCG data'!AA$3,FALSE))</f>
        <v>28.2</v>
      </c>
      <c r="K229" s="100">
        <f>IF(T228="","",VLOOKUP($E228&amp;$D$85&amp;$D$86,'CCG data'!$A:$AD,'CCG data'!AB$3,FALSE))</f>
        <v>35.9</v>
      </c>
      <c r="L229" s="100">
        <f>IF(V228="","",VLOOKUP($E228&amp;$D$85&amp;$D$86,'CCG data'!$A:$AD,'CCG data'!AC$3,FALSE))</f>
        <v>8.4</v>
      </c>
      <c r="M229" s="100">
        <f>IF(V228="","",VLOOKUP($E228&amp;$D$85&amp;$D$86,'CCG data'!$A:$AD,'CCG data'!AD$3,FALSE))</f>
        <v>12.8</v>
      </c>
      <c r="N229" s="304"/>
      <c r="P229" s="162" t="str">
        <f>IF(P228="","",VLOOKUP($E228&amp;$D$85&amp;$D$86,'CCG data'!$A:$AD,'CCG data'!I$3,FALSE))</f>
        <v/>
      </c>
      <c r="Q229" s="15" t="str">
        <f>IF(P228="","",VLOOKUP($E228&amp;$D$85&amp;$D$86,'CCG data'!$A:$AD,'CCG data'!J$3,FALSE))</f>
        <v/>
      </c>
      <c r="R229" s="15">
        <f>IF(R228="","",VLOOKUP($E228&amp;$D$85&amp;$D$86,'CCG data'!$A:$AD,'CCG data'!K$3,FALSE))</f>
        <v>0.45100000000000001</v>
      </c>
      <c r="S229" s="15">
        <f>IF(R228="","",VLOOKUP($E228&amp;$D$85&amp;$D$86,'CCG data'!$A:$AD,'CCG data'!L$3,FALSE))</f>
        <v>0.52500000000000002</v>
      </c>
      <c r="T229" s="15">
        <f>IF(T228="","",VLOOKUP($E228&amp;$D$85&amp;$D$86,'CCG data'!$A:$AD,'CCG data'!M$3,FALSE))</f>
        <v>0.34899999999999998</v>
      </c>
      <c r="U229" s="15">
        <f>IF(T228="","",VLOOKUP($E228&amp;$D$85&amp;$D$86,'CCG data'!$A:$AD,'CCG data'!N$3,FALSE))</f>
        <v>0.42099999999999999</v>
      </c>
      <c r="V229" s="15">
        <f>IF(V228="","",VLOOKUP($E228&amp;$D$85&amp;$D$86,'CCG data'!$A:$AD,'CCG data'!O$3,FALSE))</f>
        <v>0.105</v>
      </c>
      <c r="W229" s="142">
        <f>IF(V228="","",VLOOKUP($E228&amp;$D$85&amp;$D$86,'CCG data'!$A:$AD,'CCG data'!P$3,FALSE))</f>
        <v>0.155</v>
      </c>
      <c r="Z229" s="178" t="str">
        <f>IFERROR(VLOOKUP($E229&amp;$D$86, Outliers!$A$4:$P$214,10,FALSE),"0")</f>
        <v>0</v>
      </c>
      <c r="AA229" s="178" t="str">
        <f>IFERROR(VLOOKUP($E229&amp;$D$86, Outliers!$A$4:$P$214,11,FALSE),"0")</f>
        <v>0</v>
      </c>
      <c r="AB229" s="178" t="str">
        <f>IFERROR(VLOOKUP($E229&amp;$D$86, Outliers!$A$4:$P$214,12,FALSE),"0")</f>
        <v>0</v>
      </c>
      <c r="AD229" s="82"/>
      <c r="AE229" s="82"/>
      <c r="AF229" s="82"/>
      <c r="AG229" s="82"/>
    </row>
    <row r="230" spans="4:33" ht="15.75" x14ac:dyDescent="0.25">
      <c r="D230" s="301"/>
      <c r="E230" s="108" t="s">
        <v>218</v>
      </c>
      <c r="F230" s="372" t="str">
        <f>IF(OR(ISERROR(VLOOKUP($E230&amp;$D$85&amp;$D$86,'CCG data'!$A:$AD,'CCG data'!R$3,FALSE)),ISBLANK(VLOOKUP($E230&amp;$D$85&amp;$D$86,'CCG data'!$A:$AD,'CCG data'!R$3,FALSE))),"",VLOOKUP($E230&amp;$D$85&amp;$D$86,'CCG data'!$A:$AD,'CCG data'!R$3,FALSE))</f>
        <v/>
      </c>
      <c r="G230" s="373"/>
      <c r="H230" s="373">
        <f>IF(OR(ISERROR(VLOOKUP($E230&amp;$D$85&amp;$D$86,'CCG data'!$A:$AD,'CCG data'!S$3,FALSE)),ISBLANK(VLOOKUP($E230&amp;$D$85&amp;$D$86,'CCG data'!$A:$AD,'CCG data'!S$3,FALSE))),"",VLOOKUP($E230&amp;$D$85&amp;$D$86,'CCG data'!$A:$AD,'CCG data'!S$3,FALSE))</f>
        <v>26.9</v>
      </c>
      <c r="I230" s="373"/>
      <c r="J230" s="373">
        <f>IF(OR(ISERROR(VLOOKUP($E230&amp;$D$85&amp;$D$86,'CCG data'!$A:$AD,'CCG data'!T$3,FALSE)),ISBLANK(VLOOKUP($E230&amp;$D$85&amp;$D$86,'CCG data'!$A:$AD,'CCG data'!T$3,FALSE))),"",VLOOKUP($E230&amp;$D$85&amp;$D$86,'CCG data'!$A:$AD,'CCG data'!T$3,FALSE))</f>
        <v>28.5</v>
      </c>
      <c r="K230" s="373"/>
      <c r="L230" s="373">
        <f>IF(OR(ISERROR(VLOOKUP($E230&amp;$D$85&amp;$D$86,'CCG data'!$A:$AD,'CCG data'!U$3,FALSE)),ISBLANK(VLOOKUP($E230&amp;$D$85&amp;$D$86,'CCG data'!$A:$AD,'CCG data'!U$3,FALSE))),"",VLOOKUP($E230&amp;$D$85&amp;$D$86,'CCG data'!$A:$AD,'CCG data'!U$3,FALSE))</f>
        <v>15.8</v>
      </c>
      <c r="M230" s="374"/>
      <c r="N230" s="303">
        <f>IF(OR(ISERROR(VLOOKUP($E230&amp;$D$85&amp;$D$86,'CCG data'!$A:$AD,'CCG data'!G$3,FALSE)),ISBLANK(VLOOKUP($E230&amp;$D$85&amp;$D$86,'CCG data'!$A:$AD,'CCG data'!G$3,FALSE))),"",VLOOKUP($E230&amp;$D$85&amp;$D$86,'CCG data'!$A:$AD,'CCG data'!G$3,FALSE))</f>
        <v>709</v>
      </c>
      <c r="P230" s="354" t="str">
        <f>IF(OR(ISERROR(VLOOKUP($E230&amp;$D$85&amp;$D$86,'CCG data'!$A:$AD,'CCG data'!B$3,FALSE)),ISBLANK(VLOOKUP($E230&amp;$D$85&amp;$D$86,'CCG data'!$A:$AD,'CCG data'!B$3,FALSE))),"",VLOOKUP($E230&amp;$D$85&amp;$D$86,'CCG data'!$A:$AD,'CCG data'!B$3,FALSE))</f>
        <v/>
      </c>
      <c r="Q230" s="246"/>
      <c r="R230" s="246">
        <f>IF(OR(ISERROR(VLOOKUP($E230&amp;$D$85&amp;$D$86,'CCG data'!$A:$AD,'CCG data'!C$3,FALSE)),ISBLANK(VLOOKUP($E230&amp;$D$85&amp;$D$86,'CCG data'!$A:$AD,'CCG data'!C$3,FALSE))),"",VLOOKUP($E230&amp;$D$85&amp;$D$86,'CCG data'!$A:$AD,'CCG data'!C$3,FALSE))</f>
        <v>0.37940761636107195</v>
      </c>
      <c r="S230" s="246"/>
      <c r="T230" s="246">
        <f>IF(OR(ISERROR(VLOOKUP($E230&amp;$D$85&amp;$D$86,'CCG data'!$A:$AD,'CCG data'!D$3,FALSE)),ISBLANK(VLOOKUP($E230&amp;$D$85&amp;$D$86,'CCG data'!$A:$AD,'CCG data'!D$3,FALSE))),"",VLOOKUP($E230&amp;$D$85&amp;$D$86,'CCG data'!$A:$AD,'CCG data'!D$3,FALSE))</f>
        <v>0.39633286318758815</v>
      </c>
      <c r="U230" s="246"/>
      <c r="V230" s="246">
        <f>IF(OR(ISERROR(VLOOKUP($E230&amp;$D$85&amp;$D$86,'CCG data'!$A:$AD,'CCG data'!E$3,FALSE)),ISBLANK(VLOOKUP($E230&amp;$D$85&amp;$D$86,'CCG data'!$A:$AD,'CCG data'!E$3,FALSE))),"",VLOOKUP($E230&amp;$D$85&amp;$D$86,'CCG data'!$A:$AD,'CCG data'!E$3,FALSE))</f>
        <v>0.22425952045133993</v>
      </c>
      <c r="W230" s="387"/>
      <c r="Z230" s="178">
        <f>IFERROR(VLOOKUP($E230&amp;$D$86, Outliers!$A$4:$P$214,10,FALSE),"0")</f>
        <v>1</v>
      </c>
      <c r="AA230" s="178">
        <f>IFERROR(VLOOKUP($E230&amp;$D$86, Outliers!$A$4:$P$214,11,FALSE),"0")</f>
        <v>0</v>
      </c>
      <c r="AB230" s="178">
        <f>IFERROR(VLOOKUP($E230&amp;$D$86, Outliers!$A$4:$P$214,12,FALSE),"0")</f>
        <v>0</v>
      </c>
      <c r="AD230" s="82"/>
      <c r="AE230" s="82"/>
      <c r="AF230" s="82"/>
      <c r="AG230" s="82"/>
    </row>
    <row r="231" spans="4:33" x14ac:dyDescent="0.25">
      <c r="D231" s="301"/>
      <c r="E231" s="107" t="s">
        <v>27</v>
      </c>
      <c r="F231" s="99" t="str">
        <f>IF(P230="","",VLOOKUP($E230&amp;$D$85&amp;$D$86,'CCG data'!$A:$AD,'CCG data'!W$3,FALSE))</f>
        <v/>
      </c>
      <c r="G231" s="100" t="str">
        <f>IF(P230="","",VLOOKUP($E230&amp;$D$85&amp;$D$86,'CCG data'!$A:$AD,'CCG data'!X$3,FALSE))</f>
        <v/>
      </c>
      <c r="H231" s="100">
        <f>IF(R230="","",VLOOKUP($E230&amp;$D$85&amp;$D$86,'CCG data'!$A:$AD,'CCG data'!Y$3,FALSE))</f>
        <v>23.6</v>
      </c>
      <c r="I231" s="100">
        <f>IF(R230="","",VLOOKUP($E230&amp;$D$85&amp;$D$86,'CCG data'!$A:$AD,'CCG data'!Z$3,FALSE))</f>
        <v>30.1</v>
      </c>
      <c r="J231" s="100">
        <f>IF(T230="","",VLOOKUP($E230&amp;$D$85&amp;$D$86,'CCG data'!$A:$AD,'CCG data'!AA$3,FALSE))</f>
        <v>25.2</v>
      </c>
      <c r="K231" s="100">
        <f>IF(T230="","",VLOOKUP($E230&amp;$D$85&amp;$D$86,'CCG data'!$A:$AD,'CCG data'!AB$3,FALSE))</f>
        <v>31.8</v>
      </c>
      <c r="L231" s="100">
        <f>IF(V230="","",VLOOKUP($E230&amp;$D$85&amp;$D$86,'CCG data'!$A:$AD,'CCG data'!AC$3,FALSE))</f>
        <v>13.4</v>
      </c>
      <c r="M231" s="100">
        <f>IF(V230="","",VLOOKUP($E230&amp;$D$85&amp;$D$86,'CCG data'!$A:$AD,'CCG data'!AD$3,FALSE))</f>
        <v>18.3</v>
      </c>
      <c r="N231" s="304"/>
      <c r="P231" s="162" t="str">
        <f>IF(P230="","",VLOOKUP($E230&amp;$D$85&amp;$D$86,'CCG data'!$A:$AD,'CCG data'!I$3,FALSE))</f>
        <v/>
      </c>
      <c r="Q231" s="15" t="str">
        <f>IF(P230="","",VLOOKUP($E230&amp;$D$85&amp;$D$86,'CCG data'!$A:$AD,'CCG data'!J$3,FALSE))</f>
        <v/>
      </c>
      <c r="R231" s="15">
        <f>IF(R230="","",VLOOKUP($E230&amp;$D$85&amp;$D$86,'CCG data'!$A:$AD,'CCG data'!K$3,FALSE))</f>
        <v>0.34399999999999997</v>
      </c>
      <c r="S231" s="15">
        <f>IF(R230="","",VLOOKUP($E230&amp;$D$85&amp;$D$86,'CCG data'!$A:$AD,'CCG data'!L$3,FALSE))</f>
        <v>0.41599999999999998</v>
      </c>
      <c r="T231" s="15">
        <f>IF(T230="","",VLOOKUP($E230&amp;$D$85&amp;$D$86,'CCG data'!$A:$AD,'CCG data'!M$3,FALSE))</f>
        <v>0.36099999999999999</v>
      </c>
      <c r="U231" s="15">
        <f>IF(T230="","",VLOOKUP($E230&amp;$D$85&amp;$D$86,'CCG data'!$A:$AD,'CCG data'!N$3,FALSE))</f>
        <v>0.433</v>
      </c>
      <c r="V231" s="15">
        <f>IF(V230="","",VLOOKUP($E230&amp;$D$85&amp;$D$86,'CCG data'!$A:$AD,'CCG data'!O$3,FALSE))</f>
        <v>0.19500000000000001</v>
      </c>
      <c r="W231" s="142">
        <f>IF(V230="","",VLOOKUP($E230&amp;$D$85&amp;$D$86,'CCG data'!$A:$AD,'CCG data'!P$3,FALSE))</f>
        <v>0.25600000000000001</v>
      </c>
      <c r="Z231" s="178" t="str">
        <f>IFERROR(VLOOKUP($E231&amp;$D$86, Outliers!$A$4:$P$214,10,FALSE),"0")</f>
        <v>0</v>
      </c>
      <c r="AA231" s="178" t="str">
        <f>IFERROR(VLOOKUP($E231&amp;$D$86, Outliers!$A$4:$P$214,11,FALSE),"0")</f>
        <v>0</v>
      </c>
      <c r="AB231" s="178" t="str">
        <f>IFERROR(VLOOKUP($E231&amp;$D$86, Outliers!$A$4:$P$214,12,FALSE),"0")</f>
        <v>0</v>
      </c>
      <c r="AD231" s="82"/>
      <c r="AE231" s="82"/>
      <c r="AF231" s="82"/>
      <c r="AG231" s="82"/>
    </row>
    <row r="232" spans="4:33" ht="15.75" x14ac:dyDescent="0.25">
      <c r="D232" s="301"/>
      <c r="E232" s="108" t="s">
        <v>464</v>
      </c>
      <c r="F232" s="372" t="str">
        <f>IF(OR(ISERROR(VLOOKUP($E232&amp;$D$85&amp;$D$86,'CCG data'!$A:$AD,'CCG data'!R$3,FALSE)),ISBLANK(VLOOKUP($E232&amp;$D$85&amp;$D$86,'CCG data'!$A:$AD,'CCG data'!R$3,FALSE))),"",VLOOKUP($E232&amp;$D$85&amp;$D$86,'CCG data'!$A:$AD,'CCG data'!R$3,FALSE))</f>
        <v/>
      </c>
      <c r="G232" s="373"/>
      <c r="H232" s="373">
        <f>IF(OR(ISERROR(VLOOKUP($E232&amp;$D$85&amp;$D$86,'CCG data'!$A:$AD,'CCG data'!S$3,FALSE)),ISBLANK(VLOOKUP($E232&amp;$D$85&amp;$D$86,'CCG data'!$A:$AD,'CCG data'!S$3,FALSE))),"",VLOOKUP($E232&amp;$D$85&amp;$D$86,'CCG data'!$A:$AD,'CCG data'!S$3,FALSE))</f>
        <v>40.4</v>
      </c>
      <c r="I232" s="373"/>
      <c r="J232" s="373">
        <f>IF(OR(ISERROR(VLOOKUP($E232&amp;$D$85&amp;$D$86,'CCG data'!$A:$AD,'CCG data'!T$3,FALSE)),ISBLANK(VLOOKUP($E232&amp;$D$85&amp;$D$86,'CCG data'!$A:$AD,'CCG data'!T$3,FALSE))),"",VLOOKUP($E232&amp;$D$85&amp;$D$86,'CCG data'!$A:$AD,'CCG data'!T$3,FALSE))</f>
        <v>16.399999999999999</v>
      </c>
      <c r="K232" s="373"/>
      <c r="L232" s="373">
        <f>IF(OR(ISERROR(VLOOKUP($E232&amp;$D$85&amp;$D$86,'CCG data'!$A:$AD,'CCG data'!U$3,FALSE)),ISBLANK(VLOOKUP($E232&amp;$D$85&amp;$D$86,'CCG data'!$A:$AD,'CCG data'!U$3,FALSE))),"",VLOOKUP($E232&amp;$D$85&amp;$D$86,'CCG data'!$A:$AD,'CCG data'!U$3,FALSE))</f>
        <v>6.5</v>
      </c>
      <c r="M232" s="374"/>
      <c r="N232" s="303">
        <f>IF(OR(ISERROR(VLOOKUP($E232&amp;$D$85&amp;$D$86,'CCG data'!$A:$AD,'CCG data'!G$3,FALSE)),ISBLANK(VLOOKUP($E232&amp;$D$85&amp;$D$86,'CCG data'!$A:$AD,'CCG data'!G$3,FALSE))),"",VLOOKUP($E232&amp;$D$85&amp;$D$86,'CCG data'!$A:$AD,'CCG data'!G$3,FALSE))</f>
        <v>807</v>
      </c>
      <c r="P232" s="354" t="str">
        <f>IF(OR(ISERROR(VLOOKUP($E232&amp;$D$85&amp;$D$86,'CCG data'!$A:$AD,'CCG data'!B$3,FALSE)),ISBLANK(VLOOKUP($E232&amp;$D$85&amp;$D$86,'CCG data'!$A:$AD,'CCG data'!B$3,FALSE))),"",VLOOKUP($E232&amp;$D$85&amp;$D$86,'CCG data'!$A:$AD,'CCG data'!B$3,FALSE))</f>
        <v/>
      </c>
      <c r="Q232" s="246"/>
      <c r="R232" s="246">
        <f>IF(OR(ISERROR(VLOOKUP($E232&amp;$D$85&amp;$D$86,'CCG data'!$A:$AD,'CCG data'!C$3,FALSE)),ISBLANK(VLOOKUP($E232&amp;$D$85&amp;$D$86,'CCG data'!$A:$AD,'CCG data'!C$3,FALSE))),"",VLOOKUP($E232&amp;$D$85&amp;$D$86,'CCG data'!$A:$AD,'CCG data'!C$3,FALSE))</f>
        <v>0.63444857496902107</v>
      </c>
      <c r="S232" s="246"/>
      <c r="T232" s="246">
        <f>IF(OR(ISERROR(VLOOKUP($E232&amp;$D$85&amp;$D$86,'CCG data'!$A:$AD,'CCG data'!D$3,FALSE)),ISBLANK(VLOOKUP($E232&amp;$D$85&amp;$D$86,'CCG data'!$A:$AD,'CCG data'!D$3,FALSE))),"",VLOOKUP($E232&amp;$D$85&amp;$D$86,'CCG data'!$A:$AD,'CCG data'!D$3,FALSE))</f>
        <v>0.26270136307311026</v>
      </c>
      <c r="U232" s="246"/>
      <c r="V232" s="246">
        <f>IF(OR(ISERROR(VLOOKUP($E232&amp;$D$85&amp;$D$86,'CCG data'!$A:$AD,'CCG data'!E$3,FALSE)),ISBLANK(VLOOKUP($E232&amp;$D$85&amp;$D$86,'CCG data'!$A:$AD,'CCG data'!E$3,FALSE))),"",VLOOKUP($E232&amp;$D$85&amp;$D$86,'CCG data'!$A:$AD,'CCG data'!E$3,FALSE))</f>
        <v>0.10285006195786865</v>
      </c>
      <c r="W232" s="387"/>
      <c r="Z232" s="178">
        <f>IFERROR(VLOOKUP($E232&amp;$D$86, Outliers!$A$4:$P$214,10,FALSE),"0")</f>
        <v>0</v>
      </c>
      <c r="AA232" s="178">
        <f>IFERROR(VLOOKUP($E232&amp;$D$86, Outliers!$A$4:$P$214,11,FALSE),"0")</f>
        <v>1</v>
      </c>
      <c r="AB232" s="178">
        <f>IFERROR(VLOOKUP($E232&amp;$D$86, Outliers!$A$4:$P$214,12,FALSE),"0")</f>
        <v>1</v>
      </c>
      <c r="AD232" s="82"/>
      <c r="AE232" s="82"/>
      <c r="AF232" s="82"/>
      <c r="AG232" s="82"/>
    </row>
    <row r="233" spans="4:33" x14ac:dyDescent="0.25">
      <c r="D233" s="301"/>
      <c r="E233" s="107" t="s">
        <v>27</v>
      </c>
      <c r="F233" s="99" t="str">
        <f>IF(P232="","",VLOOKUP($E232&amp;$D$85&amp;$D$86,'CCG data'!$A:$AD,'CCG data'!W$3,FALSE))</f>
        <v/>
      </c>
      <c r="G233" s="100" t="str">
        <f>IF(P232="","",VLOOKUP($E232&amp;$D$85&amp;$D$86,'CCG data'!$A:$AD,'CCG data'!X$3,FALSE))</f>
        <v/>
      </c>
      <c r="H233" s="100">
        <f>IF(R232="","",VLOOKUP($E232&amp;$D$85&amp;$D$86,'CCG data'!$A:$AD,'CCG data'!Y$3,FALSE))</f>
        <v>36.9</v>
      </c>
      <c r="I233" s="100">
        <f>IF(R232="","",VLOOKUP($E232&amp;$D$85&amp;$D$86,'CCG data'!$A:$AD,'CCG data'!Z$3,FALSE))</f>
        <v>43.9</v>
      </c>
      <c r="J233" s="100">
        <f>IF(T232="","",VLOOKUP($E232&amp;$D$85&amp;$D$86,'CCG data'!$A:$AD,'CCG data'!AA$3,FALSE))</f>
        <v>14.2</v>
      </c>
      <c r="K233" s="100">
        <f>IF(T232="","",VLOOKUP($E232&amp;$D$85&amp;$D$86,'CCG data'!$A:$AD,'CCG data'!AB$3,FALSE))</f>
        <v>18.600000000000001</v>
      </c>
      <c r="L233" s="100">
        <f>IF(V232="","",VLOOKUP($E232&amp;$D$85&amp;$D$86,'CCG data'!$A:$AD,'CCG data'!AC$3,FALSE))</f>
        <v>5.0999999999999996</v>
      </c>
      <c r="M233" s="100">
        <f>IF(V232="","",VLOOKUP($E232&amp;$D$85&amp;$D$86,'CCG data'!$A:$AD,'CCG data'!AD$3,FALSE))</f>
        <v>7.9</v>
      </c>
      <c r="N233" s="304"/>
      <c r="P233" s="162" t="str">
        <f>IF(P232="","",VLOOKUP($E232&amp;$D$85&amp;$D$86,'CCG data'!$A:$AD,'CCG data'!I$3,FALSE))</f>
        <v/>
      </c>
      <c r="Q233" s="15" t="str">
        <f>IF(P232="","",VLOOKUP($E232&amp;$D$85&amp;$D$86,'CCG data'!$A:$AD,'CCG data'!J$3,FALSE))</f>
        <v/>
      </c>
      <c r="R233" s="15">
        <f>IF(R232="","",VLOOKUP($E232&amp;$D$85&amp;$D$86,'CCG data'!$A:$AD,'CCG data'!K$3,FALSE))</f>
        <v>0.60099999999999998</v>
      </c>
      <c r="S233" s="15">
        <f>IF(R232="","",VLOOKUP($E232&amp;$D$85&amp;$D$86,'CCG data'!$A:$AD,'CCG data'!L$3,FALSE))</f>
        <v>0.66700000000000004</v>
      </c>
      <c r="T233" s="15">
        <f>IF(T232="","",VLOOKUP($E232&amp;$D$85&amp;$D$86,'CCG data'!$A:$AD,'CCG data'!M$3,FALSE))</f>
        <v>0.23400000000000001</v>
      </c>
      <c r="U233" s="15">
        <f>IF(T232="","",VLOOKUP($E232&amp;$D$85&amp;$D$86,'CCG data'!$A:$AD,'CCG data'!N$3,FALSE))</f>
        <v>0.29399999999999998</v>
      </c>
      <c r="V233" s="15">
        <f>IF(V232="","",VLOOKUP($E232&amp;$D$85&amp;$D$86,'CCG data'!$A:$AD,'CCG data'!O$3,FALSE))</f>
        <v>8.4000000000000005E-2</v>
      </c>
      <c r="W233" s="142">
        <f>IF(V232="","",VLOOKUP($E232&amp;$D$85&amp;$D$86,'CCG data'!$A:$AD,'CCG data'!P$3,FALSE))</f>
        <v>0.126</v>
      </c>
      <c r="Z233" s="178" t="str">
        <f>IFERROR(VLOOKUP($E233&amp;$D$86, Outliers!$A$4:$P$214,10,FALSE),"0")</f>
        <v>0</v>
      </c>
      <c r="AA233" s="178" t="str">
        <f>IFERROR(VLOOKUP($E233&amp;$D$86, Outliers!$A$4:$P$214,11,FALSE),"0")</f>
        <v>0</v>
      </c>
      <c r="AB233" s="178" t="str">
        <f>IFERROR(VLOOKUP($E233&amp;$D$86, Outliers!$A$4:$P$214,12,FALSE),"0")</f>
        <v>0</v>
      </c>
      <c r="AD233" s="82"/>
      <c r="AE233" s="82"/>
      <c r="AF233" s="82"/>
      <c r="AG233" s="82"/>
    </row>
    <row r="234" spans="4:33" ht="15.75" x14ac:dyDescent="0.25">
      <c r="D234" s="301"/>
      <c r="E234" s="108" t="s">
        <v>219</v>
      </c>
      <c r="F234" s="372" t="str">
        <f>IF(OR(ISERROR(VLOOKUP($E234&amp;$D$85&amp;$D$86,'CCG data'!$A:$AD,'CCG data'!R$3,FALSE)),ISBLANK(VLOOKUP($E234&amp;$D$85&amp;$D$86,'CCG data'!$A:$AD,'CCG data'!R$3,FALSE))),"",VLOOKUP($E234&amp;$D$85&amp;$D$86,'CCG data'!$A:$AD,'CCG data'!R$3,FALSE))</f>
        <v/>
      </c>
      <c r="G234" s="373"/>
      <c r="H234" s="373">
        <f>IF(OR(ISERROR(VLOOKUP($E234&amp;$D$85&amp;$D$86,'CCG data'!$A:$AD,'CCG data'!S$3,FALSE)),ISBLANK(VLOOKUP($E234&amp;$D$85&amp;$D$86,'CCG data'!$A:$AD,'CCG data'!S$3,FALSE))),"",VLOOKUP($E234&amp;$D$85&amp;$D$86,'CCG data'!$A:$AD,'CCG data'!S$3,FALSE))</f>
        <v>20.3</v>
      </c>
      <c r="I234" s="373"/>
      <c r="J234" s="373">
        <f>IF(OR(ISERROR(VLOOKUP($E234&amp;$D$85&amp;$D$86,'CCG data'!$A:$AD,'CCG data'!T$3,FALSE)),ISBLANK(VLOOKUP($E234&amp;$D$85&amp;$D$86,'CCG data'!$A:$AD,'CCG data'!T$3,FALSE))),"",VLOOKUP($E234&amp;$D$85&amp;$D$86,'CCG data'!$A:$AD,'CCG data'!T$3,FALSE))</f>
        <v>17</v>
      </c>
      <c r="K234" s="373"/>
      <c r="L234" s="373">
        <f>IF(OR(ISERROR(VLOOKUP($E234&amp;$D$85&amp;$D$86,'CCG data'!$A:$AD,'CCG data'!U$3,FALSE)),ISBLANK(VLOOKUP($E234&amp;$D$85&amp;$D$86,'CCG data'!$A:$AD,'CCG data'!U$3,FALSE))),"",VLOOKUP($E234&amp;$D$85&amp;$D$86,'CCG data'!$A:$AD,'CCG data'!U$3,FALSE))</f>
        <v>10.5</v>
      </c>
      <c r="M234" s="374"/>
      <c r="N234" s="303">
        <f>IF(OR(ISERROR(VLOOKUP($E234&amp;$D$85&amp;$D$86,'CCG data'!$A:$AD,'CCG data'!G$3,FALSE)),ISBLANK(VLOOKUP($E234&amp;$D$85&amp;$D$86,'CCG data'!$A:$AD,'CCG data'!G$3,FALSE))),"",VLOOKUP($E234&amp;$D$85&amp;$D$86,'CCG data'!$A:$AD,'CCG data'!G$3,FALSE))</f>
        <v>681</v>
      </c>
      <c r="P234" s="354" t="str">
        <f>IF(OR(ISERROR(VLOOKUP($E234&amp;$D$85&amp;$D$86,'CCG data'!$A:$AD,'CCG data'!B$3,FALSE)),ISBLANK(VLOOKUP($E234&amp;$D$85&amp;$D$86,'CCG data'!$A:$AD,'CCG data'!B$3,FALSE))),"",VLOOKUP($E234&amp;$D$85&amp;$D$86,'CCG data'!$A:$AD,'CCG data'!B$3,FALSE))</f>
        <v/>
      </c>
      <c r="Q234" s="246"/>
      <c r="R234" s="246">
        <f>IF(OR(ISERROR(VLOOKUP($E234&amp;$D$85&amp;$D$86,'CCG data'!$A:$AD,'CCG data'!C$3,FALSE)),ISBLANK(VLOOKUP($E234&amp;$D$85&amp;$D$86,'CCG data'!$A:$AD,'CCG data'!C$3,FALSE))),"",VLOOKUP($E234&amp;$D$85&amp;$D$86,'CCG data'!$A:$AD,'CCG data'!C$3,FALSE))</f>
        <v>0.42290748898678415</v>
      </c>
      <c r="S234" s="246"/>
      <c r="T234" s="246">
        <f>IF(OR(ISERROR(VLOOKUP($E234&amp;$D$85&amp;$D$86,'CCG data'!$A:$AD,'CCG data'!D$3,FALSE)),ISBLANK(VLOOKUP($E234&amp;$D$85&amp;$D$86,'CCG data'!$A:$AD,'CCG data'!D$3,FALSE))),"",VLOOKUP($E234&amp;$D$85&amp;$D$86,'CCG data'!$A:$AD,'CCG data'!D$3,FALSE))</f>
        <v>0.35389133627019087</v>
      </c>
      <c r="U234" s="246"/>
      <c r="V234" s="246">
        <f>IF(OR(ISERROR(VLOOKUP($E234&amp;$D$85&amp;$D$86,'CCG data'!$A:$AD,'CCG data'!E$3,FALSE)),ISBLANK(VLOOKUP($E234&amp;$D$85&amp;$D$86,'CCG data'!$A:$AD,'CCG data'!E$3,FALSE))),"",VLOOKUP($E234&amp;$D$85&amp;$D$86,'CCG data'!$A:$AD,'CCG data'!E$3,FALSE))</f>
        <v>0.22320117474302498</v>
      </c>
      <c r="W234" s="387"/>
      <c r="Z234" s="178">
        <f>IFERROR(VLOOKUP($E234&amp;$D$86, Outliers!$A$4:$P$214,10,FALSE),"0")</f>
        <v>1</v>
      </c>
      <c r="AA234" s="178">
        <f>IFERROR(VLOOKUP($E234&amp;$D$86, Outliers!$A$4:$P$214,11,FALSE),"0")</f>
        <v>1</v>
      </c>
      <c r="AB234" s="178">
        <f>IFERROR(VLOOKUP($E234&amp;$D$86, Outliers!$A$4:$P$214,12,FALSE),"0")</f>
        <v>0</v>
      </c>
      <c r="AD234" s="82"/>
      <c r="AE234" s="82"/>
      <c r="AF234" s="82"/>
      <c r="AG234" s="82"/>
    </row>
    <row r="235" spans="4:33" x14ac:dyDescent="0.25">
      <c r="D235" s="301"/>
      <c r="E235" s="107" t="s">
        <v>27</v>
      </c>
      <c r="F235" s="99" t="str">
        <f>IF(P234="","",VLOOKUP($E234&amp;$D$85&amp;$D$86,'CCG data'!$A:$AD,'CCG data'!W$3,FALSE))</f>
        <v/>
      </c>
      <c r="G235" s="100" t="str">
        <f>IF(P234="","",VLOOKUP($E234&amp;$D$85&amp;$D$86,'CCG data'!$A:$AD,'CCG data'!X$3,FALSE))</f>
        <v/>
      </c>
      <c r="H235" s="100">
        <f>IF(R234="","",VLOOKUP($E234&amp;$D$85&amp;$D$86,'CCG data'!$A:$AD,'CCG data'!Y$3,FALSE))</f>
        <v>18</v>
      </c>
      <c r="I235" s="100">
        <f>IF(R234="","",VLOOKUP($E234&amp;$D$85&amp;$D$86,'CCG data'!$A:$AD,'CCG data'!Z$3,FALSE))</f>
        <v>22.7</v>
      </c>
      <c r="J235" s="100">
        <f>IF(T234="","",VLOOKUP($E234&amp;$D$85&amp;$D$86,'CCG data'!$A:$AD,'CCG data'!AA$3,FALSE))</f>
        <v>14.8</v>
      </c>
      <c r="K235" s="100">
        <f>IF(T234="","",VLOOKUP($E234&amp;$D$85&amp;$D$86,'CCG data'!$A:$AD,'CCG data'!AB$3,FALSE))</f>
        <v>19.100000000000001</v>
      </c>
      <c r="L235" s="100">
        <f>IF(V234="","",VLOOKUP($E234&amp;$D$85&amp;$D$86,'CCG data'!$A:$AD,'CCG data'!AC$3,FALSE))</f>
        <v>8.8000000000000007</v>
      </c>
      <c r="M235" s="100">
        <f>IF(V234="","",VLOOKUP($E234&amp;$D$85&amp;$D$86,'CCG data'!$A:$AD,'CCG data'!AD$3,FALSE))</f>
        <v>12.2</v>
      </c>
      <c r="N235" s="304"/>
      <c r="P235" s="162" t="str">
        <f>IF(P234="","",VLOOKUP($E234&amp;$D$85&amp;$D$86,'CCG data'!$A:$AD,'CCG data'!I$3,FALSE))</f>
        <v/>
      </c>
      <c r="Q235" s="15" t="str">
        <f>IF(P234="","",VLOOKUP($E234&amp;$D$85&amp;$D$86,'CCG data'!$A:$AD,'CCG data'!J$3,FALSE))</f>
        <v/>
      </c>
      <c r="R235" s="15">
        <f>IF(R234="","",VLOOKUP($E234&amp;$D$85&amp;$D$86,'CCG data'!$A:$AD,'CCG data'!K$3,FALSE))</f>
        <v>0.38600000000000001</v>
      </c>
      <c r="S235" s="15">
        <f>IF(R234="","",VLOOKUP($E234&amp;$D$85&amp;$D$86,'CCG data'!$A:$AD,'CCG data'!L$3,FALSE))</f>
        <v>0.46</v>
      </c>
      <c r="T235" s="15">
        <f>IF(T234="","",VLOOKUP($E234&amp;$D$85&amp;$D$86,'CCG data'!$A:$AD,'CCG data'!M$3,FALSE))</f>
        <v>0.31900000000000001</v>
      </c>
      <c r="U235" s="15">
        <f>IF(T234="","",VLOOKUP($E234&amp;$D$85&amp;$D$86,'CCG data'!$A:$AD,'CCG data'!N$3,FALSE))</f>
        <v>0.39100000000000001</v>
      </c>
      <c r="V235" s="15">
        <f>IF(V234="","",VLOOKUP($E234&amp;$D$85&amp;$D$86,'CCG data'!$A:$AD,'CCG data'!O$3,FALSE))</f>
        <v>0.19400000000000001</v>
      </c>
      <c r="W235" s="142">
        <f>IF(V234="","",VLOOKUP($E234&amp;$D$85&amp;$D$86,'CCG data'!$A:$AD,'CCG data'!P$3,FALSE))</f>
        <v>0.25600000000000001</v>
      </c>
      <c r="Z235" s="178" t="str">
        <f>IFERROR(VLOOKUP($E235&amp;$D$86, Outliers!$A$4:$P$214,10,FALSE),"0")</f>
        <v>0</v>
      </c>
      <c r="AA235" s="178" t="str">
        <f>IFERROR(VLOOKUP($E235&amp;$D$86, Outliers!$A$4:$P$214,11,FALSE),"0")</f>
        <v>0</v>
      </c>
      <c r="AB235" s="178" t="str">
        <f>IFERROR(VLOOKUP($E235&amp;$D$86, Outliers!$A$4:$P$214,12,FALSE),"0")</f>
        <v>0</v>
      </c>
      <c r="AD235" s="82"/>
      <c r="AE235" s="82"/>
      <c r="AF235" s="82"/>
      <c r="AG235" s="82"/>
    </row>
    <row r="236" spans="4:33" ht="15.75" x14ac:dyDescent="0.25">
      <c r="D236" s="301"/>
      <c r="E236" s="108" t="s">
        <v>465</v>
      </c>
      <c r="F236" s="372" t="str">
        <f>IF(OR(ISERROR(VLOOKUP($E236&amp;$D$85&amp;$D$86,'CCG data'!$A:$AD,'CCG data'!R$3,FALSE)),ISBLANK(VLOOKUP($E236&amp;$D$85&amp;$D$86,'CCG data'!$A:$AD,'CCG data'!R$3,FALSE))),"",VLOOKUP($E236&amp;$D$85&amp;$D$86,'CCG data'!$A:$AD,'CCG data'!R$3,FALSE))</f>
        <v/>
      </c>
      <c r="G236" s="373"/>
      <c r="H236" s="373">
        <f>IF(OR(ISERROR(VLOOKUP($E236&amp;$D$85&amp;$D$86,'CCG data'!$A:$AD,'CCG data'!S$3,FALSE)),ISBLANK(VLOOKUP($E236&amp;$D$85&amp;$D$86,'CCG data'!$A:$AD,'CCG data'!S$3,FALSE))),"",VLOOKUP($E236&amp;$D$85&amp;$D$86,'CCG data'!$A:$AD,'CCG data'!S$3,FALSE))</f>
        <v>59.4</v>
      </c>
      <c r="I236" s="373"/>
      <c r="J236" s="373">
        <f>IF(OR(ISERROR(VLOOKUP($E236&amp;$D$85&amp;$D$86,'CCG data'!$A:$AD,'CCG data'!T$3,FALSE)),ISBLANK(VLOOKUP($E236&amp;$D$85&amp;$D$86,'CCG data'!$A:$AD,'CCG data'!T$3,FALSE))),"",VLOOKUP($E236&amp;$D$85&amp;$D$86,'CCG data'!$A:$AD,'CCG data'!T$3,FALSE))</f>
        <v>37.299999999999997</v>
      </c>
      <c r="K236" s="373"/>
      <c r="L236" s="373">
        <f>IF(OR(ISERROR(VLOOKUP($E236&amp;$D$85&amp;$D$86,'CCG data'!$A:$AD,'CCG data'!U$3,FALSE)),ISBLANK(VLOOKUP($E236&amp;$D$85&amp;$D$86,'CCG data'!$A:$AD,'CCG data'!U$3,FALSE))),"",VLOOKUP($E236&amp;$D$85&amp;$D$86,'CCG data'!$A:$AD,'CCG data'!U$3,FALSE))</f>
        <v>11.6</v>
      </c>
      <c r="M236" s="374"/>
      <c r="N236" s="303">
        <f>IF(OR(ISERROR(VLOOKUP($E236&amp;$D$85&amp;$D$86,'CCG data'!$A:$AD,'CCG data'!G$3,FALSE)),ISBLANK(VLOOKUP($E236&amp;$D$85&amp;$D$86,'CCG data'!$A:$AD,'CCG data'!G$3,FALSE))),"",VLOOKUP($E236&amp;$D$85&amp;$D$86,'CCG data'!$A:$AD,'CCG data'!G$3,FALSE))</f>
        <v>2091</v>
      </c>
      <c r="P236" s="354" t="str">
        <f>IF(OR(ISERROR(VLOOKUP($E236&amp;$D$85&amp;$D$86,'CCG data'!$A:$AD,'CCG data'!B$3,FALSE)),ISBLANK(VLOOKUP($E236&amp;$D$85&amp;$D$86,'CCG data'!$A:$AD,'CCG data'!B$3,FALSE))),"",VLOOKUP($E236&amp;$D$85&amp;$D$86,'CCG data'!$A:$AD,'CCG data'!B$3,FALSE))</f>
        <v/>
      </c>
      <c r="Q236" s="246"/>
      <c r="R236" s="246">
        <f>IF(OR(ISERROR(VLOOKUP($E236&amp;$D$85&amp;$D$86,'CCG data'!$A:$AD,'CCG data'!C$3,FALSE)),ISBLANK(VLOOKUP($E236&amp;$D$85&amp;$D$86,'CCG data'!$A:$AD,'CCG data'!C$3,FALSE))),"",VLOOKUP($E236&amp;$D$85&amp;$D$86,'CCG data'!$A:$AD,'CCG data'!C$3,FALSE))</f>
        <v>0.55045432807269246</v>
      </c>
      <c r="S236" s="246"/>
      <c r="T236" s="246">
        <f>IF(OR(ISERROR(VLOOKUP($E236&amp;$D$85&amp;$D$86,'CCG data'!$A:$AD,'CCG data'!D$3,FALSE)),ISBLANK(VLOOKUP($E236&amp;$D$85&amp;$D$86,'CCG data'!$A:$AD,'CCG data'!D$3,FALSE))),"",VLOOKUP($E236&amp;$D$85&amp;$D$86,'CCG data'!$A:$AD,'CCG data'!D$3,FALSE))</f>
        <v>0.34146341463414637</v>
      </c>
      <c r="U236" s="246"/>
      <c r="V236" s="246">
        <f>IF(OR(ISERROR(VLOOKUP($E236&amp;$D$85&amp;$D$86,'CCG data'!$A:$AD,'CCG data'!E$3,FALSE)),ISBLANK(VLOOKUP($E236&amp;$D$85&amp;$D$86,'CCG data'!$A:$AD,'CCG data'!E$3,FALSE))),"",VLOOKUP($E236&amp;$D$85&amp;$D$86,'CCG data'!$A:$AD,'CCG data'!E$3,FALSE))</f>
        <v>0.10808225729316116</v>
      </c>
      <c r="W236" s="387"/>
      <c r="Z236" s="178">
        <f>IFERROR(VLOOKUP($E236&amp;$D$86, Outliers!$A$4:$P$214,10,FALSE),"0")</f>
        <v>1</v>
      </c>
      <c r="AA236" s="178">
        <f>IFERROR(VLOOKUP($E236&amp;$D$86, Outliers!$A$4:$P$214,11,FALSE),"0")</f>
        <v>1</v>
      </c>
      <c r="AB236" s="178">
        <f>IFERROR(VLOOKUP($E236&amp;$D$86, Outliers!$A$4:$P$214,12,FALSE),"0")</f>
        <v>0</v>
      </c>
      <c r="AD236" s="82"/>
      <c r="AE236" s="82"/>
      <c r="AF236" s="82"/>
      <c r="AG236" s="82"/>
    </row>
    <row r="237" spans="4:33" x14ac:dyDescent="0.25">
      <c r="D237" s="301"/>
      <c r="E237" s="107" t="s">
        <v>27</v>
      </c>
      <c r="F237" s="99" t="str">
        <f>IF(P236="","",VLOOKUP($E236&amp;$D$85&amp;$D$86,'CCG data'!$A:$AD,'CCG data'!W$3,FALSE))</f>
        <v/>
      </c>
      <c r="G237" s="100" t="str">
        <f>IF(P236="","",VLOOKUP($E236&amp;$D$85&amp;$D$86,'CCG data'!$A:$AD,'CCG data'!X$3,FALSE))</f>
        <v/>
      </c>
      <c r="H237" s="100">
        <f>IF(R236="","",VLOOKUP($E236&amp;$D$85&amp;$D$86,'CCG data'!$A:$AD,'CCG data'!Y$3,FALSE))</f>
        <v>56</v>
      </c>
      <c r="I237" s="100">
        <f>IF(R236="","",VLOOKUP($E236&amp;$D$85&amp;$D$86,'CCG data'!$A:$AD,'CCG data'!Z$3,FALSE))</f>
        <v>62.9</v>
      </c>
      <c r="J237" s="100">
        <f>IF(T236="","",VLOOKUP($E236&amp;$D$85&amp;$D$86,'CCG data'!$A:$AD,'CCG data'!AA$3,FALSE))</f>
        <v>34.6</v>
      </c>
      <c r="K237" s="100">
        <f>IF(T236="","",VLOOKUP($E236&amp;$D$85&amp;$D$86,'CCG data'!$A:$AD,'CCG data'!AB$3,FALSE))</f>
        <v>40.1</v>
      </c>
      <c r="L237" s="100">
        <f>IF(V236="","",VLOOKUP($E236&amp;$D$85&amp;$D$86,'CCG data'!$A:$AD,'CCG data'!AC$3,FALSE))</f>
        <v>10.1</v>
      </c>
      <c r="M237" s="100">
        <f>IF(V236="","",VLOOKUP($E236&amp;$D$85&amp;$D$86,'CCG data'!$A:$AD,'CCG data'!AD$3,FALSE))</f>
        <v>13.1</v>
      </c>
      <c r="N237" s="304"/>
      <c r="P237" s="162" t="str">
        <f>IF(P236="","",VLOOKUP($E236&amp;$D$85&amp;$D$86,'CCG data'!$A:$AD,'CCG data'!I$3,FALSE))</f>
        <v/>
      </c>
      <c r="Q237" s="15" t="str">
        <f>IF(P236="","",VLOOKUP($E236&amp;$D$85&amp;$D$86,'CCG data'!$A:$AD,'CCG data'!J$3,FALSE))</f>
        <v/>
      </c>
      <c r="R237" s="15">
        <f>IF(R236="","",VLOOKUP($E236&amp;$D$85&amp;$D$86,'CCG data'!$A:$AD,'CCG data'!K$3,FALSE))</f>
        <v>0.52900000000000003</v>
      </c>
      <c r="S237" s="15">
        <f>IF(R236="","",VLOOKUP($E236&amp;$D$85&amp;$D$86,'CCG data'!$A:$AD,'CCG data'!L$3,FALSE))</f>
        <v>0.57199999999999995</v>
      </c>
      <c r="T237" s="15">
        <f>IF(T236="","",VLOOKUP($E236&amp;$D$85&amp;$D$86,'CCG data'!$A:$AD,'CCG data'!M$3,FALSE))</f>
        <v>0.32100000000000001</v>
      </c>
      <c r="U237" s="15">
        <f>IF(T236="","",VLOOKUP($E236&amp;$D$85&amp;$D$86,'CCG data'!$A:$AD,'CCG data'!N$3,FALSE))</f>
        <v>0.36199999999999999</v>
      </c>
      <c r="V237" s="15">
        <f>IF(V236="","",VLOOKUP($E236&amp;$D$85&amp;$D$86,'CCG data'!$A:$AD,'CCG data'!O$3,FALSE))</f>
        <v>9.5000000000000001E-2</v>
      </c>
      <c r="W237" s="142">
        <f>IF(V236="","",VLOOKUP($E236&amp;$D$85&amp;$D$86,'CCG data'!$A:$AD,'CCG data'!P$3,FALSE))</f>
        <v>0.122</v>
      </c>
      <c r="Z237" s="178" t="str">
        <f>IFERROR(VLOOKUP($E237&amp;$D$86, Outliers!$A$4:$P$214,10,FALSE),"0")</f>
        <v>0</v>
      </c>
      <c r="AA237" s="178" t="str">
        <f>IFERROR(VLOOKUP($E237&amp;$D$86, Outliers!$A$4:$P$214,11,FALSE),"0")</f>
        <v>0</v>
      </c>
      <c r="AB237" s="178" t="str">
        <f>IFERROR(VLOOKUP($E237&amp;$D$86, Outliers!$A$4:$P$214,12,FALSE),"0")</f>
        <v>0</v>
      </c>
      <c r="AD237" s="82"/>
      <c r="AE237" s="82"/>
      <c r="AF237" s="82"/>
      <c r="AG237" s="82"/>
    </row>
    <row r="238" spans="4:33" ht="15.75" x14ac:dyDescent="0.25">
      <c r="D238" s="301"/>
      <c r="E238" s="108" t="s">
        <v>466</v>
      </c>
      <c r="F238" s="372" t="str">
        <f>IF(OR(ISERROR(VLOOKUP($E238&amp;$D$85&amp;$D$86,'CCG data'!$A:$AD,'CCG data'!R$3,FALSE)),ISBLANK(VLOOKUP($E238&amp;$D$85&amp;$D$86,'CCG data'!$A:$AD,'CCG data'!R$3,FALSE))),"",VLOOKUP($E238&amp;$D$85&amp;$D$86,'CCG data'!$A:$AD,'CCG data'!R$3,FALSE))</f>
        <v/>
      </c>
      <c r="G238" s="373"/>
      <c r="H238" s="373">
        <f>IF(OR(ISERROR(VLOOKUP($E238&amp;$D$85&amp;$D$86,'CCG data'!$A:$AD,'CCG data'!S$3,FALSE)),ISBLANK(VLOOKUP($E238&amp;$D$85&amp;$D$86,'CCG data'!$A:$AD,'CCG data'!S$3,FALSE))),"",VLOOKUP($E238&amp;$D$85&amp;$D$86,'CCG data'!$A:$AD,'CCG data'!S$3,FALSE))</f>
        <v>31.6</v>
      </c>
      <c r="I238" s="373"/>
      <c r="J238" s="373">
        <f>IF(OR(ISERROR(VLOOKUP($E238&amp;$D$85&amp;$D$86,'CCG data'!$A:$AD,'CCG data'!T$3,FALSE)),ISBLANK(VLOOKUP($E238&amp;$D$85&amp;$D$86,'CCG data'!$A:$AD,'CCG data'!T$3,FALSE))),"",VLOOKUP($E238&amp;$D$85&amp;$D$86,'CCG data'!$A:$AD,'CCG data'!T$3,FALSE))</f>
        <v>26.2</v>
      </c>
      <c r="K238" s="373"/>
      <c r="L238" s="373">
        <f>IF(OR(ISERROR(VLOOKUP($E238&amp;$D$85&amp;$D$86,'CCG data'!$A:$AD,'CCG data'!U$3,FALSE)),ISBLANK(VLOOKUP($E238&amp;$D$85&amp;$D$86,'CCG data'!$A:$AD,'CCG data'!U$3,FALSE))),"",VLOOKUP($E238&amp;$D$85&amp;$D$86,'CCG data'!$A:$AD,'CCG data'!U$3,FALSE))</f>
        <v>8.3000000000000007</v>
      </c>
      <c r="M238" s="374"/>
      <c r="N238" s="303">
        <f>IF(OR(ISERROR(VLOOKUP($E238&amp;$D$85&amp;$D$86,'CCG data'!$A:$AD,'CCG data'!G$3,FALSE)),ISBLANK(VLOOKUP($E238&amp;$D$85&amp;$D$86,'CCG data'!$A:$AD,'CCG data'!G$3,FALSE))),"",VLOOKUP($E238&amp;$D$85&amp;$D$86,'CCG data'!$A:$AD,'CCG data'!G$3,FALSE))</f>
        <v>1106</v>
      </c>
      <c r="P238" s="354" t="str">
        <f>IF(OR(ISERROR(VLOOKUP($E238&amp;$D$85&amp;$D$86,'CCG data'!$A:$AD,'CCG data'!B$3,FALSE)),ISBLANK(VLOOKUP($E238&amp;$D$85&amp;$D$86,'CCG data'!$A:$AD,'CCG data'!B$3,FALSE))),"",VLOOKUP($E238&amp;$D$85&amp;$D$86,'CCG data'!$A:$AD,'CCG data'!B$3,FALSE))</f>
        <v/>
      </c>
      <c r="Q238" s="246"/>
      <c r="R238" s="246">
        <f>IF(OR(ISERROR(VLOOKUP($E238&amp;$D$85&amp;$D$86,'CCG data'!$A:$AD,'CCG data'!C$3,FALSE)),ISBLANK(VLOOKUP($E238&amp;$D$85&amp;$D$86,'CCG data'!$A:$AD,'CCG data'!C$3,FALSE))),"",VLOOKUP($E238&amp;$D$85&amp;$D$86,'CCG data'!$A:$AD,'CCG data'!C$3,FALSE))</f>
        <v>0.47287522603978299</v>
      </c>
      <c r="S238" s="246"/>
      <c r="T238" s="246">
        <f>IF(OR(ISERROR(VLOOKUP($E238&amp;$D$85&amp;$D$86,'CCG data'!$A:$AD,'CCG data'!D$3,FALSE)),ISBLANK(VLOOKUP($E238&amp;$D$85&amp;$D$86,'CCG data'!$A:$AD,'CCG data'!D$3,FALSE))),"",VLOOKUP($E238&amp;$D$85&amp;$D$86,'CCG data'!$A:$AD,'CCG data'!D$3,FALSE))</f>
        <v>0.40325497287522605</v>
      </c>
      <c r="U238" s="246"/>
      <c r="V238" s="246">
        <f>IF(OR(ISERROR(VLOOKUP($E238&amp;$D$85&amp;$D$86,'CCG data'!$A:$AD,'CCG data'!E$3,FALSE)),ISBLANK(VLOOKUP($E238&amp;$D$85&amp;$D$86,'CCG data'!$A:$AD,'CCG data'!E$3,FALSE))),"",VLOOKUP($E238&amp;$D$85&amp;$D$86,'CCG data'!$A:$AD,'CCG data'!E$3,FALSE))</f>
        <v>0.12386980108499096</v>
      </c>
      <c r="W238" s="387"/>
      <c r="Z238" s="178">
        <f>IFERROR(VLOOKUP($E238&amp;$D$86, Outliers!$A$4:$P$214,10,FALSE),"0")</f>
        <v>0</v>
      </c>
      <c r="AA238" s="178">
        <f>IFERROR(VLOOKUP($E238&amp;$D$86, Outliers!$A$4:$P$214,11,FALSE),"0")</f>
        <v>0</v>
      </c>
      <c r="AB238" s="178">
        <f>IFERROR(VLOOKUP($E238&amp;$D$86, Outliers!$A$4:$P$214,12,FALSE),"0")</f>
        <v>1</v>
      </c>
      <c r="AD238" s="82"/>
      <c r="AE238" s="82"/>
      <c r="AF238" s="82"/>
      <c r="AG238" s="82"/>
    </row>
    <row r="239" spans="4:33" x14ac:dyDescent="0.25">
      <c r="D239" s="301"/>
      <c r="E239" s="107" t="s">
        <v>27</v>
      </c>
      <c r="F239" s="99" t="str">
        <f>IF(P238="","",VLOOKUP($E238&amp;$D$85&amp;$D$86,'CCG data'!$A:$AD,'CCG data'!W$3,FALSE))</f>
        <v/>
      </c>
      <c r="G239" s="100" t="str">
        <f>IF(P238="","",VLOOKUP($E238&amp;$D$85&amp;$D$86,'CCG data'!$A:$AD,'CCG data'!X$3,FALSE))</f>
        <v/>
      </c>
      <c r="H239" s="100">
        <f>IF(R238="","",VLOOKUP($E238&amp;$D$85&amp;$D$86,'CCG data'!$A:$AD,'CCG data'!Y$3,FALSE))</f>
        <v>28.9</v>
      </c>
      <c r="I239" s="100">
        <f>IF(R238="","",VLOOKUP($E238&amp;$D$85&amp;$D$86,'CCG data'!$A:$AD,'CCG data'!Z$3,FALSE))</f>
        <v>34.299999999999997</v>
      </c>
      <c r="J239" s="100">
        <f>IF(T238="","",VLOOKUP($E238&amp;$D$85&amp;$D$86,'CCG data'!$A:$AD,'CCG data'!AA$3,FALSE))</f>
        <v>23.8</v>
      </c>
      <c r="K239" s="100">
        <f>IF(T238="","",VLOOKUP($E238&amp;$D$85&amp;$D$86,'CCG data'!$A:$AD,'CCG data'!AB$3,FALSE))</f>
        <v>28.7</v>
      </c>
      <c r="L239" s="100">
        <f>IF(V238="","",VLOOKUP($E238&amp;$D$85&amp;$D$86,'CCG data'!$A:$AD,'CCG data'!AC$3,FALSE))</f>
        <v>6.9</v>
      </c>
      <c r="M239" s="100">
        <f>IF(V238="","",VLOOKUP($E238&amp;$D$85&amp;$D$86,'CCG data'!$A:$AD,'CCG data'!AD$3,FALSE))</f>
        <v>9.6999999999999993</v>
      </c>
      <c r="N239" s="304"/>
      <c r="P239" s="162" t="str">
        <f>IF(P238="","",VLOOKUP($E238&amp;$D$85&amp;$D$86,'CCG data'!$A:$AD,'CCG data'!I$3,FALSE))</f>
        <v/>
      </c>
      <c r="Q239" s="15" t="str">
        <f>IF(P238="","",VLOOKUP($E238&amp;$D$85&amp;$D$86,'CCG data'!$A:$AD,'CCG data'!J$3,FALSE))</f>
        <v/>
      </c>
      <c r="R239" s="15">
        <f>IF(R238="","",VLOOKUP($E238&amp;$D$85&amp;$D$86,'CCG data'!$A:$AD,'CCG data'!K$3,FALSE))</f>
        <v>0.44400000000000001</v>
      </c>
      <c r="S239" s="15">
        <f>IF(R238="","",VLOOKUP($E238&amp;$D$85&amp;$D$86,'CCG data'!$A:$AD,'CCG data'!L$3,FALSE))</f>
        <v>0.502</v>
      </c>
      <c r="T239" s="15">
        <f>IF(T238="","",VLOOKUP($E238&amp;$D$85&amp;$D$86,'CCG data'!$A:$AD,'CCG data'!M$3,FALSE))</f>
        <v>0.375</v>
      </c>
      <c r="U239" s="15">
        <f>IF(T238="","",VLOOKUP($E238&amp;$D$85&amp;$D$86,'CCG data'!$A:$AD,'CCG data'!N$3,FALSE))</f>
        <v>0.432</v>
      </c>
      <c r="V239" s="15">
        <f>IF(V238="","",VLOOKUP($E238&amp;$D$85&amp;$D$86,'CCG data'!$A:$AD,'CCG data'!O$3,FALSE))</f>
        <v>0.106</v>
      </c>
      <c r="W239" s="142">
        <f>IF(V238="","",VLOOKUP($E238&amp;$D$85&amp;$D$86,'CCG data'!$A:$AD,'CCG data'!P$3,FALSE))</f>
        <v>0.14499999999999999</v>
      </c>
      <c r="Z239" s="178" t="str">
        <f>IFERROR(VLOOKUP($E239&amp;$D$86, Outliers!$A$4:$P$214,10,FALSE),"0")</f>
        <v>0</v>
      </c>
      <c r="AA239" s="178" t="str">
        <f>IFERROR(VLOOKUP($E239&amp;$D$86, Outliers!$A$4:$P$214,11,FALSE),"0")</f>
        <v>0</v>
      </c>
      <c r="AB239" s="178" t="str">
        <f>IFERROR(VLOOKUP($E239&amp;$D$86, Outliers!$A$4:$P$214,12,FALSE),"0")</f>
        <v>0</v>
      </c>
      <c r="AD239" s="82"/>
      <c r="AE239" s="82"/>
      <c r="AF239" s="82"/>
      <c r="AG239" s="82"/>
    </row>
    <row r="240" spans="4:33" ht="15.75" x14ac:dyDescent="0.25">
      <c r="D240" s="301"/>
      <c r="E240" s="108" t="s">
        <v>220</v>
      </c>
      <c r="F240" s="372" t="str">
        <f>IF(OR(ISERROR(VLOOKUP($E240&amp;$D$85&amp;$D$86,'CCG data'!$A:$AD,'CCG data'!R$3,FALSE)),ISBLANK(VLOOKUP($E240&amp;$D$85&amp;$D$86,'CCG data'!$A:$AD,'CCG data'!R$3,FALSE))),"",VLOOKUP($E240&amp;$D$85&amp;$D$86,'CCG data'!$A:$AD,'CCG data'!R$3,FALSE))</f>
        <v/>
      </c>
      <c r="G240" s="373"/>
      <c r="H240" s="373">
        <f>IF(OR(ISERROR(VLOOKUP($E240&amp;$D$85&amp;$D$86,'CCG data'!$A:$AD,'CCG data'!S$3,FALSE)),ISBLANK(VLOOKUP($E240&amp;$D$85&amp;$D$86,'CCG data'!$A:$AD,'CCG data'!S$3,FALSE))),"",VLOOKUP($E240&amp;$D$85&amp;$D$86,'CCG data'!$A:$AD,'CCG data'!S$3,FALSE))</f>
        <v>35.1</v>
      </c>
      <c r="I240" s="373"/>
      <c r="J240" s="373">
        <f>IF(OR(ISERROR(VLOOKUP($E240&amp;$D$85&amp;$D$86,'CCG data'!$A:$AD,'CCG data'!T$3,FALSE)),ISBLANK(VLOOKUP($E240&amp;$D$85&amp;$D$86,'CCG data'!$A:$AD,'CCG data'!T$3,FALSE))),"",VLOOKUP($E240&amp;$D$85&amp;$D$86,'CCG data'!$A:$AD,'CCG data'!T$3,FALSE))</f>
        <v>30</v>
      </c>
      <c r="K240" s="373"/>
      <c r="L240" s="373">
        <f>IF(OR(ISERROR(VLOOKUP($E240&amp;$D$85&amp;$D$86,'CCG data'!$A:$AD,'CCG data'!U$3,FALSE)),ISBLANK(VLOOKUP($E240&amp;$D$85&amp;$D$86,'CCG data'!$A:$AD,'CCG data'!U$3,FALSE))),"",VLOOKUP($E240&amp;$D$85&amp;$D$86,'CCG data'!$A:$AD,'CCG data'!U$3,FALSE))</f>
        <v>11.8</v>
      </c>
      <c r="M240" s="374"/>
      <c r="N240" s="303">
        <f>IF(OR(ISERROR(VLOOKUP($E240&amp;$D$85&amp;$D$86,'CCG data'!$A:$AD,'CCG data'!G$3,FALSE)),ISBLANK(VLOOKUP($E240&amp;$D$85&amp;$D$86,'CCG data'!$A:$AD,'CCG data'!G$3,FALSE))),"",VLOOKUP($E240&amp;$D$85&amp;$D$86,'CCG data'!$A:$AD,'CCG data'!G$3,FALSE))</f>
        <v>1359</v>
      </c>
      <c r="P240" s="354" t="str">
        <f>IF(OR(ISERROR(VLOOKUP($E240&amp;$D$85&amp;$D$86,'CCG data'!$A:$AD,'CCG data'!B$3,FALSE)),ISBLANK(VLOOKUP($E240&amp;$D$85&amp;$D$86,'CCG data'!$A:$AD,'CCG data'!B$3,FALSE))),"",VLOOKUP($E240&amp;$D$85&amp;$D$86,'CCG data'!$A:$AD,'CCG data'!B$3,FALSE))</f>
        <v/>
      </c>
      <c r="Q240" s="246"/>
      <c r="R240" s="246">
        <f>IF(OR(ISERROR(VLOOKUP($E240&amp;$D$85&amp;$D$86,'CCG data'!$A:$AD,'CCG data'!C$3,FALSE)),ISBLANK(VLOOKUP($E240&amp;$D$85&amp;$D$86,'CCG data'!$A:$AD,'CCG data'!C$3,FALSE))),"",VLOOKUP($E240&amp;$D$85&amp;$D$86,'CCG data'!$A:$AD,'CCG data'!C$3,FALSE))</f>
        <v>0.4518027961736571</v>
      </c>
      <c r="S240" s="246"/>
      <c r="T240" s="246">
        <f>IF(OR(ISERROR(VLOOKUP($E240&amp;$D$85&amp;$D$86,'CCG data'!$A:$AD,'CCG data'!D$3,FALSE)),ISBLANK(VLOOKUP($E240&amp;$D$85&amp;$D$86,'CCG data'!$A:$AD,'CCG data'!D$3,FALSE))),"",VLOOKUP($E240&amp;$D$85&amp;$D$86,'CCG data'!$A:$AD,'CCG data'!D$3,FALSE))</f>
        <v>0.39367181751287711</v>
      </c>
      <c r="U240" s="246"/>
      <c r="V240" s="246">
        <f>IF(OR(ISERROR(VLOOKUP($E240&amp;$D$85&amp;$D$86,'CCG data'!$A:$AD,'CCG data'!E$3,FALSE)),ISBLANK(VLOOKUP($E240&amp;$D$85&amp;$D$86,'CCG data'!$A:$AD,'CCG data'!E$3,FALSE))),"",VLOOKUP($E240&amp;$D$85&amp;$D$86,'CCG data'!$A:$AD,'CCG data'!E$3,FALSE))</f>
        <v>0.1545253863134658</v>
      </c>
      <c r="W240" s="387"/>
      <c r="Z240" s="178">
        <f>IFERROR(VLOOKUP($E240&amp;$D$86, Outliers!$A$4:$P$214,10,FALSE),"0")</f>
        <v>0</v>
      </c>
      <c r="AA240" s="178">
        <f>IFERROR(VLOOKUP($E240&amp;$D$86, Outliers!$A$4:$P$214,11,FALSE),"0")</f>
        <v>0</v>
      </c>
      <c r="AB240" s="178">
        <f>IFERROR(VLOOKUP($E240&amp;$D$86, Outliers!$A$4:$P$214,12,FALSE),"0")</f>
        <v>0</v>
      </c>
      <c r="AD240" s="82"/>
      <c r="AE240" s="82"/>
      <c r="AF240" s="82"/>
      <c r="AG240" s="82"/>
    </row>
    <row r="241" spans="4:33" x14ac:dyDescent="0.25">
      <c r="D241" s="301"/>
      <c r="E241" s="107" t="s">
        <v>27</v>
      </c>
      <c r="F241" s="99" t="str">
        <f>IF(P240="","",VLOOKUP($E240&amp;$D$85&amp;$D$86,'CCG data'!$A:$AD,'CCG data'!W$3,FALSE))</f>
        <v/>
      </c>
      <c r="G241" s="100" t="str">
        <f>IF(P240="","",VLOOKUP($E240&amp;$D$85&amp;$D$86,'CCG data'!$A:$AD,'CCG data'!X$3,FALSE))</f>
        <v/>
      </c>
      <c r="H241" s="100">
        <f>IF(R240="","",VLOOKUP($E240&amp;$D$85&amp;$D$86,'CCG data'!$A:$AD,'CCG data'!Y$3,FALSE))</f>
        <v>32.299999999999997</v>
      </c>
      <c r="I241" s="100">
        <f>IF(R240="","",VLOOKUP($E240&amp;$D$85&amp;$D$86,'CCG data'!$A:$AD,'CCG data'!Z$3,FALSE))</f>
        <v>37.9</v>
      </c>
      <c r="J241" s="100">
        <f>IF(T240="","",VLOOKUP($E240&amp;$D$85&amp;$D$86,'CCG data'!$A:$AD,'CCG data'!AA$3,FALSE))</f>
        <v>27.5</v>
      </c>
      <c r="K241" s="100">
        <f>IF(T240="","",VLOOKUP($E240&amp;$D$85&amp;$D$86,'CCG data'!$A:$AD,'CCG data'!AB$3,FALSE))</f>
        <v>32.6</v>
      </c>
      <c r="L241" s="100">
        <f>IF(V240="","",VLOOKUP($E240&amp;$D$85&amp;$D$86,'CCG data'!$A:$AD,'CCG data'!AC$3,FALSE))</f>
        <v>10.199999999999999</v>
      </c>
      <c r="M241" s="100">
        <f>IF(V240="","",VLOOKUP($E240&amp;$D$85&amp;$D$86,'CCG data'!$A:$AD,'CCG data'!AD$3,FALSE))</f>
        <v>13.4</v>
      </c>
      <c r="N241" s="304"/>
      <c r="P241" s="162" t="str">
        <f>IF(P240="","",VLOOKUP($E240&amp;$D$85&amp;$D$86,'CCG data'!$A:$AD,'CCG data'!I$3,FALSE))</f>
        <v/>
      </c>
      <c r="Q241" s="15" t="str">
        <f>IF(P240="","",VLOOKUP($E240&amp;$D$85&amp;$D$86,'CCG data'!$A:$AD,'CCG data'!J$3,FALSE))</f>
        <v/>
      </c>
      <c r="R241" s="15">
        <f>IF(R240="","",VLOOKUP($E240&amp;$D$85&amp;$D$86,'CCG data'!$A:$AD,'CCG data'!K$3,FALSE))</f>
        <v>0.42599999999999999</v>
      </c>
      <c r="S241" s="15">
        <f>IF(R240="","",VLOOKUP($E240&amp;$D$85&amp;$D$86,'CCG data'!$A:$AD,'CCG data'!L$3,FALSE))</f>
        <v>0.47799999999999998</v>
      </c>
      <c r="T241" s="15">
        <f>IF(T240="","",VLOOKUP($E240&amp;$D$85&amp;$D$86,'CCG data'!$A:$AD,'CCG data'!M$3,FALSE))</f>
        <v>0.36799999999999999</v>
      </c>
      <c r="U241" s="15">
        <f>IF(T240="","",VLOOKUP($E240&amp;$D$85&amp;$D$86,'CCG data'!$A:$AD,'CCG data'!N$3,FALSE))</f>
        <v>0.42</v>
      </c>
      <c r="V241" s="15">
        <f>IF(V240="","",VLOOKUP($E240&amp;$D$85&amp;$D$86,'CCG data'!$A:$AD,'CCG data'!O$3,FALSE))</f>
        <v>0.13600000000000001</v>
      </c>
      <c r="W241" s="142">
        <f>IF(V240="","",VLOOKUP($E240&amp;$D$85&amp;$D$86,'CCG data'!$A:$AD,'CCG data'!P$3,FALSE))</f>
        <v>0.17499999999999999</v>
      </c>
      <c r="Z241" s="178" t="str">
        <f>IFERROR(VLOOKUP($E241&amp;$D$86, Outliers!$A$4:$P$214,10,FALSE),"0")</f>
        <v>0</v>
      </c>
      <c r="AA241" s="178" t="str">
        <f>IFERROR(VLOOKUP($E241&amp;$D$86, Outliers!$A$4:$P$214,11,FALSE),"0")</f>
        <v>0</v>
      </c>
      <c r="AB241" s="178" t="str">
        <f>IFERROR(VLOOKUP($E241&amp;$D$86, Outliers!$A$4:$P$214,12,FALSE),"0")</f>
        <v>0</v>
      </c>
      <c r="AD241" s="82"/>
      <c r="AE241" s="82"/>
      <c r="AF241" s="82"/>
      <c r="AG241" s="82"/>
    </row>
    <row r="242" spans="4:33" ht="15.75" x14ac:dyDescent="0.25">
      <c r="D242" s="301"/>
      <c r="E242" s="108" t="s">
        <v>221</v>
      </c>
      <c r="F242" s="372" t="str">
        <f>IF(OR(ISERROR(VLOOKUP($E242&amp;$D$85&amp;$D$86,'CCG data'!$A:$AD,'CCG data'!R$3,FALSE)),ISBLANK(VLOOKUP($E242&amp;$D$85&amp;$D$86,'CCG data'!$A:$AD,'CCG data'!R$3,FALSE))),"",VLOOKUP($E242&amp;$D$85&amp;$D$86,'CCG data'!$A:$AD,'CCG data'!R$3,FALSE))</f>
        <v/>
      </c>
      <c r="G242" s="373"/>
      <c r="H242" s="373">
        <f>IF(OR(ISERROR(VLOOKUP($E242&amp;$D$85&amp;$D$86,'CCG data'!$A:$AD,'CCG data'!S$3,FALSE)),ISBLANK(VLOOKUP($E242&amp;$D$85&amp;$D$86,'CCG data'!$A:$AD,'CCG data'!S$3,FALSE))),"",VLOOKUP($E242&amp;$D$85&amp;$D$86,'CCG data'!$A:$AD,'CCG data'!S$3,FALSE))</f>
        <v>28.7</v>
      </c>
      <c r="I242" s="373"/>
      <c r="J242" s="373">
        <f>IF(OR(ISERROR(VLOOKUP($E242&amp;$D$85&amp;$D$86,'CCG data'!$A:$AD,'CCG data'!T$3,FALSE)),ISBLANK(VLOOKUP($E242&amp;$D$85&amp;$D$86,'CCG data'!$A:$AD,'CCG data'!T$3,FALSE))),"",VLOOKUP($E242&amp;$D$85&amp;$D$86,'CCG data'!$A:$AD,'CCG data'!T$3,FALSE))</f>
        <v>16</v>
      </c>
      <c r="K242" s="373"/>
      <c r="L242" s="373">
        <f>IF(OR(ISERROR(VLOOKUP($E242&amp;$D$85&amp;$D$86,'CCG data'!$A:$AD,'CCG data'!U$3,FALSE)),ISBLANK(VLOOKUP($E242&amp;$D$85&amp;$D$86,'CCG data'!$A:$AD,'CCG data'!U$3,FALSE))),"",VLOOKUP($E242&amp;$D$85&amp;$D$86,'CCG data'!$A:$AD,'CCG data'!U$3,FALSE))</f>
        <v>11.3</v>
      </c>
      <c r="M242" s="374"/>
      <c r="N242" s="303">
        <f>IF(OR(ISERROR(VLOOKUP($E242&amp;$D$85&amp;$D$86,'CCG data'!$A:$AD,'CCG data'!G$3,FALSE)),ISBLANK(VLOOKUP($E242&amp;$D$85&amp;$D$86,'CCG data'!$A:$AD,'CCG data'!G$3,FALSE))),"",VLOOKUP($E242&amp;$D$85&amp;$D$86,'CCG data'!$A:$AD,'CCG data'!G$3,FALSE))</f>
        <v>893</v>
      </c>
      <c r="P242" s="354" t="str">
        <f>IF(OR(ISERROR(VLOOKUP($E242&amp;$D$85&amp;$D$86,'CCG data'!$A:$AD,'CCG data'!B$3,FALSE)),ISBLANK(VLOOKUP($E242&amp;$D$85&amp;$D$86,'CCG data'!$A:$AD,'CCG data'!B$3,FALSE))),"",VLOOKUP($E242&amp;$D$85&amp;$D$86,'CCG data'!$A:$AD,'CCG data'!B$3,FALSE))</f>
        <v/>
      </c>
      <c r="Q242" s="246"/>
      <c r="R242" s="246">
        <f>IF(OR(ISERROR(VLOOKUP($E242&amp;$D$85&amp;$D$86,'CCG data'!$A:$AD,'CCG data'!C$3,FALSE)),ISBLANK(VLOOKUP($E242&amp;$D$85&amp;$D$86,'CCG data'!$A:$AD,'CCG data'!C$3,FALSE))),"",VLOOKUP($E242&amp;$D$85&amp;$D$86,'CCG data'!$A:$AD,'CCG data'!C$3,FALSE))</f>
        <v>0.50951847704367303</v>
      </c>
      <c r="S242" s="246"/>
      <c r="T242" s="246">
        <f>IF(OR(ISERROR(VLOOKUP($E242&amp;$D$85&amp;$D$86,'CCG data'!$A:$AD,'CCG data'!D$3,FALSE)),ISBLANK(VLOOKUP($E242&amp;$D$85&amp;$D$86,'CCG data'!$A:$AD,'CCG data'!D$3,FALSE))),"",VLOOKUP($E242&amp;$D$85&amp;$D$86,'CCG data'!$A:$AD,'CCG data'!D$3,FALSE))</f>
        <v>0.2889137737961926</v>
      </c>
      <c r="U242" s="246"/>
      <c r="V242" s="246">
        <f>IF(OR(ISERROR(VLOOKUP($E242&amp;$D$85&amp;$D$86,'CCG data'!$A:$AD,'CCG data'!E$3,FALSE)),ISBLANK(VLOOKUP($E242&amp;$D$85&amp;$D$86,'CCG data'!$A:$AD,'CCG data'!E$3,FALSE))),"",VLOOKUP($E242&amp;$D$85&amp;$D$86,'CCG data'!$A:$AD,'CCG data'!E$3,FALSE))</f>
        <v>0.20156774916013437</v>
      </c>
      <c r="W242" s="387"/>
      <c r="Z242" s="178">
        <f>IFERROR(VLOOKUP($E242&amp;$D$86, Outliers!$A$4:$P$214,10,FALSE),"0")</f>
        <v>1</v>
      </c>
      <c r="AA242" s="178">
        <f>IFERROR(VLOOKUP($E242&amp;$D$86, Outliers!$A$4:$P$214,11,FALSE),"0")</f>
        <v>1</v>
      </c>
      <c r="AB242" s="178">
        <f>IFERROR(VLOOKUP($E242&amp;$D$86, Outliers!$A$4:$P$214,12,FALSE),"0")</f>
        <v>0</v>
      </c>
      <c r="AD242" s="82"/>
      <c r="AE242" s="82"/>
      <c r="AF242" s="82"/>
      <c r="AG242" s="82"/>
    </row>
    <row r="243" spans="4:33" x14ac:dyDescent="0.25">
      <c r="D243" s="301"/>
      <c r="E243" s="107" t="s">
        <v>27</v>
      </c>
      <c r="F243" s="99" t="str">
        <f>IF(P242="","",VLOOKUP($E242&amp;$D$85&amp;$D$86,'CCG data'!$A:$AD,'CCG data'!W$3,FALSE))</f>
        <v/>
      </c>
      <c r="G243" s="100" t="str">
        <f>IF(P242="","",VLOOKUP($E242&amp;$D$85&amp;$D$86,'CCG data'!$A:$AD,'CCG data'!X$3,FALSE))</f>
        <v/>
      </c>
      <c r="H243" s="100">
        <f>IF(R242="","",VLOOKUP($E242&amp;$D$85&amp;$D$86,'CCG data'!$A:$AD,'CCG data'!Y$3,FALSE))</f>
        <v>26.1</v>
      </c>
      <c r="I243" s="100">
        <f>IF(R242="","",VLOOKUP($E242&amp;$D$85&amp;$D$86,'CCG data'!$A:$AD,'CCG data'!Z$3,FALSE))</f>
        <v>31.4</v>
      </c>
      <c r="J243" s="100">
        <f>IF(T242="","",VLOOKUP($E242&amp;$D$85&amp;$D$86,'CCG data'!$A:$AD,'CCG data'!AA$3,FALSE))</f>
        <v>14.1</v>
      </c>
      <c r="K243" s="100">
        <f>IF(T242="","",VLOOKUP($E242&amp;$D$85&amp;$D$86,'CCG data'!$A:$AD,'CCG data'!AB$3,FALSE))</f>
        <v>18</v>
      </c>
      <c r="L243" s="100">
        <f>IF(V242="","",VLOOKUP($E242&amp;$D$85&amp;$D$86,'CCG data'!$A:$AD,'CCG data'!AC$3,FALSE))</f>
        <v>9.6999999999999993</v>
      </c>
      <c r="M243" s="100">
        <f>IF(V242="","",VLOOKUP($E242&amp;$D$85&amp;$D$86,'CCG data'!$A:$AD,'CCG data'!AD$3,FALSE))</f>
        <v>13</v>
      </c>
      <c r="N243" s="304"/>
      <c r="P243" s="162" t="str">
        <f>IF(P242="","",VLOOKUP($E242&amp;$D$85&amp;$D$86,'CCG data'!$A:$AD,'CCG data'!I$3,FALSE))</f>
        <v/>
      </c>
      <c r="Q243" s="15" t="str">
        <f>IF(P242="","",VLOOKUP($E242&amp;$D$85&amp;$D$86,'CCG data'!$A:$AD,'CCG data'!J$3,FALSE))</f>
        <v/>
      </c>
      <c r="R243" s="15">
        <f>IF(R242="","",VLOOKUP($E242&amp;$D$85&amp;$D$86,'CCG data'!$A:$AD,'CCG data'!K$3,FALSE))</f>
        <v>0.47699999999999998</v>
      </c>
      <c r="S243" s="15">
        <f>IF(R242="","",VLOOKUP($E242&amp;$D$85&amp;$D$86,'CCG data'!$A:$AD,'CCG data'!L$3,FALSE))</f>
        <v>0.54200000000000004</v>
      </c>
      <c r="T243" s="15">
        <f>IF(T242="","",VLOOKUP($E242&amp;$D$85&amp;$D$86,'CCG data'!$A:$AD,'CCG data'!M$3,FALSE))</f>
        <v>0.26</v>
      </c>
      <c r="U243" s="15">
        <f>IF(T242="","",VLOOKUP($E242&amp;$D$85&amp;$D$86,'CCG data'!$A:$AD,'CCG data'!N$3,FALSE))</f>
        <v>0.31900000000000001</v>
      </c>
      <c r="V243" s="15">
        <f>IF(V242="","",VLOOKUP($E242&amp;$D$85&amp;$D$86,'CCG data'!$A:$AD,'CCG data'!O$3,FALSE))</f>
        <v>0.17699999999999999</v>
      </c>
      <c r="W243" s="142">
        <f>IF(V242="","",VLOOKUP($E242&amp;$D$85&amp;$D$86,'CCG data'!$A:$AD,'CCG data'!P$3,FALSE))</f>
        <v>0.22900000000000001</v>
      </c>
      <c r="Z243" s="178" t="str">
        <f>IFERROR(VLOOKUP($E243&amp;$D$86, Outliers!$A$4:$P$214,10,FALSE),"0")</f>
        <v>0</v>
      </c>
      <c r="AA243" s="178" t="str">
        <f>IFERROR(VLOOKUP($E243&amp;$D$86, Outliers!$A$4:$P$214,11,FALSE),"0")</f>
        <v>0</v>
      </c>
      <c r="AB243" s="178" t="str">
        <f>IFERROR(VLOOKUP($E243&amp;$D$86, Outliers!$A$4:$P$214,12,FALSE),"0")</f>
        <v>0</v>
      </c>
      <c r="AD243" s="82"/>
      <c r="AE243" s="82"/>
      <c r="AF243" s="82"/>
      <c r="AG243" s="82"/>
    </row>
    <row r="244" spans="4:33" ht="15.75" x14ac:dyDescent="0.25">
      <c r="D244" s="301"/>
      <c r="E244" s="108" t="s">
        <v>222</v>
      </c>
      <c r="F244" s="372" t="str">
        <f>IF(OR(ISERROR(VLOOKUP($E244&amp;$D$85&amp;$D$86,'CCG data'!$A:$AD,'CCG data'!R$3,FALSE)),ISBLANK(VLOOKUP($E244&amp;$D$85&amp;$D$86,'CCG data'!$A:$AD,'CCG data'!R$3,FALSE))),"",VLOOKUP($E244&amp;$D$85&amp;$D$86,'CCG data'!$A:$AD,'CCG data'!R$3,FALSE))</f>
        <v/>
      </c>
      <c r="G244" s="373"/>
      <c r="H244" s="373">
        <f>IF(OR(ISERROR(VLOOKUP($E244&amp;$D$85&amp;$D$86,'CCG data'!$A:$AD,'CCG data'!S$3,FALSE)),ISBLANK(VLOOKUP($E244&amp;$D$85&amp;$D$86,'CCG data'!$A:$AD,'CCG data'!S$3,FALSE))),"",VLOOKUP($E244&amp;$D$85&amp;$D$86,'CCG data'!$A:$AD,'CCG data'!S$3,FALSE))</f>
        <v>28.8</v>
      </c>
      <c r="I244" s="373"/>
      <c r="J244" s="373">
        <f>IF(OR(ISERROR(VLOOKUP($E244&amp;$D$85&amp;$D$86,'CCG data'!$A:$AD,'CCG data'!T$3,FALSE)),ISBLANK(VLOOKUP($E244&amp;$D$85&amp;$D$86,'CCG data'!$A:$AD,'CCG data'!T$3,FALSE))),"",VLOOKUP($E244&amp;$D$85&amp;$D$86,'CCG data'!$A:$AD,'CCG data'!T$3,FALSE))</f>
        <v>23.4</v>
      </c>
      <c r="K244" s="373"/>
      <c r="L244" s="373">
        <f>IF(OR(ISERROR(VLOOKUP($E244&amp;$D$85&amp;$D$86,'CCG data'!$A:$AD,'CCG data'!U$3,FALSE)),ISBLANK(VLOOKUP($E244&amp;$D$85&amp;$D$86,'CCG data'!$A:$AD,'CCG data'!U$3,FALSE))),"",VLOOKUP($E244&amp;$D$85&amp;$D$86,'CCG data'!$A:$AD,'CCG data'!U$3,FALSE))</f>
        <v>9.6</v>
      </c>
      <c r="M244" s="374"/>
      <c r="N244" s="303">
        <f>IF(OR(ISERROR(VLOOKUP($E244&amp;$D$85&amp;$D$86,'CCG data'!$A:$AD,'CCG data'!G$3,FALSE)),ISBLANK(VLOOKUP($E244&amp;$D$85&amp;$D$86,'CCG data'!$A:$AD,'CCG data'!G$3,FALSE))),"",VLOOKUP($E244&amp;$D$85&amp;$D$86,'CCG data'!$A:$AD,'CCG data'!G$3,FALSE))</f>
        <v>2299</v>
      </c>
      <c r="P244" s="354" t="str">
        <f>IF(OR(ISERROR(VLOOKUP($E244&amp;$D$85&amp;$D$86,'CCG data'!$A:$AD,'CCG data'!B$3,FALSE)),ISBLANK(VLOOKUP($E244&amp;$D$85&amp;$D$86,'CCG data'!$A:$AD,'CCG data'!B$3,FALSE))),"",VLOOKUP($E244&amp;$D$85&amp;$D$86,'CCG data'!$A:$AD,'CCG data'!B$3,FALSE))</f>
        <v/>
      </c>
      <c r="Q244" s="246"/>
      <c r="R244" s="246">
        <f>IF(OR(ISERROR(VLOOKUP($E244&amp;$D$85&amp;$D$86,'CCG data'!$A:$AD,'CCG data'!C$3,FALSE)),ISBLANK(VLOOKUP($E244&amp;$D$85&amp;$D$86,'CCG data'!$A:$AD,'CCG data'!C$3,FALSE))),"",VLOOKUP($E244&amp;$D$85&amp;$D$86,'CCG data'!$A:$AD,'CCG data'!C$3,FALSE))</f>
        <v>0.46020008699434539</v>
      </c>
      <c r="S244" s="246"/>
      <c r="T244" s="246">
        <f>IF(OR(ISERROR(VLOOKUP($E244&amp;$D$85&amp;$D$86,'CCG data'!$A:$AD,'CCG data'!D$3,FALSE)),ISBLANK(VLOOKUP($E244&amp;$D$85&amp;$D$86,'CCG data'!$A:$AD,'CCG data'!D$3,FALSE))),"",VLOOKUP($E244&amp;$D$85&amp;$D$86,'CCG data'!$A:$AD,'CCG data'!D$3,FALSE))</f>
        <v>0.38408003479773817</v>
      </c>
      <c r="U244" s="246"/>
      <c r="V244" s="246">
        <f>IF(OR(ISERROR(VLOOKUP($E244&amp;$D$85&amp;$D$86,'CCG data'!$A:$AD,'CCG data'!E$3,FALSE)),ISBLANK(VLOOKUP($E244&amp;$D$85&amp;$D$86,'CCG data'!$A:$AD,'CCG data'!E$3,FALSE))),"",VLOOKUP($E244&amp;$D$85&amp;$D$86,'CCG data'!$A:$AD,'CCG data'!E$3,FALSE))</f>
        <v>0.1557198782079165</v>
      </c>
      <c r="W244" s="387"/>
      <c r="Z244" s="178">
        <f>IFERROR(VLOOKUP($E244&amp;$D$86, Outliers!$A$4:$P$214,10,FALSE),"0")</f>
        <v>1</v>
      </c>
      <c r="AA244" s="178">
        <f>IFERROR(VLOOKUP($E244&amp;$D$86, Outliers!$A$4:$P$214,11,FALSE),"0")</f>
        <v>1</v>
      </c>
      <c r="AB244" s="178">
        <f>IFERROR(VLOOKUP($E244&amp;$D$86, Outliers!$A$4:$P$214,12,FALSE),"0")</f>
        <v>1</v>
      </c>
      <c r="AD244" s="82"/>
      <c r="AE244" s="82"/>
      <c r="AF244" s="82"/>
      <c r="AG244" s="82"/>
    </row>
    <row r="245" spans="4:33" x14ac:dyDescent="0.25">
      <c r="D245" s="301"/>
      <c r="E245" s="107" t="s">
        <v>27</v>
      </c>
      <c r="F245" s="99" t="str">
        <f>IF(P244="","",VLOOKUP($E244&amp;$D$85&amp;$D$86,'CCG data'!$A:$AD,'CCG data'!W$3,FALSE))</f>
        <v/>
      </c>
      <c r="G245" s="100" t="str">
        <f>IF(P244="","",VLOOKUP($E244&amp;$D$85&amp;$D$86,'CCG data'!$A:$AD,'CCG data'!X$3,FALSE))</f>
        <v/>
      </c>
      <c r="H245" s="100">
        <f>IF(R244="","",VLOOKUP($E244&amp;$D$85&amp;$D$86,'CCG data'!$A:$AD,'CCG data'!Y$3,FALSE))</f>
        <v>27</v>
      </c>
      <c r="I245" s="100">
        <f>IF(R244="","",VLOOKUP($E244&amp;$D$85&amp;$D$86,'CCG data'!$A:$AD,'CCG data'!Z$3,FALSE))</f>
        <v>30.5</v>
      </c>
      <c r="J245" s="100">
        <f>IF(T244="","",VLOOKUP($E244&amp;$D$85&amp;$D$86,'CCG data'!$A:$AD,'CCG data'!AA$3,FALSE))</f>
        <v>21.8</v>
      </c>
      <c r="K245" s="100">
        <f>IF(T244="","",VLOOKUP($E244&amp;$D$85&amp;$D$86,'CCG data'!$A:$AD,'CCG data'!AB$3,FALSE))</f>
        <v>24.9</v>
      </c>
      <c r="L245" s="100">
        <f>IF(V244="","",VLOOKUP($E244&amp;$D$85&amp;$D$86,'CCG data'!$A:$AD,'CCG data'!AC$3,FALSE))</f>
        <v>8.6</v>
      </c>
      <c r="M245" s="100">
        <f>IF(V244="","",VLOOKUP($E244&amp;$D$85&amp;$D$86,'CCG data'!$A:$AD,'CCG data'!AD$3,FALSE))</f>
        <v>10.6</v>
      </c>
      <c r="N245" s="304"/>
      <c r="P245" s="162" t="str">
        <f>IF(P244="","",VLOOKUP($E244&amp;$D$85&amp;$D$86,'CCG data'!$A:$AD,'CCG data'!I$3,FALSE))</f>
        <v/>
      </c>
      <c r="Q245" s="15" t="str">
        <f>IF(P244="","",VLOOKUP($E244&amp;$D$85&amp;$D$86,'CCG data'!$A:$AD,'CCG data'!J$3,FALSE))</f>
        <v/>
      </c>
      <c r="R245" s="15">
        <f>IF(R244="","",VLOOKUP($E244&amp;$D$85&amp;$D$86,'CCG data'!$A:$AD,'CCG data'!K$3,FALSE))</f>
        <v>0.44</v>
      </c>
      <c r="S245" s="15">
        <f>IF(R244="","",VLOOKUP($E244&amp;$D$85&amp;$D$86,'CCG data'!$A:$AD,'CCG data'!L$3,FALSE))</f>
        <v>0.48099999999999998</v>
      </c>
      <c r="T245" s="15">
        <f>IF(T244="","",VLOOKUP($E244&amp;$D$85&amp;$D$86,'CCG data'!$A:$AD,'CCG data'!M$3,FALSE))</f>
        <v>0.36399999999999999</v>
      </c>
      <c r="U245" s="15">
        <f>IF(T244="","",VLOOKUP($E244&amp;$D$85&amp;$D$86,'CCG data'!$A:$AD,'CCG data'!N$3,FALSE))</f>
        <v>0.40400000000000003</v>
      </c>
      <c r="V245" s="15">
        <f>IF(V244="","",VLOOKUP($E244&amp;$D$85&amp;$D$86,'CCG data'!$A:$AD,'CCG data'!O$3,FALSE))</f>
        <v>0.14099999999999999</v>
      </c>
      <c r="W245" s="142">
        <f>IF(V244="","",VLOOKUP($E244&amp;$D$85&amp;$D$86,'CCG data'!$A:$AD,'CCG data'!P$3,FALSE))</f>
        <v>0.17100000000000001</v>
      </c>
      <c r="Z245" s="178" t="str">
        <f>IFERROR(VLOOKUP($E245&amp;$D$86, Outliers!$A$4:$P$214,10,FALSE),"0")</f>
        <v>0</v>
      </c>
      <c r="AA245" s="178" t="str">
        <f>IFERROR(VLOOKUP($E245&amp;$D$86, Outliers!$A$4:$P$214,11,FALSE),"0")</f>
        <v>0</v>
      </c>
      <c r="AB245" s="178" t="str">
        <f>IFERROR(VLOOKUP($E245&amp;$D$86, Outliers!$A$4:$P$214,12,FALSE),"0")</f>
        <v>0</v>
      </c>
      <c r="AD245" s="82"/>
      <c r="AE245" s="82"/>
      <c r="AF245" s="82"/>
      <c r="AG245" s="82"/>
    </row>
    <row r="246" spans="4:33" ht="15.75" x14ac:dyDescent="0.25">
      <c r="D246" s="301"/>
      <c r="E246" s="108" t="s">
        <v>467</v>
      </c>
      <c r="F246" s="372" t="str">
        <f>IF(OR(ISERROR(VLOOKUP($E246&amp;$D$85&amp;$D$86,'CCG data'!$A:$AD,'CCG data'!R$3,FALSE)),ISBLANK(VLOOKUP($E246&amp;$D$85&amp;$D$86,'CCG data'!$A:$AD,'CCG data'!R$3,FALSE))),"",VLOOKUP($E246&amp;$D$85&amp;$D$86,'CCG data'!$A:$AD,'CCG data'!R$3,FALSE))</f>
        <v/>
      </c>
      <c r="G246" s="373"/>
      <c r="H246" s="373">
        <f>IF(OR(ISERROR(VLOOKUP($E246&amp;$D$85&amp;$D$86,'CCG data'!$A:$AD,'CCG data'!S$3,FALSE)),ISBLANK(VLOOKUP($E246&amp;$D$85&amp;$D$86,'CCG data'!$A:$AD,'CCG data'!S$3,FALSE))),"",VLOOKUP($E246&amp;$D$85&amp;$D$86,'CCG data'!$A:$AD,'CCG data'!S$3,FALSE))</f>
        <v>51.5</v>
      </c>
      <c r="I246" s="373"/>
      <c r="J246" s="373">
        <f>IF(OR(ISERROR(VLOOKUP($E246&amp;$D$85&amp;$D$86,'CCG data'!$A:$AD,'CCG data'!T$3,FALSE)),ISBLANK(VLOOKUP($E246&amp;$D$85&amp;$D$86,'CCG data'!$A:$AD,'CCG data'!T$3,FALSE))),"",VLOOKUP($E246&amp;$D$85&amp;$D$86,'CCG data'!$A:$AD,'CCG data'!T$3,FALSE))</f>
        <v>35.799999999999997</v>
      </c>
      <c r="K246" s="373"/>
      <c r="L246" s="373">
        <f>IF(OR(ISERROR(VLOOKUP($E246&amp;$D$85&amp;$D$86,'CCG data'!$A:$AD,'CCG data'!U$3,FALSE)),ISBLANK(VLOOKUP($E246&amp;$D$85&amp;$D$86,'CCG data'!$A:$AD,'CCG data'!U$3,FALSE))),"",VLOOKUP($E246&amp;$D$85&amp;$D$86,'CCG data'!$A:$AD,'CCG data'!U$3,FALSE))</f>
        <v>14.9</v>
      </c>
      <c r="M246" s="374"/>
      <c r="N246" s="303">
        <f>IF(OR(ISERROR(VLOOKUP($E246&amp;$D$85&amp;$D$86,'CCG data'!$A:$AD,'CCG data'!G$3,FALSE)),ISBLANK(VLOOKUP($E246&amp;$D$85&amp;$D$86,'CCG data'!$A:$AD,'CCG data'!G$3,FALSE))),"",VLOOKUP($E246&amp;$D$85&amp;$D$86,'CCG data'!$A:$AD,'CCG data'!G$3,FALSE))</f>
        <v>1356</v>
      </c>
      <c r="P246" s="354" t="str">
        <f>IF(OR(ISERROR(VLOOKUP($E246&amp;$D$85&amp;$D$86,'CCG data'!$A:$AD,'CCG data'!B$3,FALSE)),ISBLANK(VLOOKUP($E246&amp;$D$85&amp;$D$86,'CCG data'!$A:$AD,'CCG data'!B$3,FALSE))),"",VLOOKUP($E246&amp;$D$85&amp;$D$86,'CCG data'!$A:$AD,'CCG data'!B$3,FALSE))</f>
        <v/>
      </c>
      <c r="Q246" s="246"/>
      <c r="R246" s="246">
        <f>IF(OR(ISERROR(VLOOKUP($E246&amp;$D$85&amp;$D$86,'CCG data'!$A:$AD,'CCG data'!C$3,FALSE)),ISBLANK(VLOOKUP($E246&amp;$D$85&amp;$D$86,'CCG data'!$A:$AD,'CCG data'!C$3,FALSE))),"",VLOOKUP($E246&amp;$D$85&amp;$D$86,'CCG data'!$A:$AD,'CCG data'!C$3,FALSE))</f>
        <v>0.50516224188790559</v>
      </c>
      <c r="S246" s="246"/>
      <c r="T246" s="246">
        <f>IF(OR(ISERROR(VLOOKUP($E246&amp;$D$85&amp;$D$86,'CCG data'!$A:$AD,'CCG data'!D$3,FALSE)),ISBLANK(VLOOKUP($E246&amp;$D$85&amp;$D$86,'CCG data'!$A:$AD,'CCG data'!D$3,FALSE))),"",VLOOKUP($E246&amp;$D$85&amp;$D$86,'CCG data'!$A:$AD,'CCG data'!D$3,FALSE))</f>
        <v>0.34660766961651918</v>
      </c>
      <c r="U246" s="246"/>
      <c r="V246" s="246">
        <f>IF(OR(ISERROR(VLOOKUP($E246&amp;$D$85&amp;$D$86,'CCG data'!$A:$AD,'CCG data'!E$3,FALSE)),ISBLANK(VLOOKUP($E246&amp;$D$85&amp;$D$86,'CCG data'!$A:$AD,'CCG data'!E$3,FALSE))),"",VLOOKUP($E246&amp;$D$85&amp;$D$86,'CCG data'!$A:$AD,'CCG data'!E$3,FALSE))</f>
        <v>0.14823008849557523</v>
      </c>
      <c r="W246" s="387"/>
      <c r="Z246" s="178">
        <f>IFERROR(VLOOKUP($E246&amp;$D$86, Outliers!$A$4:$P$214,10,FALSE),"0")</f>
        <v>1</v>
      </c>
      <c r="AA246" s="178">
        <f>IFERROR(VLOOKUP($E246&amp;$D$86, Outliers!$A$4:$P$214,11,FALSE),"0")</f>
        <v>1</v>
      </c>
      <c r="AB246" s="178">
        <f>IFERROR(VLOOKUP($E246&amp;$D$86, Outliers!$A$4:$P$214,12,FALSE),"0")</f>
        <v>0</v>
      </c>
      <c r="AD246" s="82"/>
      <c r="AE246" s="82"/>
      <c r="AF246" s="82"/>
      <c r="AG246" s="82"/>
    </row>
    <row r="247" spans="4:33" x14ac:dyDescent="0.25">
      <c r="D247" s="301"/>
      <c r="E247" s="107" t="s">
        <v>27</v>
      </c>
      <c r="F247" s="99" t="str">
        <f>IF(P246="","",VLOOKUP($E246&amp;$D$85&amp;$D$86,'CCG data'!$A:$AD,'CCG data'!W$3,FALSE))</f>
        <v/>
      </c>
      <c r="G247" s="100" t="str">
        <f>IF(P246="","",VLOOKUP($E246&amp;$D$85&amp;$D$86,'CCG data'!$A:$AD,'CCG data'!X$3,FALSE))</f>
        <v/>
      </c>
      <c r="H247" s="100">
        <f>IF(R246="","",VLOOKUP($E246&amp;$D$85&amp;$D$86,'CCG data'!$A:$AD,'CCG data'!Y$3,FALSE))</f>
        <v>47.6</v>
      </c>
      <c r="I247" s="100">
        <f>IF(R246="","",VLOOKUP($E246&amp;$D$85&amp;$D$86,'CCG data'!$A:$AD,'CCG data'!Z$3,FALSE))</f>
        <v>55.3</v>
      </c>
      <c r="J247" s="100">
        <f>IF(T246="","",VLOOKUP($E246&amp;$D$85&amp;$D$86,'CCG data'!$A:$AD,'CCG data'!AA$3,FALSE))</f>
        <v>32.5</v>
      </c>
      <c r="K247" s="100">
        <f>IF(T246="","",VLOOKUP($E246&amp;$D$85&amp;$D$86,'CCG data'!$A:$AD,'CCG data'!AB$3,FALSE))</f>
        <v>39</v>
      </c>
      <c r="L247" s="100">
        <f>IF(V246="","",VLOOKUP($E246&amp;$D$85&amp;$D$86,'CCG data'!$A:$AD,'CCG data'!AC$3,FALSE))</f>
        <v>12.9</v>
      </c>
      <c r="M247" s="100">
        <f>IF(V246="","",VLOOKUP($E246&amp;$D$85&amp;$D$86,'CCG data'!$A:$AD,'CCG data'!AD$3,FALSE))</f>
        <v>17</v>
      </c>
      <c r="N247" s="304"/>
      <c r="P247" s="162" t="str">
        <f>IF(P246="","",VLOOKUP($E246&amp;$D$85&amp;$D$86,'CCG data'!$A:$AD,'CCG data'!I$3,FALSE))</f>
        <v/>
      </c>
      <c r="Q247" s="15" t="str">
        <f>IF(P246="","",VLOOKUP($E246&amp;$D$85&amp;$D$86,'CCG data'!$A:$AD,'CCG data'!J$3,FALSE))</f>
        <v/>
      </c>
      <c r="R247" s="15">
        <f>IF(R246="","",VLOOKUP($E246&amp;$D$85&amp;$D$86,'CCG data'!$A:$AD,'CCG data'!K$3,FALSE))</f>
        <v>0.47899999999999998</v>
      </c>
      <c r="S247" s="15">
        <f>IF(R246="","",VLOOKUP($E246&amp;$D$85&amp;$D$86,'CCG data'!$A:$AD,'CCG data'!L$3,FALSE))</f>
        <v>0.53200000000000003</v>
      </c>
      <c r="T247" s="15">
        <f>IF(T246="","",VLOOKUP($E246&amp;$D$85&amp;$D$86,'CCG data'!$A:$AD,'CCG data'!M$3,FALSE))</f>
        <v>0.32200000000000001</v>
      </c>
      <c r="U247" s="15">
        <f>IF(T246="","",VLOOKUP($E246&amp;$D$85&amp;$D$86,'CCG data'!$A:$AD,'CCG data'!N$3,FALSE))</f>
        <v>0.372</v>
      </c>
      <c r="V247" s="15">
        <f>IF(V246="","",VLOOKUP($E246&amp;$D$85&amp;$D$86,'CCG data'!$A:$AD,'CCG data'!O$3,FALSE))</f>
        <v>0.13</v>
      </c>
      <c r="W247" s="142">
        <f>IF(V246="","",VLOOKUP($E246&amp;$D$85&amp;$D$86,'CCG data'!$A:$AD,'CCG data'!P$3,FALSE))</f>
        <v>0.16800000000000001</v>
      </c>
      <c r="Z247" s="178" t="str">
        <f>IFERROR(VLOOKUP($E247&amp;$D$86, Outliers!$A$4:$P$214,10,FALSE),"0")</f>
        <v>0</v>
      </c>
      <c r="AA247" s="178" t="str">
        <f>IFERROR(VLOOKUP($E247&amp;$D$86, Outliers!$A$4:$P$214,11,FALSE),"0")</f>
        <v>0</v>
      </c>
      <c r="AB247" s="178" t="str">
        <f>IFERROR(VLOOKUP($E247&amp;$D$86, Outliers!$A$4:$P$214,12,FALSE),"0")</f>
        <v>0</v>
      </c>
      <c r="AD247" s="82"/>
      <c r="AE247" s="82"/>
      <c r="AF247" s="82"/>
      <c r="AG247" s="82"/>
    </row>
    <row r="248" spans="4:33" ht="15.75" x14ac:dyDescent="0.25">
      <c r="D248" s="301"/>
      <c r="E248" s="108" t="s">
        <v>223</v>
      </c>
      <c r="F248" s="372" t="str">
        <f>IF(OR(ISERROR(VLOOKUP($E248&amp;$D$85&amp;$D$86,'CCG data'!$A:$AD,'CCG data'!R$3,FALSE)),ISBLANK(VLOOKUP($E248&amp;$D$85&amp;$D$86,'CCG data'!$A:$AD,'CCG data'!R$3,FALSE))),"",VLOOKUP($E248&amp;$D$85&amp;$D$86,'CCG data'!$A:$AD,'CCG data'!R$3,FALSE))</f>
        <v/>
      </c>
      <c r="G248" s="373"/>
      <c r="H248" s="373">
        <f>IF(OR(ISERROR(VLOOKUP($E248&amp;$D$85&amp;$D$86,'CCG data'!$A:$AD,'CCG data'!S$3,FALSE)),ISBLANK(VLOOKUP($E248&amp;$D$85&amp;$D$86,'CCG data'!$A:$AD,'CCG data'!S$3,FALSE))),"",VLOOKUP($E248&amp;$D$85&amp;$D$86,'CCG data'!$A:$AD,'CCG data'!S$3,FALSE))</f>
        <v>25.2</v>
      </c>
      <c r="I248" s="373"/>
      <c r="J248" s="373">
        <f>IF(OR(ISERROR(VLOOKUP($E248&amp;$D$85&amp;$D$86,'CCG data'!$A:$AD,'CCG data'!T$3,FALSE)),ISBLANK(VLOOKUP($E248&amp;$D$85&amp;$D$86,'CCG data'!$A:$AD,'CCG data'!T$3,FALSE))),"",VLOOKUP($E248&amp;$D$85&amp;$D$86,'CCG data'!$A:$AD,'CCG data'!T$3,FALSE))</f>
        <v>17</v>
      </c>
      <c r="K248" s="373"/>
      <c r="L248" s="373">
        <f>IF(OR(ISERROR(VLOOKUP($E248&amp;$D$85&amp;$D$86,'CCG data'!$A:$AD,'CCG data'!U$3,FALSE)),ISBLANK(VLOOKUP($E248&amp;$D$85&amp;$D$86,'CCG data'!$A:$AD,'CCG data'!U$3,FALSE))),"",VLOOKUP($E248&amp;$D$85&amp;$D$86,'CCG data'!$A:$AD,'CCG data'!U$3,FALSE))</f>
        <v>8.9</v>
      </c>
      <c r="M248" s="374"/>
      <c r="N248" s="303">
        <f>IF(OR(ISERROR(VLOOKUP($E248&amp;$D$85&amp;$D$86,'CCG data'!$A:$AD,'CCG data'!G$3,FALSE)),ISBLANK(VLOOKUP($E248&amp;$D$85&amp;$D$86,'CCG data'!$A:$AD,'CCG data'!G$3,FALSE))),"",VLOOKUP($E248&amp;$D$85&amp;$D$86,'CCG data'!$A:$AD,'CCG data'!G$3,FALSE))</f>
        <v>713</v>
      </c>
      <c r="P248" s="354" t="str">
        <f>IF(OR(ISERROR(VLOOKUP($E248&amp;$D$85&amp;$D$86,'CCG data'!$A:$AD,'CCG data'!B$3,FALSE)),ISBLANK(VLOOKUP($E248&amp;$D$85&amp;$D$86,'CCG data'!$A:$AD,'CCG data'!B$3,FALSE))),"",VLOOKUP($E248&amp;$D$85&amp;$D$86,'CCG data'!$A:$AD,'CCG data'!B$3,FALSE))</f>
        <v/>
      </c>
      <c r="Q248" s="246"/>
      <c r="R248" s="246">
        <f>IF(OR(ISERROR(VLOOKUP($E248&amp;$D$85&amp;$D$86,'CCG data'!$A:$AD,'CCG data'!C$3,FALSE)),ISBLANK(VLOOKUP($E248&amp;$D$85&amp;$D$86,'CCG data'!$A:$AD,'CCG data'!C$3,FALSE))),"",VLOOKUP($E248&amp;$D$85&amp;$D$86,'CCG data'!$A:$AD,'CCG data'!C$3,FALSE))</f>
        <v>0.49088359046283309</v>
      </c>
      <c r="S248" s="246"/>
      <c r="T248" s="246">
        <f>IF(OR(ISERROR(VLOOKUP($E248&amp;$D$85&amp;$D$86,'CCG data'!$A:$AD,'CCG data'!D$3,FALSE)),ISBLANK(VLOOKUP($E248&amp;$D$85&amp;$D$86,'CCG data'!$A:$AD,'CCG data'!D$3,FALSE))),"",VLOOKUP($E248&amp;$D$85&amp;$D$86,'CCG data'!$A:$AD,'CCG data'!D$3,FALSE))</f>
        <v>0.33520336605890605</v>
      </c>
      <c r="U248" s="246"/>
      <c r="V248" s="246">
        <f>IF(OR(ISERROR(VLOOKUP($E248&amp;$D$85&amp;$D$86,'CCG data'!$A:$AD,'CCG data'!E$3,FALSE)),ISBLANK(VLOOKUP($E248&amp;$D$85&amp;$D$86,'CCG data'!$A:$AD,'CCG data'!E$3,FALSE))),"",VLOOKUP($E248&amp;$D$85&amp;$D$86,'CCG data'!$A:$AD,'CCG data'!E$3,FALSE))</f>
        <v>0.17391304347826086</v>
      </c>
      <c r="W248" s="387"/>
      <c r="Z248" s="178">
        <f>IFERROR(VLOOKUP($E248&amp;$D$86, Outliers!$A$4:$P$214,10,FALSE),"0")</f>
        <v>1</v>
      </c>
      <c r="AA248" s="178">
        <f>IFERROR(VLOOKUP($E248&amp;$D$86, Outliers!$A$4:$P$214,11,FALSE),"0")</f>
        <v>1</v>
      </c>
      <c r="AB248" s="178">
        <f>IFERROR(VLOOKUP($E248&amp;$D$86, Outliers!$A$4:$P$214,12,FALSE),"0")</f>
        <v>1</v>
      </c>
      <c r="AD248" s="82"/>
      <c r="AE248" s="82"/>
      <c r="AF248" s="82"/>
      <c r="AG248" s="82"/>
    </row>
    <row r="249" spans="4:33" x14ac:dyDescent="0.25">
      <c r="D249" s="301"/>
      <c r="E249" s="107" t="s">
        <v>27</v>
      </c>
      <c r="F249" s="99" t="str">
        <f>IF(P248="","",VLOOKUP($E248&amp;$D$85&amp;$D$86,'CCG data'!$A:$AD,'CCG data'!W$3,FALSE))</f>
        <v/>
      </c>
      <c r="G249" s="100" t="str">
        <f>IF(P248="","",VLOOKUP($E248&amp;$D$85&amp;$D$86,'CCG data'!$A:$AD,'CCG data'!X$3,FALSE))</f>
        <v/>
      </c>
      <c r="H249" s="100">
        <f>IF(R248="","",VLOOKUP($E248&amp;$D$85&amp;$D$86,'CCG data'!$A:$AD,'CCG data'!Y$3,FALSE))</f>
        <v>22.5</v>
      </c>
      <c r="I249" s="100">
        <f>IF(R248="","",VLOOKUP($E248&amp;$D$85&amp;$D$86,'CCG data'!$A:$AD,'CCG data'!Z$3,FALSE))</f>
        <v>27.8</v>
      </c>
      <c r="J249" s="100">
        <f>IF(T248="","",VLOOKUP($E248&amp;$D$85&amp;$D$86,'CCG data'!$A:$AD,'CCG data'!AA$3,FALSE))</f>
        <v>14.9</v>
      </c>
      <c r="K249" s="100">
        <f>IF(T248="","",VLOOKUP($E248&amp;$D$85&amp;$D$86,'CCG data'!$A:$AD,'CCG data'!AB$3,FALSE))</f>
        <v>19.2</v>
      </c>
      <c r="L249" s="100">
        <f>IF(V248="","",VLOOKUP($E248&amp;$D$85&amp;$D$86,'CCG data'!$A:$AD,'CCG data'!AC$3,FALSE))</f>
        <v>7.3</v>
      </c>
      <c r="M249" s="100">
        <f>IF(V248="","",VLOOKUP($E248&amp;$D$85&amp;$D$86,'CCG data'!$A:$AD,'CCG data'!AD$3,FALSE))</f>
        <v>10.4</v>
      </c>
      <c r="N249" s="304"/>
      <c r="P249" s="162" t="str">
        <f>IF(P248="","",VLOOKUP($E248&amp;$D$85&amp;$D$86,'CCG data'!$A:$AD,'CCG data'!I$3,FALSE))</f>
        <v/>
      </c>
      <c r="Q249" s="15" t="str">
        <f>IF(P248="","",VLOOKUP($E248&amp;$D$85&amp;$D$86,'CCG data'!$A:$AD,'CCG data'!J$3,FALSE))</f>
        <v/>
      </c>
      <c r="R249" s="15">
        <f>IF(R248="","",VLOOKUP($E248&amp;$D$85&amp;$D$86,'CCG data'!$A:$AD,'CCG data'!K$3,FALSE))</f>
        <v>0.45400000000000001</v>
      </c>
      <c r="S249" s="15">
        <f>IF(R248="","",VLOOKUP($E248&amp;$D$85&amp;$D$86,'CCG data'!$A:$AD,'CCG data'!L$3,FALSE))</f>
        <v>0.52800000000000002</v>
      </c>
      <c r="T249" s="15">
        <f>IF(T248="","",VLOOKUP($E248&amp;$D$85&amp;$D$86,'CCG data'!$A:$AD,'CCG data'!M$3,FALSE))</f>
        <v>0.30199999999999999</v>
      </c>
      <c r="U249" s="15">
        <f>IF(T248="","",VLOOKUP($E248&amp;$D$85&amp;$D$86,'CCG data'!$A:$AD,'CCG data'!N$3,FALSE))</f>
        <v>0.371</v>
      </c>
      <c r="V249" s="15">
        <f>IF(V248="","",VLOOKUP($E248&amp;$D$85&amp;$D$86,'CCG data'!$A:$AD,'CCG data'!O$3,FALSE))</f>
        <v>0.14799999999999999</v>
      </c>
      <c r="W249" s="142">
        <f>IF(V248="","",VLOOKUP($E248&amp;$D$85&amp;$D$86,'CCG data'!$A:$AD,'CCG data'!P$3,FALSE))</f>
        <v>0.20300000000000001</v>
      </c>
      <c r="Z249" s="178" t="str">
        <f>IFERROR(VLOOKUP($E249&amp;$D$86, Outliers!$A$4:$P$214,10,FALSE),"0")</f>
        <v>0</v>
      </c>
      <c r="AA249" s="178" t="str">
        <f>IFERROR(VLOOKUP($E249&amp;$D$86, Outliers!$A$4:$P$214,11,FALSE),"0")</f>
        <v>0</v>
      </c>
      <c r="AB249" s="178" t="str">
        <f>IFERROR(VLOOKUP($E249&amp;$D$86, Outliers!$A$4:$P$214,12,FALSE),"0")</f>
        <v>0</v>
      </c>
      <c r="AD249" s="82"/>
      <c r="AE249" s="82"/>
      <c r="AF249" s="82"/>
      <c r="AG249" s="82"/>
    </row>
    <row r="250" spans="4:33" ht="15.75" x14ac:dyDescent="0.25">
      <c r="D250" s="301"/>
      <c r="E250" s="108" t="s">
        <v>224</v>
      </c>
      <c r="F250" s="372" t="str">
        <f>IF(OR(ISERROR(VLOOKUP($E250&amp;$D$85&amp;$D$86,'CCG data'!$A:$AD,'CCG data'!R$3,FALSE)),ISBLANK(VLOOKUP($E250&amp;$D$85&amp;$D$86,'CCG data'!$A:$AD,'CCG data'!R$3,FALSE))),"",VLOOKUP($E250&amp;$D$85&amp;$D$86,'CCG data'!$A:$AD,'CCG data'!R$3,FALSE))</f>
        <v/>
      </c>
      <c r="G250" s="373"/>
      <c r="H250" s="373">
        <f>IF(OR(ISERROR(VLOOKUP($E250&amp;$D$85&amp;$D$86,'CCG data'!$A:$AD,'CCG data'!S$3,FALSE)),ISBLANK(VLOOKUP($E250&amp;$D$85&amp;$D$86,'CCG data'!$A:$AD,'CCG data'!S$3,FALSE))),"",VLOOKUP($E250&amp;$D$85&amp;$D$86,'CCG data'!$A:$AD,'CCG data'!S$3,FALSE))</f>
        <v>28.9</v>
      </c>
      <c r="I250" s="373"/>
      <c r="J250" s="373">
        <f>IF(OR(ISERROR(VLOOKUP($E250&amp;$D$85&amp;$D$86,'CCG data'!$A:$AD,'CCG data'!T$3,FALSE)),ISBLANK(VLOOKUP($E250&amp;$D$85&amp;$D$86,'CCG data'!$A:$AD,'CCG data'!T$3,FALSE))),"",VLOOKUP($E250&amp;$D$85&amp;$D$86,'CCG data'!$A:$AD,'CCG data'!T$3,FALSE))</f>
        <v>29.2</v>
      </c>
      <c r="K250" s="373"/>
      <c r="L250" s="373">
        <f>IF(OR(ISERROR(VLOOKUP($E250&amp;$D$85&amp;$D$86,'CCG data'!$A:$AD,'CCG data'!U$3,FALSE)),ISBLANK(VLOOKUP($E250&amp;$D$85&amp;$D$86,'CCG data'!$A:$AD,'CCG data'!U$3,FALSE))),"",VLOOKUP($E250&amp;$D$85&amp;$D$86,'CCG data'!$A:$AD,'CCG data'!U$3,FALSE))</f>
        <v>11.8</v>
      </c>
      <c r="M250" s="374"/>
      <c r="N250" s="303">
        <f>IF(OR(ISERROR(VLOOKUP($E250&amp;$D$85&amp;$D$86,'CCG data'!$A:$AD,'CCG data'!G$3,FALSE)),ISBLANK(VLOOKUP($E250&amp;$D$85&amp;$D$86,'CCG data'!$A:$AD,'CCG data'!G$3,FALSE))),"",VLOOKUP($E250&amp;$D$85&amp;$D$86,'CCG data'!$A:$AD,'CCG data'!G$3,FALSE))</f>
        <v>1056</v>
      </c>
      <c r="P250" s="354" t="str">
        <f>IF(OR(ISERROR(VLOOKUP($E250&amp;$D$85&amp;$D$86,'CCG data'!$A:$AD,'CCG data'!B$3,FALSE)),ISBLANK(VLOOKUP($E250&amp;$D$85&amp;$D$86,'CCG data'!$A:$AD,'CCG data'!B$3,FALSE))),"",VLOOKUP($E250&amp;$D$85&amp;$D$86,'CCG data'!$A:$AD,'CCG data'!B$3,FALSE))</f>
        <v/>
      </c>
      <c r="Q250" s="246"/>
      <c r="R250" s="246">
        <f>IF(OR(ISERROR(VLOOKUP($E250&amp;$D$85&amp;$D$86,'CCG data'!$A:$AD,'CCG data'!C$3,FALSE)),ISBLANK(VLOOKUP($E250&amp;$D$85&amp;$D$86,'CCG data'!$A:$AD,'CCG data'!C$3,FALSE))),"",VLOOKUP($E250&amp;$D$85&amp;$D$86,'CCG data'!$A:$AD,'CCG data'!C$3,FALSE))</f>
        <v>0.41382575757575757</v>
      </c>
      <c r="S250" s="246"/>
      <c r="T250" s="246">
        <f>IF(OR(ISERROR(VLOOKUP($E250&amp;$D$85&amp;$D$86,'CCG data'!$A:$AD,'CCG data'!D$3,FALSE)),ISBLANK(VLOOKUP($E250&amp;$D$85&amp;$D$86,'CCG data'!$A:$AD,'CCG data'!D$3,FALSE))),"",VLOOKUP($E250&amp;$D$85&amp;$D$86,'CCG data'!$A:$AD,'CCG data'!D$3,FALSE))</f>
        <v>0.41477272727272729</v>
      </c>
      <c r="U250" s="246"/>
      <c r="V250" s="246">
        <f>IF(OR(ISERROR(VLOOKUP($E250&amp;$D$85&amp;$D$86,'CCG data'!$A:$AD,'CCG data'!E$3,FALSE)),ISBLANK(VLOOKUP($E250&amp;$D$85&amp;$D$86,'CCG data'!$A:$AD,'CCG data'!E$3,FALSE))),"",VLOOKUP($E250&amp;$D$85&amp;$D$86,'CCG data'!$A:$AD,'CCG data'!E$3,FALSE))</f>
        <v>0.17140151515151514</v>
      </c>
      <c r="W250" s="387"/>
      <c r="Z250" s="178">
        <f>IFERROR(VLOOKUP($E250&amp;$D$86, Outliers!$A$4:$P$214,10,FALSE),"0")</f>
        <v>1</v>
      </c>
      <c r="AA250" s="178">
        <f>IFERROR(VLOOKUP($E250&amp;$D$86, Outliers!$A$4:$P$214,11,FALSE),"0")</f>
        <v>0</v>
      </c>
      <c r="AB250" s="178">
        <f>IFERROR(VLOOKUP($E250&amp;$D$86, Outliers!$A$4:$P$214,12,FALSE),"0")</f>
        <v>0</v>
      </c>
      <c r="AD250" s="82"/>
      <c r="AE250" s="82"/>
      <c r="AF250" s="82"/>
      <c r="AG250" s="82"/>
    </row>
    <row r="251" spans="4:33" x14ac:dyDescent="0.25">
      <c r="D251" s="301"/>
      <c r="E251" s="107" t="s">
        <v>27</v>
      </c>
      <c r="F251" s="99" t="str">
        <f>IF(P250="","",VLOOKUP($E250&amp;$D$85&amp;$D$86,'CCG data'!$A:$AD,'CCG data'!W$3,FALSE))</f>
        <v/>
      </c>
      <c r="G251" s="100" t="str">
        <f>IF(P250="","",VLOOKUP($E250&amp;$D$85&amp;$D$86,'CCG data'!$A:$AD,'CCG data'!X$3,FALSE))</f>
        <v/>
      </c>
      <c r="H251" s="100">
        <f>IF(R250="","",VLOOKUP($E250&amp;$D$85&amp;$D$86,'CCG data'!$A:$AD,'CCG data'!Y$3,FALSE))</f>
        <v>26.1</v>
      </c>
      <c r="I251" s="100">
        <f>IF(R250="","",VLOOKUP($E250&amp;$D$85&amp;$D$86,'CCG data'!$A:$AD,'CCG data'!Z$3,FALSE))</f>
        <v>31.6</v>
      </c>
      <c r="J251" s="100">
        <f>IF(T250="","",VLOOKUP($E250&amp;$D$85&amp;$D$86,'CCG data'!$A:$AD,'CCG data'!AA$3,FALSE))</f>
        <v>26.5</v>
      </c>
      <c r="K251" s="100">
        <f>IF(T250="","",VLOOKUP($E250&amp;$D$85&amp;$D$86,'CCG data'!$A:$AD,'CCG data'!AB$3,FALSE))</f>
        <v>32</v>
      </c>
      <c r="L251" s="100">
        <f>IF(V250="","",VLOOKUP($E250&amp;$D$85&amp;$D$86,'CCG data'!$A:$AD,'CCG data'!AC$3,FALSE))</f>
        <v>10.1</v>
      </c>
      <c r="M251" s="100">
        <f>IF(V250="","",VLOOKUP($E250&amp;$D$85&amp;$D$86,'CCG data'!$A:$AD,'CCG data'!AD$3,FALSE))</f>
        <v>13.5</v>
      </c>
      <c r="N251" s="304"/>
      <c r="P251" s="162" t="str">
        <f>IF(P250="","",VLOOKUP($E250&amp;$D$85&amp;$D$86,'CCG data'!$A:$AD,'CCG data'!I$3,FALSE))</f>
        <v/>
      </c>
      <c r="Q251" s="15" t="str">
        <f>IF(P250="","",VLOOKUP($E250&amp;$D$85&amp;$D$86,'CCG data'!$A:$AD,'CCG data'!J$3,FALSE))</f>
        <v/>
      </c>
      <c r="R251" s="15">
        <f>IF(R250="","",VLOOKUP($E250&amp;$D$85&amp;$D$86,'CCG data'!$A:$AD,'CCG data'!K$3,FALSE))</f>
        <v>0.38400000000000001</v>
      </c>
      <c r="S251" s="15">
        <f>IF(R250="","",VLOOKUP($E250&amp;$D$85&amp;$D$86,'CCG data'!$A:$AD,'CCG data'!L$3,FALSE))</f>
        <v>0.44400000000000001</v>
      </c>
      <c r="T251" s="15">
        <f>IF(T250="","",VLOOKUP($E250&amp;$D$85&amp;$D$86,'CCG data'!$A:$AD,'CCG data'!M$3,FALSE))</f>
        <v>0.38500000000000001</v>
      </c>
      <c r="U251" s="15">
        <f>IF(T250="","",VLOOKUP($E250&amp;$D$85&amp;$D$86,'CCG data'!$A:$AD,'CCG data'!N$3,FALSE))</f>
        <v>0.44500000000000001</v>
      </c>
      <c r="V251" s="15">
        <f>IF(V250="","",VLOOKUP($E250&amp;$D$85&amp;$D$86,'CCG data'!$A:$AD,'CCG data'!O$3,FALSE))</f>
        <v>0.15</v>
      </c>
      <c r="W251" s="142">
        <f>IF(V250="","",VLOOKUP($E250&amp;$D$85&amp;$D$86,'CCG data'!$A:$AD,'CCG data'!P$3,FALSE))</f>
        <v>0.19500000000000001</v>
      </c>
      <c r="Z251" s="178" t="str">
        <f>IFERROR(VLOOKUP($E251&amp;$D$86, Outliers!$A$4:$P$214,10,FALSE),"0")</f>
        <v>0</v>
      </c>
      <c r="AA251" s="178" t="str">
        <f>IFERROR(VLOOKUP($E251&amp;$D$86, Outliers!$A$4:$P$214,11,FALSE),"0")</f>
        <v>0</v>
      </c>
      <c r="AB251" s="178" t="str">
        <f>IFERROR(VLOOKUP($E251&amp;$D$86, Outliers!$A$4:$P$214,12,FALSE),"0")</f>
        <v>0</v>
      </c>
      <c r="AD251" s="82"/>
      <c r="AE251" s="82"/>
      <c r="AF251" s="82"/>
      <c r="AG251" s="82"/>
    </row>
    <row r="252" spans="4:33" ht="15.75" x14ac:dyDescent="0.25">
      <c r="D252" s="301"/>
      <c r="E252" s="108" t="s">
        <v>468</v>
      </c>
      <c r="F252" s="372" t="str">
        <f>IF(OR(ISERROR(VLOOKUP($E252&amp;$D$85&amp;$D$86,'CCG data'!$A:$AD,'CCG data'!R$3,FALSE)),ISBLANK(VLOOKUP($E252&amp;$D$85&amp;$D$86,'CCG data'!$A:$AD,'CCG data'!R$3,FALSE))),"",VLOOKUP($E252&amp;$D$85&amp;$D$86,'CCG data'!$A:$AD,'CCG data'!R$3,FALSE))</f>
        <v/>
      </c>
      <c r="G252" s="373"/>
      <c r="H252" s="373">
        <f>IF(OR(ISERROR(VLOOKUP($E252&amp;$D$85&amp;$D$86,'CCG data'!$A:$AD,'CCG data'!S$3,FALSE)),ISBLANK(VLOOKUP($E252&amp;$D$85&amp;$D$86,'CCG data'!$A:$AD,'CCG data'!S$3,FALSE))),"",VLOOKUP($E252&amp;$D$85&amp;$D$86,'CCG data'!$A:$AD,'CCG data'!S$3,FALSE))</f>
        <v>19.8</v>
      </c>
      <c r="I252" s="373"/>
      <c r="J252" s="373">
        <f>IF(OR(ISERROR(VLOOKUP($E252&amp;$D$85&amp;$D$86,'CCG data'!$A:$AD,'CCG data'!T$3,FALSE)),ISBLANK(VLOOKUP($E252&amp;$D$85&amp;$D$86,'CCG data'!$A:$AD,'CCG data'!T$3,FALSE))),"",VLOOKUP($E252&amp;$D$85&amp;$D$86,'CCG data'!$A:$AD,'CCG data'!T$3,FALSE))</f>
        <v>18</v>
      </c>
      <c r="K252" s="373"/>
      <c r="L252" s="373">
        <f>IF(OR(ISERROR(VLOOKUP($E252&amp;$D$85&amp;$D$86,'CCG data'!$A:$AD,'CCG data'!U$3,FALSE)),ISBLANK(VLOOKUP($E252&amp;$D$85&amp;$D$86,'CCG data'!$A:$AD,'CCG data'!U$3,FALSE))),"",VLOOKUP($E252&amp;$D$85&amp;$D$86,'CCG data'!$A:$AD,'CCG data'!U$3,FALSE))</f>
        <v>8.3000000000000007</v>
      </c>
      <c r="M252" s="374"/>
      <c r="N252" s="303">
        <f>IF(OR(ISERROR(VLOOKUP($E252&amp;$D$85&amp;$D$86,'CCG data'!$A:$AD,'CCG data'!G$3,FALSE)),ISBLANK(VLOOKUP($E252&amp;$D$85&amp;$D$86,'CCG data'!$A:$AD,'CCG data'!G$3,FALSE))),"",VLOOKUP($E252&amp;$D$85&amp;$D$86,'CCG data'!$A:$AD,'CCG data'!G$3,FALSE))</f>
        <v>744</v>
      </c>
      <c r="P252" s="354" t="str">
        <f>IF(OR(ISERROR(VLOOKUP($E252&amp;$D$85&amp;$D$86,'CCG data'!$A:$AD,'CCG data'!B$3,FALSE)),ISBLANK(VLOOKUP($E252&amp;$D$85&amp;$D$86,'CCG data'!$A:$AD,'CCG data'!B$3,FALSE))),"",VLOOKUP($E252&amp;$D$85&amp;$D$86,'CCG data'!$A:$AD,'CCG data'!B$3,FALSE))</f>
        <v/>
      </c>
      <c r="Q252" s="246"/>
      <c r="R252" s="246">
        <f>IF(OR(ISERROR(VLOOKUP($E252&amp;$D$85&amp;$D$86,'CCG data'!$A:$AD,'CCG data'!C$3,FALSE)),ISBLANK(VLOOKUP($E252&amp;$D$85&amp;$D$86,'CCG data'!$A:$AD,'CCG data'!C$3,FALSE))),"",VLOOKUP($E252&amp;$D$85&amp;$D$86,'CCG data'!$A:$AD,'CCG data'!C$3,FALSE))</f>
        <v>0.42338709677419356</v>
      </c>
      <c r="S252" s="246"/>
      <c r="T252" s="246">
        <f>IF(OR(ISERROR(VLOOKUP($E252&amp;$D$85&amp;$D$86,'CCG data'!$A:$AD,'CCG data'!D$3,FALSE)),ISBLANK(VLOOKUP($E252&amp;$D$85&amp;$D$86,'CCG data'!$A:$AD,'CCG data'!D$3,FALSE))),"",VLOOKUP($E252&amp;$D$85&amp;$D$86,'CCG data'!$A:$AD,'CCG data'!D$3,FALSE))</f>
        <v>0.39516129032258063</v>
      </c>
      <c r="U252" s="246"/>
      <c r="V252" s="246">
        <f>IF(OR(ISERROR(VLOOKUP($E252&amp;$D$85&amp;$D$86,'CCG data'!$A:$AD,'CCG data'!E$3,FALSE)),ISBLANK(VLOOKUP($E252&amp;$D$85&amp;$D$86,'CCG data'!$A:$AD,'CCG data'!E$3,FALSE))),"",VLOOKUP($E252&amp;$D$85&amp;$D$86,'CCG data'!$A:$AD,'CCG data'!E$3,FALSE))</f>
        <v>0.18145161290322581</v>
      </c>
      <c r="W252" s="387"/>
      <c r="Z252" s="178">
        <f>IFERROR(VLOOKUP($E252&amp;$D$86, Outliers!$A$4:$P$214,10,FALSE),"0")</f>
        <v>1</v>
      </c>
      <c r="AA252" s="178">
        <f>IFERROR(VLOOKUP($E252&amp;$D$86, Outliers!$A$4:$P$214,11,FALSE),"0")</f>
        <v>1</v>
      </c>
      <c r="AB252" s="178">
        <f>IFERROR(VLOOKUP($E252&amp;$D$86, Outliers!$A$4:$P$214,12,FALSE),"0")</f>
        <v>1</v>
      </c>
      <c r="AD252" s="82"/>
      <c r="AE252" s="82"/>
      <c r="AF252" s="82"/>
      <c r="AG252" s="82"/>
    </row>
    <row r="253" spans="4:33" x14ac:dyDescent="0.25">
      <c r="D253" s="301"/>
      <c r="E253" s="107" t="s">
        <v>27</v>
      </c>
      <c r="F253" s="99" t="str">
        <f>IF(P252="","",VLOOKUP($E252&amp;$D$85&amp;$D$86,'CCG data'!$A:$AD,'CCG data'!W$3,FALSE))</f>
        <v/>
      </c>
      <c r="G253" s="100" t="str">
        <f>IF(P252="","",VLOOKUP($E252&amp;$D$85&amp;$D$86,'CCG data'!$A:$AD,'CCG data'!X$3,FALSE))</f>
        <v/>
      </c>
      <c r="H253" s="100">
        <f>IF(R252="","",VLOOKUP($E252&amp;$D$85&amp;$D$86,'CCG data'!$A:$AD,'CCG data'!Y$3,FALSE))</f>
        <v>17.600000000000001</v>
      </c>
      <c r="I253" s="100">
        <f>IF(R252="","",VLOOKUP($E252&amp;$D$85&amp;$D$86,'CCG data'!$A:$AD,'CCG data'!Z$3,FALSE))</f>
        <v>22</v>
      </c>
      <c r="J253" s="100">
        <f>IF(T252="","",VLOOKUP($E252&amp;$D$85&amp;$D$86,'CCG data'!$A:$AD,'CCG data'!AA$3,FALSE))</f>
        <v>15.9</v>
      </c>
      <c r="K253" s="100">
        <f>IF(T252="","",VLOOKUP($E252&amp;$D$85&amp;$D$86,'CCG data'!$A:$AD,'CCG data'!AB$3,FALSE))</f>
        <v>20</v>
      </c>
      <c r="L253" s="100">
        <f>IF(V252="","",VLOOKUP($E252&amp;$D$85&amp;$D$86,'CCG data'!$A:$AD,'CCG data'!AC$3,FALSE))</f>
        <v>6.9</v>
      </c>
      <c r="M253" s="100">
        <f>IF(V252="","",VLOOKUP($E252&amp;$D$85&amp;$D$86,'CCG data'!$A:$AD,'CCG data'!AD$3,FALSE))</f>
        <v>9.6999999999999993</v>
      </c>
      <c r="N253" s="304"/>
      <c r="P253" s="162" t="str">
        <f>IF(P252="","",VLOOKUP($E252&amp;$D$85&amp;$D$86,'CCG data'!$A:$AD,'CCG data'!I$3,FALSE))</f>
        <v/>
      </c>
      <c r="Q253" s="15" t="str">
        <f>IF(P252="","",VLOOKUP($E252&amp;$D$85&amp;$D$86,'CCG data'!$A:$AD,'CCG data'!J$3,FALSE))</f>
        <v/>
      </c>
      <c r="R253" s="15">
        <f>IF(R252="","",VLOOKUP($E252&amp;$D$85&amp;$D$86,'CCG data'!$A:$AD,'CCG data'!K$3,FALSE))</f>
        <v>0.38800000000000001</v>
      </c>
      <c r="S253" s="15">
        <f>IF(R252="","",VLOOKUP($E252&amp;$D$85&amp;$D$86,'CCG data'!$A:$AD,'CCG data'!L$3,FALSE))</f>
        <v>0.45900000000000002</v>
      </c>
      <c r="T253" s="15">
        <f>IF(T252="","",VLOOKUP($E252&amp;$D$85&amp;$D$86,'CCG data'!$A:$AD,'CCG data'!M$3,FALSE))</f>
        <v>0.36099999999999999</v>
      </c>
      <c r="U253" s="15">
        <f>IF(T252="","",VLOOKUP($E252&amp;$D$85&amp;$D$86,'CCG data'!$A:$AD,'CCG data'!N$3,FALSE))</f>
        <v>0.43099999999999999</v>
      </c>
      <c r="V253" s="15">
        <f>IF(V252="","",VLOOKUP($E252&amp;$D$85&amp;$D$86,'CCG data'!$A:$AD,'CCG data'!O$3,FALSE))</f>
        <v>0.155</v>
      </c>
      <c r="W253" s="142">
        <f>IF(V252="","",VLOOKUP($E252&amp;$D$85&amp;$D$86,'CCG data'!$A:$AD,'CCG data'!P$3,FALSE))</f>
        <v>0.21099999999999999</v>
      </c>
      <c r="Z253" s="178" t="str">
        <f>IFERROR(VLOOKUP($E253&amp;$D$86, Outliers!$A$4:$P$214,10,FALSE),"0")</f>
        <v>0</v>
      </c>
      <c r="AA253" s="178" t="str">
        <f>IFERROR(VLOOKUP($E253&amp;$D$86, Outliers!$A$4:$P$214,11,FALSE),"0")</f>
        <v>0</v>
      </c>
      <c r="AB253" s="178" t="str">
        <f>IFERROR(VLOOKUP($E253&amp;$D$86, Outliers!$A$4:$P$214,12,FALSE),"0")</f>
        <v>0</v>
      </c>
      <c r="AD253" s="82"/>
      <c r="AE253" s="82"/>
      <c r="AF253" s="82"/>
      <c r="AG253" s="82"/>
    </row>
    <row r="254" spans="4:33" ht="15.75" x14ac:dyDescent="0.25">
      <c r="D254" s="301"/>
      <c r="E254" s="108" t="s">
        <v>225</v>
      </c>
      <c r="F254" s="372" t="str">
        <f>IF(OR(ISERROR(VLOOKUP($E254&amp;$D$85&amp;$D$86,'CCG data'!$A:$AD,'CCG data'!R$3,FALSE)),ISBLANK(VLOOKUP($E254&amp;$D$85&amp;$D$86,'CCG data'!$A:$AD,'CCG data'!R$3,FALSE))),"",VLOOKUP($E254&amp;$D$85&amp;$D$86,'CCG data'!$A:$AD,'CCG data'!R$3,FALSE))</f>
        <v/>
      </c>
      <c r="G254" s="373"/>
      <c r="H254" s="373">
        <f>IF(OR(ISERROR(VLOOKUP($E254&amp;$D$85&amp;$D$86,'CCG data'!$A:$AD,'CCG data'!S$3,FALSE)),ISBLANK(VLOOKUP($E254&amp;$D$85&amp;$D$86,'CCG data'!$A:$AD,'CCG data'!S$3,FALSE))),"",VLOOKUP($E254&amp;$D$85&amp;$D$86,'CCG data'!$A:$AD,'CCG data'!S$3,FALSE))</f>
        <v>22.9</v>
      </c>
      <c r="I254" s="373"/>
      <c r="J254" s="373">
        <f>IF(OR(ISERROR(VLOOKUP($E254&amp;$D$85&amp;$D$86,'CCG data'!$A:$AD,'CCG data'!T$3,FALSE)),ISBLANK(VLOOKUP($E254&amp;$D$85&amp;$D$86,'CCG data'!$A:$AD,'CCG data'!T$3,FALSE))),"",VLOOKUP($E254&amp;$D$85&amp;$D$86,'CCG data'!$A:$AD,'CCG data'!T$3,FALSE))</f>
        <v>31.5</v>
      </c>
      <c r="K254" s="373"/>
      <c r="L254" s="373">
        <f>IF(OR(ISERROR(VLOOKUP($E254&amp;$D$85&amp;$D$86,'CCG data'!$A:$AD,'CCG data'!U$3,FALSE)),ISBLANK(VLOOKUP($E254&amp;$D$85&amp;$D$86,'CCG data'!$A:$AD,'CCG data'!U$3,FALSE))),"",VLOOKUP($E254&amp;$D$85&amp;$D$86,'CCG data'!$A:$AD,'CCG data'!U$3,FALSE))</f>
        <v>22.5</v>
      </c>
      <c r="M254" s="374"/>
      <c r="N254" s="303">
        <f>IF(OR(ISERROR(VLOOKUP($E254&amp;$D$85&amp;$D$86,'CCG data'!$A:$AD,'CCG data'!G$3,FALSE)),ISBLANK(VLOOKUP($E254&amp;$D$85&amp;$D$86,'CCG data'!$A:$AD,'CCG data'!G$3,FALSE))),"",VLOOKUP($E254&amp;$D$85&amp;$D$86,'CCG data'!$A:$AD,'CCG data'!G$3,FALSE))</f>
        <v>896</v>
      </c>
      <c r="P254" s="354" t="str">
        <f>IF(OR(ISERROR(VLOOKUP($E254&amp;$D$85&amp;$D$86,'CCG data'!$A:$AD,'CCG data'!B$3,FALSE)),ISBLANK(VLOOKUP($E254&amp;$D$85&amp;$D$86,'CCG data'!$A:$AD,'CCG data'!B$3,FALSE))),"",VLOOKUP($E254&amp;$D$85&amp;$D$86,'CCG data'!$A:$AD,'CCG data'!B$3,FALSE))</f>
        <v/>
      </c>
      <c r="Q254" s="246"/>
      <c r="R254" s="246">
        <f>IF(OR(ISERROR(VLOOKUP($E254&amp;$D$85&amp;$D$86,'CCG data'!$A:$AD,'CCG data'!C$3,FALSE)),ISBLANK(VLOOKUP($E254&amp;$D$85&amp;$D$86,'CCG data'!$A:$AD,'CCG data'!C$3,FALSE))),"",VLOOKUP($E254&amp;$D$85&amp;$D$86,'CCG data'!$A:$AD,'CCG data'!C$3,FALSE))</f>
        <v>0.3013392857142857</v>
      </c>
      <c r="S254" s="246"/>
      <c r="T254" s="246">
        <f>IF(OR(ISERROR(VLOOKUP($E254&amp;$D$85&amp;$D$86,'CCG data'!$A:$AD,'CCG data'!D$3,FALSE)),ISBLANK(VLOOKUP($E254&amp;$D$85&amp;$D$86,'CCG data'!$A:$AD,'CCG data'!D$3,FALSE))),"",VLOOKUP($E254&amp;$D$85&amp;$D$86,'CCG data'!$A:$AD,'CCG data'!D$3,FALSE))</f>
        <v>0.4017857142857143</v>
      </c>
      <c r="U254" s="246"/>
      <c r="V254" s="246">
        <f>IF(OR(ISERROR(VLOOKUP($E254&amp;$D$85&amp;$D$86,'CCG data'!$A:$AD,'CCG data'!E$3,FALSE)),ISBLANK(VLOOKUP($E254&amp;$D$85&amp;$D$86,'CCG data'!$A:$AD,'CCG data'!E$3,FALSE))),"",VLOOKUP($E254&amp;$D$85&amp;$D$86,'CCG data'!$A:$AD,'CCG data'!E$3,FALSE))</f>
        <v>0.296875</v>
      </c>
      <c r="W254" s="387"/>
      <c r="Z254" s="178">
        <f>IFERROR(VLOOKUP($E254&amp;$D$86, Outliers!$A$4:$P$214,10,FALSE),"0")</f>
        <v>1</v>
      </c>
      <c r="AA254" s="178">
        <f>IFERROR(VLOOKUP($E254&amp;$D$86, Outliers!$A$4:$P$214,11,FALSE),"0")</f>
        <v>0</v>
      </c>
      <c r="AB254" s="178">
        <f>IFERROR(VLOOKUP($E254&amp;$D$86, Outliers!$A$4:$P$214,12,FALSE),"0")</f>
        <v>1</v>
      </c>
      <c r="AD254" s="82"/>
      <c r="AE254" s="82"/>
      <c r="AF254" s="82"/>
      <c r="AG254" s="82"/>
    </row>
    <row r="255" spans="4:33" x14ac:dyDescent="0.25">
      <c r="D255" s="301"/>
      <c r="E255" s="107" t="s">
        <v>27</v>
      </c>
      <c r="F255" s="99" t="str">
        <f>IF(P254="","",VLOOKUP($E254&amp;$D$85&amp;$D$86,'CCG data'!$A:$AD,'CCG data'!W$3,FALSE))</f>
        <v/>
      </c>
      <c r="G255" s="100" t="str">
        <f>IF(P254="","",VLOOKUP($E254&amp;$D$85&amp;$D$86,'CCG data'!$A:$AD,'CCG data'!X$3,FALSE))</f>
        <v/>
      </c>
      <c r="H255" s="100">
        <f>IF(R254="","",VLOOKUP($E254&amp;$D$85&amp;$D$86,'CCG data'!$A:$AD,'CCG data'!Y$3,FALSE))</f>
        <v>20.2</v>
      </c>
      <c r="I255" s="100">
        <f>IF(R254="","",VLOOKUP($E254&amp;$D$85&amp;$D$86,'CCG data'!$A:$AD,'CCG data'!Z$3,FALSE))</f>
        <v>25.6</v>
      </c>
      <c r="J255" s="100">
        <f>IF(T254="","",VLOOKUP($E254&amp;$D$85&amp;$D$86,'CCG data'!$A:$AD,'CCG data'!AA$3,FALSE))</f>
        <v>28.2</v>
      </c>
      <c r="K255" s="100">
        <f>IF(T254="","",VLOOKUP($E254&amp;$D$85&amp;$D$86,'CCG data'!$A:$AD,'CCG data'!AB$3,FALSE))</f>
        <v>34.700000000000003</v>
      </c>
      <c r="L255" s="100">
        <f>IF(V254="","",VLOOKUP($E254&amp;$D$85&amp;$D$86,'CCG data'!$A:$AD,'CCG data'!AC$3,FALSE))</f>
        <v>19.8</v>
      </c>
      <c r="M255" s="100">
        <f>IF(V254="","",VLOOKUP($E254&amp;$D$85&amp;$D$86,'CCG data'!$A:$AD,'CCG data'!AD$3,FALSE))</f>
        <v>25.2</v>
      </c>
      <c r="N255" s="304"/>
      <c r="P255" s="162" t="str">
        <f>IF(P254="","",VLOOKUP($E254&amp;$D$85&amp;$D$86,'CCG data'!$A:$AD,'CCG data'!I$3,FALSE))</f>
        <v/>
      </c>
      <c r="Q255" s="15" t="str">
        <f>IF(P254="","",VLOOKUP($E254&amp;$D$85&amp;$D$86,'CCG data'!$A:$AD,'CCG data'!J$3,FALSE))</f>
        <v/>
      </c>
      <c r="R255" s="15">
        <f>IF(R254="","",VLOOKUP($E254&amp;$D$85&amp;$D$86,'CCG data'!$A:$AD,'CCG data'!K$3,FALSE))</f>
        <v>0.27200000000000002</v>
      </c>
      <c r="S255" s="15">
        <f>IF(R254="","",VLOOKUP($E254&amp;$D$85&amp;$D$86,'CCG data'!$A:$AD,'CCG data'!L$3,FALSE))</f>
        <v>0.33200000000000002</v>
      </c>
      <c r="T255" s="15">
        <f>IF(T254="","",VLOOKUP($E254&amp;$D$85&amp;$D$86,'CCG data'!$A:$AD,'CCG data'!M$3,FALSE))</f>
        <v>0.37</v>
      </c>
      <c r="U255" s="15">
        <f>IF(T254="","",VLOOKUP($E254&amp;$D$85&amp;$D$86,'CCG data'!$A:$AD,'CCG data'!N$3,FALSE))</f>
        <v>0.434</v>
      </c>
      <c r="V255" s="15">
        <f>IF(V254="","",VLOOKUP($E254&amp;$D$85&amp;$D$86,'CCG data'!$A:$AD,'CCG data'!O$3,FALSE))</f>
        <v>0.26800000000000002</v>
      </c>
      <c r="W255" s="142">
        <f>IF(V254="","",VLOOKUP($E254&amp;$D$85&amp;$D$86,'CCG data'!$A:$AD,'CCG data'!P$3,FALSE))</f>
        <v>0.32800000000000001</v>
      </c>
      <c r="Z255" s="178" t="str">
        <f>IFERROR(VLOOKUP($E255&amp;$D$86, Outliers!$A$4:$P$214,10,FALSE),"0")</f>
        <v>0</v>
      </c>
      <c r="AA255" s="178" t="str">
        <f>IFERROR(VLOOKUP($E255&amp;$D$86, Outliers!$A$4:$P$214,11,FALSE),"0")</f>
        <v>0</v>
      </c>
      <c r="AB255" s="178" t="str">
        <f>IFERROR(VLOOKUP($E255&amp;$D$86, Outliers!$A$4:$P$214,12,FALSE),"0")</f>
        <v>0</v>
      </c>
      <c r="AD255" s="82"/>
      <c r="AE255" s="82"/>
      <c r="AF255" s="82"/>
      <c r="AG255" s="82"/>
    </row>
    <row r="256" spans="4:33" ht="15.75" x14ac:dyDescent="0.25">
      <c r="D256" s="301"/>
      <c r="E256" s="108" t="s">
        <v>226</v>
      </c>
      <c r="F256" s="372" t="str">
        <f>IF(OR(ISERROR(VLOOKUP($E256&amp;$D$85&amp;$D$86,'CCG data'!$A:$AD,'CCG data'!R$3,FALSE)),ISBLANK(VLOOKUP($E256&amp;$D$85&amp;$D$86,'CCG data'!$A:$AD,'CCG data'!R$3,FALSE))),"",VLOOKUP($E256&amp;$D$85&amp;$D$86,'CCG data'!$A:$AD,'CCG data'!R$3,FALSE))</f>
        <v/>
      </c>
      <c r="G256" s="373"/>
      <c r="H256" s="373">
        <f>IF(OR(ISERROR(VLOOKUP($E256&amp;$D$85&amp;$D$86,'CCG data'!$A:$AD,'CCG data'!S$3,FALSE)),ISBLANK(VLOOKUP($E256&amp;$D$85&amp;$D$86,'CCG data'!$A:$AD,'CCG data'!S$3,FALSE))),"",VLOOKUP($E256&amp;$D$85&amp;$D$86,'CCG data'!$A:$AD,'CCG data'!S$3,FALSE))</f>
        <v>66.900000000000006</v>
      </c>
      <c r="I256" s="373"/>
      <c r="J256" s="373">
        <f>IF(OR(ISERROR(VLOOKUP($E256&amp;$D$85&amp;$D$86,'CCG data'!$A:$AD,'CCG data'!T$3,FALSE)),ISBLANK(VLOOKUP($E256&amp;$D$85&amp;$D$86,'CCG data'!$A:$AD,'CCG data'!T$3,FALSE))),"",VLOOKUP($E256&amp;$D$85&amp;$D$86,'CCG data'!$A:$AD,'CCG data'!T$3,FALSE))</f>
        <v>54</v>
      </c>
      <c r="K256" s="373"/>
      <c r="L256" s="373">
        <f>IF(OR(ISERROR(VLOOKUP($E256&amp;$D$85&amp;$D$86,'CCG data'!$A:$AD,'CCG data'!U$3,FALSE)),ISBLANK(VLOOKUP($E256&amp;$D$85&amp;$D$86,'CCG data'!$A:$AD,'CCG data'!U$3,FALSE))),"",VLOOKUP($E256&amp;$D$85&amp;$D$86,'CCG data'!$A:$AD,'CCG data'!U$3,FALSE))</f>
        <v>9.5</v>
      </c>
      <c r="M256" s="374"/>
      <c r="N256" s="303">
        <f>IF(OR(ISERROR(VLOOKUP($E256&amp;$D$85&amp;$D$86,'CCG data'!$A:$AD,'CCG data'!G$3,FALSE)),ISBLANK(VLOOKUP($E256&amp;$D$85&amp;$D$86,'CCG data'!$A:$AD,'CCG data'!G$3,FALSE))),"",VLOOKUP($E256&amp;$D$85&amp;$D$86,'CCG data'!$A:$AD,'CCG data'!G$3,FALSE))</f>
        <v>2025</v>
      </c>
      <c r="P256" s="354" t="str">
        <f>IF(OR(ISERROR(VLOOKUP($E256&amp;$D$85&amp;$D$86,'CCG data'!$A:$AD,'CCG data'!B$3,FALSE)),ISBLANK(VLOOKUP($E256&amp;$D$85&amp;$D$86,'CCG data'!$A:$AD,'CCG data'!B$3,FALSE))),"",VLOOKUP($E256&amp;$D$85&amp;$D$86,'CCG data'!$A:$AD,'CCG data'!B$3,FALSE))</f>
        <v/>
      </c>
      <c r="Q256" s="246"/>
      <c r="R256" s="246">
        <f>IF(OR(ISERROR(VLOOKUP($E256&amp;$D$85&amp;$D$86,'CCG data'!$A:$AD,'CCG data'!C$3,FALSE)),ISBLANK(VLOOKUP($E256&amp;$D$85&amp;$D$86,'CCG data'!$A:$AD,'CCG data'!C$3,FALSE))),"",VLOOKUP($E256&amp;$D$85&amp;$D$86,'CCG data'!$A:$AD,'CCG data'!C$3,FALSE))</f>
        <v>0.51555555555555554</v>
      </c>
      <c r="S256" s="246"/>
      <c r="T256" s="246">
        <f>IF(OR(ISERROR(VLOOKUP($E256&amp;$D$85&amp;$D$86,'CCG data'!$A:$AD,'CCG data'!D$3,FALSE)),ISBLANK(VLOOKUP($E256&amp;$D$85&amp;$D$86,'CCG data'!$A:$AD,'CCG data'!D$3,FALSE))),"",VLOOKUP($E256&amp;$D$85&amp;$D$86,'CCG data'!$A:$AD,'CCG data'!D$3,FALSE))</f>
        <v>0.41086419753086417</v>
      </c>
      <c r="U256" s="246"/>
      <c r="V256" s="246">
        <f>IF(OR(ISERROR(VLOOKUP($E256&amp;$D$85&amp;$D$86,'CCG data'!$A:$AD,'CCG data'!E$3,FALSE)),ISBLANK(VLOOKUP($E256&amp;$D$85&amp;$D$86,'CCG data'!$A:$AD,'CCG data'!E$3,FALSE))),"",VLOOKUP($E256&amp;$D$85&amp;$D$86,'CCG data'!$A:$AD,'CCG data'!E$3,FALSE))</f>
        <v>7.3580246913580241E-2</v>
      </c>
      <c r="W256" s="387"/>
      <c r="Z256" s="178">
        <f>IFERROR(VLOOKUP($E256&amp;$D$86, Outliers!$A$4:$P$214,10,FALSE),"0")</f>
        <v>1</v>
      </c>
      <c r="AA256" s="178">
        <f>IFERROR(VLOOKUP($E256&amp;$D$86, Outliers!$A$4:$P$214,11,FALSE),"0")</f>
        <v>1</v>
      </c>
      <c r="AB256" s="178">
        <f>IFERROR(VLOOKUP($E256&amp;$D$86, Outliers!$A$4:$P$214,12,FALSE),"0")</f>
        <v>0</v>
      </c>
      <c r="AD256" s="82"/>
      <c r="AE256" s="82"/>
      <c r="AF256" s="82"/>
      <c r="AG256" s="82"/>
    </row>
    <row r="257" spans="4:33" x14ac:dyDescent="0.25">
      <c r="D257" s="301"/>
      <c r="E257" s="107" t="s">
        <v>27</v>
      </c>
      <c r="F257" s="99" t="str">
        <f>IF(P256="","",VLOOKUP($E256&amp;$D$85&amp;$D$86,'CCG data'!$A:$AD,'CCG data'!W$3,FALSE))</f>
        <v/>
      </c>
      <c r="G257" s="100" t="str">
        <f>IF(P256="","",VLOOKUP($E256&amp;$D$85&amp;$D$86,'CCG data'!$A:$AD,'CCG data'!X$3,FALSE))</f>
        <v/>
      </c>
      <c r="H257" s="100">
        <f>IF(R256="","",VLOOKUP($E256&amp;$D$85&amp;$D$86,'CCG data'!$A:$AD,'CCG data'!Y$3,FALSE))</f>
        <v>62.9</v>
      </c>
      <c r="I257" s="100">
        <f>IF(R256="","",VLOOKUP($E256&amp;$D$85&amp;$D$86,'CCG data'!$A:$AD,'CCG data'!Z$3,FALSE))</f>
        <v>71</v>
      </c>
      <c r="J257" s="100">
        <f>IF(T256="","",VLOOKUP($E256&amp;$D$85&amp;$D$86,'CCG data'!$A:$AD,'CCG data'!AA$3,FALSE))</f>
        <v>50.4</v>
      </c>
      <c r="K257" s="100">
        <f>IF(T256="","",VLOOKUP($E256&amp;$D$85&amp;$D$86,'CCG data'!$A:$AD,'CCG data'!AB$3,FALSE))</f>
        <v>57.7</v>
      </c>
      <c r="L257" s="100">
        <f>IF(V256="","",VLOOKUP($E256&amp;$D$85&amp;$D$86,'CCG data'!$A:$AD,'CCG data'!AC$3,FALSE))</f>
        <v>8</v>
      </c>
      <c r="M257" s="100">
        <f>IF(V256="","",VLOOKUP($E256&amp;$D$85&amp;$D$86,'CCG data'!$A:$AD,'CCG data'!AD$3,FALSE))</f>
        <v>11</v>
      </c>
      <c r="N257" s="304"/>
      <c r="P257" s="162" t="str">
        <f>IF(P256="","",VLOOKUP($E256&amp;$D$85&amp;$D$86,'CCG data'!$A:$AD,'CCG data'!I$3,FALSE))</f>
        <v/>
      </c>
      <c r="Q257" s="15" t="str">
        <f>IF(P256="","",VLOOKUP($E256&amp;$D$85&amp;$D$86,'CCG data'!$A:$AD,'CCG data'!J$3,FALSE))</f>
        <v/>
      </c>
      <c r="R257" s="15">
        <f>IF(R256="","",VLOOKUP($E256&amp;$D$85&amp;$D$86,'CCG data'!$A:$AD,'CCG data'!K$3,FALSE))</f>
        <v>0.49399999999999999</v>
      </c>
      <c r="S257" s="15">
        <f>IF(R256="","",VLOOKUP($E256&amp;$D$85&amp;$D$86,'CCG data'!$A:$AD,'CCG data'!L$3,FALSE))</f>
        <v>0.53700000000000003</v>
      </c>
      <c r="T257" s="15">
        <f>IF(T256="","",VLOOKUP($E256&amp;$D$85&amp;$D$86,'CCG data'!$A:$AD,'CCG data'!M$3,FALSE))</f>
        <v>0.39</v>
      </c>
      <c r="U257" s="15">
        <f>IF(T256="","",VLOOKUP($E256&amp;$D$85&amp;$D$86,'CCG data'!$A:$AD,'CCG data'!N$3,FALSE))</f>
        <v>0.432</v>
      </c>
      <c r="V257" s="15">
        <f>IF(V256="","",VLOOKUP($E256&amp;$D$85&amp;$D$86,'CCG data'!$A:$AD,'CCG data'!O$3,FALSE))</f>
        <v>6.3E-2</v>
      </c>
      <c r="W257" s="142">
        <f>IF(V256="","",VLOOKUP($E256&amp;$D$85&amp;$D$86,'CCG data'!$A:$AD,'CCG data'!P$3,FALSE))</f>
        <v>8.5999999999999993E-2</v>
      </c>
      <c r="Z257" s="178" t="str">
        <f>IFERROR(VLOOKUP($E257&amp;$D$86, Outliers!$A$4:$P$214,10,FALSE),"0")</f>
        <v>0</v>
      </c>
      <c r="AA257" s="178" t="str">
        <f>IFERROR(VLOOKUP($E257&amp;$D$86, Outliers!$A$4:$P$214,11,FALSE),"0")</f>
        <v>0</v>
      </c>
      <c r="AB257" s="178" t="str">
        <f>IFERROR(VLOOKUP($E257&amp;$D$86, Outliers!$A$4:$P$214,12,FALSE),"0")</f>
        <v>0</v>
      </c>
      <c r="AD257" s="82"/>
      <c r="AE257" s="82"/>
      <c r="AF257" s="82"/>
      <c r="AG257" s="82"/>
    </row>
    <row r="258" spans="4:33" ht="15.75" x14ac:dyDescent="0.25">
      <c r="D258" s="301"/>
      <c r="E258" s="108" t="s">
        <v>469</v>
      </c>
      <c r="F258" s="372" t="str">
        <f>IF(OR(ISERROR(VLOOKUP($E258&amp;$D$85&amp;$D$86,'CCG data'!$A:$AD,'CCG data'!R$3,FALSE)),ISBLANK(VLOOKUP($E258&amp;$D$85&amp;$D$86,'CCG data'!$A:$AD,'CCG data'!R$3,FALSE))),"",VLOOKUP($E258&amp;$D$85&amp;$D$86,'CCG data'!$A:$AD,'CCG data'!R$3,FALSE))</f>
        <v/>
      </c>
      <c r="G258" s="373"/>
      <c r="H258" s="373">
        <f>IF(OR(ISERROR(VLOOKUP($E258&amp;$D$85&amp;$D$86,'CCG data'!$A:$AD,'CCG data'!S$3,FALSE)),ISBLANK(VLOOKUP($E258&amp;$D$85&amp;$D$86,'CCG data'!$A:$AD,'CCG data'!S$3,FALSE))),"",VLOOKUP($E258&amp;$D$85&amp;$D$86,'CCG data'!$A:$AD,'CCG data'!S$3,FALSE))</f>
        <v>29.3</v>
      </c>
      <c r="I258" s="373"/>
      <c r="J258" s="373">
        <f>IF(OR(ISERROR(VLOOKUP($E258&amp;$D$85&amp;$D$86,'CCG data'!$A:$AD,'CCG data'!T$3,FALSE)),ISBLANK(VLOOKUP($E258&amp;$D$85&amp;$D$86,'CCG data'!$A:$AD,'CCG data'!T$3,FALSE))),"",VLOOKUP($E258&amp;$D$85&amp;$D$86,'CCG data'!$A:$AD,'CCG data'!T$3,FALSE))</f>
        <v>19.7</v>
      </c>
      <c r="K258" s="373"/>
      <c r="L258" s="373">
        <f>IF(OR(ISERROR(VLOOKUP($E258&amp;$D$85&amp;$D$86,'CCG data'!$A:$AD,'CCG data'!U$3,FALSE)),ISBLANK(VLOOKUP($E258&amp;$D$85&amp;$D$86,'CCG data'!$A:$AD,'CCG data'!U$3,FALSE))),"",VLOOKUP($E258&amp;$D$85&amp;$D$86,'CCG data'!$A:$AD,'CCG data'!U$3,FALSE))</f>
        <v>7.6</v>
      </c>
      <c r="M258" s="374"/>
      <c r="N258" s="303">
        <f>IF(OR(ISERROR(VLOOKUP($E258&amp;$D$85&amp;$D$86,'CCG data'!$A:$AD,'CCG data'!G$3,FALSE)),ISBLANK(VLOOKUP($E258&amp;$D$85&amp;$D$86,'CCG data'!$A:$AD,'CCG data'!G$3,FALSE))),"",VLOOKUP($E258&amp;$D$85&amp;$D$86,'CCG data'!$A:$AD,'CCG data'!G$3,FALSE))</f>
        <v>1769</v>
      </c>
      <c r="P258" s="354" t="str">
        <f>IF(OR(ISERROR(VLOOKUP($E258&amp;$D$85&amp;$D$86,'CCG data'!$A:$AD,'CCG data'!B$3,FALSE)),ISBLANK(VLOOKUP($E258&amp;$D$85&amp;$D$86,'CCG data'!$A:$AD,'CCG data'!B$3,FALSE))),"",VLOOKUP($E258&amp;$D$85&amp;$D$86,'CCG data'!$A:$AD,'CCG data'!B$3,FALSE))</f>
        <v/>
      </c>
      <c r="Q258" s="246"/>
      <c r="R258" s="246">
        <f>IF(OR(ISERROR(VLOOKUP($E258&amp;$D$85&amp;$D$86,'CCG data'!$A:$AD,'CCG data'!C$3,FALSE)),ISBLANK(VLOOKUP($E258&amp;$D$85&amp;$D$86,'CCG data'!$A:$AD,'CCG data'!C$3,FALSE))),"",VLOOKUP($E258&amp;$D$85&amp;$D$86,'CCG data'!$A:$AD,'CCG data'!C$3,FALSE))</f>
        <v>0.51271905031091014</v>
      </c>
      <c r="S258" s="246"/>
      <c r="T258" s="246">
        <f>IF(OR(ISERROR(VLOOKUP($E258&amp;$D$85&amp;$D$86,'CCG data'!$A:$AD,'CCG data'!D$3,FALSE)),ISBLANK(VLOOKUP($E258&amp;$D$85&amp;$D$86,'CCG data'!$A:$AD,'CCG data'!D$3,FALSE))),"",VLOOKUP($E258&amp;$D$85&amp;$D$86,'CCG data'!$A:$AD,'CCG data'!D$3,FALSE))</f>
        <v>0.35217637083097797</v>
      </c>
      <c r="U258" s="246"/>
      <c r="V258" s="246">
        <f>IF(OR(ISERROR(VLOOKUP($E258&amp;$D$85&amp;$D$86,'CCG data'!$A:$AD,'CCG data'!E$3,FALSE)),ISBLANK(VLOOKUP($E258&amp;$D$85&amp;$D$86,'CCG data'!$A:$AD,'CCG data'!E$3,FALSE))),"",VLOOKUP($E258&amp;$D$85&amp;$D$86,'CCG data'!$A:$AD,'CCG data'!E$3,FALSE))</f>
        <v>0.13510457885811192</v>
      </c>
      <c r="W258" s="387"/>
      <c r="Z258" s="178">
        <f>IFERROR(VLOOKUP($E258&amp;$D$86, Outliers!$A$4:$P$214,10,FALSE),"0")</f>
        <v>1</v>
      </c>
      <c r="AA258" s="178">
        <f>IFERROR(VLOOKUP($E258&amp;$D$86, Outliers!$A$4:$P$214,11,FALSE),"0")</f>
        <v>1</v>
      </c>
      <c r="AB258" s="178">
        <f>IFERROR(VLOOKUP($E258&amp;$D$86, Outliers!$A$4:$P$214,12,FALSE),"0")</f>
        <v>1</v>
      </c>
      <c r="AD258" s="82"/>
      <c r="AE258" s="82"/>
      <c r="AF258" s="82"/>
      <c r="AG258" s="82"/>
    </row>
    <row r="259" spans="4:33" x14ac:dyDescent="0.25">
      <c r="D259" s="301"/>
      <c r="E259" s="107" t="s">
        <v>27</v>
      </c>
      <c r="F259" s="99" t="str">
        <f>IF(P258="","",VLOOKUP($E258&amp;$D$85&amp;$D$86,'CCG data'!$A:$AD,'CCG data'!W$3,FALSE))</f>
        <v/>
      </c>
      <c r="G259" s="100" t="str">
        <f>IF(P258="","",VLOOKUP($E258&amp;$D$85&amp;$D$86,'CCG data'!$A:$AD,'CCG data'!X$3,FALSE))</f>
        <v/>
      </c>
      <c r="H259" s="100">
        <f>IF(R258="","",VLOOKUP($E258&amp;$D$85&amp;$D$86,'CCG data'!$A:$AD,'CCG data'!Y$3,FALSE))</f>
        <v>27.4</v>
      </c>
      <c r="I259" s="100">
        <f>IF(R258="","",VLOOKUP($E258&amp;$D$85&amp;$D$86,'CCG data'!$A:$AD,'CCG data'!Z$3,FALSE))</f>
        <v>31.2</v>
      </c>
      <c r="J259" s="100">
        <f>IF(T258="","",VLOOKUP($E258&amp;$D$85&amp;$D$86,'CCG data'!$A:$AD,'CCG data'!AA$3,FALSE))</f>
        <v>18.100000000000001</v>
      </c>
      <c r="K259" s="100">
        <f>IF(T258="","",VLOOKUP($E258&amp;$D$85&amp;$D$86,'CCG data'!$A:$AD,'CCG data'!AB$3,FALSE))</f>
        <v>21.2</v>
      </c>
      <c r="L259" s="100">
        <f>IF(V258="","",VLOOKUP($E258&amp;$D$85&amp;$D$86,'CCG data'!$A:$AD,'CCG data'!AC$3,FALSE))</f>
        <v>6.7</v>
      </c>
      <c r="M259" s="100">
        <f>IF(V258="","",VLOOKUP($E258&amp;$D$85&amp;$D$86,'CCG data'!$A:$AD,'CCG data'!AD$3,FALSE))</f>
        <v>8.6</v>
      </c>
      <c r="N259" s="304"/>
      <c r="P259" s="162" t="str">
        <f>IF(P258="","",VLOOKUP($E258&amp;$D$85&amp;$D$86,'CCG data'!$A:$AD,'CCG data'!I$3,FALSE))</f>
        <v/>
      </c>
      <c r="Q259" s="15" t="str">
        <f>IF(P258="","",VLOOKUP($E258&amp;$D$85&amp;$D$86,'CCG data'!$A:$AD,'CCG data'!J$3,FALSE))</f>
        <v/>
      </c>
      <c r="R259" s="15">
        <f>IF(R258="","",VLOOKUP($E258&amp;$D$85&amp;$D$86,'CCG data'!$A:$AD,'CCG data'!K$3,FALSE))</f>
        <v>0.48899999999999999</v>
      </c>
      <c r="S259" s="15">
        <f>IF(R258="","",VLOOKUP($E258&amp;$D$85&amp;$D$86,'CCG data'!$A:$AD,'CCG data'!L$3,FALSE))</f>
        <v>0.53600000000000003</v>
      </c>
      <c r="T259" s="15">
        <f>IF(T258="","",VLOOKUP($E258&amp;$D$85&amp;$D$86,'CCG data'!$A:$AD,'CCG data'!M$3,FALSE))</f>
        <v>0.33</v>
      </c>
      <c r="U259" s="15">
        <f>IF(T258="","",VLOOKUP($E258&amp;$D$85&amp;$D$86,'CCG data'!$A:$AD,'CCG data'!N$3,FALSE))</f>
        <v>0.375</v>
      </c>
      <c r="V259" s="15">
        <f>IF(V258="","",VLOOKUP($E258&amp;$D$85&amp;$D$86,'CCG data'!$A:$AD,'CCG data'!O$3,FALSE))</f>
        <v>0.12</v>
      </c>
      <c r="W259" s="142">
        <f>IF(V258="","",VLOOKUP($E258&amp;$D$85&amp;$D$86,'CCG data'!$A:$AD,'CCG data'!P$3,FALSE))</f>
        <v>0.152</v>
      </c>
      <c r="Z259" s="178" t="str">
        <f>IFERROR(VLOOKUP($E259&amp;$D$86, Outliers!$A$4:$P$214,10,FALSE),"0")</f>
        <v>0</v>
      </c>
      <c r="AA259" s="178" t="str">
        <f>IFERROR(VLOOKUP($E259&amp;$D$86, Outliers!$A$4:$P$214,11,FALSE),"0")</f>
        <v>0</v>
      </c>
      <c r="AB259" s="178" t="str">
        <f>IFERROR(VLOOKUP($E259&amp;$D$86, Outliers!$A$4:$P$214,12,FALSE),"0")</f>
        <v>0</v>
      </c>
      <c r="AD259" s="82"/>
      <c r="AE259" s="82"/>
      <c r="AF259" s="82"/>
      <c r="AG259" s="82"/>
    </row>
    <row r="260" spans="4:33" ht="15.75" x14ac:dyDescent="0.25">
      <c r="D260" s="301"/>
      <c r="E260" s="108" t="s">
        <v>470</v>
      </c>
      <c r="F260" s="372" t="str">
        <f>IF(OR(ISERROR(VLOOKUP($E260&amp;$D$85&amp;$D$86,'CCG data'!$A:$AD,'CCG data'!R$3,FALSE)),ISBLANK(VLOOKUP($E260&amp;$D$85&amp;$D$86,'CCG data'!$A:$AD,'CCG data'!R$3,FALSE))),"",VLOOKUP($E260&amp;$D$85&amp;$D$86,'CCG data'!$A:$AD,'CCG data'!R$3,FALSE))</f>
        <v/>
      </c>
      <c r="G260" s="373"/>
      <c r="H260" s="373">
        <f>IF(OR(ISERROR(VLOOKUP($E260&amp;$D$85&amp;$D$86,'CCG data'!$A:$AD,'CCG data'!S$3,FALSE)),ISBLANK(VLOOKUP($E260&amp;$D$85&amp;$D$86,'CCG data'!$A:$AD,'CCG data'!S$3,FALSE))),"",VLOOKUP($E260&amp;$D$85&amp;$D$86,'CCG data'!$A:$AD,'CCG data'!S$3,FALSE))</f>
        <v>29</v>
      </c>
      <c r="I260" s="373"/>
      <c r="J260" s="373">
        <f>IF(OR(ISERROR(VLOOKUP($E260&amp;$D$85&amp;$D$86,'CCG data'!$A:$AD,'CCG data'!T$3,FALSE)),ISBLANK(VLOOKUP($E260&amp;$D$85&amp;$D$86,'CCG data'!$A:$AD,'CCG data'!T$3,FALSE))),"",VLOOKUP($E260&amp;$D$85&amp;$D$86,'CCG data'!$A:$AD,'CCG data'!T$3,FALSE))</f>
        <v>23.1</v>
      </c>
      <c r="K260" s="373"/>
      <c r="L260" s="373">
        <f>IF(OR(ISERROR(VLOOKUP($E260&amp;$D$85&amp;$D$86,'CCG data'!$A:$AD,'CCG data'!U$3,FALSE)),ISBLANK(VLOOKUP($E260&amp;$D$85&amp;$D$86,'CCG data'!$A:$AD,'CCG data'!U$3,FALSE))),"",VLOOKUP($E260&amp;$D$85&amp;$D$86,'CCG data'!$A:$AD,'CCG data'!U$3,FALSE))</f>
        <v>8.3000000000000007</v>
      </c>
      <c r="M260" s="374"/>
      <c r="N260" s="303">
        <f>IF(OR(ISERROR(VLOOKUP($E260&amp;$D$85&amp;$D$86,'CCG data'!$A:$AD,'CCG data'!G$3,FALSE)),ISBLANK(VLOOKUP($E260&amp;$D$85&amp;$D$86,'CCG data'!$A:$AD,'CCG data'!G$3,FALSE))),"",VLOOKUP($E260&amp;$D$85&amp;$D$86,'CCG data'!$A:$AD,'CCG data'!G$3,FALSE))</f>
        <v>800</v>
      </c>
      <c r="P260" s="354" t="str">
        <f>IF(OR(ISERROR(VLOOKUP($E260&amp;$D$85&amp;$D$86,'CCG data'!$A:$AD,'CCG data'!B$3,FALSE)),ISBLANK(VLOOKUP($E260&amp;$D$85&amp;$D$86,'CCG data'!$A:$AD,'CCG data'!B$3,FALSE))),"",VLOOKUP($E260&amp;$D$85&amp;$D$86,'CCG data'!$A:$AD,'CCG data'!B$3,FALSE))</f>
        <v/>
      </c>
      <c r="Q260" s="246"/>
      <c r="R260" s="246">
        <f>IF(OR(ISERROR(VLOOKUP($E260&amp;$D$85&amp;$D$86,'CCG data'!$A:$AD,'CCG data'!C$3,FALSE)),ISBLANK(VLOOKUP($E260&amp;$D$85&amp;$D$86,'CCG data'!$A:$AD,'CCG data'!C$3,FALSE))),"",VLOOKUP($E260&amp;$D$85&amp;$D$86,'CCG data'!$A:$AD,'CCG data'!C$3,FALSE))</f>
        <v>0.47</v>
      </c>
      <c r="S260" s="246"/>
      <c r="T260" s="246">
        <f>IF(OR(ISERROR(VLOOKUP($E260&amp;$D$85&amp;$D$86,'CCG data'!$A:$AD,'CCG data'!D$3,FALSE)),ISBLANK(VLOOKUP($E260&amp;$D$85&amp;$D$86,'CCG data'!$A:$AD,'CCG data'!D$3,FALSE))),"",VLOOKUP($E260&amp;$D$85&amp;$D$86,'CCG data'!$A:$AD,'CCG data'!D$3,FALSE))</f>
        <v>0.39124999999999999</v>
      </c>
      <c r="U260" s="246"/>
      <c r="V260" s="246">
        <f>IF(OR(ISERROR(VLOOKUP($E260&amp;$D$85&amp;$D$86,'CCG data'!$A:$AD,'CCG data'!E$3,FALSE)),ISBLANK(VLOOKUP($E260&amp;$D$85&amp;$D$86,'CCG data'!$A:$AD,'CCG data'!E$3,FALSE))),"",VLOOKUP($E260&amp;$D$85&amp;$D$86,'CCG data'!$A:$AD,'CCG data'!E$3,FALSE))</f>
        <v>0.13875000000000001</v>
      </c>
      <c r="W260" s="387"/>
      <c r="Z260" s="178">
        <f>IFERROR(VLOOKUP($E260&amp;$D$86, Outliers!$A$4:$P$214,10,FALSE),"0")</f>
        <v>1</v>
      </c>
      <c r="AA260" s="178">
        <f>IFERROR(VLOOKUP($E260&amp;$D$86, Outliers!$A$4:$P$214,11,FALSE),"0")</f>
        <v>1</v>
      </c>
      <c r="AB260" s="178">
        <f>IFERROR(VLOOKUP($E260&amp;$D$86, Outliers!$A$4:$P$214,12,FALSE),"0")</f>
        <v>1</v>
      </c>
      <c r="AD260" s="82"/>
      <c r="AE260" s="82"/>
      <c r="AF260" s="82"/>
      <c r="AG260" s="82"/>
    </row>
    <row r="261" spans="4:33" x14ac:dyDescent="0.25">
      <c r="D261" s="301"/>
      <c r="E261" s="107" t="s">
        <v>27</v>
      </c>
      <c r="F261" s="99" t="str">
        <f>IF(P260="","",VLOOKUP($E260&amp;$D$85&amp;$D$86,'CCG data'!$A:$AD,'CCG data'!W$3,FALSE))</f>
        <v/>
      </c>
      <c r="G261" s="100" t="str">
        <f>IF(P260="","",VLOOKUP($E260&amp;$D$85&amp;$D$86,'CCG data'!$A:$AD,'CCG data'!X$3,FALSE))</f>
        <v/>
      </c>
      <c r="H261" s="100">
        <f>IF(R260="","",VLOOKUP($E260&amp;$D$85&amp;$D$86,'CCG data'!$A:$AD,'CCG data'!Y$3,FALSE))</f>
        <v>26.1</v>
      </c>
      <c r="I261" s="100">
        <f>IF(R260="","",VLOOKUP($E260&amp;$D$85&amp;$D$86,'CCG data'!$A:$AD,'CCG data'!Z$3,FALSE))</f>
        <v>32</v>
      </c>
      <c r="J261" s="100">
        <f>IF(T260="","",VLOOKUP($E260&amp;$D$85&amp;$D$86,'CCG data'!$A:$AD,'CCG data'!AA$3,FALSE))</f>
        <v>20.5</v>
      </c>
      <c r="K261" s="100">
        <f>IF(T260="","",VLOOKUP($E260&amp;$D$85&amp;$D$86,'CCG data'!$A:$AD,'CCG data'!AB$3,FALSE))</f>
        <v>25.6</v>
      </c>
      <c r="L261" s="100">
        <f>IF(V260="","",VLOOKUP($E260&amp;$D$85&amp;$D$86,'CCG data'!$A:$AD,'CCG data'!AC$3,FALSE))</f>
        <v>6.8</v>
      </c>
      <c r="M261" s="100">
        <f>IF(V260="","",VLOOKUP($E260&amp;$D$85&amp;$D$86,'CCG data'!$A:$AD,'CCG data'!AD$3,FALSE))</f>
        <v>9.9</v>
      </c>
      <c r="N261" s="304"/>
      <c r="P261" s="162" t="str">
        <f>IF(P260="","",VLOOKUP($E260&amp;$D$85&amp;$D$86,'CCG data'!$A:$AD,'CCG data'!I$3,FALSE))</f>
        <v/>
      </c>
      <c r="Q261" s="15" t="str">
        <f>IF(P260="","",VLOOKUP($E260&amp;$D$85&amp;$D$86,'CCG data'!$A:$AD,'CCG data'!J$3,FALSE))</f>
        <v/>
      </c>
      <c r="R261" s="15">
        <f>IF(R260="","",VLOOKUP($E260&amp;$D$85&amp;$D$86,'CCG data'!$A:$AD,'CCG data'!K$3,FALSE))</f>
        <v>0.436</v>
      </c>
      <c r="S261" s="15">
        <f>IF(R260="","",VLOOKUP($E260&amp;$D$85&amp;$D$86,'CCG data'!$A:$AD,'CCG data'!L$3,FALSE))</f>
        <v>0.505</v>
      </c>
      <c r="T261" s="15">
        <f>IF(T260="","",VLOOKUP($E260&amp;$D$85&amp;$D$86,'CCG data'!$A:$AD,'CCG data'!M$3,FALSE))</f>
        <v>0.35799999999999998</v>
      </c>
      <c r="U261" s="15">
        <f>IF(T260="","",VLOOKUP($E260&amp;$D$85&amp;$D$86,'CCG data'!$A:$AD,'CCG data'!N$3,FALSE))</f>
        <v>0.42599999999999999</v>
      </c>
      <c r="V261" s="15">
        <f>IF(V260="","",VLOOKUP($E260&amp;$D$85&amp;$D$86,'CCG data'!$A:$AD,'CCG data'!O$3,FALSE))</f>
        <v>0.11700000000000001</v>
      </c>
      <c r="W261" s="142">
        <f>IF(V260="","",VLOOKUP($E260&amp;$D$85&amp;$D$86,'CCG data'!$A:$AD,'CCG data'!P$3,FALSE))</f>
        <v>0.16400000000000001</v>
      </c>
      <c r="Z261" s="178" t="str">
        <f>IFERROR(VLOOKUP($E261&amp;$D$86, Outliers!$A$4:$P$214,10,FALSE),"0")</f>
        <v>0</v>
      </c>
      <c r="AA261" s="178" t="str">
        <f>IFERROR(VLOOKUP($E261&amp;$D$86, Outliers!$A$4:$P$214,11,FALSE),"0")</f>
        <v>0</v>
      </c>
      <c r="AB261" s="178" t="str">
        <f>IFERROR(VLOOKUP($E261&amp;$D$86, Outliers!$A$4:$P$214,12,FALSE),"0")</f>
        <v>0</v>
      </c>
      <c r="AD261" s="82"/>
      <c r="AE261" s="82"/>
      <c r="AF261" s="82"/>
      <c r="AG261" s="82"/>
    </row>
    <row r="262" spans="4:33" ht="15.75" x14ac:dyDescent="0.25">
      <c r="D262" s="301"/>
      <c r="E262" s="108" t="s">
        <v>227</v>
      </c>
      <c r="F262" s="372" t="str">
        <f>IF(OR(ISERROR(VLOOKUP($E262&amp;$D$85&amp;$D$86,'CCG data'!$A:$AD,'CCG data'!R$3,FALSE)),ISBLANK(VLOOKUP($E262&amp;$D$85&amp;$D$86,'CCG data'!$A:$AD,'CCG data'!R$3,FALSE))),"",VLOOKUP($E262&amp;$D$85&amp;$D$86,'CCG data'!$A:$AD,'CCG data'!R$3,FALSE))</f>
        <v/>
      </c>
      <c r="G262" s="373"/>
      <c r="H262" s="373">
        <f>IF(OR(ISERROR(VLOOKUP($E262&amp;$D$85&amp;$D$86,'CCG data'!$A:$AD,'CCG data'!S$3,FALSE)),ISBLANK(VLOOKUP($E262&amp;$D$85&amp;$D$86,'CCG data'!$A:$AD,'CCG data'!S$3,FALSE))),"",VLOOKUP($E262&amp;$D$85&amp;$D$86,'CCG data'!$A:$AD,'CCG data'!S$3,FALSE))</f>
        <v>43.7</v>
      </c>
      <c r="I262" s="373"/>
      <c r="J262" s="373">
        <f>IF(OR(ISERROR(VLOOKUP($E262&amp;$D$85&amp;$D$86,'CCG data'!$A:$AD,'CCG data'!T$3,FALSE)),ISBLANK(VLOOKUP($E262&amp;$D$85&amp;$D$86,'CCG data'!$A:$AD,'CCG data'!T$3,FALSE))),"",VLOOKUP($E262&amp;$D$85&amp;$D$86,'CCG data'!$A:$AD,'CCG data'!T$3,FALSE))</f>
        <v>41.9</v>
      </c>
      <c r="K262" s="373"/>
      <c r="L262" s="373">
        <f>IF(OR(ISERROR(VLOOKUP($E262&amp;$D$85&amp;$D$86,'CCG data'!$A:$AD,'CCG data'!U$3,FALSE)),ISBLANK(VLOOKUP($E262&amp;$D$85&amp;$D$86,'CCG data'!$A:$AD,'CCG data'!U$3,FALSE))),"",VLOOKUP($E262&amp;$D$85&amp;$D$86,'CCG data'!$A:$AD,'CCG data'!U$3,FALSE))</f>
        <v>22.6</v>
      </c>
      <c r="M262" s="374"/>
      <c r="N262" s="303">
        <f>IF(OR(ISERROR(VLOOKUP($E262&amp;$D$85&amp;$D$86,'CCG data'!$A:$AD,'CCG data'!G$3,FALSE)),ISBLANK(VLOOKUP($E262&amp;$D$85&amp;$D$86,'CCG data'!$A:$AD,'CCG data'!G$3,FALSE))),"",VLOOKUP($E262&amp;$D$85&amp;$D$86,'CCG data'!$A:$AD,'CCG data'!G$3,FALSE))</f>
        <v>869</v>
      </c>
      <c r="P262" s="354" t="str">
        <f>IF(OR(ISERROR(VLOOKUP($E262&amp;$D$85&amp;$D$86,'CCG data'!$A:$AD,'CCG data'!B$3,FALSE)),ISBLANK(VLOOKUP($E262&amp;$D$85&amp;$D$86,'CCG data'!$A:$AD,'CCG data'!B$3,FALSE))),"",VLOOKUP($E262&amp;$D$85&amp;$D$86,'CCG data'!$A:$AD,'CCG data'!B$3,FALSE))</f>
        <v/>
      </c>
      <c r="Q262" s="246"/>
      <c r="R262" s="246">
        <f>IF(OR(ISERROR(VLOOKUP($E262&amp;$D$85&amp;$D$86,'CCG data'!$A:$AD,'CCG data'!C$3,FALSE)),ISBLANK(VLOOKUP($E262&amp;$D$85&amp;$D$86,'CCG data'!$A:$AD,'CCG data'!C$3,FALSE))),"",VLOOKUP($E262&amp;$D$85&amp;$D$86,'CCG data'!$A:$AD,'CCG data'!C$3,FALSE))</f>
        <v>0.41311852704257768</v>
      </c>
      <c r="S262" s="246"/>
      <c r="T262" s="246">
        <f>IF(OR(ISERROR(VLOOKUP($E262&amp;$D$85&amp;$D$86,'CCG data'!$A:$AD,'CCG data'!D$3,FALSE)),ISBLANK(VLOOKUP($E262&amp;$D$85&amp;$D$86,'CCG data'!$A:$AD,'CCG data'!D$3,FALSE))),"",VLOOKUP($E262&amp;$D$85&amp;$D$86,'CCG data'!$A:$AD,'CCG data'!D$3,FALSE))</f>
        <v>0.3751438434982739</v>
      </c>
      <c r="U262" s="246"/>
      <c r="V262" s="246">
        <f>IF(OR(ISERROR(VLOOKUP($E262&amp;$D$85&amp;$D$86,'CCG data'!$A:$AD,'CCG data'!E$3,FALSE)),ISBLANK(VLOOKUP($E262&amp;$D$85&amp;$D$86,'CCG data'!$A:$AD,'CCG data'!E$3,FALSE))),"",VLOOKUP($E262&amp;$D$85&amp;$D$86,'CCG data'!$A:$AD,'CCG data'!E$3,FALSE))</f>
        <v>0.21173762945914845</v>
      </c>
      <c r="W262" s="387"/>
      <c r="Z262" s="178">
        <f>IFERROR(VLOOKUP($E262&amp;$D$86, Outliers!$A$4:$P$214,10,FALSE),"0")</f>
        <v>1</v>
      </c>
      <c r="AA262" s="178">
        <f>IFERROR(VLOOKUP($E262&amp;$D$86, Outliers!$A$4:$P$214,11,FALSE),"0")</f>
        <v>1</v>
      </c>
      <c r="AB262" s="178">
        <f>IFERROR(VLOOKUP($E262&amp;$D$86, Outliers!$A$4:$P$214,12,FALSE),"0")</f>
        <v>1</v>
      </c>
      <c r="AD262" s="82"/>
      <c r="AE262" s="82"/>
      <c r="AF262" s="82"/>
      <c r="AG262" s="82"/>
    </row>
    <row r="263" spans="4:33" x14ac:dyDescent="0.25">
      <c r="D263" s="301"/>
      <c r="E263" s="107" t="s">
        <v>27</v>
      </c>
      <c r="F263" s="99" t="str">
        <f>IF(P262="","",VLOOKUP($E262&amp;$D$85&amp;$D$86,'CCG data'!$A:$AD,'CCG data'!W$3,FALSE))</f>
        <v/>
      </c>
      <c r="G263" s="100" t="str">
        <f>IF(P262="","",VLOOKUP($E262&amp;$D$85&amp;$D$86,'CCG data'!$A:$AD,'CCG data'!X$3,FALSE))</f>
        <v/>
      </c>
      <c r="H263" s="100">
        <f>IF(R262="","",VLOOKUP($E262&amp;$D$85&amp;$D$86,'CCG data'!$A:$AD,'CCG data'!Y$3,FALSE))</f>
        <v>39.200000000000003</v>
      </c>
      <c r="I263" s="100">
        <f>IF(R262="","",VLOOKUP($E262&amp;$D$85&amp;$D$86,'CCG data'!$A:$AD,'CCG data'!Z$3,FALSE))</f>
        <v>48.3</v>
      </c>
      <c r="J263" s="100">
        <f>IF(T262="","",VLOOKUP($E262&amp;$D$85&amp;$D$86,'CCG data'!$A:$AD,'CCG data'!AA$3,FALSE))</f>
        <v>37.4</v>
      </c>
      <c r="K263" s="100">
        <f>IF(T262="","",VLOOKUP($E262&amp;$D$85&amp;$D$86,'CCG data'!$A:$AD,'CCG data'!AB$3,FALSE))</f>
        <v>46.5</v>
      </c>
      <c r="L263" s="100">
        <f>IF(V262="","",VLOOKUP($E262&amp;$D$85&amp;$D$86,'CCG data'!$A:$AD,'CCG data'!AC$3,FALSE))</f>
        <v>19.3</v>
      </c>
      <c r="M263" s="100">
        <f>IF(V262="","",VLOOKUP($E262&amp;$D$85&amp;$D$86,'CCG data'!$A:$AD,'CCG data'!AD$3,FALSE))</f>
        <v>25.9</v>
      </c>
      <c r="N263" s="304"/>
      <c r="P263" s="162" t="str">
        <f>IF(P262="","",VLOOKUP($E262&amp;$D$85&amp;$D$86,'CCG data'!$A:$AD,'CCG data'!I$3,FALSE))</f>
        <v/>
      </c>
      <c r="Q263" s="15" t="str">
        <f>IF(P262="","",VLOOKUP($E262&amp;$D$85&amp;$D$86,'CCG data'!$A:$AD,'CCG data'!J$3,FALSE))</f>
        <v/>
      </c>
      <c r="R263" s="15">
        <f>IF(R262="","",VLOOKUP($E262&amp;$D$85&amp;$D$86,'CCG data'!$A:$AD,'CCG data'!K$3,FALSE))</f>
        <v>0.38100000000000001</v>
      </c>
      <c r="S263" s="15">
        <f>IF(R262="","",VLOOKUP($E262&amp;$D$85&amp;$D$86,'CCG data'!$A:$AD,'CCG data'!L$3,FALSE))</f>
        <v>0.44600000000000001</v>
      </c>
      <c r="T263" s="15">
        <f>IF(T262="","",VLOOKUP($E262&amp;$D$85&amp;$D$86,'CCG data'!$A:$AD,'CCG data'!M$3,FALSE))</f>
        <v>0.34399999999999997</v>
      </c>
      <c r="U263" s="15">
        <f>IF(T262="","",VLOOKUP($E262&amp;$D$85&amp;$D$86,'CCG data'!$A:$AD,'CCG data'!N$3,FALSE))</f>
        <v>0.40799999999999997</v>
      </c>
      <c r="V263" s="15">
        <f>IF(V262="","",VLOOKUP($E262&amp;$D$85&amp;$D$86,'CCG data'!$A:$AD,'CCG data'!O$3,FALSE))</f>
        <v>0.186</v>
      </c>
      <c r="W263" s="142">
        <f>IF(V262="","",VLOOKUP($E262&amp;$D$85&amp;$D$86,'CCG data'!$A:$AD,'CCG data'!P$3,FALSE))</f>
        <v>0.24</v>
      </c>
      <c r="Z263" s="178" t="str">
        <f>IFERROR(VLOOKUP($E263&amp;$D$86, Outliers!$A$4:$P$214,10,FALSE),"0")</f>
        <v>0</v>
      </c>
      <c r="AA263" s="178" t="str">
        <f>IFERROR(VLOOKUP($E263&amp;$D$86, Outliers!$A$4:$P$214,11,FALSE),"0")</f>
        <v>0</v>
      </c>
      <c r="AB263" s="178" t="str">
        <f>IFERROR(VLOOKUP($E263&amp;$D$86, Outliers!$A$4:$P$214,12,FALSE),"0")</f>
        <v>0</v>
      </c>
      <c r="AD263" s="82"/>
      <c r="AE263" s="82"/>
      <c r="AF263" s="82"/>
      <c r="AG263" s="82"/>
    </row>
    <row r="264" spans="4:33" ht="15.75" x14ac:dyDescent="0.25">
      <c r="D264" s="301"/>
      <c r="E264" s="108" t="s">
        <v>228</v>
      </c>
      <c r="F264" s="372" t="str">
        <f>IF(OR(ISERROR(VLOOKUP($E264&amp;$D$85&amp;$D$86,'CCG data'!$A:$AD,'CCG data'!R$3,FALSE)),ISBLANK(VLOOKUP($E264&amp;$D$85&amp;$D$86,'CCG data'!$A:$AD,'CCG data'!R$3,FALSE))),"",VLOOKUP($E264&amp;$D$85&amp;$D$86,'CCG data'!$A:$AD,'CCG data'!R$3,FALSE))</f>
        <v/>
      </c>
      <c r="G264" s="373"/>
      <c r="H264" s="373">
        <f>IF(OR(ISERROR(VLOOKUP($E264&amp;$D$85&amp;$D$86,'CCG data'!$A:$AD,'CCG data'!S$3,FALSE)),ISBLANK(VLOOKUP($E264&amp;$D$85&amp;$D$86,'CCG data'!$A:$AD,'CCG data'!S$3,FALSE))),"",VLOOKUP($E264&amp;$D$85&amp;$D$86,'CCG data'!$A:$AD,'CCG data'!S$3,FALSE))</f>
        <v>33.6</v>
      </c>
      <c r="I264" s="373"/>
      <c r="J264" s="373">
        <f>IF(OR(ISERROR(VLOOKUP($E264&amp;$D$85&amp;$D$86,'CCG data'!$A:$AD,'CCG data'!T$3,FALSE)),ISBLANK(VLOOKUP($E264&amp;$D$85&amp;$D$86,'CCG data'!$A:$AD,'CCG data'!T$3,FALSE))),"",VLOOKUP($E264&amp;$D$85&amp;$D$86,'CCG data'!$A:$AD,'CCG data'!T$3,FALSE))</f>
        <v>22.5</v>
      </c>
      <c r="K264" s="373"/>
      <c r="L264" s="373">
        <f>IF(OR(ISERROR(VLOOKUP($E264&amp;$D$85&amp;$D$86,'CCG data'!$A:$AD,'CCG data'!U$3,FALSE)),ISBLANK(VLOOKUP($E264&amp;$D$85&amp;$D$86,'CCG data'!$A:$AD,'CCG data'!U$3,FALSE))),"",VLOOKUP($E264&amp;$D$85&amp;$D$86,'CCG data'!$A:$AD,'CCG data'!U$3,FALSE))</f>
        <v>10.9</v>
      </c>
      <c r="M264" s="374"/>
      <c r="N264" s="303">
        <f>IF(OR(ISERROR(VLOOKUP($E264&amp;$D$85&amp;$D$86,'CCG data'!$A:$AD,'CCG data'!G$3,FALSE)),ISBLANK(VLOOKUP($E264&amp;$D$85&amp;$D$86,'CCG data'!$A:$AD,'CCG data'!G$3,FALSE))),"",VLOOKUP($E264&amp;$D$85&amp;$D$86,'CCG data'!$A:$AD,'CCG data'!G$3,FALSE))</f>
        <v>3157</v>
      </c>
      <c r="P264" s="354" t="str">
        <f>IF(OR(ISERROR(VLOOKUP($E264&amp;$D$85&amp;$D$86,'CCG data'!$A:$AD,'CCG data'!B$3,FALSE)),ISBLANK(VLOOKUP($E264&amp;$D$85&amp;$D$86,'CCG data'!$A:$AD,'CCG data'!B$3,FALSE))),"",VLOOKUP($E264&amp;$D$85&amp;$D$86,'CCG data'!$A:$AD,'CCG data'!B$3,FALSE))</f>
        <v/>
      </c>
      <c r="Q264" s="246"/>
      <c r="R264" s="246">
        <f>IF(OR(ISERROR(VLOOKUP($E264&amp;$D$85&amp;$D$86,'CCG data'!$A:$AD,'CCG data'!C$3,FALSE)),ISBLANK(VLOOKUP($E264&amp;$D$85&amp;$D$86,'CCG data'!$A:$AD,'CCG data'!C$3,FALSE))),"",VLOOKUP($E264&amp;$D$85&amp;$D$86,'CCG data'!$A:$AD,'CCG data'!C$3,FALSE))</f>
        <v>0.49920810896420653</v>
      </c>
      <c r="S264" s="246"/>
      <c r="T264" s="246">
        <f>IF(OR(ISERROR(VLOOKUP($E264&amp;$D$85&amp;$D$86,'CCG data'!$A:$AD,'CCG data'!D$3,FALSE)),ISBLANK(VLOOKUP($E264&amp;$D$85&amp;$D$86,'CCG data'!$A:$AD,'CCG data'!D$3,FALSE))),"",VLOOKUP($E264&amp;$D$85&amp;$D$86,'CCG data'!$A:$AD,'CCG data'!D$3,FALSE))</f>
        <v>0.33861260690528983</v>
      </c>
      <c r="U264" s="246"/>
      <c r="V264" s="246">
        <f>IF(OR(ISERROR(VLOOKUP($E264&amp;$D$85&amp;$D$86,'CCG data'!$A:$AD,'CCG data'!E$3,FALSE)),ISBLANK(VLOOKUP($E264&amp;$D$85&amp;$D$86,'CCG data'!$A:$AD,'CCG data'!E$3,FALSE))),"",VLOOKUP($E264&amp;$D$85&amp;$D$86,'CCG data'!$A:$AD,'CCG data'!E$3,FALSE))</f>
        <v>0.16217928413050364</v>
      </c>
      <c r="W264" s="387"/>
      <c r="Z264" s="178">
        <f>IFERROR(VLOOKUP($E264&amp;$D$86, Outliers!$A$4:$P$214,10,FALSE),"0")</f>
        <v>0</v>
      </c>
      <c r="AA264" s="178">
        <f>IFERROR(VLOOKUP($E264&amp;$D$86, Outliers!$A$4:$P$214,11,FALSE),"0")</f>
        <v>1</v>
      </c>
      <c r="AB264" s="178">
        <f>IFERROR(VLOOKUP($E264&amp;$D$86, Outliers!$A$4:$P$214,12,FALSE),"0")</f>
        <v>0</v>
      </c>
      <c r="AD264" s="82"/>
      <c r="AE264" s="82"/>
      <c r="AF264" s="82"/>
      <c r="AG264" s="82"/>
    </row>
    <row r="265" spans="4:33" x14ac:dyDescent="0.25">
      <c r="D265" s="301"/>
      <c r="E265" s="107" t="s">
        <v>27</v>
      </c>
      <c r="F265" s="99" t="str">
        <f>IF(P264="","",VLOOKUP($E264&amp;$D$85&amp;$D$86,'CCG data'!$A:$AD,'CCG data'!W$3,FALSE))</f>
        <v/>
      </c>
      <c r="G265" s="100" t="str">
        <f>IF(P264="","",VLOOKUP($E264&amp;$D$85&amp;$D$86,'CCG data'!$A:$AD,'CCG data'!X$3,FALSE))</f>
        <v/>
      </c>
      <c r="H265" s="100">
        <f>IF(R264="","",VLOOKUP($E264&amp;$D$85&amp;$D$86,'CCG data'!$A:$AD,'CCG data'!Y$3,FALSE))</f>
        <v>32</v>
      </c>
      <c r="I265" s="100">
        <f>IF(R264="","",VLOOKUP($E264&amp;$D$85&amp;$D$86,'CCG data'!$A:$AD,'CCG data'!Z$3,FALSE))</f>
        <v>35.299999999999997</v>
      </c>
      <c r="J265" s="100">
        <f>IF(T264="","",VLOOKUP($E264&amp;$D$85&amp;$D$86,'CCG data'!$A:$AD,'CCG data'!AA$3,FALSE))</f>
        <v>21.2</v>
      </c>
      <c r="K265" s="100">
        <f>IF(T264="","",VLOOKUP($E264&amp;$D$85&amp;$D$86,'CCG data'!$A:$AD,'CCG data'!AB$3,FALSE))</f>
        <v>23.9</v>
      </c>
      <c r="L265" s="100">
        <f>IF(V264="","",VLOOKUP($E264&amp;$D$85&amp;$D$86,'CCG data'!$A:$AD,'CCG data'!AC$3,FALSE))</f>
        <v>9.9</v>
      </c>
      <c r="M265" s="100">
        <f>IF(V264="","",VLOOKUP($E264&amp;$D$85&amp;$D$86,'CCG data'!$A:$AD,'CCG data'!AD$3,FALSE))</f>
        <v>11.8</v>
      </c>
      <c r="N265" s="304"/>
      <c r="P265" s="162" t="str">
        <f>IF(P264="","",VLOOKUP($E264&amp;$D$85&amp;$D$86,'CCG data'!$A:$AD,'CCG data'!I$3,FALSE))</f>
        <v/>
      </c>
      <c r="Q265" s="15" t="str">
        <f>IF(P264="","",VLOOKUP($E264&amp;$D$85&amp;$D$86,'CCG data'!$A:$AD,'CCG data'!J$3,FALSE))</f>
        <v/>
      </c>
      <c r="R265" s="15">
        <f>IF(R264="","",VLOOKUP($E264&amp;$D$85&amp;$D$86,'CCG data'!$A:$AD,'CCG data'!K$3,FALSE))</f>
        <v>0.48199999999999998</v>
      </c>
      <c r="S265" s="15">
        <f>IF(R264="","",VLOOKUP($E264&amp;$D$85&amp;$D$86,'CCG data'!$A:$AD,'CCG data'!L$3,FALSE))</f>
        <v>0.51700000000000002</v>
      </c>
      <c r="T265" s="15">
        <f>IF(T264="","",VLOOKUP($E264&amp;$D$85&amp;$D$86,'CCG data'!$A:$AD,'CCG data'!M$3,FALSE))</f>
        <v>0.32200000000000001</v>
      </c>
      <c r="U265" s="15">
        <f>IF(T264="","",VLOOKUP($E264&amp;$D$85&amp;$D$86,'CCG data'!$A:$AD,'CCG data'!N$3,FALSE))</f>
        <v>0.35499999999999998</v>
      </c>
      <c r="V265" s="15">
        <f>IF(V264="","",VLOOKUP($E264&amp;$D$85&amp;$D$86,'CCG data'!$A:$AD,'CCG data'!O$3,FALSE))</f>
        <v>0.15</v>
      </c>
      <c r="W265" s="142">
        <f>IF(V264="","",VLOOKUP($E264&amp;$D$85&amp;$D$86,'CCG data'!$A:$AD,'CCG data'!P$3,FALSE))</f>
        <v>0.17499999999999999</v>
      </c>
      <c r="Z265" s="178" t="str">
        <f>IFERROR(VLOOKUP($E265&amp;$D$86, Outliers!$A$4:$P$214,10,FALSE),"0")</f>
        <v>0</v>
      </c>
      <c r="AA265" s="178" t="str">
        <f>IFERROR(VLOOKUP($E265&amp;$D$86, Outliers!$A$4:$P$214,11,FALSE),"0")</f>
        <v>0</v>
      </c>
      <c r="AB265" s="178" t="str">
        <f>IFERROR(VLOOKUP($E265&amp;$D$86, Outliers!$A$4:$P$214,12,FALSE),"0")</f>
        <v>0</v>
      </c>
      <c r="AD265" s="82"/>
      <c r="AE265" s="82"/>
      <c r="AF265" s="82"/>
      <c r="AG265" s="82"/>
    </row>
    <row r="266" spans="4:33" ht="15.75" x14ac:dyDescent="0.25">
      <c r="D266" s="301"/>
      <c r="E266" s="108" t="s">
        <v>229</v>
      </c>
      <c r="F266" s="372" t="str">
        <f>IF(OR(ISERROR(VLOOKUP($E266&amp;$D$85&amp;$D$86,'CCG data'!$A:$AD,'CCG data'!R$3,FALSE)),ISBLANK(VLOOKUP($E266&amp;$D$85&amp;$D$86,'CCG data'!$A:$AD,'CCG data'!R$3,FALSE))),"",VLOOKUP($E266&amp;$D$85&amp;$D$86,'CCG data'!$A:$AD,'CCG data'!R$3,FALSE))</f>
        <v/>
      </c>
      <c r="G266" s="373"/>
      <c r="H266" s="373">
        <f>IF(OR(ISERROR(VLOOKUP($E266&amp;$D$85&amp;$D$86,'CCG data'!$A:$AD,'CCG data'!S$3,FALSE)),ISBLANK(VLOOKUP($E266&amp;$D$85&amp;$D$86,'CCG data'!$A:$AD,'CCG data'!S$3,FALSE))),"",VLOOKUP($E266&amp;$D$85&amp;$D$86,'CCG data'!$A:$AD,'CCG data'!S$3,FALSE))</f>
        <v>25.2</v>
      </c>
      <c r="I266" s="373"/>
      <c r="J266" s="373">
        <f>IF(OR(ISERROR(VLOOKUP($E266&amp;$D$85&amp;$D$86,'CCG data'!$A:$AD,'CCG data'!T$3,FALSE)),ISBLANK(VLOOKUP($E266&amp;$D$85&amp;$D$86,'CCG data'!$A:$AD,'CCG data'!T$3,FALSE))),"",VLOOKUP($E266&amp;$D$85&amp;$D$86,'CCG data'!$A:$AD,'CCG data'!T$3,FALSE))</f>
        <v>21.2</v>
      </c>
      <c r="K266" s="373"/>
      <c r="L266" s="373">
        <f>IF(OR(ISERROR(VLOOKUP($E266&amp;$D$85&amp;$D$86,'CCG data'!$A:$AD,'CCG data'!U$3,FALSE)),ISBLANK(VLOOKUP($E266&amp;$D$85&amp;$D$86,'CCG data'!$A:$AD,'CCG data'!U$3,FALSE))),"",VLOOKUP($E266&amp;$D$85&amp;$D$86,'CCG data'!$A:$AD,'CCG data'!U$3,FALSE))</f>
        <v>15.4</v>
      </c>
      <c r="M266" s="374"/>
      <c r="N266" s="303">
        <f>IF(OR(ISERROR(VLOOKUP($E266&amp;$D$85&amp;$D$86,'CCG data'!$A:$AD,'CCG data'!G$3,FALSE)),ISBLANK(VLOOKUP($E266&amp;$D$85&amp;$D$86,'CCG data'!$A:$AD,'CCG data'!G$3,FALSE))),"",VLOOKUP($E266&amp;$D$85&amp;$D$86,'CCG data'!$A:$AD,'CCG data'!G$3,FALSE))</f>
        <v>546</v>
      </c>
      <c r="P266" s="354" t="str">
        <f>IF(OR(ISERROR(VLOOKUP($E266&amp;$D$85&amp;$D$86,'CCG data'!$A:$AD,'CCG data'!B$3,FALSE)),ISBLANK(VLOOKUP($E266&amp;$D$85&amp;$D$86,'CCG data'!$A:$AD,'CCG data'!B$3,FALSE))),"",VLOOKUP($E266&amp;$D$85&amp;$D$86,'CCG data'!$A:$AD,'CCG data'!B$3,FALSE))</f>
        <v/>
      </c>
      <c r="Q266" s="246"/>
      <c r="R266" s="246">
        <f>IF(OR(ISERROR(VLOOKUP($E266&amp;$D$85&amp;$D$86,'CCG data'!$A:$AD,'CCG data'!C$3,FALSE)),ISBLANK(VLOOKUP($E266&amp;$D$85&amp;$D$86,'CCG data'!$A:$AD,'CCG data'!C$3,FALSE))),"",VLOOKUP($E266&amp;$D$85&amp;$D$86,'CCG data'!$A:$AD,'CCG data'!C$3,FALSE))</f>
        <v>0.40476190476190477</v>
      </c>
      <c r="S266" s="246"/>
      <c r="T266" s="246">
        <f>IF(OR(ISERROR(VLOOKUP($E266&amp;$D$85&amp;$D$86,'CCG data'!$A:$AD,'CCG data'!D$3,FALSE)),ISBLANK(VLOOKUP($E266&amp;$D$85&amp;$D$86,'CCG data'!$A:$AD,'CCG data'!D$3,FALSE))),"",VLOOKUP($E266&amp;$D$85&amp;$D$86,'CCG data'!$A:$AD,'CCG data'!D$3,FALSE))</f>
        <v>0.34798534798534797</v>
      </c>
      <c r="U266" s="246"/>
      <c r="V266" s="246">
        <f>IF(OR(ISERROR(VLOOKUP($E266&amp;$D$85&amp;$D$86,'CCG data'!$A:$AD,'CCG data'!E$3,FALSE)),ISBLANK(VLOOKUP($E266&amp;$D$85&amp;$D$86,'CCG data'!$A:$AD,'CCG data'!E$3,FALSE))),"",VLOOKUP($E266&amp;$D$85&amp;$D$86,'CCG data'!$A:$AD,'CCG data'!E$3,FALSE))</f>
        <v>0.24725274725274726</v>
      </c>
      <c r="W266" s="387"/>
      <c r="Z266" s="178">
        <f>IFERROR(VLOOKUP($E266&amp;$D$86, Outliers!$A$4:$P$214,10,FALSE),"0")</f>
        <v>1</v>
      </c>
      <c r="AA266" s="178">
        <f>IFERROR(VLOOKUP($E266&amp;$D$86, Outliers!$A$4:$P$214,11,FALSE),"0")</f>
        <v>1</v>
      </c>
      <c r="AB266" s="178">
        <f>IFERROR(VLOOKUP($E266&amp;$D$86, Outliers!$A$4:$P$214,12,FALSE),"0")</f>
        <v>0</v>
      </c>
      <c r="AD266" s="82"/>
      <c r="AE266" s="82"/>
      <c r="AF266" s="82"/>
      <c r="AG266" s="82"/>
    </row>
    <row r="267" spans="4:33" x14ac:dyDescent="0.25">
      <c r="D267" s="301"/>
      <c r="E267" s="107" t="s">
        <v>27</v>
      </c>
      <c r="F267" s="99" t="str">
        <f>IF(P266="","",VLOOKUP($E266&amp;$D$85&amp;$D$86,'CCG data'!$A:$AD,'CCG data'!W$3,FALSE))</f>
        <v/>
      </c>
      <c r="G267" s="100" t="str">
        <f>IF(P266="","",VLOOKUP($E266&amp;$D$85&amp;$D$86,'CCG data'!$A:$AD,'CCG data'!X$3,FALSE))</f>
        <v/>
      </c>
      <c r="H267" s="100">
        <f>IF(R266="","",VLOOKUP($E266&amp;$D$85&amp;$D$86,'CCG data'!$A:$AD,'CCG data'!Y$3,FALSE))</f>
        <v>21.9</v>
      </c>
      <c r="I267" s="100">
        <f>IF(R266="","",VLOOKUP($E266&amp;$D$85&amp;$D$86,'CCG data'!$A:$AD,'CCG data'!Z$3,FALSE))</f>
        <v>28.6</v>
      </c>
      <c r="J267" s="100">
        <f>IF(T266="","",VLOOKUP($E266&amp;$D$85&amp;$D$86,'CCG data'!$A:$AD,'CCG data'!AA$3,FALSE))</f>
        <v>18.2</v>
      </c>
      <c r="K267" s="100">
        <f>IF(T266="","",VLOOKUP($E266&amp;$D$85&amp;$D$86,'CCG data'!$A:$AD,'CCG data'!AB$3,FALSE))</f>
        <v>24.2</v>
      </c>
      <c r="L267" s="100">
        <f>IF(V266="","",VLOOKUP($E266&amp;$D$85&amp;$D$86,'CCG data'!$A:$AD,'CCG data'!AC$3,FALSE))</f>
        <v>12.8</v>
      </c>
      <c r="M267" s="100">
        <f>IF(V266="","",VLOOKUP($E266&amp;$D$85&amp;$D$86,'CCG data'!$A:$AD,'CCG data'!AD$3,FALSE))</f>
        <v>18</v>
      </c>
      <c r="N267" s="304"/>
      <c r="P267" s="162" t="str">
        <f>IF(P266="","",VLOOKUP($E266&amp;$D$85&amp;$D$86,'CCG data'!$A:$AD,'CCG data'!I$3,FALSE))</f>
        <v/>
      </c>
      <c r="Q267" s="15" t="str">
        <f>IF(P266="","",VLOOKUP($E266&amp;$D$85&amp;$D$86,'CCG data'!$A:$AD,'CCG data'!J$3,FALSE))</f>
        <v/>
      </c>
      <c r="R267" s="15">
        <f>IF(R266="","",VLOOKUP($E266&amp;$D$85&amp;$D$86,'CCG data'!$A:$AD,'CCG data'!K$3,FALSE))</f>
        <v>0.36399999999999999</v>
      </c>
      <c r="S267" s="15">
        <f>IF(R266="","",VLOOKUP($E266&amp;$D$85&amp;$D$86,'CCG data'!$A:$AD,'CCG data'!L$3,FALSE))</f>
        <v>0.44600000000000001</v>
      </c>
      <c r="T267" s="15">
        <f>IF(T266="","",VLOOKUP($E266&amp;$D$85&amp;$D$86,'CCG data'!$A:$AD,'CCG data'!M$3,FALSE))</f>
        <v>0.309</v>
      </c>
      <c r="U267" s="15">
        <f>IF(T266="","",VLOOKUP($E266&amp;$D$85&amp;$D$86,'CCG data'!$A:$AD,'CCG data'!N$3,FALSE))</f>
        <v>0.38900000000000001</v>
      </c>
      <c r="V267" s="15">
        <f>IF(V266="","",VLOOKUP($E266&amp;$D$85&amp;$D$86,'CCG data'!$A:$AD,'CCG data'!O$3,FALSE))</f>
        <v>0.21299999999999999</v>
      </c>
      <c r="W267" s="142">
        <f>IF(V266="","",VLOOKUP($E266&amp;$D$85&amp;$D$86,'CCG data'!$A:$AD,'CCG data'!P$3,FALSE))</f>
        <v>0.28499999999999998</v>
      </c>
      <c r="Z267" s="178" t="str">
        <f>IFERROR(VLOOKUP($E267&amp;$D$86, Outliers!$A$4:$P$214,10,FALSE),"0")</f>
        <v>0</v>
      </c>
      <c r="AA267" s="178" t="str">
        <f>IFERROR(VLOOKUP($E267&amp;$D$86, Outliers!$A$4:$P$214,11,FALSE),"0")</f>
        <v>0</v>
      </c>
      <c r="AB267" s="178" t="str">
        <f>IFERROR(VLOOKUP($E267&amp;$D$86, Outliers!$A$4:$P$214,12,FALSE),"0")</f>
        <v>0</v>
      </c>
      <c r="AD267" s="82"/>
      <c r="AE267" s="82"/>
      <c r="AF267" s="82"/>
      <c r="AG267" s="82"/>
    </row>
    <row r="268" spans="4:33" ht="15.75" x14ac:dyDescent="0.25">
      <c r="D268" s="301"/>
      <c r="E268" s="108" t="s">
        <v>230</v>
      </c>
      <c r="F268" s="372" t="str">
        <f>IF(OR(ISERROR(VLOOKUP($E268&amp;$D$85&amp;$D$86,'CCG data'!$A:$AD,'CCG data'!R$3,FALSE)),ISBLANK(VLOOKUP($E268&amp;$D$85&amp;$D$86,'CCG data'!$A:$AD,'CCG data'!R$3,FALSE))),"",VLOOKUP($E268&amp;$D$85&amp;$D$86,'CCG data'!$A:$AD,'CCG data'!R$3,FALSE))</f>
        <v/>
      </c>
      <c r="G268" s="373"/>
      <c r="H268" s="373">
        <f>IF(OR(ISERROR(VLOOKUP($E268&amp;$D$85&amp;$D$86,'CCG data'!$A:$AD,'CCG data'!S$3,FALSE)),ISBLANK(VLOOKUP($E268&amp;$D$85&amp;$D$86,'CCG data'!$A:$AD,'CCG data'!S$3,FALSE))),"",VLOOKUP($E268&amp;$D$85&amp;$D$86,'CCG data'!$A:$AD,'CCG data'!S$3,FALSE))</f>
        <v>61.4</v>
      </c>
      <c r="I268" s="373"/>
      <c r="J268" s="373">
        <f>IF(OR(ISERROR(VLOOKUP($E268&amp;$D$85&amp;$D$86,'CCG data'!$A:$AD,'CCG data'!T$3,FALSE)),ISBLANK(VLOOKUP($E268&amp;$D$85&amp;$D$86,'CCG data'!$A:$AD,'CCG data'!T$3,FALSE))),"",VLOOKUP($E268&amp;$D$85&amp;$D$86,'CCG data'!$A:$AD,'CCG data'!T$3,FALSE))</f>
        <v>49</v>
      </c>
      <c r="K268" s="373"/>
      <c r="L268" s="373">
        <f>IF(OR(ISERROR(VLOOKUP($E268&amp;$D$85&amp;$D$86,'CCG data'!$A:$AD,'CCG data'!U$3,FALSE)),ISBLANK(VLOOKUP($E268&amp;$D$85&amp;$D$86,'CCG data'!$A:$AD,'CCG data'!U$3,FALSE))),"",VLOOKUP($E268&amp;$D$85&amp;$D$86,'CCG data'!$A:$AD,'CCG data'!U$3,FALSE))</f>
        <v>22.8</v>
      </c>
      <c r="M268" s="374"/>
      <c r="N268" s="303">
        <f>IF(OR(ISERROR(VLOOKUP($E268&amp;$D$85&amp;$D$86,'CCG data'!$A:$AD,'CCG data'!G$3,FALSE)),ISBLANK(VLOOKUP($E268&amp;$D$85&amp;$D$86,'CCG data'!$A:$AD,'CCG data'!G$3,FALSE))),"",VLOOKUP($E268&amp;$D$85&amp;$D$86,'CCG data'!$A:$AD,'CCG data'!G$3,FALSE))</f>
        <v>1314</v>
      </c>
      <c r="P268" s="354" t="str">
        <f>IF(OR(ISERROR(VLOOKUP($E268&amp;$D$85&amp;$D$86,'CCG data'!$A:$AD,'CCG data'!B$3,FALSE)),ISBLANK(VLOOKUP($E268&amp;$D$85&amp;$D$86,'CCG data'!$A:$AD,'CCG data'!B$3,FALSE))),"",VLOOKUP($E268&amp;$D$85&amp;$D$86,'CCG data'!$A:$AD,'CCG data'!B$3,FALSE))</f>
        <v/>
      </c>
      <c r="Q268" s="246"/>
      <c r="R268" s="246">
        <f>IF(OR(ISERROR(VLOOKUP($E268&amp;$D$85&amp;$D$86,'CCG data'!$A:$AD,'CCG data'!C$3,FALSE)),ISBLANK(VLOOKUP($E268&amp;$D$85&amp;$D$86,'CCG data'!$A:$AD,'CCG data'!C$3,FALSE))),"",VLOOKUP($E268&amp;$D$85&amp;$D$86,'CCG data'!$A:$AD,'CCG data'!C$3,FALSE))</f>
        <v>0.4634703196347032</v>
      </c>
      <c r="S268" s="246"/>
      <c r="T268" s="246">
        <f>IF(OR(ISERROR(VLOOKUP($E268&amp;$D$85&amp;$D$86,'CCG data'!$A:$AD,'CCG data'!D$3,FALSE)),ISBLANK(VLOOKUP($E268&amp;$D$85&amp;$D$86,'CCG data'!$A:$AD,'CCG data'!D$3,FALSE))),"",VLOOKUP($E268&amp;$D$85&amp;$D$86,'CCG data'!$A:$AD,'CCG data'!D$3,FALSE))</f>
        <v>0.36377473363774732</v>
      </c>
      <c r="U268" s="246"/>
      <c r="V268" s="246">
        <f>IF(OR(ISERROR(VLOOKUP($E268&amp;$D$85&amp;$D$86,'CCG data'!$A:$AD,'CCG data'!E$3,FALSE)),ISBLANK(VLOOKUP($E268&amp;$D$85&amp;$D$86,'CCG data'!$A:$AD,'CCG data'!E$3,FALSE))),"",VLOOKUP($E268&amp;$D$85&amp;$D$86,'CCG data'!$A:$AD,'CCG data'!E$3,FALSE))</f>
        <v>0.17275494672754946</v>
      </c>
      <c r="W268" s="387"/>
      <c r="Z268" s="178">
        <f>IFERROR(VLOOKUP($E268&amp;$D$86, Outliers!$A$4:$P$214,10,FALSE),"0")</f>
        <v>1</v>
      </c>
      <c r="AA268" s="178">
        <f>IFERROR(VLOOKUP($E268&amp;$D$86, Outliers!$A$4:$P$214,11,FALSE),"0")</f>
        <v>1</v>
      </c>
      <c r="AB268" s="178">
        <f>IFERROR(VLOOKUP($E268&amp;$D$86, Outliers!$A$4:$P$214,12,FALSE),"0")</f>
        <v>1</v>
      </c>
      <c r="AD268" s="82"/>
      <c r="AE268" s="82"/>
      <c r="AF268" s="82"/>
      <c r="AG268" s="82"/>
    </row>
    <row r="269" spans="4:33" x14ac:dyDescent="0.25">
      <c r="D269" s="301"/>
      <c r="E269" s="107" t="s">
        <v>27</v>
      </c>
      <c r="F269" s="99" t="str">
        <f>IF(P268="","",VLOOKUP($E268&amp;$D$85&amp;$D$86,'CCG data'!$A:$AD,'CCG data'!W$3,FALSE))</f>
        <v/>
      </c>
      <c r="G269" s="100" t="str">
        <f>IF(P268="","",VLOOKUP($E268&amp;$D$85&amp;$D$86,'CCG data'!$A:$AD,'CCG data'!X$3,FALSE))</f>
        <v/>
      </c>
      <c r="H269" s="100">
        <f>IF(R268="","",VLOOKUP($E268&amp;$D$85&amp;$D$86,'CCG data'!$A:$AD,'CCG data'!Y$3,FALSE))</f>
        <v>56.5</v>
      </c>
      <c r="I269" s="100">
        <f>IF(R268="","",VLOOKUP($E268&amp;$D$85&amp;$D$86,'CCG data'!$A:$AD,'CCG data'!Z$3,FALSE))</f>
        <v>66.3</v>
      </c>
      <c r="J269" s="100">
        <f>IF(T268="","",VLOOKUP($E268&amp;$D$85&amp;$D$86,'CCG data'!$A:$AD,'CCG data'!AA$3,FALSE))</f>
        <v>44.6</v>
      </c>
      <c r="K269" s="100">
        <f>IF(T268="","",VLOOKUP($E268&amp;$D$85&amp;$D$86,'CCG data'!$A:$AD,'CCG data'!AB$3,FALSE))</f>
        <v>53.4</v>
      </c>
      <c r="L269" s="100">
        <f>IF(V268="","",VLOOKUP($E268&amp;$D$85&amp;$D$86,'CCG data'!$A:$AD,'CCG data'!AC$3,FALSE))</f>
        <v>19.8</v>
      </c>
      <c r="M269" s="100">
        <f>IF(V268="","",VLOOKUP($E268&amp;$D$85&amp;$D$86,'CCG data'!$A:$AD,'CCG data'!AD$3,FALSE))</f>
        <v>25.8</v>
      </c>
      <c r="N269" s="304"/>
      <c r="P269" s="162" t="str">
        <f>IF(P268="","",VLOOKUP($E268&amp;$D$85&amp;$D$86,'CCG data'!$A:$AD,'CCG data'!I$3,FALSE))</f>
        <v/>
      </c>
      <c r="Q269" s="15" t="str">
        <f>IF(P268="","",VLOOKUP($E268&amp;$D$85&amp;$D$86,'CCG data'!$A:$AD,'CCG data'!J$3,FALSE))</f>
        <v/>
      </c>
      <c r="R269" s="15">
        <f>IF(R268="","",VLOOKUP($E268&amp;$D$85&amp;$D$86,'CCG data'!$A:$AD,'CCG data'!K$3,FALSE))</f>
        <v>0.437</v>
      </c>
      <c r="S269" s="15">
        <f>IF(R268="","",VLOOKUP($E268&amp;$D$85&amp;$D$86,'CCG data'!$A:$AD,'CCG data'!L$3,FALSE))</f>
        <v>0.49099999999999999</v>
      </c>
      <c r="T269" s="15">
        <f>IF(T268="","",VLOOKUP($E268&amp;$D$85&amp;$D$86,'CCG data'!$A:$AD,'CCG data'!M$3,FALSE))</f>
        <v>0.33800000000000002</v>
      </c>
      <c r="U269" s="15">
        <f>IF(T268="","",VLOOKUP($E268&amp;$D$85&amp;$D$86,'CCG data'!$A:$AD,'CCG data'!N$3,FALSE))</f>
        <v>0.39</v>
      </c>
      <c r="V269" s="15">
        <f>IF(V268="","",VLOOKUP($E268&amp;$D$85&amp;$D$86,'CCG data'!$A:$AD,'CCG data'!O$3,FALSE))</f>
        <v>0.153</v>
      </c>
      <c r="W269" s="142">
        <f>IF(V268="","",VLOOKUP($E268&amp;$D$85&amp;$D$86,'CCG data'!$A:$AD,'CCG data'!P$3,FALSE))</f>
        <v>0.19400000000000001</v>
      </c>
      <c r="Z269" s="178" t="str">
        <f>IFERROR(VLOOKUP($E269&amp;$D$86, Outliers!$A$4:$P$214,10,FALSE),"0")</f>
        <v>0</v>
      </c>
      <c r="AA269" s="178" t="str">
        <f>IFERROR(VLOOKUP($E269&amp;$D$86, Outliers!$A$4:$P$214,11,FALSE),"0")</f>
        <v>0</v>
      </c>
      <c r="AB269" s="178" t="str">
        <f>IFERROR(VLOOKUP($E269&amp;$D$86, Outliers!$A$4:$P$214,12,FALSE),"0")</f>
        <v>0</v>
      </c>
      <c r="AD269" s="82"/>
      <c r="AE269" s="82"/>
      <c r="AF269" s="82"/>
      <c r="AG269" s="82"/>
    </row>
    <row r="270" spans="4:33" ht="15.75" x14ac:dyDescent="0.25">
      <c r="D270" s="301"/>
      <c r="E270" s="108" t="s">
        <v>231</v>
      </c>
      <c r="F270" s="372" t="str">
        <f>IF(OR(ISERROR(VLOOKUP($E270&amp;$D$85&amp;$D$86,'CCG data'!$A:$AD,'CCG data'!R$3,FALSE)),ISBLANK(VLOOKUP($E270&amp;$D$85&amp;$D$86,'CCG data'!$A:$AD,'CCG data'!R$3,FALSE))),"",VLOOKUP($E270&amp;$D$85&amp;$D$86,'CCG data'!$A:$AD,'CCG data'!R$3,FALSE))</f>
        <v/>
      </c>
      <c r="G270" s="373"/>
      <c r="H270" s="373">
        <f>IF(OR(ISERROR(VLOOKUP($E270&amp;$D$85&amp;$D$86,'CCG data'!$A:$AD,'CCG data'!S$3,FALSE)),ISBLANK(VLOOKUP($E270&amp;$D$85&amp;$D$86,'CCG data'!$A:$AD,'CCG data'!S$3,FALSE))),"",VLOOKUP($E270&amp;$D$85&amp;$D$86,'CCG data'!$A:$AD,'CCG data'!S$3,FALSE))</f>
        <v>40.4</v>
      </c>
      <c r="I270" s="373"/>
      <c r="J270" s="373">
        <f>IF(OR(ISERROR(VLOOKUP($E270&amp;$D$85&amp;$D$86,'CCG data'!$A:$AD,'CCG data'!T$3,FALSE)),ISBLANK(VLOOKUP($E270&amp;$D$85&amp;$D$86,'CCG data'!$A:$AD,'CCG data'!T$3,FALSE))),"",VLOOKUP($E270&amp;$D$85&amp;$D$86,'CCG data'!$A:$AD,'CCG data'!T$3,FALSE))</f>
        <v>40.9</v>
      </c>
      <c r="K270" s="373"/>
      <c r="L270" s="373">
        <f>IF(OR(ISERROR(VLOOKUP($E270&amp;$D$85&amp;$D$86,'CCG data'!$A:$AD,'CCG data'!U$3,FALSE)),ISBLANK(VLOOKUP($E270&amp;$D$85&amp;$D$86,'CCG data'!$A:$AD,'CCG data'!U$3,FALSE))),"",VLOOKUP($E270&amp;$D$85&amp;$D$86,'CCG data'!$A:$AD,'CCG data'!U$3,FALSE))</f>
        <v>11.8</v>
      </c>
      <c r="M270" s="374"/>
      <c r="N270" s="303">
        <f>IF(OR(ISERROR(VLOOKUP($E270&amp;$D$85&amp;$D$86,'CCG data'!$A:$AD,'CCG data'!G$3,FALSE)),ISBLANK(VLOOKUP($E270&amp;$D$85&amp;$D$86,'CCG data'!$A:$AD,'CCG data'!G$3,FALSE))),"",VLOOKUP($E270&amp;$D$85&amp;$D$86,'CCG data'!$A:$AD,'CCG data'!G$3,FALSE))</f>
        <v>1005</v>
      </c>
      <c r="P270" s="354" t="str">
        <f>IF(OR(ISERROR(VLOOKUP($E270&amp;$D$85&amp;$D$86,'CCG data'!$A:$AD,'CCG data'!B$3,FALSE)),ISBLANK(VLOOKUP($E270&amp;$D$85&amp;$D$86,'CCG data'!$A:$AD,'CCG data'!B$3,FALSE))),"",VLOOKUP($E270&amp;$D$85&amp;$D$86,'CCG data'!$A:$AD,'CCG data'!B$3,FALSE))</f>
        <v/>
      </c>
      <c r="Q270" s="246"/>
      <c r="R270" s="246">
        <f>IF(OR(ISERROR(VLOOKUP($E270&amp;$D$85&amp;$D$86,'CCG data'!$A:$AD,'CCG data'!C$3,FALSE)),ISBLANK(VLOOKUP($E270&amp;$D$85&amp;$D$86,'CCG data'!$A:$AD,'CCG data'!C$3,FALSE))),"",VLOOKUP($E270&amp;$D$85&amp;$D$86,'CCG data'!$A:$AD,'CCG data'!C$3,FALSE))</f>
        <v>0.43781094527363185</v>
      </c>
      <c r="S270" s="246"/>
      <c r="T270" s="246">
        <f>IF(OR(ISERROR(VLOOKUP($E270&amp;$D$85&amp;$D$86,'CCG data'!$A:$AD,'CCG data'!D$3,FALSE)),ISBLANK(VLOOKUP($E270&amp;$D$85&amp;$D$86,'CCG data'!$A:$AD,'CCG data'!D$3,FALSE))),"",VLOOKUP($E270&amp;$D$85&amp;$D$86,'CCG data'!$A:$AD,'CCG data'!D$3,FALSE))</f>
        <v>0.43084577114427863</v>
      </c>
      <c r="U270" s="246"/>
      <c r="V270" s="246">
        <f>IF(OR(ISERROR(VLOOKUP($E270&amp;$D$85&amp;$D$86,'CCG data'!$A:$AD,'CCG data'!E$3,FALSE)),ISBLANK(VLOOKUP($E270&amp;$D$85&amp;$D$86,'CCG data'!$A:$AD,'CCG data'!E$3,FALSE))),"",VLOOKUP($E270&amp;$D$85&amp;$D$86,'CCG data'!$A:$AD,'CCG data'!E$3,FALSE))</f>
        <v>0.13134328358208955</v>
      </c>
      <c r="W270" s="387"/>
      <c r="Z270" s="178">
        <f>IFERROR(VLOOKUP($E270&amp;$D$86, Outliers!$A$4:$P$214,10,FALSE),"0")</f>
        <v>0</v>
      </c>
      <c r="AA270" s="178">
        <f>IFERROR(VLOOKUP($E270&amp;$D$86, Outliers!$A$4:$P$214,11,FALSE),"0")</f>
        <v>1</v>
      </c>
      <c r="AB270" s="178">
        <f>IFERROR(VLOOKUP($E270&amp;$D$86, Outliers!$A$4:$P$214,12,FALSE),"0")</f>
        <v>0</v>
      </c>
      <c r="AD270" s="82"/>
      <c r="AE270" s="82"/>
      <c r="AF270" s="82"/>
      <c r="AG270" s="82"/>
    </row>
    <row r="271" spans="4:33" x14ac:dyDescent="0.25">
      <c r="D271" s="301"/>
      <c r="E271" s="107" t="s">
        <v>27</v>
      </c>
      <c r="F271" s="99" t="str">
        <f>IF(P270="","",VLOOKUP($E270&amp;$D$85&amp;$D$86,'CCG data'!$A:$AD,'CCG data'!W$3,FALSE))</f>
        <v/>
      </c>
      <c r="G271" s="100" t="str">
        <f>IF(P270="","",VLOOKUP($E270&amp;$D$85&amp;$D$86,'CCG data'!$A:$AD,'CCG data'!X$3,FALSE))</f>
        <v/>
      </c>
      <c r="H271" s="100">
        <f>IF(R270="","",VLOOKUP($E270&amp;$D$85&amp;$D$86,'CCG data'!$A:$AD,'CCG data'!Y$3,FALSE))</f>
        <v>36.700000000000003</v>
      </c>
      <c r="I271" s="100">
        <f>IF(R270="","",VLOOKUP($E270&amp;$D$85&amp;$D$86,'CCG data'!$A:$AD,'CCG data'!Z$3,FALSE))</f>
        <v>44.2</v>
      </c>
      <c r="J271" s="100">
        <f>IF(T270="","",VLOOKUP($E270&amp;$D$85&amp;$D$86,'CCG data'!$A:$AD,'CCG data'!AA$3,FALSE))</f>
        <v>37.1</v>
      </c>
      <c r="K271" s="100">
        <f>IF(T270="","",VLOOKUP($E270&amp;$D$85&amp;$D$86,'CCG data'!$A:$AD,'CCG data'!AB$3,FALSE))</f>
        <v>44.8</v>
      </c>
      <c r="L271" s="100">
        <f>IF(V270="","",VLOOKUP($E270&amp;$D$85&amp;$D$86,'CCG data'!$A:$AD,'CCG data'!AC$3,FALSE))</f>
        <v>9.8000000000000007</v>
      </c>
      <c r="M271" s="100">
        <f>IF(V270="","",VLOOKUP($E270&amp;$D$85&amp;$D$86,'CCG data'!$A:$AD,'CCG data'!AD$3,FALSE))</f>
        <v>13.8</v>
      </c>
      <c r="N271" s="304"/>
      <c r="P271" s="162" t="str">
        <f>IF(P270="","",VLOOKUP($E270&amp;$D$85&amp;$D$86,'CCG data'!$A:$AD,'CCG data'!I$3,FALSE))</f>
        <v/>
      </c>
      <c r="Q271" s="15" t="str">
        <f>IF(P270="","",VLOOKUP($E270&amp;$D$85&amp;$D$86,'CCG data'!$A:$AD,'CCG data'!J$3,FALSE))</f>
        <v/>
      </c>
      <c r="R271" s="15">
        <f>IF(R270="","",VLOOKUP($E270&amp;$D$85&amp;$D$86,'CCG data'!$A:$AD,'CCG data'!K$3,FALSE))</f>
        <v>0.40699999999999997</v>
      </c>
      <c r="S271" s="15">
        <f>IF(R270="","",VLOOKUP($E270&amp;$D$85&amp;$D$86,'CCG data'!$A:$AD,'CCG data'!L$3,FALSE))</f>
        <v>0.46899999999999997</v>
      </c>
      <c r="T271" s="15">
        <f>IF(T270="","",VLOOKUP($E270&amp;$D$85&amp;$D$86,'CCG data'!$A:$AD,'CCG data'!M$3,FALSE))</f>
        <v>0.40100000000000002</v>
      </c>
      <c r="U271" s="15">
        <f>IF(T270="","",VLOOKUP($E270&amp;$D$85&amp;$D$86,'CCG data'!$A:$AD,'CCG data'!N$3,FALSE))</f>
        <v>0.46200000000000002</v>
      </c>
      <c r="V271" s="15">
        <f>IF(V270="","",VLOOKUP($E270&amp;$D$85&amp;$D$86,'CCG data'!$A:$AD,'CCG data'!O$3,FALSE))</f>
        <v>0.112</v>
      </c>
      <c r="W271" s="142">
        <f>IF(V270="","",VLOOKUP($E270&amp;$D$85&amp;$D$86,'CCG data'!$A:$AD,'CCG data'!P$3,FALSE))</f>
        <v>0.154</v>
      </c>
      <c r="Z271" s="178" t="str">
        <f>IFERROR(VLOOKUP($E271&amp;$D$86, Outliers!$A$4:$P$214,10,FALSE),"0")</f>
        <v>0</v>
      </c>
      <c r="AA271" s="178" t="str">
        <f>IFERROR(VLOOKUP($E271&amp;$D$86, Outliers!$A$4:$P$214,11,FALSE),"0")</f>
        <v>0</v>
      </c>
      <c r="AB271" s="178" t="str">
        <f>IFERROR(VLOOKUP($E271&amp;$D$86, Outliers!$A$4:$P$214,12,FALSE),"0")</f>
        <v>0</v>
      </c>
      <c r="AD271" s="82"/>
      <c r="AE271" s="82"/>
      <c r="AF271" s="82"/>
      <c r="AG271" s="82"/>
    </row>
    <row r="272" spans="4:33" ht="15.75" x14ac:dyDescent="0.25">
      <c r="D272" s="301"/>
      <c r="E272" s="108" t="s">
        <v>232</v>
      </c>
      <c r="F272" s="372" t="str">
        <f>IF(OR(ISERROR(VLOOKUP($E272&amp;$D$85&amp;$D$86,'CCG data'!$A:$AD,'CCG data'!R$3,FALSE)),ISBLANK(VLOOKUP($E272&amp;$D$85&amp;$D$86,'CCG data'!$A:$AD,'CCG data'!R$3,FALSE))),"",VLOOKUP($E272&amp;$D$85&amp;$D$86,'CCG data'!$A:$AD,'CCG data'!R$3,FALSE))</f>
        <v/>
      </c>
      <c r="G272" s="373"/>
      <c r="H272" s="373">
        <f>IF(OR(ISERROR(VLOOKUP($E272&amp;$D$85&amp;$D$86,'CCG data'!$A:$AD,'CCG data'!S$3,FALSE)),ISBLANK(VLOOKUP($E272&amp;$D$85&amp;$D$86,'CCG data'!$A:$AD,'CCG data'!S$3,FALSE))),"",VLOOKUP($E272&amp;$D$85&amp;$D$86,'CCG data'!$A:$AD,'CCG data'!S$3,FALSE))</f>
        <v>43.4</v>
      </c>
      <c r="I272" s="373"/>
      <c r="J272" s="373">
        <f>IF(OR(ISERROR(VLOOKUP($E272&amp;$D$85&amp;$D$86,'CCG data'!$A:$AD,'CCG data'!T$3,FALSE)),ISBLANK(VLOOKUP($E272&amp;$D$85&amp;$D$86,'CCG data'!$A:$AD,'CCG data'!T$3,FALSE))),"",VLOOKUP($E272&amp;$D$85&amp;$D$86,'CCG data'!$A:$AD,'CCG data'!T$3,FALSE))</f>
        <v>27.8</v>
      </c>
      <c r="K272" s="373"/>
      <c r="L272" s="373">
        <f>IF(OR(ISERROR(VLOOKUP($E272&amp;$D$85&amp;$D$86,'CCG data'!$A:$AD,'CCG data'!U$3,FALSE)),ISBLANK(VLOOKUP($E272&amp;$D$85&amp;$D$86,'CCG data'!$A:$AD,'CCG data'!U$3,FALSE))),"",VLOOKUP($E272&amp;$D$85&amp;$D$86,'CCG data'!$A:$AD,'CCG data'!U$3,FALSE))</f>
        <v>9.5</v>
      </c>
      <c r="M272" s="374"/>
      <c r="N272" s="303">
        <f>IF(OR(ISERROR(VLOOKUP($E272&amp;$D$85&amp;$D$86,'CCG data'!$A:$AD,'CCG data'!G$3,FALSE)),ISBLANK(VLOOKUP($E272&amp;$D$85&amp;$D$86,'CCG data'!$A:$AD,'CCG data'!G$3,FALSE))),"",VLOOKUP($E272&amp;$D$85&amp;$D$86,'CCG data'!$A:$AD,'CCG data'!G$3,FALSE))</f>
        <v>985</v>
      </c>
      <c r="P272" s="354" t="str">
        <f>IF(OR(ISERROR(VLOOKUP($E272&amp;$D$85&amp;$D$86,'CCG data'!$A:$AD,'CCG data'!B$3,FALSE)),ISBLANK(VLOOKUP($E272&amp;$D$85&amp;$D$86,'CCG data'!$A:$AD,'CCG data'!B$3,FALSE))),"",VLOOKUP($E272&amp;$D$85&amp;$D$86,'CCG data'!$A:$AD,'CCG data'!B$3,FALSE))</f>
        <v/>
      </c>
      <c r="Q272" s="246"/>
      <c r="R272" s="246">
        <f>IF(OR(ISERROR(VLOOKUP($E272&amp;$D$85&amp;$D$86,'CCG data'!$A:$AD,'CCG data'!C$3,FALSE)),ISBLANK(VLOOKUP($E272&amp;$D$85&amp;$D$86,'CCG data'!$A:$AD,'CCG data'!C$3,FALSE))),"",VLOOKUP($E272&amp;$D$85&amp;$D$86,'CCG data'!$A:$AD,'CCG data'!C$3,FALSE))</f>
        <v>0.53604060913705587</v>
      </c>
      <c r="S272" s="246"/>
      <c r="T272" s="246">
        <f>IF(OR(ISERROR(VLOOKUP($E272&amp;$D$85&amp;$D$86,'CCG data'!$A:$AD,'CCG data'!D$3,FALSE)),ISBLANK(VLOOKUP($E272&amp;$D$85&amp;$D$86,'CCG data'!$A:$AD,'CCG data'!D$3,FALSE))),"",VLOOKUP($E272&amp;$D$85&amp;$D$86,'CCG data'!$A:$AD,'CCG data'!D$3,FALSE))</f>
        <v>0.34517766497461927</v>
      </c>
      <c r="U272" s="246"/>
      <c r="V272" s="246">
        <f>IF(OR(ISERROR(VLOOKUP($E272&amp;$D$85&amp;$D$86,'CCG data'!$A:$AD,'CCG data'!E$3,FALSE)),ISBLANK(VLOOKUP($E272&amp;$D$85&amp;$D$86,'CCG data'!$A:$AD,'CCG data'!E$3,FALSE))),"",VLOOKUP($E272&amp;$D$85&amp;$D$86,'CCG data'!$A:$AD,'CCG data'!E$3,FALSE))</f>
        <v>0.11878172588832488</v>
      </c>
      <c r="W272" s="387"/>
      <c r="Z272" s="178">
        <f>IFERROR(VLOOKUP($E272&amp;$D$86, Outliers!$A$4:$P$214,10,FALSE),"0")</f>
        <v>1</v>
      </c>
      <c r="AA272" s="178">
        <f>IFERROR(VLOOKUP($E272&amp;$D$86, Outliers!$A$4:$P$214,11,FALSE),"0")</f>
        <v>0</v>
      </c>
      <c r="AB272" s="178">
        <f>IFERROR(VLOOKUP($E272&amp;$D$86, Outliers!$A$4:$P$214,12,FALSE),"0")</f>
        <v>0</v>
      </c>
      <c r="AD272" s="82"/>
      <c r="AE272" s="82"/>
      <c r="AF272" s="82"/>
      <c r="AG272" s="82"/>
    </row>
    <row r="273" spans="4:33" x14ac:dyDescent="0.25">
      <c r="D273" s="301"/>
      <c r="E273" s="107" t="s">
        <v>27</v>
      </c>
      <c r="F273" s="99" t="str">
        <f>IF(P272="","",VLOOKUP($E272&amp;$D$85&amp;$D$86,'CCG data'!$A:$AD,'CCG data'!W$3,FALSE))</f>
        <v/>
      </c>
      <c r="G273" s="100" t="str">
        <f>IF(P272="","",VLOOKUP($E272&amp;$D$85&amp;$D$86,'CCG data'!$A:$AD,'CCG data'!X$3,FALSE))</f>
        <v/>
      </c>
      <c r="H273" s="100">
        <f>IF(R272="","",VLOOKUP($E272&amp;$D$85&amp;$D$86,'CCG data'!$A:$AD,'CCG data'!Y$3,FALSE))</f>
        <v>39.700000000000003</v>
      </c>
      <c r="I273" s="100">
        <f>IF(R272="","",VLOOKUP($E272&amp;$D$85&amp;$D$86,'CCG data'!$A:$AD,'CCG data'!Z$3,FALSE))</f>
        <v>47</v>
      </c>
      <c r="J273" s="100">
        <f>IF(T272="","",VLOOKUP($E272&amp;$D$85&amp;$D$86,'CCG data'!$A:$AD,'CCG data'!AA$3,FALSE))</f>
        <v>24.8</v>
      </c>
      <c r="K273" s="100">
        <f>IF(T272="","",VLOOKUP($E272&amp;$D$85&amp;$D$86,'CCG data'!$A:$AD,'CCG data'!AB$3,FALSE))</f>
        <v>30.7</v>
      </c>
      <c r="L273" s="100">
        <f>IF(V272="","",VLOOKUP($E272&amp;$D$85&amp;$D$86,'CCG data'!$A:$AD,'CCG data'!AC$3,FALSE))</f>
        <v>7.7</v>
      </c>
      <c r="M273" s="100">
        <f>IF(V272="","",VLOOKUP($E272&amp;$D$85&amp;$D$86,'CCG data'!$A:$AD,'CCG data'!AD$3,FALSE))</f>
        <v>11.2</v>
      </c>
      <c r="N273" s="304"/>
      <c r="P273" s="162" t="str">
        <f>IF(P272="","",VLOOKUP($E272&amp;$D$85&amp;$D$86,'CCG data'!$A:$AD,'CCG data'!I$3,FALSE))</f>
        <v/>
      </c>
      <c r="Q273" s="15" t="str">
        <f>IF(P272="","",VLOOKUP($E272&amp;$D$85&amp;$D$86,'CCG data'!$A:$AD,'CCG data'!J$3,FALSE))</f>
        <v/>
      </c>
      <c r="R273" s="15">
        <f>IF(R272="","",VLOOKUP($E272&amp;$D$85&amp;$D$86,'CCG data'!$A:$AD,'CCG data'!K$3,FALSE))</f>
        <v>0.505</v>
      </c>
      <c r="S273" s="15">
        <f>IF(R272="","",VLOOKUP($E272&amp;$D$85&amp;$D$86,'CCG data'!$A:$AD,'CCG data'!L$3,FALSE))</f>
        <v>0.56699999999999995</v>
      </c>
      <c r="T273" s="15">
        <f>IF(T272="","",VLOOKUP($E272&amp;$D$85&amp;$D$86,'CCG data'!$A:$AD,'CCG data'!M$3,FALSE))</f>
        <v>0.316</v>
      </c>
      <c r="U273" s="15">
        <f>IF(T272="","",VLOOKUP($E272&amp;$D$85&amp;$D$86,'CCG data'!$A:$AD,'CCG data'!N$3,FALSE))</f>
        <v>0.375</v>
      </c>
      <c r="V273" s="15">
        <f>IF(V272="","",VLOOKUP($E272&amp;$D$85&amp;$D$86,'CCG data'!$A:$AD,'CCG data'!O$3,FALSE))</f>
        <v>0.1</v>
      </c>
      <c r="W273" s="142">
        <f>IF(V272="","",VLOOKUP($E272&amp;$D$85&amp;$D$86,'CCG data'!$A:$AD,'CCG data'!P$3,FALSE))</f>
        <v>0.14000000000000001</v>
      </c>
      <c r="Z273" s="178" t="str">
        <f>IFERROR(VLOOKUP($E273&amp;$D$86, Outliers!$A$4:$P$214,10,FALSE),"0")</f>
        <v>0</v>
      </c>
      <c r="AA273" s="178" t="str">
        <f>IFERROR(VLOOKUP($E273&amp;$D$86, Outliers!$A$4:$P$214,11,FALSE),"0")</f>
        <v>0</v>
      </c>
      <c r="AB273" s="178" t="str">
        <f>IFERROR(VLOOKUP($E273&amp;$D$86, Outliers!$A$4:$P$214,12,FALSE),"0")</f>
        <v>0</v>
      </c>
      <c r="AD273" s="82"/>
      <c r="AE273" s="82"/>
      <c r="AF273" s="82"/>
      <c r="AG273" s="82"/>
    </row>
    <row r="274" spans="4:33" ht="15.75" x14ac:dyDescent="0.25">
      <c r="D274" s="301"/>
      <c r="E274" s="108" t="s">
        <v>233</v>
      </c>
      <c r="F274" s="372" t="str">
        <f>IF(OR(ISERROR(VLOOKUP($E274&amp;$D$85&amp;$D$86,'CCG data'!$A:$AD,'CCG data'!R$3,FALSE)),ISBLANK(VLOOKUP($E274&amp;$D$85&amp;$D$86,'CCG data'!$A:$AD,'CCG data'!R$3,FALSE))),"",VLOOKUP($E274&amp;$D$85&amp;$D$86,'CCG data'!$A:$AD,'CCG data'!R$3,FALSE))</f>
        <v/>
      </c>
      <c r="G274" s="373"/>
      <c r="H274" s="373">
        <f>IF(OR(ISERROR(VLOOKUP($E274&amp;$D$85&amp;$D$86,'CCG data'!$A:$AD,'CCG data'!S$3,FALSE)),ISBLANK(VLOOKUP($E274&amp;$D$85&amp;$D$86,'CCG data'!$A:$AD,'CCG data'!S$3,FALSE))),"",VLOOKUP($E274&amp;$D$85&amp;$D$86,'CCG data'!$A:$AD,'CCG data'!S$3,FALSE))</f>
        <v>40.6</v>
      </c>
      <c r="I274" s="373"/>
      <c r="J274" s="373">
        <f>IF(OR(ISERROR(VLOOKUP($E274&amp;$D$85&amp;$D$86,'CCG data'!$A:$AD,'CCG data'!T$3,FALSE)),ISBLANK(VLOOKUP($E274&amp;$D$85&amp;$D$86,'CCG data'!$A:$AD,'CCG data'!T$3,FALSE))),"",VLOOKUP($E274&amp;$D$85&amp;$D$86,'CCG data'!$A:$AD,'CCG data'!T$3,FALSE))</f>
        <v>28.5</v>
      </c>
      <c r="K274" s="373"/>
      <c r="L274" s="373">
        <f>IF(OR(ISERROR(VLOOKUP($E274&amp;$D$85&amp;$D$86,'CCG data'!$A:$AD,'CCG data'!U$3,FALSE)),ISBLANK(VLOOKUP($E274&amp;$D$85&amp;$D$86,'CCG data'!$A:$AD,'CCG data'!U$3,FALSE))),"",VLOOKUP($E274&amp;$D$85&amp;$D$86,'CCG data'!$A:$AD,'CCG data'!U$3,FALSE))</f>
        <v>12.6</v>
      </c>
      <c r="M274" s="374"/>
      <c r="N274" s="303">
        <f>IF(OR(ISERROR(VLOOKUP($E274&amp;$D$85&amp;$D$86,'CCG data'!$A:$AD,'CCG data'!G$3,FALSE)),ISBLANK(VLOOKUP($E274&amp;$D$85&amp;$D$86,'CCG data'!$A:$AD,'CCG data'!G$3,FALSE))),"",VLOOKUP($E274&amp;$D$85&amp;$D$86,'CCG data'!$A:$AD,'CCG data'!G$3,FALSE))</f>
        <v>1222</v>
      </c>
      <c r="P274" s="354" t="str">
        <f>IF(OR(ISERROR(VLOOKUP($E274&amp;$D$85&amp;$D$86,'CCG data'!$A:$AD,'CCG data'!B$3,FALSE)),ISBLANK(VLOOKUP($E274&amp;$D$85&amp;$D$86,'CCG data'!$A:$AD,'CCG data'!B$3,FALSE))),"",VLOOKUP($E274&amp;$D$85&amp;$D$86,'CCG data'!$A:$AD,'CCG data'!B$3,FALSE))</f>
        <v/>
      </c>
      <c r="Q274" s="246"/>
      <c r="R274" s="246">
        <f>IF(OR(ISERROR(VLOOKUP($E274&amp;$D$85&amp;$D$86,'CCG data'!$A:$AD,'CCG data'!C$3,FALSE)),ISBLANK(VLOOKUP($E274&amp;$D$85&amp;$D$86,'CCG data'!$A:$AD,'CCG data'!C$3,FALSE))),"",VLOOKUP($E274&amp;$D$85&amp;$D$86,'CCG data'!$A:$AD,'CCG data'!C$3,FALSE))</f>
        <v>0.49345335515548283</v>
      </c>
      <c r="S274" s="246"/>
      <c r="T274" s="246">
        <f>IF(OR(ISERROR(VLOOKUP($E274&amp;$D$85&amp;$D$86,'CCG data'!$A:$AD,'CCG data'!D$3,FALSE)),ISBLANK(VLOOKUP($E274&amp;$D$85&amp;$D$86,'CCG data'!$A:$AD,'CCG data'!D$3,FALSE))),"",VLOOKUP($E274&amp;$D$85&amp;$D$86,'CCG data'!$A:$AD,'CCG data'!D$3,FALSE))</f>
        <v>0.35270049099836331</v>
      </c>
      <c r="U274" s="246"/>
      <c r="V274" s="246">
        <f>IF(OR(ISERROR(VLOOKUP($E274&amp;$D$85&amp;$D$86,'CCG data'!$A:$AD,'CCG data'!E$3,FALSE)),ISBLANK(VLOOKUP($E274&amp;$D$85&amp;$D$86,'CCG data'!$A:$AD,'CCG data'!E$3,FALSE))),"",VLOOKUP($E274&amp;$D$85&amp;$D$86,'CCG data'!$A:$AD,'CCG data'!E$3,FALSE))</f>
        <v>0.15384615384615385</v>
      </c>
      <c r="W274" s="387"/>
      <c r="Z274" s="178">
        <f>IFERROR(VLOOKUP($E274&amp;$D$86, Outliers!$A$4:$P$214,10,FALSE),"0")</f>
        <v>0</v>
      </c>
      <c r="AA274" s="178">
        <f>IFERROR(VLOOKUP($E274&amp;$D$86, Outliers!$A$4:$P$214,11,FALSE),"0")</f>
        <v>0</v>
      </c>
      <c r="AB274" s="178">
        <f>IFERROR(VLOOKUP($E274&amp;$D$86, Outliers!$A$4:$P$214,12,FALSE),"0")</f>
        <v>0</v>
      </c>
      <c r="AD274" s="82"/>
      <c r="AE274" s="82"/>
      <c r="AF274" s="82"/>
      <c r="AG274" s="82"/>
    </row>
    <row r="275" spans="4:33" x14ac:dyDescent="0.25">
      <c r="D275" s="301"/>
      <c r="E275" s="107" t="s">
        <v>27</v>
      </c>
      <c r="F275" s="99" t="str">
        <f>IF(P274="","",VLOOKUP($E274&amp;$D$85&amp;$D$86,'CCG data'!$A:$AD,'CCG data'!W$3,FALSE))</f>
        <v/>
      </c>
      <c r="G275" s="100" t="str">
        <f>IF(P274="","",VLOOKUP($E274&amp;$D$85&amp;$D$86,'CCG data'!$A:$AD,'CCG data'!X$3,FALSE))</f>
        <v/>
      </c>
      <c r="H275" s="100">
        <f>IF(R274="","",VLOOKUP($E274&amp;$D$85&amp;$D$86,'CCG data'!$A:$AD,'CCG data'!Y$3,FALSE))</f>
        <v>37.4</v>
      </c>
      <c r="I275" s="100">
        <f>IF(R274="","",VLOOKUP($E274&amp;$D$85&amp;$D$86,'CCG data'!$A:$AD,'CCG data'!Z$3,FALSE))</f>
        <v>43.9</v>
      </c>
      <c r="J275" s="100">
        <f>IF(T274="","",VLOOKUP($E274&amp;$D$85&amp;$D$86,'CCG data'!$A:$AD,'CCG data'!AA$3,FALSE))</f>
        <v>25.8</v>
      </c>
      <c r="K275" s="100">
        <f>IF(T274="","",VLOOKUP($E274&amp;$D$85&amp;$D$86,'CCG data'!$A:$AD,'CCG data'!AB$3,FALSE))</f>
        <v>31.2</v>
      </c>
      <c r="L275" s="100">
        <f>IF(V274="","",VLOOKUP($E274&amp;$D$85&amp;$D$86,'CCG data'!$A:$AD,'CCG data'!AC$3,FALSE))</f>
        <v>10.8</v>
      </c>
      <c r="M275" s="100">
        <f>IF(V274="","",VLOOKUP($E274&amp;$D$85&amp;$D$86,'CCG data'!$A:$AD,'CCG data'!AD$3,FALSE))</f>
        <v>14.4</v>
      </c>
      <c r="N275" s="304"/>
      <c r="P275" s="162" t="str">
        <f>IF(P274="","",VLOOKUP($E274&amp;$D$85&amp;$D$86,'CCG data'!$A:$AD,'CCG data'!I$3,FALSE))</f>
        <v/>
      </c>
      <c r="Q275" s="15" t="str">
        <f>IF(P274="","",VLOOKUP($E274&amp;$D$85&amp;$D$86,'CCG data'!$A:$AD,'CCG data'!J$3,FALSE))</f>
        <v/>
      </c>
      <c r="R275" s="15">
        <f>IF(R274="","",VLOOKUP($E274&amp;$D$85&amp;$D$86,'CCG data'!$A:$AD,'CCG data'!K$3,FALSE))</f>
        <v>0.46500000000000002</v>
      </c>
      <c r="S275" s="15">
        <f>IF(R274="","",VLOOKUP($E274&amp;$D$85&amp;$D$86,'CCG data'!$A:$AD,'CCG data'!L$3,FALSE))</f>
        <v>0.52100000000000002</v>
      </c>
      <c r="T275" s="15">
        <f>IF(T274="","",VLOOKUP($E274&amp;$D$85&amp;$D$86,'CCG data'!$A:$AD,'CCG data'!M$3,FALSE))</f>
        <v>0.32600000000000001</v>
      </c>
      <c r="U275" s="15">
        <f>IF(T274="","",VLOOKUP($E274&amp;$D$85&amp;$D$86,'CCG data'!$A:$AD,'CCG data'!N$3,FALSE))</f>
        <v>0.38</v>
      </c>
      <c r="V275" s="15">
        <f>IF(V274="","",VLOOKUP($E274&amp;$D$85&amp;$D$86,'CCG data'!$A:$AD,'CCG data'!O$3,FALSE))</f>
        <v>0.13500000000000001</v>
      </c>
      <c r="W275" s="142">
        <f>IF(V274="","",VLOOKUP($E274&amp;$D$85&amp;$D$86,'CCG data'!$A:$AD,'CCG data'!P$3,FALSE))</f>
        <v>0.17499999999999999</v>
      </c>
      <c r="Z275" s="178" t="str">
        <f>IFERROR(VLOOKUP($E275&amp;$D$86, Outliers!$A$4:$P$214,10,FALSE),"0")</f>
        <v>0</v>
      </c>
      <c r="AA275" s="178" t="str">
        <f>IFERROR(VLOOKUP($E275&amp;$D$86, Outliers!$A$4:$P$214,11,FALSE),"0")</f>
        <v>0</v>
      </c>
      <c r="AB275" s="178" t="str">
        <f>IFERROR(VLOOKUP($E275&amp;$D$86, Outliers!$A$4:$P$214,12,FALSE),"0")</f>
        <v>0</v>
      </c>
      <c r="AD275" s="82"/>
      <c r="AE275" s="82"/>
      <c r="AF275" s="82"/>
      <c r="AG275" s="82"/>
    </row>
    <row r="276" spans="4:33" ht="15.75" x14ac:dyDescent="0.25">
      <c r="D276" s="301"/>
      <c r="E276" s="108" t="s">
        <v>471</v>
      </c>
      <c r="F276" s="372" t="str">
        <f>IF(OR(ISERROR(VLOOKUP($E276&amp;$D$85&amp;$D$86,'CCG data'!$A:$AD,'CCG data'!R$3,FALSE)),ISBLANK(VLOOKUP($E276&amp;$D$85&amp;$D$86,'CCG data'!$A:$AD,'CCG data'!R$3,FALSE))),"",VLOOKUP($E276&amp;$D$85&amp;$D$86,'CCG data'!$A:$AD,'CCG data'!R$3,FALSE))</f>
        <v/>
      </c>
      <c r="G276" s="373"/>
      <c r="H276" s="373">
        <f>IF(OR(ISERROR(VLOOKUP($E276&amp;$D$85&amp;$D$86,'CCG data'!$A:$AD,'CCG data'!S$3,FALSE)),ISBLANK(VLOOKUP($E276&amp;$D$85&amp;$D$86,'CCG data'!$A:$AD,'CCG data'!S$3,FALSE))),"",VLOOKUP($E276&amp;$D$85&amp;$D$86,'CCG data'!$A:$AD,'CCG data'!S$3,FALSE))</f>
        <v>60.1</v>
      </c>
      <c r="I276" s="373"/>
      <c r="J276" s="373">
        <f>IF(OR(ISERROR(VLOOKUP($E276&amp;$D$85&amp;$D$86,'CCG data'!$A:$AD,'CCG data'!T$3,FALSE)),ISBLANK(VLOOKUP($E276&amp;$D$85&amp;$D$86,'CCG data'!$A:$AD,'CCG data'!T$3,FALSE))),"",VLOOKUP($E276&amp;$D$85&amp;$D$86,'CCG data'!$A:$AD,'CCG data'!T$3,FALSE))</f>
        <v>54.8</v>
      </c>
      <c r="K276" s="373"/>
      <c r="L276" s="373">
        <f>IF(OR(ISERROR(VLOOKUP($E276&amp;$D$85&amp;$D$86,'CCG data'!$A:$AD,'CCG data'!U$3,FALSE)),ISBLANK(VLOOKUP($E276&amp;$D$85&amp;$D$86,'CCG data'!$A:$AD,'CCG data'!U$3,FALSE))),"",VLOOKUP($E276&amp;$D$85&amp;$D$86,'CCG data'!$A:$AD,'CCG data'!U$3,FALSE))</f>
        <v>20.7</v>
      </c>
      <c r="M276" s="374"/>
      <c r="N276" s="303">
        <f>IF(OR(ISERROR(VLOOKUP($E276&amp;$D$85&amp;$D$86,'CCG data'!$A:$AD,'CCG data'!G$3,FALSE)),ISBLANK(VLOOKUP($E276&amp;$D$85&amp;$D$86,'CCG data'!$A:$AD,'CCG data'!G$3,FALSE))),"",VLOOKUP($E276&amp;$D$85&amp;$D$86,'CCG data'!$A:$AD,'CCG data'!G$3,FALSE))</f>
        <v>1890</v>
      </c>
      <c r="P276" s="354" t="str">
        <f>IF(OR(ISERROR(VLOOKUP($E276&amp;$D$85&amp;$D$86,'CCG data'!$A:$AD,'CCG data'!B$3,FALSE)),ISBLANK(VLOOKUP($E276&amp;$D$85&amp;$D$86,'CCG data'!$A:$AD,'CCG data'!B$3,FALSE))),"",VLOOKUP($E276&amp;$D$85&amp;$D$86,'CCG data'!$A:$AD,'CCG data'!B$3,FALSE))</f>
        <v/>
      </c>
      <c r="Q276" s="246"/>
      <c r="R276" s="246">
        <f>IF(OR(ISERROR(VLOOKUP($E276&amp;$D$85&amp;$D$86,'CCG data'!$A:$AD,'CCG data'!C$3,FALSE)),ISBLANK(VLOOKUP($E276&amp;$D$85&amp;$D$86,'CCG data'!$A:$AD,'CCG data'!C$3,FALSE))),"",VLOOKUP($E276&amp;$D$85&amp;$D$86,'CCG data'!$A:$AD,'CCG data'!C$3,FALSE))</f>
        <v>0.44550264550264551</v>
      </c>
      <c r="S276" s="246"/>
      <c r="T276" s="246">
        <f>IF(OR(ISERROR(VLOOKUP($E276&amp;$D$85&amp;$D$86,'CCG data'!$A:$AD,'CCG data'!D$3,FALSE)),ISBLANK(VLOOKUP($E276&amp;$D$85&amp;$D$86,'CCG data'!$A:$AD,'CCG data'!D$3,FALSE))),"",VLOOKUP($E276&amp;$D$85&amp;$D$86,'CCG data'!$A:$AD,'CCG data'!D$3,FALSE))</f>
        <v>0.40105820105820106</v>
      </c>
      <c r="U276" s="246"/>
      <c r="V276" s="246">
        <f>IF(OR(ISERROR(VLOOKUP($E276&amp;$D$85&amp;$D$86,'CCG data'!$A:$AD,'CCG data'!E$3,FALSE)),ISBLANK(VLOOKUP($E276&amp;$D$85&amp;$D$86,'CCG data'!$A:$AD,'CCG data'!E$3,FALSE))),"",VLOOKUP($E276&amp;$D$85&amp;$D$86,'CCG data'!$A:$AD,'CCG data'!E$3,FALSE))</f>
        <v>0.15343915343915343</v>
      </c>
      <c r="W276" s="387"/>
      <c r="Z276" s="178">
        <f>IFERROR(VLOOKUP($E276&amp;$D$86, Outliers!$A$4:$P$214,10,FALSE),"0")</f>
        <v>1</v>
      </c>
      <c r="AA276" s="178">
        <f>IFERROR(VLOOKUP($E276&amp;$D$86, Outliers!$A$4:$P$214,11,FALSE),"0")</f>
        <v>1</v>
      </c>
      <c r="AB276" s="178">
        <f>IFERROR(VLOOKUP($E276&amp;$D$86, Outliers!$A$4:$P$214,12,FALSE),"0")</f>
        <v>1</v>
      </c>
      <c r="AD276" s="82"/>
      <c r="AE276" s="82"/>
      <c r="AF276" s="82"/>
      <c r="AG276" s="82"/>
    </row>
    <row r="277" spans="4:33" x14ac:dyDescent="0.25">
      <c r="D277" s="301"/>
      <c r="E277" s="107" t="s">
        <v>27</v>
      </c>
      <c r="F277" s="99" t="str">
        <f>IF(P276="","",VLOOKUP($E276&amp;$D$85&amp;$D$86,'CCG data'!$A:$AD,'CCG data'!W$3,FALSE))</f>
        <v/>
      </c>
      <c r="G277" s="100" t="str">
        <f>IF(P276="","",VLOOKUP($E276&amp;$D$85&amp;$D$86,'CCG data'!$A:$AD,'CCG data'!X$3,FALSE))</f>
        <v/>
      </c>
      <c r="H277" s="100">
        <f>IF(R276="","",VLOOKUP($E276&amp;$D$85&amp;$D$86,'CCG data'!$A:$AD,'CCG data'!Y$3,FALSE))</f>
        <v>56</v>
      </c>
      <c r="I277" s="100">
        <f>IF(R276="","",VLOOKUP($E276&amp;$D$85&amp;$D$86,'CCG data'!$A:$AD,'CCG data'!Z$3,FALSE))</f>
        <v>64.2</v>
      </c>
      <c r="J277" s="100">
        <f>IF(T276="","",VLOOKUP($E276&amp;$D$85&amp;$D$86,'CCG data'!$A:$AD,'CCG data'!AA$3,FALSE))</f>
        <v>50.9</v>
      </c>
      <c r="K277" s="100">
        <f>IF(T276="","",VLOOKUP($E276&amp;$D$85&amp;$D$86,'CCG data'!$A:$AD,'CCG data'!AB$3,FALSE))</f>
        <v>58.7</v>
      </c>
      <c r="L277" s="100">
        <f>IF(V276="","",VLOOKUP($E276&amp;$D$85&amp;$D$86,'CCG data'!$A:$AD,'CCG data'!AC$3,FALSE))</f>
        <v>18.3</v>
      </c>
      <c r="M277" s="100">
        <f>IF(V276="","",VLOOKUP($E276&amp;$D$85&amp;$D$86,'CCG data'!$A:$AD,'CCG data'!AD$3,FALSE))</f>
        <v>23.1</v>
      </c>
      <c r="N277" s="304"/>
      <c r="P277" s="162" t="str">
        <f>IF(P276="","",VLOOKUP($E276&amp;$D$85&amp;$D$86,'CCG data'!$A:$AD,'CCG data'!I$3,FALSE))</f>
        <v/>
      </c>
      <c r="Q277" s="15" t="str">
        <f>IF(P276="","",VLOOKUP($E276&amp;$D$85&amp;$D$86,'CCG data'!$A:$AD,'CCG data'!J$3,FALSE))</f>
        <v/>
      </c>
      <c r="R277" s="15">
        <f>IF(R276="","",VLOOKUP($E276&amp;$D$85&amp;$D$86,'CCG data'!$A:$AD,'CCG data'!K$3,FALSE))</f>
        <v>0.42299999999999999</v>
      </c>
      <c r="S277" s="15">
        <f>IF(R276="","",VLOOKUP($E276&amp;$D$85&amp;$D$86,'CCG data'!$A:$AD,'CCG data'!L$3,FALSE))</f>
        <v>0.46800000000000003</v>
      </c>
      <c r="T277" s="15">
        <f>IF(T276="","",VLOOKUP($E276&amp;$D$85&amp;$D$86,'CCG data'!$A:$AD,'CCG data'!M$3,FALSE))</f>
        <v>0.379</v>
      </c>
      <c r="U277" s="15">
        <f>IF(T276="","",VLOOKUP($E276&amp;$D$85&amp;$D$86,'CCG data'!$A:$AD,'CCG data'!N$3,FALSE))</f>
        <v>0.42299999999999999</v>
      </c>
      <c r="V277" s="15">
        <f>IF(V276="","",VLOOKUP($E276&amp;$D$85&amp;$D$86,'CCG data'!$A:$AD,'CCG data'!O$3,FALSE))</f>
        <v>0.13800000000000001</v>
      </c>
      <c r="W277" s="142">
        <f>IF(V276="","",VLOOKUP($E276&amp;$D$85&amp;$D$86,'CCG data'!$A:$AD,'CCG data'!P$3,FALSE))</f>
        <v>0.17</v>
      </c>
      <c r="Z277" s="178" t="str">
        <f>IFERROR(VLOOKUP($E277&amp;$D$86, Outliers!$A$4:$P$214,10,FALSE),"0")</f>
        <v>0</v>
      </c>
      <c r="AA277" s="178" t="str">
        <f>IFERROR(VLOOKUP($E277&amp;$D$86, Outliers!$A$4:$P$214,11,FALSE),"0")</f>
        <v>0</v>
      </c>
      <c r="AB277" s="178" t="str">
        <f>IFERROR(VLOOKUP($E277&amp;$D$86, Outliers!$A$4:$P$214,12,FALSE),"0")</f>
        <v>0</v>
      </c>
      <c r="AD277" s="82"/>
      <c r="AE277" s="82"/>
      <c r="AF277" s="82"/>
      <c r="AG277" s="82"/>
    </row>
    <row r="278" spans="4:33" ht="15.75" x14ac:dyDescent="0.25">
      <c r="D278" s="301"/>
      <c r="E278" s="108" t="s">
        <v>234</v>
      </c>
      <c r="F278" s="372" t="str">
        <f>IF(OR(ISERROR(VLOOKUP($E278&amp;$D$85&amp;$D$86,'CCG data'!$A:$AD,'CCG data'!R$3,FALSE)),ISBLANK(VLOOKUP($E278&amp;$D$85&amp;$D$86,'CCG data'!$A:$AD,'CCG data'!R$3,FALSE))),"",VLOOKUP($E278&amp;$D$85&amp;$D$86,'CCG data'!$A:$AD,'CCG data'!R$3,FALSE))</f>
        <v/>
      </c>
      <c r="G278" s="373"/>
      <c r="H278" s="373">
        <f>IF(OR(ISERROR(VLOOKUP($E278&amp;$D$85&amp;$D$86,'CCG data'!$A:$AD,'CCG data'!S$3,FALSE)),ISBLANK(VLOOKUP($E278&amp;$D$85&amp;$D$86,'CCG data'!$A:$AD,'CCG data'!S$3,FALSE))),"",VLOOKUP($E278&amp;$D$85&amp;$D$86,'CCG data'!$A:$AD,'CCG data'!S$3,FALSE))</f>
        <v>51.1</v>
      </c>
      <c r="I278" s="373"/>
      <c r="J278" s="373">
        <f>IF(OR(ISERROR(VLOOKUP($E278&amp;$D$85&amp;$D$86,'CCG data'!$A:$AD,'CCG data'!T$3,FALSE)),ISBLANK(VLOOKUP($E278&amp;$D$85&amp;$D$86,'CCG data'!$A:$AD,'CCG data'!T$3,FALSE))),"",VLOOKUP($E278&amp;$D$85&amp;$D$86,'CCG data'!$A:$AD,'CCG data'!T$3,FALSE))</f>
        <v>43.9</v>
      </c>
      <c r="K278" s="373"/>
      <c r="L278" s="373">
        <f>IF(OR(ISERROR(VLOOKUP($E278&amp;$D$85&amp;$D$86,'CCG data'!$A:$AD,'CCG data'!U$3,FALSE)),ISBLANK(VLOOKUP($E278&amp;$D$85&amp;$D$86,'CCG data'!$A:$AD,'CCG data'!U$3,FALSE))),"",VLOOKUP($E278&amp;$D$85&amp;$D$86,'CCG data'!$A:$AD,'CCG data'!U$3,FALSE))</f>
        <v>15.9</v>
      </c>
      <c r="M278" s="374"/>
      <c r="N278" s="303">
        <f>IF(OR(ISERROR(VLOOKUP($E278&amp;$D$85&amp;$D$86,'CCG data'!$A:$AD,'CCG data'!G$3,FALSE)),ISBLANK(VLOOKUP($E278&amp;$D$85&amp;$D$86,'CCG data'!$A:$AD,'CCG data'!G$3,FALSE))),"",VLOOKUP($E278&amp;$D$85&amp;$D$86,'CCG data'!$A:$AD,'CCG data'!G$3,FALSE))</f>
        <v>1975</v>
      </c>
      <c r="P278" s="354" t="str">
        <f>IF(OR(ISERROR(VLOOKUP($E278&amp;$D$85&amp;$D$86,'CCG data'!$A:$AD,'CCG data'!B$3,FALSE)),ISBLANK(VLOOKUP($E278&amp;$D$85&amp;$D$86,'CCG data'!$A:$AD,'CCG data'!B$3,FALSE))),"",VLOOKUP($E278&amp;$D$85&amp;$D$86,'CCG data'!$A:$AD,'CCG data'!B$3,FALSE))</f>
        <v/>
      </c>
      <c r="Q278" s="246"/>
      <c r="R278" s="246">
        <f>IF(OR(ISERROR(VLOOKUP($E278&amp;$D$85&amp;$D$86,'CCG data'!$A:$AD,'CCG data'!C$3,FALSE)),ISBLANK(VLOOKUP($E278&amp;$D$85&amp;$D$86,'CCG data'!$A:$AD,'CCG data'!C$3,FALSE))),"",VLOOKUP($E278&amp;$D$85&amp;$D$86,'CCG data'!$A:$AD,'CCG data'!C$3,FALSE))</f>
        <v>0.45924050632911395</v>
      </c>
      <c r="S278" s="246"/>
      <c r="T278" s="246">
        <f>IF(OR(ISERROR(VLOOKUP($E278&amp;$D$85&amp;$D$86,'CCG data'!$A:$AD,'CCG data'!D$3,FALSE)),ISBLANK(VLOOKUP($E278&amp;$D$85&amp;$D$86,'CCG data'!$A:$AD,'CCG data'!D$3,FALSE))),"",VLOOKUP($E278&amp;$D$85&amp;$D$86,'CCG data'!$A:$AD,'CCG data'!D$3,FALSE))</f>
        <v>0.39645569620253163</v>
      </c>
      <c r="U278" s="246"/>
      <c r="V278" s="246">
        <f>IF(OR(ISERROR(VLOOKUP($E278&amp;$D$85&amp;$D$86,'CCG data'!$A:$AD,'CCG data'!E$3,FALSE)),ISBLANK(VLOOKUP($E278&amp;$D$85&amp;$D$86,'CCG data'!$A:$AD,'CCG data'!E$3,FALSE))),"",VLOOKUP($E278&amp;$D$85&amp;$D$86,'CCG data'!$A:$AD,'CCG data'!E$3,FALSE))</f>
        <v>0.14430379746835442</v>
      </c>
      <c r="W278" s="387"/>
      <c r="Z278" s="178">
        <f>IFERROR(VLOOKUP($E278&amp;$D$86, Outliers!$A$4:$P$214,10,FALSE),"0")</f>
        <v>1</v>
      </c>
      <c r="AA278" s="178">
        <f>IFERROR(VLOOKUP($E278&amp;$D$86, Outliers!$A$4:$P$214,11,FALSE),"0")</f>
        <v>1</v>
      </c>
      <c r="AB278" s="178">
        <f>IFERROR(VLOOKUP($E278&amp;$D$86, Outliers!$A$4:$P$214,12,FALSE),"0")</f>
        <v>1</v>
      </c>
      <c r="AD278" s="82"/>
      <c r="AE278" s="82"/>
      <c r="AF278" s="82"/>
      <c r="AG278" s="82"/>
    </row>
    <row r="279" spans="4:33" x14ac:dyDescent="0.25">
      <c r="D279" s="301"/>
      <c r="E279" s="107" t="s">
        <v>27</v>
      </c>
      <c r="F279" s="99" t="str">
        <f>IF(P278="","",VLOOKUP($E278&amp;$D$85&amp;$D$86,'CCG data'!$A:$AD,'CCG data'!W$3,FALSE))</f>
        <v/>
      </c>
      <c r="G279" s="100" t="str">
        <f>IF(P278="","",VLOOKUP($E278&amp;$D$85&amp;$D$86,'CCG data'!$A:$AD,'CCG data'!X$3,FALSE))</f>
        <v/>
      </c>
      <c r="H279" s="100">
        <f>IF(R278="","",VLOOKUP($E278&amp;$D$85&amp;$D$86,'CCG data'!$A:$AD,'CCG data'!Y$3,FALSE))</f>
        <v>47.8</v>
      </c>
      <c r="I279" s="100">
        <f>IF(R278="","",VLOOKUP($E278&amp;$D$85&amp;$D$86,'CCG data'!$A:$AD,'CCG data'!Z$3,FALSE))</f>
        <v>54.4</v>
      </c>
      <c r="J279" s="100">
        <f>IF(T278="","",VLOOKUP($E278&amp;$D$85&amp;$D$86,'CCG data'!$A:$AD,'CCG data'!AA$3,FALSE))</f>
        <v>40.799999999999997</v>
      </c>
      <c r="K279" s="100">
        <f>IF(T278="","",VLOOKUP($E278&amp;$D$85&amp;$D$86,'CCG data'!$A:$AD,'CCG data'!AB$3,FALSE))</f>
        <v>47</v>
      </c>
      <c r="L279" s="100">
        <f>IF(V278="","",VLOOKUP($E278&amp;$D$85&amp;$D$86,'CCG data'!$A:$AD,'CCG data'!AC$3,FALSE))</f>
        <v>14</v>
      </c>
      <c r="M279" s="100">
        <f>IF(V278="","",VLOOKUP($E278&amp;$D$85&amp;$D$86,'CCG data'!$A:$AD,'CCG data'!AD$3,FALSE))</f>
        <v>17.7</v>
      </c>
      <c r="N279" s="304"/>
      <c r="P279" s="162" t="str">
        <f>IF(P278="","",VLOOKUP($E278&amp;$D$85&amp;$D$86,'CCG data'!$A:$AD,'CCG data'!I$3,FALSE))</f>
        <v/>
      </c>
      <c r="Q279" s="15" t="str">
        <f>IF(P278="","",VLOOKUP($E278&amp;$D$85&amp;$D$86,'CCG data'!$A:$AD,'CCG data'!J$3,FALSE))</f>
        <v/>
      </c>
      <c r="R279" s="15">
        <f>IF(R278="","",VLOOKUP($E278&amp;$D$85&amp;$D$86,'CCG data'!$A:$AD,'CCG data'!K$3,FALSE))</f>
        <v>0.437</v>
      </c>
      <c r="S279" s="15">
        <f>IF(R278="","",VLOOKUP($E278&amp;$D$85&amp;$D$86,'CCG data'!$A:$AD,'CCG data'!L$3,FALSE))</f>
        <v>0.48099999999999998</v>
      </c>
      <c r="T279" s="15">
        <f>IF(T278="","",VLOOKUP($E278&amp;$D$85&amp;$D$86,'CCG data'!$A:$AD,'CCG data'!M$3,FALSE))</f>
        <v>0.375</v>
      </c>
      <c r="U279" s="15">
        <f>IF(T278="","",VLOOKUP($E278&amp;$D$85&amp;$D$86,'CCG data'!$A:$AD,'CCG data'!N$3,FALSE))</f>
        <v>0.41799999999999998</v>
      </c>
      <c r="V279" s="15">
        <f>IF(V278="","",VLOOKUP($E278&amp;$D$85&amp;$D$86,'CCG data'!$A:$AD,'CCG data'!O$3,FALSE))</f>
        <v>0.129</v>
      </c>
      <c r="W279" s="142">
        <f>IF(V278="","",VLOOKUP($E278&amp;$D$85&amp;$D$86,'CCG data'!$A:$AD,'CCG data'!P$3,FALSE))</f>
        <v>0.16</v>
      </c>
      <c r="Z279" s="178" t="str">
        <f>IFERROR(VLOOKUP($E279&amp;$D$86, Outliers!$A$4:$P$214,10,FALSE),"0")</f>
        <v>0</v>
      </c>
      <c r="AA279" s="178" t="str">
        <f>IFERROR(VLOOKUP($E279&amp;$D$86, Outliers!$A$4:$P$214,11,FALSE),"0")</f>
        <v>0</v>
      </c>
      <c r="AB279" s="178" t="str">
        <f>IFERROR(VLOOKUP($E279&amp;$D$86, Outliers!$A$4:$P$214,12,FALSE),"0")</f>
        <v>0</v>
      </c>
      <c r="AD279" s="82"/>
      <c r="AE279" s="82"/>
      <c r="AF279" s="82"/>
      <c r="AG279" s="82"/>
    </row>
    <row r="280" spans="4:33" ht="15.75" x14ac:dyDescent="0.25">
      <c r="D280" s="301"/>
      <c r="E280" s="108" t="s">
        <v>235</v>
      </c>
      <c r="F280" s="372" t="str">
        <f>IF(OR(ISERROR(VLOOKUP($E280&amp;$D$85&amp;$D$86,'CCG data'!$A:$AD,'CCG data'!R$3,FALSE)),ISBLANK(VLOOKUP($E280&amp;$D$85&amp;$D$86,'CCG data'!$A:$AD,'CCG data'!R$3,FALSE))),"",VLOOKUP($E280&amp;$D$85&amp;$D$86,'CCG data'!$A:$AD,'CCG data'!R$3,FALSE))</f>
        <v/>
      </c>
      <c r="G280" s="373"/>
      <c r="H280" s="373">
        <f>IF(OR(ISERROR(VLOOKUP($E280&amp;$D$85&amp;$D$86,'CCG data'!$A:$AD,'CCG data'!S$3,FALSE)),ISBLANK(VLOOKUP($E280&amp;$D$85&amp;$D$86,'CCG data'!$A:$AD,'CCG data'!S$3,FALSE))),"",VLOOKUP($E280&amp;$D$85&amp;$D$86,'CCG data'!$A:$AD,'CCG data'!S$3,FALSE))</f>
        <v>33.700000000000003</v>
      </c>
      <c r="I280" s="373"/>
      <c r="J280" s="373">
        <f>IF(OR(ISERROR(VLOOKUP($E280&amp;$D$85&amp;$D$86,'CCG data'!$A:$AD,'CCG data'!T$3,FALSE)),ISBLANK(VLOOKUP($E280&amp;$D$85&amp;$D$86,'CCG data'!$A:$AD,'CCG data'!T$3,FALSE))),"",VLOOKUP($E280&amp;$D$85&amp;$D$86,'CCG data'!$A:$AD,'CCG data'!T$3,FALSE))</f>
        <v>36.9</v>
      </c>
      <c r="K280" s="373"/>
      <c r="L280" s="373">
        <f>IF(OR(ISERROR(VLOOKUP($E280&amp;$D$85&amp;$D$86,'CCG data'!$A:$AD,'CCG data'!U$3,FALSE)),ISBLANK(VLOOKUP($E280&amp;$D$85&amp;$D$86,'CCG data'!$A:$AD,'CCG data'!U$3,FALSE))),"",VLOOKUP($E280&amp;$D$85&amp;$D$86,'CCG data'!$A:$AD,'CCG data'!U$3,FALSE))</f>
        <v>13.1</v>
      </c>
      <c r="M280" s="374"/>
      <c r="N280" s="303">
        <f>IF(OR(ISERROR(VLOOKUP($E280&amp;$D$85&amp;$D$86,'CCG data'!$A:$AD,'CCG data'!G$3,FALSE)),ISBLANK(VLOOKUP($E280&amp;$D$85&amp;$D$86,'CCG data'!$A:$AD,'CCG data'!G$3,FALSE))),"",VLOOKUP($E280&amp;$D$85&amp;$D$86,'CCG data'!$A:$AD,'CCG data'!G$3,FALSE))</f>
        <v>1361</v>
      </c>
      <c r="P280" s="354" t="str">
        <f>IF(OR(ISERROR(VLOOKUP($E280&amp;$D$85&amp;$D$86,'CCG data'!$A:$AD,'CCG data'!B$3,FALSE)),ISBLANK(VLOOKUP($E280&amp;$D$85&amp;$D$86,'CCG data'!$A:$AD,'CCG data'!B$3,FALSE))),"",VLOOKUP($E280&amp;$D$85&amp;$D$86,'CCG data'!$A:$AD,'CCG data'!B$3,FALSE))</f>
        <v/>
      </c>
      <c r="Q280" s="246"/>
      <c r="R280" s="246">
        <f>IF(OR(ISERROR(VLOOKUP($E280&amp;$D$85&amp;$D$86,'CCG data'!$A:$AD,'CCG data'!C$3,FALSE)),ISBLANK(VLOOKUP($E280&amp;$D$85&amp;$D$86,'CCG data'!$A:$AD,'CCG data'!C$3,FALSE))),"",VLOOKUP($E280&amp;$D$85&amp;$D$86,'CCG data'!$A:$AD,'CCG data'!C$3,FALSE))</f>
        <v>0.40337986774430568</v>
      </c>
      <c r="S280" s="246"/>
      <c r="T280" s="246">
        <f>IF(OR(ISERROR(VLOOKUP($E280&amp;$D$85&amp;$D$86,'CCG data'!$A:$AD,'CCG data'!D$3,FALSE)),ISBLANK(VLOOKUP($E280&amp;$D$85&amp;$D$86,'CCG data'!$A:$AD,'CCG data'!D$3,FALSE))),"",VLOOKUP($E280&amp;$D$85&amp;$D$86,'CCG data'!$A:$AD,'CCG data'!D$3,FALSE))</f>
        <v>0.44085231447465101</v>
      </c>
      <c r="U280" s="246"/>
      <c r="V280" s="246">
        <f>IF(OR(ISERROR(VLOOKUP($E280&amp;$D$85&amp;$D$86,'CCG data'!$A:$AD,'CCG data'!E$3,FALSE)),ISBLANK(VLOOKUP($E280&amp;$D$85&amp;$D$86,'CCG data'!$A:$AD,'CCG data'!E$3,FALSE))),"",VLOOKUP($E280&amp;$D$85&amp;$D$86,'CCG data'!$A:$AD,'CCG data'!E$3,FALSE))</f>
        <v>0.15576781778104334</v>
      </c>
      <c r="W280" s="387"/>
      <c r="Z280" s="178">
        <f>IFERROR(VLOOKUP($E280&amp;$D$86, Outliers!$A$4:$P$214,10,FALSE),"0")</f>
        <v>0</v>
      </c>
      <c r="AA280" s="178">
        <f>IFERROR(VLOOKUP($E280&amp;$D$86, Outliers!$A$4:$P$214,11,FALSE),"0")</f>
        <v>1</v>
      </c>
      <c r="AB280" s="178">
        <f>IFERROR(VLOOKUP($E280&amp;$D$86, Outliers!$A$4:$P$214,12,FALSE),"0")</f>
        <v>0</v>
      </c>
      <c r="AD280" s="82"/>
      <c r="AE280" s="82"/>
      <c r="AF280" s="82"/>
      <c r="AG280" s="82"/>
    </row>
    <row r="281" spans="4:33" x14ac:dyDescent="0.25">
      <c r="D281" s="301"/>
      <c r="E281" s="107" t="s">
        <v>27</v>
      </c>
      <c r="F281" s="99" t="str">
        <f>IF(P280="","",VLOOKUP($E280&amp;$D$85&amp;$D$86,'CCG data'!$A:$AD,'CCG data'!W$3,FALSE))</f>
        <v/>
      </c>
      <c r="G281" s="100" t="str">
        <f>IF(P280="","",VLOOKUP($E280&amp;$D$85&amp;$D$86,'CCG data'!$A:$AD,'CCG data'!X$3,FALSE))</f>
        <v/>
      </c>
      <c r="H281" s="100">
        <f>IF(R280="","",VLOOKUP($E280&amp;$D$85&amp;$D$86,'CCG data'!$A:$AD,'CCG data'!Y$3,FALSE))</f>
        <v>30.9</v>
      </c>
      <c r="I281" s="100">
        <f>IF(R280="","",VLOOKUP($E280&amp;$D$85&amp;$D$86,'CCG data'!$A:$AD,'CCG data'!Z$3,FALSE))</f>
        <v>36.5</v>
      </c>
      <c r="J281" s="100">
        <f>IF(T280="","",VLOOKUP($E280&amp;$D$85&amp;$D$86,'CCG data'!$A:$AD,'CCG data'!AA$3,FALSE))</f>
        <v>34</v>
      </c>
      <c r="K281" s="100">
        <f>IF(T280="","",VLOOKUP($E280&amp;$D$85&amp;$D$86,'CCG data'!$A:$AD,'CCG data'!AB$3,FALSE))</f>
        <v>39.9</v>
      </c>
      <c r="L281" s="100">
        <f>IF(V280="","",VLOOKUP($E280&amp;$D$85&amp;$D$86,'CCG data'!$A:$AD,'CCG data'!AC$3,FALSE))</f>
        <v>11.3</v>
      </c>
      <c r="M281" s="100">
        <f>IF(V280="","",VLOOKUP($E280&amp;$D$85&amp;$D$86,'CCG data'!$A:$AD,'CCG data'!AD$3,FALSE))</f>
        <v>14.9</v>
      </c>
      <c r="N281" s="304"/>
      <c r="P281" s="162" t="str">
        <f>IF(P280="","",VLOOKUP($E280&amp;$D$85&amp;$D$86,'CCG data'!$A:$AD,'CCG data'!I$3,FALSE))</f>
        <v/>
      </c>
      <c r="Q281" s="15" t="str">
        <f>IF(P280="","",VLOOKUP($E280&amp;$D$85&amp;$D$86,'CCG data'!$A:$AD,'CCG data'!J$3,FALSE))</f>
        <v/>
      </c>
      <c r="R281" s="15">
        <f>IF(R280="","",VLOOKUP($E280&amp;$D$85&amp;$D$86,'CCG data'!$A:$AD,'CCG data'!K$3,FALSE))</f>
        <v>0.378</v>
      </c>
      <c r="S281" s="15">
        <f>IF(R280="","",VLOOKUP($E280&amp;$D$85&amp;$D$86,'CCG data'!$A:$AD,'CCG data'!L$3,FALSE))</f>
        <v>0.43</v>
      </c>
      <c r="T281" s="15">
        <f>IF(T280="","",VLOOKUP($E280&amp;$D$85&amp;$D$86,'CCG data'!$A:$AD,'CCG data'!M$3,FALSE))</f>
        <v>0.41499999999999998</v>
      </c>
      <c r="U281" s="15">
        <f>IF(T280="","",VLOOKUP($E280&amp;$D$85&amp;$D$86,'CCG data'!$A:$AD,'CCG data'!N$3,FALSE))</f>
        <v>0.46700000000000003</v>
      </c>
      <c r="V281" s="15">
        <f>IF(V280="","",VLOOKUP($E280&amp;$D$85&amp;$D$86,'CCG data'!$A:$AD,'CCG data'!O$3,FALSE))</f>
        <v>0.13700000000000001</v>
      </c>
      <c r="W281" s="142">
        <f>IF(V280="","",VLOOKUP($E280&amp;$D$85&amp;$D$86,'CCG data'!$A:$AD,'CCG data'!P$3,FALSE))</f>
        <v>0.17599999999999999</v>
      </c>
      <c r="Z281" s="178" t="str">
        <f>IFERROR(VLOOKUP($E281&amp;$D$86, Outliers!$A$4:$P$214,10,FALSE),"0")</f>
        <v>0</v>
      </c>
      <c r="AA281" s="178" t="str">
        <f>IFERROR(VLOOKUP($E281&amp;$D$86, Outliers!$A$4:$P$214,11,FALSE),"0")</f>
        <v>0</v>
      </c>
      <c r="AB281" s="178" t="str">
        <f>IFERROR(VLOOKUP($E281&amp;$D$86, Outliers!$A$4:$P$214,12,FALSE),"0")</f>
        <v>0</v>
      </c>
      <c r="AD281" s="82"/>
      <c r="AE281" s="82"/>
      <c r="AF281" s="82"/>
      <c r="AG281" s="82"/>
    </row>
    <row r="282" spans="4:33" ht="15.75" x14ac:dyDescent="0.25">
      <c r="D282" s="301"/>
      <c r="E282" s="108" t="s">
        <v>236</v>
      </c>
      <c r="F282" s="372" t="str">
        <f>IF(OR(ISERROR(VLOOKUP($E282&amp;$D$85&amp;$D$86,'CCG data'!$A:$AD,'CCG data'!R$3,FALSE)),ISBLANK(VLOOKUP($E282&amp;$D$85&amp;$D$86,'CCG data'!$A:$AD,'CCG data'!R$3,FALSE))),"",VLOOKUP($E282&amp;$D$85&amp;$D$86,'CCG data'!$A:$AD,'CCG data'!R$3,FALSE))</f>
        <v/>
      </c>
      <c r="G282" s="373"/>
      <c r="H282" s="373">
        <f>IF(OR(ISERROR(VLOOKUP($E282&amp;$D$85&amp;$D$86,'CCG data'!$A:$AD,'CCG data'!S$3,FALSE)),ISBLANK(VLOOKUP($E282&amp;$D$85&amp;$D$86,'CCG data'!$A:$AD,'CCG data'!S$3,FALSE))),"",VLOOKUP($E282&amp;$D$85&amp;$D$86,'CCG data'!$A:$AD,'CCG data'!S$3,FALSE))</f>
        <v>37.6</v>
      </c>
      <c r="I282" s="373"/>
      <c r="J282" s="373">
        <f>IF(OR(ISERROR(VLOOKUP($E282&amp;$D$85&amp;$D$86,'CCG data'!$A:$AD,'CCG data'!T$3,FALSE)),ISBLANK(VLOOKUP($E282&amp;$D$85&amp;$D$86,'CCG data'!$A:$AD,'CCG data'!T$3,FALSE))),"",VLOOKUP($E282&amp;$D$85&amp;$D$86,'CCG data'!$A:$AD,'CCG data'!T$3,FALSE))</f>
        <v>35.4</v>
      </c>
      <c r="K282" s="373"/>
      <c r="L282" s="373">
        <f>IF(OR(ISERROR(VLOOKUP($E282&amp;$D$85&amp;$D$86,'CCG data'!$A:$AD,'CCG data'!U$3,FALSE)),ISBLANK(VLOOKUP($E282&amp;$D$85&amp;$D$86,'CCG data'!$A:$AD,'CCG data'!U$3,FALSE))),"",VLOOKUP($E282&amp;$D$85&amp;$D$86,'CCG data'!$A:$AD,'CCG data'!U$3,FALSE))</f>
        <v>15.3</v>
      </c>
      <c r="M282" s="374"/>
      <c r="N282" s="303">
        <f>IF(OR(ISERROR(VLOOKUP($E282&amp;$D$85&amp;$D$86,'CCG data'!$A:$AD,'CCG data'!G$3,FALSE)),ISBLANK(VLOOKUP($E282&amp;$D$85&amp;$D$86,'CCG data'!$A:$AD,'CCG data'!G$3,FALSE))),"",VLOOKUP($E282&amp;$D$85&amp;$D$86,'CCG data'!$A:$AD,'CCG data'!G$3,FALSE))</f>
        <v>1025</v>
      </c>
      <c r="P282" s="354" t="str">
        <f>IF(OR(ISERROR(VLOOKUP($E282&amp;$D$85&amp;$D$86,'CCG data'!$A:$AD,'CCG data'!B$3,FALSE)),ISBLANK(VLOOKUP($E282&amp;$D$85&amp;$D$86,'CCG data'!$A:$AD,'CCG data'!B$3,FALSE))),"",VLOOKUP($E282&amp;$D$85&amp;$D$86,'CCG data'!$A:$AD,'CCG data'!B$3,FALSE))</f>
        <v/>
      </c>
      <c r="Q282" s="246"/>
      <c r="R282" s="246">
        <f>IF(OR(ISERROR(VLOOKUP($E282&amp;$D$85&amp;$D$86,'CCG data'!$A:$AD,'CCG data'!C$3,FALSE)),ISBLANK(VLOOKUP($E282&amp;$D$85&amp;$D$86,'CCG data'!$A:$AD,'CCG data'!C$3,FALSE))),"",VLOOKUP($E282&amp;$D$85&amp;$D$86,'CCG data'!$A:$AD,'CCG data'!C$3,FALSE))</f>
        <v>0.42243902439024389</v>
      </c>
      <c r="S282" s="246"/>
      <c r="T282" s="246">
        <f>IF(OR(ISERROR(VLOOKUP($E282&amp;$D$85&amp;$D$86,'CCG data'!$A:$AD,'CCG data'!D$3,FALSE)),ISBLANK(VLOOKUP($E282&amp;$D$85&amp;$D$86,'CCG data'!$A:$AD,'CCG data'!D$3,FALSE))),"",VLOOKUP($E282&amp;$D$85&amp;$D$86,'CCG data'!$A:$AD,'CCG data'!D$3,FALSE))</f>
        <v>0.40097560975609758</v>
      </c>
      <c r="U282" s="246"/>
      <c r="V282" s="246">
        <f>IF(OR(ISERROR(VLOOKUP($E282&amp;$D$85&amp;$D$86,'CCG data'!$A:$AD,'CCG data'!E$3,FALSE)),ISBLANK(VLOOKUP($E282&amp;$D$85&amp;$D$86,'CCG data'!$A:$AD,'CCG data'!E$3,FALSE))),"",VLOOKUP($E282&amp;$D$85&amp;$D$86,'CCG data'!$A:$AD,'CCG data'!E$3,FALSE))</f>
        <v>0.17658536585365853</v>
      </c>
      <c r="W282" s="387"/>
      <c r="Z282" s="178">
        <f>IFERROR(VLOOKUP($E282&amp;$D$86, Outliers!$A$4:$P$214,10,FALSE),"0")</f>
        <v>0</v>
      </c>
      <c r="AA282" s="178">
        <f>IFERROR(VLOOKUP($E282&amp;$D$86, Outliers!$A$4:$P$214,11,FALSE),"0")</f>
        <v>1</v>
      </c>
      <c r="AB282" s="178">
        <f>IFERROR(VLOOKUP($E282&amp;$D$86, Outliers!$A$4:$P$214,12,FALSE),"0")</f>
        <v>0</v>
      </c>
      <c r="AD282" s="82"/>
      <c r="AE282" s="82"/>
      <c r="AF282" s="82"/>
      <c r="AG282" s="82"/>
    </row>
    <row r="283" spans="4:33" x14ac:dyDescent="0.25">
      <c r="D283" s="301"/>
      <c r="E283" s="107" t="s">
        <v>27</v>
      </c>
      <c r="F283" s="99" t="str">
        <f>IF(P282="","",VLOOKUP($E282&amp;$D$85&amp;$D$86,'CCG data'!$A:$AD,'CCG data'!W$3,FALSE))</f>
        <v/>
      </c>
      <c r="G283" s="100" t="str">
        <f>IF(P282="","",VLOOKUP($E282&amp;$D$85&amp;$D$86,'CCG data'!$A:$AD,'CCG data'!X$3,FALSE))</f>
        <v/>
      </c>
      <c r="H283" s="100">
        <f>IF(R282="","",VLOOKUP($E282&amp;$D$85&amp;$D$86,'CCG data'!$A:$AD,'CCG data'!Y$3,FALSE))</f>
        <v>34.1</v>
      </c>
      <c r="I283" s="100">
        <f>IF(R282="","",VLOOKUP($E282&amp;$D$85&amp;$D$86,'CCG data'!$A:$AD,'CCG data'!Z$3,FALSE))</f>
        <v>41.2</v>
      </c>
      <c r="J283" s="100">
        <f>IF(T282="","",VLOOKUP($E282&amp;$D$85&amp;$D$86,'CCG data'!$A:$AD,'CCG data'!AA$3,FALSE))</f>
        <v>32</v>
      </c>
      <c r="K283" s="100">
        <f>IF(T282="","",VLOOKUP($E282&amp;$D$85&amp;$D$86,'CCG data'!$A:$AD,'CCG data'!AB$3,FALSE))</f>
        <v>38.9</v>
      </c>
      <c r="L283" s="100">
        <f>IF(V282="","",VLOOKUP($E282&amp;$D$85&amp;$D$86,'CCG data'!$A:$AD,'CCG data'!AC$3,FALSE))</f>
        <v>13.1</v>
      </c>
      <c r="M283" s="100">
        <f>IF(V282="","",VLOOKUP($E282&amp;$D$85&amp;$D$86,'CCG data'!$A:$AD,'CCG data'!AD$3,FALSE))</f>
        <v>17.5</v>
      </c>
      <c r="N283" s="304"/>
      <c r="P283" s="162" t="str">
        <f>IF(P282="","",VLOOKUP($E282&amp;$D$85&amp;$D$86,'CCG data'!$A:$AD,'CCG data'!I$3,FALSE))</f>
        <v/>
      </c>
      <c r="Q283" s="15" t="str">
        <f>IF(P282="","",VLOOKUP($E282&amp;$D$85&amp;$D$86,'CCG data'!$A:$AD,'CCG data'!J$3,FALSE))</f>
        <v/>
      </c>
      <c r="R283" s="15">
        <f>IF(R282="","",VLOOKUP($E282&amp;$D$85&amp;$D$86,'CCG data'!$A:$AD,'CCG data'!K$3,FALSE))</f>
        <v>0.39300000000000002</v>
      </c>
      <c r="S283" s="15">
        <f>IF(R282="","",VLOOKUP($E282&amp;$D$85&amp;$D$86,'CCG data'!$A:$AD,'CCG data'!L$3,FALSE))</f>
        <v>0.45300000000000001</v>
      </c>
      <c r="T283" s="15">
        <f>IF(T282="","",VLOOKUP($E282&amp;$D$85&amp;$D$86,'CCG data'!$A:$AD,'CCG data'!M$3,FALSE))</f>
        <v>0.371</v>
      </c>
      <c r="U283" s="15">
        <f>IF(T282="","",VLOOKUP($E282&amp;$D$85&amp;$D$86,'CCG data'!$A:$AD,'CCG data'!N$3,FALSE))</f>
        <v>0.43099999999999999</v>
      </c>
      <c r="V283" s="15">
        <f>IF(V282="","",VLOOKUP($E282&amp;$D$85&amp;$D$86,'CCG data'!$A:$AD,'CCG data'!O$3,FALSE))</f>
        <v>0.154</v>
      </c>
      <c r="W283" s="142">
        <f>IF(V282="","",VLOOKUP($E282&amp;$D$85&amp;$D$86,'CCG data'!$A:$AD,'CCG data'!P$3,FALSE))</f>
        <v>0.20100000000000001</v>
      </c>
      <c r="Z283" s="178" t="str">
        <f>IFERROR(VLOOKUP($E283&amp;$D$86, Outliers!$A$4:$P$214,10,FALSE),"0")</f>
        <v>0</v>
      </c>
      <c r="AA283" s="178" t="str">
        <f>IFERROR(VLOOKUP($E283&amp;$D$86, Outliers!$A$4:$P$214,11,FALSE),"0")</f>
        <v>0</v>
      </c>
      <c r="AB283" s="178" t="str">
        <f>IFERROR(VLOOKUP($E283&amp;$D$86, Outliers!$A$4:$P$214,12,FALSE),"0")</f>
        <v>0</v>
      </c>
      <c r="AD283" s="82"/>
      <c r="AE283" s="82"/>
      <c r="AF283" s="82"/>
      <c r="AG283" s="82"/>
    </row>
    <row r="284" spans="4:33" ht="15.75" x14ac:dyDescent="0.25">
      <c r="D284" s="301"/>
      <c r="E284" s="108" t="s">
        <v>237</v>
      </c>
      <c r="F284" s="372" t="str">
        <f>IF(OR(ISERROR(VLOOKUP($E284&amp;$D$85&amp;$D$86,'CCG data'!$A:$AD,'CCG data'!R$3,FALSE)),ISBLANK(VLOOKUP($E284&amp;$D$85&amp;$D$86,'CCG data'!$A:$AD,'CCG data'!R$3,FALSE))),"",VLOOKUP($E284&amp;$D$85&amp;$D$86,'CCG data'!$A:$AD,'CCG data'!R$3,FALSE))</f>
        <v/>
      </c>
      <c r="G284" s="373"/>
      <c r="H284" s="373">
        <f>IF(OR(ISERROR(VLOOKUP($E284&amp;$D$85&amp;$D$86,'CCG data'!$A:$AD,'CCG data'!S$3,FALSE)),ISBLANK(VLOOKUP($E284&amp;$D$85&amp;$D$86,'CCG data'!$A:$AD,'CCG data'!S$3,FALSE))),"",VLOOKUP($E284&amp;$D$85&amp;$D$86,'CCG data'!$A:$AD,'CCG data'!S$3,FALSE))</f>
        <v>39.200000000000003</v>
      </c>
      <c r="I284" s="373"/>
      <c r="J284" s="373">
        <f>IF(OR(ISERROR(VLOOKUP($E284&amp;$D$85&amp;$D$86,'CCG data'!$A:$AD,'CCG data'!T$3,FALSE)),ISBLANK(VLOOKUP($E284&amp;$D$85&amp;$D$86,'CCG data'!$A:$AD,'CCG data'!T$3,FALSE))),"",VLOOKUP($E284&amp;$D$85&amp;$D$86,'CCG data'!$A:$AD,'CCG data'!T$3,FALSE))</f>
        <v>25.1</v>
      </c>
      <c r="K284" s="373"/>
      <c r="L284" s="373">
        <f>IF(OR(ISERROR(VLOOKUP($E284&amp;$D$85&amp;$D$86,'CCG data'!$A:$AD,'CCG data'!U$3,FALSE)),ISBLANK(VLOOKUP($E284&amp;$D$85&amp;$D$86,'CCG data'!$A:$AD,'CCG data'!U$3,FALSE))),"",VLOOKUP($E284&amp;$D$85&amp;$D$86,'CCG data'!$A:$AD,'CCG data'!U$3,FALSE))</f>
        <v>7.4</v>
      </c>
      <c r="M284" s="374"/>
      <c r="N284" s="303">
        <f>IF(OR(ISERROR(VLOOKUP($E284&amp;$D$85&amp;$D$86,'CCG data'!$A:$AD,'CCG data'!G$3,FALSE)),ISBLANK(VLOOKUP($E284&amp;$D$85&amp;$D$86,'CCG data'!$A:$AD,'CCG data'!G$3,FALSE))),"",VLOOKUP($E284&amp;$D$85&amp;$D$86,'CCG data'!$A:$AD,'CCG data'!G$3,FALSE))</f>
        <v>1551</v>
      </c>
      <c r="P284" s="354" t="str">
        <f>IF(OR(ISERROR(VLOOKUP($E284&amp;$D$85&amp;$D$86,'CCG data'!$A:$AD,'CCG data'!B$3,FALSE)),ISBLANK(VLOOKUP($E284&amp;$D$85&amp;$D$86,'CCG data'!$A:$AD,'CCG data'!B$3,FALSE))),"",VLOOKUP($E284&amp;$D$85&amp;$D$86,'CCG data'!$A:$AD,'CCG data'!B$3,FALSE))</f>
        <v/>
      </c>
      <c r="Q284" s="246"/>
      <c r="R284" s="246">
        <f>IF(OR(ISERROR(VLOOKUP($E284&amp;$D$85&amp;$D$86,'CCG data'!$A:$AD,'CCG data'!C$3,FALSE)),ISBLANK(VLOOKUP($E284&amp;$D$85&amp;$D$86,'CCG data'!$A:$AD,'CCG data'!C$3,FALSE))),"",VLOOKUP($E284&amp;$D$85&amp;$D$86,'CCG data'!$A:$AD,'CCG data'!C$3,FALSE))</f>
        <v>0.54674403610573818</v>
      </c>
      <c r="S284" s="246"/>
      <c r="T284" s="246">
        <f>IF(OR(ISERROR(VLOOKUP($E284&amp;$D$85&amp;$D$86,'CCG data'!$A:$AD,'CCG data'!D$3,FALSE)),ISBLANK(VLOOKUP($E284&amp;$D$85&amp;$D$86,'CCG data'!$A:$AD,'CCG data'!D$3,FALSE))),"",VLOOKUP($E284&amp;$D$85&amp;$D$86,'CCG data'!$A:$AD,'CCG data'!D$3,FALSE))</f>
        <v>0.34880722114764667</v>
      </c>
      <c r="U284" s="246"/>
      <c r="V284" s="246">
        <f>IF(OR(ISERROR(VLOOKUP($E284&amp;$D$85&amp;$D$86,'CCG data'!$A:$AD,'CCG data'!E$3,FALSE)),ISBLANK(VLOOKUP($E284&amp;$D$85&amp;$D$86,'CCG data'!$A:$AD,'CCG data'!E$3,FALSE))),"",VLOOKUP($E284&amp;$D$85&amp;$D$86,'CCG data'!$A:$AD,'CCG data'!E$3,FALSE))</f>
        <v>0.10444874274661509</v>
      </c>
      <c r="W284" s="387"/>
      <c r="Z284" s="178">
        <f>IFERROR(VLOOKUP($E284&amp;$D$86, Outliers!$A$4:$P$214,10,FALSE),"0")</f>
        <v>0</v>
      </c>
      <c r="AA284" s="178">
        <f>IFERROR(VLOOKUP($E284&amp;$D$86, Outliers!$A$4:$P$214,11,FALSE),"0")</f>
        <v>0</v>
      </c>
      <c r="AB284" s="178">
        <f>IFERROR(VLOOKUP($E284&amp;$D$86, Outliers!$A$4:$P$214,12,FALSE),"0")</f>
        <v>1</v>
      </c>
      <c r="AD284" s="82"/>
      <c r="AE284" s="82"/>
      <c r="AF284" s="82"/>
      <c r="AG284" s="82"/>
    </row>
    <row r="285" spans="4:33" x14ac:dyDescent="0.25">
      <c r="D285" s="301"/>
      <c r="E285" s="107" t="s">
        <v>27</v>
      </c>
      <c r="F285" s="99" t="str">
        <f>IF(P284="","",VLOOKUP($E284&amp;$D$85&amp;$D$86,'CCG data'!$A:$AD,'CCG data'!W$3,FALSE))</f>
        <v/>
      </c>
      <c r="G285" s="100" t="str">
        <f>IF(P284="","",VLOOKUP($E284&amp;$D$85&amp;$D$86,'CCG data'!$A:$AD,'CCG data'!X$3,FALSE))</f>
        <v/>
      </c>
      <c r="H285" s="100">
        <f>IF(R284="","",VLOOKUP($E284&amp;$D$85&amp;$D$86,'CCG data'!$A:$AD,'CCG data'!Y$3,FALSE))</f>
        <v>36.5</v>
      </c>
      <c r="I285" s="100">
        <f>IF(R284="","",VLOOKUP($E284&amp;$D$85&amp;$D$86,'CCG data'!$A:$AD,'CCG data'!Z$3,FALSE))</f>
        <v>41.8</v>
      </c>
      <c r="J285" s="100">
        <f>IF(T284="","",VLOOKUP($E284&amp;$D$85&amp;$D$86,'CCG data'!$A:$AD,'CCG data'!AA$3,FALSE))</f>
        <v>23</v>
      </c>
      <c r="K285" s="100">
        <f>IF(T284="","",VLOOKUP($E284&amp;$D$85&amp;$D$86,'CCG data'!$A:$AD,'CCG data'!AB$3,FALSE))</f>
        <v>27.2</v>
      </c>
      <c r="L285" s="100">
        <f>IF(V284="","",VLOOKUP($E284&amp;$D$85&amp;$D$86,'CCG data'!$A:$AD,'CCG data'!AC$3,FALSE))</f>
        <v>6.3</v>
      </c>
      <c r="M285" s="100">
        <f>IF(V284="","",VLOOKUP($E284&amp;$D$85&amp;$D$86,'CCG data'!$A:$AD,'CCG data'!AD$3,FALSE))</f>
        <v>8.6</v>
      </c>
      <c r="N285" s="304"/>
      <c r="P285" s="162" t="str">
        <f>IF(P284="","",VLOOKUP($E284&amp;$D$85&amp;$D$86,'CCG data'!$A:$AD,'CCG data'!I$3,FALSE))</f>
        <v/>
      </c>
      <c r="Q285" s="15" t="str">
        <f>IF(P284="","",VLOOKUP($E284&amp;$D$85&amp;$D$86,'CCG data'!$A:$AD,'CCG data'!J$3,FALSE))</f>
        <v/>
      </c>
      <c r="R285" s="15">
        <f>IF(R284="","",VLOOKUP($E284&amp;$D$85&amp;$D$86,'CCG data'!$A:$AD,'CCG data'!K$3,FALSE))</f>
        <v>0.52200000000000002</v>
      </c>
      <c r="S285" s="15">
        <f>IF(R284="","",VLOOKUP($E284&amp;$D$85&amp;$D$86,'CCG data'!$A:$AD,'CCG data'!L$3,FALSE))</f>
        <v>0.57099999999999995</v>
      </c>
      <c r="T285" s="15">
        <f>IF(T284="","",VLOOKUP($E284&amp;$D$85&amp;$D$86,'CCG data'!$A:$AD,'CCG data'!M$3,FALSE))</f>
        <v>0.32500000000000001</v>
      </c>
      <c r="U285" s="15">
        <f>IF(T284="","",VLOOKUP($E284&amp;$D$85&amp;$D$86,'CCG data'!$A:$AD,'CCG data'!N$3,FALSE))</f>
        <v>0.373</v>
      </c>
      <c r="V285" s="15">
        <f>IF(V284="","",VLOOKUP($E284&amp;$D$85&amp;$D$86,'CCG data'!$A:$AD,'CCG data'!O$3,FALSE))</f>
        <v>0.09</v>
      </c>
      <c r="W285" s="142">
        <f>IF(V284="","",VLOOKUP($E284&amp;$D$85&amp;$D$86,'CCG data'!$A:$AD,'CCG data'!P$3,FALSE))</f>
        <v>0.121</v>
      </c>
      <c r="Z285" s="178" t="str">
        <f>IFERROR(VLOOKUP($E285&amp;$D$86, Outliers!$A$4:$P$214,10,FALSE),"0")</f>
        <v>0</v>
      </c>
      <c r="AA285" s="178" t="str">
        <f>IFERROR(VLOOKUP($E285&amp;$D$86, Outliers!$A$4:$P$214,11,FALSE),"0")</f>
        <v>0</v>
      </c>
      <c r="AB285" s="178" t="str">
        <f>IFERROR(VLOOKUP($E285&amp;$D$86, Outliers!$A$4:$P$214,12,FALSE),"0")</f>
        <v>0</v>
      </c>
      <c r="AD285" s="82"/>
      <c r="AE285" s="82"/>
      <c r="AF285" s="82"/>
      <c r="AG285" s="82"/>
    </row>
    <row r="286" spans="4:33" ht="15.75" x14ac:dyDescent="0.25">
      <c r="D286" s="301"/>
      <c r="E286" s="108" t="s">
        <v>238</v>
      </c>
      <c r="F286" s="372" t="str">
        <f>IF(OR(ISERROR(VLOOKUP($E286&amp;$D$85&amp;$D$86,'CCG data'!$A:$AD,'CCG data'!R$3,FALSE)),ISBLANK(VLOOKUP($E286&amp;$D$85&amp;$D$86,'CCG data'!$A:$AD,'CCG data'!R$3,FALSE))),"",VLOOKUP($E286&amp;$D$85&amp;$D$86,'CCG data'!$A:$AD,'CCG data'!R$3,FALSE))</f>
        <v/>
      </c>
      <c r="G286" s="373"/>
      <c r="H286" s="373">
        <f>IF(OR(ISERROR(VLOOKUP($E286&amp;$D$85&amp;$D$86,'CCG data'!$A:$AD,'CCG data'!S$3,FALSE)),ISBLANK(VLOOKUP($E286&amp;$D$85&amp;$D$86,'CCG data'!$A:$AD,'CCG data'!S$3,FALSE))),"",VLOOKUP($E286&amp;$D$85&amp;$D$86,'CCG data'!$A:$AD,'CCG data'!S$3,FALSE))</f>
        <v>36</v>
      </c>
      <c r="I286" s="373"/>
      <c r="J286" s="373">
        <f>IF(OR(ISERROR(VLOOKUP($E286&amp;$D$85&amp;$D$86,'CCG data'!$A:$AD,'CCG data'!T$3,FALSE)),ISBLANK(VLOOKUP($E286&amp;$D$85&amp;$D$86,'CCG data'!$A:$AD,'CCG data'!T$3,FALSE))),"",VLOOKUP($E286&amp;$D$85&amp;$D$86,'CCG data'!$A:$AD,'CCG data'!T$3,FALSE))</f>
        <v>28.8</v>
      </c>
      <c r="K286" s="373"/>
      <c r="L286" s="373">
        <f>IF(OR(ISERROR(VLOOKUP($E286&amp;$D$85&amp;$D$86,'CCG data'!$A:$AD,'CCG data'!U$3,FALSE)),ISBLANK(VLOOKUP($E286&amp;$D$85&amp;$D$86,'CCG data'!$A:$AD,'CCG data'!U$3,FALSE))),"",VLOOKUP($E286&amp;$D$85&amp;$D$86,'CCG data'!$A:$AD,'CCG data'!U$3,FALSE))</f>
        <v>7.5</v>
      </c>
      <c r="M286" s="374"/>
      <c r="N286" s="303">
        <f>IF(OR(ISERROR(VLOOKUP($E286&amp;$D$85&amp;$D$86,'CCG data'!$A:$AD,'CCG data'!G$3,FALSE)),ISBLANK(VLOOKUP($E286&amp;$D$85&amp;$D$86,'CCG data'!$A:$AD,'CCG data'!G$3,FALSE))),"",VLOOKUP($E286&amp;$D$85&amp;$D$86,'CCG data'!$A:$AD,'CCG data'!G$3,FALSE))</f>
        <v>1211</v>
      </c>
      <c r="P286" s="354" t="str">
        <f>IF(OR(ISERROR(VLOOKUP($E286&amp;$D$85&amp;$D$86,'CCG data'!$A:$AD,'CCG data'!B$3,FALSE)),ISBLANK(VLOOKUP($E286&amp;$D$85&amp;$D$86,'CCG data'!$A:$AD,'CCG data'!B$3,FALSE))),"",VLOOKUP($E286&amp;$D$85&amp;$D$86,'CCG data'!$A:$AD,'CCG data'!B$3,FALSE))</f>
        <v/>
      </c>
      <c r="Q286" s="246"/>
      <c r="R286" s="246">
        <f>IF(OR(ISERROR(VLOOKUP($E286&amp;$D$85&amp;$D$86,'CCG data'!$A:$AD,'CCG data'!C$3,FALSE)),ISBLANK(VLOOKUP($E286&amp;$D$85&amp;$D$86,'CCG data'!$A:$AD,'CCG data'!C$3,FALSE))),"",VLOOKUP($E286&amp;$D$85&amp;$D$86,'CCG data'!$A:$AD,'CCG data'!C$3,FALSE))</f>
        <v>0.495458298926507</v>
      </c>
      <c r="S286" s="246"/>
      <c r="T286" s="246">
        <f>IF(OR(ISERROR(VLOOKUP($E286&amp;$D$85&amp;$D$86,'CCG data'!$A:$AD,'CCG data'!D$3,FALSE)),ISBLANK(VLOOKUP($E286&amp;$D$85&amp;$D$86,'CCG data'!$A:$AD,'CCG data'!D$3,FALSE))),"",VLOOKUP($E286&amp;$D$85&amp;$D$86,'CCG data'!$A:$AD,'CCG data'!D$3,FALSE))</f>
        <v>0.40049545829892652</v>
      </c>
      <c r="U286" s="246"/>
      <c r="V286" s="246">
        <f>IF(OR(ISERROR(VLOOKUP($E286&amp;$D$85&amp;$D$86,'CCG data'!$A:$AD,'CCG data'!E$3,FALSE)),ISBLANK(VLOOKUP($E286&amp;$D$85&amp;$D$86,'CCG data'!$A:$AD,'CCG data'!E$3,FALSE))),"",VLOOKUP($E286&amp;$D$85&amp;$D$86,'CCG data'!$A:$AD,'CCG data'!E$3,FALSE))</f>
        <v>0.10404624277456648</v>
      </c>
      <c r="W286" s="387"/>
      <c r="Z286" s="178">
        <f>IFERROR(VLOOKUP($E286&amp;$D$86, Outliers!$A$4:$P$214,10,FALSE),"0")</f>
        <v>0</v>
      </c>
      <c r="AA286" s="178">
        <f>IFERROR(VLOOKUP($E286&amp;$D$86, Outliers!$A$4:$P$214,11,FALSE),"0")</f>
        <v>0</v>
      </c>
      <c r="AB286" s="178">
        <f>IFERROR(VLOOKUP($E286&amp;$D$86, Outliers!$A$4:$P$214,12,FALSE),"0")</f>
        <v>1</v>
      </c>
      <c r="AD286" s="82"/>
      <c r="AE286" s="82"/>
      <c r="AF286" s="82"/>
      <c r="AG286" s="82"/>
    </row>
    <row r="287" spans="4:33" x14ac:dyDescent="0.25">
      <c r="D287" s="301"/>
      <c r="E287" s="107" t="s">
        <v>27</v>
      </c>
      <c r="F287" s="99" t="str">
        <f>IF(P286="","",VLOOKUP($E286&amp;$D$85&amp;$D$86,'CCG data'!$A:$AD,'CCG data'!W$3,FALSE))</f>
        <v/>
      </c>
      <c r="G287" s="100" t="str">
        <f>IF(P286="","",VLOOKUP($E286&amp;$D$85&amp;$D$86,'CCG data'!$A:$AD,'CCG data'!X$3,FALSE))</f>
        <v/>
      </c>
      <c r="H287" s="100">
        <f>IF(R286="","",VLOOKUP($E286&amp;$D$85&amp;$D$86,'CCG data'!$A:$AD,'CCG data'!Y$3,FALSE))</f>
        <v>33.1</v>
      </c>
      <c r="I287" s="100">
        <f>IF(R286="","",VLOOKUP($E286&amp;$D$85&amp;$D$86,'CCG data'!$A:$AD,'CCG data'!Z$3,FALSE))</f>
        <v>38.9</v>
      </c>
      <c r="J287" s="100">
        <f>IF(T286="","",VLOOKUP($E286&amp;$D$85&amp;$D$86,'CCG data'!$A:$AD,'CCG data'!AA$3,FALSE))</f>
        <v>26.3</v>
      </c>
      <c r="K287" s="100">
        <f>IF(T286="","",VLOOKUP($E286&amp;$D$85&amp;$D$86,'CCG data'!$A:$AD,'CCG data'!AB$3,FALSE))</f>
        <v>31.4</v>
      </c>
      <c r="L287" s="100">
        <f>IF(V286="","",VLOOKUP($E286&amp;$D$85&amp;$D$86,'CCG data'!$A:$AD,'CCG data'!AC$3,FALSE))</f>
        <v>6.2</v>
      </c>
      <c r="M287" s="100">
        <f>IF(V286="","",VLOOKUP($E286&amp;$D$85&amp;$D$86,'CCG data'!$A:$AD,'CCG data'!AD$3,FALSE))</f>
        <v>8.8000000000000007</v>
      </c>
      <c r="N287" s="304"/>
      <c r="P287" s="162" t="str">
        <f>IF(P286="","",VLOOKUP($E286&amp;$D$85&amp;$D$86,'CCG data'!$A:$AD,'CCG data'!I$3,FALSE))</f>
        <v/>
      </c>
      <c r="Q287" s="15" t="str">
        <f>IF(P286="","",VLOOKUP($E286&amp;$D$85&amp;$D$86,'CCG data'!$A:$AD,'CCG data'!J$3,FALSE))</f>
        <v/>
      </c>
      <c r="R287" s="15">
        <f>IF(R286="","",VLOOKUP($E286&amp;$D$85&amp;$D$86,'CCG data'!$A:$AD,'CCG data'!K$3,FALSE))</f>
        <v>0.46700000000000003</v>
      </c>
      <c r="S287" s="15">
        <f>IF(R286="","",VLOOKUP($E286&amp;$D$85&amp;$D$86,'CCG data'!$A:$AD,'CCG data'!L$3,FALSE))</f>
        <v>0.52400000000000002</v>
      </c>
      <c r="T287" s="15">
        <f>IF(T286="","",VLOOKUP($E286&amp;$D$85&amp;$D$86,'CCG data'!$A:$AD,'CCG data'!M$3,FALSE))</f>
        <v>0.373</v>
      </c>
      <c r="U287" s="15">
        <f>IF(T286="","",VLOOKUP($E286&amp;$D$85&amp;$D$86,'CCG data'!$A:$AD,'CCG data'!N$3,FALSE))</f>
        <v>0.42799999999999999</v>
      </c>
      <c r="V287" s="15">
        <f>IF(V286="","",VLOOKUP($E286&amp;$D$85&amp;$D$86,'CCG data'!$A:$AD,'CCG data'!O$3,FALSE))</f>
        <v>8.7999999999999995E-2</v>
      </c>
      <c r="W287" s="142">
        <f>IF(V286="","",VLOOKUP($E286&amp;$D$85&amp;$D$86,'CCG data'!$A:$AD,'CCG data'!P$3,FALSE))</f>
        <v>0.123</v>
      </c>
      <c r="Z287" s="178" t="str">
        <f>IFERROR(VLOOKUP($E287&amp;$D$86, Outliers!$A$4:$P$214,10,FALSE),"0")</f>
        <v>0</v>
      </c>
      <c r="AA287" s="178" t="str">
        <f>IFERROR(VLOOKUP($E287&amp;$D$86, Outliers!$A$4:$P$214,11,FALSE),"0")</f>
        <v>0</v>
      </c>
      <c r="AB287" s="178" t="str">
        <f>IFERROR(VLOOKUP($E287&amp;$D$86, Outliers!$A$4:$P$214,12,FALSE),"0")</f>
        <v>0</v>
      </c>
      <c r="AD287" s="82"/>
      <c r="AE287" s="82"/>
      <c r="AF287" s="82"/>
      <c r="AG287" s="82"/>
    </row>
    <row r="288" spans="4:33" ht="15.75" x14ac:dyDescent="0.25">
      <c r="D288" s="301"/>
      <c r="E288" s="108" t="s">
        <v>239</v>
      </c>
      <c r="F288" s="372" t="str">
        <f>IF(OR(ISERROR(VLOOKUP($E288&amp;$D$85&amp;$D$86,'CCG data'!$A:$AD,'CCG data'!R$3,FALSE)),ISBLANK(VLOOKUP($E288&amp;$D$85&amp;$D$86,'CCG data'!$A:$AD,'CCG data'!R$3,FALSE))),"",VLOOKUP($E288&amp;$D$85&amp;$D$86,'CCG data'!$A:$AD,'CCG data'!R$3,FALSE))</f>
        <v/>
      </c>
      <c r="G288" s="373"/>
      <c r="H288" s="373">
        <f>IF(OR(ISERROR(VLOOKUP($E288&amp;$D$85&amp;$D$86,'CCG data'!$A:$AD,'CCG data'!S$3,FALSE)),ISBLANK(VLOOKUP($E288&amp;$D$85&amp;$D$86,'CCG data'!$A:$AD,'CCG data'!S$3,FALSE))),"",VLOOKUP($E288&amp;$D$85&amp;$D$86,'CCG data'!$A:$AD,'CCG data'!S$3,FALSE))</f>
        <v>66.900000000000006</v>
      </c>
      <c r="I288" s="373"/>
      <c r="J288" s="373">
        <f>IF(OR(ISERROR(VLOOKUP($E288&amp;$D$85&amp;$D$86,'CCG data'!$A:$AD,'CCG data'!T$3,FALSE)),ISBLANK(VLOOKUP($E288&amp;$D$85&amp;$D$86,'CCG data'!$A:$AD,'CCG data'!T$3,FALSE))),"",VLOOKUP($E288&amp;$D$85&amp;$D$86,'CCG data'!$A:$AD,'CCG data'!T$3,FALSE))</f>
        <v>45.3</v>
      </c>
      <c r="K288" s="373"/>
      <c r="L288" s="373">
        <f>IF(OR(ISERROR(VLOOKUP($E288&amp;$D$85&amp;$D$86,'CCG data'!$A:$AD,'CCG data'!U$3,FALSE)),ISBLANK(VLOOKUP($E288&amp;$D$85&amp;$D$86,'CCG data'!$A:$AD,'CCG data'!U$3,FALSE))),"",VLOOKUP($E288&amp;$D$85&amp;$D$86,'CCG data'!$A:$AD,'CCG data'!U$3,FALSE))</f>
        <v>26.1</v>
      </c>
      <c r="M288" s="374"/>
      <c r="N288" s="303">
        <f>IF(OR(ISERROR(VLOOKUP($E288&amp;$D$85&amp;$D$86,'CCG data'!$A:$AD,'CCG data'!G$3,FALSE)),ISBLANK(VLOOKUP($E288&amp;$D$85&amp;$D$86,'CCG data'!$A:$AD,'CCG data'!G$3,FALSE))),"",VLOOKUP($E288&amp;$D$85&amp;$D$86,'CCG data'!$A:$AD,'CCG data'!G$3,FALSE))</f>
        <v>3887</v>
      </c>
      <c r="P288" s="354" t="str">
        <f>IF(OR(ISERROR(VLOOKUP($E288&amp;$D$85&amp;$D$86,'CCG data'!$A:$AD,'CCG data'!B$3,FALSE)),ISBLANK(VLOOKUP($E288&amp;$D$85&amp;$D$86,'CCG data'!$A:$AD,'CCG data'!B$3,FALSE))),"",VLOOKUP($E288&amp;$D$85&amp;$D$86,'CCG data'!$A:$AD,'CCG data'!B$3,FALSE))</f>
        <v/>
      </c>
      <c r="Q288" s="246"/>
      <c r="R288" s="246">
        <f>IF(OR(ISERROR(VLOOKUP($E288&amp;$D$85&amp;$D$86,'CCG data'!$A:$AD,'CCG data'!C$3,FALSE)),ISBLANK(VLOOKUP($E288&amp;$D$85&amp;$D$86,'CCG data'!$A:$AD,'CCG data'!C$3,FALSE))),"",VLOOKUP($E288&amp;$D$85&amp;$D$86,'CCG data'!$A:$AD,'CCG data'!C$3,FALSE))</f>
        <v>0.48520710059171596</v>
      </c>
      <c r="S288" s="246"/>
      <c r="T288" s="246">
        <f>IF(OR(ISERROR(VLOOKUP($E288&amp;$D$85&amp;$D$86,'CCG data'!$A:$AD,'CCG data'!D$3,FALSE)),ISBLANK(VLOOKUP($E288&amp;$D$85&amp;$D$86,'CCG data'!$A:$AD,'CCG data'!D$3,FALSE))),"",VLOOKUP($E288&amp;$D$85&amp;$D$86,'CCG data'!$A:$AD,'CCG data'!D$3,FALSE))</f>
        <v>0.325958322613841</v>
      </c>
      <c r="U288" s="246"/>
      <c r="V288" s="246">
        <f>IF(OR(ISERROR(VLOOKUP($E288&amp;$D$85&amp;$D$86,'CCG data'!$A:$AD,'CCG data'!E$3,FALSE)),ISBLANK(VLOOKUP($E288&amp;$D$85&amp;$D$86,'CCG data'!$A:$AD,'CCG data'!E$3,FALSE))),"",VLOOKUP($E288&amp;$D$85&amp;$D$86,'CCG data'!$A:$AD,'CCG data'!E$3,FALSE))</f>
        <v>0.18883457679444302</v>
      </c>
      <c r="W288" s="387"/>
      <c r="Z288" s="178">
        <f>IFERROR(VLOOKUP($E288&amp;$D$86, Outliers!$A$4:$P$214,10,FALSE),"0")</f>
        <v>1</v>
      </c>
      <c r="AA288" s="178">
        <f>IFERROR(VLOOKUP($E288&amp;$D$86, Outliers!$A$4:$P$214,11,FALSE),"0")</f>
        <v>1</v>
      </c>
      <c r="AB288" s="178">
        <f>IFERROR(VLOOKUP($E288&amp;$D$86, Outliers!$A$4:$P$214,12,FALSE),"0")</f>
        <v>1</v>
      </c>
      <c r="AD288" s="82"/>
      <c r="AE288" s="82"/>
      <c r="AF288" s="82"/>
      <c r="AG288" s="82"/>
    </row>
    <row r="289" spans="4:33" x14ac:dyDescent="0.25">
      <c r="D289" s="301"/>
      <c r="E289" s="107" t="s">
        <v>27</v>
      </c>
      <c r="F289" s="99" t="str">
        <f>IF(P288="","",VLOOKUP($E288&amp;$D$85&amp;$D$86,'CCG data'!$A:$AD,'CCG data'!W$3,FALSE))</f>
        <v/>
      </c>
      <c r="G289" s="100" t="str">
        <f>IF(P288="","",VLOOKUP($E288&amp;$D$85&amp;$D$86,'CCG data'!$A:$AD,'CCG data'!X$3,FALSE))</f>
        <v/>
      </c>
      <c r="H289" s="100">
        <f>IF(R288="","",VLOOKUP($E288&amp;$D$85&amp;$D$86,'CCG data'!$A:$AD,'CCG data'!Y$3,FALSE))</f>
        <v>63.9</v>
      </c>
      <c r="I289" s="100">
        <f>IF(R288="","",VLOOKUP($E288&amp;$D$85&amp;$D$86,'CCG data'!$A:$AD,'CCG data'!Z$3,FALSE))</f>
        <v>69.900000000000006</v>
      </c>
      <c r="J289" s="100">
        <f>IF(T288="","",VLOOKUP($E288&amp;$D$85&amp;$D$86,'CCG data'!$A:$AD,'CCG data'!AA$3,FALSE))</f>
        <v>42.8</v>
      </c>
      <c r="K289" s="100">
        <f>IF(T288="","",VLOOKUP($E288&amp;$D$85&amp;$D$86,'CCG data'!$A:$AD,'CCG data'!AB$3,FALSE))</f>
        <v>47.8</v>
      </c>
      <c r="L289" s="100">
        <f>IF(V288="","",VLOOKUP($E288&amp;$D$85&amp;$D$86,'CCG data'!$A:$AD,'CCG data'!AC$3,FALSE))</f>
        <v>24.2</v>
      </c>
      <c r="M289" s="100">
        <f>IF(V288="","",VLOOKUP($E288&amp;$D$85&amp;$D$86,'CCG data'!$A:$AD,'CCG data'!AD$3,FALSE))</f>
        <v>28</v>
      </c>
      <c r="N289" s="304"/>
      <c r="P289" s="162" t="str">
        <f>IF(P288="","",VLOOKUP($E288&amp;$D$85&amp;$D$86,'CCG data'!$A:$AD,'CCG data'!I$3,FALSE))</f>
        <v/>
      </c>
      <c r="Q289" s="15" t="str">
        <f>IF(P288="","",VLOOKUP($E288&amp;$D$85&amp;$D$86,'CCG data'!$A:$AD,'CCG data'!J$3,FALSE))</f>
        <v/>
      </c>
      <c r="R289" s="15">
        <f>IF(R288="","",VLOOKUP($E288&amp;$D$85&amp;$D$86,'CCG data'!$A:$AD,'CCG data'!K$3,FALSE))</f>
        <v>0.47</v>
      </c>
      <c r="S289" s="15">
        <f>IF(R288="","",VLOOKUP($E288&amp;$D$85&amp;$D$86,'CCG data'!$A:$AD,'CCG data'!L$3,FALSE))</f>
        <v>0.501</v>
      </c>
      <c r="T289" s="15">
        <f>IF(T288="","",VLOOKUP($E288&amp;$D$85&amp;$D$86,'CCG data'!$A:$AD,'CCG data'!M$3,FALSE))</f>
        <v>0.311</v>
      </c>
      <c r="U289" s="15">
        <f>IF(T288="","",VLOOKUP($E288&amp;$D$85&amp;$D$86,'CCG data'!$A:$AD,'CCG data'!N$3,FALSE))</f>
        <v>0.34100000000000003</v>
      </c>
      <c r="V289" s="15">
        <f>IF(V288="","",VLOOKUP($E288&amp;$D$85&amp;$D$86,'CCG data'!$A:$AD,'CCG data'!O$3,FALSE))</f>
        <v>0.17699999999999999</v>
      </c>
      <c r="W289" s="142">
        <f>IF(V288="","",VLOOKUP($E288&amp;$D$85&amp;$D$86,'CCG data'!$A:$AD,'CCG data'!P$3,FALSE))</f>
        <v>0.20100000000000001</v>
      </c>
      <c r="Z289" s="178" t="str">
        <f>IFERROR(VLOOKUP($E289&amp;$D$86, Outliers!$A$4:$P$214,10,FALSE),"0")</f>
        <v>0</v>
      </c>
      <c r="AA289" s="178" t="str">
        <f>IFERROR(VLOOKUP($E289&amp;$D$86, Outliers!$A$4:$P$214,11,FALSE),"0")</f>
        <v>0</v>
      </c>
      <c r="AB289" s="178" t="str">
        <f>IFERROR(VLOOKUP($E289&amp;$D$86, Outliers!$A$4:$P$214,12,FALSE),"0")</f>
        <v>0</v>
      </c>
      <c r="AD289" s="82"/>
      <c r="AE289" s="82"/>
      <c r="AF289" s="82"/>
      <c r="AG289" s="82"/>
    </row>
    <row r="290" spans="4:33" ht="15.75" x14ac:dyDescent="0.25">
      <c r="D290" s="301"/>
      <c r="E290" s="108" t="s">
        <v>240</v>
      </c>
      <c r="F290" s="372" t="str">
        <f>IF(OR(ISERROR(VLOOKUP($E290&amp;$D$85&amp;$D$86,'CCG data'!$A:$AD,'CCG data'!R$3,FALSE)),ISBLANK(VLOOKUP($E290&amp;$D$85&amp;$D$86,'CCG data'!$A:$AD,'CCG data'!R$3,FALSE))),"",VLOOKUP($E290&amp;$D$85&amp;$D$86,'CCG data'!$A:$AD,'CCG data'!R$3,FALSE))</f>
        <v/>
      </c>
      <c r="G290" s="373"/>
      <c r="H290" s="373">
        <f>IF(OR(ISERROR(VLOOKUP($E290&amp;$D$85&amp;$D$86,'CCG data'!$A:$AD,'CCG data'!S$3,FALSE)),ISBLANK(VLOOKUP($E290&amp;$D$85&amp;$D$86,'CCG data'!$A:$AD,'CCG data'!S$3,FALSE))),"",VLOOKUP($E290&amp;$D$85&amp;$D$86,'CCG data'!$A:$AD,'CCG data'!S$3,FALSE))</f>
        <v>38.799999999999997</v>
      </c>
      <c r="I290" s="373"/>
      <c r="J290" s="373">
        <f>IF(OR(ISERROR(VLOOKUP($E290&amp;$D$85&amp;$D$86,'CCG data'!$A:$AD,'CCG data'!T$3,FALSE)),ISBLANK(VLOOKUP($E290&amp;$D$85&amp;$D$86,'CCG data'!$A:$AD,'CCG data'!T$3,FALSE))),"",VLOOKUP($E290&amp;$D$85&amp;$D$86,'CCG data'!$A:$AD,'CCG data'!T$3,FALSE))</f>
        <v>29.9</v>
      </c>
      <c r="K290" s="373"/>
      <c r="L290" s="373">
        <f>IF(OR(ISERROR(VLOOKUP($E290&amp;$D$85&amp;$D$86,'CCG data'!$A:$AD,'CCG data'!U$3,FALSE)),ISBLANK(VLOOKUP($E290&amp;$D$85&amp;$D$86,'CCG data'!$A:$AD,'CCG data'!U$3,FALSE))),"",VLOOKUP($E290&amp;$D$85&amp;$D$86,'CCG data'!$A:$AD,'CCG data'!U$3,FALSE))</f>
        <v>9.1999999999999993</v>
      </c>
      <c r="M290" s="374"/>
      <c r="N290" s="303">
        <f>IF(OR(ISERROR(VLOOKUP($E290&amp;$D$85&amp;$D$86,'CCG data'!$A:$AD,'CCG data'!G$3,FALSE)),ISBLANK(VLOOKUP($E290&amp;$D$85&amp;$D$86,'CCG data'!$A:$AD,'CCG data'!G$3,FALSE))),"",VLOOKUP($E290&amp;$D$85&amp;$D$86,'CCG data'!$A:$AD,'CCG data'!G$3,FALSE))</f>
        <v>797</v>
      </c>
      <c r="P290" s="354" t="str">
        <f>IF(OR(ISERROR(VLOOKUP($E290&amp;$D$85&amp;$D$86,'CCG data'!$A:$AD,'CCG data'!B$3,FALSE)),ISBLANK(VLOOKUP($E290&amp;$D$85&amp;$D$86,'CCG data'!$A:$AD,'CCG data'!B$3,FALSE))),"",VLOOKUP($E290&amp;$D$85&amp;$D$86,'CCG data'!$A:$AD,'CCG data'!B$3,FALSE))</f>
        <v/>
      </c>
      <c r="Q290" s="246"/>
      <c r="R290" s="246">
        <f>IF(OR(ISERROR(VLOOKUP($E290&amp;$D$85&amp;$D$86,'CCG data'!$A:$AD,'CCG data'!C$3,FALSE)),ISBLANK(VLOOKUP($E290&amp;$D$85&amp;$D$86,'CCG data'!$A:$AD,'CCG data'!C$3,FALSE))),"",VLOOKUP($E290&amp;$D$85&amp;$D$86,'CCG data'!$A:$AD,'CCG data'!C$3,FALSE))</f>
        <v>0.49937264742785448</v>
      </c>
      <c r="S290" s="246"/>
      <c r="T290" s="246">
        <f>IF(OR(ISERROR(VLOOKUP($E290&amp;$D$85&amp;$D$86,'CCG data'!$A:$AD,'CCG data'!D$3,FALSE)),ISBLANK(VLOOKUP($E290&amp;$D$85&amp;$D$86,'CCG data'!$A:$AD,'CCG data'!D$3,FALSE))),"",VLOOKUP($E290&amp;$D$85&amp;$D$86,'CCG data'!$A:$AD,'CCG data'!D$3,FALSE))</f>
        <v>0.38017565872020076</v>
      </c>
      <c r="U290" s="246"/>
      <c r="V290" s="246">
        <f>IF(OR(ISERROR(VLOOKUP($E290&amp;$D$85&amp;$D$86,'CCG data'!$A:$AD,'CCG data'!E$3,FALSE)),ISBLANK(VLOOKUP($E290&amp;$D$85&amp;$D$86,'CCG data'!$A:$AD,'CCG data'!E$3,FALSE))),"",VLOOKUP($E290&amp;$D$85&amp;$D$86,'CCG data'!$A:$AD,'CCG data'!E$3,FALSE))</f>
        <v>0.12045169385194479</v>
      </c>
      <c r="W290" s="387"/>
      <c r="Z290" s="178">
        <f>IFERROR(VLOOKUP($E290&amp;$D$86, Outliers!$A$4:$P$214,10,FALSE),"0")</f>
        <v>0</v>
      </c>
      <c r="AA290" s="178">
        <f>IFERROR(VLOOKUP($E290&amp;$D$86, Outliers!$A$4:$P$214,11,FALSE),"0")</f>
        <v>0</v>
      </c>
      <c r="AB290" s="178">
        <f>IFERROR(VLOOKUP($E290&amp;$D$86, Outliers!$A$4:$P$214,12,FALSE),"0")</f>
        <v>0</v>
      </c>
      <c r="AD290" s="82"/>
      <c r="AE290" s="82"/>
      <c r="AF290" s="82"/>
      <c r="AG290" s="82"/>
    </row>
    <row r="291" spans="4:33" x14ac:dyDescent="0.25">
      <c r="D291" s="301"/>
      <c r="E291" s="107" t="s">
        <v>27</v>
      </c>
      <c r="F291" s="99" t="str">
        <f>IF(P290="","",VLOOKUP($E290&amp;$D$85&amp;$D$86,'CCG data'!$A:$AD,'CCG data'!W$3,FALSE))</f>
        <v/>
      </c>
      <c r="G291" s="100" t="str">
        <f>IF(P290="","",VLOOKUP($E290&amp;$D$85&amp;$D$86,'CCG data'!$A:$AD,'CCG data'!X$3,FALSE))</f>
        <v/>
      </c>
      <c r="H291" s="100">
        <f>IF(R290="","",VLOOKUP($E290&amp;$D$85&amp;$D$86,'CCG data'!$A:$AD,'CCG data'!Y$3,FALSE))</f>
        <v>34.9</v>
      </c>
      <c r="I291" s="100">
        <f>IF(R290="","",VLOOKUP($E290&amp;$D$85&amp;$D$86,'CCG data'!$A:$AD,'CCG data'!Z$3,FALSE))</f>
        <v>42.6</v>
      </c>
      <c r="J291" s="100">
        <f>IF(T290="","",VLOOKUP($E290&amp;$D$85&amp;$D$86,'CCG data'!$A:$AD,'CCG data'!AA$3,FALSE))</f>
        <v>26.5</v>
      </c>
      <c r="K291" s="100">
        <f>IF(T290="","",VLOOKUP($E290&amp;$D$85&amp;$D$86,'CCG data'!$A:$AD,'CCG data'!AB$3,FALSE))</f>
        <v>33.200000000000003</v>
      </c>
      <c r="L291" s="100">
        <f>IF(V290="","",VLOOKUP($E290&amp;$D$85&amp;$D$86,'CCG data'!$A:$AD,'CCG data'!AC$3,FALSE))</f>
        <v>7.3</v>
      </c>
      <c r="M291" s="100">
        <f>IF(V290="","",VLOOKUP($E290&amp;$D$85&amp;$D$86,'CCG data'!$A:$AD,'CCG data'!AD$3,FALSE))</f>
        <v>11</v>
      </c>
      <c r="N291" s="304"/>
      <c r="P291" s="162" t="str">
        <f>IF(P290="","",VLOOKUP($E290&amp;$D$85&amp;$D$86,'CCG data'!$A:$AD,'CCG data'!I$3,FALSE))</f>
        <v/>
      </c>
      <c r="Q291" s="15" t="str">
        <f>IF(P290="","",VLOOKUP($E290&amp;$D$85&amp;$D$86,'CCG data'!$A:$AD,'CCG data'!J$3,FALSE))</f>
        <v/>
      </c>
      <c r="R291" s="15">
        <f>IF(R290="","",VLOOKUP($E290&amp;$D$85&amp;$D$86,'CCG data'!$A:$AD,'CCG data'!K$3,FALSE))</f>
        <v>0.46500000000000002</v>
      </c>
      <c r="S291" s="15">
        <f>IF(R290="","",VLOOKUP($E290&amp;$D$85&amp;$D$86,'CCG data'!$A:$AD,'CCG data'!L$3,FALSE))</f>
        <v>0.53400000000000003</v>
      </c>
      <c r="T291" s="15">
        <f>IF(T290="","",VLOOKUP($E290&amp;$D$85&amp;$D$86,'CCG data'!$A:$AD,'CCG data'!M$3,FALSE))</f>
        <v>0.34699999999999998</v>
      </c>
      <c r="U291" s="15">
        <f>IF(T290="","",VLOOKUP($E290&amp;$D$85&amp;$D$86,'CCG data'!$A:$AD,'CCG data'!N$3,FALSE))</f>
        <v>0.41399999999999998</v>
      </c>
      <c r="V291" s="15">
        <f>IF(V290="","",VLOOKUP($E290&amp;$D$85&amp;$D$86,'CCG data'!$A:$AD,'CCG data'!O$3,FALSE))</f>
        <v>0.1</v>
      </c>
      <c r="W291" s="142">
        <f>IF(V290="","",VLOOKUP($E290&amp;$D$85&amp;$D$86,'CCG data'!$A:$AD,'CCG data'!P$3,FALSE))</f>
        <v>0.14499999999999999</v>
      </c>
      <c r="Z291" s="178" t="str">
        <f>IFERROR(VLOOKUP($E291&amp;$D$86, Outliers!$A$4:$P$214,10,FALSE),"0")</f>
        <v>0</v>
      </c>
      <c r="AA291" s="178" t="str">
        <f>IFERROR(VLOOKUP($E291&amp;$D$86, Outliers!$A$4:$P$214,11,FALSE),"0")</f>
        <v>0</v>
      </c>
      <c r="AB291" s="178" t="str">
        <f>IFERROR(VLOOKUP($E291&amp;$D$86, Outliers!$A$4:$P$214,12,FALSE),"0")</f>
        <v>0</v>
      </c>
      <c r="AD291" s="82"/>
      <c r="AE291" s="82"/>
      <c r="AF291" s="82"/>
      <c r="AG291" s="82"/>
    </row>
    <row r="292" spans="4:33" ht="15.75" x14ac:dyDescent="0.25">
      <c r="D292" s="301"/>
      <c r="E292" s="108" t="s">
        <v>472</v>
      </c>
      <c r="F292" s="372" t="str">
        <f>IF(OR(ISERROR(VLOOKUP($E292&amp;$D$85&amp;$D$86,'CCG data'!$A:$AD,'CCG data'!R$3,FALSE)),ISBLANK(VLOOKUP($E292&amp;$D$85&amp;$D$86,'CCG data'!$A:$AD,'CCG data'!R$3,FALSE))),"",VLOOKUP($E292&amp;$D$85&amp;$D$86,'CCG data'!$A:$AD,'CCG data'!R$3,FALSE))</f>
        <v/>
      </c>
      <c r="G292" s="373"/>
      <c r="H292" s="373">
        <f>IF(OR(ISERROR(VLOOKUP($E292&amp;$D$85&amp;$D$86,'CCG data'!$A:$AD,'CCG data'!S$3,FALSE)),ISBLANK(VLOOKUP($E292&amp;$D$85&amp;$D$86,'CCG data'!$A:$AD,'CCG data'!S$3,FALSE))),"",VLOOKUP($E292&amp;$D$85&amp;$D$86,'CCG data'!$A:$AD,'CCG data'!S$3,FALSE))</f>
        <v>45</v>
      </c>
      <c r="I292" s="373"/>
      <c r="J292" s="373">
        <f>IF(OR(ISERROR(VLOOKUP($E292&amp;$D$85&amp;$D$86,'CCG data'!$A:$AD,'CCG data'!T$3,FALSE)),ISBLANK(VLOOKUP($E292&amp;$D$85&amp;$D$86,'CCG data'!$A:$AD,'CCG data'!T$3,FALSE))),"",VLOOKUP($E292&amp;$D$85&amp;$D$86,'CCG data'!$A:$AD,'CCG data'!T$3,FALSE))</f>
        <v>36.4</v>
      </c>
      <c r="K292" s="373"/>
      <c r="L292" s="373">
        <f>IF(OR(ISERROR(VLOOKUP($E292&amp;$D$85&amp;$D$86,'CCG data'!$A:$AD,'CCG data'!U$3,FALSE)),ISBLANK(VLOOKUP($E292&amp;$D$85&amp;$D$86,'CCG data'!$A:$AD,'CCG data'!U$3,FALSE))),"",VLOOKUP($E292&amp;$D$85&amp;$D$86,'CCG data'!$A:$AD,'CCG data'!U$3,FALSE))</f>
        <v>9.4</v>
      </c>
      <c r="M292" s="374"/>
      <c r="N292" s="303">
        <f>IF(OR(ISERROR(VLOOKUP($E292&amp;$D$85&amp;$D$86,'CCG data'!$A:$AD,'CCG data'!G$3,FALSE)),ISBLANK(VLOOKUP($E292&amp;$D$85&amp;$D$86,'CCG data'!$A:$AD,'CCG data'!G$3,FALSE))),"",VLOOKUP($E292&amp;$D$85&amp;$D$86,'CCG data'!$A:$AD,'CCG data'!G$3,FALSE))</f>
        <v>1243</v>
      </c>
      <c r="P292" s="354" t="str">
        <f>IF(OR(ISERROR(VLOOKUP($E292&amp;$D$85&amp;$D$86,'CCG data'!$A:$AD,'CCG data'!B$3,FALSE)),ISBLANK(VLOOKUP($E292&amp;$D$85&amp;$D$86,'CCG data'!$A:$AD,'CCG data'!B$3,FALSE))),"",VLOOKUP($E292&amp;$D$85&amp;$D$86,'CCG data'!$A:$AD,'CCG data'!B$3,FALSE))</f>
        <v/>
      </c>
      <c r="Q292" s="246"/>
      <c r="R292" s="246">
        <f>IF(OR(ISERROR(VLOOKUP($E292&amp;$D$85&amp;$D$86,'CCG data'!$A:$AD,'CCG data'!C$3,FALSE)),ISBLANK(VLOOKUP($E292&amp;$D$85&amp;$D$86,'CCG data'!$A:$AD,'CCG data'!C$3,FALSE))),"",VLOOKUP($E292&amp;$D$85&amp;$D$86,'CCG data'!$A:$AD,'CCG data'!C$3,FALSE))</f>
        <v>0.49798873692679002</v>
      </c>
      <c r="S292" s="246"/>
      <c r="T292" s="246">
        <f>IF(OR(ISERROR(VLOOKUP($E292&amp;$D$85&amp;$D$86,'CCG data'!$A:$AD,'CCG data'!D$3,FALSE)),ISBLANK(VLOOKUP($E292&amp;$D$85&amp;$D$86,'CCG data'!$A:$AD,'CCG data'!D$3,FALSE))),"",VLOOKUP($E292&amp;$D$85&amp;$D$86,'CCG data'!$A:$AD,'CCG data'!D$3,FALSE))</f>
        <v>0.39742558326629124</v>
      </c>
      <c r="U292" s="246"/>
      <c r="V292" s="246">
        <f>IF(OR(ISERROR(VLOOKUP($E292&amp;$D$85&amp;$D$86,'CCG data'!$A:$AD,'CCG data'!E$3,FALSE)),ISBLANK(VLOOKUP($E292&amp;$D$85&amp;$D$86,'CCG data'!$A:$AD,'CCG data'!E$3,FALSE))),"",VLOOKUP($E292&amp;$D$85&amp;$D$86,'CCG data'!$A:$AD,'CCG data'!E$3,FALSE))</f>
        <v>0.10458567980691874</v>
      </c>
      <c r="W292" s="387"/>
      <c r="Z292" s="178">
        <f>IFERROR(VLOOKUP($E292&amp;$D$86, Outliers!$A$4:$P$214,10,FALSE),"0")</f>
        <v>1</v>
      </c>
      <c r="AA292" s="178">
        <f>IFERROR(VLOOKUP($E292&amp;$D$86, Outliers!$A$4:$P$214,11,FALSE),"0")</f>
        <v>1</v>
      </c>
      <c r="AB292" s="178">
        <f>IFERROR(VLOOKUP($E292&amp;$D$86, Outliers!$A$4:$P$214,12,FALSE),"0")</f>
        <v>0</v>
      </c>
      <c r="AD292" s="82"/>
      <c r="AE292" s="82"/>
      <c r="AF292" s="82"/>
      <c r="AG292" s="82"/>
    </row>
    <row r="293" spans="4:33" x14ac:dyDescent="0.25">
      <c r="D293" s="301"/>
      <c r="E293" s="107" t="s">
        <v>27</v>
      </c>
      <c r="F293" s="99" t="str">
        <f>IF(P292="","",VLOOKUP($E292&amp;$D$85&amp;$D$86,'CCG data'!$A:$AD,'CCG data'!W$3,FALSE))</f>
        <v/>
      </c>
      <c r="G293" s="100" t="str">
        <f>IF(P292="","",VLOOKUP($E292&amp;$D$85&amp;$D$86,'CCG data'!$A:$AD,'CCG data'!X$3,FALSE))</f>
        <v/>
      </c>
      <c r="H293" s="100">
        <f>IF(R292="","",VLOOKUP($E292&amp;$D$85&amp;$D$86,'CCG data'!$A:$AD,'CCG data'!Y$3,FALSE))</f>
        <v>41.5</v>
      </c>
      <c r="I293" s="100">
        <f>IF(R292="","",VLOOKUP($E292&amp;$D$85&amp;$D$86,'CCG data'!$A:$AD,'CCG data'!Z$3,FALSE))</f>
        <v>48.6</v>
      </c>
      <c r="J293" s="100">
        <f>IF(T292="","",VLOOKUP($E292&amp;$D$85&amp;$D$86,'CCG data'!$A:$AD,'CCG data'!AA$3,FALSE))</f>
        <v>33.200000000000003</v>
      </c>
      <c r="K293" s="100">
        <f>IF(T292="","",VLOOKUP($E292&amp;$D$85&amp;$D$86,'CCG data'!$A:$AD,'CCG data'!AB$3,FALSE))</f>
        <v>39.6</v>
      </c>
      <c r="L293" s="100">
        <f>IF(V292="","",VLOOKUP($E292&amp;$D$85&amp;$D$86,'CCG data'!$A:$AD,'CCG data'!AC$3,FALSE))</f>
        <v>7.8</v>
      </c>
      <c r="M293" s="100">
        <f>IF(V292="","",VLOOKUP($E292&amp;$D$85&amp;$D$86,'CCG data'!$A:$AD,'CCG data'!AD$3,FALSE))</f>
        <v>11</v>
      </c>
      <c r="N293" s="304"/>
      <c r="P293" s="162" t="str">
        <f>IF(P292="","",VLOOKUP($E292&amp;$D$85&amp;$D$86,'CCG data'!$A:$AD,'CCG data'!I$3,FALSE))</f>
        <v/>
      </c>
      <c r="Q293" s="15" t="str">
        <f>IF(P292="","",VLOOKUP($E292&amp;$D$85&amp;$D$86,'CCG data'!$A:$AD,'CCG data'!J$3,FALSE))</f>
        <v/>
      </c>
      <c r="R293" s="15">
        <f>IF(R292="","",VLOOKUP($E292&amp;$D$85&amp;$D$86,'CCG data'!$A:$AD,'CCG data'!K$3,FALSE))</f>
        <v>0.47</v>
      </c>
      <c r="S293" s="15">
        <f>IF(R292="","",VLOOKUP($E292&amp;$D$85&amp;$D$86,'CCG data'!$A:$AD,'CCG data'!L$3,FALSE))</f>
        <v>0.52600000000000002</v>
      </c>
      <c r="T293" s="15">
        <f>IF(T292="","",VLOOKUP($E292&amp;$D$85&amp;$D$86,'CCG data'!$A:$AD,'CCG data'!M$3,FALSE))</f>
        <v>0.371</v>
      </c>
      <c r="U293" s="15">
        <f>IF(T292="","",VLOOKUP($E292&amp;$D$85&amp;$D$86,'CCG data'!$A:$AD,'CCG data'!N$3,FALSE))</f>
        <v>0.42499999999999999</v>
      </c>
      <c r="V293" s="15">
        <f>IF(V292="","",VLOOKUP($E292&amp;$D$85&amp;$D$86,'CCG data'!$A:$AD,'CCG data'!O$3,FALSE))</f>
        <v>8.8999999999999996E-2</v>
      </c>
      <c r="W293" s="142">
        <f>IF(V292="","",VLOOKUP($E292&amp;$D$85&amp;$D$86,'CCG data'!$A:$AD,'CCG data'!P$3,FALSE))</f>
        <v>0.123</v>
      </c>
      <c r="Z293" s="178" t="str">
        <f>IFERROR(VLOOKUP($E293&amp;$D$86, Outliers!$A$4:$P$214,10,FALSE),"0")</f>
        <v>0</v>
      </c>
      <c r="AA293" s="178" t="str">
        <f>IFERROR(VLOOKUP($E293&amp;$D$86, Outliers!$A$4:$P$214,11,FALSE),"0")</f>
        <v>0</v>
      </c>
      <c r="AB293" s="178" t="str">
        <f>IFERROR(VLOOKUP($E293&amp;$D$86, Outliers!$A$4:$P$214,12,FALSE),"0")</f>
        <v>0</v>
      </c>
      <c r="AD293" s="82"/>
      <c r="AE293" s="82"/>
      <c r="AF293" s="82"/>
      <c r="AG293" s="82"/>
    </row>
    <row r="294" spans="4:33" ht="15.75" x14ac:dyDescent="0.25">
      <c r="D294" s="301"/>
      <c r="E294" s="108" t="s">
        <v>241</v>
      </c>
      <c r="F294" s="372" t="str">
        <f>IF(OR(ISERROR(VLOOKUP($E294&amp;$D$85&amp;$D$86,'CCG data'!$A:$AD,'CCG data'!R$3,FALSE)),ISBLANK(VLOOKUP($E294&amp;$D$85&amp;$D$86,'CCG data'!$A:$AD,'CCG data'!R$3,FALSE))),"",VLOOKUP($E294&amp;$D$85&amp;$D$86,'CCG data'!$A:$AD,'CCG data'!R$3,FALSE))</f>
        <v/>
      </c>
      <c r="G294" s="373"/>
      <c r="H294" s="373">
        <f>IF(OR(ISERROR(VLOOKUP($E294&amp;$D$85&amp;$D$86,'CCG data'!$A:$AD,'CCG data'!S$3,FALSE)),ISBLANK(VLOOKUP($E294&amp;$D$85&amp;$D$86,'CCG data'!$A:$AD,'CCG data'!S$3,FALSE))),"",VLOOKUP($E294&amp;$D$85&amp;$D$86,'CCG data'!$A:$AD,'CCG data'!S$3,FALSE))</f>
        <v>32.799999999999997</v>
      </c>
      <c r="I294" s="373"/>
      <c r="J294" s="373">
        <f>IF(OR(ISERROR(VLOOKUP($E294&amp;$D$85&amp;$D$86,'CCG data'!$A:$AD,'CCG data'!T$3,FALSE)),ISBLANK(VLOOKUP($E294&amp;$D$85&amp;$D$86,'CCG data'!$A:$AD,'CCG data'!T$3,FALSE))),"",VLOOKUP($E294&amp;$D$85&amp;$D$86,'CCG data'!$A:$AD,'CCG data'!T$3,FALSE))</f>
        <v>31.6</v>
      </c>
      <c r="K294" s="373"/>
      <c r="L294" s="373">
        <f>IF(OR(ISERROR(VLOOKUP($E294&amp;$D$85&amp;$D$86,'CCG data'!$A:$AD,'CCG data'!U$3,FALSE)),ISBLANK(VLOOKUP($E294&amp;$D$85&amp;$D$86,'CCG data'!$A:$AD,'CCG data'!U$3,FALSE))),"",VLOOKUP($E294&amp;$D$85&amp;$D$86,'CCG data'!$A:$AD,'CCG data'!U$3,FALSE))</f>
        <v>13.7</v>
      </c>
      <c r="M294" s="374"/>
      <c r="N294" s="303">
        <f>IF(OR(ISERROR(VLOOKUP($E294&amp;$D$85&amp;$D$86,'CCG data'!$A:$AD,'CCG data'!G$3,FALSE)),ISBLANK(VLOOKUP($E294&amp;$D$85&amp;$D$86,'CCG data'!$A:$AD,'CCG data'!G$3,FALSE))),"",VLOOKUP($E294&amp;$D$85&amp;$D$86,'CCG data'!$A:$AD,'CCG data'!G$3,FALSE))</f>
        <v>1233</v>
      </c>
      <c r="P294" s="354" t="str">
        <f>IF(OR(ISERROR(VLOOKUP($E294&amp;$D$85&amp;$D$86,'CCG data'!$A:$AD,'CCG data'!B$3,FALSE)),ISBLANK(VLOOKUP($E294&amp;$D$85&amp;$D$86,'CCG data'!$A:$AD,'CCG data'!B$3,FALSE))),"",VLOOKUP($E294&amp;$D$85&amp;$D$86,'CCG data'!$A:$AD,'CCG data'!B$3,FALSE))</f>
        <v/>
      </c>
      <c r="Q294" s="246"/>
      <c r="R294" s="246">
        <f>IF(OR(ISERROR(VLOOKUP($E294&amp;$D$85&amp;$D$86,'CCG data'!$A:$AD,'CCG data'!C$3,FALSE)),ISBLANK(VLOOKUP($E294&amp;$D$85&amp;$D$86,'CCG data'!$A:$AD,'CCG data'!C$3,FALSE))),"",VLOOKUP($E294&amp;$D$85&amp;$D$86,'CCG data'!$A:$AD,'CCG data'!C$3,FALSE))</f>
        <v>0.42254663422546634</v>
      </c>
      <c r="S294" s="246"/>
      <c r="T294" s="246">
        <f>IF(OR(ISERROR(VLOOKUP($E294&amp;$D$85&amp;$D$86,'CCG data'!$A:$AD,'CCG data'!D$3,FALSE)),ISBLANK(VLOOKUP($E294&amp;$D$85&amp;$D$86,'CCG data'!$A:$AD,'CCG data'!D$3,FALSE))),"",VLOOKUP($E294&amp;$D$85&amp;$D$86,'CCG data'!$A:$AD,'CCG data'!D$3,FALSE))</f>
        <v>0.39821573398215732</v>
      </c>
      <c r="U294" s="246"/>
      <c r="V294" s="246">
        <f>IF(OR(ISERROR(VLOOKUP($E294&amp;$D$85&amp;$D$86,'CCG data'!$A:$AD,'CCG data'!E$3,FALSE)),ISBLANK(VLOOKUP($E294&amp;$D$85&amp;$D$86,'CCG data'!$A:$AD,'CCG data'!E$3,FALSE))),"",VLOOKUP($E294&amp;$D$85&amp;$D$86,'CCG data'!$A:$AD,'CCG data'!E$3,FALSE))</f>
        <v>0.17923763179237631</v>
      </c>
      <c r="W294" s="387"/>
      <c r="Z294" s="178">
        <f>IFERROR(VLOOKUP($E294&amp;$D$86, Outliers!$A$4:$P$214,10,FALSE),"0")</f>
        <v>0</v>
      </c>
      <c r="AA294" s="178">
        <f>IFERROR(VLOOKUP($E294&amp;$D$86, Outliers!$A$4:$P$214,11,FALSE),"0")</f>
        <v>0</v>
      </c>
      <c r="AB294" s="178">
        <f>IFERROR(VLOOKUP($E294&amp;$D$86, Outliers!$A$4:$P$214,12,FALSE),"0")</f>
        <v>0</v>
      </c>
      <c r="AD294" s="82"/>
      <c r="AE294" s="82"/>
      <c r="AF294" s="82"/>
      <c r="AG294" s="82"/>
    </row>
    <row r="295" spans="4:33" x14ac:dyDescent="0.25">
      <c r="D295" s="301"/>
      <c r="E295" s="107" t="s">
        <v>27</v>
      </c>
      <c r="F295" s="99" t="str">
        <f>IF(P294="","",VLOOKUP($E294&amp;$D$85&amp;$D$86,'CCG data'!$A:$AD,'CCG data'!W$3,FALSE))</f>
        <v/>
      </c>
      <c r="G295" s="100" t="str">
        <f>IF(P294="","",VLOOKUP($E294&amp;$D$85&amp;$D$86,'CCG data'!$A:$AD,'CCG data'!X$3,FALSE))</f>
        <v/>
      </c>
      <c r="H295" s="100">
        <f>IF(R294="","",VLOOKUP($E294&amp;$D$85&amp;$D$86,'CCG data'!$A:$AD,'CCG data'!Y$3,FALSE))</f>
        <v>30</v>
      </c>
      <c r="I295" s="100">
        <f>IF(R294="","",VLOOKUP($E294&amp;$D$85&amp;$D$86,'CCG data'!$A:$AD,'CCG data'!Z$3,FALSE))</f>
        <v>35.6</v>
      </c>
      <c r="J295" s="100">
        <f>IF(T294="","",VLOOKUP($E294&amp;$D$85&amp;$D$86,'CCG data'!$A:$AD,'CCG data'!AA$3,FALSE))</f>
        <v>28.8</v>
      </c>
      <c r="K295" s="100">
        <f>IF(T294="","",VLOOKUP($E294&amp;$D$85&amp;$D$86,'CCG data'!$A:$AD,'CCG data'!AB$3,FALSE))</f>
        <v>34.4</v>
      </c>
      <c r="L295" s="100">
        <f>IF(V294="","",VLOOKUP($E294&amp;$D$85&amp;$D$86,'CCG data'!$A:$AD,'CCG data'!AC$3,FALSE))</f>
        <v>11.9</v>
      </c>
      <c r="M295" s="100">
        <f>IF(V294="","",VLOOKUP($E294&amp;$D$85&amp;$D$86,'CCG data'!$A:$AD,'CCG data'!AD$3,FALSE))</f>
        <v>15.5</v>
      </c>
      <c r="N295" s="304"/>
      <c r="P295" s="162" t="str">
        <f>IF(P294="","",VLOOKUP($E294&amp;$D$85&amp;$D$86,'CCG data'!$A:$AD,'CCG data'!I$3,FALSE))</f>
        <v/>
      </c>
      <c r="Q295" s="15" t="str">
        <f>IF(P294="","",VLOOKUP($E294&amp;$D$85&amp;$D$86,'CCG data'!$A:$AD,'CCG data'!J$3,FALSE))</f>
        <v/>
      </c>
      <c r="R295" s="15">
        <f>IF(R294="","",VLOOKUP($E294&amp;$D$85&amp;$D$86,'CCG data'!$A:$AD,'CCG data'!K$3,FALSE))</f>
        <v>0.39500000000000002</v>
      </c>
      <c r="S295" s="15">
        <f>IF(R294="","",VLOOKUP($E294&amp;$D$85&amp;$D$86,'CCG data'!$A:$AD,'CCG data'!L$3,FALSE))</f>
        <v>0.45</v>
      </c>
      <c r="T295" s="15">
        <f>IF(T294="","",VLOOKUP($E294&amp;$D$85&amp;$D$86,'CCG data'!$A:$AD,'CCG data'!M$3,FALSE))</f>
        <v>0.371</v>
      </c>
      <c r="U295" s="15">
        <f>IF(T294="","",VLOOKUP($E294&amp;$D$85&amp;$D$86,'CCG data'!$A:$AD,'CCG data'!N$3,FALSE))</f>
        <v>0.42599999999999999</v>
      </c>
      <c r="V295" s="15">
        <f>IF(V294="","",VLOOKUP($E294&amp;$D$85&amp;$D$86,'CCG data'!$A:$AD,'CCG data'!O$3,FALSE))</f>
        <v>0.159</v>
      </c>
      <c r="W295" s="142">
        <f>IF(V294="","",VLOOKUP($E294&amp;$D$85&amp;$D$86,'CCG data'!$A:$AD,'CCG data'!P$3,FALSE))</f>
        <v>0.20200000000000001</v>
      </c>
      <c r="Z295" s="178" t="str">
        <f>IFERROR(VLOOKUP($E295&amp;$D$86, Outliers!$A$4:$P$214,10,FALSE),"0")</f>
        <v>0</v>
      </c>
      <c r="AA295" s="178" t="str">
        <f>IFERROR(VLOOKUP($E295&amp;$D$86, Outliers!$A$4:$P$214,11,FALSE),"0")</f>
        <v>0</v>
      </c>
      <c r="AB295" s="178" t="str">
        <f>IFERROR(VLOOKUP($E295&amp;$D$86, Outliers!$A$4:$P$214,12,FALSE),"0")</f>
        <v>0</v>
      </c>
      <c r="AD295" s="82"/>
      <c r="AE295" s="82"/>
      <c r="AF295" s="82"/>
      <c r="AG295" s="82"/>
    </row>
    <row r="296" spans="4:33" ht="15.75" x14ac:dyDescent="0.25">
      <c r="D296" s="301"/>
      <c r="E296" s="108" t="s">
        <v>242</v>
      </c>
      <c r="F296" s="372" t="str">
        <f>IF(OR(ISERROR(VLOOKUP($E296&amp;$D$85&amp;$D$86,'CCG data'!$A:$AD,'CCG data'!R$3,FALSE)),ISBLANK(VLOOKUP($E296&amp;$D$85&amp;$D$86,'CCG data'!$A:$AD,'CCG data'!R$3,FALSE))),"",VLOOKUP($E296&amp;$D$85&amp;$D$86,'CCG data'!$A:$AD,'CCG data'!R$3,FALSE))</f>
        <v/>
      </c>
      <c r="G296" s="373"/>
      <c r="H296" s="373">
        <f>IF(OR(ISERROR(VLOOKUP($E296&amp;$D$85&amp;$D$86,'CCG data'!$A:$AD,'CCG data'!S$3,FALSE)),ISBLANK(VLOOKUP($E296&amp;$D$85&amp;$D$86,'CCG data'!$A:$AD,'CCG data'!S$3,FALSE))),"",VLOOKUP($E296&amp;$D$85&amp;$D$86,'CCG data'!$A:$AD,'CCG data'!S$3,FALSE))</f>
        <v>30.9</v>
      </c>
      <c r="I296" s="373"/>
      <c r="J296" s="373">
        <f>IF(OR(ISERROR(VLOOKUP($E296&amp;$D$85&amp;$D$86,'CCG data'!$A:$AD,'CCG data'!T$3,FALSE)),ISBLANK(VLOOKUP($E296&amp;$D$85&amp;$D$86,'CCG data'!$A:$AD,'CCG data'!T$3,FALSE))),"",VLOOKUP($E296&amp;$D$85&amp;$D$86,'CCG data'!$A:$AD,'CCG data'!T$3,FALSE))</f>
        <v>27.3</v>
      </c>
      <c r="K296" s="373"/>
      <c r="L296" s="373">
        <f>IF(OR(ISERROR(VLOOKUP($E296&amp;$D$85&amp;$D$86,'CCG data'!$A:$AD,'CCG data'!U$3,FALSE)),ISBLANK(VLOOKUP($E296&amp;$D$85&amp;$D$86,'CCG data'!$A:$AD,'CCG data'!U$3,FALSE))),"",VLOOKUP($E296&amp;$D$85&amp;$D$86,'CCG data'!$A:$AD,'CCG data'!U$3,FALSE))</f>
        <v>9.6999999999999993</v>
      </c>
      <c r="M296" s="374"/>
      <c r="N296" s="303">
        <f>IF(OR(ISERROR(VLOOKUP($E296&amp;$D$85&amp;$D$86,'CCG data'!$A:$AD,'CCG data'!G$3,FALSE)),ISBLANK(VLOOKUP($E296&amp;$D$85&amp;$D$86,'CCG data'!$A:$AD,'CCG data'!G$3,FALSE))),"",VLOOKUP($E296&amp;$D$85&amp;$D$86,'CCG data'!$A:$AD,'CCG data'!G$3,FALSE))</f>
        <v>692</v>
      </c>
      <c r="P296" s="354" t="str">
        <f>IF(OR(ISERROR(VLOOKUP($E296&amp;$D$85&amp;$D$86,'CCG data'!$A:$AD,'CCG data'!B$3,FALSE)),ISBLANK(VLOOKUP($E296&amp;$D$85&amp;$D$86,'CCG data'!$A:$AD,'CCG data'!B$3,FALSE))),"",VLOOKUP($E296&amp;$D$85&amp;$D$86,'CCG data'!$A:$AD,'CCG data'!B$3,FALSE))</f>
        <v/>
      </c>
      <c r="Q296" s="246"/>
      <c r="R296" s="246">
        <f>IF(OR(ISERROR(VLOOKUP($E296&amp;$D$85&amp;$D$86,'CCG data'!$A:$AD,'CCG data'!C$3,FALSE)),ISBLANK(VLOOKUP($E296&amp;$D$85&amp;$D$86,'CCG data'!$A:$AD,'CCG data'!C$3,FALSE))),"",VLOOKUP($E296&amp;$D$85&amp;$D$86,'CCG data'!$A:$AD,'CCG data'!C$3,FALSE))</f>
        <v>0.44942196531791906</v>
      </c>
      <c r="S296" s="246"/>
      <c r="T296" s="246">
        <f>IF(OR(ISERROR(VLOOKUP($E296&amp;$D$85&amp;$D$86,'CCG data'!$A:$AD,'CCG data'!D$3,FALSE)),ISBLANK(VLOOKUP($E296&amp;$D$85&amp;$D$86,'CCG data'!$A:$AD,'CCG data'!D$3,FALSE))),"",VLOOKUP($E296&amp;$D$85&amp;$D$86,'CCG data'!$A:$AD,'CCG data'!D$3,FALSE))</f>
        <v>0.40606936416184969</v>
      </c>
      <c r="U296" s="246"/>
      <c r="V296" s="246">
        <f>IF(OR(ISERROR(VLOOKUP($E296&amp;$D$85&amp;$D$86,'CCG data'!$A:$AD,'CCG data'!E$3,FALSE)),ISBLANK(VLOOKUP($E296&amp;$D$85&amp;$D$86,'CCG data'!$A:$AD,'CCG data'!E$3,FALSE))),"",VLOOKUP($E296&amp;$D$85&amp;$D$86,'CCG data'!$A:$AD,'CCG data'!E$3,FALSE))</f>
        <v>0.14450867052023122</v>
      </c>
      <c r="W296" s="387"/>
      <c r="Z296" s="178">
        <f>IFERROR(VLOOKUP($E296&amp;$D$86, Outliers!$A$4:$P$214,10,FALSE),"0")</f>
        <v>0</v>
      </c>
      <c r="AA296" s="178">
        <f>IFERROR(VLOOKUP($E296&amp;$D$86, Outliers!$A$4:$P$214,11,FALSE),"0")</f>
        <v>0</v>
      </c>
      <c r="AB296" s="178">
        <f>IFERROR(VLOOKUP($E296&amp;$D$86, Outliers!$A$4:$P$214,12,FALSE),"0")</f>
        <v>0</v>
      </c>
      <c r="AD296" s="82"/>
      <c r="AE296" s="82"/>
      <c r="AF296" s="82"/>
      <c r="AG296" s="82"/>
    </row>
    <row r="297" spans="4:33" x14ac:dyDescent="0.25">
      <c r="D297" s="301"/>
      <c r="E297" s="107" t="s">
        <v>27</v>
      </c>
      <c r="F297" s="99" t="str">
        <f>IF(P296="","",VLOOKUP($E296&amp;$D$85&amp;$D$86,'CCG data'!$A:$AD,'CCG data'!W$3,FALSE))</f>
        <v/>
      </c>
      <c r="G297" s="100" t="str">
        <f>IF(P296="","",VLOOKUP($E296&amp;$D$85&amp;$D$86,'CCG data'!$A:$AD,'CCG data'!X$3,FALSE))</f>
        <v/>
      </c>
      <c r="H297" s="100">
        <f>IF(R296="","",VLOOKUP($E296&amp;$D$85&amp;$D$86,'CCG data'!$A:$AD,'CCG data'!Y$3,FALSE))</f>
        <v>27.5</v>
      </c>
      <c r="I297" s="100">
        <f>IF(R296="","",VLOOKUP($E296&amp;$D$85&amp;$D$86,'CCG data'!$A:$AD,'CCG data'!Z$3,FALSE))</f>
        <v>34.4</v>
      </c>
      <c r="J297" s="100">
        <f>IF(T296="","",VLOOKUP($E296&amp;$D$85&amp;$D$86,'CCG data'!$A:$AD,'CCG data'!AA$3,FALSE))</f>
        <v>24.2</v>
      </c>
      <c r="K297" s="100">
        <f>IF(T296="","",VLOOKUP($E296&amp;$D$85&amp;$D$86,'CCG data'!$A:$AD,'CCG data'!AB$3,FALSE))</f>
        <v>30.5</v>
      </c>
      <c r="L297" s="100">
        <f>IF(V296="","",VLOOKUP($E296&amp;$D$85&amp;$D$86,'CCG data'!$A:$AD,'CCG data'!AC$3,FALSE))</f>
        <v>7.8</v>
      </c>
      <c r="M297" s="100">
        <f>IF(V296="","",VLOOKUP($E296&amp;$D$85&amp;$D$86,'CCG data'!$A:$AD,'CCG data'!AD$3,FALSE))</f>
        <v>11.6</v>
      </c>
      <c r="N297" s="304"/>
      <c r="P297" s="162" t="str">
        <f>IF(P296="","",VLOOKUP($E296&amp;$D$85&amp;$D$86,'CCG data'!$A:$AD,'CCG data'!I$3,FALSE))</f>
        <v/>
      </c>
      <c r="Q297" s="15" t="str">
        <f>IF(P296="","",VLOOKUP($E296&amp;$D$85&amp;$D$86,'CCG data'!$A:$AD,'CCG data'!J$3,FALSE))</f>
        <v/>
      </c>
      <c r="R297" s="15">
        <f>IF(R296="","",VLOOKUP($E296&amp;$D$85&amp;$D$86,'CCG data'!$A:$AD,'CCG data'!K$3,FALSE))</f>
        <v>0.41299999999999998</v>
      </c>
      <c r="S297" s="15">
        <f>IF(R296="","",VLOOKUP($E296&amp;$D$85&amp;$D$86,'CCG data'!$A:$AD,'CCG data'!L$3,FALSE))</f>
        <v>0.48699999999999999</v>
      </c>
      <c r="T297" s="15">
        <f>IF(T296="","",VLOOKUP($E296&amp;$D$85&amp;$D$86,'CCG data'!$A:$AD,'CCG data'!M$3,FALSE))</f>
        <v>0.37</v>
      </c>
      <c r="U297" s="15">
        <f>IF(T296="","",VLOOKUP($E296&amp;$D$85&amp;$D$86,'CCG data'!$A:$AD,'CCG data'!N$3,FALSE))</f>
        <v>0.443</v>
      </c>
      <c r="V297" s="15">
        <f>IF(V296="","",VLOOKUP($E296&amp;$D$85&amp;$D$86,'CCG data'!$A:$AD,'CCG data'!O$3,FALSE))</f>
        <v>0.12</v>
      </c>
      <c r="W297" s="142">
        <f>IF(V296="","",VLOOKUP($E296&amp;$D$85&amp;$D$86,'CCG data'!$A:$AD,'CCG data'!P$3,FALSE))</f>
        <v>0.17299999999999999</v>
      </c>
      <c r="Z297" s="178" t="str">
        <f>IFERROR(VLOOKUP($E297&amp;$D$86, Outliers!$A$4:$P$214,10,FALSE),"0")</f>
        <v>0</v>
      </c>
      <c r="AA297" s="178" t="str">
        <f>IFERROR(VLOOKUP($E297&amp;$D$86, Outliers!$A$4:$P$214,11,FALSE),"0")</f>
        <v>0</v>
      </c>
      <c r="AB297" s="178" t="str">
        <f>IFERROR(VLOOKUP($E297&amp;$D$86, Outliers!$A$4:$P$214,12,FALSE),"0")</f>
        <v>0</v>
      </c>
      <c r="AD297" s="82"/>
      <c r="AE297" s="82"/>
      <c r="AF297" s="82"/>
      <c r="AG297" s="82"/>
    </row>
    <row r="298" spans="4:33" ht="15.75" x14ac:dyDescent="0.25">
      <c r="D298" s="301"/>
      <c r="E298" s="108" t="s">
        <v>243</v>
      </c>
      <c r="F298" s="372" t="str">
        <f>IF(OR(ISERROR(VLOOKUP($E298&amp;$D$85&amp;$D$86,'CCG data'!$A:$AD,'CCG data'!R$3,FALSE)),ISBLANK(VLOOKUP($E298&amp;$D$85&amp;$D$86,'CCG data'!$A:$AD,'CCG data'!R$3,FALSE))),"",VLOOKUP($E298&amp;$D$85&amp;$D$86,'CCG data'!$A:$AD,'CCG data'!R$3,FALSE))</f>
        <v/>
      </c>
      <c r="G298" s="373"/>
      <c r="H298" s="373">
        <f>IF(OR(ISERROR(VLOOKUP($E298&amp;$D$85&amp;$D$86,'CCG data'!$A:$AD,'CCG data'!S$3,FALSE)),ISBLANK(VLOOKUP($E298&amp;$D$85&amp;$D$86,'CCG data'!$A:$AD,'CCG data'!S$3,FALSE))),"",VLOOKUP($E298&amp;$D$85&amp;$D$86,'CCG data'!$A:$AD,'CCG data'!S$3,FALSE))</f>
        <v>26.8</v>
      </c>
      <c r="I298" s="373"/>
      <c r="J298" s="373">
        <f>IF(OR(ISERROR(VLOOKUP($E298&amp;$D$85&amp;$D$86,'CCG data'!$A:$AD,'CCG data'!T$3,FALSE)),ISBLANK(VLOOKUP($E298&amp;$D$85&amp;$D$86,'CCG data'!$A:$AD,'CCG data'!T$3,FALSE))),"",VLOOKUP($E298&amp;$D$85&amp;$D$86,'CCG data'!$A:$AD,'CCG data'!T$3,FALSE))</f>
        <v>22.3</v>
      </c>
      <c r="K298" s="373"/>
      <c r="L298" s="373">
        <f>IF(OR(ISERROR(VLOOKUP($E298&amp;$D$85&amp;$D$86,'CCG data'!$A:$AD,'CCG data'!U$3,FALSE)),ISBLANK(VLOOKUP($E298&amp;$D$85&amp;$D$86,'CCG data'!$A:$AD,'CCG data'!U$3,FALSE))),"",VLOOKUP($E298&amp;$D$85&amp;$D$86,'CCG data'!$A:$AD,'CCG data'!U$3,FALSE))</f>
        <v>9.5</v>
      </c>
      <c r="M298" s="374"/>
      <c r="N298" s="303">
        <f>IF(OR(ISERROR(VLOOKUP($E298&amp;$D$85&amp;$D$86,'CCG data'!$A:$AD,'CCG data'!G$3,FALSE)),ISBLANK(VLOOKUP($E298&amp;$D$85&amp;$D$86,'CCG data'!$A:$AD,'CCG data'!G$3,FALSE))),"",VLOOKUP($E298&amp;$D$85&amp;$D$86,'CCG data'!$A:$AD,'CCG data'!G$3,FALSE))</f>
        <v>1574</v>
      </c>
      <c r="P298" s="354" t="str">
        <f>IF(OR(ISERROR(VLOOKUP($E298&amp;$D$85&amp;$D$86,'CCG data'!$A:$AD,'CCG data'!B$3,FALSE)),ISBLANK(VLOOKUP($E298&amp;$D$85&amp;$D$86,'CCG data'!$A:$AD,'CCG data'!B$3,FALSE))),"",VLOOKUP($E298&amp;$D$85&amp;$D$86,'CCG data'!$A:$AD,'CCG data'!B$3,FALSE))</f>
        <v/>
      </c>
      <c r="Q298" s="246"/>
      <c r="R298" s="246">
        <f>IF(OR(ISERROR(VLOOKUP($E298&amp;$D$85&amp;$D$86,'CCG data'!$A:$AD,'CCG data'!C$3,FALSE)),ISBLANK(VLOOKUP($E298&amp;$D$85&amp;$D$86,'CCG data'!$A:$AD,'CCG data'!C$3,FALSE))),"",VLOOKUP($E298&amp;$D$85&amp;$D$86,'CCG data'!$A:$AD,'CCG data'!C$3,FALSE))</f>
        <v>0.45743329097839897</v>
      </c>
      <c r="S298" s="246"/>
      <c r="T298" s="246">
        <f>IF(OR(ISERROR(VLOOKUP($E298&amp;$D$85&amp;$D$86,'CCG data'!$A:$AD,'CCG data'!D$3,FALSE)),ISBLANK(VLOOKUP($E298&amp;$D$85&amp;$D$86,'CCG data'!$A:$AD,'CCG data'!D$3,FALSE))),"",VLOOKUP($E298&amp;$D$85&amp;$D$86,'CCG data'!$A:$AD,'CCG data'!D$3,FALSE))</f>
        <v>0.37865311308767469</v>
      </c>
      <c r="U298" s="246"/>
      <c r="V298" s="246">
        <f>IF(OR(ISERROR(VLOOKUP($E298&amp;$D$85&amp;$D$86,'CCG data'!$A:$AD,'CCG data'!E$3,FALSE)),ISBLANK(VLOOKUP($E298&amp;$D$85&amp;$D$86,'CCG data'!$A:$AD,'CCG data'!E$3,FALSE))),"",VLOOKUP($E298&amp;$D$85&amp;$D$86,'CCG data'!$A:$AD,'CCG data'!E$3,FALSE))</f>
        <v>0.16391359593392629</v>
      </c>
      <c r="W298" s="387"/>
      <c r="Z298" s="178">
        <f>IFERROR(VLOOKUP($E298&amp;$D$86, Outliers!$A$4:$P$214,10,FALSE),"0")</f>
        <v>1</v>
      </c>
      <c r="AA298" s="178">
        <f>IFERROR(VLOOKUP($E298&amp;$D$86, Outliers!$A$4:$P$214,11,FALSE),"0")</f>
        <v>1</v>
      </c>
      <c r="AB298" s="178">
        <f>IFERROR(VLOOKUP($E298&amp;$D$86, Outliers!$A$4:$P$214,12,FALSE),"0")</f>
        <v>1</v>
      </c>
      <c r="AD298" s="82"/>
      <c r="AE298" s="82"/>
      <c r="AF298" s="82"/>
      <c r="AG298" s="82"/>
    </row>
    <row r="299" spans="4:33" x14ac:dyDescent="0.25">
      <c r="D299" s="301"/>
      <c r="E299" s="107" t="s">
        <v>27</v>
      </c>
      <c r="F299" s="99" t="str">
        <f>IF(P298="","",VLOOKUP($E298&amp;$D$85&amp;$D$86,'CCG data'!$A:$AD,'CCG data'!W$3,FALSE))</f>
        <v/>
      </c>
      <c r="G299" s="100" t="str">
        <f>IF(P298="","",VLOOKUP($E298&amp;$D$85&amp;$D$86,'CCG data'!$A:$AD,'CCG data'!X$3,FALSE))</f>
        <v/>
      </c>
      <c r="H299" s="100">
        <f>IF(R298="","",VLOOKUP($E298&amp;$D$85&amp;$D$86,'CCG data'!$A:$AD,'CCG data'!Y$3,FALSE))</f>
        <v>24.9</v>
      </c>
      <c r="I299" s="100">
        <f>IF(R298="","",VLOOKUP($E298&amp;$D$85&amp;$D$86,'CCG data'!$A:$AD,'CCG data'!Z$3,FALSE))</f>
        <v>28.8</v>
      </c>
      <c r="J299" s="100">
        <f>IF(T298="","",VLOOKUP($E298&amp;$D$85&amp;$D$86,'CCG data'!$A:$AD,'CCG data'!AA$3,FALSE))</f>
        <v>20.5</v>
      </c>
      <c r="K299" s="100">
        <f>IF(T298="","",VLOOKUP($E298&amp;$D$85&amp;$D$86,'CCG data'!$A:$AD,'CCG data'!AB$3,FALSE))</f>
        <v>24.1</v>
      </c>
      <c r="L299" s="100">
        <f>IF(V298="","",VLOOKUP($E298&amp;$D$85&amp;$D$86,'CCG data'!$A:$AD,'CCG data'!AC$3,FALSE))</f>
        <v>8.3000000000000007</v>
      </c>
      <c r="M299" s="100">
        <f>IF(V298="","",VLOOKUP($E298&amp;$D$85&amp;$D$86,'CCG data'!$A:$AD,'CCG data'!AD$3,FALSE))</f>
        <v>10.6</v>
      </c>
      <c r="N299" s="304"/>
      <c r="P299" s="162" t="str">
        <f>IF(P298="","",VLOOKUP($E298&amp;$D$85&amp;$D$86,'CCG data'!$A:$AD,'CCG data'!I$3,FALSE))</f>
        <v/>
      </c>
      <c r="Q299" s="15" t="str">
        <f>IF(P298="","",VLOOKUP($E298&amp;$D$85&amp;$D$86,'CCG data'!$A:$AD,'CCG data'!J$3,FALSE))</f>
        <v/>
      </c>
      <c r="R299" s="15">
        <f>IF(R298="","",VLOOKUP($E298&amp;$D$85&amp;$D$86,'CCG data'!$A:$AD,'CCG data'!K$3,FALSE))</f>
        <v>0.433</v>
      </c>
      <c r="S299" s="15">
        <f>IF(R298="","",VLOOKUP($E298&amp;$D$85&amp;$D$86,'CCG data'!$A:$AD,'CCG data'!L$3,FALSE))</f>
        <v>0.48199999999999998</v>
      </c>
      <c r="T299" s="15">
        <f>IF(T298="","",VLOOKUP($E298&amp;$D$85&amp;$D$86,'CCG data'!$A:$AD,'CCG data'!M$3,FALSE))</f>
        <v>0.35499999999999998</v>
      </c>
      <c r="U299" s="15">
        <f>IF(T298="","",VLOOKUP($E298&amp;$D$85&amp;$D$86,'CCG data'!$A:$AD,'CCG data'!N$3,FALSE))</f>
        <v>0.40300000000000002</v>
      </c>
      <c r="V299" s="15">
        <f>IF(V298="","",VLOOKUP($E298&amp;$D$85&amp;$D$86,'CCG data'!$A:$AD,'CCG data'!O$3,FALSE))</f>
        <v>0.14599999999999999</v>
      </c>
      <c r="W299" s="142">
        <f>IF(V298="","",VLOOKUP($E298&amp;$D$85&amp;$D$86,'CCG data'!$A:$AD,'CCG data'!P$3,FALSE))</f>
        <v>0.183</v>
      </c>
      <c r="Z299" s="178" t="str">
        <f>IFERROR(VLOOKUP($E299&amp;$D$86, Outliers!$A$4:$P$214,10,FALSE),"0")</f>
        <v>0</v>
      </c>
      <c r="AA299" s="178" t="str">
        <f>IFERROR(VLOOKUP($E299&amp;$D$86, Outliers!$A$4:$P$214,11,FALSE),"0")</f>
        <v>0</v>
      </c>
      <c r="AB299" s="178" t="str">
        <f>IFERROR(VLOOKUP($E299&amp;$D$86, Outliers!$A$4:$P$214,12,FALSE),"0")</f>
        <v>0</v>
      </c>
      <c r="AD299" s="82"/>
      <c r="AE299" s="82"/>
      <c r="AF299" s="82"/>
      <c r="AG299" s="82"/>
    </row>
    <row r="300" spans="4:33" ht="15.75" x14ac:dyDescent="0.25">
      <c r="D300" s="301"/>
      <c r="E300" s="108" t="s">
        <v>244</v>
      </c>
      <c r="F300" s="372" t="str">
        <f>IF(OR(ISERROR(VLOOKUP($E300&amp;$D$85&amp;$D$86,'CCG data'!$A:$AD,'CCG data'!R$3,FALSE)),ISBLANK(VLOOKUP($E300&amp;$D$85&amp;$D$86,'CCG data'!$A:$AD,'CCG data'!R$3,FALSE))),"",VLOOKUP($E300&amp;$D$85&amp;$D$86,'CCG data'!$A:$AD,'CCG data'!R$3,FALSE))</f>
        <v/>
      </c>
      <c r="G300" s="373"/>
      <c r="H300" s="373">
        <f>IF(OR(ISERROR(VLOOKUP($E300&amp;$D$85&amp;$D$86,'CCG data'!$A:$AD,'CCG data'!S$3,FALSE)),ISBLANK(VLOOKUP($E300&amp;$D$85&amp;$D$86,'CCG data'!$A:$AD,'CCG data'!S$3,FALSE))),"",VLOOKUP($E300&amp;$D$85&amp;$D$86,'CCG data'!$A:$AD,'CCG data'!S$3,FALSE))</f>
        <v>37.4</v>
      </c>
      <c r="I300" s="373"/>
      <c r="J300" s="373">
        <f>IF(OR(ISERROR(VLOOKUP($E300&amp;$D$85&amp;$D$86,'CCG data'!$A:$AD,'CCG data'!T$3,FALSE)),ISBLANK(VLOOKUP($E300&amp;$D$85&amp;$D$86,'CCG data'!$A:$AD,'CCG data'!T$3,FALSE))),"",VLOOKUP($E300&amp;$D$85&amp;$D$86,'CCG data'!$A:$AD,'CCG data'!T$3,FALSE))</f>
        <v>29.3</v>
      </c>
      <c r="K300" s="373"/>
      <c r="L300" s="373">
        <f>IF(OR(ISERROR(VLOOKUP($E300&amp;$D$85&amp;$D$86,'CCG data'!$A:$AD,'CCG data'!U$3,FALSE)),ISBLANK(VLOOKUP($E300&amp;$D$85&amp;$D$86,'CCG data'!$A:$AD,'CCG data'!U$3,FALSE))),"",VLOOKUP($E300&amp;$D$85&amp;$D$86,'CCG data'!$A:$AD,'CCG data'!U$3,FALSE))</f>
        <v>10.1</v>
      </c>
      <c r="M300" s="374"/>
      <c r="N300" s="303">
        <f>IF(OR(ISERROR(VLOOKUP($E300&amp;$D$85&amp;$D$86,'CCG data'!$A:$AD,'CCG data'!G$3,FALSE)),ISBLANK(VLOOKUP($E300&amp;$D$85&amp;$D$86,'CCG data'!$A:$AD,'CCG data'!G$3,FALSE))),"",VLOOKUP($E300&amp;$D$85&amp;$D$86,'CCG data'!$A:$AD,'CCG data'!G$3,FALSE))</f>
        <v>970</v>
      </c>
      <c r="P300" s="354" t="str">
        <f>IF(OR(ISERROR(VLOOKUP($E300&amp;$D$85&amp;$D$86,'CCG data'!$A:$AD,'CCG data'!B$3,FALSE)),ISBLANK(VLOOKUP($E300&amp;$D$85&amp;$D$86,'CCG data'!$A:$AD,'CCG data'!B$3,FALSE))),"",VLOOKUP($E300&amp;$D$85&amp;$D$86,'CCG data'!$A:$AD,'CCG data'!B$3,FALSE))</f>
        <v/>
      </c>
      <c r="Q300" s="246"/>
      <c r="R300" s="246">
        <f>IF(OR(ISERROR(VLOOKUP($E300&amp;$D$85&amp;$D$86,'CCG data'!$A:$AD,'CCG data'!C$3,FALSE)),ISBLANK(VLOOKUP($E300&amp;$D$85&amp;$D$86,'CCG data'!$A:$AD,'CCG data'!C$3,FALSE))),"",VLOOKUP($E300&amp;$D$85&amp;$D$86,'CCG data'!$A:$AD,'CCG data'!C$3,FALSE))</f>
        <v>0.48969072164948452</v>
      </c>
      <c r="S300" s="246"/>
      <c r="T300" s="246">
        <f>IF(OR(ISERROR(VLOOKUP($E300&amp;$D$85&amp;$D$86,'CCG data'!$A:$AD,'CCG data'!D$3,FALSE)),ISBLANK(VLOOKUP($E300&amp;$D$85&amp;$D$86,'CCG data'!$A:$AD,'CCG data'!D$3,FALSE))),"",VLOOKUP($E300&amp;$D$85&amp;$D$86,'CCG data'!$A:$AD,'CCG data'!D$3,FALSE))</f>
        <v>0.37731958762886597</v>
      </c>
      <c r="U300" s="246"/>
      <c r="V300" s="246">
        <f>IF(OR(ISERROR(VLOOKUP($E300&amp;$D$85&amp;$D$86,'CCG data'!$A:$AD,'CCG data'!E$3,FALSE)),ISBLANK(VLOOKUP($E300&amp;$D$85&amp;$D$86,'CCG data'!$A:$AD,'CCG data'!E$3,FALSE))),"",VLOOKUP($E300&amp;$D$85&amp;$D$86,'CCG data'!$A:$AD,'CCG data'!E$3,FALSE))</f>
        <v>0.13298969072164948</v>
      </c>
      <c r="W300" s="387"/>
      <c r="Z300" s="178">
        <f>IFERROR(VLOOKUP($E300&amp;$D$86, Outliers!$A$4:$P$214,10,FALSE),"0")</f>
        <v>0</v>
      </c>
      <c r="AA300" s="178">
        <f>IFERROR(VLOOKUP($E300&amp;$D$86, Outliers!$A$4:$P$214,11,FALSE),"0")</f>
        <v>0</v>
      </c>
      <c r="AB300" s="178">
        <f>IFERROR(VLOOKUP($E300&amp;$D$86, Outliers!$A$4:$P$214,12,FALSE),"0")</f>
        <v>0</v>
      </c>
      <c r="AD300" s="82"/>
      <c r="AE300" s="82"/>
      <c r="AF300" s="82"/>
      <c r="AG300" s="82"/>
    </row>
    <row r="301" spans="4:33" x14ac:dyDescent="0.25">
      <c r="D301" s="301"/>
      <c r="E301" s="107" t="s">
        <v>27</v>
      </c>
      <c r="F301" s="99" t="str">
        <f>IF(P300="","",VLOOKUP($E300&amp;$D$85&amp;$D$86,'CCG data'!$A:$AD,'CCG data'!W$3,FALSE))</f>
        <v/>
      </c>
      <c r="G301" s="100" t="str">
        <f>IF(P300="","",VLOOKUP($E300&amp;$D$85&amp;$D$86,'CCG data'!$A:$AD,'CCG data'!X$3,FALSE))</f>
        <v/>
      </c>
      <c r="H301" s="100">
        <f>IF(R300="","",VLOOKUP($E300&amp;$D$85&amp;$D$86,'CCG data'!$A:$AD,'CCG data'!Y$3,FALSE))</f>
        <v>34</v>
      </c>
      <c r="I301" s="100">
        <f>IF(R300="","",VLOOKUP($E300&amp;$D$85&amp;$D$86,'CCG data'!$A:$AD,'CCG data'!Z$3,FALSE))</f>
        <v>40.799999999999997</v>
      </c>
      <c r="J301" s="100">
        <f>IF(T300="","",VLOOKUP($E300&amp;$D$85&amp;$D$86,'CCG data'!$A:$AD,'CCG data'!AA$3,FALSE))</f>
        <v>26.3</v>
      </c>
      <c r="K301" s="100">
        <f>IF(T300="","",VLOOKUP($E300&amp;$D$85&amp;$D$86,'CCG data'!$A:$AD,'CCG data'!AB$3,FALSE))</f>
        <v>32.299999999999997</v>
      </c>
      <c r="L301" s="100">
        <f>IF(V300="","",VLOOKUP($E300&amp;$D$85&amp;$D$86,'CCG data'!$A:$AD,'CCG data'!AC$3,FALSE))</f>
        <v>8.4</v>
      </c>
      <c r="M301" s="100">
        <f>IF(V300="","",VLOOKUP($E300&amp;$D$85&amp;$D$86,'CCG data'!$A:$AD,'CCG data'!AD$3,FALSE))</f>
        <v>11.8</v>
      </c>
      <c r="N301" s="304"/>
      <c r="P301" s="162" t="str">
        <f>IF(P300="","",VLOOKUP($E300&amp;$D$85&amp;$D$86,'CCG data'!$A:$AD,'CCG data'!I$3,FALSE))</f>
        <v/>
      </c>
      <c r="Q301" s="15" t="str">
        <f>IF(P300="","",VLOOKUP($E300&amp;$D$85&amp;$D$86,'CCG data'!$A:$AD,'CCG data'!J$3,FALSE))</f>
        <v/>
      </c>
      <c r="R301" s="15">
        <f>IF(R300="","",VLOOKUP($E300&amp;$D$85&amp;$D$86,'CCG data'!$A:$AD,'CCG data'!K$3,FALSE))</f>
        <v>0.45800000000000002</v>
      </c>
      <c r="S301" s="15">
        <f>IF(R300="","",VLOOKUP($E300&amp;$D$85&amp;$D$86,'CCG data'!$A:$AD,'CCG data'!L$3,FALSE))</f>
        <v>0.52100000000000002</v>
      </c>
      <c r="T301" s="15">
        <f>IF(T300="","",VLOOKUP($E300&amp;$D$85&amp;$D$86,'CCG data'!$A:$AD,'CCG data'!M$3,FALSE))</f>
        <v>0.34699999999999998</v>
      </c>
      <c r="U301" s="15">
        <f>IF(T300="","",VLOOKUP($E300&amp;$D$85&amp;$D$86,'CCG data'!$A:$AD,'CCG data'!N$3,FALSE))</f>
        <v>0.40799999999999997</v>
      </c>
      <c r="V301" s="15">
        <f>IF(V300="","",VLOOKUP($E300&amp;$D$85&amp;$D$86,'CCG data'!$A:$AD,'CCG data'!O$3,FALSE))</f>
        <v>0.113</v>
      </c>
      <c r="W301" s="142">
        <f>IF(V300="","",VLOOKUP($E300&amp;$D$85&amp;$D$86,'CCG data'!$A:$AD,'CCG data'!P$3,FALSE))</f>
        <v>0.156</v>
      </c>
      <c r="Z301" s="178" t="str">
        <f>IFERROR(VLOOKUP($E301&amp;$D$86, Outliers!$A$4:$P$214,10,FALSE),"0")</f>
        <v>0</v>
      </c>
      <c r="AA301" s="178" t="str">
        <f>IFERROR(VLOOKUP($E301&amp;$D$86, Outliers!$A$4:$P$214,11,FALSE),"0")</f>
        <v>0</v>
      </c>
      <c r="AB301" s="178" t="str">
        <f>IFERROR(VLOOKUP($E301&amp;$D$86, Outliers!$A$4:$P$214,12,FALSE),"0")</f>
        <v>0</v>
      </c>
      <c r="AD301" s="82"/>
      <c r="AE301" s="82"/>
      <c r="AF301" s="82"/>
      <c r="AG301" s="82"/>
    </row>
    <row r="302" spans="4:33" ht="15.75" x14ac:dyDescent="0.25">
      <c r="D302" s="301"/>
      <c r="E302" s="108" t="s">
        <v>245</v>
      </c>
      <c r="F302" s="372" t="str">
        <f>IF(OR(ISERROR(VLOOKUP($E302&amp;$D$85&amp;$D$86,'CCG data'!$A:$AD,'CCG data'!R$3,FALSE)),ISBLANK(VLOOKUP($E302&amp;$D$85&amp;$D$86,'CCG data'!$A:$AD,'CCG data'!R$3,FALSE))),"",VLOOKUP($E302&amp;$D$85&amp;$D$86,'CCG data'!$A:$AD,'CCG data'!R$3,FALSE))</f>
        <v/>
      </c>
      <c r="G302" s="373"/>
      <c r="H302" s="373">
        <f>IF(OR(ISERROR(VLOOKUP($E302&amp;$D$85&amp;$D$86,'CCG data'!$A:$AD,'CCG data'!S$3,FALSE)),ISBLANK(VLOOKUP($E302&amp;$D$85&amp;$D$86,'CCG data'!$A:$AD,'CCG data'!S$3,FALSE))),"",VLOOKUP($E302&amp;$D$85&amp;$D$86,'CCG data'!$A:$AD,'CCG data'!S$3,FALSE))</f>
        <v>30.7</v>
      </c>
      <c r="I302" s="373"/>
      <c r="J302" s="373">
        <f>IF(OR(ISERROR(VLOOKUP($E302&amp;$D$85&amp;$D$86,'CCG data'!$A:$AD,'CCG data'!T$3,FALSE)),ISBLANK(VLOOKUP($E302&amp;$D$85&amp;$D$86,'CCG data'!$A:$AD,'CCG data'!T$3,FALSE))),"",VLOOKUP($E302&amp;$D$85&amp;$D$86,'CCG data'!$A:$AD,'CCG data'!T$3,FALSE))</f>
        <v>26.9</v>
      </c>
      <c r="K302" s="373"/>
      <c r="L302" s="373">
        <f>IF(OR(ISERROR(VLOOKUP($E302&amp;$D$85&amp;$D$86,'CCG data'!$A:$AD,'CCG data'!U$3,FALSE)),ISBLANK(VLOOKUP($E302&amp;$D$85&amp;$D$86,'CCG data'!$A:$AD,'CCG data'!U$3,FALSE))),"",VLOOKUP($E302&amp;$D$85&amp;$D$86,'CCG data'!$A:$AD,'CCG data'!U$3,FALSE))</f>
        <v>12.6</v>
      </c>
      <c r="M302" s="374"/>
      <c r="N302" s="303">
        <f>IF(OR(ISERROR(VLOOKUP($E302&amp;$D$85&amp;$D$86,'CCG data'!$A:$AD,'CCG data'!G$3,FALSE)),ISBLANK(VLOOKUP($E302&amp;$D$85&amp;$D$86,'CCG data'!$A:$AD,'CCG data'!G$3,FALSE))),"",VLOOKUP($E302&amp;$D$85&amp;$D$86,'CCG data'!$A:$AD,'CCG data'!G$3,FALSE))</f>
        <v>2822</v>
      </c>
      <c r="P302" s="354" t="str">
        <f>IF(OR(ISERROR(VLOOKUP($E302&amp;$D$85&amp;$D$86,'CCG data'!$A:$AD,'CCG data'!B$3,FALSE)),ISBLANK(VLOOKUP($E302&amp;$D$85&amp;$D$86,'CCG data'!$A:$AD,'CCG data'!B$3,FALSE))),"",VLOOKUP($E302&amp;$D$85&amp;$D$86,'CCG data'!$A:$AD,'CCG data'!B$3,FALSE))</f>
        <v/>
      </c>
      <c r="Q302" s="246"/>
      <c r="R302" s="246">
        <f>IF(OR(ISERROR(VLOOKUP($E302&amp;$D$85&amp;$D$86,'CCG data'!$A:$AD,'CCG data'!C$3,FALSE)),ISBLANK(VLOOKUP($E302&amp;$D$85&amp;$D$86,'CCG data'!$A:$AD,'CCG data'!C$3,FALSE))),"",VLOOKUP($E302&amp;$D$85&amp;$D$86,'CCG data'!$A:$AD,'CCG data'!C$3,FALSE))</f>
        <v>0.43869596031183555</v>
      </c>
      <c r="S302" s="246"/>
      <c r="T302" s="246">
        <f>IF(OR(ISERROR(VLOOKUP($E302&amp;$D$85&amp;$D$86,'CCG data'!$A:$AD,'CCG data'!D$3,FALSE)),ISBLANK(VLOOKUP($E302&amp;$D$85&amp;$D$86,'CCG data'!$A:$AD,'CCG data'!D$3,FALSE))),"",VLOOKUP($E302&amp;$D$85&amp;$D$86,'CCG data'!$A:$AD,'CCG data'!D$3,FALSE))</f>
        <v>0.38164422395464209</v>
      </c>
      <c r="U302" s="246"/>
      <c r="V302" s="246">
        <f>IF(OR(ISERROR(VLOOKUP($E302&amp;$D$85&amp;$D$86,'CCG data'!$A:$AD,'CCG data'!E$3,FALSE)),ISBLANK(VLOOKUP($E302&amp;$D$85&amp;$D$86,'CCG data'!$A:$AD,'CCG data'!E$3,FALSE))),"",VLOOKUP($E302&amp;$D$85&amp;$D$86,'CCG data'!$A:$AD,'CCG data'!E$3,FALSE))</f>
        <v>0.17965981573352233</v>
      </c>
      <c r="W302" s="387"/>
      <c r="Z302" s="178">
        <f>IFERROR(VLOOKUP($E302&amp;$D$86, Outliers!$A$4:$P$214,10,FALSE),"0")</f>
        <v>1</v>
      </c>
      <c r="AA302" s="178">
        <f>IFERROR(VLOOKUP($E302&amp;$D$86, Outliers!$A$4:$P$214,11,FALSE),"0")</f>
        <v>0</v>
      </c>
      <c r="AB302" s="178">
        <f>IFERROR(VLOOKUP($E302&amp;$D$86, Outliers!$A$4:$P$214,12,FALSE),"0")</f>
        <v>0</v>
      </c>
      <c r="AD302" s="82"/>
      <c r="AE302" s="82"/>
      <c r="AF302" s="82"/>
      <c r="AG302" s="82"/>
    </row>
    <row r="303" spans="4:33" x14ac:dyDescent="0.25">
      <c r="D303" s="301"/>
      <c r="E303" s="107" t="s">
        <v>27</v>
      </c>
      <c r="F303" s="99" t="str">
        <f>IF(P302="","",VLOOKUP($E302&amp;$D$85&amp;$D$86,'CCG data'!$A:$AD,'CCG data'!W$3,FALSE))</f>
        <v/>
      </c>
      <c r="G303" s="100" t="str">
        <f>IF(P302="","",VLOOKUP($E302&amp;$D$85&amp;$D$86,'CCG data'!$A:$AD,'CCG data'!X$3,FALSE))</f>
        <v/>
      </c>
      <c r="H303" s="100">
        <f>IF(R302="","",VLOOKUP($E302&amp;$D$85&amp;$D$86,'CCG data'!$A:$AD,'CCG data'!Y$3,FALSE))</f>
        <v>28.9</v>
      </c>
      <c r="I303" s="100">
        <f>IF(R302="","",VLOOKUP($E302&amp;$D$85&amp;$D$86,'CCG data'!$A:$AD,'CCG data'!Z$3,FALSE))</f>
        <v>32.4</v>
      </c>
      <c r="J303" s="100">
        <f>IF(T302="","",VLOOKUP($E302&amp;$D$85&amp;$D$86,'CCG data'!$A:$AD,'CCG data'!AA$3,FALSE))</f>
        <v>25.3</v>
      </c>
      <c r="K303" s="100">
        <f>IF(T302="","",VLOOKUP($E302&amp;$D$85&amp;$D$86,'CCG data'!$A:$AD,'CCG data'!AB$3,FALSE))</f>
        <v>28.5</v>
      </c>
      <c r="L303" s="100">
        <f>IF(V302="","",VLOOKUP($E302&amp;$D$85&amp;$D$86,'CCG data'!$A:$AD,'CCG data'!AC$3,FALSE))</f>
        <v>11.5</v>
      </c>
      <c r="M303" s="100">
        <f>IF(V302="","",VLOOKUP($E302&amp;$D$85&amp;$D$86,'CCG data'!$A:$AD,'CCG data'!AD$3,FALSE))</f>
        <v>13.7</v>
      </c>
      <c r="N303" s="304"/>
      <c r="P303" s="162" t="str">
        <f>IF(P302="","",VLOOKUP($E302&amp;$D$85&amp;$D$86,'CCG data'!$A:$AD,'CCG data'!I$3,FALSE))</f>
        <v/>
      </c>
      <c r="Q303" s="15" t="str">
        <f>IF(P302="","",VLOOKUP($E302&amp;$D$85&amp;$D$86,'CCG data'!$A:$AD,'CCG data'!J$3,FALSE))</f>
        <v/>
      </c>
      <c r="R303" s="15">
        <f>IF(R302="","",VLOOKUP($E302&amp;$D$85&amp;$D$86,'CCG data'!$A:$AD,'CCG data'!K$3,FALSE))</f>
        <v>0.42</v>
      </c>
      <c r="S303" s="15">
        <f>IF(R302="","",VLOOKUP($E302&amp;$D$85&amp;$D$86,'CCG data'!$A:$AD,'CCG data'!L$3,FALSE))</f>
        <v>0.45700000000000002</v>
      </c>
      <c r="T303" s="15">
        <f>IF(T302="","",VLOOKUP($E302&amp;$D$85&amp;$D$86,'CCG data'!$A:$AD,'CCG data'!M$3,FALSE))</f>
        <v>0.36399999999999999</v>
      </c>
      <c r="U303" s="15">
        <f>IF(T302="","",VLOOKUP($E302&amp;$D$85&amp;$D$86,'CCG data'!$A:$AD,'CCG data'!N$3,FALSE))</f>
        <v>0.4</v>
      </c>
      <c r="V303" s="15">
        <f>IF(V302="","",VLOOKUP($E302&amp;$D$85&amp;$D$86,'CCG data'!$A:$AD,'CCG data'!O$3,FALSE))</f>
        <v>0.16600000000000001</v>
      </c>
      <c r="W303" s="142">
        <f>IF(V302="","",VLOOKUP($E302&amp;$D$85&amp;$D$86,'CCG data'!$A:$AD,'CCG data'!P$3,FALSE))</f>
        <v>0.19400000000000001</v>
      </c>
      <c r="Z303" s="178" t="str">
        <f>IFERROR(VLOOKUP($E303&amp;$D$86, Outliers!$A$4:$P$214,10,FALSE),"0")</f>
        <v>0</v>
      </c>
      <c r="AA303" s="178" t="str">
        <f>IFERROR(VLOOKUP($E303&amp;$D$86, Outliers!$A$4:$P$214,11,FALSE),"0")</f>
        <v>0</v>
      </c>
      <c r="AB303" s="178" t="str">
        <f>IFERROR(VLOOKUP($E303&amp;$D$86, Outliers!$A$4:$P$214,12,FALSE),"0")</f>
        <v>0</v>
      </c>
      <c r="AD303" s="82"/>
      <c r="AE303" s="82"/>
      <c r="AF303" s="82"/>
      <c r="AG303" s="82"/>
    </row>
    <row r="304" spans="4:33" ht="15.75" x14ac:dyDescent="0.25">
      <c r="D304" s="301"/>
      <c r="E304" s="108" t="s">
        <v>246</v>
      </c>
      <c r="F304" s="372" t="str">
        <f>IF(OR(ISERROR(VLOOKUP($E304&amp;$D$85&amp;$D$86,'CCG data'!$A:$AD,'CCG data'!R$3,FALSE)),ISBLANK(VLOOKUP($E304&amp;$D$85&amp;$D$86,'CCG data'!$A:$AD,'CCG data'!R$3,FALSE))),"",VLOOKUP($E304&amp;$D$85&amp;$D$86,'CCG data'!$A:$AD,'CCG data'!R$3,FALSE))</f>
        <v/>
      </c>
      <c r="G304" s="373"/>
      <c r="H304" s="373">
        <f>IF(OR(ISERROR(VLOOKUP($E304&amp;$D$85&amp;$D$86,'CCG data'!$A:$AD,'CCG data'!S$3,FALSE)),ISBLANK(VLOOKUP($E304&amp;$D$85&amp;$D$86,'CCG data'!$A:$AD,'CCG data'!S$3,FALSE))),"",VLOOKUP($E304&amp;$D$85&amp;$D$86,'CCG data'!$A:$AD,'CCG data'!S$3,FALSE))</f>
        <v>39.5</v>
      </c>
      <c r="I304" s="373"/>
      <c r="J304" s="373">
        <f>IF(OR(ISERROR(VLOOKUP($E304&amp;$D$85&amp;$D$86,'CCG data'!$A:$AD,'CCG data'!T$3,FALSE)),ISBLANK(VLOOKUP($E304&amp;$D$85&amp;$D$86,'CCG data'!$A:$AD,'CCG data'!T$3,FALSE))),"",VLOOKUP($E304&amp;$D$85&amp;$D$86,'CCG data'!$A:$AD,'CCG data'!T$3,FALSE))</f>
        <v>26.6</v>
      </c>
      <c r="K304" s="373"/>
      <c r="L304" s="373">
        <f>IF(OR(ISERROR(VLOOKUP($E304&amp;$D$85&amp;$D$86,'CCG data'!$A:$AD,'CCG data'!U$3,FALSE)),ISBLANK(VLOOKUP($E304&amp;$D$85&amp;$D$86,'CCG data'!$A:$AD,'CCG data'!U$3,FALSE))),"",VLOOKUP($E304&amp;$D$85&amp;$D$86,'CCG data'!$A:$AD,'CCG data'!U$3,FALSE))</f>
        <v>6.8</v>
      </c>
      <c r="M304" s="374"/>
      <c r="N304" s="303">
        <f>IF(OR(ISERROR(VLOOKUP($E304&amp;$D$85&amp;$D$86,'CCG data'!$A:$AD,'CCG data'!G$3,FALSE)),ISBLANK(VLOOKUP($E304&amp;$D$85&amp;$D$86,'CCG data'!$A:$AD,'CCG data'!G$3,FALSE))),"",VLOOKUP($E304&amp;$D$85&amp;$D$86,'CCG data'!$A:$AD,'CCG data'!G$3,FALSE))</f>
        <v>661</v>
      </c>
      <c r="P304" s="354" t="str">
        <f>IF(OR(ISERROR(VLOOKUP($E304&amp;$D$85&amp;$D$86,'CCG data'!$A:$AD,'CCG data'!B$3,FALSE)),ISBLANK(VLOOKUP($E304&amp;$D$85&amp;$D$86,'CCG data'!$A:$AD,'CCG data'!B$3,FALSE))),"",VLOOKUP($E304&amp;$D$85&amp;$D$86,'CCG data'!$A:$AD,'CCG data'!B$3,FALSE))</f>
        <v/>
      </c>
      <c r="Q304" s="246"/>
      <c r="R304" s="246">
        <f>IF(OR(ISERROR(VLOOKUP($E304&amp;$D$85&amp;$D$86,'CCG data'!$A:$AD,'CCG data'!C$3,FALSE)),ISBLANK(VLOOKUP($E304&amp;$D$85&amp;$D$86,'CCG data'!$A:$AD,'CCG data'!C$3,FALSE))),"",VLOOKUP($E304&amp;$D$85&amp;$D$86,'CCG data'!$A:$AD,'CCG data'!C$3,FALSE))</f>
        <v>0.5431164901664145</v>
      </c>
      <c r="S304" s="246"/>
      <c r="T304" s="246">
        <f>IF(OR(ISERROR(VLOOKUP($E304&amp;$D$85&amp;$D$86,'CCG data'!$A:$AD,'CCG data'!D$3,FALSE)),ISBLANK(VLOOKUP($E304&amp;$D$85&amp;$D$86,'CCG data'!$A:$AD,'CCG data'!D$3,FALSE))),"",VLOOKUP($E304&amp;$D$85&amp;$D$86,'CCG data'!$A:$AD,'CCG data'!D$3,FALSE))</f>
        <v>0.36308623298033282</v>
      </c>
      <c r="U304" s="246"/>
      <c r="V304" s="246">
        <f>IF(OR(ISERROR(VLOOKUP($E304&amp;$D$85&amp;$D$86,'CCG data'!$A:$AD,'CCG data'!E$3,FALSE)),ISBLANK(VLOOKUP($E304&amp;$D$85&amp;$D$86,'CCG data'!$A:$AD,'CCG data'!E$3,FALSE))),"",VLOOKUP($E304&amp;$D$85&amp;$D$86,'CCG data'!$A:$AD,'CCG data'!E$3,FALSE))</f>
        <v>9.3797276853252648E-2</v>
      </c>
      <c r="W304" s="387"/>
      <c r="Z304" s="178">
        <f>IFERROR(VLOOKUP($E304&amp;$D$86, Outliers!$A$4:$P$214,10,FALSE),"0")</f>
        <v>0</v>
      </c>
      <c r="AA304" s="178">
        <f>IFERROR(VLOOKUP($E304&amp;$D$86, Outliers!$A$4:$P$214,11,FALSE),"0")</f>
        <v>0</v>
      </c>
      <c r="AB304" s="178">
        <f>IFERROR(VLOOKUP($E304&amp;$D$86, Outliers!$A$4:$P$214,12,FALSE),"0")</f>
        <v>1</v>
      </c>
      <c r="AD304" s="82"/>
      <c r="AE304" s="82"/>
      <c r="AF304" s="82"/>
      <c r="AG304" s="82"/>
    </row>
    <row r="305" spans="4:33" x14ac:dyDescent="0.25">
      <c r="D305" s="301"/>
      <c r="E305" s="107" t="s">
        <v>27</v>
      </c>
      <c r="F305" s="99" t="str">
        <f>IF(P304="","",VLOOKUP($E304&amp;$D$85&amp;$D$86,'CCG data'!$A:$AD,'CCG data'!W$3,FALSE))</f>
        <v/>
      </c>
      <c r="G305" s="100" t="str">
        <f>IF(P304="","",VLOOKUP($E304&amp;$D$85&amp;$D$86,'CCG data'!$A:$AD,'CCG data'!X$3,FALSE))</f>
        <v/>
      </c>
      <c r="H305" s="100">
        <f>IF(R304="","",VLOOKUP($E304&amp;$D$85&amp;$D$86,'CCG data'!$A:$AD,'CCG data'!Y$3,FALSE))</f>
        <v>35.4</v>
      </c>
      <c r="I305" s="100">
        <f>IF(R304="","",VLOOKUP($E304&amp;$D$85&amp;$D$86,'CCG data'!$A:$AD,'CCG data'!Z$3,FALSE))</f>
        <v>43.5</v>
      </c>
      <c r="J305" s="100">
        <f>IF(T304="","",VLOOKUP($E304&amp;$D$85&amp;$D$86,'CCG data'!$A:$AD,'CCG data'!AA$3,FALSE))</f>
        <v>23.2</v>
      </c>
      <c r="K305" s="100">
        <f>IF(T304="","",VLOOKUP($E304&amp;$D$85&amp;$D$86,'CCG data'!$A:$AD,'CCG data'!AB$3,FALSE))</f>
        <v>30</v>
      </c>
      <c r="L305" s="100">
        <f>IF(V304="","",VLOOKUP($E304&amp;$D$85&amp;$D$86,'CCG data'!$A:$AD,'CCG data'!AC$3,FALSE))</f>
        <v>5.0999999999999996</v>
      </c>
      <c r="M305" s="100">
        <f>IF(V304="","",VLOOKUP($E304&amp;$D$85&amp;$D$86,'CCG data'!$A:$AD,'CCG data'!AD$3,FALSE))</f>
        <v>8.5</v>
      </c>
      <c r="N305" s="304"/>
      <c r="P305" s="162" t="str">
        <f>IF(P304="","",VLOOKUP($E304&amp;$D$85&amp;$D$86,'CCG data'!$A:$AD,'CCG data'!I$3,FALSE))</f>
        <v/>
      </c>
      <c r="Q305" s="15" t="str">
        <f>IF(P304="","",VLOOKUP($E304&amp;$D$85&amp;$D$86,'CCG data'!$A:$AD,'CCG data'!J$3,FALSE))</f>
        <v/>
      </c>
      <c r="R305" s="15">
        <f>IF(R304="","",VLOOKUP($E304&amp;$D$85&amp;$D$86,'CCG data'!$A:$AD,'CCG data'!K$3,FALSE))</f>
        <v>0.505</v>
      </c>
      <c r="S305" s="15">
        <f>IF(R304="","",VLOOKUP($E304&amp;$D$85&amp;$D$86,'CCG data'!$A:$AD,'CCG data'!L$3,FALSE))</f>
        <v>0.58099999999999996</v>
      </c>
      <c r="T305" s="15">
        <f>IF(T304="","",VLOOKUP($E304&amp;$D$85&amp;$D$86,'CCG data'!$A:$AD,'CCG data'!M$3,FALSE))</f>
        <v>0.32700000000000001</v>
      </c>
      <c r="U305" s="15">
        <f>IF(T304="","",VLOOKUP($E304&amp;$D$85&amp;$D$86,'CCG data'!$A:$AD,'CCG data'!N$3,FALSE))</f>
        <v>0.4</v>
      </c>
      <c r="V305" s="15">
        <f>IF(V304="","",VLOOKUP($E304&amp;$D$85&amp;$D$86,'CCG data'!$A:$AD,'CCG data'!O$3,FALSE))</f>
        <v>7.3999999999999996E-2</v>
      </c>
      <c r="W305" s="142">
        <f>IF(V304="","",VLOOKUP($E304&amp;$D$85&amp;$D$86,'CCG data'!$A:$AD,'CCG data'!P$3,FALSE))</f>
        <v>0.11799999999999999</v>
      </c>
      <c r="Z305" s="178" t="str">
        <f>IFERROR(VLOOKUP($E305&amp;$D$86, Outliers!$A$4:$P$214,10,FALSE),"0")</f>
        <v>0</v>
      </c>
      <c r="AA305" s="178" t="str">
        <f>IFERROR(VLOOKUP($E305&amp;$D$86, Outliers!$A$4:$P$214,11,FALSE),"0")</f>
        <v>0</v>
      </c>
      <c r="AB305" s="178" t="str">
        <f>IFERROR(VLOOKUP($E305&amp;$D$86, Outliers!$A$4:$P$214,12,FALSE),"0")</f>
        <v>0</v>
      </c>
      <c r="AD305" s="82"/>
      <c r="AE305" s="82"/>
      <c r="AF305" s="82"/>
      <c r="AG305" s="82"/>
    </row>
    <row r="306" spans="4:33" ht="15.75" x14ac:dyDescent="0.25">
      <c r="D306" s="301"/>
      <c r="E306" s="108" t="s">
        <v>473</v>
      </c>
      <c r="F306" s="372" t="str">
        <f>IF(OR(ISERROR(VLOOKUP($E306&amp;$D$85&amp;$D$86,'CCG data'!$A:$AD,'CCG data'!R$3,FALSE)),ISBLANK(VLOOKUP($E306&amp;$D$85&amp;$D$86,'CCG data'!$A:$AD,'CCG data'!R$3,FALSE))),"",VLOOKUP($E306&amp;$D$85&amp;$D$86,'CCG data'!$A:$AD,'CCG data'!R$3,FALSE))</f>
        <v/>
      </c>
      <c r="G306" s="373"/>
      <c r="H306" s="373">
        <f>IF(OR(ISERROR(VLOOKUP($E306&amp;$D$85&amp;$D$86,'CCG data'!$A:$AD,'CCG data'!S$3,FALSE)),ISBLANK(VLOOKUP($E306&amp;$D$85&amp;$D$86,'CCG data'!$A:$AD,'CCG data'!S$3,FALSE))),"",VLOOKUP($E306&amp;$D$85&amp;$D$86,'CCG data'!$A:$AD,'CCG data'!S$3,FALSE))</f>
        <v>33.299999999999997</v>
      </c>
      <c r="I306" s="373"/>
      <c r="J306" s="373">
        <f>IF(OR(ISERROR(VLOOKUP($E306&amp;$D$85&amp;$D$86,'CCG data'!$A:$AD,'CCG data'!T$3,FALSE)),ISBLANK(VLOOKUP($E306&amp;$D$85&amp;$D$86,'CCG data'!$A:$AD,'CCG data'!T$3,FALSE))),"",VLOOKUP($E306&amp;$D$85&amp;$D$86,'CCG data'!$A:$AD,'CCG data'!T$3,FALSE))</f>
        <v>18.5</v>
      </c>
      <c r="K306" s="373"/>
      <c r="L306" s="373">
        <f>IF(OR(ISERROR(VLOOKUP($E306&amp;$D$85&amp;$D$86,'CCG data'!$A:$AD,'CCG data'!U$3,FALSE)),ISBLANK(VLOOKUP($E306&amp;$D$85&amp;$D$86,'CCG data'!$A:$AD,'CCG data'!U$3,FALSE))),"",VLOOKUP($E306&amp;$D$85&amp;$D$86,'CCG data'!$A:$AD,'CCG data'!U$3,FALSE))</f>
        <v>11.7</v>
      </c>
      <c r="M306" s="374"/>
      <c r="N306" s="303">
        <f>IF(OR(ISERROR(VLOOKUP($E306&amp;$D$85&amp;$D$86,'CCG data'!$A:$AD,'CCG data'!G$3,FALSE)),ISBLANK(VLOOKUP($E306&amp;$D$85&amp;$D$86,'CCG data'!$A:$AD,'CCG data'!G$3,FALSE))),"",VLOOKUP($E306&amp;$D$85&amp;$D$86,'CCG data'!$A:$AD,'CCG data'!G$3,FALSE))</f>
        <v>429</v>
      </c>
      <c r="P306" s="354" t="str">
        <f>IF(OR(ISERROR(VLOOKUP($E306&amp;$D$85&amp;$D$86,'CCG data'!$A:$AD,'CCG data'!B$3,FALSE)),ISBLANK(VLOOKUP($E306&amp;$D$85&amp;$D$86,'CCG data'!$A:$AD,'CCG data'!B$3,FALSE))),"",VLOOKUP($E306&amp;$D$85&amp;$D$86,'CCG data'!$A:$AD,'CCG data'!B$3,FALSE))</f>
        <v/>
      </c>
      <c r="Q306" s="246"/>
      <c r="R306" s="246">
        <f>IF(OR(ISERROR(VLOOKUP($E306&amp;$D$85&amp;$D$86,'CCG data'!$A:$AD,'CCG data'!C$3,FALSE)),ISBLANK(VLOOKUP($E306&amp;$D$85&amp;$D$86,'CCG data'!$A:$AD,'CCG data'!C$3,FALSE))),"",VLOOKUP($E306&amp;$D$85&amp;$D$86,'CCG data'!$A:$AD,'CCG data'!C$3,FALSE))</f>
        <v>0.52913752913752909</v>
      </c>
      <c r="S306" s="246"/>
      <c r="T306" s="246">
        <f>IF(OR(ISERROR(VLOOKUP($E306&amp;$D$85&amp;$D$86,'CCG data'!$A:$AD,'CCG data'!D$3,FALSE)),ISBLANK(VLOOKUP($E306&amp;$D$85&amp;$D$86,'CCG data'!$A:$AD,'CCG data'!D$3,FALSE))),"",VLOOKUP($E306&amp;$D$85&amp;$D$86,'CCG data'!$A:$AD,'CCG data'!D$3,FALSE))</f>
        <v>0.28671328671328672</v>
      </c>
      <c r="U306" s="246"/>
      <c r="V306" s="246">
        <f>IF(OR(ISERROR(VLOOKUP($E306&amp;$D$85&amp;$D$86,'CCG data'!$A:$AD,'CCG data'!E$3,FALSE)),ISBLANK(VLOOKUP($E306&amp;$D$85&amp;$D$86,'CCG data'!$A:$AD,'CCG data'!E$3,FALSE))),"",VLOOKUP($E306&amp;$D$85&amp;$D$86,'CCG data'!$A:$AD,'CCG data'!E$3,FALSE))</f>
        <v>0.18414918414918416</v>
      </c>
      <c r="W306" s="387"/>
      <c r="Z306" s="178">
        <f>IFERROR(VLOOKUP($E306&amp;$D$86, Outliers!$A$4:$P$214,10,FALSE),"0")</f>
        <v>0</v>
      </c>
      <c r="AA306" s="178">
        <f>IFERROR(VLOOKUP($E306&amp;$D$86, Outliers!$A$4:$P$214,11,FALSE),"0")</f>
        <v>1</v>
      </c>
      <c r="AB306" s="178">
        <f>IFERROR(VLOOKUP($E306&amp;$D$86, Outliers!$A$4:$P$214,12,FALSE),"0")</f>
        <v>0</v>
      </c>
      <c r="AD306" s="82"/>
      <c r="AE306" s="82"/>
      <c r="AF306" s="82"/>
      <c r="AG306" s="82"/>
    </row>
    <row r="307" spans="4:33" x14ac:dyDescent="0.25">
      <c r="D307" s="301"/>
      <c r="E307" s="107" t="s">
        <v>27</v>
      </c>
      <c r="F307" s="99" t="str">
        <f>IF(P306="","",VLOOKUP($E306&amp;$D$85&amp;$D$86,'CCG data'!$A:$AD,'CCG data'!W$3,FALSE))</f>
        <v/>
      </c>
      <c r="G307" s="100" t="str">
        <f>IF(P306="","",VLOOKUP($E306&amp;$D$85&amp;$D$86,'CCG data'!$A:$AD,'CCG data'!X$3,FALSE))</f>
        <v/>
      </c>
      <c r="H307" s="100">
        <f>IF(R306="","",VLOOKUP($E306&amp;$D$85&amp;$D$86,'CCG data'!$A:$AD,'CCG data'!Y$3,FALSE))</f>
        <v>29</v>
      </c>
      <c r="I307" s="100">
        <f>IF(R306="","",VLOOKUP($E306&amp;$D$85&amp;$D$86,'CCG data'!$A:$AD,'CCG data'!Z$3,FALSE))</f>
        <v>37.700000000000003</v>
      </c>
      <c r="J307" s="100">
        <f>IF(T306="","",VLOOKUP($E306&amp;$D$85&amp;$D$86,'CCG data'!$A:$AD,'CCG data'!AA$3,FALSE))</f>
        <v>15.2</v>
      </c>
      <c r="K307" s="100">
        <f>IF(T306="","",VLOOKUP($E306&amp;$D$85&amp;$D$86,'CCG data'!$A:$AD,'CCG data'!AB$3,FALSE))</f>
        <v>21.7</v>
      </c>
      <c r="L307" s="100">
        <f>IF(V306="","",VLOOKUP($E306&amp;$D$85&amp;$D$86,'CCG data'!$A:$AD,'CCG data'!AC$3,FALSE))</f>
        <v>9.1</v>
      </c>
      <c r="M307" s="100">
        <f>IF(V306="","",VLOOKUP($E306&amp;$D$85&amp;$D$86,'CCG data'!$A:$AD,'CCG data'!AD$3,FALSE))</f>
        <v>14.3</v>
      </c>
      <c r="N307" s="304"/>
      <c r="P307" s="162" t="str">
        <f>IF(P306="","",VLOOKUP($E306&amp;$D$85&amp;$D$86,'CCG data'!$A:$AD,'CCG data'!I$3,FALSE))</f>
        <v/>
      </c>
      <c r="Q307" s="15" t="str">
        <f>IF(P306="","",VLOOKUP($E306&amp;$D$85&amp;$D$86,'CCG data'!$A:$AD,'CCG data'!J$3,FALSE))</f>
        <v/>
      </c>
      <c r="R307" s="15">
        <f>IF(R306="","",VLOOKUP($E306&amp;$D$85&amp;$D$86,'CCG data'!$A:$AD,'CCG data'!K$3,FALSE))</f>
        <v>0.48199999999999998</v>
      </c>
      <c r="S307" s="15">
        <f>IF(R306="","",VLOOKUP($E306&amp;$D$85&amp;$D$86,'CCG data'!$A:$AD,'CCG data'!L$3,FALSE))</f>
        <v>0.57599999999999996</v>
      </c>
      <c r="T307" s="15">
        <f>IF(T306="","",VLOOKUP($E306&amp;$D$85&amp;$D$86,'CCG data'!$A:$AD,'CCG data'!M$3,FALSE))</f>
        <v>0.246</v>
      </c>
      <c r="U307" s="15">
        <f>IF(T306="","",VLOOKUP($E306&amp;$D$85&amp;$D$86,'CCG data'!$A:$AD,'CCG data'!N$3,FALSE))</f>
        <v>0.33100000000000002</v>
      </c>
      <c r="V307" s="15">
        <f>IF(V306="","",VLOOKUP($E306&amp;$D$85&amp;$D$86,'CCG data'!$A:$AD,'CCG data'!O$3,FALSE))</f>
        <v>0.15</v>
      </c>
      <c r="W307" s="142">
        <f>IF(V306="","",VLOOKUP($E306&amp;$D$85&amp;$D$86,'CCG data'!$A:$AD,'CCG data'!P$3,FALSE))</f>
        <v>0.224</v>
      </c>
      <c r="Z307" s="178" t="str">
        <f>IFERROR(VLOOKUP($E307&amp;$D$86, Outliers!$A$4:$P$214,10,FALSE),"0")</f>
        <v>0</v>
      </c>
      <c r="AA307" s="178" t="str">
        <f>IFERROR(VLOOKUP($E307&amp;$D$86, Outliers!$A$4:$P$214,11,FALSE),"0")</f>
        <v>0</v>
      </c>
      <c r="AB307" s="178" t="str">
        <f>IFERROR(VLOOKUP($E307&amp;$D$86, Outliers!$A$4:$P$214,12,FALSE),"0")</f>
        <v>0</v>
      </c>
      <c r="AD307" s="82"/>
      <c r="AE307" s="82"/>
      <c r="AF307" s="82"/>
      <c r="AG307" s="82"/>
    </row>
    <row r="308" spans="4:33" ht="15.75" x14ac:dyDescent="0.25">
      <c r="D308" s="301"/>
      <c r="E308" s="108" t="s">
        <v>474</v>
      </c>
      <c r="F308" s="372" t="str">
        <f>IF(OR(ISERROR(VLOOKUP($E308&amp;$D$85&amp;$D$86,'CCG data'!$A:$AD,'CCG data'!R$3,FALSE)),ISBLANK(VLOOKUP($E308&amp;$D$85&amp;$D$86,'CCG data'!$A:$AD,'CCG data'!R$3,FALSE))),"",VLOOKUP($E308&amp;$D$85&amp;$D$86,'CCG data'!$A:$AD,'CCG data'!R$3,FALSE))</f>
        <v/>
      </c>
      <c r="G308" s="373"/>
      <c r="H308" s="373">
        <f>IF(OR(ISERROR(VLOOKUP($E308&amp;$D$85&amp;$D$86,'CCG data'!$A:$AD,'CCG data'!S$3,FALSE)),ISBLANK(VLOOKUP($E308&amp;$D$85&amp;$D$86,'CCG data'!$A:$AD,'CCG data'!S$3,FALSE))),"",VLOOKUP($E308&amp;$D$85&amp;$D$86,'CCG data'!$A:$AD,'CCG data'!S$3,FALSE))</f>
        <v>63.5</v>
      </c>
      <c r="I308" s="373"/>
      <c r="J308" s="373">
        <f>IF(OR(ISERROR(VLOOKUP($E308&amp;$D$85&amp;$D$86,'CCG data'!$A:$AD,'CCG data'!T$3,FALSE)),ISBLANK(VLOOKUP($E308&amp;$D$85&amp;$D$86,'CCG data'!$A:$AD,'CCG data'!T$3,FALSE))),"",VLOOKUP($E308&amp;$D$85&amp;$D$86,'CCG data'!$A:$AD,'CCG data'!T$3,FALSE))</f>
        <v>45.3</v>
      </c>
      <c r="K308" s="373"/>
      <c r="L308" s="373">
        <f>IF(OR(ISERROR(VLOOKUP($E308&amp;$D$85&amp;$D$86,'CCG data'!$A:$AD,'CCG data'!U$3,FALSE)),ISBLANK(VLOOKUP($E308&amp;$D$85&amp;$D$86,'CCG data'!$A:$AD,'CCG data'!U$3,FALSE))),"",VLOOKUP($E308&amp;$D$85&amp;$D$86,'CCG data'!$A:$AD,'CCG data'!U$3,FALSE))</f>
        <v>19.2</v>
      </c>
      <c r="M308" s="374"/>
      <c r="N308" s="303">
        <f>IF(OR(ISERROR(VLOOKUP($E308&amp;$D$85&amp;$D$86,'CCG data'!$A:$AD,'CCG data'!G$3,FALSE)),ISBLANK(VLOOKUP($E308&amp;$D$85&amp;$D$86,'CCG data'!$A:$AD,'CCG data'!G$3,FALSE))),"",VLOOKUP($E308&amp;$D$85&amp;$D$86,'CCG data'!$A:$AD,'CCG data'!G$3,FALSE))</f>
        <v>996</v>
      </c>
      <c r="P308" s="354" t="str">
        <f>IF(OR(ISERROR(VLOOKUP($E308&amp;$D$85&amp;$D$86,'CCG data'!$A:$AD,'CCG data'!B$3,FALSE)),ISBLANK(VLOOKUP($E308&amp;$D$85&amp;$D$86,'CCG data'!$A:$AD,'CCG data'!B$3,FALSE))),"",VLOOKUP($E308&amp;$D$85&amp;$D$86,'CCG data'!$A:$AD,'CCG data'!B$3,FALSE))</f>
        <v/>
      </c>
      <c r="Q308" s="246"/>
      <c r="R308" s="246">
        <f>IF(OR(ISERROR(VLOOKUP($E308&amp;$D$85&amp;$D$86,'CCG data'!$A:$AD,'CCG data'!C$3,FALSE)),ISBLANK(VLOOKUP($E308&amp;$D$85&amp;$D$86,'CCG data'!$A:$AD,'CCG data'!C$3,FALSE))),"",VLOOKUP($E308&amp;$D$85&amp;$D$86,'CCG data'!$A:$AD,'CCG data'!C$3,FALSE))</f>
        <v>0.49397590361445781</v>
      </c>
      <c r="S308" s="246"/>
      <c r="T308" s="246">
        <f>IF(OR(ISERROR(VLOOKUP($E308&amp;$D$85&amp;$D$86,'CCG data'!$A:$AD,'CCG data'!D$3,FALSE)),ISBLANK(VLOOKUP($E308&amp;$D$85&amp;$D$86,'CCG data'!$A:$AD,'CCG data'!D$3,FALSE))),"",VLOOKUP($E308&amp;$D$85&amp;$D$86,'CCG data'!$A:$AD,'CCG data'!D$3,FALSE))</f>
        <v>0.35642570281124497</v>
      </c>
      <c r="U308" s="246"/>
      <c r="V308" s="246">
        <f>IF(OR(ISERROR(VLOOKUP($E308&amp;$D$85&amp;$D$86,'CCG data'!$A:$AD,'CCG data'!E$3,FALSE)),ISBLANK(VLOOKUP($E308&amp;$D$85&amp;$D$86,'CCG data'!$A:$AD,'CCG data'!E$3,FALSE))),"",VLOOKUP($E308&amp;$D$85&amp;$D$86,'CCG data'!$A:$AD,'CCG data'!E$3,FALSE))</f>
        <v>0.14959839357429719</v>
      </c>
      <c r="W308" s="387"/>
      <c r="Z308" s="178">
        <f>IFERROR(VLOOKUP($E308&amp;$D$86, Outliers!$A$4:$P$214,10,FALSE),"0")</f>
        <v>1</v>
      </c>
      <c r="AA308" s="178">
        <f>IFERROR(VLOOKUP($E308&amp;$D$86, Outliers!$A$4:$P$214,11,FALSE),"0")</f>
        <v>1</v>
      </c>
      <c r="AB308" s="178">
        <f>IFERROR(VLOOKUP($E308&amp;$D$86, Outliers!$A$4:$P$214,12,FALSE),"0")</f>
        <v>1</v>
      </c>
      <c r="AD308" s="82"/>
      <c r="AE308" s="82"/>
      <c r="AF308" s="82"/>
      <c r="AG308" s="82"/>
    </row>
    <row r="309" spans="4:33" x14ac:dyDescent="0.25">
      <c r="D309" s="301"/>
      <c r="E309" s="107" t="s">
        <v>27</v>
      </c>
      <c r="F309" s="99" t="str">
        <f>IF(P308="","",VLOOKUP($E308&amp;$D$85&amp;$D$86,'CCG data'!$A:$AD,'CCG data'!W$3,FALSE))</f>
        <v/>
      </c>
      <c r="G309" s="100" t="str">
        <f>IF(P308="","",VLOOKUP($E308&amp;$D$85&amp;$D$86,'CCG data'!$A:$AD,'CCG data'!X$3,FALSE))</f>
        <v/>
      </c>
      <c r="H309" s="100">
        <f>IF(R308="","",VLOOKUP($E308&amp;$D$85&amp;$D$86,'CCG data'!$A:$AD,'CCG data'!Y$3,FALSE))</f>
        <v>57.9</v>
      </c>
      <c r="I309" s="100">
        <f>IF(R308="","",VLOOKUP($E308&amp;$D$85&amp;$D$86,'CCG data'!$A:$AD,'CCG data'!Z$3,FALSE))</f>
        <v>69.099999999999994</v>
      </c>
      <c r="J309" s="100">
        <f>IF(T308="","",VLOOKUP($E308&amp;$D$85&amp;$D$86,'CCG data'!$A:$AD,'CCG data'!AA$3,FALSE))</f>
        <v>40.6</v>
      </c>
      <c r="K309" s="100">
        <f>IF(T308="","",VLOOKUP($E308&amp;$D$85&amp;$D$86,'CCG data'!$A:$AD,'CCG data'!AB$3,FALSE))</f>
        <v>50</v>
      </c>
      <c r="L309" s="100">
        <f>IF(V308="","",VLOOKUP($E308&amp;$D$85&amp;$D$86,'CCG data'!$A:$AD,'CCG data'!AC$3,FALSE))</f>
        <v>16.100000000000001</v>
      </c>
      <c r="M309" s="100">
        <f>IF(V308="","",VLOOKUP($E308&amp;$D$85&amp;$D$86,'CCG data'!$A:$AD,'CCG data'!AD$3,FALSE))</f>
        <v>22.3</v>
      </c>
      <c r="N309" s="304"/>
      <c r="P309" s="162" t="str">
        <f>IF(P308="","",VLOOKUP($E308&amp;$D$85&amp;$D$86,'CCG data'!$A:$AD,'CCG data'!I$3,FALSE))</f>
        <v/>
      </c>
      <c r="Q309" s="15" t="str">
        <f>IF(P308="","",VLOOKUP($E308&amp;$D$85&amp;$D$86,'CCG data'!$A:$AD,'CCG data'!J$3,FALSE))</f>
        <v/>
      </c>
      <c r="R309" s="15">
        <f>IF(R308="","",VLOOKUP($E308&amp;$D$85&amp;$D$86,'CCG data'!$A:$AD,'CCG data'!K$3,FALSE))</f>
        <v>0.46300000000000002</v>
      </c>
      <c r="S309" s="15">
        <f>IF(R308="","",VLOOKUP($E308&amp;$D$85&amp;$D$86,'CCG data'!$A:$AD,'CCG data'!L$3,FALSE))</f>
        <v>0.52500000000000002</v>
      </c>
      <c r="T309" s="15">
        <f>IF(T308="","",VLOOKUP($E308&amp;$D$85&amp;$D$86,'CCG data'!$A:$AD,'CCG data'!M$3,FALSE))</f>
        <v>0.32700000000000001</v>
      </c>
      <c r="U309" s="15">
        <f>IF(T308="","",VLOOKUP($E308&amp;$D$85&amp;$D$86,'CCG data'!$A:$AD,'CCG data'!N$3,FALSE))</f>
        <v>0.38700000000000001</v>
      </c>
      <c r="V309" s="15">
        <f>IF(V308="","",VLOOKUP($E308&amp;$D$85&amp;$D$86,'CCG data'!$A:$AD,'CCG data'!O$3,FALSE))</f>
        <v>0.129</v>
      </c>
      <c r="W309" s="142">
        <f>IF(V308="","",VLOOKUP($E308&amp;$D$85&amp;$D$86,'CCG data'!$A:$AD,'CCG data'!P$3,FALSE))</f>
        <v>0.17299999999999999</v>
      </c>
      <c r="Z309" s="178" t="str">
        <f>IFERROR(VLOOKUP($E309&amp;$D$86, Outliers!$A$4:$P$214,10,FALSE),"0")</f>
        <v>0</v>
      </c>
      <c r="AA309" s="178" t="str">
        <f>IFERROR(VLOOKUP($E309&amp;$D$86, Outliers!$A$4:$P$214,11,FALSE),"0")</f>
        <v>0</v>
      </c>
      <c r="AB309" s="178" t="str">
        <f>IFERROR(VLOOKUP($E309&amp;$D$86, Outliers!$A$4:$P$214,12,FALSE),"0")</f>
        <v>0</v>
      </c>
      <c r="AD309" s="82"/>
      <c r="AE309" s="82"/>
      <c r="AF309" s="82"/>
      <c r="AG309" s="82"/>
    </row>
    <row r="310" spans="4:33" ht="15.75" x14ac:dyDescent="0.25">
      <c r="D310" s="301"/>
      <c r="E310" s="108" t="s">
        <v>247</v>
      </c>
      <c r="F310" s="372" t="str">
        <f>IF(OR(ISERROR(VLOOKUP($E310&amp;$D$85&amp;$D$86,'CCG data'!$A:$AD,'CCG data'!R$3,FALSE)),ISBLANK(VLOOKUP($E310&amp;$D$85&amp;$D$86,'CCG data'!$A:$AD,'CCG data'!R$3,FALSE))),"",VLOOKUP($E310&amp;$D$85&amp;$D$86,'CCG data'!$A:$AD,'CCG data'!R$3,FALSE))</f>
        <v/>
      </c>
      <c r="G310" s="373"/>
      <c r="H310" s="373">
        <f>IF(OR(ISERROR(VLOOKUP($E310&amp;$D$85&amp;$D$86,'CCG data'!$A:$AD,'CCG data'!S$3,FALSE)),ISBLANK(VLOOKUP($E310&amp;$D$85&amp;$D$86,'CCG data'!$A:$AD,'CCG data'!S$3,FALSE))),"",VLOOKUP($E310&amp;$D$85&amp;$D$86,'CCG data'!$A:$AD,'CCG data'!S$3,FALSE))</f>
        <v>68.2</v>
      </c>
      <c r="I310" s="373"/>
      <c r="J310" s="373">
        <f>IF(OR(ISERROR(VLOOKUP($E310&amp;$D$85&amp;$D$86,'CCG data'!$A:$AD,'CCG data'!T$3,FALSE)),ISBLANK(VLOOKUP($E310&amp;$D$85&amp;$D$86,'CCG data'!$A:$AD,'CCG data'!T$3,FALSE))),"",VLOOKUP($E310&amp;$D$85&amp;$D$86,'CCG data'!$A:$AD,'CCG data'!T$3,FALSE))</f>
        <v>46.8</v>
      </c>
      <c r="K310" s="373"/>
      <c r="L310" s="373">
        <f>IF(OR(ISERROR(VLOOKUP($E310&amp;$D$85&amp;$D$86,'CCG data'!$A:$AD,'CCG data'!U$3,FALSE)),ISBLANK(VLOOKUP($E310&amp;$D$85&amp;$D$86,'CCG data'!$A:$AD,'CCG data'!U$3,FALSE))),"",VLOOKUP($E310&amp;$D$85&amp;$D$86,'CCG data'!$A:$AD,'CCG data'!U$3,FALSE))</f>
        <v>20.5</v>
      </c>
      <c r="M310" s="374"/>
      <c r="N310" s="303">
        <f>IF(OR(ISERROR(VLOOKUP($E310&amp;$D$85&amp;$D$86,'CCG data'!$A:$AD,'CCG data'!G$3,FALSE)),ISBLANK(VLOOKUP($E310&amp;$D$85&amp;$D$86,'CCG data'!$A:$AD,'CCG data'!G$3,FALSE))),"",VLOOKUP($E310&amp;$D$85&amp;$D$86,'CCG data'!$A:$AD,'CCG data'!G$3,FALSE))</f>
        <v>1227</v>
      </c>
      <c r="P310" s="354" t="str">
        <f>IF(OR(ISERROR(VLOOKUP($E310&amp;$D$85&amp;$D$86,'CCG data'!$A:$AD,'CCG data'!B$3,FALSE)),ISBLANK(VLOOKUP($E310&amp;$D$85&amp;$D$86,'CCG data'!$A:$AD,'CCG data'!B$3,FALSE))),"",VLOOKUP($E310&amp;$D$85&amp;$D$86,'CCG data'!$A:$AD,'CCG data'!B$3,FALSE))</f>
        <v/>
      </c>
      <c r="Q310" s="246"/>
      <c r="R310" s="246">
        <f>IF(OR(ISERROR(VLOOKUP($E310&amp;$D$85&amp;$D$86,'CCG data'!$A:$AD,'CCG data'!C$3,FALSE)),ISBLANK(VLOOKUP($E310&amp;$D$85&amp;$D$86,'CCG data'!$A:$AD,'CCG data'!C$3,FALSE))),"",VLOOKUP($E310&amp;$D$85&amp;$D$86,'CCG data'!$A:$AD,'CCG data'!C$3,FALSE))</f>
        <v>0.5012224938875306</v>
      </c>
      <c r="S310" s="246"/>
      <c r="T310" s="246">
        <f>IF(OR(ISERROR(VLOOKUP($E310&amp;$D$85&amp;$D$86,'CCG data'!$A:$AD,'CCG data'!D$3,FALSE)),ISBLANK(VLOOKUP($E310&amp;$D$85&amp;$D$86,'CCG data'!$A:$AD,'CCG data'!D$3,FALSE))),"",VLOOKUP($E310&amp;$D$85&amp;$D$86,'CCG data'!$A:$AD,'CCG data'!D$3,FALSE))</f>
        <v>0.34800325998370008</v>
      </c>
      <c r="U310" s="246"/>
      <c r="V310" s="246">
        <f>IF(OR(ISERROR(VLOOKUP($E310&amp;$D$85&amp;$D$86,'CCG data'!$A:$AD,'CCG data'!E$3,FALSE)),ISBLANK(VLOOKUP($E310&amp;$D$85&amp;$D$86,'CCG data'!$A:$AD,'CCG data'!E$3,FALSE))),"",VLOOKUP($E310&amp;$D$85&amp;$D$86,'CCG data'!$A:$AD,'CCG data'!E$3,FALSE))</f>
        <v>0.15077424612876936</v>
      </c>
      <c r="W310" s="387"/>
      <c r="Z310" s="178">
        <f>IFERROR(VLOOKUP($E310&amp;$D$86, Outliers!$A$4:$P$214,10,FALSE),"0")</f>
        <v>1</v>
      </c>
      <c r="AA310" s="178">
        <f>IFERROR(VLOOKUP($E310&amp;$D$86, Outliers!$A$4:$P$214,11,FALSE),"0")</f>
        <v>1</v>
      </c>
      <c r="AB310" s="178">
        <f>IFERROR(VLOOKUP($E310&amp;$D$86, Outliers!$A$4:$P$214,12,FALSE),"0")</f>
        <v>1</v>
      </c>
      <c r="AD310" s="82"/>
      <c r="AE310" s="82"/>
      <c r="AF310" s="82"/>
      <c r="AG310" s="82"/>
    </row>
    <row r="311" spans="4:33" x14ac:dyDescent="0.25">
      <c r="D311" s="301"/>
      <c r="E311" s="107" t="s">
        <v>27</v>
      </c>
      <c r="F311" s="99" t="str">
        <f>IF(P310="","",VLOOKUP($E310&amp;$D$85&amp;$D$86,'CCG data'!$A:$AD,'CCG data'!W$3,FALSE))</f>
        <v/>
      </c>
      <c r="G311" s="100" t="str">
        <f>IF(P310="","",VLOOKUP($E310&amp;$D$85&amp;$D$86,'CCG data'!$A:$AD,'CCG data'!X$3,FALSE))</f>
        <v/>
      </c>
      <c r="H311" s="100">
        <f>IF(R310="","",VLOOKUP($E310&amp;$D$85&amp;$D$86,'CCG data'!$A:$AD,'CCG data'!Y$3,FALSE))</f>
        <v>62.8</v>
      </c>
      <c r="I311" s="100">
        <f>IF(R310="","",VLOOKUP($E310&amp;$D$85&amp;$D$86,'CCG data'!$A:$AD,'CCG data'!Z$3,FALSE))</f>
        <v>73.599999999999994</v>
      </c>
      <c r="J311" s="100">
        <f>IF(T310="","",VLOOKUP($E310&amp;$D$85&amp;$D$86,'CCG data'!$A:$AD,'CCG data'!AA$3,FALSE))</f>
        <v>42.4</v>
      </c>
      <c r="K311" s="100">
        <f>IF(T310="","",VLOOKUP($E310&amp;$D$85&amp;$D$86,'CCG data'!$A:$AD,'CCG data'!AB$3,FALSE))</f>
        <v>51.2</v>
      </c>
      <c r="L311" s="100">
        <f>IF(V310="","",VLOOKUP($E310&amp;$D$85&amp;$D$86,'CCG data'!$A:$AD,'CCG data'!AC$3,FALSE))</f>
        <v>17.5</v>
      </c>
      <c r="M311" s="100">
        <f>IF(V310="","",VLOOKUP($E310&amp;$D$85&amp;$D$86,'CCG data'!$A:$AD,'CCG data'!AD$3,FALSE))</f>
        <v>23.4</v>
      </c>
      <c r="N311" s="304"/>
      <c r="P311" s="162" t="str">
        <f>IF(P310="","",VLOOKUP($E310&amp;$D$85&amp;$D$86,'CCG data'!$A:$AD,'CCG data'!I$3,FALSE))</f>
        <v/>
      </c>
      <c r="Q311" s="15" t="str">
        <f>IF(P310="","",VLOOKUP($E310&amp;$D$85&amp;$D$86,'CCG data'!$A:$AD,'CCG data'!J$3,FALSE))</f>
        <v/>
      </c>
      <c r="R311" s="15">
        <f>IF(R310="","",VLOOKUP($E310&amp;$D$85&amp;$D$86,'CCG data'!$A:$AD,'CCG data'!K$3,FALSE))</f>
        <v>0.47299999999999998</v>
      </c>
      <c r="S311" s="15">
        <f>IF(R310="","",VLOOKUP($E310&amp;$D$85&amp;$D$86,'CCG data'!$A:$AD,'CCG data'!L$3,FALSE))</f>
        <v>0.52900000000000003</v>
      </c>
      <c r="T311" s="15">
        <f>IF(T310="","",VLOOKUP($E310&amp;$D$85&amp;$D$86,'CCG data'!$A:$AD,'CCG data'!M$3,FALSE))</f>
        <v>0.32200000000000001</v>
      </c>
      <c r="U311" s="15">
        <f>IF(T310="","",VLOOKUP($E310&amp;$D$85&amp;$D$86,'CCG data'!$A:$AD,'CCG data'!N$3,FALSE))</f>
        <v>0.375</v>
      </c>
      <c r="V311" s="15">
        <f>IF(V310="","",VLOOKUP($E310&amp;$D$85&amp;$D$86,'CCG data'!$A:$AD,'CCG data'!O$3,FALSE))</f>
        <v>0.13200000000000001</v>
      </c>
      <c r="W311" s="142">
        <f>IF(V310="","",VLOOKUP($E310&amp;$D$85&amp;$D$86,'CCG data'!$A:$AD,'CCG data'!P$3,FALSE))</f>
        <v>0.17199999999999999</v>
      </c>
      <c r="Z311" s="178" t="str">
        <f>IFERROR(VLOOKUP($E311&amp;$D$86, Outliers!$A$4:$P$214,10,FALSE),"0")</f>
        <v>0</v>
      </c>
      <c r="AA311" s="178" t="str">
        <f>IFERROR(VLOOKUP($E311&amp;$D$86, Outliers!$A$4:$P$214,11,FALSE),"0")</f>
        <v>0</v>
      </c>
      <c r="AB311" s="178" t="str">
        <f>IFERROR(VLOOKUP($E311&amp;$D$86, Outliers!$A$4:$P$214,12,FALSE),"0")</f>
        <v>0</v>
      </c>
      <c r="AD311" s="82"/>
      <c r="AE311" s="82"/>
      <c r="AF311" s="82"/>
      <c r="AG311" s="82"/>
    </row>
    <row r="312" spans="4:33" ht="15.75" x14ac:dyDescent="0.25">
      <c r="D312" s="301"/>
      <c r="E312" s="108" t="s">
        <v>248</v>
      </c>
      <c r="F312" s="372" t="str">
        <f>IF(OR(ISERROR(VLOOKUP($E312&amp;$D$85&amp;$D$86,'CCG data'!$A:$AD,'CCG data'!R$3,FALSE)),ISBLANK(VLOOKUP($E312&amp;$D$85&amp;$D$86,'CCG data'!$A:$AD,'CCG data'!R$3,FALSE))),"",VLOOKUP($E312&amp;$D$85&amp;$D$86,'CCG data'!$A:$AD,'CCG data'!R$3,FALSE))</f>
        <v/>
      </c>
      <c r="G312" s="373"/>
      <c r="H312" s="373">
        <f>IF(OR(ISERROR(VLOOKUP($E312&amp;$D$85&amp;$D$86,'CCG data'!$A:$AD,'CCG data'!S$3,FALSE)),ISBLANK(VLOOKUP($E312&amp;$D$85&amp;$D$86,'CCG data'!$A:$AD,'CCG data'!S$3,FALSE))),"",VLOOKUP($E312&amp;$D$85&amp;$D$86,'CCG data'!$A:$AD,'CCG data'!S$3,FALSE))</f>
        <v>24.9</v>
      </c>
      <c r="I312" s="373"/>
      <c r="J312" s="373">
        <f>IF(OR(ISERROR(VLOOKUP($E312&amp;$D$85&amp;$D$86,'CCG data'!$A:$AD,'CCG data'!T$3,FALSE)),ISBLANK(VLOOKUP($E312&amp;$D$85&amp;$D$86,'CCG data'!$A:$AD,'CCG data'!T$3,FALSE))),"",VLOOKUP($E312&amp;$D$85&amp;$D$86,'CCG data'!$A:$AD,'CCG data'!T$3,FALSE))</f>
        <v>40</v>
      </c>
      <c r="K312" s="373"/>
      <c r="L312" s="373">
        <f>IF(OR(ISERROR(VLOOKUP($E312&amp;$D$85&amp;$D$86,'CCG data'!$A:$AD,'CCG data'!U$3,FALSE)),ISBLANK(VLOOKUP($E312&amp;$D$85&amp;$D$86,'CCG data'!$A:$AD,'CCG data'!U$3,FALSE))),"",VLOOKUP($E312&amp;$D$85&amp;$D$86,'CCG data'!$A:$AD,'CCG data'!U$3,FALSE))</f>
        <v>26.2</v>
      </c>
      <c r="M312" s="374"/>
      <c r="N312" s="303">
        <f>IF(OR(ISERROR(VLOOKUP($E312&amp;$D$85&amp;$D$86,'CCG data'!$A:$AD,'CCG data'!G$3,FALSE)),ISBLANK(VLOOKUP($E312&amp;$D$85&amp;$D$86,'CCG data'!$A:$AD,'CCG data'!G$3,FALSE))),"",VLOOKUP($E312&amp;$D$85&amp;$D$86,'CCG data'!$A:$AD,'CCG data'!G$3,FALSE))</f>
        <v>853</v>
      </c>
      <c r="P312" s="354" t="str">
        <f>IF(OR(ISERROR(VLOOKUP($E312&amp;$D$85&amp;$D$86,'CCG data'!$A:$AD,'CCG data'!B$3,FALSE)),ISBLANK(VLOOKUP($E312&amp;$D$85&amp;$D$86,'CCG data'!$A:$AD,'CCG data'!B$3,FALSE))),"",VLOOKUP($E312&amp;$D$85&amp;$D$86,'CCG data'!$A:$AD,'CCG data'!B$3,FALSE))</f>
        <v/>
      </c>
      <c r="Q312" s="246"/>
      <c r="R312" s="246">
        <f>IF(OR(ISERROR(VLOOKUP($E312&amp;$D$85&amp;$D$86,'CCG data'!$A:$AD,'CCG data'!C$3,FALSE)),ISBLANK(VLOOKUP($E312&amp;$D$85&amp;$D$86,'CCG data'!$A:$AD,'CCG data'!C$3,FALSE))),"",VLOOKUP($E312&amp;$D$85&amp;$D$86,'CCG data'!$A:$AD,'CCG data'!C$3,FALSE))</f>
        <v>0.2790152403282532</v>
      </c>
      <c r="S312" s="246"/>
      <c r="T312" s="246">
        <f>IF(OR(ISERROR(VLOOKUP($E312&amp;$D$85&amp;$D$86,'CCG data'!$A:$AD,'CCG data'!D$3,FALSE)),ISBLANK(VLOOKUP($E312&amp;$D$85&amp;$D$86,'CCG data'!$A:$AD,'CCG data'!D$3,FALSE))),"",VLOOKUP($E312&amp;$D$85&amp;$D$86,'CCG data'!$A:$AD,'CCG data'!D$3,FALSE))</f>
        <v>0.43141852286049237</v>
      </c>
      <c r="U312" s="246"/>
      <c r="V312" s="246">
        <f>IF(OR(ISERROR(VLOOKUP($E312&amp;$D$85&amp;$D$86,'CCG data'!$A:$AD,'CCG data'!E$3,FALSE)),ISBLANK(VLOOKUP($E312&amp;$D$85&amp;$D$86,'CCG data'!$A:$AD,'CCG data'!E$3,FALSE))),"",VLOOKUP($E312&amp;$D$85&amp;$D$86,'CCG data'!$A:$AD,'CCG data'!E$3,FALSE))</f>
        <v>0.28956623681125437</v>
      </c>
      <c r="W312" s="387"/>
      <c r="Z312" s="178">
        <f>IFERROR(VLOOKUP($E312&amp;$D$86, Outliers!$A$4:$P$214,10,FALSE),"0")</f>
        <v>1</v>
      </c>
      <c r="AA312" s="178">
        <f>IFERROR(VLOOKUP($E312&amp;$D$86, Outliers!$A$4:$P$214,11,FALSE),"0")</f>
        <v>1</v>
      </c>
      <c r="AB312" s="178">
        <f>IFERROR(VLOOKUP($E312&amp;$D$86, Outliers!$A$4:$P$214,12,FALSE),"0")</f>
        <v>1</v>
      </c>
      <c r="AD312" s="82"/>
      <c r="AE312" s="82"/>
      <c r="AF312" s="82"/>
      <c r="AG312" s="82"/>
    </row>
    <row r="313" spans="4:33" x14ac:dyDescent="0.25">
      <c r="D313" s="301"/>
      <c r="E313" s="107" t="s">
        <v>27</v>
      </c>
      <c r="F313" s="99" t="str">
        <f>IF(P312="","",VLOOKUP($E312&amp;$D$85&amp;$D$86,'CCG data'!$A:$AD,'CCG data'!W$3,FALSE))</f>
        <v/>
      </c>
      <c r="G313" s="100" t="str">
        <f>IF(P312="","",VLOOKUP($E312&amp;$D$85&amp;$D$86,'CCG data'!$A:$AD,'CCG data'!X$3,FALSE))</f>
        <v/>
      </c>
      <c r="H313" s="100">
        <f>IF(R312="","",VLOOKUP($E312&amp;$D$85&amp;$D$86,'CCG data'!$A:$AD,'CCG data'!Y$3,FALSE))</f>
        <v>21.7</v>
      </c>
      <c r="I313" s="100">
        <f>IF(R312="","",VLOOKUP($E312&amp;$D$85&amp;$D$86,'CCG data'!$A:$AD,'CCG data'!Z$3,FALSE))</f>
        <v>28.1</v>
      </c>
      <c r="J313" s="100">
        <f>IF(T312="","",VLOOKUP($E312&amp;$D$85&amp;$D$86,'CCG data'!$A:$AD,'CCG data'!AA$3,FALSE))</f>
        <v>35.9</v>
      </c>
      <c r="K313" s="100">
        <f>IF(T312="","",VLOOKUP($E312&amp;$D$85&amp;$D$86,'CCG data'!$A:$AD,'CCG data'!AB$3,FALSE))</f>
        <v>44.1</v>
      </c>
      <c r="L313" s="100">
        <f>IF(V312="","",VLOOKUP($E312&amp;$D$85&amp;$D$86,'CCG data'!$A:$AD,'CCG data'!AC$3,FALSE))</f>
        <v>23</v>
      </c>
      <c r="M313" s="100">
        <f>IF(V312="","",VLOOKUP($E312&amp;$D$85&amp;$D$86,'CCG data'!$A:$AD,'CCG data'!AD$3,FALSE))</f>
        <v>29.5</v>
      </c>
      <c r="N313" s="304"/>
      <c r="P313" s="162" t="str">
        <f>IF(P312="","",VLOOKUP($E312&amp;$D$85&amp;$D$86,'CCG data'!$A:$AD,'CCG data'!I$3,FALSE))</f>
        <v/>
      </c>
      <c r="Q313" s="15" t="str">
        <f>IF(P312="","",VLOOKUP($E312&amp;$D$85&amp;$D$86,'CCG data'!$A:$AD,'CCG data'!J$3,FALSE))</f>
        <v/>
      </c>
      <c r="R313" s="15">
        <f>IF(R312="","",VLOOKUP($E312&amp;$D$85&amp;$D$86,'CCG data'!$A:$AD,'CCG data'!K$3,FALSE))</f>
        <v>0.25</v>
      </c>
      <c r="S313" s="15">
        <f>IF(R312="","",VLOOKUP($E312&amp;$D$85&amp;$D$86,'CCG data'!$A:$AD,'CCG data'!L$3,FALSE))</f>
        <v>0.31</v>
      </c>
      <c r="T313" s="15">
        <f>IF(T312="","",VLOOKUP($E312&amp;$D$85&amp;$D$86,'CCG data'!$A:$AD,'CCG data'!M$3,FALSE))</f>
        <v>0.39900000000000002</v>
      </c>
      <c r="U313" s="15">
        <f>IF(T312="","",VLOOKUP($E312&amp;$D$85&amp;$D$86,'CCG data'!$A:$AD,'CCG data'!N$3,FALSE))</f>
        <v>0.46500000000000002</v>
      </c>
      <c r="V313" s="15">
        <f>IF(V312="","",VLOOKUP($E312&amp;$D$85&amp;$D$86,'CCG data'!$A:$AD,'CCG data'!O$3,FALSE))</f>
        <v>0.26</v>
      </c>
      <c r="W313" s="142">
        <f>IF(V312="","",VLOOKUP($E312&amp;$D$85&amp;$D$86,'CCG data'!$A:$AD,'CCG data'!P$3,FALSE))</f>
        <v>0.32100000000000001</v>
      </c>
      <c r="Z313" s="178" t="str">
        <f>IFERROR(VLOOKUP($E313&amp;$D$86, Outliers!$A$4:$P$214,10,FALSE),"0")</f>
        <v>0</v>
      </c>
      <c r="AA313" s="178" t="str">
        <f>IFERROR(VLOOKUP($E313&amp;$D$86, Outliers!$A$4:$P$214,11,FALSE),"0")</f>
        <v>0</v>
      </c>
      <c r="AB313" s="178" t="str">
        <f>IFERROR(VLOOKUP($E313&amp;$D$86, Outliers!$A$4:$P$214,12,FALSE),"0")</f>
        <v>0</v>
      </c>
      <c r="AD313" s="82"/>
      <c r="AE313" s="82"/>
      <c r="AF313" s="82"/>
      <c r="AG313" s="82"/>
    </row>
    <row r="314" spans="4:33" ht="15.75" x14ac:dyDescent="0.25">
      <c r="D314" s="301"/>
      <c r="E314" s="108" t="s">
        <v>249</v>
      </c>
      <c r="F314" s="372" t="str">
        <f>IF(OR(ISERROR(VLOOKUP($E314&amp;$D$85&amp;$D$86,'CCG data'!$A:$AD,'CCG data'!R$3,FALSE)),ISBLANK(VLOOKUP($E314&amp;$D$85&amp;$D$86,'CCG data'!$A:$AD,'CCG data'!R$3,FALSE))),"",VLOOKUP($E314&amp;$D$85&amp;$D$86,'CCG data'!$A:$AD,'CCG data'!R$3,FALSE))</f>
        <v/>
      </c>
      <c r="G314" s="373"/>
      <c r="H314" s="373">
        <f>IF(OR(ISERROR(VLOOKUP($E314&amp;$D$85&amp;$D$86,'CCG data'!$A:$AD,'CCG data'!S$3,FALSE)),ISBLANK(VLOOKUP($E314&amp;$D$85&amp;$D$86,'CCG data'!$A:$AD,'CCG data'!S$3,FALSE))),"",VLOOKUP($E314&amp;$D$85&amp;$D$86,'CCG data'!$A:$AD,'CCG data'!S$3,FALSE))</f>
        <v>28.7</v>
      </c>
      <c r="I314" s="373"/>
      <c r="J314" s="373">
        <f>IF(OR(ISERROR(VLOOKUP($E314&amp;$D$85&amp;$D$86,'CCG data'!$A:$AD,'CCG data'!T$3,FALSE)),ISBLANK(VLOOKUP($E314&amp;$D$85&amp;$D$86,'CCG data'!$A:$AD,'CCG data'!T$3,FALSE))),"",VLOOKUP($E314&amp;$D$85&amp;$D$86,'CCG data'!$A:$AD,'CCG data'!T$3,FALSE))</f>
        <v>19.2</v>
      </c>
      <c r="K314" s="373"/>
      <c r="L314" s="373">
        <f>IF(OR(ISERROR(VLOOKUP($E314&amp;$D$85&amp;$D$86,'CCG data'!$A:$AD,'CCG data'!U$3,FALSE)),ISBLANK(VLOOKUP($E314&amp;$D$85&amp;$D$86,'CCG data'!$A:$AD,'CCG data'!U$3,FALSE))),"",VLOOKUP($E314&amp;$D$85&amp;$D$86,'CCG data'!$A:$AD,'CCG data'!U$3,FALSE))</f>
        <v>8.4</v>
      </c>
      <c r="M314" s="374"/>
      <c r="N314" s="303">
        <f>IF(OR(ISERROR(VLOOKUP($E314&amp;$D$85&amp;$D$86,'CCG data'!$A:$AD,'CCG data'!G$3,FALSE)),ISBLANK(VLOOKUP($E314&amp;$D$85&amp;$D$86,'CCG data'!$A:$AD,'CCG data'!G$3,FALSE))),"",VLOOKUP($E314&amp;$D$85&amp;$D$86,'CCG data'!$A:$AD,'CCG data'!G$3,FALSE))</f>
        <v>375</v>
      </c>
      <c r="P314" s="354" t="str">
        <f>IF(OR(ISERROR(VLOOKUP($E314&amp;$D$85&amp;$D$86,'CCG data'!$A:$AD,'CCG data'!B$3,FALSE)),ISBLANK(VLOOKUP($E314&amp;$D$85&amp;$D$86,'CCG data'!$A:$AD,'CCG data'!B$3,FALSE))),"",VLOOKUP($E314&amp;$D$85&amp;$D$86,'CCG data'!$A:$AD,'CCG data'!B$3,FALSE))</f>
        <v/>
      </c>
      <c r="Q314" s="246"/>
      <c r="R314" s="246">
        <f>IF(OR(ISERROR(VLOOKUP($E314&amp;$D$85&amp;$D$86,'CCG data'!$A:$AD,'CCG data'!C$3,FALSE)),ISBLANK(VLOOKUP($E314&amp;$D$85&amp;$D$86,'CCG data'!$A:$AD,'CCG data'!C$3,FALSE))),"",VLOOKUP($E314&amp;$D$85&amp;$D$86,'CCG data'!$A:$AD,'CCG data'!C$3,FALSE))</f>
        <v>0.51466666666666672</v>
      </c>
      <c r="S314" s="246"/>
      <c r="T314" s="246">
        <f>IF(OR(ISERROR(VLOOKUP($E314&amp;$D$85&amp;$D$86,'CCG data'!$A:$AD,'CCG data'!D$3,FALSE)),ISBLANK(VLOOKUP($E314&amp;$D$85&amp;$D$86,'CCG data'!$A:$AD,'CCG data'!D$3,FALSE))),"",VLOOKUP($E314&amp;$D$85&amp;$D$86,'CCG data'!$A:$AD,'CCG data'!D$3,FALSE))</f>
        <v>0.33600000000000002</v>
      </c>
      <c r="U314" s="246"/>
      <c r="V314" s="246">
        <f>IF(OR(ISERROR(VLOOKUP($E314&amp;$D$85&amp;$D$86,'CCG data'!$A:$AD,'CCG data'!E$3,FALSE)),ISBLANK(VLOOKUP($E314&amp;$D$85&amp;$D$86,'CCG data'!$A:$AD,'CCG data'!E$3,FALSE))),"",VLOOKUP($E314&amp;$D$85&amp;$D$86,'CCG data'!$A:$AD,'CCG data'!E$3,FALSE))</f>
        <v>0.14933333333333335</v>
      </c>
      <c r="W314" s="387"/>
      <c r="Z314" s="178">
        <f>IFERROR(VLOOKUP($E314&amp;$D$86, Outliers!$A$4:$P$214,10,FALSE),"0")</f>
        <v>1</v>
      </c>
      <c r="AA314" s="178">
        <f>IFERROR(VLOOKUP($E314&amp;$D$86, Outliers!$A$4:$P$214,11,FALSE),"0")</f>
        <v>1</v>
      </c>
      <c r="AB314" s="178">
        <f>IFERROR(VLOOKUP($E314&amp;$D$86, Outliers!$A$4:$P$214,12,FALSE),"0")</f>
        <v>0</v>
      </c>
      <c r="AD314" s="82"/>
      <c r="AE314" s="82"/>
      <c r="AF314" s="82"/>
      <c r="AG314" s="82"/>
    </row>
    <row r="315" spans="4:33" x14ac:dyDescent="0.25">
      <c r="D315" s="301"/>
      <c r="E315" s="107" t="s">
        <v>27</v>
      </c>
      <c r="F315" s="99" t="str">
        <f>IF(P314="","",VLOOKUP($E314&amp;$D$85&amp;$D$86,'CCG data'!$A:$AD,'CCG data'!W$3,FALSE))</f>
        <v/>
      </c>
      <c r="G315" s="100" t="str">
        <f>IF(P314="","",VLOOKUP($E314&amp;$D$85&amp;$D$86,'CCG data'!$A:$AD,'CCG data'!X$3,FALSE))</f>
        <v/>
      </c>
      <c r="H315" s="100">
        <f>IF(R314="","",VLOOKUP($E314&amp;$D$85&amp;$D$86,'CCG data'!$A:$AD,'CCG data'!Y$3,FALSE))</f>
        <v>24.6</v>
      </c>
      <c r="I315" s="100">
        <f>IF(R314="","",VLOOKUP($E314&amp;$D$85&amp;$D$86,'CCG data'!$A:$AD,'CCG data'!Z$3,FALSE))</f>
        <v>32.700000000000003</v>
      </c>
      <c r="J315" s="100">
        <f>IF(T314="","",VLOOKUP($E314&amp;$D$85&amp;$D$86,'CCG data'!$A:$AD,'CCG data'!AA$3,FALSE))</f>
        <v>15.8</v>
      </c>
      <c r="K315" s="100">
        <f>IF(T314="","",VLOOKUP($E314&amp;$D$85&amp;$D$86,'CCG data'!$A:$AD,'CCG data'!AB$3,FALSE))</f>
        <v>22.5</v>
      </c>
      <c r="L315" s="100">
        <f>IF(V314="","",VLOOKUP($E314&amp;$D$85&amp;$D$86,'CCG data'!$A:$AD,'CCG data'!AC$3,FALSE))</f>
        <v>6.2</v>
      </c>
      <c r="M315" s="100">
        <f>IF(V314="","",VLOOKUP($E314&amp;$D$85&amp;$D$86,'CCG data'!$A:$AD,'CCG data'!AD$3,FALSE))</f>
        <v>10.6</v>
      </c>
      <c r="N315" s="304"/>
      <c r="P315" s="162" t="str">
        <f>IF(P314="","",VLOOKUP($E314&amp;$D$85&amp;$D$86,'CCG data'!$A:$AD,'CCG data'!I$3,FALSE))</f>
        <v/>
      </c>
      <c r="Q315" s="15" t="str">
        <f>IF(P314="","",VLOOKUP($E314&amp;$D$85&amp;$D$86,'CCG data'!$A:$AD,'CCG data'!J$3,FALSE))</f>
        <v/>
      </c>
      <c r="R315" s="15">
        <f>IF(R314="","",VLOOKUP($E314&amp;$D$85&amp;$D$86,'CCG data'!$A:$AD,'CCG data'!K$3,FALSE))</f>
        <v>0.46400000000000002</v>
      </c>
      <c r="S315" s="15">
        <f>IF(R314="","",VLOOKUP($E314&amp;$D$85&amp;$D$86,'CCG data'!$A:$AD,'CCG data'!L$3,FALSE))</f>
        <v>0.56499999999999995</v>
      </c>
      <c r="T315" s="15">
        <f>IF(T314="","",VLOOKUP($E314&amp;$D$85&amp;$D$86,'CCG data'!$A:$AD,'CCG data'!M$3,FALSE))</f>
        <v>0.28999999999999998</v>
      </c>
      <c r="U315" s="15">
        <f>IF(T314="","",VLOOKUP($E314&amp;$D$85&amp;$D$86,'CCG data'!$A:$AD,'CCG data'!N$3,FALSE))</f>
        <v>0.38500000000000001</v>
      </c>
      <c r="V315" s="15">
        <f>IF(V314="","",VLOOKUP($E314&amp;$D$85&amp;$D$86,'CCG data'!$A:$AD,'CCG data'!O$3,FALSE))</f>
        <v>0.11700000000000001</v>
      </c>
      <c r="W315" s="142">
        <f>IF(V314="","",VLOOKUP($E314&amp;$D$85&amp;$D$86,'CCG data'!$A:$AD,'CCG data'!P$3,FALSE))</f>
        <v>0.189</v>
      </c>
      <c r="Z315" s="178" t="str">
        <f>IFERROR(VLOOKUP($E315&amp;$D$86, Outliers!$A$4:$P$214,10,FALSE),"0")</f>
        <v>0</v>
      </c>
      <c r="AA315" s="178" t="str">
        <f>IFERROR(VLOOKUP($E315&amp;$D$86, Outliers!$A$4:$P$214,11,FALSE),"0")</f>
        <v>0</v>
      </c>
      <c r="AB315" s="178" t="str">
        <f>IFERROR(VLOOKUP($E315&amp;$D$86, Outliers!$A$4:$P$214,12,FALSE),"0")</f>
        <v>0</v>
      </c>
      <c r="AD315" s="82"/>
      <c r="AE315" s="82"/>
      <c r="AF315" s="82"/>
      <c r="AG315" s="82"/>
    </row>
    <row r="316" spans="4:33" ht="15.75" x14ac:dyDescent="0.25">
      <c r="D316" s="301"/>
      <c r="E316" s="108" t="s">
        <v>250</v>
      </c>
      <c r="F316" s="372" t="str">
        <f>IF(OR(ISERROR(VLOOKUP($E316&amp;$D$85&amp;$D$86,'CCG data'!$A:$AD,'CCG data'!R$3,FALSE)),ISBLANK(VLOOKUP($E316&amp;$D$85&amp;$D$86,'CCG data'!$A:$AD,'CCG data'!R$3,FALSE))),"",VLOOKUP($E316&amp;$D$85&amp;$D$86,'CCG data'!$A:$AD,'CCG data'!R$3,FALSE))</f>
        <v/>
      </c>
      <c r="G316" s="373"/>
      <c r="H316" s="373">
        <f>IF(OR(ISERROR(VLOOKUP($E316&amp;$D$85&amp;$D$86,'CCG data'!$A:$AD,'CCG data'!S$3,FALSE)),ISBLANK(VLOOKUP($E316&amp;$D$85&amp;$D$86,'CCG data'!$A:$AD,'CCG data'!S$3,FALSE))),"",VLOOKUP($E316&amp;$D$85&amp;$D$86,'CCG data'!$A:$AD,'CCG data'!S$3,FALSE))</f>
        <v>33.9</v>
      </c>
      <c r="I316" s="373"/>
      <c r="J316" s="373">
        <f>IF(OR(ISERROR(VLOOKUP($E316&amp;$D$85&amp;$D$86,'CCG data'!$A:$AD,'CCG data'!T$3,FALSE)),ISBLANK(VLOOKUP($E316&amp;$D$85&amp;$D$86,'CCG data'!$A:$AD,'CCG data'!T$3,FALSE))),"",VLOOKUP($E316&amp;$D$85&amp;$D$86,'CCG data'!$A:$AD,'CCG data'!T$3,FALSE))</f>
        <v>25.4</v>
      </c>
      <c r="K316" s="373"/>
      <c r="L316" s="373">
        <f>IF(OR(ISERROR(VLOOKUP($E316&amp;$D$85&amp;$D$86,'CCG data'!$A:$AD,'CCG data'!U$3,FALSE)),ISBLANK(VLOOKUP($E316&amp;$D$85&amp;$D$86,'CCG data'!$A:$AD,'CCG data'!U$3,FALSE))),"",VLOOKUP($E316&amp;$D$85&amp;$D$86,'CCG data'!$A:$AD,'CCG data'!U$3,FALSE))</f>
        <v>8.1999999999999993</v>
      </c>
      <c r="M316" s="374"/>
      <c r="N316" s="303">
        <f>IF(OR(ISERROR(VLOOKUP($E316&amp;$D$85&amp;$D$86,'CCG data'!$A:$AD,'CCG data'!G$3,FALSE)),ISBLANK(VLOOKUP($E316&amp;$D$85&amp;$D$86,'CCG data'!$A:$AD,'CCG data'!G$3,FALSE))),"",VLOOKUP($E316&amp;$D$85&amp;$D$86,'CCG data'!$A:$AD,'CCG data'!G$3,FALSE))</f>
        <v>1507</v>
      </c>
      <c r="P316" s="354" t="str">
        <f>IF(OR(ISERROR(VLOOKUP($E316&amp;$D$85&amp;$D$86,'CCG data'!$A:$AD,'CCG data'!B$3,FALSE)),ISBLANK(VLOOKUP($E316&amp;$D$85&amp;$D$86,'CCG data'!$A:$AD,'CCG data'!B$3,FALSE))),"",VLOOKUP($E316&amp;$D$85&amp;$D$86,'CCG data'!$A:$AD,'CCG data'!B$3,FALSE))</f>
        <v/>
      </c>
      <c r="Q316" s="246"/>
      <c r="R316" s="246">
        <f>IF(OR(ISERROR(VLOOKUP($E316&amp;$D$85&amp;$D$86,'CCG data'!$A:$AD,'CCG data'!C$3,FALSE)),ISBLANK(VLOOKUP($E316&amp;$D$85&amp;$D$86,'CCG data'!$A:$AD,'CCG data'!C$3,FALSE))),"",VLOOKUP($E316&amp;$D$85&amp;$D$86,'CCG data'!$A:$AD,'CCG data'!C$3,FALSE))</f>
        <v>0.50298606502986065</v>
      </c>
      <c r="S316" s="246"/>
      <c r="T316" s="246">
        <f>IF(OR(ISERROR(VLOOKUP($E316&amp;$D$85&amp;$D$86,'CCG data'!$A:$AD,'CCG data'!D$3,FALSE)),ISBLANK(VLOOKUP($E316&amp;$D$85&amp;$D$86,'CCG data'!$A:$AD,'CCG data'!D$3,FALSE))),"",VLOOKUP($E316&amp;$D$85&amp;$D$86,'CCG data'!$A:$AD,'CCG data'!D$3,FALSE))</f>
        <v>0.37491705374917056</v>
      </c>
      <c r="U316" s="246"/>
      <c r="V316" s="246">
        <f>IF(OR(ISERROR(VLOOKUP($E316&amp;$D$85&amp;$D$86,'CCG data'!$A:$AD,'CCG data'!E$3,FALSE)),ISBLANK(VLOOKUP($E316&amp;$D$85&amp;$D$86,'CCG data'!$A:$AD,'CCG data'!E$3,FALSE))),"",VLOOKUP($E316&amp;$D$85&amp;$D$86,'CCG data'!$A:$AD,'CCG data'!E$3,FALSE))</f>
        <v>0.12209688122096882</v>
      </c>
      <c r="W316" s="387"/>
      <c r="Z316" s="178">
        <f>IFERROR(VLOOKUP($E316&amp;$D$86, Outliers!$A$4:$P$214,10,FALSE),"0")</f>
        <v>0</v>
      </c>
      <c r="AA316" s="178">
        <f>IFERROR(VLOOKUP($E316&amp;$D$86, Outliers!$A$4:$P$214,11,FALSE),"0")</f>
        <v>0</v>
      </c>
      <c r="AB316" s="178">
        <f>IFERROR(VLOOKUP($E316&amp;$D$86, Outliers!$A$4:$P$214,12,FALSE),"0")</f>
        <v>1</v>
      </c>
      <c r="AD316" s="82"/>
      <c r="AE316" s="82"/>
      <c r="AF316" s="82"/>
      <c r="AG316" s="82"/>
    </row>
    <row r="317" spans="4:33" x14ac:dyDescent="0.25">
      <c r="D317" s="301"/>
      <c r="E317" s="107" t="s">
        <v>27</v>
      </c>
      <c r="F317" s="99" t="str">
        <f>IF(P316="","",VLOOKUP($E316&amp;$D$85&amp;$D$86,'CCG data'!$A:$AD,'CCG data'!W$3,FALSE))</f>
        <v/>
      </c>
      <c r="G317" s="100" t="str">
        <f>IF(P316="","",VLOOKUP($E316&amp;$D$85&amp;$D$86,'CCG data'!$A:$AD,'CCG data'!X$3,FALSE))</f>
        <v/>
      </c>
      <c r="H317" s="100">
        <f>IF(R316="","",VLOOKUP($E316&amp;$D$85&amp;$D$86,'CCG data'!$A:$AD,'CCG data'!Y$3,FALSE))</f>
        <v>31.5</v>
      </c>
      <c r="I317" s="100">
        <f>IF(R316="","",VLOOKUP($E316&amp;$D$85&amp;$D$86,'CCG data'!$A:$AD,'CCG data'!Z$3,FALSE))</f>
        <v>36.4</v>
      </c>
      <c r="J317" s="100">
        <f>IF(T316="","",VLOOKUP($E316&amp;$D$85&amp;$D$86,'CCG data'!$A:$AD,'CCG data'!AA$3,FALSE))</f>
        <v>23.3</v>
      </c>
      <c r="K317" s="100">
        <f>IF(T316="","",VLOOKUP($E316&amp;$D$85&amp;$D$86,'CCG data'!$A:$AD,'CCG data'!AB$3,FALSE))</f>
        <v>27.5</v>
      </c>
      <c r="L317" s="100">
        <f>IF(V316="","",VLOOKUP($E316&amp;$D$85&amp;$D$86,'CCG data'!$A:$AD,'CCG data'!AC$3,FALSE))</f>
        <v>7.1</v>
      </c>
      <c r="M317" s="100">
        <f>IF(V316="","",VLOOKUP($E316&amp;$D$85&amp;$D$86,'CCG data'!$A:$AD,'CCG data'!AD$3,FALSE))</f>
        <v>9.4</v>
      </c>
      <c r="N317" s="304"/>
      <c r="P317" s="162" t="str">
        <f>IF(P316="","",VLOOKUP($E316&amp;$D$85&amp;$D$86,'CCG data'!$A:$AD,'CCG data'!I$3,FALSE))</f>
        <v/>
      </c>
      <c r="Q317" s="15" t="str">
        <f>IF(P316="","",VLOOKUP($E316&amp;$D$85&amp;$D$86,'CCG data'!$A:$AD,'CCG data'!J$3,FALSE))</f>
        <v/>
      </c>
      <c r="R317" s="15">
        <f>IF(R316="","",VLOOKUP($E316&amp;$D$85&amp;$D$86,'CCG data'!$A:$AD,'CCG data'!K$3,FALSE))</f>
        <v>0.47799999999999998</v>
      </c>
      <c r="S317" s="15">
        <f>IF(R316="","",VLOOKUP($E316&amp;$D$85&amp;$D$86,'CCG data'!$A:$AD,'CCG data'!L$3,FALSE))</f>
        <v>0.52800000000000002</v>
      </c>
      <c r="T317" s="15">
        <f>IF(T316="","",VLOOKUP($E316&amp;$D$85&amp;$D$86,'CCG data'!$A:$AD,'CCG data'!M$3,FALSE))</f>
        <v>0.35099999999999998</v>
      </c>
      <c r="U317" s="15">
        <f>IF(T316="","",VLOOKUP($E316&amp;$D$85&amp;$D$86,'CCG data'!$A:$AD,'CCG data'!N$3,FALSE))</f>
        <v>0.4</v>
      </c>
      <c r="V317" s="15">
        <f>IF(V316="","",VLOOKUP($E316&amp;$D$85&amp;$D$86,'CCG data'!$A:$AD,'CCG data'!O$3,FALSE))</f>
        <v>0.107</v>
      </c>
      <c r="W317" s="142">
        <f>IF(V316="","",VLOOKUP($E316&amp;$D$85&amp;$D$86,'CCG data'!$A:$AD,'CCG data'!P$3,FALSE))</f>
        <v>0.14000000000000001</v>
      </c>
      <c r="Z317" s="178" t="str">
        <f>IFERROR(VLOOKUP($E317&amp;$D$86, Outliers!$A$4:$P$214,10,FALSE),"0")</f>
        <v>0</v>
      </c>
      <c r="AA317" s="178" t="str">
        <f>IFERROR(VLOOKUP($E317&amp;$D$86, Outliers!$A$4:$P$214,11,FALSE),"0")</f>
        <v>0</v>
      </c>
      <c r="AB317" s="178" t="str">
        <f>IFERROR(VLOOKUP($E317&amp;$D$86, Outliers!$A$4:$P$214,12,FALSE),"0")</f>
        <v>0</v>
      </c>
      <c r="AD317" s="82"/>
      <c r="AE317" s="82"/>
      <c r="AF317" s="82"/>
      <c r="AG317" s="82"/>
    </row>
    <row r="318" spans="4:33" ht="15.75" x14ac:dyDescent="0.25">
      <c r="D318" s="301"/>
      <c r="E318" s="108" t="s">
        <v>251</v>
      </c>
      <c r="F318" s="372" t="str">
        <f>IF(OR(ISERROR(VLOOKUP($E318&amp;$D$85&amp;$D$86,'CCG data'!$A:$AD,'CCG data'!R$3,FALSE)),ISBLANK(VLOOKUP($E318&amp;$D$85&amp;$D$86,'CCG data'!$A:$AD,'CCG data'!R$3,FALSE))),"",VLOOKUP($E318&amp;$D$85&amp;$D$86,'CCG data'!$A:$AD,'CCG data'!R$3,FALSE))</f>
        <v/>
      </c>
      <c r="G318" s="373"/>
      <c r="H318" s="373">
        <f>IF(OR(ISERROR(VLOOKUP($E318&amp;$D$85&amp;$D$86,'CCG data'!$A:$AD,'CCG data'!S$3,FALSE)),ISBLANK(VLOOKUP($E318&amp;$D$85&amp;$D$86,'CCG data'!$A:$AD,'CCG data'!S$3,FALSE))),"",VLOOKUP($E318&amp;$D$85&amp;$D$86,'CCG data'!$A:$AD,'CCG data'!S$3,FALSE))</f>
        <v>49.9</v>
      </c>
      <c r="I318" s="373"/>
      <c r="J318" s="373">
        <f>IF(OR(ISERROR(VLOOKUP($E318&amp;$D$85&amp;$D$86,'CCG data'!$A:$AD,'CCG data'!T$3,FALSE)),ISBLANK(VLOOKUP($E318&amp;$D$85&amp;$D$86,'CCG data'!$A:$AD,'CCG data'!T$3,FALSE))),"",VLOOKUP($E318&amp;$D$85&amp;$D$86,'CCG data'!$A:$AD,'CCG data'!T$3,FALSE))</f>
        <v>36.700000000000003</v>
      </c>
      <c r="K318" s="373"/>
      <c r="L318" s="373">
        <f>IF(OR(ISERROR(VLOOKUP($E318&amp;$D$85&amp;$D$86,'CCG data'!$A:$AD,'CCG data'!U$3,FALSE)),ISBLANK(VLOOKUP($E318&amp;$D$85&amp;$D$86,'CCG data'!$A:$AD,'CCG data'!U$3,FALSE))),"",VLOOKUP($E318&amp;$D$85&amp;$D$86,'CCG data'!$A:$AD,'CCG data'!U$3,FALSE))</f>
        <v>11.8</v>
      </c>
      <c r="M318" s="374"/>
      <c r="N318" s="303">
        <f>IF(OR(ISERROR(VLOOKUP($E318&amp;$D$85&amp;$D$86,'CCG data'!$A:$AD,'CCG data'!G$3,FALSE)),ISBLANK(VLOOKUP($E318&amp;$D$85&amp;$D$86,'CCG data'!$A:$AD,'CCG data'!G$3,FALSE))),"",VLOOKUP($E318&amp;$D$85&amp;$D$86,'CCG data'!$A:$AD,'CCG data'!G$3,FALSE))</f>
        <v>1706</v>
      </c>
      <c r="P318" s="354" t="str">
        <f>IF(OR(ISERROR(VLOOKUP($E318&amp;$D$85&amp;$D$86,'CCG data'!$A:$AD,'CCG data'!B$3,FALSE)),ISBLANK(VLOOKUP($E318&amp;$D$85&amp;$D$86,'CCG data'!$A:$AD,'CCG data'!B$3,FALSE))),"",VLOOKUP($E318&amp;$D$85&amp;$D$86,'CCG data'!$A:$AD,'CCG data'!B$3,FALSE))</f>
        <v/>
      </c>
      <c r="Q318" s="246"/>
      <c r="R318" s="246">
        <f>IF(OR(ISERROR(VLOOKUP($E318&amp;$D$85&amp;$D$86,'CCG data'!$A:$AD,'CCG data'!C$3,FALSE)),ISBLANK(VLOOKUP($E318&amp;$D$85&amp;$D$86,'CCG data'!$A:$AD,'CCG data'!C$3,FALSE))),"",VLOOKUP($E318&amp;$D$85&amp;$D$86,'CCG data'!$A:$AD,'CCG data'!C$3,FALSE))</f>
        <v>0.50996483001172332</v>
      </c>
      <c r="S318" s="246"/>
      <c r="T318" s="246">
        <f>IF(OR(ISERROR(VLOOKUP($E318&amp;$D$85&amp;$D$86,'CCG data'!$A:$AD,'CCG data'!D$3,FALSE)),ISBLANK(VLOOKUP($E318&amp;$D$85&amp;$D$86,'CCG data'!$A:$AD,'CCG data'!D$3,FALSE))),"",VLOOKUP($E318&amp;$D$85&amp;$D$86,'CCG data'!$A:$AD,'CCG data'!D$3,FALSE))</f>
        <v>0.36928487690504103</v>
      </c>
      <c r="U318" s="246"/>
      <c r="V318" s="246">
        <f>IF(OR(ISERROR(VLOOKUP($E318&amp;$D$85&amp;$D$86,'CCG data'!$A:$AD,'CCG data'!E$3,FALSE)),ISBLANK(VLOOKUP($E318&amp;$D$85&amp;$D$86,'CCG data'!$A:$AD,'CCG data'!E$3,FALSE))),"",VLOOKUP($E318&amp;$D$85&amp;$D$86,'CCG data'!$A:$AD,'CCG data'!E$3,FALSE))</f>
        <v>0.12075029308323564</v>
      </c>
      <c r="W318" s="387"/>
      <c r="Z318" s="178">
        <f>IFERROR(VLOOKUP($E318&amp;$D$86, Outliers!$A$4:$P$214,10,FALSE),"0")</f>
        <v>1</v>
      </c>
      <c r="AA318" s="178">
        <f>IFERROR(VLOOKUP($E318&amp;$D$86, Outliers!$A$4:$P$214,11,FALSE),"0")</f>
        <v>1</v>
      </c>
      <c r="AB318" s="178">
        <f>IFERROR(VLOOKUP($E318&amp;$D$86, Outliers!$A$4:$P$214,12,FALSE),"0")</f>
        <v>0</v>
      </c>
      <c r="AD318" s="82"/>
      <c r="AE318" s="82"/>
      <c r="AF318" s="82"/>
      <c r="AG318" s="82"/>
    </row>
    <row r="319" spans="4:33" x14ac:dyDescent="0.25">
      <c r="D319" s="301"/>
      <c r="E319" s="107" t="s">
        <v>27</v>
      </c>
      <c r="F319" s="99" t="str">
        <f>IF(P318="","",VLOOKUP($E318&amp;$D$85&amp;$D$86,'CCG data'!$A:$AD,'CCG data'!W$3,FALSE))</f>
        <v/>
      </c>
      <c r="G319" s="100" t="str">
        <f>IF(P318="","",VLOOKUP($E318&amp;$D$85&amp;$D$86,'CCG data'!$A:$AD,'CCG data'!X$3,FALSE))</f>
        <v/>
      </c>
      <c r="H319" s="100">
        <f>IF(R318="","",VLOOKUP($E318&amp;$D$85&amp;$D$86,'CCG data'!$A:$AD,'CCG data'!Y$3,FALSE))</f>
        <v>46.6</v>
      </c>
      <c r="I319" s="100">
        <f>IF(R318="","",VLOOKUP($E318&amp;$D$85&amp;$D$86,'CCG data'!$A:$AD,'CCG data'!Z$3,FALSE))</f>
        <v>53.3</v>
      </c>
      <c r="J319" s="100">
        <f>IF(T318="","",VLOOKUP($E318&amp;$D$85&amp;$D$86,'CCG data'!$A:$AD,'CCG data'!AA$3,FALSE))</f>
        <v>33.799999999999997</v>
      </c>
      <c r="K319" s="100">
        <f>IF(T318="","",VLOOKUP($E318&amp;$D$85&amp;$D$86,'CCG data'!$A:$AD,'CCG data'!AB$3,FALSE))</f>
        <v>39.6</v>
      </c>
      <c r="L319" s="100">
        <f>IF(V318="","",VLOOKUP($E318&amp;$D$85&amp;$D$86,'CCG data'!$A:$AD,'CCG data'!AC$3,FALSE))</f>
        <v>10.199999999999999</v>
      </c>
      <c r="M319" s="100">
        <f>IF(V318="","",VLOOKUP($E318&amp;$D$85&amp;$D$86,'CCG data'!$A:$AD,'CCG data'!AD$3,FALSE))</f>
        <v>13.4</v>
      </c>
      <c r="N319" s="304"/>
      <c r="P319" s="162" t="str">
        <f>IF(P318="","",VLOOKUP($E318&amp;$D$85&amp;$D$86,'CCG data'!$A:$AD,'CCG data'!I$3,FALSE))</f>
        <v/>
      </c>
      <c r="Q319" s="15" t="str">
        <f>IF(P318="","",VLOOKUP($E318&amp;$D$85&amp;$D$86,'CCG data'!$A:$AD,'CCG data'!J$3,FALSE))</f>
        <v/>
      </c>
      <c r="R319" s="15">
        <f>IF(R318="","",VLOOKUP($E318&amp;$D$85&amp;$D$86,'CCG data'!$A:$AD,'CCG data'!K$3,FALSE))</f>
        <v>0.48599999999999999</v>
      </c>
      <c r="S319" s="15">
        <f>IF(R318="","",VLOOKUP($E318&amp;$D$85&amp;$D$86,'CCG data'!$A:$AD,'CCG data'!L$3,FALSE))</f>
        <v>0.53400000000000003</v>
      </c>
      <c r="T319" s="15">
        <f>IF(T318="","",VLOOKUP($E318&amp;$D$85&amp;$D$86,'CCG data'!$A:$AD,'CCG data'!M$3,FALSE))</f>
        <v>0.34699999999999998</v>
      </c>
      <c r="U319" s="15">
        <f>IF(T318="","",VLOOKUP($E318&amp;$D$85&amp;$D$86,'CCG data'!$A:$AD,'CCG data'!N$3,FALSE))</f>
        <v>0.39200000000000002</v>
      </c>
      <c r="V319" s="15">
        <f>IF(V318="","",VLOOKUP($E318&amp;$D$85&amp;$D$86,'CCG data'!$A:$AD,'CCG data'!O$3,FALSE))</f>
        <v>0.106</v>
      </c>
      <c r="W319" s="142">
        <f>IF(V318="","",VLOOKUP($E318&amp;$D$85&amp;$D$86,'CCG data'!$A:$AD,'CCG data'!P$3,FALSE))</f>
        <v>0.13700000000000001</v>
      </c>
      <c r="Z319" s="178" t="str">
        <f>IFERROR(VLOOKUP($E319&amp;$D$86, Outliers!$A$4:$P$214,10,FALSE),"0")</f>
        <v>0</v>
      </c>
      <c r="AA319" s="178" t="str">
        <f>IFERROR(VLOOKUP($E319&amp;$D$86, Outliers!$A$4:$P$214,11,FALSE),"0")</f>
        <v>0</v>
      </c>
      <c r="AB319" s="178" t="str">
        <f>IFERROR(VLOOKUP($E319&amp;$D$86, Outliers!$A$4:$P$214,12,FALSE),"0")</f>
        <v>0</v>
      </c>
      <c r="AD319" s="82"/>
      <c r="AE319" s="82"/>
      <c r="AF319" s="82"/>
      <c r="AG319" s="82"/>
    </row>
    <row r="320" spans="4:33" ht="15.75" x14ac:dyDescent="0.25">
      <c r="D320" s="301"/>
      <c r="E320" s="108" t="s">
        <v>252</v>
      </c>
      <c r="F320" s="372" t="str">
        <f>IF(OR(ISERROR(VLOOKUP($E320&amp;$D$85&amp;$D$86,'CCG data'!$A:$AD,'CCG data'!R$3,FALSE)),ISBLANK(VLOOKUP($E320&amp;$D$85&amp;$D$86,'CCG data'!$A:$AD,'CCG data'!R$3,FALSE))),"",VLOOKUP($E320&amp;$D$85&amp;$D$86,'CCG data'!$A:$AD,'CCG data'!R$3,FALSE))</f>
        <v/>
      </c>
      <c r="G320" s="373"/>
      <c r="H320" s="373">
        <f>IF(OR(ISERROR(VLOOKUP($E320&amp;$D$85&amp;$D$86,'CCG data'!$A:$AD,'CCG data'!S$3,FALSE)),ISBLANK(VLOOKUP($E320&amp;$D$85&amp;$D$86,'CCG data'!$A:$AD,'CCG data'!S$3,FALSE))),"",VLOOKUP($E320&amp;$D$85&amp;$D$86,'CCG data'!$A:$AD,'CCG data'!S$3,FALSE))</f>
        <v>32.6</v>
      </c>
      <c r="I320" s="373"/>
      <c r="J320" s="373">
        <f>IF(OR(ISERROR(VLOOKUP($E320&amp;$D$85&amp;$D$86,'CCG data'!$A:$AD,'CCG data'!T$3,FALSE)),ISBLANK(VLOOKUP($E320&amp;$D$85&amp;$D$86,'CCG data'!$A:$AD,'CCG data'!T$3,FALSE))),"",VLOOKUP($E320&amp;$D$85&amp;$D$86,'CCG data'!$A:$AD,'CCG data'!T$3,FALSE))</f>
        <v>27.6</v>
      </c>
      <c r="K320" s="373"/>
      <c r="L320" s="373">
        <f>IF(OR(ISERROR(VLOOKUP($E320&amp;$D$85&amp;$D$86,'CCG data'!$A:$AD,'CCG data'!U$3,FALSE)),ISBLANK(VLOOKUP($E320&amp;$D$85&amp;$D$86,'CCG data'!$A:$AD,'CCG data'!U$3,FALSE))),"",VLOOKUP($E320&amp;$D$85&amp;$D$86,'CCG data'!$A:$AD,'CCG data'!U$3,FALSE))</f>
        <v>7.2</v>
      </c>
      <c r="M320" s="374"/>
      <c r="N320" s="303">
        <f>IF(OR(ISERROR(VLOOKUP($E320&amp;$D$85&amp;$D$86,'CCG data'!$A:$AD,'CCG data'!G$3,FALSE)),ISBLANK(VLOOKUP($E320&amp;$D$85&amp;$D$86,'CCG data'!$A:$AD,'CCG data'!G$3,FALSE))),"",VLOOKUP($E320&amp;$D$85&amp;$D$86,'CCG data'!$A:$AD,'CCG data'!G$3,FALSE))</f>
        <v>1771</v>
      </c>
      <c r="P320" s="354" t="str">
        <f>IF(OR(ISERROR(VLOOKUP($E320&amp;$D$85&amp;$D$86,'CCG data'!$A:$AD,'CCG data'!B$3,FALSE)),ISBLANK(VLOOKUP($E320&amp;$D$85&amp;$D$86,'CCG data'!$A:$AD,'CCG data'!B$3,FALSE))),"",VLOOKUP($E320&amp;$D$85&amp;$D$86,'CCG data'!$A:$AD,'CCG data'!B$3,FALSE))</f>
        <v/>
      </c>
      <c r="Q320" s="246"/>
      <c r="R320" s="246">
        <f>IF(OR(ISERROR(VLOOKUP($E320&amp;$D$85&amp;$D$86,'CCG data'!$A:$AD,'CCG data'!C$3,FALSE)),ISBLANK(VLOOKUP($E320&amp;$D$85&amp;$D$86,'CCG data'!$A:$AD,'CCG data'!C$3,FALSE))),"",VLOOKUP($E320&amp;$D$85&amp;$D$86,'CCG data'!$A:$AD,'CCG data'!C$3,FALSE))</f>
        <v>0.48051948051948051</v>
      </c>
      <c r="S320" s="246"/>
      <c r="T320" s="246">
        <f>IF(OR(ISERROR(VLOOKUP($E320&amp;$D$85&amp;$D$86,'CCG data'!$A:$AD,'CCG data'!D$3,FALSE)),ISBLANK(VLOOKUP($E320&amp;$D$85&amp;$D$86,'CCG data'!$A:$AD,'CCG data'!D$3,FALSE))),"",VLOOKUP($E320&amp;$D$85&amp;$D$86,'CCG data'!$A:$AD,'CCG data'!D$3,FALSE))</f>
        <v>0.41276115189158669</v>
      </c>
      <c r="U320" s="246"/>
      <c r="V320" s="246">
        <f>IF(OR(ISERROR(VLOOKUP($E320&amp;$D$85&amp;$D$86,'CCG data'!$A:$AD,'CCG data'!E$3,FALSE)),ISBLANK(VLOOKUP($E320&amp;$D$85&amp;$D$86,'CCG data'!$A:$AD,'CCG data'!E$3,FALSE))),"",VLOOKUP($E320&amp;$D$85&amp;$D$86,'CCG data'!$A:$AD,'CCG data'!E$3,FALSE))</f>
        <v>0.1067193675889328</v>
      </c>
      <c r="W320" s="387"/>
      <c r="Z320" s="178">
        <f>IFERROR(VLOOKUP($E320&amp;$D$86, Outliers!$A$4:$P$214,10,FALSE),"0")</f>
        <v>0</v>
      </c>
      <c r="AA320" s="178">
        <f>IFERROR(VLOOKUP($E320&amp;$D$86, Outliers!$A$4:$P$214,11,FALSE),"0")</f>
        <v>0</v>
      </c>
      <c r="AB320" s="178">
        <f>IFERROR(VLOOKUP($E320&amp;$D$86, Outliers!$A$4:$P$214,12,FALSE),"0")</f>
        <v>1</v>
      </c>
      <c r="AD320" s="82"/>
      <c r="AE320" s="82"/>
      <c r="AF320" s="82"/>
      <c r="AG320" s="82"/>
    </row>
    <row r="321" spans="4:33" x14ac:dyDescent="0.25">
      <c r="D321" s="301"/>
      <c r="E321" s="107" t="s">
        <v>27</v>
      </c>
      <c r="F321" s="99" t="str">
        <f>IF(P320="","",VLOOKUP($E320&amp;$D$85&amp;$D$86,'CCG data'!$A:$AD,'CCG data'!W$3,FALSE))</f>
        <v/>
      </c>
      <c r="G321" s="100" t="str">
        <f>IF(P320="","",VLOOKUP($E320&amp;$D$85&amp;$D$86,'CCG data'!$A:$AD,'CCG data'!X$3,FALSE))</f>
        <v/>
      </c>
      <c r="H321" s="100">
        <f>IF(R320="","",VLOOKUP($E320&amp;$D$85&amp;$D$86,'CCG data'!$A:$AD,'CCG data'!Y$3,FALSE))</f>
        <v>30.4</v>
      </c>
      <c r="I321" s="100">
        <f>IF(R320="","",VLOOKUP($E320&amp;$D$85&amp;$D$86,'CCG data'!$A:$AD,'CCG data'!Z$3,FALSE))</f>
        <v>34.799999999999997</v>
      </c>
      <c r="J321" s="100">
        <f>IF(T320="","",VLOOKUP($E320&amp;$D$85&amp;$D$86,'CCG data'!$A:$AD,'CCG data'!AA$3,FALSE))</f>
        <v>25.6</v>
      </c>
      <c r="K321" s="100">
        <f>IF(T320="","",VLOOKUP($E320&amp;$D$85&amp;$D$86,'CCG data'!$A:$AD,'CCG data'!AB$3,FALSE))</f>
        <v>29.6</v>
      </c>
      <c r="L321" s="100">
        <f>IF(V320="","",VLOOKUP($E320&amp;$D$85&amp;$D$86,'CCG data'!$A:$AD,'CCG data'!AC$3,FALSE))</f>
        <v>6.1</v>
      </c>
      <c r="M321" s="100">
        <f>IF(V320="","",VLOOKUP($E320&amp;$D$85&amp;$D$86,'CCG data'!$A:$AD,'CCG data'!AD$3,FALSE))</f>
        <v>8.1999999999999993</v>
      </c>
      <c r="N321" s="304"/>
      <c r="P321" s="162" t="str">
        <f>IF(P320="","",VLOOKUP($E320&amp;$D$85&amp;$D$86,'CCG data'!$A:$AD,'CCG data'!I$3,FALSE))</f>
        <v/>
      </c>
      <c r="Q321" s="15" t="str">
        <f>IF(P320="","",VLOOKUP($E320&amp;$D$85&amp;$D$86,'CCG data'!$A:$AD,'CCG data'!J$3,FALSE))</f>
        <v/>
      </c>
      <c r="R321" s="15">
        <f>IF(R320="","",VLOOKUP($E320&amp;$D$85&amp;$D$86,'CCG data'!$A:$AD,'CCG data'!K$3,FALSE))</f>
        <v>0.45700000000000002</v>
      </c>
      <c r="S321" s="15">
        <f>IF(R320="","",VLOOKUP($E320&amp;$D$85&amp;$D$86,'CCG data'!$A:$AD,'CCG data'!L$3,FALSE))</f>
        <v>0.504</v>
      </c>
      <c r="T321" s="15">
        <f>IF(T320="","",VLOOKUP($E320&amp;$D$85&amp;$D$86,'CCG data'!$A:$AD,'CCG data'!M$3,FALSE))</f>
        <v>0.39</v>
      </c>
      <c r="U321" s="15">
        <f>IF(T320="","",VLOOKUP($E320&amp;$D$85&amp;$D$86,'CCG data'!$A:$AD,'CCG data'!N$3,FALSE))</f>
        <v>0.436</v>
      </c>
      <c r="V321" s="15">
        <f>IF(V320="","",VLOOKUP($E320&amp;$D$85&amp;$D$86,'CCG data'!$A:$AD,'CCG data'!O$3,FALSE))</f>
        <v>9.2999999999999999E-2</v>
      </c>
      <c r="W321" s="142">
        <f>IF(V320="","",VLOOKUP($E320&amp;$D$85&amp;$D$86,'CCG data'!$A:$AD,'CCG data'!P$3,FALSE))</f>
        <v>0.122</v>
      </c>
      <c r="Z321" s="178" t="str">
        <f>IFERROR(VLOOKUP($E321&amp;$D$86, Outliers!$A$4:$P$214,10,FALSE),"0")</f>
        <v>0</v>
      </c>
      <c r="AA321" s="178" t="str">
        <f>IFERROR(VLOOKUP($E321&amp;$D$86, Outliers!$A$4:$P$214,11,FALSE),"0")</f>
        <v>0</v>
      </c>
      <c r="AB321" s="178" t="str">
        <f>IFERROR(VLOOKUP($E321&amp;$D$86, Outliers!$A$4:$P$214,12,FALSE),"0")</f>
        <v>0</v>
      </c>
      <c r="AD321" s="82"/>
      <c r="AE321" s="82"/>
      <c r="AF321" s="82"/>
      <c r="AG321" s="82"/>
    </row>
    <row r="322" spans="4:33" ht="15.75" x14ac:dyDescent="0.25">
      <c r="D322" s="301"/>
      <c r="E322" s="108" t="s">
        <v>475</v>
      </c>
      <c r="F322" s="372" t="str">
        <f>IF(OR(ISERROR(VLOOKUP($E322&amp;$D$85&amp;$D$86,'CCG data'!$A:$AD,'CCG data'!R$3,FALSE)),ISBLANK(VLOOKUP($E322&amp;$D$85&amp;$D$86,'CCG data'!$A:$AD,'CCG data'!R$3,FALSE))),"",VLOOKUP($E322&amp;$D$85&amp;$D$86,'CCG data'!$A:$AD,'CCG data'!R$3,FALSE))</f>
        <v/>
      </c>
      <c r="G322" s="373"/>
      <c r="H322" s="373">
        <f>IF(OR(ISERROR(VLOOKUP($E322&amp;$D$85&amp;$D$86,'CCG data'!$A:$AD,'CCG data'!S$3,FALSE)),ISBLANK(VLOOKUP($E322&amp;$D$85&amp;$D$86,'CCG data'!$A:$AD,'CCG data'!S$3,FALSE))),"",VLOOKUP($E322&amp;$D$85&amp;$D$86,'CCG data'!$A:$AD,'CCG data'!S$3,FALSE))</f>
        <v>17.899999999999999</v>
      </c>
      <c r="I322" s="373"/>
      <c r="J322" s="373">
        <f>IF(OR(ISERROR(VLOOKUP($E322&amp;$D$85&amp;$D$86,'CCG data'!$A:$AD,'CCG data'!T$3,FALSE)),ISBLANK(VLOOKUP($E322&amp;$D$85&amp;$D$86,'CCG data'!$A:$AD,'CCG data'!T$3,FALSE))),"",VLOOKUP($E322&amp;$D$85&amp;$D$86,'CCG data'!$A:$AD,'CCG data'!T$3,FALSE))</f>
        <v>21.8</v>
      </c>
      <c r="K322" s="373"/>
      <c r="L322" s="373">
        <f>IF(OR(ISERROR(VLOOKUP($E322&amp;$D$85&amp;$D$86,'CCG data'!$A:$AD,'CCG data'!U$3,FALSE)),ISBLANK(VLOOKUP($E322&amp;$D$85&amp;$D$86,'CCG data'!$A:$AD,'CCG data'!U$3,FALSE))),"",VLOOKUP($E322&amp;$D$85&amp;$D$86,'CCG data'!$A:$AD,'CCG data'!U$3,FALSE))</f>
        <v>23.4</v>
      </c>
      <c r="M322" s="374"/>
      <c r="N322" s="303">
        <f>IF(OR(ISERROR(VLOOKUP($E322&amp;$D$85&amp;$D$86,'CCG data'!$A:$AD,'CCG data'!G$3,FALSE)),ISBLANK(VLOOKUP($E322&amp;$D$85&amp;$D$86,'CCG data'!$A:$AD,'CCG data'!G$3,FALSE))),"",VLOOKUP($E322&amp;$D$85&amp;$D$86,'CCG data'!$A:$AD,'CCG data'!G$3,FALSE))</f>
        <v>810</v>
      </c>
      <c r="P322" s="354" t="str">
        <f>IF(OR(ISERROR(VLOOKUP($E322&amp;$D$85&amp;$D$86,'CCG data'!$A:$AD,'CCG data'!B$3,FALSE)),ISBLANK(VLOOKUP($E322&amp;$D$85&amp;$D$86,'CCG data'!$A:$AD,'CCG data'!B$3,FALSE))),"",VLOOKUP($E322&amp;$D$85&amp;$D$86,'CCG data'!$A:$AD,'CCG data'!B$3,FALSE))</f>
        <v/>
      </c>
      <c r="Q322" s="246"/>
      <c r="R322" s="246">
        <f>IF(OR(ISERROR(VLOOKUP($E322&amp;$D$85&amp;$D$86,'CCG data'!$A:$AD,'CCG data'!C$3,FALSE)),ISBLANK(VLOOKUP($E322&amp;$D$85&amp;$D$86,'CCG data'!$A:$AD,'CCG data'!C$3,FALSE))),"",VLOOKUP($E322&amp;$D$85&amp;$D$86,'CCG data'!$A:$AD,'CCG data'!C$3,FALSE))</f>
        <v>0.2839506172839506</v>
      </c>
      <c r="S322" s="246"/>
      <c r="T322" s="246">
        <f>IF(OR(ISERROR(VLOOKUP($E322&amp;$D$85&amp;$D$86,'CCG data'!$A:$AD,'CCG data'!D$3,FALSE)),ISBLANK(VLOOKUP($E322&amp;$D$85&amp;$D$86,'CCG data'!$A:$AD,'CCG data'!D$3,FALSE))),"",VLOOKUP($E322&amp;$D$85&amp;$D$86,'CCG data'!$A:$AD,'CCG data'!D$3,FALSE))</f>
        <v>0.34567901234567899</v>
      </c>
      <c r="U322" s="246"/>
      <c r="V322" s="246">
        <f>IF(OR(ISERROR(VLOOKUP($E322&amp;$D$85&amp;$D$86,'CCG data'!$A:$AD,'CCG data'!E$3,FALSE)),ISBLANK(VLOOKUP($E322&amp;$D$85&amp;$D$86,'CCG data'!$A:$AD,'CCG data'!E$3,FALSE))),"",VLOOKUP($E322&amp;$D$85&amp;$D$86,'CCG data'!$A:$AD,'CCG data'!E$3,FALSE))</f>
        <v>0.37037037037037035</v>
      </c>
      <c r="W322" s="387"/>
      <c r="Z322" s="178">
        <f>IFERROR(VLOOKUP($E322&amp;$D$86, Outliers!$A$4:$P$214,10,FALSE),"0")</f>
        <v>1</v>
      </c>
      <c r="AA322" s="178">
        <f>IFERROR(VLOOKUP($E322&amp;$D$86, Outliers!$A$4:$P$214,11,FALSE),"0")</f>
        <v>1</v>
      </c>
      <c r="AB322" s="178">
        <f>IFERROR(VLOOKUP($E322&amp;$D$86, Outliers!$A$4:$P$214,12,FALSE),"0")</f>
        <v>1</v>
      </c>
      <c r="AD322" s="82"/>
      <c r="AE322" s="82"/>
      <c r="AF322" s="82"/>
      <c r="AG322" s="82"/>
    </row>
    <row r="323" spans="4:33" x14ac:dyDescent="0.25">
      <c r="D323" s="301"/>
      <c r="E323" s="107" t="s">
        <v>27</v>
      </c>
      <c r="F323" s="99" t="str">
        <f>IF(P322="","",VLOOKUP($E322&amp;$D$85&amp;$D$86,'CCG data'!$A:$AD,'CCG data'!W$3,FALSE))</f>
        <v/>
      </c>
      <c r="G323" s="100" t="str">
        <f>IF(P322="","",VLOOKUP($E322&amp;$D$85&amp;$D$86,'CCG data'!$A:$AD,'CCG data'!X$3,FALSE))</f>
        <v/>
      </c>
      <c r="H323" s="100">
        <f>IF(R322="","",VLOOKUP($E322&amp;$D$85&amp;$D$86,'CCG data'!$A:$AD,'CCG data'!Y$3,FALSE))</f>
        <v>15.6</v>
      </c>
      <c r="I323" s="100">
        <f>IF(R322="","",VLOOKUP($E322&amp;$D$85&amp;$D$86,'CCG data'!$A:$AD,'CCG data'!Z$3,FALSE))</f>
        <v>20.2</v>
      </c>
      <c r="J323" s="100">
        <f>IF(T322="","",VLOOKUP($E322&amp;$D$85&amp;$D$86,'CCG data'!$A:$AD,'CCG data'!AA$3,FALSE))</f>
        <v>19.2</v>
      </c>
      <c r="K323" s="100">
        <f>IF(T322="","",VLOOKUP($E322&amp;$D$85&amp;$D$86,'CCG data'!$A:$AD,'CCG data'!AB$3,FALSE))</f>
        <v>24.4</v>
      </c>
      <c r="L323" s="100">
        <f>IF(V322="","",VLOOKUP($E322&amp;$D$85&amp;$D$86,'CCG data'!$A:$AD,'CCG data'!AC$3,FALSE))</f>
        <v>20.7</v>
      </c>
      <c r="M323" s="100">
        <f>IF(V322="","",VLOOKUP($E322&amp;$D$85&amp;$D$86,'CCG data'!$A:$AD,'CCG data'!AD$3,FALSE))</f>
        <v>26</v>
      </c>
      <c r="N323" s="304"/>
      <c r="P323" s="162" t="str">
        <f>IF(P322="","",VLOOKUP($E322&amp;$D$85&amp;$D$86,'CCG data'!$A:$AD,'CCG data'!I$3,FALSE))</f>
        <v/>
      </c>
      <c r="Q323" s="15" t="str">
        <f>IF(P322="","",VLOOKUP($E322&amp;$D$85&amp;$D$86,'CCG data'!$A:$AD,'CCG data'!J$3,FALSE))</f>
        <v/>
      </c>
      <c r="R323" s="15">
        <f>IF(R322="","",VLOOKUP($E322&amp;$D$85&amp;$D$86,'CCG data'!$A:$AD,'CCG data'!K$3,FALSE))</f>
        <v>0.254</v>
      </c>
      <c r="S323" s="15">
        <f>IF(R322="","",VLOOKUP($E322&amp;$D$85&amp;$D$86,'CCG data'!$A:$AD,'CCG data'!L$3,FALSE))</f>
        <v>0.316</v>
      </c>
      <c r="T323" s="15">
        <f>IF(T322="","",VLOOKUP($E322&amp;$D$85&amp;$D$86,'CCG data'!$A:$AD,'CCG data'!M$3,FALSE))</f>
        <v>0.314</v>
      </c>
      <c r="U323" s="15">
        <f>IF(T322="","",VLOOKUP($E322&amp;$D$85&amp;$D$86,'CCG data'!$A:$AD,'CCG data'!N$3,FALSE))</f>
        <v>0.379</v>
      </c>
      <c r="V323" s="15">
        <f>IF(V322="","",VLOOKUP($E322&amp;$D$85&amp;$D$86,'CCG data'!$A:$AD,'CCG data'!O$3,FALSE))</f>
        <v>0.33800000000000002</v>
      </c>
      <c r="W323" s="142">
        <f>IF(V322="","",VLOOKUP($E322&amp;$D$85&amp;$D$86,'CCG data'!$A:$AD,'CCG data'!P$3,FALSE))</f>
        <v>0.40400000000000003</v>
      </c>
      <c r="Z323" s="178" t="str">
        <f>IFERROR(VLOOKUP($E323&amp;$D$86, Outliers!$A$4:$P$214,10,FALSE),"0")</f>
        <v>0</v>
      </c>
      <c r="AA323" s="178" t="str">
        <f>IFERROR(VLOOKUP($E323&amp;$D$86, Outliers!$A$4:$P$214,11,FALSE),"0")</f>
        <v>0</v>
      </c>
      <c r="AB323" s="178" t="str">
        <f>IFERROR(VLOOKUP($E323&amp;$D$86, Outliers!$A$4:$P$214,12,FALSE),"0")</f>
        <v>0</v>
      </c>
      <c r="AD323" s="82"/>
      <c r="AE323" s="82"/>
      <c r="AF323" s="82"/>
      <c r="AG323" s="82"/>
    </row>
    <row r="324" spans="4:33" ht="15.75" x14ac:dyDescent="0.25">
      <c r="D324" s="301"/>
      <c r="E324" s="108" t="s">
        <v>253</v>
      </c>
      <c r="F324" s="372" t="str">
        <f>IF(OR(ISERROR(VLOOKUP($E324&amp;$D$85&amp;$D$86,'CCG data'!$A:$AD,'CCG data'!R$3,FALSE)),ISBLANK(VLOOKUP($E324&amp;$D$85&amp;$D$86,'CCG data'!$A:$AD,'CCG data'!R$3,FALSE))),"",VLOOKUP($E324&amp;$D$85&amp;$D$86,'CCG data'!$A:$AD,'CCG data'!R$3,FALSE))</f>
        <v/>
      </c>
      <c r="G324" s="373"/>
      <c r="H324" s="373">
        <f>IF(OR(ISERROR(VLOOKUP($E324&amp;$D$85&amp;$D$86,'CCG data'!$A:$AD,'CCG data'!S$3,FALSE)),ISBLANK(VLOOKUP($E324&amp;$D$85&amp;$D$86,'CCG data'!$A:$AD,'CCG data'!S$3,FALSE))),"",VLOOKUP($E324&amp;$D$85&amp;$D$86,'CCG data'!$A:$AD,'CCG data'!S$3,FALSE))</f>
        <v>45.5</v>
      </c>
      <c r="I324" s="373"/>
      <c r="J324" s="373">
        <f>IF(OR(ISERROR(VLOOKUP($E324&amp;$D$85&amp;$D$86,'CCG data'!$A:$AD,'CCG data'!T$3,FALSE)),ISBLANK(VLOOKUP($E324&amp;$D$85&amp;$D$86,'CCG data'!$A:$AD,'CCG data'!T$3,FALSE))),"",VLOOKUP($E324&amp;$D$85&amp;$D$86,'CCG data'!$A:$AD,'CCG data'!T$3,FALSE))</f>
        <v>35.9</v>
      </c>
      <c r="K324" s="373"/>
      <c r="L324" s="373">
        <f>IF(OR(ISERROR(VLOOKUP($E324&amp;$D$85&amp;$D$86,'CCG data'!$A:$AD,'CCG data'!U$3,FALSE)),ISBLANK(VLOOKUP($E324&amp;$D$85&amp;$D$86,'CCG data'!$A:$AD,'CCG data'!U$3,FALSE))),"",VLOOKUP($E324&amp;$D$85&amp;$D$86,'CCG data'!$A:$AD,'CCG data'!U$3,FALSE))</f>
        <v>9.1999999999999993</v>
      </c>
      <c r="M324" s="374"/>
      <c r="N324" s="303">
        <f>IF(OR(ISERROR(VLOOKUP($E324&amp;$D$85&amp;$D$86,'CCG data'!$A:$AD,'CCG data'!G$3,FALSE)),ISBLANK(VLOOKUP($E324&amp;$D$85&amp;$D$86,'CCG data'!$A:$AD,'CCG data'!G$3,FALSE))),"",VLOOKUP($E324&amp;$D$85&amp;$D$86,'CCG data'!$A:$AD,'CCG data'!G$3,FALSE))</f>
        <v>1069</v>
      </c>
      <c r="P324" s="354" t="str">
        <f>IF(OR(ISERROR(VLOOKUP($E324&amp;$D$85&amp;$D$86,'CCG data'!$A:$AD,'CCG data'!B$3,FALSE)),ISBLANK(VLOOKUP($E324&amp;$D$85&amp;$D$86,'CCG data'!$A:$AD,'CCG data'!B$3,FALSE))),"",VLOOKUP($E324&amp;$D$85&amp;$D$86,'CCG data'!$A:$AD,'CCG data'!B$3,FALSE))</f>
        <v/>
      </c>
      <c r="Q324" s="246"/>
      <c r="R324" s="246">
        <f>IF(OR(ISERROR(VLOOKUP($E324&amp;$D$85&amp;$D$86,'CCG data'!$A:$AD,'CCG data'!C$3,FALSE)),ISBLANK(VLOOKUP($E324&amp;$D$85&amp;$D$86,'CCG data'!$A:$AD,'CCG data'!C$3,FALSE))),"",VLOOKUP($E324&amp;$D$85&amp;$D$86,'CCG data'!$A:$AD,'CCG data'!C$3,FALSE))</f>
        <v>0.50233863423760527</v>
      </c>
      <c r="S324" s="246"/>
      <c r="T324" s="246">
        <f>IF(OR(ISERROR(VLOOKUP($E324&amp;$D$85&amp;$D$86,'CCG data'!$A:$AD,'CCG data'!D$3,FALSE)),ISBLANK(VLOOKUP($E324&amp;$D$85&amp;$D$86,'CCG data'!$A:$AD,'CCG data'!D$3,FALSE))),"",VLOOKUP($E324&amp;$D$85&amp;$D$86,'CCG data'!$A:$AD,'CCG data'!D$3,FALSE))</f>
        <v>0.39569691300280635</v>
      </c>
      <c r="U324" s="246"/>
      <c r="V324" s="246">
        <f>IF(OR(ISERROR(VLOOKUP($E324&amp;$D$85&amp;$D$86,'CCG data'!$A:$AD,'CCG data'!E$3,FALSE)),ISBLANK(VLOOKUP($E324&amp;$D$85&amp;$D$86,'CCG data'!$A:$AD,'CCG data'!E$3,FALSE))),"",VLOOKUP($E324&amp;$D$85&amp;$D$86,'CCG data'!$A:$AD,'CCG data'!E$3,FALSE))</f>
        <v>0.1019644527595884</v>
      </c>
      <c r="W324" s="387"/>
      <c r="Z324" s="178">
        <f>IFERROR(VLOOKUP($E324&amp;$D$86, Outliers!$A$4:$P$214,10,FALSE),"0")</f>
        <v>1</v>
      </c>
      <c r="AA324" s="178">
        <f>IFERROR(VLOOKUP($E324&amp;$D$86, Outliers!$A$4:$P$214,11,FALSE),"0")</f>
        <v>1</v>
      </c>
      <c r="AB324" s="178">
        <f>IFERROR(VLOOKUP($E324&amp;$D$86, Outliers!$A$4:$P$214,12,FALSE),"0")</f>
        <v>0</v>
      </c>
      <c r="AD324" s="82"/>
      <c r="AE324" s="82"/>
      <c r="AF324" s="82"/>
      <c r="AG324" s="82"/>
    </row>
    <row r="325" spans="4:33" x14ac:dyDescent="0.25">
      <c r="D325" s="301"/>
      <c r="E325" s="107" t="s">
        <v>27</v>
      </c>
      <c r="F325" s="99" t="str">
        <f>IF(P324="","",VLOOKUP($E324&amp;$D$85&amp;$D$86,'CCG data'!$A:$AD,'CCG data'!W$3,FALSE))</f>
        <v/>
      </c>
      <c r="G325" s="100" t="str">
        <f>IF(P324="","",VLOOKUP($E324&amp;$D$85&amp;$D$86,'CCG data'!$A:$AD,'CCG data'!X$3,FALSE))</f>
        <v/>
      </c>
      <c r="H325" s="100">
        <f>IF(R324="","",VLOOKUP($E324&amp;$D$85&amp;$D$86,'CCG data'!$A:$AD,'CCG data'!Y$3,FALSE))</f>
        <v>41.6</v>
      </c>
      <c r="I325" s="100">
        <f>IF(R324="","",VLOOKUP($E324&amp;$D$85&amp;$D$86,'CCG data'!$A:$AD,'CCG data'!Z$3,FALSE))</f>
        <v>49.3</v>
      </c>
      <c r="J325" s="100">
        <f>IF(T324="","",VLOOKUP($E324&amp;$D$85&amp;$D$86,'CCG data'!$A:$AD,'CCG data'!AA$3,FALSE))</f>
        <v>32.5</v>
      </c>
      <c r="K325" s="100">
        <f>IF(T324="","",VLOOKUP($E324&amp;$D$85&amp;$D$86,'CCG data'!$A:$AD,'CCG data'!AB$3,FALSE))</f>
        <v>39.299999999999997</v>
      </c>
      <c r="L325" s="100">
        <f>IF(V324="","",VLOOKUP($E324&amp;$D$85&amp;$D$86,'CCG data'!$A:$AD,'CCG data'!AC$3,FALSE))</f>
        <v>7.5</v>
      </c>
      <c r="M325" s="100">
        <f>IF(V324="","",VLOOKUP($E324&amp;$D$85&amp;$D$86,'CCG data'!$A:$AD,'CCG data'!AD$3,FALSE))</f>
        <v>10.9</v>
      </c>
      <c r="N325" s="304"/>
      <c r="P325" s="162" t="str">
        <f>IF(P324="","",VLOOKUP($E324&amp;$D$85&amp;$D$86,'CCG data'!$A:$AD,'CCG data'!I$3,FALSE))</f>
        <v/>
      </c>
      <c r="Q325" s="15" t="str">
        <f>IF(P324="","",VLOOKUP($E324&amp;$D$85&amp;$D$86,'CCG data'!$A:$AD,'CCG data'!J$3,FALSE))</f>
        <v/>
      </c>
      <c r="R325" s="15">
        <f>IF(R324="","",VLOOKUP($E324&amp;$D$85&amp;$D$86,'CCG data'!$A:$AD,'CCG data'!K$3,FALSE))</f>
        <v>0.47199999999999998</v>
      </c>
      <c r="S325" s="15">
        <f>IF(R324="","",VLOOKUP($E324&amp;$D$85&amp;$D$86,'CCG data'!$A:$AD,'CCG data'!L$3,FALSE))</f>
        <v>0.53200000000000003</v>
      </c>
      <c r="T325" s="15">
        <f>IF(T324="","",VLOOKUP($E324&amp;$D$85&amp;$D$86,'CCG data'!$A:$AD,'CCG data'!M$3,FALSE))</f>
        <v>0.36699999999999999</v>
      </c>
      <c r="U325" s="15">
        <f>IF(T324="","",VLOOKUP($E324&amp;$D$85&amp;$D$86,'CCG data'!$A:$AD,'CCG data'!N$3,FALSE))</f>
        <v>0.42499999999999999</v>
      </c>
      <c r="V325" s="15">
        <f>IF(V324="","",VLOOKUP($E324&amp;$D$85&amp;$D$86,'CCG data'!$A:$AD,'CCG data'!O$3,FALSE))</f>
        <v>8.5000000000000006E-2</v>
      </c>
      <c r="W325" s="142">
        <f>IF(V324="","",VLOOKUP($E324&amp;$D$85&amp;$D$86,'CCG data'!$A:$AD,'CCG data'!P$3,FALSE))</f>
        <v>0.122</v>
      </c>
      <c r="Z325" s="178" t="str">
        <f>IFERROR(VLOOKUP($E325&amp;$D$86, Outliers!$A$4:$P$214,10,FALSE),"0")</f>
        <v>0</v>
      </c>
      <c r="AA325" s="178" t="str">
        <f>IFERROR(VLOOKUP($E325&amp;$D$86, Outliers!$A$4:$P$214,11,FALSE),"0")</f>
        <v>0</v>
      </c>
      <c r="AB325" s="178" t="str">
        <f>IFERROR(VLOOKUP($E325&amp;$D$86, Outliers!$A$4:$P$214,12,FALSE),"0")</f>
        <v>0</v>
      </c>
      <c r="AD325" s="82"/>
      <c r="AE325" s="82"/>
      <c r="AF325" s="82"/>
      <c r="AG325" s="82"/>
    </row>
    <row r="326" spans="4:33" ht="15.75" x14ac:dyDescent="0.25">
      <c r="D326" s="301"/>
      <c r="E326" s="108" t="s">
        <v>254</v>
      </c>
      <c r="F326" s="372" t="str">
        <f>IF(OR(ISERROR(VLOOKUP($E326&amp;$D$85&amp;$D$86,'CCG data'!$A:$AD,'CCG data'!R$3,FALSE)),ISBLANK(VLOOKUP($E326&amp;$D$85&amp;$D$86,'CCG data'!$A:$AD,'CCG data'!R$3,FALSE))),"",VLOOKUP($E326&amp;$D$85&amp;$D$86,'CCG data'!$A:$AD,'CCG data'!R$3,FALSE))</f>
        <v/>
      </c>
      <c r="G326" s="373"/>
      <c r="H326" s="373">
        <f>IF(OR(ISERROR(VLOOKUP($E326&amp;$D$85&amp;$D$86,'CCG data'!$A:$AD,'CCG data'!S$3,FALSE)),ISBLANK(VLOOKUP($E326&amp;$D$85&amp;$D$86,'CCG data'!$A:$AD,'CCG data'!S$3,FALSE))),"",VLOOKUP($E326&amp;$D$85&amp;$D$86,'CCG data'!$A:$AD,'CCG data'!S$3,FALSE))</f>
        <v>24</v>
      </c>
      <c r="I326" s="373"/>
      <c r="J326" s="373">
        <f>IF(OR(ISERROR(VLOOKUP($E326&amp;$D$85&amp;$D$86,'CCG data'!$A:$AD,'CCG data'!T$3,FALSE)),ISBLANK(VLOOKUP($E326&amp;$D$85&amp;$D$86,'CCG data'!$A:$AD,'CCG data'!T$3,FALSE))),"",VLOOKUP($E326&amp;$D$85&amp;$D$86,'CCG data'!$A:$AD,'CCG data'!T$3,FALSE))</f>
        <v>19.899999999999999</v>
      </c>
      <c r="K326" s="373"/>
      <c r="L326" s="373">
        <f>IF(OR(ISERROR(VLOOKUP($E326&amp;$D$85&amp;$D$86,'CCG data'!$A:$AD,'CCG data'!U$3,FALSE)),ISBLANK(VLOOKUP($E326&amp;$D$85&amp;$D$86,'CCG data'!$A:$AD,'CCG data'!U$3,FALSE))),"",VLOOKUP($E326&amp;$D$85&amp;$D$86,'CCG data'!$A:$AD,'CCG data'!U$3,FALSE))</f>
        <v>15.7</v>
      </c>
      <c r="M326" s="374"/>
      <c r="N326" s="303">
        <f>IF(OR(ISERROR(VLOOKUP($E326&amp;$D$85&amp;$D$86,'CCG data'!$A:$AD,'CCG data'!G$3,FALSE)),ISBLANK(VLOOKUP($E326&amp;$D$85&amp;$D$86,'CCG data'!$A:$AD,'CCG data'!G$3,FALSE))),"",VLOOKUP($E326&amp;$D$85&amp;$D$86,'CCG data'!$A:$AD,'CCG data'!G$3,FALSE))</f>
        <v>810</v>
      </c>
      <c r="P326" s="354" t="str">
        <f>IF(OR(ISERROR(VLOOKUP($E326&amp;$D$85&amp;$D$86,'CCG data'!$A:$AD,'CCG data'!B$3,FALSE)),ISBLANK(VLOOKUP($E326&amp;$D$85&amp;$D$86,'CCG data'!$A:$AD,'CCG data'!B$3,FALSE))),"",VLOOKUP($E326&amp;$D$85&amp;$D$86,'CCG data'!$A:$AD,'CCG data'!B$3,FALSE))</f>
        <v/>
      </c>
      <c r="Q326" s="246"/>
      <c r="R326" s="246">
        <f>IF(OR(ISERROR(VLOOKUP($E326&amp;$D$85&amp;$D$86,'CCG data'!$A:$AD,'CCG data'!C$3,FALSE)),ISBLANK(VLOOKUP($E326&amp;$D$85&amp;$D$86,'CCG data'!$A:$AD,'CCG data'!C$3,FALSE))),"",VLOOKUP($E326&amp;$D$85&amp;$D$86,'CCG data'!$A:$AD,'CCG data'!C$3,FALSE))</f>
        <v>0.40493827160493828</v>
      </c>
      <c r="S326" s="246"/>
      <c r="T326" s="246">
        <f>IF(OR(ISERROR(VLOOKUP($E326&amp;$D$85&amp;$D$86,'CCG data'!$A:$AD,'CCG data'!D$3,FALSE)),ISBLANK(VLOOKUP($E326&amp;$D$85&amp;$D$86,'CCG data'!$A:$AD,'CCG data'!D$3,FALSE))),"",VLOOKUP($E326&amp;$D$85&amp;$D$86,'CCG data'!$A:$AD,'CCG data'!D$3,FALSE))</f>
        <v>0.32469135802469135</v>
      </c>
      <c r="U326" s="246"/>
      <c r="V326" s="246">
        <f>IF(OR(ISERROR(VLOOKUP($E326&amp;$D$85&amp;$D$86,'CCG data'!$A:$AD,'CCG data'!E$3,FALSE)),ISBLANK(VLOOKUP($E326&amp;$D$85&amp;$D$86,'CCG data'!$A:$AD,'CCG data'!E$3,FALSE))),"",VLOOKUP($E326&amp;$D$85&amp;$D$86,'CCG data'!$A:$AD,'CCG data'!E$3,FALSE))</f>
        <v>0.27037037037037037</v>
      </c>
      <c r="W326" s="387"/>
      <c r="Z326" s="178">
        <f>IFERROR(VLOOKUP($E326&amp;$D$86, Outliers!$A$4:$P$214,10,FALSE),"0")</f>
        <v>1</v>
      </c>
      <c r="AA326" s="178">
        <f>IFERROR(VLOOKUP($E326&amp;$D$86, Outliers!$A$4:$P$214,11,FALSE),"0")</f>
        <v>1</v>
      </c>
      <c r="AB326" s="178">
        <f>IFERROR(VLOOKUP($E326&amp;$D$86, Outliers!$A$4:$P$214,12,FALSE),"0")</f>
        <v>1</v>
      </c>
      <c r="AD326" s="82"/>
      <c r="AE326" s="82"/>
      <c r="AF326" s="82"/>
      <c r="AG326" s="82"/>
    </row>
    <row r="327" spans="4:33" x14ac:dyDescent="0.25">
      <c r="D327" s="301"/>
      <c r="E327" s="107" t="s">
        <v>27</v>
      </c>
      <c r="F327" s="99" t="str">
        <f>IF(P326="","",VLOOKUP($E326&amp;$D$85&amp;$D$86,'CCG data'!$A:$AD,'CCG data'!W$3,FALSE))</f>
        <v/>
      </c>
      <c r="G327" s="100" t="str">
        <f>IF(P326="","",VLOOKUP($E326&amp;$D$85&amp;$D$86,'CCG data'!$A:$AD,'CCG data'!X$3,FALSE))</f>
        <v/>
      </c>
      <c r="H327" s="100">
        <f>IF(R326="","",VLOOKUP($E326&amp;$D$85&amp;$D$86,'CCG data'!$A:$AD,'CCG data'!Y$3,FALSE))</f>
        <v>21.4</v>
      </c>
      <c r="I327" s="100">
        <f>IF(R326="","",VLOOKUP($E326&amp;$D$85&amp;$D$86,'CCG data'!$A:$AD,'CCG data'!Z$3,FALSE))</f>
        <v>26.6</v>
      </c>
      <c r="J327" s="100">
        <f>IF(T326="","",VLOOKUP($E326&amp;$D$85&amp;$D$86,'CCG data'!$A:$AD,'CCG data'!AA$3,FALSE))</f>
        <v>17.5</v>
      </c>
      <c r="K327" s="100">
        <f>IF(T326="","",VLOOKUP($E326&amp;$D$85&amp;$D$86,'CCG data'!$A:$AD,'CCG data'!AB$3,FALSE))</f>
        <v>22.3</v>
      </c>
      <c r="L327" s="100">
        <f>IF(V326="","",VLOOKUP($E326&amp;$D$85&amp;$D$86,'CCG data'!$A:$AD,'CCG data'!AC$3,FALSE))</f>
        <v>13.6</v>
      </c>
      <c r="M327" s="100">
        <f>IF(V326="","",VLOOKUP($E326&amp;$D$85&amp;$D$86,'CCG data'!$A:$AD,'CCG data'!AD$3,FALSE))</f>
        <v>17.8</v>
      </c>
      <c r="N327" s="304"/>
      <c r="P327" s="162" t="str">
        <f>IF(P326="","",VLOOKUP($E326&amp;$D$85&amp;$D$86,'CCG data'!$A:$AD,'CCG data'!I$3,FALSE))</f>
        <v/>
      </c>
      <c r="Q327" s="15" t="str">
        <f>IF(P326="","",VLOOKUP($E326&amp;$D$85&amp;$D$86,'CCG data'!$A:$AD,'CCG data'!J$3,FALSE))</f>
        <v/>
      </c>
      <c r="R327" s="15">
        <f>IF(R326="","",VLOOKUP($E326&amp;$D$85&amp;$D$86,'CCG data'!$A:$AD,'CCG data'!K$3,FALSE))</f>
        <v>0.372</v>
      </c>
      <c r="S327" s="15">
        <f>IF(R326="","",VLOOKUP($E326&amp;$D$85&amp;$D$86,'CCG data'!$A:$AD,'CCG data'!L$3,FALSE))</f>
        <v>0.439</v>
      </c>
      <c r="T327" s="15">
        <f>IF(T326="","",VLOOKUP($E326&amp;$D$85&amp;$D$86,'CCG data'!$A:$AD,'CCG data'!M$3,FALSE))</f>
        <v>0.29299999999999998</v>
      </c>
      <c r="U327" s="15">
        <f>IF(T326="","",VLOOKUP($E326&amp;$D$85&amp;$D$86,'CCG data'!$A:$AD,'CCG data'!N$3,FALSE))</f>
        <v>0.35799999999999998</v>
      </c>
      <c r="V327" s="15">
        <f>IF(V326="","",VLOOKUP($E326&amp;$D$85&amp;$D$86,'CCG data'!$A:$AD,'CCG data'!O$3,FALSE))</f>
        <v>0.24099999999999999</v>
      </c>
      <c r="W327" s="142">
        <f>IF(V326="","",VLOOKUP($E326&amp;$D$85&amp;$D$86,'CCG data'!$A:$AD,'CCG data'!P$3,FALSE))</f>
        <v>0.30199999999999999</v>
      </c>
      <c r="Z327" s="178" t="str">
        <f>IFERROR(VLOOKUP($E327&amp;$D$86, Outliers!$A$4:$P$214,10,FALSE),"0")</f>
        <v>0</v>
      </c>
      <c r="AA327" s="178" t="str">
        <f>IFERROR(VLOOKUP($E327&amp;$D$86, Outliers!$A$4:$P$214,11,FALSE),"0")</f>
        <v>0</v>
      </c>
      <c r="AB327" s="178" t="str">
        <f>IFERROR(VLOOKUP($E327&amp;$D$86, Outliers!$A$4:$P$214,12,FALSE),"0")</f>
        <v>0</v>
      </c>
      <c r="AD327" s="82"/>
      <c r="AE327" s="82"/>
      <c r="AF327" s="82"/>
      <c r="AG327" s="82"/>
    </row>
    <row r="328" spans="4:33" ht="15.75" x14ac:dyDescent="0.25">
      <c r="D328" s="301"/>
      <c r="E328" s="108" t="s">
        <v>255</v>
      </c>
      <c r="F328" s="372" t="str">
        <f>IF(OR(ISERROR(VLOOKUP($E328&amp;$D$85&amp;$D$86,'CCG data'!$A:$AD,'CCG data'!R$3,FALSE)),ISBLANK(VLOOKUP($E328&amp;$D$85&amp;$D$86,'CCG data'!$A:$AD,'CCG data'!R$3,FALSE))),"",VLOOKUP($E328&amp;$D$85&amp;$D$86,'CCG data'!$A:$AD,'CCG data'!R$3,FALSE))</f>
        <v/>
      </c>
      <c r="G328" s="373"/>
      <c r="H328" s="373">
        <f>IF(OR(ISERROR(VLOOKUP($E328&amp;$D$85&amp;$D$86,'CCG data'!$A:$AD,'CCG data'!S$3,FALSE)),ISBLANK(VLOOKUP($E328&amp;$D$85&amp;$D$86,'CCG data'!$A:$AD,'CCG data'!S$3,FALSE))),"",VLOOKUP($E328&amp;$D$85&amp;$D$86,'CCG data'!$A:$AD,'CCG data'!S$3,FALSE))</f>
        <v>48</v>
      </c>
      <c r="I328" s="373"/>
      <c r="J328" s="373">
        <f>IF(OR(ISERROR(VLOOKUP($E328&amp;$D$85&amp;$D$86,'CCG data'!$A:$AD,'CCG data'!T$3,FALSE)),ISBLANK(VLOOKUP($E328&amp;$D$85&amp;$D$86,'CCG data'!$A:$AD,'CCG data'!T$3,FALSE))),"",VLOOKUP($E328&amp;$D$85&amp;$D$86,'CCG data'!$A:$AD,'CCG data'!T$3,FALSE))</f>
        <v>41</v>
      </c>
      <c r="K328" s="373"/>
      <c r="L328" s="373">
        <f>IF(OR(ISERROR(VLOOKUP($E328&amp;$D$85&amp;$D$86,'CCG data'!$A:$AD,'CCG data'!U$3,FALSE)),ISBLANK(VLOOKUP($E328&amp;$D$85&amp;$D$86,'CCG data'!$A:$AD,'CCG data'!U$3,FALSE))),"",VLOOKUP($E328&amp;$D$85&amp;$D$86,'CCG data'!$A:$AD,'CCG data'!U$3,FALSE))</f>
        <v>7.4</v>
      </c>
      <c r="M328" s="374"/>
      <c r="N328" s="303">
        <f>IF(OR(ISERROR(VLOOKUP($E328&amp;$D$85&amp;$D$86,'CCG data'!$A:$AD,'CCG data'!G$3,FALSE)),ISBLANK(VLOOKUP($E328&amp;$D$85&amp;$D$86,'CCG data'!$A:$AD,'CCG data'!G$3,FALSE))),"",VLOOKUP($E328&amp;$D$85&amp;$D$86,'CCG data'!$A:$AD,'CCG data'!G$3,FALSE))</f>
        <v>1086</v>
      </c>
      <c r="P328" s="354" t="str">
        <f>IF(OR(ISERROR(VLOOKUP($E328&amp;$D$85&amp;$D$86,'CCG data'!$A:$AD,'CCG data'!B$3,FALSE)),ISBLANK(VLOOKUP($E328&amp;$D$85&amp;$D$86,'CCG data'!$A:$AD,'CCG data'!B$3,FALSE))),"",VLOOKUP($E328&amp;$D$85&amp;$D$86,'CCG data'!$A:$AD,'CCG data'!B$3,FALSE))</f>
        <v/>
      </c>
      <c r="Q328" s="246"/>
      <c r="R328" s="246">
        <f>IF(OR(ISERROR(VLOOKUP($E328&amp;$D$85&amp;$D$86,'CCG data'!$A:$AD,'CCG data'!C$3,FALSE)),ISBLANK(VLOOKUP($E328&amp;$D$85&amp;$D$86,'CCG data'!$A:$AD,'CCG data'!C$3,FALSE))),"",VLOOKUP($E328&amp;$D$85&amp;$D$86,'CCG data'!$A:$AD,'CCG data'!C$3,FALSE))</f>
        <v>0.4990791896869245</v>
      </c>
      <c r="S328" s="246"/>
      <c r="T328" s="246">
        <f>IF(OR(ISERROR(VLOOKUP($E328&amp;$D$85&amp;$D$86,'CCG data'!$A:$AD,'CCG data'!D$3,FALSE)),ISBLANK(VLOOKUP($E328&amp;$D$85&amp;$D$86,'CCG data'!$A:$AD,'CCG data'!D$3,FALSE))),"",VLOOKUP($E328&amp;$D$85&amp;$D$86,'CCG data'!$A:$AD,'CCG data'!D$3,FALSE))</f>
        <v>0.42265193370165743</v>
      </c>
      <c r="U328" s="246"/>
      <c r="V328" s="246">
        <f>IF(OR(ISERROR(VLOOKUP($E328&amp;$D$85&amp;$D$86,'CCG data'!$A:$AD,'CCG data'!E$3,FALSE)),ISBLANK(VLOOKUP($E328&amp;$D$85&amp;$D$86,'CCG data'!$A:$AD,'CCG data'!E$3,FALSE))),"",VLOOKUP($E328&amp;$D$85&amp;$D$86,'CCG data'!$A:$AD,'CCG data'!E$3,FALSE))</f>
        <v>7.8268876611418042E-2</v>
      </c>
      <c r="W328" s="387"/>
      <c r="Z328" s="178">
        <f>IFERROR(VLOOKUP($E328&amp;$D$86, Outliers!$A$4:$P$214,10,FALSE),"0")</f>
        <v>1</v>
      </c>
      <c r="AA328" s="178">
        <f>IFERROR(VLOOKUP($E328&amp;$D$86, Outliers!$A$4:$P$214,11,FALSE),"0")</f>
        <v>1</v>
      </c>
      <c r="AB328" s="178">
        <f>IFERROR(VLOOKUP($E328&amp;$D$86, Outliers!$A$4:$P$214,12,FALSE),"0")</f>
        <v>1</v>
      </c>
      <c r="AD328" s="82"/>
      <c r="AE328" s="82"/>
      <c r="AF328" s="82"/>
      <c r="AG328" s="82"/>
    </row>
    <row r="329" spans="4:33" x14ac:dyDescent="0.25">
      <c r="D329" s="301"/>
      <c r="E329" s="107" t="s">
        <v>27</v>
      </c>
      <c r="F329" s="99" t="str">
        <f>IF(P328="","",VLOOKUP($E328&amp;$D$85&amp;$D$86,'CCG data'!$A:$AD,'CCG data'!W$3,FALSE))</f>
        <v/>
      </c>
      <c r="G329" s="100" t="str">
        <f>IF(P328="","",VLOOKUP($E328&amp;$D$85&amp;$D$86,'CCG data'!$A:$AD,'CCG data'!X$3,FALSE))</f>
        <v/>
      </c>
      <c r="H329" s="100">
        <f>IF(R328="","",VLOOKUP($E328&amp;$D$85&amp;$D$86,'CCG data'!$A:$AD,'CCG data'!Y$3,FALSE))</f>
        <v>44</v>
      </c>
      <c r="I329" s="100">
        <f>IF(R328="","",VLOOKUP($E328&amp;$D$85&amp;$D$86,'CCG data'!$A:$AD,'CCG data'!Z$3,FALSE))</f>
        <v>52</v>
      </c>
      <c r="J329" s="100">
        <f>IF(T328="","",VLOOKUP($E328&amp;$D$85&amp;$D$86,'CCG data'!$A:$AD,'CCG data'!AA$3,FALSE))</f>
        <v>37.299999999999997</v>
      </c>
      <c r="K329" s="100">
        <f>IF(T328="","",VLOOKUP($E328&amp;$D$85&amp;$D$86,'CCG data'!$A:$AD,'CCG data'!AB$3,FALSE))</f>
        <v>44.8</v>
      </c>
      <c r="L329" s="100">
        <f>IF(V328="","",VLOOKUP($E328&amp;$D$85&amp;$D$86,'CCG data'!$A:$AD,'CCG data'!AC$3,FALSE))</f>
        <v>5.8</v>
      </c>
      <c r="M329" s="100">
        <f>IF(V328="","",VLOOKUP($E328&amp;$D$85&amp;$D$86,'CCG data'!$A:$AD,'CCG data'!AD$3,FALSE))</f>
        <v>9</v>
      </c>
      <c r="N329" s="304"/>
      <c r="P329" s="162" t="str">
        <f>IF(P328="","",VLOOKUP($E328&amp;$D$85&amp;$D$86,'CCG data'!$A:$AD,'CCG data'!I$3,FALSE))</f>
        <v/>
      </c>
      <c r="Q329" s="15" t="str">
        <f>IF(P328="","",VLOOKUP($E328&amp;$D$85&amp;$D$86,'CCG data'!$A:$AD,'CCG data'!J$3,FALSE))</f>
        <v/>
      </c>
      <c r="R329" s="15">
        <f>IF(R328="","",VLOOKUP($E328&amp;$D$85&amp;$D$86,'CCG data'!$A:$AD,'CCG data'!K$3,FALSE))</f>
        <v>0.46899999999999997</v>
      </c>
      <c r="S329" s="15">
        <f>IF(R328="","",VLOOKUP($E328&amp;$D$85&amp;$D$86,'CCG data'!$A:$AD,'CCG data'!L$3,FALSE))</f>
        <v>0.52900000000000003</v>
      </c>
      <c r="T329" s="15">
        <f>IF(T328="","",VLOOKUP($E328&amp;$D$85&amp;$D$86,'CCG data'!$A:$AD,'CCG data'!M$3,FALSE))</f>
        <v>0.39400000000000002</v>
      </c>
      <c r="U329" s="15">
        <f>IF(T328="","",VLOOKUP($E328&amp;$D$85&amp;$D$86,'CCG data'!$A:$AD,'CCG data'!N$3,FALSE))</f>
        <v>0.45200000000000001</v>
      </c>
      <c r="V329" s="15">
        <f>IF(V328="","",VLOOKUP($E328&amp;$D$85&amp;$D$86,'CCG data'!$A:$AD,'CCG data'!O$3,FALSE))</f>
        <v>6.4000000000000001E-2</v>
      </c>
      <c r="W329" s="142">
        <f>IF(V328="","",VLOOKUP($E328&amp;$D$85&amp;$D$86,'CCG data'!$A:$AD,'CCG data'!P$3,FALSE))</f>
        <v>9.6000000000000002E-2</v>
      </c>
      <c r="Z329" s="178" t="str">
        <f>IFERROR(VLOOKUP($E329&amp;$D$86, Outliers!$A$4:$P$214,10,FALSE),"0")</f>
        <v>0</v>
      </c>
      <c r="AA329" s="178" t="str">
        <f>IFERROR(VLOOKUP($E329&amp;$D$86, Outliers!$A$4:$P$214,11,FALSE),"0")</f>
        <v>0</v>
      </c>
      <c r="AB329" s="178" t="str">
        <f>IFERROR(VLOOKUP($E329&amp;$D$86, Outliers!$A$4:$P$214,12,FALSE),"0")</f>
        <v>0</v>
      </c>
      <c r="AD329" s="82"/>
      <c r="AE329" s="82"/>
      <c r="AF329" s="82"/>
      <c r="AG329" s="82"/>
    </row>
    <row r="330" spans="4:33" ht="15.75" x14ac:dyDescent="0.25">
      <c r="D330" s="301"/>
      <c r="E330" s="108" t="s">
        <v>256</v>
      </c>
      <c r="F330" s="372" t="str">
        <f>IF(OR(ISERROR(VLOOKUP($E330&amp;$D$85&amp;$D$86,'CCG data'!$A:$AD,'CCG data'!R$3,FALSE)),ISBLANK(VLOOKUP($E330&amp;$D$85&amp;$D$86,'CCG data'!$A:$AD,'CCG data'!R$3,FALSE))),"",VLOOKUP($E330&amp;$D$85&amp;$D$86,'CCG data'!$A:$AD,'CCG data'!R$3,FALSE))</f>
        <v/>
      </c>
      <c r="G330" s="373"/>
      <c r="H330" s="373">
        <f>IF(OR(ISERROR(VLOOKUP($E330&amp;$D$85&amp;$D$86,'CCG data'!$A:$AD,'CCG data'!S$3,FALSE)),ISBLANK(VLOOKUP($E330&amp;$D$85&amp;$D$86,'CCG data'!$A:$AD,'CCG data'!S$3,FALSE))),"",VLOOKUP($E330&amp;$D$85&amp;$D$86,'CCG data'!$A:$AD,'CCG data'!S$3,FALSE))</f>
        <v>44.4</v>
      </c>
      <c r="I330" s="373"/>
      <c r="J330" s="373">
        <f>IF(OR(ISERROR(VLOOKUP($E330&amp;$D$85&amp;$D$86,'CCG data'!$A:$AD,'CCG data'!T$3,FALSE)),ISBLANK(VLOOKUP($E330&amp;$D$85&amp;$D$86,'CCG data'!$A:$AD,'CCG data'!T$3,FALSE))),"",VLOOKUP($E330&amp;$D$85&amp;$D$86,'CCG data'!$A:$AD,'CCG data'!T$3,FALSE))</f>
        <v>38.5</v>
      </c>
      <c r="K330" s="373"/>
      <c r="L330" s="373">
        <f>IF(OR(ISERROR(VLOOKUP($E330&amp;$D$85&amp;$D$86,'CCG data'!$A:$AD,'CCG data'!U$3,FALSE)),ISBLANK(VLOOKUP($E330&amp;$D$85&amp;$D$86,'CCG data'!$A:$AD,'CCG data'!U$3,FALSE))),"",VLOOKUP($E330&amp;$D$85&amp;$D$86,'CCG data'!$A:$AD,'CCG data'!U$3,FALSE))</f>
        <v>5.9</v>
      </c>
      <c r="M330" s="374"/>
      <c r="N330" s="303">
        <f>IF(OR(ISERROR(VLOOKUP($E330&amp;$D$85&amp;$D$86,'CCG data'!$A:$AD,'CCG data'!G$3,FALSE)),ISBLANK(VLOOKUP($E330&amp;$D$85&amp;$D$86,'CCG data'!$A:$AD,'CCG data'!G$3,FALSE))),"",VLOOKUP($E330&amp;$D$85&amp;$D$86,'CCG data'!$A:$AD,'CCG data'!G$3,FALSE))</f>
        <v>1113</v>
      </c>
      <c r="P330" s="354" t="str">
        <f>IF(OR(ISERROR(VLOOKUP($E330&amp;$D$85&amp;$D$86,'CCG data'!$A:$AD,'CCG data'!B$3,FALSE)),ISBLANK(VLOOKUP($E330&amp;$D$85&amp;$D$86,'CCG data'!$A:$AD,'CCG data'!B$3,FALSE))),"",VLOOKUP($E330&amp;$D$85&amp;$D$86,'CCG data'!$A:$AD,'CCG data'!B$3,FALSE))</f>
        <v/>
      </c>
      <c r="Q330" s="246"/>
      <c r="R330" s="246">
        <f>IF(OR(ISERROR(VLOOKUP($E330&amp;$D$85&amp;$D$86,'CCG data'!$A:$AD,'CCG data'!C$3,FALSE)),ISBLANK(VLOOKUP($E330&amp;$D$85&amp;$D$86,'CCG data'!$A:$AD,'CCG data'!C$3,FALSE))),"",VLOOKUP($E330&amp;$D$85&amp;$D$86,'CCG data'!$A:$AD,'CCG data'!C$3,FALSE))</f>
        <v>0.50314465408805031</v>
      </c>
      <c r="S330" s="246"/>
      <c r="T330" s="246">
        <f>IF(OR(ISERROR(VLOOKUP($E330&amp;$D$85&amp;$D$86,'CCG data'!$A:$AD,'CCG data'!D$3,FALSE)),ISBLANK(VLOOKUP($E330&amp;$D$85&amp;$D$86,'CCG data'!$A:$AD,'CCG data'!D$3,FALSE))),"",VLOOKUP($E330&amp;$D$85&amp;$D$86,'CCG data'!$A:$AD,'CCG data'!D$3,FALSE))</f>
        <v>0.42946990116801437</v>
      </c>
      <c r="U330" s="246"/>
      <c r="V330" s="246">
        <f>IF(OR(ISERROR(VLOOKUP($E330&amp;$D$85&amp;$D$86,'CCG data'!$A:$AD,'CCG data'!E$3,FALSE)),ISBLANK(VLOOKUP($E330&amp;$D$85&amp;$D$86,'CCG data'!$A:$AD,'CCG data'!E$3,FALSE))),"",VLOOKUP($E330&amp;$D$85&amp;$D$86,'CCG data'!$A:$AD,'CCG data'!E$3,FALSE))</f>
        <v>6.7385444743935305E-2</v>
      </c>
      <c r="W330" s="387"/>
      <c r="Z330" s="178">
        <f>IFERROR(VLOOKUP($E330&amp;$D$86, Outliers!$A$4:$P$214,10,FALSE),"0")</f>
        <v>1</v>
      </c>
      <c r="AA330" s="178">
        <f>IFERROR(VLOOKUP($E330&amp;$D$86, Outliers!$A$4:$P$214,11,FALSE),"0")</f>
        <v>1</v>
      </c>
      <c r="AB330" s="178">
        <f>IFERROR(VLOOKUP($E330&amp;$D$86, Outliers!$A$4:$P$214,12,FALSE),"0")</f>
        <v>1</v>
      </c>
      <c r="AD330" s="82"/>
      <c r="AE330" s="82"/>
      <c r="AF330" s="82"/>
      <c r="AG330" s="82"/>
    </row>
    <row r="331" spans="4:33" x14ac:dyDescent="0.25">
      <c r="D331" s="301"/>
      <c r="E331" s="107" t="s">
        <v>27</v>
      </c>
      <c r="F331" s="99" t="str">
        <f>IF(P330="","",VLOOKUP($E330&amp;$D$85&amp;$D$86,'CCG data'!$A:$AD,'CCG data'!W$3,FALSE))</f>
        <v/>
      </c>
      <c r="G331" s="100" t="str">
        <f>IF(P330="","",VLOOKUP($E330&amp;$D$85&amp;$D$86,'CCG data'!$A:$AD,'CCG data'!X$3,FALSE))</f>
        <v/>
      </c>
      <c r="H331" s="100">
        <f>IF(R330="","",VLOOKUP($E330&amp;$D$85&amp;$D$86,'CCG data'!$A:$AD,'CCG data'!Y$3,FALSE))</f>
        <v>40.700000000000003</v>
      </c>
      <c r="I331" s="100">
        <f>IF(R330="","",VLOOKUP($E330&amp;$D$85&amp;$D$86,'CCG data'!$A:$AD,'CCG data'!Z$3,FALSE))</f>
        <v>48.1</v>
      </c>
      <c r="J331" s="100">
        <f>IF(T330="","",VLOOKUP($E330&amp;$D$85&amp;$D$86,'CCG data'!$A:$AD,'CCG data'!AA$3,FALSE))</f>
        <v>35</v>
      </c>
      <c r="K331" s="100">
        <f>IF(T330="","",VLOOKUP($E330&amp;$D$85&amp;$D$86,'CCG data'!$A:$AD,'CCG data'!AB$3,FALSE))</f>
        <v>41.9</v>
      </c>
      <c r="L331" s="100">
        <f>IF(V330="","",VLOOKUP($E330&amp;$D$85&amp;$D$86,'CCG data'!$A:$AD,'CCG data'!AC$3,FALSE))</f>
        <v>4.5999999999999996</v>
      </c>
      <c r="M331" s="100">
        <f>IF(V330="","",VLOOKUP($E330&amp;$D$85&amp;$D$86,'CCG data'!$A:$AD,'CCG data'!AD$3,FALSE))</f>
        <v>7.3</v>
      </c>
      <c r="N331" s="304"/>
      <c r="P331" s="162" t="str">
        <f>IF(P330="","",VLOOKUP($E330&amp;$D$85&amp;$D$86,'CCG data'!$A:$AD,'CCG data'!I$3,FALSE))</f>
        <v/>
      </c>
      <c r="Q331" s="15" t="str">
        <f>IF(P330="","",VLOOKUP($E330&amp;$D$85&amp;$D$86,'CCG data'!$A:$AD,'CCG data'!J$3,FALSE))</f>
        <v/>
      </c>
      <c r="R331" s="15">
        <f>IF(R330="","",VLOOKUP($E330&amp;$D$85&amp;$D$86,'CCG data'!$A:$AD,'CCG data'!K$3,FALSE))</f>
        <v>0.47399999999999998</v>
      </c>
      <c r="S331" s="15">
        <f>IF(R330="","",VLOOKUP($E330&amp;$D$85&amp;$D$86,'CCG data'!$A:$AD,'CCG data'!L$3,FALSE))</f>
        <v>0.53200000000000003</v>
      </c>
      <c r="T331" s="15">
        <f>IF(T330="","",VLOOKUP($E330&amp;$D$85&amp;$D$86,'CCG data'!$A:$AD,'CCG data'!M$3,FALSE))</f>
        <v>0.40100000000000002</v>
      </c>
      <c r="U331" s="15">
        <f>IF(T330="","",VLOOKUP($E330&amp;$D$85&amp;$D$86,'CCG data'!$A:$AD,'CCG data'!N$3,FALSE))</f>
        <v>0.45900000000000002</v>
      </c>
      <c r="V331" s="15">
        <f>IF(V330="","",VLOOKUP($E330&amp;$D$85&amp;$D$86,'CCG data'!$A:$AD,'CCG data'!O$3,FALSE))</f>
        <v>5.3999999999999999E-2</v>
      </c>
      <c r="W331" s="142">
        <f>IF(V330="","",VLOOKUP($E330&amp;$D$85&amp;$D$86,'CCG data'!$A:$AD,'CCG data'!P$3,FALSE))</f>
        <v>8.4000000000000005E-2</v>
      </c>
      <c r="Z331" s="178" t="str">
        <f>IFERROR(VLOOKUP($E331&amp;$D$86, Outliers!$A$4:$P$214,10,FALSE),"0")</f>
        <v>0</v>
      </c>
      <c r="AA331" s="178" t="str">
        <f>IFERROR(VLOOKUP($E331&amp;$D$86, Outliers!$A$4:$P$214,11,FALSE),"0")</f>
        <v>0</v>
      </c>
      <c r="AB331" s="178" t="str">
        <f>IFERROR(VLOOKUP($E331&amp;$D$86, Outliers!$A$4:$P$214,12,FALSE),"0")</f>
        <v>0</v>
      </c>
      <c r="AD331" s="82"/>
      <c r="AE331" s="82"/>
      <c r="AF331" s="82"/>
      <c r="AG331" s="82"/>
    </row>
    <row r="332" spans="4:33" ht="15.75" x14ac:dyDescent="0.25">
      <c r="D332" s="301"/>
      <c r="E332" s="108" t="s">
        <v>257</v>
      </c>
      <c r="F332" s="372" t="str">
        <f>IF(OR(ISERROR(VLOOKUP($E332&amp;$D$85&amp;$D$86,'CCG data'!$A:$AD,'CCG data'!R$3,FALSE)),ISBLANK(VLOOKUP($E332&amp;$D$85&amp;$D$86,'CCG data'!$A:$AD,'CCG data'!R$3,FALSE))),"",VLOOKUP($E332&amp;$D$85&amp;$D$86,'CCG data'!$A:$AD,'CCG data'!R$3,FALSE))</f>
        <v/>
      </c>
      <c r="G332" s="373"/>
      <c r="H332" s="373">
        <f>IF(OR(ISERROR(VLOOKUP($E332&amp;$D$85&amp;$D$86,'CCG data'!$A:$AD,'CCG data'!S$3,FALSE)),ISBLANK(VLOOKUP($E332&amp;$D$85&amp;$D$86,'CCG data'!$A:$AD,'CCG data'!S$3,FALSE))),"",VLOOKUP($E332&amp;$D$85&amp;$D$86,'CCG data'!$A:$AD,'CCG data'!S$3,FALSE))</f>
        <v>73.2</v>
      </c>
      <c r="I332" s="373"/>
      <c r="J332" s="373">
        <f>IF(OR(ISERROR(VLOOKUP($E332&amp;$D$85&amp;$D$86,'CCG data'!$A:$AD,'CCG data'!T$3,FALSE)),ISBLANK(VLOOKUP($E332&amp;$D$85&amp;$D$86,'CCG data'!$A:$AD,'CCG data'!T$3,FALSE))),"",VLOOKUP($E332&amp;$D$85&amp;$D$86,'CCG data'!$A:$AD,'CCG data'!T$3,FALSE))</f>
        <v>64.400000000000006</v>
      </c>
      <c r="K332" s="373"/>
      <c r="L332" s="373">
        <f>IF(OR(ISERROR(VLOOKUP($E332&amp;$D$85&amp;$D$86,'CCG data'!$A:$AD,'CCG data'!U$3,FALSE)),ISBLANK(VLOOKUP($E332&amp;$D$85&amp;$D$86,'CCG data'!$A:$AD,'CCG data'!U$3,FALSE))),"",VLOOKUP($E332&amp;$D$85&amp;$D$86,'CCG data'!$A:$AD,'CCG data'!U$3,FALSE))</f>
        <v>23.8</v>
      </c>
      <c r="M332" s="374"/>
      <c r="N332" s="303">
        <f>IF(OR(ISERROR(VLOOKUP($E332&amp;$D$85&amp;$D$86,'CCG data'!$A:$AD,'CCG data'!G$3,FALSE)),ISBLANK(VLOOKUP($E332&amp;$D$85&amp;$D$86,'CCG data'!$A:$AD,'CCG data'!G$3,FALSE))),"",VLOOKUP($E332&amp;$D$85&amp;$D$86,'CCG data'!$A:$AD,'CCG data'!G$3,FALSE))</f>
        <v>1173</v>
      </c>
      <c r="P332" s="354" t="str">
        <f>IF(OR(ISERROR(VLOOKUP($E332&amp;$D$85&amp;$D$86,'CCG data'!$A:$AD,'CCG data'!B$3,FALSE)),ISBLANK(VLOOKUP($E332&amp;$D$85&amp;$D$86,'CCG data'!$A:$AD,'CCG data'!B$3,FALSE))),"",VLOOKUP($E332&amp;$D$85&amp;$D$86,'CCG data'!$A:$AD,'CCG data'!B$3,FALSE))</f>
        <v/>
      </c>
      <c r="Q332" s="246"/>
      <c r="R332" s="246">
        <f>IF(OR(ISERROR(VLOOKUP($E332&amp;$D$85&amp;$D$86,'CCG data'!$A:$AD,'CCG data'!C$3,FALSE)),ISBLANK(VLOOKUP($E332&amp;$D$85&amp;$D$86,'CCG data'!$A:$AD,'CCG data'!C$3,FALSE))),"",VLOOKUP($E332&amp;$D$85&amp;$D$86,'CCG data'!$A:$AD,'CCG data'!C$3,FALSE))</f>
        <v>0.45439045183290705</v>
      </c>
      <c r="S332" s="246"/>
      <c r="T332" s="246">
        <f>IF(OR(ISERROR(VLOOKUP($E332&amp;$D$85&amp;$D$86,'CCG data'!$A:$AD,'CCG data'!D$3,FALSE)),ISBLANK(VLOOKUP($E332&amp;$D$85&amp;$D$86,'CCG data'!$A:$AD,'CCG data'!D$3,FALSE))),"",VLOOKUP($E332&amp;$D$85&amp;$D$86,'CCG data'!$A:$AD,'CCG data'!D$3,FALSE))</f>
        <v>0.39727195225916456</v>
      </c>
      <c r="U332" s="246"/>
      <c r="V332" s="246">
        <f>IF(OR(ISERROR(VLOOKUP($E332&amp;$D$85&amp;$D$86,'CCG data'!$A:$AD,'CCG data'!E$3,FALSE)),ISBLANK(VLOOKUP($E332&amp;$D$85&amp;$D$86,'CCG data'!$A:$AD,'CCG data'!E$3,FALSE))),"",VLOOKUP($E332&amp;$D$85&amp;$D$86,'CCG data'!$A:$AD,'CCG data'!E$3,FALSE))</f>
        <v>0.14833759590792839</v>
      </c>
      <c r="W332" s="387"/>
      <c r="Z332" s="178">
        <f>IFERROR(VLOOKUP($E332&amp;$D$86, Outliers!$A$4:$P$214,10,FALSE),"0")</f>
        <v>1</v>
      </c>
      <c r="AA332" s="178">
        <f>IFERROR(VLOOKUP($E332&amp;$D$86, Outliers!$A$4:$P$214,11,FALSE),"0")</f>
        <v>1</v>
      </c>
      <c r="AB332" s="178">
        <f>IFERROR(VLOOKUP($E332&amp;$D$86, Outliers!$A$4:$P$214,12,FALSE),"0")</f>
        <v>1</v>
      </c>
      <c r="AD332" s="82"/>
      <c r="AE332" s="82"/>
      <c r="AF332" s="82"/>
      <c r="AG332" s="82"/>
    </row>
    <row r="333" spans="4:33" x14ac:dyDescent="0.25">
      <c r="D333" s="301"/>
      <c r="E333" s="107" t="s">
        <v>27</v>
      </c>
      <c r="F333" s="99" t="str">
        <f>IF(P332="","",VLOOKUP($E332&amp;$D$85&amp;$D$86,'CCG data'!$A:$AD,'CCG data'!W$3,FALSE))</f>
        <v/>
      </c>
      <c r="G333" s="100" t="str">
        <f>IF(P332="","",VLOOKUP($E332&amp;$D$85&amp;$D$86,'CCG data'!$A:$AD,'CCG data'!X$3,FALSE))</f>
        <v/>
      </c>
      <c r="H333" s="100">
        <f>IF(R332="","",VLOOKUP($E332&amp;$D$85&amp;$D$86,'CCG data'!$A:$AD,'CCG data'!Y$3,FALSE))</f>
        <v>67</v>
      </c>
      <c r="I333" s="100">
        <f>IF(R332="","",VLOOKUP($E332&amp;$D$85&amp;$D$86,'CCG data'!$A:$AD,'CCG data'!Z$3,FALSE))</f>
        <v>79.400000000000006</v>
      </c>
      <c r="J333" s="100">
        <f>IF(T332="","",VLOOKUP($E332&amp;$D$85&amp;$D$86,'CCG data'!$A:$AD,'CCG data'!AA$3,FALSE))</f>
        <v>58.5</v>
      </c>
      <c r="K333" s="100">
        <f>IF(T332="","",VLOOKUP($E332&amp;$D$85&amp;$D$86,'CCG data'!$A:$AD,'CCG data'!AB$3,FALSE))</f>
        <v>70.2</v>
      </c>
      <c r="L333" s="100">
        <f>IF(V332="","",VLOOKUP($E332&amp;$D$85&amp;$D$86,'CCG data'!$A:$AD,'CCG data'!AC$3,FALSE))</f>
        <v>20.3</v>
      </c>
      <c r="M333" s="100">
        <f>IF(V332="","",VLOOKUP($E332&amp;$D$85&amp;$D$86,'CCG data'!$A:$AD,'CCG data'!AD$3,FALSE))</f>
        <v>27.4</v>
      </c>
      <c r="N333" s="304"/>
      <c r="P333" s="162" t="str">
        <f>IF(P332="","",VLOOKUP($E332&amp;$D$85&amp;$D$86,'CCG data'!$A:$AD,'CCG data'!I$3,FALSE))</f>
        <v/>
      </c>
      <c r="Q333" s="15" t="str">
        <f>IF(P332="","",VLOOKUP($E332&amp;$D$85&amp;$D$86,'CCG data'!$A:$AD,'CCG data'!J$3,FALSE))</f>
        <v/>
      </c>
      <c r="R333" s="15">
        <f>IF(R332="","",VLOOKUP($E332&amp;$D$85&amp;$D$86,'CCG data'!$A:$AD,'CCG data'!K$3,FALSE))</f>
        <v>0.42599999999999999</v>
      </c>
      <c r="S333" s="15">
        <f>IF(R332="","",VLOOKUP($E332&amp;$D$85&amp;$D$86,'CCG data'!$A:$AD,'CCG data'!L$3,FALSE))</f>
        <v>0.48299999999999998</v>
      </c>
      <c r="T333" s="15">
        <f>IF(T332="","",VLOOKUP($E332&amp;$D$85&amp;$D$86,'CCG data'!$A:$AD,'CCG data'!M$3,FALSE))</f>
        <v>0.37</v>
      </c>
      <c r="U333" s="15">
        <f>IF(T332="","",VLOOKUP($E332&amp;$D$85&amp;$D$86,'CCG data'!$A:$AD,'CCG data'!N$3,FALSE))</f>
        <v>0.42599999999999999</v>
      </c>
      <c r="V333" s="15">
        <f>IF(V332="","",VLOOKUP($E332&amp;$D$85&amp;$D$86,'CCG data'!$A:$AD,'CCG data'!O$3,FALSE))</f>
        <v>0.129</v>
      </c>
      <c r="W333" s="142">
        <f>IF(V332="","",VLOOKUP($E332&amp;$D$85&amp;$D$86,'CCG data'!$A:$AD,'CCG data'!P$3,FALSE))</f>
        <v>0.17</v>
      </c>
      <c r="Z333" s="178" t="str">
        <f>IFERROR(VLOOKUP($E333&amp;$D$86, Outliers!$A$4:$P$214,10,FALSE),"0")</f>
        <v>0</v>
      </c>
      <c r="AA333" s="178" t="str">
        <f>IFERROR(VLOOKUP($E333&amp;$D$86, Outliers!$A$4:$P$214,11,FALSE),"0")</f>
        <v>0</v>
      </c>
      <c r="AB333" s="178" t="str">
        <f>IFERROR(VLOOKUP($E333&amp;$D$86, Outliers!$A$4:$P$214,12,FALSE),"0")</f>
        <v>0</v>
      </c>
      <c r="AD333" s="82"/>
      <c r="AE333" s="82"/>
      <c r="AF333" s="82"/>
      <c r="AG333" s="82"/>
    </row>
    <row r="334" spans="4:33" ht="15.75" x14ac:dyDescent="0.25">
      <c r="D334" s="301"/>
      <c r="E334" s="108" t="s">
        <v>258</v>
      </c>
      <c r="F334" s="372" t="str">
        <f>IF(OR(ISERROR(VLOOKUP($E334&amp;$D$85&amp;$D$86,'CCG data'!$A:$AD,'CCG data'!R$3,FALSE)),ISBLANK(VLOOKUP($E334&amp;$D$85&amp;$D$86,'CCG data'!$A:$AD,'CCG data'!R$3,FALSE))),"",VLOOKUP($E334&amp;$D$85&amp;$D$86,'CCG data'!$A:$AD,'CCG data'!R$3,FALSE))</f>
        <v/>
      </c>
      <c r="G334" s="373"/>
      <c r="H334" s="373">
        <f>IF(OR(ISERROR(VLOOKUP($E334&amp;$D$85&amp;$D$86,'CCG data'!$A:$AD,'CCG data'!S$3,FALSE)),ISBLANK(VLOOKUP($E334&amp;$D$85&amp;$D$86,'CCG data'!$A:$AD,'CCG data'!S$3,FALSE))),"",VLOOKUP($E334&amp;$D$85&amp;$D$86,'CCG data'!$A:$AD,'CCG data'!S$3,FALSE))</f>
        <v>18.5</v>
      </c>
      <c r="I334" s="373"/>
      <c r="J334" s="373">
        <f>IF(OR(ISERROR(VLOOKUP($E334&amp;$D$85&amp;$D$86,'CCG data'!$A:$AD,'CCG data'!T$3,FALSE)),ISBLANK(VLOOKUP($E334&amp;$D$85&amp;$D$86,'CCG data'!$A:$AD,'CCG data'!T$3,FALSE))),"",VLOOKUP($E334&amp;$D$85&amp;$D$86,'CCG data'!$A:$AD,'CCG data'!T$3,FALSE))</f>
        <v>18.399999999999999</v>
      </c>
      <c r="K334" s="373"/>
      <c r="L334" s="373">
        <f>IF(OR(ISERROR(VLOOKUP($E334&amp;$D$85&amp;$D$86,'CCG data'!$A:$AD,'CCG data'!U$3,FALSE)),ISBLANK(VLOOKUP($E334&amp;$D$85&amp;$D$86,'CCG data'!$A:$AD,'CCG data'!U$3,FALSE))),"",VLOOKUP($E334&amp;$D$85&amp;$D$86,'CCG data'!$A:$AD,'CCG data'!U$3,FALSE))</f>
        <v>20.2</v>
      </c>
      <c r="M334" s="374"/>
      <c r="N334" s="303">
        <f>IF(OR(ISERROR(VLOOKUP($E334&amp;$D$85&amp;$D$86,'CCG data'!$A:$AD,'CCG data'!G$3,FALSE)),ISBLANK(VLOOKUP($E334&amp;$D$85&amp;$D$86,'CCG data'!$A:$AD,'CCG data'!G$3,FALSE))),"",VLOOKUP($E334&amp;$D$85&amp;$D$86,'CCG data'!$A:$AD,'CCG data'!G$3,FALSE))</f>
        <v>986</v>
      </c>
      <c r="P334" s="354" t="str">
        <f>IF(OR(ISERROR(VLOOKUP($E334&amp;$D$85&amp;$D$86,'CCG data'!$A:$AD,'CCG data'!B$3,FALSE)),ISBLANK(VLOOKUP($E334&amp;$D$85&amp;$D$86,'CCG data'!$A:$AD,'CCG data'!B$3,FALSE))),"",VLOOKUP($E334&amp;$D$85&amp;$D$86,'CCG data'!$A:$AD,'CCG data'!B$3,FALSE))</f>
        <v/>
      </c>
      <c r="Q334" s="246"/>
      <c r="R334" s="246">
        <f>IF(OR(ISERROR(VLOOKUP($E334&amp;$D$85&amp;$D$86,'CCG data'!$A:$AD,'CCG data'!C$3,FALSE)),ISBLANK(VLOOKUP($E334&amp;$D$85&amp;$D$86,'CCG data'!$A:$AD,'CCG data'!C$3,FALSE))),"",VLOOKUP($E334&amp;$D$85&amp;$D$86,'CCG data'!$A:$AD,'CCG data'!C$3,FALSE))</f>
        <v>0.31947261663286003</v>
      </c>
      <c r="S334" s="246"/>
      <c r="T334" s="246">
        <f>IF(OR(ISERROR(VLOOKUP($E334&amp;$D$85&amp;$D$86,'CCG data'!$A:$AD,'CCG data'!D$3,FALSE)),ISBLANK(VLOOKUP($E334&amp;$D$85&amp;$D$86,'CCG data'!$A:$AD,'CCG data'!D$3,FALSE))),"",VLOOKUP($E334&amp;$D$85&amp;$D$86,'CCG data'!$A:$AD,'CCG data'!D$3,FALSE))</f>
        <v>0.32758620689655171</v>
      </c>
      <c r="U334" s="246"/>
      <c r="V334" s="246">
        <f>IF(OR(ISERROR(VLOOKUP($E334&amp;$D$85&amp;$D$86,'CCG data'!$A:$AD,'CCG data'!E$3,FALSE)),ISBLANK(VLOOKUP($E334&amp;$D$85&amp;$D$86,'CCG data'!$A:$AD,'CCG data'!E$3,FALSE))),"",VLOOKUP($E334&amp;$D$85&amp;$D$86,'CCG data'!$A:$AD,'CCG data'!E$3,FALSE))</f>
        <v>0.35294117647058826</v>
      </c>
      <c r="W334" s="387"/>
      <c r="Z334" s="178">
        <f>IFERROR(VLOOKUP($E334&amp;$D$86, Outliers!$A$4:$P$214,10,FALSE),"0")</f>
        <v>1</v>
      </c>
      <c r="AA334" s="178">
        <f>IFERROR(VLOOKUP($E334&amp;$D$86, Outliers!$A$4:$P$214,11,FALSE),"0")</f>
        <v>1</v>
      </c>
      <c r="AB334" s="178">
        <f>IFERROR(VLOOKUP($E334&amp;$D$86, Outliers!$A$4:$P$214,12,FALSE),"0")</f>
        <v>1</v>
      </c>
      <c r="AD334" s="82"/>
      <c r="AE334" s="82"/>
      <c r="AF334" s="82"/>
      <c r="AG334" s="82"/>
    </row>
    <row r="335" spans="4:33" x14ac:dyDescent="0.25">
      <c r="D335" s="301"/>
      <c r="E335" s="107" t="s">
        <v>27</v>
      </c>
      <c r="F335" s="99" t="str">
        <f>IF(P334="","",VLOOKUP($E334&amp;$D$85&amp;$D$86,'CCG data'!$A:$AD,'CCG data'!W$3,FALSE))</f>
        <v/>
      </c>
      <c r="G335" s="100" t="str">
        <f>IF(P334="","",VLOOKUP($E334&amp;$D$85&amp;$D$86,'CCG data'!$A:$AD,'CCG data'!X$3,FALSE))</f>
        <v/>
      </c>
      <c r="H335" s="100">
        <f>IF(R334="","",VLOOKUP($E334&amp;$D$85&amp;$D$86,'CCG data'!$A:$AD,'CCG data'!Y$3,FALSE))</f>
        <v>16.399999999999999</v>
      </c>
      <c r="I335" s="100">
        <f>IF(R334="","",VLOOKUP($E334&amp;$D$85&amp;$D$86,'CCG data'!$A:$AD,'CCG data'!Z$3,FALSE))</f>
        <v>20.5</v>
      </c>
      <c r="J335" s="100">
        <f>IF(T334="","",VLOOKUP($E334&amp;$D$85&amp;$D$86,'CCG data'!$A:$AD,'CCG data'!AA$3,FALSE))</f>
        <v>16.399999999999999</v>
      </c>
      <c r="K335" s="100">
        <f>IF(T334="","",VLOOKUP($E334&amp;$D$85&amp;$D$86,'CCG data'!$A:$AD,'CCG data'!AB$3,FALSE))</f>
        <v>20.399999999999999</v>
      </c>
      <c r="L335" s="100">
        <f>IF(V334="","",VLOOKUP($E334&amp;$D$85&amp;$D$86,'CCG data'!$A:$AD,'CCG data'!AC$3,FALSE))</f>
        <v>18.100000000000001</v>
      </c>
      <c r="M335" s="100">
        <f>IF(V334="","",VLOOKUP($E334&amp;$D$85&amp;$D$86,'CCG data'!$A:$AD,'CCG data'!AD$3,FALSE))</f>
        <v>22.4</v>
      </c>
      <c r="N335" s="304"/>
      <c r="P335" s="162" t="str">
        <f>IF(P334="","",VLOOKUP($E334&amp;$D$85&amp;$D$86,'CCG data'!$A:$AD,'CCG data'!I$3,FALSE))</f>
        <v/>
      </c>
      <c r="Q335" s="15" t="str">
        <f>IF(P334="","",VLOOKUP($E334&amp;$D$85&amp;$D$86,'CCG data'!$A:$AD,'CCG data'!J$3,FALSE))</f>
        <v/>
      </c>
      <c r="R335" s="15">
        <f>IF(R334="","",VLOOKUP($E334&amp;$D$85&amp;$D$86,'CCG data'!$A:$AD,'CCG data'!K$3,FALSE))</f>
        <v>0.29099999999999998</v>
      </c>
      <c r="S335" s="15">
        <f>IF(R334="","",VLOOKUP($E334&amp;$D$85&amp;$D$86,'CCG data'!$A:$AD,'CCG data'!L$3,FALSE))</f>
        <v>0.34899999999999998</v>
      </c>
      <c r="T335" s="15">
        <f>IF(T334="","",VLOOKUP($E334&amp;$D$85&amp;$D$86,'CCG data'!$A:$AD,'CCG data'!M$3,FALSE))</f>
        <v>0.29899999999999999</v>
      </c>
      <c r="U335" s="15">
        <f>IF(T334="","",VLOOKUP($E334&amp;$D$85&amp;$D$86,'CCG data'!$A:$AD,'CCG data'!N$3,FALSE))</f>
        <v>0.35799999999999998</v>
      </c>
      <c r="V335" s="15">
        <f>IF(V334="","",VLOOKUP($E334&amp;$D$85&amp;$D$86,'CCG data'!$A:$AD,'CCG data'!O$3,FALSE))</f>
        <v>0.32400000000000001</v>
      </c>
      <c r="W335" s="142">
        <f>IF(V334="","",VLOOKUP($E334&amp;$D$85&amp;$D$86,'CCG data'!$A:$AD,'CCG data'!P$3,FALSE))</f>
        <v>0.38300000000000001</v>
      </c>
      <c r="Z335" s="178" t="str">
        <f>IFERROR(VLOOKUP($E335&amp;$D$86, Outliers!$A$4:$P$214,10,FALSE),"0")</f>
        <v>0</v>
      </c>
      <c r="AA335" s="178" t="str">
        <f>IFERROR(VLOOKUP($E335&amp;$D$86, Outliers!$A$4:$P$214,11,FALSE),"0")</f>
        <v>0</v>
      </c>
      <c r="AB335" s="178" t="str">
        <f>IFERROR(VLOOKUP($E335&amp;$D$86, Outliers!$A$4:$P$214,12,FALSE),"0")</f>
        <v>0</v>
      </c>
      <c r="AD335" s="82"/>
      <c r="AE335" s="82"/>
      <c r="AF335" s="82"/>
      <c r="AG335" s="82"/>
    </row>
    <row r="336" spans="4:33" ht="15.75" x14ac:dyDescent="0.25">
      <c r="D336" s="301"/>
      <c r="E336" s="108" t="s">
        <v>259</v>
      </c>
      <c r="F336" s="372" t="str">
        <f>IF(OR(ISERROR(VLOOKUP($E336&amp;$D$85&amp;$D$86,'CCG data'!$A:$AD,'CCG data'!R$3,FALSE)),ISBLANK(VLOOKUP($E336&amp;$D$85&amp;$D$86,'CCG data'!$A:$AD,'CCG data'!R$3,FALSE))),"",VLOOKUP($E336&amp;$D$85&amp;$D$86,'CCG data'!$A:$AD,'CCG data'!R$3,FALSE))</f>
        <v/>
      </c>
      <c r="G336" s="373"/>
      <c r="H336" s="373">
        <f>IF(OR(ISERROR(VLOOKUP($E336&amp;$D$85&amp;$D$86,'CCG data'!$A:$AD,'CCG data'!S$3,FALSE)),ISBLANK(VLOOKUP($E336&amp;$D$85&amp;$D$86,'CCG data'!$A:$AD,'CCG data'!S$3,FALSE))),"",VLOOKUP($E336&amp;$D$85&amp;$D$86,'CCG data'!$A:$AD,'CCG data'!S$3,FALSE))</f>
        <v>29.9</v>
      </c>
      <c r="I336" s="373"/>
      <c r="J336" s="373">
        <f>IF(OR(ISERROR(VLOOKUP($E336&amp;$D$85&amp;$D$86,'CCG data'!$A:$AD,'CCG data'!T$3,FALSE)),ISBLANK(VLOOKUP($E336&amp;$D$85&amp;$D$86,'CCG data'!$A:$AD,'CCG data'!T$3,FALSE))),"",VLOOKUP($E336&amp;$D$85&amp;$D$86,'CCG data'!$A:$AD,'CCG data'!T$3,FALSE))</f>
        <v>19.399999999999999</v>
      </c>
      <c r="K336" s="373"/>
      <c r="L336" s="373">
        <f>IF(OR(ISERROR(VLOOKUP($E336&amp;$D$85&amp;$D$86,'CCG data'!$A:$AD,'CCG data'!U$3,FALSE)),ISBLANK(VLOOKUP($E336&amp;$D$85&amp;$D$86,'CCG data'!$A:$AD,'CCG data'!U$3,FALSE))),"",VLOOKUP($E336&amp;$D$85&amp;$D$86,'CCG data'!$A:$AD,'CCG data'!U$3,FALSE))</f>
        <v>8</v>
      </c>
      <c r="M336" s="374"/>
      <c r="N336" s="303">
        <f>IF(OR(ISERROR(VLOOKUP($E336&amp;$D$85&amp;$D$86,'CCG data'!$A:$AD,'CCG data'!G$3,FALSE)),ISBLANK(VLOOKUP($E336&amp;$D$85&amp;$D$86,'CCG data'!$A:$AD,'CCG data'!G$3,FALSE))),"",VLOOKUP($E336&amp;$D$85&amp;$D$86,'CCG data'!$A:$AD,'CCG data'!G$3,FALSE))</f>
        <v>992</v>
      </c>
      <c r="P336" s="354" t="str">
        <f>IF(OR(ISERROR(VLOOKUP($E336&amp;$D$85&amp;$D$86,'CCG data'!$A:$AD,'CCG data'!B$3,FALSE)),ISBLANK(VLOOKUP($E336&amp;$D$85&amp;$D$86,'CCG data'!$A:$AD,'CCG data'!B$3,FALSE))),"",VLOOKUP($E336&amp;$D$85&amp;$D$86,'CCG data'!$A:$AD,'CCG data'!B$3,FALSE))</f>
        <v/>
      </c>
      <c r="Q336" s="246"/>
      <c r="R336" s="246">
        <f>IF(OR(ISERROR(VLOOKUP($E336&amp;$D$85&amp;$D$86,'CCG data'!$A:$AD,'CCG data'!C$3,FALSE)),ISBLANK(VLOOKUP($E336&amp;$D$85&amp;$D$86,'CCG data'!$A:$AD,'CCG data'!C$3,FALSE))),"",VLOOKUP($E336&amp;$D$85&amp;$D$86,'CCG data'!$A:$AD,'CCG data'!C$3,FALSE))</f>
        <v>0.5161290322580645</v>
      </c>
      <c r="S336" s="246"/>
      <c r="T336" s="246">
        <f>IF(OR(ISERROR(VLOOKUP($E336&amp;$D$85&amp;$D$86,'CCG data'!$A:$AD,'CCG data'!D$3,FALSE)),ISBLANK(VLOOKUP($E336&amp;$D$85&amp;$D$86,'CCG data'!$A:$AD,'CCG data'!D$3,FALSE))),"",VLOOKUP($E336&amp;$D$85&amp;$D$86,'CCG data'!$A:$AD,'CCG data'!D$3,FALSE))</f>
        <v>0.34375</v>
      </c>
      <c r="U336" s="246"/>
      <c r="V336" s="246">
        <f>IF(OR(ISERROR(VLOOKUP($E336&amp;$D$85&amp;$D$86,'CCG data'!$A:$AD,'CCG data'!E$3,FALSE)),ISBLANK(VLOOKUP($E336&amp;$D$85&amp;$D$86,'CCG data'!$A:$AD,'CCG data'!E$3,FALSE))),"",VLOOKUP($E336&amp;$D$85&amp;$D$86,'CCG data'!$A:$AD,'CCG data'!E$3,FALSE))</f>
        <v>0.14012096774193547</v>
      </c>
      <c r="W336" s="387"/>
      <c r="Z336" s="178">
        <f>IFERROR(VLOOKUP($E336&amp;$D$86, Outliers!$A$4:$P$214,10,FALSE),"0")</f>
        <v>1</v>
      </c>
      <c r="AA336" s="178">
        <f>IFERROR(VLOOKUP($E336&amp;$D$86, Outliers!$A$4:$P$214,11,FALSE),"0")</f>
        <v>1</v>
      </c>
      <c r="AB336" s="178">
        <f>IFERROR(VLOOKUP($E336&amp;$D$86, Outliers!$A$4:$P$214,12,FALSE),"0")</f>
        <v>1</v>
      </c>
      <c r="AD336" s="82"/>
      <c r="AE336" s="82"/>
      <c r="AF336" s="82"/>
      <c r="AG336" s="82"/>
    </row>
    <row r="337" spans="4:33" x14ac:dyDescent="0.25">
      <c r="D337" s="301"/>
      <c r="E337" s="107" t="s">
        <v>27</v>
      </c>
      <c r="F337" s="99" t="str">
        <f>IF(P336="","",VLOOKUP($E336&amp;$D$85&amp;$D$86,'CCG data'!$A:$AD,'CCG data'!W$3,FALSE))</f>
        <v/>
      </c>
      <c r="G337" s="100" t="str">
        <f>IF(P336="","",VLOOKUP($E336&amp;$D$85&amp;$D$86,'CCG data'!$A:$AD,'CCG data'!X$3,FALSE))</f>
        <v/>
      </c>
      <c r="H337" s="100">
        <f>IF(R336="","",VLOOKUP($E336&amp;$D$85&amp;$D$86,'CCG data'!$A:$AD,'CCG data'!Y$3,FALSE))</f>
        <v>27.3</v>
      </c>
      <c r="I337" s="100">
        <f>IF(R336="","",VLOOKUP($E336&amp;$D$85&amp;$D$86,'CCG data'!$A:$AD,'CCG data'!Z$3,FALSE))</f>
        <v>32.5</v>
      </c>
      <c r="J337" s="100">
        <f>IF(T336="","",VLOOKUP($E336&amp;$D$85&amp;$D$86,'CCG data'!$A:$AD,'CCG data'!AA$3,FALSE))</f>
        <v>17.399999999999999</v>
      </c>
      <c r="K337" s="100">
        <f>IF(T336="","",VLOOKUP($E336&amp;$D$85&amp;$D$86,'CCG data'!$A:$AD,'CCG data'!AB$3,FALSE))</f>
        <v>21.5</v>
      </c>
      <c r="L337" s="100">
        <f>IF(V336="","",VLOOKUP($E336&amp;$D$85&amp;$D$86,'CCG data'!$A:$AD,'CCG data'!AC$3,FALSE))</f>
        <v>6.7</v>
      </c>
      <c r="M337" s="100">
        <f>IF(V336="","",VLOOKUP($E336&amp;$D$85&amp;$D$86,'CCG data'!$A:$AD,'CCG data'!AD$3,FALSE))</f>
        <v>9.4</v>
      </c>
      <c r="N337" s="304"/>
      <c r="P337" s="162" t="str">
        <f>IF(P336="","",VLOOKUP($E336&amp;$D$85&amp;$D$86,'CCG data'!$A:$AD,'CCG data'!I$3,FALSE))</f>
        <v/>
      </c>
      <c r="Q337" s="15" t="str">
        <f>IF(P336="","",VLOOKUP($E336&amp;$D$85&amp;$D$86,'CCG data'!$A:$AD,'CCG data'!J$3,FALSE))</f>
        <v/>
      </c>
      <c r="R337" s="15">
        <f>IF(R336="","",VLOOKUP($E336&amp;$D$85&amp;$D$86,'CCG data'!$A:$AD,'CCG data'!K$3,FALSE))</f>
        <v>0.48499999999999999</v>
      </c>
      <c r="S337" s="15">
        <f>IF(R336="","",VLOOKUP($E336&amp;$D$85&amp;$D$86,'CCG data'!$A:$AD,'CCG data'!L$3,FALSE))</f>
        <v>0.54700000000000004</v>
      </c>
      <c r="T337" s="15">
        <f>IF(T336="","",VLOOKUP($E336&amp;$D$85&amp;$D$86,'CCG data'!$A:$AD,'CCG data'!M$3,FALSE))</f>
        <v>0.315</v>
      </c>
      <c r="U337" s="15">
        <f>IF(T336="","",VLOOKUP($E336&amp;$D$85&amp;$D$86,'CCG data'!$A:$AD,'CCG data'!N$3,FALSE))</f>
        <v>0.374</v>
      </c>
      <c r="V337" s="15">
        <f>IF(V336="","",VLOOKUP($E336&amp;$D$85&amp;$D$86,'CCG data'!$A:$AD,'CCG data'!O$3,FALSE))</f>
        <v>0.12</v>
      </c>
      <c r="W337" s="142">
        <f>IF(V336="","",VLOOKUP($E336&amp;$D$85&amp;$D$86,'CCG data'!$A:$AD,'CCG data'!P$3,FALSE))</f>
        <v>0.16300000000000001</v>
      </c>
      <c r="Z337" s="178" t="str">
        <f>IFERROR(VLOOKUP($E337&amp;$D$86, Outliers!$A$4:$P$214,10,FALSE),"0")</f>
        <v>0</v>
      </c>
      <c r="AA337" s="178" t="str">
        <f>IFERROR(VLOOKUP($E337&amp;$D$86, Outliers!$A$4:$P$214,11,FALSE),"0")</f>
        <v>0</v>
      </c>
      <c r="AB337" s="178" t="str">
        <f>IFERROR(VLOOKUP($E337&amp;$D$86, Outliers!$A$4:$P$214,12,FALSE),"0")</f>
        <v>0</v>
      </c>
      <c r="AD337" s="82"/>
      <c r="AE337" s="82"/>
      <c r="AF337" s="82"/>
      <c r="AG337" s="82"/>
    </row>
    <row r="338" spans="4:33" ht="15.75" x14ac:dyDescent="0.25">
      <c r="D338" s="301"/>
      <c r="E338" s="108" t="s">
        <v>260</v>
      </c>
      <c r="F338" s="372" t="str">
        <f>IF(OR(ISERROR(VLOOKUP($E338&amp;$D$85&amp;$D$86,'CCG data'!$A:$AD,'CCG data'!R$3,FALSE)),ISBLANK(VLOOKUP($E338&amp;$D$85&amp;$D$86,'CCG data'!$A:$AD,'CCG data'!R$3,FALSE))),"",VLOOKUP($E338&amp;$D$85&amp;$D$86,'CCG data'!$A:$AD,'CCG data'!R$3,FALSE))</f>
        <v/>
      </c>
      <c r="G338" s="373"/>
      <c r="H338" s="373">
        <f>IF(OR(ISERROR(VLOOKUP($E338&amp;$D$85&amp;$D$86,'CCG data'!$A:$AD,'CCG data'!S$3,FALSE)),ISBLANK(VLOOKUP($E338&amp;$D$85&amp;$D$86,'CCG data'!$A:$AD,'CCG data'!S$3,FALSE))),"",VLOOKUP($E338&amp;$D$85&amp;$D$86,'CCG data'!$A:$AD,'CCG data'!S$3,FALSE))</f>
        <v>36.6</v>
      </c>
      <c r="I338" s="373"/>
      <c r="J338" s="373">
        <f>IF(OR(ISERROR(VLOOKUP($E338&amp;$D$85&amp;$D$86,'CCG data'!$A:$AD,'CCG data'!T$3,FALSE)),ISBLANK(VLOOKUP($E338&amp;$D$85&amp;$D$86,'CCG data'!$A:$AD,'CCG data'!T$3,FALSE))),"",VLOOKUP($E338&amp;$D$85&amp;$D$86,'CCG data'!$A:$AD,'CCG data'!T$3,FALSE))</f>
        <v>21.8</v>
      </c>
      <c r="K338" s="373"/>
      <c r="L338" s="373">
        <f>IF(OR(ISERROR(VLOOKUP($E338&amp;$D$85&amp;$D$86,'CCG data'!$A:$AD,'CCG data'!U$3,FALSE)),ISBLANK(VLOOKUP($E338&amp;$D$85&amp;$D$86,'CCG data'!$A:$AD,'CCG data'!U$3,FALSE))),"",VLOOKUP($E338&amp;$D$85&amp;$D$86,'CCG data'!$A:$AD,'CCG data'!U$3,FALSE))</f>
        <v>9.1999999999999993</v>
      </c>
      <c r="M338" s="374"/>
      <c r="N338" s="303">
        <f>IF(OR(ISERROR(VLOOKUP($E338&amp;$D$85&amp;$D$86,'CCG data'!$A:$AD,'CCG data'!G$3,FALSE)),ISBLANK(VLOOKUP($E338&amp;$D$85&amp;$D$86,'CCG data'!$A:$AD,'CCG data'!G$3,FALSE))),"",VLOOKUP($E338&amp;$D$85&amp;$D$86,'CCG data'!$A:$AD,'CCG data'!G$3,FALSE))</f>
        <v>1138</v>
      </c>
      <c r="P338" s="354" t="str">
        <f>IF(OR(ISERROR(VLOOKUP($E338&amp;$D$85&amp;$D$86,'CCG data'!$A:$AD,'CCG data'!B$3,FALSE)),ISBLANK(VLOOKUP($E338&amp;$D$85&amp;$D$86,'CCG data'!$A:$AD,'CCG data'!B$3,FALSE))),"",VLOOKUP($E338&amp;$D$85&amp;$D$86,'CCG data'!$A:$AD,'CCG data'!B$3,FALSE))</f>
        <v/>
      </c>
      <c r="Q338" s="246"/>
      <c r="R338" s="246">
        <f>IF(OR(ISERROR(VLOOKUP($E338&amp;$D$85&amp;$D$86,'CCG data'!$A:$AD,'CCG data'!C$3,FALSE)),ISBLANK(VLOOKUP($E338&amp;$D$85&amp;$D$86,'CCG data'!$A:$AD,'CCG data'!C$3,FALSE))),"",VLOOKUP($E338&amp;$D$85&amp;$D$86,'CCG data'!$A:$AD,'CCG data'!C$3,FALSE))</f>
        <v>0.54481546572934969</v>
      </c>
      <c r="S338" s="246"/>
      <c r="T338" s="246">
        <f>IF(OR(ISERROR(VLOOKUP($E338&amp;$D$85&amp;$D$86,'CCG data'!$A:$AD,'CCG data'!D$3,FALSE)),ISBLANK(VLOOKUP($E338&amp;$D$85&amp;$D$86,'CCG data'!$A:$AD,'CCG data'!D$3,FALSE))),"",VLOOKUP($E338&amp;$D$85&amp;$D$86,'CCG data'!$A:$AD,'CCG data'!D$3,FALSE))</f>
        <v>0.31985940246045697</v>
      </c>
      <c r="U338" s="246"/>
      <c r="V338" s="246">
        <f>IF(OR(ISERROR(VLOOKUP($E338&amp;$D$85&amp;$D$86,'CCG data'!$A:$AD,'CCG data'!E$3,FALSE)),ISBLANK(VLOOKUP($E338&amp;$D$85&amp;$D$86,'CCG data'!$A:$AD,'CCG data'!E$3,FALSE))),"",VLOOKUP($E338&amp;$D$85&amp;$D$86,'CCG data'!$A:$AD,'CCG data'!E$3,FALSE))</f>
        <v>0.13532513181019332</v>
      </c>
      <c r="W338" s="387"/>
      <c r="Z338" s="178">
        <f>IFERROR(VLOOKUP($E338&amp;$D$86, Outliers!$A$4:$P$214,10,FALSE),"0")</f>
        <v>0</v>
      </c>
      <c r="AA338" s="178">
        <f>IFERROR(VLOOKUP($E338&amp;$D$86, Outliers!$A$4:$P$214,11,FALSE),"0")</f>
        <v>1</v>
      </c>
      <c r="AB338" s="178">
        <f>IFERROR(VLOOKUP($E338&amp;$D$86, Outliers!$A$4:$P$214,12,FALSE),"0")</f>
        <v>1</v>
      </c>
      <c r="AD338" s="82"/>
      <c r="AE338" s="82"/>
      <c r="AF338" s="82"/>
      <c r="AG338" s="82"/>
    </row>
    <row r="339" spans="4:33" x14ac:dyDescent="0.25">
      <c r="D339" s="301"/>
      <c r="E339" s="107" t="s">
        <v>27</v>
      </c>
      <c r="F339" s="99" t="str">
        <f>IF(P338="","",VLOOKUP($E338&amp;$D$85&amp;$D$86,'CCG data'!$A:$AD,'CCG data'!W$3,FALSE))</f>
        <v/>
      </c>
      <c r="G339" s="100" t="str">
        <f>IF(P338="","",VLOOKUP($E338&amp;$D$85&amp;$D$86,'CCG data'!$A:$AD,'CCG data'!X$3,FALSE))</f>
        <v/>
      </c>
      <c r="H339" s="100">
        <f>IF(R338="","",VLOOKUP($E338&amp;$D$85&amp;$D$86,'CCG data'!$A:$AD,'CCG data'!Y$3,FALSE))</f>
        <v>33.700000000000003</v>
      </c>
      <c r="I339" s="100">
        <f>IF(R338="","",VLOOKUP($E338&amp;$D$85&amp;$D$86,'CCG data'!$A:$AD,'CCG data'!Z$3,FALSE))</f>
        <v>39.5</v>
      </c>
      <c r="J339" s="100">
        <f>IF(T338="","",VLOOKUP($E338&amp;$D$85&amp;$D$86,'CCG data'!$A:$AD,'CCG data'!AA$3,FALSE))</f>
        <v>19.600000000000001</v>
      </c>
      <c r="K339" s="100">
        <f>IF(T338="","",VLOOKUP($E338&amp;$D$85&amp;$D$86,'CCG data'!$A:$AD,'CCG data'!AB$3,FALSE))</f>
        <v>24.1</v>
      </c>
      <c r="L339" s="100">
        <f>IF(V338="","",VLOOKUP($E338&amp;$D$85&amp;$D$86,'CCG data'!$A:$AD,'CCG data'!AC$3,FALSE))</f>
        <v>7.8</v>
      </c>
      <c r="M339" s="100">
        <f>IF(V338="","",VLOOKUP($E338&amp;$D$85&amp;$D$86,'CCG data'!$A:$AD,'CCG data'!AD$3,FALSE))</f>
        <v>10.7</v>
      </c>
      <c r="N339" s="304"/>
      <c r="P339" s="162" t="str">
        <f>IF(P338="","",VLOOKUP($E338&amp;$D$85&amp;$D$86,'CCG data'!$A:$AD,'CCG data'!I$3,FALSE))</f>
        <v/>
      </c>
      <c r="Q339" s="15" t="str">
        <f>IF(P338="","",VLOOKUP($E338&amp;$D$85&amp;$D$86,'CCG data'!$A:$AD,'CCG data'!J$3,FALSE))</f>
        <v/>
      </c>
      <c r="R339" s="15">
        <f>IF(R338="","",VLOOKUP($E338&amp;$D$85&amp;$D$86,'CCG data'!$A:$AD,'CCG data'!K$3,FALSE))</f>
        <v>0.51600000000000001</v>
      </c>
      <c r="S339" s="15">
        <f>IF(R338="","",VLOOKUP($E338&amp;$D$85&amp;$D$86,'CCG data'!$A:$AD,'CCG data'!L$3,FALSE))</f>
        <v>0.57399999999999995</v>
      </c>
      <c r="T339" s="15">
        <f>IF(T338="","",VLOOKUP($E338&amp;$D$85&amp;$D$86,'CCG data'!$A:$AD,'CCG data'!M$3,FALSE))</f>
        <v>0.29299999999999998</v>
      </c>
      <c r="U339" s="15">
        <f>IF(T338="","",VLOOKUP($E338&amp;$D$85&amp;$D$86,'CCG data'!$A:$AD,'CCG data'!N$3,FALSE))</f>
        <v>0.34799999999999998</v>
      </c>
      <c r="V339" s="15">
        <f>IF(V338="","",VLOOKUP($E338&amp;$D$85&amp;$D$86,'CCG data'!$A:$AD,'CCG data'!O$3,FALSE))</f>
        <v>0.11700000000000001</v>
      </c>
      <c r="W339" s="142">
        <f>IF(V338="","",VLOOKUP($E338&amp;$D$85&amp;$D$86,'CCG data'!$A:$AD,'CCG data'!P$3,FALSE))</f>
        <v>0.156</v>
      </c>
      <c r="Z339" s="178" t="str">
        <f>IFERROR(VLOOKUP($E339&amp;$D$86, Outliers!$A$4:$P$214,10,FALSE),"0")</f>
        <v>0</v>
      </c>
      <c r="AA339" s="178" t="str">
        <f>IFERROR(VLOOKUP($E339&amp;$D$86, Outliers!$A$4:$P$214,11,FALSE),"0")</f>
        <v>0</v>
      </c>
      <c r="AB339" s="178" t="str">
        <f>IFERROR(VLOOKUP($E339&amp;$D$86, Outliers!$A$4:$P$214,12,FALSE),"0")</f>
        <v>0</v>
      </c>
      <c r="AD339" s="82"/>
      <c r="AE339" s="82"/>
      <c r="AF339" s="82"/>
      <c r="AG339" s="82"/>
    </row>
    <row r="340" spans="4:33" ht="15.75" x14ac:dyDescent="0.25">
      <c r="D340" s="301"/>
      <c r="E340" s="108" t="s">
        <v>261</v>
      </c>
      <c r="F340" s="372" t="str">
        <f>IF(OR(ISERROR(VLOOKUP($E340&amp;$D$85&amp;$D$86,'CCG data'!$A:$AD,'CCG data'!R$3,FALSE)),ISBLANK(VLOOKUP($E340&amp;$D$85&amp;$D$86,'CCG data'!$A:$AD,'CCG data'!R$3,FALSE))),"",VLOOKUP($E340&amp;$D$85&amp;$D$86,'CCG data'!$A:$AD,'CCG data'!R$3,FALSE))</f>
        <v/>
      </c>
      <c r="G340" s="373"/>
      <c r="H340" s="373">
        <f>IF(OR(ISERROR(VLOOKUP($E340&amp;$D$85&amp;$D$86,'CCG data'!$A:$AD,'CCG data'!S$3,FALSE)),ISBLANK(VLOOKUP($E340&amp;$D$85&amp;$D$86,'CCG data'!$A:$AD,'CCG data'!S$3,FALSE))),"",VLOOKUP($E340&amp;$D$85&amp;$D$86,'CCG data'!$A:$AD,'CCG data'!S$3,FALSE))</f>
        <v>48.8</v>
      </c>
      <c r="I340" s="373"/>
      <c r="J340" s="373">
        <f>IF(OR(ISERROR(VLOOKUP($E340&amp;$D$85&amp;$D$86,'CCG data'!$A:$AD,'CCG data'!T$3,FALSE)),ISBLANK(VLOOKUP($E340&amp;$D$85&amp;$D$86,'CCG data'!$A:$AD,'CCG data'!T$3,FALSE))),"",VLOOKUP($E340&amp;$D$85&amp;$D$86,'CCG data'!$A:$AD,'CCG data'!T$3,FALSE))</f>
        <v>40.5</v>
      </c>
      <c r="K340" s="373"/>
      <c r="L340" s="373">
        <f>IF(OR(ISERROR(VLOOKUP($E340&amp;$D$85&amp;$D$86,'CCG data'!$A:$AD,'CCG data'!U$3,FALSE)),ISBLANK(VLOOKUP($E340&amp;$D$85&amp;$D$86,'CCG data'!$A:$AD,'CCG data'!U$3,FALSE))),"",VLOOKUP($E340&amp;$D$85&amp;$D$86,'CCG data'!$A:$AD,'CCG data'!U$3,FALSE))</f>
        <v>17.899999999999999</v>
      </c>
      <c r="M340" s="374"/>
      <c r="N340" s="303">
        <f>IF(OR(ISERROR(VLOOKUP($E340&amp;$D$85&amp;$D$86,'CCG data'!$A:$AD,'CCG data'!G$3,FALSE)),ISBLANK(VLOOKUP($E340&amp;$D$85&amp;$D$86,'CCG data'!$A:$AD,'CCG data'!G$3,FALSE))),"",VLOOKUP($E340&amp;$D$85&amp;$D$86,'CCG data'!$A:$AD,'CCG data'!G$3,FALSE))</f>
        <v>1601</v>
      </c>
      <c r="P340" s="354" t="str">
        <f>IF(OR(ISERROR(VLOOKUP($E340&amp;$D$85&amp;$D$86,'CCG data'!$A:$AD,'CCG data'!B$3,FALSE)),ISBLANK(VLOOKUP($E340&amp;$D$85&amp;$D$86,'CCG data'!$A:$AD,'CCG data'!B$3,FALSE))),"",VLOOKUP($E340&amp;$D$85&amp;$D$86,'CCG data'!$A:$AD,'CCG data'!B$3,FALSE))</f>
        <v/>
      </c>
      <c r="Q340" s="246"/>
      <c r="R340" s="246">
        <f>IF(OR(ISERROR(VLOOKUP($E340&amp;$D$85&amp;$D$86,'CCG data'!$A:$AD,'CCG data'!C$3,FALSE)),ISBLANK(VLOOKUP($E340&amp;$D$85&amp;$D$86,'CCG data'!$A:$AD,'CCG data'!C$3,FALSE))),"",VLOOKUP($E340&amp;$D$85&amp;$D$86,'CCG data'!$A:$AD,'CCG data'!C$3,FALSE))</f>
        <v>0.45221736414740787</v>
      </c>
      <c r="S340" s="246"/>
      <c r="T340" s="246">
        <f>IF(OR(ISERROR(VLOOKUP($E340&amp;$D$85&amp;$D$86,'CCG data'!$A:$AD,'CCG data'!D$3,FALSE)),ISBLANK(VLOOKUP($E340&amp;$D$85&amp;$D$86,'CCG data'!$A:$AD,'CCG data'!D$3,FALSE))),"",VLOOKUP($E340&amp;$D$85&amp;$D$86,'CCG data'!$A:$AD,'CCG data'!D$3,FALSE))</f>
        <v>0.38101186758276079</v>
      </c>
      <c r="U340" s="246"/>
      <c r="V340" s="246">
        <f>IF(OR(ISERROR(VLOOKUP($E340&amp;$D$85&amp;$D$86,'CCG data'!$A:$AD,'CCG data'!E$3,FALSE)),ISBLANK(VLOOKUP($E340&amp;$D$85&amp;$D$86,'CCG data'!$A:$AD,'CCG data'!E$3,FALSE))),"",VLOOKUP($E340&amp;$D$85&amp;$D$86,'CCG data'!$A:$AD,'CCG data'!E$3,FALSE))</f>
        <v>0.16677076826983137</v>
      </c>
      <c r="W340" s="387"/>
      <c r="Z340" s="178">
        <f>IFERROR(VLOOKUP($E340&amp;$D$86, Outliers!$A$4:$P$214,10,FALSE),"0")</f>
        <v>1</v>
      </c>
      <c r="AA340" s="178">
        <f>IFERROR(VLOOKUP($E340&amp;$D$86, Outliers!$A$4:$P$214,11,FALSE),"0")</f>
        <v>1</v>
      </c>
      <c r="AB340" s="178">
        <f>IFERROR(VLOOKUP($E340&amp;$D$86, Outliers!$A$4:$P$214,12,FALSE),"0")</f>
        <v>1</v>
      </c>
      <c r="AD340" s="82"/>
      <c r="AE340" s="82"/>
      <c r="AF340" s="82"/>
      <c r="AG340" s="82"/>
    </row>
    <row r="341" spans="4:33" x14ac:dyDescent="0.25">
      <c r="D341" s="301"/>
      <c r="E341" s="107" t="s">
        <v>27</v>
      </c>
      <c r="F341" s="99" t="str">
        <f>IF(P340="","",VLOOKUP($E340&amp;$D$85&amp;$D$86,'CCG data'!$A:$AD,'CCG data'!W$3,FALSE))</f>
        <v/>
      </c>
      <c r="G341" s="100" t="str">
        <f>IF(P340="","",VLOOKUP($E340&amp;$D$85&amp;$D$86,'CCG data'!$A:$AD,'CCG data'!X$3,FALSE))</f>
        <v/>
      </c>
      <c r="H341" s="100">
        <f>IF(R340="","",VLOOKUP($E340&amp;$D$85&amp;$D$86,'CCG data'!$A:$AD,'CCG data'!Y$3,FALSE))</f>
        <v>45.2</v>
      </c>
      <c r="I341" s="100">
        <f>IF(R340="","",VLOOKUP($E340&amp;$D$85&amp;$D$86,'CCG data'!$A:$AD,'CCG data'!Z$3,FALSE))</f>
        <v>52.3</v>
      </c>
      <c r="J341" s="100">
        <f>IF(T340="","",VLOOKUP($E340&amp;$D$85&amp;$D$86,'CCG data'!$A:$AD,'CCG data'!AA$3,FALSE))</f>
        <v>37.299999999999997</v>
      </c>
      <c r="K341" s="100">
        <f>IF(T340="","",VLOOKUP($E340&amp;$D$85&amp;$D$86,'CCG data'!$A:$AD,'CCG data'!AB$3,FALSE))</f>
        <v>43.7</v>
      </c>
      <c r="L341" s="100">
        <f>IF(V340="","",VLOOKUP($E340&amp;$D$85&amp;$D$86,'CCG data'!$A:$AD,'CCG data'!AC$3,FALSE))</f>
        <v>15.8</v>
      </c>
      <c r="M341" s="100">
        <f>IF(V340="","",VLOOKUP($E340&amp;$D$85&amp;$D$86,'CCG data'!$A:$AD,'CCG data'!AD$3,FALSE))</f>
        <v>20.100000000000001</v>
      </c>
      <c r="N341" s="304"/>
      <c r="P341" s="162" t="str">
        <f>IF(P340="","",VLOOKUP($E340&amp;$D$85&amp;$D$86,'CCG data'!$A:$AD,'CCG data'!I$3,FALSE))</f>
        <v/>
      </c>
      <c r="Q341" s="15" t="str">
        <f>IF(P340="","",VLOOKUP($E340&amp;$D$85&amp;$D$86,'CCG data'!$A:$AD,'CCG data'!J$3,FALSE))</f>
        <v/>
      </c>
      <c r="R341" s="15">
        <f>IF(R340="","",VLOOKUP($E340&amp;$D$85&amp;$D$86,'CCG data'!$A:$AD,'CCG data'!K$3,FALSE))</f>
        <v>0.42799999999999999</v>
      </c>
      <c r="S341" s="15">
        <f>IF(R340="","",VLOOKUP($E340&amp;$D$85&amp;$D$86,'CCG data'!$A:$AD,'CCG data'!L$3,FALSE))</f>
        <v>0.47699999999999998</v>
      </c>
      <c r="T341" s="15">
        <f>IF(T340="","",VLOOKUP($E340&amp;$D$85&amp;$D$86,'CCG data'!$A:$AD,'CCG data'!M$3,FALSE))</f>
        <v>0.35799999999999998</v>
      </c>
      <c r="U341" s="15">
        <f>IF(T340="","",VLOOKUP($E340&amp;$D$85&amp;$D$86,'CCG data'!$A:$AD,'CCG data'!N$3,FALSE))</f>
        <v>0.40500000000000003</v>
      </c>
      <c r="V341" s="15">
        <f>IF(V340="","",VLOOKUP($E340&amp;$D$85&amp;$D$86,'CCG data'!$A:$AD,'CCG data'!O$3,FALSE))</f>
        <v>0.14899999999999999</v>
      </c>
      <c r="W341" s="142">
        <f>IF(V340="","",VLOOKUP($E340&amp;$D$85&amp;$D$86,'CCG data'!$A:$AD,'CCG data'!P$3,FALSE))</f>
        <v>0.186</v>
      </c>
      <c r="Z341" s="178" t="str">
        <f>IFERROR(VLOOKUP($E341&amp;$D$86, Outliers!$A$4:$P$214,10,FALSE),"0")</f>
        <v>0</v>
      </c>
      <c r="AA341" s="178" t="str">
        <f>IFERROR(VLOOKUP($E341&amp;$D$86, Outliers!$A$4:$P$214,11,FALSE),"0")</f>
        <v>0</v>
      </c>
      <c r="AB341" s="178" t="str">
        <f>IFERROR(VLOOKUP($E341&amp;$D$86, Outliers!$A$4:$P$214,12,FALSE),"0")</f>
        <v>0</v>
      </c>
      <c r="AD341" s="82"/>
      <c r="AE341" s="82"/>
      <c r="AF341" s="82"/>
      <c r="AG341" s="82"/>
    </row>
    <row r="342" spans="4:33" ht="15.75" x14ac:dyDescent="0.25">
      <c r="D342" s="301"/>
      <c r="E342" s="108" t="s">
        <v>262</v>
      </c>
      <c r="F342" s="372" t="str">
        <f>IF(OR(ISERROR(VLOOKUP($E342&amp;$D$85&amp;$D$86,'CCG data'!$A:$AD,'CCG data'!R$3,FALSE)),ISBLANK(VLOOKUP($E342&amp;$D$85&amp;$D$86,'CCG data'!$A:$AD,'CCG data'!R$3,FALSE))),"",VLOOKUP($E342&amp;$D$85&amp;$D$86,'CCG data'!$A:$AD,'CCG data'!R$3,FALSE))</f>
        <v/>
      </c>
      <c r="G342" s="373"/>
      <c r="H342" s="373">
        <f>IF(OR(ISERROR(VLOOKUP($E342&amp;$D$85&amp;$D$86,'CCG data'!$A:$AD,'CCG data'!S$3,FALSE)),ISBLANK(VLOOKUP($E342&amp;$D$85&amp;$D$86,'CCG data'!$A:$AD,'CCG data'!S$3,FALSE))),"",VLOOKUP($E342&amp;$D$85&amp;$D$86,'CCG data'!$A:$AD,'CCG data'!S$3,FALSE))</f>
        <v>30.2</v>
      </c>
      <c r="I342" s="373"/>
      <c r="J342" s="373">
        <f>IF(OR(ISERROR(VLOOKUP($E342&amp;$D$85&amp;$D$86,'CCG data'!$A:$AD,'CCG data'!T$3,FALSE)),ISBLANK(VLOOKUP($E342&amp;$D$85&amp;$D$86,'CCG data'!$A:$AD,'CCG data'!T$3,FALSE))),"",VLOOKUP($E342&amp;$D$85&amp;$D$86,'CCG data'!$A:$AD,'CCG data'!T$3,FALSE))</f>
        <v>21.5</v>
      </c>
      <c r="K342" s="373"/>
      <c r="L342" s="373">
        <f>IF(OR(ISERROR(VLOOKUP($E342&amp;$D$85&amp;$D$86,'CCG data'!$A:$AD,'CCG data'!U$3,FALSE)),ISBLANK(VLOOKUP($E342&amp;$D$85&amp;$D$86,'CCG data'!$A:$AD,'CCG data'!U$3,FALSE))),"",VLOOKUP($E342&amp;$D$85&amp;$D$86,'CCG data'!$A:$AD,'CCG data'!U$3,FALSE))</f>
        <v>10.8</v>
      </c>
      <c r="M342" s="374"/>
      <c r="N342" s="303">
        <f>IF(OR(ISERROR(VLOOKUP($E342&amp;$D$85&amp;$D$86,'CCG data'!$A:$AD,'CCG data'!G$3,FALSE)),ISBLANK(VLOOKUP($E342&amp;$D$85&amp;$D$86,'CCG data'!$A:$AD,'CCG data'!G$3,FALSE))),"",VLOOKUP($E342&amp;$D$85&amp;$D$86,'CCG data'!$A:$AD,'CCG data'!G$3,FALSE))</f>
        <v>1449</v>
      </c>
      <c r="P342" s="354" t="str">
        <f>IF(OR(ISERROR(VLOOKUP($E342&amp;$D$85&amp;$D$86,'CCG data'!$A:$AD,'CCG data'!B$3,FALSE)),ISBLANK(VLOOKUP($E342&amp;$D$85&amp;$D$86,'CCG data'!$A:$AD,'CCG data'!B$3,FALSE))),"",VLOOKUP($E342&amp;$D$85&amp;$D$86,'CCG data'!$A:$AD,'CCG data'!B$3,FALSE))</f>
        <v/>
      </c>
      <c r="Q342" s="246"/>
      <c r="R342" s="246">
        <f>IF(OR(ISERROR(VLOOKUP($E342&amp;$D$85&amp;$D$86,'CCG data'!$A:$AD,'CCG data'!C$3,FALSE)),ISBLANK(VLOOKUP($E342&amp;$D$85&amp;$D$86,'CCG data'!$A:$AD,'CCG data'!C$3,FALSE))),"",VLOOKUP($E342&amp;$D$85&amp;$D$86,'CCG data'!$A:$AD,'CCG data'!C$3,FALSE))</f>
        <v>0.47826086956521741</v>
      </c>
      <c r="S342" s="246"/>
      <c r="T342" s="246">
        <f>IF(OR(ISERROR(VLOOKUP($E342&amp;$D$85&amp;$D$86,'CCG data'!$A:$AD,'CCG data'!D$3,FALSE)),ISBLANK(VLOOKUP($E342&amp;$D$85&amp;$D$86,'CCG data'!$A:$AD,'CCG data'!D$3,FALSE))),"",VLOOKUP($E342&amp;$D$85&amp;$D$86,'CCG data'!$A:$AD,'CCG data'!D$3,FALSE))</f>
        <v>0.34782608695652173</v>
      </c>
      <c r="U342" s="246"/>
      <c r="V342" s="246">
        <f>IF(OR(ISERROR(VLOOKUP($E342&amp;$D$85&amp;$D$86,'CCG data'!$A:$AD,'CCG data'!E$3,FALSE)),ISBLANK(VLOOKUP($E342&amp;$D$85&amp;$D$86,'CCG data'!$A:$AD,'CCG data'!E$3,FALSE))),"",VLOOKUP($E342&amp;$D$85&amp;$D$86,'CCG data'!$A:$AD,'CCG data'!E$3,FALSE))</f>
        <v>0.17391304347826086</v>
      </c>
      <c r="W342" s="387"/>
      <c r="Z342" s="178">
        <f>IFERROR(VLOOKUP($E342&amp;$D$86, Outliers!$A$4:$P$214,10,FALSE),"0")</f>
        <v>1</v>
      </c>
      <c r="AA342" s="178">
        <f>IFERROR(VLOOKUP($E342&amp;$D$86, Outliers!$A$4:$P$214,11,FALSE),"0")</f>
        <v>1</v>
      </c>
      <c r="AB342" s="178">
        <f>IFERROR(VLOOKUP($E342&amp;$D$86, Outliers!$A$4:$P$214,12,FALSE),"0")</f>
        <v>0</v>
      </c>
      <c r="AD342" s="82"/>
      <c r="AE342" s="82"/>
      <c r="AF342" s="82"/>
      <c r="AG342" s="82"/>
    </row>
    <row r="343" spans="4:33" x14ac:dyDescent="0.25">
      <c r="D343" s="301"/>
      <c r="E343" s="107" t="s">
        <v>27</v>
      </c>
      <c r="F343" s="99" t="str">
        <f>IF(P342="","",VLOOKUP($E342&amp;$D$85&amp;$D$86,'CCG data'!$A:$AD,'CCG data'!W$3,FALSE))</f>
        <v/>
      </c>
      <c r="G343" s="100" t="str">
        <f>IF(P342="","",VLOOKUP($E342&amp;$D$85&amp;$D$86,'CCG data'!$A:$AD,'CCG data'!X$3,FALSE))</f>
        <v/>
      </c>
      <c r="H343" s="100">
        <f>IF(R342="","",VLOOKUP($E342&amp;$D$85&amp;$D$86,'CCG data'!$A:$AD,'CCG data'!Y$3,FALSE))</f>
        <v>28</v>
      </c>
      <c r="I343" s="100">
        <f>IF(R342="","",VLOOKUP($E342&amp;$D$85&amp;$D$86,'CCG data'!$A:$AD,'CCG data'!Z$3,FALSE))</f>
        <v>32.5</v>
      </c>
      <c r="J343" s="100">
        <f>IF(T342="","",VLOOKUP($E342&amp;$D$85&amp;$D$86,'CCG data'!$A:$AD,'CCG data'!AA$3,FALSE))</f>
        <v>19.600000000000001</v>
      </c>
      <c r="K343" s="100">
        <f>IF(T342="","",VLOOKUP($E342&amp;$D$85&amp;$D$86,'CCG data'!$A:$AD,'CCG data'!AB$3,FALSE))</f>
        <v>23.3</v>
      </c>
      <c r="L343" s="100">
        <f>IF(V342="","",VLOOKUP($E342&amp;$D$85&amp;$D$86,'CCG data'!$A:$AD,'CCG data'!AC$3,FALSE))</f>
        <v>9.5</v>
      </c>
      <c r="M343" s="100">
        <f>IF(V342="","",VLOOKUP($E342&amp;$D$85&amp;$D$86,'CCG data'!$A:$AD,'CCG data'!AD$3,FALSE))</f>
        <v>12.2</v>
      </c>
      <c r="N343" s="304"/>
      <c r="P343" s="162" t="str">
        <f>IF(P342="","",VLOOKUP($E342&amp;$D$85&amp;$D$86,'CCG data'!$A:$AD,'CCG data'!I$3,FALSE))</f>
        <v/>
      </c>
      <c r="Q343" s="15" t="str">
        <f>IF(P342="","",VLOOKUP($E342&amp;$D$85&amp;$D$86,'CCG data'!$A:$AD,'CCG data'!J$3,FALSE))</f>
        <v/>
      </c>
      <c r="R343" s="15">
        <f>IF(R342="","",VLOOKUP($E342&amp;$D$85&amp;$D$86,'CCG data'!$A:$AD,'CCG data'!K$3,FALSE))</f>
        <v>0.45300000000000001</v>
      </c>
      <c r="S343" s="15">
        <f>IF(R342="","",VLOOKUP($E342&amp;$D$85&amp;$D$86,'CCG data'!$A:$AD,'CCG data'!L$3,FALSE))</f>
        <v>0.504</v>
      </c>
      <c r="T343" s="15">
        <f>IF(T342="","",VLOOKUP($E342&amp;$D$85&amp;$D$86,'CCG data'!$A:$AD,'CCG data'!M$3,FALSE))</f>
        <v>0.32400000000000001</v>
      </c>
      <c r="U343" s="15">
        <f>IF(T342="","",VLOOKUP($E342&amp;$D$85&amp;$D$86,'CCG data'!$A:$AD,'CCG data'!N$3,FALSE))</f>
        <v>0.373</v>
      </c>
      <c r="V343" s="15">
        <f>IF(V342="","",VLOOKUP($E342&amp;$D$85&amp;$D$86,'CCG data'!$A:$AD,'CCG data'!O$3,FALSE))</f>
        <v>0.155</v>
      </c>
      <c r="W343" s="142">
        <f>IF(V342="","",VLOOKUP($E342&amp;$D$85&amp;$D$86,'CCG data'!$A:$AD,'CCG data'!P$3,FALSE))</f>
        <v>0.19400000000000001</v>
      </c>
      <c r="Z343" s="178" t="str">
        <f>IFERROR(VLOOKUP($E343&amp;$D$86, Outliers!$A$4:$P$214,10,FALSE),"0")</f>
        <v>0</v>
      </c>
      <c r="AA343" s="178" t="str">
        <f>IFERROR(VLOOKUP($E343&amp;$D$86, Outliers!$A$4:$P$214,11,FALSE),"0")</f>
        <v>0</v>
      </c>
      <c r="AB343" s="178" t="str">
        <f>IFERROR(VLOOKUP($E343&amp;$D$86, Outliers!$A$4:$P$214,12,FALSE),"0")</f>
        <v>0</v>
      </c>
      <c r="AD343" s="82"/>
      <c r="AE343" s="82"/>
      <c r="AF343" s="82"/>
      <c r="AG343" s="82"/>
    </row>
    <row r="344" spans="4:33" ht="15.75" x14ac:dyDescent="0.25">
      <c r="D344" s="301"/>
      <c r="E344" s="108" t="s">
        <v>263</v>
      </c>
      <c r="F344" s="372" t="str">
        <f>IF(OR(ISERROR(VLOOKUP($E344&amp;$D$85&amp;$D$86,'CCG data'!$A:$AD,'CCG data'!R$3,FALSE)),ISBLANK(VLOOKUP($E344&amp;$D$85&amp;$D$86,'CCG data'!$A:$AD,'CCG data'!R$3,FALSE))),"",VLOOKUP($E344&amp;$D$85&amp;$D$86,'CCG data'!$A:$AD,'CCG data'!R$3,FALSE))</f>
        <v/>
      </c>
      <c r="G344" s="373"/>
      <c r="H344" s="373">
        <f>IF(OR(ISERROR(VLOOKUP($E344&amp;$D$85&amp;$D$86,'CCG data'!$A:$AD,'CCG data'!S$3,FALSE)),ISBLANK(VLOOKUP($E344&amp;$D$85&amp;$D$86,'CCG data'!$A:$AD,'CCG data'!S$3,FALSE))),"",VLOOKUP($E344&amp;$D$85&amp;$D$86,'CCG data'!$A:$AD,'CCG data'!S$3,FALSE))</f>
        <v>34.200000000000003</v>
      </c>
      <c r="I344" s="373"/>
      <c r="J344" s="373">
        <f>IF(OR(ISERROR(VLOOKUP($E344&amp;$D$85&amp;$D$86,'CCG data'!$A:$AD,'CCG data'!T$3,FALSE)),ISBLANK(VLOOKUP($E344&amp;$D$85&amp;$D$86,'CCG data'!$A:$AD,'CCG data'!T$3,FALSE))),"",VLOOKUP($E344&amp;$D$85&amp;$D$86,'CCG data'!$A:$AD,'CCG data'!T$3,FALSE))</f>
        <v>21.7</v>
      </c>
      <c r="K344" s="373"/>
      <c r="L344" s="373">
        <f>IF(OR(ISERROR(VLOOKUP($E344&amp;$D$85&amp;$D$86,'CCG data'!$A:$AD,'CCG data'!U$3,FALSE)),ISBLANK(VLOOKUP($E344&amp;$D$85&amp;$D$86,'CCG data'!$A:$AD,'CCG data'!U$3,FALSE))),"",VLOOKUP($E344&amp;$D$85&amp;$D$86,'CCG data'!$A:$AD,'CCG data'!U$3,FALSE))</f>
        <v>8.1999999999999993</v>
      </c>
      <c r="M344" s="374"/>
      <c r="N344" s="303">
        <f>IF(OR(ISERROR(VLOOKUP($E344&amp;$D$85&amp;$D$86,'CCG data'!$A:$AD,'CCG data'!G$3,FALSE)),ISBLANK(VLOOKUP($E344&amp;$D$85&amp;$D$86,'CCG data'!$A:$AD,'CCG data'!G$3,FALSE))),"",VLOOKUP($E344&amp;$D$85&amp;$D$86,'CCG data'!$A:$AD,'CCG data'!G$3,FALSE))</f>
        <v>4608</v>
      </c>
      <c r="P344" s="354" t="str">
        <f>IF(OR(ISERROR(VLOOKUP($E344&amp;$D$85&amp;$D$86,'CCG data'!$A:$AD,'CCG data'!B$3,FALSE)),ISBLANK(VLOOKUP($E344&amp;$D$85&amp;$D$86,'CCG data'!$A:$AD,'CCG data'!B$3,FALSE))),"",VLOOKUP($E344&amp;$D$85&amp;$D$86,'CCG data'!$A:$AD,'CCG data'!B$3,FALSE))</f>
        <v/>
      </c>
      <c r="Q344" s="246"/>
      <c r="R344" s="246">
        <f>IF(OR(ISERROR(VLOOKUP($E344&amp;$D$85&amp;$D$86,'CCG data'!$A:$AD,'CCG data'!C$3,FALSE)),ISBLANK(VLOOKUP($E344&amp;$D$85&amp;$D$86,'CCG data'!$A:$AD,'CCG data'!C$3,FALSE))),"",VLOOKUP($E344&amp;$D$85&amp;$D$86,'CCG data'!$A:$AD,'CCG data'!C$3,FALSE))</f>
        <v>0.52756076388888884</v>
      </c>
      <c r="S344" s="246"/>
      <c r="T344" s="246">
        <f>IF(OR(ISERROR(VLOOKUP($E344&amp;$D$85&amp;$D$86,'CCG data'!$A:$AD,'CCG data'!D$3,FALSE)),ISBLANK(VLOOKUP($E344&amp;$D$85&amp;$D$86,'CCG data'!$A:$AD,'CCG data'!D$3,FALSE))),"",VLOOKUP($E344&amp;$D$85&amp;$D$86,'CCG data'!$A:$AD,'CCG data'!D$3,FALSE))</f>
        <v>0.34461805555555558</v>
      </c>
      <c r="U344" s="246"/>
      <c r="V344" s="246">
        <f>IF(OR(ISERROR(VLOOKUP($E344&amp;$D$85&amp;$D$86,'CCG data'!$A:$AD,'CCG data'!E$3,FALSE)),ISBLANK(VLOOKUP($E344&amp;$D$85&amp;$D$86,'CCG data'!$A:$AD,'CCG data'!E$3,FALSE))),"",VLOOKUP($E344&amp;$D$85&amp;$D$86,'CCG data'!$A:$AD,'CCG data'!E$3,FALSE))</f>
        <v>0.12782118055555555</v>
      </c>
      <c r="W344" s="387"/>
      <c r="Z344" s="178">
        <f>IFERROR(VLOOKUP($E344&amp;$D$86, Outliers!$A$4:$P$214,10,FALSE),"0")</f>
        <v>0</v>
      </c>
      <c r="AA344" s="178">
        <f>IFERROR(VLOOKUP($E344&amp;$D$86, Outliers!$A$4:$P$214,11,FALSE),"0")</f>
        <v>1</v>
      </c>
      <c r="AB344" s="178">
        <f>IFERROR(VLOOKUP($E344&amp;$D$86, Outliers!$A$4:$P$214,12,FALSE),"0")</f>
        <v>1</v>
      </c>
      <c r="AD344" s="82"/>
      <c r="AE344" s="82"/>
      <c r="AF344" s="82"/>
      <c r="AG344" s="82"/>
    </row>
    <row r="345" spans="4:33" x14ac:dyDescent="0.25">
      <c r="D345" s="301"/>
      <c r="E345" s="107" t="s">
        <v>27</v>
      </c>
      <c r="F345" s="99" t="str">
        <f>IF(P344="","",VLOOKUP($E344&amp;$D$85&amp;$D$86,'CCG data'!$A:$AD,'CCG data'!W$3,FALSE))</f>
        <v/>
      </c>
      <c r="G345" s="100" t="str">
        <f>IF(P344="","",VLOOKUP($E344&amp;$D$85&amp;$D$86,'CCG data'!$A:$AD,'CCG data'!X$3,FALSE))</f>
        <v/>
      </c>
      <c r="H345" s="100">
        <f>IF(R344="","",VLOOKUP($E344&amp;$D$85&amp;$D$86,'CCG data'!$A:$AD,'CCG data'!Y$3,FALSE))</f>
        <v>32.9</v>
      </c>
      <c r="I345" s="100">
        <f>IF(R344="","",VLOOKUP($E344&amp;$D$85&amp;$D$86,'CCG data'!$A:$AD,'CCG data'!Z$3,FALSE))</f>
        <v>35.6</v>
      </c>
      <c r="J345" s="100">
        <f>IF(T344="","",VLOOKUP($E344&amp;$D$85&amp;$D$86,'CCG data'!$A:$AD,'CCG data'!AA$3,FALSE))</f>
        <v>20.6</v>
      </c>
      <c r="K345" s="100">
        <f>IF(T344="","",VLOOKUP($E344&amp;$D$85&amp;$D$86,'CCG data'!$A:$AD,'CCG data'!AB$3,FALSE))</f>
        <v>22.7</v>
      </c>
      <c r="L345" s="100">
        <f>IF(V344="","",VLOOKUP($E344&amp;$D$85&amp;$D$86,'CCG data'!$A:$AD,'CCG data'!AC$3,FALSE))</f>
        <v>7.5</v>
      </c>
      <c r="M345" s="100">
        <f>IF(V344="","",VLOOKUP($E344&amp;$D$85&amp;$D$86,'CCG data'!$A:$AD,'CCG data'!AD$3,FALSE))</f>
        <v>8.9</v>
      </c>
      <c r="N345" s="304"/>
      <c r="P345" s="162" t="str">
        <f>IF(P344="","",VLOOKUP($E344&amp;$D$85&amp;$D$86,'CCG data'!$A:$AD,'CCG data'!I$3,FALSE))</f>
        <v/>
      </c>
      <c r="Q345" s="15" t="str">
        <f>IF(P344="","",VLOOKUP($E344&amp;$D$85&amp;$D$86,'CCG data'!$A:$AD,'CCG data'!J$3,FALSE))</f>
        <v/>
      </c>
      <c r="R345" s="15">
        <f>IF(R344="","",VLOOKUP($E344&amp;$D$85&amp;$D$86,'CCG data'!$A:$AD,'CCG data'!K$3,FALSE))</f>
        <v>0.51300000000000001</v>
      </c>
      <c r="S345" s="15">
        <f>IF(R344="","",VLOOKUP($E344&amp;$D$85&amp;$D$86,'CCG data'!$A:$AD,'CCG data'!L$3,FALSE))</f>
        <v>0.54200000000000004</v>
      </c>
      <c r="T345" s="15">
        <f>IF(T344="","",VLOOKUP($E344&amp;$D$85&amp;$D$86,'CCG data'!$A:$AD,'CCG data'!M$3,FALSE))</f>
        <v>0.33100000000000002</v>
      </c>
      <c r="U345" s="15">
        <f>IF(T344="","",VLOOKUP($E344&amp;$D$85&amp;$D$86,'CCG data'!$A:$AD,'CCG data'!N$3,FALSE))</f>
        <v>0.35799999999999998</v>
      </c>
      <c r="V345" s="15">
        <f>IF(V344="","",VLOOKUP($E344&amp;$D$85&amp;$D$86,'CCG data'!$A:$AD,'CCG data'!O$3,FALSE))</f>
        <v>0.11799999999999999</v>
      </c>
      <c r="W345" s="142">
        <f>IF(V344="","",VLOOKUP($E344&amp;$D$85&amp;$D$86,'CCG data'!$A:$AD,'CCG data'!P$3,FALSE))</f>
        <v>0.13800000000000001</v>
      </c>
      <c r="Z345" s="178" t="str">
        <f>IFERROR(VLOOKUP($E345&amp;$D$86, Outliers!$A$4:$P$214,10,FALSE),"0")</f>
        <v>0</v>
      </c>
      <c r="AA345" s="178" t="str">
        <f>IFERROR(VLOOKUP($E345&amp;$D$86, Outliers!$A$4:$P$214,11,FALSE),"0")</f>
        <v>0</v>
      </c>
      <c r="AB345" s="178" t="str">
        <f>IFERROR(VLOOKUP($E345&amp;$D$86, Outliers!$A$4:$P$214,12,FALSE),"0")</f>
        <v>0</v>
      </c>
      <c r="AD345" s="82"/>
      <c r="AE345" s="82"/>
      <c r="AF345" s="82"/>
      <c r="AG345" s="82"/>
    </row>
    <row r="346" spans="4:33" ht="15.75" x14ac:dyDescent="0.25">
      <c r="D346" s="301"/>
      <c r="E346" s="108" t="s">
        <v>264</v>
      </c>
      <c r="F346" s="372" t="str">
        <f>IF(OR(ISERROR(VLOOKUP($E346&amp;$D$85&amp;$D$86,'CCG data'!$A:$AD,'CCG data'!R$3,FALSE)),ISBLANK(VLOOKUP($E346&amp;$D$85&amp;$D$86,'CCG data'!$A:$AD,'CCG data'!R$3,FALSE))),"",VLOOKUP($E346&amp;$D$85&amp;$D$86,'CCG data'!$A:$AD,'CCG data'!R$3,FALSE))</f>
        <v/>
      </c>
      <c r="G346" s="373"/>
      <c r="H346" s="373">
        <f>IF(OR(ISERROR(VLOOKUP($E346&amp;$D$85&amp;$D$86,'CCG data'!$A:$AD,'CCG data'!S$3,FALSE)),ISBLANK(VLOOKUP($E346&amp;$D$85&amp;$D$86,'CCG data'!$A:$AD,'CCG data'!S$3,FALSE))),"",VLOOKUP($E346&amp;$D$85&amp;$D$86,'CCG data'!$A:$AD,'CCG data'!S$3,FALSE))</f>
        <v>40.700000000000003</v>
      </c>
      <c r="I346" s="373"/>
      <c r="J346" s="373">
        <f>IF(OR(ISERROR(VLOOKUP($E346&amp;$D$85&amp;$D$86,'CCG data'!$A:$AD,'CCG data'!T$3,FALSE)),ISBLANK(VLOOKUP($E346&amp;$D$85&amp;$D$86,'CCG data'!$A:$AD,'CCG data'!T$3,FALSE))),"",VLOOKUP($E346&amp;$D$85&amp;$D$86,'CCG data'!$A:$AD,'CCG data'!T$3,FALSE))</f>
        <v>29</v>
      </c>
      <c r="K346" s="373"/>
      <c r="L346" s="373">
        <f>IF(OR(ISERROR(VLOOKUP($E346&amp;$D$85&amp;$D$86,'CCG data'!$A:$AD,'CCG data'!U$3,FALSE)),ISBLANK(VLOOKUP($E346&amp;$D$85&amp;$D$86,'CCG data'!$A:$AD,'CCG data'!U$3,FALSE))),"",VLOOKUP($E346&amp;$D$85&amp;$D$86,'CCG data'!$A:$AD,'CCG data'!U$3,FALSE))</f>
        <v>17.100000000000001</v>
      </c>
      <c r="M346" s="374"/>
      <c r="N346" s="303">
        <f>IF(OR(ISERROR(VLOOKUP($E346&amp;$D$85&amp;$D$86,'CCG data'!$A:$AD,'CCG data'!G$3,FALSE)),ISBLANK(VLOOKUP($E346&amp;$D$85&amp;$D$86,'CCG data'!$A:$AD,'CCG data'!G$3,FALSE))),"",VLOOKUP($E346&amp;$D$85&amp;$D$86,'CCG data'!$A:$AD,'CCG data'!G$3,FALSE))</f>
        <v>2268</v>
      </c>
      <c r="P346" s="354" t="str">
        <f>IF(OR(ISERROR(VLOOKUP($E346&amp;$D$85&amp;$D$86,'CCG data'!$A:$AD,'CCG data'!B$3,FALSE)),ISBLANK(VLOOKUP($E346&amp;$D$85&amp;$D$86,'CCG data'!$A:$AD,'CCG data'!B$3,FALSE))),"",VLOOKUP($E346&amp;$D$85&amp;$D$86,'CCG data'!$A:$AD,'CCG data'!B$3,FALSE))</f>
        <v/>
      </c>
      <c r="Q346" s="246"/>
      <c r="R346" s="246">
        <f>IF(OR(ISERROR(VLOOKUP($E346&amp;$D$85&amp;$D$86,'CCG data'!$A:$AD,'CCG data'!C$3,FALSE)),ISBLANK(VLOOKUP($E346&amp;$D$85&amp;$D$86,'CCG data'!$A:$AD,'CCG data'!C$3,FALSE))),"",VLOOKUP($E346&amp;$D$85&amp;$D$86,'CCG data'!$A:$AD,'CCG data'!C$3,FALSE))</f>
        <v>0.47001763668430335</v>
      </c>
      <c r="S346" s="246"/>
      <c r="T346" s="246">
        <f>IF(OR(ISERROR(VLOOKUP($E346&amp;$D$85&amp;$D$86,'CCG data'!$A:$AD,'CCG data'!D$3,FALSE)),ISBLANK(VLOOKUP($E346&amp;$D$85&amp;$D$86,'CCG data'!$A:$AD,'CCG data'!D$3,FALSE))),"",VLOOKUP($E346&amp;$D$85&amp;$D$86,'CCG data'!$A:$AD,'CCG data'!D$3,FALSE))</f>
        <v>0.33156966490299822</v>
      </c>
      <c r="U346" s="246"/>
      <c r="V346" s="246">
        <f>IF(OR(ISERROR(VLOOKUP($E346&amp;$D$85&amp;$D$86,'CCG data'!$A:$AD,'CCG data'!E$3,FALSE)),ISBLANK(VLOOKUP($E346&amp;$D$85&amp;$D$86,'CCG data'!$A:$AD,'CCG data'!E$3,FALSE))),"",VLOOKUP($E346&amp;$D$85&amp;$D$86,'CCG data'!$A:$AD,'CCG data'!E$3,FALSE))</f>
        <v>0.1984126984126984</v>
      </c>
      <c r="W346" s="387"/>
      <c r="Z346" s="178">
        <f>IFERROR(VLOOKUP($E346&amp;$D$86, Outliers!$A$4:$P$214,10,FALSE),"0")</f>
        <v>1</v>
      </c>
      <c r="AA346" s="178">
        <f>IFERROR(VLOOKUP($E346&amp;$D$86, Outliers!$A$4:$P$214,11,FALSE),"0")</f>
        <v>0</v>
      </c>
      <c r="AB346" s="178">
        <f>IFERROR(VLOOKUP($E346&amp;$D$86, Outliers!$A$4:$P$214,12,FALSE),"0")</f>
        <v>1</v>
      </c>
      <c r="AD346" s="82"/>
      <c r="AE346" s="82"/>
      <c r="AF346" s="82"/>
      <c r="AG346" s="82"/>
    </row>
    <row r="347" spans="4:33" x14ac:dyDescent="0.25">
      <c r="D347" s="301"/>
      <c r="E347" s="107" t="s">
        <v>27</v>
      </c>
      <c r="F347" s="99" t="str">
        <f>IF(P346="","",VLOOKUP($E346&amp;$D$85&amp;$D$86,'CCG data'!$A:$AD,'CCG data'!W$3,FALSE))</f>
        <v/>
      </c>
      <c r="G347" s="100" t="str">
        <f>IF(P346="","",VLOOKUP($E346&amp;$D$85&amp;$D$86,'CCG data'!$A:$AD,'CCG data'!X$3,FALSE))</f>
        <v/>
      </c>
      <c r="H347" s="100">
        <f>IF(R346="","",VLOOKUP($E346&amp;$D$85&amp;$D$86,'CCG data'!$A:$AD,'CCG data'!Y$3,FALSE))</f>
        <v>38.299999999999997</v>
      </c>
      <c r="I347" s="100">
        <f>IF(R346="","",VLOOKUP($E346&amp;$D$85&amp;$D$86,'CCG data'!$A:$AD,'CCG data'!Z$3,FALSE))</f>
        <v>43.2</v>
      </c>
      <c r="J347" s="100">
        <f>IF(T346="","",VLOOKUP($E346&amp;$D$85&amp;$D$86,'CCG data'!$A:$AD,'CCG data'!AA$3,FALSE))</f>
        <v>26.9</v>
      </c>
      <c r="K347" s="100">
        <f>IF(T346="","",VLOOKUP($E346&amp;$D$85&amp;$D$86,'CCG data'!$A:$AD,'CCG data'!AB$3,FALSE))</f>
        <v>31</v>
      </c>
      <c r="L347" s="100">
        <f>IF(V346="","",VLOOKUP($E346&amp;$D$85&amp;$D$86,'CCG data'!$A:$AD,'CCG data'!AC$3,FALSE))</f>
        <v>15.5</v>
      </c>
      <c r="M347" s="100">
        <f>IF(V346="","",VLOOKUP($E346&amp;$D$85&amp;$D$86,'CCG data'!$A:$AD,'CCG data'!AD$3,FALSE))</f>
        <v>18.7</v>
      </c>
      <c r="N347" s="304"/>
      <c r="P347" s="162" t="str">
        <f>IF(P346="","",VLOOKUP($E346&amp;$D$85&amp;$D$86,'CCG data'!$A:$AD,'CCG data'!I$3,FALSE))</f>
        <v/>
      </c>
      <c r="Q347" s="15" t="str">
        <f>IF(P346="","",VLOOKUP($E346&amp;$D$85&amp;$D$86,'CCG data'!$A:$AD,'CCG data'!J$3,FALSE))</f>
        <v/>
      </c>
      <c r="R347" s="15">
        <f>IF(R346="","",VLOOKUP($E346&amp;$D$85&amp;$D$86,'CCG data'!$A:$AD,'CCG data'!K$3,FALSE))</f>
        <v>0.45</v>
      </c>
      <c r="S347" s="15">
        <f>IF(R346="","",VLOOKUP($E346&amp;$D$85&amp;$D$86,'CCG data'!$A:$AD,'CCG data'!L$3,FALSE))</f>
        <v>0.49099999999999999</v>
      </c>
      <c r="T347" s="15">
        <f>IF(T346="","",VLOOKUP($E346&amp;$D$85&amp;$D$86,'CCG data'!$A:$AD,'CCG data'!M$3,FALSE))</f>
        <v>0.312</v>
      </c>
      <c r="U347" s="15">
        <f>IF(T346="","",VLOOKUP($E346&amp;$D$85&amp;$D$86,'CCG data'!$A:$AD,'CCG data'!N$3,FALSE))</f>
        <v>0.35099999999999998</v>
      </c>
      <c r="V347" s="15">
        <f>IF(V346="","",VLOOKUP($E346&amp;$D$85&amp;$D$86,'CCG data'!$A:$AD,'CCG data'!O$3,FALSE))</f>
        <v>0.183</v>
      </c>
      <c r="W347" s="142">
        <f>IF(V346="","",VLOOKUP($E346&amp;$D$85&amp;$D$86,'CCG data'!$A:$AD,'CCG data'!P$3,FALSE))</f>
        <v>0.215</v>
      </c>
      <c r="Z347" s="178" t="str">
        <f>IFERROR(VLOOKUP($E347&amp;$D$86, Outliers!$A$4:$P$214,10,FALSE),"0")</f>
        <v>0</v>
      </c>
      <c r="AA347" s="178" t="str">
        <f>IFERROR(VLOOKUP($E347&amp;$D$86, Outliers!$A$4:$P$214,11,FALSE),"0")</f>
        <v>0</v>
      </c>
      <c r="AB347" s="178" t="str">
        <f>IFERROR(VLOOKUP($E347&amp;$D$86, Outliers!$A$4:$P$214,12,FALSE),"0")</f>
        <v>0</v>
      </c>
      <c r="AD347" s="82"/>
      <c r="AE347" s="82"/>
      <c r="AF347" s="82"/>
      <c r="AG347" s="82"/>
    </row>
    <row r="348" spans="4:33" ht="15.75" x14ac:dyDescent="0.25">
      <c r="D348" s="301"/>
      <c r="E348" s="108" t="s">
        <v>265</v>
      </c>
      <c r="F348" s="372" t="str">
        <f>IF(OR(ISERROR(VLOOKUP($E348&amp;$D$85&amp;$D$86,'CCG data'!$A:$AD,'CCG data'!R$3,FALSE)),ISBLANK(VLOOKUP($E348&amp;$D$85&amp;$D$86,'CCG data'!$A:$AD,'CCG data'!R$3,FALSE))),"",VLOOKUP($E348&amp;$D$85&amp;$D$86,'CCG data'!$A:$AD,'CCG data'!R$3,FALSE))</f>
        <v/>
      </c>
      <c r="G348" s="373"/>
      <c r="H348" s="373">
        <f>IF(OR(ISERROR(VLOOKUP($E348&amp;$D$85&amp;$D$86,'CCG data'!$A:$AD,'CCG data'!S$3,FALSE)),ISBLANK(VLOOKUP($E348&amp;$D$85&amp;$D$86,'CCG data'!$A:$AD,'CCG data'!S$3,FALSE))),"",VLOOKUP($E348&amp;$D$85&amp;$D$86,'CCG data'!$A:$AD,'CCG data'!S$3,FALSE))</f>
        <v>19.600000000000001</v>
      </c>
      <c r="I348" s="373"/>
      <c r="J348" s="373">
        <f>IF(OR(ISERROR(VLOOKUP($E348&amp;$D$85&amp;$D$86,'CCG data'!$A:$AD,'CCG data'!T$3,FALSE)),ISBLANK(VLOOKUP($E348&amp;$D$85&amp;$D$86,'CCG data'!$A:$AD,'CCG data'!T$3,FALSE))),"",VLOOKUP($E348&amp;$D$85&amp;$D$86,'CCG data'!$A:$AD,'CCG data'!T$3,FALSE))</f>
        <v>22.1</v>
      </c>
      <c r="K348" s="373"/>
      <c r="L348" s="373">
        <f>IF(OR(ISERROR(VLOOKUP($E348&amp;$D$85&amp;$D$86,'CCG data'!$A:$AD,'CCG data'!U$3,FALSE)),ISBLANK(VLOOKUP($E348&amp;$D$85&amp;$D$86,'CCG data'!$A:$AD,'CCG data'!U$3,FALSE))),"",VLOOKUP($E348&amp;$D$85&amp;$D$86,'CCG data'!$A:$AD,'CCG data'!U$3,FALSE))</f>
        <v>26.3</v>
      </c>
      <c r="M348" s="374"/>
      <c r="N348" s="303">
        <f>IF(OR(ISERROR(VLOOKUP($E348&amp;$D$85&amp;$D$86,'CCG data'!$A:$AD,'CCG data'!G$3,FALSE)),ISBLANK(VLOOKUP($E348&amp;$D$85&amp;$D$86,'CCG data'!$A:$AD,'CCG data'!G$3,FALSE))),"",VLOOKUP($E348&amp;$D$85&amp;$D$86,'CCG data'!$A:$AD,'CCG data'!G$3,FALSE))</f>
        <v>930</v>
      </c>
      <c r="P348" s="354" t="str">
        <f>IF(OR(ISERROR(VLOOKUP($E348&amp;$D$85&amp;$D$86,'CCG data'!$A:$AD,'CCG data'!B$3,FALSE)),ISBLANK(VLOOKUP($E348&amp;$D$85&amp;$D$86,'CCG data'!$A:$AD,'CCG data'!B$3,FALSE))),"",VLOOKUP($E348&amp;$D$85&amp;$D$86,'CCG data'!$A:$AD,'CCG data'!B$3,FALSE))</f>
        <v/>
      </c>
      <c r="Q348" s="246"/>
      <c r="R348" s="246">
        <f>IF(OR(ISERROR(VLOOKUP($E348&amp;$D$85&amp;$D$86,'CCG data'!$A:$AD,'CCG data'!C$3,FALSE)),ISBLANK(VLOOKUP($E348&amp;$D$85&amp;$D$86,'CCG data'!$A:$AD,'CCG data'!C$3,FALSE))),"",VLOOKUP($E348&amp;$D$85&amp;$D$86,'CCG data'!$A:$AD,'CCG data'!C$3,FALSE))</f>
        <v>0.2870967741935484</v>
      </c>
      <c r="S348" s="246"/>
      <c r="T348" s="246">
        <f>IF(OR(ISERROR(VLOOKUP($E348&amp;$D$85&amp;$D$86,'CCG data'!$A:$AD,'CCG data'!D$3,FALSE)),ISBLANK(VLOOKUP($E348&amp;$D$85&amp;$D$86,'CCG data'!$A:$AD,'CCG data'!D$3,FALSE))),"",VLOOKUP($E348&amp;$D$85&amp;$D$86,'CCG data'!$A:$AD,'CCG data'!D$3,FALSE))</f>
        <v>0.3301075268817204</v>
      </c>
      <c r="U348" s="246"/>
      <c r="V348" s="246">
        <f>IF(OR(ISERROR(VLOOKUP($E348&amp;$D$85&amp;$D$86,'CCG data'!$A:$AD,'CCG data'!E$3,FALSE)),ISBLANK(VLOOKUP($E348&amp;$D$85&amp;$D$86,'CCG data'!$A:$AD,'CCG data'!E$3,FALSE))),"",VLOOKUP($E348&amp;$D$85&amp;$D$86,'CCG data'!$A:$AD,'CCG data'!E$3,FALSE))</f>
        <v>0.3827956989247312</v>
      </c>
      <c r="W348" s="387"/>
      <c r="Z348" s="178">
        <f>IFERROR(VLOOKUP($E348&amp;$D$86, Outliers!$A$4:$P$214,10,FALSE),"0")</f>
        <v>1</v>
      </c>
      <c r="AA348" s="178">
        <f>IFERROR(VLOOKUP($E348&amp;$D$86, Outliers!$A$4:$P$214,11,FALSE),"0")</f>
        <v>1</v>
      </c>
      <c r="AB348" s="178">
        <f>IFERROR(VLOOKUP($E348&amp;$D$86, Outliers!$A$4:$P$214,12,FALSE),"0")</f>
        <v>1</v>
      </c>
      <c r="AD348" s="82"/>
      <c r="AE348" s="82"/>
      <c r="AF348" s="82"/>
      <c r="AG348" s="82"/>
    </row>
    <row r="349" spans="4:33" x14ac:dyDescent="0.25">
      <c r="D349" s="301"/>
      <c r="E349" s="107" t="s">
        <v>27</v>
      </c>
      <c r="F349" s="99" t="str">
        <f>IF(P348="","",VLOOKUP($E348&amp;$D$85&amp;$D$86,'CCG data'!$A:$AD,'CCG data'!W$3,FALSE))</f>
        <v/>
      </c>
      <c r="G349" s="100" t="str">
        <f>IF(P348="","",VLOOKUP($E348&amp;$D$85&amp;$D$86,'CCG data'!$A:$AD,'CCG data'!X$3,FALSE))</f>
        <v/>
      </c>
      <c r="H349" s="100">
        <f>IF(R348="","",VLOOKUP($E348&amp;$D$85&amp;$D$86,'CCG data'!$A:$AD,'CCG data'!Y$3,FALSE))</f>
        <v>17.2</v>
      </c>
      <c r="I349" s="100">
        <f>IF(R348="","",VLOOKUP($E348&amp;$D$85&amp;$D$86,'CCG data'!$A:$AD,'CCG data'!Z$3,FALSE))</f>
        <v>21.9</v>
      </c>
      <c r="J349" s="100">
        <f>IF(T348="","",VLOOKUP($E348&amp;$D$85&amp;$D$86,'CCG data'!$A:$AD,'CCG data'!AA$3,FALSE))</f>
        <v>19.7</v>
      </c>
      <c r="K349" s="100">
        <f>IF(T348="","",VLOOKUP($E348&amp;$D$85&amp;$D$86,'CCG data'!$A:$AD,'CCG data'!AB$3,FALSE))</f>
        <v>24.6</v>
      </c>
      <c r="L349" s="100">
        <f>IF(V348="","",VLOOKUP($E348&amp;$D$85&amp;$D$86,'CCG data'!$A:$AD,'CCG data'!AC$3,FALSE))</f>
        <v>23.6</v>
      </c>
      <c r="M349" s="100">
        <f>IF(V348="","",VLOOKUP($E348&amp;$D$85&amp;$D$86,'CCG data'!$A:$AD,'CCG data'!AD$3,FALSE))</f>
        <v>29</v>
      </c>
      <c r="N349" s="304"/>
      <c r="P349" s="162" t="str">
        <f>IF(P348="","",VLOOKUP($E348&amp;$D$85&amp;$D$86,'CCG data'!$A:$AD,'CCG data'!I$3,FALSE))</f>
        <v/>
      </c>
      <c r="Q349" s="15" t="str">
        <f>IF(P348="","",VLOOKUP($E348&amp;$D$85&amp;$D$86,'CCG data'!$A:$AD,'CCG data'!J$3,FALSE))</f>
        <v/>
      </c>
      <c r="R349" s="15">
        <f>IF(R348="","",VLOOKUP($E348&amp;$D$85&amp;$D$86,'CCG data'!$A:$AD,'CCG data'!K$3,FALSE))</f>
        <v>0.25900000000000001</v>
      </c>
      <c r="S349" s="15">
        <f>IF(R348="","",VLOOKUP($E348&amp;$D$85&amp;$D$86,'CCG data'!$A:$AD,'CCG data'!L$3,FALSE))</f>
        <v>0.317</v>
      </c>
      <c r="T349" s="15">
        <f>IF(T348="","",VLOOKUP($E348&amp;$D$85&amp;$D$86,'CCG data'!$A:$AD,'CCG data'!M$3,FALSE))</f>
        <v>0.30099999999999999</v>
      </c>
      <c r="U349" s="15">
        <f>IF(T348="","",VLOOKUP($E348&amp;$D$85&amp;$D$86,'CCG data'!$A:$AD,'CCG data'!N$3,FALSE))</f>
        <v>0.36099999999999999</v>
      </c>
      <c r="V349" s="15">
        <f>IF(V348="","",VLOOKUP($E348&amp;$D$85&amp;$D$86,'CCG data'!$A:$AD,'CCG data'!O$3,FALSE))</f>
        <v>0.35199999999999998</v>
      </c>
      <c r="W349" s="142">
        <f>IF(V348="","",VLOOKUP($E348&amp;$D$85&amp;$D$86,'CCG data'!$A:$AD,'CCG data'!P$3,FALSE))</f>
        <v>0.41399999999999998</v>
      </c>
      <c r="Z349" s="178" t="str">
        <f>IFERROR(VLOOKUP($E349&amp;$D$86, Outliers!$A$4:$P$214,10,FALSE),"0")</f>
        <v>0</v>
      </c>
      <c r="AA349" s="178" t="str">
        <f>IFERROR(VLOOKUP($E349&amp;$D$86, Outliers!$A$4:$P$214,11,FALSE),"0")</f>
        <v>0</v>
      </c>
      <c r="AB349" s="178" t="str">
        <f>IFERROR(VLOOKUP($E349&amp;$D$86, Outliers!$A$4:$P$214,12,FALSE),"0")</f>
        <v>0</v>
      </c>
      <c r="AD349" s="82"/>
      <c r="AE349" s="82"/>
      <c r="AF349" s="82"/>
      <c r="AG349" s="82"/>
    </row>
    <row r="350" spans="4:33" ht="15.75" x14ac:dyDescent="0.25">
      <c r="D350" s="301"/>
      <c r="E350" s="108" t="s">
        <v>266</v>
      </c>
      <c r="F350" s="372" t="str">
        <f>IF(OR(ISERROR(VLOOKUP($E350&amp;$D$85&amp;$D$86,'CCG data'!$A:$AD,'CCG data'!R$3,FALSE)),ISBLANK(VLOOKUP($E350&amp;$D$85&amp;$D$86,'CCG data'!$A:$AD,'CCG data'!R$3,FALSE))),"",VLOOKUP($E350&amp;$D$85&amp;$D$86,'CCG data'!$A:$AD,'CCG data'!R$3,FALSE))</f>
        <v/>
      </c>
      <c r="G350" s="373"/>
      <c r="H350" s="373">
        <f>IF(OR(ISERROR(VLOOKUP($E350&amp;$D$85&amp;$D$86,'CCG data'!$A:$AD,'CCG data'!S$3,FALSE)),ISBLANK(VLOOKUP($E350&amp;$D$85&amp;$D$86,'CCG data'!$A:$AD,'CCG data'!S$3,FALSE))),"",VLOOKUP($E350&amp;$D$85&amp;$D$86,'CCG data'!$A:$AD,'CCG data'!S$3,FALSE))</f>
        <v>59.2</v>
      </c>
      <c r="I350" s="373"/>
      <c r="J350" s="373">
        <f>IF(OR(ISERROR(VLOOKUP($E350&amp;$D$85&amp;$D$86,'CCG data'!$A:$AD,'CCG data'!T$3,FALSE)),ISBLANK(VLOOKUP($E350&amp;$D$85&amp;$D$86,'CCG data'!$A:$AD,'CCG data'!T$3,FALSE))),"",VLOOKUP($E350&amp;$D$85&amp;$D$86,'CCG data'!$A:$AD,'CCG data'!T$3,FALSE))</f>
        <v>34.799999999999997</v>
      </c>
      <c r="K350" s="373"/>
      <c r="L350" s="373">
        <f>IF(OR(ISERROR(VLOOKUP($E350&amp;$D$85&amp;$D$86,'CCG data'!$A:$AD,'CCG data'!U$3,FALSE)),ISBLANK(VLOOKUP($E350&amp;$D$85&amp;$D$86,'CCG data'!$A:$AD,'CCG data'!U$3,FALSE))),"",VLOOKUP($E350&amp;$D$85&amp;$D$86,'CCG data'!$A:$AD,'CCG data'!U$3,FALSE))</f>
        <v>10.8</v>
      </c>
      <c r="M350" s="374"/>
      <c r="N350" s="303">
        <f>IF(OR(ISERROR(VLOOKUP($E350&amp;$D$85&amp;$D$86,'CCG data'!$A:$AD,'CCG data'!G$3,FALSE)),ISBLANK(VLOOKUP($E350&amp;$D$85&amp;$D$86,'CCG data'!$A:$AD,'CCG data'!G$3,FALSE))),"",VLOOKUP($E350&amp;$D$85&amp;$D$86,'CCG data'!$A:$AD,'CCG data'!G$3,FALSE))</f>
        <v>1606</v>
      </c>
      <c r="P350" s="354" t="str">
        <f>IF(OR(ISERROR(VLOOKUP($E350&amp;$D$85&amp;$D$86,'CCG data'!$A:$AD,'CCG data'!B$3,FALSE)),ISBLANK(VLOOKUP($E350&amp;$D$85&amp;$D$86,'CCG data'!$A:$AD,'CCG data'!B$3,FALSE))),"",VLOOKUP($E350&amp;$D$85&amp;$D$86,'CCG data'!$A:$AD,'CCG data'!B$3,FALSE))</f>
        <v/>
      </c>
      <c r="Q350" s="246"/>
      <c r="R350" s="246">
        <f>IF(OR(ISERROR(VLOOKUP($E350&amp;$D$85&amp;$D$86,'CCG data'!$A:$AD,'CCG data'!C$3,FALSE)),ISBLANK(VLOOKUP($E350&amp;$D$85&amp;$D$86,'CCG data'!$A:$AD,'CCG data'!C$3,FALSE))),"",VLOOKUP($E350&amp;$D$85&amp;$D$86,'CCG data'!$A:$AD,'CCG data'!C$3,FALSE))</f>
        <v>0.56102117061021173</v>
      </c>
      <c r="S350" s="246"/>
      <c r="T350" s="246">
        <f>IF(OR(ISERROR(VLOOKUP($E350&amp;$D$85&amp;$D$86,'CCG data'!$A:$AD,'CCG data'!D$3,FALSE)),ISBLANK(VLOOKUP($E350&amp;$D$85&amp;$D$86,'CCG data'!$A:$AD,'CCG data'!D$3,FALSE))),"",VLOOKUP($E350&amp;$D$85&amp;$D$86,'CCG data'!$A:$AD,'CCG data'!D$3,FALSE))</f>
        <v>0.33748443337484435</v>
      </c>
      <c r="U350" s="246"/>
      <c r="V350" s="246">
        <f>IF(OR(ISERROR(VLOOKUP($E350&amp;$D$85&amp;$D$86,'CCG data'!$A:$AD,'CCG data'!E$3,FALSE)),ISBLANK(VLOOKUP($E350&amp;$D$85&amp;$D$86,'CCG data'!$A:$AD,'CCG data'!E$3,FALSE))),"",VLOOKUP($E350&amp;$D$85&amp;$D$86,'CCG data'!$A:$AD,'CCG data'!E$3,FALSE))</f>
        <v>0.10149439601494396</v>
      </c>
      <c r="W350" s="387"/>
      <c r="Z350" s="178">
        <f>IFERROR(VLOOKUP($E350&amp;$D$86, Outliers!$A$4:$P$214,10,FALSE),"0")</f>
        <v>1</v>
      </c>
      <c r="AA350" s="178">
        <f>IFERROR(VLOOKUP($E350&amp;$D$86, Outliers!$A$4:$P$214,11,FALSE),"0")</f>
        <v>1</v>
      </c>
      <c r="AB350" s="178">
        <f>IFERROR(VLOOKUP($E350&amp;$D$86, Outliers!$A$4:$P$214,12,FALSE),"0")</f>
        <v>0</v>
      </c>
      <c r="AD350" s="82"/>
      <c r="AE350" s="82"/>
      <c r="AF350" s="82"/>
      <c r="AG350" s="82"/>
    </row>
    <row r="351" spans="4:33" x14ac:dyDescent="0.25">
      <c r="D351" s="301"/>
      <c r="E351" s="107" t="s">
        <v>27</v>
      </c>
      <c r="F351" s="99" t="str">
        <f>IF(P350="","",VLOOKUP($E350&amp;$D$85&amp;$D$86,'CCG data'!$A:$AD,'CCG data'!W$3,FALSE))</f>
        <v/>
      </c>
      <c r="G351" s="100" t="str">
        <f>IF(P350="","",VLOOKUP($E350&amp;$D$85&amp;$D$86,'CCG data'!$A:$AD,'CCG data'!X$3,FALSE))</f>
        <v/>
      </c>
      <c r="H351" s="100">
        <f>IF(R350="","",VLOOKUP($E350&amp;$D$85&amp;$D$86,'CCG data'!$A:$AD,'CCG data'!Y$3,FALSE))</f>
        <v>55.3</v>
      </c>
      <c r="I351" s="100">
        <f>IF(R350="","",VLOOKUP($E350&amp;$D$85&amp;$D$86,'CCG data'!$A:$AD,'CCG data'!Z$3,FALSE))</f>
        <v>63.1</v>
      </c>
      <c r="J351" s="100">
        <f>IF(T350="","",VLOOKUP($E350&amp;$D$85&amp;$D$86,'CCG data'!$A:$AD,'CCG data'!AA$3,FALSE))</f>
        <v>31.9</v>
      </c>
      <c r="K351" s="100">
        <f>IF(T350="","",VLOOKUP($E350&amp;$D$85&amp;$D$86,'CCG data'!$A:$AD,'CCG data'!AB$3,FALSE))</f>
        <v>37.799999999999997</v>
      </c>
      <c r="L351" s="100">
        <f>IF(V350="","",VLOOKUP($E350&amp;$D$85&amp;$D$86,'CCG data'!$A:$AD,'CCG data'!AC$3,FALSE))</f>
        <v>9.1999999999999993</v>
      </c>
      <c r="M351" s="100">
        <f>IF(V350="","",VLOOKUP($E350&amp;$D$85&amp;$D$86,'CCG data'!$A:$AD,'CCG data'!AD$3,FALSE))</f>
        <v>12.5</v>
      </c>
      <c r="N351" s="304"/>
      <c r="P351" s="162" t="str">
        <f>IF(P350="","",VLOOKUP($E350&amp;$D$85&amp;$D$86,'CCG data'!$A:$AD,'CCG data'!I$3,FALSE))</f>
        <v/>
      </c>
      <c r="Q351" s="15" t="str">
        <f>IF(P350="","",VLOOKUP($E350&amp;$D$85&amp;$D$86,'CCG data'!$A:$AD,'CCG data'!J$3,FALSE))</f>
        <v/>
      </c>
      <c r="R351" s="15">
        <f>IF(R350="","",VLOOKUP($E350&amp;$D$85&amp;$D$86,'CCG data'!$A:$AD,'CCG data'!K$3,FALSE))</f>
        <v>0.53700000000000003</v>
      </c>
      <c r="S351" s="15">
        <f>IF(R350="","",VLOOKUP($E350&amp;$D$85&amp;$D$86,'CCG data'!$A:$AD,'CCG data'!L$3,FALSE))</f>
        <v>0.58499999999999996</v>
      </c>
      <c r="T351" s="15">
        <f>IF(T350="","",VLOOKUP($E350&amp;$D$85&amp;$D$86,'CCG data'!$A:$AD,'CCG data'!M$3,FALSE))</f>
        <v>0.315</v>
      </c>
      <c r="U351" s="15">
        <f>IF(T350="","",VLOOKUP($E350&amp;$D$85&amp;$D$86,'CCG data'!$A:$AD,'CCG data'!N$3,FALSE))</f>
        <v>0.36099999999999999</v>
      </c>
      <c r="V351" s="15">
        <f>IF(V350="","",VLOOKUP($E350&amp;$D$85&amp;$D$86,'CCG data'!$A:$AD,'CCG data'!O$3,FALSE))</f>
        <v>8.7999999999999995E-2</v>
      </c>
      <c r="W351" s="142">
        <f>IF(V350="","",VLOOKUP($E350&amp;$D$85&amp;$D$86,'CCG data'!$A:$AD,'CCG data'!P$3,FALSE))</f>
        <v>0.11700000000000001</v>
      </c>
      <c r="Z351" s="178" t="str">
        <f>IFERROR(VLOOKUP($E351&amp;$D$86, Outliers!$A$4:$P$214,10,FALSE),"0")</f>
        <v>0</v>
      </c>
      <c r="AA351" s="178" t="str">
        <f>IFERROR(VLOOKUP($E351&amp;$D$86, Outliers!$A$4:$P$214,11,FALSE),"0")</f>
        <v>0</v>
      </c>
      <c r="AB351" s="178" t="str">
        <f>IFERROR(VLOOKUP($E351&amp;$D$86, Outliers!$A$4:$P$214,12,FALSE),"0")</f>
        <v>0</v>
      </c>
      <c r="AD351" s="82"/>
      <c r="AE351" s="82"/>
      <c r="AF351" s="82"/>
      <c r="AG351" s="82"/>
    </row>
    <row r="352" spans="4:33" ht="15.75" x14ac:dyDescent="0.25">
      <c r="D352" s="301"/>
      <c r="E352" s="108" t="s">
        <v>476</v>
      </c>
      <c r="F352" s="372" t="str">
        <f>IF(OR(ISERROR(VLOOKUP($E352&amp;$D$85&amp;$D$86,'CCG data'!$A:$AD,'CCG data'!R$3,FALSE)),ISBLANK(VLOOKUP($E352&amp;$D$85&amp;$D$86,'CCG data'!$A:$AD,'CCG data'!R$3,FALSE))),"",VLOOKUP($E352&amp;$D$85&amp;$D$86,'CCG data'!$A:$AD,'CCG data'!R$3,FALSE))</f>
        <v/>
      </c>
      <c r="G352" s="373"/>
      <c r="H352" s="373">
        <f>IF(OR(ISERROR(VLOOKUP($E352&amp;$D$85&amp;$D$86,'CCG data'!$A:$AD,'CCG data'!S$3,FALSE)),ISBLANK(VLOOKUP($E352&amp;$D$85&amp;$D$86,'CCG data'!$A:$AD,'CCG data'!S$3,FALSE))),"",VLOOKUP($E352&amp;$D$85&amp;$D$86,'CCG data'!$A:$AD,'CCG data'!S$3,FALSE))</f>
        <v>44.2</v>
      </c>
      <c r="I352" s="373"/>
      <c r="J352" s="373">
        <f>IF(OR(ISERROR(VLOOKUP($E352&amp;$D$85&amp;$D$86,'CCG data'!$A:$AD,'CCG data'!T$3,FALSE)),ISBLANK(VLOOKUP($E352&amp;$D$85&amp;$D$86,'CCG data'!$A:$AD,'CCG data'!T$3,FALSE))),"",VLOOKUP($E352&amp;$D$85&amp;$D$86,'CCG data'!$A:$AD,'CCG data'!T$3,FALSE))</f>
        <v>25.6</v>
      </c>
      <c r="K352" s="373"/>
      <c r="L352" s="373">
        <f>IF(OR(ISERROR(VLOOKUP($E352&amp;$D$85&amp;$D$86,'CCG data'!$A:$AD,'CCG data'!U$3,FALSE)),ISBLANK(VLOOKUP($E352&amp;$D$85&amp;$D$86,'CCG data'!$A:$AD,'CCG data'!U$3,FALSE))),"",VLOOKUP($E352&amp;$D$85&amp;$D$86,'CCG data'!$A:$AD,'CCG data'!U$3,FALSE))</f>
        <v>9.3000000000000007</v>
      </c>
      <c r="M352" s="374"/>
      <c r="N352" s="303">
        <f>IF(OR(ISERROR(VLOOKUP($E352&amp;$D$85&amp;$D$86,'CCG data'!$A:$AD,'CCG data'!G$3,FALSE)),ISBLANK(VLOOKUP($E352&amp;$D$85&amp;$D$86,'CCG data'!$A:$AD,'CCG data'!G$3,FALSE))),"",VLOOKUP($E352&amp;$D$85&amp;$D$86,'CCG data'!$A:$AD,'CCG data'!G$3,FALSE))</f>
        <v>848</v>
      </c>
      <c r="P352" s="354" t="str">
        <f>IF(OR(ISERROR(VLOOKUP($E352&amp;$D$85&amp;$D$86,'CCG data'!$A:$AD,'CCG data'!B$3,FALSE)),ISBLANK(VLOOKUP($E352&amp;$D$85&amp;$D$86,'CCG data'!$A:$AD,'CCG data'!B$3,FALSE))),"",VLOOKUP($E352&amp;$D$85&amp;$D$86,'CCG data'!$A:$AD,'CCG data'!B$3,FALSE))</f>
        <v/>
      </c>
      <c r="Q352" s="246"/>
      <c r="R352" s="246">
        <f>IF(OR(ISERROR(VLOOKUP($E352&amp;$D$85&amp;$D$86,'CCG data'!$A:$AD,'CCG data'!C$3,FALSE)),ISBLANK(VLOOKUP($E352&amp;$D$85&amp;$D$86,'CCG data'!$A:$AD,'CCG data'!C$3,FALSE))),"",VLOOKUP($E352&amp;$D$85&amp;$D$86,'CCG data'!$A:$AD,'CCG data'!C$3,FALSE))</f>
        <v>0.55778301886792447</v>
      </c>
      <c r="S352" s="246"/>
      <c r="T352" s="246">
        <f>IF(OR(ISERROR(VLOOKUP($E352&amp;$D$85&amp;$D$86,'CCG data'!$A:$AD,'CCG data'!D$3,FALSE)),ISBLANK(VLOOKUP($E352&amp;$D$85&amp;$D$86,'CCG data'!$A:$AD,'CCG data'!D$3,FALSE))),"",VLOOKUP($E352&amp;$D$85&amp;$D$86,'CCG data'!$A:$AD,'CCG data'!D$3,FALSE))</f>
        <v>0.32311320754716982</v>
      </c>
      <c r="U352" s="246"/>
      <c r="V352" s="246">
        <f>IF(OR(ISERROR(VLOOKUP($E352&amp;$D$85&amp;$D$86,'CCG data'!$A:$AD,'CCG data'!E$3,FALSE)),ISBLANK(VLOOKUP($E352&amp;$D$85&amp;$D$86,'CCG data'!$A:$AD,'CCG data'!E$3,FALSE))),"",VLOOKUP($E352&amp;$D$85&amp;$D$86,'CCG data'!$A:$AD,'CCG data'!E$3,FALSE))</f>
        <v>0.11910377358490566</v>
      </c>
      <c r="W352" s="387"/>
      <c r="Z352" s="178">
        <f>IFERROR(VLOOKUP($E352&amp;$D$86, Outliers!$A$4:$P$214,10,FALSE),"0")</f>
        <v>1</v>
      </c>
      <c r="AA352" s="178">
        <f>IFERROR(VLOOKUP($E352&amp;$D$86, Outliers!$A$4:$P$214,11,FALSE),"0")</f>
        <v>0</v>
      </c>
      <c r="AB352" s="178">
        <f>IFERROR(VLOOKUP($E352&amp;$D$86, Outliers!$A$4:$P$214,12,FALSE),"0")</f>
        <v>0</v>
      </c>
      <c r="AD352" s="82"/>
      <c r="AE352" s="82"/>
      <c r="AF352" s="82"/>
      <c r="AG352" s="82"/>
    </row>
    <row r="353" spans="4:33" x14ac:dyDescent="0.25">
      <c r="D353" s="301"/>
      <c r="E353" s="107" t="s">
        <v>27</v>
      </c>
      <c r="F353" s="99" t="str">
        <f>IF(P352="","",VLOOKUP($E352&amp;$D$85&amp;$D$86,'CCG data'!$A:$AD,'CCG data'!W$3,FALSE))</f>
        <v/>
      </c>
      <c r="G353" s="100" t="str">
        <f>IF(P352="","",VLOOKUP($E352&amp;$D$85&amp;$D$86,'CCG data'!$A:$AD,'CCG data'!X$3,FALSE))</f>
        <v/>
      </c>
      <c r="H353" s="100">
        <f>IF(R352="","",VLOOKUP($E352&amp;$D$85&amp;$D$86,'CCG data'!$A:$AD,'CCG data'!Y$3,FALSE))</f>
        <v>40.200000000000003</v>
      </c>
      <c r="I353" s="100">
        <f>IF(R352="","",VLOOKUP($E352&amp;$D$85&amp;$D$86,'CCG data'!$A:$AD,'CCG data'!Z$3,FALSE))</f>
        <v>48.2</v>
      </c>
      <c r="J353" s="100">
        <f>IF(T352="","",VLOOKUP($E352&amp;$D$85&amp;$D$86,'CCG data'!$A:$AD,'CCG data'!AA$3,FALSE))</f>
        <v>22.6</v>
      </c>
      <c r="K353" s="100">
        <f>IF(T352="","",VLOOKUP($E352&amp;$D$85&amp;$D$86,'CCG data'!$A:$AD,'CCG data'!AB$3,FALSE))</f>
        <v>28.7</v>
      </c>
      <c r="L353" s="100">
        <f>IF(V352="","",VLOOKUP($E352&amp;$D$85&amp;$D$86,'CCG data'!$A:$AD,'CCG data'!AC$3,FALSE))</f>
        <v>7.5</v>
      </c>
      <c r="M353" s="100">
        <f>IF(V352="","",VLOOKUP($E352&amp;$D$85&amp;$D$86,'CCG data'!$A:$AD,'CCG data'!AD$3,FALSE))</f>
        <v>11.1</v>
      </c>
      <c r="N353" s="304"/>
      <c r="P353" s="162" t="str">
        <f>IF(P352="","",VLOOKUP($E352&amp;$D$85&amp;$D$86,'CCG data'!$A:$AD,'CCG data'!I$3,FALSE))</f>
        <v/>
      </c>
      <c r="Q353" s="15" t="str">
        <f>IF(P352="","",VLOOKUP($E352&amp;$D$85&amp;$D$86,'CCG data'!$A:$AD,'CCG data'!J$3,FALSE))</f>
        <v/>
      </c>
      <c r="R353" s="15">
        <f>IF(R352="","",VLOOKUP($E352&amp;$D$85&amp;$D$86,'CCG data'!$A:$AD,'CCG data'!K$3,FALSE))</f>
        <v>0.52400000000000002</v>
      </c>
      <c r="S353" s="15">
        <f>IF(R352="","",VLOOKUP($E352&amp;$D$85&amp;$D$86,'CCG data'!$A:$AD,'CCG data'!L$3,FALSE))</f>
        <v>0.59099999999999997</v>
      </c>
      <c r="T353" s="15">
        <f>IF(T352="","",VLOOKUP($E352&amp;$D$85&amp;$D$86,'CCG data'!$A:$AD,'CCG data'!M$3,FALSE))</f>
        <v>0.29199999999999998</v>
      </c>
      <c r="U353" s="15">
        <f>IF(T352="","",VLOOKUP($E352&amp;$D$85&amp;$D$86,'CCG data'!$A:$AD,'CCG data'!N$3,FALSE))</f>
        <v>0.35499999999999998</v>
      </c>
      <c r="V353" s="15">
        <f>IF(V352="","",VLOOKUP($E352&amp;$D$85&amp;$D$86,'CCG data'!$A:$AD,'CCG data'!O$3,FALSE))</f>
        <v>9.9000000000000005E-2</v>
      </c>
      <c r="W353" s="142">
        <f>IF(V352="","",VLOOKUP($E352&amp;$D$85&amp;$D$86,'CCG data'!$A:$AD,'CCG data'!P$3,FALSE))</f>
        <v>0.14299999999999999</v>
      </c>
      <c r="Z353" s="178" t="str">
        <f>IFERROR(VLOOKUP($E353&amp;$D$86, Outliers!$A$4:$P$214,10,FALSE),"0")</f>
        <v>0</v>
      </c>
      <c r="AA353" s="178" t="str">
        <f>IFERROR(VLOOKUP($E353&amp;$D$86, Outliers!$A$4:$P$214,11,FALSE),"0")</f>
        <v>0</v>
      </c>
      <c r="AB353" s="178" t="str">
        <f>IFERROR(VLOOKUP($E353&amp;$D$86, Outliers!$A$4:$P$214,12,FALSE),"0")</f>
        <v>0</v>
      </c>
      <c r="AD353" s="82"/>
      <c r="AE353" s="82"/>
      <c r="AF353" s="82"/>
      <c r="AG353" s="82"/>
    </row>
    <row r="354" spans="4:33" ht="15.75" x14ac:dyDescent="0.25">
      <c r="D354" s="301"/>
      <c r="E354" s="108" t="s">
        <v>267</v>
      </c>
      <c r="F354" s="372" t="str">
        <f>IF(OR(ISERROR(VLOOKUP($E354&amp;$D$85&amp;$D$86,'CCG data'!$A:$AD,'CCG data'!R$3,FALSE)),ISBLANK(VLOOKUP($E354&amp;$D$85&amp;$D$86,'CCG data'!$A:$AD,'CCG data'!R$3,FALSE))),"",VLOOKUP($E354&amp;$D$85&amp;$D$86,'CCG data'!$A:$AD,'CCG data'!R$3,FALSE))</f>
        <v/>
      </c>
      <c r="G354" s="373"/>
      <c r="H354" s="373">
        <f>IF(OR(ISERROR(VLOOKUP($E354&amp;$D$85&amp;$D$86,'CCG data'!$A:$AD,'CCG data'!S$3,FALSE)),ISBLANK(VLOOKUP($E354&amp;$D$85&amp;$D$86,'CCG data'!$A:$AD,'CCG data'!S$3,FALSE))),"",VLOOKUP($E354&amp;$D$85&amp;$D$86,'CCG data'!$A:$AD,'CCG data'!S$3,FALSE))</f>
        <v>40.200000000000003</v>
      </c>
      <c r="I354" s="373"/>
      <c r="J354" s="373">
        <f>IF(OR(ISERROR(VLOOKUP($E354&amp;$D$85&amp;$D$86,'CCG data'!$A:$AD,'CCG data'!T$3,FALSE)),ISBLANK(VLOOKUP($E354&amp;$D$85&amp;$D$86,'CCG data'!$A:$AD,'CCG data'!T$3,FALSE))),"",VLOOKUP($E354&amp;$D$85&amp;$D$86,'CCG data'!$A:$AD,'CCG data'!T$3,FALSE))</f>
        <v>20.3</v>
      </c>
      <c r="K354" s="373"/>
      <c r="L354" s="373">
        <f>IF(OR(ISERROR(VLOOKUP($E354&amp;$D$85&amp;$D$86,'CCG data'!$A:$AD,'CCG data'!U$3,FALSE)),ISBLANK(VLOOKUP($E354&amp;$D$85&amp;$D$86,'CCG data'!$A:$AD,'CCG data'!U$3,FALSE))),"",VLOOKUP($E354&amp;$D$85&amp;$D$86,'CCG data'!$A:$AD,'CCG data'!U$3,FALSE))</f>
        <v>7.3</v>
      </c>
      <c r="M354" s="374"/>
      <c r="N354" s="303">
        <f>IF(OR(ISERROR(VLOOKUP($E354&amp;$D$85&amp;$D$86,'CCG data'!$A:$AD,'CCG data'!G$3,FALSE)),ISBLANK(VLOOKUP($E354&amp;$D$85&amp;$D$86,'CCG data'!$A:$AD,'CCG data'!G$3,FALSE))),"",VLOOKUP($E354&amp;$D$85&amp;$D$86,'CCG data'!$A:$AD,'CCG data'!G$3,FALSE))</f>
        <v>566</v>
      </c>
      <c r="P354" s="354" t="str">
        <f>IF(OR(ISERROR(VLOOKUP($E354&amp;$D$85&amp;$D$86,'CCG data'!$A:$AD,'CCG data'!B$3,FALSE)),ISBLANK(VLOOKUP($E354&amp;$D$85&amp;$D$86,'CCG data'!$A:$AD,'CCG data'!B$3,FALSE))),"",VLOOKUP($E354&amp;$D$85&amp;$D$86,'CCG data'!$A:$AD,'CCG data'!B$3,FALSE))</f>
        <v/>
      </c>
      <c r="Q354" s="246"/>
      <c r="R354" s="246">
        <f>IF(OR(ISERROR(VLOOKUP($E354&amp;$D$85&amp;$D$86,'CCG data'!$A:$AD,'CCG data'!C$3,FALSE)),ISBLANK(VLOOKUP($E354&amp;$D$85&amp;$D$86,'CCG data'!$A:$AD,'CCG data'!C$3,FALSE))),"",VLOOKUP($E354&amp;$D$85&amp;$D$86,'CCG data'!$A:$AD,'CCG data'!C$3,FALSE))</f>
        <v>0.59363957597173145</v>
      </c>
      <c r="S354" s="246"/>
      <c r="T354" s="246">
        <f>IF(OR(ISERROR(VLOOKUP($E354&amp;$D$85&amp;$D$86,'CCG data'!$A:$AD,'CCG data'!D$3,FALSE)),ISBLANK(VLOOKUP($E354&amp;$D$85&amp;$D$86,'CCG data'!$A:$AD,'CCG data'!D$3,FALSE))),"",VLOOKUP($E354&amp;$D$85&amp;$D$86,'CCG data'!$A:$AD,'CCG data'!D$3,FALSE))</f>
        <v>0.29858657243816256</v>
      </c>
      <c r="U354" s="246"/>
      <c r="V354" s="246">
        <f>IF(OR(ISERROR(VLOOKUP($E354&amp;$D$85&amp;$D$86,'CCG data'!$A:$AD,'CCG data'!E$3,FALSE)),ISBLANK(VLOOKUP($E354&amp;$D$85&amp;$D$86,'CCG data'!$A:$AD,'CCG data'!E$3,FALSE))),"",VLOOKUP($E354&amp;$D$85&amp;$D$86,'CCG data'!$A:$AD,'CCG data'!E$3,FALSE))</f>
        <v>0.10777385159010601</v>
      </c>
      <c r="W354" s="387"/>
      <c r="Z354" s="178">
        <f>IFERROR(VLOOKUP($E354&amp;$D$86, Outliers!$A$4:$P$214,10,FALSE),"0")</f>
        <v>0</v>
      </c>
      <c r="AA354" s="178">
        <f>IFERROR(VLOOKUP($E354&amp;$D$86, Outliers!$A$4:$P$214,11,FALSE),"0")</f>
        <v>1</v>
      </c>
      <c r="AB354" s="178">
        <f>IFERROR(VLOOKUP($E354&amp;$D$86, Outliers!$A$4:$P$214,12,FALSE),"0")</f>
        <v>1</v>
      </c>
      <c r="AD354" s="82"/>
      <c r="AE354" s="82"/>
      <c r="AF354" s="82"/>
      <c r="AG354" s="82"/>
    </row>
    <row r="355" spans="4:33" x14ac:dyDescent="0.25">
      <c r="D355" s="301"/>
      <c r="E355" s="107" t="s">
        <v>27</v>
      </c>
      <c r="F355" s="99" t="str">
        <f>IF(P354="","",VLOOKUP($E354&amp;$D$85&amp;$D$86,'CCG data'!$A:$AD,'CCG data'!W$3,FALSE))</f>
        <v/>
      </c>
      <c r="G355" s="100" t="str">
        <f>IF(P354="","",VLOOKUP($E354&amp;$D$85&amp;$D$86,'CCG data'!$A:$AD,'CCG data'!X$3,FALSE))</f>
        <v/>
      </c>
      <c r="H355" s="100">
        <f>IF(R354="","",VLOOKUP($E354&amp;$D$85&amp;$D$86,'CCG data'!$A:$AD,'CCG data'!Y$3,FALSE))</f>
        <v>35.9</v>
      </c>
      <c r="I355" s="100">
        <f>IF(R354="","",VLOOKUP($E354&amp;$D$85&amp;$D$86,'CCG data'!$A:$AD,'CCG data'!Z$3,FALSE))</f>
        <v>44.5</v>
      </c>
      <c r="J355" s="100">
        <f>IF(T354="","",VLOOKUP($E354&amp;$D$85&amp;$D$86,'CCG data'!$A:$AD,'CCG data'!AA$3,FALSE))</f>
        <v>17.3</v>
      </c>
      <c r="K355" s="100">
        <f>IF(T354="","",VLOOKUP($E354&amp;$D$85&amp;$D$86,'CCG data'!$A:$AD,'CCG data'!AB$3,FALSE))</f>
        <v>23.4</v>
      </c>
      <c r="L355" s="100">
        <f>IF(V354="","",VLOOKUP($E354&amp;$D$85&amp;$D$86,'CCG data'!$A:$AD,'CCG data'!AC$3,FALSE))</f>
        <v>5.5</v>
      </c>
      <c r="M355" s="100">
        <f>IF(V354="","",VLOOKUP($E354&amp;$D$85&amp;$D$86,'CCG data'!$A:$AD,'CCG data'!AD$3,FALSE))</f>
        <v>9.1</v>
      </c>
      <c r="N355" s="304"/>
      <c r="P355" s="162" t="str">
        <f>IF(P354="","",VLOOKUP($E354&amp;$D$85&amp;$D$86,'CCG data'!$A:$AD,'CCG data'!I$3,FALSE))</f>
        <v/>
      </c>
      <c r="Q355" s="15" t="str">
        <f>IF(P354="","",VLOOKUP($E354&amp;$D$85&amp;$D$86,'CCG data'!$A:$AD,'CCG data'!J$3,FALSE))</f>
        <v/>
      </c>
      <c r="R355" s="15">
        <f>IF(R354="","",VLOOKUP($E354&amp;$D$85&amp;$D$86,'CCG data'!$A:$AD,'CCG data'!K$3,FALSE))</f>
        <v>0.55300000000000005</v>
      </c>
      <c r="S355" s="15">
        <f>IF(R354="","",VLOOKUP($E354&amp;$D$85&amp;$D$86,'CCG data'!$A:$AD,'CCG data'!L$3,FALSE))</f>
        <v>0.63300000000000001</v>
      </c>
      <c r="T355" s="15">
        <f>IF(T354="","",VLOOKUP($E354&amp;$D$85&amp;$D$86,'CCG data'!$A:$AD,'CCG data'!M$3,FALSE))</f>
        <v>0.26200000000000001</v>
      </c>
      <c r="U355" s="15">
        <f>IF(T354="","",VLOOKUP($E354&amp;$D$85&amp;$D$86,'CCG data'!$A:$AD,'CCG data'!N$3,FALSE))</f>
        <v>0.33800000000000002</v>
      </c>
      <c r="V355" s="15">
        <f>IF(V354="","",VLOOKUP($E354&amp;$D$85&amp;$D$86,'CCG data'!$A:$AD,'CCG data'!O$3,FALSE))</f>
        <v>8.5000000000000006E-2</v>
      </c>
      <c r="W355" s="142">
        <f>IF(V354="","",VLOOKUP($E354&amp;$D$85&amp;$D$86,'CCG data'!$A:$AD,'CCG data'!P$3,FALSE))</f>
        <v>0.13600000000000001</v>
      </c>
      <c r="Z355" s="178" t="str">
        <f>IFERROR(VLOOKUP($E355&amp;$D$86, Outliers!$A$4:$P$214,10,FALSE),"0")</f>
        <v>0</v>
      </c>
      <c r="AA355" s="178" t="str">
        <f>IFERROR(VLOOKUP($E355&amp;$D$86, Outliers!$A$4:$P$214,11,FALSE),"0")</f>
        <v>0</v>
      </c>
      <c r="AB355" s="178" t="str">
        <f>IFERROR(VLOOKUP($E355&amp;$D$86, Outliers!$A$4:$P$214,12,FALSE),"0")</f>
        <v>0</v>
      </c>
      <c r="AD355" s="82"/>
      <c r="AE355" s="82"/>
      <c r="AF355" s="82"/>
      <c r="AG355" s="82"/>
    </row>
    <row r="356" spans="4:33" ht="15.75" x14ac:dyDescent="0.25">
      <c r="D356" s="301"/>
      <c r="E356" s="108" t="s">
        <v>268</v>
      </c>
      <c r="F356" s="372" t="str">
        <f>IF(OR(ISERROR(VLOOKUP($E356&amp;$D$85&amp;$D$86,'CCG data'!$A:$AD,'CCG data'!R$3,FALSE)),ISBLANK(VLOOKUP($E356&amp;$D$85&amp;$D$86,'CCG data'!$A:$AD,'CCG data'!R$3,FALSE))),"",VLOOKUP($E356&amp;$D$85&amp;$D$86,'CCG data'!$A:$AD,'CCG data'!R$3,FALSE))</f>
        <v/>
      </c>
      <c r="G356" s="373"/>
      <c r="H356" s="373">
        <f>IF(OR(ISERROR(VLOOKUP($E356&amp;$D$85&amp;$D$86,'CCG data'!$A:$AD,'CCG data'!S$3,FALSE)),ISBLANK(VLOOKUP($E356&amp;$D$85&amp;$D$86,'CCG data'!$A:$AD,'CCG data'!S$3,FALSE))),"",VLOOKUP($E356&amp;$D$85&amp;$D$86,'CCG data'!$A:$AD,'CCG data'!S$3,FALSE))</f>
        <v>52.4</v>
      </c>
      <c r="I356" s="373"/>
      <c r="J356" s="373">
        <f>IF(OR(ISERROR(VLOOKUP($E356&amp;$D$85&amp;$D$86,'CCG data'!$A:$AD,'CCG data'!T$3,FALSE)),ISBLANK(VLOOKUP($E356&amp;$D$85&amp;$D$86,'CCG data'!$A:$AD,'CCG data'!T$3,FALSE))),"",VLOOKUP($E356&amp;$D$85&amp;$D$86,'CCG data'!$A:$AD,'CCG data'!T$3,FALSE))</f>
        <v>40.700000000000003</v>
      </c>
      <c r="K356" s="373"/>
      <c r="L356" s="373">
        <f>IF(OR(ISERROR(VLOOKUP($E356&amp;$D$85&amp;$D$86,'CCG data'!$A:$AD,'CCG data'!U$3,FALSE)),ISBLANK(VLOOKUP($E356&amp;$D$85&amp;$D$86,'CCG data'!$A:$AD,'CCG data'!U$3,FALSE))),"",VLOOKUP($E356&amp;$D$85&amp;$D$86,'CCG data'!$A:$AD,'CCG data'!U$3,FALSE))</f>
        <v>14.3</v>
      </c>
      <c r="M356" s="374"/>
      <c r="N356" s="303">
        <f>IF(OR(ISERROR(VLOOKUP($E356&amp;$D$85&amp;$D$86,'CCG data'!$A:$AD,'CCG data'!G$3,FALSE)),ISBLANK(VLOOKUP($E356&amp;$D$85&amp;$D$86,'CCG data'!$A:$AD,'CCG data'!G$3,FALSE))),"",VLOOKUP($E356&amp;$D$85&amp;$D$86,'CCG data'!$A:$AD,'CCG data'!G$3,FALSE))</f>
        <v>1502</v>
      </c>
      <c r="P356" s="354" t="str">
        <f>IF(OR(ISERROR(VLOOKUP($E356&amp;$D$85&amp;$D$86,'CCG data'!$A:$AD,'CCG data'!B$3,FALSE)),ISBLANK(VLOOKUP($E356&amp;$D$85&amp;$D$86,'CCG data'!$A:$AD,'CCG data'!B$3,FALSE))),"",VLOOKUP($E356&amp;$D$85&amp;$D$86,'CCG data'!$A:$AD,'CCG data'!B$3,FALSE))</f>
        <v/>
      </c>
      <c r="Q356" s="246"/>
      <c r="R356" s="246">
        <f>IF(OR(ISERROR(VLOOKUP($E356&amp;$D$85&amp;$D$86,'CCG data'!$A:$AD,'CCG data'!C$3,FALSE)),ISBLANK(VLOOKUP($E356&amp;$D$85&amp;$D$86,'CCG data'!$A:$AD,'CCG data'!C$3,FALSE))),"",VLOOKUP($E356&amp;$D$85&amp;$D$86,'CCG data'!$A:$AD,'CCG data'!C$3,FALSE))</f>
        <v>0.49067909454061254</v>
      </c>
      <c r="S356" s="246"/>
      <c r="T356" s="246">
        <f>IF(OR(ISERROR(VLOOKUP($E356&amp;$D$85&amp;$D$86,'CCG data'!$A:$AD,'CCG data'!D$3,FALSE)),ISBLANK(VLOOKUP($E356&amp;$D$85&amp;$D$86,'CCG data'!$A:$AD,'CCG data'!D$3,FALSE))),"",VLOOKUP($E356&amp;$D$85&amp;$D$86,'CCG data'!$A:$AD,'CCG data'!D$3,FALSE))</f>
        <v>0.37416777629826897</v>
      </c>
      <c r="U356" s="246"/>
      <c r="V356" s="246">
        <f>IF(OR(ISERROR(VLOOKUP($E356&amp;$D$85&amp;$D$86,'CCG data'!$A:$AD,'CCG data'!E$3,FALSE)),ISBLANK(VLOOKUP($E356&amp;$D$85&amp;$D$86,'CCG data'!$A:$AD,'CCG data'!E$3,FALSE))),"",VLOOKUP($E356&amp;$D$85&amp;$D$86,'CCG data'!$A:$AD,'CCG data'!E$3,FALSE))</f>
        <v>0.13515312916111852</v>
      </c>
      <c r="W356" s="387"/>
      <c r="Z356" s="178">
        <f>IFERROR(VLOOKUP($E356&amp;$D$86, Outliers!$A$4:$P$214,10,FALSE),"0")</f>
        <v>1</v>
      </c>
      <c r="AA356" s="178">
        <f>IFERROR(VLOOKUP($E356&amp;$D$86, Outliers!$A$4:$P$214,11,FALSE),"0")</f>
        <v>1</v>
      </c>
      <c r="AB356" s="178">
        <f>IFERROR(VLOOKUP($E356&amp;$D$86, Outliers!$A$4:$P$214,12,FALSE),"0")</f>
        <v>0</v>
      </c>
      <c r="AD356" s="82"/>
      <c r="AE356" s="82"/>
      <c r="AF356" s="82"/>
      <c r="AG356" s="82"/>
    </row>
    <row r="357" spans="4:33" x14ac:dyDescent="0.25">
      <c r="D357" s="301"/>
      <c r="E357" s="107" t="s">
        <v>27</v>
      </c>
      <c r="F357" s="99" t="str">
        <f>IF(P356="","",VLOOKUP($E356&amp;$D$85&amp;$D$86,'CCG data'!$A:$AD,'CCG data'!W$3,FALSE))</f>
        <v/>
      </c>
      <c r="G357" s="100" t="str">
        <f>IF(P356="","",VLOOKUP($E356&amp;$D$85&amp;$D$86,'CCG data'!$A:$AD,'CCG data'!X$3,FALSE))</f>
        <v/>
      </c>
      <c r="H357" s="100">
        <f>IF(R356="","",VLOOKUP($E356&amp;$D$85&amp;$D$86,'CCG data'!$A:$AD,'CCG data'!Y$3,FALSE))</f>
        <v>48.6</v>
      </c>
      <c r="I357" s="100">
        <f>IF(R356="","",VLOOKUP($E356&amp;$D$85&amp;$D$86,'CCG data'!$A:$AD,'CCG data'!Z$3,FALSE))</f>
        <v>56.1</v>
      </c>
      <c r="J357" s="100">
        <f>IF(T356="","",VLOOKUP($E356&amp;$D$85&amp;$D$86,'CCG data'!$A:$AD,'CCG data'!AA$3,FALSE))</f>
        <v>37.299999999999997</v>
      </c>
      <c r="K357" s="100">
        <f>IF(T356="","",VLOOKUP($E356&amp;$D$85&amp;$D$86,'CCG data'!$A:$AD,'CCG data'!AB$3,FALSE))</f>
        <v>44</v>
      </c>
      <c r="L357" s="100">
        <f>IF(V356="","",VLOOKUP($E356&amp;$D$85&amp;$D$86,'CCG data'!$A:$AD,'CCG data'!AC$3,FALSE))</f>
        <v>12.3</v>
      </c>
      <c r="M357" s="100">
        <f>IF(V356="","",VLOOKUP($E356&amp;$D$85&amp;$D$86,'CCG data'!$A:$AD,'CCG data'!AD$3,FALSE))</f>
        <v>16.3</v>
      </c>
      <c r="N357" s="304"/>
      <c r="P357" s="162" t="str">
        <f>IF(P356="","",VLOOKUP($E356&amp;$D$85&amp;$D$86,'CCG data'!$A:$AD,'CCG data'!I$3,FALSE))</f>
        <v/>
      </c>
      <c r="Q357" s="15" t="str">
        <f>IF(P356="","",VLOOKUP($E356&amp;$D$85&amp;$D$86,'CCG data'!$A:$AD,'CCG data'!J$3,FALSE))</f>
        <v/>
      </c>
      <c r="R357" s="15">
        <f>IF(R356="","",VLOOKUP($E356&amp;$D$85&amp;$D$86,'CCG data'!$A:$AD,'CCG data'!K$3,FALSE))</f>
        <v>0.46500000000000002</v>
      </c>
      <c r="S357" s="15">
        <f>IF(R356="","",VLOOKUP($E356&amp;$D$85&amp;$D$86,'CCG data'!$A:$AD,'CCG data'!L$3,FALSE))</f>
        <v>0.51600000000000001</v>
      </c>
      <c r="T357" s="15">
        <f>IF(T356="","",VLOOKUP($E356&amp;$D$85&amp;$D$86,'CCG data'!$A:$AD,'CCG data'!M$3,FALSE))</f>
        <v>0.35</v>
      </c>
      <c r="U357" s="15">
        <f>IF(T356="","",VLOOKUP($E356&amp;$D$85&amp;$D$86,'CCG data'!$A:$AD,'CCG data'!N$3,FALSE))</f>
        <v>0.39900000000000002</v>
      </c>
      <c r="V357" s="15">
        <f>IF(V356="","",VLOOKUP($E356&amp;$D$85&amp;$D$86,'CCG data'!$A:$AD,'CCG data'!O$3,FALSE))</f>
        <v>0.11899999999999999</v>
      </c>
      <c r="W357" s="142">
        <f>IF(V356="","",VLOOKUP($E356&amp;$D$85&amp;$D$86,'CCG data'!$A:$AD,'CCG data'!P$3,FALSE))</f>
        <v>0.153</v>
      </c>
      <c r="Z357" s="178" t="str">
        <f>IFERROR(VLOOKUP($E357&amp;$D$86, Outliers!$A$4:$P$214,10,FALSE),"0")</f>
        <v>0</v>
      </c>
      <c r="AA357" s="178" t="str">
        <f>IFERROR(VLOOKUP($E357&amp;$D$86, Outliers!$A$4:$P$214,11,FALSE),"0")</f>
        <v>0</v>
      </c>
      <c r="AB357" s="178" t="str">
        <f>IFERROR(VLOOKUP($E357&amp;$D$86, Outliers!$A$4:$P$214,12,FALSE),"0")</f>
        <v>0</v>
      </c>
      <c r="AD357" s="82"/>
      <c r="AE357" s="82"/>
      <c r="AF357" s="82"/>
      <c r="AG357" s="82"/>
    </row>
    <row r="358" spans="4:33" ht="15.75" x14ac:dyDescent="0.25">
      <c r="D358" s="301"/>
      <c r="E358" s="108" t="s">
        <v>269</v>
      </c>
      <c r="F358" s="372" t="str">
        <f>IF(OR(ISERROR(VLOOKUP($E358&amp;$D$85&amp;$D$86,'CCG data'!$A:$AD,'CCG data'!R$3,FALSE)),ISBLANK(VLOOKUP($E358&amp;$D$85&amp;$D$86,'CCG data'!$A:$AD,'CCG data'!R$3,FALSE))),"",VLOOKUP($E358&amp;$D$85&amp;$D$86,'CCG data'!$A:$AD,'CCG data'!R$3,FALSE))</f>
        <v/>
      </c>
      <c r="G358" s="373"/>
      <c r="H358" s="373">
        <f>IF(OR(ISERROR(VLOOKUP($E358&amp;$D$85&amp;$D$86,'CCG data'!$A:$AD,'CCG data'!S$3,FALSE)),ISBLANK(VLOOKUP($E358&amp;$D$85&amp;$D$86,'CCG data'!$A:$AD,'CCG data'!S$3,FALSE))),"",VLOOKUP($E358&amp;$D$85&amp;$D$86,'CCG data'!$A:$AD,'CCG data'!S$3,FALSE))</f>
        <v>29.6</v>
      </c>
      <c r="I358" s="373"/>
      <c r="J358" s="373">
        <f>IF(OR(ISERROR(VLOOKUP($E358&amp;$D$85&amp;$D$86,'CCG data'!$A:$AD,'CCG data'!T$3,FALSE)),ISBLANK(VLOOKUP($E358&amp;$D$85&amp;$D$86,'CCG data'!$A:$AD,'CCG data'!T$3,FALSE))),"",VLOOKUP($E358&amp;$D$85&amp;$D$86,'CCG data'!$A:$AD,'CCG data'!T$3,FALSE))</f>
        <v>20.8</v>
      </c>
      <c r="K358" s="373"/>
      <c r="L358" s="373">
        <f>IF(OR(ISERROR(VLOOKUP($E358&amp;$D$85&amp;$D$86,'CCG data'!$A:$AD,'CCG data'!U$3,FALSE)),ISBLANK(VLOOKUP($E358&amp;$D$85&amp;$D$86,'CCG data'!$A:$AD,'CCG data'!U$3,FALSE))),"",VLOOKUP($E358&amp;$D$85&amp;$D$86,'CCG data'!$A:$AD,'CCG data'!U$3,FALSE))</f>
        <v>12</v>
      </c>
      <c r="M358" s="374"/>
      <c r="N358" s="303">
        <f>IF(OR(ISERROR(VLOOKUP($E358&amp;$D$85&amp;$D$86,'CCG data'!$A:$AD,'CCG data'!G$3,FALSE)),ISBLANK(VLOOKUP($E358&amp;$D$85&amp;$D$86,'CCG data'!$A:$AD,'CCG data'!G$3,FALSE))),"",VLOOKUP($E358&amp;$D$85&amp;$D$86,'CCG data'!$A:$AD,'CCG data'!G$3,FALSE))</f>
        <v>2625</v>
      </c>
      <c r="P358" s="354" t="str">
        <f>IF(OR(ISERROR(VLOOKUP($E358&amp;$D$85&amp;$D$86,'CCG data'!$A:$AD,'CCG data'!B$3,FALSE)),ISBLANK(VLOOKUP($E358&amp;$D$85&amp;$D$86,'CCG data'!$A:$AD,'CCG data'!B$3,FALSE))),"",VLOOKUP($E358&amp;$D$85&amp;$D$86,'CCG data'!$A:$AD,'CCG data'!B$3,FALSE))</f>
        <v/>
      </c>
      <c r="Q358" s="246"/>
      <c r="R358" s="246">
        <f>IF(OR(ISERROR(VLOOKUP($E358&amp;$D$85&amp;$D$86,'CCG data'!$A:$AD,'CCG data'!C$3,FALSE)),ISBLANK(VLOOKUP($E358&amp;$D$85&amp;$D$86,'CCG data'!$A:$AD,'CCG data'!C$3,FALSE))),"",VLOOKUP($E358&amp;$D$85&amp;$D$86,'CCG data'!$A:$AD,'CCG data'!C$3,FALSE))</f>
        <v>0.47314285714285714</v>
      </c>
      <c r="S358" s="246"/>
      <c r="T358" s="246">
        <f>IF(OR(ISERROR(VLOOKUP($E358&amp;$D$85&amp;$D$86,'CCG data'!$A:$AD,'CCG data'!D$3,FALSE)),ISBLANK(VLOOKUP($E358&amp;$D$85&amp;$D$86,'CCG data'!$A:$AD,'CCG data'!D$3,FALSE))),"",VLOOKUP($E358&amp;$D$85&amp;$D$86,'CCG data'!$A:$AD,'CCG data'!D$3,FALSE))</f>
        <v>0.33523809523809522</v>
      </c>
      <c r="U358" s="246"/>
      <c r="V358" s="246">
        <f>IF(OR(ISERROR(VLOOKUP($E358&amp;$D$85&amp;$D$86,'CCG data'!$A:$AD,'CCG data'!E$3,FALSE)),ISBLANK(VLOOKUP($E358&amp;$D$85&amp;$D$86,'CCG data'!$A:$AD,'CCG data'!E$3,FALSE))),"",VLOOKUP($E358&amp;$D$85&amp;$D$86,'CCG data'!$A:$AD,'CCG data'!E$3,FALSE))</f>
        <v>0.19161904761904761</v>
      </c>
      <c r="W358" s="387"/>
      <c r="Z358" s="178">
        <f>IFERROR(VLOOKUP($E358&amp;$D$86, Outliers!$A$4:$P$214,10,FALSE),"0")</f>
        <v>1</v>
      </c>
      <c r="AA358" s="178">
        <f>IFERROR(VLOOKUP($E358&amp;$D$86, Outliers!$A$4:$P$214,11,FALSE),"0")</f>
        <v>1</v>
      </c>
      <c r="AB358" s="178">
        <f>IFERROR(VLOOKUP($E358&amp;$D$86, Outliers!$A$4:$P$214,12,FALSE),"0")</f>
        <v>0</v>
      </c>
      <c r="AD358" s="82"/>
      <c r="AE358" s="82"/>
      <c r="AF358" s="82"/>
      <c r="AG358" s="82"/>
    </row>
    <row r="359" spans="4:33" x14ac:dyDescent="0.25">
      <c r="D359" s="301"/>
      <c r="E359" s="107" t="s">
        <v>27</v>
      </c>
      <c r="F359" s="99" t="str">
        <f>IF(P358="","",VLOOKUP($E358&amp;$D$85&amp;$D$86,'CCG data'!$A:$AD,'CCG data'!W$3,FALSE))</f>
        <v/>
      </c>
      <c r="G359" s="100" t="str">
        <f>IF(P358="","",VLOOKUP($E358&amp;$D$85&amp;$D$86,'CCG data'!$A:$AD,'CCG data'!X$3,FALSE))</f>
        <v/>
      </c>
      <c r="H359" s="100">
        <f>IF(R358="","",VLOOKUP($E358&amp;$D$85&amp;$D$86,'CCG data'!$A:$AD,'CCG data'!Y$3,FALSE))</f>
        <v>28</v>
      </c>
      <c r="I359" s="100">
        <f>IF(R358="","",VLOOKUP($E358&amp;$D$85&amp;$D$86,'CCG data'!$A:$AD,'CCG data'!Z$3,FALSE))</f>
        <v>31.3</v>
      </c>
      <c r="J359" s="100">
        <f>IF(T358="","",VLOOKUP($E358&amp;$D$85&amp;$D$86,'CCG data'!$A:$AD,'CCG data'!AA$3,FALSE))</f>
        <v>19.399999999999999</v>
      </c>
      <c r="K359" s="100">
        <f>IF(T358="","",VLOOKUP($E358&amp;$D$85&amp;$D$86,'CCG data'!$A:$AD,'CCG data'!AB$3,FALSE))</f>
        <v>22.1</v>
      </c>
      <c r="L359" s="100">
        <f>IF(V358="","",VLOOKUP($E358&amp;$D$85&amp;$D$86,'CCG data'!$A:$AD,'CCG data'!AC$3,FALSE))</f>
        <v>10.9</v>
      </c>
      <c r="M359" s="100">
        <f>IF(V358="","",VLOOKUP($E358&amp;$D$85&amp;$D$86,'CCG data'!$A:$AD,'CCG data'!AD$3,FALSE))</f>
        <v>13</v>
      </c>
      <c r="N359" s="304"/>
      <c r="P359" s="162" t="str">
        <f>IF(P358="","",VLOOKUP($E358&amp;$D$85&amp;$D$86,'CCG data'!$A:$AD,'CCG data'!I$3,FALSE))</f>
        <v/>
      </c>
      <c r="Q359" s="15" t="str">
        <f>IF(P358="","",VLOOKUP($E358&amp;$D$85&amp;$D$86,'CCG data'!$A:$AD,'CCG data'!J$3,FALSE))</f>
        <v/>
      </c>
      <c r="R359" s="15">
        <f>IF(R358="","",VLOOKUP($E358&amp;$D$85&amp;$D$86,'CCG data'!$A:$AD,'CCG data'!K$3,FALSE))</f>
        <v>0.45400000000000001</v>
      </c>
      <c r="S359" s="15">
        <f>IF(R358="","",VLOOKUP($E358&amp;$D$85&amp;$D$86,'CCG data'!$A:$AD,'CCG data'!L$3,FALSE))</f>
        <v>0.49199999999999999</v>
      </c>
      <c r="T359" s="15">
        <f>IF(T358="","",VLOOKUP($E358&amp;$D$85&amp;$D$86,'CCG data'!$A:$AD,'CCG data'!M$3,FALSE))</f>
        <v>0.317</v>
      </c>
      <c r="U359" s="15">
        <f>IF(T358="","",VLOOKUP($E358&amp;$D$85&amp;$D$86,'CCG data'!$A:$AD,'CCG data'!N$3,FALSE))</f>
        <v>0.35399999999999998</v>
      </c>
      <c r="V359" s="15">
        <f>IF(V358="","",VLOOKUP($E358&amp;$D$85&amp;$D$86,'CCG data'!$A:$AD,'CCG data'!O$3,FALSE))</f>
        <v>0.17699999999999999</v>
      </c>
      <c r="W359" s="142">
        <f>IF(V358="","",VLOOKUP($E358&amp;$D$85&amp;$D$86,'CCG data'!$A:$AD,'CCG data'!P$3,FALSE))</f>
        <v>0.20699999999999999</v>
      </c>
      <c r="Z359" s="178" t="str">
        <f>IFERROR(VLOOKUP($E359&amp;$D$86, Outliers!$A$4:$P$214,10,FALSE),"0")</f>
        <v>0</v>
      </c>
      <c r="AA359" s="178" t="str">
        <f>IFERROR(VLOOKUP($E359&amp;$D$86, Outliers!$A$4:$P$214,11,FALSE),"0")</f>
        <v>0</v>
      </c>
      <c r="AB359" s="178" t="str">
        <f>IFERROR(VLOOKUP($E359&amp;$D$86, Outliers!$A$4:$P$214,12,FALSE),"0")</f>
        <v>0</v>
      </c>
      <c r="AD359" s="82"/>
      <c r="AE359" s="82"/>
      <c r="AF359" s="82"/>
      <c r="AG359" s="82"/>
    </row>
    <row r="360" spans="4:33" ht="15.75" x14ac:dyDescent="0.25">
      <c r="D360" s="301"/>
      <c r="E360" s="108" t="s">
        <v>270</v>
      </c>
      <c r="F360" s="372" t="str">
        <f>IF(OR(ISERROR(VLOOKUP($E360&amp;$D$85&amp;$D$86,'CCG data'!$A:$AD,'CCG data'!R$3,FALSE)),ISBLANK(VLOOKUP($E360&amp;$D$85&amp;$D$86,'CCG data'!$A:$AD,'CCG data'!R$3,FALSE))),"",VLOOKUP($E360&amp;$D$85&amp;$D$86,'CCG data'!$A:$AD,'CCG data'!R$3,FALSE))</f>
        <v/>
      </c>
      <c r="G360" s="373"/>
      <c r="H360" s="373">
        <f>IF(OR(ISERROR(VLOOKUP($E360&amp;$D$85&amp;$D$86,'CCG data'!$A:$AD,'CCG data'!S$3,FALSE)),ISBLANK(VLOOKUP($E360&amp;$D$85&amp;$D$86,'CCG data'!$A:$AD,'CCG data'!S$3,FALSE))),"",VLOOKUP($E360&amp;$D$85&amp;$D$86,'CCG data'!$A:$AD,'CCG data'!S$3,FALSE))</f>
        <v>31.1</v>
      </c>
      <c r="I360" s="373"/>
      <c r="J360" s="373">
        <f>IF(OR(ISERROR(VLOOKUP($E360&amp;$D$85&amp;$D$86,'CCG data'!$A:$AD,'CCG data'!T$3,FALSE)),ISBLANK(VLOOKUP($E360&amp;$D$85&amp;$D$86,'CCG data'!$A:$AD,'CCG data'!T$3,FALSE))),"",VLOOKUP($E360&amp;$D$85&amp;$D$86,'CCG data'!$A:$AD,'CCG data'!T$3,FALSE))</f>
        <v>33.6</v>
      </c>
      <c r="K360" s="373"/>
      <c r="L360" s="373">
        <f>IF(OR(ISERROR(VLOOKUP($E360&amp;$D$85&amp;$D$86,'CCG data'!$A:$AD,'CCG data'!U$3,FALSE)),ISBLANK(VLOOKUP($E360&amp;$D$85&amp;$D$86,'CCG data'!$A:$AD,'CCG data'!U$3,FALSE))),"",VLOOKUP($E360&amp;$D$85&amp;$D$86,'CCG data'!$A:$AD,'CCG data'!U$3,FALSE))</f>
        <v>28.7</v>
      </c>
      <c r="M360" s="374"/>
      <c r="N360" s="303">
        <f>IF(OR(ISERROR(VLOOKUP($E360&amp;$D$85&amp;$D$86,'CCG data'!$A:$AD,'CCG data'!G$3,FALSE)),ISBLANK(VLOOKUP($E360&amp;$D$85&amp;$D$86,'CCG data'!$A:$AD,'CCG data'!G$3,FALSE))),"",VLOOKUP($E360&amp;$D$85&amp;$D$86,'CCG data'!$A:$AD,'CCG data'!G$3,FALSE))</f>
        <v>1089</v>
      </c>
      <c r="P360" s="354" t="str">
        <f>IF(OR(ISERROR(VLOOKUP($E360&amp;$D$85&amp;$D$86,'CCG data'!$A:$AD,'CCG data'!B$3,FALSE)),ISBLANK(VLOOKUP($E360&amp;$D$85&amp;$D$86,'CCG data'!$A:$AD,'CCG data'!B$3,FALSE))),"",VLOOKUP($E360&amp;$D$85&amp;$D$86,'CCG data'!$A:$AD,'CCG data'!B$3,FALSE))</f>
        <v/>
      </c>
      <c r="Q360" s="246"/>
      <c r="R360" s="246">
        <f>IF(OR(ISERROR(VLOOKUP($E360&amp;$D$85&amp;$D$86,'CCG data'!$A:$AD,'CCG data'!C$3,FALSE)),ISBLANK(VLOOKUP($E360&amp;$D$85&amp;$D$86,'CCG data'!$A:$AD,'CCG data'!C$3,FALSE))),"",VLOOKUP($E360&amp;$D$85&amp;$D$86,'CCG data'!$A:$AD,'CCG data'!C$3,FALSE))</f>
        <v>0.32690541781450871</v>
      </c>
      <c r="S360" s="246"/>
      <c r="T360" s="246">
        <f>IF(OR(ISERROR(VLOOKUP($E360&amp;$D$85&amp;$D$86,'CCG data'!$A:$AD,'CCG data'!D$3,FALSE)),ISBLANK(VLOOKUP($E360&amp;$D$85&amp;$D$86,'CCG data'!$A:$AD,'CCG data'!D$3,FALSE))),"",VLOOKUP($E360&amp;$D$85&amp;$D$86,'CCG data'!$A:$AD,'CCG data'!D$3,FALSE))</f>
        <v>0.37098255280073461</v>
      </c>
      <c r="U360" s="246"/>
      <c r="V360" s="246">
        <f>IF(OR(ISERROR(VLOOKUP($E360&amp;$D$85&amp;$D$86,'CCG data'!$A:$AD,'CCG data'!E$3,FALSE)),ISBLANK(VLOOKUP($E360&amp;$D$85&amp;$D$86,'CCG data'!$A:$AD,'CCG data'!E$3,FALSE))),"",VLOOKUP($E360&amp;$D$85&amp;$D$86,'CCG data'!$A:$AD,'CCG data'!E$3,FALSE))</f>
        <v>0.30211202938475668</v>
      </c>
      <c r="W360" s="387"/>
      <c r="Z360" s="178">
        <f>IFERROR(VLOOKUP($E360&amp;$D$86, Outliers!$A$4:$P$214,10,FALSE),"0")</f>
        <v>0</v>
      </c>
      <c r="AA360" s="178">
        <f>IFERROR(VLOOKUP($E360&amp;$D$86, Outliers!$A$4:$P$214,11,FALSE),"0")</f>
        <v>1</v>
      </c>
      <c r="AB360" s="178">
        <f>IFERROR(VLOOKUP($E360&amp;$D$86, Outliers!$A$4:$P$214,12,FALSE),"0")</f>
        <v>1</v>
      </c>
      <c r="AD360" s="82"/>
      <c r="AE360" s="82"/>
      <c r="AF360" s="82"/>
      <c r="AG360" s="82"/>
    </row>
    <row r="361" spans="4:33" x14ac:dyDescent="0.25">
      <c r="D361" s="301"/>
      <c r="E361" s="107" t="s">
        <v>27</v>
      </c>
      <c r="F361" s="99" t="str">
        <f>IF(P360="","",VLOOKUP($E360&amp;$D$85&amp;$D$86,'CCG data'!$A:$AD,'CCG data'!W$3,FALSE))</f>
        <v/>
      </c>
      <c r="G361" s="100" t="str">
        <f>IF(P360="","",VLOOKUP($E360&amp;$D$85&amp;$D$86,'CCG data'!$A:$AD,'CCG data'!X$3,FALSE))</f>
        <v/>
      </c>
      <c r="H361" s="100">
        <f>IF(R360="","",VLOOKUP($E360&amp;$D$85&amp;$D$86,'CCG data'!$A:$AD,'CCG data'!Y$3,FALSE))</f>
        <v>27.9</v>
      </c>
      <c r="I361" s="100">
        <f>IF(R360="","",VLOOKUP($E360&amp;$D$85&amp;$D$86,'CCG data'!$A:$AD,'CCG data'!Z$3,FALSE))</f>
        <v>34.4</v>
      </c>
      <c r="J361" s="100">
        <f>IF(T360="","",VLOOKUP($E360&amp;$D$85&amp;$D$86,'CCG data'!$A:$AD,'CCG data'!AA$3,FALSE))</f>
        <v>30.3</v>
      </c>
      <c r="K361" s="100">
        <f>IF(T360="","",VLOOKUP($E360&amp;$D$85&amp;$D$86,'CCG data'!$A:$AD,'CCG data'!AB$3,FALSE))</f>
        <v>36.799999999999997</v>
      </c>
      <c r="L361" s="100">
        <f>IF(V360="","",VLOOKUP($E360&amp;$D$85&amp;$D$86,'CCG data'!$A:$AD,'CCG data'!AC$3,FALSE))</f>
        <v>25.6</v>
      </c>
      <c r="M361" s="100">
        <f>IF(V360="","",VLOOKUP($E360&amp;$D$85&amp;$D$86,'CCG data'!$A:$AD,'CCG data'!AD$3,FALSE))</f>
        <v>31.8</v>
      </c>
      <c r="N361" s="304"/>
      <c r="P361" s="162" t="str">
        <f>IF(P360="","",VLOOKUP($E360&amp;$D$85&amp;$D$86,'CCG data'!$A:$AD,'CCG data'!I$3,FALSE))</f>
        <v/>
      </c>
      <c r="Q361" s="15" t="str">
        <f>IF(P360="","",VLOOKUP($E360&amp;$D$85&amp;$D$86,'CCG data'!$A:$AD,'CCG data'!J$3,FALSE))</f>
        <v/>
      </c>
      <c r="R361" s="15">
        <f>IF(R360="","",VLOOKUP($E360&amp;$D$85&amp;$D$86,'CCG data'!$A:$AD,'CCG data'!K$3,FALSE))</f>
        <v>0.3</v>
      </c>
      <c r="S361" s="15">
        <f>IF(R360="","",VLOOKUP($E360&amp;$D$85&amp;$D$86,'CCG data'!$A:$AD,'CCG data'!L$3,FALSE))</f>
        <v>0.35499999999999998</v>
      </c>
      <c r="T361" s="15">
        <f>IF(T360="","",VLOOKUP($E360&amp;$D$85&amp;$D$86,'CCG data'!$A:$AD,'CCG data'!M$3,FALSE))</f>
        <v>0.34300000000000003</v>
      </c>
      <c r="U361" s="15">
        <f>IF(T360="","",VLOOKUP($E360&amp;$D$85&amp;$D$86,'CCG data'!$A:$AD,'CCG data'!N$3,FALSE))</f>
        <v>0.4</v>
      </c>
      <c r="V361" s="15">
        <f>IF(V360="","",VLOOKUP($E360&amp;$D$85&amp;$D$86,'CCG data'!$A:$AD,'CCG data'!O$3,FALSE))</f>
        <v>0.27600000000000002</v>
      </c>
      <c r="W361" s="142">
        <f>IF(V360="","",VLOOKUP($E360&amp;$D$85&amp;$D$86,'CCG data'!$A:$AD,'CCG data'!P$3,FALSE))</f>
        <v>0.33</v>
      </c>
      <c r="Z361" s="178" t="str">
        <f>IFERROR(VLOOKUP($E361&amp;$D$86, Outliers!$A$4:$P$214,10,FALSE),"0")</f>
        <v>0</v>
      </c>
      <c r="AA361" s="178" t="str">
        <f>IFERROR(VLOOKUP($E361&amp;$D$86, Outliers!$A$4:$P$214,11,FALSE),"0")</f>
        <v>0</v>
      </c>
      <c r="AB361" s="178" t="str">
        <f>IFERROR(VLOOKUP($E361&amp;$D$86, Outliers!$A$4:$P$214,12,FALSE),"0")</f>
        <v>0</v>
      </c>
      <c r="AD361" s="82"/>
      <c r="AE361" s="82"/>
      <c r="AF361" s="82"/>
      <c r="AG361" s="82"/>
    </row>
    <row r="362" spans="4:33" ht="15.75" x14ac:dyDescent="0.25">
      <c r="D362" s="301"/>
      <c r="E362" s="108" t="s">
        <v>271</v>
      </c>
      <c r="F362" s="372" t="str">
        <f>IF(OR(ISERROR(VLOOKUP($E362&amp;$D$85&amp;$D$86,'CCG data'!$A:$AD,'CCG data'!R$3,FALSE)),ISBLANK(VLOOKUP($E362&amp;$D$85&amp;$D$86,'CCG data'!$A:$AD,'CCG data'!R$3,FALSE))),"",VLOOKUP($E362&amp;$D$85&amp;$D$86,'CCG data'!$A:$AD,'CCG data'!R$3,FALSE))</f>
        <v/>
      </c>
      <c r="G362" s="373"/>
      <c r="H362" s="373">
        <f>IF(OR(ISERROR(VLOOKUP($E362&amp;$D$85&amp;$D$86,'CCG data'!$A:$AD,'CCG data'!S$3,FALSE)),ISBLANK(VLOOKUP($E362&amp;$D$85&amp;$D$86,'CCG data'!$A:$AD,'CCG data'!S$3,FALSE))),"",VLOOKUP($E362&amp;$D$85&amp;$D$86,'CCG data'!$A:$AD,'CCG data'!S$3,FALSE))</f>
        <v>23.7</v>
      </c>
      <c r="I362" s="373"/>
      <c r="J362" s="373">
        <f>IF(OR(ISERROR(VLOOKUP($E362&amp;$D$85&amp;$D$86,'CCG data'!$A:$AD,'CCG data'!T$3,FALSE)),ISBLANK(VLOOKUP($E362&amp;$D$85&amp;$D$86,'CCG data'!$A:$AD,'CCG data'!T$3,FALSE))),"",VLOOKUP($E362&amp;$D$85&amp;$D$86,'CCG data'!$A:$AD,'CCG data'!T$3,FALSE))</f>
        <v>23.6</v>
      </c>
      <c r="K362" s="373"/>
      <c r="L362" s="373">
        <f>IF(OR(ISERROR(VLOOKUP($E362&amp;$D$85&amp;$D$86,'CCG data'!$A:$AD,'CCG data'!U$3,FALSE)),ISBLANK(VLOOKUP($E362&amp;$D$85&amp;$D$86,'CCG data'!$A:$AD,'CCG data'!U$3,FALSE))),"",VLOOKUP($E362&amp;$D$85&amp;$D$86,'CCG data'!$A:$AD,'CCG data'!U$3,FALSE))</f>
        <v>10.3</v>
      </c>
      <c r="M362" s="374"/>
      <c r="N362" s="303">
        <f>IF(OR(ISERROR(VLOOKUP($E362&amp;$D$85&amp;$D$86,'CCG data'!$A:$AD,'CCG data'!G$3,FALSE)),ISBLANK(VLOOKUP($E362&amp;$D$85&amp;$D$86,'CCG data'!$A:$AD,'CCG data'!G$3,FALSE))),"",VLOOKUP($E362&amp;$D$85&amp;$D$86,'CCG data'!$A:$AD,'CCG data'!G$3,FALSE))</f>
        <v>841</v>
      </c>
      <c r="P362" s="354" t="str">
        <f>IF(OR(ISERROR(VLOOKUP($E362&amp;$D$85&amp;$D$86,'CCG data'!$A:$AD,'CCG data'!B$3,FALSE)),ISBLANK(VLOOKUP($E362&amp;$D$85&amp;$D$86,'CCG data'!$A:$AD,'CCG data'!B$3,FALSE))),"",VLOOKUP($E362&amp;$D$85&amp;$D$86,'CCG data'!$A:$AD,'CCG data'!B$3,FALSE))</f>
        <v/>
      </c>
      <c r="Q362" s="246"/>
      <c r="R362" s="246">
        <f>IF(OR(ISERROR(VLOOKUP($E362&amp;$D$85&amp;$D$86,'CCG data'!$A:$AD,'CCG data'!C$3,FALSE)),ISBLANK(VLOOKUP($E362&amp;$D$85&amp;$D$86,'CCG data'!$A:$AD,'CCG data'!C$3,FALSE))),"",VLOOKUP($E362&amp;$D$85&amp;$D$86,'CCG data'!$A:$AD,'CCG data'!C$3,FALSE))</f>
        <v>0.40903686087990487</v>
      </c>
      <c r="S362" s="246"/>
      <c r="T362" s="246">
        <f>IF(OR(ISERROR(VLOOKUP($E362&amp;$D$85&amp;$D$86,'CCG data'!$A:$AD,'CCG data'!D$3,FALSE)),ISBLANK(VLOOKUP($E362&amp;$D$85&amp;$D$86,'CCG data'!$A:$AD,'CCG data'!D$3,FALSE))),"",VLOOKUP($E362&amp;$D$85&amp;$D$86,'CCG data'!$A:$AD,'CCG data'!D$3,FALSE))</f>
        <v>0.41260404280618312</v>
      </c>
      <c r="U362" s="246"/>
      <c r="V362" s="246">
        <f>IF(OR(ISERROR(VLOOKUP($E362&amp;$D$85&amp;$D$86,'CCG data'!$A:$AD,'CCG data'!E$3,FALSE)),ISBLANK(VLOOKUP($E362&amp;$D$85&amp;$D$86,'CCG data'!$A:$AD,'CCG data'!E$3,FALSE))),"",VLOOKUP($E362&amp;$D$85&amp;$D$86,'CCG data'!$A:$AD,'CCG data'!E$3,FALSE))</f>
        <v>0.178359096313912</v>
      </c>
      <c r="W362" s="387"/>
      <c r="Z362" s="178">
        <f>IFERROR(VLOOKUP($E362&amp;$D$86, Outliers!$A$4:$P$214,10,FALSE),"0")</f>
        <v>1</v>
      </c>
      <c r="AA362" s="178">
        <f>IFERROR(VLOOKUP($E362&amp;$D$86, Outliers!$A$4:$P$214,11,FALSE),"0")</f>
        <v>1</v>
      </c>
      <c r="AB362" s="178">
        <f>IFERROR(VLOOKUP($E362&amp;$D$86, Outliers!$A$4:$P$214,12,FALSE),"0")</f>
        <v>0</v>
      </c>
      <c r="AD362" s="82"/>
      <c r="AE362" s="82"/>
      <c r="AF362" s="82"/>
      <c r="AG362" s="82"/>
    </row>
    <row r="363" spans="4:33" x14ac:dyDescent="0.25">
      <c r="D363" s="301"/>
      <c r="E363" s="107" t="s">
        <v>27</v>
      </c>
      <c r="F363" s="99" t="str">
        <f>IF(P362="","",VLOOKUP($E362&amp;$D$85&amp;$D$86,'CCG data'!$A:$AD,'CCG data'!W$3,FALSE))</f>
        <v/>
      </c>
      <c r="G363" s="100" t="str">
        <f>IF(P362="","",VLOOKUP($E362&amp;$D$85&amp;$D$86,'CCG data'!$A:$AD,'CCG data'!X$3,FALSE))</f>
        <v/>
      </c>
      <c r="H363" s="100">
        <f>IF(R362="","",VLOOKUP($E362&amp;$D$85&amp;$D$86,'CCG data'!$A:$AD,'CCG data'!Y$3,FALSE))</f>
        <v>21.2</v>
      </c>
      <c r="I363" s="100">
        <f>IF(R362="","",VLOOKUP($E362&amp;$D$85&amp;$D$86,'CCG data'!$A:$AD,'CCG data'!Z$3,FALSE))</f>
        <v>26.2</v>
      </c>
      <c r="J363" s="100">
        <f>IF(T362="","",VLOOKUP($E362&amp;$D$85&amp;$D$86,'CCG data'!$A:$AD,'CCG data'!AA$3,FALSE))</f>
        <v>21.1</v>
      </c>
      <c r="K363" s="100">
        <f>IF(T362="","",VLOOKUP($E362&amp;$D$85&amp;$D$86,'CCG data'!$A:$AD,'CCG data'!AB$3,FALSE))</f>
        <v>26</v>
      </c>
      <c r="L363" s="100">
        <f>IF(V362="","",VLOOKUP($E362&amp;$D$85&amp;$D$86,'CCG data'!$A:$AD,'CCG data'!AC$3,FALSE))</f>
        <v>8.6</v>
      </c>
      <c r="M363" s="100">
        <f>IF(V362="","",VLOOKUP($E362&amp;$D$85&amp;$D$86,'CCG data'!$A:$AD,'CCG data'!AD$3,FALSE))</f>
        <v>11.9</v>
      </c>
      <c r="N363" s="304"/>
      <c r="P363" s="162" t="str">
        <f>IF(P362="","",VLOOKUP($E362&amp;$D$85&amp;$D$86,'CCG data'!$A:$AD,'CCG data'!I$3,FALSE))</f>
        <v/>
      </c>
      <c r="Q363" s="15" t="str">
        <f>IF(P362="","",VLOOKUP($E362&amp;$D$85&amp;$D$86,'CCG data'!$A:$AD,'CCG data'!J$3,FALSE))</f>
        <v/>
      </c>
      <c r="R363" s="15">
        <f>IF(R362="","",VLOOKUP($E362&amp;$D$85&amp;$D$86,'CCG data'!$A:$AD,'CCG data'!K$3,FALSE))</f>
        <v>0.376</v>
      </c>
      <c r="S363" s="15">
        <f>IF(R362="","",VLOOKUP($E362&amp;$D$85&amp;$D$86,'CCG data'!$A:$AD,'CCG data'!L$3,FALSE))</f>
        <v>0.443</v>
      </c>
      <c r="T363" s="15">
        <f>IF(T362="","",VLOOKUP($E362&amp;$D$85&amp;$D$86,'CCG data'!$A:$AD,'CCG data'!M$3,FALSE))</f>
        <v>0.38</v>
      </c>
      <c r="U363" s="15">
        <f>IF(T362="","",VLOOKUP($E362&amp;$D$85&amp;$D$86,'CCG data'!$A:$AD,'CCG data'!N$3,FALSE))</f>
        <v>0.44600000000000001</v>
      </c>
      <c r="V363" s="15">
        <f>IF(V362="","",VLOOKUP($E362&amp;$D$85&amp;$D$86,'CCG data'!$A:$AD,'CCG data'!O$3,FALSE))</f>
        <v>0.154</v>
      </c>
      <c r="W363" s="142">
        <f>IF(V362="","",VLOOKUP($E362&amp;$D$85&amp;$D$86,'CCG data'!$A:$AD,'CCG data'!P$3,FALSE))</f>
        <v>0.20599999999999999</v>
      </c>
      <c r="Z363" s="178" t="str">
        <f>IFERROR(VLOOKUP($E363&amp;$D$86, Outliers!$A$4:$P$214,10,FALSE),"0")</f>
        <v>0</v>
      </c>
      <c r="AA363" s="178" t="str">
        <f>IFERROR(VLOOKUP($E363&amp;$D$86, Outliers!$A$4:$P$214,11,FALSE),"0")</f>
        <v>0</v>
      </c>
      <c r="AB363" s="178" t="str">
        <f>IFERROR(VLOOKUP($E363&amp;$D$86, Outliers!$A$4:$P$214,12,FALSE),"0")</f>
        <v>0</v>
      </c>
      <c r="AD363" s="82"/>
      <c r="AE363" s="82"/>
      <c r="AF363" s="82"/>
      <c r="AG363" s="82"/>
    </row>
    <row r="364" spans="4:33" ht="15.75" x14ac:dyDescent="0.25">
      <c r="D364" s="301"/>
      <c r="E364" s="108" t="s">
        <v>477</v>
      </c>
      <c r="F364" s="372" t="str">
        <f>IF(OR(ISERROR(VLOOKUP($E364&amp;$D$85&amp;$D$86,'CCG data'!$A:$AD,'CCG data'!R$3,FALSE)),ISBLANK(VLOOKUP($E364&amp;$D$85&amp;$D$86,'CCG data'!$A:$AD,'CCG data'!R$3,FALSE))),"",VLOOKUP($E364&amp;$D$85&amp;$D$86,'CCG data'!$A:$AD,'CCG data'!R$3,FALSE))</f>
        <v/>
      </c>
      <c r="G364" s="373"/>
      <c r="H364" s="373">
        <f>IF(OR(ISERROR(VLOOKUP($E364&amp;$D$85&amp;$D$86,'CCG data'!$A:$AD,'CCG data'!S$3,FALSE)),ISBLANK(VLOOKUP($E364&amp;$D$85&amp;$D$86,'CCG data'!$A:$AD,'CCG data'!S$3,FALSE))),"",VLOOKUP($E364&amp;$D$85&amp;$D$86,'CCG data'!$A:$AD,'CCG data'!S$3,FALSE))</f>
        <v>30.4</v>
      </c>
      <c r="I364" s="373"/>
      <c r="J364" s="373">
        <f>IF(OR(ISERROR(VLOOKUP($E364&amp;$D$85&amp;$D$86,'CCG data'!$A:$AD,'CCG data'!T$3,FALSE)),ISBLANK(VLOOKUP($E364&amp;$D$85&amp;$D$86,'CCG data'!$A:$AD,'CCG data'!T$3,FALSE))),"",VLOOKUP($E364&amp;$D$85&amp;$D$86,'CCG data'!$A:$AD,'CCG data'!T$3,FALSE))</f>
        <v>19.8</v>
      </c>
      <c r="K364" s="373"/>
      <c r="L364" s="373">
        <f>IF(OR(ISERROR(VLOOKUP($E364&amp;$D$85&amp;$D$86,'CCG data'!$A:$AD,'CCG data'!U$3,FALSE)),ISBLANK(VLOOKUP($E364&amp;$D$85&amp;$D$86,'CCG data'!$A:$AD,'CCG data'!U$3,FALSE))),"",VLOOKUP($E364&amp;$D$85&amp;$D$86,'CCG data'!$A:$AD,'CCG data'!U$3,FALSE))</f>
        <v>9.3000000000000007</v>
      </c>
      <c r="M364" s="374"/>
      <c r="N364" s="303">
        <f>IF(OR(ISERROR(VLOOKUP($E364&amp;$D$85&amp;$D$86,'CCG data'!$A:$AD,'CCG data'!G$3,FALSE)),ISBLANK(VLOOKUP($E364&amp;$D$85&amp;$D$86,'CCG data'!$A:$AD,'CCG data'!G$3,FALSE))),"",VLOOKUP($E364&amp;$D$85&amp;$D$86,'CCG data'!$A:$AD,'CCG data'!G$3,FALSE))</f>
        <v>766</v>
      </c>
      <c r="P364" s="354" t="str">
        <f>IF(OR(ISERROR(VLOOKUP($E364&amp;$D$85&amp;$D$86,'CCG data'!$A:$AD,'CCG data'!B$3,FALSE)),ISBLANK(VLOOKUP($E364&amp;$D$85&amp;$D$86,'CCG data'!$A:$AD,'CCG data'!B$3,FALSE))),"",VLOOKUP($E364&amp;$D$85&amp;$D$86,'CCG data'!$A:$AD,'CCG data'!B$3,FALSE))</f>
        <v/>
      </c>
      <c r="Q364" s="246"/>
      <c r="R364" s="246">
        <f>IF(OR(ISERROR(VLOOKUP($E364&amp;$D$85&amp;$D$86,'CCG data'!$A:$AD,'CCG data'!C$3,FALSE)),ISBLANK(VLOOKUP($E364&amp;$D$85&amp;$D$86,'CCG data'!$A:$AD,'CCG data'!C$3,FALSE))),"",VLOOKUP($E364&amp;$D$85&amp;$D$86,'CCG data'!$A:$AD,'CCG data'!C$3,FALSE))</f>
        <v>0.51305483028720622</v>
      </c>
      <c r="S364" s="246"/>
      <c r="T364" s="246">
        <f>IF(OR(ISERROR(VLOOKUP($E364&amp;$D$85&amp;$D$86,'CCG data'!$A:$AD,'CCG data'!D$3,FALSE)),ISBLANK(VLOOKUP($E364&amp;$D$85&amp;$D$86,'CCG data'!$A:$AD,'CCG data'!D$3,FALSE))),"",VLOOKUP($E364&amp;$D$85&amp;$D$86,'CCG data'!$A:$AD,'CCG data'!D$3,FALSE))</f>
        <v>0.33028720626631852</v>
      </c>
      <c r="U364" s="246"/>
      <c r="V364" s="246">
        <f>IF(OR(ISERROR(VLOOKUP($E364&amp;$D$85&amp;$D$86,'CCG data'!$A:$AD,'CCG data'!E$3,FALSE)),ISBLANK(VLOOKUP($E364&amp;$D$85&amp;$D$86,'CCG data'!$A:$AD,'CCG data'!E$3,FALSE))),"",VLOOKUP($E364&amp;$D$85&amp;$D$86,'CCG data'!$A:$AD,'CCG data'!E$3,FALSE))</f>
        <v>0.1566579634464752</v>
      </c>
      <c r="W364" s="387"/>
      <c r="Z364" s="178">
        <f>IFERROR(VLOOKUP($E364&amp;$D$86, Outliers!$A$4:$P$214,10,FALSE),"0")</f>
        <v>1</v>
      </c>
      <c r="AA364" s="178">
        <f>IFERROR(VLOOKUP($E364&amp;$D$86, Outliers!$A$4:$P$214,11,FALSE),"0")</f>
        <v>1</v>
      </c>
      <c r="AB364" s="178">
        <f>IFERROR(VLOOKUP($E364&amp;$D$86, Outliers!$A$4:$P$214,12,FALSE),"0")</f>
        <v>0</v>
      </c>
      <c r="AD364" s="82"/>
      <c r="AE364" s="82"/>
      <c r="AF364" s="82"/>
      <c r="AG364" s="82"/>
    </row>
    <row r="365" spans="4:33" x14ac:dyDescent="0.25">
      <c r="D365" s="301"/>
      <c r="E365" s="107" t="s">
        <v>27</v>
      </c>
      <c r="F365" s="99" t="str">
        <f>IF(P364="","",VLOOKUP($E364&amp;$D$85&amp;$D$86,'CCG data'!$A:$AD,'CCG data'!W$3,FALSE))</f>
        <v/>
      </c>
      <c r="G365" s="100" t="str">
        <f>IF(P364="","",VLOOKUP($E364&amp;$D$85&amp;$D$86,'CCG data'!$A:$AD,'CCG data'!X$3,FALSE))</f>
        <v/>
      </c>
      <c r="H365" s="100">
        <f>IF(R364="","",VLOOKUP($E364&amp;$D$85&amp;$D$86,'CCG data'!$A:$AD,'CCG data'!Y$3,FALSE))</f>
        <v>27.4</v>
      </c>
      <c r="I365" s="100">
        <f>IF(R364="","",VLOOKUP($E364&amp;$D$85&amp;$D$86,'CCG data'!$A:$AD,'CCG data'!Z$3,FALSE))</f>
        <v>33.4</v>
      </c>
      <c r="J365" s="100">
        <f>IF(T364="","",VLOOKUP($E364&amp;$D$85&amp;$D$86,'CCG data'!$A:$AD,'CCG data'!AA$3,FALSE))</f>
        <v>17.3</v>
      </c>
      <c r="K365" s="100">
        <f>IF(T364="","",VLOOKUP($E364&amp;$D$85&amp;$D$86,'CCG data'!$A:$AD,'CCG data'!AB$3,FALSE))</f>
        <v>22.2</v>
      </c>
      <c r="L365" s="100">
        <f>IF(V364="","",VLOOKUP($E364&amp;$D$85&amp;$D$86,'CCG data'!$A:$AD,'CCG data'!AC$3,FALSE))</f>
        <v>7.7</v>
      </c>
      <c r="M365" s="100">
        <f>IF(V364="","",VLOOKUP($E364&amp;$D$85&amp;$D$86,'CCG data'!$A:$AD,'CCG data'!AD$3,FALSE))</f>
        <v>11</v>
      </c>
      <c r="N365" s="304"/>
      <c r="P365" s="162" t="str">
        <f>IF(P364="","",VLOOKUP($E364&amp;$D$85&amp;$D$86,'CCG data'!$A:$AD,'CCG data'!I$3,FALSE))</f>
        <v/>
      </c>
      <c r="Q365" s="15" t="str">
        <f>IF(P364="","",VLOOKUP($E364&amp;$D$85&amp;$D$86,'CCG data'!$A:$AD,'CCG data'!J$3,FALSE))</f>
        <v/>
      </c>
      <c r="R365" s="15">
        <f>IF(R364="","",VLOOKUP($E364&amp;$D$85&amp;$D$86,'CCG data'!$A:$AD,'CCG data'!K$3,FALSE))</f>
        <v>0.47799999999999998</v>
      </c>
      <c r="S365" s="15">
        <f>IF(R364="","",VLOOKUP($E364&amp;$D$85&amp;$D$86,'CCG data'!$A:$AD,'CCG data'!L$3,FALSE))</f>
        <v>0.54800000000000004</v>
      </c>
      <c r="T365" s="15">
        <f>IF(T364="","",VLOOKUP($E364&amp;$D$85&amp;$D$86,'CCG data'!$A:$AD,'CCG data'!M$3,FALSE))</f>
        <v>0.29799999999999999</v>
      </c>
      <c r="U365" s="15">
        <f>IF(T364="","",VLOOKUP($E364&amp;$D$85&amp;$D$86,'CCG data'!$A:$AD,'CCG data'!N$3,FALSE))</f>
        <v>0.36399999999999999</v>
      </c>
      <c r="V365" s="15">
        <f>IF(V364="","",VLOOKUP($E364&amp;$D$85&amp;$D$86,'CCG data'!$A:$AD,'CCG data'!O$3,FALSE))</f>
        <v>0.13300000000000001</v>
      </c>
      <c r="W365" s="142">
        <f>IF(V364="","",VLOOKUP($E364&amp;$D$85&amp;$D$86,'CCG data'!$A:$AD,'CCG data'!P$3,FALSE))</f>
        <v>0.184</v>
      </c>
      <c r="Z365" s="178" t="str">
        <f>IFERROR(VLOOKUP($E365&amp;$D$86, Outliers!$A$4:$P$214,10,FALSE),"0")</f>
        <v>0</v>
      </c>
      <c r="AA365" s="178" t="str">
        <f>IFERROR(VLOOKUP($E365&amp;$D$86, Outliers!$A$4:$P$214,11,FALSE),"0")</f>
        <v>0</v>
      </c>
      <c r="AB365" s="178" t="str">
        <f>IFERROR(VLOOKUP($E365&amp;$D$86, Outliers!$A$4:$P$214,12,FALSE),"0")</f>
        <v>0</v>
      </c>
      <c r="AD365" s="82"/>
      <c r="AE365" s="82"/>
      <c r="AF365" s="82"/>
      <c r="AG365" s="82"/>
    </row>
    <row r="366" spans="4:33" ht="15.75" x14ac:dyDescent="0.25">
      <c r="D366" s="301"/>
      <c r="E366" s="108" t="s">
        <v>272</v>
      </c>
      <c r="F366" s="372" t="str">
        <f>IF(OR(ISERROR(VLOOKUP($E366&amp;$D$85&amp;$D$86,'CCG data'!$A:$AD,'CCG data'!R$3,FALSE)),ISBLANK(VLOOKUP($E366&amp;$D$85&amp;$D$86,'CCG data'!$A:$AD,'CCG data'!R$3,FALSE))),"",VLOOKUP($E366&amp;$D$85&amp;$D$86,'CCG data'!$A:$AD,'CCG data'!R$3,FALSE))</f>
        <v/>
      </c>
      <c r="G366" s="373"/>
      <c r="H366" s="373">
        <f>IF(OR(ISERROR(VLOOKUP($E366&amp;$D$85&amp;$D$86,'CCG data'!$A:$AD,'CCG data'!S$3,FALSE)),ISBLANK(VLOOKUP($E366&amp;$D$85&amp;$D$86,'CCG data'!$A:$AD,'CCG data'!S$3,FALSE))),"",VLOOKUP($E366&amp;$D$85&amp;$D$86,'CCG data'!$A:$AD,'CCG data'!S$3,FALSE))</f>
        <v>22.6</v>
      </c>
      <c r="I366" s="373"/>
      <c r="J366" s="373">
        <f>IF(OR(ISERROR(VLOOKUP($E366&amp;$D$85&amp;$D$86,'CCG data'!$A:$AD,'CCG data'!T$3,FALSE)),ISBLANK(VLOOKUP($E366&amp;$D$85&amp;$D$86,'CCG data'!$A:$AD,'CCG data'!T$3,FALSE))),"",VLOOKUP($E366&amp;$D$85&amp;$D$86,'CCG data'!$A:$AD,'CCG data'!T$3,FALSE))</f>
        <v>22.2</v>
      </c>
      <c r="K366" s="373"/>
      <c r="L366" s="373">
        <f>IF(OR(ISERROR(VLOOKUP($E366&amp;$D$85&amp;$D$86,'CCG data'!$A:$AD,'CCG data'!U$3,FALSE)),ISBLANK(VLOOKUP($E366&amp;$D$85&amp;$D$86,'CCG data'!$A:$AD,'CCG data'!U$3,FALSE))),"",VLOOKUP($E366&amp;$D$85&amp;$D$86,'CCG data'!$A:$AD,'CCG data'!U$3,FALSE))</f>
        <v>14</v>
      </c>
      <c r="M366" s="374"/>
      <c r="N366" s="303">
        <f>IF(OR(ISERROR(VLOOKUP($E366&amp;$D$85&amp;$D$86,'CCG data'!$A:$AD,'CCG data'!G$3,FALSE)),ISBLANK(VLOOKUP($E366&amp;$D$85&amp;$D$86,'CCG data'!$A:$AD,'CCG data'!G$3,FALSE))),"",VLOOKUP($E366&amp;$D$85&amp;$D$86,'CCG data'!$A:$AD,'CCG data'!G$3,FALSE))</f>
        <v>642</v>
      </c>
      <c r="P366" s="354" t="str">
        <f>IF(OR(ISERROR(VLOOKUP($E366&amp;$D$85&amp;$D$86,'CCG data'!$A:$AD,'CCG data'!B$3,FALSE)),ISBLANK(VLOOKUP($E366&amp;$D$85&amp;$D$86,'CCG data'!$A:$AD,'CCG data'!B$3,FALSE))),"",VLOOKUP($E366&amp;$D$85&amp;$D$86,'CCG data'!$A:$AD,'CCG data'!B$3,FALSE))</f>
        <v/>
      </c>
      <c r="Q366" s="246"/>
      <c r="R366" s="246">
        <f>IF(OR(ISERROR(VLOOKUP($E366&amp;$D$85&amp;$D$86,'CCG data'!$A:$AD,'CCG data'!C$3,FALSE)),ISBLANK(VLOOKUP($E366&amp;$D$85&amp;$D$86,'CCG data'!$A:$AD,'CCG data'!C$3,FALSE))),"",VLOOKUP($E366&amp;$D$85&amp;$D$86,'CCG data'!$A:$AD,'CCG data'!C$3,FALSE))</f>
        <v>0.38317757009345793</v>
      </c>
      <c r="S366" s="246"/>
      <c r="T366" s="246">
        <f>IF(OR(ISERROR(VLOOKUP($E366&amp;$D$85&amp;$D$86,'CCG data'!$A:$AD,'CCG data'!D$3,FALSE)),ISBLANK(VLOOKUP($E366&amp;$D$85&amp;$D$86,'CCG data'!$A:$AD,'CCG data'!D$3,FALSE))),"",VLOOKUP($E366&amp;$D$85&amp;$D$86,'CCG data'!$A:$AD,'CCG data'!D$3,FALSE))</f>
        <v>0.37850467289719625</v>
      </c>
      <c r="U366" s="246"/>
      <c r="V366" s="246">
        <f>IF(OR(ISERROR(VLOOKUP($E366&amp;$D$85&amp;$D$86,'CCG data'!$A:$AD,'CCG data'!E$3,FALSE)),ISBLANK(VLOOKUP($E366&amp;$D$85&amp;$D$86,'CCG data'!$A:$AD,'CCG data'!E$3,FALSE))),"",VLOOKUP($E366&amp;$D$85&amp;$D$86,'CCG data'!$A:$AD,'CCG data'!E$3,FALSE))</f>
        <v>0.23831775700934579</v>
      </c>
      <c r="W366" s="387"/>
      <c r="Z366" s="178">
        <f>IFERROR(VLOOKUP($E366&amp;$D$86, Outliers!$A$4:$P$214,10,FALSE),"0")</f>
        <v>1</v>
      </c>
      <c r="AA366" s="178">
        <f>IFERROR(VLOOKUP($E366&amp;$D$86, Outliers!$A$4:$P$214,11,FALSE),"0")</f>
        <v>1</v>
      </c>
      <c r="AB366" s="178">
        <f>IFERROR(VLOOKUP($E366&amp;$D$86, Outliers!$A$4:$P$214,12,FALSE),"0")</f>
        <v>0</v>
      </c>
      <c r="AD366" s="82"/>
      <c r="AE366" s="82"/>
      <c r="AF366" s="82"/>
      <c r="AG366" s="82"/>
    </row>
    <row r="367" spans="4:33" x14ac:dyDescent="0.25">
      <c r="D367" s="301"/>
      <c r="E367" s="107" t="s">
        <v>27</v>
      </c>
      <c r="F367" s="99" t="str">
        <f>IF(P366="","",VLOOKUP($E366&amp;$D$85&amp;$D$86,'CCG data'!$A:$AD,'CCG data'!W$3,FALSE))</f>
        <v/>
      </c>
      <c r="G367" s="100" t="str">
        <f>IF(P366="","",VLOOKUP($E366&amp;$D$85&amp;$D$86,'CCG data'!$A:$AD,'CCG data'!X$3,FALSE))</f>
        <v/>
      </c>
      <c r="H367" s="100">
        <f>IF(R366="","",VLOOKUP($E366&amp;$D$85&amp;$D$86,'CCG data'!$A:$AD,'CCG data'!Y$3,FALSE))</f>
        <v>19.8</v>
      </c>
      <c r="I367" s="100">
        <f>IF(R366="","",VLOOKUP($E366&amp;$D$85&amp;$D$86,'CCG data'!$A:$AD,'CCG data'!Z$3,FALSE))</f>
        <v>25.4</v>
      </c>
      <c r="J367" s="100">
        <f>IF(T366="","",VLOOKUP($E366&amp;$D$85&amp;$D$86,'CCG data'!$A:$AD,'CCG data'!AA$3,FALSE))</f>
        <v>19.399999999999999</v>
      </c>
      <c r="K367" s="100">
        <f>IF(T366="","",VLOOKUP($E366&amp;$D$85&amp;$D$86,'CCG data'!$A:$AD,'CCG data'!AB$3,FALSE))</f>
        <v>24.9</v>
      </c>
      <c r="L367" s="100">
        <f>IF(V366="","",VLOOKUP($E366&amp;$D$85&amp;$D$86,'CCG data'!$A:$AD,'CCG data'!AC$3,FALSE))</f>
        <v>11.8</v>
      </c>
      <c r="M367" s="100">
        <f>IF(V366="","",VLOOKUP($E366&amp;$D$85&amp;$D$86,'CCG data'!$A:$AD,'CCG data'!AD$3,FALSE))</f>
        <v>16.2</v>
      </c>
      <c r="N367" s="304"/>
      <c r="P367" s="162" t="str">
        <f>IF(P366="","",VLOOKUP($E366&amp;$D$85&amp;$D$86,'CCG data'!$A:$AD,'CCG data'!I$3,FALSE))</f>
        <v/>
      </c>
      <c r="Q367" s="15" t="str">
        <f>IF(P366="","",VLOOKUP($E366&amp;$D$85&amp;$D$86,'CCG data'!$A:$AD,'CCG data'!J$3,FALSE))</f>
        <v/>
      </c>
      <c r="R367" s="15">
        <f>IF(R366="","",VLOOKUP($E366&amp;$D$85&amp;$D$86,'CCG data'!$A:$AD,'CCG data'!K$3,FALSE))</f>
        <v>0.34599999999999997</v>
      </c>
      <c r="S367" s="15">
        <f>IF(R366="","",VLOOKUP($E366&amp;$D$85&amp;$D$86,'CCG data'!$A:$AD,'CCG data'!L$3,FALSE))</f>
        <v>0.42099999999999999</v>
      </c>
      <c r="T367" s="15">
        <f>IF(T366="","",VLOOKUP($E366&amp;$D$85&amp;$D$86,'CCG data'!$A:$AD,'CCG data'!M$3,FALSE))</f>
        <v>0.34200000000000003</v>
      </c>
      <c r="U367" s="15">
        <f>IF(T366="","",VLOOKUP($E366&amp;$D$85&amp;$D$86,'CCG data'!$A:$AD,'CCG data'!N$3,FALSE))</f>
        <v>0.41699999999999998</v>
      </c>
      <c r="V367" s="15">
        <f>IF(V366="","",VLOOKUP($E366&amp;$D$85&amp;$D$86,'CCG data'!$A:$AD,'CCG data'!O$3,FALSE))</f>
        <v>0.20699999999999999</v>
      </c>
      <c r="W367" s="142">
        <f>IF(V366="","",VLOOKUP($E366&amp;$D$85&amp;$D$86,'CCG data'!$A:$AD,'CCG data'!P$3,FALSE))</f>
        <v>0.27300000000000002</v>
      </c>
      <c r="Z367" s="178" t="str">
        <f>IFERROR(VLOOKUP($E367&amp;$D$86, Outliers!$A$4:$P$214,10,FALSE),"0")</f>
        <v>0</v>
      </c>
      <c r="AA367" s="178" t="str">
        <f>IFERROR(VLOOKUP($E367&amp;$D$86, Outliers!$A$4:$P$214,11,FALSE),"0")</f>
        <v>0</v>
      </c>
      <c r="AB367" s="178" t="str">
        <f>IFERROR(VLOOKUP($E367&amp;$D$86, Outliers!$A$4:$P$214,12,FALSE),"0")</f>
        <v>0</v>
      </c>
      <c r="AD367" s="82"/>
      <c r="AE367" s="82"/>
      <c r="AF367" s="82"/>
      <c r="AG367" s="82"/>
    </row>
    <row r="368" spans="4:33" ht="15.75" x14ac:dyDescent="0.25">
      <c r="D368" s="301"/>
      <c r="E368" s="108" t="s">
        <v>273</v>
      </c>
      <c r="F368" s="372" t="str">
        <f>IF(OR(ISERROR(VLOOKUP($E368&amp;$D$85&amp;$D$86,'CCG data'!$A:$AD,'CCG data'!R$3,FALSE)),ISBLANK(VLOOKUP($E368&amp;$D$85&amp;$D$86,'CCG data'!$A:$AD,'CCG data'!R$3,FALSE))),"",VLOOKUP($E368&amp;$D$85&amp;$D$86,'CCG data'!$A:$AD,'CCG data'!R$3,FALSE))</f>
        <v/>
      </c>
      <c r="G368" s="373"/>
      <c r="H368" s="373">
        <f>IF(OR(ISERROR(VLOOKUP($E368&amp;$D$85&amp;$D$86,'CCG data'!$A:$AD,'CCG data'!S$3,FALSE)),ISBLANK(VLOOKUP($E368&amp;$D$85&amp;$D$86,'CCG data'!$A:$AD,'CCG data'!S$3,FALSE))),"",VLOOKUP($E368&amp;$D$85&amp;$D$86,'CCG data'!$A:$AD,'CCG data'!S$3,FALSE))</f>
        <v>45.9</v>
      </c>
      <c r="I368" s="373"/>
      <c r="J368" s="373">
        <f>IF(OR(ISERROR(VLOOKUP($E368&amp;$D$85&amp;$D$86,'CCG data'!$A:$AD,'CCG data'!T$3,FALSE)),ISBLANK(VLOOKUP($E368&amp;$D$85&amp;$D$86,'CCG data'!$A:$AD,'CCG data'!T$3,FALSE))),"",VLOOKUP($E368&amp;$D$85&amp;$D$86,'CCG data'!$A:$AD,'CCG data'!T$3,FALSE))</f>
        <v>36.6</v>
      </c>
      <c r="K368" s="373"/>
      <c r="L368" s="373">
        <f>IF(OR(ISERROR(VLOOKUP($E368&amp;$D$85&amp;$D$86,'CCG data'!$A:$AD,'CCG data'!U$3,FALSE)),ISBLANK(VLOOKUP($E368&amp;$D$85&amp;$D$86,'CCG data'!$A:$AD,'CCG data'!U$3,FALSE))),"",VLOOKUP($E368&amp;$D$85&amp;$D$86,'CCG data'!$A:$AD,'CCG data'!U$3,FALSE))</f>
        <v>14.8</v>
      </c>
      <c r="M368" s="374"/>
      <c r="N368" s="303">
        <f>IF(OR(ISERROR(VLOOKUP($E368&amp;$D$85&amp;$D$86,'CCG data'!$A:$AD,'CCG data'!G$3,FALSE)),ISBLANK(VLOOKUP($E368&amp;$D$85&amp;$D$86,'CCG data'!$A:$AD,'CCG data'!G$3,FALSE))),"",VLOOKUP($E368&amp;$D$85&amp;$D$86,'CCG data'!$A:$AD,'CCG data'!G$3,FALSE))</f>
        <v>1813</v>
      </c>
      <c r="P368" s="354" t="str">
        <f>IF(OR(ISERROR(VLOOKUP($E368&amp;$D$85&amp;$D$86,'CCG data'!$A:$AD,'CCG data'!B$3,FALSE)),ISBLANK(VLOOKUP($E368&amp;$D$85&amp;$D$86,'CCG data'!$A:$AD,'CCG data'!B$3,FALSE))),"",VLOOKUP($E368&amp;$D$85&amp;$D$86,'CCG data'!$A:$AD,'CCG data'!B$3,FALSE))</f>
        <v/>
      </c>
      <c r="Q368" s="246"/>
      <c r="R368" s="246">
        <f>IF(OR(ISERROR(VLOOKUP($E368&amp;$D$85&amp;$D$86,'CCG data'!$A:$AD,'CCG data'!C$3,FALSE)),ISBLANK(VLOOKUP($E368&amp;$D$85&amp;$D$86,'CCG data'!$A:$AD,'CCG data'!C$3,FALSE))),"",VLOOKUP($E368&amp;$D$85&amp;$D$86,'CCG data'!$A:$AD,'CCG data'!C$3,FALSE))</f>
        <v>0.47545504688361834</v>
      </c>
      <c r="S368" s="246"/>
      <c r="T368" s="246">
        <f>IF(OR(ISERROR(VLOOKUP($E368&amp;$D$85&amp;$D$86,'CCG data'!$A:$AD,'CCG data'!D$3,FALSE)),ISBLANK(VLOOKUP($E368&amp;$D$85&amp;$D$86,'CCG data'!$A:$AD,'CCG data'!D$3,FALSE))),"",VLOOKUP($E368&amp;$D$85&amp;$D$86,'CCG data'!$A:$AD,'CCG data'!D$3,FALSE))</f>
        <v>0.37120794263651408</v>
      </c>
      <c r="U368" s="246"/>
      <c r="V368" s="246">
        <f>IF(OR(ISERROR(VLOOKUP($E368&amp;$D$85&amp;$D$86,'CCG data'!$A:$AD,'CCG data'!E$3,FALSE)),ISBLANK(VLOOKUP($E368&amp;$D$85&amp;$D$86,'CCG data'!$A:$AD,'CCG data'!E$3,FALSE))),"",VLOOKUP($E368&amp;$D$85&amp;$D$86,'CCG data'!$A:$AD,'CCG data'!E$3,FALSE))</f>
        <v>0.15333701047986761</v>
      </c>
      <c r="W368" s="387"/>
      <c r="Z368" s="178">
        <f>IFERROR(VLOOKUP($E368&amp;$D$86, Outliers!$A$4:$P$214,10,FALSE),"0")</f>
        <v>1</v>
      </c>
      <c r="AA368" s="178">
        <f>IFERROR(VLOOKUP($E368&amp;$D$86, Outliers!$A$4:$P$214,11,FALSE),"0")</f>
        <v>1</v>
      </c>
      <c r="AB368" s="178">
        <f>IFERROR(VLOOKUP($E368&amp;$D$86, Outliers!$A$4:$P$214,12,FALSE),"0")</f>
        <v>1</v>
      </c>
      <c r="AD368" s="82"/>
      <c r="AE368" s="82"/>
      <c r="AF368" s="82"/>
      <c r="AG368" s="82"/>
    </row>
    <row r="369" spans="4:33" x14ac:dyDescent="0.25">
      <c r="D369" s="301"/>
      <c r="E369" s="107" t="s">
        <v>27</v>
      </c>
      <c r="F369" s="99" t="str">
        <f>IF(P368="","",VLOOKUP($E368&amp;$D$85&amp;$D$86,'CCG data'!$A:$AD,'CCG data'!W$3,FALSE))</f>
        <v/>
      </c>
      <c r="G369" s="100" t="str">
        <f>IF(P368="","",VLOOKUP($E368&amp;$D$85&amp;$D$86,'CCG data'!$A:$AD,'CCG data'!X$3,FALSE))</f>
        <v/>
      </c>
      <c r="H369" s="100">
        <f>IF(R368="","",VLOOKUP($E368&amp;$D$85&amp;$D$86,'CCG data'!$A:$AD,'CCG data'!Y$3,FALSE))</f>
        <v>42.8</v>
      </c>
      <c r="I369" s="100">
        <f>IF(R368="","",VLOOKUP($E368&amp;$D$85&amp;$D$86,'CCG data'!$A:$AD,'CCG data'!Z$3,FALSE))</f>
        <v>49</v>
      </c>
      <c r="J369" s="100">
        <f>IF(T368="","",VLOOKUP($E368&amp;$D$85&amp;$D$86,'CCG data'!$A:$AD,'CCG data'!AA$3,FALSE))</f>
        <v>33.799999999999997</v>
      </c>
      <c r="K369" s="100">
        <f>IF(T368="","",VLOOKUP($E368&amp;$D$85&amp;$D$86,'CCG data'!$A:$AD,'CCG data'!AB$3,FALSE))</f>
        <v>39.299999999999997</v>
      </c>
      <c r="L369" s="100">
        <f>IF(V368="","",VLOOKUP($E368&amp;$D$85&amp;$D$86,'CCG data'!$A:$AD,'CCG data'!AC$3,FALSE))</f>
        <v>13.1</v>
      </c>
      <c r="M369" s="100">
        <f>IF(V368="","",VLOOKUP($E368&amp;$D$85&amp;$D$86,'CCG data'!$A:$AD,'CCG data'!AD$3,FALSE))</f>
        <v>16.600000000000001</v>
      </c>
      <c r="N369" s="304"/>
      <c r="P369" s="162" t="str">
        <f>IF(P368="","",VLOOKUP($E368&amp;$D$85&amp;$D$86,'CCG data'!$A:$AD,'CCG data'!I$3,FALSE))</f>
        <v/>
      </c>
      <c r="Q369" s="15" t="str">
        <f>IF(P368="","",VLOOKUP($E368&amp;$D$85&amp;$D$86,'CCG data'!$A:$AD,'CCG data'!J$3,FALSE))</f>
        <v/>
      </c>
      <c r="R369" s="15">
        <f>IF(R368="","",VLOOKUP($E368&amp;$D$85&amp;$D$86,'CCG data'!$A:$AD,'CCG data'!K$3,FALSE))</f>
        <v>0.45300000000000001</v>
      </c>
      <c r="S369" s="15">
        <f>IF(R368="","",VLOOKUP($E368&amp;$D$85&amp;$D$86,'CCG data'!$A:$AD,'CCG data'!L$3,FALSE))</f>
        <v>0.498</v>
      </c>
      <c r="T369" s="15">
        <f>IF(T368="","",VLOOKUP($E368&amp;$D$85&amp;$D$86,'CCG data'!$A:$AD,'CCG data'!M$3,FALSE))</f>
        <v>0.34899999999999998</v>
      </c>
      <c r="U369" s="15">
        <f>IF(T368="","",VLOOKUP($E368&amp;$D$85&amp;$D$86,'CCG data'!$A:$AD,'CCG data'!N$3,FALSE))</f>
        <v>0.39400000000000002</v>
      </c>
      <c r="V369" s="15">
        <f>IF(V368="","",VLOOKUP($E368&amp;$D$85&amp;$D$86,'CCG data'!$A:$AD,'CCG data'!O$3,FALSE))</f>
        <v>0.13700000000000001</v>
      </c>
      <c r="W369" s="142">
        <f>IF(V368="","",VLOOKUP($E368&amp;$D$85&amp;$D$86,'CCG data'!$A:$AD,'CCG data'!P$3,FALSE))</f>
        <v>0.17100000000000001</v>
      </c>
      <c r="Z369" s="178" t="str">
        <f>IFERROR(VLOOKUP($E369&amp;$D$86, Outliers!$A$4:$P$214,10,FALSE),"0")</f>
        <v>0</v>
      </c>
      <c r="AA369" s="178" t="str">
        <f>IFERROR(VLOOKUP($E369&amp;$D$86, Outliers!$A$4:$P$214,11,FALSE),"0")</f>
        <v>0</v>
      </c>
      <c r="AB369" s="178" t="str">
        <f>IFERROR(VLOOKUP($E369&amp;$D$86, Outliers!$A$4:$P$214,12,FALSE),"0")</f>
        <v>0</v>
      </c>
      <c r="AD369" s="82"/>
      <c r="AE369" s="82"/>
      <c r="AF369" s="82"/>
      <c r="AG369" s="82"/>
    </row>
    <row r="370" spans="4:33" ht="15.75" x14ac:dyDescent="0.25">
      <c r="D370" s="301"/>
      <c r="E370" s="108" t="s">
        <v>274</v>
      </c>
      <c r="F370" s="372" t="str">
        <f>IF(OR(ISERROR(VLOOKUP($E370&amp;$D$85&amp;$D$86,'CCG data'!$A:$AD,'CCG data'!R$3,FALSE)),ISBLANK(VLOOKUP($E370&amp;$D$85&amp;$D$86,'CCG data'!$A:$AD,'CCG data'!R$3,FALSE))),"",VLOOKUP($E370&amp;$D$85&amp;$D$86,'CCG data'!$A:$AD,'CCG data'!R$3,FALSE))</f>
        <v/>
      </c>
      <c r="G370" s="373"/>
      <c r="H370" s="373">
        <f>IF(OR(ISERROR(VLOOKUP($E370&amp;$D$85&amp;$D$86,'CCG data'!$A:$AD,'CCG data'!S$3,FALSE)),ISBLANK(VLOOKUP($E370&amp;$D$85&amp;$D$86,'CCG data'!$A:$AD,'CCG data'!S$3,FALSE))),"",VLOOKUP($E370&amp;$D$85&amp;$D$86,'CCG data'!$A:$AD,'CCG data'!S$3,FALSE))</f>
        <v>32.200000000000003</v>
      </c>
      <c r="I370" s="373"/>
      <c r="J370" s="373">
        <f>IF(OR(ISERROR(VLOOKUP($E370&amp;$D$85&amp;$D$86,'CCG data'!$A:$AD,'CCG data'!T$3,FALSE)),ISBLANK(VLOOKUP($E370&amp;$D$85&amp;$D$86,'CCG data'!$A:$AD,'CCG data'!T$3,FALSE))),"",VLOOKUP($E370&amp;$D$85&amp;$D$86,'CCG data'!$A:$AD,'CCG data'!T$3,FALSE))</f>
        <v>15.8</v>
      </c>
      <c r="K370" s="373"/>
      <c r="L370" s="373">
        <f>IF(OR(ISERROR(VLOOKUP($E370&amp;$D$85&amp;$D$86,'CCG data'!$A:$AD,'CCG data'!U$3,FALSE)),ISBLANK(VLOOKUP($E370&amp;$D$85&amp;$D$86,'CCG data'!$A:$AD,'CCG data'!U$3,FALSE))),"",VLOOKUP($E370&amp;$D$85&amp;$D$86,'CCG data'!$A:$AD,'CCG data'!U$3,FALSE))</f>
        <v>6.2</v>
      </c>
      <c r="M370" s="374"/>
      <c r="N370" s="303">
        <f>IF(OR(ISERROR(VLOOKUP($E370&amp;$D$85&amp;$D$86,'CCG data'!$A:$AD,'CCG data'!G$3,FALSE)),ISBLANK(VLOOKUP($E370&amp;$D$85&amp;$D$86,'CCG data'!$A:$AD,'CCG data'!G$3,FALSE))),"",VLOOKUP($E370&amp;$D$85&amp;$D$86,'CCG data'!$A:$AD,'CCG data'!G$3,FALSE))</f>
        <v>455</v>
      </c>
      <c r="P370" s="354" t="str">
        <f>IF(OR(ISERROR(VLOOKUP($E370&amp;$D$85&amp;$D$86,'CCG data'!$A:$AD,'CCG data'!B$3,FALSE)),ISBLANK(VLOOKUP($E370&amp;$D$85&amp;$D$86,'CCG data'!$A:$AD,'CCG data'!B$3,FALSE))),"",VLOOKUP($E370&amp;$D$85&amp;$D$86,'CCG data'!$A:$AD,'CCG data'!B$3,FALSE))</f>
        <v/>
      </c>
      <c r="Q370" s="246"/>
      <c r="R370" s="246">
        <f>IF(OR(ISERROR(VLOOKUP($E370&amp;$D$85&amp;$D$86,'CCG data'!$A:$AD,'CCG data'!C$3,FALSE)),ISBLANK(VLOOKUP($E370&amp;$D$85&amp;$D$86,'CCG data'!$A:$AD,'CCG data'!C$3,FALSE))),"",VLOOKUP($E370&amp;$D$85&amp;$D$86,'CCG data'!$A:$AD,'CCG data'!C$3,FALSE))</f>
        <v>0.59340659340659341</v>
      </c>
      <c r="S370" s="246"/>
      <c r="T370" s="246">
        <f>IF(OR(ISERROR(VLOOKUP($E370&amp;$D$85&amp;$D$86,'CCG data'!$A:$AD,'CCG data'!D$3,FALSE)),ISBLANK(VLOOKUP($E370&amp;$D$85&amp;$D$86,'CCG data'!$A:$AD,'CCG data'!D$3,FALSE))),"",VLOOKUP($E370&amp;$D$85&amp;$D$86,'CCG data'!$A:$AD,'CCG data'!D$3,FALSE))</f>
        <v>0.29230769230769232</v>
      </c>
      <c r="U370" s="246"/>
      <c r="V370" s="246">
        <f>IF(OR(ISERROR(VLOOKUP($E370&amp;$D$85&amp;$D$86,'CCG data'!$A:$AD,'CCG data'!E$3,FALSE)),ISBLANK(VLOOKUP($E370&amp;$D$85&amp;$D$86,'CCG data'!$A:$AD,'CCG data'!E$3,FALSE))),"",VLOOKUP($E370&amp;$D$85&amp;$D$86,'CCG data'!$A:$AD,'CCG data'!E$3,FALSE))</f>
        <v>0.11428571428571428</v>
      </c>
      <c r="W370" s="387"/>
      <c r="Z370" s="178">
        <f>IFERROR(VLOOKUP($E370&amp;$D$86, Outliers!$A$4:$P$214,10,FALSE),"0")</f>
        <v>0</v>
      </c>
      <c r="AA370" s="178">
        <f>IFERROR(VLOOKUP($E370&amp;$D$86, Outliers!$A$4:$P$214,11,FALSE),"0")</f>
        <v>1</v>
      </c>
      <c r="AB370" s="178">
        <f>IFERROR(VLOOKUP($E370&amp;$D$86, Outliers!$A$4:$P$214,12,FALSE),"0")</f>
        <v>1</v>
      </c>
      <c r="AD370" s="82"/>
      <c r="AE370" s="82"/>
      <c r="AF370" s="82"/>
      <c r="AG370" s="82"/>
    </row>
    <row r="371" spans="4:33" x14ac:dyDescent="0.25">
      <c r="D371" s="301"/>
      <c r="E371" s="107" t="s">
        <v>27</v>
      </c>
      <c r="F371" s="99" t="str">
        <f>IF(P370="","",VLOOKUP($E370&amp;$D$85&amp;$D$86,'CCG data'!$A:$AD,'CCG data'!W$3,FALSE))</f>
        <v/>
      </c>
      <c r="G371" s="100" t="str">
        <f>IF(P370="","",VLOOKUP($E370&amp;$D$85&amp;$D$86,'CCG data'!$A:$AD,'CCG data'!X$3,FALSE))</f>
        <v/>
      </c>
      <c r="H371" s="100">
        <f>IF(R370="","",VLOOKUP($E370&amp;$D$85&amp;$D$86,'CCG data'!$A:$AD,'CCG data'!Y$3,FALSE))</f>
        <v>28.3</v>
      </c>
      <c r="I371" s="100">
        <f>IF(R370="","",VLOOKUP($E370&amp;$D$85&amp;$D$86,'CCG data'!$A:$AD,'CCG data'!Z$3,FALSE))</f>
        <v>36</v>
      </c>
      <c r="J371" s="100">
        <f>IF(T370="","",VLOOKUP($E370&amp;$D$85&amp;$D$86,'CCG data'!$A:$AD,'CCG data'!AA$3,FALSE))</f>
        <v>13.1</v>
      </c>
      <c r="K371" s="100">
        <f>IF(T370="","",VLOOKUP($E370&amp;$D$85&amp;$D$86,'CCG data'!$A:$AD,'CCG data'!AB$3,FALSE))</f>
        <v>18.5</v>
      </c>
      <c r="L371" s="100">
        <f>IF(V370="","",VLOOKUP($E370&amp;$D$85&amp;$D$86,'CCG data'!$A:$AD,'CCG data'!AC$3,FALSE))</f>
        <v>4.5</v>
      </c>
      <c r="M371" s="100">
        <f>IF(V370="","",VLOOKUP($E370&amp;$D$85&amp;$D$86,'CCG data'!$A:$AD,'CCG data'!AD$3,FALSE))</f>
        <v>7.9</v>
      </c>
      <c r="N371" s="304"/>
      <c r="P371" s="162" t="str">
        <f>IF(P370="","",VLOOKUP($E370&amp;$D$85&amp;$D$86,'CCG data'!$A:$AD,'CCG data'!I$3,FALSE))</f>
        <v/>
      </c>
      <c r="Q371" s="15" t="str">
        <f>IF(P370="","",VLOOKUP($E370&amp;$D$85&amp;$D$86,'CCG data'!$A:$AD,'CCG data'!J$3,FALSE))</f>
        <v/>
      </c>
      <c r="R371" s="15">
        <f>IF(R370="","",VLOOKUP($E370&amp;$D$85&amp;$D$86,'CCG data'!$A:$AD,'CCG data'!K$3,FALSE))</f>
        <v>0.54800000000000004</v>
      </c>
      <c r="S371" s="15">
        <f>IF(R370="","",VLOOKUP($E370&amp;$D$85&amp;$D$86,'CCG data'!$A:$AD,'CCG data'!L$3,FALSE))</f>
        <v>0.63800000000000001</v>
      </c>
      <c r="T371" s="15">
        <f>IF(T370="","",VLOOKUP($E370&amp;$D$85&amp;$D$86,'CCG data'!$A:$AD,'CCG data'!M$3,FALSE))</f>
        <v>0.252</v>
      </c>
      <c r="U371" s="15">
        <f>IF(T370="","",VLOOKUP($E370&amp;$D$85&amp;$D$86,'CCG data'!$A:$AD,'CCG data'!N$3,FALSE))</f>
        <v>0.33600000000000002</v>
      </c>
      <c r="V371" s="15">
        <f>IF(V370="","",VLOOKUP($E370&amp;$D$85&amp;$D$86,'CCG data'!$A:$AD,'CCG data'!O$3,FALSE))</f>
        <v>8.7999999999999995E-2</v>
      </c>
      <c r="W371" s="142">
        <f>IF(V370="","",VLOOKUP($E370&amp;$D$85&amp;$D$86,'CCG data'!$A:$AD,'CCG data'!P$3,FALSE))</f>
        <v>0.14699999999999999</v>
      </c>
      <c r="Z371" s="178" t="str">
        <f>IFERROR(VLOOKUP($E371&amp;$D$86, Outliers!$A$4:$P$214,10,FALSE),"0")</f>
        <v>0</v>
      </c>
      <c r="AA371" s="178" t="str">
        <f>IFERROR(VLOOKUP($E371&amp;$D$86, Outliers!$A$4:$P$214,11,FALSE),"0")</f>
        <v>0</v>
      </c>
      <c r="AB371" s="178" t="str">
        <f>IFERROR(VLOOKUP($E371&amp;$D$86, Outliers!$A$4:$P$214,12,FALSE),"0")</f>
        <v>0</v>
      </c>
      <c r="AD371" s="82"/>
      <c r="AE371" s="82"/>
      <c r="AF371" s="82"/>
      <c r="AG371" s="82"/>
    </row>
    <row r="372" spans="4:33" ht="15.75" x14ac:dyDescent="0.25">
      <c r="D372" s="301"/>
      <c r="E372" s="108" t="s">
        <v>275</v>
      </c>
      <c r="F372" s="372" t="str">
        <f>IF(OR(ISERROR(VLOOKUP($E372&amp;$D$85&amp;$D$86,'CCG data'!$A:$AD,'CCG data'!R$3,FALSE)),ISBLANK(VLOOKUP($E372&amp;$D$85&amp;$D$86,'CCG data'!$A:$AD,'CCG data'!R$3,FALSE))),"",VLOOKUP($E372&amp;$D$85&amp;$D$86,'CCG data'!$A:$AD,'CCG data'!R$3,FALSE))</f>
        <v/>
      </c>
      <c r="G372" s="373"/>
      <c r="H372" s="373">
        <f>IF(OR(ISERROR(VLOOKUP($E372&amp;$D$85&amp;$D$86,'CCG data'!$A:$AD,'CCG data'!S$3,FALSE)),ISBLANK(VLOOKUP($E372&amp;$D$85&amp;$D$86,'CCG data'!$A:$AD,'CCG data'!S$3,FALSE))),"",VLOOKUP($E372&amp;$D$85&amp;$D$86,'CCG data'!$A:$AD,'CCG data'!S$3,FALSE))</f>
        <v>58.6</v>
      </c>
      <c r="I372" s="373"/>
      <c r="J372" s="373">
        <f>IF(OR(ISERROR(VLOOKUP($E372&amp;$D$85&amp;$D$86,'CCG data'!$A:$AD,'CCG data'!T$3,FALSE)),ISBLANK(VLOOKUP($E372&amp;$D$85&amp;$D$86,'CCG data'!$A:$AD,'CCG data'!T$3,FALSE))),"",VLOOKUP($E372&amp;$D$85&amp;$D$86,'CCG data'!$A:$AD,'CCG data'!T$3,FALSE))</f>
        <v>54.6</v>
      </c>
      <c r="K372" s="373"/>
      <c r="L372" s="373">
        <f>IF(OR(ISERROR(VLOOKUP($E372&amp;$D$85&amp;$D$86,'CCG data'!$A:$AD,'CCG data'!U$3,FALSE)),ISBLANK(VLOOKUP($E372&amp;$D$85&amp;$D$86,'CCG data'!$A:$AD,'CCG data'!U$3,FALSE))),"",VLOOKUP($E372&amp;$D$85&amp;$D$86,'CCG data'!$A:$AD,'CCG data'!U$3,FALSE))</f>
        <v>13.5</v>
      </c>
      <c r="M372" s="374"/>
      <c r="N372" s="303">
        <f>IF(OR(ISERROR(VLOOKUP($E372&amp;$D$85&amp;$D$86,'CCG data'!$A:$AD,'CCG data'!G$3,FALSE)),ISBLANK(VLOOKUP($E372&amp;$D$85&amp;$D$86,'CCG data'!$A:$AD,'CCG data'!G$3,FALSE))),"",VLOOKUP($E372&amp;$D$85&amp;$D$86,'CCG data'!$A:$AD,'CCG data'!G$3,FALSE))</f>
        <v>1798</v>
      </c>
      <c r="P372" s="354" t="str">
        <f>IF(OR(ISERROR(VLOOKUP($E372&amp;$D$85&amp;$D$86,'CCG data'!$A:$AD,'CCG data'!B$3,FALSE)),ISBLANK(VLOOKUP($E372&amp;$D$85&amp;$D$86,'CCG data'!$A:$AD,'CCG data'!B$3,FALSE))),"",VLOOKUP($E372&amp;$D$85&amp;$D$86,'CCG data'!$A:$AD,'CCG data'!B$3,FALSE))</f>
        <v/>
      </c>
      <c r="Q372" s="246"/>
      <c r="R372" s="246">
        <f>IF(OR(ISERROR(VLOOKUP($E372&amp;$D$85&amp;$D$86,'CCG data'!$A:$AD,'CCG data'!C$3,FALSE)),ISBLANK(VLOOKUP($E372&amp;$D$85&amp;$D$86,'CCG data'!$A:$AD,'CCG data'!C$3,FALSE))),"",VLOOKUP($E372&amp;$D$85&amp;$D$86,'CCG data'!$A:$AD,'CCG data'!C$3,FALSE))</f>
        <v>0.46106785317018911</v>
      </c>
      <c r="S372" s="246"/>
      <c r="T372" s="246">
        <f>IF(OR(ISERROR(VLOOKUP($E372&amp;$D$85&amp;$D$86,'CCG data'!$A:$AD,'CCG data'!D$3,FALSE)),ISBLANK(VLOOKUP($E372&amp;$D$85&amp;$D$86,'CCG data'!$A:$AD,'CCG data'!D$3,FALSE))),"",VLOOKUP($E372&amp;$D$85&amp;$D$86,'CCG data'!$A:$AD,'CCG data'!D$3,FALSE))</f>
        <v>0.43214682981090102</v>
      </c>
      <c r="U372" s="246"/>
      <c r="V372" s="246">
        <f>IF(OR(ISERROR(VLOOKUP($E372&amp;$D$85&amp;$D$86,'CCG data'!$A:$AD,'CCG data'!E$3,FALSE)),ISBLANK(VLOOKUP($E372&amp;$D$85&amp;$D$86,'CCG data'!$A:$AD,'CCG data'!E$3,FALSE))),"",VLOOKUP($E372&amp;$D$85&amp;$D$86,'CCG data'!$A:$AD,'CCG data'!E$3,FALSE))</f>
        <v>0.10678531701890991</v>
      </c>
      <c r="W372" s="387"/>
      <c r="Z372" s="178">
        <f>IFERROR(VLOOKUP($E372&amp;$D$86, Outliers!$A$4:$P$214,10,FALSE),"0")</f>
        <v>1</v>
      </c>
      <c r="AA372" s="178">
        <f>IFERROR(VLOOKUP($E372&amp;$D$86, Outliers!$A$4:$P$214,11,FALSE),"0")</f>
        <v>1</v>
      </c>
      <c r="AB372" s="178">
        <f>IFERROR(VLOOKUP($E372&amp;$D$86, Outliers!$A$4:$P$214,12,FALSE),"0")</f>
        <v>0</v>
      </c>
      <c r="AD372" s="82"/>
      <c r="AE372" s="82"/>
      <c r="AF372" s="82"/>
      <c r="AG372" s="82"/>
    </row>
    <row r="373" spans="4:33" x14ac:dyDescent="0.25">
      <c r="D373" s="301"/>
      <c r="E373" s="107" t="s">
        <v>27</v>
      </c>
      <c r="F373" s="99" t="str">
        <f>IF(P372="","",VLOOKUP($E372&amp;$D$85&amp;$D$86,'CCG data'!$A:$AD,'CCG data'!W$3,FALSE))</f>
        <v/>
      </c>
      <c r="G373" s="100" t="str">
        <f>IF(P372="","",VLOOKUP($E372&amp;$D$85&amp;$D$86,'CCG data'!$A:$AD,'CCG data'!X$3,FALSE))</f>
        <v/>
      </c>
      <c r="H373" s="100">
        <f>IF(R372="","",VLOOKUP($E372&amp;$D$85&amp;$D$86,'CCG data'!$A:$AD,'CCG data'!Y$3,FALSE))</f>
        <v>54.6</v>
      </c>
      <c r="I373" s="100">
        <f>IF(R372="","",VLOOKUP($E372&amp;$D$85&amp;$D$86,'CCG data'!$A:$AD,'CCG data'!Z$3,FALSE))</f>
        <v>62.5</v>
      </c>
      <c r="J373" s="100">
        <f>IF(T372="","",VLOOKUP($E372&amp;$D$85&amp;$D$86,'CCG data'!$A:$AD,'CCG data'!AA$3,FALSE))</f>
        <v>50.7</v>
      </c>
      <c r="K373" s="100">
        <f>IF(T372="","",VLOOKUP($E372&amp;$D$85&amp;$D$86,'CCG data'!$A:$AD,'CCG data'!AB$3,FALSE))</f>
        <v>58.4</v>
      </c>
      <c r="L373" s="100">
        <f>IF(V372="","",VLOOKUP($E372&amp;$D$85&amp;$D$86,'CCG data'!$A:$AD,'CCG data'!AC$3,FALSE))</f>
        <v>11.6</v>
      </c>
      <c r="M373" s="100">
        <f>IF(V372="","",VLOOKUP($E372&amp;$D$85&amp;$D$86,'CCG data'!$A:$AD,'CCG data'!AD$3,FALSE))</f>
        <v>15.5</v>
      </c>
      <c r="N373" s="304"/>
      <c r="P373" s="162" t="str">
        <f>IF(P372="","",VLOOKUP($E372&amp;$D$85&amp;$D$86,'CCG data'!$A:$AD,'CCG data'!I$3,FALSE))</f>
        <v/>
      </c>
      <c r="Q373" s="15" t="str">
        <f>IF(P372="","",VLOOKUP($E372&amp;$D$85&amp;$D$86,'CCG data'!$A:$AD,'CCG data'!J$3,FALSE))</f>
        <v/>
      </c>
      <c r="R373" s="15">
        <f>IF(R372="","",VLOOKUP($E372&amp;$D$85&amp;$D$86,'CCG data'!$A:$AD,'CCG data'!K$3,FALSE))</f>
        <v>0.438</v>
      </c>
      <c r="S373" s="15">
        <f>IF(R372="","",VLOOKUP($E372&amp;$D$85&amp;$D$86,'CCG data'!$A:$AD,'CCG data'!L$3,FALSE))</f>
        <v>0.48399999999999999</v>
      </c>
      <c r="T373" s="15">
        <f>IF(T372="","",VLOOKUP($E372&amp;$D$85&amp;$D$86,'CCG data'!$A:$AD,'CCG data'!M$3,FALSE))</f>
        <v>0.40899999999999997</v>
      </c>
      <c r="U373" s="15">
        <f>IF(T372="","",VLOOKUP($E372&amp;$D$85&amp;$D$86,'CCG data'!$A:$AD,'CCG data'!N$3,FALSE))</f>
        <v>0.45500000000000002</v>
      </c>
      <c r="V373" s="15">
        <f>IF(V372="","",VLOOKUP($E372&amp;$D$85&amp;$D$86,'CCG data'!$A:$AD,'CCG data'!O$3,FALSE))</f>
        <v>9.2999999999999999E-2</v>
      </c>
      <c r="W373" s="142">
        <f>IF(V372="","",VLOOKUP($E372&amp;$D$85&amp;$D$86,'CCG data'!$A:$AD,'CCG data'!P$3,FALSE))</f>
        <v>0.122</v>
      </c>
      <c r="Z373" s="178" t="str">
        <f>IFERROR(VLOOKUP($E373&amp;$D$86, Outliers!$A$4:$P$214,10,FALSE),"0")</f>
        <v>0</v>
      </c>
      <c r="AA373" s="178" t="str">
        <f>IFERROR(VLOOKUP($E373&amp;$D$86, Outliers!$A$4:$P$214,11,FALSE),"0")</f>
        <v>0</v>
      </c>
      <c r="AB373" s="178" t="str">
        <f>IFERROR(VLOOKUP($E373&amp;$D$86, Outliers!$A$4:$P$214,12,FALSE),"0")</f>
        <v>0</v>
      </c>
      <c r="AD373" s="82"/>
      <c r="AE373" s="82"/>
      <c r="AF373" s="82"/>
      <c r="AG373" s="82"/>
    </row>
    <row r="374" spans="4:33" ht="15.75" x14ac:dyDescent="0.25">
      <c r="D374" s="301"/>
      <c r="E374" s="108" t="s">
        <v>478</v>
      </c>
      <c r="F374" s="372" t="str">
        <f>IF(OR(ISERROR(VLOOKUP($E374&amp;$D$85&amp;$D$86,'CCG data'!$A:$AD,'CCG data'!R$3,FALSE)),ISBLANK(VLOOKUP($E374&amp;$D$85&amp;$D$86,'CCG data'!$A:$AD,'CCG data'!R$3,FALSE))),"",VLOOKUP($E374&amp;$D$85&amp;$D$86,'CCG data'!$A:$AD,'CCG data'!R$3,FALSE))</f>
        <v/>
      </c>
      <c r="G374" s="373"/>
      <c r="H374" s="373">
        <f>IF(OR(ISERROR(VLOOKUP($E374&amp;$D$85&amp;$D$86,'CCG data'!$A:$AD,'CCG data'!S$3,FALSE)),ISBLANK(VLOOKUP($E374&amp;$D$85&amp;$D$86,'CCG data'!$A:$AD,'CCG data'!S$3,FALSE))),"",VLOOKUP($E374&amp;$D$85&amp;$D$86,'CCG data'!$A:$AD,'CCG data'!S$3,FALSE))</f>
        <v>40.200000000000003</v>
      </c>
      <c r="I374" s="373"/>
      <c r="J374" s="373">
        <f>IF(OR(ISERROR(VLOOKUP($E374&amp;$D$85&amp;$D$86,'CCG data'!$A:$AD,'CCG data'!T$3,FALSE)),ISBLANK(VLOOKUP($E374&amp;$D$85&amp;$D$86,'CCG data'!$A:$AD,'CCG data'!T$3,FALSE))),"",VLOOKUP($E374&amp;$D$85&amp;$D$86,'CCG data'!$A:$AD,'CCG data'!T$3,FALSE))</f>
        <v>31.2</v>
      </c>
      <c r="K374" s="373"/>
      <c r="L374" s="373">
        <f>IF(OR(ISERROR(VLOOKUP($E374&amp;$D$85&amp;$D$86,'CCG data'!$A:$AD,'CCG data'!U$3,FALSE)),ISBLANK(VLOOKUP($E374&amp;$D$85&amp;$D$86,'CCG data'!$A:$AD,'CCG data'!U$3,FALSE))),"",VLOOKUP($E374&amp;$D$85&amp;$D$86,'CCG data'!$A:$AD,'CCG data'!U$3,FALSE))</f>
        <v>16.3</v>
      </c>
      <c r="M374" s="374"/>
      <c r="N374" s="303">
        <f>IF(OR(ISERROR(VLOOKUP($E374&amp;$D$85&amp;$D$86,'CCG data'!$A:$AD,'CCG data'!G$3,FALSE)),ISBLANK(VLOOKUP($E374&amp;$D$85&amp;$D$86,'CCG data'!$A:$AD,'CCG data'!G$3,FALSE))),"",VLOOKUP($E374&amp;$D$85&amp;$D$86,'CCG data'!$A:$AD,'CCG data'!G$3,FALSE))</f>
        <v>2272</v>
      </c>
      <c r="P374" s="354" t="str">
        <f>IF(OR(ISERROR(VLOOKUP($E374&amp;$D$85&amp;$D$86,'CCG data'!$A:$AD,'CCG data'!B$3,FALSE)),ISBLANK(VLOOKUP($E374&amp;$D$85&amp;$D$86,'CCG data'!$A:$AD,'CCG data'!B$3,FALSE))),"",VLOOKUP($E374&amp;$D$85&amp;$D$86,'CCG data'!$A:$AD,'CCG data'!B$3,FALSE))</f>
        <v/>
      </c>
      <c r="Q374" s="246"/>
      <c r="R374" s="246">
        <f>IF(OR(ISERROR(VLOOKUP($E374&amp;$D$85&amp;$D$86,'CCG data'!$A:$AD,'CCG data'!C$3,FALSE)),ISBLANK(VLOOKUP($E374&amp;$D$85&amp;$D$86,'CCG data'!$A:$AD,'CCG data'!C$3,FALSE))),"",VLOOKUP($E374&amp;$D$85&amp;$D$86,'CCG data'!$A:$AD,'CCG data'!C$3,FALSE))</f>
        <v>0.45774647887323944</v>
      </c>
      <c r="S374" s="246"/>
      <c r="T374" s="246">
        <f>IF(OR(ISERROR(VLOOKUP($E374&amp;$D$85&amp;$D$86,'CCG data'!$A:$AD,'CCG data'!D$3,FALSE)),ISBLANK(VLOOKUP($E374&amp;$D$85&amp;$D$86,'CCG data'!$A:$AD,'CCG data'!D$3,FALSE))),"",VLOOKUP($E374&amp;$D$85&amp;$D$86,'CCG data'!$A:$AD,'CCG data'!D$3,FALSE))</f>
        <v>0.35563380281690143</v>
      </c>
      <c r="U374" s="246"/>
      <c r="V374" s="246">
        <f>IF(OR(ISERROR(VLOOKUP($E374&amp;$D$85&amp;$D$86,'CCG data'!$A:$AD,'CCG data'!E$3,FALSE)),ISBLANK(VLOOKUP($E374&amp;$D$85&amp;$D$86,'CCG data'!$A:$AD,'CCG data'!E$3,FALSE))),"",VLOOKUP($E374&amp;$D$85&amp;$D$86,'CCG data'!$A:$AD,'CCG data'!E$3,FALSE))</f>
        <v>0.18661971830985916</v>
      </c>
      <c r="W374" s="387"/>
      <c r="Z374" s="178">
        <f>IFERROR(VLOOKUP($E374&amp;$D$86, Outliers!$A$4:$P$214,10,FALSE),"0")</f>
        <v>1</v>
      </c>
      <c r="AA374" s="178">
        <f>IFERROR(VLOOKUP($E374&amp;$D$86, Outliers!$A$4:$P$214,11,FALSE),"0")</f>
        <v>0</v>
      </c>
      <c r="AB374" s="178">
        <f>IFERROR(VLOOKUP($E374&amp;$D$86, Outliers!$A$4:$P$214,12,FALSE),"0")</f>
        <v>1</v>
      </c>
      <c r="AD374" s="82"/>
      <c r="AE374" s="82"/>
      <c r="AF374" s="82"/>
      <c r="AG374" s="82"/>
    </row>
    <row r="375" spans="4:33" x14ac:dyDescent="0.25">
      <c r="D375" s="301"/>
      <c r="E375" s="107" t="s">
        <v>27</v>
      </c>
      <c r="F375" s="99" t="str">
        <f>IF(P374="","",VLOOKUP($E374&amp;$D$85&amp;$D$86,'CCG data'!$A:$AD,'CCG data'!W$3,FALSE))</f>
        <v/>
      </c>
      <c r="G375" s="100" t="str">
        <f>IF(P374="","",VLOOKUP($E374&amp;$D$85&amp;$D$86,'CCG data'!$A:$AD,'CCG data'!X$3,FALSE))</f>
        <v/>
      </c>
      <c r="H375" s="100">
        <f>IF(R374="","",VLOOKUP($E374&amp;$D$85&amp;$D$86,'CCG data'!$A:$AD,'CCG data'!Y$3,FALSE))</f>
        <v>37.799999999999997</v>
      </c>
      <c r="I375" s="100">
        <f>IF(R374="","",VLOOKUP($E374&amp;$D$85&amp;$D$86,'CCG data'!$A:$AD,'CCG data'!Z$3,FALSE))</f>
        <v>42.6</v>
      </c>
      <c r="J375" s="100">
        <f>IF(T374="","",VLOOKUP($E374&amp;$D$85&amp;$D$86,'CCG data'!$A:$AD,'CCG data'!AA$3,FALSE))</f>
        <v>29.1</v>
      </c>
      <c r="K375" s="100">
        <f>IF(T374="","",VLOOKUP($E374&amp;$D$85&amp;$D$86,'CCG data'!$A:$AD,'CCG data'!AB$3,FALSE))</f>
        <v>33.4</v>
      </c>
      <c r="L375" s="100">
        <f>IF(V374="","",VLOOKUP($E374&amp;$D$85&amp;$D$86,'CCG data'!$A:$AD,'CCG data'!AC$3,FALSE))</f>
        <v>14.7</v>
      </c>
      <c r="M375" s="100">
        <f>IF(V374="","",VLOOKUP($E374&amp;$D$85&amp;$D$86,'CCG data'!$A:$AD,'CCG data'!AD$3,FALSE))</f>
        <v>17.8</v>
      </c>
      <c r="N375" s="304"/>
      <c r="P375" s="162" t="str">
        <f>IF(P374="","",VLOOKUP($E374&amp;$D$85&amp;$D$86,'CCG data'!$A:$AD,'CCG data'!I$3,FALSE))</f>
        <v/>
      </c>
      <c r="Q375" s="15" t="str">
        <f>IF(P374="","",VLOOKUP($E374&amp;$D$85&amp;$D$86,'CCG data'!$A:$AD,'CCG data'!J$3,FALSE))</f>
        <v/>
      </c>
      <c r="R375" s="15">
        <f>IF(R374="","",VLOOKUP($E374&amp;$D$85&amp;$D$86,'CCG data'!$A:$AD,'CCG data'!K$3,FALSE))</f>
        <v>0.437</v>
      </c>
      <c r="S375" s="15">
        <f>IF(R374="","",VLOOKUP($E374&amp;$D$85&amp;$D$86,'CCG data'!$A:$AD,'CCG data'!L$3,FALSE))</f>
        <v>0.47799999999999998</v>
      </c>
      <c r="T375" s="15">
        <f>IF(T374="","",VLOOKUP($E374&amp;$D$85&amp;$D$86,'CCG data'!$A:$AD,'CCG data'!M$3,FALSE))</f>
        <v>0.33600000000000002</v>
      </c>
      <c r="U375" s="15">
        <f>IF(T374="","",VLOOKUP($E374&amp;$D$85&amp;$D$86,'CCG data'!$A:$AD,'CCG data'!N$3,FALSE))</f>
        <v>0.376</v>
      </c>
      <c r="V375" s="15">
        <f>IF(V374="","",VLOOKUP($E374&amp;$D$85&amp;$D$86,'CCG data'!$A:$AD,'CCG data'!O$3,FALSE))</f>
        <v>0.17100000000000001</v>
      </c>
      <c r="W375" s="142">
        <f>IF(V374="","",VLOOKUP($E374&amp;$D$85&amp;$D$86,'CCG data'!$A:$AD,'CCG data'!P$3,FALSE))</f>
        <v>0.20300000000000001</v>
      </c>
      <c r="Z375" s="178" t="str">
        <f>IFERROR(VLOOKUP($E375&amp;$D$86, Outliers!$A$4:$P$214,10,FALSE),"0")</f>
        <v>0</v>
      </c>
      <c r="AA375" s="178" t="str">
        <f>IFERROR(VLOOKUP($E375&amp;$D$86, Outliers!$A$4:$P$214,11,FALSE),"0")</f>
        <v>0</v>
      </c>
      <c r="AB375" s="178" t="str">
        <f>IFERROR(VLOOKUP($E375&amp;$D$86, Outliers!$A$4:$P$214,12,FALSE),"0")</f>
        <v>0</v>
      </c>
      <c r="AD375" s="82"/>
      <c r="AE375" s="82"/>
      <c r="AF375" s="82"/>
      <c r="AG375" s="82"/>
    </row>
    <row r="376" spans="4:33" ht="15.75" x14ac:dyDescent="0.25">
      <c r="D376" s="301"/>
      <c r="E376" s="108" t="s">
        <v>479</v>
      </c>
      <c r="F376" s="372" t="str">
        <f>IF(OR(ISERROR(VLOOKUP($E376&amp;$D$85&amp;$D$86,'CCG data'!$A:$AD,'CCG data'!R$3,FALSE)),ISBLANK(VLOOKUP($E376&amp;$D$85&amp;$D$86,'CCG data'!$A:$AD,'CCG data'!R$3,FALSE))),"",VLOOKUP($E376&amp;$D$85&amp;$D$86,'CCG data'!$A:$AD,'CCG data'!R$3,FALSE))</f>
        <v/>
      </c>
      <c r="G376" s="373"/>
      <c r="H376" s="373">
        <f>IF(OR(ISERROR(VLOOKUP($E376&amp;$D$85&amp;$D$86,'CCG data'!$A:$AD,'CCG data'!S$3,FALSE)),ISBLANK(VLOOKUP($E376&amp;$D$85&amp;$D$86,'CCG data'!$A:$AD,'CCG data'!S$3,FALSE))),"",VLOOKUP($E376&amp;$D$85&amp;$D$86,'CCG data'!$A:$AD,'CCG data'!S$3,FALSE))</f>
        <v>43.2</v>
      </c>
      <c r="I376" s="373"/>
      <c r="J376" s="373">
        <f>IF(OR(ISERROR(VLOOKUP($E376&amp;$D$85&amp;$D$86,'CCG data'!$A:$AD,'CCG data'!T$3,FALSE)),ISBLANK(VLOOKUP($E376&amp;$D$85&amp;$D$86,'CCG data'!$A:$AD,'CCG data'!T$3,FALSE))),"",VLOOKUP($E376&amp;$D$85&amp;$D$86,'CCG data'!$A:$AD,'CCG data'!T$3,FALSE))</f>
        <v>26.3</v>
      </c>
      <c r="K376" s="373"/>
      <c r="L376" s="373">
        <f>IF(OR(ISERROR(VLOOKUP($E376&amp;$D$85&amp;$D$86,'CCG data'!$A:$AD,'CCG data'!U$3,FALSE)),ISBLANK(VLOOKUP($E376&amp;$D$85&amp;$D$86,'CCG data'!$A:$AD,'CCG data'!U$3,FALSE))),"",VLOOKUP($E376&amp;$D$85&amp;$D$86,'CCG data'!$A:$AD,'CCG data'!U$3,FALSE))</f>
        <v>9.1999999999999993</v>
      </c>
      <c r="M376" s="374"/>
      <c r="N376" s="303">
        <f>IF(OR(ISERROR(VLOOKUP($E376&amp;$D$85&amp;$D$86,'CCG data'!$A:$AD,'CCG data'!G$3,FALSE)),ISBLANK(VLOOKUP($E376&amp;$D$85&amp;$D$86,'CCG data'!$A:$AD,'CCG data'!G$3,FALSE))),"",VLOOKUP($E376&amp;$D$85&amp;$D$86,'CCG data'!$A:$AD,'CCG data'!G$3,FALSE))</f>
        <v>792</v>
      </c>
      <c r="P376" s="354" t="str">
        <f>IF(OR(ISERROR(VLOOKUP($E376&amp;$D$85&amp;$D$86,'CCG data'!$A:$AD,'CCG data'!B$3,FALSE)),ISBLANK(VLOOKUP($E376&amp;$D$85&amp;$D$86,'CCG data'!$A:$AD,'CCG data'!B$3,FALSE))),"",VLOOKUP($E376&amp;$D$85&amp;$D$86,'CCG data'!$A:$AD,'CCG data'!B$3,FALSE))</f>
        <v/>
      </c>
      <c r="Q376" s="246"/>
      <c r="R376" s="246">
        <f>IF(OR(ISERROR(VLOOKUP($E376&amp;$D$85&amp;$D$86,'CCG data'!$A:$AD,'CCG data'!C$3,FALSE)),ISBLANK(VLOOKUP($E376&amp;$D$85&amp;$D$86,'CCG data'!$A:$AD,'CCG data'!C$3,FALSE))),"",VLOOKUP($E376&amp;$D$85&amp;$D$86,'CCG data'!$A:$AD,'CCG data'!C$3,FALSE))</f>
        <v>0.54545454545454541</v>
      </c>
      <c r="S376" s="246"/>
      <c r="T376" s="246">
        <f>IF(OR(ISERROR(VLOOKUP($E376&amp;$D$85&amp;$D$86,'CCG data'!$A:$AD,'CCG data'!D$3,FALSE)),ISBLANK(VLOOKUP($E376&amp;$D$85&amp;$D$86,'CCG data'!$A:$AD,'CCG data'!D$3,FALSE))),"",VLOOKUP($E376&amp;$D$85&amp;$D$86,'CCG data'!$A:$AD,'CCG data'!D$3,FALSE))</f>
        <v>0.3371212121212121</v>
      </c>
      <c r="U376" s="246"/>
      <c r="V376" s="246">
        <f>IF(OR(ISERROR(VLOOKUP($E376&amp;$D$85&amp;$D$86,'CCG data'!$A:$AD,'CCG data'!E$3,FALSE)),ISBLANK(VLOOKUP($E376&amp;$D$85&amp;$D$86,'CCG data'!$A:$AD,'CCG data'!E$3,FALSE))),"",VLOOKUP($E376&amp;$D$85&amp;$D$86,'CCG data'!$A:$AD,'CCG data'!E$3,FALSE))</f>
        <v>0.11742424242424243</v>
      </c>
      <c r="W376" s="387"/>
      <c r="Z376" s="178">
        <f>IFERROR(VLOOKUP($E376&amp;$D$86, Outliers!$A$4:$P$214,10,FALSE),"0")</f>
        <v>1</v>
      </c>
      <c r="AA376" s="178">
        <f>IFERROR(VLOOKUP($E376&amp;$D$86, Outliers!$A$4:$P$214,11,FALSE),"0")</f>
        <v>0</v>
      </c>
      <c r="AB376" s="178">
        <f>IFERROR(VLOOKUP($E376&amp;$D$86, Outliers!$A$4:$P$214,12,FALSE),"0")</f>
        <v>0</v>
      </c>
      <c r="AD376" s="82"/>
      <c r="AE376" s="82"/>
      <c r="AF376" s="82"/>
      <c r="AG376" s="82"/>
    </row>
    <row r="377" spans="4:33" x14ac:dyDescent="0.25">
      <c r="D377" s="301"/>
      <c r="E377" s="107" t="s">
        <v>27</v>
      </c>
      <c r="F377" s="99" t="str">
        <f>IF(P376="","",VLOOKUP($E376&amp;$D$85&amp;$D$86,'CCG data'!$A:$AD,'CCG data'!W$3,FALSE))</f>
        <v/>
      </c>
      <c r="G377" s="100" t="str">
        <f>IF(P376="","",VLOOKUP($E376&amp;$D$85&amp;$D$86,'CCG data'!$A:$AD,'CCG data'!X$3,FALSE))</f>
        <v/>
      </c>
      <c r="H377" s="100">
        <f>IF(R376="","",VLOOKUP($E376&amp;$D$85&amp;$D$86,'CCG data'!$A:$AD,'CCG data'!Y$3,FALSE))</f>
        <v>39.200000000000003</v>
      </c>
      <c r="I377" s="100">
        <f>IF(R376="","",VLOOKUP($E376&amp;$D$85&amp;$D$86,'CCG data'!$A:$AD,'CCG data'!Z$3,FALSE))</f>
        <v>47.3</v>
      </c>
      <c r="J377" s="100">
        <f>IF(T376="","",VLOOKUP($E376&amp;$D$85&amp;$D$86,'CCG data'!$A:$AD,'CCG data'!AA$3,FALSE))</f>
        <v>23.2</v>
      </c>
      <c r="K377" s="100">
        <f>IF(T376="","",VLOOKUP($E376&amp;$D$85&amp;$D$86,'CCG data'!$A:$AD,'CCG data'!AB$3,FALSE))</f>
        <v>29.5</v>
      </c>
      <c r="L377" s="100">
        <f>IF(V376="","",VLOOKUP($E376&amp;$D$85&amp;$D$86,'CCG data'!$A:$AD,'CCG data'!AC$3,FALSE))</f>
        <v>7.3</v>
      </c>
      <c r="M377" s="100">
        <f>IF(V376="","",VLOOKUP($E376&amp;$D$85&amp;$D$86,'CCG data'!$A:$AD,'CCG data'!AD$3,FALSE))</f>
        <v>11.1</v>
      </c>
      <c r="N377" s="304"/>
      <c r="P377" s="162" t="str">
        <f>IF(P376="","",VLOOKUP($E376&amp;$D$85&amp;$D$86,'CCG data'!$A:$AD,'CCG data'!I$3,FALSE))</f>
        <v/>
      </c>
      <c r="Q377" s="15" t="str">
        <f>IF(P376="","",VLOOKUP($E376&amp;$D$85&amp;$D$86,'CCG data'!$A:$AD,'CCG data'!J$3,FALSE))</f>
        <v/>
      </c>
      <c r="R377" s="15">
        <f>IF(R376="","",VLOOKUP($E376&amp;$D$85&amp;$D$86,'CCG data'!$A:$AD,'CCG data'!K$3,FALSE))</f>
        <v>0.51100000000000001</v>
      </c>
      <c r="S377" s="15">
        <f>IF(R376="","",VLOOKUP($E376&amp;$D$85&amp;$D$86,'CCG data'!$A:$AD,'CCG data'!L$3,FALSE))</f>
        <v>0.57999999999999996</v>
      </c>
      <c r="T377" s="15">
        <f>IF(T376="","",VLOOKUP($E376&amp;$D$85&amp;$D$86,'CCG data'!$A:$AD,'CCG data'!M$3,FALSE))</f>
        <v>0.30499999999999999</v>
      </c>
      <c r="U377" s="15">
        <f>IF(T376="","",VLOOKUP($E376&amp;$D$85&amp;$D$86,'CCG data'!$A:$AD,'CCG data'!N$3,FALSE))</f>
        <v>0.371</v>
      </c>
      <c r="V377" s="15">
        <f>IF(V376="","",VLOOKUP($E376&amp;$D$85&amp;$D$86,'CCG data'!$A:$AD,'CCG data'!O$3,FALSE))</f>
        <v>9.7000000000000003E-2</v>
      </c>
      <c r="W377" s="142">
        <f>IF(V376="","",VLOOKUP($E376&amp;$D$85&amp;$D$86,'CCG data'!$A:$AD,'CCG data'!P$3,FALSE))</f>
        <v>0.14199999999999999</v>
      </c>
      <c r="Z377" s="178" t="str">
        <f>IFERROR(VLOOKUP($E377&amp;$D$86, Outliers!$A$4:$P$214,10,FALSE),"0")</f>
        <v>0</v>
      </c>
      <c r="AA377" s="178" t="str">
        <f>IFERROR(VLOOKUP($E377&amp;$D$86, Outliers!$A$4:$P$214,11,FALSE),"0")</f>
        <v>0</v>
      </c>
      <c r="AB377" s="178" t="str">
        <f>IFERROR(VLOOKUP($E377&amp;$D$86, Outliers!$A$4:$P$214,12,FALSE),"0")</f>
        <v>0</v>
      </c>
      <c r="AD377" s="82"/>
      <c r="AE377" s="82"/>
      <c r="AF377" s="82"/>
      <c r="AG377" s="82"/>
    </row>
    <row r="378" spans="4:33" ht="15.75" x14ac:dyDescent="0.25">
      <c r="D378" s="301"/>
      <c r="E378" s="108" t="s">
        <v>276</v>
      </c>
      <c r="F378" s="372" t="str">
        <f>IF(OR(ISERROR(VLOOKUP($E378&amp;$D$85&amp;$D$86,'CCG data'!$A:$AD,'CCG data'!R$3,FALSE)),ISBLANK(VLOOKUP($E378&amp;$D$85&amp;$D$86,'CCG data'!$A:$AD,'CCG data'!R$3,FALSE))),"",VLOOKUP($E378&amp;$D$85&amp;$D$86,'CCG data'!$A:$AD,'CCG data'!R$3,FALSE))</f>
        <v/>
      </c>
      <c r="G378" s="373"/>
      <c r="H378" s="373">
        <f>IF(OR(ISERROR(VLOOKUP($E378&amp;$D$85&amp;$D$86,'CCG data'!$A:$AD,'CCG data'!S$3,FALSE)),ISBLANK(VLOOKUP($E378&amp;$D$85&amp;$D$86,'CCG data'!$A:$AD,'CCG data'!S$3,FALSE))),"",VLOOKUP($E378&amp;$D$85&amp;$D$86,'CCG data'!$A:$AD,'CCG data'!S$3,FALSE))</f>
        <v>44.5</v>
      </c>
      <c r="I378" s="373"/>
      <c r="J378" s="373">
        <f>IF(OR(ISERROR(VLOOKUP($E378&amp;$D$85&amp;$D$86,'CCG data'!$A:$AD,'CCG data'!T$3,FALSE)),ISBLANK(VLOOKUP($E378&amp;$D$85&amp;$D$86,'CCG data'!$A:$AD,'CCG data'!T$3,FALSE))),"",VLOOKUP($E378&amp;$D$85&amp;$D$86,'CCG data'!$A:$AD,'CCG data'!T$3,FALSE))</f>
        <v>40</v>
      </c>
      <c r="K378" s="373"/>
      <c r="L378" s="373">
        <f>IF(OR(ISERROR(VLOOKUP($E378&amp;$D$85&amp;$D$86,'CCG data'!$A:$AD,'CCG data'!U$3,FALSE)),ISBLANK(VLOOKUP($E378&amp;$D$85&amp;$D$86,'CCG data'!$A:$AD,'CCG data'!U$3,FALSE))),"",VLOOKUP($E378&amp;$D$85&amp;$D$86,'CCG data'!$A:$AD,'CCG data'!U$3,FALSE))</f>
        <v>13</v>
      </c>
      <c r="M378" s="374"/>
      <c r="N378" s="303">
        <f>IF(OR(ISERROR(VLOOKUP($E378&amp;$D$85&amp;$D$86,'CCG data'!$A:$AD,'CCG data'!G$3,FALSE)),ISBLANK(VLOOKUP($E378&amp;$D$85&amp;$D$86,'CCG data'!$A:$AD,'CCG data'!G$3,FALSE))),"",VLOOKUP($E378&amp;$D$85&amp;$D$86,'CCG data'!$A:$AD,'CCG data'!G$3,FALSE))</f>
        <v>3483</v>
      </c>
      <c r="P378" s="354" t="str">
        <f>IF(OR(ISERROR(VLOOKUP($E378&amp;$D$85&amp;$D$86,'CCG data'!$A:$AD,'CCG data'!B$3,FALSE)),ISBLANK(VLOOKUP($E378&amp;$D$85&amp;$D$86,'CCG data'!$A:$AD,'CCG data'!B$3,FALSE))),"",VLOOKUP($E378&amp;$D$85&amp;$D$86,'CCG data'!$A:$AD,'CCG data'!B$3,FALSE))</f>
        <v/>
      </c>
      <c r="Q378" s="246"/>
      <c r="R378" s="246">
        <f>IF(OR(ISERROR(VLOOKUP($E378&amp;$D$85&amp;$D$86,'CCG data'!$A:$AD,'CCG data'!C$3,FALSE)),ISBLANK(VLOOKUP($E378&amp;$D$85&amp;$D$86,'CCG data'!$A:$AD,'CCG data'!C$3,FALSE))),"",VLOOKUP($E378&amp;$D$85&amp;$D$86,'CCG data'!$A:$AD,'CCG data'!C$3,FALSE))</f>
        <v>0.45420614412862476</v>
      </c>
      <c r="S378" s="246"/>
      <c r="T378" s="246">
        <f>IF(OR(ISERROR(VLOOKUP($E378&amp;$D$85&amp;$D$86,'CCG data'!$A:$AD,'CCG data'!D$3,FALSE)),ISBLANK(VLOOKUP($E378&amp;$D$85&amp;$D$86,'CCG data'!$A:$AD,'CCG data'!D$3,FALSE))),"",VLOOKUP($E378&amp;$D$85&amp;$D$86,'CCG data'!$A:$AD,'CCG data'!D$3,FALSE))</f>
        <v>0.41286247487797878</v>
      </c>
      <c r="U378" s="246"/>
      <c r="V378" s="246">
        <f>IF(OR(ISERROR(VLOOKUP($E378&amp;$D$85&amp;$D$86,'CCG data'!$A:$AD,'CCG data'!E$3,FALSE)),ISBLANK(VLOOKUP($E378&amp;$D$85&amp;$D$86,'CCG data'!$A:$AD,'CCG data'!E$3,FALSE))),"",VLOOKUP($E378&amp;$D$85&amp;$D$86,'CCG data'!$A:$AD,'CCG data'!E$3,FALSE))</f>
        <v>0.13293138099339649</v>
      </c>
      <c r="W378" s="387"/>
      <c r="Z378" s="178">
        <f>IFERROR(VLOOKUP($E378&amp;$D$86, Outliers!$A$4:$P$214,10,FALSE),"0")</f>
        <v>1</v>
      </c>
      <c r="AA378" s="178">
        <f>IFERROR(VLOOKUP($E378&amp;$D$86, Outliers!$A$4:$P$214,11,FALSE),"0")</f>
        <v>1</v>
      </c>
      <c r="AB378" s="178">
        <f>IFERROR(VLOOKUP($E378&amp;$D$86, Outliers!$A$4:$P$214,12,FALSE),"0")</f>
        <v>0</v>
      </c>
      <c r="AD378" s="82"/>
      <c r="AE378" s="82"/>
      <c r="AF378" s="82"/>
      <c r="AG378" s="82"/>
    </row>
    <row r="379" spans="4:33" x14ac:dyDescent="0.25">
      <c r="D379" s="301"/>
      <c r="E379" s="107" t="s">
        <v>27</v>
      </c>
      <c r="F379" s="99" t="str">
        <f>IF(P378="","",VLOOKUP($E378&amp;$D$85&amp;$D$86,'CCG data'!$A:$AD,'CCG data'!W$3,FALSE))</f>
        <v/>
      </c>
      <c r="G379" s="100" t="str">
        <f>IF(P378="","",VLOOKUP($E378&amp;$D$85&amp;$D$86,'CCG data'!$A:$AD,'CCG data'!X$3,FALSE))</f>
        <v/>
      </c>
      <c r="H379" s="100">
        <f>IF(R378="","",VLOOKUP($E378&amp;$D$85&amp;$D$86,'CCG data'!$A:$AD,'CCG data'!Y$3,FALSE))</f>
        <v>42.3</v>
      </c>
      <c r="I379" s="100">
        <f>IF(R378="","",VLOOKUP($E378&amp;$D$85&amp;$D$86,'CCG data'!$A:$AD,'CCG data'!Z$3,FALSE))</f>
        <v>46.7</v>
      </c>
      <c r="J379" s="100">
        <f>IF(T378="","",VLOOKUP($E378&amp;$D$85&amp;$D$86,'CCG data'!$A:$AD,'CCG data'!AA$3,FALSE))</f>
        <v>38</v>
      </c>
      <c r="K379" s="100">
        <f>IF(T378="","",VLOOKUP($E378&amp;$D$85&amp;$D$86,'CCG data'!$A:$AD,'CCG data'!AB$3,FALSE))</f>
        <v>42.1</v>
      </c>
      <c r="L379" s="100">
        <f>IF(V378="","",VLOOKUP($E378&amp;$D$85&amp;$D$86,'CCG data'!$A:$AD,'CCG data'!AC$3,FALSE))</f>
        <v>11.8</v>
      </c>
      <c r="M379" s="100">
        <f>IF(V378="","",VLOOKUP($E378&amp;$D$85&amp;$D$86,'CCG data'!$A:$AD,'CCG data'!AD$3,FALSE))</f>
        <v>14.2</v>
      </c>
      <c r="N379" s="304"/>
      <c r="P379" s="162" t="str">
        <f>IF(P378="","",VLOOKUP($E378&amp;$D$85&amp;$D$86,'CCG data'!$A:$AD,'CCG data'!I$3,FALSE))</f>
        <v/>
      </c>
      <c r="Q379" s="15" t="str">
        <f>IF(P378="","",VLOOKUP($E378&amp;$D$85&amp;$D$86,'CCG data'!$A:$AD,'CCG data'!J$3,FALSE))</f>
        <v/>
      </c>
      <c r="R379" s="15">
        <f>IF(R378="","",VLOOKUP($E378&amp;$D$85&amp;$D$86,'CCG data'!$A:$AD,'CCG data'!K$3,FALSE))</f>
        <v>0.438</v>
      </c>
      <c r="S379" s="15">
        <f>IF(R378="","",VLOOKUP($E378&amp;$D$85&amp;$D$86,'CCG data'!$A:$AD,'CCG data'!L$3,FALSE))</f>
        <v>0.47099999999999997</v>
      </c>
      <c r="T379" s="15">
        <f>IF(T378="","",VLOOKUP($E378&amp;$D$85&amp;$D$86,'CCG data'!$A:$AD,'CCG data'!M$3,FALSE))</f>
        <v>0.39700000000000002</v>
      </c>
      <c r="U379" s="15">
        <f>IF(T378="","",VLOOKUP($E378&amp;$D$85&amp;$D$86,'CCG data'!$A:$AD,'CCG data'!N$3,FALSE))</f>
        <v>0.42899999999999999</v>
      </c>
      <c r="V379" s="15">
        <f>IF(V378="","",VLOOKUP($E378&amp;$D$85&amp;$D$86,'CCG data'!$A:$AD,'CCG data'!O$3,FALSE))</f>
        <v>0.122</v>
      </c>
      <c r="W379" s="142">
        <f>IF(V378="","",VLOOKUP($E378&amp;$D$85&amp;$D$86,'CCG data'!$A:$AD,'CCG data'!P$3,FALSE))</f>
        <v>0.14499999999999999</v>
      </c>
      <c r="Z379" s="178" t="str">
        <f>IFERROR(VLOOKUP($E379&amp;$D$86, Outliers!$A$4:$P$214,10,FALSE),"0")</f>
        <v>0</v>
      </c>
      <c r="AA379" s="178" t="str">
        <f>IFERROR(VLOOKUP($E379&amp;$D$86, Outliers!$A$4:$P$214,11,FALSE),"0")</f>
        <v>0</v>
      </c>
      <c r="AB379" s="178" t="str">
        <f>IFERROR(VLOOKUP($E379&amp;$D$86, Outliers!$A$4:$P$214,12,FALSE),"0")</f>
        <v>0</v>
      </c>
      <c r="AD379" s="82"/>
      <c r="AE379" s="82"/>
      <c r="AF379" s="82"/>
      <c r="AG379" s="82"/>
    </row>
    <row r="380" spans="4:33" ht="15.75" x14ac:dyDescent="0.25">
      <c r="D380" s="301"/>
      <c r="E380" s="108" t="s">
        <v>277</v>
      </c>
      <c r="F380" s="372" t="str">
        <f>IF(OR(ISERROR(VLOOKUP($E380&amp;$D$85&amp;$D$86,'CCG data'!$A:$AD,'CCG data'!R$3,FALSE)),ISBLANK(VLOOKUP($E380&amp;$D$85&amp;$D$86,'CCG data'!$A:$AD,'CCG data'!R$3,FALSE))),"",VLOOKUP($E380&amp;$D$85&amp;$D$86,'CCG data'!$A:$AD,'CCG data'!R$3,FALSE))</f>
        <v/>
      </c>
      <c r="G380" s="373"/>
      <c r="H380" s="373">
        <f>IF(OR(ISERROR(VLOOKUP($E380&amp;$D$85&amp;$D$86,'CCG data'!$A:$AD,'CCG data'!S$3,FALSE)),ISBLANK(VLOOKUP($E380&amp;$D$85&amp;$D$86,'CCG data'!$A:$AD,'CCG data'!S$3,FALSE))),"",VLOOKUP($E380&amp;$D$85&amp;$D$86,'CCG data'!$A:$AD,'CCG data'!S$3,FALSE))</f>
        <v>24.1</v>
      </c>
      <c r="I380" s="373"/>
      <c r="J380" s="373">
        <f>IF(OR(ISERROR(VLOOKUP($E380&amp;$D$85&amp;$D$86,'CCG data'!$A:$AD,'CCG data'!T$3,FALSE)),ISBLANK(VLOOKUP($E380&amp;$D$85&amp;$D$86,'CCG data'!$A:$AD,'CCG data'!T$3,FALSE))),"",VLOOKUP($E380&amp;$D$85&amp;$D$86,'CCG data'!$A:$AD,'CCG data'!T$3,FALSE))</f>
        <v>18.100000000000001</v>
      </c>
      <c r="K380" s="373"/>
      <c r="L380" s="373">
        <f>IF(OR(ISERROR(VLOOKUP($E380&amp;$D$85&amp;$D$86,'CCG data'!$A:$AD,'CCG data'!U$3,FALSE)),ISBLANK(VLOOKUP($E380&amp;$D$85&amp;$D$86,'CCG data'!$A:$AD,'CCG data'!U$3,FALSE))),"",VLOOKUP($E380&amp;$D$85&amp;$D$86,'CCG data'!$A:$AD,'CCG data'!U$3,FALSE))</f>
        <v>16.7</v>
      </c>
      <c r="M380" s="374"/>
      <c r="N380" s="303">
        <f>IF(OR(ISERROR(VLOOKUP($E380&amp;$D$85&amp;$D$86,'CCG data'!$A:$AD,'CCG data'!G$3,FALSE)),ISBLANK(VLOOKUP($E380&amp;$D$85&amp;$D$86,'CCG data'!$A:$AD,'CCG data'!G$3,FALSE))),"",VLOOKUP($E380&amp;$D$85&amp;$D$86,'CCG data'!$A:$AD,'CCG data'!G$3,FALSE))</f>
        <v>1513</v>
      </c>
      <c r="P380" s="354" t="str">
        <f>IF(OR(ISERROR(VLOOKUP($E380&amp;$D$85&amp;$D$86,'CCG data'!$A:$AD,'CCG data'!B$3,FALSE)),ISBLANK(VLOOKUP($E380&amp;$D$85&amp;$D$86,'CCG data'!$A:$AD,'CCG data'!B$3,FALSE))),"",VLOOKUP($E380&amp;$D$85&amp;$D$86,'CCG data'!$A:$AD,'CCG data'!B$3,FALSE))</f>
        <v/>
      </c>
      <c r="Q380" s="246"/>
      <c r="R380" s="246">
        <f>IF(OR(ISERROR(VLOOKUP($E380&amp;$D$85&amp;$D$86,'CCG data'!$A:$AD,'CCG data'!C$3,FALSE)),ISBLANK(VLOOKUP($E380&amp;$D$85&amp;$D$86,'CCG data'!$A:$AD,'CCG data'!C$3,FALSE))),"",VLOOKUP($E380&amp;$D$85&amp;$D$86,'CCG data'!$A:$AD,'CCG data'!C$3,FALSE))</f>
        <v>0.40846001321877068</v>
      </c>
      <c r="S380" s="246"/>
      <c r="T380" s="246">
        <f>IF(OR(ISERROR(VLOOKUP($E380&amp;$D$85&amp;$D$86,'CCG data'!$A:$AD,'CCG data'!D$3,FALSE)),ISBLANK(VLOOKUP($E380&amp;$D$85&amp;$D$86,'CCG data'!$A:$AD,'CCG data'!D$3,FALSE))),"",VLOOKUP($E380&amp;$D$85&amp;$D$86,'CCG data'!$A:$AD,'CCG data'!D$3,FALSE))</f>
        <v>0.30931923331130207</v>
      </c>
      <c r="U380" s="246"/>
      <c r="V380" s="246">
        <f>IF(OR(ISERROR(VLOOKUP($E380&amp;$D$85&amp;$D$86,'CCG data'!$A:$AD,'CCG data'!E$3,FALSE)),ISBLANK(VLOOKUP($E380&amp;$D$85&amp;$D$86,'CCG data'!$A:$AD,'CCG data'!E$3,FALSE))),"",VLOOKUP($E380&amp;$D$85&amp;$D$86,'CCG data'!$A:$AD,'CCG data'!E$3,FALSE))</f>
        <v>0.28222075346992731</v>
      </c>
      <c r="W380" s="387"/>
      <c r="Z380" s="178">
        <f>IFERROR(VLOOKUP($E380&amp;$D$86, Outliers!$A$4:$P$214,10,FALSE),"0")</f>
        <v>1</v>
      </c>
      <c r="AA380" s="178">
        <f>IFERROR(VLOOKUP($E380&amp;$D$86, Outliers!$A$4:$P$214,11,FALSE),"0")</f>
        <v>1</v>
      </c>
      <c r="AB380" s="178">
        <f>IFERROR(VLOOKUP($E380&amp;$D$86, Outliers!$A$4:$P$214,12,FALSE),"0")</f>
        <v>1</v>
      </c>
      <c r="AD380" s="82"/>
      <c r="AE380" s="82"/>
      <c r="AF380" s="82"/>
      <c r="AG380" s="82"/>
    </row>
    <row r="381" spans="4:33" x14ac:dyDescent="0.25">
      <c r="D381" s="301"/>
      <c r="E381" s="107" t="s">
        <v>27</v>
      </c>
      <c r="F381" s="99" t="str">
        <f>IF(P380="","",VLOOKUP($E380&amp;$D$85&amp;$D$86,'CCG data'!$A:$AD,'CCG data'!W$3,FALSE))</f>
        <v/>
      </c>
      <c r="G381" s="100" t="str">
        <f>IF(P380="","",VLOOKUP($E380&amp;$D$85&amp;$D$86,'CCG data'!$A:$AD,'CCG data'!X$3,FALSE))</f>
        <v/>
      </c>
      <c r="H381" s="100">
        <f>IF(R380="","",VLOOKUP($E380&amp;$D$85&amp;$D$86,'CCG data'!$A:$AD,'CCG data'!Y$3,FALSE))</f>
        <v>22.2</v>
      </c>
      <c r="I381" s="100">
        <f>IF(R380="","",VLOOKUP($E380&amp;$D$85&amp;$D$86,'CCG data'!$A:$AD,'CCG data'!Z$3,FALSE))</f>
        <v>26</v>
      </c>
      <c r="J381" s="100">
        <f>IF(T380="","",VLOOKUP($E380&amp;$D$85&amp;$D$86,'CCG data'!$A:$AD,'CCG data'!AA$3,FALSE))</f>
        <v>16.5</v>
      </c>
      <c r="K381" s="100">
        <f>IF(T380="","",VLOOKUP($E380&amp;$D$85&amp;$D$86,'CCG data'!$A:$AD,'CCG data'!AB$3,FALSE))</f>
        <v>19.8</v>
      </c>
      <c r="L381" s="100">
        <f>IF(V380="","",VLOOKUP($E380&amp;$D$85&amp;$D$86,'CCG data'!$A:$AD,'CCG data'!AC$3,FALSE))</f>
        <v>15.1</v>
      </c>
      <c r="M381" s="100">
        <f>IF(V380="","",VLOOKUP($E380&amp;$D$85&amp;$D$86,'CCG data'!$A:$AD,'CCG data'!AD$3,FALSE))</f>
        <v>18.2</v>
      </c>
      <c r="N381" s="304"/>
      <c r="P381" s="162" t="str">
        <f>IF(P380="","",VLOOKUP($E380&amp;$D$85&amp;$D$86,'CCG data'!$A:$AD,'CCG data'!I$3,FALSE))</f>
        <v/>
      </c>
      <c r="Q381" s="15" t="str">
        <f>IF(P380="","",VLOOKUP($E380&amp;$D$85&amp;$D$86,'CCG data'!$A:$AD,'CCG data'!J$3,FALSE))</f>
        <v/>
      </c>
      <c r="R381" s="15">
        <f>IF(R380="","",VLOOKUP($E380&amp;$D$85&amp;$D$86,'CCG data'!$A:$AD,'CCG data'!K$3,FALSE))</f>
        <v>0.38400000000000001</v>
      </c>
      <c r="S381" s="15">
        <f>IF(R380="","",VLOOKUP($E380&amp;$D$85&amp;$D$86,'CCG data'!$A:$AD,'CCG data'!L$3,FALSE))</f>
        <v>0.433</v>
      </c>
      <c r="T381" s="15">
        <f>IF(T380="","",VLOOKUP($E380&amp;$D$85&amp;$D$86,'CCG data'!$A:$AD,'CCG data'!M$3,FALSE))</f>
        <v>0.28699999999999998</v>
      </c>
      <c r="U381" s="15">
        <f>IF(T380="","",VLOOKUP($E380&amp;$D$85&amp;$D$86,'CCG data'!$A:$AD,'CCG data'!N$3,FALSE))</f>
        <v>0.33300000000000002</v>
      </c>
      <c r="V381" s="15">
        <f>IF(V380="","",VLOOKUP($E380&amp;$D$85&amp;$D$86,'CCG data'!$A:$AD,'CCG data'!O$3,FALSE))</f>
        <v>0.26</v>
      </c>
      <c r="W381" s="142">
        <f>IF(V380="","",VLOOKUP($E380&amp;$D$85&amp;$D$86,'CCG data'!$A:$AD,'CCG data'!P$3,FALSE))</f>
        <v>0.30499999999999999</v>
      </c>
      <c r="Z381" s="178" t="str">
        <f>IFERROR(VLOOKUP($E381&amp;$D$86, Outliers!$A$4:$P$214,10,FALSE),"0")</f>
        <v>0</v>
      </c>
      <c r="AA381" s="178" t="str">
        <f>IFERROR(VLOOKUP($E381&amp;$D$86, Outliers!$A$4:$P$214,11,FALSE),"0")</f>
        <v>0</v>
      </c>
      <c r="AB381" s="178" t="str">
        <f>IFERROR(VLOOKUP($E381&amp;$D$86, Outliers!$A$4:$P$214,12,FALSE),"0")</f>
        <v>0</v>
      </c>
      <c r="AD381" s="82"/>
      <c r="AE381" s="82"/>
      <c r="AF381" s="82"/>
      <c r="AG381" s="82"/>
    </row>
    <row r="382" spans="4:33" ht="15.75" x14ac:dyDescent="0.25">
      <c r="D382" s="301"/>
      <c r="E382" s="108" t="s">
        <v>278</v>
      </c>
      <c r="F382" s="372" t="str">
        <f>IF(OR(ISERROR(VLOOKUP($E382&amp;$D$85&amp;$D$86,'CCG data'!$A:$AD,'CCG data'!R$3,FALSE)),ISBLANK(VLOOKUP($E382&amp;$D$85&amp;$D$86,'CCG data'!$A:$AD,'CCG data'!R$3,FALSE))),"",VLOOKUP($E382&amp;$D$85&amp;$D$86,'CCG data'!$A:$AD,'CCG data'!R$3,FALSE))</f>
        <v/>
      </c>
      <c r="G382" s="373"/>
      <c r="H382" s="373">
        <f>IF(OR(ISERROR(VLOOKUP($E382&amp;$D$85&amp;$D$86,'CCG data'!$A:$AD,'CCG data'!S$3,FALSE)),ISBLANK(VLOOKUP($E382&amp;$D$85&amp;$D$86,'CCG data'!$A:$AD,'CCG data'!S$3,FALSE))),"",VLOOKUP($E382&amp;$D$85&amp;$D$86,'CCG data'!$A:$AD,'CCG data'!S$3,FALSE))</f>
        <v>23.2</v>
      </c>
      <c r="I382" s="373"/>
      <c r="J382" s="373">
        <f>IF(OR(ISERROR(VLOOKUP($E382&amp;$D$85&amp;$D$86,'CCG data'!$A:$AD,'CCG data'!T$3,FALSE)),ISBLANK(VLOOKUP($E382&amp;$D$85&amp;$D$86,'CCG data'!$A:$AD,'CCG data'!T$3,FALSE))),"",VLOOKUP($E382&amp;$D$85&amp;$D$86,'CCG data'!$A:$AD,'CCG data'!T$3,FALSE))</f>
        <v>29.5</v>
      </c>
      <c r="K382" s="373"/>
      <c r="L382" s="373">
        <f>IF(OR(ISERROR(VLOOKUP($E382&amp;$D$85&amp;$D$86,'CCG data'!$A:$AD,'CCG data'!U$3,FALSE)),ISBLANK(VLOOKUP($E382&amp;$D$85&amp;$D$86,'CCG data'!$A:$AD,'CCG data'!U$3,FALSE))),"",VLOOKUP($E382&amp;$D$85&amp;$D$86,'CCG data'!$A:$AD,'CCG data'!U$3,FALSE))</f>
        <v>24.7</v>
      </c>
      <c r="M382" s="374"/>
      <c r="N382" s="303">
        <f>IF(OR(ISERROR(VLOOKUP($E382&amp;$D$85&amp;$D$86,'CCG data'!$A:$AD,'CCG data'!G$3,FALSE)),ISBLANK(VLOOKUP($E382&amp;$D$85&amp;$D$86,'CCG data'!$A:$AD,'CCG data'!G$3,FALSE))),"",VLOOKUP($E382&amp;$D$85&amp;$D$86,'CCG data'!$A:$AD,'CCG data'!G$3,FALSE))</f>
        <v>458</v>
      </c>
      <c r="P382" s="354" t="str">
        <f>IF(OR(ISERROR(VLOOKUP($E382&amp;$D$85&amp;$D$86,'CCG data'!$A:$AD,'CCG data'!B$3,FALSE)),ISBLANK(VLOOKUP($E382&amp;$D$85&amp;$D$86,'CCG data'!$A:$AD,'CCG data'!B$3,FALSE))),"",VLOOKUP($E382&amp;$D$85&amp;$D$86,'CCG data'!$A:$AD,'CCG data'!B$3,FALSE))</f>
        <v/>
      </c>
      <c r="Q382" s="246"/>
      <c r="R382" s="246">
        <f>IF(OR(ISERROR(VLOOKUP($E382&amp;$D$85&amp;$D$86,'CCG data'!$A:$AD,'CCG data'!C$3,FALSE)),ISBLANK(VLOOKUP($E382&amp;$D$85&amp;$D$86,'CCG data'!$A:$AD,'CCG data'!C$3,FALSE))),"",VLOOKUP($E382&amp;$D$85&amp;$D$86,'CCG data'!$A:$AD,'CCG data'!C$3,FALSE))</f>
        <v>0.30349344978165937</v>
      </c>
      <c r="S382" s="246"/>
      <c r="T382" s="246">
        <f>IF(OR(ISERROR(VLOOKUP($E382&amp;$D$85&amp;$D$86,'CCG data'!$A:$AD,'CCG data'!D$3,FALSE)),ISBLANK(VLOOKUP($E382&amp;$D$85&amp;$D$86,'CCG data'!$A:$AD,'CCG data'!D$3,FALSE))),"",VLOOKUP($E382&amp;$D$85&amp;$D$86,'CCG data'!$A:$AD,'CCG data'!D$3,FALSE))</f>
        <v>0.37772925764192139</v>
      </c>
      <c r="U382" s="246"/>
      <c r="V382" s="246">
        <f>IF(OR(ISERROR(VLOOKUP($E382&amp;$D$85&amp;$D$86,'CCG data'!$A:$AD,'CCG data'!E$3,FALSE)),ISBLANK(VLOOKUP($E382&amp;$D$85&amp;$D$86,'CCG data'!$A:$AD,'CCG data'!E$3,FALSE))),"",VLOOKUP($E382&amp;$D$85&amp;$D$86,'CCG data'!$A:$AD,'CCG data'!E$3,FALSE))</f>
        <v>0.31877729257641924</v>
      </c>
      <c r="W382" s="387"/>
      <c r="Z382" s="178">
        <f>IFERROR(VLOOKUP($E382&amp;$D$86, Outliers!$A$4:$P$214,10,FALSE),"0")</f>
        <v>1</v>
      </c>
      <c r="AA382" s="178">
        <f>IFERROR(VLOOKUP($E382&amp;$D$86, Outliers!$A$4:$P$214,11,FALSE),"0")</f>
        <v>0</v>
      </c>
      <c r="AB382" s="178">
        <f>IFERROR(VLOOKUP($E382&amp;$D$86, Outliers!$A$4:$P$214,12,FALSE),"0")</f>
        <v>1</v>
      </c>
      <c r="AD382" s="82"/>
      <c r="AE382" s="82"/>
      <c r="AF382" s="82"/>
      <c r="AG382" s="82"/>
    </row>
    <row r="383" spans="4:33" x14ac:dyDescent="0.25">
      <c r="D383" s="301"/>
      <c r="E383" s="107" t="s">
        <v>27</v>
      </c>
      <c r="F383" s="99" t="str">
        <f>IF(P382="","",VLOOKUP($E382&amp;$D$85&amp;$D$86,'CCG data'!$A:$AD,'CCG data'!W$3,FALSE))</f>
        <v/>
      </c>
      <c r="G383" s="100" t="str">
        <f>IF(P382="","",VLOOKUP($E382&amp;$D$85&amp;$D$86,'CCG data'!$A:$AD,'CCG data'!X$3,FALSE))</f>
        <v/>
      </c>
      <c r="H383" s="100">
        <f>IF(R382="","",VLOOKUP($E382&amp;$D$85&amp;$D$86,'CCG data'!$A:$AD,'CCG data'!Y$3,FALSE))</f>
        <v>19.3</v>
      </c>
      <c r="I383" s="100">
        <f>IF(R382="","",VLOOKUP($E382&amp;$D$85&amp;$D$86,'CCG data'!$A:$AD,'CCG data'!Z$3,FALSE))</f>
        <v>27</v>
      </c>
      <c r="J383" s="100">
        <f>IF(T382="","",VLOOKUP($E382&amp;$D$85&amp;$D$86,'CCG data'!$A:$AD,'CCG data'!AA$3,FALSE))</f>
        <v>25.1</v>
      </c>
      <c r="K383" s="100">
        <f>IF(T382="","",VLOOKUP($E382&amp;$D$85&amp;$D$86,'CCG data'!$A:$AD,'CCG data'!AB$3,FALSE))</f>
        <v>33.9</v>
      </c>
      <c r="L383" s="100">
        <f>IF(V382="","",VLOOKUP($E382&amp;$D$85&amp;$D$86,'CCG data'!$A:$AD,'CCG data'!AC$3,FALSE))</f>
        <v>20.7</v>
      </c>
      <c r="M383" s="100">
        <f>IF(V382="","",VLOOKUP($E382&amp;$D$85&amp;$D$86,'CCG data'!$A:$AD,'CCG data'!AD$3,FALSE))</f>
        <v>28.7</v>
      </c>
      <c r="N383" s="304"/>
      <c r="P383" s="162" t="str">
        <f>IF(P382="","",VLOOKUP($E382&amp;$D$85&amp;$D$86,'CCG data'!$A:$AD,'CCG data'!I$3,FALSE))</f>
        <v/>
      </c>
      <c r="Q383" s="15" t="str">
        <f>IF(P382="","",VLOOKUP($E382&amp;$D$85&amp;$D$86,'CCG data'!$A:$AD,'CCG data'!J$3,FALSE))</f>
        <v/>
      </c>
      <c r="R383" s="15">
        <f>IF(R382="","",VLOOKUP($E382&amp;$D$85&amp;$D$86,'CCG data'!$A:$AD,'CCG data'!K$3,FALSE))</f>
        <v>0.26300000000000001</v>
      </c>
      <c r="S383" s="15">
        <f>IF(R382="","",VLOOKUP($E382&amp;$D$85&amp;$D$86,'CCG data'!$A:$AD,'CCG data'!L$3,FALSE))</f>
        <v>0.34699999999999998</v>
      </c>
      <c r="T383" s="15">
        <f>IF(T382="","",VLOOKUP($E382&amp;$D$85&amp;$D$86,'CCG data'!$A:$AD,'CCG data'!M$3,FALSE))</f>
        <v>0.33500000000000002</v>
      </c>
      <c r="U383" s="15">
        <f>IF(T382="","",VLOOKUP($E382&amp;$D$85&amp;$D$86,'CCG data'!$A:$AD,'CCG data'!N$3,FALSE))</f>
        <v>0.42299999999999999</v>
      </c>
      <c r="V383" s="15">
        <f>IF(V382="","",VLOOKUP($E382&amp;$D$85&amp;$D$86,'CCG data'!$A:$AD,'CCG data'!O$3,FALSE))</f>
        <v>0.27800000000000002</v>
      </c>
      <c r="W383" s="142">
        <f>IF(V382="","",VLOOKUP($E382&amp;$D$85&amp;$D$86,'CCG data'!$A:$AD,'CCG data'!P$3,FALSE))</f>
        <v>0.36299999999999999</v>
      </c>
      <c r="Z383" s="178" t="str">
        <f>IFERROR(VLOOKUP($E383&amp;$D$86, Outliers!$A$4:$P$214,10,FALSE),"0")</f>
        <v>0</v>
      </c>
      <c r="AA383" s="178" t="str">
        <f>IFERROR(VLOOKUP($E383&amp;$D$86, Outliers!$A$4:$P$214,11,FALSE),"0")</f>
        <v>0</v>
      </c>
      <c r="AB383" s="178" t="str">
        <f>IFERROR(VLOOKUP($E383&amp;$D$86, Outliers!$A$4:$P$214,12,FALSE),"0")</f>
        <v>0</v>
      </c>
      <c r="AD383" s="82"/>
      <c r="AE383" s="82"/>
      <c r="AF383" s="82"/>
      <c r="AG383" s="82"/>
    </row>
    <row r="384" spans="4:33" ht="15.75" x14ac:dyDescent="0.25">
      <c r="D384" s="301"/>
      <c r="E384" s="108" t="s">
        <v>279</v>
      </c>
      <c r="F384" s="372" t="str">
        <f>IF(OR(ISERROR(VLOOKUP($E384&amp;$D$85&amp;$D$86,'CCG data'!$A:$AD,'CCG data'!R$3,FALSE)),ISBLANK(VLOOKUP($E384&amp;$D$85&amp;$D$86,'CCG data'!$A:$AD,'CCG data'!R$3,FALSE))),"",VLOOKUP($E384&amp;$D$85&amp;$D$86,'CCG data'!$A:$AD,'CCG data'!R$3,FALSE))</f>
        <v/>
      </c>
      <c r="G384" s="373"/>
      <c r="H384" s="373">
        <f>IF(OR(ISERROR(VLOOKUP($E384&amp;$D$85&amp;$D$86,'CCG data'!$A:$AD,'CCG data'!S$3,FALSE)),ISBLANK(VLOOKUP($E384&amp;$D$85&amp;$D$86,'CCG data'!$A:$AD,'CCG data'!S$3,FALSE))),"",VLOOKUP($E384&amp;$D$85&amp;$D$86,'CCG data'!$A:$AD,'CCG data'!S$3,FALSE))</f>
        <v>33.299999999999997</v>
      </c>
      <c r="I384" s="373"/>
      <c r="J384" s="373">
        <f>IF(OR(ISERROR(VLOOKUP($E384&amp;$D$85&amp;$D$86,'CCG data'!$A:$AD,'CCG data'!T$3,FALSE)),ISBLANK(VLOOKUP($E384&amp;$D$85&amp;$D$86,'CCG data'!$A:$AD,'CCG data'!T$3,FALSE))),"",VLOOKUP($E384&amp;$D$85&amp;$D$86,'CCG data'!$A:$AD,'CCG data'!T$3,FALSE))</f>
        <v>23.9</v>
      </c>
      <c r="K384" s="373"/>
      <c r="L384" s="373">
        <f>IF(OR(ISERROR(VLOOKUP($E384&amp;$D$85&amp;$D$86,'CCG data'!$A:$AD,'CCG data'!U$3,FALSE)),ISBLANK(VLOOKUP($E384&amp;$D$85&amp;$D$86,'CCG data'!$A:$AD,'CCG data'!U$3,FALSE))),"",VLOOKUP($E384&amp;$D$85&amp;$D$86,'CCG data'!$A:$AD,'CCG data'!U$3,FALSE))</f>
        <v>13.6</v>
      </c>
      <c r="M384" s="374"/>
      <c r="N384" s="303">
        <f>IF(OR(ISERROR(VLOOKUP($E384&amp;$D$85&amp;$D$86,'CCG data'!$A:$AD,'CCG data'!G$3,FALSE)),ISBLANK(VLOOKUP($E384&amp;$D$85&amp;$D$86,'CCG data'!$A:$AD,'CCG data'!G$3,FALSE))),"",VLOOKUP($E384&amp;$D$85&amp;$D$86,'CCG data'!$A:$AD,'CCG data'!G$3,FALSE))</f>
        <v>1147</v>
      </c>
      <c r="P384" s="354" t="str">
        <f>IF(OR(ISERROR(VLOOKUP($E384&amp;$D$85&amp;$D$86,'CCG data'!$A:$AD,'CCG data'!B$3,FALSE)),ISBLANK(VLOOKUP($E384&amp;$D$85&amp;$D$86,'CCG data'!$A:$AD,'CCG data'!B$3,FALSE))),"",VLOOKUP($E384&amp;$D$85&amp;$D$86,'CCG data'!$A:$AD,'CCG data'!B$3,FALSE))</f>
        <v/>
      </c>
      <c r="Q384" s="246"/>
      <c r="R384" s="246">
        <f>IF(OR(ISERROR(VLOOKUP($E384&amp;$D$85&amp;$D$86,'CCG data'!$A:$AD,'CCG data'!C$3,FALSE)),ISBLANK(VLOOKUP($E384&amp;$D$85&amp;$D$86,'CCG data'!$A:$AD,'CCG data'!C$3,FALSE))),"",VLOOKUP($E384&amp;$D$85&amp;$D$86,'CCG data'!$A:$AD,'CCG data'!C$3,FALSE))</f>
        <v>0.46556233653007845</v>
      </c>
      <c r="S384" s="246"/>
      <c r="T384" s="246">
        <f>IF(OR(ISERROR(VLOOKUP($E384&amp;$D$85&amp;$D$86,'CCG data'!$A:$AD,'CCG data'!D$3,FALSE)),ISBLANK(VLOOKUP($E384&amp;$D$85&amp;$D$86,'CCG data'!$A:$AD,'CCG data'!D$3,FALSE))),"",VLOOKUP($E384&amp;$D$85&amp;$D$86,'CCG data'!$A:$AD,'CCG data'!D$3,FALSE))</f>
        <v>0.34350479511769832</v>
      </c>
      <c r="U384" s="246"/>
      <c r="V384" s="246">
        <f>IF(OR(ISERROR(VLOOKUP($E384&amp;$D$85&amp;$D$86,'CCG data'!$A:$AD,'CCG data'!E$3,FALSE)),ISBLANK(VLOOKUP($E384&amp;$D$85&amp;$D$86,'CCG data'!$A:$AD,'CCG data'!E$3,FALSE))),"",VLOOKUP($E384&amp;$D$85&amp;$D$86,'CCG data'!$A:$AD,'CCG data'!E$3,FALSE))</f>
        <v>0.1909328683522232</v>
      </c>
      <c r="W384" s="387"/>
      <c r="Z384" s="178">
        <f>IFERROR(VLOOKUP($E384&amp;$D$86, Outliers!$A$4:$P$214,10,FALSE),"0")</f>
        <v>0</v>
      </c>
      <c r="AA384" s="178">
        <f>IFERROR(VLOOKUP($E384&amp;$D$86, Outliers!$A$4:$P$214,11,FALSE),"0")</f>
        <v>1</v>
      </c>
      <c r="AB384" s="178">
        <f>IFERROR(VLOOKUP($E384&amp;$D$86, Outliers!$A$4:$P$214,12,FALSE),"0")</f>
        <v>0</v>
      </c>
      <c r="AD384" s="82"/>
      <c r="AE384" s="82"/>
      <c r="AF384" s="82"/>
      <c r="AG384" s="82"/>
    </row>
    <row r="385" spans="4:33" x14ac:dyDescent="0.25">
      <c r="D385" s="301"/>
      <c r="E385" s="107" t="s">
        <v>27</v>
      </c>
      <c r="F385" s="99" t="str">
        <f>IF(P384="","",VLOOKUP($E384&amp;$D$85&amp;$D$86,'CCG data'!$A:$AD,'CCG data'!W$3,FALSE))</f>
        <v/>
      </c>
      <c r="G385" s="100" t="str">
        <f>IF(P384="","",VLOOKUP($E384&amp;$D$85&amp;$D$86,'CCG data'!$A:$AD,'CCG data'!X$3,FALSE))</f>
        <v/>
      </c>
      <c r="H385" s="100">
        <f>IF(R384="","",VLOOKUP($E384&amp;$D$85&amp;$D$86,'CCG data'!$A:$AD,'CCG data'!Y$3,FALSE))</f>
        <v>30.5</v>
      </c>
      <c r="I385" s="100">
        <f>IF(R384="","",VLOOKUP($E384&amp;$D$85&amp;$D$86,'CCG data'!$A:$AD,'CCG data'!Z$3,FALSE))</f>
        <v>36.1</v>
      </c>
      <c r="J385" s="100">
        <f>IF(T384="","",VLOOKUP($E384&amp;$D$85&amp;$D$86,'CCG data'!$A:$AD,'CCG data'!AA$3,FALSE))</f>
        <v>21.6</v>
      </c>
      <c r="K385" s="100">
        <f>IF(T384="","",VLOOKUP($E384&amp;$D$85&amp;$D$86,'CCG data'!$A:$AD,'CCG data'!AB$3,FALSE))</f>
        <v>26.3</v>
      </c>
      <c r="L385" s="100">
        <f>IF(V384="","",VLOOKUP($E384&amp;$D$85&amp;$D$86,'CCG data'!$A:$AD,'CCG data'!AC$3,FALSE))</f>
        <v>11.8</v>
      </c>
      <c r="M385" s="100">
        <f>IF(V384="","",VLOOKUP($E384&amp;$D$85&amp;$D$86,'CCG data'!$A:$AD,'CCG data'!AD$3,FALSE))</f>
        <v>15.4</v>
      </c>
      <c r="N385" s="304"/>
      <c r="P385" s="162" t="str">
        <f>IF(P384="","",VLOOKUP($E384&amp;$D$85&amp;$D$86,'CCG data'!$A:$AD,'CCG data'!I$3,FALSE))</f>
        <v/>
      </c>
      <c r="Q385" s="15" t="str">
        <f>IF(P384="","",VLOOKUP($E384&amp;$D$85&amp;$D$86,'CCG data'!$A:$AD,'CCG data'!J$3,FALSE))</f>
        <v/>
      </c>
      <c r="R385" s="15">
        <f>IF(R384="","",VLOOKUP($E384&amp;$D$85&amp;$D$86,'CCG data'!$A:$AD,'CCG data'!K$3,FALSE))</f>
        <v>0.437</v>
      </c>
      <c r="S385" s="15">
        <f>IF(R384="","",VLOOKUP($E384&amp;$D$85&amp;$D$86,'CCG data'!$A:$AD,'CCG data'!L$3,FALSE))</f>
        <v>0.49399999999999999</v>
      </c>
      <c r="T385" s="15">
        <f>IF(T384="","",VLOOKUP($E384&amp;$D$85&amp;$D$86,'CCG data'!$A:$AD,'CCG data'!M$3,FALSE))</f>
        <v>0.317</v>
      </c>
      <c r="U385" s="15">
        <f>IF(T384="","",VLOOKUP($E384&amp;$D$85&amp;$D$86,'CCG data'!$A:$AD,'CCG data'!N$3,FALSE))</f>
        <v>0.371</v>
      </c>
      <c r="V385" s="15">
        <f>IF(V384="","",VLOOKUP($E384&amp;$D$85&amp;$D$86,'CCG data'!$A:$AD,'CCG data'!O$3,FALSE))</f>
        <v>0.16900000000000001</v>
      </c>
      <c r="W385" s="142">
        <f>IF(V384="","",VLOOKUP($E384&amp;$D$85&amp;$D$86,'CCG data'!$A:$AD,'CCG data'!P$3,FALSE))</f>
        <v>0.215</v>
      </c>
      <c r="Z385" s="178" t="str">
        <f>IFERROR(VLOOKUP($E385&amp;$D$86, Outliers!$A$4:$P$214,10,FALSE),"0")</f>
        <v>0</v>
      </c>
      <c r="AA385" s="178" t="str">
        <f>IFERROR(VLOOKUP($E385&amp;$D$86, Outliers!$A$4:$P$214,11,FALSE),"0")</f>
        <v>0</v>
      </c>
      <c r="AB385" s="178" t="str">
        <f>IFERROR(VLOOKUP($E385&amp;$D$86, Outliers!$A$4:$P$214,12,FALSE),"0")</f>
        <v>0</v>
      </c>
      <c r="AD385" s="82"/>
      <c r="AE385" s="82"/>
      <c r="AF385" s="82"/>
      <c r="AG385" s="82"/>
    </row>
    <row r="386" spans="4:33" ht="15.75" x14ac:dyDescent="0.25">
      <c r="D386" s="301"/>
      <c r="E386" s="108" t="s">
        <v>280</v>
      </c>
      <c r="F386" s="372" t="str">
        <f>IF(OR(ISERROR(VLOOKUP($E386&amp;$D$85&amp;$D$86,'CCG data'!$A:$AD,'CCG data'!R$3,FALSE)),ISBLANK(VLOOKUP($E386&amp;$D$85&amp;$D$86,'CCG data'!$A:$AD,'CCG data'!R$3,FALSE))),"",VLOOKUP($E386&amp;$D$85&amp;$D$86,'CCG data'!$A:$AD,'CCG data'!R$3,FALSE))</f>
        <v/>
      </c>
      <c r="G386" s="373"/>
      <c r="H386" s="373">
        <f>IF(OR(ISERROR(VLOOKUP($E386&amp;$D$85&amp;$D$86,'CCG data'!$A:$AD,'CCG data'!S$3,FALSE)),ISBLANK(VLOOKUP($E386&amp;$D$85&amp;$D$86,'CCG data'!$A:$AD,'CCG data'!S$3,FALSE))),"",VLOOKUP($E386&amp;$D$85&amp;$D$86,'CCG data'!$A:$AD,'CCG data'!S$3,FALSE))</f>
        <v>27.9</v>
      </c>
      <c r="I386" s="373"/>
      <c r="J386" s="373">
        <f>IF(OR(ISERROR(VLOOKUP($E386&amp;$D$85&amp;$D$86,'CCG data'!$A:$AD,'CCG data'!T$3,FALSE)),ISBLANK(VLOOKUP($E386&amp;$D$85&amp;$D$86,'CCG data'!$A:$AD,'CCG data'!T$3,FALSE))),"",VLOOKUP($E386&amp;$D$85&amp;$D$86,'CCG data'!$A:$AD,'CCG data'!T$3,FALSE))</f>
        <v>21.3</v>
      </c>
      <c r="K386" s="373"/>
      <c r="L386" s="373">
        <f>IF(OR(ISERROR(VLOOKUP($E386&amp;$D$85&amp;$D$86,'CCG data'!$A:$AD,'CCG data'!U$3,FALSE)),ISBLANK(VLOOKUP($E386&amp;$D$85&amp;$D$86,'CCG data'!$A:$AD,'CCG data'!U$3,FALSE))),"",VLOOKUP($E386&amp;$D$85&amp;$D$86,'CCG data'!$A:$AD,'CCG data'!U$3,FALSE))</f>
        <v>7.6</v>
      </c>
      <c r="M386" s="374"/>
      <c r="N386" s="303">
        <f>IF(OR(ISERROR(VLOOKUP($E386&amp;$D$85&amp;$D$86,'CCG data'!$A:$AD,'CCG data'!G$3,FALSE)),ISBLANK(VLOOKUP($E386&amp;$D$85&amp;$D$86,'CCG data'!$A:$AD,'CCG data'!G$3,FALSE))),"",VLOOKUP($E386&amp;$D$85&amp;$D$86,'CCG data'!$A:$AD,'CCG data'!G$3,FALSE))</f>
        <v>2604</v>
      </c>
      <c r="P386" s="354" t="str">
        <f>IF(OR(ISERROR(VLOOKUP($E386&amp;$D$85&amp;$D$86,'CCG data'!$A:$AD,'CCG data'!B$3,FALSE)),ISBLANK(VLOOKUP($E386&amp;$D$85&amp;$D$86,'CCG data'!$A:$AD,'CCG data'!B$3,FALSE))),"",VLOOKUP($E386&amp;$D$85&amp;$D$86,'CCG data'!$A:$AD,'CCG data'!B$3,FALSE))</f>
        <v/>
      </c>
      <c r="Q386" s="246"/>
      <c r="R386" s="246">
        <f>IF(OR(ISERROR(VLOOKUP($E386&amp;$D$85&amp;$D$86,'CCG data'!$A:$AD,'CCG data'!C$3,FALSE)),ISBLANK(VLOOKUP($E386&amp;$D$85&amp;$D$86,'CCG data'!$A:$AD,'CCG data'!C$3,FALSE))),"",VLOOKUP($E386&amp;$D$85&amp;$D$86,'CCG data'!$A:$AD,'CCG data'!C$3,FALSE))</f>
        <v>0.48694316436251922</v>
      </c>
      <c r="S386" s="246"/>
      <c r="T386" s="246">
        <f>IF(OR(ISERROR(VLOOKUP($E386&amp;$D$85&amp;$D$86,'CCG data'!$A:$AD,'CCG data'!D$3,FALSE)),ISBLANK(VLOOKUP($E386&amp;$D$85&amp;$D$86,'CCG data'!$A:$AD,'CCG data'!D$3,FALSE))),"",VLOOKUP($E386&amp;$D$85&amp;$D$86,'CCG data'!$A:$AD,'CCG data'!D$3,FALSE))</f>
        <v>0.38018433179723504</v>
      </c>
      <c r="U386" s="246"/>
      <c r="V386" s="246">
        <f>IF(OR(ISERROR(VLOOKUP($E386&amp;$D$85&amp;$D$86,'CCG data'!$A:$AD,'CCG data'!E$3,FALSE)),ISBLANK(VLOOKUP($E386&amp;$D$85&amp;$D$86,'CCG data'!$A:$AD,'CCG data'!E$3,FALSE))),"",VLOOKUP($E386&amp;$D$85&amp;$D$86,'CCG data'!$A:$AD,'CCG data'!E$3,FALSE))</f>
        <v>0.13287250384024576</v>
      </c>
      <c r="W386" s="387"/>
      <c r="Z386" s="178">
        <f>IFERROR(VLOOKUP($E386&amp;$D$86, Outliers!$A$4:$P$214,10,FALSE),"0")</f>
        <v>1</v>
      </c>
      <c r="AA386" s="178">
        <f>IFERROR(VLOOKUP($E386&amp;$D$86, Outliers!$A$4:$P$214,11,FALSE),"0")</f>
        <v>1</v>
      </c>
      <c r="AB386" s="178">
        <f>IFERROR(VLOOKUP($E386&amp;$D$86, Outliers!$A$4:$P$214,12,FALSE),"0")</f>
        <v>1</v>
      </c>
      <c r="AD386" s="82"/>
      <c r="AE386" s="82"/>
      <c r="AF386" s="82"/>
      <c r="AG386" s="82"/>
    </row>
    <row r="387" spans="4:33" x14ac:dyDescent="0.25">
      <c r="D387" s="301"/>
      <c r="E387" s="107" t="s">
        <v>27</v>
      </c>
      <c r="F387" s="99" t="str">
        <f>IF(P386="","",VLOOKUP($E386&amp;$D$85&amp;$D$86,'CCG data'!$A:$AD,'CCG data'!W$3,FALSE))</f>
        <v/>
      </c>
      <c r="G387" s="100" t="str">
        <f>IF(P386="","",VLOOKUP($E386&amp;$D$85&amp;$D$86,'CCG data'!$A:$AD,'CCG data'!X$3,FALSE))</f>
        <v/>
      </c>
      <c r="H387" s="100">
        <f>IF(R386="","",VLOOKUP($E386&amp;$D$85&amp;$D$86,'CCG data'!$A:$AD,'CCG data'!Y$3,FALSE))</f>
        <v>26.4</v>
      </c>
      <c r="I387" s="100">
        <f>IF(R386="","",VLOOKUP($E386&amp;$D$85&amp;$D$86,'CCG data'!$A:$AD,'CCG data'!Z$3,FALSE))</f>
        <v>29.5</v>
      </c>
      <c r="J387" s="100">
        <f>IF(T386="","",VLOOKUP($E386&amp;$D$85&amp;$D$86,'CCG data'!$A:$AD,'CCG data'!AA$3,FALSE))</f>
        <v>20</v>
      </c>
      <c r="K387" s="100">
        <f>IF(T386="","",VLOOKUP($E386&amp;$D$85&amp;$D$86,'CCG data'!$A:$AD,'CCG data'!AB$3,FALSE))</f>
        <v>22.6</v>
      </c>
      <c r="L387" s="100">
        <f>IF(V386="","",VLOOKUP($E386&amp;$D$85&amp;$D$86,'CCG data'!$A:$AD,'CCG data'!AC$3,FALSE))</f>
        <v>6.8</v>
      </c>
      <c r="M387" s="100">
        <f>IF(V386="","",VLOOKUP($E386&amp;$D$85&amp;$D$86,'CCG data'!$A:$AD,'CCG data'!AD$3,FALSE))</f>
        <v>8.4</v>
      </c>
      <c r="N387" s="304"/>
      <c r="P387" s="162" t="str">
        <f>IF(P386="","",VLOOKUP($E386&amp;$D$85&amp;$D$86,'CCG data'!$A:$AD,'CCG data'!I$3,FALSE))</f>
        <v/>
      </c>
      <c r="Q387" s="15" t="str">
        <f>IF(P386="","",VLOOKUP($E386&amp;$D$85&amp;$D$86,'CCG data'!$A:$AD,'CCG data'!J$3,FALSE))</f>
        <v/>
      </c>
      <c r="R387" s="15">
        <f>IF(R386="","",VLOOKUP($E386&amp;$D$85&amp;$D$86,'CCG data'!$A:$AD,'CCG data'!K$3,FALSE))</f>
        <v>0.46800000000000003</v>
      </c>
      <c r="S387" s="15">
        <f>IF(R386="","",VLOOKUP($E386&amp;$D$85&amp;$D$86,'CCG data'!$A:$AD,'CCG data'!L$3,FALSE))</f>
        <v>0.50600000000000001</v>
      </c>
      <c r="T387" s="15">
        <f>IF(T386="","",VLOOKUP($E386&amp;$D$85&amp;$D$86,'CCG data'!$A:$AD,'CCG data'!M$3,FALSE))</f>
        <v>0.36199999999999999</v>
      </c>
      <c r="U387" s="15">
        <f>IF(T386="","",VLOOKUP($E386&amp;$D$85&amp;$D$86,'CCG data'!$A:$AD,'CCG data'!N$3,FALSE))</f>
        <v>0.39900000000000002</v>
      </c>
      <c r="V387" s="15">
        <f>IF(V386="","",VLOOKUP($E386&amp;$D$85&amp;$D$86,'CCG data'!$A:$AD,'CCG data'!O$3,FALSE))</f>
        <v>0.12</v>
      </c>
      <c r="W387" s="142">
        <f>IF(V386="","",VLOOKUP($E386&amp;$D$85&amp;$D$86,'CCG data'!$A:$AD,'CCG data'!P$3,FALSE))</f>
        <v>0.14599999999999999</v>
      </c>
      <c r="Z387" s="178" t="str">
        <f>IFERROR(VLOOKUP($E387&amp;$D$86, Outliers!$A$4:$P$214,10,FALSE),"0")</f>
        <v>0</v>
      </c>
      <c r="AA387" s="178" t="str">
        <f>IFERROR(VLOOKUP($E387&amp;$D$86, Outliers!$A$4:$P$214,11,FALSE),"0")</f>
        <v>0</v>
      </c>
      <c r="AB387" s="178" t="str">
        <f>IFERROR(VLOOKUP($E387&amp;$D$86, Outliers!$A$4:$P$214,12,FALSE),"0")</f>
        <v>0</v>
      </c>
      <c r="AD387" s="82"/>
      <c r="AE387" s="82"/>
      <c r="AF387" s="82"/>
      <c r="AG387" s="82"/>
    </row>
    <row r="388" spans="4:33" ht="15.75" x14ac:dyDescent="0.25">
      <c r="D388" s="301"/>
      <c r="E388" s="108" t="s">
        <v>281</v>
      </c>
      <c r="F388" s="372" t="str">
        <f>IF(OR(ISERROR(VLOOKUP($E388&amp;$D$85&amp;$D$86,'CCG data'!$A:$AD,'CCG data'!R$3,FALSE)),ISBLANK(VLOOKUP($E388&amp;$D$85&amp;$D$86,'CCG data'!$A:$AD,'CCG data'!R$3,FALSE))),"",VLOOKUP($E388&amp;$D$85&amp;$D$86,'CCG data'!$A:$AD,'CCG data'!R$3,FALSE))</f>
        <v/>
      </c>
      <c r="G388" s="373"/>
      <c r="H388" s="373">
        <f>IF(OR(ISERROR(VLOOKUP($E388&amp;$D$85&amp;$D$86,'CCG data'!$A:$AD,'CCG data'!S$3,FALSE)),ISBLANK(VLOOKUP($E388&amp;$D$85&amp;$D$86,'CCG data'!$A:$AD,'CCG data'!S$3,FALSE))),"",VLOOKUP($E388&amp;$D$85&amp;$D$86,'CCG data'!$A:$AD,'CCG data'!S$3,FALSE))</f>
        <v>31.2</v>
      </c>
      <c r="I388" s="373"/>
      <c r="J388" s="373">
        <f>IF(OR(ISERROR(VLOOKUP($E388&amp;$D$85&amp;$D$86,'CCG data'!$A:$AD,'CCG data'!T$3,FALSE)),ISBLANK(VLOOKUP($E388&amp;$D$85&amp;$D$86,'CCG data'!$A:$AD,'CCG data'!T$3,FALSE))),"",VLOOKUP($E388&amp;$D$85&amp;$D$86,'CCG data'!$A:$AD,'CCG data'!T$3,FALSE))</f>
        <v>26.9</v>
      </c>
      <c r="K388" s="373"/>
      <c r="L388" s="373">
        <f>IF(OR(ISERROR(VLOOKUP($E388&amp;$D$85&amp;$D$86,'CCG data'!$A:$AD,'CCG data'!U$3,FALSE)),ISBLANK(VLOOKUP($E388&amp;$D$85&amp;$D$86,'CCG data'!$A:$AD,'CCG data'!U$3,FALSE))),"",VLOOKUP($E388&amp;$D$85&amp;$D$86,'CCG data'!$A:$AD,'CCG data'!U$3,FALSE))</f>
        <v>6.2</v>
      </c>
      <c r="M388" s="374"/>
      <c r="N388" s="303">
        <f>IF(OR(ISERROR(VLOOKUP($E388&amp;$D$85&amp;$D$86,'CCG data'!$A:$AD,'CCG data'!G$3,FALSE)),ISBLANK(VLOOKUP($E388&amp;$D$85&amp;$D$86,'CCG data'!$A:$AD,'CCG data'!G$3,FALSE))),"",VLOOKUP($E388&amp;$D$85&amp;$D$86,'CCG data'!$A:$AD,'CCG data'!G$3,FALSE))</f>
        <v>836</v>
      </c>
      <c r="P388" s="354" t="str">
        <f>IF(OR(ISERROR(VLOOKUP($E388&amp;$D$85&amp;$D$86,'CCG data'!$A:$AD,'CCG data'!B$3,FALSE)),ISBLANK(VLOOKUP($E388&amp;$D$85&amp;$D$86,'CCG data'!$A:$AD,'CCG data'!B$3,FALSE))),"",VLOOKUP($E388&amp;$D$85&amp;$D$86,'CCG data'!$A:$AD,'CCG data'!B$3,FALSE))</f>
        <v/>
      </c>
      <c r="Q388" s="246"/>
      <c r="R388" s="246">
        <f>IF(OR(ISERROR(VLOOKUP($E388&amp;$D$85&amp;$D$86,'CCG data'!$A:$AD,'CCG data'!C$3,FALSE)),ISBLANK(VLOOKUP($E388&amp;$D$85&amp;$D$86,'CCG data'!$A:$AD,'CCG data'!C$3,FALSE))),"",VLOOKUP($E388&amp;$D$85&amp;$D$86,'CCG data'!$A:$AD,'CCG data'!C$3,FALSE))</f>
        <v>0.48564593301435405</v>
      </c>
      <c r="S388" s="246"/>
      <c r="T388" s="246">
        <f>IF(OR(ISERROR(VLOOKUP($E388&amp;$D$85&amp;$D$86,'CCG data'!$A:$AD,'CCG data'!D$3,FALSE)),ISBLANK(VLOOKUP($E388&amp;$D$85&amp;$D$86,'CCG data'!$A:$AD,'CCG data'!D$3,FALSE))),"",VLOOKUP($E388&amp;$D$85&amp;$D$86,'CCG data'!$A:$AD,'CCG data'!D$3,FALSE))</f>
        <v>0.41626794258373206</v>
      </c>
      <c r="U388" s="246"/>
      <c r="V388" s="246">
        <f>IF(OR(ISERROR(VLOOKUP($E388&amp;$D$85&amp;$D$86,'CCG data'!$A:$AD,'CCG data'!E$3,FALSE)),ISBLANK(VLOOKUP($E388&amp;$D$85&amp;$D$86,'CCG data'!$A:$AD,'CCG data'!E$3,FALSE))),"",VLOOKUP($E388&amp;$D$85&amp;$D$86,'CCG data'!$A:$AD,'CCG data'!E$3,FALSE))</f>
        <v>9.8086124401913874E-2</v>
      </c>
      <c r="W388" s="387"/>
      <c r="Z388" s="178">
        <f>IFERROR(VLOOKUP($E388&amp;$D$86, Outliers!$A$4:$P$214,10,FALSE),"0")</f>
        <v>0</v>
      </c>
      <c r="AA388" s="178">
        <f>IFERROR(VLOOKUP($E388&amp;$D$86, Outliers!$A$4:$P$214,11,FALSE),"0")</f>
        <v>0</v>
      </c>
      <c r="AB388" s="178">
        <f>IFERROR(VLOOKUP($E388&amp;$D$86, Outliers!$A$4:$P$214,12,FALSE),"0")</f>
        <v>1</v>
      </c>
      <c r="AD388" s="82"/>
      <c r="AE388" s="82"/>
      <c r="AF388" s="82"/>
      <c r="AG388" s="82"/>
    </row>
    <row r="389" spans="4:33" x14ac:dyDescent="0.25">
      <c r="D389" s="301"/>
      <c r="E389" s="107" t="s">
        <v>27</v>
      </c>
      <c r="F389" s="99" t="str">
        <f>IF(P388="","",VLOOKUP($E388&amp;$D$85&amp;$D$86,'CCG data'!$A:$AD,'CCG data'!W$3,FALSE))</f>
        <v/>
      </c>
      <c r="G389" s="100" t="str">
        <f>IF(P388="","",VLOOKUP($E388&amp;$D$85&amp;$D$86,'CCG data'!$A:$AD,'CCG data'!X$3,FALSE))</f>
        <v/>
      </c>
      <c r="H389" s="100">
        <f>IF(R388="","",VLOOKUP($E388&amp;$D$85&amp;$D$86,'CCG data'!$A:$AD,'CCG data'!Y$3,FALSE))</f>
        <v>28.1</v>
      </c>
      <c r="I389" s="100">
        <f>IF(R388="","",VLOOKUP($E388&amp;$D$85&amp;$D$86,'CCG data'!$A:$AD,'CCG data'!Z$3,FALSE))</f>
        <v>34.200000000000003</v>
      </c>
      <c r="J389" s="100">
        <f>IF(T388="","",VLOOKUP($E388&amp;$D$85&amp;$D$86,'CCG data'!$A:$AD,'CCG data'!AA$3,FALSE))</f>
        <v>24</v>
      </c>
      <c r="K389" s="100">
        <f>IF(T388="","",VLOOKUP($E388&amp;$D$85&amp;$D$86,'CCG data'!$A:$AD,'CCG data'!AB$3,FALSE))</f>
        <v>29.7</v>
      </c>
      <c r="L389" s="100">
        <f>IF(V388="","",VLOOKUP($E388&amp;$D$85&amp;$D$86,'CCG data'!$A:$AD,'CCG data'!AC$3,FALSE))</f>
        <v>4.9000000000000004</v>
      </c>
      <c r="M389" s="100">
        <f>IF(V388="","",VLOOKUP($E388&amp;$D$85&amp;$D$86,'CCG data'!$A:$AD,'CCG data'!AD$3,FALSE))</f>
        <v>7.6</v>
      </c>
      <c r="N389" s="304"/>
      <c r="P389" s="162" t="str">
        <f>IF(P388="","",VLOOKUP($E388&amp;$D$85&amp;$D$86,'CCG data'!$A:$AD,'CCG data'!I$3,FALSE))</f>
        <v/>
      </c>
      <c r="Q389" s="15" t="str">
        <f>IF(P388="","",VLOOKUP($E388&amp;$D$85&amp;$D$86,'CCG data'!$A:$AD,'CCG data'!J$3,FALSE))</f>
        <v/>
      </c>
      <c r="R389" s="15">
        <f>IF(R388="","",VLOOKUP($E388&amp;$D$85&amp;$D$86,'CCG data'!$A:$AD,'CCG data'!K$3,FALSE))</f>
        <v>0.45200000000000001</v>
      </c>
      <c r="S389" s="15">
        <f>IF(R388="","",VLOOKUP($E388&amp;$D$85&amp;$D$86,'CCG data'!$A:$AD,'CCG data'!L$3,FALSE))</f>
        <v>0.52</v>
      </c>
      <c r="T389" s="15">
        <f>IF(T388="","",VLOOKUP($E388&amp;$D$85&amp;$D$86,'CCG data'!$A:$AD,'CCG data'!M$3,FALSE))</f>
        <v>0.38300000000000001</v>
      </c>
      <c r="U389" s="15">
        <f>IF(T388="","",VLOOKUP($E388&amp;$D$85&amp;$D$86,'CCG data'!$A:$AD,'CCG data'!N$3,FALSE))</f>
        <v>0.45</v>
      </c>
      <c r="V389" s="15">
        <f>IF(V388="","",VLOOKUP($E388&amp;$D$85&amp;$D$86,'CCG data'!$A:$AD,'CCG data'!O$3,FALSE))</f>
        <v>0.08</v>
      </c>
      <c r="W389" s="142">
        <f>IF(V388="","",VLOOKUP($E388&amp;$D$85&amp;$D$86,'CCG data'!$A:$AD,'CCG data'!P$3,FALSE))</f>
        <v>0.12</v>
      </c>
      <c r="Z389" s="178" t="str">
        <f>IFERROR(VLOOKUP($E389&amp;$D$86, Outliers!$A$4:$P$214,10,FALSE),"0")</f>
        <v>0</v>
      </c>
      <c r="AA389" s="178" t="str">
        <f>IFERROR(VLOOKUP($E389&amp;$D$86, Outliers!$A$4:$P$214,11,FALSE),"0")</f>
        <v>0</v>
      </c>
      <c r="AB389" s="178" t="str">
        <f>IFERROR(VLOOKUP($E389&amp;$D$86, Outliers!$A$4:$P$214,12,FALSE),"0")</f>
        <v>0</v>
      </c>
      <c r="AD389" s="82"/>
      <c r="AE389" s="82"/>
      <c r="AF389" s="82"/>
      <c r="AG389" s="82"/>
    </row>
    <row r="390" spans="4:33" ht="15.75" x14ac:dyDescent="0.25">
      <c r="D390" s="301"/>
      <c r="E390" s="108" t="s">
        <v>480</v>
      </c>
      <c r="F390" s="372" t="str">
        <f>IF(OR(ISERROR(VLOOKUP($E390&amp;$D$85&amp;$D$86,'CCG data'!$A:$AD,'CCG data'!R$3,FALSE)),ISBLANK(VLOOKUP($E390&amp;$D$85&amp;$D$86,'CCG data'!$A:$AD,'CCG data'!R$3,FALSE))),"",VLOOKUP($E390&amp;$D$85&amp;$D$86,'CCG data'!$A:$AD,'CCG data'!R$3,FALSE))</f>
        <v/>
      </c>
      <c r="G390" s="373"/>
      <c r="H390" s="373">
        <f>IF(OR(ISERROR(VLOOKUP($E390&amp;$D$85&amp;$D$86,'CCG data'!$A:$AD,'CCG data'!S$3,FALSE)),ISBLANK(VLOOKUP($E390&amp;$D$85&amp;$D$86,'CCG data'!$A:$AD,'CCG data'!S$3,FALSE))),"",VLOOKUP($E390&amp;$D$85&amp;$D$86,'CCG data'!$A:$AD,'CCG data'!S$3,FALSE))</f>
        <v>30.7</v>
      </c>
      <c r="I390" s="373"/>
      <c r="J390" s="373">
        <f>IF(OR(ISERROR(VLOOKUP($E390&amp;$D$85&amp;$D$86,'CCG data'!$A:$AD,'CCG data'!T$3,FALSE)),ISBLANK(VLOOKUP($E390&amp;$D$85&amp;$D$86,'CCG data'!$A:$AD,'CCG data'!T$3,FALSE))),"",VLOOKUP($E390&amp;$D$85&amp;$D$86,'CCG data'!$A:$AD,'CCG data'!T$3,FALSE))</f>
        <v>22.9</v>
      </c>
      <c r="K390" s="373"/>
      <c r="L390" s="373">
        <f>IF(OR(ISERROR(VLOOKUP($E390&amp;$D$85&amp;$D$86,'CCG data'!$A:$AD,'CCG data'!U$3,FALSE)),ISBLANK(VLOOKUP($E390&amp;$D$85&amp;$D$86,'CCG data'!$A:$AD,'CCG data'!U$3,FALSE))),"",VLOOKUP($E390&amp;$D$85&amp;$D$86,'CCG data'!$A:$AD,'CCG data'!U$3,FALSE))</f>
        <v>9.4</v>
      </c>
      <c r="M390" s="374"/>
      <c r="N390" s="303">
        <f>IF(OR(ISERROR(VLOOKUP($E390&amp;$D$85&amp;$D$86,'CCG data'!$A:$AD,'CCG data'!G$3,FALSE)),ISBLANK(VLOOKUP($E390&amp;$D$85&amp;$D$86,'CCG data'!$A:$AD,'CCG data'!G$3,FALSE))),"",VLOOKUP($E390&amp;$D$85&amp;$D$86,'CCG data'!$A:$AD,'CCG data'!G$3,FALSE))</f>
        <v>1661</v>
      </c>
      <c r="P390" s="354" t="str">
        <f>IF(OR(ISERROR(VLOOKUP($E390&amp;$D$85&amp;$D$86,'CCG data'!$A:$AD,'CCG data'!B$3,FALSE)),ISBLANK(VLOOKUP($E390&amp;$D$85&amp;$D$86,'CCG data'!$A:$AD,'CCG data'!B$3,FALSE))),"",VLOOKUP($E390&amp;$D$85&amp;$D$86,'CCG data'!$A:$AD,'CCG data'!B$3,FALSE))</f>
        <v/>
      </c>
      <c r="Q390" s="246"/>
      <c r="R390" s="246">
        <f>IF(OR(ISERROR(VLOOKUP($E390&amp;$D$85&amp;$D$86,'CCG data'!$A:$AD,'CCG data'!C$3,FALSE)),ISBLANK(VLOOKUP($E390&amp;$D$85&amp;$D$86,'CCG data'!$A:$AD,'CCG data'!C$3,FALSE))),"",VLOOKUP($E390&amp;$D$85&amp;$D$86,'CCG data'!$A:$AD,'CCG data'!C$3,FALSE))</f>
        <v>0.48223961468994581</v>
      </c>
      <c r="S390" s="246"/>
      <c r="T390" s="246">
        <f>IF(OR(ISERROR(VLOOKUP($E390&amp;$D$85&amp;$D$86,'CCG data'!$A:$AD,'CCG data'!D$3,FALSE)),ISBLANK(VLOOKUP($E390&amp;$D$85&amp;$D$86,'CCG data'!$A:$AD,'CCG data'!D$3,FALSE))),"",VLOOKUP($E390&amp;$D$85&amp;$D$86,'CCG data'!$A:$AD,'CCG data'!D$3,FALSE))</f>
        <v>0.37086092715231789</v>
      </c>
      <c r="U390" s="246"/>
      <c r="V390" s="246">
        <f>IF(OR(ISERROR(VLOOKUP($E390&amp;$D$85&amp;$D$86,'CCG data'!$A:$AD,'CCG data'!E$3,FALSE)),ISBLANK(VLOOKUP($E390&amp;$D$85&amp;$D$86,'CCG data'!$A:$AD,'CCG data'!E$3,FALSE))),"",VLOOKUP($E390&amp;$D$85&amp;$D$86,'CCG data'!$A:$AD,'CCG data'!E$3,FALSE))</f>
        <v>0.14689945815773631</v>
      </c>
      <c r="W390" s="387"/>
      <c r="Z390" s="178">
        <f>IFERROR(VLOOKUP($E390&amp;$D$86, Outliers!$A$4:$P$214,10,FALSE),"0")</f>
        <v>1</v>
      </c>
      <c r="AA390" s="178">
        <f>IFERROR(VLOOKUP($E390&amp;$D$86, Outliers!$A$4:$P$214,11,FALSE),"0")</f>
        <v>1</v>
      </c>
      <c r="AB390" s="178">
        <f>IFERROR(VLOOKUP($E390&amp;$D$86, Outliers!$A$4:$P$214,12,FALSE),"0")</f>
        <v>1</v>
      </c>
      <c r="AD390" s="82"/>
      <c r="AE390" s="82"/>
      <c r="AF390" s="82"/>
      <c r="AG390" s="82"/>
    </row>
    <row r="391" spans="4:33" x14ac:dyDescent="0.25">
      <c r="D391" s="301"/>
      <c r="E391" s="107" t="s">
        <v>27</v>
      </c>
      <c r="F391" s="99" t="str">
        <f>IF(P390="","",VLOOKUP($E390&amp;$D$85&amp;$D$86,'CCG data'!$A:$AD,'CCG data'!W$3,FALSE))</f>
        <v/>
      </c>
      <c r="G391" s="100" t="str">
        <f>IF(P390="","",VLOOKUP($E390&amp;$D$85&amp;$D$86,'CCG data'!$A:$AD,'CCG data'!X$3,FALSE))</f>
        <v/>
      </c>
      <c r="H391" s="100">
        <f>IF(R390="","",VLOOKUP($E390&amp;$D$85&amp;$D$86,'CCG data'!$A:$AD,'CCG data'!Y$3,FALSE))</f>
        <v>28.6</v>
      </c>
      <c r="I391" s="100">
        <f>IF(R390="","",VLOOKUP($E390&amp;$D$85&amp;$D$86,'CCG data'!$A:$AD,'CCG data'!Z$3,FALSE))</f>
        <v>32.9</v>
      </c>
      <c r="J391" s="100">
        <f>IF(T390="","",VLOOKUP($E390&amp;$D$85&amp;$D$86,'CCG data'!$A:$AD,'CCG data'!AA$3,FALSE))</f>
        <v>21.1</v>
      </c>
      <c r="K391" s="100">
        <f>IF(T390="","",VLOOKUP($E390&amp;$D$85&amp;$D$86,'CCG data'!$A:$AD,'CCG data'!AB$3,FALSE))</f>
        <v>24.7</v>
      </c>
      <c r="L391" s="100">
        <f>IF(V390="","",VLOOKUP($E390&amp;$D$85&amp;$D$86,'CCG data'!$A:$AD,'CCG data'!AC$3,FALSE))</f>
        <v>8.1999999999999993</v>
      </c>
      <c r="M391" s="100">
        <f>IF(V390="","",VLOOKUP($E390&amp;$D$85&amp;$D$86,'CCG data'!$A:$AD,'CCG data'!AD$3,FALSE))</f>
        <v>10.6</v>
      </c>
      <c r="N391" s="304"/>
      <c r="P391" s="162" t="str">
        <f>IF(P390="","",VLOOKUP($E390&amp;$D$85&amp;$D$86,'CCG data'!$A:$AD,'CCG data'!I$3,FALSE))</f>
        <v/>
      </c>
      <c r="Q391" s="15" t="str">
        <f>IF(P390="","",VLOOKUP($E390&amp;$D$85&amp;$D$86,'CCG data'!$A:$AD,'CCG data'!J$3,FALSE))</f>
        <v/>
      </c>
      <c r="R391" s="15">
        <f>IF(R390="","",VLOOKUP($E390&amp;$D$85&amp;$D$86,'CCG data'!$A:$AD,'CCG data'!K$3,FALSE))</f>
        <v>0.45800000000000002</v>
      </c>
      <c r="S391" s="15">
        <f>IF(R390="","",VLOOKUP($E390&amp;$D$85&amp;$D$86,'CCG data'!$A:$AD,'CCG data'!L$3,FALSE))</f>
        <v>0.50600000000000001</v>
      </c>
      <c r="T391" s="15">
        <f>IF(T390="","",VLOOKUP($E390&amp;$D$85&amp;$D$86,'CCG data'!$A:$AD,'CCG data'!M$3,FALSE))</f>
        <v>0.34799999999999998</v>
      </c>
      <c r="U391" s="15">
        <f>IF(T390="","",VLOOKUP($E390&amp;$D$85&amp;$D$86,'CCG data'!$A:$AD,'CCG data'!N$3,FALSE))</f>
        <v>0.39400000000000002</v>
      </c>
      <c r="V391" s="15">
        <f>IF(V390="","",VLOOKUP($E390&amp;$D$85&amp;$D$86,'CCG data'!$A:$AD,'CCG data'!O$3,FALSE))</f>
        <v>0.13100000000000001</v>
      </c>
      <c r="W391" s="142">
        <f>IF(V390="","",VLOOKUP($E390&amp;$D$85&amp;$D$86,'CCG data'!$A:$AD,'CCG data'!P$3,FALSE))</f>
        <v>0.16500000000000001</v>
      </c>
      <c r="Z391" s="178" t="str">
        <f>IFERROR(VLOOKUP($E391&amp;$D$86, Outliers!$A$4:$P$214,10,FALSE),"0")</f>
        <v>0</v>
      </c>
      <c r="AA391" s="178" t="str">
        <f>IFERROR(VLOOKUP($E391&amp;$D$86, Outliers!$A$4:$P$214,11,FALSE),"0")</f>
        <v>0</v>
      </c>
      <c r="AB391" s="178" t="str">
        <f>IFERROR(VLOOKUP($E391&amp;$D$86, Outliers!$A$4:$P$214,12,FALSE),"0")</f>
        <v>0</v>
      </c>
      <c r="AD391" s="82"/>
      <c r="AE391" s="82"/>
      <c r="AF391" s="82"/>
      <c r="AG391" s="82"/>
    </row>
    <row r="392" spans="4:33" ht="15.75" x14ac:dyDescent="0.25">
      <c r="D392" s="301"/>
      <c r="E392" s="108" t="s">
        <v>481</v>
      </c>
      <c r="F392" s="372" t="str">
        <f>IF(OR(ISERROR(VLOOKUP($E392&amp;$D$85&amp;$D$86,'CCG data'!$A:$AD,'CCG data'!R$3,FALSE)),ISBLANK(VLOOKUP($E392&amp;$D$85&amp;$D$86,'CCG data'!$A:$AD,'CCG data'!R$3,FALSE))),"",VLOOKUP($E392&amp;$D$85&amp;$D$86,'CCG data'!$A:$AD,'CCG data'!R$3,FALSE))</f>
        <v/>
      </c>
      <c r="G392" s="373"/>
      <c r="H392" s="373">
        <f>IF(OR(ISERROR(VLOOKUP($E392&amp;$D$85&amp;$D$86,'CCG data'!$A:$AD,'CCG data'!S$3,FALSE)),ISBLANK(VLOOKUP($E392&amp;$D$85&amp;$D$86,'CCG data'!$A:$AD,'CCG data'!S$3,FALSE))),"",VLOOKUP($E392&amp;$D$85&amp;$D$86,'CCG data'!$A:$AD,'CCG data'!S$3,FALSE))</f>
        <v>33.9</v>
      </c>
      <c r="I392" s="373"/>
      <c r="J392" s="373">
        <f>IF(OR(ISERROR(VLOOKUP($E392&amp;$D$85&amp;$D$86,'CCG data'!$A:$AD,'CCG data'!T$3,FALSE)),ISBLANK(VLOOKUP($E392&amp;$D$85&amp;$D$86,'CCG data'!$A:$AD,'CCG data'!T$3,FALSE))),"",VLOOKUP($E392&amp;$D$85&amp;$D$86,'CCG data'!$A:$AD,'CCG data'!T$3,FALSE))</f>
        <v>18.7</v>
      </c>
      <c r="K392" s="373"/>
      <c r="L392" s="373">
        <f>IF(OR(ISERROR(VLOOKUP($E392&amp;$D$85&amp;$D$86,'CCG data'!$A:$AD,'CCG data'!U$3,FALSE)),ISBLANK(VLOOKUP($E392&amp;$D$85&amp;$D$86,'CCG data'!$A:$AD,'CCG data'!U$3,FALSE))),"",VLOOKUP($E392&amp;$D$85&amp;$D$86,'CCG data'!$A:$AD,'CCG data'!U$3,FALSE))</f>
        <v>8.3000000000000007</v>
      </c>
      <c r="M392" s="374"/>
      <c r="N392" s="303">
        <f>IF(OR(ISERROR(VLOOKUP($E392&amp;$D$85&amp;$D$86,'CCG data'!$A:$AD,'CCG data'!G$3,FALSE)),ISBLANK(VLOOKUP($E392&amp;$D$85&amp;$D$86,'CCG data'!$A:$AD,'CCG data'!G$3,FALSE))),"",VLOOKUP($E392&amp;$D$85&amp;$D$86,'CCG data'!$A:$AD,'CCG data'!G$3,FALSE))</f>
        <v>1015</v>
      </c>
      <c r="P392" s="354" t="str">
        <f>IF(OR(ISERROR(VLOOKUP($E392&amp;$D$85&amp;$D$86,'CCG data'!$A:$AD,'CCG data'!B$3,FALSE)),ISBLANK(VLOOKUP($E392&amp;$D$85&amp;$D$86,'CCG data'!$A:$AD,'CCG data'!B$3,FALSE))),"",VLOOKUP($E392&amp;$D$85&amp;$D$86,'CCG data'!$A:$AD,'CCG data'!B$3,FALSE))</f>
        <v/>
      </c>
      <c r="Q392" s="246"/>
      <c r="R392" s="246">
        <f>IF(OR(ISERROR(VLOOKUP($E392&amp;$D$85&amp;$D$86,'CCG data'!$A:$AD,'CCG data'!C$3,FALSE)),ISBLANK(VLOOKUP($E392&amp;$D$85&amp;$D$86,'CCG data'!$A:$AD,'CCG data'!C$3,FALSE))),"",VLOOKUP($E392&amp;$D$85&amp;$D$86,'CCG data'!$A:$AD,'CCG data'!C$3,FALSE))</f>
        <v>0.56157635467980294</v>
      </c>
      <c r="S392" s="246"/>
      <c r="T392" s="246">
        <f>IF(OR(ISERROR(VLOOKUP($E392&amp;$D$85&amp;$D$86,'CCG data'!$A:$AD,'CCG data'!D$3,FALSE)),ISBLANK(VLOOKUP($E392&amp;$D$85&amp;$D$86,'CCG data'!$A:$AD,'CCG data'!D$3,FALSE))),"",VLOOKUP($E392&amp;$D$85&amp;$D$86,'CCG data'!$A:$AD,'CCG data'!D$3,FALSE))</f>
        <v>0.30147783251231525</v>
      </c>
      <c r="U392" s="246"/>
      <c r="V392" s="246">
        <f>IF(OR(ISERROR(VLOOKUP($E392&amp;$D$85&amp;$D$86,'CCG data'!$A:$AD,'CCG data'!E$3,FALSE)),ISBLANK(VLOOKUP($E392&amp;$D$85&amp;$D$86,'CCG data'!$A:$AD,'CCG data'!E$3,FALSE))),"",VLOOKUP($E392&amp;$D$85&amp;$D$86,'CCG data'!$A:$AD,'CCG data'!E$3,FALSE))</f>
        <v>0.13694581280788176</v>
      </c>
      <c r="W392" s="387"/>
      <c r="Z392" s="178">
        <f>IFERROR(VLOOKUP($E392&amp;$D$86, Outliers!$A$4:$P$214,10,FALSE),"0")</f>
        <v>0</v>
      </c>
      <c r="AA392" s="178">
        <f>IFERROR(VLOOKUP($E392&amp;$D$86, Outliers!$A$4:$P$214,11,FALSE),"0")</f>
        <v>1</v>
      </c>
      <c r="AB392" s="178">
        <f>IFERROR(VLOOKUP($E392&amp;$D$86, Outliers!$A$4:$P$214,12,FALSE),"0")</f>
        <v>1</v>
      </c>
      <c r="AD392" s="82"/>
      <c r="AE392" s="82"/>
      <c r="AF392" s="82"/>
      <c r="AG392" s="82"/>
    </row>
    <row r="393" spans="4:33" x14ac:dyDescent="0.25">
      <c r="D393" s="301"/>
      <c r="E393" s="107" t="s">
        <v>27</v>
      </c>
      <c r="F393" s="99" t="str">
        <f>IF(P392="","",VLOOKUP($E392&amp;$D$85&amp;$D$86,'CCG data'!$A:$AD,'CCG data'!W$3,FALSE))</f>
        <v/>
      </c>
      <c r="G393" s="100" t="str">
        <f>IF(P392="","",VLOOKUP($E392&amp;$D$85&amp;$D$86,'CCG data'!$A:$AD,'CCG data'!X$3,FALSE))</f>
        <v/>
      </c>
      <c r="H393" s="100">
        <f>IF(R392="","",VLOOKUP($E392&amp;$D$85&amp;$D$86,'CCG data'!$A:$AD,'CCG data'!Y$3,FALSE))</f>
        <v>31.2</v>
      </c>
      <c r="I393" s="100">
        <f>IF(R392="","",VLOOKUP($E392&amp;$D$85&amp;$D$86,'CCG data'!$A:$AD,'CCG data'!Z$3,FALSE))</f>
        <v>36.700000000000003</v>
      </c>
      <c r="J393" s="100">
        <f>IF(T392="","",VLOOKUP($E392&amp;$D$85&amp;$D$86,'CCG data'!$A:$AD,'CCG data'!AA$3,FALSE))</f>
        <v>16.600000000000001</v>
      </c>
      <c r="K393" s="100">
        <f>IF(T392="","",VLOOKUP($E392&amp;$D$85&amp;$D$86,'CCG data'!$A:$AD,'CCG data'!AB$3,FALSE))</f>
        <v>20.8</v>
      </c>
      <c r="L393" s="100">
        <f>IF(V392="","",VLOOKUP($E392&amp;$D$85&amp;$D$86,'CCG data'!$A:$AD,'CCG data'!AC$3,FALSE))</f>
        <v>6.9</v>
      </c>
      <c r="M393" s="100">
        <f>IF(V392="","",VLOOKUP($E392&amp;$D$85&amp;$D$86,'CCG data'!$A:$AD,'CCG data'!AD$3,FALSE))</f>
        <v>9.6999999999999993</v>
      </c>
      <c r="N393" s="304"/>
      <c r="P393" s="162" t="str">
        <f>IF(P392="","",VLOOKUP($E392&amp;$D$85&amp;$D$86,'CCG data'!$A:$AD,'CCG data'!I$3,FALSE))</f>
        <v/>
      </c>
      <c r="Q393" s="15" t="str">
        <f>IF(P392="","",VLOOKUP($E392&amp;$D$85&amp;$D$86,'CCG data'!$A:$AD,'CCG data'!J$3,FALSE))</f>
        <v/>
      </c>
      <c r="R393" s="15">
        <f>IF(R392="","",VLOOKUP($E392&amp;$D$85&amp;$D$86,'CCG data'!$A:$AD,'CCG data'!K$3,FALSE))</f>
        <v>0.53100000000000003</v>
      </c>
      <c r="S393" s="15">
        <f>IF(R392="","",VLOOKUP($E392&amp;$D$85&amp;$D$86,'CCG data'!$A:$AD,'CCG data'!L$3,FALSE))</f>
        <v>0.59199999999999997</v>
      </c>
      <c r="T393" s="15">
        <f>IF(T392="","",VLOOKUP($E392&amp;$D$85&amp;$D$86,'CCG data'!$A:$AD,'CCG data'!M$3,FALSE))</f>
        <v>0.27400000000000002</v>
      </c>
      <c r="U393" s="15">
        <f>IF(T392="","",VLOOKUP($E392&amp;$D$85&amp;$D$86,'CCG data'!$A:$AD,'CCG data'!N$3,FALSE))</f>
        <v>0.33</v>
      </c>
      <c r="V393" s="15">
        <f>IF(V392="","",VLOOKUP($E392&amp;$D$85&amp;$D$86,'CCG data'!$A:$AD,'CCG data'!O$3,FALSE))</f>
        <v>0.11700000000000001</v>
      </c>
      <c r="W393" s="142">
        <f>IF(V392="","",VLOOKUP($E392&amp;$D$85&amp;$D$86,'CCG data'!$A:$AD,'CCG data'!P$3,FALSE))</f>
        <v>0.159</v>
      </c>
      <c r="Z393" s="178" t="str">
        <f>IFERROR(VLOOKUP($E393&amp;$D$86, Outliers!$A$4:$P$214,10,FALSE),"0")</f>
        <v>0</v>
      </c>
      <c r="AA393" s="178" t="str">
        <f>IFERROR(VLOOKUP($E393&amp;$D$86, Outliers!$A$4:$P$214,11,FALSE),"0")</f>
        <v>0</v>
      </c>
      <c r="AB393" s="178" t="str">
        <f>IFERROR(VLOOKUP($E393&amp;$D$86, Outliers!$A$4:$P$214,12,FALSE),"0")</f>
        <v>0</v>
      </c>
      <c r="AD393" s="82"/>
      <c r="AE393" s="82"/>
      <c r="AF393" s="82"/>
      <c r="AG393" s="82"/>
    </row>
    <row r="394" spans="4:33" ht="15.75" x14ac:dyDescent="0.25">
      <c r="D394" s="301"/>
      <c r="E394" s="108" t="s">
        <v>282</v>
      </c>
      <c r="F394" s="372" t="str">
        <f>IF(OR(ISERROR(VLOOKUP($E394&amp;$D$85&amp;$D$86,'CCG data'!$A:$AD,'CCG data'!R$3,FALSE)),ISBLANK(VLOOKUP($E394&amp;$D$85&amp;$D$86,'CCG data'!$A:$AD,'CCG data'!R$3,FALSE))),"",VLOOKUP($E394&amp;$D$85&amp;$D$86,'CCG data'!$A:$AD,'CCG data'!R$3,FALSE))</f>
        <v/>
      </c>
      <c r="G394" s="373"/>
      <c r="H394" s="373">
        <f>IF(OR(ISERROR(VLOOKUP($E394&amp;$D$85&amp;$D$86,'CCG data'!$A:$AD,'CCG data'!S$3,FALSE)),ISBLANK(VLOOKUP($E394&amp;$D$85&amp;$D$86,'CCG data'!$A:$AD,'CCG data'!S$3,FALSE))),"",VLOOKUP($E394&amp;$D$85&amp;$D$86,'CCG data'!$A:$AD,'CCG data'!S$3,FALSE))</f>
        <v>19.7</v>
      </c>
      <c r="I394" s="373"/>
      <c r="J394" s="373">
        <f>IF(OR(ISERROR(VLOOKUP($E394&amp;$D$85&amp;$D$86,'CCG data'!$A:$AD,'CCG data'!T$3,FALSE)),ISBLANK(VLOOKUP($E394&amp;$D$85&amp;$D$86,'CCG data'!$A:$AD,'CCG data'!T$3,FALSE))),"",VLOOKUP($E394&amp;$D$85&amp;$D$86,'CCG data'!$A:$AD,'CCG data'!T$3,FALSE))</f>
        <v>22.4</v>
      </c>
      <c r="K394" s="373"/>
      <c r="L394" s="373">
        <f>IF(OR(ISERROR(VLOOKUP($E394&amp;$D$85&amp;$D$86,'CCG data'!$A:$AD,'CCG data'!U$3,FALSE)),ISBLANK(VLOOKUP($E394&amp;$D$85&amp;$D$86,'CCG data'!$A:$AD,'CCG data'!U$3,FALSE))),"",VLOOKUP($E394&amp;$D$85&amp;$D$86,'CCG data'!$A:$AD,'CCG data'!U$3,FALSE))</f>
        <v>19.399999999999999</v>
      </c>
      <c r="M394" s="374"/>
      <c r="N394" s="303">
        <f>IF(OR(ISERROR(VLOOKUP($E394&amp;$D$85&amp;$D$86,'CCG data'!$A:$AD,'CCG data'!G$3,FALSE)),ISBLANK(VLOOKUP($E394&amp;$D$85&amp;$D$86,'CCG data'!$A:$AD,'CCG data'!G$3,FALSE))),"",VLOOKUP($E394&amp;$D$85&amp;$D$86,'CCG data'!$A:$AD,'CCG data'!G$3,FALSE))</f>
        <v>1056</v>
      </c>
      <c r="P394" s="354" t="str">
        <f>IF(OR(ISERROR(VLOOKUP($E394&amp;$D$85&amp;$D$86,'CCG data'!$A:$AD,'CCG data'!B$3,FALSE)),ISBLANK(VLOOKUP($E394&amp;$D$85&amp;$D$86,'CCG data'!$A:$AD,'CCG data'!B$3,FALSE))),"",VLOOKUP($E394&amp;$D$85&amp;$D$86,'CCG data'!$A:$AD,'CCG data'!B$3,FALSE))</f>
        <v/>
      </c>
      <c r="Q394" s="246"/>
      <c r="R394" s="246">
        <f>IF(OR(ISERROR(VLOOKUP($E394&amp;$D$85&amp;$D$86,'CCG data'!$A:$AD,'CCG data'!C$3,FALSE)),ISBLANK(VLOOKUP($E394&amp;$D$85&amp;$D$86,'CCG data'!$A:$AD,'CCG data'!C$3,FALSE))),"",VLOOKUP($E394&amp;$D$85&amp;$D$86,'CCG data'!$A:$AD,'CCG data'!C$3,FALSE))</f>
        <v>0.31818181818181818</v>
      </c>
      <c r="S394" s="246"/>
      <c r="T394" s="246">
        <f>IF(OR(ISERROR(VLOOKUP($E394&amp;$D$85&amp;$D$86,'CCG data'!$A:$AD,'CCG data'!D$3,FALSE)),ISBLANK(VLOOKUP($E394&amp;$D$85&amp;$D$86,'CCG data'!$A:$AD,'CCG data'!D$3,FALSE))),"",VLOOKUP($E394&amp;$D$85&amp;$D$86,'CCG data'!$A:$AD,'CCG data'!D$3,FALSE))</f>
        <v>0.36742424242424243</v>
      </c>
      <c r="U394" s="246"/>
      <c r="V394" s="246">
        <f>IF(OR(ISERROR(VLOOKUP($E394&amp;$D$85&amp;$D$86,'CCG data'!$A:$AD,'CCG data'!E$3,FALSE)),ISBLANK(VLOOKUP($E394&amp;$D$85&amp;$D$86,'CCG data'!$A:$AD,'CCG data'!E$3,FALSE))),"",VLOOKUP($E394&amp;$D$85&amp;$D$86,'CCG data'!$A:$AD,'CCG data'!E$3,FALSE))</f>
        <v>0.31439393939393939</v>
      </c>
      <c r="W394" s="387"/>
      <c r="Z394" s="178">
        <f>IFERROR(VLOOKUP($E394&amp;$D$86, Outliers!$A$4:$P$214,10,FALSE),"0")</f>
        <v>1</v>
      </c>
      <c r="AA394" s="178">
        <f>IFERROR(VLOOKUP($E394&amp;$D$86, Outliers!$A$4:$P$214,11,FALSE),"0")</f>
        <v>1</v>
      </c>
      <c r="AB394" s="178">
        <f>IFERROR(VLOOKUP($E394&amp;$D$86, Outliers!$A$4:$P$214,12,FALSE),"0")</f>
        <v>1</v>
      </c>
      <c r="AD394" s="82"/>
      <c r="AE394" s="82"/>
      <c r="AF394" s="82"/>
      <c r="AG394" s="82"/>
    </row>
    <row r="395" spans="4:33" x14ac:dyDescent="0.25">
      <c r="D395" s="301"/>
      <c r="E395" s="107" t="s">
        <v>27</v>
      </c>
      <c r="F395" s="99" t="str">
        <f>IF(P394="","",VLOOKUP($E394&amp;$D$85&amp;$D$86,'CCG data'!$A:$AD,'CCG data'!W$3,FALSE))</f>
        <v/>
      </c>
      <c r="G395" s="100" t="str">
        <f>IF(P394="","",VLOOKUP($E394&amp;$D$85&amp;$D$86,'CCG data'!$A:$AD,'CCG data'!X$3,FALSE))</f>
        <v/>
      </c>
      <c r="H395" s="100">
        <f>IF(R394="","",VLOOKUP($E394&amp;$D$85&amp;$D$86,'CCG data'!$A:$AD,'CCG data'!Y$3,FALSE))</f>
        <v>17.600000000000001</v>
      </c>
      <c r="I395" s="100">
        <f>IF(R394="","",VLOOKUP($E394&amp;$D$85&amp;$D$86,'CCG data'!$A:$AD,'CCG data'!Z$3,FALSE))</f>
        <v>21.9</v>
      </c>
      <c r="J395" s="100">
        <f>IF(T394="","",VLOOKUP($E394&amp;$D$85&amp;$D$86,'CCG data'!$A:$AD,'CCG data'!AA$3,FALSE))</f>
        <v>20.2</v>
      </c>
      <c r="K395" s="100">
        <f>IF(T394="","",VLOOKUP($E394&amp;$D$85&amp;$D$86,'CCG data'!$A:$AD,'CCG data'!AB$3,FALSE))</f>
        <v>24.6</v>
      </c>
      <c r="L395" s="100">
        <f>IF(V394="","",VLOOKUP($E394&amp;$D$85&amp;$D$86,'CCG data'!$A:$AD,'CCG data'!AC$3,FALSE))</f>
        <v>17.3</v>
      </c>
      <c r="M395" s="100">
        <f>IF(V394="","",VLOOKUP($E394&amp;$D$85&amp;$D$86,'CCG data'!$A:$AD,'CCG data'!AD$3,FALSE))</f>
        <v>21.5</v>
      </c>
      <c r="N395" s="304"/>
      <c r="P395" s="162" t="str">
        <f>IF(P394="","",VLOOKUP($E394&amp;$D$85&amp;$D$86,'CCG data'!$A:$AD,'CCG data'!I$3,FALSE))</f>
        <v/>
      </c>
      <c r="Q395" s="15" t="str">
        <f>IF(P394="","",VLOOKUP($E394&amp;$D$85&amp;$D$86,'CCG data'!$A:$AD,'CCG data'!J$3,FALSE))</f>
        <v/>
      </c>
      <c r="R395" s="15">
        <f>IF(R394="","",VLOOKUP($E394&amp;$D$85&amp;$D$86,'CCG data'!$A:$AD,'CCG data'!K$3,FALSE))</f>
        <v>0.29099999999999998</v>
      </c>
      <c r="S395" s="15">
        <f>IF(R394="","",VLOOKUP($E394&amp;$D$85&amp;$D$86,'CCG data'!$A:$AD,'CCG data'!L$3,FALSE))</f>
        <v>0.34699999999999998</v>
      </c>
      <c r="T395" s="15">
        <f>IF(T394="","",VLOOKUP($E394&amp;$D$85&amp;$D$86,'CCG data'!$A:$AD,'CCG data'!M$3,FALSE))</f>
        <v>0.33900000000000002</v>
      </c>
      <c r="U395" s="15">
        <f>IF(T394="","",VLOOKUP($E394&amp;$D$85&amp;$D$86,'CCG data'!$A:$AD,'CCG data'!N$3,FALSE))</f>
        <v>0.39700000000000002</v>
      </c>
      <c r="V395" s="15">
        <f>IF(V394="","",VLOOKUP($E394&amp;$D$85&amp;$D$86,'CCG data'!$A:$AD,'CCG data'!O$3,FALSE))</f>
        <v>0.28699999999999998</v>
      </c>
      <c r="W395" s="142">
        <f>IF(V394="","",VLOOKUP($E394&amp;$D$85&amp;$D$86,'CCG data'!$A:$AD,'CCG data'!P$3,FALSE))</f>
        <v>0.34300000000000003</v>
      </c>
      <c r="Z395" s="178" t="str">
        <f>IFERROR(VLOOKUP($E395&amp;$D$86, Outliers!$A$4:$P$214,10,FALSE),"0")</f>
        <v>0</v>
      </c>
      <c r="AA395" s="178" t="str">
        <f>IFERROR(VLOOKUP($E395&amp;$D$86, Outliers!$A$4:$P$214,11,FALSE),"0")</f>
        <v>0</v>
      </c>
      <c r="AB395" s="178" t="str">
        <f>IFERROR(VLOOKUP($E395&amp;$D$86, Outliers!$A$4:$P$214,12,FALSE),"0")</f>
        <v>0</v>
      </c>
      <c r="AD395" s="82"/>
      <c r="AE395" s="82"/>
      <c r="AF395" s="82"/>
      <c r="AG395" s="82"/>
    </row>
    <row r="396" spans="4:33" ht="15.75" x14ac:dyDescent="0.25">
      <c r="D396" s="301"/>
      <c r="E396" s="108" t="s">
        <v>283</v>
      </c>
      <c r="F396" s="372" t="str">
        <f>IF(OR(ISERROR(VLOOKUP($E396&amp;$D$85&amp;$D$86,'CCG data'!$A:$AD,'CCG data'!R$3,FALSE)),ISBLANK(VLOOKUP($E396&amp;$D$85&amp;$D$86,'CCG data'!$A:$AD,'CCG data'!R$3,FALSE))),"",VLOOKUP($E396&amp;$D$85&amp;$D$86,'CCG data'!$A:$AD,'CCG data'!R$3,FALSE))</f>
        <v/>
      </c>
      <c r="G396" s="373"/>
      <c r="H396" s="373">
        <f>IF(OR(ISERROR(VLOOKUP($E396&amp;$D$85&amp;$D$86,'CCG data'!$A:$AD,'CCG data'!S$3,FALSE)),ISBLANK(VLOOKUP($E396&amp;$D$85&amp;$D$86,'CCG data'!$A:$AD,'CCG data'!S$3,FALSE))),"",VLOOKUP($E396&amp;$D$85&amp;$D$86,'CCG data'!$A:$AD,'CCG data'!S$3,FALSE))</f>
        <v>31.2</v>
      </c>
      <c r="I396" s="373"/>
      <c r="J396" s="373">
        <f>IF(OR(ISERROR(VLOOKUP($E396&amp;$D$85&amp;$D$86,'CCG data'!$A:$AD,'CCG data'!T$3,FALSE)),ISBLANK(VLOOKUP($E396&amp;$D$85&amp;$D$86,'CCG data'!$A:$AD,'CCG data'!T$3,FALSE))),"",VLOOKUP($E396&amp;$D$85&amp;$D$86,'CCG data'!$A:$AD,'CCG data'!T$3,FALSE))</f>
        <v>24</v>
      </c>
      <c r="K396" s="373"/>
      <c r="L396" s="373">
        <f>IF(OR(ISERROR(VLOOKUP($E396&amp;$D$85&amp;$D$86,'CCG data'!$A:$AD,'CCG data'!U$3,FALSE)),ISBLANK(VLOOKUP($E396&amp;$D$85&amp;$D$86,'CCG data'!$A:$AD,'CCG data'!U$3,FALSE))),"",VLOOKUP($E396&amp;$D$85&amp;$D$86,'CCG data'!$A:$AD,'CCG data'!U$3,FALSE))</f>
        <v>7.4</v>
      </c>
      <c r="M396" s="374"/>
      <c r="N396" s="303">
        <f>IF(OR(ISERROR(VLOOKUP($E396&amp;$D$85&amp;$D$86,'CCG data'!$A:$AD,'CCG data'!G$3,FALSE)),ISBLANK(VLOOKUP($E396&amp;$D$85&amp;$D$86,'CCG data'!$A:$AD,'CCG data'!G$3,FALSE))),"",VLOOKUP($E396&amp;$D$85&amp;$D$86,'CCG data'!$A:$AD,'CCG data'!G$3,FALSE))</f>
        <v>1137</v>
      </c>
      <c r="P396" s="354" t="str">
        <f>IF(OR(ISERROR(VLOOKUP($E396&amp;$D$85&amp;$D$86,'CCG data'!$A:$AD,'CCG data'!B$3,FALSE)),ISBLANK(VLOOKUP($E396&amp;$D$85&amp;$D$86,'CCG data'!$A:$AD,'CCG data'!B$3,FALSE))),"",VLOOKUP($E396&amp;$D$85&amp;$D$86,'CCG data'!$A:$AD,'CCG data'!B$3,FALSE))</f>
        <v/>
      </c>
      <c r="Q396" s="246"/>
      <c r="R396" s="246">
        <f>IF(OR(ISERROR(VLOOKUP($E396&amp;$D$85&amp;$D$86,'CCG data'!$A:$AD,'CCG data'!C$3,FALSE)),ISBLANK(VLOOKUP($E396&amp;$D$85&amp;$D$86,'CCG data'!$A:$AD,'CCG data'!C$3,FALSE))),"",VLOOKUP($E396&amp;$D$85&amp;$D$86,'CCG data'!$A:$AD,'CCG data'!C$3,FALSE))</f>
        <v>0.50131926121372028</v>
      </c>
      <c r="S396" s="246"/>
      <c r="T396" s="246">
        <f>IF(OR(ISERROR(VLOOKUP($E396&amp;$D$85&amp;$D$86,'CCG data'!$A:$AD,'CCG data'!D$3,FALSE)),ISBLANK(VLOOKUP($E396&amp;$D$85&amp;$D$86,'CCG data'!$A:$AD,'CCG data'!D$3,FALSE))),"",VLOOKUP($E396&amp;$D$85&amp;$D$86,'CCG data'!$A:$AD,'CCG data'!D$3,FALSE))</f>
        <v>0.37906772207563766</v>
      </c>
      <c r="U396" s="246"/>
      <c r="V396" s="246">
        <f>IF(OR(ISERROR(VLOOKUP($E396&amp;$D$85&amp;$D$86,'CCG data'!$A:$AD,'CCG data'!E$3,FALSE)),ISBLANK(VLOOKUP($E396&amp;$D$85&amp;$D$86,'CCG data'!$A:$AD,'CCG data'!E$3,FALSE))),"",VLOOKUP($E396&amp;$D$85&amp;$D$86,'CCG data'!$A:$AD,'CCG data'!E$3,FALSE))</f>
        <v>0.11961301671064203</v>
      </c>
      <c r="W396" s="387"/>
      <c r="Z396" s="178">
        <f>IFERROR(VLOOKUP($E396&amp;$D$86, Outliers!$A$4:$P$214,10,FALSE),"0")</f>
        <v>1</v>
      </c>
      <c r="AA396" s="178">
        <f>IFERROR(VLOOKUP($E396&amp;$D$86, Outliers!$A$4:$P$214,11,FALSE),"0")</f>
        <v>1</v>
      </c>
      <c r="AB396" s="178">
        <f>IFERROR(VLOOKUP($E396&amp;$D$86, Outliers!$A$4:$P$214,12,FALSE),"0")</f>
        <v>1</v>
      </c>
      <c r="AD396" s="82"/>
      <c r="AE396" s="82"/>
      <c r="AF396" s="82"/>
      <c r="AG396" s="82"/>
    </row>
    <row r="397" spans="4:33" x14ac:dyDescent="0.25">
      <c r="D397" s="301"/>
      <c r="E397" s="107" t="s">
        <v>27</v>
      </c>
      <c r="F397" s="99" t="str">
        <f>IF(P396="","",VLOOKUP($E396&amp;$D$85&amp;$D$86,'CCG data'!$A:$AD,'CCG data'!W$3,FALSE))</f>
        <v/>
      </c>
      <c r="G397" s="100" t="str">
        <f>IF(P396="","",VLOOKUP($E396&amp;$D$85&amp;$D$86,'CCG data'!$A:$AD,'CCG data'!X$3,FALSE))</f>
        <v/>
      </c>
      <c r="H397" s="100">
        <f>IF(R396="","",VLOOKUP($E396&amp;$D$85&amp;$D$86,'CCG data'!$A:$AD,'CCG data'!Y$3,FALSE))</f>
        <v>28.6</v>
      </c>
      <c r="I397" s="100">
        <f>IF(R396="","",VLOOKUP($E396&amp;$D$85&amp;$D$86,'CCG data'!$A:$AD,'CCG data'!Z$3,FALSE))</f>
        <v>33.700000000000003</v>
      </c>
      <c r="J397" s="100">
        <f>IF(T396="","",VLOOKUP($E396&amp;$D$85&amp;$D$86,'CCG data'!$A:$AD,'CCG data'!AA$3,FALSE))</f>
        <v>21.7</v>
      </c>
      <c r="K397" s="100">
        <f>IF(T396="","",VLOOKUP($E396&amp;$D$85&amp;$D$86,'CCG data'!$A:$AD,'CCG data'!AB$3,FALSE))</f>
        <v>26.2</v>
      </c>
      <c r="L397" s="100">
        <f>IF(V396="","",VLOOKUP($E396&amp;$D$85&amp;$D$86,'CCG data'!$A:$AD,'CCG data'!AC$3,FALSE))</f>
        <v>6.2</v>
      </c>
      <c r="M397" s="100">
        <f>IF(V396="","",VLOOKUP($E396&amp;$D$85&amp;$D$86,'CCG data'!$A:$AD,'CCG data'!AD$3,FALSE))</f>
        <v>8.6999999999999993</v>
      </c>
      <c r="N397" s="304"/>
      <c r="P397" s="162" t="str">
        <f>IF(P396="","",VLOOKUP($E396&amp;$D$85&amp;$D$86,'CCG data'!$A:$AD,'CCG data'!I$3,FALSE))</f>
        <v/>
      </c>
      <c r="Q397" s="15" t="str">
        <f>IF(P396="","",VLOOKUP($E396&amp;$D$85&amp;$D$86,'CCG data'!$A:$AD,'CCG data'!J$3,FALSE))</f>
        <v/>
      </c>
      <c r="R397" s="15">
        <f>IF(R396="","",VLOOKUP($E396&amp;$D$85&amp;$D$86,'CCG data'!$A:$AD,'CCG data'!K$3,FALSE))</f>
        <v>0.47199999999999998</v>
      </c>
      <c r="S397" s="15">
        <f>IF(R396="","",VLOOKUP($E396&amp;$D$85&amp;$D$86,'CCG data'!$A:$AD,'CCG data'!L$3,FALSE))</f>
        <v>0.53</v>
      </c>
      <c r="T397" s="15">
        <f>IF(T396="","",VLOOKUP($E396&amp;$D$85&amp;$D$86,'CCG data'!$A:$AD,'CCG data'!M$3,FALSE))</f>
        <v>0.35099999999999998</v>
      </c>
      <c r="U397" s="15">
        <f>IF(T396="","",VLOOKUP($E396&amp;$D$85&amp;$D$86,'CCG data'!$A:$AD,'CCG data'!N$3,FALSE))</f>
        <v>0.40799999999999997</v>
      </c>
      <c r="V397" s="15">
        <f>IF(V396="","",VLOOKUP($E396&amp;$D$85&amp;$D$86,'CCG data'!$A:$AD,'CCG data'!O$3,FALSE))</f>
        <v>0.10199999999999999</v>
      </c>
      <c r="W397" s="142">
        <f>IF(V396="","",VLOOKUP($E396&amp;$D$85&amp;$D$86,'CCG data'!$A:$AD,'CCG data'!P$3,FALSE))</f>
        <v>0.14000000000000001</v>
      </c>
      <c r="Z397" s="178" t="str">
        <f>IFERROR(VLOOKUP($E397&amp;$D$86, Outliers!$A$4:$P$214,10,FALSE),"0")</f>
        <v>0</v>
      </c>
      <c r="AA397" s="178" t="str">
        <f>IFERROR(VLOOKUP($E397&amp;$D$86, Outliers!$A$4:$P$214,11,FALSE),"0")</f>
        <v>0</v>
      </c>
      <c r="AB397" s="178" t="str">
        <f>IFERROR(VLOOKUP($E397&amp;$D$86, Outliers!$A$4:$P$214,12,FALSE),"0")</f>
        <v>0</v>
      </c>
      <c r="AD397" s="82"/>
      <c r="AE397" s="82"/>
      <c r="AF397" s="82"/>
      <c r="AG397" s="82"/>
    </row>
    <row r="398" spans="4:33" ht="15.75" x14ac:dyDescent="0.25">
      <c r="D398" s="301"/>
      <c r="E398" s="108" t="s">
        <v>284</v>
      </c>
      <c r="F398" s="372" t="str">
        <f>IF(OR(ISERROR(VLOOKUP($E398&amp;$D$85&amp;$D$86,'CCG data'!$A:$AD,'CCG data'!R$3,FALSE)),ISBLANK(VLOOKUP($E398&amp;$D$85&amp;$D$86,'CCG data'!$A:$AD,'CCG data'!R$3,FALSE))),"",VLOOKUP($E398&amp;$D$85&amp;$D$86,'CCG data'!$A:$AD,'CCG data'!R$3,FALSE))</f>
        <v/>
      </c>
      <c r="G398" s="373"/>
      <c r="H398" s="373">
        <f>IF(OR(ISERROR(VLOOKUP($E398&amp;$D$85&amp;$D$86,'CCG data'!$A:$AD,'CCG data'!S$3,FALSE)),ISBLANK(VLOOKUP($E398&amp;$D$85&amp;$D$86,'CCG data'!$A:$AD,'CCG data'!S$3,FALSE))),"",VLOOKUP($E398&amp;$D$85&amp;$D$86,'CCG data'!$A:$AD,'CCG data'!S$3,FALSE))</f>
        <v>32.4</v>
      </c>
      <c r="I398" s="373"/>
      <c r="J398" s="373">
        <f>IF(OR(ISERROR(VLOOKUP($E398&amp;$D$85&amp;$D$86,'CCG data'!$A:$AD,'CCG data'!T$3,FALSE)),ISBLANK(VLOOKUP($E398&amp;$D$85&amp;$D$86,'CCG data'!$A:$AD,'CCG data'!T$3,FALSE))),"",VLOOKUP($E398&amp;$D$85&amp;$D$86,'CCG data'!$A:$AD,'CCG data'!T$3,FALSE))</f>
        <v>26.6</v>
      </c>
      <c r="K398" s="373"/>
      <c r="L398" s="373">
        <f>IF(OR(ISERROR(VLOOKUP($E398&amp;$D$85&amp;$D$86,'CCG data'!$A:$AD,'CCG data'!U$3,FALSE)),ISBLANK(VLOOKUP($E398&amp;$D$85&amp;$D$86,'CCG data'!$A:$AD,'CCG data'!U$3,FALSE))),"",VLOOKUP($E398&amp;$D$85&amp;$D$86,'CCG data'!$A:$AD,'CCG data'!U$3,FALSE))</f>
        <v>12.1</v>
      </c>
      <c r="M398" s="374"/>
      <c r="N398" s="303">
        <f>IF(OR(ISERROR(VLOOKUP($E398&amp;$D$85&amp;$D$86,'CCG data'!$A:$AD,'CCG data'!G$3,FALSE)),ISBLANK(VLOOKUP($E398&amp;$D$85&amp;$D$86,'CCG data'!$A:$AD,'CCG data'!G$3,FALSE))),"",VLOOKUP($E398&amp;$D$85&amp;$D$86,'CCG data'!$A:$AD,'CCG data'!G$3,FALSE))</f>
        <v>1188</v>
      </c>
      <c r="P398" s="354" t="str">
        <f>IF(OR(ISERROR(VLOOKUP($E398&amp;$D$85&amp;$D$86,'CCG data'!$A:$AD,'CCG data'!B$3,FALSE)),ISBLANK(VLOOKUP($E398&amp;$D$85&amp;$D$86,'CCG data'!$A:$AD,'CCG data'!B$3,FALSE))),"",VLOOKUP($E398&amp;$D$85&amp;$D$86,'CCG data'!$A:$AD,'CCG data'!B$3,FALSE))</f>
        <v/>
      </c>
      <c r="Q398" s="246"/>
      <c r="R398" s="246">
        <f>IF(OR(ISERROR(VLOOKUP($E398&amp;$D$85&amp;$D$86,'CCG data'!$A:$AD,'CCG data'!C$3,FALSE)),ISBLANK(VLOOKUP($E398&amp;$D$85&amp;$D$86,'CCG data'!$A:$AD,'CCG data'!C$3,FALSE))),"",VLOOKUP($E398&amp;$D$85&amp;$D$86,'CCG data'!$A:$AD,'CCG data'!C$3,FALSE))</f>
        <v>0.45370370370370372</v>
      </c>
      <c r="S398" s="246"/>
      <c r="T398" s="246">
        <f>IF(OR(ISERROR(VLOOKUP($E398&amp;$D$85&amp;$D$86,'CCG data'!$A:$AD,'CCG data'!D$3,FALSE)),ISBLANK(VLOOKUP($E398&amp;$D$85&amp;$D$86,'CCG data'!$A:$AD,'CCG data'!D$3,FALSE))),"",VLOOKUP($E398&amp;$D$85&amp;$D$86,'CCG data'!$A:$AD,'CCG data'!D$3,FALSE))</f>
        <v>0.37626262626262624</v>
      </c>
      <c r="U398" s="246"/>
      <c r="V398" s="246">
        <f>IF(OR(ISERROR(VLOOKUP($E398&amp;$D$85&amp;$D$86,'CCG data'!$A:$AD,'CCG data'!E$3,FALSE)),ISBLANK(VLOOKUP($E398&amp;$D$85&amp;$D$86,'CCG data'!$A:$AD,'CCG data'!E$3,FALSE))),"",VLOOKUP($E398&amp;$D$85&amp;$D$86,'CCG data'!$A:$AD,'CCG data'!E$3,FALSE))</f>
        <v>0.17003367003367004</v>
      </c>
      <c r="W398" s="387"/>
      <c r="Z398" s="178">
        <f>IFERROR(VLOOKUP($E398&amp;$D$86, Outliers!$A$4:$P$214,10,FALSE),"0")</f>
        <v>0</v>
      </c>
      <c r="AA398" s="178">
        <f>IFERROR(VLOOKUP($E398&amp;$D$86, Outliers!$A$4:$P$214,11,FALSE),"0")</f>
        <v>0</v>
      </c>
      <c r="AB398" s="178">
        <f>IFERROR(VLOOKUP($E398&amp;$D$86, Outliers!$A$4:$P$214,12,FALSE),"0")</f>
        <v>0</v>
      </c>
      <c r="AD398" s="82"/>
      <c r="AE398" s="82"/>
      <c r="AF398" s="82"/>
      <c r="AG398" s="82"/>
    </row>
    <row r="399" spans="4:33" x14ac:dyDescent="0.25">
      <c r="D399" s="301"/>
      <c r="E399" s="107" t="s">
        <v>27</v>
      </c>
      <c r="F399" s="99" t="str">
        <f>IF(P398="","",VLOOKUP($E398&amp;$D$85&amp;$D$86,'CCG data'!$A:$AD,'CCG data'!W$3,FALSE))</f>
        <v/>
      </c>
      <c r="G399" s="100" t="str">
        <f>IF(P398="","",VLOOKUP($E398&amp;$D$85&amp;$D$86,'CCG data'!$A:$AD,'CCG data'!X$3,FALSE))</f>
        <v/>
      </c>
      <c r="H399" s="100">
        <f>IF(R398="","",VLOOKUP($E398&amp;$D$85&amp;$D$86,'CCG data'!$A:$AD,'CCG data'!Y$3,FALSE))</f>
        <v>29.7</v>
      </c>
      <c r="I399" s="100">
        <f>IF(R398="","",VLOOKUP($E398&amp;$D$85&amp;$D$86,'CCG data'!$A:$AD,'CCG data'!Z$3,FALSE))</f>
        <v>35.200000000000003</v>
      </c>
      <c r="J399" s="100">
        <f>IF(T398="","",VLOOKUP($E398&amp;$D$85&amp;$D$86,'CCG data'!$A:$AD,'CCG data'!AA$3,FALSE))</f>
        <v>24.1</v>
      </c>
      <c r="K399" s="100">
        <f>IF(T398="","",VLOOKUP($E398&amp;$D$85&amp;$D$86,'CCG data'!$A:$AD,'CCG data'!AB$3,FALSE))</f>
        <v>29</v>
      </c>
      <c r="L399" s="100">
        <f>IF(V398="","",VLOOKUP($E398&amp;$D$85&amp;$D$86,'CCG data'!$A:$AD,'CCG data'!AC$3,FALSE))</f>
        <v>10.4</v>
      </c>
      <c r="M399" s="100">
        <f>IF(V398="","",VLOOKUP($E398&amp;$D$85&amp;$D$86,'CCG data'!$A:$AD,'CCG data'!AD$3,FALSE))</f>
        <v>13.8</v>
      </c>
      <c r="N399" s="304"/>
      <c r="P399" s="162" t="str">
        <f>IF(P398="","",VLOOKUP($E398&amp;$D$85&amp;$D$86,'CCG data'!$A:$AD,'CCG data'!I$3,FALSE))</f>
        <v/>
      </c>
      <c r="Q399" s="15" t="str">
        <f>IF(P398="","",VLOOKUP($E398&amp;$D$85&amp;$D$86,'CCG data'!$A:$AD,'CCG data'!J$3,FALSE))</f>
        <v/>
      </c>
      <c r="R399" s="15">
        <f>IF(R398="","",VLOOKUP($E398&amp;$D$85&amp;$D$86,'CCG data'!$A:$AD,'CCG data'!K$3,FALSE))</f>
        <v>0.42599999999999999</v>
      </c>
      <c r="S399" s="15">
        <f>IF(R398="","",VLOOKUP($E398&amp;$D$85&amp;$D$86,'CCG data'!$A:$AD,'CCG data'!L$3,FALSE))</f>
        <v>0.48199999999999998</v>
      </c>
      <c r="T399" s="15">
        <f>IF(T398="","",VLOOKUP($E398&amp;$D$85&amp;$D$86,'CCG data'!$A:$AD,'CCG data'!M$3,FALSE))</f>
        <v>0.34899999999999998</v>
      </c>
      <c r="U399" s="15">
        <f>IF(T398="","",VLOOKUP($E398&amp;$D$85&amp;$D$86,'CCG data'!$A:$AD,'CCG data'!N$3,FALSE))</f>
        <v>0.40400000000000003</v>
      </c>
      <c r="V399" s="15">
        <f>IF(V398="","",VLOOKUP($E398&amp;$D$85&amp;$D$86,'CCG data'!$A:$AD,'CCG data'!O$3,FALSE))</f>
        <v>0.15</v>
      </c>
      <c r="W399" s="142">
        <f>IF(V398="","",VLOOKUP($E398&amp;$D$85&amp;$D$86,'CCG data'!$A:$AD,'CCG data'!P$3,FALSE))</f>
        <v>0.192</v>
      </c>
      <c r="Z399" s="178" t="str">
        <f>IFERROR(VLOOKUP($E399&amp;$D$86, Outliers!$A$4:$P$214,10,FALSE),"0")</f>
        <v>0</v>
      </c>
      <c r="AA399" s="178" t="str">
        <f>IFERROR(VLOOKUP($E399&amp;$D$86, Outliers!$A$4:$P$214,11,FALSE),"0")</f>
        <v>0</v>
      </c>
      <c r="AB399" s="178" t="str">
        <f>IFERROR(VLOOKUP($E399&amp;$D$86, Outliers!$A$4:$P$214,12,FALSE),"0")</f>
        <v>0</v>
      </c>
      <c r="AD399" s="82"/>
      <c r="AE399" s="82"/>
      <c r="AF399" s="82"/>
      <c r="AG399" s="82"/>
    </row>
    <row r="400" spans="4:33" ht="15.75" x14ac:dyDescent="0.25">
      <c r="D400" s="301"/>
      <c r="E400" s="108" t="s">
        <v>285</v>
      </c>
      <c r="F400" s="372" t="str">
        <f>IF(OR(ISERROR(VLOOKUP($E400&amp;$D$85&amp;$D$86,'CCG data'!$A:$AD,'CCG data'!R$3,FALSE)),ISBLANK(VLOOKUP($E400&amp;$D$85&amp;$D$86,'CCG data'!$A:$AD,'CCG data'!R$3,FALSE))),"",VLOOKUP($E400&amp;$D$85&amp;$D$86,'CCG data'!$A:$AD,'CCG data'!R$3,FALSE))</f>
        <v/>
      </c>
      <c r="G400" s="373"/>
      <c r="H400" s="373">
        <f>IF(OR(ISERROR(VLOOKUP($E400&amp;$D$85&amp;$D$86,'CCG data'!$A:$AD,'CCG data'!S$3,FALSE)),ISBLANK(VLOOKUP($E400&amp;$D$85&amp;$D$86,'CCG data'!$A:$AD,'CCG data'!S$3,FALSE))),"",VLOOKUP($E400&amp;$D$85&amp;$D$86,'CCG data'!$A:$AD,'CCG data'!S$3,FALSE))</f>
        <v>33.700000000000003</v>
      </c>
      <c r="I400" s="373"/>
      <c r="J400" s="373">
        <f>IF(OR(ISERROR(VLOOKUP($E400&amp;$D$85&amp;$D$86,'CCG data'!$A:$AD,'CCG data'!T$3,FALSE)),ISBLANK(VLOOKUP($E400&amp;$D$85&amp;$D$86,'CCG data'!$A:$AD,'CCG data'!T$3,FALSE))),"",VLOOKUP($E400&amp;$D$85&amp;$D$86,'CCG data'!$A:$AD,'CCG data'!T$3,FALSE))</f>
        <v>20.9</v>
      </c>
      <c r="K400" s="373"/>
      <c r="L400" s="373">
        <f>IF(OR(ISERROR(VLOOKUP($E400&amp;$D$85&amp;$D$86,'CCG data'!$A:$AD,'CCG data'!U$3,FALSE)),ISBLANK(VLOOKUP($E400&amp;$D$85&amp;$D$86,'CCG data'!$A:$AD,'CCG data'!U$3,FALSE))),"",VLOOKUP($E400&amp;$D$85&amp;$D$86,'CCG data'!$A:$AD,'CCG data'!U$3,FALSE))</f>
        <v>9.1</v>
      </c>
      <c r="M400" s="374"/>
      <c r="N400" s="303">
        <f>IF(OR(ISERROR(VLOOKUP($E400&amp;$D$85&amp;$D$86,'CCG data'!$A:$AD,'CCG data'!G$3,FALSE)),ISBLANK(VLOOKUP($E400&amp;$D$85&amp;$D$86,'CCG data'!$A:$AD,'CCG data'!G$3,FALSE))),"",VLOOKUP($E400&amp;$D$85&amp;$D$86,'CCG data'!$A:$AD,'CCG data'!G$3,FALSE))</f>
        <v>753</v>
      </c>
      <c r="P400" s="354" t="str">
        <f>IF(OR(ISERROR(VLOOKUP($E400&amp;$D$85&amp;$D$86,'CCG data'!$A:$AD,'CCG data'!B$3,FALSE)),ISBLANK(VLOOKUP($E400&amp;$D$85&amp;$D$86,'CCG data'!$A:$AD,'CCG data'!B$3,FALSE))),"",VLOOKUP($E400&amp;$D$85&amp;$D$86,'CCG data'!$A:$AD,'CCG data'!B$3,FALSE))</f>
        <v/>
      </c>
      <c r="Q400" s="246"/>
      <c r="R400" s="246">
        <f>IF(OR(ISERROR(VLOOKUP($E400&amp;$D$85&amp;$D$86,'CCG data'!$A:$AD,'CCG data'!C$3,FALSE)),ISBLANK(VLOOKUP($E400&amp;$D$85&amp;$D$86,'CCG data'!$A:$AD,'CCG data'!C$3,FALSE))),"",VLOOKUP($E400&amp;$D$85&amp;$D$86,'CCG data'!$A:$AD,'CCG data'!C$3,FALSE))</f>
        <v>0.52722443559096943</v>
      </c>
      <c r="S400" s="246"/>
      <c r="T400" s="246">
        <f>IF(OR(ISERROR(VLOOKUP($E400&amp;$D$85&amp;$D$86,'CCG data'!$A:$AD,'CCG data'!D$3,FALSE)),ISBLANK(VLOOKUP($E400&amp;$D$85&amp;$D$86,'CCG data'!$A:$AD,'CCG data'!D$3,FALSE))),"",VLOOKUP($E400&amp;$D$85&amp;$D$86,'CCG data'!$A:$AD,'CCG data'!D$3,FALSE))</f>
        <v>0.33067729083665337</v>
      </c>
      <c r="U400" s="246"/>
      <c r="V400" s="246">
        <f>IF(OR(ISERROR(VLOOKUP($E400&amp;$D$85&amp;$D$86,'CCG data'!$A:$AD,'CCG data'!E$3,FALSE)),ISBLANK(VLOOKUP($E400&amp;$D$85&amp;$D$86,'CCG data'!$A:$AD,'CCG data'!E$3,FALSE))),"",VLOOKUP($E400&amp;$D$85&amp;$D$86,'CCG data'!$A:$AD,'CCG data'!E$3,FALSE))</f>
        <v>0.14209827357237717</v>
      </c>
      <c r="W400" s="387"/>
      <c r="Z400" s="178">
        <f>IFERROR(VLOOKUP($E400&amp;$D$86, Outliers!$A$4:$P$214,10,FALSE),"0")</f>
        <v>0</v>
      </c>
      <c r="AA400" s="178">
        <f>IFERROR(VLOOKUP($E400&amp;$D$86, Outliers!$A$4:$P$214,11,FALSE),"0")</f>
        <v>1</v>
      </c>
      <c r="AB400" s="178">
        <f>IFERROR(VLOOKUP($E400&amp;$D$86, Outliers!$A$4:$P$214,12,FALSE),"0")</f>
        <v>1</v>
      </c>
      <c r="AD400" s="82"/>
      <c r="AE400" s="82"/>
      <c r="AF400" s="82"/>
      <c r="AG400" s="82"/>
    </row>
    <row r="401" spans="4:33" x14ac:dyDescent="0.25">
      <c r="D401" s="301"/>
      <c r="E401" s="107" t="s">
        <v>27</v>
      </c>
      <c r="F401" s="99" t="str">
        <f>IF(P400="","",VLOOKUP($E400&amp;$D$85&amp;$D$86,'CCG data'!$A:$AD,'CCG data'!W$3,FALSE))</f>
        <v/>
      </c>
      <c r="G401" s="100" t="str">
        <f>IF(P400="","",VLOOKUP($E400&amp;$D$85&amp;$D$86,'CCG data'!$A:$AD,'CCG data'!X$3,FALSE))</f>
        <v/>
      </c>
      <c r="H401" s="100">
        <f>IF(R400="","",VLOOKUP($E400&amp;$D$85&amp;$D$86,'CCG data'!$A:$AD,'CCG data'!Y$3,FALSE))</f>
        <v>30.4</v>
      </c>
      <c r="I401" s="100">
        <f>IF(R400="","",VLOOKUP($E400&amp;$D$85&amp;$D$86,'CCG data'!$A:$AD,'CCG data'!Z$3,FALSE))</f>
        <v>37</v>
      </c>
      <c r="J401" s="100">
        <f>IF(T400="","",VLOOKUP($E400&amp;$D$85&amp;$D$86,'CCG data'!$A:$AD,'CCG data'!AA$3,FALSE))</f>
        <v>18.3</v>
      </c>
      <c r="K401" s="100">
        <f>IF(T400="","",VLOOKUP($E400&amp;$D$85&amp;$D$86,'CCG data'!$A:$AD,'CCG data'!AB$3,FALSE))</f>
        <v>23.6</v>
      </c>
      <c r="L401" s="100">
        <f>IF(V400="","",VLOOKUP($E400&amp;$D$85&amp;$D$86,'CCG data'!$A:$AD,'CCG data'!AC$3,FALSE))</f>
        <v>7.4</v>
      </c>
      <c r="M401" s="100">
        <f>IF(V400="","",VLOOKUP($E400&amp;$D$85&amp;$D$86,'CCG data'!$A:$AD,'CCG data'!AD$3,FALSE))</f>
        <v>10.8</v>
      </c>
      <c r="N401" s="304"/>
      <c r="P401" s="162" t="str">
        <f>IF(P400="","",VLOOKUP($E400&amp;$D$85&amp;$D$86,'CCG data'!$A:$AD,'CCG data'!I$3,FALSE))</f>
        <v/>
      </c>
      <c r="Q401" s="15" t="str">
        <f>IF(P400="","",VLOOKUP($E400&amp;$D$85&amp;$D$86,'CCG data'!$A:$AD,'CCG data'!J$3,FALSE))</f>
        <v/>
      </c>
      <c r="R401" s="15">
        <f>IF(R400="","",VLOOKUP($E400&amp;$D$85&amp;$D$86,'CCG data'!$A:$AD,'CCG data'!K$3,FALSE))</f>
        <v>0.49199999999999999</v>
      </c>
      <c r="S401" s="15">
        <f>IF(R400="","",VLOOKUP($E400&amp;$D$85&amp;$D$86,'CCG data'!$A:$AD,'CCG data'!L$3,FALSE))</f>
        <v>0.56299999999999994</v>
      </c>
      <c r="T401" s="15">
        <f>IF(T400="","",VLOOKUP($E400&amp;$D$85&amp;$D$86,'CCG data'!$A:$AD,'CCG data'!M$3,FALSE))</f>
        <v>0.29799999999999999</v>
      </c>
      <c r="U401" s="15">
        <f>IF(T400="","",VLOOKUP($E400&amp;$D$85&amp;$D$86,'CCG data'!$A:$AD,'CCG data'!N$3,FALSE))</f>
        <v>0.36499999999999999</v>
      </c>
      <c r="V401" s="15">
        <f>IF(V400="","",VLOOKUP($E400&amp;$D$85&amp;$D$86,'CCG data'!$A:$AD,'CCG data'!O$3,FALSE))</f>
        <v>0.11899999999999999</v>
      </c>
      <c r="W401" s="142">
        <f>IF(V400="","",VLOOKUP($E400&amp;$D$85&amp;$D$86,'CCG data'!$A:$AD,'CCG data'!P$3,FALSE))</f>
        <v>0.16900000000000001</v>
      </c>
      <c r="Z401" s="178" t="str">
        <f>IFERROR(VLOOKUP($E401&amp;$D$86, Outliers!$A$4:$P$214,10,FALSE),"0")</f>
        <v>0</v>
      </c>
      <c r="AA401" s="178" t="str">
        <f>IFERROR(VLOOKUP($E401&amp;$D$86, Outliers!$A$4:$P$214,11,FALSE),"0")</f>
        <v>0</v>
      </c>
      <c r="AB401" s="178" t="str">
        <f>IFERROR(VLOOKUP($E401&amp;$D$86, Outliers!$A$4:$P$214,12,FALSE),"0")</f>
        <v>0</v>
      </c>
      <c r="AD401" s="82"/>
      <c r="AE401" s="82"/>
      <c r="AF401" s="82"/>
      <c r="AG401" s="82"/>
    </row>
    <row r="402" spans="4:33" ht="15.75" x14ac:dyDescent="0.25">
      <c r="D402" s="301"/>
      <c r="E402" s="108" t="s">
        <v>286</v>
      </c>
      <c r="F402" s="372" t="str">
        <f>IF(OR(ISERROR(VLOOKUP($E402&amp;$D$85&amp;$D$86,'CCG data'!$A:$AD,'CCG data'!R$3,FALSE)),ISBLANK(VLOOKUP($E402&amp;$D$85&amp;$D$86,'CCG data'!$A:$AD,'CCG data'!R$3,FALSE))),"",VLOOKUP($E402&amp;$D$85&amp;$D$86,'CCG data'!$A:$AD,'CCG data'!R$3,FALSE))</f>
        <v/>
      </c>
      <c r="G402" s="373"/>
      <c r="H402" s="373">
        <f>IF(OR(ISERROR(VLOOKUP($E402&amp;$D$85&amp;$D$86,'CCG data'!$A:$AD,'CCG data'!S$3,FALSE)),ISBLANK(VLOOKUP($E402&amp;$D$85&amp;$D$86,'CCG data'!$A:$AD,'CCG data'!S$3,FALSE))),"",VLOOKUP($E402&amp;$D$85&amp;$D$86,'CCG data'!$A:$AD,'CCG data'!S$3,FALSE))</f>
        <v>69.8</v>
      </c>
      <c r="I402" s="373"/>
      <c r="J402" s="373">
        <f>IF(OR(ISERROR(VLOOKUP($E402&amp;$D$85&amp;$D$86,'CCG data'!$A:$AD,'CCG data'!T$3,FALSE)),ISBLANK(VLOOKUP($E402&amp;$D$85&amp;$D$86,'CCG data'!$A:$AD,'CCG data'!T$3,FALSE))),"",VLOOKUP($E402&amp;$D$85&amp;$D$86,'CCG data'!$A:$AD,'CCG data'!T$3,FALSE))</f>
        <v>46.8</v>
      </c>
      <c r="K402" s="373"/>
      <c r="L402" s="373">
        <f>IF(OR(ISERROR(VLOOKUP($E402&amp;$D$85&amp;$D$86,'CCG data'!$A:$AD,'CCG data'!U$3,FALSE)),ISBLANK(VLOOKUP($E402&amp;$D$85&amp;$D$86,'CCG data'!$A:$AD,'CCG data'!U$3,FALSE))),"",VLOOKUP($E402&amp;$D$85&amp;$D$86,'CCG data'!$A:$AD,'CCG data'!U$3,FALSE))</f>
        <v>20.100000000000001</v>
      </c>
      <c r="M402" s="374"/>
      <c r="N402" s="303">
        <f>IF(OR(ISERROR(VLOOKUP($E402&amp;$D$85&amp;$D$86,'CCG data'!$A:$AD,'CCG data'!G$3,FALSE)),ISBLANK(VLOOKUP($E402&amp;$D$85&amp;$D$86,'CCG data'!$A:$AD,'CCG data'!G$3,FALSE))),"",VLOOKUP($E402&amp;$D$85&amp;$D$86,'CCG data'!$A:$AD,'CCG data'!G$3,FALSE))</f>
        <v>1066</v>
      </c>
      <c r="P402" s="354" t="str">
        <f>IF(OR(ISERROR(VLOOKUP($E402&amp;$D$85&amp;$D$86,'CCG data'!$A:$AD,'CCG data'!B$3,FALSE)),ISBLANK(VLOOKUP($E402&amp;$D$85&amp;$D$86,'CCG data'!$A:$AD,'CCG data'!B$3,FALSE))),"",VLOOKUP($E402&amp;$D$85&amp;$D$86,'CCG data'!$A:$AD,'CCG data'!B$3,FALSE))</f>
        <v/>
      </c>
      <c r="Q402" s="246"/>
      <c r="R402" s="246">
        <f>IF(OR(ISERROR(VLOOKUP($E402&amp;$D$85&amp;$D$86,'CCG data'!$A:$AD,'CCG data'!C$3,FALSE)),ISBLANK(VLOOKUP($E402&amp;$D$85&amp;$D$86,'CCG data'!$A:$AD,'CCG data'!C$3,FALSE))),"",VLOOKUP($E402&amp;$D$85&amp;$D$86,'CCG data'!$A:$AD,'CCG data'!C$3,FALSE))</f>
        <v>0.5065666041275797</v>
      </c>
      <c r="S402" s="246"/>
      <c r="T402" s="246">
        <f>IF(OR(ISERROR(VLOOKUP($E402&amp;$D$85&amp;$D$86,'CCG data'!$A:$AD,'CCG data'!D$3,FALSE)),ISBLANK(VLOOKUP($E402&amp;$D$85&amp;$D$86,'CCG data'!$A:$AD,'CCG data'!D$3,FALSE))),"",VLOOKUP($E402&amp;$D$85&amp;$D$86,'CCG data'!$A:$AD,'CCG data'!D$3,FALSE))</f>
        <v>0.34427767354596622</v>
      </c>
      <c r="U402" s="246"/>
      <c r="V402" s="246">
        <f>IF(OR(ISERROR(VLOOKUP($E402&amp;$D$85&amp;$D$86,'CCG data'!$A:$AD,'CCG data'!E$3,FALSE)),ISBLANK(VLOOKUP($E402&amp;$D$85&amp;$D$86,'CCG data'!$A:$AD,'CCG data'!E$3,FALSE))),"",VLOOKUP($E402&amp;$D$85&amp;$D$86,'CCG data'!$A:$AD,'CCG data'!E$3,FALSE))</f>
        <v>0.14915572232645402</v>
      </c>
      <c r="W402" s="387"/>
      <c r="Z402" s="178">
        <f>IFERROR(VLOOKUP($E402&amp;$D$86, Outliers!$A$4:$P$214,10,FALSE),"0")</f>
        <v>1</v>
      </c>
      <c r="AA402" s="178">
        <f>IFERROR(VLOOKUP($E402&amp;$D$86, Outliers!$A$4:$P$214,11,FALSE),"0")</f>
        <v>1</v>
      </c>
      <c r="AB402" s="178">
        <f>IFERROR(VLOOKUP($E402&amp;$D$86, Outliers!$A$4:$P$214,12,FALSE),"0")</f>
        <v>1</v>
      </c>
      <c r="AD402" s="82"/>
      <c r="AE402" s="82"/>
      <c r="AF402" s="82"/>
      <c r="AG402" s="82"/>
    </row>
    <row r="403" spans="4:33" x14ac:dyDescent="0.25">
      <c r="D403" s="301"/>
      <c r="E403" s="107" t="s">
        <v>27</v>
      </c>
      <c r="F403" s="99" t="str">
        <f>IF(P402="","",VLOOKUP($E402&amp;$D$85&amp;$D$86,'CCG data'!$A:$AD,'CCG data'!W$3,FALSE))</f>
        <v/>
      </c>
      <c r="G403" s="100" t="str">
        <f>IF(P402="","",VLOOKUP($E402&amp;$D$85&amp;$D$86,'CCG data'!$A:$AD,'CCG data'!X$3,FALSE))</f>
        <v/>
      </c>
      <c r="H403" s="100">
        <f>IF(R402="","",VLOOKUP($E402&amp;$D$85&amp;$D$86,'CCG data'!$A:$AD,'CCG data'!Y$3,FALSE))</f>
        <v>63.9</v>
      </c>
      <c r="I403" s="100">
        <f>IF(R402="","",VLOOKUP($E402&amp;$D$85&amp;$D$86,'CCG data'!$A:$AD,'CCG data'!Z$3,FALSE))</f>
        <v>75.7</v>
      </c>
      <c r="J403" s="100">
        <f>IF(T402="","",VLOOKUP($E402&amp;$D$85&amp;$D$86,'CCG data'!$A:$AD,'CCG data'!AA$3,FALSE))</f>
        <v>42</v>
      </c>
      <c r="K403" s="100">
        <f>IF(T402="","",VLOOKUP($E402&amp;$D$85&amp;$D$86,'CCG data'!$A:$AD,'CCG data'!AB$3,FALSE))</f>
        <v>51.5</v>
      </c>
      <c r="L403" s="100">
        <f>IF(V402="","",VLOOKUP($E402&amp;$D$85&amp;$D$86,'CCG data'!$A:$AD,'CCG data'!AC$3,FALSE))</f>
        <v>16.899999999999999</v>
      </c>
      <c r="M403" s="100">
        <f>IF(V402="","",VLOOKUP($E402&amp;$D$85&amp;$D$86,'CCG data'!$A:$AD,'CCG data'!AD$3,FALSE))</f>
        <v>23.2</v>
      </c>
      <c r="N403" s="304"/>
      <c r="P403" s="162" t="str">
        <f>IF(P402="","",VLOOKUP($E402&amp;$D$85&amp;$D$86,'CCG data'!$A:$AD,'CCG data'!I$3,FALSE))</f>
        <v/>
      </c>
      <c r="Q403" s="15" t="str">
        <f>IF(P402="","",VLOOKUP($E402&amp;$D$85&amp;$D$86,'CCG data'!$A:$AD,'CCG data'!J$3,FALSE))</f>
        <v/>
      </c>
      <c r="R403" s="15">
        <f>IF(R402="","",VLOOKUP($E402&amp;$D$85&amp;$D$86,'CCG data'!$A:$AD,'CCG data'!K$3,FALSE))</f>
        <v>0.47699999999999998</v>
      </c>
      <c r="S403" s="15">
        <f>IF(R402="","",VLOOKUP($E402&amp;$D$85&amp;$D$86,'CCG data'!$A:$AD,'CCG data'!L$3,FALSE))</f>
        <v>0.53700000000000003</v>
      </c>
      <c r="T403" s="15">
        <f>IF(T402="","",VLOOKUP($E402&amp;$D$85&amp;$D$86,'CCG data'!$A:$AD,'CCG data'!M$3,FALSE))</f>
        <v>0.316</v>
      </c>
      <c r="U403" s="15">
        <f>IF(T402="","",VLOOKUP($E402&amp;$D$85&amp;$D$86,'CCG data'!$A:$AD,'CCG data'!N$3,FALSE))</f>
        <v>0.373</v>
      </c>
      <c r="V403" s="15">
        <f>IF(V402="","",VLOOKUP($E402&amp;$D$85&amp;$D$86,'CCG data'!$A:$AD,'CCG data'!O$3,FALSE))</f>
        <v>0.129</v>
      </c>
      <c r="W403" s="142">
        <f>IF(V402="","",VLOOKUP($E402&amp;$D$85&amp;$D$86,'CCG data'!$A:$AD,'CCG data'!P$3,FALSE))</f>
        <v>0.17199999999999999</v>
      </c>
      <c r="Z403" s="178" t="str">
        <f>IFERROR(VLOOKUP($E403&amp;$D$86, Outliers!$A$4:$P$214,10,FALSE),"0")</f>
        <v>0</v>
      </c>
      <c r="AA403" s="178" t="str">
        <f>IFERROR(VLOOKUP($E403&amp;$D$86, Outliers!$A$4:$P$214,11,FALSE),"0")</f>
        <v>0</v>
      </c>
      <c r="AB403" s="178" t="str">
        <f>IFERROR(VLOOKUP($E403&amp;$D$86, Outliers!$A$4:$P$214,12,FALSE),"0")</f>
        <v>0</v>
      </c>
      <c r="AD403" s="82"/>
      <c r="AE403" s="82"/>
      <c r="AF403" s="82"/>
      <c r="AG403" s="82"/>
    </row>
    <row r="404" spans="4:33" ht="15.75" x14ac:dyDescent="0.25">
      <c r="D404" s="301"/>
      <c r="E404" s="108" t="s">
        <v>287</v>
      </c>
      <c r="F404" s="372" t="str">
        <f>IF(OR(ISERROR(VLOOKUP($E404&amp;$D$85&amp;$D$86,'CCG data'!$A:$AD,'CCG data'!R$3,FALSE)),ISBLANK(VLOOKUP($E404&amp;$D$85&amp;$D$86,'CCG data'!$A:$AD,'CCG data'!R$3,FALSE))),"",VLOOKUP($E404&amp;$D$85&amp;$D$86,'CCG data'!$A:$AD,'CCG data'!R$3,FALSE))</f>
        <v/>
      </c>
      <c r="G404" s="373"/>
      <c r="H404" s="373">
        <f>IF(OR(ISERROR(VLOOKUP($E404&amp;$D$85&amp;$D$86,'CCG data'!$A:$AD,'CCG data'!S$3,FALSE)),ISBLANK(VLOOKUP($E404&amp;$D$85&amp;$D$86,'CCG data'!$A:$AD,'CCG data'!S$3,FALSE))),"",VLOOKUP($E404&amp;$D$85&amp;$D$86,'CCG data'!$A:$AD,'CCG data'!S$3,FALSE))</f>
        <v>20</v>
      </c>
      <c r="I404" s="373"/>
      <c r="J404" s="373">
        <f>IF(OR(ISERROR(VLOOKUP($E404&amp;$D$85&amp;$D$86,'CCG data'!$A:$AD,'CCG data'!T$3,FALSE)),ISBLANK(VLOOKUP($E404&amp;$D$85&amp;$D$86,'CCG data'!$A:$AD,'CCG data'!T$3,FALSE))),"",VLOOKUP($E404&amp;$D$85&amp;$D$86,'CCG data'!$A:$AD,'CCG data'!T$3,FALSE))</f>
        <v>22.4</v>
      </c>
      <c r="K404" s="373"/>
      <c r="L404" s="373">
        <f>IF(OR(ISERROR(VLOOKUP($E404&amp;$D$85&amp;$D$86,'CCG data'!$A:$AD,'CCG data'!U$3,FALSE)),ISBLANK(VLOOKUP($E404&amp;$D$85&amp;$D$86,'CCG data'!$A:$AD,'CCG data'!U$3,FALSE))),"",VLOOKUP($E404&amp;$D$85&amp;$D$86,'CCG data'!$A:$AD,'CCG data'!U$3,FALSE))</f>
        <v>17.5</v>
      </c>
      <c r="M404" s="374"/>
      <c r="N404" s="303">
        <f>IF(OR(ISERROR(VLOOKUP($E404&amp;$D$85&amp;$D$86,'CCG data'!$A:$AD,'CCG data'!G$3,FALSE)),ISBLANK(VLOOKUP($E404&amp;$D$85&amp;$D$86,'CCG data'!$A:$AD,'CCG data'!G$3,FALSE))),"",VLOOKUP($E404&amp;$D$85&amp;$D$86,'CCG data'!$A:$AD,'CCG data'!G$3,FALSE))</f>
        <v>1183</v>
      </c>
      <c r="P404" s="354" t="str">
        <f>IF(OR(ISERROR(VLOOKUP($E404&amp;$D$85&amp;$D$86,'CCG data'!$A:$AD,'CCG data'!B$3,FALSE)),ISBLANK(VLOOKUP($E404&amp;$D$85&amp;$D$86,'CCG data'!$A:$AD,'CCG data'!B$3,FALSE))),"",VLOOKUP($E404&amp;$D$85&amp;$D$86,'CCG data'!$A:$AD,'CCG data'!B$3,FALSE))</f>
        <v/>
      </c>
      <c r="Q404" s="246"/>
      <c r="R404" s="246">
        <f>IF(OR(ISERROR(VLOOKUP($E404&amp;$D$85&amp;$D$86,'CCG data'!$A:$AD,'CCG data'!C$3,FALSE)),ISBLANK(VLOOKUP($E404&amp;$D$85&amp;$D$86,'CCG data'!$A:$AD,'CCG data'!C$3,FALSE))),"",VLOOKUP($E404&amp;$D$85&amp;$D$86,'CCG data'!$A:$AD,'CCG data'!C$3,FALSE))</f>
        <v>0.33220625528317838</v>
      </c>
      <c r="S404" s="246"/>
      <c r="T404" s="246">
        <f>IF(OR(ISERROR(VLOOKUP($E404&amp;$D$85&amp;$D$86,'CCG data'!$A:$AD,'CCG data'!D$3,FALSE)),ISBLANK(VLOOKUP($E404&amp;$D$85&amp;$D$86,'CCG data'!$A:$AD,'CCG data'!D$3,FALSE))),"",VLOOKUP($E404&amp;$D$85&amp;$D$86,'CCG data'!$A:$AD,'CCG data'!D$3,FALSE))</f>
        <v>0.37447168216398985</v>
      </c>
      <c r="U404" s="246"/>
      <c r="V404" s="246">
        <f>IF(OR(ISERROR(VLOOKUP($E404&amp;$D$85&amp;$D$86,'CCG data'!$A:$AD,'CCG data'!E$3,FALSE)),ISBLANK(VLOOKUP($E404&amp;$D$85&amp;$D$86,'CCG data'!$A:$AD,'CCG data'!E$3,FALSE))),"",VLOOKUP($E404&amp;$D$85&amp;$D$86,'CCG data'!$A:$AD,'CCG data'!E$3,FALSE))</f>
        <v>0.29332206255283177</v>
      </c>
      <c r="W404" s="387"/>
      <c r="Z404" s="178">
        <f>IFERROR(VLOOKUP($E404&amp;$D$86, Outliers!$A$4:$P$214,10,FALSE),"0")</f>
        <v>1</v>
      </c>
      <c r="AA404" s="178">
        <f>IFERROR(VLOOKUP($E404&amp;$D$86, Outliers!$A$4:$P$214,11,FALSE),"0")</f>
        <v>1</v>
      </c>
      <c r="AB404" s="178">
        <f>IFERROR(VLOOKUP($E404&amp;$D$86, Outliers!$A$4:$P$214,12,FALSE),"0")</f>
        <v>1</v>
      </c>
      <c r="AD404" s="82"/>
      <c r="AE404" s="82"/>
      <c r="AF404" s="82"/>
      <c r="AG404" s="82"/>
    </row>
    <row r="405" spans="4:33" x14ac:dyDescent="0.25">
      <c r="D405" s="301"/>
      <c r="E405" s="107" t="s">
        <v>27</v>
      </c>
      <c r="F405" s="99" t="str">
        <f>IF(P404="","",VLOOKUP($E404&amp;$D$85&amp;$D$86,'CCG data'!$A:$AD,'CCG data'!W$3,FALSE))</f>
        <v/>
      </c>
      <c r="G405" s="100" t="str">
        <f>IF(P404="","",VLOOKUP($E404&amp;$D$85&amp;$D$86,'CCG data'!$A:$AD,'CCG data'!X$3,FALSE))</f>
        <v/>
      </c>
      <c r="H405" s="100">
        <f>IF(R404="","",VLOOKUP($E404&amp;$D$85&amp;$D$86,'CCG data'!$A:$AD,'CCG data'!Y$3,FALSE))</f>
        <v>18</v>
      </c>
      <c r="I405" s="100">
        <f>IF(R404="","",VLOOKUP($E404&amp;$D$85&amp;$D$86,'CCG data'!$A:$AD,'CCG data'!Z$3,FALSE))</f>
        <v>21.9</v>
      </c>
      <c r="J405" s="100">
        <f>IF(T404="","",VLOOKUP($E404&amp;$D$85&amp;$D$86,'CCG data'!$A:$AD,'CCG data'!AA$3,FALSE))</f>
        <v>20.3</v>
      </c>
      <c r="K405" s="100">
        <f>IF(T404="","",VLOOKUP($E404&amp;$D$85&amp;$D$86,'CCG data'!$A:$AD,'CCG data'!AB$3,FALSE))</f>
        <v>24.5</v>
      </c>
      <c r="L405" s="100">
        <f>IF(V404="","",VLOOKUP($E404&amp;$D$85&amp;$D$86,'CCG data'!$A:$AD,'CCG data'!AC$3,FALSE))</f>
        <v>15.7</v>
      </c>
      <c r="M405" s="100">
        <f>IF(V404="","",VLOOKUP($E404&amp;$D$85&amp;$D$86,'CCG data'!$A:$AD,'CCG data'!AD$3,FALSE))</f>
        <v>19.399999999999999</v>
      </c>
      <c r="N405" s="304"/>
      <c r="P405" s="162" t="str">
        <f>IF(P404="","",VLOOKUP($E404&amp;$D$85&amp;$D$86,'CCG data'!$A:$AD,'CCG data'!I$3,FALSE))</f>
        <v/>
      </c>
      <c r="Q405" s="15" t="str">
        <f>IF(P404="","",VLOOKUP($E404&amp;$D$85&amp;$D$86,'CCG data'!$A:$AD,'CCG data'!J$3,FALSE))</f>
        <v/>
      </c>
      <c r="R405" s="15">
        <f>IF(R404="","",VLOOKUP($E404&amp;$D$85&amp;$D$86,'CCG data'!$A:$AD,'CCG data'!K$3,FALSE))</f>
        <v>0.30599999999999999</v>
      </c>
      <c r="S405" s="15">
        <f>IF(R404="","",VLOOKUP($E404&amp;$D$85&amp;$D$86,'CCG data'!$A:$AD,'CCG data'!L$3,FALSE))</f>
        <v>0.36</v>
      </c>
      <c r="T405" s="15">
        <f>IF(T404="","",VLOOKUP($E404&amp;$D$85&amp;$D$86,'CCG data'!$A:$AD,'CCG data'!M$3,FALSE))</f>
        <v>0.34699999999999998</v>
      </c>
      <c r="U405" s="15">
        <f>IF(T404="","",VLOOKUP($E404&amp;$D$85&amp;$D$86,'CCG data'!$A:$AD,'CCG data'!N$3,FALSE))</f>
        <v>0.40200000000000002</v>
      </c>
      <c r="V405" s="15">
        <f>IF(V404="","",VLOOKUP($E404&amp;$D$85&amp;$D$86,'CCG data'!$A:$AD,'CCG data'!O$3,FALSE))</f>
        <v>0.26800000000000002</v>
      </c>
      <c r="W405" s="142">
        <f>IF(V404="","",VLOOKUP($E404&amp;$D$85&amp;$D$86,'CCG data'!$A:$AD,'CCG data'!P$3,FALSE))</f>
        <v>0.32</v>
      </c>
      <c r="Z405" s="178" t="str">
        <f>IFERROR(VLOOKUP($E405&amp;$D$86, Outliers!$A$4:$P$214,10,FALSE),"0")</f>
        <v>0</v>
      </c>
      <c r="AA405" s="178" t="str">
        <f>IFERROR(VLOOKUP($E405&amp;$D$86, Outliers!$A$4:$P$214,11,FALSE),"0")</f>
        <v>0</v>
      </c>
      <c r="AB405" s="178" t="str">
        <f>IFERROR(VLOOKUP($E405&amp;$D$86, Outliers!$A$4:$P$214,12,FALSE),"0")</f>
        <v>0</v>
      </c>
      <c r="AD405" s="82"/>
      <c r="AE405" s="82"/>
      <c r="AF405" s="82"/>
      <c r="AG405" s="82"/>
    </row>
    <row r="406" spans="4:33" ht="15.75" x14ac:dyDescent="0.25">
      <c r="D406" s="301"/>
      <c r="E406" s="108" t="s">
        <v>288</v>
      </c>
      <c r="F406" s="372" t="str">
        <f>IF(OR(ISERROR(VLOOKUP($E406&amp;$D$85&amp;$D$86,'CCG data'!$A:$AD,'CCG data'!R$3,FALSE)),ISBLANK(VLOOKUP($E406&amp;$D$85&amp;$D$86,'CCG data'!$A:$AD,'CCG data'!R$3,FALSE))),"",VLOOKUP($E406&amp;$D$85&amp;$D$86,'CCG data'!$A:$AD,'CCG data'!R$3,FALSE))</f>
        <v/>
      </c>
      <c r="G406" s="373"/>
      <c r="H406" s="373">
        <f>IF(OR(ISERROR(VLOOKUP($E406&amp;$D$85&amp;$D$86,'CCG data'!$A:$AD,'CCG data'!S$3,FALSE)),ISBLANK(VLOOKUP($E406&amp;$D$85&amp;$D$86,'CCG data'!$A:$AD,'CCG data'!S$3,FALSE))),"",VLOOKUP($E406&amp;$D$85&amp;$D$86,'CCG data'!$A:$AD,'CCG data'!S$3,FALSE))</f>
        <v>33.799999999999997</v>
      </c>
      <c r="I406" s="373"/>
      <c r="J406" s="373">
        <f>IF(OR(ISERROR(VLOOKUP($E406&amp;$D$85&amp;$D$86,'CCG data'!$A:$AD,'CCG data'!T$3,FALSE)),ISBLANK(VLOOKUP($E406&amp;$D$85&amp;$D$86,'CCG data'!$A:$AD,'CCG data'!T$3,FALSE))),"",VLOOKUP($E406&amp;$D$85&amp;$D$86,'CCG data'!$A:$AD,'CCG data'!T$3,FALSE))</f>
        <v>30.8</v>
      </c>
      <c r="K406" s="373"/>
      <c r="L406" s="373">
        <f>IF(OR(ISERROR(VLOOKUP($E406&amp;$D$85&amp;$D$86,'CCG data'!$A:$AD,'CCG data'!U$3,FALSE)),ISBLANK(VLOOKUP($E406&amp;$D$85&amp;$D$86,'CCG data'!$A:$AD,'CCG data'!U$3,FALSE))),"",VLOOKUP($E406&amp;$D$85&amp;$D$86,'CCG data'!$A:$AD,'CCG data'!U$3,FALSE))</f>
        <v>11.2</v>
      </c>
      <c r="M406" s="374"/>
      <c r="N406" s="303">
        <f>IF(OR(ISERROR(VLOOKUP($E406&amp;$D$85&amp;$D$86,'CCG data'!$A:$AD,'CCG data'!G$3,FALSE)),ISBLANK(VLOOKUP($E406&amp;$D$85&amp;$D$86,'CCG data'!$A:$AD,'CCG data'!G$3,FALSE))),"",VLOOKUP($E406&amp;$D$85&amp;$D$86,'CCG data'!$A:$AD,'CCG data'!G$3,FALSE))</f>
        <v>332</v>
      </c>
      <c r="P406" s="354" t="str">
        <f>IF(OR(ISERROR(VLOOKUP($E406&amp;$D$85&amp;$D$86,'CCG data'!$A:$AD,'CCG data'!B$3,FALSE)),ISBLANK(VLOOKUP($E406&amp;$D$85&amp;$D$86,'CCG data'!$A:$AD,'CCG data'!B$3,FALSE))),"",VLOOKUP($E406&amp;$D$85&amp;$D$86,'CCG data'!$A:$AD,'CCG data'!B$3,FALSE))</f>
        <v/>
      </c>
      <c r="Q406" s="246"/>
      <c r="R406" s="246">
        <f>IF(OR(ISERROR(VLOOKUP($E406&amp;$D$85&amp;$D$86,'CCG data'!$A:$AD,'CCG data'!C$3,FALSE)),ISBLANK(VLOOKUP($E406&amp;$D$85&amp;$D$86,'CCG data'!$A:$AD,'CCG data'!C$3,FALSE))),"",VLOOKUP($E406&amp;$D$85&amp;$D$86,'CCG data'!$A:$AD,'CCG data'!C$3,FALSE))</f>
        <v>0.44277108433734941</v>
      </c>
      <c r="S406" s="246"/>
      <c r="T406" s="246">
        <f>IF(OR(ISERROR(VLOOKUP($E406&amp;$D$85&amp;$D$86,'CCG data'!$A:$AD,'CCG data'!D$3,FALSE)),ISBLANK(VLOOKUP($E406&amp;$D$85&amp;$D$86,'CCG data'!$A:$AD,'CCG data'!D$3,FALSE))),"",VLOOKUP($E406&amp;$D$85&amp;$D$86,'CCG data'!$A:$AD,'CCG data'!D$3,FALSE))</f>
        <v>0.40662650602409639</v>
      </c>
      <c r="U406" s="246"/>
      <c r="V406" s="246">
        <f>IF(OR(ISERROR(VLOOKUP($E406&amp;$D$85&amp;$D$86,'CCG data'!$A:$AD,'CCG data'!E$3,FALSE)),ISBLANK(VLOOKUP($E406&amp;$D$85&amp;$D$86,'CCG data'!$A:$AD,'CCG data'!E$3,FALSE))),"",VLOOKUP($E406&amp;$D$85&amp;$D$86,'CCG data'!$A:$AD,'CCG data'!E$3,FALSE))</f>
        <v>0.15060240963855423</v>
      </c>
      <c r="W406" s="387"/>
      <c r="Z406" s="178">
        <f>IFERROR(VLOOKUP($E406&amp;$D$86, Outliers!$A$4:$P$214,10,FALSE),"0")</f>
        <v>0</v>
      </c>
      <c r="AA406" s="178">
        <f>IFERROR(VLOOKUP($E406&amp;$D$86, Outliers!$A$4:$P$214,11,FALSE),"0")</f>
        <v>0</v>
      </c>
      <c r="AB406" s="178">
        <f>IFERROR(VLOOKUP($E406&amp;$D$86, Outliers!$A$4:$P$214,12,FALSE),"0")</f>
        <v>0</v>
      </c>
      <c r="AD406" s="82"/>
      <c r="AE406" s="82"/>
      <c r="AF406" s="82"/>
      <c r="AG406" s="82"/>
    </row>
    <row r="407" spans="4:33" x14ac:dyDescent="0.25">
      <c r="D407" s="301"/>
      <c r="E407" s="107" t="s">
        <v>27</v>
      </c>
      <c r="F407" s="99" t="str">
        <f>IF(P406="","",VLOOKUP($E406&amp;$D$85&amp;$D$86,'CCG data'!$A:$AD,'CCG data'!W$3,FALSE))</f>
        <v/>
      </c>
      <c r="G407" s="100" t="str">
        <f>IF(P406="","",VLOOKUP($E406&amp;$D$85&amp;$D$86,'CCG data'!$A:$AD,'CCG data'!X$3,FALSE))</f>
        <v/>
      </c>
      <c r="H407" s="100">
        <f>IF(R406="","",VLOOKUP($E406&amp;$D$85&amp;$D$86,'CCG data'!$A:$AD,'CCG data'!Y$3,FALSE))</f>
        <v>28.3</v>
      </c>
      <c r="I407" s="100">
        <f>IF(R406="","",VLOOKUP($E406&amp;$D$85&amp;$D$86,'CCG data'!$A:$AD,'CCG data'!Z$3,FALSE))</f>
        <v>39.299999999999997</v>
      </c>
      <c r="J407" s="100">
        <f>IF(T406="","",VLOOKUP($E406&amp;$D$85&amp;$D$86,'CCG data'!$A:$AD,'CCG data'!AA$3,FALSE))</f>
        <v>25.6</v>
      </c>
      <c r="K407" s="100">
        <f>IF(T406="","",VLOOKUP($E406&amp;$D$85&amp;$D$86,'CCG data'!$A:$AD,'CCG data'!AB$3,FALSE))</f>
        <v>36</v>
      </c>
      <c r="L407" s="100">
        <f>IF(V406="","",VLOOKUP($E406&amp;$D$85&amp;$D$86,'CCG data'!$A:$AD,'CCG data'!AC$3,FALSE))</f>
        <v>8.1</v>
      </c>
      <c r="M407" s="100">
        <f>IF(V406="","",VLOOKUP($E406&amp;$D$85&amp;$D$86,'CCG data'!$A:$AD,'CCG data'!AD$3,FALSE))</f>
        <v>14.4</v>
      </c>
      <c r="N407" s="304"/>
      <c r="P407" s="162" t="str">
        <f>IF(P406="","",VLOOKUP($E406&amp;$D$85&amp;$D$86,'CCG data'!$A:$AD,'CCG data'!I$3,FALSE))</f>
        <v/>
      </c>
      <c r="Q407" s="15" t="str">
        <f>IF(P406="","",VLOOKUP($E406&amp;$D$85&amp;$D$86,'CCG data'!$A:$AD,'CCG data'!J$3,FALSE))</f>
        <v/>
      </c>
      <c r="R407" s="15">
        <f>IF(R406="","",VLOOKUP($E406&amp;$D$85&amp;$D$86,'CCG data'!$A:$AD,'CCG data'!K$3,FALSE))</f>
        <v>0.39</v>
      </c>
      <c r="S407" s="15">
        <f>IF(R406="","",VLOOKUP($E406&amp;$D$85&amp;$D$86,'CCG data'!$A:$AD,'CCG data'!L$3,FALSE))</f>
        <v>0.497</v>
      </c>
      <c r="T407" s="15">
        <f>IF(T406="","",VLOOKUP($E406&amp;$D$85&amp;$D$86,'CCG data'!$A:$AD,'CCG data'!M$3,FALSE))</f>
        <v>0.35499999999999998</v>
      </c>
      <c r="U407" s="15">
        <f>IF(T406="","",VLOOKUP($E406&amp;$D$85&amp;$D$86,'CCG data'!$A:$AD,'CCG data'!N$3,FALSE))</f>
        <v>0.46</v>
      </c>
      <c r="V407" s="15">
        <f>IF(V406="","",VLOOKUP($E406&amp;$D$85&amp;$D$86,'CCG data'!$A:$AD,'CCG data'!O$3,FALSE))</f>
        <v>0.11600000000000001</v>
      </c>
      <c r="W407" s="142">
        <f>IF(V406="","",VLOOKUP($E406&amp;$D$85&amp;$D$86,'CCG data'!$A:$AD,'CCG data'!P$3,FALSE))</f>
        <v>0.193</v>
      </c>
      <c r="Z407" s="178" t="str">
        <f>IFERROR(VLOOKUP($E407&amp;$D$86, Outliers!$A$4:$P$214,10,FALSE),"0")</f>
        <v>0</v>
      </c>
      <c r="AA407" s="178" t="str">
        <f>IFERROR(VLOOKUP($E407&amp;$D$86, Outliers!$A$4:$P$214,11,FALSE),"0")</f>
        <v>0</v>
      </c>
      <c r="AB407" s="178" t="str">
        <f>IFERROR(VLOOKUP($E407&amp;$D$86, Outliers!$A$4:$P$214,12,FALSE),"0")</f>
        <v>0</v>
      </c>
      <c r="AD407" s="82"/>
      <c r="AE407" s="82"/>
      <c r="AF407" s="82"/>
      <c r="AG407" s="82"/>
    </row>
    <row r="408" spans="4:33" ht="15.75" x14ac:dyDescent="0.25">
      <c r="D408" s="301"/>
      <c r="E408" s="108" t="s">
        <v>289</v>
      </c>
      <c r="F408" s="372" t="str">
        <f>IF(OR(ISERROR(VLOOKUP($E408&amp;$D$85&amp;$D$86,'CCG data'!$A:$AD,'CCG data'!R$3,FALSE)),ISBLANK(VLOOKUP($E408&amp;$D$85&amp;$D$86,'CCG data'!$A:$AD,'CCG data'!R$3,FALSE))),"",VLOOKUP($E408&amp;$D$85&amp;$D$86,'CCG data'!$A:$AD,'CCG data'!R$3,FALSE))</f>
        <v/>
      </c>
      <c r="G408" s="373"/>
      <c r="H408" s="373">
        <f>IF(OR(ISERROR(VLOOKUP($E408&amp;$D$85&amp;$D$86,'CCG data'!$A:$AD,'CCG data'!S$3,FALSE)),ISBLANK(VLOOKUP($E408&amp;$D$85&amp;$D$86,'CCG data'!$A:$AD,'CCG data'!S$3,FALSE))),"",VLOOKUP($E408&amp;$D$85&amp;$D$86,'CCG data'!$A:$AD,'CCG data'!S$3,FALSE))</f>
        <v>51.2</v>
      </c>
      <c r="I408" s="373"/>
      <c r="J408" s="373">
        <f>IF(OR(ISERROR(VLOOKUP($E408&amp;$D$85&amp;$D$86,'CCG data'!$A:$AD,'CCG data'!T$3,FALSE)),ISBLANK(VLOOKUP($E408&amp;$D$85&amp;$D$86,'CCG data'!$A:$AD,'CCG data'!T$3,FALSE))),"",VLOOKUP($E408&amp;$D$85&amp;$D$86,'CCG data'!$A:$AD,'CCG data'!T$3,FALSE))</f>
        <v>44.8</v>
      </c>
      <c r="K408" s="373"/>
      <c r="L408" s="373">
        <f>IF(OR(ISERROR(VLOOKUP($E408&amp;$D$85&amp;$D$86,'CCG data'!$A:$AD,'CCG data'!U$3,FALSE)),ISBLANK(VLOOKUP($E408&amp;$D$85&amp;$D$86,'CCG data'!$A:$AD,'CCG data'!U$3,FALSE))),"",VLOOKUP($E408&amp;$D$85&amp;$D$86,'CCG data'!$A:$AD,'CCG data'!U$3,FALSE))</f>
        <v>17.899999999999999</v>
      </c>
      <c r="M408" s="374"/>
      <c r="N408" s="303">
        <f>IF(OR(ISERROR(VLOOKUP($E408&amp;$D$85&amp;$D$86,'CCG data'!$A:$AD,'CCG data'!G$3,FALSE)),ISBLANK(VLOOKUP($E408&amp;$D$85&amp;$D$86,'CCG data'!$A:$AD,'CCG data'!G$3,FALSE))),"",VLOOKUP($E408&amp;$D$85&amp;$D$86,'CCG data'!$A:$AD,'CCG data'!G$3,FALSE))</f>
        <v>1408</v>
      </c>
      <c r="P408" s="354" t="str">
        <f>IF(OR(ISERROR(VLOOKUP($E408&amp;$D$85&amp;$D$86,'CCG data'!$A:$AD,'CCG data'!B$3,FALSE)),ISBLANK(VLOOKUP($E408&amp;$D$85&amp;$D$86,'CCG data'!$A:$AD,'CCG data'!B$3,FALSE))),"",VLOOKUP($E408&amp;$D$85&amp;$D$86,'CCG data'!$A:$AD,'CCG data'!B$3,FALSE))</f>
        <v/>
      </c>
      <c r="Q408" s="246"/>
      <c r="R408" s="246">
        <f>IF(OR(ISERROR(VLOOKUP($E408&amp;$D$85&amp;$D$86,'CCG data'!$A:$AD,'CCG data'!C$3,FALSE)),ISBLANK(VLOOKUP($E408&amp;$D$85&amp;$D$86,'CCG data'!$A:$AD,'CCG data'!C$3,FALSE))),"",VLOOKUP($E408&amp;$D$85&amp;$D$86,'CCG data'!$A:$AD,'CCG data'!C$3,FALSE))</f>
        <v>0.45099431818181818</v>
      </c>
      <c r="S408" s="246"/>
      <c r="T408" s="246">
        <f>IF(OR(ISERROR(VLOOKUP($E408&amp;$D$85&amp;$D$86,'CCG data'!$A:$AD,'CCG data'!D$3,FALSE)),ISBLANK(VLOOKUP($E408&amp;$D$85&amp;$D$86,'CCG data'!$A:$AD,'CCG data'!D$3,FALSE))),"",VLOOKUP($E408&amp;$D$85&amp;$D$86,'CCG data'!$A:$AD,'CCG data'!D$3,FALSE))</f>
        <v>0.390625</v>
      </c>
      <c r="U408" s="246"/>
      <c r="V408" s="246">
        <f>IF(OR(ISERROR(VLOOKUP($E408&amp;$D$85&amp;$D$86,'CCG data'!$A:$AD,'CCG data'!E$3,FALSE)),ISBLANK(VLOOKUP($E408&amp;$D$85&amp;$D$86,'CCG data'!$A:$AD,'CCG data'!E$3,FALSE))),"",VLOOKUP($E408&amp;$D$85&amp;$D$86,'CCG data'!$A:$AD,'CCG data'!E$3,FALSE))</f>
        <v>0.15838068181818182</v>
      </c>
      <c r="W408" s="387"/>
      <c r="Z408" s="178">
        <f>IFERROR(VLOOKUP($E408&amp;$D$86, Outliers!$A$4:$P$214,10,FALSE),"0")</f>
        <v>1</v>
      </c>
      <c r="AA408" s="178">
        <f>IFERROR(VLOOKUP($E408&amp;$D$86, Outliers!$A$4:$P$214,11,FALSE),"0")</f>
        <v>1</v>
      </c>
      <c r="AB408" s="178">
        <f>IFERROR(VLOOKUP($E408&amp;$D$86, Outliers!$A$4:$P$214,12,FALSE),"0")</f>
        <v>1</v>
      </c>
      <c r="AD408" s="82"/>
      <c r="AE408" s="82"/>
      <c r="AF408" s="82"/>
      <c r="AG408" s="82"/>
    </row>
    <row r="409" spans="4:33" x14ac:dyDescent="0.25">
      <c r="D409" s="301"/>
      <c r="E409" s="107" t="s">
        <v>27</v>
      </c>
      <c r="F409" s="99" t="str">
        <f>IF(P408="","",VLOOKUP($E408&amp;$D$85&amp;$D$86,'CCG data'!$A:$AD,'CCG data'!W$3,FALSE))</f>
        <v/>
      </c>
      <c r="G409" s="100" t="str">
        <f>IF(P408="","",VLOOKUP($E408&amp;$D$85&amp;$D$86,'CCG data'!$A:$AD,'CCG data'!X$3,FALSE))</f>
        <v/>
      </c>
      <c r="H409" s="100">
        <f>IF(R408="","",VLOOKUP($E408&amp;$D$85&amp;$D$86,'CCG data'!$A:$AD,'CCG data'!Y$3,FALSE))</f>
        <v>47.2</v>
      </c>
      <c r="I409" s="100">
        <f>IF(R408="","",VLOOKUP($E408&amp;$D$85&amp;$D$86,'CCG data'!$A:$AD,'CCG data'!Z$3,FALSE))</f>
        <v>55.1</v>
      </c>
      <c r="J409" s="100">
        <f>IF(T408="","",VLOOKUP($E408&amp;$D$85&amp;$D$86,'CCG data'!$A:$AD,'CCG data'!AA$3,FALSE))</f>
        <v>41</v>
      </c>
      <c r="K409" s="100">
        <f>IF(T408="","",VLOOKUP($E408&amp;$D$85&amp;$D$86,'CCG data'!$A:$AD,'CCG data'!AB$3,FALSE))</f>
        <v>48.5</v>
      </c>
      <c r="L409" s="100">
        <f>IF(V408="","",VLOOKUP($E408&amp;$D$85&amp;$D$86,'CCG data'!$A:$AD,'CCG data'!AC$3,FALSE))</f>
        <v>15.5</v>
      </c>
      <c r="M409" s="100">
        <f>IF(V408="","",VLOOKUP($E408&amp;$D$85&amp;$D$86,'CCG data'!$A:$AD,'CCG data'!AD$3,FALSE))</f>
        <v>20.2</v>
      </c>
      <c r="N409" s="304"/>
      <c r="P409" s="162" t="str">
        <f>IF(P408="","",VLOOKUP($E408&amp;$D$85&amp;$D$86,'CCG data'!$A:$AD,'CCG data'!I$3,FALSE))</f>
        <v/>
      </c>
      <c r="Q409" s="15" t="str">
        <f>IF(P408="","",VLOOKUP($E408&amp;$D$85&amp;$D$86,'CCG data'!$A:$AD,'CCG data'!J$3,FALSE))</f>
        <v/>
      </c>
      <c r="R409" s="15">
        <f>IF(R408="","",VLOOKUP($E408&amp;$D$85&amp;$D$86,'CCG data'!$A:$AD,'CCG data'!K$3,FALSE))</f>
        <v>0.42499999999999999</v>
      </c>
      <c r="S409" s="15">
        <f>IF(R408="","",VLOOKUP($E408&amp;$D$85&amp;$D$86,'CCG data'!$A:$AD,'CCG data'!L$3,FALSE))</f>
        <v>0.47699999999999998</v>
      </c>
      <c r="T409" s="15">
        <f>IF(T408="","",VLOOKUP($E408&amp;$D$85&amp;$D$86,'CCG data'!$A:$AD,'CCG data'!M$3,FALSE))</f>
        <v>0.36499999999999999</v>
      </c>
      <c r="U409" s="15">
        <f>IF(T408="","",VLOOKUP($E408&amp;$D$85&amp;$D$86,'CCG data'!$A:$AD,'CCG data'!N$3,FALSE))</f>
        <v>0.41599999999999998</v>
      </c>
      <c r="V409" s="15">
        <f>IF(V408="","",VLOOKUP($E408&amp;$D$85&amp;$D$86,'CCG data'!$A:$AD,'CCG data'!O$3,FALSE))</f>
        <v>0.14000000000000001</v>
      </c>
      <c r="W409" s="142">
        <f>IF(V408="","",VLOOKUP($E408&amp;$D$85&amp;$D$86,'CCG data'!$A:$AD,'CCG data'!P$3,FALSE))</f>
        <v>0.17799999999999999</v>
      </c>
      <c r="Z409" s="178" t="str">
        <f>IFERROR(VLOOKUP($E409&amp;$D$86, Outliers!$A$4:$P$214,10,FALSE),"0")</f>
        <v>0</v>
      </c>
      <c r="AA409" s="178" t="str">
        <f>IFERROR(VLOOKUP($E409&amp;$D$86, Outliers!$A$4:$P$214,11,FALSE),"0")</f>
        <v>0</v>
      </c>
      <c r="AB409" s="178" t="str">
        <f>IFERROR(VLOOKUP($E409&amp;$D$86, Outliers!$A$4:$P$214,12,FALSE),"0")</f>
        <v>0</v>
      </c>
      <c r="AD409" s="82"/>
      <c r="AE409" s="82"/>
      <c r="AF409" s="82"/>
      <c r="AG409" s="82"/>
    </row>
    <row r="410" spans="4:33" ht="15.75" x14ac:dyDescent="0.25">
      <c r="D410" s="301"/>
      <c r="E410" s="108" t="s">
        <v>290</v>
      </c>
      <c r="F410" s="372" t="str">
        <f>IF(OR(ISERROR(VLOOKUP($E410&amp;$D$85&amp;$D$86,'CCG data'!$A:$AD,'CCG data'!R$3,FALSE)),ISBLANK(VLOOKUP($E410&amp;$D$85&amp;$D$86,'CCG data'!$A:$AD,'CCG data'!R$3,FALSE))),"",VLOOKUP($E410&amp;$D$85&amp;$D$86,'CCG data'!$A:$AD,'CCG data'!R$3,FALSE))</f>
        <v/>
      </c>
      <c r="G410" s="373"/>
      <c r="H410" s="373">
        <f>IF(OR(ISERROR(VLOOKUP($E410&amp;$D$85&amp;$D$86,'CCG data'!$A:$AD,'CCG data'!S$3,FALSE)),ISBLANK(VLOOKUP($E410&amp;$D$85&amp;$D$86,'CCG data'!$A:$AD,'CCG data'!S$3,FALSE))),"",VLOOKUP($E410&amp;$D$85&amp;$D$86,'CCG data'!$A:$AD,'CCG data'!S$3,FALSE))</f>
        <v>61.9</v>
      </c>
      <c r="I410" s="373"/>
      <c r="J410" s="373">
        <f>IF(OR(ISERROR(VLOOKUP($E410&amp;$D$85&amp;$D$86,'CCG data'!$A:$AD,'CCG data'!T$3,FALSE)),ISBLANK(VLOOKUP($E410&amp;$D$85&amp;$D$86,'CCG data'!$A:$AD,'CCG data'!T$3,FALSE))),"",VLOOKUP($E410&amp;$D$85&amp;$D$86,'CCG data'!$A:$AD,'CCG data'!T$3,FALSE))</f>
        <v>43.9</v>
      </c>
      <c r="K410" s="373"/>
      <c r="L410" s="373">
        <f>IF(OR(ISERROR(VLOOKUP($E410&amp;$D$85&amp;$D$86,'CCG data'!$A:$AD,'CCG data'!U$3,FALSE)),ISBLANK(VLOOKUP($E410&amp;$D$85&amp;$D$86,'CCG data'!$A:$AD,'CCG data'!U$3,FALSE))),"",VLOOKUP($E410&amp;$D$85&amp;$D$86,'CCG data'!$A:$AD,'CCG data'!U$3,FALSE))</f>
        <v>10.7</v>
      </c>
      <c r="M410" s="374"/>
      <c r="N410" s="303">
        <f>IF(OR(ISERROR(VLOOKUP($E410&amp;$D$85&amp;$D$86,'CCG data'!$A:$AD,'CCG data'!G$3,FALSE)),ISBLANK(VLOOKUP($E410&amp;$D$85&amp;$D$86,'CCG data'!$A:$AD,'CCG data'!G$3,FALSE))),"",VLOOKUP($E410&amp;$D$85&amp;$D$86,'CCG data'!$A:$AD,'CCG data'!G$3,FALSE))</f>
        <v>2300</v>
      </c>
      <c r="P410" s="354" t="str">
        <f>IF(OR(ISERROR(VLOOKUP($E410&amp;$D$85&amp;$D$86,'CCG data'!$A:$AD,'CCG data'!B$3,FALSE)),ISBLANK(VLOOKUP($E410&amp;$D$85&amp;$D$86,'CCG data'!$A:$AD,'CCG data'!B$3,FALSE))),"",VLOOKUP($E410&amp;$D$85&amp;$D$86,'CCG data'!$A:$AD,'CCG data'!B$3,FALSE))</f>
        <v/>
      </c>
      <c r="Q410" s="246"/>
      <c r="R410" s="246">
        <f>IF(OR(ISERROR(VLOOKUP($E410&amp;$D$85&amp;$D$86,'CCG data'!$A:$AD,'CCG data'!C$3,FALSE)),ISBLANK(VLOOKUP($E410&amp;$D$85&amp;$D$86,'CCG data'!$A:$AD,'CCG data'!C$3,FALSE))),"",VLOOKUP($E410&amp;$D$85&amp;$D$86,'CCG data'!$A:$AD,'CCG data'!C$3,FALSE))</f>
        <v>0.53260869565217395</v>
      </c>
      <c r="S410" s="246"/>
      <c r="T410" s="246">
        <f>IF(OR(ISERROR(VLOOKUP($E410&amp;$D$85&amp;$D$86,'CCG data'!$A:$AD,'CCG data'!D$3,FALSE)),ISBLANK(VLOOKUP($E410&amp;$D$85&amp;$D$86,'CCG data'!$A:$AD,'CCG data'!D$3,FALSE))),"",VLOOKUP($E410&amp;$D$85&amp;$D$86,'CCG data'!$A:$AD,'CCG data'!D$3,FALSE))</f>
        <v>0.37478260869565216</v>
      </c>
      <c r="U410" s="246"/>
      <c r="V410" s="246">
        <f>IF(OR(ISERROR(VLOOKUP($E410&amp;$D$85&amp;$D$86,'CCG data'!$A:$AD,'CCG data'!E$3,FALSE)),ISBLANK(VLOOKUP($E410&amp;$D$85&amp;$D$86,'CCG data'!$A:$AD,'CCG data'!E$3,FALSE))),"",VLOOKUP($E410&amp;$D$85&amp;$D$86,'CCG data'!$A:$AD,'CCG data'!E$3,FALSE))</f>
        <v>9.2608695652173917E-2</v>
      </c>
      <c r="W410" s="387"/>
      <c r="Z410" s="178">
        <f>IFERROR(VLOOKUP($E410&amp;$D$86, Outliers!$A$4:$P$214,10,FALSE),"0")</f>
        <v>1</v>
      </c>
      <c r="AA410" s="178">
        <f>IFERROR(VLOOKUP($E410&amp;$D$86, Outliers!$A$4:$P$214,11,FALSE),"0")</f>
        <v>1</v>
      </c>
      <c r="AB410" s="178">
        <f>IFERROR(VLOOKUP($E410&amp;$D$86, Outliers!$A$4:$P$214,12,FALSE),"0")</f>
        <v>0</v>
      </c>
      <c r="AD410" s="82"/>
      <c r="AE410" s="82"/>
      <c r="AF410" s="82"/>
      <c r="AG410" s="82"/>
    </row>
    <row r="411" spans="4:33" x14ac:dyDescent="0.25">
      <c r="D411" s="301"/>
      <c r="E411" s="107" t="s">
        <v>27</v>
      </c>
      <c r="F411" s="99" t="str">
        <f>IF(P410="","",VLOOKUP($E410&amp;$D$85&amp;$D$86,'CCG data'!$A:$AD,'CCG data'!W$3,FALSE))</f>
        <v/>
      </c>
      <c r="G411" s="100" t="str">
        <f>IF(P410="","",VLOOKUP($E410&amp;$D$85&amp;$D$86,'CCG data'!$A:$AD,'CCG data'!X$3,FALSE))</f>
        <v/>
      </c>
      <c r="H411" s="100">
        <f>IF(R410="","",VLOOKUP($E410&amp;$D$85&amp;$D$86,'CCG data'!$A:$AD,'CCG data'!Y$3,FALSE))</f>
        <v>58.4</v>
      </c>
      <c r="I411" s="100">
        <f>IF(R410="","",VLOOKUP($E410&amp;$D$85&amp;$D$86,'CCG data'!$A:$AD,'CCG data'!Z$3,FALSE))</f>
        <v>65.3</v>
      </c>
      <c r="J411" s="100">
        <f>IF(T410="","",VLOOKUP($E410&amp;$D$85&amp;$D$86,'CCG data'!$A:$AD,'CCG data'!AA$3,FALSE))</f>
        <v>41</v>
      </c>
      <c r="K411" s="100">
        <f>IF(T410="","",VLOOKUP($E410&amp;$D$85&amp;$D$86,'CCG data'!$A:$AD,'CCG data'!AB$3,FALSE))</f>
        <v>46.8</v>
      </c>
      <c r="L411" s="100">
        <f>IF(V410="","",VLOOKUP($E410&amp;$D$85&amp;$D$86,'CCG data'!$A:$AD,'CCG data'!AC$3,FALSE))</f>
        <v>9.3000000000000007</v>
      </c>
      <c r="M411" s="100">
        <f>IF(V410="","",VLOOKUP($E410&amp;$D$85&amp;$D$86,'CCG data'!$A:$AD,'CCG data'!AD$3,FALSE))</f>
        <v>12.2</v>
      </c>
      <c r="N411" s="304"/>
      <c r="P411" s="162" t="str">
        <f>IF(P410="","",VLOOKUP($E410&amp;$D$85&amp;$D$86,'CCG data'!$A:$AD,'CCG data'!I$3,FALSE))</f>
        <v/>
      </c>
      <c r="Q411" s="15" t="str">
        <f>IF(P410="","",VLOOKUP($E410&amp;$D$85&amp;$D$86,'CCG data'!$A:$AD,'CCG data'!J$3,FALSE))</f>
        <v/>
      </c>
      <c r="R411" s="15">
        <f>IF(R410="","",VLOOKUP($E410&amp;$D$85&amp;$D$86,'CCG data'!$A:$AD,'CCG data'!K$3,FALSE))</f>
        <v>0.51200000000000001</v>
      </c>
      <c r="S411" s="15">
        <f>IF(R410="","",VLOOKUP($E410&amp;$D$85&amp;$D$86,'CCG data'!$A:$AD,'CCG data'!L$3,FALSE))</f>
        <v>0.55300000000000005</v>
      </c>
      <c r="T411" s="15">
        <f>IF(T410="","",VLOOKUP($E410&amp;$D$85&amp;$D$86,'CCG data'!$A:$AD,'CCG data'!M$3,FALSE))</f>
        <v>0.35499999999999998</v>
      </c>
      <c r="U411" s="15">
        <f>IF(T410="","",VLOOKUP($E410&amp;$D$85&amp;$D$86,'CCG data'!$A:$AD,'CCG data'!N$3,FALSE))</f>
        <v>0.39500000000000002</v>
      </c>
      <c r="V411" s="15">
        <f>IF(V410="","",VLOOKUP($E410&amp;$D$85&amp;$D$86,'CCG data'!$A:$AD,'CCG data'!O$3,FALSE))</f>
        <v>8.1000000000000003E-2</v>
      </c>
      <c r="W411" s="142">
        <f>IF(V410="","",VLOOKUP($E410&amp;$D$85&amp;$D$86,'CCG data'!$A:$AD,'CCG data'!P$3,FALSE))</f>
        <v>0.105</v>
      </c>
      <c r="Z411" s="178" t="str">
        <f>IFERROR(VLOOKUP($E411&amp;$D$86, Outliers!$A$4:$P$214,10,FALSE),"0")</f>
        <v>0</v>
      </c>
      <c r="AA411" s="178" t="str">
        <f>IFERROR(VLOOKUP($E411&amp;$D$86, Outliers!$A$4:$P$214,11,FALSE),"0")</f>
        <v>0</v>
      </c>
      <c r="AB411" s="178" t="str">
        <f>IFERROR(VLOOKUP($E411&amp;$D$86, Outliers!$A$4:$P$214,12,FALSE),"0")</f>
        <v>0</v>
      </c>
      <c r="AD411" s="82"/>
      <c r="AE411" s="82"/>
      <c r="AF411" s="82"/>
      <c r="AG411" s="82"/>
    </row>
    <row r="412" spans="4:33" ht="15.75" x14ac:dyDescent="0.25">
      <c r="D412" s="301"/>
      <c r="E412" s="108" t="s">
        <v>291</v>
      </c>
      <c r="F412" s="372" t="str">
        <f>IF(OR(ISERROR(VLOOKUP($E412&amp;$D$85&amp;$D$86,'CCG data'!$A:$AD,'CCG data'!R$3,FALSE)),ISBLANK(VLOOKUP($E412&amp;$D$85&amp;$D$86,'CCG data'!$A:$AD,'CCG data'!R$3,FALSE))),"",VLOOKUP($E412&amp;$D$85&amp;$D$86,'CCG data'!$A:$AD,'CCG data'!R$3,FALSE))</f>
        <v/>
      </c>
      <c r="G412" s="373"/>
      <c r="H412" s="373">
        <f>IF(OR(ISERROR(VLOOKUP($E412&amp;$D$85&amp;$D$86,'CCG data'!$A:$AD,'CCG data'!S$3,FALSE)),ISBLANK(VLOOKUP($E412&amp;$D$85&amp;$D$86,'CCG data'!$A:$AD,'CCG data'!S$3,FALSE))),"",VLOOKUP($E412&amp;$D$85&amp;$D$86,'CCG data'!$A:$AD,'CCG data'!S$3,FALSE))</f>
        <v>62.7</v>
      </c>
      <c r="I412" s="373"/>
      <c r="J412" s="373">
        <f>IF(OR(ISERROR(VLOOKUP($E412&amp;$D$85&amp;$D$86,'CCG data'!$A:$AD,'CCG data'!T$3,FALSE)),ISBLANK(VLOOKUP($E412&amp;$D$85&amp;$D$86,'CCG data'!$A:$AD,'CCG data'!T$3,FALSE))),"",VLOOKUP($E412&amp;$D$85&amp;$D$86,'CCG data'!$A:$AD,'CCG data'!T$3,FALSE))</f>
        <v>54.4</v>
      </c>
      <c r="K412" s="373"/>
      <c r="L412" s="373">
        <f>IF(OR(ISERROR(VLOOKUP($E412&amp;$D$85&amp;$D$86,'CCG data'!$A:$AD,'CCG data'!U$3,FALSE)),ISBLANK(VLOOKUP($E412&amp;$D$85&amp;$D$86,'CCG data'!$A:$AD,'CCG data'!U$3,FALSE))),"",VLOOKUP($E412&amp;$D$85&amp;$D$86,'CCG data'!$A:$AD,'CCG data'!U$3,FALSE))</f>
        <v>12.9</v>
      </c>
      <c r="M412" s="374"/>
      <c r="N412" s="303">
        <f>IF(OR(ISERROR(VLOOKUP($E412&amp;$D$85&amp;$D$86,'CCG data'!$A:$AD,'CCG data'!G$3,FALSE)),ISBLANK(VLOOKUP($E412&amp;$D$85&amp;$D$86,'CCG data'!$A:$AD,'CCG data'!G$3,FALSE))),"",VLOOKUP($E412&amp;$D$85&amp;$D$86,'CCG data'!$A:$AD,'CCG data'!G$3,FALSE))</f>
        <v>1489</v>
      </c>
      <c r="P412" s="354" t="str">
        <f>IF(OR(ISERROR(VLOOKUP($E412&amp;$D$85&amp;$D$86,'CCG data'!$A:$AD,'CCG data'!B$3,FALSE)),ISBLANK(VLOOKUP($E412&amp;$D$85&amp;$D$86,'CCG data'!$A:$AD,'CCG data'!B$3,FALSE))),"",VLOOKUP($E412&amp;$D$85&amp;$D$86,'CCG data'!$A:$AD,'CCG data'!B$3,FALSE))</f>
        <v/>
      </c>
      <c r="Q412" s="246"/>
      <c r="R412" s="246">
        <f>IF(OR(ISERROR(VLOOKUP($E412&amp;$D$85&amp;$D$86,'CCG data'!$A:$AD,'CCG data'!C$3,FALSE)),ISBLANK(VLOOKUP($E412&amp;$D$85&amp;$D$86,'CCG data'!$A:$AD,'CCG data'!C$3,FALSE))),"",VLOOKUP($E412&amp;$D$85&amp;$D$86,'CCG data'!$A:$AD,'CCG data'!C$3,FALSE))</f>
        <v>0.4801880456682337</v>
      </c>
      <c r="S412" s="246"/>
      <c r="T412" s="246">
        <f>IF(OR(ISERROR(VLOOKUP($E412&amp;$D$85&amp;$D$86,'CCG data'!$A:$AD,'CCG data'!D$3,FALSE)),ISBLANK(VLOOKUP($E412&amp;$D$85&amp;$D$86,'CCG data'!$A:$AD,'CCG data'!D$3,FALSE))),"",VLOOKUP($E412&amp;$D$85&amp;$D$86,'CCG data'!$A:$AD,'CCG data'!D$3,FALSE))</f>
        <v>0.42041638683680321</v>
      </c>
      <c r="U412" s="246"/>
      <c r="V412" s="246">
        <f>IF(OR(ISERROR(VLOOKUP($E412&amp;$D$85&amp;$D$86,'CCG data'!$A:$AD,'CCG data'!E$3,FALSE)),ISBLANK(VLOOKUP($E412&amp;$D$85&amp;$D$86,'CCG data'!$A:$AD,'CCG data'!E$3,FALSE))),"",VLOOKUP($E412&amp;$D$85&amp;$D$86,'CCG data'!$A:$AD,'CCG data'!E$3,FALSE))</f>
        <v>9.9395567494963061E-2</v>
      </c>
      <c r="W412" s="387"/>
      <c r="Z412" s="178">
        <f>IFERROR(VLOOKUP($E412&amp;$D$86, Outliers!$A$4:$P$214,10,FALSE),"0")</f>
        <v>1</v>
      </c>
      <c r="AA412" s="178">
        <f>IFERROR(VLOOKUP($E412&amp;$D$86, Outliers!$A$4:$P$214,11,FALSE),"0")</f>
        <v>1</v>
      </c>
      <c r="AB412" s="178">
        <f>IFERROR(VLOOKUP($E412&amp;$D$86, Outliers!$A$4:$P$214,12,FALSE),"0")</f>
        <v>0</v>
      </c>
      <c r="AD412" s="82"/>
      <c r="AE412" s="82"/>
      <c r="AF412" s="82"/>
      <c r="AG412" s="82"/>
    </row>
    <row r="413" spans="4:33" x14ac:dyDescent="0.25">
      <c r="D413" s="301"/>
      <c r="E413" s="107" t="s">
        <v>27</v>
      </c>
      <c r="F413" s="99" t="str">
        <f>IF(P412="","",VLOOKUP($E412&amp;$D$85&amp;$D$86,'CCG data'!$A:$AD,'CCG data'!W$3,FALSE))</f>
        <v/>
      </c>
      <c r="G413" s="100" t="str">
        <f>IF(P412="","",VLOOKUP($E412&amp;$D$85&amp;$D$86,'CCG data'!$A:$AD,'CCG data'!X$3,FALSE))</f>
        <v/>
      </c>
      <c r="H413" s="100">
        <f>IF(R412="","",VLOOKUP($E412&amp;$D$85&amp;$D$86,'CCG data'!$A:$AD,'CCG data'!Y$3,FALSE))</f>
        <v>58.1</v>
      </c>
      <c r="I413" s="100">
        <f>IF(R412="","",VLOOKUP($E412&amp;$D$85&amp;$D$86,'CCG data'!$A:$AD,'CCG data'!Z$3,FALSE))</f>
        <v>67.3</v>
      </c>
      <c r="J413" s="100">
        <f>IF(T412="","",VLOOKUP($E412&amp;$D$85&amp;$D$86,'CCG data'!$A:$AD,'CCG data'!AA$3,FALSE))</f>
        <v>50.1</v>
      </c>
      <c r="K413" s="100">
        <f>IF(T412="","",VLOOKUP($E412&amp;$D$85&amp;$D$86,'CCG data'!$A:$AD,'CCG data'!AB$3,FALSE))</f>
        <v>58.7</v>
      </c>
      <c r="L413" s="100">
        <f>IF(V412="","",VLOOKUP($E412&amp;$D$85&amp;$D$86,'CCG data'!$A:$AD,'CCG data'!AC$3,FALSE))</f>
        <v>10.9</v>
      </c>
      <c r="M413" s="100">
        <f>IF(V412="","",VLOOKUP($E412&amp;$D$85&amp;$D$86,'CCG data'!$A:$AD,'CCG data'!AD$3,FALSE))</f>
        <v>15</v>
      </c>
      <c r="N413" s="304"/>
      <c r="P413" s="162" t="str">
        <f>IF(P412="","",VLOOKUP($E412&amp;$D$85&amp;$D$86,'CCG data'!$A:$AD,'CCG data'!I$3,FALSE))</f>
        <v/>
      </c>
      <c r="Q413" s="15" t="str">
        <f>IF(P412="","",VLOOKUP($E412&amp;$D$85&amp;$D$86,'CCG data'!$A:$AD,'CCG data'!J$3,FALSE))</f>
        <v/>
      </c>
      <c r="R413" s="15">
        <f>IF(R412="","",VLOOKUP($E412&amp;$D$85&amp;$D$86,'CCG data'!$A:$AD,'CCG data'!K$3,FALSE))</f>
        <v>0.45500000000000002</v>
      </c>
      <c r="S413" s="15">
        <f>IF(R412="","",VLOOKUP($E412&amp;$D$85&amp;$D$86,'CCG data'!$A:$AD,'CCG data'!L$3,FALSE))</f>
        <v>0.50600000000000001</v>
      </c>
      <c r="T413" s="15">
        <f>IF(T412="","",VLOOKUP($E412&amp;$D$85&amp;$D$86,'CCG data'!$A:$AD,'CCG data'!M$3,FALSE))</f>
        <v>0.39600000000000002</v>
      </c>
      <c r="U413" s="15">
        <f>IF(T412="","",VLOOKUP($E412&amp;$D$85&amp;$D$86,'CCG data'!$A:$AD,'CCG data'!N$3,FALSE))</f>
        <v>0.44600000000000001</v>
      </c>
      <c r="V413" s="15">
        <f>IF(V412="","",VLOOKUP($E412&amp;$D$85&amp;$D$86,'CCG data'!$A:$AD,'CCG data'!O$3,FALSE))</f>
        <v>8.5000000000000006E-2</v>
      </c>
      <c r="W413" s="142">
        <f>IF(V412="","",VLOOKUP($E412&amp;$D$85&amp;$D$86,'CCG data'!$A:$AD,'CCG data'!P$3,FALSE))</f>
        <v>0.11600000000000001</v>
      </c>
      <c r="Z413" s="178" t="str">
        <f>IFERROR(VLOOKUP($E413&amp;$D$86, Outliers!$A$4:$P$214,10,FALSE),"0")</f>
        <v>0</v>
      </c>
      <c r="AA413" s="178" t="str">
        <f>IFERROR(VLOOKUP($E413&amp;$D$86, Outliers!$A$4:$P$214,11,FALSE),"0")</f>
        <v>0</v>
      </c>
      <c r="AB413" s="178" t="str">
        <f>IFERROR(VLOOKUP($E413&amp;$D$86, Outliers!$A$4:$P$214,12,FALSE),"0")</f>
        <v>0</v>
      </c>
      <c r="AD413" s="82"/>
      <c r="AE413" s="82"/>
      <c r="AF413" s="82"/>
      <c r="AG413" s="82"/>
    </row>
    <row r="414" spans="4:33" ht="15.75" x14ac:dyDescent="0.25">
      <c r="D414" s="301"/>
      <c r="E414" s="108" t="s">
        <v>292</v>
      </c>
      <c r="F414" s="372" t="str">
        <f>IF(OR(ISERROR(VLOOKUP($E414&amp;$D$85&amp;$D$86,'CCG data'!$A:$AD,'CCG data'!R$3,FALSE)),ISBLANK(VLOOKUP($E414&amp;$D$85&amp;$D$86,'CCG data'!$A:$AD,'CCG data'!R$3,FALSE))),"",VLOOKUP($E414&amp;$D$85&amp;$D$86,'CCG data'!$A:$AD,'CCG data'!R$3,FALSE))</f>
        <v/>
      </c>
      <c r="G414" s="373"/>
      <c r="H414" s="373">
        <f>IF(OR(ISERROR(VLOOKUP($E414&amp;$D$85&amp;$D$86,'CCG data'!$A:$AD,'CCG data'!S$3,FALSE)),ISBLANK(VLOOKUP($E414&amp;$D$85&amp;$D$86,'CCG data'!$A:$AD,'CCG data'!S$3,FALSE))),"",VLOOKUP($E414&amp;$D$85&amp;$D$86,'CCG data'!$A:$AD,'CCG data'!S$3,FALSE))</f>
        <v>20.8</v>
      </c>
      <c r="I414" s="373"/>
      <c r="J414" s="373">
        <f>IF(OR(ISERROR(VLOOKUP($E414&amp;$D$85&amp;$D$86,'CCG data'!$A:$AD,'CCG data'!T$3,FALSE)),ISBLANK(VLOOKUP($E414&amp;$D$85&amp;$D$86,'CCG data'!$A:$AD,'CCG data'!T$3,FALSE))),"",VLOOKUP($E414&amp;$D$85&amp;$D$86,'CCG data'!$A:$AD,'CCG data'!T$3,FALSE))</f>
        <v>17.2</v>
      </c>
      <c r="K414" s="373"/>
      <c r="L414" s="373">
        <f>IF(OR(ISERROR(VLOOKUP($E414&amp;$D$85&amp;$D$86,'CCG data'!$A:$AD,'CCG data'!U$3,FALSE)),ISBLANK(VLOOKUP($E414&amp;$D$85&amp;$D$86,'CCG data'!$A:$AD,'CCG data'!U$3,FALSE))),"",VLOOKUP($E414&amp;$D$85&amp;$D$86,'CCG data'!$A:$AD,'CCG data'!U$3,FALSE))</f>
        <v>12.2</v>
      </c>
      <c r="M414" s="374"/>
      <c r="N414" s="303">
        <f>IF(OR(ISERROR(VLOOKUP($E414&amp;$D$85&amp;$D$86,'CCG data'!$A:$AD,'CCG data'!G$3,FALSE)),ISBLANK(VLOOKUP($E414&amp;$D$85&amp;$D$86,'CCG data'!$A:$AD,'CCG data'!G$3,FALSE))),"",VLOOKUP($E414&amp;$D$85&amp;$D$86,'CCG data'!$A:$AD,'CCG data'!G$3,FALSE))</f>
        <v>1008</v>
      </c>
      <c r="P414" s="354" t="str">
        <f>IF(OR(ISERROR(VLOOKUP($E414&amp;$D$85&amp;$D$86,'CCG data'!$A:$AD,'CCG data'!B$3,FALSE)),ISBLANK(VLOOKUP($E414&amp;$D$85&amp;$D$86,'CCG data'!$A:$AD,'CCG data'!B$3,FALSE))),"",VLOOKUP($E414&amp;$D$85&amp;$D$86,'CCG data'!$A:$AD,'CCG data'!B$3,FALSE))</f>
        <v/>
      </c>
      <c r="Q414" s="246"/>
      <c r="R414" s="246">
        <f>IF(OR(ISERROR(VLOOKUP($E414&amp;$D$85&amp;$D$86,'CCG data'!$A:$AD,'CCG data'!C$3,FALSE)),ISBLANK(VLOOKUP($E414&amp;$D$85&amp;$D$86,'CCG data'!$A:$AD,'CCG data'!C$3,FALSE))),"",VLOOKUP($E414&amp;$D$85&amp;$D$86,'CCG data'!$A:$AD,'CCG data'!C$3,FALSE))</f>
        <v>0.41369047619047616</v>
      </c>
      <c r="S414" s="246"/>
      <c r="T414" s="246">
        <f>IF(OR(ISERROR(VLOOKUP($E414&amp;$D$85&amp;$D$86,'CCG data'!$A:$AD,'CCG data'!D$3,FALSE)),ISBLANK(VLOOKUP($E414&amp;$D$85&amp;$D$86,'CCG data'!$A:$AD,'CCG data'!D$3,FALSE))),"",VLOOKUP($E414&amp;$D$85&amp;$D$86,'CCG data'!$A:$AD,'CCG data'!D$3,FALSE))</f>
        <v>0.34523809523809523</v>
      </c>
      <c r="U414" s="246"/>
      <c r="V414" s="246">
        <f>IF(OR(ISERROR(VLOOKUP($E414&amp;$D$85&amp;$D$86,'CCG data'!$A:$AD,'CCG data'!E$3,FALSE)),ISBLANK(VLOOKUP($E414&amp;$D$85&amp;$D$86,'CCG data'!$A:$AD,'CCG data'!E$3,FALSE))),"",VLOOKUP($E414&amp;$D$85&amp;$D$86,'CCG data'!$A:$AD,'CCG data'!E$3,FALSE))</f>
        <v>0.24107142857142858</v>
      </c>
      <c r="W414" s="387"/>
      <c r="Z414" s="178">
        <f>IFERROR(VLOOKUP($E414&amp;$D$86, Outliers!$A$4:$P$214,10,FALSE),"0")</f>
        <v>1</v>
      </c>
      <c r="AA414" s="178">
        <f>IFERROR(VLOOKUP($E414&amp;$D$86, Outliers!$A$4:$P$214,11,FALSE),"0")</f>
        <v>1</v>
      </c>
      <c r="AB414" s="178">
        <f>IFERROR(VLOOKUP($E414&amp;$D$86, Outliers!$A$4:$P$214,12,FALSE),"0")</f>
        <v>0</v>
      </c>
      <c r="AD414" s="82"/>
      <c r="AE414" s="82"/>
      <c r="AF414" s="82"/>
      <c r="AG414" s="82"/>
    </row>
    <row r="415" spans="4:33" x14ac:dyDescent="0.25">
      <c r="D415" s="301"/>
      <c r="E415" s="107" t="s">
        <v>27</v>
      </c>
      <c r="F415" s="99" t="str">
        <f>IF(P414="","",VLOOKUP($E414&amp;$D$85&amp;$D$86,'CCG data'!$A:$AD,'CCG data'!W$3,FALSE))</f>
        <v/>
      </c>
      <c r="G415" s="100" t="str">
        <f>IF(P414="","",VLOOKUP($E414&amp;$D$85&amp;$D$86,'CCG data'!$A:$AD,'CCG data'!X$3,FALSE))</f>
        <v/>
      </c>
      <c r="H415" s="100">
        <f>IF(R414="","",VLOOKUP($E414&amp;$D$85&amp;$D$86,'CCG data'!$A:$AD,'CCG data'!Y$3,FALSE))</f>
        <v>18.8</v>
      </c>
      <c r="I415" s="100">
        <f>IF(R414="","",VLOOKUP($E414&amp;$D$85&amp;$D$86,'CCG data'!$A:$AD,'CCG data'!Z$3,FALSE))</f>
        <v>22.8</v>
      </c>
      <c r="J415" s="100">
        <f>IF(T414="","",VLOOKUP($E414&amp;$D$85&amp;$D$86,'CCG data'!$A:$AD,'CCG data'!AA$3,FALSE))</f>
        <v>15.4</v>
      </c>
      <c r="K415" s="100">
        <f>IF(T414="","",VLOOKUP($E414&amp;$D$85&amp;$D$86,'CCG data'!$A:$AD,'CCG data'!AB$3,FALSE))</f>
        <v>19</v>
      </c>
      <c r="L415" s="100">
        <f>IF(V414="","",VLOOKUP($E414&amp;$D$85&amp;$D$86,'CCG data'!$A:$AD,'CCG data'!AC$3,FALSE))</f>
        <v>10.6</v>
      </c>
      <c r="M415" s="100">
        <f>IF(V414="","",VLOOKUP($E414&amp;$D$85&amp;$D$86,'CCG data'!$A:$AD,'CCG data'!AD$3,FALSE))</f>
        <v>13.7</v>
      </c>
      <c r="N415" s="304"/>
      <c r="P415" s="162" t="str">
        <f>IF(P414="","",VLOOKUP($E414&amp;$D$85&amp;$D$86,'CCG data'!$A:$AD,'CCG data'!I$3,FALSE))</f>
        <v/>
      </c>
      <c r="Q415" s="15" t="str">
        <f>IF(P414="","",VLOOKUP($E414&amp;$D$85&amp;$D$86,'CCG data'!$A:$AD,'CCG data'!J$3,FALSE))</f>
        <v/>
      </c>
      <c r="R415" s="15">
        <f>IF(R414="","",VLOOKUP($E414&amp;$D$85&amp;$D$86,'CCG data'!$A:$AD,'CCG data'!K$3,FALSE))</f>
        <v>0.38400000000000001</v>
      </c>
      <c r="S415" s="15">
        <f>IF(R414="","",VLOOKUP($E414&amp;$D$85&amp;$D$86,'CCG data'!$A:$AD,'CCG data'!L$3,FALSE))</f>
        <v>0.44400000000000001</v>
      </c>
      <c r="T415" s="15">
        <f>IF(T414="","",VLOOKUP($E414&amp;$D$85&amp;$D$86,'CCG data'!$A:$AD,'CCG data'!M$3,FALSE))</f>
        <v>0.317</v>
      </c>
      <c r="U415" s="15">
        <f>IF(T414="","",VLOOKUP($E414&amp;$D$85&amp;$D$86,'CCG data'!$A:$AD,'CCG data'!N$3,FALSE))</f>
        <v>0.375</v>
      </c>
      <c r="V415" s="15">
        <f>IF(V414="","",VLOOKUP($E414&amp;$D$85&amp;$D$86,'CCG data'!$A:$AD,'CCG data'!O$3,FALSE))</f>
        <v>0.216</v>
      </c>
      <c r="W415" s="142">
        <f>IF(V414="","",VLOOKUP($E414&amp;$D$85&amp;$D$86,'CCG data'!$A:$AD,'CCG data'!P$3,FALSE))</f>
        <v>0.26800000000000002</v>
      </c>
      <c r="Z415" s="178" t="str">
        <f>IFERROR(VLOOKUP($E415&amp;$D$86, Outliers!$A$4:$P$214,10,FALSE),"0")</f>
        <v>0</v>
      </c>
      <c r="AA415" s="178" t="str">
        <f>IFERROR(VLOOKUP($E415&amp;$D$86, Outliers!$A$4:$P$214,11,FALSE),"0")</f>
        <v>0</v>
      </c>
      <c r="AB415" s="178" t="str">
        <f>IFERROR(VLOOKUP($E415&amp;$D$86, Outliers!$A$4:$P$214,12,FALSE),"0")</f>
        <v>0</v>
      </c>
      <c r="AD415" s="82"/>
      <c r="AE415" s="82"/>
      <c r="AF415" s="82"/>
      <c r="AG415" s="82"/>
    </row>
    <row r="416" spans="4:33" ht="15.75" x14ac:dyDescent="0.25">
      <c r="D416" s="301"/>
      <c r="E416" s="108" t="s">
        <v>482</v>
      </c>
      <c r="F416" s="372" t="str">
        <f>IF(OR(ISERROR(VLOOKUP($E416&amp;$D$85&amp;$D$86,'CCG data'!$A:$AD,'CCG data'!R$3,FALSE)),ISBLANK(VLOOKUP($E416&amp;$D$85&amp;$D$86,'CCG data'!$A:$AD,'CCG data'!R$3,FALSE))),"",VLOOKUP($E416&amp;$D$85&amp;$D$86,'CCG data'!$A:$AD,'CCG data'!R$3,FALSE))</f>
        <v/>
      </c>
      <c r="G416" s="373"/>
      <c r="H416" s="373">
        <f>IF(OR(ISERROR(VLOOKUP($E416&amp;$D$85&amp;$D$86,'CCG data'!$A:$AD,'CCG data'!S$3,FALSE)),ISBLANK(VLOOKUP($E416&amp;$D$85&amp;$D$86,'CCG data'!$A:$AD,'CCG data'!S$3,FALSE))),"",VLOOKUP($E416&amp;$D$85&amp;$D$86,'CCG data'!$A:$AD,'CCG data'!S$3,FALSE))</f>
        <v>35.700000000000003</v>
      </c>
      <c r="I416" s="373"/>
      <c r="J416" s="373">
        <f>IF(OR(ISERROR(VLOOKUP($E416&amp;$D$85&amp;$D$86,'CCG data'!$A:$AD,'CCG data'!T$3,FALSE)),ISBLANK(VLOOKUP($E416&amp;$D$85&amp;$D$86,'CCG data'!$A:$AD,'CCG data'!T$3,FALSE))),"",VLOOKUP($E416&amp;$D$85&amp;$D$86,'CCG data'!$A:$AD,'CCG data'!T$3,FALSE))</f>
        <v>23.4</v>
      </c>
      <c r="K416" s="373"/>
      <c r="L416" s="373">
        <f>IF(OR(ISERROR(VLOOKUP($E416&amp;$D$85&amp;$D$86,'CCG data'!$A:$AD,'CCG data'!U$3,FALSE)),ISBLANK(VLOOKUP($E416&amp;$D$85&amp;$D$86,'CCG data'!$A:$AD,'CCG data'!U$3,FALSE))),"",VLOOKUP($E416&amp;$D$85&amp;$D$86,'CCG data'!$A:$AD,'CCG data'!U$3,FALSE))</f>
        <v>8</v>
      </c>
      <c r="M416" s="374"/>
      <c r="N416" s="303">
        <f>IF(OR(ISERROR(VLOOKUP($E416&amp;$D$85&amp;$D$86,'CCG data'!$A:$AD,'CCG data'!G$3,FALSE)),ISBLANK(VLOOKUP($E416&amp;$D$85&amp;$D$86,'CCG data'!$A:$AD,'CCG data'!G$3,FALSE))),"",VLOOKUP($E416&amp;$D$85&amp;$D$86,'CCG data'!$A:$AD,'CCG data'!G$3,FALSE))</f>
        <v>644</v>
      </c>
      <c r="P416" s="354" t="str">
        <f>IF(OR(ISERROR(VLOOKUP($E416&amp;$D$85&amp;$D$86,'CCG data'!$A:$AD,'CCG data'!B$3,FALSE)),ISBLANK(VLOOKUP($E416&amp;$D$85&amp;$D$86,'CCG data'!$A:$AD,'CCG data'!B$3,FALSE))),"",VLOOKUP($E416&amp;$D$85&amp;$D$86,'CCG data'!$A:$AD,'CCG data'!B$3,FALSE))</f>
        <v/>
      </c>
      <c r="Q416" s="246"/>
      <c r="R416" s="246">
        <f>IF(OR(ISERROR(VLOOKUP($E416&amp;$D$85&amp;$D$86,'CCG data'!$A:$AD,'CCG data'!C$3,FALSE)),ISBLANK(VLOOKUP($E416&amp;$D$85&amp;$D$86,'CCG data'!$A:$AD,'CCG data'!C$3,FALSE))),"",VLOOKUP($E416&amp;$D$85&amp;$D$86,'CCG data'!$A:$AD,'CCG data'!C$3,FALSE))</f>
        <v>0.53416149068322982</v>
      </c>
      <c r="S416" s="246"/>
      <c r="T416" s="246">
        <f>IF(OR(ISERROR(VLOOKUP($E416&amp;$D$85&amp;$D$86,'CCG data'!$A:$AD,'CCG data'!D$3,FALSE)),ISBLANK(VLOOKUP($E416&amp;$D$85&amp;$D$86,'CCG data'!$A:$AD,'CCG data'!D$3,FALSE))),"",VLOOKUP($E416&amp;$D$85&amp;$D$86,'CCG data'!$A:$AD,'CCG data'!D$3,FALSE))</f>
        <v>0.34782608695652173</v>
      </c>
      <c r="U416" s="246"/>
      <c r="V416" s="246">
        <f>IF(OR(ISERROR(VLOOKUP($E416&amp;$D$85&amp;$D$86,'CCG data'!$A:$AD,'CCG data'!E$3,FALSE)),ISBLANK(VLOOKUP($E416&amp;$D$85&amp;$D$86,'CCG data'!$A:$AD,'CCG data'!E$3,FALSE))),"",VLOOKUP($E416&amp;$D$85&amp;$D$86,'CCG data'!$A:$AD,'CCG data'!E$3,FALSE))</f>
        <v>0.11801242236024845</v>
      </c>
      <c r="W416" s="387"/>
      <c r="Z416" s="178">
        <f>IFERROR(VLOOKUP($E416&amp;$D$86, Outliers!$A$4:$P$214,10,FALSE),"0")</f>
        <v>0</v>
      </c>
      <c r="AA416" s="178">
        <f>IFERROR(VLOOKUP($E416&amp;$D$86, Outliers!$A$4:$P$214,11,FALSE),"0")</f>
        <v>0</v>
      </c>
      <c r="AB416" s="178">
        <f>IFERROR(VLOOKUP($E416&amp;$D$86, Outliers!$A$4:$P$214,12,FALSE),"0")</f>
        <v>1</v>
      </c>
      <c r="AD416" s="82"/>
      <c r="AE416" s="82"/>
      <c r="AF416" s="82"/>
      <c r="AG416" s="82"/>
    </row>
    <row r="417" spans="4:33" x14ac:dyDescent="0.25">
      <c r="D417" s="301"/>
      <c r="E417" s="107" t="s">
        <v>27</v>
      </c>
      <c r="F417" s="99" t="str">
        <f>IF(P416="","",VLOOKUP($E416&amp;$D$85&amp;$D$86,'CCG data'!$A:$AD,'CCG data'!W$3,FALSE))</f>
        <v/>
      </c>
      <c r="G417" s="100" t="str">
        <f>IF(P416="","",VLOOKUP($E416&amp;$D$85&amp;$D$86,'CCG data'!$A:$AD,'CCG data'!X$3,FALSE))</f>
        <v/>
      </c>
      <c r="H417" s="100">
        <f>IF(R416="","",VLOOKUP($E416&amp;$D$85&amp;$D$86,'CCG data'!$A:$AD,'CCG data'!Y$3,FALSE))</f>
        <v>31.9</v>
      </c>
      <c r="I417" s="100">
        <f>IF(R416="","",VLOOKUP($E416&amp;$D$85&amp;$D$86,'CCG data'!$A:$AD,'CCG data'!Z$3,FALSE))</f>
        <v>39.4</v>
      </c>
      <c r="J417" s="100">
        <f>IF(T416="","",VLOOKUP($E416&amp;$D$85&amp;$D$86,'CCG data'!$A:$AD,'CCG data'!AA$3,FALSE))</f>
        <v>20.3</v>
      </c>
      <c r="K417" s="100">
        <f>IF(T416="","",VLOOKUP($E416&amp;$D$85&amp;$D$86,'CCG data'!$A:$AD,'CCG data'!AB$3,FALSE))</f>
        <v>26.5</v>
      </c>
      <c r="L417" s="100">
        <f>IF(V416="","",VLOOKUP($E416&amp;$D$85&amp;$D$86,'CCG data'!$A:$AD,'CCG data'!AC$3,FALSE))</f>
        <v>6.2</v>
      </c>
      <c r="M417" s="100">
        <f>IF(V416="","",VLOOKUP($E416&amp;$D$85&amp;$D$86,'CCG data'!$A:$AD,'CCG data'!AD$3,FALSE))</f>
        <v>9.8000000000000007</v>
      </c>
      <c r="N417" s="304"/>
      <c r="P417" s="162" t="str">
        <f>IF(P416="","",VLOOKUP($E416&amp;$D$85&amp;$D$86,'CCG data'!$A:$AD,'CCG data'!I$3,FALSE))</f>
        <v/>
      </c>
      <c r="Q417" s="15" t="str">
        <f>IF(P416="","",VLOOKUP($E416&amp;$D$85&amp;$D$86,'CCG data'!$A:$AD,'CCG data'!J$3,FALSE))</f>
        <v/>
      </c>
      <c r="R417" s="15">
        <f>IF(R416="","",VLOOKUP($E416&amp;$D$85&amp;$D$86,'CCG data'!$A:$AD,'CCG data'!K$3,FALSE))</f>
        <v>0.496</v>
      </c>
      <c r="S417" s="15">
        <f>IF(R416="","",VLOOKUP($E416&amp;$D$85&amp;$D$86,'CCG data'!$A:$AD,'CCG data'!L$3,FALSE))</f>
        <v>0.57199999999999995</v>
      </c>
      <c r="T417" s="15">
        <f>IF(T416="","",VLOOKUP($E416&amp;$D$85&amp;$D$86,'CCG data'!$A:$AD,'CCG data'!M$3,FALSE))</f>
        <v>0.312</v>
      </c>
      <c r="U417" s="15">
        <f>IF(T416="","",VLOOKUP($E416&amp;$D$85&amp;$D$86,'CCG data'!$A:$AD,'CCG data'!N$3,FALSE))</f>
        <v>0.38500000000000001</v>
      </c>
      <c r="V417" s="15">
        <f>IF(V416="","",VLOOKUP($E416&amp;$D$85&amp;$D$86,'CCG data'!$A:$AD,'CCG data'!O$3,FALSE))</f>
        <v>9.5000000000000001E-2</v>
      </c>
      <c r="W417" s="142">
        <f>IF(V416="","",VLOOKUP($E416&amp;$D$85&amp;$D$86,'CCG data'!$A:$AD,'CCG data'!P$3,FALSE))</f>
        <v>0.14499999999999999</v>
      </c>
      <c r="Z417" s="178" t="str">
        <f>IFERROR(VLOOKUP($E417&amp;$D$86, Outliers!$A$4:$P$214,10,FALSE),"0")</f>
        <v>0</v>
      </c>
      <c r="AA417" s="178" t="str">
        <f>IFERROR(VLOOKUP($E417&amp;$D$86, Outliers!$A$4:$P$214,11,FALSE),"0")</f>
        <v>0</v>
      </c>
      <c r="AB417" s="178" t="str">
        <f>IFERROR(VLOOKUP($E417&amp;$D$86, Outliers!$A$4:$P$214,12,FALSE),"0")</f>
        <v>0</v>
      </c>
      <c r="AD417" s="82"/>
      <c r="AE417" s="82"/>
      <c r="AF417" s="82"/>
      <c r="AG417" s="82"/>
    </row>
    <row r="418" spans="4:33" ht="15.75" x14ac:dyDescent="0.25">
      <c r="D418" s="301"/>
      <c r="E418" s="108" t="s">
        <v>293</v>
      </c>
      <c r="F418" s="372" t="str">
        <f>IF(OR(ISERROR(VLOOKUP($E418&amp;$D$85&amp;$D$86,'CCG data'!$A:$AD,'CCG data'!R$3,FALSE)),ISBLANK(VLOOKUP($E418&amp;$D$85&amp;$D$86,'CCG data'!$A:$AD,'CCG data'!R$3,FALSE))),"",VLOOKUP($E418&amp;$D$85&amp;$D$86,'CCG data'!$A:$AD,'CCG data'!R$3,FALSE))</f>
        <v/>
      </c>
      <c r="G418" s="373"/>
      <c r="H418" s="373">
        <f>IF(OR(ISERROR(VLOOKUP($E418&amp;$D$85&amp;$D$86,'CCG data'!$A:$AD,'CCG data'!S$3,FALSE)),ISBLANK(VLOOKUP($E418&amp;$D$85&amp;$D$86,'CCG data'!$A:$AD,'CCG data'!S$3,FALSE))),"",VLOOKUP($E418&amp;$D$85&amp;$D$86,'CCG data'!$A:$AD,'CCG data'!S$3,FALSE))</f>
        <v>29.5</v>
      </c>
      <c r="I418" s="373"/>
      <c r="J418" s="373">
        <f>IF(OR(ISERROR(VLOOKUP($E418&amp;$D$85&amp;$D$86,'CCG data'!$A:$AD,'CCG data'!T$3,FALSE)),ISBLANK(VLOOKUP($E418&amp;$D$85&amp;$D$86,'CCG data'!$A:$AD,'CCG data'!T$3,FALSE))),"",VLOOKUP($E418&amp;$D$85&amp;$D$86,'CCG data'!$A:$AD,'CCG data'!T$3,FALSE))</f>
        <v>17.899999999999999</v>
      </c>
      <c r="K418" s="373"/>
      <c r="L418" s="373">
        <f>IF(OR(ISERROR(VLOOKUP($E418&amp;$D$85&amp;$D$86,'CCG data'!$A:$AD,'CCG data'!U$3,FALSE)),ISBLANK(VLOOKUP($E418&amp;$D$85&amp;$D$86,'CCG data'!$A:$AD,'CCG data'!U$3,FALSE))),"",VLOOKUP($E418&amp;$D$85&amp;$D$86,'CCG data'!$A:$AD,'CCG data'!U$3,FALSE))</f>
        <v>8</v>
      </c>
      <c r="M418" s="374"/>
      <c r="N418" s="303">
        <f>IF(OR(ISERROR(VLOOKUP($E418&amp;$D$85&amp;$D$86,'CCG data'!$A:$AD,'CCG data'!G$3,FALSE)),ISBLANK(VLOOKUP($E418&amp;$D$85&amp;$D$86,'CCG data'!$A:$AD,'CCG data'!G$3,FALSE))),"",VLOOKUP($E418&amp;$D$85&amp;$D$86,'CCG data'!$A:$AD,'CCG data'!G$3,FALSE))</f>
        <v>1303</v>
      </c>
      <c r="P418" s="354" t="str">
        <f>IF(OR(ISERROR(VLOOKUP($E418&amp;$D$85&amp;$D$86,'CCG data'!$A:$AD,'CCG data'!B$3,FALSE)),ISBLANK(VLOOKUP($E418&amp;$D$85&amp;$D$86,'CCG data'!$A:$AD,'CCG data'!B$3,FALSE))),"",VLOOKUP($E418&amp;$D$85&amp;$D$86,'CCG data'!$A:$AD,'CCG data'!B$3,FALSE))</f>
        <v/>
      </c>
      <c r="Q418" s="246"/>
      <c r="R418" s="246">
        <f>IF(OR(ISERROR(VLOOKUP($E418&amp;$D$85&amp;$D$86,'CCG data'!$A:$AD,'CCG data'!C$3,FALSE)),ISBLANK(VLOOKUP($E418&amp;$D$85&amp;$D$86,'CCG data'!$A:$AD,'CCG data'!C$3,FALSE))),"",VLOOKUP($E418&amp;$D$85&amp;$D$86,'CCG data'!$A:$AD,'CCG data'!C$3,FALSE))</f>
        <v>0.53184957789716036</v>
      </c>
      <c r="S418" s="246"/>
      <c r="T418" s="246">
        <f>IF(OR(ISERROR(VLOOKUP($E418&amp;$D$85&amp;$D$86,'CCG data'!$A:$AD,'CCG data'!D$3,FALSE)),ISBLANK(VLOOKUP($E418&amp;$D$85&amp;$D$86,'CCG data'!$A:$AD,'CCG data'!D$3,FALSE))),"",VLOOKUP($E418&amp;$D$85&amp;$D$86,'CCG data'!$A:$AD,'CCG data'!D$3,FALSE))</f>
        <v>0.3246354566385265</v>
      </c>
      <c r="U418" s="246"/>
      <c r="V418" s="246">
        <f>IF(OR(ISERROR(VLOOKUP($E418&amp;$D$85&amp;$D$86,'CCG data'!$A:$AD,'CCG data'!E$3,FALSE)),ISBLANK(VLOOKUP($E418&amp;$D$85&amp;$D$86,'CCG data'!$A:$AD,'CCG data'!E$3,FALSE))),"",VLOOKUP($E418&amp;$D$85&amp;$D$86,'CCG data'!$A:$AD,'CCG data'!E$3,FALSE))</f>
        <v>0.14351496546431311</v>
      </c>
      <c r="W418" s="387"/>
      <c r="Z418" s="178">
        <f>IFERROR(VLOOKUP($E418&amp;$D$86, Outliers!$A$4:$P$214,10,FALSE),"0")</f>
        <v>1</v>
      </c>
      <c r="AA418" s="178">
        <f>IFERROR(VLOOKUP($E418&amp;$D$86, Outliers!$A$4:$P$214,11,FALSE),"0")</f>
        <v>1</v>
      </c>
      <c r="AB418" s="178">
        <f>IFERROR(VLOOKUP($E418&amp;$D$86, Outliers!$A$4:$P$214,12,FALSE),"0")</f>
        <v>1</v>
      </c>
      <c r="AD418" s="82"/>
      <c r="AE418" s="82"/>
      <c r="AF418" s="82"/>
      <c r="AG418" s="82"/>
    </row>
    <row r="419" spans="4:33" x14ac:dyDescent="0.25">
      <c r="D419" s="301"/>
      <c r="E419" s="107" t="s">
        <v>27</v>
      </c>
      <c r="F419" s="99" t="str">
        <f>IF(P418="","",VLOOKUP($E418&amp;$D$85&amp;$D$86,'CCG data'!$A:$AD,'CCG data'!W$3,FALSE))</f>
        <v/>
      </c>
      <c r="G419" s="100" t="str">
        <f>IF(P418="","",VLOOKUP($E418&amp;$D$85&amp;$D$86,'CCG data'!$A:$AD,'CCG data'!X$3,FALSE))</f>
        <v/>
      </c>
      <c r="H419" s="100">
        <f>IF(R418="","",VLOOKUP($E418&amp;$D$85&amp;$D$86,'CCG data'!$A:$AD,'CCG data'!Y$3,FALSE))</f>
        <v>27.3</v>
      </c>
      <c r="I419" s="100">
        <f>IF(R418="","",VLOOKUP($E418&amp;$D$85&amp;$D$86,'CCG data'!$A:$AD,'CCG data'!Z$3,FALSE))</f>
        <v>31.7</v>
      </c>
      <c r="J419" s="100">
        <f>IF(T418="","",VLOOKUP($E418&amp;$D$85&amp;$D$86,'CCG data'!$A:$AD,'CCG data'!AA$3,FALSE))</f>
        <v>16.2</v>
      </c>
      <c r="K419" s="100">
        <f>IF(T418="","",VLOOKUP($E418&amp;$D$85&amp;$D$86,'CCG data'!$A:$AD,'CCG data'!AB$3,FALSE))</f>
        <v>19.600000000000001</v>
      </c>
      <c r="L419" s="100">
        <f>IF(V418="","",VLOOKUP($E418&amp;$D$85&amp;$D$86,'CCG data'!$A:$AD,'CCG data'!AC$3,FALSE))</f>
        <v>6.8</v>
      </c>
      <c r="M419" s="100">
        <f>IF(V418="","",VLOOKUP($E418&amp;$D$85&amp;$D$86,'CCG data'!$A:$AD,'CCG data'!AD$3,FALSE))</f>
        <v>9.1</v>
      </c>
      <c r="N419" s="304"/>
      <c r="P419" s="162" t="str">
        <f>IF(P418="","",VLOOKUP($E418&amp;$D$85&amp;$D$86,'CCG data'!$A:$AD,'CCG data'!I$3,FALSE))</f>
        <v/>
      </c>
      <c r="Q419" s="15" t="str">
        <f>IF(P418="","",VLOOKUP($E418&amp;$D$85&amp;$D$86,'CCG data'!$A:$AD,'CCG data'!J$3,FALSE))</f>
        <v/>
      </c>
      <c r="R419" s="15">
        <f>IF(R418="","",VLOOKUP($E418&amp;$D$85&amp;$D$86,'CCG data'!$A:$AD,'CCG data'!K$3,FALSE))</f>
        <v>0.505</v>
      </c>
      <c r="S419" s="15">
        <f>IF(R418="","",VLOOKUP($E418&amp;$D$85&amp;$D$86,'CCG data'!$A:$AD,'CCG data'!L$3,FALSE))</f>
        <v>0.55900000000000005</v>
      </c>
      <c r="T419" s="15">
        <f>IF(T418="","",VLOOKUP($E418&amp;$D$85&amp;$D$86,'CCG data'!$A:$AD,'CCG data'!M$3,FALSE))</f>
        <v>0.3</v>
      </c>
      <c r="U419" s="15">
        <f>IF(T418="","",VLOOKUP($E418&amp;$D$85&amp;$D$86,'CCG data'!$A:$AD,'CCG data'!N$3,FALSE))</f>
        <v>0.35099999999999998</v>
      </c>
      <c r="V419" s="15">
        <f>IF(V418="","",VLOOKUP($E418&amp;$D$85&amp;$D$86,'CCG data'!$A:$AD,'CCG data'!O$3,FALSE))</f>
        <v>0.126</v>
      </c>
      <c r="W419" s="142">
        <f>IF(V418="","",VLOOKUP($E418&amp;$D$85&amp;$D$86,'CCG data'!$A:$AD,'CCG data'!P$3,FALSE))</f>
        <v>0.16400000000000001</v>
      </c>
      <c r="Z419" s="178" t="str">
        <f>IFERROR(VLOOKUP($E419&amp;$D$86, Outliers!$A$4:$P$214,10,FALSE),"0")</f>
        <v>0</v>
      </c>
      <c r="AA419" s="178" t="str">
        <f>IFERROR(VLOOKUP($E419&amp;$D$86, Outliers!$A$4:$P$214,11,FALSE),"0")</f>
        <v>0</v>
      </c>
      <c r="AB419" s="178" t="str">
        <f>IFERROR(VLOOKUP($E419&amp;$D$86, Outliers!$A$4:$P$214,12,FALSE),"0")</f>
        <v>0</v>
      </c>
      <c r="AD419" s="82"/>
      <c r="AE419" s="82"/>
      <c r="AF419" s="82"/>
      <c r="AG419" s="82"/>
    </row>
    <row r="420" spans="4:33" ht="15.75" x14ac:dyDescent="0.25">
      <c r="D420" s="301"/>
      <c r="E420" s="108" t="s">
        <v>294</v>
      </c>
      <c r="F420" s="372" t="str">
        <f>IF(OR(ISERROR(VLOOKUP($E420&amp;$D$85&amp;$D$86,'CCG data'!$A:$AD,'CCG data'!R$3,FALSE)),ISBLANK(VLOOKUP($E420&amp;$D$85&amp;$D$86,'CCG data'!$A:$AD,'CCG data'!R$3,FALSE))),"",VLOOKUP($E420&amp;$D$85&amp;$D$86,'CCG data'!$A:$AD,'CCG data'!R$3,FALSE))</f>
        <v/>
      </c>
      <c r="G420" s="373"/>
      <c r="H420" s="373">
        <f>IF(OR(ISERROR(VLOOKUP($E420&amp;$D$85&amp;$D$86,'CCG data'!$A:$AD,'CCG data'!S$3,FALSE)),ISBLANK(VLOOKUP($E420&amp;$D$85&amp;$D$86,'CCG data'!$A:$AD,'CCG data'!S$3,FALSE))),"",VLOOKUP($E420&amp;$D$85&amp;$D$86,'CCG data'!$A:$AD,'CCG data'!S$3,FALSE))</f>
        <v>42.9</v>
      </c>
      <c r="I420" s="373"/>
      <c r="J420" s="373">
        <f>IF(OR(ISERROR(VLOOKUP($E420&amp;$D$85&amp;$D$86,'CCG data'!$A:$AD,'CCG data'!T$3,FALSE)),ISBLANK(VLOOKUP($E420&amp;$D$85&amp;$D$86,'CCG data'!$A:$AD,'CCG data'!T$3,FALSE))),"",VLOOKUP($E420&amp;$D$85&amp;$D$86,'CCG data'!$A:$AD,'CCG data'!T$3,FALSE))</f>
        <v>34.1</v>
      </c>
      <c r="K420" s="373"/>
      <c r="L420" s="373">
        <f>IF(OR(ISERROR(VLOOKUP($E420&amp;$D$85&amp;$D$86,'CCG data'!$A:$AD,'CCG data'!U$3,FALSE)),ISBLANK(VLOOKUP($E420&amp;$D$85&amp;$D$86,'CCG data'!$A:$AD,'CCG data'!U$3,FALSE))),"",VLOOKUP($E420&amp;$D$85&amp;$D$86,'CCG data'!$A:$AD,'CCG data'!U$3,FALSE))</f>
        <v>13.3</v>
      </c>
      <c r="M420" s="374"/>
      <c r="N420" s="303">
        <f>IF(OR(ISERROR(VLOOKUP($E420&amp;$D$85&amp;$D$86,'CCG data'!$A:$AD,'CCG data'!G$3,FALSE)),ISBLANK(VLOOKUP($E420&amp;$D$85&amp;$D$86,'CCG data'!$A:$AD,'CCG data'!G$3,FALSE))),"",VLOOKUP($E420&amp;$D$85&amp;$D$86,'CCG data'!$A:$AD,'CCG data'!G$3,FALSE))</f>
        <v>1185</v>
      </c>
      <c r="P420" s="354" t="str">
        <f>IF(OR(ISERROR(VLOOKUP($E420&amp;$D$85&amp;$D$86,'CCG data'!$A:$AD,'CCG data'!B$3,FALSE)),ISBLANK(VLOOKUP($E420&amp;$D$85&amp;$D$86,'CCG data'!$A:$AD,'CCG data'!B$3,FALSE))),"",VLOOKUP($E420&amp;$D$85&amp;$D$86,'CCG data'!$A:$AD,'CCG data'!B$3,FALSE))</f>
        <v/>
      </c>
      <c r="Q420" s="246"/>
      <c r="R420" s="246">
        <f>IF(OR(ISERROR(VLOOKUP($E420&amp;$D$85&amp;$D$86,'CCG data'!$A:$AD,'CCG data'!C$3,FALSE)),ISBLANK(VLOOKUP($E420&amp;$D$85&amp;$D$86,'CCG data'!$A:$AD,'CCG data'!C$3,FALSE))),"",VLOOKUP($E420&amp;$D$85&amp;$D$86,'CCG data'!$A:$AD,'CCG data'!C$3,FALSE))</f>
        <v>0.46919831223628694</v>
      </c>
      <c r="S420" s="246"/>
      <c r="T420" s="246">
        <f>IF(OR(ISERROR(VLOOKUP($E420&amp;$D$85&amp;$D$86,'CCG data'!$A:$AD,'CCG data'!D$3,FALSE)),ISBLANK(VLOOKUP($E420&amp;$D$85&amp;$D$86,'CCG data'!$A:$AD,'CCG data'!D$3,FALSE))),"",VLOOKUP($E420&amp;$D$85&amp;$D$86,'CCG data'!$A:$AD,'CCG data'!D$3,FALSE))</f>
        <v>0.38396624472573837</v>
      </c>
      <c r="U420" s="246"/>
      <c r="V420" s="246">
        <f>IF(OR(ISERROR(VLOOKUP($E420&amp;$D$85&amp;$D$86,'CCG data'!$A:$AD,'CCG data'!E$3,FALSE)),ISBLANK(VLOOKUP($E420&amp;$D$85&amp;$D$86,'CCG data'!$A:$AD,'CCG data'!E$3,FALSE))),"",VLOOKUP($E420&amp;$D$85&amp;$D$86,'CCG data'!$A:$AD,'CCG data'!E$3,FALSE))</f>
        <v>0.14683544303797469</v>
      </c>
      <c r="W420" s="387"/>
      <c r="Z420" s="178">
        <f>IFERROR(VLOOKUP($E420&amp;$D$86, Outliers!$A$4:$P$214,10,FALSE),"0")</f>
        <v>1</v>
      </c>
      <c r="AA420" s="178">
        <f>IFERROR(VLOOKUP($E420&amp;$D$86, Outliers!$A$4:$P$214,11,FALSE),"0")</f>
        <v>1</v>
      </c>
      <c r="AB420" s="178">
        <f>IFERROR(VLOOKUP($E420&amp;$D$86, Outliers!$A$4:$P$214,12,FALSE),"0")</f>
        <v>0</v>
      </c>
      <c r="AD420" s="82"/>
      <c r="AE420" s="82"/>
      <c r="AF420" s="82"/>
      <c r="AG420" s="82"/>
    </row>
    <row r="421" spans="4:33" x14ac:dyDescent="0.25">
      <c r="D421" s="301"/>
      <c r="E421" s="107" t="s">
        <v>27</v>
      </c>
      <c r="F421" s="99" t="str">
        <f>IF(P420="","",VLOOKUP($E420&amp;$D$85&amp;$D$86,'CCG data'!$A:$AD,'CCG data'!W$3,FALSE))</f>
        <v/>
      </c>
      <c r="G421" s="100" t="str">
        <f>IF(P420="","",VLOOKUP($E420&amp;$D$85&amp;$D$86,'CCG data'!$A:$AD,'CCG data'!X$3,FALSE))</f>
        <v/>
      </c>
      <c r="H421" s="100">
        <f>IF(R420="","",VLOOKUP($E420&amp;$D$85&amp;$D$86,'CCG data'!$A:$AD,'CCG data'!Y$3,FALSE))</f>
        <v>39.299999999999997</v>
      </c>
      <c r="I421" s="100">
        <f>IF(R420="","",VLOOKUP($E420&amp;$D$85&amp;$D$86,'CCG data'!$A:$AD,'CCG data'!Z$3,FALSE))</f>
        <v>46.4</v>
      </c>
      <c r="J421" s="100">
        <f>IF(T420="","",VLOOKUP($E420&amp;$D$85&amp;$D$86,'CCG data'!$A:$AD,'CCG data'!AA$3,FALSE))</f>
        <v>31</v>
      </c>
      <c r="K421" s="100">
        <f>IF(T420="","",VLOOKUP($E420&amp;$D$85&amp;$D$86,'CCG data'!$A:$AD,'CCG data'!AB$3,FALSE))</f>
        <v>37.200000000000003</v>
      </c>
      <c r="L421" s="100">
        <f>IF(V420="","",VLOOKUP($E420&amp;$D$85&amp;$D$86,'CCG data'!$A:$AD,'CCG data'!AC$3,FALSE))</f>
        <v>11.3</v>
      </c>
      <c r="M421" s="100">
        <f>IF(V420="","",VLOOKUP($E420&amp;$D$85&amp;$D$86,'CCG data'!$A:$AD,'CCG data'!AD$3,FALSE))</f>
        <v>15.3</v>
      </c>
      <c r="N421" s="304"/>
      <c r="P421" s="162" t="str">
        <f>IF(P420="","",VLOOKUP($E420&amp;$D$85&amp;$D$86,'CCG data'!$A:$AD,'CCG data'!I$3,FALSE))</f>
        <v/>
      </c>
      <c r="Q421" s="15" t="str">
        <f>IF(P420="","",VLOOKUP($E420&amp;$D$85&amp;$D$86,'CCG data'!$A:$AD,'CCG data'!J$3,FALSE))</f>
        <v/>
      </c>
      <c r="R421" s="15">
        <f>IF(R420="","",VLOOKUP($E420&amp;$D$85&amp;$D$86,'CCG data'!$A:$AD,'CCG data'!K$3,FALSE))</f>
        <v>0.441</v>
      </c>
      <c r="S421" s="15">
        <f>IF(R420="","",VLOOKUP($E420&amp;$D$85&amp;$D$86,'CCG data'!$A:$AD,'CCG data'!L$3,FALSE))</f>
        <v>0.498</v>
      </c>
      <c r="T421" s="15">
        <f>IF(T420="","",VLOOKUP($E420&amp;$D$85&amp;$D$86,'CCG data'!$A:$AD,'CCG data'!M$3,FALSE))</f>
        <v>0.35699999999999998</v>
      </c>
      <c r="U421" s="15">
        <f>IF(T420="","",VLOOKUP($E420&amp;$D$85&amp;$D$86,'CCG data'!$A:$AD,'CCG data'!N$3,FALSE))</f>
        <v>0.41199999999999998</v>
      </c>
      <c r="V421" s="15">
        <f>IF(V420="","",VLOOKUP($E420&amp;$D$85&amp;$D$86,'CCG data'!$A:$AD,'CCG data'!O$3,FALSE))</f>
        <v>0.128</v>
      </c>
      <c r="W421" s="142">
        <f>IF(V420="","",VLOOKUP($E420&amp;$D$85&amp;$D$86,'CCG data'!$A:$AD,'CCG data'!P$3,FALSE))</f>
        <v>0.16800000000000001</v>
      </c>
      <c r="Z421" s="178" t="str">
        <f>IFERROR(VLOOKUP($E421&amp;$D$86, Outliers!$A$4:$P$214,10,FALSE),"0")</f>
        <v>0</v>
      </c>
      <c r="AA421" s="178" t="str">
        <f>IFERROR(VLOOKUP($E421&amp;$D$86, Outliers!$A$4:$P$214,11,FALSE),"0")</f>
        <v>0</v>
      </c>
      <c r="AB421" s="178" t="str">
        <f>IFERROR(VLOOKUP($E421&amp;$D$86, Outliers!$A$4:$P$214,12,FALSE),"0")</f>
        <v>0</v>
      </c>
      <c r="AD421" s="82"/>
      <c r="AE421" s="82"/>
      <c r="AF421" s="82"/>
      <c r="AG421" s="82"/>
    </row>
    <row r="422" spans="4:33" ht="15.75" x14ac:dyDescent="0.25">
      <c r="D422" s="301"/>
      <c r="E422" s="108" t="s">
        <v>295</v>
      </c>
      <c r="F422" s="372" t="str">
        <f>IF(OR(ISERROR(VLOOKUP($E422&amp;$D$85&amp;$D$86,'CCG data'!$A:$AD,'CCG data'!R$3,FALSE)),ISBLANK(VLOOKUP($E422&amp;$D$85&amp;$D$86,'CCG data'!$A:$AD,'CCG data'!R$3,FALSE))),"",VLOOKUP($E422&amp;$D$85&amp;$D$86,'CCG data'!$A:$AD,'CCG data'!R$3,FALSE))</f>
        <v/>
      </c>
      <c r="G422" s="373"/>
      <c r="H422" s="373">
        <f>IF(OR(ISERROR(VLOOKUP($E422&amp;$D$85&amp;$D$86,'CCG data'!$A:$AD,'CCG data'!S$3,FALSE)),ISBLANK(VLOOKUP($E422&amp;$D$85&amp;$D$86,'CCG data'!$A:$AD,'CCG data'!S$3,FALSE))),"",VLOOKUP($E422&amp;$D$85&amp;$D$86,'CCG data'!$A:$AD,'CCG data'!S$3,FALSE))</f>
        <v>35.299999999999997</v>
      </c>
      <c r="I422" s="373"/>
      <c r="J422" s="373">
        <f>IF(OR(ISERROR(VLOOKUP($E422&amp;$D$85&amp;$D$86,'CCG data'!$A:$AD,'CCG data'!T$3,FALSE)),ISBLANK(VLOOKUP($E422&amp;$D$85&amp;$D$86,'CCG data'!$A:$AD,'CCG data'!T$3,FALSE))),"",VLOOKUP($E422&amp;$D$85&amp;$D$86,'CCG data'!$A:$AD,'CCG data'!T$3,FALSE))</f>
        <v>29.4</v>
      </c>
      <c r="K422" s="373"/>
      <c r="L422" s="373">
        <f>IF(OR(ISERROR(VLOOKUP($E422&amp;$D$85&amp;$D$86,'CCG data'!$A:$AD,'CCG data'!U$3,FALSE)),ISBLANK(VLOOKUP($E422&amp;$D$85&amp;$D$86,'CCG data'!$A:$AD,'CCG data'!U$3,FALSE))),"",VLOOKUP($E422&amp;$D$85&amp;$D$86,'CCG data'!$A:$AD,'CCG data'!U$3,FALSE))</f>
        <v>9.1999999999999993</v>
      </c>
      <c r="M422" s="374"/>
      <c r="N422" s="303">
        <f>IF(OR(ISERROR(VLOOKUP($E422&amp;$D$85&amp;$D$86,'CCG data'!$A:$AD,'CCG data'!G$3,FALSE)),ISBLANK(VLOOKUP($E422&amp;$D$85&amp;$D$86,'CCG data'!$A:$AD,'CCG data'!G$3,FALSE))),"",VLOOKUP($E422&amp;$D$85&amp;$D$86,'CCG data'!$A:$AD,'CCG data'!G$3,FALSE))</f>
        <v>948</v>
      </c>
      <c r="P422" s="354" t="str">
        <f>IF(OR(ISERROR(VLOOKUP($E422&amp;$D$85&amp;$D$86,'CCG data'!$A:$AD,'CCG data'!B$3,FALSE)),ISBLANK(VLOOKUP($E422&amp;$D$85&amp;$D$86,'CCG data'!$A:$AD,'CCG data'!B$3,FALSE))),"",VLOOKUP($E422&amp;$D$85&amp;$D$86,'CCG data'!$A:$AD,'CCG data'!B$3,FALSE))</f>
        <v/>
      </c>
      <c r="Q422" s="246"/>
      <c r="R422" s="246">
        <f>IF(OR(ISERROR(VLOOKUP($E422&amp;$D$85&amp;$D$86,'CCG data'!$A:$AD,'CCG data'!C$3,FALSE)),ISBLANK(VLOOKUP($E422&amp;$D$85&amp;$D$86,'CCG data'!$A:$AD,'CCG data'!C$3,FALSE))),"",VLOOKUP($E422&amp;$D$85&amp;$D$86,'CCG data'!$A:$AD,'CCG data'!C$3,FALSE))</f>
        <v>0.47257383966244726</v>
      </c>
      <c r="S422" s="246"/>
      <c r="T422" s="246">
        <f>IF(OR(ISERROR(VLOOKUP($E422&amp;$D$85&amp;$D$86,'CCG data'!$A:$AD,'CCG data'!D$3,FALSE)),ISBLANK(VLOOKUP($E422&amp;$D$85&amp;$D$86,'CCG data'!$A:$AD,'CCG data'!D$3,FALSE))),"",VLOOKUP($E422&amp;$D$85&amp;$D$86,'CCG data'!$A:$AD,'CCG data'!D$3,FALSE))</f>
        <v>0.40295358649789031</v>
      </c>
      <c r="U422" s="246"/>
      <c r="V422" s="246">
        <f>IF(OR(ISERROR(VLOOKUP($E422&amp;$D$85&amp;$D$86,'CCG data'!$A:$AD,'CCG data'!E$3,FALSE)),ISBLANK(VLOOKUP($E422&amp;$D$85&amp;$D$86,'CCG data'!$A:$AD,'CCG data'!E$3,FALSE))),"",VLOOKUP($E422&amp;$D$85&amp;$D$86,'CCG data'!$A:$AD,'CCG data'!E$3,FALSE))</f>
        <v>0.12447257383966245</v>
      </c>
      <c r="W422" s="387"/>
      <c r="Z422" s="178">
        <f>IFERROR(VLOOKUP($E422&amp;$D$86, Outliers!$A$4:$P$214,10,FALSE),"0")</f>
        <v>0</v>
      </c>
      <c r="AA422" s="178">
        <f>IFERROR(VLOOKUP($E422&amp;$D$86, Outliers!$A$4:$P$214,11,FALSE),"0")</f>
        <v>0</v>
      </c>
      <c r="AB422" s="178">
        <f>IFERROR(VLOOKUP($E422&amp;$D$86, Outliers!$A$4:$P$214,12,FALSE),"0")</f>
        <v>1</v>
      </c>
      <c r="AD422" s="82"/>
      <c r="AE422" s="82"/>
      <c r="AF422" s="82"/>
      <c r="AG422" s="82"/>
    </row>
    <row r="423" spans="4:33" x14ac:dyDescent="0.25">
      <c r="D423" s="301"/>
      <c r="E423" s="107" t="s">
        <v>27</v>
      </c>
      <c r="F423" s="99" t="str">
        <f>IF(P422="","",VLOOKUP($E422&amp;$D$85&amp;$D$86,'CCG data'!$A:$AD,'CCG data'!W$3,FALSE))</f>
        <v/>
      </c>
      <c r="G423" s="100" t="str">
        <f>IF(P422="","",VLOOKUP($E422&amp;$D$85&amp;$D$86,'CCG data'!$A:$AD,'CCG data'!X$3,FALSE))</f>
        <v/>
      </c>
      <c r="H423" s="100">
        <f>IF(R422="","",VLOOKUP($E422&amp;$D$85&amp;$D$86,'CCG data'!$A:$AD,'CCG data'!Y$3,FALSE))</f>
        <v>32</v>
      </c>
      <c r="I423" s="100">
        <f>IF(R422="","",VLOOKUP($E422&amp;$D$85&amp;$D$86,'CCG data'!$A:$AD,'CCG data'!Z$3,FALSE))</f>
        <v>38.5</v>
      </c>
      <c r="J423" s="100">
        <f>IF(T422="","",VLOOKUP($E422&amp;$D$85&amp;$D$86,'CCG data'!$A:$AD,'CCG data'!AA$3,FALSE))</f>
        <v>26.5</v>
      </c>
      <c r="K423" s="100">
        <f>IF(T422="","",VLOOKUP($E422&amp;$D$85&amp;$D$86,'CCG data'!$A:$AD,'CCG data'!AB$3,FALSE))</f>
        <v>32.4</v>
      </c>
      <c r="L423" s="100">
        <f>IF(V422="","",VLOOKUP($E422&amp;$D$85&amp;$D$86,'CCG data'!$A:$AD,'CCG data'!AC$3,FALSE))</f>
        <v>7.6</v>
      </c>
      <c r="M423" s="100">
        <f>IF(V422="","",VLOOKUP($E422&amp;$D$85&amp;$D$86,'CCG data'!$A:$AD,'CCG data'!AD$3,FALSE))</f>
        <v>10.9</v>
      </c>
      <c r="N423" s="304"/>
      <c r="P423" s="162" t="str">
        <f>IF(P422="","",VLOOKUP($E422&amp;$D$85&amp;$D$86,'CCG data'!$A:$AD,'CCG data'!I$3,FALSE))</f>
        <v/>
      </c>
      <c r="Q423" s="15" t="str">
        <f>IF(P422="","",VLOOKUP($E422&amp;$D$85&amp;$D$86,'CCG data'!$A:$AD,'CCG data'!J$3,FALSE))</f>
        <v/>
      </c>
      <c r="R423" s="15">
        <f>IF(R422="","",VLOOKUP($E422&amp;$D$85&amp;$D$86,'CCG data'!$A:$AD,'CCG data'!K$3,FALSE))</f>
        <v>0.441</v>
      </c>
      <c r="S423" s="15">
        <f>IF(R422="","",VLOOKUP($E422&amp;$D$85&amp;$D$86,'CCG data'!$A:$AD,'CCG data'!L$3,FALSE))</f>
        <v>0.504</v>
      </c>
      <c r="T423" s="15">
        <f>IF(T422="","",VLOOKUP($E422&amp;$D$85&amp;$D$86,'CCG data'!$A:$AD,'CCG data'!M$3,FALSE))</f>
        <v>0.372</v>
      </c>
      <c r="U423" s="15">
        <f>IF(T422="","",VLOOKUP($E422&amp;$D$85&amp;$D$86,'CCG data'!$A:$AD,'CCG data'!N$3,FALSE))</f>
        <v>0.435</v>
      </c>
      <c r="V423" s="15">
        <f>IF(V422="","",VLOOKUP($E422&amp;$D$85&amp;$D$86,'CCG data'!$A:$AD,'CCG data'!O$3,FALSE))</f>
        <v>0.105</v>
      </c>
      <c r="W423" s="142">
        <f>IF(V422="","",VLOOKUP($E422&amp;$D$85&amp;$D$86,'CCG data'!$A:$AD,'CCG data'!P$3,FALSE))</f>
        <v>0.14699999999999999</v>
      </c>
      <c r="Z423" s="178" t="str">
        <f>IFERROR(VLOOKUP($E423&amp;$D$86, Outliers!$A$4:$P$214,10,FALSE),"0")</f>
        <v>0</v>
      </c>
      <c r="AA423" s="178" t="str">
        <f>IFERROR(VLOOKUP($E423&amp;$D$86, Outliers!$A$4:$P$214,11,FALSE),"0")</f>
        <v>0</v>
      </c>
      <c r="AB423" s="178" t="str">
        <f>IFERROR(VLOOKUP($E423&amp;$D$86, Outliers!$A$4:$P$214,12,FALSE),"0")</f>
        <v>0</v>
      </c>
      <c r="AD423" s="82"/>
      <c r="AE423" s="82"/>
      <c r="AF423" s="82"/>
      <c r="AG423" s="82"/>
    </row>
    <row r="424" spans="4:33" ht="15.75" x14ac:dyDescent="0.25">
      <c r="D424" s="301"/>
      <c r="E424" s="108" t="s">
        <v>296</v>
      </c>
      <c r="F424" s="372" t="str">
        <f>IF(OR(ISERROR(VLOOKUP($E424&amp;$D$85&amp;$D$86,'CCG data'!$A:$AD,'CCG data'!R$3,FALSE)),ISBLANK(VLOOKUP($E424&amp;$D$85&amp;$D$86,'CCG data'!$A:$AD,'CCG data'!R$3,FALSE))),"",VLOOKUP($E424&amp;$D$85&amp;$D$86,'CCG data'!$A:$AD,'CCG data'!R$3,FALSE))</f>
        <v/>
      </c>
      <c r="G424" s="373"/>
      <c r="H424" s="373">
        <f>IF(OR(ISERROR(VLOOKUP($E424&amp;$D$85&amp;$D$86,'CCG data'!$A:$AD,'CCG data'!S$3,FALSE)),ISBLANK(VLOOKUP($E424&amp;$D$85&amp;$D$86,'CCG data'!$A:$AD,'CCG data'!S$3,FALSE))),"",VLOOKUP($E424&amp;$D$85&amp;$D$86,'CCG data'!$A:$AD,'CCG data'!S$3,FALSE))</f>
        <v>36.200000000000003</v>
      </c>
      <c r="I424" s="373"/>
      <c r="J424" s="373">
        <f>IF(OR(ISERROR(VLOOKUP($E424&amp;$D$85&amp;$D$86,'CCG data'!$A:$AD,'CCG data'!T$3,FALSE)),ISBLANK(VLOOKUP($E424&amp;$D$85&amp;$D$86,'CCG data'!$A:$AD,'CCG data'!T$3,FALSE))),"",VLOOKUP($E424&amp;$D$85&amp;$D$86,'CCG data'!$A:$AD,'CCG data'!T$3,FALSE))</f>
        <v>28.7</v>
      </c>
      <c r="K424" s="373"/>
      <c r="L424" s="373">
        <f>IF(OR(ISERROR(VLOOKUP($E424&amp;$D$85&amp;$D$86,'CCG data'!$A:$AD,'CCG data'!U$3,FALSE)),ISBLANK(VLOOKUP($E424&amp;$D$85&amp;$D$86,'CCG data'!$A:$AD,'CCG data'!U$3,FALSE))),"",VLOOKUP($E424&amp;$D$85&amp;$D$86,'CCG data'!$A:$AD,'CCG data'!U$3,FALSE))</f>
        <v>10.7</v>
      </c>
      <c r="M424" s="374"/>
      <c r="N424" s="303">
        <f>IF(OR(ISERROR(VLOOKUP($E424&amp;$D$85&amp;$D$86,'CCG data'!$A:$AD,'CCG data'!G$3,FALSE)),ISBLANK(VLOOKUP($E424&amp;$D$85&amp;$D$86,'CCG data'!$A:$AD,'CCG data'!G$3,FALSE))),"",VLOOKUP($E424&amp;$D$85&amp;$D$86,'CCG data'!$A:$AD,'CCG data'!G$3,FALSE))</f>
        <v>2675</v>
      </c>
      <c r="P424" s="354" t="str">
        <f>IF(OR(ISERROR(VLOOKUP($E424&amp;$D$85&amp;$D$86,'CCG data'!$A:$AD,'CCG data'!B$3,FALSE)),ISBLANK(VLOOKUP($E424&amp;$D$85&amp;$D$86,'CCG data'!$A:$AD,'CCG data'!B$3,FALSE))),"",VLOOKUP($E424&amp;$D$85&amp;$D$86,'CCG data'!$A:$AD,'CCG data'!B$3,FALSE))</f>
        <v/>
      </c>
      <c r="Q424" s="246"/>
      <c r="R424" s="246">
        <f>IF(OR(ISERROR(VLOOKUP($E424&amp;$D$85&amp;$D$86,'CCG data'!$A:$AD,'CCG data'!C$3,FALSE)),ISBLANK(VLOOKUP($E424&amp;$D$85&amp;$D$86,'CCG data'!$A:$AD,'CCG data'!C$3,FALSE))),"",VLOOKUP($E424&amp;$D$85&amp;$D$86,'CCG data'!$A:$AD,'CCG data'!C$3,FALSE))</f>
        <v>0.47962616822429904</v>
      </c>
      <c r="S424" s="246"/>
      <c r="T424" s="246">
        <f>IF(OR(ISERROR(VLOOKUP($E424&amp;$D$85&amp;$D$86,'CCG data'!$A:$AD,'CCG data'!D$3,FALSE)),ISBLANK(VLOOKUP($E424&amp;$D$85&amp;$D$86,'CCG data'!$A:$AD,'CCG data'!D$3,FALSE))),"",VLOOKUP($E424&amp;$D$85&amp;$D$86,'CCG data'!$A:$AD,'CCG data'!D$3,FALSE))</f>
        <v>0.37831775700934578</v>
      </c>
      <c r="U424" s="246"/>
      <c r="V424" s="246">
        <f>IF(OR(ISERROR(VLOOKUP($E424&amp;$D$85&amp;$D$86,'CCG data'!$A:$AD,'CCG data'!E$3,FALSE)),ISBLANK(VLOOKUP($E424&amp;$D$85&amp;$D$86,'CCG data'!$A:$AD,'CCG data'!E$3,FALSE))),"",VLOOKUP($E424&amp;$D$85&amp;$D$86,'CCG data'!$A:$AD,'CCG data'!E$3,FALSE))</f>
        <v>0.14205607476635515</v>
      </c>
      <c r="W424" s="387"/>
      <c r="Z424" s="178">
        <f>IFERROR(VLOOKUP($E424&amp;$D$86, Outliers!$A$4:$P$214,10,FALSE),"0")</f>
        <v>0</v>
      </c>
      <c r="AA424" s="178">
        <f>IFERROR(VLOOKUP($E424&amp;$D$86, Outliers!$A$4:$P$214,11,FALSE),"0")</f>
        <v>0</v>
      </c>
      <c r="AB424" s="178">
        <f>IFERROR(VLOOKUP($E424&amp;$D$86, Outliers!$A$4:$P$214,12,FALSE),"0")</f>
        <v>0</v>
      </c>
      <c r="AD424" s="82"/>
      <c r="AE424" s="82"/>
      <c r="AF424" s="82"/>
      <c r="AG424" s="82"/>
    </row>
    <row r="425" spans="4:33" x14ac:dyDescent="0.25">
      <c r="D425" s="301"/>
      <c r="E425" s="107" t="s">
        <v>27</v>
      </c>
      <c r="F425" s="99" t="str">
        <f>IF(P424="","",VLOOKUP($E424&amp;$D$85&amp;$D$86,'CCG data'!$A:$AD,'CCG data'!W$3,FALSE))</f>
        <v/>
      </c>
      <c r="G425" s="100" t="str">
        <f>IF(P424="","",VLOOKUP($E424&amp;$D$85&amp;$D$86,'CCG data'!$A:$AD,'CCG data'!X$3,FALSE))</f>
        <v/>
      </c>
      <c r="H425" s="100">
        <f>IF(R424="","",VLOOKUP($E424&amp;$D$85&amp;$D$86,'CCG data'!$A:$AD,'CCG data'!Y$3,FALSE))</f>
        <v>34.200000000000003</v>
      </c>
      <c r="I425" s="100">
        <f>IF(R424="","",VLOOKUP($E424&amp;$D$85&amp;$D$86,'CCG data'!$A:$AD,'CCG data'!Z$3,FALSE))</f>
        <v>38.200000000000003</v>
      </c>
      <c r="J425" s="100">
        <f>IF(T424="","",VLOOKUP($E424&amp;$D$85&amp;$D$86,'CCG data'!$A:$AD,'CCG data'!AA$3,FALSE))</f>
        <v>26.9</v>
      </c>
      <c r="K425" s="100">
        <f>IF(T424="","",VLOOKUP($E424&amp;$D$85&amp;$D$86,'CCG data'!$A:$AD,'CCG data'!AB$3,FALSE))</f>
        <v>30.4</v>
      </c>
      <c r="L425" s="100">
        <f>IF(V424="","",VLOOKUP($E424&amp;$D$85&amp;$D$86,'CCG data'!$A:$AD,'CCG data'!AC$3,FALSE))</f>
        <v>9.6999999999999993</v>
      </c>
      <c r="M425" s="100">
        <f>IF(V424="","",VLOOKUP($E424&amp;$D$85&amp;$D$86,'CCG data'!$A:$AD,'CCG data'!AD$3,FALSE))</f>
        <v>11.8</v>
      </c>
      <c r="N425" s="304"/>
      <c r="P425" s="162" t="str">
        <f>IF(P424="","",VLOOKUP($E424&amp;$D$85&amp;$D$86,'CCG data'!$A:$AD,'CCG data'!I$3,FALSE))</f>
        <v/>
      </c>
      <c r="Q425" s="15" t="str">
        <f>IF(P424="","",VLOOKUP($E424&amp;$D$85&amp;$D$86,'CCG data'!$A:$AD,'CCG data'!J$3,FALSE))</f>
        <v/>
      </c>
      <c r="R425" s="15">
        <f>IF(R424="","",VLOOKUP($E424&amp;$D$85&amp;$D$86,'CCG data'!$A:$AD,'CCG data'!K$3,FALSE))</f>
        <v>0.46100000000000002</v>
      </c>
      <c r="S425" s="15">
        <f>IF(R424="","",VLOOKUP($E424&amp;$D$85&amp;$D$86,'CCG data'!$A:$AD,'CCG data'!L$3,FALSE))</f>
        <v>0.499</v>
      </c>
      <c r="T425" s="15">
        <f>IF(T424="","",VLOOKUP($E424&amp;$D$85&amp;$D$86,'CCG data'!$A:$AD,'CCG data'!M$3,FALSE))</f>
        <v>0.36</v>
      </c>
      <c r="U425" s="15">
        <f>IF(T424="","",VLOOKUP($E424&amp;$D$85&amp;$D$86,'CCG data'!$A:$AD,'CCG data'!N$3,FALSE))</f>
        <v>0.39700000000000002</v>
      </c>
      <c r="V425" s="15">
        <f>IF(V424="","",VLOOKUP($E424&amp;$D$85&amp;$D$86,'CCG data'!$A:$AD,'CCG data'!O$3,FALSE))</f>
        <v>0.129</v>
      </c>
      <c r="W425" s="142">
        <f>IF(V424="","",VLOOKUP($E424&amp;$D$85&amp;$D$86,'CCG data'!$A:$AD,'CCG data'!P$3,FALSE))</f>
        <v>0.156</v>
      </c>
      <c r="Z425" s="178" t="str">
        <f>IFERROR(VLOOKUP($E425&amp;$D$86, Outliers!$A$4:$P$214,10,FALSE),"0")</f>
        <v>0</v>
      </c>
      <c r="AA425" s="178" t="str">
        <f>IFERROR(VLOOKUP($E425&amp;$D$86, Outliers!$A$4:$P$214,11,FALSE),"0")</f>
        <v>0</v>
      </c>
      <c r="AB425" s="178" t="str">
        <f>IFERROR(VLOOKUP($E425&amp;$D$86, Outliers!$A$4:$P$214,12,FALSE),"0")</f>
        <v>0</v>
      </c>
      <c r="AD425" s="82"/>
      <c r="AE425" s="82"/>
      <c r="AF425" s="82"/>
      <c r="AG425" s="82"/>
    </row>
    <row r="426" spans="4:33" ht="15.75" x14ac:dyDescent="0.25">
      <c r="D426" s="301"/>
      <c r="E426" s="108" t="s">
        <v>483</v>
      </c>
      <c r="F426" s="372" t="str">
        <f>IF(OR(ISERROR(VLOOKUP($E426&amp;$D$85&amp;$D$86,'CCG data'!$A:$AD,'CCG data'!R$3,FALSE)),ISBLANK(VLOOKUP($E426&amp;$D$85&amp;$D$86,'CCG data'!$A:$AD,'CCG data'!R$3,FALSE))),"",VLOOKUP($E426&amp;$D$85&amp;$D$86,'CCG data'!$A:$AD,'CCG data'!R$3,FALSE))</f>
        <v/>
      </c>
      <c r="G426" s="373"/>
      <c r="H426" s="373">
        <f>IF(OR(ISERROR(VLOOKUP($E426&amp;$D$85&amp;$D$86,'CCG data'!$A:$AD,'CCG data'!S$3,FALSE)),ISBLANK(VLOOKUP($E426&amp;$D$85&amp;$D$86,'CCG data'!$A:$AD,'CCG data'!S$3,FALSE))),"",VLOOKUP($E426&amp;$D$85&amp;$D$86,'CCG data'!$A:$AD,'CCG data'!S$3,FALSE))</f>
        <v>33.5</v>
      </c>
      <c r="I426" s="373"/>
      <c r="J426" s="373">
        <f>IF(OR(ISERROR(VLOOKUP($E426&amp;$D$85&amp;$D$86,'CCG data'!$A:$AD,'CCG data'!T$3,FALSE)),ISBLANK(VLOOKUP($E426&amp;$D$85&amp;$D$86,'CCG data'!$A:$AD,'CCG data'!T$3,FALSE))),"",VLOOKUP($E426&amp;$D$85&amp;$D$86,'CCG data'!$A:$AD,'CCG data'!T$3,FALSE))</f>
        <v>24.5</v>
      </c>
      <c r="K426" s="373"/>
      <c r="L426" s="373">
        <f>IF(OR(ISERROR(VLOOKUP($E426&amp;$D$85&amp;$D$86,'CCG data'!$A:$AD,'CCG data'!U$3,FALSE)),ISBLANK(VLOOKUP($E426&amp;$D$85&amp;$D$86,'CCG data'!$A:$AD,'CCG data'!U$3,FALSE))),"",VLOOKUP($E426&amp;$D$85&amp;$D$86,'CCG data'!$A:$AD,'CCG data'!U$3,FALSE))</f>
        <v>10.7</v>
      </c>
      <c r="M426" s="374"/>
      <c r="N426" s="303">
        <f>IF(OR(ISERROR(VLOOKUP($E426&amp;$D$85&amp;$D$86,'CCG data'!$A:$AD,'CCG data'!G$3,FALSE)),ISBLANK(VLOOKUP($E426&amp;$D$85&amp;$D$86,'CCG data'!$A:$AD,'CCG data'!G$3,FALSE))),"",VLOOKUP($E426&amp;$D$85&amp;$D$86,'CCG data'!$A:$AD,'CCG data'!G$3,FALSE))</f>
        <v>759</v>
      </c>
      <c r="P426" s="354" t="str">
        <f>IF(OR(ISERROR(VLOOKUP($E426&amp;$D$85&amp;$D$86,'CCG data'!$A:$AD,'CCG data'!B$3,FALSE)),ISBLANK(VLOOKUP($E426&amp;$D$85&amp;$D$86,'CCG data'!$A:$AD,'CCG data'!B$3,FALSE))),"",VLOOKUP($E426&amp;$D$85&amp;$D$86,'CCG data'!$A:$AD,'CCG data'!B$3,FALSE))</f>
        <v/>
      </c>
      <c r="Q426" s="246"/>
      <c r="R426" s="246">
        <f>IF(OR(ISERROR(VLOOKUP($E426&amp;$D$85&amp;$D$86,'CCG data'!$A:$AD,'CCG data'!C$3,FALSE)),ISBLANK(VLOOKUP($E426&amp;$D$85&amp;$D$86,'CCG data'!$A:$AD,'CCG data'!C$3,FALSE))),"",VLOOKUP($E426&amp;$D$85&amp;$D$86,'CCG data'!$A:$AD,'CCG data'!C$3,FALSE))</f>
        <v>0.48221343873517786</v>
      </c>
      <c r="S426" s="246"/>
      <c r="T426" s="246">
        <f>IF(OR(ISERROR(VLOOKUP($E426&amp;$D$85&amp;$D$86,'CCG data'!$A:$AD,'CCG data'!D$3,FALSE)),ISBLANK(VLOOKUP($E426&amp;$D$85&amp;$D$86,'CCG data'!$A:$AD,'CCG data'!D$3,FALSE))),"",VLOOKUP($E426&amp;$D$85&amp;$D$86,'CCG data'!$A:$AD,'CCG data'!D$3,FALSE))</f>
        <v>0.3662714097496706</v>
      </c>
      <c r="U426" s="246"/>
      <c r="V426" s="246">
        <f>IF(OR(ISERROR(VLOOKUP($E426&amp;$D$85&amp;$D$86,'CCG data'!$A:$AD,'CCG data'!E$3,FALSE)),ISBLANK(VLOOKUP($E426&amp;$D$85&amp;$D$86,'CCG data'!$A:$AD,'CCG data'!E$3,FALSE))),"",VLOOKUP($E426&amp;$D$85&amp;$D$86,'CCG data'!$A:$AD,'CCG data'!E$3,FALSE))</f>
        <v>0.15151515151515152</v>
      </c>
      <c r="W426" s="387"/>
      <c r="Z426" s="178">
        <f>IFERROR(VLOOKUP($E426&amp;$D$86, Outliers!$A$4:$P$214,10,FALSE),"0")</f>
        <v>0</v>
      </c>
      <c r="AA426" s="178">
        <f>IFERROR(VLOOKUP($E426&amp;$D$86, Outliers!$A$4:$P$214,11,FALSE),"0")</f>
        <v>0</v>
      </c>
      <c r="AB426" s="178">
        <f>IFERROR(VLOOKUP($E426&amp;$D$86, Outliers!$A$4:$P$214,12,FALSE),"0")</f>
        <v>0</v>
      </c>
      <c r="AD426" s="82"/>
      <c r="AE426" s="82"/>
      <c r="AF426" s="82"/>
      <c r="AG426" s="82"/>
    </row>
    <row r="427" spans="4:33" x14ac:dyDescent="0.25">
      <c r="D427" s="301"/>
      <c r="E427" s="107" t="s">
        <v>27</v>
      </c>
      <c r="F427" s="99" t="str">
        <f>IF(P426="","",VLOOKUP($E426&amp;$D$85&amp;$D$86,'CCG data'!$A:$AD,'CCG data'!W$3,FALSE))</f>
        <v/>
      </c>
      <c r="G427" s="100" t="str">
        <f>IF(P426="","",VLOOKUP($E426&amp;$D$85&amp;$D$86,'CCG data'!$A:$AD,'CCG data'!X$3,FALSE))</f>
        <v/>
      </c>
      <c r="H427" s="100">
        <f>IF(R426="","",VLOOKUP($E426&amp;$D$85&amp;$D$86,'CCG data'!$A:$AD,'CCG data'!Y$3,FALSE))</f>
        <v>30.1</v>
      </c>
      <c r="I427" s="100">
        <f>IF(R426="","",VLOOKUP($E426&amp;$D$85&amp;$D$86,'CCG data'!$A:$AD,'CCG data'!Z$3,FALSE))</f>
        <v>37</v>
      </c>
      <c r="J427" s="100">
        <f>IF(T426="","",VLOOKUP($E426&amp;$D$85&amp;$D$86,'CCG data'!$A:$AD,'CCG data'!AA$3,FALSE))</f>
        <v>21.6</v>
      </c>
      <c r="K427" s="100">
        <f>IF(T426="","",VLOOKUP($E426&amp;$D$85&amp;$D$86,'CCG data'!$A:$AD,'CCG data'!AB$3,FALSE))</f>
        <v>27.4</v>
      </c>
      <c r="L427" s="100">
        <f>IF(V426="","",VLOOKUP($E426&amp;$D$85&amp;$D$86,'CCG data'!$A:$AD,'CCG data'!AC$3,FALSE))</f>
        <v>8.8000000000000007</v>
      </c>
      <c r="M427" s="100">
        <f>IF(V426="","",VLOOKUP($E426&amp;$D$85&amp;$D$86,'CCG data'!$A:$AD,'CCG data'!AD$3,FALSE))</f>
        <v>12.7</v>
      </c>
      <c r="N427" s="304"/>
      <c r="P427" s="162" t="str">
        <f>IF(P426="","",VLOOKUP($E426&amp;$D$85&amp;$D$86,'CCG data'!$A:$AD,'CCG data'!I$3,FALSE))</f>
        <v/>
      </c>
      <c r="Q427" s="15" t="str">
        <f>IF(P426="","",VLOOKUP($E426&amp;$D$85&amp;$D$86,'CCG data'!$A:$AD,'CCG data'!J$3,FALSE))</f>
        <v/>
      </c>
      <c r="R427" s="15">
        <f>IF(R426="","",VLOOKUP($E426&amp;$D$85&amp;$D$86,'CCG data'!$A:$AD,'CCG data'!K$3,FALSE))</f>
        <v>0.44700000000000001</v>
      </c>
      <c r="S427" s="15">
        <f>IF(R426="","",VLOOKUP($E426&amp;$D$85&amp;$D$86,'CCG data'!$A:$AD,'CCG data'!L$3,FALSE))</f>
        <v>0.51800000000000002</v>
      </c>
      <c r="T427" s="15">
        <f>IF(T426="","",VLOOKUP($E426&amp;$D$85&amp;$D$86,'CCG data'!$A:$AD,'CCG data'!M$3,FALSE))</f>
        <v>0.33300000000000002</v>
      </c>
      <c r="U427" s="15">
        <f>IF(T426="","",VLOOKUP($E426&amp;$D$85&amp;$D$86,'CCG data'!$A:$AD,'CCG data'!N$3,FALSE))</f>
        <v>0.40100000000000002</v>
      </c>
      <c r="V427" s="15">
        <f>IF(V426="","",VLOOKUP($E426&amp;$D$85&amp;$D$86,'CCG data'!$A:$AD,'CCG data'!O$3,FALSE))</f>
        <v>0.128</v>
      </c>
      <c r="W427" s="142">
        <f>IF(V426="","",VLOOKUP($E426&amp;$D$85&amp;$D$86,'CCG data'!$A:$AD,'CCG data'!P$3,FALSE))</f>
        <v>0.17899999999999999</v>
      </c>
      <c r="Z427" s="178" t="str">
        <f>IFERROR(VLOOKUP($E427&amp;$D$86, Outliers!$A$4:$P$214,10,FALSE),"0")</f>
        <v>0</v>
      </c>
      <c r="AA427" s="178" t="str">
        <f>IFERROR(VLOOKUP($E427&amp;$D$86, Outliers!$A$4:$P$214,11,FALSE),"0")</f>
        <v>0</v>
      </c>
      <c r="AB427" s="178" t="str">
        <f>IFERROR(VLOOKUP($E427&amp;$D$86, Outliers!$A$4:$P$214,12,FALSE),"0")</f>
        <v>0</v>
      </c>
      <c r="AD427" s="82"/>
      <c r="AE427" s="82"/>
      <c r="AF427" s="82"/>
      <c r="AG427" s="82"/>
    </row>
    <row r="428" spans="4:33" ht="15.75" x14ac:dyDescent="0.25">
      <c r="D428" s="301"/>
      <c r="E428" s="108" t="s">
        <v>297</v>
      </c>
      <c r="F428" s="372" t="str">
        <f>IF(OR(ISERROR(VLOOKUP($E428&amp;$D$85&amp;$D$86,'CCG data'!$A:$AD,'CCG data'!R$3,FALSE)),ISBLANK(VLOOKUP($E428&amp;$D$85&amp;$D$86,'CCG data'!$A:$AD,'CCG data'!R$3,FALSE))),"",VLOOKUP($E428&amp;$D$85&amp;$D$86,'CCG data'!$A:$AD,'CCG data'!R$3,FALSE))</f>
        <v/>
      </c>
      <c r="G428" s="373"/>
      <c r="H428" s="373">
        <f>IF(OR(ISERROR(VLOOKUP($E428&amp;$D$85&amp;$D$86,'CCG data'!$A:$AD,'CCG data'!S$3,FALSE)),ISBLANK(VLOOKUP($E428&amp;$D$85&amp;$D$86,'CCG data'!$A:$AD,'CCG data'!S$3,FALSE))),"",VLOOKUP($E428&amp;$D$85&amp;$D$86,'CCG data'!$A:$AD,'CCG data'!S$3,FALSE))</f>
        <v>44.3</v>
      </c>
      <c r="I428" s="373"/>
      <c r="J428" s="373">
        <f>IF(OR(ISERROR(VLOOKUP($E428&amp;$D$85&amp;$D$86,'CCG data'!$A:$AD,'CCG data'!T$3,FALSE)),ISBLANK(VLOOKUP($E428&amp;$D$85&amp;$D$86,'CCG data'!$A:$AD,'CCG data'!T$3,FALSE))),"",VLOOKUP($E428&amp;$D$85&amp;$D$86,'CCG data'!$A:$AD,'CCG data'!T$3,FALSE))</f>
        <v>44.8</v>
      </c>
      <c r="K428" s="373"/>
      <c r="L428" s="373">
        <f>IF(OR(ISERROR(VLOOKUP($E428&amp;$D$85&amp;$D$86,'CCG data'!$A:$AD,'CCG data'!U$3,FALSE)),ISBLANK(VLOOKUP($E428&amp;$D$85&amp;$D$86,'CCG data'!$A:$AD,'CCG data'!U$3,FALSE))),"",VLOOKUP($E428&amp;$D$85&amp;$D$86,'CCG data'!$A:$AD,'CCG data'!U$3,FALSE))</f>
        <v>9.9</v>
      </c>
      <c r="M428" s="374"/>
      <c r="N428" s="303">
        <f>IF(OR(ISERROR(VLOOKUP($E428&amp;$D$85&amp;$D$86,'CCG data'!$A:$AD,'CCG data'!G$3,FALSE)),ISBLANK(VLOOKUP($E428&amp;$D$85&amp;$D$86,'CCG data'!$A:$AD,'CCG data'!G$3,FALSE))),"",VLOOKUP($E428&amp;$D$85&amp;$D$86,'CCG data'!$A:$AD,'CCG data'!G$3,FALSE))</f>
        <v>1042</v>
      </c>
      <c r="P428" s="354" t="str">
        <f>IF(OR(ISERROR(VLOOKUP($E428&amp;$D$85&amp;$D$86,'CCG data'!$A:$AD,'CCG data'!B$3,FALSE)),ISBLANK(VLOOKUP($E428&amp;$D$85&amp;$D$86,'CCG data'!$A:$AD,'CCG data'!B$3,FALSE))),"",VLOOKUP($E428&amp;$D$85&amp;$D$86,'CCG data'!$A:$AD,'CCG data'!B$3,FALSE))</f>
        <v/>
      </c>
      <c r="Q428" s="246"/>
      <c r="R428" s="246">
        <f>IF(OR(ISERROR(VLOOKUP($E428&amp;$D$85&amp;$D$86,'CCG data'!$A:$AD,'CCG data'!C$3,FALSE)),ISBLANK(VLOOKUP($E428&amp;$D$85&amp;$D$86,'CCG data'!$A:$AD,'CCG data'!C$3,FALSE))),"",VLOOKUP($E428&amp;$D$85&amp;$D$86,'CCG data'!$A:$AD,'CCG data'!C$3,FALSE))</f>
        <v>0.44817658349328215</v>
      </c>
      <c r="S428" s="246"/>
      <c r="T428" s="246">
        <f>IF(OR(ISERROR(VLOOKUP($E428&amp;$D$85&amp;$D$86,'CCG data'!$A:$AD,'CCG data'!D$3,FALSE)),ISBLANK(VLOOKUP($E428&amp;$D$85&amp;$D$86,'CCG data'!$A:$AD,'CCG data'!D$3,FALSE))),"",VLOOKUP($E428&amp;$D$85&amp;$D$86,'CCG data'!$A:$AD,'CCG data'!D$3,FALSE))</f>
        <v>0.45201535508637236</v>
      </c>
      <c r="U428" s="246"/>
      <c r="V428" s="246">
        <f>IF(OR(ISERROR(VLOOKUP($E428&amp;$D$85&amp;$D$86,'CCG data'!$A:$AD,'CCG data'!E$3,FALSE)),ISBLANK(VLOOKUP($E428&amp;$D$85&amp;$D$86,'CCG data'!$A:$AD,'CCG data'!E$3,FALSE))),"",VLOOKUP($E428&amp;$D$85&amp;$D$86,'CCG data'!$A:$AD,'CCG data'!E$3,FALSE))</f>
        <v>9.9808061420345484E-2</v>
      </c>
      <c r="W428" s="387"/>
      <c r="Z428" s="178">
        <f>IFERROR(VLOOKUP($E428&amp;$D$86, Outliers!$A$4:$P$214,10,FALSE),"0")</f>
        <v>1</v>
      </c>
      <c r="AA428" s="178">
        <f>IFERROR(VLOOKUP($E428&amp;$D$86, Outliers!$A$4:$P$214,11,FALSE),"0")</f>
        <v>1</v>
      </c>
      <c r="AB428" s="178">
        <f>IFERROR(VLOOKUP($E428&amp;$D$86, Outliers!$A$4:$P$214,12,FALSE),"0")</f>
        <v>0</v>
      </c>
      <c r="AD428" s="82"/>
      <c r="AE428" s="82"/>
      <c r="AF428" s="82"/>
      <c r="AG428" s="82"/>
    </row>
    <row r="429" spans="4:33" x14ac:dyDescent="0.25">
      <c r="D429" s="301"/>
      <c r="E429" s="107" t="s">
        <v>27</v>
      </c>
      <c r="F429" s="99" t="str">
        <f>IF(P428="","",VLOOKUP($E428&amp;$D$85&amp;$D$86,'CCG data'!$A:$AD,'CCG data'!W$3,FALSE))</f>
        <v/>
      </c>
      <c r="G429" s="100" t="str">
        <f>IF(P428="","",VLOOKUP($E428&amp;$D$85&amp;$D$86,'CCG data'!$A:$AD,'CCG data'!X$3,FALSE))</f>
        <v/>
      </c>
      <c r="H429" s="100">
        <f>IF(R428="","",VLOOKUP($E428&amp;$D$85&amp;$D$86,'CCG data'!$A:$AD,'CCG data'!Y$3,FALSE))</f>
        <v>40.299999999999997</v>
      </c>
      <c r="I429" s="100">
        <f>IF(R428="","",VLOOKUP($E428&amp;$D$85&amp;$D$86,'CCG data'!$A:$AD,'CCG data'!Z$3,FALSE))</f>
        <v>48.3</v>
      </c>
      <c r="J429" s="100">
        <f>IF(T428="","",VLOOKUP($E428&amp;$D$85&amp;$D$86,'CCG data'!$A:$AD,'CCG data'!AA$3,FALSE))</f>
        <v>40.799999999999997</v>
      </c>
      <c r="K429" s="100">
        <f>IF(T428="","",VLOOKUP($E428&amp;$D$85&amp;$D$86,'CCG data'!$A:$AD,'CCG data'!AB$3,FALSE))</f>
        <v>48.9</v>
      </c>
      <c r="L429" s="100">
        <f>IF(V428="","",VLOOKUP($E428&amp;$D$85&amp;$D$86,'CCG data'!$A:$AD,'CCG data'!AC$3,FALSE))</f>
        <v>8</v>
      </c>
      <c r="M429" s="100">
        <f>IF(V428="","",VLOOKUP($E428&amp;$D$85&amp;$D$86,'CCG data'!$A:$AD,'CCG data'!AD$3,FALSE))</f>
        <v>11.9</v>
      </c>
      <c r="N429" s="304"/>
      <c r="P429" s="162" t="str">
        <f>IF(P428="","",VLOOKUP($E428&amp;$D$85&amp;$D$86,'CCG data'!$A:$AD,'CCG data'!I$3,FALSE))</f>
        <v/>
      </c>
      <c r="Q429" s="15" t="str">
        <f>IF(P428="","",VLOOKUP($E428&amp;$D$85&amp;$D$86,'CCG data'!$A:$AD,'CCG data'!J$3,FALSE))</f>
        <v/>
      </c>
      <c r="R429" s="15">
        <f>IF(R428="","",VLOOKUP($E428&amp;$D$85&amp;$D$86,'CCG data'!$A:$AD,'CCG data'!K$3,FALSE))</f>
        <v>0.41799999999999998</v>
      </c>
      <c r="S429" s="15">
        <f>IF(R428="","",VLOOKUP($E428&amp;$D$85&amp;$D$86,'CCG data'!$A:$AD,'CCG data'!L$3,FALSE))</f>
        <v>0.47899999999999998</v>
      </c>
      <c r="T429" s="15">
        <f>IF(T428="","",VLOOKUP($E428&amp;$D$85&amp;$D$86,'CCG data'!$A:$AD,'CCG data'!M$3,FALSE))</f>
        <v>0.42199999999999999</v>
      </c>
      <c r="U429" s="15">
        <f>IF(T428="","",VLOOKUP($E428&amp;$D$85&amp;$D$86,'CCG data'!$A:$AD,'CCG data'!N$3,FALSE))</f>
        <v>0.48199999999999998</v>
      </c>
      <c r="V429" s="15">
        <f>IF(V428="","",VLOOKUP($E428&amp;$D$85&amp;$D$86,'CCG data'!$A:$AD,'CCG data'!O$3,FALSE))</f>
        <v>8.3000000000000004E-2</v>
      </c>
      <c r="W429" s="142">
        <f>IF(V428="","",VLOOKUP($E428&amp;$D$85&amp;$D$86,'CCG data'!$A:$AD,'CCG data'!P$3,FALSE))</f>
        <v>0.12</v>
      </c>
      <c r="Z429" s="178" t="str">
        <f>IFERROR(VLOOKUP($E429&amp;$D$86, Outliers!$A$4:$P$214,10,FALSE),"0")</f>
        <v>0</v>
      </c>
      <c r="AA429" s="178" t="str">
        <f>IFERROR(VLOOKUP($E429&amp;$D$86, Outliers!$A$4:$P$214,11,FALSE),"0")</f>
        <v>0</v>
      </c>
      <c r="AB429" s="178" t="str">
        <f>IFERROR(VLOOKUP($E429&amp;$D$86, Outliers!$A$4:$P$214,12,FALSE),"0")</f>
        <v>0</v>
      </c>
      <c r="AD429" s="82"/>
      <c r="AE429" s="82"/>
      <c r="AF429" s="82"/>
      <c r="AG429" s="82"/>
    </row>
    <row r="430" spans="4:33" ht="15.75" x14ac:dyDescent="0.25">
      <c r="D430" s="301"/>
      <c r="E430" s="108" t="s">
        <v>298</v>
      </c>
      <c r="F430" s="372" t="str">
        <f>IF(OR(ISERROR(VLOOKUP($E430&amp;$D$85&amp;$D$86,'CCG data'!$A:$AD,'CCG data'!R$3,FALSE)),ISBLANK(VLOOKUP($E430&amp;$D$85&amp;$D$86,'CCG data'!$A:$AD,'CCG data'!R$3,FALSE))),"",VLOOKUP($E430&amp;$D$85&amp;$D$86,'CCG data'!$A:$AD,'CCG data'!R$3,FALSE))</f>
        <v/>
      </c>
      <c r="G430" s="373"/>
      <c r="H430" s="373">
        <f>IF(OR(ISERROR(VLOOKUP($E430&amp;$D$85&amp;$D$86,'CCG data'!$A:$AD,'CCG data'!S$3,FALSE)),ISBLANK(VLOOKUP($E430&amp;$D$85&amp;$D$86,'CCG data'!$A:$AD,'CCG data'!S$3,FALSE))),"",VLOOKUP($E430&amp;$D$85&amp;$D$86,'CCG data'!$A:$AD,'CCG data'!S$3,FALSE))</f>
        <v>40.200000000000003</v>
      </c>
      <c r="I430" s="373"/>
      <c r="J430" s="373">
        <f>IF(OR(ISERROR(VLOOKUP($E430&amp;$D$85&amp;$D$86,'CCG data'!$A:$AD,'CCG data'!T$3,FALSE)),ISBLANK(VLOOKUP($E430&amp;$D$85&amp;$D$86,'CCG data'!$A:$AD,'CCG data'!T$3,FALSE))),"",VLOOKUP($E430&amp;$D$85&amp;$D$86,'CCG data'!$A:$AD,'CCG data'!T$3,FALSE))</f>
        <v>31.3</v>
      </c>
      <c r="K430" s="373"/>
      <c r="L430" s="373">
        <f>IF(OR(ISERROR(VLOOKUP($E430&amp;$D$85&amp;$D$86,'CCG data'!$A:$AD,'CCG data'!U$3,FALSE)),ISBLANK(VLOOKUP($E430&amp;$D$85&amp;$D$86,'CCG data'!$A:$AD,'CCG data'!U$3,FALSE))),"",VLOOKUP($E430&amp;$D$85&amp;$D$86,'CCG data'!$A:$AD,'CCG data'!U$3,FALSE))</f>
        <v>19</v>
      </c>
      <c r="M430" s="374"/>
      <c r="N430" s="303">
        <f>IF(OR(ISERROR(VLOOKUP($E430&amp;$D$85&amp;$D$86,'CCG data'!$A:$AD,'CCG data'!G$3,FALSE)),ISBLANK(VLOOKUP($E430&amp;$D$85&amp;$D$86,'CCG data'!$A:$AD,'CCG data'!G$3,FALSE))),"",VLOOKUP($E430&amp;$D$85&amp;$D$86,'CCG data'!$A:$AD,'CCG data'!G$3,FALSE))</f>
        <v>1179</v>
      </c>
      <c r="P430" s="354" t="str">
        <f>IF(OR(ISERROR(VLOOKUP($E430&amp;$D$85&amp;$D$86,'CCG data'!$A:$AD,'CCG data'!B$3,FALSE)),ISBLANK(VLOOKUP($E430&amp;$D$85&amp;$D$86,'CCG data'!$A:$AD,'CCG data'!B$3,FALSE))),"",VLOOKUP($E430&amp;$D$85&amp;$D$86,'CCG data'!$A:$AD,'CCG data'!B$3,FALSE))</f>
        <v/>
      </c>
      <c r="Q430" s="246"/>
      <c r="R430" s="246">
        <f>IF(OR(ISERROR(VLOOKUP($E430&amp;$D$85&amp;$D$86,'CCG data'!$A:$AD,'CCG data'!C$3,FALSE)),ISBLANK(VLOOKUP($E430&amp;$D$85&amp;$D$86,'CCG data'!$A:$AD,'CCG data'!C$3,FALSE))),"",VLOOKUP($E430&amp;$D$85&amp;$D$86,'CCG data'!$A:$AD,'CCG data'!C$3,FALSE))</f>
        <v>0.44868532654792198</v>
      </c>
      <c r="S430" s="246"/>
      <c r="T430" s="246">
        <f>IF(OR(ISERROR(VLOOKUP($E430&amp;$D$85&amp;$D$86,'CCG data'!$A:$AD,'CCG data'!D$3,FALSE)),ISBLANK(VLOOKUP($E430&amp;$D$85&amp;$D$86,'CCG data'!$A:$AD,'CCG data'!D$3,FALSE))),"",VLOOKUP($E430&amp;$D$85&amp;$D$86,'CCG data'!$A:$AD,'CCG data'!D$3,FALSE))</f>
        <v>0.34011874469889736</v>
      </c>
      <c r="U430" s="246"/>
      <c r="V430" s="246">
        <f>IF(OR(ISERROR(VLOOKUP($E430&amp;$D$85&amp;$D$86,'CCG data'!$A:$AD,'CCG data'!E$3,FALSE)),ISBLANK(VLOOKUP($E430&amp;$D$85&amp;$D$86,'CCG data'!$A:$AD,'CCG data'!E$3,FALSE))),"",VLOOKUP($E430&amp;$D$85&amp;$D$86,'CCG data'!$A:$AD,'CCG data'!E$3,FALSE))</f>
        <v>0.21119592875318066</v>
      </c>
      <c r="W430" s="387"/>
      <c r="Z430" s="178">
        <f>IFERROR(VLOOKUP($E430&amp;$D$86, Outliers!$A$4:$P$214,10,FALSE),"0")</f>
        <v>0</v>
      </c>
      <c r="AA430" s="178">
        <f>IFERROR(VLOOKUP($E430&amp;$D$86, Outliers!$A$4:$P$214,11,FALSE),"0")</f>
        <v>0</v>
      </c>
      <c r="AB430" s="178">
        <f>IFERROR(VLOOKUP($E430&amp;$D$86, Outliers!$A$4:$P$214,12,FALSE),"0")</f>
        <v>1</v>
      </c>
      <c r="AD430" s="82"/>
      <c r="AE430" s="82"/>
      <c r="AF430" s="82"/>
      <c r="AG430" s="82"/>
    </row>
    <row r="431" spans="4:33" x14ac:dyDescent="0.25">
      <c r="D431" s="301"/>
      <c r="E431" s="107" t="s">
        <v>27</v>
      </c>
      <c r="F431" s="99" t="str">
        <f>IF(P430="","",VLOOKUP($E430&amp;$D$85&amp;$D$86,'CCG data'!$A:$AD,'CCG data'!W$3,FALSE))</f>
        <v/>
      </c>
      <c r="G431" s="100" t="str">
        <f>IF(P430="","",VLOOKUP($E430&amp;$D$85&amp;$D$86,'CCG data'!$A:$AD,'CCG data'!X$3,FALSE))</f>
        <v/>
      </c>
      <c r="H431" s="100">
        <f>IF(R430="","",VLOOKUP($E430&amp;$D$85&amp;$D$86,'CCG data'!$A:$AD,'CCG data'!Y$3,FALSE))</f>
        <v>36.799999999999997</v>
      </c>
      <c r="I431" s="100">
        <f>IF(R430="","",VLOOKUP($E430&amp;$D$85&amp;$D$86,'CCG data'!$A:$AD,'CCG data'!Z$3,FALSE))</f>
        <v>43.6</v>
      </c>
      <c r="J431" s="100">
        <f>IF(T430="","",VLOOKUP($E430&amp;$D$85&amp;$D$86,'CCG data'!$A:$AD,'CCG data'!AA$3,FALSE))</f>
        <v>28.2</v>
      </c>
      <c r="K431" s="100">
        <f>IF(T430="","",VLOOKUP($E430&amp;$D$85&amp;$D$86,'CCG data'!$A:$AD,'CCG data'!AB$3,FALSE))</f>
        <v>34.4</v>
      </c>
      <c r="L431" s="100">
        <f>IF(V430="","",VLOOKUP($E430&amp;$D$85&amp;$D$86,'CCG data'!$A:$AD,'CCG data'!AC$3,FALSE))</f>
        <v>16.600000000000001</v>
      </c>
      <c r="M431" s="100">
        <f>IF(V430="","",VLOOKUP($E430&amp;$D$85&amp;$D$86,'CCG data'!$A:$AD,'CCG data'!AD$3,FALSE))</f>
        <v>21.4</v>
      </c>
      <c r="N431" s="304"/>
      <c r="P431" s="162" t="str">
        <f>IF(P430="","",VLOOKUP($E430&amp;$D$85&amp;$D$86,'CCG data'!$A:$AD,'CCG data'!I$3,FALSE))</f>
        <v/>
      </c>
      <c r="Q431" s="15" t="str">
        <f>IF(P430="","",VLOOKUP($E430&amp;$D$85&amp;$D$86,'CCG data'!$A:$AD,'CCG data'!J$3,FALSE))</f>
        <v/>
      </c>
      <c r="R431" s="15">
        <f>IF(R430="","",VLOOKUP($E430&amp;$D$85&amp;$D$86,'CCG data'!$A:$AD,'CCG data'!K$3,FALSE))</f>
        <v>0.42099999999999999</v>
      </c>
      <c r="S431" s="15">
        <f>IF(R430="","",VLOOKUP($E430&amp;$D$85&amp;$D$86,'CCG data'!$A:$AD,'CCG data'!L$3,FALSE))</f>
        <v>0.47699999999999998</v>
      </c>
      <c r="T431" s="15">
        <f>IF(T430="","",VLOOKUP($E430&amp;$D$85&amp;$D$86,'CCG data'!$A:$AD,'CCG data'!M$3,FALSE))</f>
        <v>0.314</v>
      </c>
      <c r="U431" s="15">
        <f>IF(T430="","",VLOOKUP($E430&amp;$D$85&amp;$D$86,'CCG data'!$A:$AD,'CCG data'!N$3,FALSE))</f>
        <v>0.36799999999999999</v>
      </c>
      <c r="V431" s="15">
        <f>IF(V430="","",VLOOKUP($E430&amp;$D$85&amp;$D$86,'CCG data'!$A:$AD,'CCG data'!O$3,FALSE))</f>
        <v>0.189</v>
      </c>
      <c r="W431" s="142">
        <f>IF(V430="","",VLOOKUP($E430&amp;$D$85&amp;$D$86,'CCG data'!$A:$AD,'CCG data'!P$3,FALSE))</f>
        <v>0.23499999999999999</v>
      </c>
      <c r="Z431" s="178" t="str">
        <f>IFERROR(VLOOKUP($E431&amp;$D$86, Outliers!$A$4:$P$214,10,FALSE),"0")</f>
        <v>0</v>
      </c>
      <c r="AA431" s="178" t="str">
        <f>IFERROR(VLOOKUP($E431&amp;$D$86, Outliers!$A$4:$P$214,11,FALSE),"0")</f>
        <v>0</v>
      </c>
      <c r="AB431" s="178" t="str">
        <f>IFERROR(VLOOKUP($E431&amp;$D$86, Outliers!$A$4:$P$214,12,FALSE),"0")</f>
        <v>0</v>
      </c>
      <c r="AD431" s="82"/>
      <c r="AE431" s="82"/>
      <c r="AF431" s="82"/>
      <c r="AG431" s="82"/>
    </row>
    <row r="432" spans="4:33" ht="15.75" x14ac:dyDescent="0.25">
      <c r="D432" s="301"/>
      <c r="E432" s="108" t="s">
        <v>484</v>
      </c>
      <c r="F432" s="372" t="str">
        <f>IF(OR(ISERROR(VLOOKUP($E432&amp;$D$85&amp;$D$86,'CCG data'!$A:$AD,'CCG data'!R$3,FALSE)),ISBLANK(VLOOKUP($E432&amp;$D$85&amp;$D$86,'CCG data'!$A:$AD,'CCG data'!R$3,FALSE))),"",VLOOKUP($E432&amp;$D$85&amp;$D$86,'CCG data'!$A:$AD,'CCG data'!R$3,FALSE))</f>
        <v/>
      </c>
      <c r="G432" s="373"/>
      <c r="H432" s="373">
        <f>IF(OR(ISERROR(VLOOKUP($E432&amp;$D$85&amp;$D$86,'CCG data'!$A:$AD,'CCG data'!S$3,FALSE)),ISBLANK(VLOOKUP($E432&amp;$D$85&amp;$D$86,'CCG data'!$A:$AD,'CCG data'!S$3,FALSE))),"",VLOOKUP($E432&amp;$D$85&amp;$D$86,'CCG data'!$A:$AD,'CCG data'!S$3,FALSE))</f>
        <v>36.1</v>
      </c>
      <c r="I432" s="373"/>
      <c r="J432" s="373">
        <f>IF(OR(ISERROR(VLOOKUP($E432&amp;$D$85&amp;$D$86,'CCG data'!$A:$AD,'CCG data'!T$3,FALSE)),ISBLANK(VLOOKUP($E432&amp;$D$85&amp;$D$86,'CCG data'!$A:$AD,'CCG data'!T$3,FALSE))),"",VLOOKUP($E432&amp;$D$85&amp;$D$86,'CCG data'!$A:$AD,'CCG data'!T$3,FALSE))</f>
        <v>20.7</v>
      </c>
      <c r="K432" s="373"/>
      <c r="L432" s="373">
        <f>IF(OR(ISERROR(VLOOKUP($E432&amp;$D$85&amp;$D$86,'CCG data'!$A:$AD,'CCG data'!U$3,FALSE)),ISBLANK(VLOOKUP($E432&amp;$D$85&amp;$D$86,'CCG data'!$A:$AD,'CCG data'!U$3,FALSE))),"",VLOOKUP($E432&amp;$D$85&amp;$D$86,'CCG data'!$A:$AD,'CCG data'!U$3,FALSE))</f>
        <v>5.2</v>
      </c>
      <c r="M432" s="374"/>
      <c r="N432" s="303">
        <f>IF(OR(ISERROR(VLOOKUP($E432&amp;$D$85&amp;$D$86,'CCG data'!$A:$AD,'CCG data'!G$3,FALSE)),ISBLANK(VLOOKUP($E432&amp;$D$85&amp;$D$86,'CCG data'!$A:$AD,'CCG data'!G$3,FALSE))),"",VLOOKUP($E432&amp;$D$85&amp;$D$86,'CCG data'!$A:$AD,'CCG data'!G$3,FALSE))</f>
        <v>739</v>
      </c>
      <c r="P432" s="354" t="str">
        <f>IF(OR(ISERROR(VLOOKUP($E432&amp;$D$85&amp;$D$86,'CCG data'!$A:$AD,'CCG data'!B$3,FALSE)),ISBLANK(VLOOKUP($E432&amp;$D$85&amp;$D$86,'CCG data'!$A:$AD,'CCG data'!B$3,FALSE))),"",VLOOKUP($E432&amp;$D$85&amp;$D$86,'CCG data'!$A:$AD,'CCG data'!B$3,FALSE))</f>
        <v/>
      </c>
      <c r="Q432" s="246"/>
      <c r="R432" s="246">
        <f>IF(OR(ISERROR(VLOOKUP($E432&amp;$D$85&amp;$D$86,'CCG data'!$A:$AD,'CCG data'!C$3,FALSE)),ISBLANK(VLOOKUP($E432&amp;$D$85&amp;$D$86,'CCG data'!$A:$AD,'CCG data'!C$3,FALSE))),"",VLOOKUP($E432&amp;$D$85&amp;$D$86,'CCG data'!$A:$AD,'CCG data'!C$3,FALSE))</f>
        <v>0.58186738836265228</v>
      </c>
      <c r="S432" s="246"/>
      <c r="T432" s="246">
        <f>IF(OR(ISERROR(VLOOKUP($E432&amp;$D$85&amp;$D$86,'CCG data'!$A:$AD,'CCG data'!D$3,FALSE)),ISBLANK(VLOOKUP($E432&amp;$D$85&amp;$D$86,'CCG data'!$A:$AD,'CCG data'!D$3,FALSE))),"",VLOOKUP($E432&amp;$D$85&amp;$D$86,'CCG data'!$A:$AD,'CCG data'!D$3,FALSE))</f>
        <v>0.33288227334235454</v>
      </c>
      <c r="U432" s="246"/>
      <c r="V432" s="246">
        <f>IF(OR(ISERROR(VLOOKUP($E432&amp;$D$85&amp;$D$86,'CCG data'!$A:$AD,'CCG data'!E$3,FALSE)),ISBLANK(VLOOKUP($E432&amp;$D$85&amp;$D$86,'CCG data'!$A:$AD,'CCG data'!E$3,FALSE))),"",VLOOKUP($E432&amp;$D$85&amp;$D$86,'CCG data'!$A:$AD,'CCG data'!E$3,FALSE))</f>
        <v>8.5250338294993233E-2</v>
      </c>
      <c r="W432" s="387"/>
      <c r="Z432" s="178">
        <f>IFERROR(VLOOKUP($E432&amp;$D$86, Outliers!$A$4:$P$214,10,FALSE),"0")</f>
        <v>0</v>
      </c>
      <c r="AA432" s="178">
        <f>IFERROR(VLOOKUP($E432&amp;$D$86, Outliers!$A$4:$P$214,11,FALSE),"0")</f>
        <v>1</v>
      </c>
      <c r="AB432" s="178">
        <f>IFERROR(VLOOKUP($E432&amp;$D$86, Outliers!$A$4:$P$214,12,FALSE),"0")</f>
        <v>1</v>
      </c>
      <c r="AD432" s="82"/>
      <c r="AE432" s="82"/>
      <c r="AF432" s="82"/>
      <c r="AG432" s="82"/>
    </row>
    <row r="433" spans="4:33" x14ac:dyDescent="0.25">
      <c r="D433" s="301"/>
      <c r="E433" s="107" t="s">
        <v>27</v>
      </c>
      <c r="F433" s="99" t="str">
        <f>IF(P432="","",VLOOKUP($E432&amp;$D$85&amp;$D$86,'CCG data'!$A:$AD,'CCG data'!W$3,FALSE))</f>
        <v/>
      </c>
      <c r="G433" s="100" t="str">
        <f>IF(P432="","",VLOOKUP($E432&amp;$D$85&amp;$D$86,'CCG data'!$A:$AD,'CCG data'!X$3,FALSE))</f>
        <v/>
      </c>
      <c r="H433" s="100">
        <f>IF(R432="","",VLOOKUP($E432&amp;$D$85&amp;$D$86,'CCG data'!$A:$AD,'CCG data'!Y$3,FALSE))</f>
        <v>32.700000000000003</v>
      </c>
      <c r="I433" s="100">
        <f>IF(R432="","",VLOOKUP($E432&amp;$D$85&amp;$D$86,'CCG data'!$A:$AD,'CCG data'!Z$3,FALSE))</f>
        <v>39.5</v>
      </c>
      <c r="J433" s="100">
        <f>IF(T432="","",VLOOKUP($E432&amp;$D$85&amp;$D$86,'CCG data'!$A:$AD,'CCG data'!AA$3,FALSE))</f>
        <v>18.100000000000001</v>
      </c>
      <c r="K433" s="100">
        <f>IF(T432="","",VLOOKUP($E432&amp;$D$85&amp;$D$86,'CCG data'!$A:$AD,'CCG data'!AB$3,FALSE))</f>
        <v>23.3</v>
      </c>
      <c r="L433" s="100">
        <f>IF(V432="","",VLOOKUP($E432&amp;$D$85&amp;$D$86,'CCG data'!$A:$AD,'CCG data'!AC$3,FALSE))</f>
        <v>3.9</v>
      </c>
      <c r="M433" s="100">
        <f>IF(V432="","",VLOOKUP($E432&amp;$D$85&amp;$D$86,'CCG data'!$A:$AD,'CCG data'!AD$3,FALSE))</f>
        <v>6.5</v>
      </c>
      <c r="N433" s="304"/>
      <c r="P433" s="162" t="str">
        <f>IF(P432="","",VLOOKUP($E432&amp;$D$85&amp;$D$86,'CCG data'!$A:$AD,'CCG data'!I$3,FALSE))</f>
        <v/>
      </c>
      <c r="Q433" s="15" t="str">
        <f>IF(P432="","",VLOOKUP($E432&amp;$D$85&amp;$D$86,'CCG data'!$A:$AD,'CCG data'!J$3,FALSE))</f>
        <v/>
      </c>
      <c r="R433" s="15">
        <f>IF(R432="","",VLOOKUP($E432&amp;$D$85&amp;$D$86,'CCG data'!$A:$AD,'CCG data'!K$3,FALSE))</f>
        <v>0.54600000000000004</v>
      </c>
      <c r="S433" s="15">
        <f>IF(R432="","",VLOOKUP($E432&amp;$D$85&amp;$D$86,'CCG data'!$A:$AD,'CCG data'!L$3,FALSE))</f>
        <v>0.61699999999999999</v>
      </c>
      <c r="T433" s="15">
        <f>IF(T432="","",VLOOKUP($E432&amp;$D$85&amp;$D$86,'CCG data'!$A:$AD,'CCG data'!M$3,FALSE))</f>
        <v>0.3</v>
      </c>
      <c r="U433" s="15">
        <f>IF(T432="","",VLOOKUP($E432&amp;$D$85&amp;$D$86,'CCG data'!$A:$AD,'CCG data'!N$3,FALSE))</f>
        <v>0.36799999999999999</v>
      </c>
      <c r="V433" s="15">
        <f>IF(V432="","",VLOOKUP($E432&amp;$D$85&amp;$D$86,'CCG data'!$A:$AD,'CCG data'!O$3,FALSE))</f>
        <v>6.7000000000000004E-2</v>
      </c>
      <c r="W433" s="142">
        <f>IF(V432="","",VLOOKUP($E432&amp;$D$85&amp;$D$86,'CCG data'!$A:$AD,'CCG data'!P$3,FALSE))</f>
        <v>0.108</v>
      </c>
      <c r="Z433" s="178" t="str">
        <f>IFERROR(VLOOKUP($E433&amp;$D$86, Outliers!$A$4:$P$214,10,FALSE),"0")</f>
        <v>0</v>
      </c>
      <c r="AA433" s="178" t="str">
        <f>IFERROR(VLOOKUP($E433&amp;$D$86, Outliers!$A$4:$P$214,11,FALSE),"0")</f>
        <v>0</v>
      </c>
      <c r="AB433" s="178" t="str">
        <f>IFERROR(VLOOKUP($E433&amp;$D$86, Outliers!$A$4:$P$214,12,FALSE),"0")</f>
        <v>0</v>
      </c>
      <c r="AD433" s="82"/>
      <c r="AE433" s="82"/>
      <c r="AF433" s="82"/>
      <c r="AG433" s="82"/>
    </row>
    <row r="434" spans="4:33" ht="15.75" x14ac:dyDescent="0.25">
      <c r="D434" s="301"/>
      <c r="E434" s="108" t="s">
        <v>299</v>
      </c>
      <c r="F434" s="372" t="str">
        <f>IF(OR(ISERROR(VLOOKUP($E434&amp;$D$85&amp;$D$86,'CCG data'!$A:$AD,'CCG data'!R$3,FALSE)),ISBLANK(VLOOKUP($E434&amp;$D$85&amp;$D$86,'CCG data'!$A:$AD,'CCG data'!R$3,FALSE))),"",VLOOKUP($E434&amp;$D$85&amp;$D$86,'CCG data'!$A:$AD,'CCG data'!R$3,FALSE))</f>
        <v/>
      </c>
      <c r="G434" s="373"/>
      <c r="H434" s="373">
        <f>IF(OR(ISERROR(VLOOKUP($E434&amp;$D$85&amp;$D$86,'CCG data'!$A:$AD,'CCG data'!S$3,FALSE)),ISBLANK(VLOOKUP($E434&amp;$D$85&amp;$D$86,'CCG data'!$A:$AD,'CCG data'!S$3,FALSE))),"",VLOOKUP($E434&amp;$D$85&amp;$D$86,'CCG data'!$A:$AD,'CCG data'!S$3,FALSE))</f>
        <v>26.2</v>
      </c>
      <c r="I434" s="373"/>
      <c r="J434" s="373">
        <f>IF(OR(ISERROR(VLOOKUP($E434&amp;$D$85&amp;$D$86,'CCG data'!$A:$AD,'CCG data'!T$3,FALSE)),ISBLANK(VLOOKUP($E434&amp;$D$85&amp;$D$86,'CCG data'!$A:$AD,'CCG data'!T$3,FALSE))),"",VLOOKUP($E434&amp;$D$85&amp;$D$86,'CCG data'!$A:$AD,'CCG data'!T$3,FALSE))</f>
        <v>29.7</v>
      </c>
      <c r="K434" s="373"/>
      <c r="L434" s="373">
        <f>IF(OR(ISERROR(VLOOKUP($E434&amp;$D$85&amp;$D$86,'CCG data'!$A:$AD,'CCG data'!U$3,FALSE)),ISBLANK(VLOOKUP($E434&amp;$D$85&amp;$D$86,'CCG data'!$A:$AD,'CCG data'!U$3,FALSE))),"",VLOOKUP($E434&amp;$D$85&amp;$D$86,'CCG data'!$A:$AD,'CCG data'!U$3,FALSE))</f>
        <v>24.5</v>
      </c>
      <c r="M434" s="374"/>
      <c r="N434" s="303">
        <f>IF(OR(ISERROR(VLOOKUP($E434&amp;$D$85&amp;$D$86,'CCG data'!$A:$AD,'CCG data'!G$3,FALSE)),ISBLANK(VLOOKUP($E434&amp;$D$85&amp;$D$86,'CCG data'!$A:$AD,'CCG data'!G$3,FALSE))),"",VLOOKUP($E434&amp;$D$85&amp;$D$86,'CCG data'!$A:$AD,'CCG data'!G$3,FALSE))</f>
        <v>1713</v>
      </c>
      <c r="P434" s="354" t="str">
        <f>IF(OR(ISERROR(VLOOKUP($E434&amp;$D$85&amp;$D$86,'CCG data'!$A:$AD,'CCG data'!B$3,FALSE)),ISBLANK(VLOOKUP($E434&amp;$D$85&amp;$D$86,'CCG data'!$A:$AD,'CCG data'!B$3,FALSE))),"",VLOOKUP($E434&amp;$D$85&amp;$D$86,'CCG data'!$A:$AD,'CCG data'!B$3,FALSE))</f>
        <v/>
      </c>
      <c r="Q434" s="246"/>
      <c r="R434" s="246">
        <f>IF(OR(ISERROR(VLOOKUP($E434&amp;$D$85&amp;$D$86,'CCG data'!$A:$AD,'CCG data'!C$3,FALSE)),ISBLANK(VLOOKUP($E434&amp;$D$85&amp;$D$86,'CCG data'!$A:$AD,'CCG data'!C$3,FALSE))),"",VLOOKUP($E434&amp;$D$85&amp;$D$86,'CCG data'!$A:$AD,'CCG data'!C$3,FALSE))</f>
        <v>0.3257443082311734</v>
      </c>
      <c r="S434" s="246"/>
      <c r="T434" s="246">
        <f>IF(OR(ISERROR(VLOOKUP($E434&amp;$D$85&amp;$D$86,'CCG data'!$A:$AD,'CCG data'!D$3,FALSE)),ISBLANK(VLOOKUP($E434&amp;$D$85&amp;$D$86,'CCG data'!$A:$AD,'CCG data'!D$3,FALSE))),"",VLOOKUP($E434&amp;$D$85&amp;$D$86,'CCG data'!$A:$AD,'CCG data'!D$3,FALSE))</f>
        <v>0.37127845884413307</v>
      </c>
      <c r="U434" s="246"/>
      <c r="V434" s="246">
        <f>IF(OR(ISERROR(VLOOKUP($E434&amp;$D$85&amp;$D$86,'CCG data'!$A:$AD,'CCG data'!E$3,FALSE)),ISBLANK(VLOOKUP($E434&amp;$D$85&amp;$D$86,'CCG data'!$A:$AD,'CCG data'!E$3,FALSE))),"",VLOOKUP($E434&amp;$D$85&amp;$D$86,'CCG data'!$A:$AD,'CCG data'!E$3,FALSE))</f>
        <v>0.30297723292469353</v>
      </c>
      <c r="W434" s="387"/>
      <c r="Z434" s="178">
        <f>IFERROR(VLOOKUP($E434&amp;$D$86, Outliers!$A$4:$P$214,10,FALSE),"0")</f>
        <v>1</v>
      </c>
      <c r="AA434" s="178">
        <f>IFERROR(VLOOKUP($E434&amp;$D$86, Outliers!$A$4:$P$214,11,FALSE),"0")</f>
        <v>0</v>
      </c>
      <c r="AB434" s="178">
        <f>IFERROR(VLOOKUP($E434&amp;$D$86, Outliers!$A$4:$P$214,12,FALSE),"0")</f>
        <v>1</v>
      </c>
      <c r="AD434" s="82"/>
      <c r="AE434" s="82"/>
      <c r="AF434" s="82"/>
      <c r="AG434" s="82"/>
    </row>
    <row r="435" spans="4:33" x14ac:dyDescent="0.25">
      <c r="D435" s="301"/>
      <c r="E435" s="107" t="s">
        <v>27</v>
      </c>
      <c r="F435" s="99" t="str">
        <f>IF(P434="","",VLOOKUP($E434&amp;$D$85&amp;$D$86,'CCG data'!$A:$AD,'CCG data'!W$3,FALSE))</f>
        <v/>
      </c>
      <c r="G435" s="100" t="str">
        <f>IF(P434="","",VLOOKUP($E434&amp;$D$85&amp;$D$86,'CCG data'!$A:$AD,'CCG data'!X$3,FALSE))</f>
        <v/>
      </c>
      <c r="H435" s="100">
        <f>IF(R434="","",VLOOKUP($E434&amp;$D$85&amp;$D$86,'CCG data'!$A:$AD,'CCG data'!Y$3,FALSE))</f>
        <v>24.1</v>
      </c>
      <c r="I435" s="100">
        <f>IF(R434="","",VLOOKUP($E434&amp;$D$85&amp;$D$86,'CCG data'!$A:$AD,'CCG data'!Z$3,FALSE))</f>
        <v>28.4</v>
      </c>
      <c r="J435" s="100">
        <f>IF(T434="","",VLOOKUP($E434&amp;$D$85&amp;$D$86,'CCG data'!$A:$AD,'CCG data'!AA$3,FALSE))</f>
        <v>27.4</v>
      </c>
      <c r="K435" s="100">
        <f>IF(T434="","",VLOOKUP($E434&amp;$D$85&amp;$D$86,'CCG data'!$A:$AD,'CCG data'!AB$3,FALSE))</f>
        <v>32</v>
      </c>
      <c r="L435" s="100">
        <f>IF(V434="","",VLOOKUP($E434&amp;$D$85&amp;$D$86,'CCG data'!$A:$AD,'CCG data'!AC$3,FALSE))</f>
        <v>22.4</v>
      </c>
      <c r="M435" s="100">
        <f>IF(V434="","",VLOOKUP($E434&amp;$D$85&amp;$D$86,'CCG data'!$A:$AD,'CCG data'!AD$3,FALSE))</f>
        <v>26.6</v>
      </c>
      <c r="N435" s="304"/>
      <c r="P435" s="162" t="str">
        <f>IF(P434="","",VLOOKUP($E434&amp;$D$85&amp;$D$86,'CCG data'!$A:$AD,'CCG data'!I$3,FALSE))</f>
        <v/>
      </c>
      <c r="Q435" s="15" t="str">
        <f>IF(P434="","",VLOOKUP($E434&amp;$D$85&amp;$D$86,'CCG data'!$A:$AD,'CCG data'!J$3,FALSE))</f>
        <v/>
      </c>
      <c r="R435" s="15">
        <f>IF(R434="","",VLOOKUP($E434&amp;$D$85&amp;$D$86,'CCG data'!$A:$AD,'CCG data'!K$3,FALSE))</f>
        <v>0.30399999999999999</v>
      </c>
      <c r="S435" s="15">
        <f>IF(R434="","",VLOOKUP($E434&amp;$D$85&amp;$D$86,'CCG data'!$A:$AD,'CCG data'!L$3,FALSE))</f>
        <v>0.34799999999999998</v>
      </c>
      <c r="T435" s="15">
        <f>IF(T434="","",VLOOKUP($E434&amp;$D$85&amp;$D$86,'CCG data'!$A:$AD,'CCG data'!M$3,FALSE))</f>
        <v>0.34899999999999998</v>
      </c>
      <c r="U435" s="15">
        <f>IF(T434="","",VLOOKUP($E434&amp;$D$85&amp;$D$86,'CCG data'!$A:$AD,'CCG data'!N$3,FALSE))</f>
        <v>0.39400000000000002</v>
      </c>
      <c r="V435" s="15">
        <f>IF(V434="","",VLOOKUP($E434&amp;$D$85&amp;$D$86,'CCG data'!$A:$AD,'CCG data'!O$3,FALSE))</f>
        <v>0.28199999999999997</v>
      </c>
      <c r="W435" s="142">
        <f>IF(V434="","",VLOOKUP($E434&amp;$D$85&amp;$D$86,'CCG data'!$A:$AD,'CCG data'!P$3,FALSE))</f>
        <v>0.32500000000000001</v>
      </c>
      <c r="Z435" s="178" t="str">
        <f>IFERROR(VLOOKUP($E435&amp;$D$86, Outliers!$A$4:$P$214,10,FALSE),"0")</f>
        <v>0</v>
      </c>
      <c r="AA435" s="178" t="str">
        <f>IFERROR(VLOOKUP($E435&amp;$D$86, Outliers!$A$4:$P$214,11,FALSE),"0")</f>
        <v>0</v>
      </c>
      <c r="AB435" s="178" t="str">
        <f>IFERROR(VLOOKUP($E435&amp;$D$86, Outliers!$A$4:$P$214,12,FALSE),"0")</f>
        <v>0</v>
      </c>
      <c r="AD435" s="82"/>
      <c r="AE435" s="82"/>
      <c r="AF435" s="82"/>
      <c r="AG435" s="82"/>
    </row>
    <row r="436" spans="4:33" ht="15.75" x14ac:dyDescent="0.25">
      <c r="D436" s="301"/>
      <c r="E436" s="108" t="s">
        <v>485</v>
      </c>
      <c r="F436" s="372" t="str">
        <f>IF(OR(ISERROR(VLOOKUP($E436&amp;$D$85&amp;$D$86,'CCG data'!$A:$AD,'CCG data'!R$3,FALSE)),ISBLANK(VLOOKUP($E436&amp;$D$85&amp;$D$86,'CCG data'!$A:$AD,'CCG data'!R$3,FALSE))),"",VLOOKUP($E436&amp;$D$85&amp;$D$86,'CCG data'!$A:$AD,'CCG data'!R$3,FALSE))</f>
        <v/>
      </c>
      <c r="G436" s="373"/>
      <c r="H436" s="373">
        <f>IF(OR(ISERROR(VLOOKUP($E436&amp;$D$85&amp;$D$86,'CCG data'!$A:$AD,'CCG data'!S$3,FALSE)),ISBLANK(VLOOKUP($E436&amp;$D$85&amp;$D$86,'CCG data'!$A:$AD,'CCG data'!S$3,FALSE))),"",VLOOKUP($E436&amp;$D$85&amp;$D$86,'CCG data'!$A:$AD,'CCG data'!S$3,FALSE))</f>
        <v>54.2</v>
      </c>
      <c r="I436" s="373"/>
      <c r="J436" s="373">
        <f>IF(OR(ISERROR(VLOOKUP($E436&amp;$D$85&amp;$D$86,'CCG data'!$A:$AD,'CCG data'!T$3,FALSE)),ISBLANK(VLOOKUP($E436&amp;$D$85&amp;$D$86,'CCG data'!$A:$AD,'CCG data'!T$3,FALSE))),"",VLOOKUP($E436&amp;$D$85&amp;$D$86,'CCG data'!$A:$AD,'CCG data'!T$3,FALSE))</f>
        <v>33</v>
      </c>
      <c r="K436" s="373"/>
      <c r="L436" s="373">
        <f>IF(OR(ISERROR(VLOOKUP($E436&amp;$D$85&amp;$D$86,'CCG data'!$A:$AD,'CCG data'!U$3,FALSE)),ISBLANK(VLOOKUP($E436&amp;$D$85&amp;$D$86,'CCG data'!$A:$AD,'CCG data'!U$3,FALSE))),"",VLOOKUP($E436&amp;$D$85&amp;$D$86,'CCG data'!$A:$AD,'CCG data'!U$3,FALSE))</f>
        <v>12.7</v>
      </c>
      <c r="M436" s="374"/>
      <c r="N436" s="303">
        <f>IF(OR(ISERROR(VLOOKUP($E436&amp;$D$85&amp;$D$86,'CCG data'!$A:$AD,'CCG data'!G$3,FALSE)),ISBLANK(VLOOKUP($E436&amp;$D$85&amp;$D$86,'CCG data'!$A:$AD,'CCG data'!G$3,FALSE))),"",VLOOKUP($E436&amp;$D$85&amp;$D$86,'CCG data'!$A:$AD,'CCG data'!G$3,FALSE))</f>
        <v>1728</v>
      </c>
      <c r="P436" s="354" t="str">
        <f>IF(OR(ISERROR(VLOOKUP($E436&amp;$D$85&amp;$D$86,'CCG data'!$A:$AD,'CCG data'!B$3,FALSE)),ISBLANK(VLOOKUP($E436&amp;$D$85&amp;$D$86,'CCG data'!$A:$AD,'CCG data'!B$3,FALSE))),"",VLOOKUP($E436&amp;$D$85&amp;$D$86,'CCG data'!$A:$AD,'CCG data'!B$3,FALSE))</f>
        <v/>
      </c>
      <c r="Q436" s="246"/>
      <c r="R436" s="246">
        <f>IF(OR(ISERROR(VLOOKUP($E436&amp;$D$85&amp;$D$86,'CCG data'!$A:$AD,'CCG data'!C$3,FALSE)),ISBLANK(VLOOKUP($E436&amp;$D$85&amp;$D$86,'CCG data'!$A:$AD,'CCG data'!C$3,FALSE))),"",VLOOKUP($E436&amp;$D$85&amp;$D$86,'CCG data'!$A:$AD,'CCG data'!C$3,FALSE))</f>
        <v>0.54571759259259256</v>
      </c>
      <c r="S436" s="246"/>
      <c r="T436" s="246">
        <f>IF(OR(ISERROR(VLOOKUP($E436&amp;$D$85&amp;$D$86,'CCG data'!$A:$AD,'CCG data'!D$3,FALSE)),ISBLANK(VLOOKUP($E436&amp;$D$85&amp;$D$86,'CCG data'!$A:$AD,'CCG data'!D$3,FALSE))),"",VLOOKUP($E436&amp;$D$85&amp;$D$86,'CCG data'!$A:$AD,'CCG data'!D$3,FALSE))</f>
        <v>0.32754629629629628</v>
      </c>
      <c r="U436" s="246"/>
      <c r="V436" s="246">
        <f>IF(OR(ISERROR(VLOOKUP($E436&amp;$D$85&amp;$D$86,'CCG data'!$A:$AD,'CCG data'!E$3,FALSE)),ISBLANK(VLOOKUP($E436&amp;$D$85&amp;$D$86,'CCG data'!$A:$AD,'CCG data'!E$3,FALSE))),"",VLOOKUP($E436&amp;$D$85&amp;$D$86,'CCG data'!$A:$AD,'CCG data'!E$3,FALSE))</f>
        <v>0.1267361111111111</v>
      </c>
      <c r="W436" s="387"/>
      <c r="Z436" s="178">
        <f>IFERROR(VLOOKUP($E436&amp;$D$86, Outliers!$A$4:$P$214,10,FALSE),"0")</f>
        <v>1</v>
      </c>
      <c r="AA436" s="178">
        <f>IFERROR(VLOOKUP($E436&amp;$D$86, Outliers!$A$4:$P$214,11,FALSE),"0")</f>
        <v>1</v>
      </c>
      <c r="AB436" s="178">
        <f>IFERROR(VLOOKUP($E436&amp;$D$86, Outliers!$A$4:$P$214,12,FALSE),"0")</f>
        <v>0</v>
      </c>
      <c r="AD436" s="82"/>
      <c r="AE436" s="82"/>
      <c r="AF436" s="82"/>
      <c r="AG436" s="82"/>
    </row>
    <row r="437" spans="4:33" x14ac:dyDescent="0.25">
      <c r="D437" s="301"/>
      <c r="E437" s="107" t="s">
        <v>27</v>
      </c>
      <c r="F437" s="99" t="str">
        <f>IF(P436="","",VLOOKUP($E436&amp;$D$85&amp;$D$86,'CCG data'!$A:$AD,'CCG data'!W$3,FALSE))</f>
        <v/>
      </c>
      <c r="G437" s="100" t="str">
        <f>IF(P436="","",VLOOKUP($E436&amp;$D$85&amp;$D$86,'CCG data'!$A:$AD,'CCG data'!X$3,FALSE))</f>
        <v/>
      </c>
      <c r="H437" s="100">
        <f>IF(R436="","",VLOOKUP($E436&amp;$D$85&amp;$D$86,'CCG data'!$A:$AD,'CCG data'!Y$3,FALSE))</f>
        <v>50.7</v>
      </c>
      <c r="I437" s="100">
        <f>IF(R436="","",VLOOKUP($E436&amp;$D$85&amp;$D$86,'CCG data'!$A:$AD,'CCG data'!Z$3,FALSE))</f>
        <v>57.6</v>
      </c>
      <c r="J437" s="100">
        <f>IF(T436="","",VLOOKUP($E436&amp;$D$85&amp;$D$86,'CCG data'!$A:$AD,'CCG data'!AA$3,FALSE))</f>
        <v>30.3</v>
      </c>
      <c r="K437" s="100">
        <f>IF(T436="","",VLOOKUP($E436&amp;$D$85&amp;$D$86,'CCG data'!$A:$AD,'CCG data'!AB$3,FALSE))</f>
        <v>35.700000000000003</v>
      </c>
      <c r="L437" s="100">
        <f>IF(V436="","",VLOOKUP($E436&amp;$D$85&amp;$D$86,'CCG data'!$A:$AD,'CCG data'!AC$3,FALSE))</f>
        <v>11</v>
      </c>
      <c r="M437" s="100">
        <f>IF(V436="","",VLOOKUP($E436&amp;$D$85&amp;$D$86,'CCG data'!$A:$AD,'CCG data'!AD$3,FALSE))</f>
        <v>14.4</v>
      </c>
      <c r="N437" s="304"/>
      <c r="P437" s="162" t="str">
        <f>IF(P436="","",VLOOKUP($E436&amp;$D$85&amp;$D$86,'CCG data'!$A:$AD,'CCG data'!I$3,FALSE))</f>
        <v/>
      </c>
      <c r="Q437" s="15" t="str">
        <f>IF(P436="","",VLOOKUP($E436&amp;$D$85&amp;$D$86,'CCG data'!$A:$AD,'CCG data'!J$3,FALSE))</f>
        <v/>
      </c>
      <c r="R437" s="15">
        <f>IF(R436="","",VLOOKUP($E436&amp;$D$85&amp;$D$86,'CCG data'!$A:$AD,'CCG data'!K$3,FALSE))</f>
        <v>0.52200000000000002</v>
      </c>
      <c r="S437" s="15">
        <f>IF(R436="","",VLOOKUP($E436&amp;$D$85&amp;$D$86,'CCG data'!$A:$AD,'CCG data'!L$3,FALSE))</f>
        <v>0.56899999999999995</v>
      </c>
      <c r="T437" s="15">
        <f>IF(T436="","",VLOOKUP($E436&amp;$D$85&amp;$D$86,'CCG data'!$A:$AD,'CCG data'!M$3,FALSE))</f>
        <v>0.30599999999999999</v>
      </c>
      <c r="U437" s="15">
        <f>IF(T436="","",VLOOKUP($E436&amp;$D$85&amp;$D$86,'CCG data'!$A:$AD,'CCG data'!N$3,FALSE))</f>
        <v>0.35</v>
      </c>
      <c r="V437" s="15">
        <f>IF(V436="","",VLOOKUP($E436&amp;$D$85&amp;$D$86,'CCG data'!$A:$AD,'CCG data'!O$3,FALSE))</f>
        <v>0.112</v>
      </c>
      <c r="W437" s="142">
        <f>IF(V436="","",VLOOKUP($E436&amp;$D$85&amp;$D$86,'CCG data'!$A:$AD,'CCG data'!P$3,FALSE))</f>
        <v>0.14299999999999999</v>
      </c>
      <c r="Z437" s="178" t="str">
        <f>IFERROR(VLOOKUP($E437&amp;$D$86, Outliers!$A$4:$P$214,10,FALSE),"0")</f>
        <v>0</v>
      </c>
      <c r="AA437" s="178" t="str">
        <f>IFERROR(VLOOKUP($E437&amp;$D$86, Outliers!$A$4:$P$214,11,FALSE),"0")</f>
        <v>0</v>
      </c>
      <c r="AB437" s="178" t="str">
        <f>IFERROR(VLOOKUP($E437&amp;$D$86, Outliers!$A$4:$P$214,12,FALSE),"0")</f>
        <v>0</v>
      </c>
      <c r="AD437" s="82"/>
      <c r="AE437" s="82"/>
      <c r="AF437" s="82"/>
      <c r="AG437" s="82"/>
    </row>
    <row r="438" spans="4:33" ht="15.75" x14ac:dyDescent="0.25">
      <c r="D438" s="301"/>
      <c r="E438" s="108" t="s">
        <v>300</v>
      </c>
      <c r="F438" s="372" t="str">
        <f>IF(OR(ISERROR(VLOOKUP($E438&amp;$D$85&amp;$D$86,'CCG data'!$A:$AD,'CCG data'!R$3,FALSE)),ISBLANK(VLOOKUP($E438&amp;$D$85&amp;$D$86,'CCG data'!$A:$AD,'CCG data'!R$3,FALSE))),"",VLOOKUP($E438&amp;$D$85&amp;$D$86,'CCG data'!$A:$AD,'CCG data'!R$3,FALSE))</f>
        <v/>
      </c>
      <c r="G438" s="373"/>
      <c r="H438" s="373">
        <f>IF(OR(ISERROR(VLOOKUP($E438&amp;$D$85&amp;$D$86,'CCG data'!$A:$AD,'CCG data'!S$3,FALSE)),ISBLANK(VLOOKUP($E438&amp;$D$85&amp;$D$86,'CCG data'!$A:$AD,'CCG data'!S$3,FALSE))),"",VLOOKUP($E438&amp;$D$85&amp;$D$86,'CCG data'!$A:$AD,'CCG data'!S$3,FALSE))</f>
        <v>52.6</v>
      </c>
      <c r="I438" s="373"/>
      <c r="J438" s="373">
        <f>IF(OR(ISERROR(VLOOKUP($E438&amp;$D$85&amp;$D$86,'CCG data'!$A:$AD,'CCG data'!T$3,FALSE)),ISBLANK(VLOOKUP($E438&amp;$D$85&amp;$D$86,'CCG data'!$A:$AD,'CCG data'!T$3,FALSE))),"",VLOOKUP($E438&amp;$D$85&amp;$D$86,'CCG data'!$A:$AD,'CCG data'!T$3,FALSE))</f>
        <v>51.5</v>
      </c>
      <c r="K438" s="373"/>
      <c r="L438" s="373">
        <f>IF(OR(ISERROR(VLOOKUP($E438&amp;$D$85&amp;$D$86,'CCG data'!$A:$AD,'CCG data'!U$3,FALSE)),ISBLANK(VLOOKUP($E438&amp;$D$85&amp;$D$86,'CCG data'!$A:$AD,'CCG data'!U$3,FALSE))),"",VLOOKUP($E438&amp;$D$85&amp;$D$86,'CCG data'!$A:$AD,'CCG data'!U$3,FALSE))</f>
        <v>16.399999999999999</v>
      </c>
      <c r="M438" s="374"/>
      <c r="N438" s="303">
        <f>IF(OR(ISERROR(VLOOKUP($E438&amp;$D$85&amp;$D$86,'CCG data'!$A:$AD,'CCG data'!G$3,FALSE)),ISBLANK(VLOOKUP($E438&amp;$D$85&amp;$D$86,'CCG data'!$A:$AD,'CCG data'!G$3,FALSE))),"",VLOOKUP($E438&amp;$D$85&amp;$D$86,'CCG data'!$A:$AD,'CCG data'!G$3,FALSE))</f>
        <v>2393</v>
      </c>
      <c r="P438" s="354" t="str">
        <f>IF(OR(ISERROR(VLOOKUP($E438&amp;$D$85&amp;$D$86,'CCG data'!$A:$AD,'CCG data'!B$3,FALSE)),ISBLANK(VLOOKUP($E438&amp;$D$85&amp;$D$86,'CCG data'!$A:$AD,'CCG data'!B$3,FALSE))),"",VLOOKUP($E438&amp;$D$85&amp;$D$86,'CCG data'!$A:$AD,'CCG data'!B$3,FALSE))</f>
        <v/>
      </c>
      <c r="Q438" s="246"/>
      <c r="R438" s="246">
        <f>IF(OR(ISERROR(VLOOKUP($E438&amp;$D$85&amp;$D$86,'CCG data'!$A:$AD,'CCG data'!C$3,FALSE)),ISBLANK(VLOOKUP($E438&amp;$D$85&amp;$D$86,'CCG data'!$A:$AD,'CCG data'!C$3,FALSE))),"",VLOOKUP($E438&amp;$D$85&amp;$D$86,'CCG data'!$A:$AD,'CCG data'!C$3,FALSE))</f>
        <v>0.44086920183869621</v>
      </c>
      <c r="S438" s="246"/>
      <c r="T438" s="246">
        <f>IF(OR(ISERROR(VLOOKUP($E438&amp;$D$85&amp;$D$86,'CCG data'!$A:$AD,'CCG data'!D$3,FALSE)),ISBLANK(VLOOKUP($E438&amp;$D$85&amp;$D$86,'CCG data'!$A:$AD,'CCG data'!D$3,FALSE))),"",VLOOKUP($E438&amp;$D$85&amp;$D$86,'CCG data'!$A:$AD,'CCG data'!D$3,FALSE))</f>
        <v>0.42248223986627664</v>
      </c>
      <c r="U438" s="246"/>
      <c r="V438" s="246">
        <f>IF(OR(ISERROR(VLOOKUP($E438&amp;$D$85&amp;$D$86,'CCG data'!$A:$AD,'CCG data'!E$3,FALSE)),ISBLANK(VLOOKUP($E438&amp;$D$85&amp;$D$86,'CCG data'!$A:$AD,'CCG data'!E$3,FALSE))),"",VLOOKUP($E438&amp;$D$85&amp;$D$86,'CCG data'!$A:$AD,'CCG data'!E$3,FALSE))</f>
        <v>0.13664855829502717</v>
      </c>
      <c r="W438" s="387"/>
      <c r="Z438" s="178">
        <f>IFERROR(VLOOKUP($E438&amp;$D$86, Outliers!$A$4:$P$214,10,FALSE),"0")</f>
        <v>1</v>
      </c>
      <c r="AA438" s="178">
        <f>IFERROR(VLOOKUP($E438&amp;$D$86, Outliers!$A$4:$P$214,11,FALSE),"0")</f>
        <v>1</v>
      </c>
      <c r="AB438" s="178">
        <f>IFERROR(VLOOKUP($E438&amp;$D$86, Outliers!$A$4:$P$214,12,FALSE),"0")</f>
        <v>1</v>
      </c>
      <c r="AD438" s="82"/>
      <c r="AE438" s="82"/>
      <c r="AF438" s="82"/>
      <c r="AG438" s="82"/>
    </row>
    <row r="439" spans="4:33" x14ac:dyDescent="0.25">
      <c r="D439" s="301"/>
      <c r="E439" s="107" t="s">
        <v>27</v>
      </c>
      <c r="F439" s="99" t="str">
        <f>IF(P438="","",VLOOKUP($E438&amp;$D$85&amp;$D$86,'CCG data'!$A:$AD,'CCG data'!W$3,FALSE))</f>
        <v/>
      </c>
      <c r="G439" s="100" t="str">
        <f>IF(P438="","",VLOOKUP($E438&amp;$D$85&amp;$D$86,'CCG data'!$A:$AD,'CCG data'!X$3,FALSE))</f>
        <v/>
      </c>
      <c r="H439" s="100">
        <f>IF(R438="","",VLOOKUP($E438&amp;$D$85&amp;$D$86,'CCG data'!$A:$AD,'CCG data'!Y$3,FALSE))</f>
        <v>49.4</v>
      </c>
      <c r="I439" s="100">
        <f>IF(R438="","",VLOOKUP($E438&amp;$D$85&amp;$D$86,'CCG data'!$A:$AD,'CCG data'!Z$3,FALSE))</f>
        <v>55.8</v>
      </c>
      <c r="J439" s="100">
        <f>IF(T438="","",VLOOKUP($E438&amp;$D$85&amp;$D$86,'CCG data'!$A:$AD,'CCG data'!AA$3,FALSE))</f>
        <v>48.3</v>
      </c>
      <c r="K439" s="100">
        <f>IF(T438="","",VLOOKUP($E438&amp;$D$85&amp;$D$86,'CCG data'!$A:$AD,'CCG data'!AB$3,FALSE))</f>
        <v>54.6</v>
      </c>
      <c r="L439" s="100">
        <f>IF(V438="","",VLOOKUP($E438&amp;$D$85&amp;$D$86,'CCG data'!$A:$AD,'CCG data'!AC$3,FALSE))</f>
        <v>14.6</v>
      </c>
      <c r="M439" s="100">
        <f>IF(V438="","",VLOOKUP($E438&amp;$D$85&amp;$D$86,'CCG data'!$A:$AD,'CCG data'!AD$3,FALSE))</f>
        <v>18.2</v>
      </c>
      <c r="N439" s="304"/>
      <c r="P439" s="162" t="str">
        <f>IF(P438="","",VLOOKUP($E438&amp;$D$85&amp;$D$86,'CCG data'!$A:$AD,'CCG data'!I$3,FALSE))</f>
        <v/>
      </c>
      <c r="Q439" s="15" t="str">
        <f>IF(P438="","",VLOOKUP($E438&amp;$D$85&amp;$D$86,'CCG data'!$A:$AD,'CCG data'!J$3,FALSE))</f>
        <v/>
      </c>
      <c r="R439" s="15">
        <f>IF(R438="","",VLOOKUP($E438&amp;$D$85&amp;$D$86,'CCG data'!$A:$AD,'CCG data'!K$3,FALSE))</f>
        <v>0.42099999999999999</v>
      </c>
      <c r="S439" s="15">
        <f>IF(R438="","",VLOOKUP($E438&amp;$D$85&amp;$D$86,'CCG data'!$A:$AD,'CCG data'!L$3,FALSE))</f>
        <v>0.46100000000000002</v>
      </c>
      <c r="T439" s="15">
        <f>IF(T438="","",VLOOKUP($E438&amp;$D$85&amp;$D$86,'CCG data'!$A:$AD,'CCG data'!M$3,FALSE))</f>
        <v>0.40300000000000002</v>
      </c>
      <c r="U439" s="15">
        <f>IF(T438="","",VLOOKUP($E438&amp;$D$85&amp;$D$86,'CCG data'!$A:$AD,'CCG data'!N$3,FALSE))</f>
        <v>0.442</v>
      </c>
      <c r="V439" s="15">
        <f>IF(V438="","",VLOOKUP($E438&amp;$D$85&amp;$D$86,'CCG data'!$A:$AD,'CCG data'!O$3,FALSE))</f>
        <v>0.123</v>
      </c>
      <c r="W439" s="142">
        <f>IF(V438="","",VLOOKUP($E438&amp;$D$85&amp;$D$86,'CCG data'!$A:$AD,'CCG data'!P$3,FALSE))</f>
        <v>0.151</v>
      </c>
      <c r="Z439" s="178" t="str">
        <f>IFERROR(VLOOKUP($E439&amp;$D$86, Outliers!$A$4:$P$214,10,FALSE),"0")</f>
        <v>0</v>
      </c>
      <c r="AA439" s="178" t="str">
        <f>IFERROR(VLOOKUP($E439&amp;$D$86, Outliers!$A$4:$P$214,11,FALSE),"0")</f>
        <v>0</v>
      </c>
      <c r="AB439" s="178" t="str">
        <f>IFERROR(VLOOKUP($E439&amp;$D$86, Outliers!$A$4:$P$214,12,FALSE),"0")</f>
        <v>0</v>
      </c>
      <c r="AD439" s="82"/>
      <c r="AE439" s="82"/>
      <c r="AF439" s="82"/>
      <c r="AG439" s="82"/>
    </row>
    <row r="440" spans="4:33" ht="15.75" x14ac:dyDescent="0.25">
      <c r="D440" s="301"/>
      <c r="E440" s="108" t="s">
        <v>301</v>
      </c>
      <c r="F440" s="372" t="str">
        <f>IF(OR(ISERROR(VLOOKUP($E440&amp;$D$85&amp;$D$86,'CCG data'!$A:$AD,'CCG data'!R$3,FALSE)),ISBLANK(VLOOKUP($E440&amp;$D$85&amp;$D$86,'CCG data'!$A:$AD,'CCG data'!R$3,FALSE))),"",VLOOKUP($E440&amp;$D$85&amp;$D$86,'CCG data'!$A:$AD,'CCG data'!R$3,FALSE))</f>
        <v/>
      </c>
      <c r="G440" s="373"/>
      <c r="H440" s="373">
        <f>IF(OR(ISERROR(VLOOKUP($E440&amp;$D$85&amp;$D$86,'CCG data'!$A:$AD,'CCG data'!S$3,FALSE)),ISBLANK(VLOOKUP($E440&amp;$D$85&amp;$D$86,'CCG data'!$A:$AD,'CCG data'!S$3,FALSE))),"",VLOOKUP($E440&amp;$D$85&amp;$D$86,'CCG data'!$A:$AD,'CCG data'!S$3,FALSE))</f>
        <v>24.7</v>
      </c>
      <c r="I440" s="373"/>
      <c r="J440" s="373">
        <f>IF(OR(ISERROR(VLOOKUP($E440&amp;$D$85&amp;$D$86,'CCG data'!$A:$AD,'CCG data'!T$3,FALSE)),ISBLANK(VLOOKUP($E440&amp;$D$85&amp;$D$86,'CCG data'!$A:$AD,'CCG data'!T$3,FALSE))),"",VLOOKUP($E440&amp;$D$85&amp;$D$86,'CCG data'!$A:$AD,'CCG data'!T$3,FALSE))</f>
        <v>19.399999999999999</v>
      </c>
      <c r="K440" s="373"/>
      <c r="L440" s="373">
        <f>IF(OR(ISERROR(VLOOKUP($E440&amp;$D$85&amp;$D$86,'CCG data'!$A:$AD,'CCG data'!U$3,FALSE)),ISBLANK(VLOOKUP($E440&amp;$D$85&amp;$D$86,'CCG data'!$A:$AD,'CCG data'!U$3,FALSE))),"",VLOOKUP($E440&amp;$D$85&amp;$D$86,'CCG data'!$A:$AD,'CCG data'!U$3,FALSE))</f>
        <v>9.6</v>
      </c>
      <c r="M440" s="374"/>
      <c r="N440" s="303">
        <f>IF(OR(ISERROR(VLOOKUP($E440&amp;$D$85&amp;$D$86,'CCG data'!$A:$AD,'CCG data'!G$3,FALSE)),ISBLANK(VLOOKUP($E440&amp;$D$85&amp;$D$86,'CCG data'!$A:$AD,'CCG data'!G$3,FALSE))),"",VLOOKUP($E440&amp;$D$85&amp;$D$86,'CCG data'!$A:$AD,'CCG data'!G$3,FALSE))</f>
        <v>1164</v>
      </c>
      <c r="P440" s="354" t="str">
        <f>IF(OR(ISERROR(VLOOKUP($E440&amp;$D$85&amp;$D$86,'CCG data'!$A:$AD,'CCG data'!B$3,FALSE)),ISBLANK(VLOOKUP($E440&amp;$D$85&amp;$D$86,'CCG data'!$A:$AD,'CCG data'!B$3,FALSE))),"",VLOOKUP($E440&amp;$D$85&amp;$D$86,'CCG data'!$A:$AD,'CCG data'!B$3,FALSE))</f>
        <v/>
      </c>
      <c r="Q440" s="246"/>
      <c r="R440" s="246">
        <f>IF(OR(ISERROR(VLOOKUP($E440&amp;$D$85&amp;$D$86,'CCG data'!$A:$AD,'CCG data'!C$3,FALSE)),ISBLANK(VLOOKUP($E440&amp;$D$85&amp;$D$86,'CCG data'!$A:$AD,'CCG data'!C$3,FALSE))),"",VLOOKUP($E440&amp;$D$85&amp;$D$86,'CCG data'!$A:$AD,'CCG data'!C$3,FALSE))</f>
        <v>0.45446735395189003</v>
      </c>
      <c r="S440" s="246"/>
      <c r="T440" s="246">
        <f>IF(OR(ISERROR(VLOOKUP($E440&amp;$D$85&amp;$D$86,'CCG data'!$A:$AD,'CCG data'!D$3,FALSE)),ISBLANK(VLOOKUP($E440&amp;$D$85&amp;$D$86,'CCG data'!$A:$AD,'CCG data'!D$3,FALSE))),"",VLOOKUP($E440&amp;$D$85&amp;$D$86,'CCG data'!$A:$AD,'CCG data'!D$3,FALSE))</f>
        <v>0.36769759450171824</v>
      </c>
      <c r="U440" s="246"/>
      <c r="V440" s="246">
        <f>IF(OR(ISERROR(VLOOKUP($E440&amp;$D$85&amp;$D$86,'CCG data'!$A:$AD,'CCG data'!E$3,FALSE)),ISBLANK(VLOOKUP($E440&amp;$D$85&amp;$D$86,'CCG data'!$A:$AD,'CCG data'!E$3,FALSE))),"",VLOOKUP($E440&amp;$D$85&amp;$D$86,'CCG data'!$A:$AD,'CCG data'!E$3,FALSE))</f>
        <v>0.17783505154639176</v>
      </c>
      <c r="W440" s="387"/>
      <c r="Z440" s="178">
        <f>IFERROR(VLOOKUP($E440&amp;$D$86, Outliers!$A$4:$P$214,10,FALSE),"0")</f>
        <v>1</v>
      </c>
      <c r="AA440" s="178">
        <f>IFERROR(VLOOKUP($E440&amp;$D$86, Outliers!$A$4:$P$214,11,FALSE),"0")</f>
        <v>1</v>
      </c>
      <c r="AB440" s="178">
        <f>IFERROR(VLOOKUP($E440&amp;$D$86, Outliers!$A$4:$P$214,12,FALSE),"0")</f>
        <v>1</v>
      </c>
      <c r="AD440" s="82"/>
      <c r="AE440" s="82"/>
      <c r="AF440" s="82"/>
      <c r="AG440" s="82"/>
    </row>
    <row r="441" spans="4:33" x14ac:dyDescent="0.25">
      <c r="D441" s="301"/>
      <c r="E441" s="107" t="s">
        <v>27</v>
      </c>
      <c r="F441" s="99" t="str">
        <f>IF(P440="","",VLOOKUP($E440&amp;$D$85&amp;$D$86,'CCG data'!$A:$AD,'CCG data'!W$3,FALSE))</f>
        <v/>
      </c>
      <c r="G441" s="100" t="str">
        <f>IF(P440="","",VLOOKUP($E440&amp;$D$85&amp;$D$86,'CCG data'!$A:$AD,'CCG data'!X$3,FALSE))</f>
        <v/>
      </c>
      <c r="H441" s="100">
        <f>IF(R440="","",VLOOKUP($E440&amp;$D$85&amp;$D$86,'CCG data'!$A:$AD,'CCG data'!Y$3,FALSE))</f>
        <v>22.6</v>
      </c>
      <c r="I441" s="100">
        <f>IF(R440="","",VLOOKUP($E440&amp;$D$85&amp;$D$86,'CCG data'!$A:$AD,'CCG data'!Z$3,FALSE))</f>
        <v>26.8</v>
      </c>
      <c r="J441" s="100">
        <f>IF(T440="","",VLOOKUP($E440&amp;$D$85&amp;$D$86,'CCG data'!$A:$AD,'CCG data'!AA$3,FALSE))</f>
        <v>17.600000000000001</v>
      </c>
      <c r="K441" s="100">
        <f>IF(T440="","",VLOOKUP($E440&amp;$D$85&amp;$D$86,'CCG data'!$A:$AD,'CCG data'!AB$3,FALSE))</f>
        <v>21.2</v>
      </c>
      <c r="L441" s="100">
        <f>IF(V440="","",VLOOKUP($E440&amp;$D$85&amp;$D$86,'CCG data'!$A:$AD,'CCG data'!AC$3,FALSE))</f>
        <v>8.3000000000000007</v>
      </c>
      <c r="M441" s="100">
        <f>IF(V440="","",VLOOKUP($E440&amp;$D$85&amp;$D$86,'CCG data'!$A:$AD,'CCG data'!AD$3,FALSE))</f>
        <v>11</v>
      </c>
      <c r="N441" s="304"/>
      <c r="P441" s="162" t="str">
        <f>IF(P440="","",VLOOKUP($E440&amp;$D$85&amp;$D$86,'CCG data'!$A:$AD,'CCG data'!I$3,FALSE))</f>
        <v/>
      </c>
      <c r="Q441" s="15" t="str">
        <f>IF(P440="","",VLOOKUP($E440&amp;$D$85&amp;$D$86,'CCG data'!$A:$AD,'CCG data'!J$3,FALSE))</f>
        <v/>
      </c>
      <c r="R441" s="15">
        <f>IF(R440="","",VLOOKUP($E440&amp;$D$85&amp;$D$86,'CCG data'!$A:$AD,'CCG data'!K$3,FALSE))</f>
        <v>0.42599999999999999</v>
      </c>
      <c r="S441" s="15">
        <f>IF(R440="","",VLOOKUP($E440&amp;$D$85&amp;$D$86,'CCG data'!$A:$AD,'CCG data'!L$3,FALSE))</f>
        <v>0.48299999999999998</v>
      </c>
      <c r="T441" s="15">
        <f>IF(T440="","",VLOOKUP($E440&amp;$D$85&amp;$D$86,'CCG data'!$A:$AD,'CCG data'!M$3,FALSE))</f>
        <v>0.34</v>
      </c>
      <c r="U441" s="15">
        <f>IF(T440="","",VLOOKUP($E440&amp;$D$85&amp;$D$86,'CCG data'!$A:$AD,'CCG data'!N$3,FALSE))</f>
        <v>0.39600000000000002</v>
      </c>
      <c r="V441" s="15">
        <f>IF(V440="","",VLOOKUP($E440&amp;$D$85&amp;$D$86,'CCG data'!$A:$AD,'CCG data'!O$3,FALSE))</f>
        <v>0.157</v>
      </c>
      <c r="W441" s="142">
        <f>IF(V440="","",VLOOKUP($E440&amp;$D$85&amp;$D$86,'CCG data'!$A:$AD,'CCG data'!P$3,FALSE))</f>
        <v>0.20100000000000001</v>
      </c>
      <c r="Z441" s="178" t="str">
        <f>IFERROR(VLOOKUP($E441&amp;$D$86, Outliers!$A$4:$P$214,10,FALSE),"0")</f>
        <v>0</v>
      </c>
      <c r="AA441" s="178" t="str">
        <f>IFERROR(VLOOKUP($E441&amp;$D$86, Outliers!$A$4:$P$214,11,FALSE),"0")</f>
        <v>0</v>
      </c>
      <c r="AB441" s="178" t="str">
        <f>IFERROR(VLOOKUP($E441&amp;$D$86, Outliers!$A$4:$P$214,12,FALSE),"0")</f>
        <v>0</v>
      </c>
      <c r="AD441" s="82"/>
      <c r="AE441" s="82"/>
      <c r="AF441" s="82"/>
      <c r="AG441" s="82"/>
    </row>
    <row r="442" spans="4:33" ht="15.75" x14ac:dyDescent="0.25">
      <c r="D442" s="301"/>
      <c r="E442" s="108" t="s">
        <v>302</v>
      </c>
      <c r="F442" s="372" t="str">
        <f>IF(OR(ISERROR(VLOOKUP($E442&amp;$D$85&amp;$D$86,'CCG data'!$A:$AD,'CCG data'!R$3,FALSE)),ISBLANK(VLOOKUP($E442&amp;$D$85&amp;$D$86,'CCG data'!$A:$AD,'CCG data'!R$3,FALSE))),"",VLOOKUP($E442&amp;$D$85&amp;$D$86,'CCG data'!$A:$AD,'CCG data'!R$3,FALSE))</f>
        <v/>
      </c>
      <c r="G442" s="373"/>
      <c r="H442" s="373">
        <f>IF(OR(ISERROR(VLOOKUP($E442&amp;$D$85&amp;$D$86,'CCG data'!$A:$AD,'CCG data'!S$3,FALSE)),ISBLANK(VLOOKUP($E442&amp;$D$85&amp;$D$86,'CCG data'!$A:$AD,'CCG data'!S$3,FALSE))),"",VLOOKUP($E442&amp;$D$85&amp;$D$86,'CCG data'!$A:$AD,'CCG data'!S$3,FALSE))</f>
        <v>17.8</v>
      </c>
      <c r="I442" s="373"/>
      <c r="J442" s="373">
        <f>IF(OR(ISERROR(VLOOKUP($E442&amp;$D$85&amp;$D$86,'CCG data'!$A:$AD,'CCG data'!T$3,FALSE)),ISBLANK(VLOOKUP($E442&amp;$D$85&amp;$D$86,'CCG data'!$A:$AD,'CCG data'!T$3,FALSE))),"",VLOOKUP($E442&amp;$D$85&amp;$D$86,'CCG data'!$A:$AD,'CCG data'!T$3,FALSE))</f>
        <v>18.7</v>
      </c>
      <c r="K442" s="373"/>
      <c r="L442" s="373">
        <f>IF(OR(ISERROR(VLOOKUP($E442&amp;$D$85&amp;$D$86,'CCG data'!$A:$AD,'CCG data'!U$3,FALSE)),ISBLANK(VLOOKUP($E442&amp;$D$85&amp;$D$86,'CCG data'!$A:$AD,'CCG data'!U$3,FALSE))),"",VLOOKUP($E442&amp;$D$85&amp;$D$86,'CCG data'!$A:$AD,'CCG data'!U$3,FALSE))</f>
        <v>19.5</v>
      </c>
      <c r="M442" s="374"/>
      <c r="N442" s="303">
        <f>IF(OR(ISERROR(VLOOKUP($E442&amp;$D$85&amp;$D$86,'CCG data'!$A:$AD,'CCG data'!G$3,FALSE)),ISBLANK(VLOOKUP($E442&amp;$D$85&amp;$D$86,'CCG data'!$A:$AD,'CCG data'!G$3,FALSE))),"",VLOOKUP($E442&amp;$D$85&amp;$D$86,'CCG data'!$A:$AD,'CCG data'!G$3,FALSE))</f>
        <v>360</v>
      </c>
      <c r="P442" s="354" t="str">
        <f>IF(OR(ISERROR(VLOOKUP($E442&amp;$D$85&amp;$D$86,'CCG data'!$A:$AD,'CCG data'!B$3,FALSE)),ISBLANK(VLOOKUP($E442&amp;$D$85&amp;$D$86,'CCG data'!$A:$AD,'CCG data'!B$3,FALSE))),"",VLOOKUP($E442&amp;$D$85&amp;$D$86,'CCG data'!$A:$AD,'CCG data'!B$3,FALSE))</f>
        <v/>
      </c>
      <c r="Q442" s="246"/>
      <c r="R442" s="246">
        <f>IF(OR(ISERROR(VLOOKUP($E442&amp;$D$85&amp;$D$86,'CCG data'!$A:$AD,'CCG data'!C$3,FALSE)),ISBLANK(VLOOKUP($E442&amp;$D$85&amp;$D$86,'CCG data'!$A:$AD,'CCG data'!C$3,FALSE))),"",VLOOKUP($E442&amp;$D$85&amp;$D$86,'CCG data'!$A:$AD,'CCG data'!C$3,FALSE))</f>
        <v>0.31944444444444442</v>
      </c>
      <c r="S442" s="246"/>
      <c r="T442" s="246">
        <f>IF(OR(ISERROR(VLOOKUP($E442&amp;$D$85&amp;$D$86,'CCG data'!$A:$AD,'CCG data'!D$3,FALSE)),ISBLANK(VLOOKUP($E442&amp;$D$85&amp;$D$86,'CCG data'!$A:$AD,'CCG data'!D$3,FALSE))),"",VLOOKUP($E442&amp;$D$85&amp;$D$86,'CCG data'!$A:$AD,'CCG data'!D$3,FALSE))</f>
        <v>0.33055555555555555</v>
      </c>
      <c r="U442" s="246"/>
      <c r="V442" s="246">
        <f>IF(OR(ISERROR(VLOOKUP($E442&amp;$D$85&amp;$D$86,'CCG data'!$A:$AD,'CCG data'!E$3,FALSE)),ISBLANK(VLOOKUP($E442&amp;$D$85&amp;$D$86,'CCG data'!$A:$AD,'CCG data'!E$3,FALSE))),"",VLOOKUP($E442&amp;$D$85&amp;$D$86,'CCG data'!$A:$AD,'CCG data'!E$3,FALSE))</f>
        <v>0.35</v>
      </c>
      <c r="W442" s="387"/>
      <c r="Z442" s="178">
        <f>IFERROR(VLOOKUP($E442&amp;$D$86, Outliers!$A$4:$P$214,10,FALSE),"0")</f>
        <v>1</v>
      </c>
      <c r="AA442" s="178">
        <f>IFERROR(VLOOKUP($E442&amp;$D$86, Outliers!$A$4:$P$214,11,FALSE),"0")</f>
        <v>1</v>
      </c>
      <c r="AB442" s="178">
        <f>IFERROR(VLOOKUP($E442&amp;$D$86, Outliers!$A$4:$P$214,12,FALSE),"0")</f>
        <v>1</v>
      </c>
      <c r="AD442" s="82"/>
      <c r="AE442" s="82"/>
      <c r="AF442" s="82"/>
      <c r="AG442" s="82"/>
    </row>
    <row r="443" spans="4:33" x14ac:dyDescent="0.25">
      <c r="D443" s="301"/>
      <c r="E443" s="107" t="s">
        <v>27</v>
      </c>
      <c r="F443" s="99" t="str">
        <f>IF(P442="","",VLOOKUP($E442&amp;$D$85&amp;$D$86,'CCG data'!$A:$AD,'CCG data'!W$3,FALSE))</f>
        <v/>
      </c>
      <c r="G443" s="100" t="str">
        <f>IF(P442="","",VLOOKUP($E442&amp;$D$85&amp;$D$86,'CCG data'!$A:$AD,'CCG data'!X$3,FALSE))</f>
        <v/>
      </c>
      <c r="H443" s="100">
        <f>IF(R442="","",VLOOKUP($E442&amp;$D$85&amp;$D$86,'CCG data'!$A:$AD,'CCG data'!Y$3,FALSE))</f>
        <v>14.6</v>
      </c>
      <c r="I443" s="100">
        <f>IF(R442="","",VLOOKUP($E442&amp;$D$85&amp;$D$86,'CCG data'!$A:$AD,'CCG data'!Z$3,FALSE))</f>
        <v>21.1</v>
      </c>
      <c r="J443" s="100">
        <f>IF(T442="","",VLOOKUP($E442&amp;$D$85&amp;$D$86,'CCG data'!$A:$AD,'CCG data'!AA$3,FALSE))</f>
        <v>15.3</v>
      </c>
      <c r="K443" s="100">
        <f>IF(T442="","",VLOOKUP($E442&amp;$D$85&amp;$D$86,'CCG data'!$A:$AD,'CCG data'!AB$3,FALSE))</f>
        <v>22</v>
      </c>
      <c r="L443" s="100">
        <f>IF(V442="","",VLOOKUP($E442&amp;$D$85&amp;$D$86,'CCG data'!$A:$AD,'CCG data'!AC$3,FALSE))</f>
        <v>16.100000000000001</v>
      </c>
      <c r="M443" s="100">
        <f>IF(V442="","",VLOOKUP($E442&amp;$D$85&amp;$D$86,'CCG data'!$A:$AD,'CCG data'!AD$3,FALSE))</f>
        <v>22.9</v>
      </c>
      <c r="N443" s="304"/>
      <c r="P443" s="162" t="str">
        <f>IF(P442="","",VLOOKUP($E442&amp;$D$85&amp;$D$86,'CCG data'!$A:$AD,'CCG data'!I$3,FALSE))</f>
        <v/>
      </c>
      <c r="Q443" s="15" t="str">
        <f>IF(P442="","",VLOOKUP($E442&amp;$D$85&amp;$D$86,'CCG data'!$A:$AD,'CCG data'!J$3,FALSE))</f>
        <v/>
      </c>
      <c r="R443" s="15">
        <f>IF(R442="","",VLOOKUP($E442&amp;$D$85&amp;$D$86,'CCG data'!$A:$AD,'CCG data'!K$3,FALSE))</f>
        <v>0.27300000000000002</v>
      </c>
      <c r="S443" s="15">
        <f>IF(R442="","",VLOOKUP($E442&amp;$D$85&amp;$D$86,'CCG data'!$A:$AD,'CCG data'!L$3,FALSE))</f>
        <v>0.36899999999999999</v>
      </c>
      <c r="T443" s="15">
        <f>IF(T442="","",VLOOKUP($E442&amp;$D$85&amp;$D$86,'CCG data'!$A:$AD,'CCG data'!M$3,FALSE))</f>
        <v>0.28399999999999997</v>
      </c>
      <c r="U443" s="15">
        <f>IF(T442="","",VLOOKUP($E442&amp;$D$85&amp;$D$86,'CCG data'!$A:$AD,'CCG data'!N$3,FALSE))</f>
        <v>0.38100000000000001</v>
      </c>
      <c r="V443" s="15">
        <f>IF(V442="","",VLOOKUP($E442&amp;$D$85&amp;$D$86,'CCG data'!$A:$AD,'CCG data'!O$3,FALSE))</f>
        <v>0.30299999999999999</v>
      </c>
      <c r="W443" s="142">
        <f>IF(V442="","",VLOOKUP($E442&amp;$D$85&amp;$D$86,'CCG data'!$A:$AD,'CCG data'!P$3,FALSE))</f>
        <v>0.40100000000000002</v>
      </c>
      <c r="Z443" s="178" t="str">
        <f>IFERROR(VLOOKUP($E443&amp;$D$86, Outliers!$A$4:$P$214,10,FALSE),"0")</f>
        <v>0</v>
      </c>
      <c r="AA443" s="178" t="str">
        <f>IFERROR(VLOOKUP($E443&amp;$D$86, Outliers!$A$4:$P$214,11,FALSE),"0")</f>
        <v>0</v>
      </c>
      <c r="AB443" s="178" t="str">
        <f>IFERROR(VLOOKUP($E443&amp;$D$86, Outliers!$A$4:$P$214,12,FALSE),"0")</f>
        <v>0</v>
      </c>
      <c r="AD443" s="82"/>
      <c r="AE443" s="82"/>
      <c r="AF443" s="82"/>
      <c r="AG443" s="82"/>
    </row>
    <row r="444" spans="4:33" ht="15.75" x14ac:dyDescent="0.25">
      <c r="D444" s="301"/>
      <c r="E444" s="108" t="s">
        <v>303</v>
      </c>
      <c r="F444" s="372" t="str">
        <f>IF(OR(ISERROR(VLOOKUP($E444&amp;$D$85&amp;$D$86,'CCG data'!$A:$AD,'CCG data'!R$3,FALSE)),ISBLANK(VLOOKUP($E444&amp;$D$85&amp;$D$86,'CCG data'!$A:$AD,'CCG data'!R$3,FALSE))),"",VLOOKUP($E444&amp;$D$85&amp;$D$86,'CCG data'!$A:$AD,'CCG data'!R$3,FALSE))</f>
        <v/>
      </c>
      <c r="G444" s="373"/>
      <c r="H444" s="373">
        <f>IF(OR(ISERROR(VLOOKUP($E444&amp;$D$85&amp;$D$86,'CCG data'!$A:$AD,'CCG data'!S$3,FALSE)),ISBLANK(VLOOKUP($E444&amp;$D$85&amp;$D$86,'CCG data'!$A:$AD,'CCG data'!S$3,FALSE))),"",VLOOKUP($E444&amp;$D$85&amp;$D$86,'CCG data'!$A:$AD,'CCG data'!S$3,FALSE))</f>
        <v>36.299999999999997</v>
      </c>
      <c r="I444" s="373"/>
      <c r="J444" s="373">
        <f>IF(OR(ISERROR(VLOOKUP($E444&amp;$D$85&amp;$D$86,'CCG data'!$A:$AD,'CCG data'!T$3,FALSE)),ISBLANK(VLOOKUP($E444&amp;$D$85&amp;$D$86,'CCG data'!$A:$AD,'CCG data'!T$3,FALSE))),"",VLOOKUP($E444&amp;$D$85&amp;$D$86,'CCG data'!$A:$AD,'CCG data'!T$3,FALSE))</f>
        <v>30.1</v>
      </c>
      <c r="K444" s="373"/>
      <c r="L444" s="373">
        <f>IF(OR(ISERROR(VLOOKUP($E444&amp;$D$85&amp;$D$86,'CCG data'!$A:$AD,'CCG data'!U$3,FALSE)),ISBLANK(VLOOKUP($E444&amp;$D$85&amp;$D$86,'CCG data'!$A:$AD,'CCG data'!U$3,FALSE))),"",VLOOKUP($E444&amp;$D$85&amp;$D$86,'CCG data'!$A:$AD,'CCG data'!U$3,FALSE))</f>
        <v>7.9</v>
      </c>
      <c r="M444" s="374"/>
      <c r="N444" s="303">
        <f>IF(OR(ISERROR(VLOOKUP($E444&amp;$D$85&amp;$D$86,'CCG data'!$A:$AD,'CCG data'!G$3,FALSE)),ISBLANK(VLOOKUP($E444&amp;$D$85&amp;$D$86,'CCG data'!$A:$AD,'CCG data'!G$3,FALSE))),"",VLOOKUP($E444&amp;$D$85&amp;$D$86,'CCG data'!$A:$AD,'CCG data'!G$3,FALSE))</f>
        <v>872</v>
      </c>
      <c r="P444" s="354" t="str">
        <f>IF(OR(ISERROR(VLOOKUP($E444&amp;$D$85&amp;$D$86,'CCG data'!$A:$AD,'CCG data'!B$3,FALSE)),ISBLANK(VLOOKUP($E444&amp;$D$85&amp;$D$86,'CCG data'!$A:$AD,'CCG data'!B$3,FALSE))),"",VLOOKUP($E444&amp;$D$85&amp;$D$86,'CCG data'!$A:$AD,'CCG data'!B$3,FALSE))</f>
        <v/>
      </c>
      <c r="Q444" s="246"/>
      <c r="R444" s="246">
        <f>IF(OR(ISERROR(VLOOKUP($E444&amp;$D$85&amp;$D$86,'CCG data'!$A:$AD,'CCG data'!C$3,FALSE)),ISBLANK(VLOOKUP($E444&amp;$D$85&amp;$D$86,'CCG data'!$A:$AD,'CCG data'!C$3,FALSE))),"",VLOOKUP($E444&amp;$D$85&amp;$D$86,'CCG data'!$A:$AD,'CCG data'!C$3,FALSE))</f>
        <v>0.48509174311926606</v>
      </c>
      <c r="S444" s="246"/>
      <c r="T444" s="246">
        <f>IF(OR(ISERROR(VLOOKUP($E444&amp;$D$85&amp;$D$86,'CCG data'!$A:$AD,'CCG data'!D$3,FALSE)),ISBLANK(VLOOKUP($E444&amp;$D$85&amp;$D$86,'CCG data'!$A:$AD,'CCG data'!D$3,FALSE))),"",VLOOKUP($E444&amp;$D$85&amp;$D$86,'CCG data'!$A:$AD,'CCG data'!D$3,FALSE))</f>
        <v>0.40940366972477066</v>
      </c>
      <c r="U444" s="246"/>
      <c r="V444" s="246">
        <f>IF(OR(ISERROR(VLOOKUP($E444&amp;$D$85&amp;$D$86,'CCG data'!$A:$AD,'CCG data'!E$3,FALSE)),ISBLANK(VLOOKUP($E444&amp;$D$85&amp;$D$86,'CCG data'!$A:$AD,'CCG data'!E$3,FALSE))),"",VLOOKUP($E444&amp;$D$85&amp;$D$86,'CCG data'!$A:$AD,'CCG data'!E$3,FALSE))</f>
        <v>0.10550458715596331</v>
      </c>
      <c r="W444" s="387"/>
      <c r="Z444" s="178">
        <f>IFERROR(VLOOKUP($E444&amp;$D$86, Outliers!$A$4:$P$214,10,FALSE),"0")</f>
        <v>0</v>
      </c>
      <c r="AA444" s="178">
        <f>IFERROR(VLOOKUP($E444&amp;$D$86, Outliers!$A$4:$P$214,11,FALSE),"0")</f>
        <v>0</v>
      </c>
      <c r="AB444" s="178">
        <f>IFERROR(VLOOKUP($E444&amp;$D$86, Outliers!$A$4:$P$214,12,FALSE),"0")</f>
        <v>1</v>
      </c>
      <c r="AD444" s="82"/>
      <c r="AE444" s="82"/>
      <c r="AF444" s="82"/>
      <c r="AG444" s="82"/>
    </row>
    <row r="445" spans="4:33" x14ac:dyDescent="0.25">
      <c r="D445" s="301"/>
      <c r="E445" s="107" t="s">
        <v>27</v>
      </c>
      <c r="F445" s="99" t="str">
        <f>IF(P444="","",VLOOKUP($E444&amp;$D$85&amp;$D$86,'CCG data'!$A:$AD,'CCG data'!W$3,FALSE))</f>
        <v/>
      </c>
      <c r="G445" s="100" t="str">
        <f>IF(P444="","",VLOOKUP($E444&amp;$D$85&amp;$D$86,'CCG data'!$A:$AD,'CCG data'!X$3,FALSE))</f>
        <v/>
      </c>
      <c r="H445" s="100">
        <f>IF(R444="","",VLOOKUP($E444&amp;$D$85&amp;$D$86,'CCG data'!$A:$AD,'CCG data'!Y$3,FALSE))</f>
        <v>32.9</v>
      </c>
      <c r="I445" s="100">
        <f>IF(R444="","",VLOOKUP($E444&amp;$D$85&amp;$D$86,'CCG data'!$A:$AD,'CCG data'!Z$3,FALSE))</f>
        <v>39.799999999999997</v>
      </c>
      <c r="J445" s="100">
        <f>IF(T444="","",VLOOKUP($E444&amp;$D$85&amp;$D$86,'CCG data'!$A:$AD,'CCG data'!AA$3,FALSE))</f>
        <v>27</v>
      </c>
      <c r="K445" s="100">
        <f>IF(T444="","",VLOOKUP($E444&amp;$D$85&amp;$D$86,'CCG data'!$A:$AD,'CCG data'!AB$3,FALSE))</f>
        <v>33.200000000000003</v>
      </c>
      <c r="L445" s="100">
        <f>IF(V444="","",VLOOKUP($E444&amp;$D$85&amp;$D$86,'CCG data'!$A:$AD,'CCG data'!AC$3,FALSE))</f>
        <v>6.3</v>
      </c>
      <c r="M445" s="100">
        <f>IF(V444="","",VLOOKUP($E444&amp;$D$85&amp;$D$86,'CCG data'!$A:$AD,'CCG data'!AD$3,FALSE))</f>
        <v>9.5</v>
      </c>
      <c r="N445" s="304"/>
      <c r="P445" s="162" t="str">
        <f>IF(P444="","",VLOOKUP($E444&amp;$D$85&amp;$D$86,'CCG data'!$A:$AD,'CCG data'!I$3,FALSE))</f>
        <v/>
      </c>
      <c r="Q445" s="15" t="str">
        <f>IF(P444="","",VLOOKUP($E444&amp;$D$85&amp;$D$86,'CCG data'!$A:$AD,'CCG data'!J$3,FALSE))</f>
        <v/>
      </c>
      <c r="R445" s="15">
        <f>IF(R444="","",VLOOKUP($E444&amp;$D$85&amp;$D$86,'CCG data'!$A:$AD,'CCG data'!K$3,FALSE))</f>
        <v>0.45200000000000001</v>
      </c>
      <c r="S445" s="15">
        <f>IF(R444="","",VLOOKUP($E444&amp;$D$85&amp;$D$86,'CCG data'!$A:$AD,'CCG data'!L$3,FALSE))</f>
        <v>0.51800000000000002</v>
      </c>
      <c r="T445" s="15">
        <f>IF(T444="","",VLOOKUP($E444&amp;$D$85&amp;$D$86,'CCG data'!$A:$AD,'CCG data'!M$3,FALSE))</f>
        <v>0.377</v>
      </c>
      <c r="U445" s="15">
        <f>IF(T444="","",VLOOKUP($E444&amp;$D$85&amp;$D$86,'CCG data'!$A:$AD,'CCG data'!N$3,FALSE))</f>
        <v>0.442</v>
      </c>
      <c r="V445" s="15">
        <f>IF(V444="","",VLOOKUP($E444&amp;$D$85&amp;$D$86,'CCG data'!$A:$AD,'CCG data'!O$3,FALSE))</f>
        <v>8.6999999999999994E-2</v>
      </c>
      <c r="W445" s="142">
        <f>IF(V444="","",VLOOKUP($E444&amp;$D$85&amp;$D$86,'CCG data'!$A:$AD,'CCG data'!P$3,FALSE))</f>
        <v>0.128</v>
      </c>
      <c r="Z445" s="178" t="str">
        <f>IFERROR(VLOOKUP($E445&amp;$D$86, Outliers!$A$4:$P$214,10,FALSE),"0")</f>
        <v>0</v>
      </c>
      <c r="AA445" s="178" t="str">
        <f>IFERROR(VLOOKUP($E445&amp;$D$86, Outliers!$A$4:$P$214,11,FALSE),"0")</f>
        <v>0</v>
      </c>
      <c r="AB445" s="178" t="str">
        <f>IFERROR(VLOOKUP($E445&amp;$D$86, Outliers!$A$4:$P$214,12,FALSE),"0")</f>
        <v>0</v>
      </c>
      <c r="AD445" s="82"/>
      <c r="AE445" s="82"/>
      <c r="AF445" s="82"/>
      <c r="AG445" s="82"/>
    </row>
    <row r="446" spans="4:33" ht="15.75" x14ac:dyDescent="0.25">
      <c r="D446" s="301"/>
      <c r="E446" s="108" t="s">
        <v>304</v>
      </c>
      <c r="F446" s="372" t="str">
        <f>IF(OR(ISERROR(VLOOKUP($E446&amp;$D$85&amp;$D$86,'CCG data'!$A:$AD,'CCG data'!R$3,FALSE)),ISBLANK(VLOOKUP($E446&amp;$D$85&amp;$D$86,'CCG data'!$A:$AD,'CCG data'!R$3,FALSE))),"",VLOOKUP($E446&amp;$D$85&amp;$D$86,'CCG data'!$A:$AD,'CCG data'!R$3,FALSE))</f>
        <v/>
      </c>
      <c r="G446" s="373"/>
      <c r="H446" s="373">
        <f>IF(OR(ISERROR(VLOOKUP($E446&amp;$D$85&amp;$D$86,'CCG data'!$A:$AD,'CCG data'!S$3,FALSE)),ISBLANK(VLOOKUP($E446&amp;$D$85&amp;$D$86,'CCG data'!$A:$AD,'CCG data'!S$3,FALSE))),"",VLOOKUP($E446&amp;$D$85&amp;$D$86,'CCG data'!$A:$AD,'CCG data'!S$3,FALSE))</f>
        <v>32.1</v>
      </c>
      <c r="I446" s="373"/>
      <c r="J446" s="373">
        <f>IF(OR(ISERROR(VLOOKUP($E446&amp;$D$85&amp;$D$86,'CCG data'!$A:$AD,'CCG data'!T$3,FALSE)),ISBLANK(VLOOKUP($E446&amp;$D$85&amp;$D$86,'CCG data'!$A:$AD,'CCG data'!T$3,FALSE))),"",VLOOKUP($E446&amp;$D$85&amp;$D$86,'CCG data'!$A:$AD,'CCG data'!T$3,FALSE))</f>
        <v>34</v>
      </c>
      <c r="K446" s="373"/>
      <c r="L446" s="373">
        <f>IF(OR(ISERROR(VLOOKUP($E446&amp;$D$85&amp;$D$86,'CCG data'!$A:$AD,'CCG data'!U$3,FALSE)),ISBLANK(VLOOKUP($E446&amp;$D$85&amp;$D$86,'CCG data'!$A:$AD,'CCG data'!U$3,FALSE))),"",VLOOKUP($E446&amp;$D$85&amp;$D$86,'CCG data'!$A:$AD,'CCG data'!U$3,FALSE))</f>
        <v>11.7</v>
      </c>
      <c r="M446" s="374"/>
      <c r="N446" s="303">
        <f>IF(OR(ISERROR(VLOOKUP($E446&amp;$D$85&amp;$D$86,'CCG data'!$A:$AD,'CCG data'!G$3,FALSE)),ISBLANK(VLOOKUP($E446&amp;$D$85&amp;$D$86,'CCG data'!$A:$AD,'CCG data'!G$3,FALSE))),"",VLOOKUP($E446&amp;$D$85&amp;$D$86,'CCG data'!$A:$AD,'CCG data'!G$3,FALSE))</f>
        <v>555</v>
      </c>
      <c r="P446" s="354" t="str">
        <f>IF(OR(ISERROR(VLOOKUP($E446&amp;$D$85&amp;$D$86,'CCG data'!$A:$AD,'CCG data'!B$3,FALSE)),ISBLANK(VLOOKUP($E446&amp;$D$85&amp;$D$86,'CCG data'!$A:$AD,'CCG data'!B$3,FALSE))),"",VLOOKUP($E446&amp;$D$85&amp;$D$86,'CCG data'!$A:$AD,'CCG data'!B$3,FALSE))</f>
        <v/>
      </c>
      <c r="Q446" s="246"/>
      <c r="R446" s="246">
        <f>IF(OR(ISERROR(VLOOKUP($E446&amp;$D$85&amp;$D$86,'CCG data'!$A:$AD,'CCG data'!C$3,FALSE)),ISBLANK(VLOOKUP($E446&amp;$D$85&amp;$D$86,'CCG data'!$A:$AD,'CCG data'!C$3,FALSE))),"",VLOOKUP($E446&amp;$D$85&amp;$D$86,'CCG data'!$A:$AD,'CCG data'!C$3,FALSE))</f>
        <v>0.42342342342342343</v>
      </c>
      <c r="S446" s="246"/>
      <c r="T446" s="246">
        <f>IF(OR(ISERROR(VLOOKUP($E446&amp;$D$85&amp;$D$86,'CCG data'!$A:$AD,'CCG data'!D$3,FALSE)),ISBLANK(VLOOKUP($E446&amp;$D$85&amp;$D$86,'CCG data'!$A:$AD,'CCG data'!D$3,FALSE))),"",VLOOKUP($E446&amp;$D$85&amp;$D$86,'CCG data'!$A:$AD,'CCG data'!D$3,FALSE))</f>
        <v>0.42522522522522521</v>
      </c>
      <c r="U446" s="246"/>
      <c r="V446" s="246">
        <f>IF(OR(ISERROR(VLOOKUP($E446&amp;$D$85&amp;$D$86,'CCG data'!$A:$AD,'CCG data'!E$3,FALSE)),ISBLANK(VLOOKUP($E446&amp;$D$85&amp;$D$86,'CCG data'!$A:$AD,'CCG data'!E$3,FALSE))),"",VLOOKUP($E446&amp;$D$85&amp;$D$86,'CCG data'!$A:$AD,'CCG data'!E$3,FALSE))</f>
        <v>0.15135135135135136</v>
      </c>
      <c r="W446" s="387"/>
      <c r="Z446" s="178">
        <f>IFERROR(VLOOKUP($E446&amp;$D$86, Outliers!$A$4:$P$214,10,FALSE),"0")</f>
        <v>0</v>
      </c>
      <c r="AA446" s="178">
        <f>IFERROR(VLOOKUP($E446&amp;$D$86, Outliers!$A$4:$P$214,11,FALSE),"0")</f>
        <v>0</v>
      </c>
      <c r="AB446" s="178">
        <f>IFERROR(VLOOKUP($E446&amp;$D$86, Outliers!$A$4:$P$214,12,FALSE),"0")</f>
        <v>0</v>
      </c>
      <c r="AD446" s="82"/>
      <c r="AE446" s="82"/>
      <c r="AF446" s="82"/>
      <c r="AG446" s="82"/>
    </row>
    <row r="447" spans="4:33" x14ac:dyDescent="0.25">
      <c r="D447" s="301"/>
      <c r="E447" s="107" t="s">
        <v>27</v>
      </c>
      <c r="F447" s="99" t="str">
        <f>IF(P446="","",VLOOKUP($E446&amp;$D$85&amp;$D$86,'CCG data'!$A:$AD,'CCG data'!W$3,FALSE))</f>
        <v/>
      </c>
      <c r="G447" s="100" t="str">
        <f>IF(P446="","",VLOOKUP($E446&amp;$D$85&amp;$D$86,'CCG data'!$A:$AD,'CCG data'!X$3,FALSE))</f>
        <v/>
      </c>
      <c r="H447" s="100">
        <f>IF(R446="","",VLOOKUP($E446&amp;$D$85&amp;$D$86,'CCG data'!$A:$AD,'CCG data'!Y$3,FALSE))</f>
        <v>28</v>
      </c>
      <c r="I447" s="100">
        <f>IF(R446="","",VLOOKUP($E446&amp;$D$85&amp;$D$86,'CCG data'!$A:$AD,'CCG data'!Z$3,FALSE))</f>
        <v>36.200000000000003</v>
      </c>
      <c r="J447" s="100">
        <f>IF(T446="","",VLOOKUP($E446&amp;$D$85&amp;$D$86,'CCG data'!$A:$AD,'CCG data'!AA$3,FALSE))</f>
        <v>29.6</v>
      </c>
      <c r="K447" s="100">
        <f>IF(T446="","",VLOOKUP($E446&amp;$D$85&amp;$D$86,'CCG data'!$A:$AD,'CCG data'!AB$3,FALSE))</f>
        <v>38.299999999999997</v>
      </c>
      <c r="L447" s="100">
        <f>IF(V446="","",VLOOKUP($E446&amp;$D$85&amp;$D$86,'CCG data'!$A:$AD,'CCG data'!AC$3,FALSE))</f>
        <v>9.1999999999999993</v>
      </c>
      <c r="M447" s="100">
        <f>IF(V446="","",VLOOKUP($E446&amp;$D$85&amp;$D$86,'CCG data'!$A:$AD,'CCG data'!AD$3,FALSE))</f>
        <v>14.2</v>
      </c>
      <c r="N447" s="304"/>
      <c r="P447" s="162" t="str">
        <f>IF(P446="","",VLOOKUP($E446&amp;$D$85&amp;$D$86,'CCG data'!$A:$AD,'CCG data'!I$3,FALSE))</f>
        <v/>
      </c>
      <c r="Q447" s="15" t="str">
        <f>IF(P446="","",VLOOKUP($E446&amp;$D$85&amp;$D$86,'CCG data'!$A:$AD,'CCG data'!J$3,FALSE))</f>
        <v/>
      </c>
      <c r="R447" s="15">
        <f>IF(R446="","",VLOOKUP($E446&amp;$D$85&amp;$D$86,'CCG data'!$A:$AD,'CCG data'!K$3,FALSE))</f>
        <v>0.38300000000000001</v>
      </c>
      <c r="S447" s="15">
        <f>IF(R446="","",VLOOKUP($E446&amp;$D$85&amp;$D$86,'CCG data'!$A:$AD,'CCG data'!L$3,FALSE))</f>
        <v>0.46500000000000002</v>
      </c>
      <c r="T447" s="15">
        <f>IF(T446="","",VLOOKUP($E446&amp;$D$85&amp;$D$86,'CCG data'!$A:$AD,'CCG data'!M$3,FALSE))</f>
        <v>0.38500000000000001</v>
      </c>
      <c r="U447" s="15">
        <f>IF(T446="","",VLOOKUP($E446&amp;$D$85&amp;$D$86,'CCG data'!$A:$AD,'CCG data'!N$3,FALSE))</f>
        <v>0.46700000000000003</v>
      </c>
      <c r="V447" s="15">
        <f>IF(V446="","",VLOOKUP($E446&amp;$D$85&amp;$D$86,'CCG data'!$A:$AD,'CCG data'!O$3,FALSE))</f>
        <v>0.124</v>
      </c>
      <c r="W447" s="142">
        <f>IF(V446="","",VLOOKUP($E446&amp;$D$85&amp;$D$86,'CCG data'!$A:$AD,'CCG data'!P$3,FALSE))</f>
        <v>0.184</v>
      </c>
      <c r="Z447" s="178" t="str">
        <f>IFERROR(VLOOKUP($E447&amp;$D$86, Outliers!$A$4:$P$214,10,FALSE),"0")</f>
        <v>0</v>
      </c>
      <c r="AA447" s="178" t="str">
        <f>IFERROR(VLOOKUP($E447&amp;$D$86, Outliers!$A$4:$P$214,11,FALSE),"0")</f>
        <v>0</v>
      </c>
      <c r="AB447" s="178" t="str">
        <f>IFERROR(VLOOKUP($E447&amp;$D$86, Outliers!$A$4:$P$214,12,FALSE),"0")</f>
        <v>0</v>
      </c>
      <c r="AD447" s="82"/>
      <c r="AE447" s="82"/>
      <c r="AF447" s="82"/>
      <c r="AG447" s="82"/>
    </row>
    <row r="448" spans="4:33" ht="15.75" x14ac:dyDescent="0.25">
      <c r="D448" s="301"/>
      <c r="E448" s="108" t="s">
        <v>305</v>
      </c>
      <c r="F448" s="372" t="str">
        <f>IF(OR(ISERROR(VLOOKUP($E448&amp;$D$85&amp;$D$86,'CCG data'!$A:$AD,'CCG data'!R$3,FALSE)),ISBLANK(VLOOKUP($E448&amp;$D$85&amp;$D$86,'CCG data'!$A:$AD,'CCG data'!R$3,FALSE))),"",VLOOKUP($E448&amp;$D$85&amp;$D$86,'CCG data'!$A:$AD,'CCG data'!R$3,FALSE))</f>
        <v/>
      </c>
      <c r="G448" s="373"/>
      <c r="H448" s="373">
        <f>IF(OR(ISERROR(VLOOKUP($E448&amp;$D$85&amp;$D$86,'CCG data'!$A:$AD,'CCG data'!S$3,FALSE)),ISBLANK(VLOOKUP($E448&amp;$D$85&amp;$D$86,'CCG data'!$A:$AD,'CCG data'!S$3,FALSE))),"",VLOOKUP($E448&amp;$D$85&amp;$D$86,'CCG data'!$A:$AD,'CCG data'!S$3,FALSE))</f>
        <v>36</v>
      </c>
      <c r="I448" s="373"/>
      <c r="J448" s="373">
        <f>IF(OR(ISERROR(VLOOKUP($E448&amp;$D$85&amp;$D$86,'CCG data'!$A:$AD,'CCG data'!T$3,FALSE)),ISBLANK(VLOOKUP($E448&amp;$D$85&amp;$D$86,'CCG data'!$A:$AD,'CCG data'!T$3,FALSE))),"",VLOOKUP($E448&amp;$D$85&amp;$D$86,'CCG data'!$A:$AD,'CCG data'!T$3,FALSE))</f>
        <v>27.8</v>
      </c>
      <c r="K448" s="373"/>
      <c r="L448" s="373">
        <f>IF(OR(ISERROR(VLOOKUP($E448&amp;$D$85&amp;$D$86,'CCG data'!$A:$AD,'CCG data'!U$3,FALSE)),ISBLANK(VLOOKUP($E448&amp;$D$85&amp;$D$86,'CCG data'!$A:$AD,'CCG data'!U$3,FALSE))),"",VLOOKUP($E448&amp;$D$85&amp;$D$86,'CCG data'!$A:$AD,'CCG data'!U$3,FALSE))</f>
        <v>10.4</v>
      </c>
      <c r="M448" s="374"/>
      <c r="N448" s="303">
        <f>IF(OR(ISERROR(VLOOKUP($E448&amp;$D$85&amp;$D$86,'CCG data'!$A:$AD,'CCG data'!G$3,FALSE)),ISBLANK(VLOOKUP($E448&amp;$D$85&amp;$D$86,'CCG data'!$A:$AD,'CCG data'!G$3,FALSE))),"",VLOOKUP($E448&amp;$D$85&amp;$D$86,'CCG data'!$A:$AD,'CCG data'!G$3,FALSE))</f>
        <v>942</v>
      </c>
      <c r="P448" s="354" t="str">
        <f>IF(OR(ISERROR(VLOOKUP($E448&amp;$D$85&amp;$D$86,'CCG data'!$A:$AD,'CCG data'!B$3,FALSE)),ISBLANK(VLOOKUP($E448&amp;$D$85&amp;$D$86,'CCG data'!$A:$AD,'CCG data'!B$3,FALSE))),"",VLOOKUP($E448&amp;$D$85&amp;$D$86,'CCG data'!$A:$AD,'CCG data'!B$3,FALSE))</f>
        <v/>
      </c>
      <c r="Q448" s="246"/>
      <c r="R448" s="246">
        <f>IF(OR(ISERROR(VLOOKUP($E448&amp;$D$85&amp;$D$86,'CCG data'!$A:$AD,'CCG data'!C$3,FALSE)),ISBLANK(VLOOKUP($E448&amp;$D$85&amp;$D$86,'CCG data'!$A:$AD,'CCG data'!C$3,FALSE))),"",VLOOKUP($E448&amp;$D$85&amp;$D$86,'CCG data'!$A:$AD,'CCG data'!C$3,FALSE))</f>
        <v>0.48726114649681529</v>
      </c>
      <c r="S448" s="246"/>
      <c r="T448" s="246">
        <f>IF(OR(ISERROR(VLOOKUP($E448&amp;$D$85&amp;$D$86,'CCG data'!$A:$AD,'CCG data'!D$3,FALSE)),ISBLANK(VLOOKUP($E448&amp;$D$85&amp;$D$86,'CCG data'!$A:$AD,'CCG data'!D$3,FALSE))),"",VLOOKUP($E448&amp;$D$85&amp;$D$86,'CCG data'!$A:$AD,'CCG data'!D$3,FALSE))</f>
        <v>0.37048832271762205</v>
      </c>
      <c r="U448" s="246"/>
      <c r="V448" s="246">
        <f>IF(OR(ISERROR(VLOOKUP($E448&amp;$D$85&amp;$D$86,'CCG data'!$A:$AD,'CCG data'!E$3,FALSE)),ISBLANK(VLOOKUP($E448&amp;$D$85&amp;$D$86,'CCG data'!$A:$AD,'CCG data'!E$3,FALSE))),"",VLOOKUP($E448&amp;$D$85&amp;$D$86,'CCG data'!$A:$AD,'CCG data'!E$3,FALSE))</f>
        <v>0.14225053078556263</v>
      </c>
      <c r="W448" s="387"/>
      <c r="Z448" s="178">
        <f>IFERROR(VLOOKUP($E448&amp;$D$86, Outliers!$A$4:$P$214,10,FALSE),"0")</f>
        <v>0</v>
      </c>
      <c r="AA448" s="178">
        <f>IFERROR(VLOOKUP($E448&amp;$D$86, Outliers!$A$4:$P$214,11,FALSE),"0")</f>
        <v>0</v>
      </c>
      <c r="AB448" s="178">
        <f>IFERROR(VLOOKUP($E448&amp;$D$86, Outliers!$A$4:$P$214,12,FALSE),"0")</f>
        <v>0</v>
      </c>
      <c r="AD448" s="82"/>
      <c r="AE448" s="82"/>
      <c r="AF448" s="82"/>
      <c r="AG448" s="82"/>
    </row>
    <row r="449" spans="4:33" x14ac:dyDescent="0.25">
      <c r="D449" s="301"/>
      <c r="E449" s="107" t="s">
        <v>27</v>
      </c>
      <c r="F449" s="99" t="str">
        <f>IF(P448="","",VLOOKUP($E448&amp;$D$85&amp;$D$86,'CCG data'!$A:$AD,'CCG data'!W$3,FALSE))</f>
        <v/>
      </c>
      <c r="G449" s="100" t="str">
        <f>IF(P448="","",VLOOKUP($E448&amp;$D$85&amp;$D$86,'CCG data'!$A:$AD,'CCG data'!X$3,FALSE))</f>
        <v/>
      </c>
      <c r="H449" s="100">
        <f>IF(R448="","",VLOOKUP($E448&amp;$D$85&amp;$D$86,'CCG data'!$A:$AD,'CCG data'!Y$3,FALSE))</f>
        <v>32.700000000000003</v>
      </c>
      <c r="I449" s="100">
        <f>IF(R448="","",VLOOKUP($E448&amp;$D$85&amp;$D$86,'CCG data'!$A:$AD,'CCG data'!Z$3,FALSE))</f>
        <v>39.299999999999997</v>
      </c>
      <c r="J449" s="100">
        <f>IF(T448="","",VLOOKUP($E448&amp;$D$85&amp;$D$86,'CCG data'!$A:$AD,'CCG data'!AA$3,FALSE))</f>
        <v>24.8</v>
      </c>
      <c r="K449" s="100">
        <f>IF(T448="","",VLOOKUP($E448&amp;$D$85&amp;$D$86,'CCG data'!$A:$AD,'CCG data'!AB$3,FALSE))</f>
        <v>30.7</v>
      </c>
      <c r="L449" s="100">
        <f>IF(V448="","",VLOOKUP($E448&amp;$D$85&amp;$D$86,'CCG data'!$A:$AD,'CCG data'!AC$3,FALSE))</f>
        <v>8.6</v>
      </c>
      <c r="M449" s="100">
        <f>IF(V448="","",VLOOKUP($E448&amp;$D$85&amp;$D$86,'CCG data'!$A:$AD,'CCG data'!AD$3,FALSE))</f>
        <v>12.1</v>
      </c>
      <c r="N449" s="304"/>
      <c r="P449" s="162" t="str">
        <f>IF(P448="","",VLOOKUP($E448&amp;$D$85&amp;$D$86,'CCG data'!$A:$AD,'CCG data'!I$3,FALSE))</f>
        <v/>
      </c>
      <c r="Q449" s="15" t="str">
        <f>IF(P448="","",VLOOKUP($E448&amp;$D$85&amp;$D$86,'CCG data'!$A:$AD,'CCG data'!J$3,FALSE))</f>
        <v/>
      </c>
      <c r="R449" s="15">
        <f>IF(R448="","",VLOOKUP($E448&amp;$D$85&amp;$D$86,'CCG data'!$A:$AD,'CCG data'!K$3,FALSE))</f>
        <v>0.45500000000000002</v>
      </c>
      <c r="S449" s="15">
        <f>IF(R448="","",VLOOKUP($E448&amp;$D$85&amp;$D$86,'CCG data'!$A:$AD,'CCG data'!L$3,FALSE))</f>
        <v>0.51900000000000002</v>
      </c>
      <c r="T449" s="15">
        <f>IF(T448="","",VLOOKUP($E448&amp;$D$85&amp;$D$86,'CCG data'!$A:$AD,'CCG data'!M$3,FALSE))</f>
        <v>0.34</v>
      </c>
      <c r="U449" s="15">
        <f>IF(T448="","",VLOOKUP($E448&amp;$D$85&amp;$D$86,'CCG data'!$A:$AD,'CCG data'!N$3,FALSE))</f>
        <v>0.40200000000000002</v>
      </c>
      <c r="V449" s="15">
        <f>IF(V448="","",VLOOKUP($E448&amp;$D$85&amp;$D$86,'CCG data'!$A:$AD,'CCG data'!O$3,FALSE))</f>
        <v>0.121</v>
      </c>
      <c r="W449" s="142">
        <f>IF(V448="","",VLOOKUP($E448&amp;$D$85&amp;$D$86,'CCG data'!$A:$AD,'CCG data'!P$3,FALSE))</f>
        <v>0.16600000000000001</v>
      </c>
      <c r="Z449" s="178" t="str">
        <f>IFERROR(VLOOKUP($E449&amp;$D$86, Outliers!$A$4:$P$214,10,FALSE),"0")</f>
        <v>0</v>
      </c>
      <c r="AA449" s="178" t="str">
        <f>IFERROR(VLOOKUP($E449&amp;$D$86, Outliers!$A$4:$P$214,11,FALSE),"0")</f>
        <v>0</v>
      </c>
      <c r="AB449" s="178" t="str">
        <f>IFERROR(VLOOKUP($E449&amp;$D$86, Outliers!$A$4:$P$214,12,FALSE),"0")</f>
        <v>0</v>
      </c>
      <c r="AD449" s="82"/>
      <c r="AE449" s="82"/>
      <c r="AF449" s="82"/>
      <c r="AG449" s="82"/>
    </row>
    <row r="450" spans="4:33" ht="15.75" x14ac:dyDescent="0.25">
      <c r="D450" s="301"/>
      <c r="E450" s="108" t="s">
        <v>486</v>
      </c>
      <c r="F450" s="372" t="str">
        <f>IF(OR(ISERROR(VLOOKUP($E450&amp;$D$85&amp;$D$86,'CCG data'!$A:$AD,'CCG data'!R$3,FALSE)),ISBLANK(VLOOKUP($E450&amp;$D$85&amp;$D$86,'CCG data'!$A:$AD,'CCG data'!R$3,FALSE))),"",VLOOKUP($E450&amp;$D$85&amp;$D$86,'CCG data'!$A:$AD,'CCG data'!R$3,FALSE))</f>
        <v/>
      </c>
      <c r="G450" s="373"/>
      <c r="H450" s="373">
        <f>IF(OR(ISERROR(VLOOKUP($E450&amp;$D$85&amp;$D$86,'CCG data'!$A:$AD,'CCG data'!S$3,FALSE)),ISBLANK(VLOOKUP($E450&amp;$D$85&amp;$D$86,'CCG data'!$A:$AD,'CCG data'!S$3,FALSE))),"",VLOOKUP($E450&amp;$D$85&amp;$D$86,'CCG data'!$A:$AD,'CCG data'!S$3,FALSE))</f>
        <v>48.8</v>
      </c>
      <c r="I450" s="373"/>
      <c r="J450" s="373">
        <f>IF(OR(ISERROR(VLOOKUP($E450&amp;$D$85&amp;$D$86,'CCG data'!$A:$AD,'CCG data'!T$3,FALSE)),ISBLANK(VLOOKUP($E450&amp;$D$85&amp;$D$86,'CCG data'!$A:$AD,'CCG data'!T$3,FALSE))),"",VLOOKUP($E450&amp;$D$85&amp;$D$86,'CCG data'!$A:$AD,'CCG data'!T$3,FALSE))</f>
        <v>37.4</v>
      </c>
      <c r="K450" s="373"/>
      <c r="L450" s="373">
        <f>IF(OR(ISERROR(VLOOKUP($E450&amp;$D$85&amp;$D$86,'CCG data'!$A:$AD,'CCG data'!U$3,FALSE)),ISBLANK(VLOOKUP($E450&amp;$D$85&amp;$D$86,'CCG data'!$A:$AD,'CCG data'!U$3,FALSE))),"",VLOOKUP($E450&amp;$D$85&amp;$D$86,'CCG data'!$A:$AD,'CCG data'!U$3,FALSE))</f>
        <v>16.2</v>
      </c>
      <c r="M450" s="374"/>
      <c r="N450" s="303">
        <f>IF(OR(ISERROR(VLOOKUP($E450&amp;$D$85&amp;$D$86,'CCG data'!$A:$AD,'CCG data'!G$3,FALSE)),ISBLANK(VLOOKUP($E450&amp;$D$85&amp;$D$86,'CCG data'!$A:$AD,'CCG data'!G$3,FALSE))),"",VLOOKUP($E450&amp;$D$85&amp;$D$86,'CCG data'!$A:$AD,'CCG data'!G$3,FALSE))</f>
        <v>1712</v>
      </c>
      <c r="P450" s="354" t="str">
        <f>IF(OR(ISERROR(VLOOKUP($E450&amp;$D$85&amp;$D$86,'CCG data'!$A:$AD,'CCG data'!B$3,FALSE)),ISBLANK(VLOOKUP($E450&amp;$D$85&amp;$D$86,'CCG data'!$A:$AD,'CCG data'!B$3,FALSE))),"",VLOOKUP($E450&amp;$D$85&amp;$D$86,'CCG data'!$A:$AD,'CCG data'!B$3,FALSE))</f>
        <v/>
      </c>
      <c r="Q450" s="246"/>
      <c r="R450" s="246">
        <f>IF(OR(ISERROR(VLOOKUP($E450&amp;$D$85&amp;$D$86,'CCG data'!$A:$AD,'CCG data'!C$3,FALSE)),ISBLANK(VLOOKUP($E450&amp;$D$85&amp;$D$86,'CCG data'!$A:$AD,'CCG data'!C$3,FALSE))),"",VLOOKUP($E450&amp;$D$85&amp;$D$86,'CCG data'!$A:$AD,'CCG data'!C$3,FALSE))</f>
        <v>0.48364485981308414</v>
      </c>
      <c r="S450" s="246"/>
      <c r="T450" s="246">
        <f>IF(OR(ISERROR(VLOOKUP($E450&amp;$D$85&amp;$D$86,'CCG data'!$A:$AD,'CCG data'!D$3,FALSE)),ISBLANK(VLOOKUP($E450&amp;$D$85&amp;$D$86,'CCG data'!$A:$AD,'CCG data'!D$3,FALSE))),"",VLOOKUP($E450&amp;$D$85&amp;$D$86,'CCG data'!$A:$AD,'CCG data'!D$3,FALSE))</f>
        <v>0.35922897196261683</v>
      </c>
      <c r="U450" s="246"/>
      <c r="V450" s="246">
        <f>IF(OR(ISERROR(VLOOKUP($E450&amp;$D$85&amp;$D$86,'CCG data'!$A:$AD,'CCG data'!E$3,FALSE)),ISBLANK(VLOOKUP($E450&amp;$D$85&amp;$D$86,'CCG data'!$A:$AD,'CCG data'!E$3,FALSE))),"",VLOOKUP($E450&amp;$D$85&amp;$D$86,'CCG data'!$A:$AD,'CCG data'!E$3,FALSE))</f>
        <v>0.15712616822429906</v>
      </c>
      <c r="W450" s="387"/>
      <c r="Z450" s="178">
        <f>IFERROR(VLOOKUP($E450&amp;$D$86, Outliers!$A$4:$P$214,10,FALSE),"0")</f>
        <v>1</v>
      </c>
      <c r="AA450" s="178">
        <f>IFERROR(VLOOKUP($E450&amp;$D$86, Outliers!$A$4:$P$214,11,FALSE),"0")</f>
        <v>1</v>
      </c>
      <c r="AB450" s="178">
        <f>IFERROR(VLOOKUP($E450&amp;$D$86, Outliers!$A$4:$P$214,12,FALSE),"0")</f>
        <v>1</v>
      </c>
      <c r="AD450" s="82"/>
      <c r="AE450" s="82"/>
      <c r="AF450" s="82"/>
      <c r="AG450" s="82"/>
    </row>
    <row r="451" spans="4:33" x14ac:dyDescent="0.25">
      <c r="D451" s="301"/>
      <c r="E451" s="107" t="s">
        <v>27</v>
      </c>
      <c r="F451" s="99" t="str">
        <f>IF(P450="","",VLOOKUP($E450&amp;$D$85&amp;$D$86,'CCG data'!$A:$AD,'CCG data'!W$3,FALSE))</f>
        <v/>
      </c>
      <c r="G451" s="100" t="str">
        <f>IF(P450="","",VLOOKUP($E450&amp;$D$85&amp;$D$86,'CCG data'!$A:$AD,'CCG data'!X$3,FALSE))</f>
        <v/>
      </c>
      <c r="H451" s="100">
        <f>IF(R450="","",VLOOKUP($E450&amp;$D$85&amp;$D$86,'CCG data'!$A:$AD,'CCG data'!Y$3,FALSE))</f>
        <v>45.5</v>
      </c>
      <c r="I451" s="100">
        <f>IF(R450="","",VLOOKUP($E450&amp;$D$85&amp;$D$86,'CCG data'!$A:$AD,'CCG data'!Z$3,FALSE))</f>
        <v>52.2</v>
      </c>
      <c r="J451" s="100">
        <f>IF(T450="","",VLOOKUP($E450&amp;$D$85&amp;$D$86,'CCG data'!$A:$AD,'CCG data'!AA$3,FALSE))</f>
        <v>34.4</v>
      </c>
      <c r="K451" s="100">
        <f>IF(T450="","",VLOOKUP($E450&amp;$D$85&amp;$D$86,'CCG data'!$A:$AD,'CCG data'!AB$3,FALSE))</f>
        <v>40.299999999999997</v>
      </c>
      <c r="L451" s="100">
        <f>IF(V450="","",VLOOKUP($E450&amp;$D$85&amp;$D$86,'CCG data'!$A:$AD,'CCG data'!AC$3,FALSE))</f>
        <v>14.2</v>
      </c>
      <c r="M451" s="100">
        <f>IF(V450="","",VLOOKUP($E450&amp;$D$85&amp;$D$86,'CCG data'!$A:$AD,'CCG data'!AD$3,FALSE))</f>
        <v>18.100000000000001</v>
      </c>
      <c r="N451" s="304"/>
      <c r="P451" s="162" t="str">
        <f>IF(P450="","",VLOOKUP($E450&amp;$D$85&amp;$D$86,'CCG data'!$A:$AD,'CCG data'!I$3,FALSE))</f>
        <v/>
      </c>
      <c r="Q451" s="15" t="str">
        <f>IF(P450="","",VLOOKUP($E450&amp;$D$85&amp;$D$86,'CCG data'!$A:$AD,'CCG data'!J$3,FALSE))</f>
        <v/>
      </c>
      <c r="R451" s="15">
        <f>IF(R450="","",VLOOKUP($E450&amp;$D$85&amp;$D$86,'CCG data'!$A:$AD,'CCG data'!K$3,FALSE))</f>
        <v>0.46</v>
      </c>
      <c r="S451" s="15">
        <f>IF(R450="","",VLOOKUP($E450&amp;$D$85&amp;$D$86,'CCG data'!$A:$AD,'CCG data'!L$3,FALSE))</f>
        <v>0.50700000000000001</v>
      </c>
      <c r="T451" s="15">
        <f>IF(T450="","",VLOOKUP($E450&amp;$D$85&amp;$D$86,'CCG data'!$A:$AD,'CCG data'!M$3,FALSE))</f>
        <v>0.33700000000000002</v>
      </c>
      <c r="U451" s="15">
        <f>IF(T450="","",VLOOKUP($E450&amp;$D$85&amp;$D$86,'CCG data'!$A:$AD,'CCG data'!N$3,FALSE))</f>
        <v>0.38200000000000001</v>
      </c>
      <c r="V451" s="15">
        <f>IF(V450="","",VLOOKUP($E450&amp;$D$85&amp;$D$86,'CCG data'!$A:$AD,'CCG data'!O$3,FALSE))</f>
        <v>0.14099999999999999</v>
      </c>
      <c r="W451" s="142">
        <f>IF(V450="","",VLOOKUP($E450&amp;$D$85&amp;$D$86,'CCG data'!$A:$AD,'CCG data'!P$3,FALSE))</f>
        <v>0.17499999999999999</v>
      </c>
      <c r="Z451" s="178" t="str">
        <f>IFERROR(VLOOKUP($E451&amp;$D$86, Outliers!$A$4:$P$214,10,FALSE),"0")</f>
        <v>0</v>
      </c>
      <c r="AA451" s="178" t="str">
        <f>IFERROR(VLOOKUP($E451&amp;$D$86, Outliers!$A$4:$P$214,11,FALSE),"0")</f>
        <v>0</v>
      </c>
      <c r="AB451" s="178" t="str">
        <f>IFERROR(VLOOKUP($E451&amp;$D$86, Outliers!$A$4:$P$214,12,FALSE),"0")</f>
        <v>0</v>
      </c>
      <c r="AD451" s="82"/>
      <c r="AE451" s="82"/>
      <c r="AF451" s="82"/>
      <c r="AG451" s="82"/>
    </row>
    <row r="452" spans="4:33" ht="15.75" x14ac:dyDescent="0.25">
      <c r="D452" s="301"/>
      <c r="E452" s="108" t="s">
        <v>487</v>
      </c>
      <c r="F452" s="372" t="str">
        <f>IF(OR(ISERROR(VLOOKUP($E452&amp;$D$85&amp;$D$86,'CCG data'!$A:$AD,'CCG data'!R$3,FALSE)),ISBLANK(VLOOKUP($E452&amp;$D$85&amp;$D$86,'CCG data'!$A:$AD,'CCG data'!R$3,FALSE))),"",VLOOKUP($E452&amp;$D$85&amp;$D$86,'CCG data'!$A:$AD,'CCG data'!R$3,FALSE))</f>
        <v/>
      </c>
      <c r="G452" s="373"/>
      <c r="H452" s="373">
        <f>IF(OR(ISERROR(VLOOKUP($E452&amp;$D$85&amp;$D$86,'CCG data'!$A:$AD,'CCG data'!S$3,FALSE)),ISBLANK(VLOOKUP($E452&amp;$D$85&amp;$D$86,'CCG data'!$A:$AD,'CCG data'!S$3,FALSE))),"",VLOOKUP($E452&amp;$D$85&amp;$D$86,'CCG data'!$A:$AD,'CCG data'!S$3,FALSE))</f>
        <v>40.6</v>
      </c>
      <c r="I452" s="373"/>
      <c r="J452" s="373">
        <f>IF(OR(ISERROR(VLOOKUP($E452&amp;$D$85&amp;$D$86,'CCG data'!$A:$AD,'CCG data'!T$3,FALSE)),ISBLANK(VLOOKUP($E452&amp;$D$85&amp;$D$86,'CCG data'!$A:$AD,'CCG data'!T$3,FALSE))),"",VLOOKUP($E452&amp;$D$85&amp;$D$86,'CCG data'!$A:$AD,'CCG data'!T$3,FALSE))</f>
        <v>26</v>
      </c>
      <c r="K452" s="373"/>
      <c r="L452" s="373">
        <f>IF(OR(ISERROR(VLOOKUP($E452&amp;$D$85&amp;$D$86,'CCG data'!$A:$AD,'CCG data'!U$3,FALSE)),ISBLANK(VLOOKUP($E452&amp;$D$85&amp;$D$86,'CCG data'!$A:$AD,'CCG data'!U$3,FALSE))),"",VLOOKUP($E452&amp;$D$85&amp;$D$86,'CCG data'!$A:$AD,'CCG data'!U$3,FALSE))</f>
        <v>12.7</v>
      </c>
      <c r="M452" s="374"/>
      <c r="N452" s="303">
        <f>IF(OR(ISERROR(VLOOKUP($E452&amp;$D$85&amp;$D$86,'CCG data'!$A:$AD,'CCG data'!G$3,FALSE)),ISBLANK(VLOOKUP($E452&amp;$D$85&amp;$D$86,'CCG data'!$A:$AD,'CCG data'!G$3,FALSE))),"",VLOOKUP($E452&amp;$D$85&amp;$D$86,'CCG data'!$A:$AD,'CCG data'!G$3,FALSE))</f>
        <v>805</v>
      </c>
      <c r="P452" s="354" t="str">
        <f>IF(OR(ISERROR(VLOOKUP($E452&amp;$D$85&amp;$D$86,'CCG data'!$A:$AD,'CCG data'!B$3,FALSE)),ISBLANK(VLOOKUP($E452&amp;$D$85&amp;$D$86,'CCG data'!$A:$AD,'CCG data'!B$3,FALSE))),"",VLOOKUP($E452&amp;$D$85&amp;$D$86,'CCG data'!$A:$AD,'CCG data'!B$3,FALSE))</f>
        <v/>
      </c>
      <c r="Q452" s="246"/>
      <c r="R452" s="246">
        <f>IF(OR(ISERROR(VLOOKUP($E452&amp;$D$85&amp;$D$86,'CCG data'!$A:$AD,'CCG data'!C$3,FALSE)),ISBLANK(VLOOKUP($E452&amp;$D$85&amp;$D$86,'CCG data'!$A:$AD,'CCG data'!C$3,FALSE))),"",VLOOKUP($E452&amp;$D$85&amp;$D$86,'CCG data'!$A:$AD,'CCG data'!C$3,FALSE))</f>
        <v>0.52298136645962734</v>
      </c>
      <c r="S452" s="246"/>
      <c r="T452" s="246">
        <f>IF(OR(ISERROR(VLOOKUP($E452&amp;$D$85&amp;$D$86,'CCG data'!$A:$AD,'CCG data'!D$3,FALSE)),ISBLANK(VLOOKUP($E452&amp;$D$85&amp;$D$86,'CCG data'!$A:$AD,'CCG data'!D$3,FALSE))),"",VLOOKUP($E452&amp;$D$85&amp;$D$86,'CCG data'!$A:$AD,'CCG data'!D$3,FALSE))</f>
        <v>0.31925465838509315</v>
      </c>
      <c r="U452" s="246"/>
      <c r="V452" s="246">
        <f>IF(OR(ISERROR(VLOOKUP($E452&amp;$D$85&amp;$D$86,'CCG data'!$A:$AD,'CCG data'!E$3,FALSE)),ISBLANK(VLOOKUP($E452&amp;$D$85&amp;$D$86,'CCG data'!$A:$AD,'CCG data'!E$3,FALSE))),"",VLOOKUP($E452&amp;$D$85&amp;$D$86,'CCG data'!$A:$AD,'CCG data'!E$3,FALSE))</f>
        <v>0.15776397515527951</v>
      </c>
      <c r="W452" s="387"/>
      <c r="Z452" s="178">
        <f>IFERROR(VLOOKUP($E452&amp;$D$86, Outliers!$A$4:$P$214,10,FALSE),"0")</f>
        <v>0</v>
      </c>
      <c r="AA452" s="178">
        <f>IFERROR(VLOOKUP($E452&amp;$D$86, Outliers!$A$4:$P$214,11,FALSE),"0")</f>
        <v>0</v>
      </c>
      <c r="AB452" s="178">
        <f>IFERROR(VLOOKUP($E452&amp;$D$86, Outliers!$A$4:$P$214,12,FALSE),"0")</f>
        <v>0</v>
      </c>
      <c r="AD452" s="82"/>
      <c r="AE452" s="82"/>
      <c r="AF452" s="82"/>
      <c r="AG452" s="82"/>
    </row>
    <row r="453" spans="4:33" x14ac:dyDescent="0.25">
      <c r="D453" s="301"/>
      <c r="E453" s="107" t="s">
        <v>27</v>
      </c>
      <c r="F453" s="99" t="str">
        <f>IF(P452="","",VLOOKUP($E452&amp;$D$85&amp;$D$86,'CCG data'!$A:$AD,'CCG data'!W$3,FALSE))</f>
        <v/>
      </c>
      <c r="G453" s="100" t="str">
        <f>IF(P452="","",VLOOKUP($E452&amp;$D$85&amp;$D$86,'CCG data'!$A:$AD,'CCG data'!X$3,FALSE))</f>
        <v/>
      </c>
      <c r="H453" s="100">
        <f>IF(R452="","",VLOOKUP($E452&amp;$D$85&amp;$D$86,'CCG data'!$A:$AD,'CCG data'!Y$3,FALSE))</f>
        <v>36.700000000000003</v>
      </c>
      <c r="I453" s="100">
        <f>IF(R452="","",VLOOKUP($E452&amp;$D$85&amp;$D$86,'CCG data'!$A:$AD,'CCG data'!Z$3,FALSE))</f>
        <v>44.4</v>
      </c>
      <c r="J453" s="100">
        <f>IF(T452="","",VLOOKUP($E452&amp;$D$85&amp;$D$86,'CCG data'!$A:$AD,'CCG data'!AA$3,FALSE))</f>
        <v>22.8</v>
      </c>
      <c r="K453" s="100">
        <f>IF(T452="","",VLOOKUP($E452&amp;$D$85&amp;$D$86,'CCG data'!$A:$AD,'CCG data'!AB$3,FALSE))</f>
        <v>29.1</v>
      </c>
      <c r="L453" s="100">
        <f>IF(V452="","",VLOOKUP($E452&amp;$D$85&amp;$D$86,'CCG data'!$A:$AD,'CCG data'!AC$3,FALSE))</f>
        <v>10.5</v>
      </c>
      <c r="M453" s="100">
        <f>IF(V452="","",VLOOKUP($E452&amp;$D$85&amp;$D$86,'CCG data'!$A:$AD,'CCG data'!AD$3,FALSE))</f>
        <v>14.9</v>
      </c>
      <c r="N453" s="304"/>
      <c r="P453" s="162" t="str">
        <f>IF(P452="","",VLOOKUP($E452&amp;$D$85&amp;$D$86,'CCG data'!$A:$AD,'CCG data'!I$3,FALSE))</f>
        <v/>
      </c>
      <c r="Q453" s="15" t="str">
        <f>IF(P452="","",VLOOKUP($E452&amp;$D$85&amp;$D$86,'CCG data'!$A:$AD,'CCG data'!J$3,FALSE))</f>
        <v/>
      </c>
      <c r="R453" s="15">
        <f>IF(R452="","",VLOOKUP($E452&amp;$D$85&amp;$D$86,'CCG data'!$A:$AD,'CCG data'!K$3,FALSE))</f>
        <v>0.48799999999999999</v>
      </c>
      <c r="S453" s="15">
        <f>IF(R452="","",VLOOKUP($E452&amp;$D$85&amp;$D$86,'CCG data'!$A:$AD,'CCG data'!L$3,FALSE))</f>
        <v>0.55700000000000005</v>
      </c>
      <c r="T453" s="15">
        <f>IF(T452="","",VLOOKUP($E452&amp;$D$85&amp;$D$86,'CCG data'!$A:$AD,'CCG data'!M$3,FALSE))</f>
        <v>0.28799999999999998</v>
      </c>
      <c r="U453" s="15">
        <f>IF(T452="","",VLOOKUP($E452&amp;$D$85&amp;$D$86,'CCG data'!$A:$AD,'CCG data'!N$3,FALSE))</f>
        <v>0.35199999999999998</v>
      </c>
      <c r="V453" s="15">
        <f>IF(V452="","",VLOOKUP($E452&amp;$D$85&amp;$D$86,'CCG data'!$A:$AD,'CCG data'!O$3,FALSE))</f>
        <v>0.13400000000000001</v>
      </c>
      <c r="W453" s="142">
        <f>IF(V452="","",VLOOKUP($E452&amp;$D$85&amp;$D$86,'CCG data'!$A:$AD,'CCG data'!P$3,FALSE))</f>
        <v>0.185</v>
      </c>
      <c r="Z453" s="178" t="str">
        <f>IFERROR(VLOOKUP($E453&amp;$D$86, Outliers!$A$4:$P$214,10,FALSE),"0")</f>
        <v>0</v>
      </c>
      <c r="AA453" s="178" t="str">
        <f>IFERROR(VLOOKUP($E453&amp;$D$86, Outliers!$A$4:$P$214,11,FALSE),"0")</f>
        <v>0</v>
      </c>
      <c r="AB453" s="178" t="str">
        <f>IFERROR(VLOOKUP($E453&amp;$D$86, Outliers!$A$4:$P$214,12,FALSE),"0")</f>
        <v>0</v>
      </c>
      <c r="AD453" s="82"/>
      <c r="AE453" s="82"/>
      <c r="AF453" s="82"/>
      <c r="AG453" s="82"/>
    </row>
    <row r="454" spans="4:33" ht="15.75" x14ac:dyDescent="0.25">
      <c r="D454" s="301"/>
      <c r="E454" s="108" t="s">
        <v>306</v>
      </c>
      <c r="F454" s="372" t="str">
        <f>IF(OR(ISERROR(VLOOKUP($E454&amp;$D$85&amp;$D$86,'CCG data'!$A:$AD,'CCG data'!R$3,FALSE)),ISBLANK(VLOOKUP($E454&amp;$D$85&amp;$D$86,'CCG data'!$A:$AD,'CCG data'!R$3,FALSE))),"",VLOOKUP($E454&amp;$D$85&amp;$D$86,'CCG data'!$A:$AD,'CCG data'!R$3,FALSE))</f>
        <v/>
      </c>
      <c r="G454" s="373"/>
      <c r="H454" s="373">
        <f>IF(OR(ISERROR(VLOOKUP($E454&amp;$D$85&amp;$D$86,'CCG data'!$A:$AD,'CCG data'!S$3,FALSE)),ISBLANK(VLOOKUP($E454&amp;$D$85&amp;$D$86,'CCG data'!$A:$AD,'CCG data'!S$3,FALSE))),"",VLOOKUP($E454&amp;$D$85&amp;$D$86,'CCG data'!$A:$AD,'CCG data'!S$3,FALSE))</f>
        <v>32.9</v>
      </c>
      <c r="I454" s="373"/>
      <c r="J454" s="373">
        <f>IF(OR(ISERROR(VLOOKUP($E454&amp;$D$85&amp;$D$86,'CCG data'!$A:$AD,'CCG data'!T$3,FALSE)),ISBLANK(VLOOKUP($E454&amp;$D$85&amp;$D$86,'CCG data'!$A:$AD,'CCG data'!T$3,FALSE))),"",VLOOKUP($E454&amp;$D$85&amp;$D$86,'CCG data'!$A:$AD,'CCG data'!T$3,FALSE))</f>
        <v>34.5</v>
      </c>
      <c r="K454" s="373"/>
      <c r="L454" s="373">
        <f>IF(OR(ISERROR(VLOOKUP($E454&amp;$D$85&amp;$D$86,'CCG data'!$A:$AD,'CCG data'!U$3,FALSE)),ISBLANK(VLOOKUP($E454&amp;$D$85&amp;$D$86,'CCG data'!$A:$AD,'CCG data'!U$3,FALSE))),"",VLOOKUP($E454&amp;$D$85&amp;$D$86,'CCG data'!$A:$AD,'CCG data'!U$3,FALSE))</f>
        <v>18</v>
      </c>
      <c r="M454" s="374"/>
      <c r="N454" s="303">
        <f>IF(OR(ISERROR(VLOOKUP($E454&amp;$D$85&amp;$D$86,'CCG data'!$A:$AD,'CCG data'!G$3,FALSE)),ISBLANK(VLOOKUP($E454&amp;$D$85&amp;$D$86,'CCG data'!$A:$AD,'CCG data'!G$3,FALSE))),"",VLOOKUP($E454&amp;$D$85&amp;$D$86,'CCG data'!$A:$AD,'CCG data'!G$3,FALSE))</f>
        <v>995</v>
      </c>
      <c r="P454" s="354" t="str">
        <f>IF(OR(ISERROR(VLOOKUP($E454&amp;$D$85&amp;$D$86,'CCG data'!$A:$AD,'CCG data'!B$3,FALSE)),ISBLANK(VLOOKUP($E454&amp;$D$85&amp;$D$86,'CCG data'!$A:$AD,'CCG data'!B$3,FALSE))),"",VLOOKUP($E454&amp;$D$85&amp;$D$86,'CCG data'!$A:$AD,'CCG data'!B$3,FALSE))</f>
        <v/>
      </c>
      <c r="Q454" s="246"/>
      <c r="R454" s="246">
        <f>IF(OR(ISERROR(VLOOKUP($E454&amp;$D$85&amp;$D$86,'CCG data'!$A:$AD,'CCG data'!C$3,FALSE)),ISBLANK(VLOOKUP($E454&amp;$D$85&amp;$D$86,'CCG data'!$A:$AD,'CCG data'!C$3,FALSE))),"",VLOOKUP($E454&amp;$D$85&amp;$D$86,'CCG data'!$A:$AD,'CCG data'!C$3,FALSE))</f>
        <v>0.3778894472361809</v>
      </c>
      <c r="S454" s="246"/>
      <c r="T454" s="246">
        <f>IF(OR(ISERROR(VLOOKUP($E454&amp;$D$85&amp;$D$86,'CCG data'!$A:$AD,'CCG data'!D$3,FALSE)),ISBLANK(VLOOKUP($E454&amp;$D$85&amp;$D$86,'CCG data'!$A:$AD,'CCG data'!D$3,FALSE))),"",VLOOKUP($E454&amp;$D$85&amp;$D$86,'CCG data'!$A:$AD,'CCG data'!D$3,FALSE))</f>
        <v>0.41306532663316581</v>
      </c>
      <c r="U454" s="246"/>
      <c r="V454" s="246">
        <f>IF(OR(ISERROR(VLOOKUP($E454&amp;$D$85&amp;$D$86,'CCG data'!$A:$AD,'CCG data'!E$3,FALSE)),ISBLANK(VLOOKUP($E454&amp;$D$85&amp;$D$86,'CCG data'!$A:$AD,'CCG data'!E$3,FALSE))),"",VLOOKUP($E454&amp;$D$85&amp;$D$86,'CCG data'!$A:$AD,'CCG data'!E$3,FALSE))</f>
        <v>0.20904522613065327</v>
      </c>
      <c r="W454" s="387"/>
      <c r="Z454" s="178">
        <f>IFERROR(VLOOKUP($E454&amp;$D$86, Outliers!$A$4:$P$214,10,FALSE),"0")</f>
        <v>0</v>
      </c>
      <c r="AA454" s="178">
        <f>IFERROR(VLOOKUP($E454&amp;$D$86, Outliers!$A$4:$P$214,11,FALSE),"0")</f>
        <v>1</v>
      </c>
      <c r="AB454" s="178">
        <f>IFERROR(VLOOKUP($E454&amp;$D$86, Outliers!$A$4:$P$214,12,FALSE),"0")</f>
        <v>1</v>
      </c>
      <c r="AD454" s="82"/>
      <c r="AE454" s="82"/>
      <c r="AF454" s="82"/>
      <c r="AG454" s="82"/>
    </row>
    <row r="455" spans="4:33" x14ac:dyDescent="0.25">
      <c r="D455" s="301"/>
      <c r="E455" s="107" t="s">
        <v>27</v>
      </c>
      <c r="F455" s="99" t="str">
        <f>IF(P454="","",VLOOKUP($E454&amp;$D$85&amp;$D$86,'CCG data'!$A:$AD,'CCG data'!W$3,FALSE))</f>
        <v/>
      </c>
      <c r="G455" s="100" t="str">
        <f>IF(P454="","",VLOOKUP($E454&amp;$D$85&amp;$D$86,'CCG data'!$A:$AD,'CCG data'!X$3,FALSE))</f>
        <v/>
      </c>
      <c r="H455" s="100">
        <f>IF(R454="","",VLOOKUP($E454&amp;$D$85&amp;$D$86,'CCG data'!$A:$AD,'CCG data'!Y$3,FALSE))</f>
        <v>29.6</v>
      </c>
      <c r="I455" s="100">
        <f>IF(R454="","",VLOOKUP($E454&amp;$D$85&amp;$D$86,'CCG data'!$A:$AD,'CCG data'!Z$3,FALSE))</f>
        <v>36.299999999999997</v>
      </c>
      <c r="J455" s="100">
        <f>IF(T454="","",VLOOKUP($E454&amp;$D$85&amp;$D$86,'CCG data'!$A:$AD,'CCG data'!AA$3,FALSE))</f>
        <v>31.2</v>
      </c>
      <c r="K455" s="100">
        <f>IF(T454="","",VLOOKUP($E454&amp;$D$85&amp;$D$86,'CCG data'!$A:$AD,'CCG data'!AB$3,FALSE))</f>
        <v>37.9</v>
      </c>
      <c r="L455" s="100">
        <f>IF(V454="","",VLOOKUP($E454&amp;$D$85&amp;$D$86,'CCG data'!$A:$AD,'CCG data'!AC$3,FALSE))</f>
        <v>15.5</v>
      </c>
      <c r="M455" s="100">
        <f>IF(V454="","",VLOOKUP($E454&amp;$D$85&amp;$D$86,'CCG data'!$A:$AD,'CCG data'!AD$3,FALSE))</f>
        <v>20.399999999999999</v>
      </c>
      <c r="N455" s="304"/>
      <c r="P455" s="162" t="str">
        <f>IF(P454="","",VLOOKUP($E454&amp;$D$85&amp;$D$86,'CCG data'!$A:$AD,'CCG data'!I$3,FALSE))</f>
        <v/>
      </c>
      <c r="Q455" s="15" t="str">
        <f>IF(P454="","",VLOOKUP($E454&amp;$D$85&amp;$D$86,'CCG data'!$A:$AD,'CCG data'!J$3,FALSE))</f>
        <v/>
      </c>
      <c r="R455" s="15">
        <f>IF(R454="","",VLOOKUP($E454&amp;$D$85&amp;$D$86,'CCG data'!$A:$AD,'CCG data'!K$3,FALSE))</f>
        <v>0.34799999999999998</v>
      </c>
      <c r="S455" s="15">
        <f>IF(R454="","",VLOOKUP($E454&amp;$D$85&amp;$D$86,'CCG data'!$A:$AD,'CCG data'!L$3,FALSE))</f>
        <v>0.40799999999999997</v>
      </c>
      <c r="T455" s="15">
        <f>IF(T454="","",VLOOKUP($E454&amp;$D$85&amp;$D$86,'CCG data'!$A:$AD,'CCG data'!M$3,FALSE))</f>
        <v>0.38300000000000001</v>
      </c>
      <c r="U455" s="15">
        <f>IF(T454="","",VLOOKUP($E454&amp;$D$85&amp;$D$86,'CCG data'!$A:$AD,'CCG data'!N$3,FALSE))</f>
        <v>0.44400000000000001</v>
      </c>
      <c r="V455" s="15">
        <f>IF(V454="","",VLOOKUP($E454&amp;$D$85&amp;$D$86,'CCG data'!$A:$AD,'CCG data'!O$3,FALSE))</f>
        <v>0.185</v>
      </c>
      <c r="W455" s="142">
        <f>IF(V454="","",VLOOKUP($E454&amp;$D$85&amp;$D$86,'CCG data'!$A:$AD,'CCG data'!P$3,FALSE))</f>
        <v>0.23499999999999999</v>
      </c>
      <c r="Z455" s="178" t="str">
        <f>IFERROR(VLOOKUP($E455&amp;$D$86, Outliers!$A$4:$P$214,10,FALSE),"0")</f>
        <v>0</v>
      </c>
      <c r="AA455" s="178" t="str">
        <f>IFERROR(VLOOKUP($E455&amp;$D$86, Outliers!$A$4:$P$214,11,FALSE),"0")</f>
        <v>0</v>
      </c>
      <c r="AB455" s="178" t="str">
        <f>IFERROR(VLOOKUP($E455&amp;$D$86, Outliers!$A$4:$P$214,12,FALSE),"0")</f>
        <v>0</v>
      </c>
      <c r="AD455" s="82"/>
      <c r="AE455" s="82"/>
      <c r="AF455" s="82"/>
      <c r="AG455" s="82"/>
    </row>
    <row r="456" spans="4:33" ht="15.75" x14ac:dyDescent="0.25">
      <c r="D456" s="301"/>
      <c r="E456" s="108" t="s">
        <v>307</v>
      </c>
      <c r="F456" s="372" t="str">
        <f>IF(OR(ISERROR(VLOOKUP($E456&amp;$D$85&amp;$D$86,'CCG data'!$A:$AD,'CCG data'!R$3,FALSE)),ISBLANK(VLOOKUP($E456&amp;$D$85&amp;$D$86,'CCG data'!$A:$AD,'CCG data'!R$3,FALSE))),"",VLOOKUP($E456&amp;$D$85&amp;$D$86,'CCG data'!$A:$AD,'CCG data'!R$3,FALSE))</f>
        <v/>
      </c>
      <c r="G456" s="373"/>
      <c r="H456" s="373">
        <f>IF(OR(ISERROR(VLOOKUP($E456&amp;$D$85&amp;$D$86,'CCG data'!$A:$AD,'CCG data'!S$3,FALSE)),ISBLANK(VLOOKUP($E456&amp;$D$85&amp;$D$86,'CCG data'!$A:$AD,'CCG data'!S$3,FALSE))),"",VLOOKUP($E456&amp;$D$85&amp;$D$86,'CCG data'!$A:$AD,'CCG data'!S$3,FALSE))</f>
        <v>44.2</v>
      </c>
      <c r="I456" s="373"/>
      <c r="J456" s="373">
        <f>IF(OR(ISERROR(VLOOKUP($E456&amp;$D$85&amp;$D$86,'CCG data'!$A:$AD,'CCG data'!T$3,FALSE)),ISBLANK(VLOOKUP($E456&amp;$D$85&amp;$D$86,'CCG data'!$A:$AD,'CCG data'!T$3,FALSE))),"",VLOOKUP($E456&amp;$D$85&amp;$D$86,'CCG data'!$A:$AD,'CCG data'!T$3,FALSE))</f>
        <v>33.200000000000003</v>
      </c>
      <c r="K456" s="373"/>
      <c r="L456" s="373">
        <f>IF(OR(ISERROR(VLOOKUP($E456&amp;$D$85&amp;$D$86,'CCG data'!$A:$AD,'CCG data'!U$3,FALSE)),ISBLANK(VLOOKUP($E456&amp;$D$85&amp;$D$86,'CCG data'!$A:$AD,'CCG data'!U$3,FALSE))),"",VLOOKUP($E456&amp;$D$85&amp;$D$86,'CCG data'!$A:$AD,'CCG data'!U$3,FALSE))</f>
        <v>8.3000000000000007</v>
      </c>
      <c r="M456" s="374"/>
      <c r="N456" s="303">
        <f>IF(OR(ISERROR(VLOOKUP($E456&amp;$D$85&amp;$D$86,'CCG data'!$A:$AD,'CCG data'!G$3,FALSE)),ISBLANK(VLOOKUP($E456&amp;$D$85&amp;$D$86,'CCG data'!$A:$AD,'CCG data'!G$3,FALSE))),"",VLOOKUP($E456&amp;$D$85&amp;$D$86,'CCG data'!$A:$AD,'CCG data'!G$3,FALSE))</f>
        <v>752</v>
      </c>
      <c r="P456" s="354" t="str">
        <f>IF(OR(ISERROR(VLOOKUP($E456&amp;$D$85&amp;$D$86,'CCG data'!$A:$AD,'CCG data'!B$3,FALSE)),ISBLANK(VLOOKUP($E456&amp;$D$85&amp;$D$86,'CCG data'!$A:$AD,'CCG data'!B$3,FALSE))),"",VLOOKUP($E456&amp;$D$85&amp;$D$86,'CCG data'!$A:$AD,'CCG data'!B$3,FALSE))</f>
        <v/>
      </c>
      <c r="Q456" s="246"/>
      <c r="R456" s="246">
        <f>IF(OR(ISERROR(VLOOKUP($E456&amp;$D$85&amp;$D$86,'CCG data'!$A:$AD,'CCG data'!C$3,FALSE)),ISBLANK(VLOOKUP($E456&amp;$D$85&amp;$D$86,'CCG data'!$A:$AD,'CCG data'!C$3,FALSE))),"",VLOOKUP($E456&amp;$D$85&amp;$D$86,'CCG data'!$A:$AD,'CCG data'!C$3,FALSE))</f>
        <v>0.51728723404255317</v>
      </c>
      <c r="S456" s="246"/>
      <c r="T456" s="246">
        <f>IF(OR(ISERROR(VLOOKUP($E456&amp;$D$85&amp;$D$86,'CCG data'!$A:$AD,'CCG data'!D$3,FALSE)),ISBLANK(VLOOKUP($E456&amp;$D$85&amp;$D$86,'CCG data'!$A:$AD,'CCG data'!D$3,FALSE))),"",VLOOKUP($E456&amp;$D$85&amp;$D$86,'CCG data'!$A:$AD,'CCG data'!D$3,FALSE))</f>
        <v>0.38563829787234044</v>
      </c>
      <c r="U456" s="246"/>
      <c r="V456" s="246">
        <f>IF(OR(ISERROR(VLOOKUP($E456&amp;$D$85&amp;$D$86,'CCG data'!$A:$AD,'CCG data'!E$3,FALSE)),ISBLANK(VLOOKUP($E456&amp;$D$85&amp;$D$86,'CCG data'!$A:$AD,'CCG data'!E$3,FALSE))),"",VLOOKUP($E456&amp;$D$85&amp;$D$86,'CCG data'!$A:$AD,'CCG data'!E$3,FALSE))</f>
        <v>9.7074468085106377E-2</v>
      </c>
      <c r="W456" s="387"/>
      <c r="Z456" s="178">
        <f>IFERROR(VLOOKUP($E456&amp;$D$86, Outliers!$A$4:$P$214,10,FALSE),"0")</f>
        <v>1</v>
      </c>
      <c r="AA456" s="178">
        <f>IFERROR(VLOOKUP($E456&amp;$D$86, Outliers!$A$4:$P$214,11,FALSE),"0")</f>
        <v>0</v>
      </c>
      <c r="AB456" s="178">
        <f>IFERROR(VLOOKUP($E456&amp;$D$86, Outliers!$A$4:$P$214,12,FALSE),"0")</f>
        <v>1</v>
      </c>
      <c r="AD456" s="82"/>
      <c r="AE456" s="82"/>
      <c r="AF456" s="82"/>
      <c r="AG456" s="82"/>
    </row>
    <row r="457" spans="4:33" x14ac:dyDescent="0.25">
      <c r="D457" s="301"/>
      <c r="E457" s="107" t="s">
        <v>27</v>
      </c>
      <c r="F457" s="99" t="str">
        <f>IF(P456="","",VLOOKUP($E456&amp;$D$85&amp;$D$86,'CCG data'!$A:$AD,'CCG data'!W$3,FALSE))</f>
        <v/>
      </c>
      <c r="G457" s="100" t="str">
        <f>IF(P456="","",VLOOKUP($E456&amp;$D$85&amp;$D$86,'CCG data'!$A:$AD,'CCG data'!X$3,FALSE))</f>
        <v/>
      </c>
      <c r="H457" s="100">
        <f>IF(R456="","",VLOOKUP($E456&amp;$D$85&amp;$D$86,'CCG data'!$A:$AD,'CCG data'!Y$3,FALSE))</f>
        <v>39.799999999999997</v>
      </c>
      <c r="I457" s="100">
        <f>IF(R456="","",VLOOKUP($E456&amp;$D$85&amp;$D$86,'CCG data'!$A:$AD,'CCG data'!Z$3,FALSE))</f>
        <v>48.6</v>
      </c>
      <c r="J457" s="100">
        <f>IF(T456="","",VLOOKUP($E456&amp;$D$85&amp;$D$86,'CCG data'!$A:$AD,'CCG data'!AA$3,FALSE))</f>
        <v>29.4</v>
      </c>
      <c r="K457" s="100">
        <f>IF(T456="","",VLOOKUP($E456&amp;$D$85&amp;$D$86,'CCG data'!$A:$AD,'CCG data'!AB$3,FALSE))</f>
        <v>37</v>
      </c>
      <c r="L457" s="100">
        <f>IF(V456="","",VLOOKUP($E456&amp;$D$85&amp;$D$86,'CCG data'!$A:$AD,'CCG data'!AC$3,FALSE))</f>
        <v>6.4</v>
      </c>
      <c r="M457" s="100">
        <f>IF(V456="","",VLOOKUP($E456&amp;$D$85&amp;$D$86,'CCG data'!$A:$AD,'CCG data'!AD$3,FALSE))</f>
        <v>10.199999999999999</v>
      </c>
      <c r="N457" s="304"/>
      <c r="P457" s="162" t="str">
        <f>IF(P456="","",VLOOKUP($E456&amp;$D$85&amp;$D$86,'CCG data'!$A:$AD,'CCG data'!I$3,FALSE))</f>
        <v/>
      </c>
      <c r="Q457" s="15" t="str">
        <f>IF(P456="","",VLOOKUP($E456&amp;$D$85&amp;$D$86,'CCG data'!$A:$AD,'CCG data'!J$3,FALSE))</f>
        <v/>
      </c>
      <c r="R457" s="15">
        <f>IF(R456="","",VLOOKUP($E456&amp;$D$85&amp;$D$86,'CCG data'!$A:$AD,'CCG data'!K$3,FALSE))</f>
        <v>0.48199999999999998</v>
      </c>
      <c r="S457" s="15">
        <f>IF(R456="","",VLOOKUP($E456&amp;$D$85&amp;$D$86,'CCG data'!$A:$AD,'CCG data'!L$3,FALSE))</f>
        <v>0.55300000000000005</v>
      </c>
      <c r="T457" s="15">
        <f>IF(T456="","",VLOOKUP($E456&amp;$D$85&amp;$D$86,'CCG data'!$A:$AD,'CCG data'!M$3,FALSE))</f>
        <v>0.35199999999999998</v>
      </c>
      <c r="U457" s="15">
        <f>IF(T456="","",VLOOKUP($E456&amp;$D$85&amp;$D$86,'CCG data'!$A:$AD,'CCG data'!N$3,FALSE))</f>
        <v>0.42099999999999999</v>
      </c>
      <c r="V457" s="15">
        <f>IF(V456="","",VLOOKUP($E456&amp;$D$85&amp;$D$86,'CCG data'!$A:$AD,'CCG data'!O$3,FALSE))</f>
        <v>7.8E-2</v>
      </c>
      <c r="W457" s="142">
        <f>IF(V456="","",VLOOKUP($E456&amp;$D$85&amp;$D$86,'CCG data'!$A:$AD,'CCG data'!P$3,FALSE))</f>
        <v>0.12</v>
      </c>
      <c r="Z457" s="178" t="str">
        <f>IFERROR(VLOOKUP($E457&amp;$D$86, Outliers!$A$4:$P$214,10,FALSE),"0")</f>
        <v>0</v>
      </c>
      <c r="AA457" s="178" t="str">
        <f>IFERROR(VLOOKUP($E457&amp;$D$86, Outliers!$A$4:$P$214,11,FALSE),"0")</f>
        <v>0</v>
      </c>
      <c r="AB457" s="178" t="str">
        <f>IFERROR(VLOOKUP($E457&amp;$D$86, Outliers!$A$4:$P$214,12,FALSE),"0")</f>
        <v>0</v>
      </c>
      <c r="AD457" s="82"/>
      <c r="AE457" s="82"/>
      <c r="AF457" s="82"/>
      <c r="AG457" s="82"/>
    </row>
    <row r="458" spans="4:33" ht="15.75" x14ac:dyDescent="0.25">
      <c r="D458" s="301"/>
      <c r="E458" s="108" t="s">
        <v>308</v>
      </c>
      <c r="F458" s="372" t="str">
        <f>IF(OR(ISERROR(VLOOKUP($E458&amp;$D$85&amp;$D$86,'CCG data'!$A:$AD,'CCG data'!R$3,FALSE)),ISBLANK(VLOOKUP($E458&amp;$D$85&amp;$D$86,'CCG data'!$A:$AD,'CCG data'!R$3,FALSE))),"",VLOOKUP($E458&amp;$D$85&amp;$D$86,'CCG data'!$A:$AD,'CCG data'!R$3,FALSE))</f>
        <v/>
      </c>
      <c r="G458" s="373"/>
      <c r="H458" s="373">
        <f>IF(OR(ISERROR(VLOOKUP($E458&amp;$D$85&amp;$D$86,'CCG data'!$A:$AD,'CCG data'!S$3,FALSE)),ISBLANK(VLOOKUP($E458&amp;$D$85&amp;$D$86,'CCG data'!$A:$AD,'CCG data'!S$3,FALSE))),"",VLOOKUP($E458&amp;$D$85&amp;$D$86,'CCG data'!$A:$AD,'CCG data'!S$3,FALSE))</f>
        <v>42.1</v>
      </c>
      <c r="I458" s="373"/>
      <c r="J458" s="373">
        <f>IF(OR(ISERROR(VLOOKUP($E458&amp;$D$85&amp;$D$86,'CCG data'!$A:$AD,'CCG data'!T$3,FALSE)),ISBLANK(VLOOKUP($E458&amp;$D$85&amp;$D$86,'CCG data'!$A:$AD,'CCG data'!T$3,FALSE))),"",VLOOKUP($E458&amp;$D$85&amp;$D$86,'CCG data'!$A:$AD,'CCG data'!T$3,FALSE))</f>
        <v>57.7</v>
      </c>
      <c r="K458" s="373"/>
      <c r="L458" s="373">
        <f>IF(OR(ISERROR(VLOOKUP($E458&amp;$D$85&amp;$D$86,'CCG data'!$A:$AD,'CCG data'!U$3,FALSE)),ISBLANK(VLOOKUP($E458&amp;$D$85&amp;$D$86,'CCG data'!$A:$AD,'CCG data'!U$3,FALSE))),"",VLOOKUP($E458&amp;$D$85&amp;$D$86,'CCG data'!$A:$AD,'CCG data'!U$3,FALSE))</f>
        <v>18.2</v>
      </c>
      <c r="M458" s="374"/>
      <c r="N458" s="303">
        <f>IF(OR(ISERROR(VLOOKUP($E458&amp;$D$85&amp;$D$86,'CCG data'!$A:$AD,'CCG data'!G$3,FALSE)),ISBLANK(VLOOKUP($E458&amp;$D$85&amp;$D$86,'CCG data'!$A:$AD,'CCG data'!G$3,FALSE))),"",VLOOKUP($E458&amp;$D$85&amp;$D$86,'CCG data'!$A:$AD,'CCG data'!G$3,FALSE))</f>
        <v>850</v>
      </c>
      <c r="P458" s="354" t="str">
        <f>IF(OR(ISERROR(VLOOKUP($E458&amp;$D$85&amp;$D$86,'CCG data'!$A:$AD,'CCG data'!B$3,FALSE)),ISBLANK(VLOOKUP($E458&amp;$D$85&amp;$D$86,'CCG data'!$A:$AD,'CCG data'!B$3,FALSE))),"",VLOOKUP($E458&amp;$D$85&amp;$D$86,'CCG data'!$A:$AD,'CCG data'!B$3,FALSE))</f>
        <v/>
      </c>
      <c r="Q458" s="246"/>
      <c r="R458" s="246">
        <f>IF(OR(ISERROR(VLOOKUP($E458&amp;$D$85&amp;$D$86,'CCG data'!$A:$AD,'CCG data'!C$3,FALSE)),ISBLANK(VLOOKUP($E458&amp;$D$85&amp;$D$86,'CCG data'!$A:$AD,'CCG data'!C$3,FALSE))),"",VLOOKUP($E458&amp;$D$85&amp;$D$86,'CCG data'!$A:$AD,'CCG data'!C$3,FALSE))</f>
        <v>0.35764705882352943</v>
      </c>
      <c r="S458" s="246"/>
      <c r="T458" s="246">
        <f>IF(OR(ISERROR(VLOOKUP($E458&amp;$D$85&amp;$D$86,'CCG data'!$A:$AD,'CCG data'!D$3,FALSE)),ISBLANK(VLOOKUP($E458&amp;$D$85&amp;$D$86,'CCG data'!$A:$AD,'CCG data'!D$3,FALSE))),"",VLOOKUP($E458&amp;$D$85&amp;$D$86,'CCG data'!$A:$AD,'CCG data'!D$3,FALSE))</f>
        <v>0.48352941176470587</v>
      </c>
      <c r="U458" s="246"/>
      <c r="V458" s="246">
        <f>IF(OR(ISERROR(VLOOKUP($E458&amp;$D$85&amp;$D$86,'CCG data'!$A:$AD,'CCG data'!E$3,FALSE)),ISBLANK(VLOOKUP($E458&amp;$D$85&amp;$D$86,'CCG data'!$A:$AD,'CCG data'!E$3,FALSE))),"",VLOOKUP($E458&amp;$D$85&amp;$D$86,'CCG data'!$A:$AD,'CCG data'!E$3,FALSE))</f>
        <v>0.1588235294117647</v>
      </c>
      <c r="W458" s="387"/>
      <c r="Z458" s="178">
        <f>IFERROR(VLOOKUP($E458&amp;$D$86, Outliers!$A$4:$P$214,10,FALSE),"0")</f>
        <v>0</v>
      </c>
      <c r="AA458" s="178">
        <f>IFERROR(VLOOKUP($E458&amp;$D$86, Outliers!$A$4:$P$214,11,FALSE),"0")</f>
        <v>1</v>
      </c>
      <c r="AB458" s="178">
        <f>IFERROR(VLOOKUP($E458&amp;$D$86, Outliers!$A$4:$P$214,12,FALSE),"0")</f>
        <v>1</v>
      </c>
      <c r="AD458" s="82"/>
      <c r="AE458" s="82"/>
      <c r="AF458" s="82"/>
      <c r="AG458" s="82"/>
    </row>
    <row r="459" spans="4:33" x14ac:dyDescent="0.25">
      <c r="D459" s="301"/>
      <c r="E459" s="107" t="s">
        <v>27</v>
      </c>
      <c r="F459" s="99" t="str">
        <f>IF(P458="","",VLOOKUP($E458&amp;$D$85&amp;$D$86,'CCG data'!$A:$AD,'CCG data'!W$3,FALSE))</f>
        <v/>
      </c>
      <c r="G459" s="100" t="str">
        <f>IF(P458="","",VLOOKUP($E458&amp;$D$85&amp;$D$86,'CCG data'!$A:$AD,'CCG data'!X$3,FALSE))</f>
        <v/>
      </c>
      <c r="H459" s="100">
        <f>IF(R458="","",VLOOKUP($E458&amp;$D$85&amp;$D$86,'CCG data'!$A:$AD,'CCG data'!Y$3,FALSE))</f>
        <v>37.4</v>
      </c>
      <c r="I459" s="100">
        <f>IF(R458="","",VLOOKUP($E458&amp;$D$85&amp;$D$86,'CCG data'!$A:$AD,'CCG data'!Z$3,FALSE))</f>
        <v>46.8</v>
      </c>
      <c r="J459" s="100">
        <f>IF(T458="","",VLOOKUP($E458&amp;$D$85&amp;$D$86,'CCG data'!$A:$AD,'CCG data'!AA$3,FALSE))</f>
        <v>52.2</v>
      </c>
      <c r="K459" s="100">
        <f>IF(T458="","",VLOOKUP($E458&amp;$D$85&amp;$D$86,'CCG data'!$A:$AD,'CCG data'!AB$3,FALSE))</f>
        <v>63.3</v>
      </c>
      <c r="L459" s="100">
        <f>IF(V458="","",VLOOKUP($E458&amp;$D$85&amp;$D$86,'CCG data'!$A:$AD,'CCG data'!AC$3,FALSE))</f>
        <v>15.1</v>
      </c>
      <c r="M459" s="100">
        <f>IF(V458="","",VLOOKUP($E458&amp;$D$85&amp;$D$86,'CCG data'!$A:$AD,'CCG data'!AD$3,FALSE))</f>
        <v>21.2</v>
      </c>
      <c r="N459" s="304"/>
      <c r="P459" s="162" t="str">
        <f>IF(P458="","",VLOOKUP($E458&amp;$D$85&amp;$D$86,'CCG data'!$A:$AD,'CCG data'!I$3,FALSE))</f>
        <v/>
      </c>
      <c r="Q459" s="15" t="str">
        <f>IF(P458="","",VLOOKUP($E458&amp;$D$85&amp;$D$86,'CCG data'!$A:$AD,'CCG data'!J$3,FALSE))</f>
        <v/>
      </c>
      <c r="R459" s="15">
        <f>IF(R458="","",VLOOKUP($E458&amp;$D$85&amp;$D$86,'CCG data'!$A:$AD,'CCG data'!K$3,FALSE))</f>
        <v>0.32600000000000001</v>
      </c>
      <c r="S459" s="15">
        <f>IF(R458="","",VLOOKUP($E458&amp;$D$85&amp;$D$86,'CCG data'!$A:$AD,'CCG data'!L$3,FALSE))</f>
        <v>0.39</v>
      </c>
      <c r="T459" s="15">
        <f>IF(T458="","",VLOOKUP($E458&amp;$D$85&amp;$D$86,'CCG data'!$A:$AD,'CCG data'!M$3,FALSE))</f>
        <v>0.45</v>
      </c>
      <c r="U459" s="15">
        <f>IF(T458="","",VLOOKUP($E458&amp;$D$85&amp;$D$86,'CCG data'!$A:$AD,'CCG data'!N$3,FALSE))</f>
        <v>0.51700000000000002</v>
      </c>
      <c r="V459" s="15">
        <f>IF(V458="","",VLOOKUP($E458&amp;$D$85&amp;$D$86,'CCG data'!$A:$AD,'CCG data'!O$3,FALSE))</f>
        <v>0.13600000000000001</v>
      </c>
      <c r="W459" s="142">
        <f>IF(V458="","",VLOOKUP($E458&amp;$D$85&amp;$D$86,'CCG data'!$A:$AD,'CCG data'!P$3,FALSE))</f>
        <v>0.185</v>
      </c>
      <c r="Z459" s="178" t="str">
        <f>IFERROR(VLOOKUP($E459&amp;$D$86, Outliers!$A$4:$P$214,10,FALSE),"0")</f>
        <v>0</v>
      </c>
      <c r="AA459" s="178" t="str">
        <f>IFERROR(VLOOKUP($E459&amp;$D$86, Outliers!$A$4:$P$214,11,FALSE),"0")</f>
        <v>0</v>
      </c>
      <c r="AB459" s="178" t="str">
        <f>IFERROR(VLOOKUP($E459&amp;$D$86, Outliers!$A$4:$P$214,12,FALSE),"0")</f>
        <v>0</v>
      </c>
      <c r="AD459" s="82"/>
      <c r="AE459" s="82"/>
      <c r="AF459" s="82"/>
      <c r="AG459" s="82"/>
    </row>
    <row r="460" spans="4:33" ht="15.75" x14ac:dyDescent="0.25">
      <c r="D460" s="301"/>
      <c r="E460" s="108" t="s">
        <v>309</v>
      </c>
      <c r="F460" s="372" t="str">
        <f>IF(OR(ISERROR(VLOOKUP($E460&amp;$D$85&amp;$D$86,'CCG data'!$A:$AD,'CCG data'!R$3,FALSE)),ISBLANK(VLOOKUP($E460&amp;$D$85&amp;$D$86,'CCG data'!$A:$AD,'CCG data'!R$3,FALSE))),"",VLOOKUP($E460&amp;$D$85&amp;$D$86,'CCG data'!$A:$AD,'CCG data'!R$3,FALSE))</f>
        <v/>
      </c>
      <c r="G460" s="373"/>
      <c r="H460" s="373">
        <f>IF(OR(ISERROR(VLOOKUP($E460&amp;$D$85&amp;$D$86,'CCG data'!$A:$AD,'CCG data'!S$3,FALSE)),ISBLANK(VLOOKUP($E460&amp;$D$85&amp;$D$86,'CCG data'!$A:$AD,'CCG data'!S$3,FALSE))),"",VLOOKUP($E460&amp;$D$85&amp;$D$86,'CCG data'!$A:$AD,'CCG data'!S$3,FALSE))</f>
        <v>45.8</v>
      </c>
      <c r="I460" s="373"/>
      <c r="J460" s="373">
        <f>IF(OR(ISERROR(VLOOKUP($E460&amp;$D$85&amp;$D$86,'CCG data'!$A:$AD,'CCG data'!T$3,FALSE)),ISBLANK(VLOOKUP($E460&amp;$D$85&amp;$D$86,'CCG data'!$A:$AD,'CCG data'!T$3,FALSE))),"",VLOOKUP($E460&amp;$D$85&amp;$D$86,'CCG data'!$A:$AD,'CCG data'!T$3,FALSE))</f>
        <v>27.2</v>
      </c>
      <c r="K460" s="373"/>
      <c r="L460" s="373">
        <f>IF(OR(ISERROR(VLOOKUP($E460&amp;$D$85&amp;$D$86,'CCG data'!$A:$AD,'CCG data'!U$3,FALSE)),ISBLANK(VLOOKUP($E460&amp;$D$85&amp;$D$86,'CCG data'!$A:$AD,'CCG data'!U$3,FALSE))),"",VLOOKUP($E460&amp;$D$85&amp;$D$86,'CCG data'!$A:$AD,'CCG data'!U$3,FALSE))</f>
        <v>15.8</v>
      </c>
      <c r="M460" s="374"/>
      <c r="N460" s="303">
        <f>IF(OR(ISERROR(VLOOKUP($E460&amp;$D$85&amp;$D$86,'CCG data'!$A:$AD,'CCG data'!G$3,FALSE)),ISBLANK(VLOOKUP($E460&amp;$D$85&amp;$D$86,'CCG data'!$A:$AD,'CCG data'!G$3,FALSE))),"",VLOOKUP($E460&amp;$D$85&amp;$D$86,'CCG data'!$A:$AD,'CCG data'!G$3,FALSE))</f>
        <v>1357</v>
      </c>
      <c r="P460" s="354" t="str">
        <f>IF(OR(ISERROR(VLOOKUP($E460&amp;$D$85&amp;$D$86,'CCG data'!$A:$AD,'CCG data'!B$3,FALSE)),ISBLANK(VLOOKUP($E460&amp;$D$85&amp;$D$86,'CCG data'!$A:$AD,'CCG data'!B$3,FALSE))),"",VLOOKUP($E460&amp;$D$85&amp;$D$86,'CCG data'!$A:$AD,'CCG data'!B$3,FALSE))</f>
        <v/>
      </c>
      <c r="Q460" s="246"/>
      <c r="R460" s="246">
        <f>IF(OR(ISERROR(VLOOKUP($E460&amp;$D$85&amp;$D$86,'CCG data'!$A:$AD,'CCG data'!C$3,FALSE)),ISBLANK(VLOOKUP($E460&amp;$D$85&amp;$D$86,'CCG data'!$A:$AD,'CCG data'!C$3,FALSE))),"",VLOOKUP($E460&amp;$D$85&amp;$D$86,'CCG data'!$A:$AD,'CCG data'!C$3,FALSE))</f>
        <v>0.51142225497420779</v>
      </c>
      <c r="S460" s="246"/>
      <c r="T460" s="246">
        <f>IF(OR(ISERROR(VLOOKUP($E460&amp;$D$85&amp;$D$86,'CCG data'!$A:$AD,'CCG data'!D$3,FALSE)),ISBLANK(VLOOKUP($E460&amp;$D$85&amp;$D$86,'CCG data'!$A:$AD,'CCG data'!D$3,FALSE))),"",VLOOKUP($E460&amp;$D$85&amp;$D$86,'CCG data'!$A:$AD,'CCG data'!D$3,FALSE))</f>
        <v>0.3087693441414886</v>
      </c>
      <c r="U460" s="246"/>
      <c r="V460" s="246">
        <f>IF(OR(ISERROR(VLOOKUP($E460&amp;$D$85&amp;$D$86,'CCG data'!$A:$AD,'CCG data'!E$3,FALSE)),ISBLANK(VLOOKUP($E460&amp;$D$85&amp;$D$86,'CCG data'!$A:$AD,'CCG data'!E$3,FALSE))),"",VLOOKUP($E460&amp;$D$85&amp;$D$86,'CCG data'!$A:$AD,'CCG data'!E$3,FALSE))</f>
        <v>0.17980840088430361</v>
      </c>
      <c r="W460" s="387"/>
      <c r="Z460" s="178">
        <f>IFERROR(VLOOKUP($E460&amp;$D$86, Outliers!$A$4:$P$214,10,FALSE),"0")</f>
        <v>1</v>
      </c>
      <c r="AA460" s="178">
        <f>IFERROR(VLOOKUP($E460&amp;$D$86, Outliers!$A$4:$P$214,11,FALSE),"0")</f>
        <v>0</v>
      </c>
      <c r="AB460" s="178">
        <f>IFERROR(VLOOKUP($E460&amp;$D$86, Outliers!$A$4:$P$214,12,FALSE),"0")</f>
        <v>1</v>
      </c>
      <c r="AD460" s="82"/>
      <c r="AE460" s="82"/>
      <c r="AF460" s="82"/>
      <c r="AG460" s="82"/>
    </row>
    <row r="461" spans="4:33" x14ac:dyDescent="0.25">
      <c r="D461" s="301"/>
      <c r="E461" s="107" t="s">
        <v>27</v>
      </c>
      <c r="F461" s="99" t="str">
        <f>IF(P460="","",VLOOKUP($E460&amp;$D$85&amp;$D$86,'CCG data'!$A:$AD,'CCG data'!W$3,FALSE))</f>
        <v/>
      </c>
      <c r="G461" s="100" t="str">
        <f>IF(P460="","",VLOOKUP($E460&amp;$D$85&amp;$D$86,'CCG data'!$A:$AD,'CCG data'!X$3,FALSE))</f>
        <v/>
      </c>
      <c r="H461" s="100">
        <f>IF(R460="","",VLOOKUP($E460&amp;$D$85&amp;$D$86,'CCG data'!$A:$AD,'CCG data'!Y$3,FALSE))</f>
        <v>42.4</v>
      </c>
      <c r="I461" s="100">
        <f>IF(R460="","",VLOOKUP($E460&amp;$D$85&amp;$D$86,'CCG data'!$A:$AD,'CCG data'!Z$3,FALSE))</f>
        <v>49.2</v>
      </c>
      <c r="J461" s="100">
        <f>IF(T460="","",VLOOKUP($E460&amp;$D$85&amp;$D$86,'CCG data'!$A:$AD,'CCG data'!AA$3,FALSE))</f>
        <v>24.6</v>
      </c>
      <c r="K461" s="100">
        <f>IF(T460="","",VLOOKUP($E460&amp;$D$85&amp;$D$86,'CCG data'!$A:$AD,'CCG data'!AB$3,FALSE))</f>
        <v>29.8</v>
      </c>
      <c r="L461" s="100">
        <f>IF(V460="","",VLOOKUP($E460&amp;$D$85&amp;$D$86,'CCG data'!$A:$AD,'CCG data'!AC$3,FALSE))</f>
        <v>13.8</v>
      </c>
      <c r="M461" s="100">
        <f>IF(V460="","",VLOOKUP($E460&amp;$D$85&amp;$D$86,'CCG data'!$A:$AD,'CCG data'!AD$3,FALSE))</f>
        <v>17.8</v>
      </c>
      <c r="N461" s="304"/>
      <c r="P461" s="162" t="str">
        <f>IF(P460="","",VLOOKUP($E460&amp;$D$85&amp;$D$86,'CCG data'!$A:$AD,'CCG data'!I$3,FALSE))</f>
        <v/>
      </c>
      <c r="Q461" s="15" t="str">
        <f>IF(P460="","",VLOOKUP($E460&amp;$D$85&amp;$D$86,'CCG data'!$A:$AD,'CCG data'!J$3,FALSE))</f>
        <v/>
      </c>
      <c r="R461" s="15">
        <f>IF(R460="","",VLOOKUP($E460&amp;$D$85&amp;$D$86,'CCG data'!$A:$AD,'CCG data'!K$3,FALSE))</f>
        <v>0.48499999999999999</v>
      </c>
      <c r="S461" s="15">
        <f>IF(R460="","",VLOOKUP($E460&amp;$D$85&amp;$D$86,'CCG data'!$A:$AD,'CCG data'!L$3,FALSE))</f>
        <v>0.53800000000000003</v>
      </c>
      <c r="T461" s="15">
        <f>IF(T460="","",VLOOKUP($E460&amp;$D$85&amp;$D$86,'CCG data'!$A:$AD,'CCG data'!M$3,FALSE))</f>
        <v>0.28499999999999998</v>
      </c>
      <c r="U461" s="15">
        <f>IF(T460="","",VLOOKUP($E460&amp;$D$85&amp;$D$86,'CCG data'!$A:$AD,'CCG data'!N$3,FALSE))</f>
        <v>0.33400000000000002</v>
      </c>
      <c r="V461" s="15">
        <f>IF(V460="","",VLOOKUP($E460&amp;$D$85&amp;$D$86,'CCG data'!$A:$AD,'CCG data'!O$3,FALSE))</f>
        <v>0.16</v>
      </c>
      <c r="W461" s="142">
        <f>IF(V460="","",VLOOKUP($E460&amp;$D$85&amp;$D$86,'CCG data'!$A:$AD,'CCG data'!P$3,FALSE))</f>
        <v>0.20100000000000001</v>
      </c>
      <c r="Z461" s="178" t="str">
        <f>IFERROR(VLOOKUP($E461&amp;$D$86, Outliers!$A$4:$P$214,10,FALSE),"0")</f>
        <v>0</v>
      </c>
      <c r="AA461" s="178" t="str">
        <f>IFERROR(VLOOKUP($E461&amp;$D$86, Outliers!$A$4:$P$214,11,FALSE),"0")</f>
        <v>0</v>
      </c>
      <c r="AB461" s="178" t="str">
        <f>IFERROR(VLOOKUP($E461&amp;$D$86, Outliers!$A$4:$P$214,12,FALSE),"0")</f>
        <v>0</v>
      </c>
      <c r="AD461" s="82"/>
      <c r="AE461" s="82"/>
      <c r="AF461" s="82"/>
      <c r="AG461" s="82"/>
    </row>
    <row r="462" spans="4:33" ht="15.75" x14ac:dyDescent="0.25">
      <c r="D462" s="301"/>
      <c r="E462" s="108" t="s">
        <v>488</v>
      </c>
      <c r="F462" s="372" t="str">
        <f>IF(OR(ISERROR(VLOOKUP($E462&amp;$D$85&amp;$D$86,'CCG data'!$A:$AD,'CCG data'!R$3,FALSE)),ISBLANK(VLOOKUP($E462&amp;$D$85&amp;$D$86,'CCG data'!$A:$AD,'CCG data'!R$3,FALSE))),"",VLOOKUP($E462&amp;$D$85&amp;$D$86,'CCG data'!$A:$AD,'CCG data'!R$3,FALSE))</f>
        <v/>
      </c>
      <c r="G462" s="373"/>
      <c r="H462" s="373">
        <f>IF(OR(ISERROR(VLOOKUP($E462&amp;$D$85&amp;$D$86,'CCG data'!$A:$AD,'CCG data'!S$3,FALSE)),ISBLANK(VLOOKUP($E462&amp;$D$85&amp;$D$86,'CCG data'!$A:$AD,'CCG data'!S$3,FALSE))),"",VLOOKUP($E462&amp;$D$85&amp;$D$86,'CCG data'!$A:$AD,'CCG data'!S$3,FALSE))</f>
        <v>32.1</v>
      </c>
      <c r="I462" s="373"/>
      <c r="J462" s="373">
        <f>IF(OR(ISERROR(VLOOKUP($E462&amp;$D$85&amp;$D$86,'CCG data'!$A:$AD,'CCG data'!T$3,FALSE)),ISBLANK(VLOOKUP($E462&amp;$D$85&amp;$D$86,'CCG data'!$A:$AD,'CCG data'!T$3,FALSE))),"",VLOOKUP($E462&amp;$D$85&amp;$D$86,'CCG data'!$A:$AD,'CCG data'!T$3,FALSE))</f>
        <v>24.3</v>
      </c>
      <c r="K462" s="373"/>
      <c r="L462" s="373">
        <f>IF(OR(ISERROR(VLOOKUP($E462&amp;$D$85&amp;$D$86,'CCG data'!$A:$AD,'CCG data'!U$3,FALSE)),ISBLANK(VLOOKUP($E462&amp;$D$85&amp;$D$86,'CCG data'!$A:$AD,'CCG data'!U$3,FALSE))),"",VLOOKUP($E462&amp;$D$85&amp;$D$86,'CCG data'!$A:$AD,'CCG data'!U$3,FALSE))</f>
        <v>6.5</v>
      </c>
      <c r="M462" s="374"/>
      <c r="N462" s="303">
        <f>IF(OR(ISERROR(VLOOKUP($E462&amp;$D$85&amp;$D$86,'CCG data'!$A:$AD,'CCG data'!G$3,FALSE)),ISBLANK(VLOOKUP($E462&amp;$D$85&amp;$D$86,'CCG data'!$A:$AD,'CCG data'!G$3,FALSE))),"",VLOOKUP($E462&amp;$D$85&amp;$D$86,'CCG data'!$A:$AD,'CCG data'!G$3,FALSE))</f>
        <v>1604</v>
      </c>
      <c r="P462" s="354" t="str">
        <f>IF(OR(ISERROR(VLOOKUP($E462&amp;$D$85&amp;$D$86,'CCG data'!$A:$AD,'CCG data'!B$3,FALSE)),ISBLANK(VLOOKUP($E462&amp;$D$85&amp;$D$86,'CCG data'!$A:$AD,'CCG data'!B$3,FALSE))),"",VLOOKUP($E462&amp;$D$85&amp;$D$86,'CCG data'!$A:$AD,'CCG data'!B$3,FALSE))</f>
        <v/>
      </c>
      <c r="Q462" s="246"/>
      <c r="R462" s="246">
        <f>IF(OR(ISERROR(VLOOKUP($E462&amp;$D$85&amp;$D$86,'CCG data'!$A:$AD,'CCG data'!C$3,FALSE)),ISBLANK(VLOOKUP($E462&amp;$D$85&amp;$D$86,'CCG data'!$A:$AD,'CCG data'!C$3,FALSE))),"",VLOOKUP($E462&amp;$D$85&amp;$D$86,'CCG data'!$A:$AD,'CCG data'!C$3,FALSE))</f>
        <v>0.51122194513715713</v>
      </c>
      <c r="S462" s="246"/>
      <c r="T462" s="246">
        <f>IF(OR(ISERROR(VLOOKUP($E462&amp;$D$85&amp;$D$86,'CCG data'!$A:$AD,'CCG data'!D$3,FALSE)),ISBLANK(VLOOKUP($E462&amp;$D$85&amp;$D$86,'CCG data'!$A:$AD,'CCG data'!D$3,FALSE))),"",VLOOKUP($E462&amp;$D$85&amp;$D$86,'CCG data'!$A:$AD,'CCG data'!D$3,FALSE))</f>
        <v>0.38653366583541149</v>
      </c>
      <c r="U462" s="246"/>
      <c r="V462" s="246">
        <f>IF(OR(ISERROR(VLOOKUP($E462&amp;$D$85&amp;$D$86,'CCG data'!$A:$AD,'CCG data'!E$3,FALSE)),ISBLANK(VLOOKUP($E462&amp;$D$85&amp;$D$86,'CCG data'!$A:$AD,'CCG data'!E$3,FALSE))),"",VLOOKUP($E462&amp;$D$85&amp;$D$86,'CCG data'!$A:$AD,'CCG data'!E$3,FALSE))</f>
        <v>0.10224438902743142</v>
      </c>
      <c r="W462" s="387"/>
      <c r="Z462" s="178">
        <f>IFERROR(VLOOKUP($E462&amp;$D$86, Outliers!$A$4:$P$214,10,FALSE),"0")</f>
        <v>1</v>
      </c>
      <c r="AA462" s="178">
        <f>IFERROR(VLOOKUP($E462&amp;$D$86, Outliers!$A$4:$P$214,11,FALSE),"0")</f>
        <v>1</v>
      </c>
      <c r="AB462" s="178">
        <f>IFERROR(VLOOKUP($E462&amp;$D$86, Outliers!$A$4:$P$214,12,FALSE),"0")</f>
        <v>1</v>
      </c>
      <c r="AD462" s="82"/>
      <c r="AE462" s="82"/>
      <c r="AF462" s="82"/>
      <c r="AG462" s="82"/>
    </row>
    <row r="463" spans="4:33" x14ac:dyDescent="0.25">
      <c r="D463" s="301"/>
      <c r="E463" s="107" t="s">
        <v>27</v>
      </c>
      <c r="F463" s="99" t="str">
        <f>IF(P462="","",VLOOKUP($E462&amp;$D$85&amp;$D$86,'CCG data'!$A:$AD,'CCG data'!W$3,FALSE))</f>
        <v/>
      </c>
      <c r="G463" s="100" t="str">
        <f>IF(P462="","",VLOOKUP($E462&amp;$D$85&amp;$D$86,'CCG data'!$A:$AD,'CCG data'!X$3,FALSE))</f>
        <v/>
      </c>
      <c r="H463" s="100">
        <f>IF(R462="","",VLOOKUP($E462&amp;$D$85&amp;$D$86,'CCG data'!$A:$AD,'CCG data'!Y$3,FALSE))</f>
        <v>29.9</v>
      </c>
      <c r="I463" s="100">
        <f>IF(R462="","",VLOOKUP($E462&amp;$D$85&amp;$D$86,'CCG data'!$A:$AD,'CCG data'!Z$3,FALSE))</f>
        <v>34.299999999999997</v>
      </c>
      <c r="J463" s="100">
        <f>IF(T462="","",VLOOKUP($E462&amp;$D$85&amp;$D$86,'CCG data'!$A:$AD,'CCG data'!AA$3,FALSE))</f>
        <v>22.4</v>
      </c>
      <c r="K463" s="100">
        <f>IF(T462="","",VLOOKUP($E462&amp;$D$85&amp;$D$86,'CCG data'!$A:$AD,'CCG data'!AB$3,FALSE))</f>
        <v>26.2</v>
      </c>
      <c r="L463" s="100">
        <f>IF(V462="","",VLOOKUP($E462&amp;$D$85&amp;$D$86,'CCG data'!$A:$AD,'CCG data'!AC$3,FALSE))</f>
        <v>5.5</v>
      </c>
      <c r="M463" s="100">
        <f>IF(V462="","",VLOOKUP($E462&amp;$D$85&amp;$D$86,'CCG data'!$A:$AD,'CCG data'!AD$3,FALSE))</f>
        <v>7.5</v>
      </c>
      <c r="N463" s="304"/>
      <c r="P463" s="162" t="str">
        <f>IF(P462="","",VLOOKUP($E462&amp;$D$85&amp;$D$86,'CCG data'!$A:$AD,'CCG data'!I$3,FALSE))</f>
        <v/>
      </c>
      <c r="Q463" s="15" t="str">
        <f>IF(P462="","",VLOOKUP($E462&amp;$D$85&amp;$D$86,'CCG data'!$A:$AD,'CCG data'!J$3,FALSE))</f>
        <v/>
      </c>
      <c r="R463" s="15">
        <f>IF(R462="","",VLOOKUP($E462&amp;$D$85&amp;$D$86,'CCG data'!$A:$AD,'CCG data'!K$3,FALSE))</f>
        <v>0.48699999999999999</v>
      </c>
      <c r="S463" s="15">
        <f>IF(R462="","",VLOOKUP($E462&amp;$D$85&amp;$D$86,'CCG data'!$A:$AD,'CCG data'!L$3,FALSE))</f>
        <v>0.53600000000000003</v>
      </c>
      <c r="T463" s="15">
        <f>IF(T462="","",VLOOKUP($E462&amp;$D$85&amp;$D$86,'CCG data'!$A:$AD,'CCG data'!M$3,FALSE))</f>
        <v>0.36299999999999999</v>
      </c>
      <c r="U463" s="15">
        <f>IF(T462="","",VLOOKUP($E462&amp;$D$85&amp;$D$86,'CCG data'!$A:$AD,'CCG data'!N$3,FALSE))</f>
        <v>0.41099999999999998</v>
      </c>
      <c r="V463" s="15">
        <f>IF(V462="","",VLOOKUP($E462&amp;$D$85&amp;$D$86,'CCG data'!$A:$AD,'CCG data'!O$3,FALSE))</f>
        <v>8.7999999999999995E-2</v>
      </c>
      <c r="W463" s="142">
        <f>IF(V462="","",VLOOKUP($E462&amp;$D$85&amp;$D$86,'CCG data'!$A:$AD,'CCG data'!P$3,FALSE))</f>
        <v>0.11799999999999999</v>
      </c>
      <c r="Z463" s="178" t="str">
        <f>IFERROR(VLOOKUP($E463&amp;$D$86, Outliers!$A$4:$P$214,10,FALSE),"0")</f>
        <v>0</v>
      </c>
      <c r="AA463" s="178" t="str">
        <f>IFERROR(VLOOKUP($E463&amp;$D$86, Outliers!$A$4:$P$214,11,FALSE),"0")</f>
        <v>0</v>
      </c>
      <c r="AB463" s="178" t="str">
        <f>IFERROR(VLOOKUP($E463&amp;$D$86, Outliers!$A$4:$P$214,12,FALSE),"0")</f>
        <v>0</v>
      </c>
      <c r="AD463" s="82"/>
      <c r="AE463" s="82"/>
      <c r="AF463" s="82"/>
      <c r="AG463" s="82"/>
    </row>
    <row r="464" spans="4:33" ht="15.75" x14ac:dyDescent="0.25">
      <c r="D464" s="301"/>
      <c r="E464" s="108" t="s">
        <v>310</v>
      </c>
      <c r="F464" s="372" t="str">
        <f>IF(OR(ISERROR(VLOOKUP($E464&amp;$D$85&amp;$D$86,'CCG data'!$A:$AD,'CCG data'!R$3,FALSE)),ISBLANK(VLOOKUP($E464&amp;$D$85&amp;$D$86,'CCG data'!$A:$AD,'CCG data'!R$3,FALSE))),"",VLOOKUP($E464&amp;$D$85&amp;$D$86,'CCG data'!$A:$AD,'CCG data'!R$3,FALSE))</f>
        <v/>
      </c>
      <c r="G464" s="373"/>
      <c r="H464" s="373">
        <f>IF(OR(ISERROR(VLOOKUP($E464&amp;$D$85&amp;$D$86,'CCG data'!$A:$AD,'CCG data'!S$3,FALSE)),ISBLANK(VLOOKUP($E464&amp;$D$85&amp;$D$86,'CCG data'!$A:$AD,'CCG data'!S$3,FALSE))),"",VLOOKUP($E464&amp;$D$85&amp;$D$86,'CCG data'!$A:$AD,'CCG data'!S$3,FALSE))</f>
        <v>32.200000000000003</v>
      </c>
      <c r="I464" s="373"/>
      <c r="J464" s="373">
        <f>IF(OR(ISERROR(VLOOKUP($E464&amp;$D$85&amp;$D$86,'CCG data'!$A:$AD,'CCG data'!T$3,FALSE)),ISBLANK(VLOOKUP($E464&amp;$D$85&amp;$D$86,'CCG data'!$A:$AD,'CCG data'!T$3,FALSE))),"",VLOOKUP($E464&amp;$D$85&amp;$D$86,'CCG data'!$A:$AD,'CCG data'!T$3,FALSE))</f>
        <v>33.1</v>
      </c>
      <c r="K464" s="373"/>
      <c r="L464" s="373">
        <f>IF(OR(ISERROR(VLOOKUP($E464&amp;$D$85&amp;$D$86,'CCG data'!$A:$AD,'CCG data'!U$3,FALSE)),ISBLANK(VLOOKUP($E464&amp;$D$85&amp;$D$86,'CCG data'!$A:$AD,'CCG data'!U$3,FALSE))),"",VLOOKUP($E464&amp;$D$85&amp;$D$86,'CCG data'!$A:$AD,'CCG data'!U$3,FALSE))</f>
        <v>5.8</v>
      </c>
      <c r="M464" s="374"/>
      <c r="N464" s="303">
        <f>IF(OR(ISERROR(VLOOKUP($E464&amp;$D$85&amp;$D$86,'CCG data'!$A:$AD,'CCG data'!G$3,FALSE)),ISBLANK(VLOOKUP($E464&amp;$D$85&amp;$D$86,'CCG data'!$A:$AD,'CCG data'!G$3,FALSE))),"",VLOOKUP($E464&amp;$D$85&amp;$D$86,'CCG data'!$A:$AD,'CCG data'!G$3,FALSE))</f>
        <v>514</v>
      </c>
      <c r="P464" s="354" t="str">
        <f>IF(OR(ISERROR(VLOOKUP($E464&amp;$D$85&amp;$D$86,'CCG data'!$A:$AD,'CCG data'!B$3,FALSE)),ISBLANK(VLOOKUP($E464&amp;$D$85&amp;$D$86,'CCG data'!$A:$AD,'CCG data'!B$3,FALSE))),"",VLOOKUP($E464&amp;$D$85&amp;$D$86,'CCG data'!$A:$AD,'CCG data'!B$3,FALSE))</f>
        <v/>
      </c>
      <c r="Q464" s="246"/>
      <c r="R464" s="246">
        <f>IF(OR(ISERROR(VLOOKUP($E464&amp;$D$85&amp;$D$86,'CCG data'!$A:$AD,'CCG data'!C$3,FALSE)),ISBLANK(VLOOKUP($E464&amp;$D$85&amp;$D$86,'CCG data'!$A:$AD,'CCG data'!C$3,FALSE))),"",VLOOKUP($E464&amp;$D$85&amp;$D$86,'CCG data'!$A:$AD,'CCG data'!C$3,FALSE))</f>
        <v>0.46108949416342415</v>
      </c>
      <c r="S464" s="246"/>
      <c r="T464" s="246">
        <f>IF(OR(ISERROR(VLOOKUP($E464&amp;$D$85&amp;$D$86,'CCG data'!$A:$AD,'CCG data'!D$3,FALSE)),ISBLANK(VLOOKUP($E464&amp;$D$85&amp;$D$86,'CCG data'!$A:$AD,'CCG data'!D$3,FALSE))),"",VLOOKUP($E464&amp;$D$85&amp;$D$86,'CCG data'!$A:$AD,'CCG data'!D$3,FALSE))</f>
        <v>0.45525291828793774</v>
      </c>
      <c r="U464" s="246"/>
      <c r="V464" s="246">
        <f>IF(OR(ISERROR(VLOOKUP($E464&amp;$D$85&amp;$D$86,'CCG data'!$A:$AD,'CCG data'!E$3,FALSE)),ISBLANK(VLOOKUP($E464&amp;$D$85&amp;$D$86,'CCG data'!$A:$AD,'CCG data'!E$3,FALSE))),"",VLOOKUP($E464&amp;$D$85&amp;$D$86,'CCG data'!$A:$AD,'CCG data'!E$3,FALSE))</f>
        <v>8.3657587548638127E-2</v>
      </c>
      <c r="W464" s="387"/>
      <c r="Z464" s="178">
        <f>IFERROR(VLOOKUP($E464&amp;$D$86, Outliers!$A$4:$P$214,10,FALSE),"0")</f>
        <v>0</v>
      </c>
      <c r="AA464" s="178">
        <f>IFERROR(VLOOKUP($E464&amp;$D$86, Outliers!$A$4:$P$214,11,FALSE),"0")</f>
        <v>0</v>
      </c>
      <c r="AB464" s="178">
        <f>IFERROR(VLOOKUP($E464&amp;$D$86, Outliers!$A$4:$P$214,12,FALSE),"0")</f>
        <v>1</v>
      </c>
      <c r="AD464" s="82"/>
      <c r="AE464" s="82"/>
      <c r="AF464" s="82"/>
      <c r="AG464" s="82"/>
    </row>
    <row r="465" spans="4:33" x14ac:dyDescent="0.25">
      <c r="D465" s="301"/>
      <c r="E465" s="107" t="s">
        <v>27</v>
      </c>
      <c r="F465" s="99" t="str">
        <f>IF(P464="","",VLOOKUP($E464&amp;$D$85&amp;$D$86,'CCG data'!$A:$AD,'CCG data'!W$3,FALSE))</f>
        <v/>
      </c>
      <c r="G465" s="100" t="str">
        <f>IF(P464="","",VLOOKUP($E464&amp;$D$85&amp;$D$86,'CCG data'!$A:$AD,'CCG data'!X$3,FALSE))</f>
        <v/>
      </c>
      <c r="H465" s="100">
        <f>IF(R464="","",VLOOKUP($E464&amp;$D$85&amp;$D$86,'CCG data'!$A:$AD,'CCG data'!Y$3,FALSE))</f>
        <v>28.1</v>
      </c>
      <c r="I465" s="100">
        <f>IF(R464="","",VLOOKUP($E464&amp;$D$85&amp;$D$86,'CCG data'!$A:$AD,'CCG data'!Z$3,FALSE))</f>
        <v>36.299999999999997</v>
      </c>
      <c r="J465" s="100">
        <f>IF(T464="","",VLOOKUP($E464&amp;$D$85&amp;$D$86,'CCG data'!$A:$AD,'CCG data'!AA$3,FALSE))</f>
        <v>28.8</v>
      </c>
      <c r="K465" s="100">
        <f>IF(T464="","",VLOOKUP($E464&amp;$D$85&amp;$D$86,'CCG data'!$A:$AD,'CCG data'!AB$3,FALSE))</f>
        <v>37.299999999999997</v>
      </c>
      <c r="L465" s="100">
        <f>IF(V464="","",VLOOKUP($E464&amp;$D$85&amp;$D$86,'CCG data'!$A:$AD,'CCG data'!AC$3,FALSE))</f>
        <v>4.0999999999999996</v>
      </c>
      <c r="M465" s="100">
        <f>IF(V464="","",VLOOKUP($E464&amp;$D$85&amp;$D$86,'CCG data'!$A:$AD,'CCG data'!AD$3,FALSE))</f>
        <v>7.5</v>
      </c>
      <c r="N465" s="304"/>
      <c r="P465" s="162" t="str">
        <f>IF(P464="","",VLOOKUP($E464&amp;$D$85&amp;$D$86,'CCG data'!$A:$AD,'CCG data'!I$3,FALSE))</f>
        <v/>
      </c>
      <c r="Q465" s="15" t="str">
        <f>IF(P464="","",VLOOKUP($E464&amp;$D$85&amp;$D$86,'CCG data'!$A:$AD,'CCG data'!J$3,FALSE))</f>
        <v/>
      </c>
      <c r="R465" s="15">
        <f>IF(R464="","",VLOOKUP($E464&amp;$D$85&amp;$D$86,'CCG data'!$A:$AD,'CCG data'!K$3,FALSE))</f>
        <v>0.41799999999999998</v>
      </c>
      <c r="S465" s="15">
        <f>IF(R464="","",VLOOKUP($E464&amp;$D$85&amp;$D$86,'CCG data'!$A:$AD,'CCG data'!L$3,FALSE))</f>
        <v>0.504</v>
      </c>
      <c r="T465" s="15">
        <f>IF(T464="","",VLOOKUP($E464&amp;$D$85&amp;$D$86,'CCG data'!$A:$AD,'CCG data'!M$3,FALSE))</f>
        <v>0.41299999999999998</v>
      </c>
      <c r="U465" s="15">
        <f>IF(T464="","",VLOOKUP($E464&amp;$D$85&amp;$D$86,'CCG data'!$A:$AD,'CCG data'!N$3,FALSE))</f>
        <v>0.498</v>
      </c>
      <c r="V465" s="15">
        <f>IF(V464="","",VLOOKUP($E464&amp;$D$85&amp;$D$86,'CCG data'!$A:$AD,'CCG data'!O$3,FALSE))</f>
        <v>6.3E-2</v>
      </c>
      <c r="W465" s="142">
        <f>IF(V464="","",VLOOKUP($E464&amp;$D$85&amp;$D$86,'CCG data'!$A:$AD,'CCG data'!P$3,FALSE))</f>
        <v>0.111</v>
      </c>
      <c r="Z465" s="178" t="str">
        <f>IFERROR(VLOOKUP($E465&amp;$D$86, Outliers!$A$4:$P$214,10,FALSE),"0")</f>
        <v>0</v>
      </c>
      <c r="AA465" s="178" t="str">
        <f>IFERROR(VLOOKUP($E465&amp;$D$86, Outliers!$A$4:$P$214,11,FALSE),"0")</f>
        <v>0</v>
      </c>
      <c r="AB465" s="178" t="str">
        <f>IFERROR(VLOOKUP($E465&amp;$D$86, Outliers!$A$4:$P$214,12,FALSE),"0")</f>
        <v>0</v>
      </c>
      <c r="AD465" s="82"/>
      <c r="AE465" s="82"/>
      <c r="AF465" s="82"/>
      <c r="AG465" s="82"/>
    </row>
    <row r="466" spans="4:33" ht="15.75" x14ac:dyDescent="0.25">
      <c r="D466" s="301"/>
      <c r="E466" s="108" t="s">
        <v>489</v>
      </c>
      <c r="F466" s="372" t="str">
        <f>IF(OR(ISERROR(VLOOKUP($E466&amp;$D$85&amp;$D$86,'CCG data'!$A:$AD,'CCG data'!R$3,FALSE)),ISBLANK(VLOOKUP($E466&amp;$D$85&amp;$D$86,'CCG data'!$A:$AD,'CCG data'!R$3,FALSE))),"",VLOOKUP($E466&amp;$D$85&amp;$D$86,'CCG data'!$A:$AD,'CCG data'!R$3,FALSE))</f>
        <v/>
      </c>
      <c r="G466" s="373"/>
      <c r="H466" s="373">
        <f>IF(OR(ISERROR(VLOOKUP($E466&amp;$D$85&amp;$D$86,'CCG data'!$A:$AD,'CCG data'!S$3,FALSE)),ISBLANK(VLOOKUP($E466&amp;$D$85&amp;$D$86,'CCG data'!$A:$AD,'CCG data'!S$3,FALSE))),"",VLOOKUP($E466&amp;$D$85&amp;$D$86,'CCG data'!$A:$AD,'CCG data'!S$3,FALSE))</f>
        <v>54.1</v>
      </c>
      <c r="I466" s="373"/>
      <c r="J466" s="373">
        <f>IF(OR(ISERROR(VLOOKUP($E466&amp;$D$85&amp;$D$86,'CCG data'!$A:$AD,'CCG data'!T$3,FALSE)),ISBLANK(VLOOKUP($E466&amp;$D$85&amp;$D$86,'CCG data'!$A:$AD,'CCG data'!T$3,FALSE))),"",VLOOKUP($E466&amp;$D$85&amp;$D$86,'CCG data'!$A:$AD,'CCG data'!T$3,FALSE))</f>
        <v>43.4</v>
      </c>
      <c r="K466" s="373"/>
      <c r="L466" s="373">
        <f>IF(OR(ISERROR(VLOOKUP($E466&amp;$D$85&amp;$D$86,'CCG data'!$A:$AD,'CCG data'!U$3,FALSE)),ISBLANK(VLOOKUP($E466&amp;$D$85&amp;$D$86,'CCG data'!$A:$AD,'CCG data'!U$3,FALSE))),"",VLOOKUP($E466&amp;$D$85&amp;$D$86,'CCG data'!$A:$AD,'CCG data'!U$3,FALSE))</f>
        <v>8.4</v>
      </c>
      <c r="M466" s="374"/>
      <c r="N466" s="303">
        <f>IF(OR(ISERROR(VLOOKUP($E466&amp;$D$85&amp;$D$86,'CCG data'!$A:$AD,'CCG data'!G$3,FALSE)),ISBLANK(VLOOKUP($E466&amp;$D$85&amp;$D$86,'CCG data'!$A:$AD,'CCG data'!G$3,FALSE))),"",VLOOKUP($E466&amp;$D$85&amp;$D$86,'CCG data'!$A:$AD,'CCG data'!G$3,FALSE))</f>
        <v>2444</v>
      </c>
      <c r="P466" s="354" t="str">
        <f>IF(OR(ISERROR(VLOOKUP($E466&amp;$D$85&amp;$D$86,'CCG data'!$A:$AD,'CCG data'!B$3,FALSE)),ISBLANK(VLOOKUP($E466&amp;$D$85&amp;$D$86,'CCG data'!$A:$AD,'CCG data'!B$3,FALSE))),"",VLOOKUP($E466&amp;$D$85&amp;$D$86,'CCG data'!$A:$AD,'CCG data'!B$3,FALSE))</f>
        <v/>
      </c>
      <c r="Q466" s="246"/>
      <c r="R466" s="246">
        <f>IF(OR(ISERROR(VLOOKUP($E466&amp;$D$85&amp;$D$86,'CCG data'!$A:$AD,'CCG data'!C$3,FALSE)),ISBLANK(VLOOKUP($E466&amp;$D$85&amp;$D$86,'CCG data'!$A:$AD,'CCG data'!C$3,FALSE))),"",VLOOKUP($E466&amp;$D$85&amp;$D$86,'CCG data'!$A:$AD,'CCG data'!C$3,FALSE))</f>
        <v>0.51186579378068742</v>
      </c>
      <c r="S466" s="246"/>
      <c r="T466" s="246">
        <f>IF(OR(ISERROR(VLOOKUP($E466&amp;$D$85&amp;$D$86,'CCG data'!$A:$AD,'CCG data'!D$3,FALSE)),ISBLANK(VLOOKUP($E466&amp;$D$85&amp;$D$86,'CCG data'!$A:$AD,'CCG data'!D$3,FALSE))),"",VLOOKUP($E466&amp;$D$85&amp;$D$86,'CCG data'!$A:$AD,'CCG data'!D$3,FALSE))</f>
        <v>0.40793780687397707</v>
      </c>
      <c r="U466" s="246"/>
      <c r="V466" s="246">
        <f>IF(OR(ISERROR(VLOOKUP($E466&amp;$D$85&amp;$D$86,'CCG data'!$A:$AD,'CCG data'!E$3,FALSE)),ISBLANK(VLOOKUP($E466&amp;$D$85&amp;$D$86,'CCG data'!$A:$AD,'CCG data'!E$3,FALSE))),"",VLOOKUP($E466&amp;$D$85&amp;$D$86,'CCG data'!$A:$AD,'CCG data'!E$3,FALSE))</f>
        <v>8.0196399345335512E-2</v>
      </c>
      <c r="W466" s="387"/>
      <c r="Z466" s="178">
        <f>IFERROR(VLOOKUP($E466&amp;$D$86, Outliers!$A$4:$P$214,10,FALSE),"0")</f>
        <v>1</v>
      </c>
      <c r="AA466" s="178">
        <f>IFERROR(VLOOKUP($E466&amp;$D$86, Outliers!$A$4:$P$214,11,FALSE),"0")</f>
        <v>1</v>
      </c>
      <c r="AB466" s="178">
        <f>IFERROR(VLOOKUP($E466&amp;$D$86, Outliers!$A$4:$P$214,12,FALSE),"0")</f>
        <v>1</v>
      </c>
      <c r="AD466" s="82"/>
      <c r="AE466" s="82"/>
      <c r="AF466" s="82"/>
      <c r="AG466" s="82"/>
    </row>
    <row r="467" spans="4:33" x14ac:dyDescent="0.25">
      <c r="D467" s="301"/>
      <c r="E467" s="107" t="s">
        <v>27</v>
      </c>
      <c r="F467" s="99" t="str">
        <f>IF(P466="","",VLOOKUP($E466&amp;$D$85&amp;$D$86,'CCG data'!$A:$AD,'CCG data'!W$3,FALSE))</f>
        <v/>
      </c>
      <c r="G467" s="100" t="str">
        <f>IF(P466="","",VLOOKUP($E466&amp;$D$85&amp;$D$86,'CCG data'!$A:$AD,'CCG data'!X$3,FALSE))</f>
        <v/>
      </c>
      <c r="H467" s="100">
        <f>IF(R466="","",VLOOKUP($E466&amp;$D$85&amp;$D$86,'CCG data'!$A:$AD,'CCG data'!Y$3,FALSE))</f>
        <v>51.1</v>
      </c>
      <c r="I467" s="100">
        <f>IF(R466="","",VLOOKUP($E466&amp;$D$85&amp;$D$86,'CCG data'!$A:$AD,'CCG data'!Z$3,FALSE))</f>
        <v>57.1</v>
      </c>
      <c r="J467" s="100">
        <f>IF(T466="","",VLOOKUP($E466&amp;$D$85&amp;$D$86,'CCG data'!$A:$AD,'CCG data'!AA$3,FALSE))</f>
        <v>40.700000000000003</v>
      </c>
      <c r="K467" s="100">
        <f>IF(T466="","",VLOOKUP($E466&amp;$D$85&amp;$D$86,'CCG data'!$A:$AD,'CCG data'!AB$3,FALSE))</f>
        <v>46.1</v>
      </c>
      <c r="L467" s="100">
        <f>IF(V466="","",VLOOKUP($E466&amp;$D$85&amp;$D$86,'CCG data'!$A:$AD,'CCG data'!AC$3,FALSE))</f>
        <v>7.2</v>
      </c>
      <c r="M467" s="100">
        <f>IF(V466="","",VLOOKUP($E466&amp;$D$85&amp;$D$86,'CCG data'!$A:$AD,'CCG data'!AD$3,FALSE))</f>
        <v>9.6</v>
      </c>
      <c r="N467" s="304"/>
      <c r="P467" s="162" t="str">
        <f>IF(P466="","",VLOOKUP($E466&amp;$D$85&amp;$D$86,'CCG data'!$A:$AD,'CCG data'!I$3,FALSE))</f>
        <v/>
      </c>
      <c r="Q467" s="15" t="str">
        <f>IF(P466="","",VLOOKUP($E466&amp;$D$85&amp;$D$86,'CCG data'!$A:$AD,'CCG data'!J$3,FALSE))</f>
        <v/>
      </c>
      <c r="R467" s="15">
        <f>IF(R466="","",VLOOKUP($E466&amp;$D$85&amp;$D$86,'CCG data'!$A:$AD,'CCG data'!K$3,FALSE))</f>
        <v>0.49199999999999999</v>
      </c>
      <c r="S467" s="15">
        <f>IF(R466="","",VLOOKUP($E466&amp;$D$85&amp;$D$86,'CCG data'!$A:$AD,'CCG data'!L$3,FALSE))</f>
        <v>0.53200000000000003</v>
      </c>
      <c r="T467" s="15">
        <f>IF(T466="","",VLOOKUP($E466&amp;$D$85&amp;$D$86,'CCG data'!$A:$AD,'CCG data'!M$3,FALSE))</f>
        <v>0.38900000000000001</v>
      </c>
      <c r="U467" s="15">
        <f>IF(T466="","",VLOOKUP($E466&amp;$D$85&amp;$D$86,'CCG data'!$A:$AD,'CCG data'!N$3,FALSE))</f>
        <v>0.42799999999999999</v>
      </c>
      <c r="V467" s="15">
        <f>IF(V466="","",VLOOKUP($E466&amp;$D$85&amp;$D$86,'CCG data'!$A:$AD,'CCG data'!O$3,FALSE))</f>
        <v>7.0000000000000007E-2</v>
      </c>
      <c r="W467" s="142">
        <f>IF(V466="","",VLOOKUP($E466&amp;$D$85&amp;$D$86,'CCG data'!$A:$AD,'CCG data'!P$3,FALSE))</f>
        <v>9.1999999999999998E-2</v>
      </c>
      <c r="Z467" s="178" t="str">
        <f>IFERROR(VLOOKUP($E467&amp;$D$86, Outliers!$A$4:$P$214,10,FALSE),"0")</f>
        <v>0</v>
      </c>
      <c r="AA467" s="178" t="str">
        <f>IFERROR(VLOOKUP($E467&amp;$D$86, Outliers!$A$4:$P$214,11,FALSE),"0")</f>
        <v>0</v>
      </c>
      <c r="AB467" s="178" t="str">
        <f>IFERROR(VLOOKUP($E467&amp;$D$86, Outliers!$A$4:$P$214,12,FALSE),"0")</f>
        <v>0</v>
      </c>
      <c r="AD467" s="82"/>
      <c r="AE467" s="82"/>
      <c r="AF467" s="82"/>
      <c r="AG467" s="82"/>
    </row>
    <row r="468" spans="4:33" ht="15.75" x14ac:dyDescent="0.25">
      <c r="D468" s="301"/>
      <c r="E468" s="108" t="s">
        <v>311</v>
      </c>
      <c r="F468" s="372" t="str">
        <f>IF(OR(ISERROR(VLOOKUP($E468&amp;$D$85&amp;$D$86,'CCG data'!$A:$AD,'CCG data'!R$3,FALSE)),ISBLANK(VLOOKUP($E468&amp;$D$85&amp;$D$86,'CCG data'!$A:$AD,'CCG data'!R$3,FALSE))),"",VLOOKUP($E468&amp;$D$85&amp;$D$86,'CCG data'!$A:$AD,'CCG data'!R$3,FALSE))</f>
        <v/>
      </c>
      <c r="G468" s="373"/>
      <c r="H468" s="373">
        <f>IF(OR(ISERROR(VLOOKUP($E468&amp;$D$85&amp;$D$86,'CCG data'!$A:$AD,'CCG data'!S$3,FALSE)),ISBLANK(VLOOKUP($E468&amp;$D$85&amp;$D$86,'CCG data'!$A:$AD,'CCG data'!S$3,FALSE))),"",VLOOKUP($E468&amp;$D$85&amp;$D$86,'CCG data'!$A:$AD,'CCG data'!S$3,FALSE))</f>
        <v>29.8</v>
      </c>
      <c r="I468" s="373"/>
      <c r="J468" s="373">
        <f>IF(OR(ISERROR(VLOOKUP($E468&amp;$D$85&amp;$D$86,'CCG data'!$A:$AD,'CCG data'!T$3,FALSE)),ISBLANK(VLOOKUP($E468&amp;$D$85&amp;$D$86,'CCG data'!$A:$AD,'CCG data'!T$3,FALSE))),"",VLOOKUP($E468&amp;$D$85&amp;$D$86,'CCG data'!$A:$AD,'CCG data'!T$3,FALSE))</f>
        <v>31</v>
      </c>
      <c r="K468" s="373"/>
      <c r="L468" s="373">
        <f>IF(OR(ISERROR(VLOOKUP($E468&amp;$D$85&amp;$D$86,'CCG data'!$A:$AD,'CCG data'!U$3,FALSE)),ISBLANK(VLOOKUP($E468&amp;$D$85&amp;$D$86,'CCG data'!$A:$AD,'CCG data'!U$3,FALSE))),"",VLOOKUP($E468&amp;$D$85&amp;$D$86,'CCG data'!$A:$AD,'CCG data'!U$3,FALSE))</f>
        <v>19.8</v>
      </c>
      <c r="M468" s="374"/>
      <c r="N468" s="303">
        <f>IF(OR(ISERROR(VLOOKUP($E468&amp;$D$85&amp;$D$86,'CCG data'!$A:$AD,'CCG data'!G$3,FALSE)),ISBLANK(VLOOKUP($E468&amp;$D$85&amp;$D$86,'CCG data'!$A:$AD,'CCG data'!G$3,FALSE))),"",VLOOKUP($E468&amp;$D$85&amp;$D$86,'CCG data'!$A:$AD,'CCG data'!G$3,FALSE))</f>
        <v>1509</v>
      </c>
      <c r="P468" s="354" t="str">
        <f>IF(OR(ISERROR(VLOOKUP($E468&amp;$D$85&amp;$D$86,'CCG data'!$A:$AD,'CCG data'!B$3,FALSE)),ISBLANK(VLOOKUP($E468&amp;$D$85&amp;$D$86,'CCG data'!$A:$AD,'CCG data'!B$3,FALSE))),"",VLOOKUP($E468&amp;$D$85&amp;$D$86,'CCG data'!$A:$AD,'CCG data'!B$3,FALSE))</f>
        <v/>
      </c>
      <c r="Q468" s="246"/>
      <c r="R468" s="246">
        <f>IF(OR(ISERROR(VLOOKUP($E468&amp;$D$85&amp;$D$86,'CCG data'!$A:$AD,'CCG data'!C$3,FALSE)),ISBLANK(VLOOKUP($E468&amp;$D$85&amp;$D$86,'CCG data'!$A:$AD,'CCG data'!C$3,FALSE))),"",VLOOKUP($E468&amp;$D$85&amp;$D$86,'CCG data'!$A:$AD,'CCG data'!C$3,FALSE))</f>
        <v>0.37110669317428763</v>
      </c>
      <c r="S468" s="246"/>
      <c r="T468" s="246">
        <f>IF(OR(ISERROR(VLOOKUP($E468&amp;$D$85&amp;$D$86,'CCG data'!$A:$AD,'CCG data'!D$3,FALSE)),ISBLANK(VLOOKUP($E468&amp;$D$85&amp;$D$86,'CCG data'!$A:$AD,'CCG data'!D$3,FALSE))),"",VLOOKUP($E468&amp;$D$85&amp;$D$86,'CCG data'!$A:$AD,'CCG data'!D$3,FALSE))</f>
        <v>0.38237243207422134</v>
      </c>
      <c r="U468" s="246"/>
      <c r="V468" s="246">
        <f>IF(OR(ISERROR(VLOOKUP($E468&amp;$D$85&amp;$D$86,'CCG data'!$A:$AD,'CCG data'!E$3,FALSE)),ISBLANK(VLOOKUP($E468&amp;$D$85&amp;$D$86,'CCG data'!$A:$AD,'CCG data'!E$3,FALSE))),"",VLOOKUP($E468&amp;$D$85&amp;$D$86,'CCG data'!$A:$AD,'CCG data'!E$3,FALSE))</f>
        <v>0.24652087475149106</v>
      </c>
      <c r="W468" s="387"/>
      <c r="Z468" s="178">
        <f>IFERROR(VLOOKUP($E468&amp;$D$86, Outliers!$A$4:$P$214,10,FALSE),"0")</f>
        <v>1</v>
      </c>
      <c r="AA468" s="178">
        <f>IFERROR(VLOOKUP($E468&amp;$D$86, Outliers!$A$4:$P$214,11,FALSE),"0")</f>
        <v>0</v>
      </c>
      <c r="AB468" s="178">
        <f>IFERROR(VLOOKUP($E468&amp;$D$86, Outliers!$A$4:$P$214,12,FALSE),"0")</f>
        <v>1</v>
      </c>
      <c r="AD468" s="82"/>
      <c r="AE468" s="82"/>
      <c r="AF468" s="82"/>
      <c r="AG468" s="82"/>
    </row>
    <row r="469" spans="4:33" x14ac:dyDescent="0.25">
      <c r="D469" s="301"/>
      <c r="E469" s="107" t="s">
        <v>27</v>
      </c>
      <c r="F469" s="99" t="str">
        <f>IF(P468="","",VLOOKUP($E468&amp;$D$85&amp;$D$86,'CCG data'!$A:$AD,'CCG data'!W$3,FALSE))</f>
        <v/>
      </c>
      <c r="G469" s="100" t="str">
        <f>IF(P468="","",VLOOKUP($E468&amp;$D$85&amp;$D$86,'CCG data'!$A:$AD,'CCG data'!X$3,FALSE))</f>
        <v/>
      </c>
      <c r="H469" s="100">
        <f>IF(R468="","",VLOOKUP($E468&amp;$D$85&amp;$D$86,'CCG data'!$A:$AD,'CCG data'!Y$3,FALSE))</f>
        <v>27.4</v>
      </c>
      <c r="I469" s="100">
        <f>IF(R468="","",VLOOKUP($E468&amp;$D$85&amp;$D$86,'CCG data'!$A:$AD,'CCG data'!Z$3,FALSE))</f>
        <v>32.299999999999997</v>
      </c>
      <c r="J469" s="100">
        <f>IF(T468="","",VLOOKUP($E468&amp;$D$85&amp;$D$86,'CCG data'!$A:$AD,'CCG data'!AA$3,FALSE))</f>
        <v>28.5</v>
      </c>
      <c r="K469" s="100">
        <f>IF(T468="","",VLOOKUP($E468&amp;$D$85&amp;$D$86,'CCG data'!$A:$AD,'CCG data'!AB$3,FALSE))</f>
        <v>33.5</v>
      </c>
      <c r="L469" s="100">
        <f>IF(V468="","",VLOOKUP($E468&amp;$D$85&amp;$D$86,'CCG data'!$A:$AD,'CCG data'!AC$3,FALSE))</f>
        <v>17.7</v>
      </c>
      <c r="M469" s="100">
        <f>IF(V468="","",VLOOKUP($E468&amp;$D$85&amp;$D$86,'CCG data'!$A:$AD,'CCG data'!AD$3,FALSE))</f>
        <v>21.8</v>
      </c>
      <c r="N469" s="304"/>
      <c r="P469" s="162" t="str">
        <f>IF(P468="","",VLOOKUP($E468&amp;$D$85&amp;$D$86,'CCG data'!$A:$AD,'CCG data'!I$3,FALSE))</f>
        <v/>
      </c>
      <c r="Q469" s="15" t="str">
        <f>IF(P468="","",VLOOKUP($E468&amp;$D$85&amp;$D$86,'CCG data'!$A:$AD,'CCG data'!J$3,FALSE))</f>
        <v/>
      </c>
      <c r="R469" s="15">
        <f>IF(R468="","",VLOOKUP($E468&amp;$D$85&amp;$D$86,'CCG data'!$A:$AD,'CCG data'!K$3,FALSE))</f>
        <v>0.34699999999999998</v>
      </c>
      <c r="S469" s="15">
        <f>IF(R468="","",VLOOKUP($E468&amp;$D$85&amp;$D$86,'CCG data'!$A:$AD,'CCG data'!L$3,FALSE))</f>
        <v>0.39600000000000002</v>
      </c>
      <c r="T469" s="15">
        <f>IF(T468="","",VLOOKUP($E468&amp;$D$85&amp;$D$86,'CCG data'!$A:$AD,'CCG data'!M$3,FALSE))</f>
        <v>0.35799999999999998</v>
      </c>
      <c r="U469" s="15">
        <f>IF(T468="","",VLOOKUP($E468&amp;$D$85&amp;$D$86,'CCG data'!$A:$AD,'CCG data'!N$3,FALSE))</f>
        <v>0.40699999999999997</v>
      </c>
      <c r="V469" s="15">
        <f>IF(V468="","",VLOOKUP($E468&amp;$D$85&amp;$D$86,'CCG data'!$A:$AD,'CCG data'!O$3,FALSE))</f>
        <v>0.22500000000000001</v>
      </c>
      <c r="W469" s="142">
        <f>IF(V468="","",VLOOKUP($E468&amp;$D$85&amp;$D$86,'CCG data'!$A:$AD,'CCG data'!P$3,FALSE))</f>
        <v>0.26900000000000002</v>
      </c>
      <c r="Z469" s="178" t="str">
        <f>IFERROR(VLOOKUP($E469&amp;$D$86, Outliers!$A$4:$P$214,10,FALSE),"0")</f>
        <v>0</v>
      </c>
      <c r="AA469" s="178" t="str">
        <f>IFERROR(VLOOKUP($E469&amp;$D$86, Outliers!$A$4:$P$214,11,FALSE),"0")</f>
        <v>0</v>
      </c>
      <c r="AB469" s="178" t="str">
        <f>IFERROR(VLOOKUP($E469&amp;$D$86, Outliers!$A$4:$P$214,12,FALSE),"0")</f>
        <v>0</v>
      </c>
      <c r="AD469" s="82"/>
      <c r="AE469" s="82"/>
      <c r="AF469" s="82"/>
      <c r="AG469" s="82"/>
    </row>
    <row r="470" spans="4:33" ht="15.75" x14ac:dyDescent="0.25">
      <c r="D470" s="301"/>
      <c r="E470" s="108" t="s">
        <v>312</v>
      </c>
      <c r="F470" s="372" t="str">
        <f>IF(OR(ISERROR(VLOOKUP($E470&amp;$D$85&amp;$D$86,'CCG data'!$A:$AD,'CCG data'!R$3,FALSE)),ISBLANK(VLOOKUP($E470&amp;$D$85&amp;$D$86,'CCG data'!$A:$AD,'CCG data'!R$3,FALSE))),"",VLOOKUP($E470&amp;$D$85&amp;$D$86,'CCG data'!$A:$AD,'CCG data'!R$3,FALSE))</f>
        <v/>
      </c>
      <c r="G470" s="373"/>
      <c r="H470" s="373">
        <f>IF(OR(ISERROR(VLOOKUP($E470&amp;$D$85&amp;$D$86,'CCG data'!$A:$AD,'CCG data'!S$3,FALSE)),ISBLANK(VLOOKUP($E470&amp;$D$85&amp;$D$86,'CCG data'!$A:$AD,'CCG data'!S$3,FALSE))),"",VLOOKUP($E470&amp;$D$85&amp;$D$86,'CCG data'!$A:$AD,'CCG data'!S$3,FALSE))</f>
        <v>27.4</v>
      </c>
      <c r="I470" s="373"/>
      <c r="J470" s="373">
        <f>IF(OR(ISERROR(VLOOKUP($E470&amp;$D$85&amp;$D$86,'CCG data'!$A:$AD,'CCG data'!T$3,FALSE)),ISBLANK(VLOOKUP($E470&amp;$D$85&amp;$D$86,'CCG data'!$A:$AD,'CCG data'!T$3,FALSE))),"",VLOOKUP($E470&amp;$D$85&amp;$D$86,'CCG data'!$A:$AD,'CCG data'!T$3,FALSE))</f>
        <v>30.9</v>
      </c>
      <c r="K470" s="373"/>
      <c r="L470" s="373">
        <f>IF(OR(ISERROR(VLOOKUP($E470&amp;$D$85&amp;$D$86,'CCG data'!$A:$AD,'CCG data'!U$3,FALSE)),ISBLANK(VLOOKUP($E470&amp;$D$85&amp;$D$86,'CCG data'!$A:$AD,'CCG data'!U$3,FALSE))),"",VLOOKUP($E470&amp;$D$85&amp;$D$86,'CCG data'!$A:$AD,'CCG data'!U$3,FALSE))</f>
        <v>12.7</v>
      </c>
      <c r="M470" s="374"/>
      <c r="N470" s="303">
        <f>IF(OR(ISERROR(VLOOKUP($E470&amp;$D$85&amp;$D$86,'CCG data'!$A:$AD,'CCG data'!G$3,FALSE)),ISBLANK(VLOOKUP($E470&amp;$D$85&amp;$D$86,'CCG data'!$A:$AD,'CCG data'!G$3,FALSE))),"",VLOOKUP($E470&amp;$D$85&amp;$D$86,'CCG data'!$A:$AD,'CCG data'!G$3,FALSE))</f>
        <v>802</v>
      </c>
      <c r="P470" s="354" t="str">
        <f>IF(OR(ISERROR(VLOOKUP($E470&amp;$D$85&amp;$D$86,'CCG data'!$A:$AD,'CCG data'!B$3,FALSE)),ISBLANK(VLOOKUP($E470&amp;$D$85&amp;$D$86,'CCG data'!$A:$AD,'CCG data'!B$3,FALSE))),"",VLOOKUP($E470&amp;$D$85&amp;$D$86,'CCG data'!$A:$AD,'CCG data'!B$3,FALSE))</f>
        <v/>
      </c>
      <c r="Q470" s="246"/>
      <c r="R470" s="246">
        <f>IF(OR(ISERROR(VLOOKUP($E470&amp;$D$85&amp;$D$86,'CCG data'!$A:$AD,'CCG data'!C$3,FALSE)),ISBLANK(VLOOKUP($E470&amp;$D$85&amp;$D$86,'CCG data'!$A:$AD,'CCG data'!C$3,FALSE))),"",VLOOKUP($E470&amp;$D$85&amp;$D$86,'CCG data'!$A:$AD,'CCG data'!C$3,FALSE))</f>
        <v>0.38653366583541149</v>
      </c>
      <c r="S470" s="246"/>
      <c r="T470" s="246">
        <f>IF(OR(ISERROR(VLOOKUP($E470&amp;$D$85&amp;$D$86,'CCG data'!$A:$AD,'CCG data'!D$3,FALSE)),ISBLANK(VLOOKUP($E470&amp;$D$85&amp;$D$86,'CCG data'!$A:$AD,'CCG data'!D$3,FALSE))),"",VLOOKUP($E470&amp;$D$85&amp;$D$86,'CCG data'!$A:$AD,'CCG data'!D$3,FALSE))</f>
        <v>0.43266832917705733</v>
      </c>
      <c r="U470" s="246"/>
      <c r="V470" s="246">
        <f>IF(OR(ISERROR(VLOOKUP($E470&amp;$D$85&amp;$D$86,'CCG data'!$A:$AD,'CCG data'!E$3,FALSE)),ISBLANK(VLOOKUP($E470&amp;$D$85&amp;$D$86,'CCG data'!$A:$AD,'CCG data'!E$3,FALSE))),"",VLOOKUP($E470&amp;$D$85&amp;$D$86,'CCG data'!$A:$AD,'CCG data'!E$3,FALSE))</f>
        <v>0.18079800498753118</v>
      </c>
      <c r="W470" s="387"/>
      <c r="Z470" s="178">
        <f>IFERROR(VLOOKUP($E470&amp;$D$86, Outliers!$A$4:$P$214,10,FALSE),"0")</f>
        <v>1</v>
      </c>
      <c r="AA470" s="178">
        <f>IFERROR(VLOOKUP($E470&amp;$D$86, Outliers!$A$4:$P$214,11,FALSE),"0")</f>
        <v>0</v>
      </c>
      <c r="AB470" s="178">
        <f>IFERROR(VLOOKUP($E470&amp;$D$86, Outliers!$A$4:$P$214,12,FALSE),"0")</f>
        <v>0</v>
      </c>
      <c r="AD470" s="82"/>
      <c r="AE470" s="82"/>
      <c r="AF470" s="82"/>
      <c r="AG470" s="82"/>
    </row>
    <row r="471" spans="4:33" x14ac:dyDescent="0.25">
      <c r="D471" s="301"/>
      <c r="E471" s="107" t="s">
        <v>27</v>
      </c>
      <c r="F471" s="99" t="str">
        <f>IF(P470="","",VLOOKUP($E470&amp;$D$85&amp;$D$86,'CCG data'!$A:$AD,'CCG data'!W$3,FALSE))</f>
        <v/>
      </c>
      <c r="G471" s="100" t="str">
        <f>IF(P470="","",VLOOKUP($E470&amp;$D$85&amp;$D$86,'CCG data'!$A:$AD,'CCG data'!X$3,FALSE))</f>
        <v/>
      </c>
      <c r="H471" s="100">
        <f>IF(R470="","",VLOOKUP($E470&amp;$D$85&amp;$D$86,'CCG data'!$A:$AD,'CCG data'!Y$3,FALSE))</f>
        <v>24.4</v>
      </c>
      <c r="I471" s="100">
        <f>IF(R470="","",VLOOKUP($E470&amp;$D$85&amp;$D$86,'CCG data'!$A:$AD,'CCG data'!Z$3,FALSE))</f>
        <v>30.5</v>
      </c>
      <c r="J471" s="100">
        <f>IF(T470="","",VLOOKUP($E470&amp;$D$85&amp;$D$86,'CCG data'!$A:$AD,'CCG data'!AA$3,FALSE))</f>
        <v>27.7</v>
      </c>
      <c r="K471" s="100">
        <f>IF(T470="","",VLOOKUP($E470&amp;$D$85&amp;$D$86,'CCG data'!$A:$AD,'CCG data'!AB$3,FALSE))</f>
        <v>34.200000000000003</v>
      </c>
      <c r="L471" s="100">
        <f>IF(V470="","",VLOOKUP($E470&amp;$D$85&amp;$D$86,'CCG data'!$A:$AD,'CCG data'!AC$3,FALSE))</f>
        <v>10.7</v>
      </c>
      <c r="M471" s="100">
        <f>IF(V470="","",VLOOKUP($E470&amp;$D$85&amp;$D$86,'CCG data'!$A:$AD,'CCG data'!AD$3,FALSE))</f>
        <v>14.8</v>
      </c>
      <c r="N471" s="304"/>
      <c r="P471" s="162" t="str">
        <f>IF(P470="","",VLOOKUP($E470&amp;$D$85&amp;$D$86,'CCG data'!$A:$AD,'CCG data'!I$3,FALSE))</f>
        <v/>
      </c>
      <c r="Q471" s="15" t="str">
        <f>IF(P470="","",VLOOKUP($E470&amp;$D$85&amp;$D$86,'CCG data'!$A:$AD,'CCG data'!J$3,FALSE))</f>
        <v/>
      </c>
      <c r="R471" s="15">
        <f>IF(R470="","",VLOOKUP($E470&amp;$D$85&amp;$D$86,'CCG data'!$A:$AD,'CCG data'!K$3,FALSE))</f>
        <v>0.35299999999999998</v>
      </c>
      <c r="S471" s="15">
        <f>IF(R470="","",VLOOKUP($E470&amp;$D$85&amp;$D$86,'CCG data'!$A:$AD,'CCG data'!L$3,FALSE))</f>
        <v>0.42099999999999999</v>
      </c>
      <c r="T471" s="15">
        <f>IF(T470="","",VLOOKUP($E470&amp;$D$85&amp;$D$86,'CCG data'!$A:$AD,'CCG data'!M$3,FALSE))</f>
        <v>0.39900000000000002</v>
      </c>
      <c r="U471" s="15">
        <f>IF(T470="","",VLOOKUP($E470&amp;$D$85&amp;$D$86,'CCG data'!$A:$AD,'CCG data'!N$3,FALSE))</f>
        <v>0.46700000000000003</v>
      </c>
      <c r="V471" s="15">
        <f>IF(V470="","",VLOOKUP($E470&amp;$D$85&amp;$D$86,'CCG data'!$A:$AD,'CCG data'!O$3,FALSE))</f>
        <v>0.156</v>
      </c>
      <c r="W471" s="142">
        <f>IF(V470="","",VLOOKUP($E470&amp;$D$85&amp;$D$86,'CCG data'!$A:$AD,'CCG data'!P$3,FALSE))</f>
        <v>0.20899999999999999</v>
      </c>
      <c r="Z471" s="178" t="str">
        <f>IFERROR(VLOOKUP($E471&amp;$D$86, Outliers!$A$4:$P$214,10,FALSE),"0")</f>
        <v>0</v>
      </c>
      <c r="AA471" s="178" t="str">
        <f>IFERROR(VLOOKUP($E471&amp;$D$86, Outliers!$A$4:$P$214,11,FALSE),"0")</f>
        <v>0</v>
      </c>
      <c r="AB471" s="178" t="str">
        <f>IFERROR(VLOOKUP($E471&amp;$D$86, Outliers!$A$4:$P$214,12,FALSE),"0")</f>
        <v>0</v>
      </c>
      <c r="AD471" s="82"/>
      <c r="AE471" s="82"/>
      <c r="AF471" s="82"/>
      <c r="AG471" s="82"/>
    </row>
    <row r="472" spans="4:33" ht="15.75" x14ac:dyDescent="0.25">
      <c r="D472" s="301"/>
      <c r="E472" s="108" t="s">
        <v>313</v>
      </c>
      <c r="F472" s="372" t="str">
        <f>IF(OR(ISERROR(VLOOKUP($E472&amp;$D$85&amp;$D$86,'CCG data'!$A:$AD,'CCG data'!R$3,FALSE)),ISBLANK(VLOOKUP($E472&amp;$D$85&amp;$D$86,'CCG data'!$A:$AD,'CCG data'!R$3,FALSE))),"",VLOOKUP($E472&amp;$D$85&amp;$D$86,'CCG data'!$A:$AD,'CCG data'!R$3,FALSE))</f>
        <v/>
      </c>
      <c r="G472" s="373"/>
      <c r="H472" s="373">
        <f>IF(OR(ISERROR(VLOOKUP($E472&amp;$D$85&amp;$D$86,'CCG data'!$A:$AD,'CCG data'!S$3,FALSE)),ISBLANK(VLOOKUP($E472&amp;$D$85&amp;$D$86,'CCG data'!$A:$AD,'CCG data'!S$3,FALSE))),"",VLOOKUP($E472&amp;$D$85&amp;$D$86,'CCG data'!$A:$AD,'CCG data'!S$3,FALSE))</f>
        <v>34.299999999999997</v>
      </c>
      <c r="I472" s="373"/>
      <c r="J472" s="373">
        <f>IF(OR(ISERROR(VLOOKUP($E472&amp;$D$85&amp;$D$86,'CCG data'!$A:$AD,'CCG data'!T$3,FALSE)),ISBLANK(VLOOKUP($E472&amp;$D$85&amp;$D$86,'CCG data'!$A:$AD,'CCG data'!T$3,FALSE))),"",VLOOKUP($E472&amp;$D$85&amp;$D$86,'CCG data'!$A:$AD,'CCG data'!T$3,FALSE))</f>
        <v>35.4</v>
      </c>
      <c r="K472" s="373"/>
      <c r="L472" s="373">
        <f>IF(OR(ISERROR(VLOOKUP($E472&amp;$D$85&amp;$D$86,'CCG data'!$A:$AD,'CCG data'!U$3,FALSE)),ISBLANK(VLOOKUP($E472&amp;$D$85&amp;$D$86,'CCG data'!$A:$AD,'CCG data'!U$3,FALSE))),"",VLOOKUP($E472&amp;$D$85&amp;$D$86,'CCG data'!$A:$AD,'CCG data'!U$3,FALSE))</f>
        <v>14.4</v>
      </c>
      <c r="M472" s="374"/>
      <c r="N472" s="303">
        <f>IF(OR(ISERROR(VLOOKUP($E472&amp;$D$85&amp;$D$86,'CCG data'!$A:$AD,'CCG data'!G$3,FALSE)),ISBLANK(VLOOKUP($E472&amp;$D$85&amp;$D$86,'CCG data'!$A:$AD,'CCG data'!G$3,FALSE))),"",VLOOKUP($E472&amp;$D$85&amp;$D$86,'CCG data'!$A:$AD,'CCG data'!G$3,FALSE))</f>
        <v>1009</v>
      </c>
      <c r="P472" s="354" t="str">
        <f>IF(OR(ISERROR(VLOOKUP($E472&amp;$D$85&amp;$D$86,'CCG data'!$A:$AD,'CCG data'!B$3,FALSE)),ISBLANK(VLOOKUP($E472&amp;$D$85&amp;$D$86,'CCG data'!$A:$AD,'CCG data'!B$3,FALSE))),"",VLOOKUP($E472&amp;$D$85&amp;$D$86,'CCG data'!$A:$AD,'CCG data'!B$3,FALSE))</f>
        <v/>
      </c>
      <c r="Q472" s="246"/>
      <c r="R472" s="246">
        <f>IF(OR(ISERROR(VLOOKUP($E472&amp;$D$85&amp;$D$86,'CCG data'!$A:$AD,'CCG data'!C$3,FALSE)),ISBLANK(VLOOKUP($E472&amp;$D$85&amp;$D$86,'CCG data'!$A:$AD,'CCG data'!C$3,FALSE))),"",VLOOKUP($E472&amp;$D$85&amp;$D$86,'CCG data'!$A:$AD,'CCG data'!C$3,FALSE))</f>
        <v>0.40237859266600595</v>
      </c>
      <c r="S472" s="246"/>
      <c r="T472" s="246">
        <f>IF(OR(ISERROR(VLOOKUP($E472&amp;$D$85&amp;$D$86,'CCG data'!$A:$AD,'CCG data'!D$3,FALSE)),ISBLANK(VLOOKUP($E472&amp;$D$85&amp;$D$86,'CCG data'!$A:$AD,'CCG data'!D$3,FALSE))),"",VLOOKUP($E472&amp;$D$85&amp;$D$86,'CCG data'!$A:$AD,'CCG data'!D$3,FALSE))</f>
        <v>0.4172447968285431</v>
      </c>
      <c r="U472" s="246"/>
      <c r="V472" s="246">
        <f>IF(OR(ISERROR(VLOOKUP($E472&amp;$D$85&amp;$D$86,'CCG data'!$A:$AD,'CCG data'!E$3,FALSE)),ISBLANK(VLOOKUP($E472&amp;$D$85&amp;$D$86,'CCG data'!$A:$AD,'CCG data'!E$3,FALSE))),"",VLOOKUP($E472&amp;$D$85&amp;$D$86,'CCG data'!$A:$AD,'CCG data'!E$3,FALSE))</f>
        <v>0.18037661050545095</v>
      </c>
      <c r="W472" s="387"/>
      <c r="Z472" s="178">
        <f>IFERROR(VLOOKUP($E472&amp;$D$86, Outliers!$A$4:$P$214,10,FALSE),"0")</f>
        <v>0</v>
      </c>
      <c r="AA472" s="178">
        <f>IFERROR(VLOOKUP($E472&amp;$D$86, Outliers!$A$4:$P$214,11,FALSE),"0")</f>
        <v>1</v>
      </c>
      <c r="AB472" s="178">
        <f>IFERROR(VLOOKUP($E472&amp;$D$86, Outliers!$A$4:$P$214,12,FALSE),"0")</f>
        <v>0</v>
      </c>
      <c r="AD472" s="82"/>
      <c r="AE472" s="82"/>
      <c r="AF472" s="82"/>
      <c r="AG472" s="82"/>
    </row>
    <row r="473" spans="4:33" x14ac:dyDescent="0.25">
      <c r="D473" s="301"/>
      <c r="E473" s="107" t="s">
        <v>27</v>
      </c>
      <c r="F473" s="99" t="str">
        <f>IF(P472="","",VLOOKUP($E472&amp;$D$85&amp;$D$86,'CCG data'!$A:$AD,'CCG data'!W$3,FALSE))</f>
        <v/>
      </c>
      <c r="G473" s="100" t="str">
        <f>IF(P472="","",VLOOKUP($E472&amp;$D$85&amp;$D$86,'CCG data'!$A:$AD,'CCG data'!X$3,FALSE))</f>
        <v/>
      </c>
      <c r="H473" s="100">
        <f>IF(R472="","",VLOOKUP($E472&amp;$D$85&amp;$D$86,'CCG data'!$A:$AD,'CCG data'!Y$3,FALSE))</f>
        <v>31</v>
      </c>
      <c r="I473" s="100">
        <f>IF(R472="","",VLOOKUP($E472&amp;$D$85&amp;$D$86,'CCG data'!$A:$AD,'CCG data'!Z$3,FALSE))</f>
        <v>37.700000000000003</v>
      </c>
      <c r="J473" s="100">
        <f>IF(T472="","",VLOOKUP($E472&amp;$D$85&amp;$D$86,'CCG data'!$A:$AD,'CCG data'!AA$3,FALSE))</f>
        <v>32</v>
      </c>
      <c r="K473" s="100">
        <f>IF(T472="","",VLOOKUP($E472&amp;$D$85&amp;$D$86,'CCG data'!$A:$AD,'CCG data'!AB$3,FALSE))</f>
        <v>38.700000000000003</v>
      </c>
      <c r="L473" s="100">
        <f>IF(V472="","",VLOOKUP($E472&amp;$D$85&amp;$D$86,'CCG data'!$A:$AD,'CCG data'!AC$3,FALSE))</f>
        <v>12.3</v>
      </c>
      <c r="M473" s="100">
        <f>IF(V472="","",VLOOKUP($E472&amp;$D$85&amp;$D$86,'CCG data'!$A:$AD,'CCG data'!AD$3,FALSE))</f>
        <v>16.5</v>
      </c>
      <c r="N473" s="304"/>
      <c r="P473" s="162" t="str">
        <f>IF(P472="","",VLOOKUP($E472&amp;$D$85&amp;$D$86,'CCG data'!$A:$AD,'CCG data'!I$3,FALSE))</f>
        <v/>
      </c>
      <c r="Q473" s="15" t="str">
        <f>IF(P472="","",VLOOKUP($E472&amp;$D$85&amp;$D$86,'CCG data'!$A:$AD,'CCG data'!J$3,FALSE))</f>
        <v/>
      </c>
      <c r="R473" s="15">
        <f>IF(R472="","",VLOOKUP($E472&amp;$D$85&amp;$D$86,'CCG data'!$A:$AD,'CCG data'!K$3,FALSE))</f>
        <v>0.373</v>
      </c>
      <c r="S473" s="15">
        <f>IF(R472="","",VLOOKUP($E472&amp;$D$85&amp;$D$86,'CCG data'!$A:$AD,'CCG data'!L$3,FALSE))</f>
        <v>0.433</v>
      </c>
      <c r="T473" s="15">
        <f>IF(T472="","",VLOOKUP($E472&amp;$D$85&amp;$D$86,'CCG data'!$A:$AD,'CCG data'!M$3,FALSE))</f>
        <v>0.38700000000000001</v>
      </c>
      <c r="U473" s="15">
        <f>IF(T472="","",VLOOKUP($E472&amp;$D$85&amp;$D$86,'CCG data'!$A:$AD,'CCG data'!N$3,FALSE))</f>
        <v>0.44800000000000001</v>
      </c>
      <c r="V473" s="15">
        <f>IF(V472="","",VLOOKUP($E472&amp;$D$85&amp;$D$86,'CCG data'!$A:$AD,'CCG data'!O$3,FALSE))</f>
        <v>0.158</v>
      </c>
      <c r="W473" s="142">
        <f>IF(V472="","",VLOOKUP($E472&amp;$D$85&amp;$D$86,'CCG data'!$A:$AD,'CCG data'!P$3,FALSE))</f>
        <v>0.20499999999999999</v>
      </c>
      <c r="Z473" s="178" t="str">
        <f>IFERROR(VLOOKUP($E473&amp;$D$86, Outliers!$A$4:$P$214,10,FALSE),"0")</f>
        <v>0</v>
      </c>
      <c r="AA473" s="178" t="str">
        <f>IFERROR(VLOOKUP($E473&amp;$D$86, Outliers!$A$4:$P$214,11,FALSE),"0")</f>
        <v>0</v>
      </c>
      <c r="AB473" s="178" t="str">
        <f>IFERROR(VLOOKUP($E473&amp;$D$86, Outliers!$A$4:$P$214,12,FALSE),"0")</f>
        <v>0</v>
      </c>
      <c r="AD473" s="82"/>
      <c r="AE473" s="82"/>
      <c r="AF473" s="82"/>
      <c r="AG473" s="82"/>
    </row>
    <row r="474" spans="4:33" ht="15.75" x14ac:dyDescent="0.25">
      <c r="D474" s="301"/>
      <c r="E474" s="108" t="s">
        <v>314</v>
      </c>
      <c r="F474" s="372" t="str">
        <f>IF(OR(ISERROR(VLOOKUP($E474&amp;$D$85&amp;$D$86,'CCG data'!$A:$AD,'CCG data'!R$3,FALSE)),ISBLANK(VLOOKUP($E474&amp;$D$85&amp;$D$86,'CCG data'!$A:$AD,'CCG data'!R$3,FALSE))),"",VLOOKUP($E474&amp;$D$85&amp;$D$86,'CCG data'!$A:$AD,'CCG data'!R$3,FALSE))</f>
        <v/>
      </c>
      <c r="G474" s="373"/>
      <c r="H474" s="373">
        <f>IF(OR(ISERROR(VLOOKUP($E474&amp;$D$85&amp;$D$86,'CCG data'!$A:$AD,'CCG data'!S$3,FALSE)),ISBLANK(VLOOKUP($E474&amp;$D$85&amp;$D$86,'CCG data'!$A:$AD,'CCG data'!S$3,FALSE))),"",VLOOKUP($E474&amp;$D$85&amp;$D$86,'CCG data'!$A:$AD,'CCG data'!S$3,FALSE))</f>
        <v>39.299999999999997</v>
      </c>
      <c r="I474" s="373"/>
      <c r="J474" s="373">
        <f>IF(OR(ISERROR(VLOOKUP($E474&amp;$D$85&amp;$D$86,'CCG data'!$A:$AD,'CCG data'!T$3,FALSE)),ISBLANK(VLOOKUP($E474&amp;$D$85&amp;$D$86,'CCG data'!$A:$AD,'CCG data'!T$3,FALSE))),"",VLOOKUP($E474&amp;$D$85&amp;$D$86,'CCG data'!$A:$AD,'CCG data'!T$3,FALSE))</f>
        <v>31.1</v>
      </c>
      <c r="K474" s="373"/>
      <c r="L474" s="373">
        <f>IF(OR(ISERROR(VLOOKUP($E474&amp;$D$85&amp;$D$86,'CCG data'!$A:$AD,'CCG data'!U$3,FALSE)),ISBLANK(VLOOKUP($E474&amp;$D$85&amp;$D$86,'CCG data'!$A:$AD,'CCG data'!U$3,FALSE))),"",VLOOKUP($E474&amp;$D$85&amp;$D$86,'CCG data'!$A:$AD,'CCG data'!U$3,FALSE))</f>
        <v>12.1</v>
      </c>
      <c r="M474" s="374"/>
      <c r="N474" s="303">
        <f>IF(OR(ISERROR(VLOOKUP($E474&amp;$D$85&amp;$D$86,'CCG data'!$A:$AD,'CCG data'!G$3,FALSE)),ISBLANK(VLOOKUP($E474&amp;$D$85&amp;$D$86,'CCG data'!$A:$AD,'CCG data'!G$3,FALSE))),"",VLOOKUP($E474&amp;$D$85&amp;$D$86,'CCG data'!$A:$AD,'CCG data'!G$3,FALSE))</f>
        <v>1105</v>
      </c>
      <c r="P474" s="354" t="str">
        <f>IF(OR(ISERROR(VLOOKUP($E474&amp;$D$85&amp;$D$86,'CCG data'!$A:$AD,'CCG data'!B$3,FALSE)),ISBLANK(VLOOKUP($E474&amp;$D$85&amp;$D$86,'CCG data'!$A:$AD,'CCG data'!B$3,FALSE))),"",VLOOKUP($E474&amp;$D$85&amp;$D$86,'CCG data'!$A:$AD,'CCG data'!B$3,FALSE))</f>
        <v/>
      </c>
      <c r="Q474" s="246"/>
      <c r="R474" s="246">
        <f>IF(OR(ISERROR(VLOOKUP($E474&amp;$D$85&amp;$D$86,'CCG data'!$A:$AD,'CCG data'!C$3,FALSE)),ISBLANK(VLOOKUP($E474&amp;$D$85&amp;$D$86,'CCG data'!$A:$AD,'CCG data'!C$3,FALSE))),"",VLOOKUP($E474&amp;$D$85&amp;$D$86,'CCG data'!$A:$AD,'CCG data'!C$3,FALSE))</f>
        <v>0.48144796380090499</v>
      </c>
      <c r="S474" s="246"/>
      <c r="T474" s="246">
        <f>IF(OR(ISERROR(VLOOKUP($E474&amp;$D$85&amp;$D$86,'CCG data'!$A:$AD,'CCG data'!D$3,FALSE)),ISBLANK(VLOOKUP($E474&amp;$D$85&amp;$D$86,'CCG data'!$A:$AD,'CCG data'!D$3,FALSE))),"",VLOOKUP($E474&amp;$D$85&amp;$D$86,'CCG data'!$A:$AD,'CCG data'!D$3,FALSE))</f>
        <v>0.37194570135746607</v>
      </c>
      <c r="U474" s="246"/>
      <c r="V474" s="246">
        <f>IF(OR(ISERROR(VLOOKUP($E474&amp;$D$85&amp;$D$86,'CCG data'!$A:$AD,'CCG data'!E$3,FALSE)),ISBLANK(VLOOKUP($E474&amp;$D$85&amp;$D$86,'CCG data'!$A:$AD,'CCG data'!E$3,FALSE))),"",VLOOKUP($E474&amp;$D$85&amp;$D$86,'CCG data'!$A:$AD,'CCG data'!E$3,FALSE))</f>
        <v>0.14660633484162897</v>
      </c>
      <c r="W474" s="387"/>
      <c r="Z474" s="178">
        <f>IFERROR(VLOOKUP($E474&amp;$D$86, Outliers!$A$4:$P$214,10,FALSE),"0")</f>
        <v>0</v>
      </c>
      <c r="AA474" s="178">
        <f>IFERROR(VLOOKUP($E474&amp;$D$86, Outliers!$A$4:$P$214,11,FALSE),"0")</f>
        <v>0</v>
      </c>
      <c r="AB474" s="178">
        <f>IFERROR(VLOOKUP($E474&amp;$D$86, Outliers!$A$4:$P$214,12,FALSE),"0")</f>
        <v>0</v>
      </c>
      <c r="AD474" s="82"/>
      <c r="AE474" s="82"/>
      <c r="AF474" s="82"/>
      <c r="AG474" s="82"/>
    </row>
    <row r="475" spans="4:33" x14ac:dyDescent="0.25">
      <c r="D475" s="301"/>
      <c r="E475" s="107" t="s">
        <v>27</v>
      </c>
      <c r="F475" s="99" t="str">
        <f>IF(P474="","",VLOOKUP($E474&amp;$D$85&amp;$D$86,'CCG data'!$A:$AD,'CCG data'!W$3,FALSE))</f>
        <v/>
      </c>
      <c r="G475" s="100" t="str">
        <f>IF(P474="","",VLOOKUP($E474&amp;$D$85&amp;$D$86,'CCG data'!$A:$AD,'CCG data'!X$3,FALSE))</f>
        <v/>
      </c>
      <c r="H475" s="100">
        <f>IF(R474="","",VLOOKUP($E474&amp;$D$85&amp;$D$86,'CCG data'!$A:$AD,'CCG data'!Y$3,FALSE))</f>
        <v>36</v>
      </c>
      <c r="I475" s="100">
        <f>IF(R474="","",VLOOKUP($E474&amp;$D$85&amp;$D$86,'CCG data'!$A:$AD,'CCG data'!Z$3,FALSE))</f>
        <v>42.7</v>
      </c>
      <c r="J475" s="100">
        <f>IF(T474="","",VLOOKUP($E474&amp;$D$85&amp;$D$86,'CCG data'!$A:$AD,'CCG data'!AA$3,FALSE))</f>
        <v>28.1</v>
      </c>
      <c r="K475" s="100">
        <f>IF(T474="","",VLOOKUP($E474&amp;$D$85&amp;$D$86,'CCG data'!$A:$AD,'CCG data'!AB$3,FALSE))</f>
        <v>34.1</v>
      </c>
      <c r="L475" s="100">
        <f>IF(V474="","",VLOOKUP($E474&amp;$D$85&amp;$D$86,'CCG data'!$A:$AD,'CCG data'!AC$3,FALSE))</f>
        <v>10.3</v>
      </c>
      <c r="M475" s="100">
        <f>IF(V474="","",VLOOKUP($E474&amp;$D$85&amp;$D$86,'CCG data'!$A:$AD,'CCG data'!AD$3,FALSE))</f>
        <v>14</v>
      </c>
      <c r="N475" s="304"/>
      <c r="P475" s="162" t="str">
        <f>IF(P474="","",VLOOKUP($E474&amp;$D$85&amp;$D$86,'CCG data'!$A:$AD,'CCG data'!I$3,FALSE))</f>
        <v/>
      </c>
      <c r="Q475" s="15" t="str">
        <f>IF(P474="","",VLOOKUP($E474&amp;$D$85&amp;$D$86,'CCG data'!$A:$AD,'CCG data'!J$3,FALSE))</f>
        <v/>
      </c>
      <c r="R475" s="15">
        <f>IF(R474="","",VLOOKUP($E474&amp;$D$85&amp;$D$86,'CCG data'!$A:$AD,'CCG data'!K$3,FALSE))</f>
        <v>0.45200000000000001</v>
      </c>
      <c r="S475" s="15">
        <f>IF(R474="","",VLOOKUP($E474&amp;$D$85&amp;$D$86,'CCG data'!$A:$AD,'CCG data'!L$3,FALSE))</f>
        <v>0.51100000000000001</v>
      </c>
      <c r="T475" s="15">
        <f>IF(T474="","",VLOOKUP($E474&amp;$D$85&amp;$D$86,'CCG data'!$A:$AD,'CCG data'!M$3,FALSE))</f>
        <v>0.34399999999999997</v>
      </c>
      <c r="U475" s="15">
        <f>IF(T474="","",VLOOKUP($E474&amp;$D$85&amp;$D$86,'CCG data'!$A:$AD,'CCG data'!N$3,FALSE))</f>
        <v>0.40100000000000002</v>
      </c>
      <c r="V475" s="15">
        <f>IF(V474="","",VLOOKUP($E474&amp;$D$85&amp;$D$86,'CCG data'!$A:$AD,'CCG data'!O$3,FALSE))</f>
        <v>0.127</v>
      </c>
      <c r="W475" s="142">
        <f>IF(V474="","",VLOOKUP($E474&amp;$D$85&amp;$D$86,'CCG data'!$A:$AD,'CCG data'!P$3,FALSE))</f>
        <v>0.16900000000000001</v>
      </c>
      <c r="Z475" s="178" t="str">
        <f>IFERROR(VLOOKUP($E475&amp;$D$86, Outliers!$A$4:$P$214,10,FALSE),"0")</f>
        <v>0</v>
      </c>
      <c r="AA475" s="178" t="str">
        <f>IFERROR(VLOOKUP($E475&amp;$D$86, Outliers!$A$4:$P$214,11,FALSE),"0")</f>
        <v>0</v>
      </c>
      <c r="AB475" s="178" t="str">
        <f>IFERROR(VLOOKUP($E475&amp;$D$86, Outliers!$A$4:$P$214,12,FALSE),"0")</f>
        <v>0</v>
      </c>
      <c r="AD475" s="82"/>
      <c r="AE475" s="82"/>
      <c r="AF475" s="82"/>
      <c r="AG475" s="82"/>
    </row>
    <row r="476" spans="4:33" ht="15.75" x14ac:dyDescent="0.25">
      <c r="D476" s="301"/>
      <c r="E476" s="108" t="s">
        <v>315</v>
      </c>
      <c r="F476" s="372" t="str">
        <f>IF(OR(ISERROR(VLOOKUP($E476&amp;$D$85&amp;$D$86,'CCG data'!$A:$AD,'CCG data'!R$3,FALSE)),ISBLANK(VLOOKUP($E476&amp;$D$85&amp;$D$86,'CCG data'!$A:$AD,'CCG data'!R$3,FALSE))),"",VLOOKUP($E476&amp;$D$85&amp;$D$86,'CCG data'!$A:$AD,'CCG data'!R$3,FALSE))</f>
        <v/>
      </c>
      <c r="G476" s="373"/>
      <c r="H476" s="373">
        <f>IF(OR(ISERROR(VLOOKUP($E476&amp;$D$85&amp;$D$86,'CCG data'!$A:$AD,'CCG data'!S$3,FALSE)),ISBLANK(VLOOKUP($E476&amp;$D$85&amp;$D$86,'CCG data'!$A:$AD,'CCG data'!S$3,FALSE))),"",VLOOKUP($E476&amp;$D$85&amp;$D$86,'CCG data'!$A:$AD,'CCG data'!S$3,FALSE))</f>
        <v>36.700000000000003</v>
      </c>
      <c r="I476" s="373"/>
      <c r="J476" s="373">
        <f>IF(OR(ISERROR(VLOOKUP($E476&amp;$D$85&amp;$D$86,'CCG data'!$A:$AD,'CCG data'!T$3,FALSE)),ISBLANK(VLOOKUP($E476&amp;$D$85&amp;$D$86,'CCG data'!$A:$AD,'CCG data'!T$3,FALSE))),"",VLOOKUP($E476&amp;$D$85&amp;$D$86,'CCG data'!$A:$AD,'CCG data'!T$3,FALSE))</f>
        <v>28</v>
      </c>
      <c r="K476" s="373"/>
      <c r="L476" s="373">
        <f>IF(OR(ISERROR(VLOOKUP($E476&amp;$D$85&amp;$D$86,'CCG data'!$A:$AD,'CCG data'!U$3,FALSE)),ISBLANK(VLOOKUP($E476&amp;$D$85&amp;$D$86,'CCG data'!$A:$AD,'CCG data'!U$3,FALSE))),"",VLOOKUP($E476&amp;$D$85&amp;$D$86,'CCG data'!$A:$AD,'CCG data'!U$3,FALSE))</f>
        <v>13.8</v>
      </c>
      <c r="M476" s="374"/>
      <c r="N476" s="303">
        <f>IF(OR(ISERROR(VLOOKUP($E476&amp;$D$85&amp;$D$86,'CCG data'!$A:$AD,'CCG data'!G$3,FALSE)),ISBLANK(VLOOKUP($E476&amp;$D$85&amp;$D$86,'CCG data'!$A:$AD,'CCG data'!G$3,FALSE))),"",VLOOKUP($E476&amp;$D$85&amp;$D$86,'CCG data'!$A:$AD,'CCG data'!G$3,FALSE))</f>
        <v>1040</v>
      </c>
      <c r="P476" s="354" t="str">
        <f>IF(OR(ISERROR(VLOOKUP($E476&amp;$D$85&amp;$D$86,'CCG data'!$A:$AD,'CCG data'!B$3,FALSE)),ISBLANK(VLOOKUP($E476&amp;$D$85&amp;$D$86,'CCG data'!$A:$AD,'CCG data'!B$3,FALSE))),"",VLOOKUP($E476&amp;$D$85&amp;$D$86,'CCG data'!$A:$AD,'CCG data'!B$3,FALSE))</f>
        <v/>
      </c>
      <c r="Q476" s="246"/>
      <c r="R476" s="246">
        <f>IF(OR(ISERROR(VLOOKUP($E476&amp;$D$85&amp;$D$86,'CCG data'!$A:$AD,'CCG data'!C$3,FALSE)),ISBLANK(VLOOKUP($E476&amp;$D$85&amp;$D$86,'CCG data'!$A:$AD,'CCG data'!C$3,FALSE))),"",VLOOKUP($E476&amp;$D$85&amp;$D$86,'CCG data'!$A:$AD,'CCG data'!C$3,FALSE))</f>
        <v>0.47019230769230769</v>
      </c>
      <c r="S476" s="246"/>
      <c r="T476" s="246">
        <f>IF(OR(ISERROR(VLOOKUP($E476&amp;$D$85&amp;$D$86,'CCG data'!$A:$AD,'CCG data'!D$3,FALSE)),ISBLANK(VLOOKUP($E476&amp;$D$85&amp;$D$86,'CCG data'!$A:$AD,'CCG data'!D$3,FALSE))),"",VLOOKUP($E476&amp;$D$85&amp;$D$86,'CCG data'!$A:$AD,'CCG data'!D$3,FALSE))</f>
        <v>0.35096153846153844</v>
      </c>
      <c r="U476" s="246"/>
      <c r="V476" s="246">
        <f>IF(OR(ISERROR(VLOOKUP($E476&amp;$D$85&amp;$D$86,'CCG data'!$A:$AD,'CCG data'!E$3,FALSE)),ISBLANK(VLOOKUP($E476&amp;$D$85&amp;$D$86,'CCG data'!$A:$AD,'CCG data'!E$3,FALSE))),"",VLOOKUP($E476&amp;$D$85&amp;$D$86,'CCG data'!$A:$AD,'CCG data'!E$3,FALSE))</f>
        <v>0.17884615384615385</v>
      </c>
      <c r="W476" s="387"/>
      <c r="Z476" s="178">
        <f>IFERROR(VLOOKUP($E476&amp;$D$86, Outliers!$A$4:$P$214,10,FALSE),"0")</f>
        <v>0</v>
      </c>
      <c r="AA476" s="178">
        <f>IFERROR(VLOOKUP($E476&amp;$D$86, Outliers!$A$4:$P$214,11,FALSE),"0")</f>
        <v>0</v>
      </c>
      <c r="AB476" s="178">
        <f>IFERROR(VLOOKUP($E476&amp;$D$86, Outliers!$A$4:$P$214,12,FALSE),"0")</f>
        <v>0</v>
      </c>
      <c r="AD476" s="82"/>
      <c r="AE476" s="82"/>
      <c r="AF476" s="82"/>
      <c r="AG476" s="82"/>
    </row>
    <row r="477" spans="4:33" x14ac:dyDescent="0.25">
      <c r="D477" s="301"/>
      <c r="E477" s="107" t="s">
        <v>27</v>
      </c>
      <c r="F477" s="99" t="str">
        <f>IF(P476="","",VLOOKUP($E476&amp;$D$85&amp;$D$86,'CCG data'!$A:$AD,'CCG data'!W$3,FALSE))</f>
        <v/>
      </c>
      <c r="G477" s="100" t="str">
        <f>IF(P476="","",VLOOKUP($E476&amp;$D$85&amp;$D$86,'CCG data'!$A:$AD,'CCG data'!X$3,FALSE))</f>
        <v/>
      </c>
      <c r="H477" s="100">
        <f>IF(R476="","",VLOOKUP($E476&amp;$D$85&amp;$D$86,'CCG data'!$A:$AD,'CCG data'!Y$3,FALSE))</f>
        <v>33.4</v>
      </c>
      <c r="I477" s="100">
        <f>IF(R476="","",VLOOKUP($E476&amp;$D$85&amp;$D$86,'CCG data'!$A:$AD,'CCG data'!Z$3,FALSE))</f>
        <v>39.9</v>
      </c>
      <c r="J477" s="100">
        <f>IF(T476="","",VLOOKUP($E476&amp;$D$85&amp;$D$86,'CCG data'!$A:$AD,'CCG data'!AA$3,FALSE))</f>
        <v>25.1</v>
      </c>
      <c r="K477" s="100">
        <f>IF(T476="","",VLOOKUP($E476&amp;$D$85&amp;$D$86,'CCG data'!$A:$AD,'CCG data'!AB$3,FALSE))</f>
        <v>30.9</v>
      </c>
      <c r="L477" s="100">
        <f>IF(V476="","",VLOOKUP($E476&amp;$D$85&amp;$D$86,'CCG data'!$A:$AD,'CCG data'!AC$3,FALSE))</f>
        <v>11.8</v>
      </c>
      <c r="M477" s="100">
        <f>IF(V476="","",VLOOKUP($E476&amp;$D$85&amp;$D$86,'CCG data'!$A:$AD,'CCG data'!AD$3,FALSE))</f>
        <v>15.8</v>
      </c>
      <c r="N477" s="304"/>
      <c r="P477" s="162" t="str">
        <f>IF(P476="","",VLOOKUP($E476&amp;$D$85&amp;$D$86,'CCG data'!$A:$AD,'CCG data'!I$3,FALSE))</f>
        <v/>
      </c>
      <c r="Q477" s="15" t="str">
        <f>IF(P476="","",VLOOKUP($E476&amp;$D$85&amp;$D$86,'CCG data'!$A:$AD,'CCG data'!J$3,FALSE))</f>
        <v/>
      </c>
      <c r="R477" s="15">
        <f>IF(R476="","",VLOOKUP($E476&amp;$D$85&amp;$D$86,'CCG data'!$A:$AD,'CCG data'!K$3,FALSE))</f>
        <v>0.44</v>
      </c>
      <c r="S477" s="15">
        <f>IF(R476="","",VLOOKUP($E476&amp;$D$85&amp;$D$86,'CCG data'!$A:$AD,'CCG data'!L$3,FALSE))</f>
        <v>0.501</v>
      </c>
      <c r="T477" s="15">
        <f>IF(T476="","",VLOOKUP($E476&amp;$D$85&amp;$D$86,'CCG data'!$A:$AD,'CCG data'!M$3,FALSE))</f>
        <v>0.32300000000000001</v>
      </c>
      <c r="U477" s="15">
        <f>IF(T476="","",VLOOKUP($E476&amp;$D$85&amp;$D$86,'CCG data'!$A:$AD,'CCG data'!N$3,FALSE))</f>
        <v>0.38</v>
      </c>
      <c r="V477" s="15">
        <f>IF(V476="","",VLOOKUP($E476&amp;$D$85&amp;$D$86,'CCG data'!$A:$AD,'CCG data'!O$3,FALSE))</f>
        <v>0.157</v>
      </c>
      <c r="W477" s="142">
        <f>IF(V476="","",VLOOKUP($E476&amp;$D$85&amp;$D$86,'CCG data'!$A:$AD,'CCG data'!P$3,FALSE))</f>
        <v>0.20300000000000001</v>
      </c>
      <c r="Z477" s="178" t="str">
        <f>IFERROR(VLOOKUP($E477&amp;$D$86, Outliers!$A$4:$P$214,10,FALSE),"0")</f>
        <v>0</v>
      </c>
      <c r="AA477" s="178" t="str">
        <f>IFERROR(VLOOKUP($E477&amp;$D$86, Outliers!$A$4:$P$214,11,FALSE),"0")</f>
        <v>0</v>
      </c>
      <c r="AB477" s="178" t="str">
        <f>IFERROR(VLOOKUP($E477&amp;$D$86, Outliers!$A$4:$P$214,12,FALSE),"0")</f>
        <v>0</v>
      </c>
      <c r="AD477" s="82"/>
      <c r="AE477" s="82"/>
      <c r="AF477" s="82"/>
      <c r="AG477" s="82"/>
    </row>
    <row r="478" spans="4:33" ht="15.75" x14ac:dyDescent="0.25">
      <c r="D478" s="301"/>
      <c r="E478" s="108" t="s">
        <v>316</v>
      </c>
      <c r="F478" s="372" t="str">
        <f>IF(OR(ISERROR(VLOOKUP($E478&amp;$D$85&amp;$D$86,'CCG data'!$A:$AD,'CCG data'!R$3,FALSE)),ISBLANK(VLOOKUP($E478&amp;$D$85&amp;$D$86,'CCG data'!$A:$AD,'CCG data'!R$3,FALSE))),"",VLOOKUP($E478&amp;$D$85&amp;$D$86,'CCG data'!$A:$AD,'CCG data'!R$3,FALSE))</f>
        <v/>
      </c>
      <c r="G478" s="373"/>
      <c r="H478" s="373">
        <f>IF(OR(ISERROR(VLOOKUP($E478&amp;$D$85&amp;$D$86,'CCG data'!$A:$AD,'CCG data'!S$3,FALSE)),ISBLANK(VLOOKUP($E478&amp;$D$85&amp;$D$86,'CCG data'!$A:$AD,'CCG data'!S$3,FALSE))),"",VLOOKUP($E478&amp;$D$85&amp;$D$86,'CCG data'!$A:$AD,'CCG data'!S$3,FALSE))</f>
        <v>38.9</v>
      </c>
      <c r="I478" s="373"/>
      <c r="J478" s="373">
        <f>IF(OR(ISERROR(VLOOKUP($E478&amp;$D$85&amp;$D$86,'CCG data'!$A:$AD,'CCG data'!T$3,FALSE)),ISBLANK(VLOOKUP($E478&amp;$D$85&amp;$D$86,'CCG data'!$A:$AD,'CCG data'!T$3,FALSE))),"",VLOOKUP($E478&amp;$D$85&amp;$D$86,'CCG data'!$A:$AD,'CCG data'!T$3,FALSE))</f>
        <v>28.2</v>
      </c>
      <c r="K478" s="373"/>
      <c r="L478" s="373">
        <f>IF(OR(ISERROR(VLOOKUP($E478&amp;$D$85&amp;$D$86,'CCG data'!$A:$AD,'CCG data'!U$3,FALSE)),ISBLANK(VLOOKUP($E478&amp;$D$85&amp;$D$86,'CCG data'!$A:$AD,'CCG data'!U$3,FALSE))),"",VLOOKUP($E478&amp;$D$85&amp;$D$86,'CCG data'!$A:$AD,'CCG data'!U$3,FALSE))</f>
        <v>9.6999999999999993</v>
      </c>
      <c r="M478" s="374"/>
      <c r="N478" s="303">
        <f>IF(OR(ISERROR(VLOOKUP($E478&amp;$D$85&amp;$D$86,'CCG data'!$A:$AD,'CCG data'!G$3,FALSE)),ISBLANK(VLOOKUP($E478&amp;$D$85&amp;$D$86,'CCG data'!$A:$AD,'CCG data'!G$3,FALSE))),"",VLOOKUP($E478&amp;$D$85&amp;$D$86,'CCG data'!$A:$AD,'CCG data'!G$3,FALSE))</f>
        <v>1374</v>
      </c>
      <c r="P478" s="354" t="str">
        <f>IF(OR(ISERROR(VLOOKUP($E478&amp;$D$85&amp;$D$86,'CCG data'!$A:$AD,'CCG data'!B$3,FALSE)),ISBLANK(VLOOKUP($E478&amp;$D$85&amp;$D$86,'CCG data'!$A:$AD,'CCG data'!B$3,FALSE))),"",VLOOKUP($E478&amp;$D$85&amp;$D$86,'CCG data'!$A:$AD,'CCG data'!B$3,FALSE))</f>
        <v/>
      </c>
      <c r="Q478" s="246"/>
      <c r="R478" s="246">
        <f>IF(OR(ISERROR(VLOOKUP($E478&amp;$D$85&amp;$D$86,'CCG data'!$A:$AD,'CCG data'!C$3,FALSE)),ISBLANK(VLOOKUP($E478&amp;$D$85&amp;$D$86,'CCG data'!$A:$AD,'CCG data'!C$3,FALSE))),"",VLOOKUP($E478&amp;$D$85&amp;$D$86,'CCG data'!$A:$AD,'CCG data'!C$3,FALSE))</f>
        <v>0.50509461426491997</v>
      </c>
      <c r="S478" s="246"/>
      <c r="T478" s="246">
        <f>IF(OR(ISERROR(VLOOKUP($E478&amp;$D$85&amp;$D$86,'CCG data'!$A:$AD,'CCG data'!D$3,FALSE)),ISBLANK(VLOOKUP($E478&amp;$D$85&amp;$D$86,'CCG data'!$A:$AD,'CCG data'!D$3,FALSE))),"",VLOOKUP($E478&amp;$D$85&amp;$D$86,'CCG data'!$A:$AD,'CCG data'!D$3,FALSE))</f>
        <v>0.3675400291120815</v>
      </c>
      <c r="U478" s="246"/>
      <c r="V478" s="246">
        <f>IF(OR(ISERROR(VLOOKUP($E478&amp;$D$85&amp;$D$86,'CCG data'!$A:$AD,'CCG data'!E$3,FALSE)),ISBLANK(VLOOKUP($E478&amp;$D$85&amp;$D$86,'CCG data'!$A:$AD,'CCG data'!E$3,FALSE))),"",VLOOKUP($E478&amp;$D$85&amp;$D$86,'CCG data'!$A:$AD,'CCG data'!E$3,FALSE))</f>
        <v>0.12736535662299855</v>
      </c>
      <c r="W478" s="387"/>
      <c r="Z478" s="178">
        <f>IFERROR(VLOOKUP($E478&amp;$D$86, Outliers!$A$4:$P$214,10,FALSE),"0")</f>
        <v>0</v>
      </c>
      <c r="AA478" s="178">
        <f>IFERROR(VLOOKUP($E478&amp;$D$86, Outliers!$A$4:$P$214,11,FALSE),"0")</f>
        <v>0</v>
      </c>
      <c r="AB478" s="178">
        <f>IFERROR(VLOOKUP($E478&amp;$D$86, Outliers!$A$4:$P$214,12,FALSE),"0")</f>
        <v>0</v>
      </c>
      <c r="AD478" s="82"/>
      <c r="AE478" s="82"/>
      <c r="AF478" s="82"/>
      <c r="AG478" s="82"/>
    </row>
    <row r="479" spans="4:33" x14ac:dyDescent="0.25">
      <c r="D479" s="301"/>
      <c r="E479" s="107" t="s">
        <v>27</v>
      </c>
      <c r="F479" s="99" t="str">
        <f>IF(P478="","",VLOOKUP($E478&amp;$D$85&amp;$D$86,'CCG data'!$A:$AD,'CCG data'!W$3,FALSE))</f>
        <v/>
      </c>
      <c r="G479" s="100" t="str">
        <f>IF(P478="","",VLOOKUP($E478&amp;$D$85&amp;$D$86,'CCG data'!$A:$AD,'CCG data'!X$3,FALSE))</f>
        <v/>
      </c>
      <c r="H479" s="100">
        <f>IF(R478="","",VLOOKUP($E478&amp;$D$85&amp;$D$86,'CCG data'!$A:$AD,'CCG data'!Y$3,FALSE))</f>
        <v>36</v>
      </c>
      <c r="I479" s="100">
        <f>IF(R478="","",VLOOKUP($E478&amp;$D$85&amp;$D$86,'CCG data'!$A:$AD,'CCG data'!Z$3,FALSE))</f>
        <v>41.7</v>
      </c>
      <c r="J479" s="100">
        <f>IF(T478="","",VLOOKUP($E478&amp;$D$85&amp;$D$86,'CCG data'!$A:$AD,'CCG data'!AA$3,FALSE))</f>
        <v>25.7</v>
      </c>
      <c r="K479" s="100">
        <f>IF(T478="","",VLOOKUP($E478&amp;$D$85&amp;$D$86,'CCG data'!$A:$AD,'CCG data'!AB$3,FALSE))</f>
        <v>30.6</v>
      </c>
      <c r="L479" s="100">
        <f>IF(V478="","",VLOOKUP($E478&amp;$D$85&amp;$D$86,'CCG data'!$A:$AD,'CCG data'!AC$3,FALSE))</f>
        <v>8.3000000000000007</v>
      </c>
      <c r="M479" s="100">
        <f>IF(V478="","",VLOOKUP($E478&amp;$D$85&amp;$D$86,'CCG data'!$A:$AD,'CCG data'!AD$3,FALSE))</f>
        <v>11.1</v>
      </c>
      <c r="N479" s="304"/>
      <c r="P479" s="162" t="str">
        <f>IF(P478="","",VLOOKUP($E478&amp;$D$85&amp;$D$86,'CCG data'!$A:$AD,'CCG data'!I$3,FALSE))</f>
        <v/>
      </c>
      <c r="Q479" s="15" t="str">
        <f>IF(P478="","",VLOOKUP($E478&amp;$D$85&amp;$D$86,'CCG data'!$A:$AD,'CCG data'!J$3,FALSE))</f>
        <v/>
      </c>
      <c r="R479" s="15">
        <f>IF(R478="","",VLOOKUP($E478&amp;$D$85&amp;$D$86,'CCG data'!$A:$AD,'CCG data'!K$3,FALSE))</f>
        <v>0.47899999999999998</v>
      </c>
      <c r="S479" s="15">
        <f>IF(R478="","",VLOOKUP($E478&amp;$D$85&amp;$D$86,'CCG data'!$A:$AD,'CCG data'!L$3,FALSE))</f>
        <v>0.53100000000000003</v>
      </c>
      <c r="T479" s="15">
        <f>IF(T478="","",VLOOKUP($E478&amp;$D$85&amp;$D$86,'CCG data'!$A:$AD,'CCG data'!M$3,FALSE))</f>
        <v>0.34200000000000003</v>
      </c>
      <c r="U479" s="15">
        <f>IF(T478="","",VLOOKUP($E478&amp;$D$85&amp;$D$86,'CCG data'!$A:$AD,'CCG data'!N$3,FALSE))</f>
        <v>0.39300000000000002</v>
      </c>
      <c r="V479" s="15">
        <f>IF(V478="","",VLOOKUP($E478&amp;$D$85&amp;$D$86,'CCG data'!$A:$AD,'CCG data'!O$3,FALSE))</f>
        <v>0.111</v>
      </c>
      <c r="W479" s="142">
        <f>IF(V478="","",VLOOKUP($E478&amp;$D$85&amp;$D$86,'CCG data'!$A:$AD,'CCG data'!P$3,FALSE))</f>
        <v>0.14599999999999999</v>
      </c>
      <c r="Z479" s="178" t="str">
        <f>IFERROR(VLOOKUP($E479&amp;$D$86, Outliers!$A$4:$P$214,10,FALSE),"0")</f>
        <v>0</v>
      </c>
      <c r="AA479" s="178" t="str">
        <f>IFERROR(VLOOKUP($E479&amp;$D$86, Outliers!$A$4:$P$214,11,FALSE),"0")</f>
        <v>0</v>
      </c>
      <c r="AB479" s="178" t="str">
        <f>IFERROR(VLOOKUP($E479&amp;$D$86, Outliers!$A$4:$P$214,12,FALSE),"0")</f>
        <v>0</v>
      </c>
      <c r="AD479" s="82"/>
      <c r="AE479" s="82"/>
      <c r="AF479" s="82"/>
      <c r="AG479" s="82"/>
    </row>
    <row r="480" spans="4:33" ht="15.75" x14ac:dyDescent="0.25">
      <c r="D480" s="301"/>
      <c r="E480" s="108" t="s">
        <v>317</v>
      </c>
      <c r="F480" s="372" t="str">
        <f>IF(OR(ISERROR(VLOOKUP($E480&amp;$D$85&amp;$D$86,'CCG data'!$A:$AD,'CCG data'!R$3,FALSE)),ISBLANK(VLOOKUP($E480&amp;$D$85&amp;$D$86,'CCG data'!$A:$AD,'CCG data'!R$3,FALSE))),"",VLOOKUP($E480&amp;$D$85&amp;$D$86,'CCG data'!$A:$AD,'CCG data'!R$3,FALSE))</f>
        <v/>
      </c>
      <c r="G480" s="373"/>
      <c r="H480" s="373">
        <f>IF(OR(ISERROR(VLOOKUP($E480&amp;$D$85&amp;$D$86,'CCG data'!$A:$AD,'CCG data'!S$3,FALSE)),ISBLANK(VLOOKUP($E480&amp;$D$85&amp;$D$86,'CCG data'!$A:$AD,'CCG data'!S$3,FALSE))),"",VLOOKUP($E480&amp;$D$85&amp;$D$86,'CCG data'!$A:$AD,'CCG data'!S$3,FALSE))</f>
        <v>33</v>
      </c>
      <c r="I480" s="373"/>
      <c r="J480" s="373">
        <f>IF(OR(ISERROR(VLOOKUP($E480&amp;$D$85&amp;$D$86,'CCG data'!$A:$AD,'CCG data'!T$3,FALSE)),ISBLANK(VLOOKUP($E480&amp;$D$85&amp;$D$86,'CCG data'!$A:$AD,'CCG data'!T$3,FALSE))),"",VLOOKUP($E480&amp;$D$85&amp;$D$86,'CCG data'!$A:$AD,'CCG data'!T$3,FALSE))</f>
        <v>26</v>
      </c>
      <c r="K480" s="373"/>
      <c r="L480" s="373">
        <f>IF(OR(ISERROR(VLOOKUP($E480&amp;$D$85&amp;$D$86,'CCG data'!$A:$AD,'CCG data'!U$3,FALSE)),ISBLANK(VLOOKUP($E480&amp;$D$85&amp;$D$86,'CCG data'!$A:$AD,'CCG data'!U$3,FALSE))),"",VLOOKUP($E480&amp;$D$85&amp;$D$86,'CCG data'!$A:$AD,'CCG data'!U$3,FALSE))</f>
        <v>10.8</v>
      </c>
      <c r="M480" s="374"/>
      <c r="N480" s="303">
        <f>IF(OR(ISERROR(VLOOKUP($E480&amp;$D$85&amp;$D$86,'CCG data'!$A:$AD,'CCG data'!G$3,FALSE)),ISBLANK(VLOOKUP($E480&amp;$D$85&amp;$D$86,'CCG data'!$A:$AD,'CCG data'!G$3,FALSE))),"",VLOOKUP($E480&amp;$D$85&amp;$D$86,'CCG data'!$A:$AD,'CCG data'!G$3,FALSE))</f>
        <v>1423</v>
      </c>
      <c r="P480" s="354" t="str">
        <f>IF(OR(ISERROR(VLOOKUP($E480&amp;$D$85&amp;$D$86,'CCG data'!$A:$AD,'CCG data'!B$3,FALSE)),ISBLANK(VLOOKUP($E480&amp;$D$85&amp;$D$86,'CCG data'!$A:$AD,'CCG data'!B$3,FALSE))),"",VLOOKUP($E480&amp;$D$85&amp;$D$86,'CCG data'!$A:$AD,'CCG data'!B$3,FALSE))</f>
        <v/>
      </c>
      <c r="Q480" s="246"/>
      <c r="R480" s="246">
        <f>IF(OR(ISERROR(VLOOKUP($E480&amp;$D$85&amp;$D$86,'CCG data'!$A:$AD,'CCG data'!C$3,FALSE)),ISBLANK(VLOOKUP($E480&amp;$D$85&amp;$D$86,'CCG data'!$A:$AD,'CCG data'!C$3,FALSE))),"",VLOOKUP($E480&amp;$D$85&amp;$D$86,'CCG data'!$A:$AD,'CCG data'!C$3,FALSE))</f>
        <v>0.46943078004216443</v>
      </c>
      <c r="S480" s="246"/>
      <c r="T480" s="246">
        <f>IF(OR(ISERROR(VLOOKUP($E480&amp;$D$85&amp;$D$86,'CCG data'!$A:$AD,'CCG data'!D$3,FALSE)),ISBLANK(VLOOKUP($E480&amp;$D$85&amp;$D$86,'CCG data'!$A:$AD,'CCG data'!D$3,FALSE))),"",VLOOKUP($E480&amp;$D$85&amp;$D$86,'CCG data'!$A:$AD,'CCG data'!D$3,FALSE))</f>
        <v>0.37385804638088543</v>
      </c>
      <c r="U480" s="246"/>
      <c r="V480" s="246">
        <f>IF(OR(ISERROR(VLOOKUP($E480&amp;$D$85&amp;$D$86,'CCG data'!$A:$AD,'CCG data'!E$3,FALSE)),ISBLANK(VLOOKUP($E480&amp;$D$85&amp;$D$86,'CCG data'!$A:$AD,'CCG data'!E$3,FALSE))),"",VLOOKUP($E480&amp;$D$85&amp;$D$86,'CCG data'!$A:$AD,'CCG data'!E$3,FALSE))</f>
        <v>0.15671117357695011</v>
      </c>
      <c r="W480" s="387"/>
      <c r="Z480" s="178">
        <f>IFERROR(VLOOKUP($E480&amp;$D$86, Outliers!$A$4:$P$214,10,FALSE),"0")</f>
        <v>0</v>
      </c>
      <c r="AA480" s="178">
        <f>IFERROR(VLOOKUP($E480&amp;$D$86, Outliers!$A$4:$P$214,11,FALSE),"0")</f>
        <v>0</v>
      </c>
      <c r="AB480" s="178">
        <f>IFERROR(VLOOKUP($E480&amp;$D$86, Outliers!$A$4:$P$214,12,FALSE),"0")</f>
        <v>0</v>
      </c>
      <c r="AD480" s="82"/>
      <c r="AE480" s="82"/>
      <c r="AF480" s="82"/>
      <c r="AG480" s="82"/>
    </row>
    <row r="481" spans="4:33" x14ac:dyDescent="0.25">
      <c r="D481" s="301"/>
      <c r="E481" s="107" t="s">
        <v>27</v>
      </c>
      <c r="F481" s="99" t="str">
        <f>IF(P480="","",VLOOKUP($E480&amp;$D$85&amp;$D$86,'CCG data'!$A:$AD,'CCG data'!W$3,FALSE))</f>
        <v/>
      </c>
      <c r="G481" s="100" t="str">
        <f>IF(P480="","",VLOOKUP($E480&amp;$D$85&amp;$D$86,'CCG data'!$A:$AD,'CCG data'!X$3,FALSE))</f>
        <v/>
      </c>
      <c r="H481" s="100">
        <f>IF(R480="","",VLOOKUP($E480&amp;$D$85&amp;$D$86,'CCG data'!$A:$AD,'CCG data'!Y$3,FALSE))</f>
        <v>30.5</v>
      </c>
      <c r="I481" s="100">
        <f>IF(R480="","",VLOOKUP($E480&amp;$D$85&amp;$D$86,'CCG data'!$A:$AD,'CCG data'!Z$3,FALSE))</f>
        <v>35.5</v>
      </c>
      <c r="J481" s="100">
        <f>IF(T480="","",VLOOKUP($E480&amp;$D$85&amp;$D$86,'CCG data'!$A:$AD,'CCG data'!AA$3,FALSE))</f>
        <v>23.8</v>
      </c>
      <c r="K481" s="100">
        <f>IF(T480="","",VLOOKUP($E480&amp;$D$85&amp;$D$86,'CCG data'!$A:$AD,'CCG data'!AB$3,FALSE))</f>
        <v>28.2</v>
      </c>
      <c r="L481" s="100">
        <f>IF(V480="","",VLOOKUP($E480&amp;$D$85&amp;$D$86,'CCG data'!$A:$AD,'CCG data'!AC$3,FALSE))</f>
        <v>9.4</v>
      </c>
      <c r="M481" s="100">
        <f>IF(V480="","",VLOOKUP($E480&amp;$D$85&amp;$D$86,'CCG data'!$A:$AD,'CCG data'!AD$3,FALSE))</f>
        <v>12.2</v>
      </c>
      <c r="N481" s="304"/>
      <c r="P481" s="162" t="str">
        <f>IF(P480="","",VLOOKUP($E480&amp;$D$85&amp;$D$86,'CCG data'!$A:$AD,'CCG data'!I$3,FALSE))</f>
        <v/>
      </c>
      <c r="Q481" s="15" t="str">
        <f>IF(P480="","",VLOOKUP($E480&amp;$D$85&amp;$D$86,'CCG data'!$A:$AD,'CCG data'!J$3,FALSE))</f>
        <v/>
      </c>
      <c r="R481" s="15">
        <f>IF(R480="","",VLOOKUP($E480&amp;$D$85&amp;$D$86,'CCG data'!$A:$AD,'CCG data'!K$3,FALSE))</f>
        <v>0.44400000000000001</v>
      </c>
      <c r="S481" s="15">
        <f>IF(R480="","",VLOOKUP($E480&amp;$D$85&amp;$D$86,'CCG data'!$A:$AD,'CCG data'!L$3,FALSE))</f>
        <v>0.495</v>
      </c>
      <c r="T481" s="15">
        <f>IF(T480="","",VLOOKUP($E480&amp;$D$85&amp;$D$86,'CCG data'!$A:$AD,'CCG data'!M$3,FALSE))</f>
        <v>0.34899999999999998</v>
      </c>
      <c r="U481" s="15">
        <f>IF(T480="","",VLOOKUP($E480&amp;$D$85&amp;$D$86,'CCG data'!$A:$AD,'CCG data'!N$3,FALSE))</f>
        <v>0.39900000000000002</v>
      </c>
      <c r="V481" s="15">
        <f>IF(V480="","",VLOOKUP($E480&amp;$D$85&amp;$D$86,'CCG data'!$A:$AD,'CCG data'!O$3,FALSE))</f>
        <v>0.13900000000000001</v>
      </c>
      <c r="W481" s="142">
        <f>IF(V480="","",VLOOKUP($E480&amp;$D$85&amp;$D$86,'CCG data'!$A:$AD,'CCG data'!P$3,FALSE))</f>
        <v>0.17699999999999999</v>
      </c>
      <c r="Z481" s="178" t="str">
        <f>IFERROR(VLOOKUP($E481&amp;$D$86, Outliers!$A$4:$P$214,10,FALSE),"0")</f>
        <v>0</v>
      </c>
      <c r="AA481" s="178" t="str">
        <f>IFERROR(VLOOKUP($E481&amp;$D$86, Outliers!$A$4:$P$214,11,FALSE),"0")</f>
        <v>0</v>
      </c>
      <c r="AB481" s="178" t="str">
        <f>IFERROR(VLOOKUP($E481&amp;$D$86, Outliers!$A$4:$P$214,12,FALSE),"0")</f>
        <v>0</v>
      </c>
      <c r="AD481" s="82"/>
      <c r="AE481" s="82"/>
      <c r="AF481" s="82"/>
      <c r="AG481" s="82"/>
    </row>
    <row r="482" spans="4:33" ht="15.75" x14ac:dyDescent="0.25">
      <c r="D482" s="301"/>
      <c r="E482" s="108" t="s">
        <v>318</v>
      </c>
      <c r="F482" s="372" t="str">
        <f>IF(OR(ISERROR(VLOOKUP($E482&amp;$D$85&amp;$D$86,'CCG data'!$A:$AD,'CCG data'!R$3,FALSE)),ISBLANK(VLOOKUP($E482&amp;$D$85&amp;$D$86,'CCG data'!$A:$AD,'CCG data'!R$3,FALSE))),"",VLOOKUP($E482&amp;$D$85&amp;$D$86,'CCG data'!$A:$AD,'CCG data'!R$3,FALSE))</f>
        <v/>
      </c>
      <c r="G482" s="373"/>
      <c r="H482" s="373">
        <f>IF(OR(ISERROR(VLOOKUP($E482&amp;$D$85&amp;$D$86,'CCG data'!$A:$AD,'CCG data'!S$3,FALSE)),ISBLANK(VLOOKUP($E482&amp;$D$85&amp;$D$86,'CCG data'!$A:$AD,'CCG data'!S$3,FALSE))),"",VLOOKUP($E482&amp;$D$85&amp;$D$86,'CCG data'!$A:$AD,'CCG data'!S$3,FALSE))</f>
        <v>25.5</v>
      </c>
      <c r="I482" s="373"/>
      <c r="J482" s="373">
        <f>IF(OR(ISERROR(VLOOKUP($E482&amp;$D$85&amp;$D$86,'CCG data'!$A:$AD,'CCG data'!T$3,FALSE)),ISBLANK(VLOOKUP($E482&amp;$D$85&amp;$D$86,'CCG data'!$A:$AD,'CCG data'!T$3,FALSE))),"",VLOOKUP($E482&amp;$D$85&amp;$D$86,'CCG data'!$A:$AD,'CCG data'!T$3,FALSE))</f>
        <v>18.899999999999999</v>
      </c>
      <c r="K482" s="373"/>
      <c r="L482" s="373">
        <f>IF(OR(ISERROR(VLOOKUP($E482&amp;$D$85&amp;$D$86,'CCG data'!$A:$AD,'CCG data'!U$3,FALSE)),ISBLANK(VLOOKUP($E482&amp;$D$85&amp;$D$86,'CCG data'!$A:$AD,'CCG data'!U$3,FALSE))),"",VLOOKUP($E482&amp;$D$85&amp;$D$86,'CCG data'!$A:$AD,'CCG data'!U$3,FALSE))</f>
        <v>8.8000000000000007</v>
      </c>
      <c r="M482" s="374"/>
      <c r="N482" s="303">
        <f>IF(OR(ISERROR(VLOOKUP($E482&amp;$D$85&amp;$D$86,'CCG data'!$A:$AD,'CCG data'!G$3,FALSE)),ISBLANK(VLOOKUP($E482&amp;$D$85&amp;$D$86,'CCG data'!$A:$AD,'CCG data'!G$3,FALSE))),"",VLOOKUP($E482&amp;$D$85&amp;$D$86,'CCG data'!$A:$AD,'CCG data'!G$3,FALSE))</f>
        <v>2384</v>
      </c>
      <c r="P482" s="354" t="str">
        <f>IF(OR(ISERROR(VLOOKUP($E482&amp;$D$85&amp;$D$86,'CCG data'!$A:$AD,'CCG data'!B$3,FALSE)),ISBLANK(VLOOKUP($E482&amp;$D$85&amp;$D$86,'CCG data'!$A:$AD,'CCG data'!B$3,FALSE))),"",VLOOKUP($E482&amp;$D$85&amp;$D$86,'CCG data'!$A:$AD,'CCG data'!B$3,FALSE))</f>
        <v/>
      </c>
      <c r="Q482" s="246"/>
      <c r="R482" s="246">
        <f>IF(OR(ISERROR(VLOOKUP($E482&amp;$D$85&amp;$D$86,'CCG data'!$A:$AD,'CCG data'!C$3,FALSE)),ISBLANK(VLOOKUP($E482&amp;$D$85&amp;$D$86,'CCG data'!$A:$AD,'CCG data'!C$3,FALSE))),"",VLOOKUP($E482&amp;$D$85&amp;$D$86,'CCG data'!$A:$AD,'CCG data'!C$3,FALSE))</f>
        <v>0.47399328859060402</v>
      </c>
      <c r="S482" s="246"/>
      <c r="T482" s="246">
        <f>IF(OR(ISERROR(VLOOKUP($E482&amp;$D$85&amp;$D$86,'CCG data'!$A:$AD,'CCG data'!D$3,FALSE)),ISBLANK(VLOOKUP($E482&amp;$D$85&amp;$D$86,'CCG data'!$A:$AD,'CCG data'!D$3,FALSE))),"",VLOOKUP($E482&amp;$D$85&amp;$D$86,'CCG data'!$A:$AD,'CCG data'!D$3,FALSE))</f>
        <v>0.36031879194630873</v>
      </c>
      <c r="U482" s="246"/>
      <c r="V482" s="246">
        <f>IF(OR(ISERROR(VLOOKUP($E482&amp;$D$85&amp;$D$86,'CCG data'!$A:$AD,'CCG data'!E$3,FALSE)),ISBLANK(VLOOKUP($E482&amp;$D$85&amp;$D$86,'CCG data'!$A:$AD,'CCG data'!E$3,FALSE))),"",VLOOKUP($E482&amp;$D$85&amp;$D$86,'CCG data'!$A:$AD,'CCG data'!E$3,FALSE))</f>
        <v>0.16568791946308725</v>
      </c>
      <c r="W482" s="387"/>
      <c r="Z482" s="178">
        <f>IFERROR(VLOOKUP($E482&amp;$D$86, Outliers!$A$4:$P$214,10,FALSE),"0")</f>
        <v>1</v>
      </c>
      <c r="AA482" s="178">
        <f>IFERROR(VLOOKUP($E482&amp;$D$86, Outliers!$A$4:$P$214,11,FALSE),"0")</f>
        <v>1</v>
      </c>
      <c r="AB482" s="178">
        <f>IFERROR(VLOOKUP($E482&amp;$D$86, Outliers!$A$4:$P$214,12,FALSE),"0")</f>
        <v>1</v>
      </c>
      <c r="AD482" s="82"/>
      <c r="AE482" s="82"/>
      <c r="AF482" s="82"/>
      <c r="AG482" s="82"/>
    </row>
    <row r="483" spans="4:33" x14ac:dyDescent="0.25">
      <c r="D483" s="301"/>
      <c r="E483" s="107" t="s">
        <v>27</v>
      </c>
      <c r="F483" s="99" t="str">
        <f>IF(P482="","",VLOOKUP($E482&amp;$D$85&amp;$D$86,'CCG data'!$A:$AD,'CCG data'!W$3,FALSE))</f>
        <v/>
      </c>
      <c r="G483" s="100" t="str">
        <f>IF(P482="","",VLOOKUP($E482&amp;$D$85&amp;$D$86,'CCG data'!$A:$AD,'CCG data'!X$3,FALSE))</f>
        <v/>
      </c>
      <c r="H483" s="100">
        <f>IF(R482="","",VLOOKUP($E482&amp;$D$85&amp;$D$86,'CCG data'!$A:$AD,'CCG data'!Y$3,FALSE))</f>
        <v>24</v>
      </c>
      <c r="I483" s="100">
        <f>IF(R482="","",VLOOKUP($E482&amp;$D$85&amp;$D$86,'CCG data'!$A:$AD,'CCG data'!Z$3,FALSE))</f>
        <v>27</v>
      </c>
      <c r="J483" s="100">
        <f>IF(T482="","",VLOOKUP($E482&amp;$D$85&amp;$D$86,'CCG data'!$A:$AD,'CCG data'!AA$3,FALSE))</f>
        <v>17.600000000000001</v>
      </c>
      <c r="K483" s="100">
        <f>IF(T482="","",VLOOKUP($E482&amp;$D$85&amp;$D$86,'CCG data'!$A:$AD,'CCG data'!AB$3,FALSE))</f>
        <v>20.100000000000001</v>
      </c>
      <c r="L483" s="100">
        <f>IF(V482="","",VLOOKUP($E482&amp;$D$85&amp;$D$86,'CCG data'!$A:$AD,'CCG data'!AC$3,FALSE))</f>
        <v>8</v>
      </c>
      <c r="M483" s="100">
        <f>IF(V482="","",VLOOKUP($E482&amp;$D$85&amp;$D$86,'CCG data'!$A:$AD,'CCG data'!AD$3,FALSE))</f>
        <v>9.6999999999999993</v>
      </c>
      <c r="N483" s="304"/>
      <c r="P483" s="162" t="str">
        <f>IF(P482="","",VLOOKUP($E482&amp;$D$85&amp;$D$86,'CCG data'!$A:$AD,'CCG data'!I$3,FALSE))</f>
        <v/>
      </c>
      <c r="Q483" s="15" t="str">
        <f>IF(P482="","",VLOOKUP($E482&amp;$D$85&amp;$D$86,'CCG data'!$A:$AD,'CCG data'!J$3,FALSE))</f>
        <v/>
      </c>
      <c r="R483" s="15">
        <f>IF(R482="","",VLOOKUP($E482&amp;$D$85&amp;$D$86,'CCG data'!$A:$AD,'CCG data'!K$3,FALSE))</f>
        <v>0.45400000000000001</v>
      </c>
      <c r="S483" s="15">
        <f>IF(R482="","",VLOOKUP($E482&amp;$D$85&amp;$D$86,'CCG data'!$A:$AD,'CCG data'!L$3,FALSE))</f>
        <v>0.49399999999999999</v>
      </c>
      <c r="T483" s="15">
        <f>IF(T482="","",VLOOKUP($E482&amp;$D$85&amp;$D$86,'CCG data'!$A:$AD,'CCG data'!M$3,FALSE))</f>
        <v>0.34100000000000003</v>
      </c>
      <c r="U483" s="15">
        <f>IF(T482="","",VLOOKUP($E482&amp;$D$85&amp;$D$86,'CCG data'!$A:$AD,'CCG data'!N$3,FALSE))</f>
        <v>0.38</v>
      </c>
      <c r="V483" s="15">
        <f>IF(V482="","",VLOOKUP($E482&amp;$D$85&amp;$D$86,'CCG data'!$A:$AD,'CCG data'!O$3,FALSE))</f>
        <v>0.151</v>
      </c>
      <c r="W483" s="142">
        <f>IF(V482="","",VLOOKUP($E482&amp;$D$85&amp;$D$86,'CCG data'!$A:$AD,'CCG data'!P$3,FALSE))</f>
        <v>0.18099999999999999</v>
      </c>
      <c r="Z483" s="178" t="str">
        <f>IFERROR(VLOOKUP($E483&amp;$D$86, Outliers!$A$4:$P$214,10,FALSE),"0")</f>
        <v>0</v>
      </c>
      <c r="AA483" s="178" t="str">
        <f>IFERROR(VLOOKUP($E483&amp;$D$86, Outliers!$A$4:$P$214,11,FALSE),"0")</f>
        <v>0</v>
      </c>
      <c r="AB483" s="178" t="str">
        <f>IFERROR(VLOOKUP($E483&amp;$D$86, Outliers!$A$4:$P$214,12,FALSE),"0")</f>
        <v>0</v>
      </c>
      <c r="AD483" s="82"/>
      <c r="AE483" s="82"/>
      <c r="AF483" s="82"/>
      <c r="AG483" s="82"/>
    </row>
    <row r="484" spans="4:33" ht="15.75" x14ac:dyDescent="0.25">
      <c r="D484" s="301"/>
      <c r="E484" s="108" t="s">
        <v>319</v>
      </c>
      <c r="F484" s="372" t="str">
        <f>IF(OR(ISERROR(VLOOKUP($E484&amp;$D$85&amp;$D$86,'CCG data'!$A:$AD,'CCG data'!R$3,FALSE)),ISBLANK(VLOOKUP($E484&amp;$D$85&amp;$D$86,'CCG data'!$A:$AD,'CCG data'!R$3,FALSE))),"",VLOOKUP($E484&amp;$D$85&amp;$D$86,'CCG data'!$A:$AD,'CCG data'!R$3,FALSE))</f>
        <v/>
      </c>
      <c r="G484" s="373"/>
      <c r="H484" s="373">
        <f>IF(OR(ISERROR(VLOOKUP($E484&amp;$D$85&amp;$D$86,'CCG data'!$A:$AD,'CCG data'!S$3,FALSE)),ISBLANK(VLOOKUP($E484&amp;$D$85&amp;$D$86,'CCG data'!$A:$AD,'CCG data'!S$3,FALSE))),"",VLOOKUP($E484&amp;$D$85&amp;$D$86,'CCG data'!$A:$AD,'CCG data'!S$3,FALSE))</f>
        <v>29.6</v>
      </c>
      <c r="I484" s="373"/>
      <c r="J484" s="373">
        <f>IF(OR(ISERROR(VLOOKUP($E484&amp;$D$85&amp;$D$86,'CCG data'!$A:$AD,'CCG data'!T$3,FALSE)),ISBLANK(VLOOKUP($E484&amp;$D$85&amp;$D$86,'CCG data'!$A:$AD,'CCG data'!T$3,FALSE))),"",VLOOKUP($E484&amp;$D$85&amp;$D$86,'CCG data'!$A:$AD,'CCG data'!T$3,FALSE))</f>
        <v>21.4</v>
      </c>
      <c r="K484" s="373"/>
      <c r="L484" s="373">
        <f>IF(OR(ISERROR(VLOOKUP($E484&amp;$D$85&amp;$D$86,'CCG data'!$A:$AD,'CCG data'!U$3,FALSE)),ISBLANK(VLOOKUP($E484&amp;$D$85&amp;$D$86,'CCG data'!$A:$AD,'CCG data'!U$3,FALSE))),"",VLOOKUP($E484&amp;$D$85&amp;$D$86,'CCG data'!$A:$AD,'CCG data'!U$3,FALSE))</f>
        <v>8.6999999999999993</v>
      </c>
      <c r="M484" s="374"/>
      <c r="N484" s="303">
        <f>IF(OR(ISERROR(VLOOKUP($E484&amp;$D$85&amp;$D$86,'CCG data'!$A:$AD,'CCG data'!G$3,FALSE)),ISBLANK(VLOOKUP($E484&amp;$D$85&amp;$D$86,'CCG data'!$A:$AD,'CCG data'!G$3,FALSE))),"",VLOOKUP($E484&amp;$D$85&amp;$D$86,'CCG data'!$A:$AD,'CCG data'!G$3,FALSE))</f>
        <v>1939</v>
      </c>
      <c r="P484" s="354" t="str">
        <f>IF(OR(ISERROR(VLOOKUP($E484&amp;$D$85&amp;$D$86,'CCG data'!$A:$AD,'CCG data'!B$3,FALSE)),ISBLANK(VLOOKUP($E484&amp;$D$85&amp;$D$86,'CCG data'!$A:$AD,'CCG data'!B$3,FALSE))),"",VLOOKUP($E484&amp;$D$85&amp;$D$86,'CCG data'!$A:$AD,'CCG data'!B$3,FALSE))</f>
        <v/>
      </c>
      <c r="Q484" s="246"/>
      <c r="R484" s="246">
        <f>IF(OR(ISERROR(VLOOKUP($E484&amp;$D$85&amp;$D$86,'CCG data'!$A:$AD,'CCG data'!C$3,FALSE)),ISBLANK(VLOOKUP($E484&amp;$D$85&amp;$D$86,'CCG data'!$A:$AD,'CCG data'!C$3,FALSE))),"",VLOOKUP($E484&amp;$D$85&amp;$D$86,'CCG data'!$A:$AD,'CCG data'!C$3,FALSE))</f>
        <v>0.49406910778751933</v>
      </c>
      <c r="S484" s="246"/>
      <c r="T484" s="246">
        <f>IF(OR(ISERROR(VLOOKUP($E484&amp;$D$85&amp;$D$86,'CCG data'!$A:$AD,'CCG data'!D$3,FALSE)),ISBLANK(VLOOKUP($E484&amp;$D$85&amp;$D$86,'CCG data'!$A:$AD,'CCG data'!D$3,FALSE))),"",VLOOKUP($E484&amp;$D$85&amp;$D$86,'CCG data'!$A:$AD,'CCG data'!D$3,FALSE))</f>
        <v>0.35997937080969572</v>
      </c>
      <c r="U484" s="246"/>
      <c r="V484" s="246">
        <f>IF(OR(ISERROR(VLOOKUP($E484&amp;$D$85&amp;$D$86,'CCG data'!$A:$AD,'CCG data'!E$3,FALSE)),ISBLANK(VLOOKUP($E484&amp;$D$85&amp;$D$86,'CCG data'!$A:$AD,'CCG data'!E$3,FALSE))),"",VLOOKUP($E484&amp;$D$85&amp;$D$86,'CCG data'!$A:$AD,'CCG data'!E$3,FALSE))</f>
        <v>0.14595152140278495</v>
      </c>
      <c r="W484" s="387"/>
      <c r="Z484" s="178">
        <f>IFERROR(VLOOKUP($E484&amp;$D$86, Outliers!$A$4:$P$214,10,FALSE),"0")</f>
        <v>1</v>
      </c>
      <c r="AA484" s="178">
        <f>IFERROR(VLOOKUP($E484&amp;$D$86, Outliers!$A$4:$P$214,11,FALSE),"0")</f>
        <v>1</v>
      </c>
      <c r="AB484" s="178">
        <f>IFERROR(VLOOKUP($E484&amp;$D$86, Outliers!$A$4:$P$214,12,FALSE),"0")</f>
        <v>1</v>
      </c>
      <c r="AD484" s="82"/>
      <c r="AE484" s="82"/>
      <c r="AF484" s="82"/>
      <c r="AG484" s="82"/>
    </row>
    <row r="485" spans="4:33" x14ac:dyDescent="0.25">
      <c r="D485" s="301"/>
      <c r="E485" s="107" t="s">
        <v>27</v>
      </c>
      <c r="F485" s="99" t="str">
        <f>IF(P484="","",VLOOKUP($E484&amp;$D$85&amp;$D$86,'CCG data'!$A:$AD,'CCG data'!W$3,FALSE))</f>
        <v/>
      </c>
      <c r="G485" s="100" t="str">
        <f>IF(P484="","",VLOOKUP($E484&amp;$D$85&amp;$D$86,'CCG data'!$A:$AD,'CCG data'!X$3,FALSE))</f>
        <v/>
      </c>
      <c r="H485" s="100">
        <f>IF(R484="","",VLOOKUP($E484&amp;$D$85&amp;$D$86,'CCG data'!$A:$AD,'CCG data'!Y$3,FALSE))</f>
        <v>27.7</v>
      </c>
      <c r="I485" s="100">
        <f>IF(R484="","",VLOOKUP($E484&amp;$D$85&amp;$D$86,'CCG data'!$A:$AD,'CCG data'!Z$3,FALSE))</f>
        <v>31.5</v>
      </c>
      <c r="J485" s="100">
        <f>IF(T484="","",VLOOKUP($E484&amp;$D$85&amp;$D$86,'CCG data'!$A:$AD,'CCG data'!AA$3,FALSE))</f>
        <v>19.8</v>
      </c>
      <c r="K485" s="100">
        <f>IF(T484="","",VLOOKUP($E484&amp;$D$85&amp;$D$86,'CCG data'!$A:$AD,'CCG data'!AB$3,FALSE))</f>
        <v>23</v>
      </c>
      <c r="L485" s="100">
        <f>IF(V484="","",VLOOKUP($E484&amp;$D$85&amp;$D$86,'CCG data'!$A:$AD,'CCG data'!AC$3,FALSE))</f>
        <v>7.6</v>
      </c>
      <c r="M485" s="100">
        <f>IF(V484="","",VLOOKUP($E484&amp;$D$85&amp;$D$86,'CCG data'!$A:$AD,'CCG data'!AD$3,FALSE))</f>
        <v>9.6999999999999993</v>
      </c>
      <c r="N485" s="304"/>
      <c r="P485" s="162" t="str">
        <f>IF(P484="","",VLOOKUP($E484&amp;$D$85&amp;$D$86,'CCG data'!$A:$AD,'CCG data'!I$3,FALSE))</f>
        <v/>
      </c>
      <c r="Q485" s="15" t="str">
        <f>IF(P484="","",VLOOKUP($E484&amp;$D$85&amp;$D$86,'CCG data'!$A:$AD,'CCG data'!J$3,FALSE))</f>
        <v/>
      </c>
      <c r="R485" s="15">
        <f>IF(R484="","",VLOOKUP($E484&amp;$D$85&amp;$D$86,'CCG data'!$A:$AD,'CCG data'!K$3,FALSE))</f>
        <v>0.47199999999999998</v>
      </c>
      <c r="S485" s="15">
        <f>IF(R484="","",VLOOKUP($E484&amp;$D$85&amp;$D$86,'CCG data'!$A:$AD,'CCG data'!L$3,FALSE))</f>
        <v>0.51600000000000001</v>
      </c>
      <c r="T485" s="15">
        <f>IF(T484="","",VLOOKUP($E484&amp;$D$85&amp;$D$86,'CCG data'!$A:$AD,'CCG data'!M$3,FALSE))</f>
        <v>0.33900000000000002</v>
      </c>
      <c r="U485" s="15">
        <f>IF(T484="","",VLOOKUP($E484&amp;$D$85&amp;$D$86,'CCG data'!$A:$AD,'CCG data'!N$3,FALSE))</f>
        <v>0.38200000000000001</v>
      </c>
      <c r="V485" s="15">
        <f>IF(V484="","",VLOOKUP($E484&amp;$D$85&amp;$D$86,'CCG data'!$A:$AD,'CCG data'!O$3,FALSE))</f>
        <v>0.13100000000000001</v>
      </c>
      <c r="W485" s="142">
        <f>IF(V484="","",VLOOKUP($E484&amp;$D$85&amp;$D$86,'CCG data'!$A:$AD,'CCG data'!P$3,FALSE))</f>
        <v>0.16200000000000001</v>
      </c>
      <c r="Z485" s="178" t="str">
        <f>IFERROR(VLOOKUP($E485&amp;$D$86, Outliers!$A$4:$P$214,10,FALSE),"0")</f>
        <v>0</v>
      </c>
      <c r="AA485" s="178" t="str">
        <f>IFERROR(VLOOKUP($E485&amp;$D$86, Outliers!$A$4:$P$214,11,FALSE),"0")</f>
        <v>0</v>
      </c>
      <c r="AB485" s="178" t="str">
        <f>IFERROR(VLOOKUP($E485&amp;$D$86, Outliers!$A$4:$P$214,12,FALSE),"0")</f>
        <v>0</v>
      </c>
      <c r="AD485" s="82"/>
      <c r="AE485" s="82"/>
      <c r="AF485" s="82"/>
      <c r="AG485" s="82"/>
    </row>
    <row r="486" spans="4:33" ht="15.75" x14ac:dyDescent="0.25">
      <c r="D486" s="301"/>
      <c r="E486" s="108" t="s">
        <v>320</v>
      </c>
      <c r="F486" s="372" t="str">
        <f>IF(OR(ISERROR(VLOOKUP($E486&amp;$D$85&amp;$D$86,'CCG data'!$A:$AD,'CCG data'!R$3,FALSE)),ISBLANK(VLOOKUP($E486&amp;$D$85&amp;$D$86,'CCG data'!$A:$AD,'CCG data'!R$3,FALSE))),"",VLOOKUP($E486&amp;$D$85&amp;$D$86,'CCG data'!$A:$AD,'CCG data'!R$3,FALSE))</f>
        <v/>
      </c>
      <c r="G486" s="373"/>
      <c r="H486" s="373">
        <f>IF(OR(ISERROR(VLOOKUP($E486&amp;$D$85&amp;$D$86,'CCG data'!$A:$AD,'CCG data'!S$3,FALSE)),ISBLANK(VLOOKUP($E486&amp;$D$85&amp;$D$86,'CCG data'!$A:$AD,'CCG data'!S$3,FALSE))),"",VLOOKUP($E486&amp;$D$85&amp;$D$86,'CCG data'!$A:$AD,'CCG data'!S$3,FALSE))</f>
        <v>26.6</v>
      </c>
      <c r="I486" s="373"/>
      <c r="J486" s="373">
        <f>IF(OR(ISERROR(VLOOKUP($E486&amp;$D$85&amp;$D$86,'CCG data'!$A:$AD,'CCG data'!T$3,FALSE)),ISBLANK(VLOOKUP($E486&amp;$D$85&amp;$D$86,'CCG data'!$A:$AD,'CCG data'!T$3,FALSE))),"",VLOOKUP($E486&amp;$D$85&amp;$D$86,'CCG data'!$A:$AD,'CCG data'!T$3,FALSE))</f>
        <v>24.8</v>
      </c>
      <c r="K486" s="373"/>
      <c r="L486" s="373">
        <f>IF(OR(ISERROR(VLOOKUP($E486&amp;$D$85&amp;$D$86,'CCG data'!$A:$AD,'CCG data'!U$3,FALSE)),ISBLANK(VLOOKUP($E486&amp;$D$85&amp;$D$86,'CCG data'!$A:$AD,'CCG data'!U$3,FALSE))),"",VLOOKUP($E486&amp;$D$85&amp;$D$86,'CCG data'!$A:$AD,'CCG data'!U$3,FALSE))</f>
        <v>9</v>
      </c>
      <c r="M486" s="374"/>
      <c r="N486" s="303">
        <f>IF(OR(ISERROR(VLOOKUP($E486&amp;$D$85&amp;$D$86,'CCG data'!$A:$AD,'CCG data'!G$3,FALSE)),ISBLANK(VLOOKUP($E486&amp;$D$85&amp;$D$86,'CCG data'!$A:$AD,'CCG data'!G$3,FALSE))),"",VLOOKUP($E486&amp;$D$85&amp;$D$86,'CCG data'!$A:$AD,'CCG data'!G$3,FALSE))</f>
        <v>514</v>
      </c>
      <c r="P486" s="354" t="str">
        <f>IF(OR(ISERROR(VLOOKUP($E486&amp;$D$85&amp;$D$86,'CCG data'!$A:$AD,'CCG data'!B$3,FALSE)),ISBLANK(VLOOKUP($E486&amp;$D$85&amp;$D$86,'CCG data'!$A:$AD,'CCG data'!B$3,FALSE))),"",VLOOKUP($E486&amp;$D$85&amp;$D$86,'CCG data'!$A:$AD,'CCG data'!B$3,FALSE))</f>
        <v/>
      </c>
      <c r="Q486" s="246"/>
      <c r="R486" s="246">
        <f>IF(OR(ISERROR(VLOOKUP($E486&amp;$D$85&amp;$D$86,'CCG data'!$A:$AD,'CCG data'!C$3,FALSE)),ISBLANK(VLOOKUP($E486&amp;$D$85&amp;$D$86,'CCG data'!$A:$AD,'CCG data'!C$3,FALSE))),"",VLOOKUP($E486&amp;$D$85&amp;$D$86,'CCG data'!$A:$AD,'CCG data'!C$3,FALSE))</f>
        <v>0.4455252918287938</v>
      </c>
      <c r="S486" s="246"/>
      <c r="T486" s="246">
        <f>IF(OR(ISERROR(VLOOKUP($E486&amp;$D$85&amp;$D$86,'CCG data'!$A:$AD,'CCG data'!D$3,FALSE)),ISBLANK(VLOOKUP($E486&amp;$D$85&amp;$D$86,'CCG data'!$A:$AD,'CCG data'!D$3,FALSE))),"",VLOOKUP($E486&amp;$D$85&amp;$D$86,'CCG data'!$A:$AD,'CCG data'!D$3,FALSE))</f>
        <v>0.40466926070038911</v>
      </c>
      <c r="U486" s="246"/>
      <c r="V486" s="246">
        <f>IF(OR(ISERROR(VLOOKUP($E486&amp;$D$85&amp;$D$86,'CCG data'!$A:$AD,'CCG data'!E$3,FALSE)),ISBLANK(VLOOKUP($E486&amp;$D$85&amp;$D$86,'CCG data'!$A:$AD,'CCG data'!E$3,FALSE))),"",VLOOKUP($E486&amp;$D$85&amp;$D$86,'CCG data'!$A:$AD,'CCG data'!E$3,FALSE))</f>
        <v>0.14980544747081712</v>
      </c>
      <c r="W486" s="387"/>
      <c r="Z486" s="178">
        <f>IFERROR(VLOOKUP($E486&amp;$D$86, Outliers!$A$4:$P$214,10,FALSE),"0")</f>
        <v>1</v>
      </c>
      <c r="AA486" s="178">
        <f>IFERROR(VLOOKUP($E486&amp;$D$86, Outliers!$A$4:$P$214,11,FALSE),"0")</f>
        <v>0</v>
      </c>
      <c r="AB486" s="178">
        <f>IFERROR(VLOOKUP($E486&amp;$D$86, Outliers!$A$4:$P$214,12,FALSE),"0")</f>
        <v>0</v>
      </c>
      <c r="AD486" s="82"/>
      <c r="AE486" s="82"/>
      <c r="AF486" s="82"/>
      <c r="AG486" s="82"/>
    </row>
    <row r="487" spans="4:33" x14ac:dyDescent="0.25">
      <c r="D487" s="301"/>
      <c r="E487" s="107" t="s">
        <v>27</v>
      </c>
      <c r="F487" s="99" t="str">
        <f>IF(P486="","",VLOOKUP($E486&amp;$D$85&amp;$D$86,'CCG data'!$A:$AD,'CCG data'!W$3,FALSE))</f>
        <v/>
      </c>
      <c r="G487" s="100" t="str">
        <f>IF(P486="","",VLOOKUP($E486&amp;$D$85&amp;$D$86,'CCG data'!$A:$AD,'CCG data'!X$3,FALSE))</f>
        <v/>
      </c>
      <c r="H487" s="100">
        <f>IF(R486="","",VLOOKUP($E486&amp;$D$85&amp;$D$86,'CCG data'!$A:$AD,'CCG data'!Y$3,FALSE))</f>
        <v>23.2</v>
      </c>
      <c r="I487" s="100">
        <f>IF(R486="","",VLOOKUP($E486&amp;$D$85&amp;$D$86,'CCG data'!$A:$AD,'CCG data'!Z$3,FALSE))</f>
        <v>30.1</v>
      </c>
      <c r="J487" s="100">
        <f>IF(T486="","",VLOOKUP($E486&amp;$D$85&amp;$D$86,'CCG data'!$A:$AD,'CCG data'!AA$3,FALSE))</f>
        <v>21.5</v>
      </c>
      <c r="K487" s="100">
        <f>IF(T486="","",VLOOKUP($E486&amp;$D$85&amp;$D$86,'CCG data'!$A:$AD,'CCG data'!AB$3,FALSE))</f>
        <v>28.2</v>
      </c>
      <c r="L487" s="100">
        <f>IF(V486="","",VLOOKUP($E486&amp;$D$85&amp;$D$86,'CCG data'!$A:$AD,'CCG data'!AC$3,FALSE))</f>
        <v>7</v>
      </c>
      <c r="M487" s="100">
        <f>IF(V486="","",VLOOKUP($E486&amp;$D$85&amp;$D$86,'CCG data'!$A:$AD,'CCG data'!AD$3,FALSE))</f>
        <v>11</v>
      </c>
      <c r="N487" s="304"/>
      <c r="P487" s="162" t="str">
        <f>IF(P486="","",VLOOKUP($E486&amp;$D$85&amp;$D$86,'CCG data'!$A:$AD,'CCG data'!I$3,FALSE))</f>
        <v/>
      </c>
      <c r="Q487" s="15" t="str">
        <f>IF(P486="","",VLOOKUP($E486&amp;$D$85&amp;$D$86,'CCG data'!$A:$AD,'CCG data'!J$3,FALSE))</f>
        <v/>
      </c>
      <c r="R487" s="15">
        <f>IF(R486="","",VLOOKUP($E486&amp;$D$85&amp;$D$86,'CCG data'!$A:$AD,'CCG data'!K$3,FALSE))</f>
        <v>0.40300000000000002</v>
      </c>
      <c r="S487" s="15">
        <f>IF(R486="","",VLOOKUP($E486&amp;$D$85&amp;$D$86,'CCG data'!$A:$AD,'CCG data'!L$3,FALSE))</f>
        <v>0.48899999999999999</v>
      </c>
      <c r="T487" s="15">
        <f>IF(T486="","",VLOOKUP($E486&amp;$D$85&amp;$D$86,'CCG data'!$A:$AD,'CCG data'!M$3,FALSE))</f>
        <v>0.36299999999999999</v>
      </c>
      <c r="U487" s="15">
        <f>IF(T486="","",VLOOKUP($E486&amp;$D$85&amp;$D$86,'CCG data'!$A:$AD,'CCG data'!N$3,FALSE))</f>
        <v>0.44800000000000001</v>
      </c>
      <c r="V487" s="15">
        <f>IF(V486="","",VLOOKUP($E486&amp;$D$85&amp;$D$86,'CCG data'!$A:$AD,'CCG data'!O$3,FALSE))</f>
        <v>0.122</v>
      </c>
      <c r="W487" s="142">
        <f>IF(V486="","",VLOOKUP($E486&amp;$D$85&amp;$D$86,'CCG data'!$A:$AD,'CCG data'!P$3,FALSE))</f>
        <v>0.183</v>
      </c>
      <c r="Z487" s="178" t="str">
        <f>IFERROR(VLOOKUP($E487&amp;$D$86, Outliers!$A$4:$P$214,10,FALSE),"0")</f>
        <v>0</v>
      </c>
      <c r="AA487" s="178" t="str">
        <f>IFERROR(VLOOKUP($E487&amp;$D$86, Outliers!$A$4:$P$214,11,FALSE),"0")</f>
        <v>0</v>
      </c>
      <c r="AB487" s="178" t="str">
        <f>IFERROR(VLOOKUP($E487&amp;$D$86, Outliers!$A$4:$P$214,12,FALSE),"0")</f>
        <v>0</v>
      </c>
      <c r="AD487" s="82"/>
      <c r="AE487" s="82"/>
      <c r="AF487" s="82"/>
      <c r="AG487" s="82"/>
    </row>
    <row r="488" spans="4:33" ht="15.75" x14ac:dyDescent="0.25">
      <c r="D488" s="301"/>
      <c r="E488" s="108" t="s">
        <v>321</v>
      </c>
      <c r="F488" s="372" t="str">
        <f>IF(OR(ISERROR(VLOOKUP($E488&amp;$D$85&amp;$D$86,'CCG data'!$A:$AD,'CCG data'!R$3,FALSE)),ISBLANK(VLOOKUP($E488&amp;$D$85&amp;$D$86,'CCG data'!$A:$AD,'CCG data'!R$3,FALSE))),"",VLOOKUP($E488&amp;$D$85&amp;$D$86,'CCG data'!$A:$AD,'CCG data'!R$3,FALSE))</f>
        <v/>
      </c>
      <c r="G488" s="373"/>
      <c r="H488" s="373">
        <f>IF(OR(ISERROR(VLOOKUP($E488&amp;$D$85&amp;$D$86,'CCG data'!$A:$AD,'CCG data'!S$3,FALSE)),ISBLANK(VLOOKUP($E488&amp;$D$85&amp;$D$86,'CCG data'!$A:$AD,'CCG data'!S$3,FALSE))),"",VLOOKUP($E488&amp;$D$85&amp;$D$86,'CCG data'!$A:$AD,'CCG data'!S$3,FALSE))</f>
        <v>31.9</v>
      </c>
      <c r="I488" s="373"/>
      <c r="J488" s="373">
        <f>IF(OR(ISERROR(VLOOKUP($E488&amp;$D$85&amp;$D$86,'CCG data'!$A:$AD,'CCG data'!T$3,FALSE)),ISBLANK(VLOOKUP($E488&amp;$D$85&amp;$D$86,'CCG data'!$A:$AD,'CCG data'!T$3,FALSE))),"",VLOOKUP($E488&amp;$D$85&amp;$D$86,'CCG data'!$A:$AD,'CCG data'!T$3,FALSE))</f>
        <v>24.9</v>
      </c>
      <c r="K488" s="373"/>
      <c r="L488" s="373">
        <f>IF(OR(ISERROR(VLOOKUP($E488&amp;$D$85&amp;$D$86,'CCG data'!$A:$AD,'CCG data'!U$3,FALSE)),ISBLANK(VLOOKUP($E488&amp;$D$85&amp;$D$86,'CCG data'!$A:$AD,'CCG data'!U$3,FALSE))),"",VLOOKUP($E488&amp;$D$85&amp;$D$86,'CCG data'!$A:$AD,'CCG data'!U$3,FALSE))</f>
        <v>10.7</v>
      </c>
      <c r="M488" s="374"/>
      <c r="N488" s="303">
        <f>IF(OR(ISERROR(VLOOKUP($E488&amp;$D$85&amp;$D$86,'CCG data'!$A:$AD,'CCG data'!G$3,FALSE)),ISBLANK(VLOOKUP($E488&amp;$D$85&amp;$D$86,'CCG data'!$A:$AD,'CCG data'!G$3,FALSE))),"",VLOOKUP($E488&amp;$D$85&amp;$D$86,'CCG data'!$A:$AD,'CCG data'!G$3,FALSE))</f>
        <v>1774</v>
      </c>
      <c r="P488" s="354" t="str">
        <f>IF(OR(ISERROR(VLOOKUP($E488&amp;$D$85&amp;$D$86,'CCG data'!$A:$AD,'CCG data'!B$3,FALSE)),ISBLANK(VLOOKUP($E488&amp;$D$85&amp;$D$86,'CCG data'!$A:$AD,'CCG data'!B$3,FALSE))),"",VLOOKUP($E488&amp;$D$85&amp;$D$86,'CCG data'!$A:$AD,'CCG data'!B$3,FALSE))</f>
        <v/>
      </c>
      <c r="Q488" s="246"/>
      <c r="R488" s="246">
        <f>IF(OR(ISERROR(VLOOKUP($E488&amp;$D$85&amp;$D$86,'CCG data'!$A:$AD,'CCG data'!C$3,FALSE)),ISBLANK(VLOOKUP($E488&amp;$D$85&amp;$D$86,'CCG data'!$A:$AD,'CCG data'!C$3,FALSE))),"",VLOOKUP($E488&amp;$D$85&amp;$D$86,'CCG data'!$A:$AD,'CCG data'!C$3,FALSE))</f>
        <v>0.47519729425028184</v>
      </c>
      <c r="S488" s="246"/>
      <c r="T488" s="246">
        <f>IF(OR(ISERROR(VLOOKUP($E488&amp;$D$85&amp;$D$86,'CCG data'!$A:$AD,'CCG data'!D$3,FALSE)),ISBLANK(VLOOKUP($E488&amp;$D$85&amp;$D$86,'CCG data'!$A:$AD,'CCG data'!D$3,FALSE))),"",VLOOKUP($E488&amp;$D$85&amp;$D$86,'CCG data'!$A:$AD,'CCG data'!D$3,FALSE))</f>
        <v>0.36583990980834274</v>
      </c>
      <c r="U488" s="246"/>
      <c r="V488" s="246">
        <f>IF(OR(ISERROR(VLOOKUP($E488&amp;$D$85&amp;$D$86,'CCG data'!$A:$AD,'CCG data'!E$3,FALSE)),ISBLANK(VLOOKUP($E488&amp;$D$85&amp;$D$86,'CCG data'!$A:$AD,'CCG data'!E$3,FALSE))),"",VLOOKUP($E488&amp;$D$85&amp;$D$86,'CCG data'!$A:$AD,'CCG data'!E$3,FALSE))</f>
        <v>0.15896279594137541</v>
      </c>
      <c r="W488" s="387"/>
      <c r="Z488" s="178">
        <f>IFERROR(VLOOKUP($E488&amp;$D$86, Outliers!$A$4:$P$214,10,FALSE),"0")</f>
        <v>1</v>
      </c>
      <c r="AA488" s="178">
        <f>IFERROR(VLOOKUP($E488&amp;$D$86, Outliers!$A$4:$P$214,11,FALSE),"0")</f>
        <v>1</v>
      </c>
      <c r="AB488" s="178">
        <f>IFERROR(VLOOKUP($E488&amp;$D$86, Outliers!$A$4:$P$214,12,FALSE),"0")</f>
        <v>0</v>
      </c>
      <c r="AD488" s="82"/>
      <c r="AE488" s="82"/>
      <c r="AF488" s="82"/>
      <c r="AG488" s="82"/>
    </row>
    <row r="489" spans="4:33" x14ac:dyDescent="0.25">
      <c r="D489" s="301"/>
      <c r="E489" s="107" t="s">
        <v>27</v>
      </c>
      <c r="F489" s="99" t="str">
        <f>IF(P488="","",VLOOKUP($E488&amp;$D$85&amp;$D$86,'CCG data'!$A:$AD,'CCG data'!W$3,FALSE))</f>
        <v/>
      </c>
      <c r="G489" s="100" t="str">
        <f>IF(P488="","",VLOOKUP($E488&amp;$D$85&amp;$D$86,'CCG data'!$A:$AD,'CCG data'!X$3,FALSE))</f>
        <v/>
      </c>
      <c r="H489" s="100">
        <f>IF(R488="","",VLOOKUP($E488&amp;$D$85&amp;$D$86,'CCG data'!$A:$AD,'CCG data'!Y$3,FALSE))</f>
        <v>29.7</v>
      </c>
      <c r="I489" s="100">
        <f>IF(R488="","",VLOOKUP($E488&amp;$D$85&amp;$D$86,'CCG data'!$A:$AD,'CCG data'!Z$3,FALSE))</f>
        <v>34.1</v>
      </c>
      <c r="J489" s="100">
        <f>IF(T488="","",VLOOKUP($E488&amp;$D$85&amp;$D$86,'CCG data'!$A:$AD,'CCG data'!AA$3,FALSE))</f>
        <v>23</v>
      </c>
      <c r="K489" s="100">
        <f>IF(T488="","",VLOOKUP($E488&amp;$D$85&amp;$D$86,'CCG data'!$A:$AD,'CCG data'!AB$3,FALSE))</f>
        <v>26.8</v>
      </c>
      <c r="L489" s="100">
        <f>IF(V488="","",VLOOKUP($E488&amp;$D$85&amp;$D$86,'CCG data'!$A:$AD,'CCG data'!AC$3,FALSE))</f>
        <v>9.4</v>
      </c>
      <c r="M489" s="100">
        <f>IF(V488="","",VLOOKUP($E488&amp;$D$85&amp;$D$86,'CCG data'!$A:$AD,'CCG data'!AD$3,FALSE))</f>
        <v>11.9</v>
      </c>
      <c r="N489" s="304"/>
      <c r="P489" s="162" t="str">
        <f>IF(P488="","",VLOOKUP($E488&amp;$D$85&amp;$D$86,'CCG data'!$A:$AD,'CCG data'!I$3,FALSE))</f>
        <v/>
      </c>
      <c r="Q489" s="15" t="str">
        <f>IF(P488="","",VLOOKUP($E488&amp;$D$85&amp;$D$86,'CCG data'!$A:$AD,'CCG data'!J$3,FALSE))</f>
        <v/>
      </c>
      <c r="R489" s="15">
        <f>IF(R488="","",VLOOKUP($E488&amp;$D$85&amp;$D$86,'CCG data'!$A:$AD,'CCG data'!K$3,FALSE))</f>
        <v>0.45200000000000001</v>
      </c>
      <c r="S489" s="15">
        <f>IF(R488="","",VLOOKUP($E488&amp;$D$85&amp;$D$86,'CCG data'!$A:$AD,'CCG data'!L$3,FALSE))</f>
        <v>0.498</v>
      </c>
      <c r="T489" s="15">
        <f>IF(T488="","",VLOOKUP($E488&amp;$D$85&amp;$D$86,'CCG data'!$A:$AD,'CCG data'!M$3,FALSE))</f>
        <v>0.34399999999999997</v>
      </c>
      <c r="U489" s="15">
        <f>IF(T488="","",VLOOKUP($E488&amp;$D$85&amp;$D$86,'CCG data'!$A:$AD,'CCG data'!N$3,FALSE))</f>
        <v>0.38900000000000001</v>
      </c>
      <c r="V489" s="15">
        <f>IF(V488="","",VLOOKUP($E488&amp;$D$85&amp;$D$86,'CCG data'!$A:$AD,'CCG data'!O$3,FALSE))</f>
        <v>0.14299999999999999</v>
      </c>
      <c r="W489" s="142">
        <f>IF(V488="","",VLOOKUP($E488&amp;$D$85&amp;$D$86,'CCG data'!$A:$AD,'CCG data'!P$3,FALSE))</f>
        <v>0.17699999999999999</v>
      </c>
      <c r="Z489" s="178" t="str">
        <f>IFERROR(VLOOKUP($E489&amp;$D$86, Outliers!$A$4:$P$214,10,FALSE),"0")</f>
        <v>0</v>
      </c>
      <c r="AA489" s="178" t="str">
        <f>IFERROR(VLOOKUP($E489&amp;$D$86, Outliers!$A$4:$P$214,11,FALSE),"0")</f>
        <v>0</v>
      </c>
      <c r="AB489" s="178" t="str">
        <f>IFERROR(VLOOKUP($E489&amp;$D$86, Outliers!$A$4:$P$214,12,FALSE),"0")</f>
        <v>0</v>
      </c>
      <c r="AD489" s="82"/>
      <c r="AE489" s="82"/>
      <c r="AF489" s="82"/>
      <c r="AG489" s="82"/>
    </row>
    <row r="490" spans="4:33" ht="15.75" x14ac:dyDescent="0.25">
      <c r="D490" s="301"/>
      <c r="E490" s="108" t="s">
        <v>503</v>
      </c>
      <c r="F490" s="372" t="str">
        <f>IF(OR(ISERROR(VLOOKUP($E490&amp;$D$85&amp;$D$86,'CCG data'!$A:$AD,'CCG data'!R$3,FALSE)),ISBLANK(VLOOKUP($E490&amp;$D$85&amp;$D$86,'CCG data'!$A:$AD,'CCG data'!R$3,FALSE))),"",VLOOKUP($E490&amp;$D$85&amp;$D$86,'CCG data'!$A:$AD,'CCG data'!R$3,FALSE))</f>
        <v/>
      </c>
      <c r="G490" s="373"/>
      <c r="H490" s="373">
        <f>IF(OR(ISERROR(VLOOKUP($E490&amp;$D$85&amp;$D$86,'CCG data'!$A:$AD,'CCG data'!S$3,FALSE)),ISBLANK(VLOOKUP($E490&amp;$D$85&amp;$D$86,'CCG data'!$A:$AD,'CCG data'!S$3,FALSE))),"",VLOOKUP($E490&amp;$D$85&amp;$D$86,'CCG data'!$A:$AD,'CCG data'!S$3,FALSE))</f>
        <v>23.3</v>
      </c>
      <c r="I490" s="373"/>
      <c r="J490" s="373">
        <f>IF(OR(ISERROR(VLOOKUP($E490&amp;$D$85&amp;$D$86,'CCG data'!$A:$AD,'CCG data'!T$3,FALSE)),ISBLANK(VLOOKUP($E490&amp;$D$85&amp;$D$86,'CCG data'!$A:$AD,'CCG data'!T$3,FALSE))),"",VLOOKUP($E490&amp;$D$85&amp;$D$86,'CCG data'!$A:$AD,'CCG data'!T$3,FALSE))</f>
        <v>22.6</v>
      </c>
      <c r="K490" s="373"/>
      <c r="L490" s="373">
        <f>IF(OR(ISERROR(VLOOKUP($E490&amp;$D$85&amp;$D$86,'CCG data'!$A:$AD,'CCG data'!U$3,FALSE)),ISBLANK(VLOOKUP($E490&amp;$D$85&amp;$D$86,'CCG data'!$A:$AD,'CCG data'!U$3,FALSE))),"",VLOOKUP($E490&amp;$D$85&amp;$D$86,'CCG data'!$A:$AD,'CCG data'!U$3,FALSE))</f>
        <v>26.7</v>
      </c>
      <c r="M490" s="374"/>
      <c r="N490" s="303">
        <f>IF(OR(ISERROR(VLOOKUP($E490&amp;$D$85&amp;$D$86,'CCG data'!$A:$AD,'CCG data'!G$3,FALSE)),ISBLANK(VLOOKUP($E490&amp;$D$85&amp;$D$86,'CCG data'!$A:$AD,'CCG data'!G$3,FALSE))),"",VLOOKUP($E490&amp;$D$85&amp;$D$86,'CCG data'!$A:$AD,'CCG data'!G$3,FALSE))</f>
        <v>801</v>
      </c>
      <c r="P490" s="354" t="str">
        <f>IF(OR(ISERROR(VLOOKUP($E490&amp;$D$85&amp;$D$86,'CCG data'!$A:$AD,'CCG data'!B$3,FALSE)),ISBLANK(VLOOKUP($E490&amp;$D$85&amp;$D$86,'CCG data'!$A:$AD,'CCG data'!B$3,FALSE))),"",VLOOKUP($E490&amp;$D$85&amp;$D$86,'CCG data'!$A:$AD,'CCG data'!B$3,FALSE))</f>
        <v/>
      </c>
      <c r="Q490" s="246"/>
      <c r="R490" s="246">
        <f>IF(OR(ISERROR(VLOOKUP($E490&amp;$D$85&amp;$D$86,'CCG data'!$A:$AD,'CCG data'!C$3,FALSE)),ISBLANK(VLOOKUP($E490&amp;$D$85&amp;$D$86,'CCG data'!$A:$AD,'CCG data'!C$3,FALSE))),"",VLOOKUP($E490&amp;$D$85&amp;$D$86,'CCG data'!$A:$AD,'CCG data'!C$3,FALSE))</f>
        <v>0.31835205992509363</v>
      </c>
      <c r="S490" s="246"/>
      <c r="T490" s="246">
        <f>IF(OR(ISERROR(VLOOKUP($E490&amp;$D$85&amp;$D$86,'CCG data'!$A:$AD,'CCG data'!D$3,FALSE)),ISBLANK(VLOOKUP($E490&amp;$D$85&amp;$D$86,'CCG data'!$A:$AD,'CCG data'!D$3,FALSE))),"",VLOOKUP($E490&amp;$D$85&amp;$D$86,'CCG data'!$A:$AD,'CCG data'!D$3,FALSE))</f>
        <v>0.30586766541822724</v>
      </c>
      <c r="U490" s="246"/>
      <c r="V490" s="246">
        <f>IF(OR(ISERROR(VLOOKUP($E490&amp;$D$85&amp;$D$86,'CCG data'!$A:$AD,'CCG data'!E$3,FALSE)),ISBLANK(VLOOKUP($E490&amp;$D$85&amp;$D$86,'CCG data'!$A:$AD,'CCG data'!E$3,FALSE))),"",VLOOKUP($E490&amp;$D$85&amp;$D$86,'CCG data'!$A:$AD,'CCG data'!E$3,FALSE))</f>
        <v>0.37578027465667913</v>
      </c>
      <c r="W490" s="387"/>
      <c r="Z490" s="178">
        <f>IFERROR(VLOOKUP($E490&amp;$D$86, Outliers!$A$4:$P$214,10,FALSE),"0")</f>
        <v>1</v>
      </c>
      <c r="AA490" s="178">
        <f>IFERROR(VLOOKUP($E490&amp;$D$86, Outliers!$A$4:$P$214,11,FALSE),"0")</f>
        <v>1</v>
      </c>
      <c r="AB490" s="178">
        <f>IFERROR(VLOOKUP($E490&amp;$D$86, Outliers!$A$4:$P$214,12,FALSE),"0")</f>
        <v>1</v>
      </c>
      <c r="AD490" s="82"/>
      <c r="AE490" s="82"/>
      <c r="AF490" s="82"/>
      <c r="AG490" s="82"/>
    </row>
    <row r="491" spans="4:33" x14ac:dyDescent="0.25">
      <c r="D491" s="301"/>
      <c r="E491" s="107" t="s">
        <v>27</v>
      </c>
      <c r="F491" s="99" t="str">
        <f>IF(P490="","",VLOOKUP($E490&amp;$D$85&amp;$D$86,'CCG data'!$A:$AD,'CCG data'!W$3,FALSE))</f>
        <v/>
      </c>
      <c r="G491" s="100" t="str">
        <f>IF(P490="","",VLOOKUP($E490&amp;$D$85&amp;$D$86,'CCG data'!$A:$AD,'CCG data'!X$3,FALSE))</f>
        <v/>
      </c>
      <c r="H491" s="100">
        <f>IF(R490="","",VLOOKUP($E490&amp;$D$85&amp;$D$86,'CCG data'!$A:$AD,'CCG data'!Y$3,FALSE))</f>
        <v>20.399999999999999</v>
      </c>
      <c r="I491" s="100">
        <f>IF(R490="","",VLOOKUP($E490&amp;$D$85&amp;$D$86,'CCG data'!$A:$AD,'CCG data'!Z$3,FALSE))</f>
        <v>26.1</v>
      </c>
      <c r="J491" s="100">
        <f>IF(T490="","",VLOOKUP($E490&amp;$D$85&amp;$D$86,'CCG data'!$A:$AD,'CCG data'!AA$3,FALSE))</f>
        <v>19.8</v>
      </c>
      <c r="K491" s="100">
        <f>IF(T490="","",VLOOKUP($E490&amp;$D$85&amp;$D$86,'CCG data'!$A:$AD,'CCG data'!AB$3,FALSE))</f>
        <v>25.4</v>
      </c>
      <c r="L491" s="100">
        <f>IF(V490="","",VLOOKUP($E490&amp;$D$85&amp;$D$86,'CCG data'!$A:$AD,'CCG data'!AC$3,FALSE))</f>
        <v>23.6</v>
      </c>
      <c r="M491" s="100">
        <f>IF(V490="","",VLOOKUP($E490&amp;$D$85&amp;$D$86,'CCG data'!$A:$AD,'CCG data'!AD$3,FALSE))</f>
        <v>29.7</v>
      </c>
      <c r="N491" s="304"/>
      <c r="P491" s="162" t="str">
        <f>IF(P490="","",VLOOKUP($E490&amp;$D$85&amp;$D$86,'CCG data'!$A:$AD,'CCG data'!I$3,FALSE))</f>
        <v/>
      </c>
      <c r="Q491" s="15" t="str">
        <f>IF(P490="","",VLOOKUP($E490&amp;$D$85&amp;$D$86,'CCG data'!$A:$AD,'CCG data'!J$3,FALSE))</f>
        <v/>
      </c>
      <c r="R491" s="15">
        <f>IF(R490="","",VLOOKUP($E490&amp;$D$85&amp;$D$86,'CCG data'!$A:$AD,'CCG data'!K$3,FALSE))</f>
        <v>0.28699999999999998</v>
      </c>
      <c r="S491" s="15">
        <f>IF(R490="","",VLOOKUP($E490&amp;$D$85&amp;$D$86,'CCG data'!$A:$AD,'CCG data'!L$3,FALSE))</f>
        <v>0.35099999999999998</v>
      </c>
      <c r="T491" s="15">
        <f>IF(T490="","",VLOOKUP($E490&amp;$D$85&amp;$D$86,'CCG data'!$A:$AD,'CCG data'!M$3,FALSE))</f>
        <v>0.27500000000000002</v>
      </c>
      <c r="U491" s="15">
        <f>IF(T490="","",VLOOKUP($E490&amp;$D$85&amp;$D$86,'CCG data'!$A:$AD,'CCG data'!N$3,FALSE))</f>
        <v>0.33900000000000002</v>
      </c>
      <c r="V491" s="15">
        <f>IF(V490="","",VLOOKUP($E490&amp;$D$85&amp;$D$86,'CCG data'!$A:$AD,'CCG data'!O$3,FALSE))</f>
        <v>0.34300000000000003</v>
      </c>
      <c r="W491" s="142">
        <f>IF(V490="","",VLOOKUP($E490&amp;$D$85&amp;$D$86,'CCG data'!$A:$AD,'CCG data'!P$3,FALSE))</f>
        <v>0.41</v>
      </c>
      <c r="Z491" s="178" t="str">
        <f>IFERROR(VLOOKUP($E491&amp;$D$86, Outliers!$A$4:$P$214,10,FALSE),"0")</f>
        <v>0</v>
      </c>
      <c r="AA491" s="178" t="str">
        <f>IFERROR(VLOOKUP($E491&amp;$D$86, Outliers!$A$4:$P$214,11,FALSE),"0")</f>
        <v>0</v>
      </c>
      <c r="AB491" s="178" t="str">
        <f>IFERROR(VLOOKUP($E491&amp;$D$86, Outliers!$A$4:$P$214,12,FALSE),"0")</f>
        <v>0</v>
      </c>
      <c r="AD491" s="82"/>
      <c r="AE491" s="82"/>
      <c r="AF491" s="82"/>
      <c r="AG491" s="82"/>
    </row>
    <row r="492" spans="4:33" ht="15.75" x14ac:dyDescent="0.25">
      <c r="D492" s="301"/>
      <c r="E492" s="108" t="s">
        <v>322</v>
      </c>
      <c r="F492" s="372" t="str">
        <f>IF(OR(ISERROR(VLOOKUP($E492&amp;$D$85&amp;$D$86,'CCG data'!$A:$AD,'CCG data'!R$3,FALSE)),ISBLANK(VLOOKUP($E492&amp;$D$85&amp;$D$86,'CCG data'!$A:$AD,'CCG data'!R$3,FALSE))),"",VLOOKUP($E492&amp;$D$85&amp;$D$86,'CCG data'!$A:$AD,'CCG data'!R$3,FALSE))</f>
        <v/>
      </c>
      <c r="G492" s="373"/>
      <c r="H492" s="373">
        <f>IF(OR(ISERROR(VLOOKUP($E492&amp;$D$85&amp;$D$86,'CCG data'!$A:$AD,'CCG data'!S$3,FALSE)),ISBLANK(VLOOKUP($E492&amp;$D$85&amp;$D$86,'CCG data'!$A:$AD,'CCG data'!S$3,FALSE))),"",VLOOKUP($E492&amp;$D$85&amp;$D$86,'CCG data'!$A:$AD,'CCG data'!S$3,FALSE))</f>
        <v>33.1</v>
      </c>
      <c r="I492" s="373"/>
      <c r="J492" s="373">
        <f>IF(OR(ISERROR(VLOOKUP($E492&amp;$D$85&amp;$D$86,'CCG data'!$A:$AD,'CCG data'!T$3,FALSE)),ISBLANK(VLOOKUP($E492&amp;$D$85&amp;$D$86,'CCG data'!$A:$AD,'CCG data'!T$3,FALSE))),"",VLOOKUP($E492&amp;$D$85&amp;$D$86,'CCG data'!$A:$AD,'CCG data'!T$3,FALSE))</f>
        <v>21.6</v>
      </c>
      <c r="K492" s="373"/>
      <c r="L492" s="373">
        <f>IF(OR(ISERROR(VLOOKUP($E492&amp;$D$85&amp;$D$86,'CCG data'!$A:$AD,'CCG data'!U$3,FALSE)),ISBLANK(VLOOKUP($E492&amp;$D$85&amp;$D$86,'CCG data'!$A:$AD,'CCG data'!U$3,FALSE))),"",VLOOKUP($E492&amp;$D$85&amp;$D$86,'CCG data'!$A:$AD,'CCG data'!U$3,FALSE))</f>
        <v>11.8</v>
      </c>
      <c r="M492" s="374"/>
      <c r="N492" s="303">
        <f>IF(OR(ISERROR(VLOOKUP($E492&amp;$D$85&amp;$D$86,'CCG data'!$A:$AD,'CCG data'!G$3,FALSE)),ISBLANK(VLOOKUP($E492&amp;$D$85&amp;$D$86,'CCG data'!$A:$AD,'CCG data'!G$3,FALSE))),"",VLOOKUP($E492&amp;$D$85&amp;$D$86,'CCG data'!$A:$AD,'CCG data'!G$3,FALSE))</f>
        <v>1059</v>
      </c>
      <c r="P492" s="354" t="str">
        <f>IF(OR(ISERROR(VLOOKUP($E492&amp;$D$85&amp;$D$86,'CCG data'!$A:$AD,'CCG data'!B$3,FALSE)),ISBLANK(VLOOKUP($E492&amp;$D$85&amp;$D$86,'CCG data'!$A:$AD,'CCG data'!B$3,FALSE))),"",VLOOKUP($E492&amp;$D$85&amp;$D$86,'CCG data'!$A:$AD,'CCG data'!B$3,FALSE))</f>
        <v/>
      </c>
      <c r="Q492" s="246"/>
      <c r="R492" s="246">
        <f>IF(OR(ISERROR(VLOOKUP($E492&amp;$D$85&amp;$D$86,'CCG data'!$A:$AD,'CCG data'!C$3,FALSE)),ISBLANK(VLOOKUP($E492&amp;$D$85&amp;$D$86,'CCG data'!$A:$AD,'CCG data'!C$3,FALSE))),"",VLOOKUP($E492&amp;$D$85&amp;$D$86,'CCG data'!$A:$AD,'CCG data'!C$3,FALSE))</f>
        <v>0.49763928234183191</v>
      </c>
      <c r="S492" s="246"/>
      <c r="T492" s="246">
        <f>IF(OR(ISERROR(VLOOKUP($E492&amp;$D$85&amp;$D$86,'CCG data'!$A:$AD,'CCG data'!D$3,FALSE)),ISBLANK(VLOOKUP($E492&amp;$D$85&amp;$D$86,'CCG data'!$A:$AD,'CCG data'!D$3,FALSE))),"",VLOOKUP($E492&amp;$D$85&amp;$D$86,'CCG data'!$A:$AD,'CCG data'!D$3,FALSE))</f>
        <v>0.32483474976392823</v>
      </c>
      <c r="U492" s="246"/>
      <c r="V492" s="246">
        <f>IF(OR(ISERROR(VLOOKUP($E492&amp;$D$85&amp;$D$86,'CCG data'!$A:$AD,'CCG data'!E$3,FALSE)),ISBLANK(VLOOKUP($E492&amp;$D$85&amp;$D$86,'CCG data'!$A:$AD,'CCG data'!E$3,FALSE))),"",VLOOKUP($E492&amp;$D$85&amp;$D$86,'CCG data'!$A:$AD,'CCG data'!E$3,FALSE))</f>
        <v>0.17752596789423986</v>
      </c>
      <c r="W492" s="387"/>
      <c r="Z492" s="178">
        <f>IFERROR(VLOOKUP($E492&amp;$D$86, Outliers!$A$4:$P$214,10,FALSE),"0")</f>
        <v>0</v>
      </c>
      <c r="AA492" s="178">
        <f>IFERROR(VLOOKUP($E492&amp;$D$86, Outliers!$A$4:$P$214,11,FALSE),"0")</f>
        <v>1</v>
      </c>
      <c r="AB492" s="178">
        <f>IFERROR(VLOOKUP($E492&amp;$D$86, Outliers!$A$4:$P$214,12,FALSE),"0")</f>
        <v>0</v>
      </c>
      <c r="AD492" s="82"/>
      <c r="AE492" s="82"/>
      <c r="AF492" s="82"/>
      <c r="AG492" s="82"/>
    </row>
    <row r="493" spans="4:33" x14ac:dyDescent="0.25">
      <c r="D493" s="301"/>
      <c r="E493" s="107" t="s">
        <v>27</v>
      </c>
      <c r="F493" s="99" t="str">
        <f>IF(P492="","",VLOOKUP($E492&amp;$D$85&amp;$D$86,'CCG data'!$A:$AD,'CCG data'!W$3,FALSE))</f>
        <v/>
      </c>
      <c r="G493" s="100" t="str">
        <f>IF(P492="","",VLOOKUP($E492&amp;$D$85&amp;$D$86,'CCG data'!$A:$AD,'CCG data'!X$3,FALSE))</f>
        <v/>
      </c>
      <c r="H493" s="100">
        <f>IF(R492="","",VLOOKUP($E492&amp;$D$85&amp;$D$86,'CCG data'!$A:$AD,'CCG data'!Y$3,FALSE))</f>
        <v>30.3</v>
      </c>
      <c r="I493" s="100">
        <f>IF(R492="","",VLOOKUP($E492&amp;$D$85&amp;$D$86,'CCG data'!$A:$AD,'CCG data'!Z$3,FALSE))</f>
        <v>36</v>
      </c>
      <c r="J493" s="100">
        <f>IF(T492="","",VLOOKUP($E492&amp;$D$85&amp;$D$86,'CCG data'!$A:$AD,'CCG data'!AA$3,FALSE))</f>
        <v>19.3</v>
      </c>
      <c r="K493" s="100">
        <f>IF(T492="","",VLOOKUP($E492&amp;$D$85&amp;$D$86,'CCG data'!$A:$AD,'CCG data'!AB$3,FALSE))</f>
        <v>23.8</v>
      </c>
      <c r="L493" s="100">
        <f>IF(V492="","",VLOOKUP($E492&amp;$D$85&amp;$D$86,'CCG data'!$A:$AD,'CCG data'!AC$3,FALSE))</f>
        <v>10.1</v>
      </c>
      <c r="M493" s="100">
        <f>IF(V492="","",VLOOKUP($E492&amp;$D$85&amp;$D$86,'CCG data'!$A:$AD,'CCG data'!AD$3,FALSE))</f>
        <v>13.5</v>
      </c>
      <c r="N493" s="304"/>
      <c r="P493" s="162" t="str">
        <f>IF(P492="","",VLOOKUP($E492&amp;$D$85&amp;$D$86,'CCG data'!$A:$AD,'CCG data'!I$3,FALSE))</f>
        <v/>
      </c>
      <c r="Q493" s="15" t="str">
        <f>IF(P492="","",VLOOKUP($E492&amp;$D$85&amp;$D$86,'CCG data'!$A:$AD,'CCG data'!J$3,FALSE))</f>
        <v/>
      </c>
      <c r="R493" s="15">
        <f>IF(R492="","",VLOOKUP($E492&amp;$D$85&amp;$D$86,'CCG data'!$A:$AD,'CCG data'!K$3,FALSE))</f>
        <v>0.46800000000000003</v>
      </c>
      <c r="S493" s="15">
        <f>IF(R492="","",VLOOKUP($E492&amp;$D$85&amp;$D$86,'CCG data'!$A:$AD,'CCG data'!L$3,FALSE))</f>
        <v>0.52800000000000002</v>
      </c>
      <c r="T493" s="15">
        <f>IF(T492="","",VLOOKUP($E492&amp;$D$85&amp;$D$86,'CCG data'!$A:$AD,'CCG data'!M$3,FALSE))</f>
        <v>0.29699999999999999</v>
      </c>
      <c r="U493" s="15">
        <f>IF(T492="","",VLOOKUP($E492&amp;$D$85&amp;$D$86,'CCG data'!$A:$AD,'CCG data'!N$3,FALSE))</f>
        <v>0.35399999999999998</v>
      </c>
      <c r="V493" s="15">
        <f>IF(V492="","",VLOOKUP($E492&amp;$D$85&amp;$D$86,'CCG data'!$A:$AD,'CCG data'!O$3,FALSE))</f>
        <v>0.156</v>
      </c>
      <c r="W493" s="142">
        <f>IF(V492="","",VLOOKUP($E492&amp;$D$85&amp;$D$86,'CCG data'!$A:$AD,'CCG data'!P$3,FALSE))</f>
        <v>0.20200000000000001</v>
      </c>
      <c r="Z493" s="178" t="str">
        <f>IFERROR(VLOOKUP($E493&amp;$D$86, Outliers!$A$4:$P$214,10,FALSE),"0")</f>
        <v>0</v>
      </c>
      <c r="AA493" s="178" t="str">
        <f>IFERROR(VLOOKUP($E493&amp;$D$86, Outliers!$A$4:$P$214,11,FALSE),"0")</f>
        <v>0</v>
      </c>
      <c r="AB493" s="178" t="str">
        <f>IFERROR(VLOOKUP($E493&amp;$D$86, Outliers!$A$4:$P$214,12,FALSE),"0")</f>
        <v>0</v>
      </c>
      <c r="AD493" s="82"/>
      <c r="AE493" s="82"/>
      <c r="AF493" s="82"/>
      <c r="AG493" s="82"/>
    </row>
    <row r="494" spans="4:33" ht="15.75" x14ac:dyDescent="0.25">
      <c r="D494" s="301"/>
      <c r="E494" s="108" t="s">
        <v>323</v>
      </c>
      <c r="F494" s="372" t="str">
        <f>IF(OR(ISERROR(VLOOKUP($E494&amp;$D$85&amp;$D$86,'CCG data'!$A:$AD,'CCG data'!R$3,FALSE)),ISBLANK(VLOOKUP($E494&amp;$D$85&amp;$D$86,'CCG data'!$A:$AD,'CCG data'!R$3,FALSE))),"",VLOOKUP($E494&amp;$D$85&amp;$D$86,'CCG data'!$A:$AD,'CCG data'!R$3,FALSE))</f>
        <v/>
      </c>
      <c r="G494" s="373"/>
      <c r="H494" s="373">
        <f>IF(OR(ISERROR(VLOOKUP($E494&amp;$D$85&amp;$D$86,'CCG data'!$A:$AD,'CCG data'!S$3,FALSE)),ISBLANK(VLOOKUP($E494&amp;$D$85&amp;$D$86,'CCG data'!$A:$AD,'CCG data'!S$3,FALSE))),"",VLOOKUP($E494&amp;$D$85&amp;$D$86,'CCG data'!$A:$AD,'CCG data'!S$3,FALSE))</f>
        <v>32.1</v>
      </c>
      <c r="I494" s="373"/>
      <c r="J494" s="373">
        <f>IF(OR(ISERROR(VLOOKUP($E494&amp;$D$85&amp;$D$86,'CCG data'!$A:$AD,'CCG data'!T$3,FALSE)),ISBLANK(VLOOKUP($E494&amp;$D$85&amp;$D$86,'CCG data'!$A:$AD,'CCG data'!T$3,FALSE))),"",VLOOKUP($E494&amp;$D$85&amp;$D$86,'CCG data'!$A:$AD,'CCG data'!T$3,FALSE))</f>
        <v>21.8</v>
      </c>
      <c r="K494" s="373"/>
      <c r="L494" s="373">
        <f>IF(OR(ISERROR(VLOOKUP($E494&amp;$D$85&amp;$D$86,'CCG data'!$A:$AD,'CCG data'!U$3,FALSE)),ISBLANK(VLOOKUP($E494&amp;$D$85&amp;$D$86,'CCG data'!$A:$AD,'CCG data'!U$3,FALSE))),"",VLOOKUP($E494&amp;$D$85&amp;$D$86,'CCG data'!$A:$AD,'CCG data'!U$3,FALSE))</f>
        <v>8.8000000000000007</v>
      </c>
      <c r="M494" s="374"/>
      <c r="N494" s="303">
        <f>IF(OR(ISERROR(VLOOKUP($E494&amp;$D$85&amp;$D$86,'CCG data'!$A:$AD,'CCG data'!G$3,FALSE)),ISBLANK(VLOOKUP($E494&amp;$D$85&amp;$D$86,'CCG data'!$A:$AD,'CCG data'!G$3,FALSE))),"",VLOOKUP($E494&amp;$D$85&amp;$D$86,'CCG data'!$A:$AD,'CCG data'!G$3,FALSE))</f>
        <v>1047</v>
      </c>
      <c r="P494" s="354" t="str">
        <f>IF(OR(ISERROR(VLOOKUP($E494&amp;$D$85&amp;$D$86,'CCG data'!$A:$AD,'CCG data'!B$3,FALSE)),ISBLANK(VLOOKUP($E494&amp;$D$85&amp;$D$86,'CCG data'!$A:$AD,'CCG data'!B$3,FALSE))),"",VLOOKUP($E494&amp;$D$85&amp;$D$86,'CCG data'!$A:$AD,'CCG data'!B$3,FALSE))</f>
        <v/>
      </c>
      <c r="Q494" s="246"/>
      <c r="R494" s="246">
        <f>IF(OR(ISERROR(VLOOKUP($E494&amp;$D$85&amp;$D$86,'CCG data'!$A:$AD,'CCG data'!C$3,FALSE)),ISBLANK(VLOOKUP($E494&amp;$D$85&amp;$D$86,'CCG data'!$A:$AD,'CCG data'!C$3,FALSE))),"",VLOOKUP($E494&amp;$D$85&amp;$D$86,'CCG data'!$A:$AD,'CCG data'!C$3,FALSE))</f>
        <v>0.50907354345749756</v>
      </c>
      <c r="S494" s="246"/>
      <c r="T494" s="246">
        <f>IF(OR(ISERROR(VLOOKUP($E494&amp;$D$85&amp;$D$86,'CCG data'!$A:$AD,'CCG data'!D$3,FALSE)),ISBLANK(VLOOKUP($E494&amp;$D$85&amp;$D$86,'CCG data'!$A:$AD,'CCG data'!D$3,FALSE))),"",VLOOKUP($E494&amp;$D$85&amp;$D$86,'CCG data'!$A:$AD,'CCG data'!D$3,FALSE))</f>
        <v>0.35052531041069723</v>
      </c>
      <c r="U494" s="246"/>
      <c r="V494" s="246">
        <f>IF(OR(ISERROR(VLOOKUP($E494&amp;$D$85&amp;$D$86,'CCG data'!$A:$AD,'CCG data'!E$3,FALSE)),ISBLANK(VLOOKUP($E494&amp;$D$85&amp;$D$86,'CCG data'!$A:$AD,'CCG data'!E$3,FALSE))),"",VLOOKUP($E494&amp;$D$85&amp;$D$86,'CCG data'!$A:$AD,'CCG data'!E$3,FALSE))</f>
        <v>0.14040114613180515</v>
      </c>
      <c r="W494" s="387"/>
      <c r="Z494" s="178">
        <f>IFERROR(VLOOKUP($E494&amp;$D$86, Outliers!$A$4:$P$214,10,FALSE),"0")</f>
        <v>0</v>
      </c>
      <c r="AA494" s="178">
        <f>IFERROR(VLOOKUP($E494&amp;$D$86, Outliers!$A$4:$P$214,11,FALSE),"0")</f>
        <v>1</v>
      </c>
      <c r="AB494" s="178">
        <f>IFERROR(VLOOKUP($E494&amp;$D$86, Outliers!$A$4:$P$214,12,FALSE),"0")</f>
        <v>1</v>
      </c>
      <c r="AD494" s="82"/>
      <c r="AE494" s="82"/>
      <c r="AF494" s="82"/>
      <c r="AG494" s="82"/>
    </row>
    <row r="495" spans="4:33" x14ac:dyDescent="0.25">
      <c r="D495" s="301"/>
      <c r="E495" s="107" t="s">
        <v>27</v>
      </c>
      <c r="F495" s="99" t="str">
        <f>IF(P494="","",VLOOKUP($E494&amp;$D$85&amp;$D$86,'CCG data'!$A:$AD,'CCG data'!W$3,FALSE))</f>
        <v/>
      </c>
      <c r="G495" s="100" t="str">
        <f>IF(P494="","",VLOOKUP($E494&amp;$D$85&amp;$D$86,'CCG data'!$A:$AD,'CCG data'!X$3,FALSE))</f>
        <v/>
      </c>
      <c r="H495" s="100">
        <f>IF(R494="","",VLOOKUP($E494&amp;$D$85&amp;$D$86,'CCG data'!$A:$AD,'CCG data'!Y$3,FALSE))</f>
        <v>29.4</v>
      </c>
      <c r="I495" s="100">
        <f>IF(R494="","",VLOOKUP($E494&amp;$D$85&amp;$D$86,'CCG data'!$A:$AD,'CCG data'!Z$3,FALSE))</f>
        <v>34.9</v>
      </c>
      <c r="J495" s="100">
        <f>IF(T494="","",VLOOKUP($E494&amp;$D$85&amp;$D$86,'CCG data'!$A:$AD,'CCG data'!AA$3,FALSE))</f>
        <v>19.5</v>
      </c>
      <c r="K495" s="100">
        <f>IF(T494="","",VLOOKUP($E494&amp;$D$85&amp;$D$86,'CCG data'!$A:$AD,'CCG data'!AB$3,FALSE))</f>
        <v>24</v>
      </c>
      <c r="L495" s="100">
        <f>IF(V494="","",VLOOKUP($E494&amp;$D$85&amp;$D$86,'CCG data'!$A:$AD,'CCG data'!AC$3,FALSE))</f>
        <v>7.4</v>
      </c>
      <c r="M495" s="100">
        <f>IF(V494="","",VLOOKUP($E494&amp;$D$85&amp;$D$86,'CCG data'!$A:$AD,'CCG data'!AD$3,FALSE))</f>
        <v>10.199999999999999</v>
      </c>
      <c r="N495" s="304"/>
      <c r="P495" s="162" t="str">
        <f>IF(P494="","",VLOOKUP($E494&amp;$D$85&amp;$D$86,'CCG data'!$A:$AD,'CCG data'!I$3,FALSE))</f>
        <v/>
      </c>
      <c r="Q495" s="15" t="str">
        <f>IF(P494="","",VLOOKUP($E494&amp;$D$85&amp;$D$86,'CCG data'!$A:$AD,'CCG data'!J$3,FALSE))</f>
        <v/>
      </c>
      <c r="R495" s="15">
        <f>IF(R494="","",VLOOKUP($E494&amp;$D$85&amp;$D$86,'CCG data'!$A:$AD,'CCG data'!K$3,FALSE))</f>
        <v>0.47899999999999998</v>
      </c>
      <c r="S495" s="15">
        <f>IF(R494="","",VLOOKUP($E494&amp;$D$85&amp;$D$86,'CCG data'!$A:$AD,'CCG data'!L$3,FALSE))</f>
        <v>0.53900000000000003</v>
      </c>
      <c r="T495" s="15">
        <f>IF(T494="","",VLOOKUP($E494&amp;$D$85&amp;$D$86,'CCG data'!$A:$AD,'CCG data'!M$3,FALSE))</f>
        <v>0.32200000000000001</v>
      </c>
      <c r="U495" s="15">
        <f>IF(T494="","",VLOOKUP($E494&amp;$D$85&amp;$D$86,'CCG data'!$A:$AD,'CCG data'!N$3,FALSE))</f>
        <v>0.38</v>
      </c>
      <c r="V495" s="15">
        <f>IF(V494="","",VLOOKUP($E494&amp;$D$85&amp;$D$86,'CCG data'!$A:$AD,'CCG data'!O$3,FALSE))</f>
        <v>0.121</v>
      </c>
      <c r="W495" s="142">
        <f>IF(V494="","",VLOOKUP($E494&amp;$D$85&amp;$D$86,'CCG data'!$A:$AD,'CCG data'!P$3,FALSE))</f>
        <v>0.16300000000000001</v>
      </c>
      <c r="Z495" s="178" t="str">
        <f>IFERROR(VLOOKUP($E495&amp;$D$86, Outliers!$A$4:$P$214,10,FALSE),"0")</f>
        <v>0</v>
      </c>
      <c r="AA495" s="178" t="str">
        <f>IFERROR(VLOOKUP($E495&amp;$D$86, Outliers!$A$4:$P$214,11,FALSE),"0")</f>
        <v>0</v>
      </c>
      <c r="AB495" s="178" t="str">
        <f>IFERROR(VLOOKUP($E495&amp;$D$86, Outliers!$A$4:$P$214,12,FALSE),"0")</f>
        <v>0</v>
      </c>
      <c r="AD495" s="82"/>
      <c r="AE495" s="82"/>
      <c r="AF495" s="82"/>
      <c r="AG495" s="82"/>
    </row>
    <row r="496" spans="4:33" ht="15.75" x14ac:dyDescent="0.25">
      <c r="D496" s="301"/>
      <c r="E496" s="108" t="s">
        <v>324</v>
      </c>
      <c r="F496" s="372" t="str">
        <f>IF(OR(ISERROR(VLOOKUP($E496&amp;$D$85&amp;$D$86,'CCG data'!$A:$AD,'CCG data'!R$3,FALSE)),ISBLANK(VLOOKUP($E496&amp;$D$85&amp;$D$86,'CCG data'!$A:$AD,'CCG data'!R$3,FALSE))),"",VLOOKUP($E496&amp;$D$85&amp;$D$86,'CCG data'!$A:$AD,'CCG data'!R$3,FALSE))</f>
        <v/>
      </c>
      <c r="G496" s="373"/>
      <c r="H496" s="373">
        <f>IF(OR(ISERROR(VLOOKUP($E496&amp;$D$85&amp;$D$86,'CCG data'!$A:$AD,'CCG data'!S$3,FALSE)),ISBLANK(VLOOKUP($E496&amp;$D$85&amp;$D$86,'CCG data'!$A:$AD,'CCG data'!S$3,FALSE))),"",VLOOKUP($E496&amp;$D$85&amp;$D$86,'CCG data'!$A:$AD,'CCG data'!S$3,FALSE))</f>
        <v>37.1</v>
      </c>
      <c r="I496" s="373"/>
      <c r="J496" s="373">
        <f>IF(OR(ISERROR(VLOOKUP($E496&amp;$D$85&amp;$D$86,'CCG data'!$A:$AD,'CCG data'!T$3,FALSE)),ISBLANK(VLOOKUP($E496&amp;$D$85&amp;$D$86,'CCG data'!$A:$AD,'CCG data'!T$3,FALSE))),"",VLOOKUP($E496&amp;$D$85&amp;$D$86,'CCG data'!$A:$AD,'CCG data'!T$3,FALSE))</f>
        <v>44</v>
      </c>
      <c r="K496" s="373"/>
      <c r="L496" s="373">
        <f>IF(OR(ISERROR(VLOOKUP($E496&amp;$D$85&amp;$D$86,'CCG data'!$A:$AD,'CCG data'!U$3,FALSE)),ISBLANK(VLOOKUP($E496&amp;$D$85&amp;$D$86,'CCG data'!$A:$AD,'CCG data'!U$3,FALSE))),"",VLOOKUP($E496&amp;$D$85&amp;$D$86,'CCG data'!$A:$AD,'CCG data'!U$3,FALSE))</f>
        <v>16.5</v>
      </c>
      <c r="M496" s="374"/>
      <c r="N496" s="303">
        <f>IF(OR(ISERROR(VLOOKUP($E496&amp;$D$85&amp;$D$86,'CCG data'!$A:$AD,'CCG data'!G$3,FALSE)),ISBLANK(VLOOKUP($E496&amp;$D$85&amp;$D$86,'CCG data'!$A:$AD,'CCG data'!G$3,FALSE))),"",VLOOKUP($E496&amp;$D$85&amp;$D$86,'CCG data'!$A:$AD,'CCG data'!G$3,FALSE))</f>
        <v>2075</v>
      </c>
      <c r="P496" s="354" t="str">
        <f>IF(OR(ISERROR(VLOOKUP($E496&amp;$D$85&amp;$D$86,'CCG data'!$A:$AD,'CCG data'!B$3,FALSE)),ISBLANK(VLOOKUP($E496&amp;$D$85&amp;$D$86,'CCG data'!$A:$AD,'CCG data'!B$3,FALSE))),"",VLOOKUP($E496&amp;$D$85&amp;$D$86,'CCG data'!$A:$AD,'CCG data'!B$3,FALSE))</f>
        <v/>
      </c>
      <c r="Q496" s="246"/>
      <c r="R496" s="246">
        <f>IF(OR(ISERROR(VLOOKUP($E496&amp;$D$85&amp;$D$86,'CCG data'!$A:$AD,'CCG data'!C$3,FALSE)),ISBLANK(VLOOKUP($E496&amp;$D$85&amp;$D$86,'CCG data'!$A:$AD,'CCG data'!C$3,FALSE))),"",VLOOKUP($E496&amp;$D$85&amp;$D$86,'CCG data'!$A:$AD,'CCG data'!C$3,FALSE))</f>
        <v>0.38409638554216868</v>
      </c>
      <c r="S496" s="246"/>
      <c r="T496" s="246">
        <f>IF(OR(ISERROR(VLOOKUP($E496&amp;$D$85&amp;$D$86,'CCG data'!$A:$AD,'CCG data'!D$3,FALSE)),ISBLANK(VLOOKUP($E496&amp;$D$85&amp;$D$86,'CCG data'!$A:$AD,'CCG data'!D$3,FALSE))),"",VLOOKUP($E496&amp;$D$85&amp;$D$86,'CCG data'!$A:$AD,'CCG data'!D$3,FALSE))</f>
        <v>0.44192771084337351</v>
      </c>
      <c r="U496" s="246"/>
      <c r="V496" s="246">
        <f>IF(OR(ISERROR(VLOOKUP($E496&amp;$D$85&amp;$D$86,'CCG data'!$A:$AD,'CCG data'!E$3,FALSE)),ISBLANK(VLOOKUP($E496&amp;$D$85&amp;$D$86,'CCG data'!$A:$AD,'CCG data'!E$3,FALSE))),"",VLOOKUP($E496&amp;$D$85&amp;$D$86,'CCG data'!$A:$AD,'CCG data'!E$3,FALSE))</f>
        <v>0.17397590361445783</v>
      </c>
      <c r="W496" s="387"/>
      <c r="Z496" s="178">
        <f>IFERROR(VLOOKUP($E496&amp;$D$86, Outliers!$A$4:$P$214,10,FALSE),"0")</f>
        <v>0</v>
      </c>
      <c r="AA496" s="178">
        <f>IFERROR(VLOOKUP($E496&amp;$D$86, Outliers!$A$4:$P$214,11,FALSE),"0")</f>
        <v>1</v>
      </c>
      <c r="AB496" s="178">
        <f>IFERROR(VLOOKUP($E496&amp;$D$86, Outliers!$A$4:$P$214,12,FALSE),"0")</f>
        <v>1</v>
      </c>
      <c r="AD496" s="82"/>
      <c r="AE496" s="82"/>
      <c r="AF496" s="82"/>
      <c r="AG496" s="82"/>
    </row>
    <row r="497" spans="4:33" x14ac:dyDescent="0.25">
      <c r="D497" s="301"/>
      <c r="E497" s="107" t="s">
        <v>27</v>
      </c>
      <c r="F497" s="99" t="str">
        <f>IF(P496="","",VLOOKUP($E496&amp;$D$85&amp;$D$86,'CCG data'!$A:$AD,'CCG data'!W$3,FALSE))</f>
        <v/>
      </c>
      <c r="G497" s="100" t="str">
        <f>IF(P496="","",VLOOKUP($E496&amp;$D$85&amp;$D$86,'CCG data'!$A:$AD,'CCG data'!X$3,FALSE))</f>
        <v/>
      </c>
      <c r="H497" s="100">
        <f>IF(R496="","",VLOOKUP($E496&amp;$D$85&amp;$D$86,'CCG data'!$A:$AD,'CCG data'!Y$3,FALSE))</f>
        <v>34.5</v>
      </c>
      <c r="I497" s="100">
        <f>IF(R496="","",VLOOKUP($E496&amp;$D$85&amp;$D$86,'CCG data'!$A:$AD,'CCG data'!Z$3,FALSE))</f>
        <v>39.6</v>
      </c>
      <c r="J497" s="100">
        <f>IF(T496="","",VLOOKUP($E496&amp;$D$85&amp;$D$86,'CCG data'!$A:$AD,'CCG data'!AA$3,FALSE))</f>
        <v>41.2</v>
      </c>
      <c r="K497" s="100">
        <f>IF(T496="","",VLOOKUP($E496&amp;$D$85&amp;$D$86,'CCG data'!$A:$AD,'CCG data'!AB$3,FALSE))</f>
        <v>46.9</v>
      </c>
      <c r="L497" s="100">
        <f>IF(V496="","",VLOOKUP($E496&amp;$D$85&amp;$D$86,'CCG data'!$A:$AD,'CCG data'!AC$3,FALSE))</f>
        <v>14.8</v>
      </c>
      <c r="M497" s="100">
        <f>IF(V496="","",VLOOKUP($E496&amp;$D$85&amp;$D$86,'CCG data'!$A:$AD,'CCG data'!AD$3,FALSE))</f>
        <v>18.2</v>
      </c>
      <c r="N497" s="304"/>
      <c r="P497" s="162" t="str">
        <f>IF(P496="","",VLOOKUP($E496&amp;$D$85&amp;$D$86,'CCG data'!$A:$AD,'CCG data'!I$3,FALSE))</f>
        <v/>
      </c>
      <c r="Q497" s="15" t="str">
        <f>IF(P496="","",VLOOKUP($E496&amp;$D$85&amp;$D$86,'CCG data'!$A:$AD,'CCG data'!J$3,FALSE))</f>
        <v/>
      </c>
      <c r="R497" s="15">
        <f>IF(R496="","",VLOOKUP($E496&amp;$D$85&amp;$D$86,'CCG data'!$A:$AD,'CCG data'!K$3,FALSE))</f>
        <v>0.36299999999999999</v>
      </c>
      <c r="S497" s="15">
        <f>IF(R496="","",VLOOKUP($E496&amp;$D$85&amp;$D$86,'CCG data'!$A:$AD,'CCG data'!L$3,FALSE))</f>
        <v>0.40500000000000003</v>
      </c>
      <c r="T497" s="15">
        <f>IF(T496="","",VLOOKUP($E496&amp;$D$85&amp;$D$86,'CCG data'!$A:$AD,'CCG data'!M$3,FALSE))</f>
        <v>0.42099999999999999</v>
      </c>
      <c r="U497" s="15">
        <f>IF(T496="","",VLOOKUP($E496&amp;$D$85&amp;$D$86,'CCG data'!$A:$AD,'CCG data'!N$3,FALSE))</f>
        <v>0.46300000000000002</v>
      </c>
      <c r="V497" s="15">
        <f>IF(V496="","",VLOOKUP($E496&amp;$D$85&amp;$D$86,'CCG data'!$A:$AD,'CCG data'!O$3,FALSE))</f>
        <v>0.158</v>
      </c>
      <c r="W497" s="142">
        <f>IF(V496="","",VLOOKUP($E496&amp;$D$85&amp;$D$86,'CCG data'!$A:$AD,'CCG data'!P$3,FALSE))</f>
        <v>0.191</v>
      </c>
      <c r="Z497" s="178" t="str">
        <f>IFERROR(VLOOKUP($E497&amp;$D$86, Outliers!$A$4:$P$214,10,FALSE),"0")</f>
        <v>0</v>
      </c>
      <c r="AA497" s="178" t="str">
        <f>IFERROR(VLOOKUP($E497&amp;$D$86, Outliers!$A$4:$P$214,11,FALSE),"0")</f>
        <v>0</v>
      </c>
      <c r="AB497" s="178" t="str">
        <f>IFERROR(VLOOKUP($E497&amp;$D$86, Outliers!$A$4:$P$214,12,FALSE),"0")</f>
        <v>0</v>
      </c>
      <c r="AD497" s="82"/>
      <c r="AE497" s="82"/>
      <c r="AF497" s="82"/>
      <c r="AG497" s="82"/>
    </row>
    <row r="498" spans="4:33" ht="15.75" x14ac:dyDescent="0.25">
      <c r="D498" s="301"/>
      <c r="E498" s="108" t="s">
        <v>325</v>
      </c>
      <c r="F498" s="372" t="str">
        <f>IF(OR(ISERROR(VLOOKUP($E498&amp;$D$85&amp;$D$86,'CCG data'!$A:$AD,'CCG data'!R$3,FALSE)),ISBLANK(VLOOKUP($E498&amp;$D$85&amp;$D$86,'CCG data'!$A:$AD,'CCG data'!R$3,FALSE))),"",VLOOKUP($E498&amp;$D$85&amp;$D$86,'CCG data'!$A:$AD,'CCG data'!R$3,FALSE))</f>
        <v/>
      </c>
      <c r="G498" s="373"/>
      <c r="H498" s="373">
        <f>IF(OR(ISERROR(VLOOKUP($E498&amp;$D$85&amp;$D$86,'CCG data'!$A:$AD,'CCG data'!S$3,FALSE)),ISBLANK(VLOOKUP($E498&amp;$D$85&amp;$D$86,'CCG data'!$A:$AD,'CCG data'!S$3,FALSE))),"",VLOOKUP($E498&amp;$D$85&amp;$D$86,'CCG data'!$A:$AD,'CCG data'!S$3,FALSE))</f>
        <v>27.7</v>
      </c>
      <c r="I498" s="373"/>
      <c r="J498" s="373">
        <f>IF(OR(ISERROR(VLOOKUP($E498&amp;$D$85&amp;$D$86,'CCG data'!$A:$AD,'CCG data'!T$3,FALSE)),ISBLANK(VLOOKUP($E498&amp;$D$85&amp;$D$86,'CCG data'!$A:$AD,'CCG data'!T$3,FALSE))),"",VLOOKUP($E498&amp;$D$85&amp;$D$86,'CCG data'!$A:$AD,'CCG data'!T$3,FALSE))</f>
        <v>20.6</v>
      </c>
      <c r="K498" s="373"/>
      <c r="L498" s="373">
        <f>IF(OR(ISERROR(VLOOKUP($E498&amp;$D$85&amp;$D$86,'CCG data'!$A:$AD,'CCG data'!U$3,FALSE)),ISBLANK(VLOOKUP($E498&amp;$D$85&amp;$D$86,'CCG data'!$A:$AD,'CCG data'!U$3,FALSE))),"",VLOOKUP($E498&amp;$D$85&amp;$D$86,'CCG data'!$A:$AD,'CCG data'!U$3,FALSE))</f>
        <v>8.1</v>
      </c>
      <c r="M498" s="374"/>
      <c r="N498" s="303">
        <f>IF(OR(ISERROR(VLOOKUP($E498&amp;$D$85&amp;$D$86,'CCG data'!$A:$AD,'CCG data'!G$3,FALSE)),ISBLANK(VLOOKUP($E498&amp;$D$85&amp;$D$86,'CCG data'!$A:$AD,'CCG data'!G$3,FALSE))),"",VLOOKUP($E498&amp;$D$85&amp;$D$86,'CCG data'!$A:$AD,'CCG data'!G$3,FALSE))</f>
        <v>1994</v>
      </c>
      <c r="P498" s="354" t="str">
        <f>IF(OR(ISERROR(VLOOKUP($E498&amp;$D$85&amp;$D$86,'CCG data'!$A:$AD,'CCG data'!B$3,FALSE)),ISBLANK(VLOOKUP($E498&amp;$D$85&amp;$D$86,'CCG data'!$A:$AD,'CCG data'!B$3,FALSE))),"",VLOOKUP($E498&amp;$D$85&amp;$D$86,'CCG data'!$A:$AD,'CCG data'!B$3,FALSE))</f>
        <v/>
      </c>
      <c r="Q498" s="246"/>
      <c r="R498" s="246">
        <f>IF(OR(ISERROR(VLOOKUP($E498&amp;$D$85&amp;$D$86,'CCG data'!$A:$AD,'CCG data'!C$3,FALSE)),ISBLANK(VLOOKUP($E498&amp;$D$85&amp;$D$86,'CCG data'!$A:$AD,'CCG data'!C$3,FALSE))),"",VLOOKUP($E498&amp;$D$85&amp;$D$86,'CCG data'!$A:$AD,'CCG data'!C$3,FALSE))</f>
        <v>0.4889669007021063</v>
      </c>
      <c r="S498" s="246"/>
      <c r="T498" s="246">
        <f>IF(OR(ISERROR(VLOOKUP($E498&amp;$D$85&amp;$D$86,'CCG data'!$A:$AD,'CCG data'!D$3,FALSE)),ISBLANK(VLOOKUP($E498&amp;$D$85&amp;$D$86,'CCG data'!$A:$AD,'CCG data'!D$3,FALSE))),"",VLOOKUP($E498&amp;$D$85&amp;$D$86,'CCG data'!$A:$AD,'CCG data'!D$3,FALSE))</f>
        <v>0.36659979939819459</v>
      </c>
      <c r="U498" s="246"/>
      <c r="V498" s="246">
        <f>IF(OR(ISERROR(VLOOKUP($E498&amp;$D$85&amp;$D$86,'CCG data'!$A:$AD,'CCG data'!E$3,FALSE)),ISBLANK(VLOOKUP($E498&amp;$D$85&amp;$D$86,'CCG data'!$A:$AD,'CCG data'!E$3,FALSE))),"",VLOOKUP($E498&amp;$D$85&amp;$D$86,'CCG data'!$A:$AD,'CCG data'!E$3,FALSE))</f>
        <v>0.14443329989969911</v>
      </c>
      <c r="W498" s="387"/>
      <c r="Z498" s="178">
        <f>IFERROR(VLOOKUP($E498&amp;$D$86, Outliers!$A$4:$P$214,10,FALSE),"0")</f>
        <v>1</v>
      </c>
      <c r="AA498" s="178">
        <f>IFERROR(VLOOKUP($E498&amp;$D$86, Outliers!$A$4:$P$214,11,FALSE),"0")</f>
        <v>1</v>
      </c>
      <c r="AB498" s="178">
        <f>IFERROR(VLOOKUP($E498&amp;$D$86, Outliers!$A$4:$P$214,12,FALSE),"0")</f>
        <v>1</v>
      </c>
      <c r="AD498" s="82"/>
      <c r="AE498" s="82"/>
      <c r="AF498" s="82"/>
      <c r="AG498" s="82"/>
    </row>
    <row r="499" spans="4:33" x14ac:dyDescent="0.25">
      <c r="D499" s="301"/>
      <c r="E499" s="107" t="s">
        <v>27</v>
      </c>
      <c r="F499" s="99" t="str">
        <f>IF(P498="","",VLOOKUP($E498&amp;$D$85&amp;$D$86,'CCG data'!$A:$AD,'CCG data'!W$3,FALSE))</f>
        <v/>
      </c>
      <c r="G499" s="100" t="str">
        <f>IF(P498="","",VLOOKUP($E498&amp;$D$85&amp;$D$86,'CCG data'!$A:$AD,'CCG data'!X$3,FALSE))</f>
        <v/>
      </c>
      <c r="H499" s="100">
        <f>IF(R498="","",VLOOKUP($E498&amp;$D$85&amp;$D$86,'CCG data'!$A:$AD,'CCG data'!Y$3,FALSE))</f>
        <v>26</v>
      </c>
      <c r="I499" s="100">
        <f>IF(R498="","",VLOOKUP($E498&amp;$D$85&amp;$D$86,'CCG data'!$A:$AD,'CCG data'!Z$3,FALSE))</f>
        <v>29.4</v>
      </c>
      <c r="J499" s="100">
        <f>IF(T498="","",VLOOKUP($E498&amp;$D$85&amp;$D$86,'CCG data'!$A:$AD,'CCG data'!AA$3,FALSE))</f>
        <v>19.100000000000001</v>
      </c>
      <c r="K499" s="100">
        <f>IF(T498="","",VLOOKUP($E498&amp;$D$85&amp;$D$86,'CCG data'!$A:$AD,'CCG data'!AB$3,FALSE))</f>
        <v>22.1</v>
      </c>
      <c r="L499" s="100">
        <f>IF(V498="","",VLOOKUP($E498&amp;$D$85&amp;$D$86,'CCG data'!$A:$AD,'CCG data'!AC$3,FALSE))</f>
        <v>7.2</v>
      </c>
      <c r="M499" s="100">
        <f>IF(V498="","",VLOOKUP($E498&amp;$D$85&amp;$D$86,'CCG data'!$A:$AD,'CCG data'!AD$3,FALSE))</f>
        <v>9</v>
      </c>
      <c r="N499" s="304"/>
      <c r="P499" s="162" t="str">
        <f>IF(P498="","",VLOOKUP($E498&amp;$D$85&amp;$D$86,'CCG data'!$A:$AD,'CCG data'!I$3,FALSE))</f>
        <v/>
      </c>
      <c r="Q499" s="15" t="str">
        <f>IF(P498="","",VLOOKUP($E498&amp;$D$85&amp;$D$86,'CCG data'!$A:$AD,'CCG data'!J$3,FALSE))</f>
        <v/>
      </c>
      <c r="R499" s="15">
        <f>IF(R498="","",VLOOKUP($E498&amp;$D$85&amp;$D$86,'CCG data'!$A:$AD,'CCG data'!K$3,FALSE))</f>
        <v>0.46700000000000003</v>
      </c>
      <c r="S499" s="15">
        <f>IF(R498="","",VLOOKUP($E498&amp;$D$85&amp;$D$86,'CCG data'!$A:$AD,'CCG data'!L$3,FALSE))</f>
        <v>0.51100000000000001</v>
      </c>
      <c r="T499" s="15">
        <f>IF(T498="","",VLOOKUP($E498&amp;$D$85&amp;$D$86,'CCG data'!$A:$AD,'CCG data'!M$3,FALSE))</f>
        <v>0.34599999999999997</v>
      </c>
      <c r="U499" s="15">
        <f>IF(T498="","",VLOOKUP($E498&amp;$D$85&amp;$D$86,'CCG data'!$A:$AD,'CCG data'!N$3,FALSE))</f>
        <v>0.38800000000000001</v>
      </c>
      <c r="V499" s="15">
        <f>IF(V498="","",VLOOKUP($E498&amp;$D$85&amp;$D$86,'CCG data'!$A:$AD,'CCG data'!O$3,FALSE))</f>
        <v>0.13</v>
      </c>
      <c r="W499" s="142">
        <f>IF(V498="","",VLOOKUP($E498&amp;$D$85&amp;$D$86,'CCG data'!$A:$AD,'CCG data'!P$3,FALSE))</f>
        <v>0.161</v>
      </c>
      <c r="Z499" s="178" t="str">
        <f>IFERROR(VLOOKUP($E499&amp;$D$86, Outliers!$A$4:$P$214,10,FALSE),"0")</f>
        <v>0</v>
      </c>
      <c r="AA499" s="178" t="str">
        <f>IFERROR(VLOOKUP($E499&amp;$D$86, Outliers!$A$4:$P$214,11,FALSE),"0")</f>
        <v>0</v>
      </c>
      <c r="AB499" s="178" t="str">
        <f>IFERROR(VLOOKUP($E499&amp;$D$86, Outliers!$A$4:$P$214,12,FALSE),"0")</f>
        <v>0</v>
      </c>
      <c r="AD499" s="82"/>
      <c r="AE499" s="82"/>
      <c r="AF499" s="82"/>
      <c r="AG499" s="82"/>
    </row>
    <row r="500" spans="4:33" ht="15.75" x14ac:dyDescent="0.25">
      <c r="D500" s="301"/>
      <c r="E500" s="108" t="s">
        <v>490</v>
      </c>
      <c r="F500" s="372" t="str">
        <f>IF(OR(ISERROR(VLOOKUP($E500&amp;$D$85&amp;$D$86,'CCG data'!$A:$AD,'CCG data'!R$3,FALSE)),ISBLANK(VLOOKUP($E500&amp;$D$85&amp;$D$86,'CCG data'!$A:$AD,'CCG data'!R$3,FALSE))),"",VLOOKUP($E500&amp;$D$85&amp;$D$86,'CCG data'!$A:$AD,'CCG data'!R$3,FALSE))</f>
        <v/>
      </c>
      <c r="G500" s="373"/>
      <c r="H500" s="373">
        <f>IF(OR(ISERROR(VLOOKUP($E500&amp;$D$85&amp;$D$86,'CCG data'!$A:$AD,'CCG data'!S$3,FALSE)),ISBLANK(VLOOKUP($E500&amp;$D$85&amp;$D$86,'CCG data'!$A:$AD,'CCG data'!S$3,FALSE))),"",VLOOKUP($E500&amp;$D$85&amp;$D$86,'CCG data'!$A:$AD,'CCG data'!S$3,FALSE))</f>
        <v>23.2</v>
      </c>
      <c r="I500" s="373"/>
      <c r="J500" s="373">
        <f>IF(OR(ISERROR(VLOOKUP($E500&amp;$D$85&amp;$D$86,'CCG data'!$A:$AD,'CCG data'!T$3,FALSE)),ISBLANK(VLOOKUP($E500&amp;$D$85&amp;$D$86,'CCG data'!$A:$AD,'CCG data'!T$3,FALSE))),"",VLOOKUP($E500&amp;$D$85&amp;$D$86,'CCG data'!$A:$AD,'CCG data'!T$3,FALSE))</f>
        <v>23.4</v>
      </c>
      <c r="K500" s="373"/>
      <c r="L500" s="373">
        <f>IF(OR(ISERROR(VLOOKUP($E500&amp;$D$85&amp;$D$86,'CCG data'!$A:$AD,'CCG data'!U$3,FALSE)),ISBLANK(VLOOKUP($E500&amp;$D$85&amp;$D$86,'CCG data'!$A:$AD,'CCG data'!U$3,FALSE))),"",VLOOKUP($E500&amp;$D$85&amp;$D$86,'CCG data'!$A:$AD,'CCG data'!U$3,FALSE))</f>
        <v>17.399999999999999</v>
      </c>
      <c r="M500" s="374"/>
      <c r="N500" s="303">
        <f>IF(OR(ISERROR(VLOOKUP($E500&amp;$D$85&amp;$D$86,'CCG data'!$A:$AD,'CCG data'!G$3,FALSE)),ISBLANK(VLOOKUP($E500&amp;$D$85&amp;$D$86,'CCG data'!$A:$AD,'CCG data'!G$3,FALSE))),"",VLOOKUP($E500&amp;$D$85&amp;$D$86,'CCG data'!$A:$AD,'CCG data'!G$3,FALSE))</f>
        <v>589</v>
      </c>
      <c r="P500" s="354" t="str">
        <f>IF(OR(ISERROR(VLOOKUP($E500&amp;$D$85&amp;$D$86,'CCG data'!$A:$AD,'CCG data'!B$3,FALSE)),ISBLANK(VLOOKUP($E500&amp;$D$85&amp;$D$86,'CCG data'!$A:$AD,'CCG data'!B$3,FALSE))),"",VLOOKUP($E500&amp;$D$85&amp;$D$86,'CCG data'!$A:$AD,'CCG data'!B$3,FALSE))</f>
        <v/>
      </c>
      <c r="Q500" s="246"/>
      <c r="R500" s="246">
        <f>IF(OR(ISERROR(VLOOKUP($E500&amp;$D$85&amp;$D$86,'CCG data'!$A:$AD,'CCG data'!C$3,FALSE)),ISBLANK(VLOOKUP($E500&amp;$D$85&amp;$D$86,'CCG data'!$A:$AD,'CCG data'!C$3,FALSE))),"",VLOOKUP($E500&amp;$D$85&amp;$D$86,'CCG data'!$A:$AD,'CCG data'!C$3,FALSE))</f>
        <v>0.36332767402376909</v>
      </c>
      <c r="S500" s="246"/>
      <c r="T500" s="246">
        <f>IF(OR(ISERROR(VLOOKUP($E500&amp;$D$85&amp;$D$86,'CCG data'!$A:$AD,'CCG data'!D$3,FALSE)),ISBLANK(VLOOKUP($E500&amp;$D$85&amp;$D$86,'CCG data'!$A:$AD,'CCG data'!D$3,FALSE))),"",VLOOKUP($E500&amp;$D$85&amp;$D$86,'CCG data'!$A:$AD,'CCG data'!D$3,FALSE))</f>
        <v>0.36672325976230902</v>
      </c>
      <c r="U500" s="246"/>
      <c r="V500" s="246">
        <f>IF(OR(ISERROR(VLOOKUP($E500&amp;$D$85&amp;$D$86,'CCG data'!$A:$AD,'CCG data'!E$3,FALSE)),ISBLANK(VLOOKUP($E500&amp;$D$85&amp;$D$86,'CCG data'!$A:$AD,'CCG data'!E$3,FALSE))),"",VLOOKUP($E500&amp;$D$85&amp;$D$86,'CCG data'!$A:$AD,'CCG data'!E$3,FALSE))</f>
        <v>0.2699490662139219</v>
      </c>
      <c r="W500" s="387"/>
      <c r="Z500" s="178">
        <f>IFERROR(VLOOKUP($E500&amp;$D$86, Outliers!$A$4:$P$214,10,FALSE),"0")</f>
        <v>1</v>
      </c>
      <c r="AA500" s="178">
        <f>IFERROR(VLOOKUP($E500&amp;$D$86, Outliers!$A$4:$P$214,11,FALSE),"0")</f>
        <v>0</v>
      </c>
      <c r="AB500" s="178">
        <f>IFERROR(VLOOKUP($E500&amp;$D$86, Outliers!$A$4:$P$214,12,FALSE),"0")</f>
        <v>1</v>
      </c>
      <c r="AD500" s="82"/>
      <c r="AE500" s="82"/>
      <c r="AF500" s="82"/>
      <c r="AG500" s="82"/>
    </row>
    <row r="501" spans="4:33" x14ac:dyDescent="0.25">
      <c r="D501" s="301"/>
      <c r="E501" s="107" t="s">
        <v>27</v>
      </c>
      <c r="F501" s="99" t="str">
        <f>IF(P500="","",VLOOKUP($E500&amp;$D$85&amp;$D$86,'CCG data'!$A:$AD,'CCG data'!W$3,FALSE))</f>
        <v/>
      </c>
      <c r="G501" s="100" t="str">
        <f>IF(P500="","",VLOOKUP($E500&amp;$D$85&amp;$D$86,'CCG data'!$A:$AD,'CCG data'!X$3,FALSE))</f>
        <v/>
      </c>
      <c r="H501" s="100">
        <f>IF(R500="","",VLOOKUP($E500&amp;$D$85&amp;$D$86,'CCG data'!$A:$AD,'CCG data'!Y$3,FALSE))</f>
        <v>20.100000000000001</v>
      </c>
      <c r="I501" s="100">
        <f>IF(R500="","",VLOOKUP($E500&amp;$D$85&amp;$D$86,'CCG data'!$A:$AD,'CCG data'!Z$3,FALSE))</f>
        <v>26.4</v>
      </c>
      <c r="J501" s="100">
        <f>IF(T500="","",VLOOKUP($E500&amp;$D$85&amp;$D$86,'CCG data'!$A:$AD,'CCG data'!AA$3,FALSE))</f>
        <v>20.3</v>
      </c>
      <c r="K501" s="100">
        <f>IF(T500="","",VLOOKUP($E500&amp;$D$85&amp;$D$86,'CCG data'!$A:$AD,'CCG data'!AB$3,FALSE))</f>
        <v>26.5</v>
      </c>
      <c r="L501" s="100">
        <f>IF(V500="","",VLOOKUP($E500&amp;$D$85&amp;$D$86,'CCG data'!$A:$AD,'CCG data'!AC$3,FALSE))</f>
        <v>14.7</v>
      </c>
      <c r="M501" s="100">
        <f>IF(V500="","",VLOOKUP($E500&amp;$D$85&amp;$D$86,'CCG data'!$A:$AD,'CCG data'!AD$3,FALSE))</f>
        <v>20.100000000000001</v>
      </c>
      <c r="N501" s="304"/>
      <c r="P501" s="162" t="str">
        <f>IF(P500="","",VLOOKUP($E500&amp;$D$85&amp;$D$86,'CCG data'!$A:$AD,'CCG data'!I$3,FALSE))</f>
        <v/>
      </c>
      <c r="Q501" s="15" t="str">
        <f>IF(P500="","",VLOOKUP($E500&amp;$D$85&amp;$D$86,'CCG data'!$A:$AD,'CCG data'!J$3,FALSE))</f>
        <v/>
      </c>
      <c r="R501" s="15">
        <f>IF(R500="","",VLOOKUP($E500&amp;$D$85&amp;$D$86,'CCG data'!$A:$AD,'CCG data'!K$3,FALSE))</f>
        <v>0.32500000000000001</v>
      </c>
      <c r="S501" s="15">
        <f>IF(R500="","",VLOOKUP($E500&amp;$D$85&amp;$D$86,'CCG data'!$A:$AD,'CCG data'!L$3,FALSE))</f>
        <v>0.40300000000000002</v>
      </c>
      <c r="T501" s="15">
        <f>IF(T500="","",VLOOKUP($E500&amp;$D$85&amp;$D$86,'CCG data'!$A:$AD,'CCG data'!M$3,FALSE))</f>
        <v>0.32900000000000001</v>
      </c>
      <c r="U501" s="15">
        <f>IF(T500="","",VLOOKUP($E500&amp;$D$85&amp;$D$86,'CCG data'!$A:$AD,'CCG data'!N$3,FALSE))</f>
        <v>0.40600000000000003</v>
      </c>
      <c r="V501" s="15">
        <f>IF(V500="","",VLOOKUP($E500&amp;$D$85&amp;$D$86,'CCG data'!$A:$AD,'CCG data'!O$3,FALSE))</f>
        <v>0.23599999999999999</v>
      </c>
      <c r="W501" s="142">
        <f>IF(V500="","",VLOOKUP($E500&amp;$D$85&amp;$D$86,'CCG data'!$A:$AD,'CCG data'!P$3,FALSE))</f>
        <v>0.307</v>
      </c>
      <c r="Z501" s="178" t="str">
        <f>IFERROR(VLOOKUP($E501&amp;$D$86, Outliers!$A$4:$P$214,10,FALSE),"0")</f>
        <v>0</v>
      </c>
      <c r="AA501" s="178" t="str">
        <f>IFERROR(VLOOKUP($E501&amp;$D$86, Outliers!$A$4:$P$214,11,FALSE),"0")</f>
        <v>0</v>
      </c>
      <c r="AB501" s="178" t="str">
        <f>IFERROR(VLOOKUP($E501&amp;$D$86, Outliers!$A$4:$P$214,12,FALSE),"0")</f>
        <v>0</v>
      </c>
      <c r="AD501" s="82"/>
      <c r="AE501" s="82"/>
      <c r="AF501" s="82"/>
      <c r="AG501" s="82"/>
    </row>
    <row r="502" spans="4:33" ht="15.75" x14ac:dyDescent="0.25">
      <c r="D502" s="301"/>
      <c r="E502" s="108" t="s">
        <v>326</v>
      </c>
      <c r="F502" s="372" t="str">
        <f>IF(OR(ISERROR(VLOOKUP($E502&amp;$D$85&amp;$D$86,'CCG data'!$A:$AD,'CCG data'!R$3,FALSE)),ISBLANK(VLOOKUP($E502&amp;$D$85&amp;$D$86,'CCG data'!$A:$AD,'CCG data'!R$3,FALSE))),"",VLOOKUP($E502&amp;$D$85&amp;$D$86,'CCG data'!$A:$AD,'CCG data'!R$3,FALSE))</f>
        <v/>
      </c>
      <c r="G502" s="373"/>
      <c r="H502" s="373">
        <f>IF(OR(ISERROR(VLOOKUP($E502&amp;$D$85&amp;$D$86,'CCG data'!$A:$AD,'CCG data'!S$3,FALSE)),ISBLANK(VLOOKUP($E502&amp;$D$85&amp;$D$86,'CCG data'!$A:$AD,'CCG data'!S$3,FALSE))),"",VLOOKUP($E502&amp;$D$85&amp;$D$86,'CCG data'!$A:$AD,'CCG data'!S$3,FALSE))</f>
        <v>46.1</v>
      </c>
      <c r="I502" s="373"/>
      <c r="J502" s="373">
        <f>IF(OR(ISERROR(VLOOKUP($E502&amp;$D$85&amp;$D$86,'CCG data'!$A:$AD,'CCG data'!T$3,FALSE)),ISBLANK(VLOOKUP($E502&amp;$D$85&amp;$D$86,'CCG data'!$A:$AD,'CCG data'!T$3,FALSE))),"",VLOOKUP($E502&amp;$D$85&amp;$D$86,'CCG data'!$A:$AD,'CCG data'!T$3,FALSE))</f>
        <v>34.5</v>
      </c>
      <c r="K502" s="373"/>
      <c r="L502" s="373">
        <f>IF(OR(ISERROR(VLOOKUP($E502&amp;$D$85&amp;$D$86,'CCG data'!$A:$AD,'CCG data'!U$3,FALSE)),ISBLANK(VLOOKUP($E502&amp;$D$85&amp;$D$86,'CCG data'!$A:$AD,'CCG data'!U$3,FALSE))),"",VLOOKUP($E502&amp;$D$85&amp;$D$86,'CCG data'!$A:$AD,'CCG data'!U$3,FALSE))</f>
        <v>10.7</v>
      </c>
      <c r="M502" s="374"/>
      <c r="N502" s="303">
        <f>IF(OR(ISERROR(VLOOKUP($E502&amp;$D$85&amp;$D$86,'CCG data'!$A:$AD,'CCG data'!G$3,FALSE)),ISBLANK(VLOOKUP($E502&amp;$D$85&amp;$D$86,'CCG data'!$A:$AD,'CCG data'!G$3,FALSE))),"",VLOOKUP($E502&amp;$D$85&amp;$D$86,'CCG data'!$A:$AD,'CCG data'!G$3,FALSE))</f>
        <v>2310</v>
      </c>
      <c r="P502" s="354" t="str">
        <f>IF(OR(ISERROR(VLOOKUP($E502&amp;$D$85&amp;$D$86,'CCG data'!$A:$AD,'CCG data'!B$3,FALSE)),ISBLANK(VLOOKUP($E502&amp;$D$85&amp;$D$86,'CCG data'!$A:$AD,'CCG data'!B$3,FALSE))),"",VLOOKUP($E502&amp;$D$85&amp;$D$86,'CCG data'!$A:$AD,'CCG data'!B$3,FALSE))</f>
        <v/>
      </c>
      <c r="Q502" s="246"/>
      <c r="R502" s="246">
        <f>IF(OR(ISERROR(VLOOKUP($E502&amp;$D$85&amp;$D$86,'CCG data'!$A:$AD,'CCG data'!C$3,FALSE)),ISBLANK(VLOOKUP($E502&amp;$D$85&amp;$D$86,'CCG data'!$A:$AD,'CCG data'!C$3,FALSE))),"",VLOOKUP($E502&amp;$D$85&amp;$D$86,'CCG data'!$A:$AD,'CCG data'!C$3,FALSE))</f>
        <v>0.50303030303030305</v>
      </c>
      <c r="S502" s="246"/>
      <c r="T502" s="246">
        <f>IF(OR(ISERROR(VLOOKUP($E502&amp;$D$85&amp;$D$86,'CCG data'!$A:$AD,'CCG data'!D$3,FALSE)),ISBLANK(VLOOKUP($E502&amp;$D$85&amp;$D$86,'CCG data'!$A:$AD,'CCG data'!D$3,FALSE))),"",VLOOKUP($E502&amp;$D$85&amp;$D$86,'CCG data'!$A:$AD,'CCG data'!D$3,FALSE))</f>
        <v>0.38051948051948054</v>
      </c>
      <c r="U502" s="246"/>
      <c r="V502" s="246">
        <f>IF(OR(ISERROR(VLOOKUP($E502&amp;$D$85&amp;$D$86,'CCG data'!$A:$AD,'CCG data'!E$3,FALSE)),ISBLANK(VLOOKUP($E502&amp;$D$85&amp;$D$86,'CCG data'!$A:$AD,'CCG data'!E$3,FALSE))),"",VLOOKUP($E502&amp;$D$85&amp;$D$86,'CCG data'!$A:$AD,'CCG data'!E$3,FALSE))</f>
        <v>0.11645021645021646</v>
      </c>
      <c r="W502" s="387"/>
      <c r="Z502" s="178">
        <f>IFERROR(VLOOKUP($E502&amp;$D$86, Outliers!$A$4:$P$214,10,FALSE),"0")</f>
        <v>1</v>
      </c>
      <c r="AA502" s="178">
        <f>IFERROR(VLOOKUP($E502&amp;$D$86, Outliers!$A$4:$P$214,11,FALSE),"0")</f>
        <v>1</v>
      </c>
      <c r="AB502" s="178">
        <f>IFERROR(VLOOKUP($E502&amp;$D$86, Outliers!$A$4:$P$214,12,FALSE),"0")</f>
        <v>0</v>
      </c>
      <c r="AD502" s="82"/>
      <c r="AE502" s="82"/>
      <c r="AF502" s="82"/>
      <c r="AG502" s="82"/>
    </row>
    <row r="503" spans="4:33" x14ac:dyDescent="0.25">
      <c r="D503" s="301"/>
      <c r="E503" s="107" t="s">
        <v>27</v>
      </c>
      <c r="F503" s="99" t="str">
        <f>IF(P502="","",VLOOKUP($E502&amp;$D$85&amp;$D$86,'CCG data'!$A:$AD,'CCG data'!W$3,FALSE))</f>
        <v/>
      </c>
      <c r="G503" s="100" t="str">
        <f>IF(P502="","",VLOOKUP($E502&amp;$D$85&amp;$D$86,'CCG data'!$A:$AD,'CCG data'!X$3,FALSE))</f>
        <v/>
      </c>
      <c r="H503" s="100">
        <f>IF(R502="","",VLOOKUP($E502&amp;$D$85&amp;$D$86,'CCG data'!$A:$AD,'CCG data'!Y$3,FALSE))</f>
        <v>43.4</v>
      </c>
      <c r="I503" s="100">
        <f>IF(R502="","",VLOOKUP($E502&amp;$D$85&amp;$D$86,'CCG data'!$A:$AD,'CCG data'!Z$3,FALSE))</f>
        <v>48.7</v>
      </c>
      <c r="J503" s="100">
        <f>IF(T502="","",VLOOKUP($E502&amp;$D$85&amp;$D$86,'CCG data'!$A:$AD,'CCG data'!AA$3,FALSE))</f>
        <v>32.200000000000003</v>
      </c>
      <c r="K503" s="100">
        <f>IF(T502="","",VLOOKUP($E502&amp;$D$85&amp;$D$86,'CCG data'!$A:$AD,'CCG data'!AB$3,FALSE))</f>
        <v>36.799999999999997</v>
      </c>
      <c r="L503" s="100">
        <f>IF(V502="","",VLOOKUP($E502&amp;$D$85&amp;$D$86,'CCG data'!$A:$AD,'CCG data'!AC$3,FALSE))</f>
        <v>9.4</v>
      </c>
      <c r="M503" s="100">
        <f>IF(V502="","",VLOOKUP($E502&amp;$D$85&amp;$D$86,'CCG data'!$A:$AD,'CCG data'!AD$3,FALSE))</f>
        <v>11.9</v>
      </c>
      <c r="N503" s="304"/>
      <c r="P503" s="162" t="str">
        <f>IF(P502="","",VLOOKUP($E502&amp;$D$85&amp;$D$86,'CCG data'!$A:$AD,'CCG data'!I$3,FALSE))</f>
        <v/>
      </c>
      <c r="Q503" s="15" t="str">
        <f>IF(P502="","",VLOOKUP($E502&amp;$D$85&amp;$D$86,'CCG data'!$A:$AD,'CCG data'!J$3,FALSE))</f>
        <v/>
      </c>
      <c r="R503" s="15">
        <f>IF(R502="","",VLOOKUP($E502&amp;$D$85&amp;$D$86,'CCG data'!$A:$AD,'CCG data'!K$3,FALSE))</f>
        <v>0.48299999999999998</v>
      </c>
      <c r="S503" s="15">
        <f>IF(R502="","",VLOOKUP($E502&amp;$D$85&amp;$D$86,'CCG data'!$A:$AD,'CCG data'!L$3,FALSE))</f>
        <v>0.52300000000000002</v>
      </c>
      <c r="T503" s="15">
        <f>IF(T502="","",VLOOKUP($E502&amp;$D$85&amp;$D$86,'CCG data'!$A:$AD,'CCG data'!M$3,FALSE))</f>
        <v>0.36099999999999999</v>
      </c>
      <c r="U503" s="15">
        <f>IF(T502="","",VLOOKUP($E502&amp;$D$85&amp;$D$86,'CCG data'!$A:$AD,'CCG data'!N$3,FALSE))</f>
        <v>0.40100000000000002</v>
      </c>
      <c r="V503" s="15">
        <f>IF(V502="","",VLOOKUP($E502&amp;$D$85&amp;$D$86,'CCG data'!$A:$AD,'CCG data'!O$3,FALSE))</f>
        <v>0.104</v>
      </c>
      <c r="W503" s="142">
        <f>IF(V502="","",VLOOKUP($E502&amp;$D$85&amp;$D$86,'CCG data'!$A:$AD,'CCG data'!P$3,FALSE))</f>
        <v>0.13</v>
      </c>
      <c r="Z503" s="178" t="str">
        <f>IFERROR(VLOOKUP($E503&amp;$D$86, Outliers!$A$4:$P$214,10,FALSE),"0")</f>
        <v>0</v>
      </c>
      <c r="AA503" s="178" t="str">
        <f>IFERROR(VLOOKUP($E503&amp;$D$86, Outliers!$A$4:$P$214,11,FALSE),"0")</f>
        <v>0</v>
      </c>
      <c r="AB503" s="178" t="str">
        <f>IFERROR(VLOOKUP($E503&amp;$D$86, Outliers!$A$4:$P$214,12,FALSE),"0")</f>
        <v>0</v>
      </c>
      <c r="AD503" s="82"/>
      <c r="AE503" s="82"/>
      <c r="AF503" s="82"/>
      <c r="AG503" s="82"/>
    </row>
    <row r="504" spans="4:33" ht="15.75" x14ac:dyDescent="0.25">
      <c r="D504" s="301"/>
      <c r="E504" s="108" t="s">
        <v>327</v>
      </c>
      <c r="F504" s="372" t="str">
        <f>IF(OR(ISERROR(VLOOKUP($E504&amp;$D$85&amp;$D$86,'CCG data'!$A:$AD,'CCG data'!R$3,FALSE)),ISBLANK(VLOOKUP($E504&amp;$D$85&amp;$D$86,'CCG data'!$A:$AD,'CCG data'!R$3,FALSE))),"",VLOOKUP($E504&amp;$D$85&amp;$D$86,'CCG data'!$A:$AD,'CCG data'!R$3,FALSE))</f>
        <v/>
      </c>
      <c r="G504" s="373"/>
      <c r="H504" s="373">
        <f>IF(OR(ISERROR(VLOOKUP($E504&amp;$D$85&amp;$D$86,'CCG data'!$A:$AD,'CCG data'!S$3,FALSE)),ISBLANK(VLOOKUP($E504&amp;$D$85&amp;$D$86,'CCG data'!$A:$AD,'CCG data'!S$3,FALSE))),"",VLOOKUP($E504&amp;$D$85&amp;$D$86,'CCG data'!$A:$AD,'CCG data'!S$3,FALSE))</f>
        <v>23.6</v>
      </c>
      <c r="I504" s="373"/>
      <c r="J504" s="373">
        <f>IF(OR(ISERROR(VLOOKUP($E504&amp;$D$85&amp;$D$86,'CCG data'!$A:$AD,'CCG data'!T$3,FALSE)),ISBLANK(VLOOKUP($E504&amp;$D$85&amp;$D$86,'CCG data'!$A:$AD,'CCG data'!T$3,FALSE))),"",VLOOKUP($E504&amp;$D$85&amp;$D$86,'CCG data'!$A:$AD,'CCG data'!T$3,FALSE))</f>
        <v>16.2</v>
      </c>
      <c r="K504" s="373"/>
      <c r="L504" s="373">
        <f>IF(OR(ISERROR(VLOOKUP($E504&amp;$D$85&amp;$D$86,'CCG data'!$A:$AD,'CCG data'!U$3,FALSE)),ISBLANK(VLOOKUP($E504&amp;$D$85&amp;$D$86,'CCG data'!$A:$AD,'CCG data'!U$3,FALSE))),"",VLOOKUP($E504&amp;$D$85&amp;$D$86,'CCG data'!$A:$AD,'CCG data'!U$3,FALSE))</f>
        <v>9.3000000000000007</v>
      </c>
      <c r="M504" s="374"/>
      <c r="N504" s="303">
        <f>IF(OR(ISERROR(VLOOKUP($E504&amp;$D$85&amp;$D$86,'CCG data'!$A:$AD,'CCG data'!G$3,FALSE)),ISBLANK(VLOOKUP($E504&amp;$D$85&amp;$D$86,'CCG data'!$A:$AD,'CCG data'!G$3,FALSE))),"",VLOOKUP($E504&amp;$D$85&amp;$D$86,'CCG data'!$A:$AD,'CCG data'!G$3,FALSE))</f>
        <v>485</v>
      </c>
      <c r="P504" s="354" t="str">
        <f>IF(OR(ISERROR(VLOOKUP($E504&amp;$D$85&amp;$D$86,'CCG data'!$A:$AD,'CCG data'!B$3,FALSE)),ISBLANK(VLOOKUP($E504&amp;$D$85&amp;$D$86,'CCG data'!$A:$AD,'CCG data'!B$3,FALSE))),"",VLOOKUP($E504&amp;$D$85&amp;$D$86,'CCG data'!$A:$AD,'CCG data'!B$3,FALSE))</f>
        <v/>
      </c>
      <c r="Q504" s="246"/>
      <c r="R504" s="246">
        <f>IF(OR(ISERROR(VLOOKUP($E504&amp;$D$85&amp;$D$86,'CCG data'!$A:$AD,'CCG data'!C$3,FALSE)),ISBLANK(VLOOKUP($E504&amp;$D$85&amp;$D$86,'CCG data'!$A:$AD,'CCG data'!C$3,FALSE))),"",VLOOKUP($E504&amp;$D$85&amp;$D$86,'CCG data'!$A:$AD,'CCG data'!C$3,FALSE))</f>
        <v>0.4845360824742268</v>
      </c>
      <c r="S504" s="246"/>
      <c r="T504" s="246">
        <f>IF(OR(ISERROR(VLOOKUP($E504&amp;$D$85&amp;$D$86,'CCG data'!$A:$AD,'CCG data'!D$3,FALSE)),ISBLANK(VLOOKUP($E504&amp;$D$85&amp;$D$86,'CCG data'!$A:$AD,'CCG data'!D$3,FALSE))),"",VLOOKUP($E504&amp;$D$85&amp;$D$86,'CCG data'!$A:$AD,'CCG data'!D$3,FALSE))</f>
        <v>0.32371134020618558</v>
      </c>
      <c r="U504" s="246"/>
      <c r="V504" s="246">
        <f>IF(OR(ISERROR(VLOOKUP($E504&amp;$D$85&amp;$D$86,'CCG data'!$A:$AD,'CCG data'!E$3,FALSE)),ISBLANK(VLOOKUP($E504&amp;$D$85&amp;$D$86,'CCG data'!$A:$AD,'CCG data'!E$3,FALSE))),"",VLOOKUP($E504&amp;$D$85&amp;$D$86,'CCG data'!$A:$AD,'CCG data'!E$3,FALSE))</f>
        <v>0.19175257731958764</v>
      </c>
      <c r="W504" s="387"/>
      <c r="Z504" s="178">
        <f>IFERROR(VLOOKUP($E504&amp;$D$86, Outliers!$A$4:$P$214,10,FALSE),"0")</f>
        <v>1</v>
      </c>
      <c r="AA504" s="178">
        <f>IFERROR(VLOOKUP($E504&amp;$D$86, Outliers!$A$4:$P$214,11,FALSE),"0")</f>
        <v>1</v>
      </c>
      <c r="AB504" s="178">
        <f>IFERROR(VLOOKUP($E504&amp;$D$86, Outliers!$A$4:$P$214,12,FALSE),"0")</f>
        <v>0</v>
      </c>
      <c r="AD504" s="82"/>
      <c r="AE504" s="82"/>
      <c r="AF504" s="82"/>
      <c r="AG504" s="82"/>
    </row>
    <row r="505" spans="4:33" x14ac:dyDescent="0.25">
      <c r="D505" s="301"/>
      <c r="E505" s="107" t="s">
        <v>27</v>
      </c>
      <c r="F505" s="99" t="str">
        <f>IF(P504="","",VLOOKUP($E504&amp;$D$85&amp;$D$86,'CCG data'!$A:$AD,'CCG data'!W$3,FALSE))</f>
        <v/>
      </c>
      <c r="G505" s="100" t="str">
        <f>IF(P504="","",VLOOKUP($E504&amp;$D$85&amp;$D$86,'CCG data'!$A:$AD,'CCG data'!X$3,FALSE))</f>
        <v/>
      </c>
      <c r="H505" s="100">
        <f>IF(R504="","",VLOOKUP($E504&amp;$D$85&amp;$D$86,'CCG data'!$A:$AD,'CCG data'!Y$3,FALSE))</f>
        <v>20.6</v>
      </c>
      <c r="I505" s="100">
        <f>IF(R504="","",VLOOKUP($E504&amp;$D$85&amp;$D$86,'CCG data'!$A:$AD,'CCG data'!Z$3,FALSE))</f>
        <v>26.6</v>
      </c>
      <c r="J505" s="100">
        <f>IF(T504="","",VLOOKUP($E504&amp;$D$85&amp;$D$86,'CCG data'!$A:$AD,'CCG data'!AA$3,FALSE))</f>
        <v>13.6</v>
      </c>
      <c r="K505" s="100">
        <f>IF(T504="","",VLOOKUP($E504&amp;$D$85&amp;$D$86,'CCG data'!$A:$AD,'CCG data'!AB$3,FALSE))</f>
        <v>18.7</v>
      </c>
      <c r="L505" s="100">
        <f>IF(V504="","",VLOOKUP($E504&amp;$D$85&amp;$D$86,'CCG data'!$A:$AD,'CCG data'!AC$3,FALSE))</f>
        <v>7.4</v>
      </c>
      <c r="M505" s="100">
        <f>IF(V504="","",VLOOKUP($E504&amp;$D$85&amp;$D$86,'CCG data'!$A:$AD,'CCG data'!AD$3,FALSE))</f>
        <v>11.2</v>
      </c>
      <c r="N505" s="304"/>
      <c r="P505" s="162" t="str">
        <f>IF(P504="","",VLOOKUP($E504&amp;$D$85&amp;$D$86,'CCG data'!$A:$AD,'CCG data'!I$3,FALSE))</f>
        <v/>
      </c>
      <c r="Q505" s="15" t="str">
        <f>IF(P504="","",VLOOKUP($E504&amp;$D$85&amp;$D$86,'CCG data'!$A:$AD,'CCG data'!J$3,FALSE))</f>
        <v/>
      </c>
      <c r="R505" s="15">
        <f>IF(R504="","",VLOOKUP($E504&amp;$D$85&amp;$D$86,'CCG data'!$A:$AD,'CCG data'!K$3,FALSE))</f>
        <v>0.44</v>
      </c>
      <c r="S505" s="15">
        <f>IF(R504="","",VLOOKUP($E504&amp;$D$85&amp;$D$86,'CCG data'!$A:$AD,'CCG data'!L$3,FALSE))</f>
        <v>0.52900000000000003</v>
      </c>
      <c r="T505" s="15">
        <f>IF(T504="","",VLOOKUP($E504&amp;$D$85&amp;$D$86,'CCG data'!$A:$AD,'CCG data'!M$3,FALSE))</f>
        <v>0.28399999999999997</v>
      </c>
      <c r="U505" s="15">
        <f>IF(T504="","",VLOOKUP($E504&amp;$D$85&amp;$D$86,'CCG data'!$A:$AD,'CCG data'!N$3,FALSE))</f>
        <v>0.36699999999999999</v>
      </c>
      <c r="V505" s="15">
        <f>IF(V504="","",VLOOKUP($E504&amp;$D$85&amp;$D$86,'CCG data'!$A:$AD,'CCG data'!O$3,FALSE))</f>
        <v>0.159</v>
      </c>
      <c r="W505" s="142">
        <f>IF(V504="","",VLOOKUP($E504&amp;$D$85&amp;$D$86,'CCG data'!$A:$AD,'CCG data'!P$3,FALSE))</f>
        <v>0.22900000000000001</v>
      </c>
      <c r="Z505" s="178" t="str">
        <f>IFERROR(VLOOKUP($E505&amp;$D$86, Outliers!$A$4:$P$214,10,FALSE),"0")</f>
        <v>0</v>
      </c>
      <c r="AA505" s="178" t="str">
        <f>IFERROR(VLOOKUP($E505&amp;$D$86, Outliers!$A$4:$P$214,11,FALSE),"0")</f>
        <v>0</v>
      </c>
      <c r="AB505" s="178" t="str">
        <f>IFERROR(VLOOKUP($E505&amp;$D$86, Outliers!$A$4:$P$214,12,FALSE),"0")</f>
        <v>0</v>
      </c>
      <c r="AD505" s="82"/>
      <c r="AE505" s="82"/>
      <c r="AF505" s="82"/>
      <c r="AG505" s="82"/>
    </row>
    <row r="506" spans="4:33" ht="15.75" x14ac:dyDescent="0.25">
      <c r="D506" s="301"/>
      <c r="E506" s="108" t="s">
        <v>328</v>
      </c>
      <c r="F506" s="372" t="str">
        <f>IF(OR(ISERROR(VLOOKUP($E506&amp;$D$85&amp;$D$86,'CCG data'!$A:$AD,'CCG data'!R$3,FALSE)),ISBLANK(VLOOKUP($E506&amp;$D$85&amp;$D$86,'CCG data'!$A:$AD,'CCG data'!R$3,FALSE))),"",VLOOKUP($E506&amp;$D$85&amp;$D$86,'CCG data'!$A:$AD,'CCG data'!R$3,FALSE))</f>
        <v/>
      </c>
      <c r="G506" s="373"/>
      <c r="H506" s="373">
        <f>IF(OR(ISERROR(VLOOKUP($E506&amp;$D$85&amp;$D$86,'CCG data'!$A:$AD,'CCG data'!S$3,FALSE)),ISBLANK(VLOOKUP($E506&amp;$D$85&amp;$D$86,'CCG data'!$A:$AD,'CCG data'!S$3,FALSE))),"",VLOOKUP($E506&amp;$D$85&amp;$D$86,'CCG data'!$A:$AD,'CCG data'!S$3,FALSE))</f>
        <v>37.799999999999997</v>
      </c>
      <c r="I506" s="373"/>
      <c r="J506" s="373">
        <f>IF(OR(ISERROR(VLOOKUP($E506&amp;$D$85&amp;$D$86,'CCG data'!$A:$AD,'CCG data'!T$3,FALSE)),ISBLANK(VLOOKUP($E506&amp;$D$85&amp;$D$86,'CCG data'!$A:$AD,'CCG data'!T$3,FALSE))),"",VLOOKUP($E506&amp;$D$85&amp;$D$86,'CCG data'!$A:$AD,'CCG data'!T$3,FALSE))</f>
        <v>29.7</v>
      </c>
      <c r="K506" s="373"/>
      <c r="L506" s="373">
        <f>IF(OR(ISERROR(VLOOKUP($E506&amp;$D$85&amp;$D$86,'CCG data'!$A:$AD,'CCG data'!U$3,FALSE)),ISBLANK(VLOOKUP($E506&amp;$D$85&amp;$D$86,'CCG data'!$A:$AD,'CCG data'!U$3,FALSE))),"",VLOOKUP($E506&amp;$D$85&amp;$D$86,'CCG data'!$A:$AD,'CCG data'!U$3,FALSE))</f>
        <v>14.5</v>
      </c>
      <c r="M506" s="374"/>
      <c r="N506" s="303">
        <f>IF(OR(ISERROR(VLOOKUP($E506&amp;$D$85&amp;$D$86,'CCG data'!$A:$AD,'CCG data'!G$3,FALSE)),ISBLANK(VLOOKUP($E506&amp;$D$85&amp;$D$86,'CCG data'!$A:$AD,'CCG data'!G$3,FALSE))),"",VLOOKUP($E506&amp;$D$85&amp;$D$86,'CCG data'!$A:$AD,'CCG data'!G$3,FALSE))</f>
        <v>1392</v>
      </c>
      <c r="P506" s="354" t="str">
        <f>IF(OR(ISERROR(VLOOKUP($E506&amp;$D$85&amp;$D$86,'CCG data'!$A:$AD,'CCG data'!B$3,FALSE)),ISBLANK(VLOOKUP($E506&amp;$D$85&amp;$D$86,'CCG data'!$A:$AD,'CCG data'!B$3,FALSE))),"",VLOOKUP($E506&amp;$D$85&amp;$D$86,'CCG data'!$A:$AD,'CCG data'!B$3,FALSE))</f>
        <v/>
      </c>
      <c r="Q506" s="246"/>
      <c r="R506" s="246">
        <f>IF(OR(ISERROR(VLOOKUP($E506&amp;$D$85&amp;$D$86,'CCG data'!$A:$AD,'CCG data'!C$3,FALSE)),ISBLANK(VLOOKUP($E506&amp;$D$85&amp;$D$86,'CCG data'!$A:$AD,'CCG data'!C$3,FALSE))),"",VLOOKUP($E506&amp;$D$85&amp;$D$86,'CCG data'!$A:$AD,'CCG data'!C$3,FALSE))</f>
        <v>0.46048850574712646</v>
      </c>
      <c r="S506" s="246"/>
      <c r="T506" s="246">
        <f>IF(OR(ISERROR(VLOOKUP($E506&amp;$D$85&amp;$D$86,'CCG data'!$A:$AD,'CCG data'!D$3,FALSE)),ISBLANK(VLOOKUP($E506&amp;$D$85&amp;$D$86,'CCG data'!$A:$AD,'CCG data'!D$3,FALSE))),"",VLOOKUP($E506&amp;$D$85&amp;$D$86,'CCG data'!$A:$AD,'CCG data'!D$3,FALSE))</f>
        <v>0.3635057471264368</v>
      </c>
      <c r="U506" s="246"/>
      <c r="V506" s="246">
        <f>IF(OR(ISERROR(VLOOKUP($E506&amp;$D$85&amp;$D$86,'CCG data'!$A:$AD,'CCG data'!E$3,FALSE)),ISBLANK(VLOOKUP($E506&amp;$D$85&amp;$D$86,'CCG data'!$A:$AD,'CCG data'!E$3,FALSE))),"",VLOOKUP($E506&amp;$D$85&amp;$D$86,'CCG data'!$A:$AD,'CCG data'!E$3,FALSE))</f>
        <v>0.17600574712643677</v>
      </c>
      <c r="W506" s="387"/>
      <c r="Z506" s="178">
        <f>IFERROR(VLOOKUP($E506&amp;$D$86, Outliers!$A$4:$P$214,10,FALSE),"0")</f>
        <v>0</v>
      </c>
      <c r="AA506" s="178">
        <f>IFERROR(VLOOKUP($E506&amp;$D$86, Outliers!$A$4:$P$214,11,FALSE),"0")</f>
        <v>0</v>
      </c>
      <c r="AB506" s="178">
        <f>IFERROR(VLOOKUP($E506&amp;$D$86, Outliers!$A$4:$P$214,12,FALSE),"0")</f>
        <v>0</v>
      </c>
      <c r="AD506" s="82"/>
      <c r="AE506" s="82"/>
      <c r="AF506" s="82"/>
      <c r="AG506" s="82"/>
    </row>
    <row r="507" spans="4:33" x14ac:dyDescent="0.25">
      <c r="D507" s="301"/>
      <c r="E507" s="107" t="s">
        <v>27</v>
      </c>
      <c r="F507" s="99" t="str">
        <f>IF(P506="","",VLOOKUP($E506&amp;$D$85&amp;$D$86,'CCG data'!$A:$AD,'CCG data'!W$3,FALSE))</f>
        <v/>
      </c>
      <c r="G507" s="100" t="str">
        <f>IF(P506="","",VLOOKUP($E506&amp;$D$85&amp;$D$86,'CCG data'!$A:$AD,'CCG data'!X$3,FALSE))</f>
        <v/>
      </c>
      <c r="H507" s="100">
        <f>IF(R506="","",VLOOKUP($E506&amp;$D$85&amp;$D$86,'CCG data'!$A:$AD,'CCG data'!Y$3,FALSE))</f>
        <v>34.799999999999997</v>
      </c>
      <c r="I507" s="100">
        <f>IF(R506="","",VLOOKUP($E506&amp;$D$85&amp;$D$86,'CCG data'!$A:$AD,'CCG data'!Z$3,FALSE))</f>
        <v>40.700000000000003</v>
      </c>
      <c r="J507" s="100">
        <f>IF(T506="","",VLOOKUP($E506&amp;$D$85&amp;$D$86,'CCG data'!$A:$AD,'CCG data'!AA$3,FALSE))</f>
        <v>27.1</v>
      </c>
      <c r="K507" s="100">
        <f>IF(T506="","",VLOOKUP($E506&amp;$D$85&amp;$D$86,'CCG data'!$A:$AD,'CCG data'!AB$3,FALSE))</f>
        <v>32.299999999999997</v>
      </c>
      <c r="L507" s="100">
        <f>IF(V506="","",VLOOKUP($E506&amp;$D$85&amp;$D$86,'CCG data'!$A:$AD,'CCG data'!AC$3,FALSE))</f>
        <v>12.7</v>
      </c>
      <c r="M507" s="100">
        <f>IF(V506="","",VLOOKUP($E506&amp;$D$85&amp;$D$86,'CCG data'!$A:$AD,'CCG data'!AD$3,FALSE))</f>
        <v>16.3</v>
      </c>
      <c r="N507" s="304"/>
      <c r="P507" s="162" t="str">
        <f>IF(P506="","",VLOOKUP($E506&amp;$D$85&amp;$D$86,'CCG data'!$A:$AD,'CCG data'!I$3,FALSE))</f>
        <v/>
      </c>
      <c r="Q507" s="15" t="str">
        <f>IF(P506="","",VLOOKUP($E506&amp;$D$85&amp;$D$86,'CCG data'!$A:$AD,'CCG data'!J$3,FALSE))</f>
        <v/>
      </c>
      <c r="R507" s="15">
        <f>IF(R506="","",VLOOKUP($E506&amp;$D$85&amp;$D$86,'CCG data'!$A:$AD,'CCG data'!K$3,FALSE))</f>
        <v>0.434</v>
      </c>
      <c r="S507" s="15">
        <f>IF(R506="","",VLOOKUP($E506&amp;$D$85&amp;$D$86,'CCG data'!$A:$AD,'CCG data'!L$3,FALSE))</f>
        <v>0.48699999999999999</v>
      </c>
      <c r="T507" s="15">
        <f>IF(T506="","",VLOOKUP($E506&amp;$D$85&amp;$D$86,'CCG data'!$A:$AD,'CCG data'!M$3,FALSE))</f>
        <v>0.33900000000000002</v>
      </c>
      <c r="U507" s="15">
        <f>IF(T506="","",VLOOKUP($E506&amp;$D$85&amp;$D$86,'CCG data'!$A:$AD,'CCG data'!N$3,FALSE))</f>
        <v>0.38900000000000001</v>
      </c>
      <c r="V507" s="15">
        <f>IF(V506="","",VLOOKUP($E506&amp;$D$85&amp;$D$86,'CCG data'!$A:$AD,'CCG data'!O$3,FALSE))</f>
        <v>0.157</v>
      </c>
      <c r="W507" s="142">
        <f>IF(V506="","",VLOOKUP($E506&amp;$D$85&amp;$D$86,'CCG data'!$A:$AD,'CCG data'!P$3,FALSE))</f>
        <v>0.19700000000000001</v>
      </c>
      <c r="Z507" s="178" t="str">
        <f>IFERROR(VLOOKUP($E507&amp;$D$86, Outliers!$A$4:$P$214,10,FALSE),"0")</f>
        <v>0</v>
      </c>
      <c r="AA507" s="178" t="str">
        <f>IFERROR(VLOOKUP($E507&amp;$D$86, Outliers!$A$4:$P$214,11,FALSE),"0")</f>
        <v>0</v>
      </c>
      <c r="AB507" s="178" t="str">
        <f>IFERROR(VLOOKUP($E507&amp;$D$86, Outliers!$A$4:$P$214,12,FALSE),"0")</f>
        <v>0</v>
      </c>
      <c r="AD507" s="82"/>
      <c r="AE507" s="82"/>
      <c r="AF507" s="82"/>
      <c r="AG507" s="82"/>
    </row>
    <row r="508" spans="4:33" ht="15.75" x14ac:dyDescent="0.25">
      <c r="D508" s="301"/>
      <c r="E508" s="108" t="s">
        <v>329</v>
      </c>
      <c r="F508" s="375" t="str">
        <f>IF(OR(ISERROR(VLOOKUP($E508&amp;$D$85&amp;$D$86,'CCG data'!$A:$AD,'CCG data'!R$3,FALSE)),ISBLANK(VLOOKUP($E508&amp;$D$85&amp;$D$86,'CCG data'!$A:$AD,'CCG data'!R$3,FALSE))),"",VLOOKUP($E508&amp;$D$85&amp;$D$86,'CCG data'!$A:$AD,'CCG data'!R$3,FALSE))</f>
        <v/>
      </c>
      <c r="G508" s="376"/>
      <c r="H508" s="376">
        <f>IF(OR(ISERROR(VLOOKUP($E508&amp;$D$85&amp;$D$86,'CCG data'!$A:$AD,'CCG data'!S$3,FALSE)),ISBLANK(VLOOKUP($E508&amp;$D$85&amp;$D$86,'CCG data'!$A:$AD,'CCG data'!S$3,FALSE))),"",VLOOKUP($E508&amp;$D$85&amp;$D$86,'CCG data'!$A:$AD,'CCG data'!S$3,FALSE))</f>
        <v>35.5</v>
      </c>
      <c r="I508" s="376"/>
      <c r="J508" s="376">
        <f>IF(OR(ISERROR(VLOOKUP($E508&amp;$D$85&amp;$D$86,'CCG data'!$A:$AD,'CCG data'!T$3,FALSE)),ISBLANK(VLOOKUP($E508&amp;$D$85&amp;$D$86,'CCG data'!$A:$AD,'CCG data'!T$3,FALSE))),"",VLOOKUP($E508&amp;$D$85&amp;$D$86,'CCG data'!$A:$AD,'CCG data'!T$3,FALSE))</f>
        <v>19.600000000000001</v>
      </c>
      <c r="K508" s="376"/>
      <c r="L508" s="376">
        <f>IF(OR(ISERROR(VLOOKUP($E508&amp;$D$85&amp;$D$86,'CCG data'!$A:$AD,'CCG data'!U$3,FALSE)),ISBLANK(VLOOKUP($E508&amp;$D$85&amp;$D$86,'CCG data'!$A:$AD,'CCG data'!U$3,FALSE))),"",VLOOKUP($E508&amp;$D$85&amp;$D$86,'CCG data'!$A:$AD,'CCG data'!U$3,FALSE))</f>
        <v>7.3</v>
      </c>
      <c r="M508" s="377"/>
      <c r="N508" s="305">
        <f>IF(OR(ISERROR(VLOOKUP($E508&amp;$D$85&amp;$D$86,'CCG data'!$A:$AD,'CCG data'!G$3,FALSE)),ISBLANK(VLOOKUP($E508&amp;$D$85&amp;$D$86,'CCG data'!$A:$AD,'CCG data'!G$3,FALSE))),"",VLOOKUP($E508&amp;$D$85&amp;$D$86,'CCG data'!$A:$AD,'CCG data'!G$3,FALSE))</f>
        <v>513</v>
      </c>
      <c r="P508" s="354" t="str">
        <f>IF(OR(ISERROR(VLOOKUP($E508&amp;$D$85&amp;$D$86,'CCG data'!$A:$AD,'CCG data'!B$3,FALSE)),ISBLANK(VLOOKUP($E508&amp;$D$85&amp;$D$86,'CCG data'!$A:$AD,'CCG data'!B$3,FALSE))),"",VLOOKUP($E508&amp;$D$85&amp;$D$86,'CCG data'!$A:$AD,'CCG data'!B$3,FALSE))</f>
        <v/>
      </c>
      <c r="Q508" s="246"/>
      <c r="R508" s="246">
        <f>IF(OR(ISERROR(VLOOKUP($E508&amp;$D$85&amp;$D$86,'CCG data'!$A:$AD,'CCG data'!C$3,FALSE)),ISBLANK(VLOOKUP($E508&amp;$D$85&amp;$D$86,'CCG data'!$A:$AD,'CCG data'!C$3,FALSE))),"",VLOOKUP($E508&amp;$D$85&amp;$D$86,'CCG data'!$A:$AD,'CCG data'!C$3,FALSE))</f>
        <v>0.57699805068226118</v>
      </c>
      <c r="S508" s="246"/>
      <c r="T508" s="246">
        <f>IF(OR(ISERROR(VLOOKUP($E508&amp;$D$85&amp;$D$86,'CCG data'!$A:$AD,'CCG data'!D$3,FALSE)),ISBLANK(VLOOKUP($E508&amp;$D$85&amp;$D$86,'CCG data'!$A:$AD,'CCG data'!D$3,FALSE))),"",VLOOKUP($E508&amp;$D$85&amp;$D$86,'CCG data'!$A:$AD,'CCG data'!D$3,FALSE))</f>
        <v>0.30604288499025339</v>
      </c>
      <c r="U508" s="246"/>
      <c r="V508" s="246">
        <f>IF(OR(ISERROR(VLOOKUP($E508&amp;$D$85&amp;$D$86,'CCG data'!$A:$AD,'CCG data'!E$3,FALSE)),ISBLANK(VLOOKUP($E508&amp;$D$85&amp;$D$86,'CCG data'!$A:$AD,'CCG data'!E$3,FALSE))),"",VLOOKUP($E508&amp;$D$85&amp;$D$86,'CCG data'!$A:$AD,'CCG data'!E$3,FALSE))</f>
        <v>0.11695906432748537</v>
      </c>
      <c r="W508" s="387"/>
      <c r="Z508" s="178">
        <f>IFERROR(VLOOKUP($E508&amp;$D$86, Outliers!$A$4:$P$214,10,FALSE),"0")</f>
        <v>0</v>
      </c>
      <c r="AA508" s="178">
        <f>IFERROR(VLOOKUP($E508&amp;$D$86, Outliers!$A$4:$P$214,11,FALSE),"0")</f>
        <v>1</v>
      </c>
      <c r="AB508" s="178">
        <f>IFERROR(VLOOKUP($E508&amp;$D$86, Outliers!$A$4:$P$214,12,FALSE),"0")</f>
        <v>1</v>
      </c>
      <c r="AD508" s="82"/>
      <c r="AE508" s="82"/>
      <c r="AF508" s="82"/>
      <c r="AG508" s="82"/>
    </row>
    <row r="509" spans="4:33" ht="15.75" thickBot="1" x14ac:dyDescent="0.3">
      <c r="D509" s="302"/>
      <c r="E509" s="109" t="s">
        <v>27</v>
      </c>
      <c r="F509" s="101" t="str">
        <f>IF(P508="","",VLOOKUP($E508&amp;$D$85&amp;$D$86,'CCG data'!$A:$AD,'CCG data'!W$3,FALSE))</f>
        <v/>
      </c>
      <c r="G509" s="102" t="str">
        <f>IF(P508="","",VLOOKUP($E508&amp;$D$85&amp;$D$86,'CCG data'!$A:$AD,'CCG data'!X$3,FALSE))</f>
        <v/>
      </c>
      <c r="H509" s="102">
        <f>IF(R508="","",VLOOKUP($E508&amp;$D$85&amp;$D$86,'CCG data'!$A:$AD,'CCG data'!Y$3,FALSE))</f>
        <v>31.5</v>
      </c>
      <c r="I509" s="102">
        <f>IF(R508="","",VLOOKUP($E508&amp;$D$85&amp;$D$86,'CCG data'!$A:$AD,'CCG data'!Z$3,FALSE))</f>
        <v>39.6</v>
      </c>
      <c r="J509" s="102">
        <f>IF(T508="","",VLOOKUP($E508&amp;$D$85&amp;$D$86,'CCG data'!$A:$AD,'CCG data'!AA$3,FALSE))</f>
        <v>16.5</v>
      </c>
      <c r="K509" s="102">
        <f>IF(T508="","",VLOOKUP($E508&amp;$D$85&amp;$D$86,'CCG data'!$A:$AD,'CCG data'!AB$3,FALSE))</f>
        <v>22.6</v>
      </c>
      <c r="L509" s="102">
        <f>IF(V508="","",VLOOKUP($E508&amp;$D$85&amp;$D$86,'CCG data'!$A:$AD,'CCG data'!AC$3,FALSE))</f>
        <v>5.5</v>
      </c>
      <c r="M509" s="102">
        <f>IF(V508="","",VLOOKUP($E508&amp;$D$85&amp;$D$86,'CCG data'!$A:$AD,'CCG data'!AD$3,FALSE))</f>
        <v>9.1999999999999993</v>
      </c>
      <c r="N509" s="309"/>
      <c r="P509" s="156" t="str">
        <f>IF(P508="","",VLOOKUP($E508&amp;$D$85&amp;$D$86,'CCG data'!$A:$AD,'CCG data'!I$3,FALSE))</f>
        <v/>
      </c>
      <c r="Q509" s="3" t="str">
        <f>IF(P508="","",VLOOKUP($E508&amp;$D$85&amp;$D$86,'CCG data'!$A:$AD,'CCG data'!J$3,FALSE))</f>
        <v/>
      </c>
      <c r="R509" s="3">
        <f>IF(R508="","",VLOOKUP($E508&amp;$D$85&amp;$D$86,'CCG data'!$A:$AD,'CCG data'!K$3,FALSE))</f>
        <v>0.53400000000000003</v>
      </c>
      <c r="S509" s="3">
        <f>IF(R508="","",VLOOKUP($E508&amp;$D$85&amp;$D$86,'CCG data'!$A:$AD,'CCG data'!L$3,FALSE))</f>
        <v>0.61899999999999999</v>
      </c>
      <c r="T509" s="3">
        <f>IF(T508="","",VLOOKUP($E508&amp;$D$85&amp;$D$86,'CCG data'!$A:$AD,'CCG data'!M$3,FALSE))</f>
        <v>0.26800000000000002</v>
      </c>
      <c r="U509" s="3">
        <f>IF(T508="","",VLOOKUP($E508&amp;$D$85&amp;$D$86,'CCG data'!$A:$AD,'CCG data'!N$3,FALSE))</f>
        <v>0.34699999999999998</v>
      </c>
      <c r="V509" s="3">
        <f>IF(V508="","",VLOOKUP($E508&amp;$D$85&amp;$D$86,'CCG data'!$A:$AD,'CCG data'!O$3,FALSE))</f>
        <v>9.1999999999999998E-2</v>
      </c>
      <c r="W509" s="143">
        <f>IF(V508="","",VLOOKUP($E508&amp;$D$85&amp;$D$86,'CCG data'!$A:$AD,'CCG data'!P$3,FALSE))</f>
        <v>0.14799999999999999</v>
      </c>
      <c r="Z509" s="178" t="str">
        <f>IFERROR(VLOOKUP($E509&amp;$D$86, Outliers!$A$4:$P$214,10,FALSE),"0")</f>
        <v>0</v>
      </c>
      <c r="AA509" s="178" t="str">
        <f>IFERROR(VLOOKUP($E509&amp;$D$86, Outliers!$A$4:$P$214,11,FALSE),"0")</f>
        <v>0</v>
      </c>
      <c r="AB509" s="178" t="str">
        <f>IFERROR(VLOOKUP($E509&amp;$D$86, Outliers!$A$4:$P$214,12,FALSE),"0")</f>
        <v>0</v>
      </c>
      <c r="AD509" s="82"/>
      <c r="AE509" s="82"/>
      <c r="AF509" s="82"/>
      <c r="AG509" s="82"/>
    </row>
    <row r="511" spans="4:33" x14ac:dyDescent="0.25">
      <c r="D511" s="274" t="s">
        <v>516</v>
      </c>
      <c r="E511" s="274"/>
      <c r="F511" s="274"/>
      <c r="G511" s="274"/>
      <c r="H511" s="274"/>
      <c r="I511" s="274"/>
      <c r="J511" s="274"/>
      <c r="K511" s="274"/>
      <c r="L511" s="274"/>
      <c r="M511" s="274"/>
    </row>
    <row r="512" spans="4:33" x14ac:dyDescent="0.25">
      <c r="D512" s="274"/>
      <c r="E512" s="274"/>
      <c r="F512" s="274"/>
      <c r="G512" s="274"/>
      <c r="H512" s="274"/>
      <c r="I512" s="274"/>
      <c r="J512" s="274"/>
      <c r="K512" s="274"/>
      <c r="L512" s="274"/>
      <c r="M512" s="274"/>
    </row>
  </sheetData>
  <sheetCalcPr fullCalcOnLoad="1"/>
  <sheetProtection sheet="1" scenarios="1"/>
  <mergeCells count="1928">
    <mergeCell ref="D512:M512"/>
    <mergeCell ref="F506:G506"/>
    <mergeCell ref="H506:I506"/>
    <mergeCell ref="J506:K506"/>
    <mergeCell ref="L506:M506"/>
    <mergeCell ref="J502:K502"/>
    <mergeCell ref="J508:K508"/>
    <mergeCell ref="L508:M508"/>
    <mergeCell ref="J504:K504"/>
    <mergeCell ref="L504:M504"/>
    <mergeCell ref="N508:N509"/>
    <mergeCell ref="H498:I498"/>
    <mergeCell ref="D511:M511"/>
    <mergeCell ref="N506:N507"/>
    <mergeCell ref="F508:G508"/>
    <mergeCell ref="H508:I508"/>
    <mergeCell ref="L498:M498"/>
    <mergeCell ref="J500:K500"/>
    <mergeCell ref="L500:M500"/>
    <mergeCell ref="F502:G502"/>
    <mergeCell ref="H502:I502"/>
    <mergeCell ref="H494:I494"/>
    <mergeCell ref="L502:M502"/>
    <mergeCell ref="L494:M494"/>
    <mergeCell ref="N502:N503"/>
    <mergeCell ref="F504:G504"/>
    <mergeCell ref="H504:I504"/>
    <mergeCell ref="J496:K496"/>
    <mergeCell ref="L496:M496"/>
    <mergeCell ref="N504:N505"/>
    <mergeCell ref="F498:G498"/>
    <mergeCell ref="H490:I490"/>
    <mergeCell ref="J498:K498"/>
    <mergeCell ref="L490:M490"/>
    <mergeCell ref="N498:N499"/>
    <mergeCell ref="F500:G500"/>
    <mergeCell ref="H500:I500"/>
    <mergeCell ref="J492:K492"/>
    <mergeCell ref="L492:M492"/>
    <mergeCell ref="N500:N501"/>
    <mergeCell ref="F494:G494"/>
    <mergeCell ref="H486:I486"/>
    <mergeCell ref="J494:K494"/>
    <mergeCell ref="L486:M486"/>
    <mergeCell ref="N494:N495"/>
    <mergeCell ref="F496:G496"/>
    <mergeCell ref="H496:I496"/>
    <mergeCell ref="J488:K488"/>
    <mergeCell ref="L488:M488"/>
    <mergeCell ref="N496:N497"/>
    <mergeCell ref="F490:G490"/>
    <mergeCell ref="H482:I482"/>
    <mergeCell ref="J490:K490"/>
    <mergeCell ref="L482:M482"/>
    <mergeCell ref="N490:N491"/>
    <mergeCell ref="F492:G492"/>
    <mergeCell ref="H492:I492"/>
    <mergeCell ref="J484:K484"/>
    <mergeCell ref="L484:M484"/>
    <mergeCell ref="N492:N493"/>
    <mergeCell ref="F486:G486"/>
    <mergeCell ref="H478:I478"/>
    <mergeCell ref="J486:K486"/>
    <mergeCell ref="L478:M478"/>
    <mergeCell ref="N486:N487"/>
    <mergeCell ref="F488:G488"/>
    <mergeCell ref="H488:I488"/>
    <mergeCell ref="J480:K480"/>
    <mergeCell ref="L480:M480"/>
    <mergeCell ref="N488:N489"/>
    <mergeCell ref="F482:G482"/>
    <mergeCell ref="H474:I474"/>
    <mergeCell ref="J482:K482"/>
    <mergeCell ref="L474:M474"/>
    <mergeCell ref="N482:N483"/>
    <mergeCell ref="F484:G484"/>
    <mergeCell ref="H484:I484"/>
    <mergeCell ref="J476:K476"/>
    <mergeCell ref="L476:M476"/>
    <mergeCell ref="N484:N485"/>
    <mergeCell ref="F478:G478"/>
    <mergeCell ref="H470:I470"/>
    <mergeCell ref="J478:K478"/>
    <mergeCell ref="L470:M470"/>
    <mergeCell ref="N478:N479"/>
    <mergeCell ref="F480:G480"/>
    <mergeCell ref="H480:I480"/>
    <mergeCell ref="J472:K472"/>
    <mergeCell ref="L472:M472"/>
    <mergeCell ref="N480:N481"/>
    <mergeCell ref="F474:G474"/>
    <mergeCell ref="H466:I466"/>
    <mergeCell ref="J474:K474"/>
    <mergeCell ref="L466:M466"/>
    <mergeCell ref="N474:N475"/>
    <mergeCell ref="F476:G476"/>
    <mergeCell ref="H476:I476"/>
    <mergeCell ref="J468:K468"/>
    <mergeCell ref="L468:M468"/>
    <mergeCell ref="N476:N477"/>
    <mergeCell ref="F470:G470"/>
    <mergeCell ref="H462:I462"/>
    <mergeCell ref="J470:K470"/>
    <mergeCell ref="L462:M462"/>
    <mergeCell ref="N470:N471"/>
    <mergeCell ref="F472:G472"/>
    <mergeCell ref="H472:I472"/>
    <mergeCell ref="J464:K464"/>
    <mergeCell ref="L464:M464"/>
    <mergeCell ref="N472:N473"/>
    <mergeCell ref="F466:G466"/>
    <mergeCell ref="H458:I458"/>
    <mergeCell ref="J466:K466"/>
    <mergeCell ref="L458:M458"/>
    <mergeCell ref="N466:N467"/>
    <mergeCell ref="F468:G468"/>
    <mergeCell ref="H468:I468"/>
    <mergeCell ref="J460:K460"/>
    <mergeCell ref="L460:M460"/>
    <mergeCell ref="N468:N469"/>
    <mergeCell ref="F462:G462"/>
    <mergeCell ref="H454:I454"/>
    <mergeCell ref="J462:K462"/>
    <mergeCell ref="L454:M454"/>
    <mergeCell ref="N462:N463"/>
    <mergeCell ref="F464:G464"/>
    <mergeCell ref="H464:I464"/>
    <mergeCell ref="J456:K456"/>
    <mergeCell ref="L456:M456"/>
    <mergeCell ref="N464:N465"/>
    <mergeCell ref="F458:G458"/>
    <mergeCell ref="H450:I450"/>
    <mergeCell ref="J458:K458"/>
    <mergeCell ref="L450:M450"/>
    <mergeCell ref="N458:N459"/>
    <mergeCell ref="F460:G460"/>
    <mergeCell ref="H460:I460"/>
    <mergeCell ref="J452:K452"/>
    <mergeCell ref="L452:M452"/>
    <mergeCell ref="N460:N461"/>
    <mergeCell ref="F454:G454"/>
    <mergeCell ref="H446:I446"/>
    <mergeCell ref="J454:K454"/>
    <mergeCell ref="L446:M446"/>
    <mergeCell ref="N454:N455"/>
    <mergeCell ref="F456:G456"/>
    <mergeCell ref="H456:I456"/>
    <mergeCell ref="J448:K448"/>
    <mergeCell ref="L448:M448"/>
    <mergeCell ref="N456:N457"/>
    <mergeCell ref="F450:G450"/>
    <mergeCell ref="H442:I442"/>
    <mergeCell ref="J450:K450"/>
    <mergeCell ref="L442:M442"/>
    <mergeCell ref="N450:N451"/>
    <mergeCell ref="F452:G452"/>
    <mergeCell ref="H452:I452"/>
    <mergeCell ref="J444:K444"/>
    <mergeCell ref="L444:M444"/>
    <mergeCell ref="N452:N453"/>
    <mergeCell ref="F446:G446"/>
    <mergeCell ref="H438:I438"/>
    <mergeCell ref="J446:K446"/>
    <mergeCell ref="L438:M438"/>
    <mergeCell ref="N446:N447"/>
    <mergeCell ref="F448:G448"/>
    <mergeCell ref="H448:I448"/>
    <mergeCell ref="J440:K440"/>
    <mergeCell ref="L440:M440"/>
    <mergeCell ref="N448:N449"/>
    <mergeCell ref="F442:G442"/>
    <mergeCell ref="H434:I434"/>
    <mergeCell ref="J442:K442"/>
    <mergeCell ref="L434:M434"/>
    <mergeCell ref="N442:N443"/>
    <mergeCell ref="F444:G444"/>
    <mergeCell ref="H444:I444"/>
    <mergeCell ref="J436:K436"/>
    <mergeCell ref="L436:M436"/>
    <mergeCell ref="N444:N445"/>
    <mergeCell ref="F438:G438"/>
    <mergeCell ref="H430:I430"/>
    <mergeCell ref="J438:K438"/>
    <mergeCell ref="L430:M430"/>
    <mergeCell ref="N438:N439"/>
    <mergeCell ref="F440:G440"/>
    <mergeCell ref="H440:I440"/>
    <mergeCell ref="J432:K432"/>
    <mergeCell ref="L432:M432"/>
    <mergeCell ref="N440:N441"/>
    <mergeCell ref="F434:G434"/>
    <mergeCell ref="H426:I426"/>
    <mergeCell ref="J434:K434"/>
    <mergeCell ref="L426:M426"/>
    <mergeCell ref="N434:N435"/>
    <mergeCell ref="F436:G436"/>
    <mergeCell ref="H436:I436"/>
    <mergeCell ref="J428:K428"/>
    <mergeCell ref="L428:M428"/>
    <mergeCell ref="N436:N437"/>
    <mergeCell ref="F430:G430"/>
    <mergeCell ref="H422:I422"/>
    <mergeCell ref="J430:K430"/>
    <mergeCell ref="L422:M422"/>
    <mergeCell ref="N430:N431"/>
    <mergeCell ref="F432:G432"/>
    <mergeCell ref="H432:I432"/>
    <mergeCell ref="J424:K424"/>
    <mergeCell ref="L424:M424"/>
    <mergeCell ref="N432:N433"/>
    <mergeCell ref="F426:G426"/>
    <mergeCell ref="H418:I418"/>
    <mergeCell ref="J426:K426"/>
    <mergeCell ref="L418:M418"/>
    <mergeCell ref="N426:N427"/>
    <mergeCell ref="F428:G428"/>
    <mergeCell ref="H428:I428"/>
    <mergeCell ref="J420:K420"/>
    <mergeCell ref="L420:M420"/>
    <mergeCell ref="N428:N429"/>
    <mergeCell ref="F422:G422"/>
    <mergeCell ref="H414:I414"/>
    <mergeCell ref="J422:K422"/>
    <mergeCell ref="L414:M414"/>
    <mergeCell ref="N422:N423"/>
    <mergeCell ref="F424:G424"/>
    <mergeCell ref="H424:I424"/>
    <mergeCell ref="J416:K416"/>
    <mergeCell ref="L416:M416"/>
    <mergeCell ref="N424:N425"/>
    <mergeCell ref="F418:G418"/>
    <mergeCell ref="H410:I410"/>
    <mergeCell ref="J418:K418"/>
    <mergeCell ref="L410:M410"/>
    <mergeCell ref="N418:N419"/>
    <mergeCell ref="F420:G420"/>
    <mergeCell ref="H420:I420"/>
    <mergeCell ref="J412:K412"/>
    <mergeCell ref="L412:M412"/>
    <mergeCell ref="N420:N421"/>
    <mergeCell ref="F414:G414"/>
    <mergeCell ref="H406:I406"/>
    <mergeCell ref="J414:K414"/>
    <mergeCell ref="L406:M406"/>
    <mergeCell ref="N414:N415"/>
    <mergeCell ref="F416:G416"/>
    <mergeCell ref="H416:I416"/>
    <mergeCell ref="J408:K408"/>
    <mergeCell ref="L408:M408"/>
    <mergeCell ref="N416:N417"/>
    <mergeCell ref="F410:G410"/>
    <mergeCell ref="H402:I402"/>
    <mergeCell ref="J410:K410"/>
    <mergeCell ref="L402:M402"/>
    <mergeCell ref="N410:N411"/>
    <mergeCell ref="F412:G412"/>
    <mergeCell ref="H412:I412"/>
    <mergeCell ref="J404:K404"/>
    <mergeCell ref="L404:M404"/>
    <mergeCell ref="N412:N413"/>
    <mergeCell ref="F406:G406"/>
    <mergeCell ref="H398:I398"/>
    <mergeCell ref="J406:K406"/>
    <mergeCell ref="L398:M398"/>
    <mergeCell ref="N406:N407"/>
    <mergeCell ref="F408:G408"/>
    <mergeCell ref="H408:I408"/>
    <mergeCell ref="J400:K400"/>
    <mergeCell ref="L400:M400"/>
    <mergeCell ref="N408:N409"/>
    <mergeCell ref="F402:G402"/>
    <mergeCell ref="H394:I394"/>
    <mergeCell ref="J402:K402"/>
    <mergeCell ref="L394:M394"/>
    <mergeCell ref="N402:N403"/>
    <mergeCell ref="F404:G404"/>
    <mergeCell ref="H404:I404"/>
    <mergeCell ref="J396:K396"/>
    <mergeCell ref="L396:M396"/>
    <mergeCell ref="N404:N405"/>
    <mergeCell ref="F398:G398"/>
    <mergeCell ref="H390:I390"/>
    <mergeCell ref="J398:K398"/>
    <mergeCell ref="L390:M390"/>
    <mergeCell ref="N398:N399"/>
    <mergeCell ref="F400:G400"/>
    <mergeCell ref="H400:I400"/>
    <mergeCell ref="J392:K392"/>
    <mergeCell ref="L392:M392"/>
    <mergeCell ref="N400:N401"/>
    <mergeCell ref="F394:G394"/>
    <mergeCell ref="H386:I386"/>
    <mergeCell ref="J394:K394"/>
    <mergeCell ref="L386:M386"/>
    <mergeCell ref="N394:N395"/>
    <mergeCell ref="F396:G396"/>
    <mergeCell ref="H396:I396"/>
    <mergeCell ref="J388:K388"/>
    <mergeCell ref="L388:M388"/>
    <mergeCell ref="N396:N397"/>
    <mergeCell ref="F390:G390"/>
    <mergeCell ref="H382:I382"/>
    <mergeCell ref="J390:K390"/>
    <mergeCell ref="L382:M382"/>
    <mergeCell ref="N390:N391"/>
    <mergeCell ref="F392:G392"/>
    <mergeCell ref="H392:I392"/>
    <mergeCell ref="J384:K384"/>
    <mergeCell ref="L384:M384"/>
    <mergeCell ref="N392:N393"/>
    <mergeCell ref="F386:G386"/>
    <mergeCell ref="H378:I378"/>
    <mergeCell ref="J386:K386"/>
    <mergeCell ref="L378:M378"/>
    <mergeCell ref="N386:N387"/>
    <mergeCell ref="F388:G388"/>
    <mergeCell ref="H388:I388"/>
    <mergeCell ref="J380:K380"/>
    <mergeCell ref="L380:M380"/>
    <mergeCell ref="N388:N389"/>
    <mergeCell ref="F382:G382"/>
    <mergeCell ref="H374:I374"/>
    <mergeCell ref="J382:K382"/>
    <mergeCell ref="L374:M374"/>
    <mergeCell ref="N382:N383"/>
    <mergeCell ref="F384:G384"/>
    <mergeCell ref="H384:I384"/>
    <mergeCell ref="J376:K376"/>
    <mergeCell ref="L376:M376"/>
    <mergeCell ref="N384:N385"/>
    <mergeCell ref="F378:G378"/>
    <mergeCell ref="H370:I370"/>
    <mergeCell ref="J378:K378"/>
    <mergeCell ref="L370:M370"/>
    <mergeCell ref="N378:N379"/>
    <mergeCell ref="F380:G380"/>
    <mergeCell ref="H380:I380"/>
    <mergeCell ref="J372:K372"/>
    <mergeCell ref="L372:M372"/>
    <mergeCell ref="N380:N381"/>
    <mergeCell ref="F374:G374"/>
    <mergeCell ref="H366:I366"/>
    <mergeCell ref="J374:K374"/>
    <mergeCell ref="L366:M366"/>
    <mergeCell ref="N374:N375"/>
    <mergeCell ref="F376:G376"/>
    <mergeCell ref="H376:I376"/>
    <mergeCell ref="J368:K368"/>
    <mergeCell ref="L368:M368"/>
    <mergeCell ref="N376:N377"/>
    <mergeCell ref="F370:G370"/>
    <mergeCell ref="H362:I362"/>
    <mergeCell ref="J370:K370"/>
    <mergeCell ref="L362:M362"/>
    <mergeCell ref="N370:N371"/>
    <mergeCell ref="F372:G372"/>
    <mergeCell ref="H372:I372"/>
    <mergeCell ref="J364:K364"/>
    <mergeCell ref="L364:M364"/>
    <mergeCell ref="N372:N373"/>
    <mergeCell ref="F366:G366"/>
    <mergeCell ref="H358:I358"/>
    <mergeCell ref="J366:K366"/>
    <mergeCell ref="L358:M358"/>
    <mergeCell ref="N366:N367"/>
    <mergeCell ref="F368:G368"/>
    <mergeCell ref="H368:I368"/>
    <mergeCell ref="J360:K360"/>
    <mergeCell ref="L360:M360"/>
    <mergeCell ref="N368:N369"/>
    <mergeCell ref="F362:G362"/>
    <mergeCell ref="H354:I354"/>
    <mergeCell ref="J362:K362"/>
    <mergeCell ref="L354:M354"/>
    <mergeCell ref="N362:N363"/>
    <mergeCell ref="F364:G364"/>
    <mergeCell ref="H364:I364"/>
    <mergeCell ref="J356:K356"/>
    <mergeCell ref="L356:M356"/>
    <mergeCell ref="N364:N365"/>
    <mergeCell ref="F358:G358"/>
    <mergeCell ref="H350:I350"/>
    <mergeCell ref="J358:K358"/>
    <mergeCell ref="L350:M350"/>
    <mergeCell ref="N358:N359"/>
    <mergeCell ref="F360:G360"/>
    <mergeCell ref="H360:I360"/>
    <mergeCell ref="J352:K352"/>
    <mergeCell ref="L352:M352"/>
    <mergeCell ref="N360:N361"/>
    <mergeCell ref="F354:G354"/>
    <mergeCell ref="H346:I346"/>
    <mergeCell ref="J354:K354"/>
    <mergeCell ref="L346:M346"/>
    <mergeCell ref="N354:N355"/>
    <mergeCell ref="F356:G356"/>
    <mergeCell ref="H356:I356"/>
    <mergeCell ref="J348:K348"/>
    <mergeCell ref="L348:M348"/>
    <mergeCell ref="N356:N357"/>
    <mergeCell ref="F350:G350"/>
    <mergeCell ref="H342:I342"/>
    <mergeCell ref="J350:K350"/>
    <mergeCell ref="L342:M342"/>
    <mergeCell ref="N350:N351"/>
    <mergeCell ref="F352:G352"/>
    <mergeCell ref="H352:I352"/>
    <mergeCell ref="J344:K344"/>
    <mergeCell ref="L344:M344"/>
    <mergeCell ref="N352:N353"/>
    <mergeCell ref="F346:G346"/>
    <mergeCell ref="H338:I338"/>
    <mergeCell ref="J346:K346"/>
    <mergeCell ref="L338:M338"/>
    <mergeCell ref="N346:N347"/>
    <mergeCell ref="F348:G348"/>
    <mergeCell ref="H348:I348"/>
    <mergeCell ref="J340:K340"/>
    <mergeCell ref="L340:M340"/>
    <mergeCell ref="N348:N349"/>
    <mergeCell ref="F342:G342"/>
    <mergeCell ref="H334:I334"/>
    <mergeCell ref="J342:K342"/>
    <mergeCell ref="L334:M334"/>
    <mergeCell ref="N342:N343"/>
    <mergeCell ref="F344:G344"/>
    <mergeCell ref="H344:I344"/>
    <mergeCell ref="J336:K336"/>
    <mergeCell ref="L336:M336"/>
    <mergeCell ref="N344:N345"/>
    <mergeCell ref="F338:G338"/>
    <mergeCell ref="H330:I330"/>
    <mergeCell ref="J338:K338"/>
    <mergeCell ref="L330:M330"/>
    <mergeCell ref="N338:N339"/>
    <mergeCell ref="F340:G340"/>
    <mergeCell ref="H340:I340"/>
    <mergeCell ref="J332:K332"/>
    <mergeCell ref="L332:M332"/>
    <mergeCell ref="N340:N341"/>
    <mergeCell ref="F334:G334"/>
    <mergeCell ref="H326:I326"/>
    <mergeCell ref="J334:K334"/>
    <mergeCell ref="L326:M326"/>
    <mergeCell ref="N334:N335"/>
    <mergeCell ref="F336:G336"/>
    <mergeCell ref="H336:I336"/>
    <mergeCell ref="J328:K328"/>
    <mergeCell ref="L328:M328"/>
    <mergeCell ref="N336:N337"/>
    <mergeCell ref="F330:G330"/>
    <mergeCell ref="H322:I322"/>
    <mergeCell ref="J330:K330"/>
    <mergeCell ref="L322:M322"/>
    <mergeCell ref="N330:N331"/>
    <mergeCell ref="F332:G332"/>
    <mergeCell ref="H332:I332"/>
    <mergeCell ref="J324:K324"/>
    <mergeCell ref="L324:M324"/>
    <mergeCell ref="N332:N333"/>
    <mergeCell ref="F326:G326"/>
    <mergeCell ref="H318:I318"/>
    <mergeCell ref="J326:K326"/>
    <mergeCell ref="L318:M318"/>
    <mergeCell ref="N326:N327"/>
    <mergeCell ref="F328:G328"/>
    <mergeCell ref="H328:I328"/>
    <mergeCell ref="J320:K320"/>
    <mergeCell ref="L320:M320"/>
    <mergeCell ref="N328:N329"/>
    <mergeCell ref="F322:G322"/>
    <mergeCell ref="H314:I314"/>
    <mergeCell ref="J322:K322"/>
    <mergeCell ref="L314:M314"/>
    <mergeCell ref="N322:N323"/>
    <mergeCell ref="F324:G324"/>
    <mergeCell ref="H324:I324"/>
    <mergeCell ref="J316:K316"/>
    <mergeCell ref="L316:M316"/>
    <mergeCell ref="N324:N325"/>
    <mergeCell ref="F318:G318"/>
    <mergeCell ref="H310:I310"/>
    <mergeCell ref="J318:K318"/>
    <mergeCell ref="L310:M310"/>
    <mergeCell ref="N318:N319"/>
    <mergeCell ref="F320:G320"/>
    <mergeCell ref="H320:I320"/>
    <mergeCell ref="J312:K312"/>
    <mergeCell ref="L312:M312"/>
    <mergeCell ref="N320:N321"/>
    <mergeCell ref="F314:G314"/>
    <mergeCell ref="H306:I306"/>
    <mergeCell ref="J314:K314"/>
    <mergeCell ref="L306:M306"/>
    <mergeCell ref="N314:N315"/>
    <mergeCell ref="F316:G316"/>
    <mergeCell ref="H316:I316"/>
    <mergeCell ref="J308:K308"/>
    <mergeCell ref="L308:M308"/>
    <mergeCell ref="N316:N317"/>
    <mergeCell ref="F310:G310"/>
    <mergeCell ref="H302:I302"/>
    <mergeCell ref="J310:K310"/>
    <mergeCell ref="L302:M302"/>
    <mergeCell ref="N310:N311"/>
    <mergeCell ref="F312:G312"/>
    <mergeCell ref="H312:I312"/>
    <mergeCell ref="J304:K304"/>
    <mergeCell ref="L304:M304"/>
    <mergeCell ref="N312:N313"/>
    <mergeCell ref="F306:G306"/>
    <mergeCell ref="H298:I298"/>
    <mergeCell ref="J306:K306"/>
    <mergeCell ref="L298:M298"/>
    <mergeCell ref="N306:N307"/>
    <mergeCell ref="F308:G308"/>
    <mergeCell ref="H308:I308"/>
    <mergeCell ref="J300:K300"/>
    <mergeCell ref="L300:M300"/>
    <mergeCell ref="N308:N309"/>
    <mergeCell ref="F302:G302"/>
    <mergeCell ref="H294:I294"/>
    <mergeCell ref="J302:K302"/>
    <mergeCell ref="L294:M294"/>
    <mergeCell ref="N302:N303"/>
    <mergeCell ref="F304:G304"/>
    <mergeCell ref="H304:I304"/>
    <mergeCell ref="J296:K296"/>
    <mergeCell ref="L296:M296"/>
    <mergeCell ref="N304:N305"/>
    <mergeCell ref="F298:G298"/>
    <mergeCell ref="H290:I290"/>
    <mergeCell ref="J298:K298"/>
    <mergeCell ref="L290:M290"/>
    <mergeCell ref="N298:N299"/>
    <mergeCell ref="F300:G300"/>
    <mergeCell ref="H300:I300"/>
    <mergeCell ref="J292:K292"/>
    <mergeCell ref="L292:M292"/>
    <mergeCell ref="N300:N301"/>
    <mergeCell ref="F294:G294"/>
    <mergeCell ref="H286:I286"/>
    <mergeCell ref="J294:K294"/>
    <mergeCell ref="L286:M286"/>
    <mergeCell ref="N294:N295"/>
    <mergeCell ref="F296:G296"/>
    <mergeCell ref="H296:I296"/>
    <mergeCell ref="J288:K288"/>
    <mergeCell ref="L288:M288"/>
    <mergeCell ref="N296:N297"/>
    <mergeCell ref="F290:G290"/>
    <mergeCell ref="H282:I282"/>
    <mergeCell ref="J290:K290"/>
    <mergeCell ref="L282:M282"/>
    <mergeCell ref="N290:N291"/>
    <mergeCell ref="F292:G292"/>
    <mergeCell ref="H292:I292"/>
    <mergeCell ref="J284:K284"/>
    <mergeCell ref="L284:M284"/>
    <mergeCell ref="N292:N293"/>
    <mergeCell ref="F286:G286"/>
    <mergeCell ref="H278:I278"/>
    <mergeCell ref="J286:K286"/>
    <mergeCell ref="L278:M278"/>
    <mergeCell ref="N286:N287"/>
    <mergeCell ref="F288:G288"/>
    <mergeCell ref="H288:I288"/>
    <mergeCell ref="J280:K280"/>
    <mergeCell ref="L280:M280"/>
    <mergeCell ref="N288:N289"/>
    <mergeCell ref="F282:G282"/>
    <mergeCell ref="H274:I274"/>
    <mergeCell ref="J282:K282"/>
    <mergeCell ref="L274:M274"/>
    <mergeCell ref="N282:N283"/>
    <mergeCell ref="F284:G284"/>
    <mergeCell ref="H284:I284"/>
    <mergeCell ref="J276:K276"/>
    <mergeCell ref="L276:M276"/>
    <mergeCell ref="N284:N285"/>
    <mergeCell ref="F278:G278"/>
    <mergeCell ref="H270:I270"/>
    <mergeCell ref="J278:K278"/>
    <mergeCell ref="L270:M270"/>
    <mergeCell ref="N278:N279"/>
    <mergeCell ref="F280:G280"/>
    <mergeCell ref="H280:I280"/>
    <mergeCell ref="J272:K272"/>
    <mergeCell ref="L272:M272"/>
    <mergeCell ref="N280:N281"/>
    <mergeCell ref="F274:G274"/>
    <mergeCell ref="H266:I266"/>
    <mergeCell ref="J274:K274"/>
    <mergeCell ref="L266:M266"/>
    <mergeCell ref="N274:N275"/>
    <mergeCell ref="F276:G276"/>
    <mergeCell ref="H276:I276"/>
    <mergeCell ref="J268:K268"/>
    <mergeCell ref="L268:M268"/>
    <mergeCell ref="N276:N277"/>
    <mergeCell ref="F270:G270"/>
    <mergeCell ref="H262:I262"/>
    <mergeCell ref="J270:K270"/>
    <mergeCell ref="L262:M262"/>
    <mergeCell ref="N270:N271"/>
    <mergeCell ref="F272:G272"/>
    <mergeCell ref="H272:I272"/>
    <mergeCell ref="J264:K264"/>
    <mergeCell ref="L264:M264"/>
    <mergeCell ref="N272:N273"/>
    <mergeCell ref="F266:G266"/>
    <mergeCell ref="H258:I258"/>
    <mergeCell ref="J266:K266"/>
    <mergeCell ref="L258:M258"/>
    <mergeCell ref="N266:N267"/>
    <mergeCell ref="F268:G268"/>
    <mergeCell ref="H268:I268"/>
    <mergeCell ref="J260:K260"/>
    <mergeCell ref="L260:M260"/>
    <mergeCell ref="N268:N269"/>
    <mergeCell ref="F262:G262"/>
    <mergeCell ref="H254:I254"/>
    <mergeCell ref="J262:K262"/>
    <mergeCell ref="L254:M254"/>
    <mergeCell ref="N262:N263"/>
    <mergeCell ref="F264:G264"/>
    <mergeCell ref="H264:I264"/>
    <mergeCell ref="J256:K256"/>
    <mergeCell ref="L256:M256"/>
    <mergeCell ref="N264:N265"/>
    <mergeCell ref="F258:G258"/>
    <mergeCell ref="H250:I250"/>
    <mergeCell ref="J258:K258"/>
    <mergeCell ref="L250:M250"/>
    <mergeCell ref="N258:N259"/>
    <mergeCell ref="F260:G260"/>
    <mergeCell ref="H260:I260"/>
    <mergeCell ref="J252:K252"/>
    <mergeCell ref="L252:M252"/>
    <mergeCell ref="N260:N261"/>
    <mergeCell ref="F254:G254"/>
    <mergeCell ref="H246:I246"/>
    <mergeCell ref="J254:K254"/>
    <mergeCell ref="L246:M246"/>
    <mergeCell ref="N254:N255"/>
    <mergeCell ref="F256:G256"/>
    <mergeCell ref="H256:I256"/>
    <mergeCell ref="J248:K248"/>
    <mergeCell ref="L248:M248"/>
    <mergeCell ref="N256:N257"/>
    <mergeCell ref="F250:G250"/>
    <mergeCell ref="H242:I242"/>
    <mergeCell ref="J250:K250"/>
    <mergeCell ref="L242:M242"/>
    <mergeCell ref="N250:N251"/>
    <mergeCell ref="F252:G252"/>
    <mergeCell ref="H252:I252"/>
    <mergeCell ref="J244:K244"/>
    <mergeCell ref="L244:M244"/>
    <mergeCell ref="N252:N253"/>
    <mergeCell ref="F246:G246"/>
    <mergeCell ref="H238:I238"/>
    <mergeCell ref="J246:K246"/>
    <mergeCell ref="L238:M238"/>
    <mergeCell ref="N246:N247"/>
    <mergeCell ref="F248:G248"/>
    <mergeCell ref="H248:I248"/>
    <mergeCell ref="J240:K240"/>
    <mergeCell ref="L240:M240"/>
    <mergeCell ref="N248:N249"/>
    <mergeCell ref="F242:G242"/>
    <mergeCell ref="H234:I234"/>
    <mergeCell ref="J242:K242"/>
    <mergeCell ref="L234:M234"/>
    <mergeCell ref="N242:N243"/>
    <mergeCell ref="F244:G244"/>
    <mergeCell ref="H244:I244"/>
    <mergeCell ref="J236:K236"/>
    <mergeCell ref="L236:M236"/>
    <mergeCell ref="N244:N245"/>
    <mergeCell ref="F238:G238"/>
    <mergeCell ref="H230:I230"/>
    <mergeCell ref="J238:K238"/>
    <mergeCell ref="L230:M230"/>
    <mergeCell ref="N238:N239"/>
    <mergeCell ref="F240:G240"/>
    <mergeCell ref="H240:I240"/>
    <mergeCell ref="J232:K232"/>
    <mergeCell ref="L232:M232"/>
    <mergeCell ref="N240:N241"/>
    <mergeCell ref="F234:G234"/>
    <mergeCell ref="H226:I226"/>
    <mergeCell ref="J234:K234"/>
    <mergeCell ref="L226:M226"/>
    <mergeCell ref="N234:N235"/>
    <mergeCell ref="F236:G236"/>
    <mergeCell ref="H236:I236"/>
    <mergeCell ref="J228:K228"/>
    <mergeCell ref="L228:M228"/>
    <mergeCell ref="N236:N237"/>
    <mergeCell ref="F230:G230"/>
    <mergeCell ref="H222:I222"/>
    <mergeCell ref="J230:K230"/>
    <mergeCell ref="L222:M222"/>
    <mergeCell ref="N230:N231"/>
    <mergeCell ref="F232:G232"/>
    <mergeCell ref="H232:I232"/>
    <mergeCell ref="J224:K224"/>
    <mergeCell ref="L224:M224"/>
    <mergeCell ref="N232:N233"/>
    <mergeCell ref="F226:G226"/>
    <mergeCell ref="H218:I218"/>
    <mergeCell ref="J226:K226"/>
    <mergeCell ref="L218:M218"/>
    <mergeCell ref="N226:N227"/>
    <mergeCell ref="F228:G228"/>
    <mergeCell ref="H228:I228"/>
    <mergeCell ref="J220:K220"/>
    <mergeCell ref="L220:M220"/>
    <mergeCell ref="N228:N229"/>
    <mergeCell ref="F222:G222"/>
    <mergeCell ref="H214:I214"/>
    <mergeCell ref="J222:K222"/>
    <mergeCell ref="L214:M214"/>
    <mergeCell ref="N222:N223"/>
    <mergeCell ref="F224:G224"/>
    <mergeCell ref="H224:I224"/>
    <mergeCell ref="J216:K216"/>
    <mergeCell ref="L216:M216"/>
    <mergeCell ref="N224:N225"/>
    <mergeCell ref="F218:G218"/>
    <mergeCell ref="H210:I210"/>
    <mergeCell ref="J218:K218"/>
    <mergeCell ref="L210:M210"/>
    <mergeCell ref="N218:N219"/>
    <mergeCell ref="F220:G220"/>
    <mergeCell ref="H220:I220"/>
    <mergeCell ref="J212:K212"/>
    <mergeCell ref="L212:M212"/>
    <mergeCell ref="N220:N221"/>
    <mergeCell ref="F214:G214"/>
    <mergeCell ref="H206:I206"/>
    <mergeCell ref="J214:K214"/>
    <mergeCell ref="L206:M206"/>
    <mergeCell ref="N214:N215"/>
    <mergeCell ref="F216:G216"/>
    <mergeCell ref="H216:I216"/>
    <mergeCell ref="J208:K208"/>
    <mergeCell ref="L208:M208"/>
    <mergeCell ref="N216:N217"/>
    <mergeCell ref="F210:G210"/>
    <mergeCell ref="H202:I202"/>
    <mergeCell ref="J210:K210"/>
    <mergeCell ref="L202:M202"/>
    <mergeCell ref="N210:N211"/>
    <mergeCell ref="F212:G212"/>
    <mergeCell ref="H212:I212"/>
    <mergeCell ref="J204:K204"/>
    <mergeCell ref="L204:M204"/>
    <mergeCell ref="N212:N213"/>
    <mergeCell ref="F206:G206"/>
    <mergeCell ref="H198:I198"/>
    <mergeCell ref="J206:K206"/>
    <mergeCell ref="L198:M198"/>
    <mergeCell ref="N206:N207"/>
    <mergeCell ref="F208:G208"/>
    <mergeCell ref="H208:I208"/>
    <mergeCell ref="J200:K200"/>
    <mergeCell ref="L200:M200"/>
    <mergeCell ref="N208:N209"/>
    <mergeCell ref="F202:G202"/>
    <mergeCell ref="H194:I194"/>
    <mergeCell ref="J202:K202"/>
    <mergeCell ref="L194:M194"/>
    <mergeCell ref="N202:N203"/>
    <mergeCell ref="F204:G204"/>
    <mergeCell ref="H204:I204"/>
    <mergeCell ref="J196:K196"/>
    <mergeCell ref="L196:M196"/>
    <mergeCell ref="N204:N205"/>
    <mergeCell ref="F198:G198"/>
    <mergeCell ref="H190:I190"/>
    <mergeCell ref="J198:K198"/>
    <mergeCell ref="L190:M190"/>
    <mergeCell ref="N198:N199"/>
    <mergeCell ref="F200:G200"/>
    <mergeCell ref="H200:I200"/>
    <mergeCell ref="J192:K192"/>
    <mergeCell ref="L192:M192"/>
    <mergeCell ref="N200:N201"/>
    <mergeCell ref="F194:G194"/>
    <mergeCell ref="H186:I186"/>
    <mergeCell ref="J194:K194"/>
    <mergeCell ref="L186:M186"/>
    <mergeCell ref="N194:N195"/>
    <mergeCell ref="F196:G196"/>
    <mergeCell ref="H196:I196"/>
    <mergeCell ref="J188:K188"/>
    <mergeCell ref="L188:M188"/>
    <mergeCell ref="N196:N197"/>
    <mergeCell ref="F190:G190"/>
    <mergeCell ref="H182:I182"/>
    <mergeCell ref="J190:K190"/>
    <mergeCell ref="L182:M182"/>
    <mergeCell ref="N190:N191"/>
    <mergeCell ref="F192:G192"/>
    <mergeCell ref="H192:I192"/>
    <mergeCell ref="J184:K184"/>
    <mergeCell ref="L184:M184"/>
    <mergeCell ref="N192:N193"/>
    <mergeCell ref="F186:G186"/>
    <mergeCell ref="H178:I178"/>
    <mergeCell ref="J186:K186"/>
    <mergeCell ref="L178:M178"/>
    <mergeCell ref="N186:N187"/>
    <mergeCell ref="F188:G188"/>
    <mergeCell ref="H188:I188"/>
    <mergeCell ref="J180:K180"/>
    <mergeCell ref="L180:M180"/>
    <mergeCell ref="N188:N189"/>
    <mergeCell ref="F182:G182"/>
    <mergeCell ref="H174:I174"/>
    <mergeCell ref="J182:K182"/>
    <mergeCell ref="L174:M174"/>
    <mergeCell ref="N182:N183"/>
    <mergeCell ref="F184:G184"/>
    <mergeCell ref="H184:I184"/>
    <mergeCell ref="J176:K176"/>
    <mergeCell ref="L176:M176"/>
    <mergeCell ref="N184:N185"/>
    <mergeCell ref="F178:G178"/>
    <mergeCell ref="H170:I170"/>
    <mergeCell ref="J178:K178"/>
    <mergeCell ref="L170:M170"/>
    <mergeCell ref="N178:N179"/>
    <mergeCell ref="F180:G180"/>
    <mergeCell ref="H180:I180"/>
    <mergeCell ref="J172:K172"/>
    <mergeCell ref="L172:M172"/>
    <mergeCell ref="N180:N181"/>
    <mergeCell ref="F174:G174"/>
    <mergeCell ref="H166:I166"/>
    <mergeCell ref="J174:K174"/>
    <mergeCell ref="L166:M166"/>
    <mergeCell ref="N174:N175"/>
    <mergeCell ref="F176:G176"/>
    <mergeCell ref="H176:I176"/>
    <mergeCell ref="J168:K168"/>
    <mergeCell ref="L168:M168"/>
    <mergeCell ref="N176:N177"/>
    <mergeCell ref="F170:G170"/>
    <mergeCell ref="H162:I162"/>
    <mergeCell ref="J170:K170"/>
    <mergeCell ref="L162:M162"/>
    <mergeCell ref="N170:N171"/>
    <mergeCell ref="F172:G172"/>
    <mergeCell ref="H172:I172"/>
    <mergeCell ref="J164:K164"/>
    <mergeCell ref="L164:M164"/>
    <mergeCell ref="N172:N173"/>
    <mergeCell ref="F166:G166"/>
    <mergeCell ref="H158:I158"/>
    <mergeCell ref="J166:K166"/>
    <mergeCell ref="L158:M158"/>
    <mergeCell ref="N166:N167"/>
    <mergeCell ref="F168:G168"/>
    <mergeCell ref="H168:I168"/>
    <mergeCell ref="J160:K160"/>
    <mergeCell ref="L160:M160"/>
    <mergeCell ref="N168:N169"/>
    <mergeCell ref="F162:G162"/>
    <mergeCell ref="H154:I154"/>
    <mergeCell ref="J162:K162"/>
    <mergeCell ref="L154:M154"/>
    <mergeCell ref="N162:N163"/>
    <mergeCell ref="F164:G164"/>
    <mergeCell ref="H164:I164"/>
    <mergeCell ref="J156:K156"/>
    <mergeCell ref="L156:M156"/>
    <mergeCell ref="N164:N165"/>
    <mergeCell ref="F158:G158"/>
    <mergeCell ref="H150:I150"/>
    <mergeCell ref="J158:K158"/>
    <mergeCell ref="L150:M150"/>
    <mergeCell ref="N158:N159"/>
    <mergeCell ref="F160:G160"/>
    <mergeCell ref="H160:I160"/>
    <mergeCell ref="J152:K152"/>
    <mergeCell ref="L152:M152"/>
    <mergeCell ref="N160:N161"/>
    <mergeCell ref="F154:G154"/>
    <mergeCell ref="H146:I146"/>
    <mergeCell ref="J154:K154"/>
    <mergeCell ref="L146:M146"/>
    <mergeCell ref="N154:N155"/>
    <mergeCell ref="F156:G156"/>
    <mergeCell ref="H156:I156"/>
    <mergeCell ref="J148:K148"/>
    <mergeCell ref="L148:M148"/>
    <mergeCell ref="N156:N157"/>
    <mergeCell ref="F150:G150"/>
    <mergeCell ref="H142:I142"/>
    <mergeCell ref="J150:K150"/>
    <mergeCell ref="L142:M142"/>
    <mergeCell ref="N150:N151"/>
    <mergeCell ref="F152:G152"/>
    <mergeCell ref="H152:I152"/>
    <mergeCell ref="J144:K144"/>
    <mergeCell ref="L144:M144"/>
    <mergeCell ref="N152:N153"/>
    <mergeCell ref="F146:G146"/>
    <mergeCell ref="H138:I138"/>
    <mergeCell ref="J146:K146"/>
    <mergeCell ref="L138:M138"/>
    <mergeCell ref="N146:N147"/>
    <mergeCell ref="F148:G148"/>
    <mergeCell ref="H148:I148"/>
    <mergeCell ref="J140:K140"/>
    <mergeCell ref="L140:M140"/>
    <mergeCell ref="N148:N149"/>
    <mergeCell ref="F142:G142"/>
    <mergeCell ref="H134:I134"/>
    <mergeCell ref="J142:K142"/>
    <mergeCell ref="L134:M134"/>
    <mergeCell ref="N142:N143"/>
    <mergeCell ref="F144:G144"/>
    <mergeCell ref="H144:I144"/>
    <mergeCell ref="J136:K136"/>
    <mergeCell ref="L136:M136"/>
    <mergeCell ref="N144:N145"/>
    <mergeCell ref="F138:G138"/>
    <mergeCell ref="H130:I130"/>
    <mergeCell ref="J138:K138"/>
    <mergeCell ref="L130:M130"/>
    <mergeCell ref="N138:N139"/>
    <mergeCell ref="F140:G140"/>
    <mergeCell ref="H140:I140"/>
    <mergeCell ref="J132:K132"/>
    <mergeCell ref="L132:M132"/>
    <mergeCell ref="N140:N141"/>
    <mergeCell ref="F134:G134"/>
    <mergeCell ref="H126:I126"/>
    <mergeCell ref="J134:K134"/>
    <mergeCell ref="L126:M126"/>
    <mergeCell ref="N134:N135"/>
    <mergeCell ref="F136:G136"/>
    <mergeCell ref="H136:I136"/>
    <mergeCell ref="J128:K128"/>
    <mergeCell ref="L128:M128"/>
    <mergeCell ref="N136:N137"/>
    <mergeCell ref="F130:G130"/>
    <mergeCell ref="H122:I122"/>
    <mergeCell ref="J130:K130"/>
    <mergeCell ref="L122:M122"/>
    <mergeCell ref="N130:N131"/>
    <mergeCell ref="F132:G132"/>
    <mergeCell ref="H132:I132"/>
    <mergeCell ref="J124:K124"/>
    <mergeCell ref="L124:M124"/>
    <mergeCell ref="N132:N133"/>
    <mergeCell ref="F126:G126"/>
    <mergeCell ref="H118:I118"/>
    <mergeCell ref="J126:K126"/>
    <mergeCell ref="L118:M118"/>
    <mergeCell ref="N126:N127"/>
    <mergeCell ref="F128:G128"/>
    <mergeCell ref="H128:I128"/>
    <mergeCell ref="J120:K120"/>
    <mergeCell ref="L120:M120"/>
    <mergeCell ref="N128:N129"/>
    <mergeCell ref="F122:G122"/>
    <mergeCell ref="H114:I114"/>
    <mergeCell ref="J122:K122"/>
    <mergeCell ref="L114:M114"/>
    <mergeCell ref="N122:N123"/>
    <mergeCell ref="F124:G124"/>
    <mergeCell ref="H124:I124"/>
    <mergeCell ref="J116:K116"/>
    <mergeCell ref="L116:M116"/>
    <mergeCell ref="N124:N125"/>
    <mergeCell ref="F118:G118"/>
    <mergeCell ref="H110:I110"/>
    <mergeCell ref="J118:K118"/>
    <mergeCell ref="L110:M110"/>
    <mergeCell ref="N118:N119"/>
    <mergeCell ref="F120:G120"/>
    <mergeCell ref="H120:I120"/>
    <mergeCell ref="J112:K112"/>
    <mergeCell ref="L112:M112"/>
    <mergeCell ref="N120:N121"/>
    <mergeCell ref="F114:G114"/>
    <mergeCell ref="H106:I106"/>
    <mergeCell ref="J114:K114"/>
    <mergeCell ref="L106:M106"/>
    <mergeCell ref="N114:N115"/>
    <mergeCell ref="F116:G116"/>
    <mergeCell ref="H116:I116"/>
    <mergeCell ref="J108:K108"/>
    <mergeCell ref="L108:M108"/>
    <mergeCell ref="N116:N117"/>
    <mergeCell ref="F110:G110"/>
    <mergeCell ref="H102:I102"/>
    <mergeCell ref="J110:K110"/>
    <mergeCell ref="L102:M102"/>
    <mergeCell ref="N110:N111"/>
    <mergeCell ref="F112:G112"/>
    <mergeCell ref="H112:I112"/>
    <mergeCell ref="J104:K104"/>
    <mergeCell ref="L104:M104"/>
    <mergeCell ref="N112:N113"/>
    <mergeCell ref="F106:G106"/>
    <mergeCell ref="H98:I98"/>
    <mergeCell ref="J106:K106"/>
    <mergeCell ref="L98:M98"/>
    <mergeCell ref="N106:N107"/>
    <mergeCell ref="F108:G108"/>
    <mergeCell ref="H108:I108"/>
    <mergeCell ref="J100:K100"/>
    <mergeCell ref="L100:M100"/>
    <mergeCell ref="N108:N109"/>
    <mergeCell ref="F102:G102"/>
    <mergeCell ref="H94:I94"/>
    <mergeCell ref="J102:K102"/>
    <mergeCell ref="L94:M94"/>
    <mergeCell ref="N102:N103"/>
    <mergeCell ref="F104:G104"/>
    <mergeCell ref="H104:I104"/>
    <mergeCell ref="J96:K96"/>
    <mergeCell ref="L96:M96"/>
    <mergeCell ref="N104:N105"/>
    <mergeCell ref="F98:G98"/>
    <mergeCell ref="L90:M90"/>
    <mergeCell ref="J98:K98"/>
    <mergeCell ref="N90:N91"/>
    <mergeCell ref="N98:N99"/>
    <mergeCell ref="F100:G100"/>
    <mergeCell ref="H100:I100"/>
    <mergeCell ref="L92:M92"/>
    <mergeCell ref="N92:N93"/>
    <mergeCell ref="N100:N101"/>
    <mergeCell ref="J94:K94"/>
    <mergeCell ref="J85:K85"/>
    <mergeCell ref="N94:N95"/>
    <mergeCell ref="F96:G96"/>
    <mergeCell ref="H96:I96"/>
    <mergeCell ref="N88:N89"/>
    <mergeCell ref="F90:G90"/>
    <mergeCell ref="H90:I90"/>
    <mergeCell ref="N96:N97"/>
    <mergeCell ref="D2:N4"/>
    <mergeCell ref="D6:N6"/>
    <mergeCell ref="D7:N7"/>
    <mergeCell ref="D9:M9"/>
    <mergeCell ref="D34:M34"/>
    <mergeCell ref="D59:M59"/>
    <mergeCell ref="J86:K86"/>
    <mergeCell ref="F94:G94"/>
    <mergeCell ref="D84:N84"/>
    <mergeCell ref="L86:M86"/>
    <mergeCell ref="F88:G88"/>
    <mergeCell ref="H88:I88"/>
    <mergeCell ref="F92:G92"/>
    <mergeCell ref="H92:I92"/>
    <mergeCell ref="J92:K92"/>
    <mergeCell ref="J88:K88"/>
    <mergeCell ref="J90:K90"/>
    <mergeCell ref="L88:M88"/>
    <mergeCell ref="D85:E85"/>
    <mergeCell ref="F85:G85"/>
    <mergeCell ref="H85:I85"/>
    <mergeCell ref="P86:Q86"/>
    <mergeCell ref="P85:Q85"/>
    <mergeCell ref="L85:M85"/>
    <mergeCell ref="F86:G86"/>
    <mergeCell ref="H86:I86"/>
    <mergeCell ref="N86:N87"/>
    <mergeCell ref="D86:D509"/>
    <mergeCell ref="R86:S86"/>
    <mergeCell ref="T86:U86"/>
    <mergeCell ref="V86:W86"/>
    <mergeCell ref="P88:Q88"/>
    <mergeCell ref="R88:S88"/>
    <mergeCell ref="T88:U88"/>
    <mergeCell ref="V88:W88"/>
    <mergeCell ref="P90:Q90"/>
    <mergeCell ref="R90:S90"/>
    <mergeCell ref="T90:U90"/>
    <mergeCell ref="V90:W90"/>
    <mergeCell ref="P92:Q92"/>
    <mergeCell ref="R92:S92"/>
    <mergeCell ref="T92:U92"/>
    <mergeCell ref="V92:W92"/>
    <mergeCell ref="P94:Q94"/>
    <mergeCell ref="R94:S94"/>
    <mergeCell ref="T94:U94"/>
    <mergeCell ref="V94:W94"/>
    <mergeCell ref="P96:Q96"/>
    <mergeCell ref="R96:S96"/>
    <mergeCell ref="T96:U96"/>
    <mergeCell ref="V96:W96"/>
    <mergeCell ref="P98:Q98"/>
    <mergeCell ref="R98:S98"/>
    <mergeCell ref="T98:U98"/>
    <mergeCell ref="V98:W98"/>
    <mergeCell ref="P100:Q100"/>
    <mergeCell ref="R100:S100"/>
    <mergeCell ref="T100:U100"/>
    <mergeCell ref="V100:W100"/>
    <mergeCell ref="P102:Q102"/>
    <mergeCell ref="R102:S102"/>
    <mergeCell ref="T102:U102"/>
    <mergeCell ref="V102:W102"/>
    <mergeCell ref="P104:Q104"/>
    <mergeCell ref="R104:S104"/>
    <mergeCell ref="T104:U104"/>
    <mergeCell ref="V104:W104"/>
    <mergeCell ref="P106:Q106"/>
    <mergeCell ref="R106:S106"/>
    <mergeCell ref="T106:U106"/>
    <mergeCell ref="V106:W106"/>
    <mergeCell ref="P108:Q108"/>
    <mergeCell ref="R108:S108"/>
    <mergeCell ref="T108:U108"/>
    <mergeCell ref="V108:W108"/>
    <mergeCell ref="P110:Q110"/>
    <mergeCell ref="R110:S110"/>
    <mergeCell ref="T110:U110"/>
    <mergeCell ref="V110:W110"/>
    <mergeCell ref="P112:Q112"/>
    <mergeCell ref="R112:S112"/>
    <mergeCell ref="T112:U112"/>
    <mergeCell ref="V112:W112"/>
    <mergeCell ref="P114:Q114"/>
    <mergeCell ref="R114:S114"/>
    <mergeCell ref="T114:U114"/>
    <mergeCell ref="V114:W114"/>
    <mergeCell ref="P116:Q116"/>
    <mergeCell ref="R116:S116"/>
    <mergeCell ref="T116:U116"/>
    <mergeCell ref="V116:W116"/>
    <mergeCell ref="P118:Q118"/>
    <mergeCell ref="R118:S118"/>
    <mergeCell ref="T118:U118"/>
    <mergeCell ref="V118:W118"/>
    <mergeCell ref="P120:Q120"/>
    <mergeCell ref="R120:S120"/>
    <mergeCell ref="T120:U120"/>
    <mergeCell ref="V120:W120"/>
    <mergeCell ref="P122:Q122"/>
    <mergeCell ref="R122:S122"/>
    <mergeCell ref="T122:U122"/>
    <mergeCell ref="V122:W122"/>
    <mergeCell ref="P124:Q124"/>
    <mergeCell ref="R124:S124"/>
    <mergeCell ref="T124:U124"/>
    <mergeCell ref="V124:W124"/>
    <mergeCell ref="P126:Q126"/>
    <mergeCell ref="R126:S126"/>
    <mergeCell ref="T126:U126"/>
    <mergeCell ref="V126:W126"/>
    <mergeCell ref="P128:Q128"/>
    <mergeCell ref="R128:S128"/>
    <mergeCell ref="T128:U128"/>
    <mergeCell ref="V128:W128"/>
    <mergeCell ref="P130:Q130"/>
    <mergeCell ref="R130:S130"/>
    <mergeCell ref="T130:U130"/>
    <mergeCell ref="V130:W130"/>
    <mergeCell ref="P132:Q132"/>
    <mergeCell ref="R132:S132"/>
    <mergeCell ref="T132:U132"/>
    <mergeCell ref="V132:W132"/>
    <mergeCell ref="P134:Q134"/>
    <mergeCell ref="R134:S134"/>
    <mergeCell ref="T134:U134"/>
    <mergeCell ref="V134:W134"/>
    <mergeCell ref="P136:Q136"/>
    <mergeCell ref="R136:S136"/>
    <mergeCell ref="T136:U136"/>
    <mergeCell ref="V136:W136"/>
    <mergeCell ref="P138:Q138"/>
    <mergeCell ref="R138:S138"/>
    <mergeCell ref="T138:U138"/>
    <mergeCell ref="V138:W138"/>
    <mergeCell ref="P140:Q140"/>
    <mergeCell ref="R140:S140"/>
    <mergeCell ref="T140:U140"/>
    <mergeCell ref="V140:W140"/>
    <mergeCell ref="P142:Q142"/>
    <mergeCell ref="R142:S142"/>
    <mergeCell ref="T142:U142"/>
    <mergeCell ref="V142:W142"/>
    <mergeCell ref="P144:Q144"/>
    <mergeCell ref="R144:S144"/>
    <mergeCell ref="T144:U144"/>
    <mergeCell ref="V144:W144"/>
    <mergeCell ref="P146:Q146"/>
    <mergeCell ref="R146:S146"/>
    <mergeCell ref="T146:U146"/>
    <mergeCell ref="V146:W146"/>
    <mergeCell ref="P148:Q148"/>
    <mergeCell ref="R148:S148"/>
    <mergeCell ref="T148:U148"/>
    <mergeCell ref="V148:W148"/>
    <mergeCell ref="P150:Q150"/>
    <mergeCell ref="R150:S150"/>
    <mergeCell ref="T150:U150"/>
    <mergeCell ref="V150:W150"/>
    <mergeCell ref="P152:Q152"/>
    <mergeCell ref="R152:S152"/>
    <mergeCell ref="T152:U152"/>
    <mergeCell ref="V152:W152"/>
    <mergeCell ref="P154:Q154"/>
    <mergeCell ref="R154:S154"/>
    <mergeCell ref="T154:U154"/>
    <mergeCell ref="V154:W154"/>
    <mergeCell ref="P156:Q156"/>
    <mergeCell ref="R156:S156"/>
    <mergeCell ref="T156:U156"/>
    <mergeCell ref="V156:W156"/>
    <mergeCell ref="P158:Q158"/>
    <mergeCell ref="R158:S158"/>
    <mergeCell ref="T158:U158"/>
    <mergeCell ref="V158:W158"/>
    <mergeCell ref="P160:Q160"/>
    <mergeCell ref="R160:S160"/>
    <mergeCell ref="T160:U160"/>
    <mergeCell ref="V160:W160"/>
    <mergeCell ref="P162:Q162"/>
    <mergeCell ref="R162:S162"/>
    <mergeCell ref="T162:U162"/>
    <mergeCell ref="V162:W162"/>
    <mergeCell ref="P164:Q164"/>
    <mergeCell ref="R164:S164"/>
    <mergeCell ref="T164:U164"/>
    <mergeCell ref="V164:W164"/>
    <mergeCell ref="P166:Q166"/>
    <mergeCell ref="R166:S166"/>
    <mergeCell ref="T166:U166"/>
    <mergeCell ref="V166:W166"/>
    <mergeCell ref="P168:Q168"/>
    <mergeCell ref="R168:S168"/>
    <mergeCell ref="T168:U168"/>
    <mergeCell ref="V168:W168"/>
    <mergeCell ref="P170:Q170"/>
    <mergeCell ref="R170:S170"/>
    <mergeCell ref="T170:U170"/>
    <mergeCell ref="V170:W170"/>
    <mergeCell ref="P172:Q172"/>
    <mergeCell ref="R172:S172"/>
    <mergeCell ref="T172:U172"/>
    <mergeCell ref="V172:W172"/>
    <mergeCell ref="P174:Q174"/>
    <mergeCell ref="R174:S174"/>
    <mergeCell ref="T174:U174"/>
    <mergeCell ref="V174:W174"/>
    <mergeCell ref="P176:Q176"/>
    <mergeCell ref="R176:S176"/>
    <mergeCell ref="T176:U176"/>
    <mergeCell ref="V176:W176"/>
    <mergeCell ref="P178:Q178"/>
    <mergeCell ref="R178:S178"/>
    <mergeCell ref="T178:U178"/>
    <mergeCell ref="V178:W178"/>
    <mergeCell ref="P180:Q180"/>
    <mergeCell ref="R180:S180"/>
    <mergeCell ref="T180:U180"/>
    <mergeCell ref="V180:W180"/>
    <mergeCell ref="P182:Q182"/>
    <mergeCell ref="R182:S182"/>
    <mergeCell ref="T182:U182"/>
    <mergeCell ref="V182:W182"/>
    <mergeCell ref="P184:Q184"/>
    <mergeCell ref="R184:S184"/>
    <mergeCell ref="T184:U184"/>
    <mergeCell ref="V184:W184"/>
    <mergeCell ref="P186:Q186"/>
    <mergeCell ref="R186:S186"/>
    <mergeCell ref="T186:U186"/>
    <mergeCell ref="V186:W186"/>
    <mergeCell ref="P188:Q188"/>
    <mergeCell ref="R188:S188"/>
    <mergeCell ref="T188:U188"/>
    <mergeCell ref="V188:W188"/>
    <mergeCell ref="P190:Q190"/>
    <mergeCell ref="R190:S190"/>
    <mergeCell ref="T190:U190"/>
    <mergeCell ref="V190:W190"/>
    <mergeCell ref="P192:Q192"/>
    <mergeCell ref="R192:S192"/>
    <mergeCell ref="T192:U192"/>
    <mergeCell ref="V192:W192"/>
    <mergeCell ref="P194:Q194"/>
    <mergeCell ref="R194:S194"/>
    <mergeCell ref="T194:U194"/>
    <mergeCell ref="V194:W194"/>
    <mergeCell ref="P196:Q196"/>
    <mergeCell ref="R196:S196"/>
    <mergeCell ref="T196:U196"/>
    <mergeCell ref="V196:W196"/>
    <mergeCell ref="P198:Q198"/>
    <mergeCell ref="R198:S198"/>
    <mergeCell ref="T198:U198"/>
    <mergeCell ref="V198:W198"/>
    <mergeCell ref="P200:Q200"/>
    <mergeCell ref="R200:S200"/>
    <mergeCell ref="T200:U200"/>
    <mergeCell ref="V200:W200"/>
    <mergeCell ref="P202:Q202"/>
    <mergeCell ref="R202:S202"/>
    <mergeCell ref="T202:U202"/>
    <mergeCell ref="V202:W202"/>
    <mergeCell ref="P204:Q204"/>
    <mergeCell ref="R204:S204"/>
    <mergeCell ref="T204:U204"/>
    <mergeCell ref="V204:W204"/>
    <mergeCell ref="P206:Q206"/>
    <mergeCell ref="R206:S206"/>
    <mergeCell ref="T206:U206"/>
    <mergeCell ref="V206:W206"/>
    <mergeCell ref="P208:Q208"/>
    <mergeCell ref="R208:S208"/>
    <mergeCell ref="T208:U208"/>
    <mergeCell ref="V208:W208"/>
    <mergeCell ref="P210:Q210"/>
    <mergeCell ref="R210:S210"/>
    <mergeCell ref="T210:U210"/>
    <mergeCell ref="V210:W210"/>
    <mergeCell ref="P212:Q212"/>
    <mergeCell ref="R212:S212"/>
    <mergeCell ref="T212:U212"/>
    <mergeCell ref="V212:W212"/>
    <mergeCell ref="P214:Q214"/>
    <mergeCell ref="R214:S214"/>
    <mergeCell ref="T214:U214"/>
    <mergeCell ref="V214:W214"/>
    <mergeCell ref="P216:Q216"/>
    <mergeCell ref="R216:S216"/>
    <mergeCell ref="T216:U216"/>
    <mergeCell ref="V216:W216"/>
    <mergeCell ref="P218:Q218"/>
    <mergeCell ref="R218:S218"/>
    <mergeCell ref="T218:U218"/>
    <mergeCell ref="V218:W218"/>
    <mergeCell ref="P220:Q220"/>
    <mergeCell ref="R220:S220"/>
    <mergeCell ref="T220:U220"/>
    <mergeCell ref="V220:W220"/>
    <mergeCell ref="P222:Q222"/>
    <mergeCell ref="R222:S222"/>
    <mergeCell ref="T222:U222"/>
    <mergeCell ref="V222:W222"/>
    <mergeCell ref="P224:Q224"/>
    <mergeCell ref="R224:S224"/>
    <mergeCell ref="T224:U224"/>
    <mergeCell ref="V224:W224"/>
    <mergeCell ref="P226:Q226"/>
    <mergeCell ref="R226:S226"/>
    <mergeCell ref="T226:U226"/>
    <mergeCell ref="V226:W226"/>
    <mergeCell ref="P228:Q228"/>
    <mergeCell ref="R228:S228"/>
    <mergeCell ref="T228:U228"/>
    <mergeCell ref="V228:W228"/>
    <mergeCell ref="P230:Q230"/>
    <mergeCell ref="R230:S230"/>
    <mergeCell ref="T230:U230"/>
    <mergeCell ref="V230:W230"/>
    <mergeCell ref="P232:Q232"/>
    <mergeCell ref="R232:S232"/>
    <mergeCell ref="T232:U232"/>
    <mergeCell ref="V232:W232"/>
    <mergeCell ref="P234:Q234"/>
    <mergeCell ref="R234:S234"/>
    <mergeCell ref="T234:U234"/>
    <mergeCell ref="V234:W234"/>
    <mergeCell ref="P236:Q236"/>
    <mergeCell ref="R236:S236"/>
    <mergeCell ref="T236:U236"/>
    <mergeCell ref="V236:W236"/>
    <mergeCell ref="P238:Q238"/>
    <mergeCell ref="R238:S238"/>
    <mergeCell ref="T238:U238"/>
    <mergeCell ref="V238:W238"/>
    <mergeCell ref="P240:Q240"/>
    <mergeCell ref="R240:S240"/>
    <mergeCell ref="T240:U240"/>
    <mergeCell ref="V240:W240"/>
    <mergeCell ref="P242:Q242"/>
    <mergeCell ref="R242:S242"/>
    <mergeCell ref="T242:U242"/>
    <mergeCell ref="V242:W242"/>
    <mergeCell ref="P244:Q244"/>
    <mergeCell ref="R244:S244"/>
    <mergeCell ref="T244:U244"/>
    <mergeCell ref="V244:W244"/>
    <mergeCell ref="P246:Q246"/>
    <mergeCell ref="R246:S246"/>
    <mergeCell ref="T246:U246"/>
    <mergeCell ref="V246:W246"/>
    <mergeCell ref="P248:Q248"/>
    <mergeCell ref="R248:S248"/>
    <mergeCell ref="T248:U248"/>
    <mergeCell ref="V248:W248"/>
    <mergeCell ref="P250:Q250"/>
    <mergeCell ref="R250:S250"/>
    <mergeCell ref="T250:U250"/>
    <mergeCell ref="V250:W250"/>
    <mergeCell ref="P252:Q252"/>
    <mergeCell ref="R252:S252"/>
    <mergeCell ref="T252:U252"/>
    <mergeCell ref="V252:W252"/>
    <mergeCell ref="P254:Q254"/>
    <mergeCell ref="R254:S254"/>
    <mergeCell ref="T254:U254"/>
    <mergeCell ref="V254:W254"/>
    <mergeCell ref="P256:Q256"/>
    <mergeCell ref="R256:S256"/>
    <mergeCell ref="T256:U256"/>
    <mergeCell ref="V256:W256"/>
    <mergeCell ref="P258:Q258"/>
    <mergeCell ref="R258:S258"/>
    <mergeCell ref="T258:U258"/>
    <mergeCell ref="V258:W258"/>
    <mergeCell ref="P260:Q260"/>
    <mergeCell ref="R260:S260"/>
    <mergeCell ref="T260:U260"/>
    <mergeCell ref="V260:W260"/>
    <mergeCell ref="P262:Q262"/>
    <mergeCell ref="R262:S262"/>
    <mergeCell ref="T262:U262"/>
    <mergeCell ref="V262:W262"/>
    <mergeCell ref="P264:Q264"/>
    <mergeCell ref="R264:S264"/>
    <mergeCell ref="T264:U264"/>
    <mergeCell ref="V264:W264"/>
    <mergeCell ref="P266:Q266"/>
    <mergeCell ref="R266:S266"/>
    <mergeCell ref="T266:U266"/>
    <mergeCell ref="V266:W266"/>
    <mergeCell ref="P268:Q268"/>
    <mergeCell ref="R268:S268"/>
    <mergeCell ref="T268:U268"/>
    <mergeCell ref="V268:W268"/>
    <mergeCell ref="P270:Q270"/>
    <mergeCell ref="R270:S270"/>
    <mergeCell ref="T270:U270"/>
    <mergeCell ref="V270:W270"/>
    <mergeCell ref="P272:Q272"/>
    <mergeCell ref="R272:S272"/>
    <mergeCell ref="T272:U272"/>
    <mergeCell ref="V272:W272"/>
    <mergeCell ref="P274:Q274"/>
    <mergeCell ref="R274:S274"/>
    <mergeCell ref="T274:U274"/>
    <mergeCell ref="V274:W274"/>
    <mergeCell ref="P276:Q276"/>
    <mergeCell ref="R276:S276"/>
    <mergeCell ref="T276:U276"/>
    <mergeCell ref="V276:W276"/>
    <mergeCell ref="P278:Q278"/>
    <mergeCell ref="R278:S278"/>
    <mergeCell ref="T278:U278"/>
    <mergeCell ref="V278:W278"/>
    <mergeCell ref="P280:Q280"/>
    <mergeCell ref="R280:S280"/>
    <mergeCell ref="T280:U280"/>
    <mergeCell ref="V280:W280"/>
    <mergeCell ref="P282:Q282"/>
    <mergeCell ref="R282:S282"/>
    <mergeCell ref="T282:U282"/>
    <mergeCell ref="V282:W282"/>
    <mergeCell ref="P284:Q284"/>
    <mergeCell ref="R284:S284"/>
    <mergeCell ref="T284:U284"/>
    <mergeCell ref="V284:W284"/>
    <mergeCell ref="P286:Q286"/>
    <mergeCell ref="R286:S286"/>
    <mergeCell ref="T286:U286"/>
    <mergeCell ref="V286:W286"/>
    <mergeCell ref="P288:Q288"/>
    <mergeCell ref="R288:S288"/>
    <mergeCell ref="T288:U288"/>
    <mergeCell ref="V288:W288"/>
    <mergeCell ref="P290:Q290"/>
    <mergeCell ref="R290:S290"/>
    <mergeCell ref="T290:U290"/>
    <mergeCell ref="V290:W290"/>
    <mergeCell ref="P292:Q292"/>
    <mergeCell ref="R292:S292"/>
    <mergeCell ref="T292:U292"/>
    <mergeCell ref="V292:W292"/>
    <mergeCell ref="P294:Q294"/>
    <mergeCell ref="R294:S294"/>
    <mergeCell ref="T294:U294"/>
    <mergeCell ref="V294:W294"/>
    <mergeCell ref="P296:Q296"/>
    <mergeCell ref="R296:S296"/>
    <mergeCell ref="T296:U296"/>
    <mergeCell ref="V296:W296"/>
    <mergeCell ref="P298:Q298"/>
    <mergeCell ref="R298:S298"/>
    <mergeCell ref="T298:U298"/>
    <mergeCell ref="V298:W298"/>
    <mergeCell ref="P300:Q300"/>
    <mergeCell ref="R300:S300"/>
    <mergeCell ref="T300:U300"/>
    <mergeCell ref="V300:W300"/>
    <mergeCell ref="P302:Q302"/>
    <mergeCell ref="R302:S302"/>
    <mergeCell ref="T302:U302"/>
    <mergeCell ref="V302:W302"/>
    <mergeCell ref="P304:Q304"/>
    <mergeCell ref="R304:S304"/>
    <mergeCell ref="T304:U304"/>
    <mergeCell ref="V304:W304"/>
    <mergeCell ref="P306:Q306"/>
    <mergeCell ref="R306:S306"/>
    <mergeCell ref="T306:U306"/>
    <mergeCell ref="V306:W306"/>
    <mergeCell ref="P308:Q308"/>
    <mergeCell ref="R308:S308"/>
    <mergeCell ref="T308:U308"/>
    <mergeCell ref="V308:W308"/>
    <mergeCell ref="P310:Q310"/>
    <mergeCell ref="R310:S310"/>
    <mergeCell ref="T310:U310"/>
    <mergeCell ref="V310:W310"/>
    <mergeCell ref="P312:Q312"/>
    <mergeCell ref="R312:S312"/>
    <mergeCell ref="T312:U312"/>
    <mergeCell ref="V312:W312"/>
    <mergeCell ref="P314:Q314"/>
    <mergeCell ref="R314:S314"/>
    <mergeCell ref="T314:U314"/>
    <mergeCell ref="V314:W314"/>
    <mergeCell ref="P316:Q316"/>
    <mergeCell ref="R316:S316"/>
    <mergeCell ref="T316:U316"/>
    <mergeCell ref="V316:W316"/>
    <mergeCell ref="P318:Q318"/>
    <mergeCell ref="R318:S318"/>
    <mergeCell ref="T318:U318"/>
    <mergeCell ref="V318:W318"/>
    <mergeCell ref="P320:Q320"/>
    <mergeCell ref="R320:S320"/>
    <mergeCell ref="T320:U320"/>
    <mergeCell ref="V320:W320"/>
    <mergeCell ref="P322:Q322"/>
    <mergeCell ref="R322:S322"/>
    <mergeCell ref="T322:U322"/>
    <mergeCell ref="V322:W322"/>
    <mergeCell ref="P324:Q324"/>
    <mergeCell ref="R324:S324"/>
    <mergeCell ref="T324:U324"/>
    <mergeCell ref="V324:W324"/>
    <mergeCell ref="P326:Q326"/>
    <mergeCell ref="R326:S326"/>
    <mergeCell ref="T326:U326"/>
    <mergeCell ref="V326:W326"/>
    <mergeCell ref="P328:Q328"/>
    <mergeCell ref="R328:S328"/>
    <mergeCell ref="T328:U328"/>
    <mergeCell ref="V328:W328"/>
    <mergeCell ref="P330:Q330"/>
    <mergeCell ref="R330:S330"/>
    <mergeCell ref="T330:U330"/>
    <mergeCell ref="V330:W330"/>
    <mergeCell ref="P332:Q332"/>
    <mergeCell ref="R332:S332"/>
    <mergeCell ref="T332:U332"/>
    <mergeCell ref="V332:W332"/>
    <mergeCell ref="P334:Q334"/>
    <mergeCell ref="R334:S334"/>
    <mergeCell ref="T334:U334"/>
    <mergeCell ref="V334:W334"/>
    <mergeCell ref="P336:Q336"/>
    <mergeCell ref="R336:S336"/>
    <mergeCell ref="T336:U336"/>
    <mergeCell ref="V336:W336"/>
    <mergeCell ref="P338:Q338"/>
    <mergeCell ref="R338:S338"/>
    <mergeCell ref="T338:U338"/>
    <mergeCell ref="V338:W338"/>
    <mergeCell ref="P340:Q340"/>
    <mergeCell ref="R340:S340"/>
    <mergeCell ref="T340:U340"/>
    <mergeCell ref="V340:W340"/>
    <mergeCell ref="P342:Q342"/>
    <mergeCell ref="R342:S342"/>
    <mergeCell ref="T342:U342"/>
    <mergeCell ref="V342:W342"/>
    <mergeCell ref="P344:Q344"/>
    <mergeCell ref="R344:S344"/>
    <mergeCell ref="T344:U344"/>
    <mergeCell ref="V344:W344"/>
    <mergeCell ref="P346:Q346"/>
    <mergeCell ref="R346:S346"/>
    <mergeCell ref="T346:U346"/>
    <mergeCell ref="V346:W346"/>
    <mergeCell ref="P348:Q348"/>
    <mergeCell ref="R348:S348"/>
    <mergeCell ref="T348:U348"/>
    <mergeCell ref="V348:W348"/>
    <mergeCell ref="P350:Q350"/>
    <mergeCell ref="R350:S350"/>
    <mergeCell ref="T350:U350"/>
    <mergeCell ref="V350:W350"/>
    <mergeCell ref="P352:Q352"/>
    <mergeCell ref="R352:S352"/>
    <mergeCell ref="T352:U352"/>
    <mergeCell ref="V352:W352"/>
    <mergeCell ref="P354:Q354"/>
    <mergeCell ref="R354:S354"/>
    <mergeCell ref="T354:U354"/>
    <mergeCell ref="V354:W354"/>
    <mergeCell ref="P356:Q356"/>
    <mergeCell ref="R356:S356"/>
    <mergeCell ref="T356:U356"/>
    <mergeCell ref="V356:W356"/>
    <mergeCell ref="P358:Q358"/>
    <mergeCell ref="R358:S358"/>
    <mergeCell ref="T358:U358"/>
    <mergeCell ref="V358:W358"/>
    <mergeCell ref="P360:Q360"/>
    <mergeCell ref="R360:S360"/>
    <mergeCell ref="T360:U360"/>
    <mergeCell ref="V360:W360"/>
    <mergeCell ref="P362:Q362"/>
    <mergeCell ref="R362:S362"/>
    <mergeCell ref="T362:U362"/>
    <mergeCell ref="V362:W362"/>
    <mergeCell ref="P364:Q364"/>
    <mergeCell ref="R364:S364"/>
    <mergeCell ref="T364:U364"/>
    <mergeCell ref="V364:W364"/>
    <mergeCell ref="P366:Q366"/>
    <mergeCell ref="R366:S366"/>
    <mergeCell ref="T366:U366"/>
    <mergeCell ref="V366:W366"/>
    <mergeCell ref="P368:Q368"/>
    <mergeCell ref="R368:S368"/>
    <mergeCell ref="T368:U368"/>
    <mergeCell ref="V368:W368"/>
    <mergeCell ref="P370:Q370"/>
    <mergeCell ref="R370:S370"/>
    <mergeCell ref="T370:U370"/>
    <mergeCell ref="V370:W370"/>
    <mergeCell ref="P372:Q372"/>
    <mergeCell ref="R372:S372"/>
    <mergeCell ref="T372:U372"/>
    <mergeCell ref="V372:W372"/>
    <mergeCell ref="P374:Q374"/>
    <mergeCell ref="R374:S374"/>
    <mergeCell ref="T374:U374"/>
    <mergeCell ref="V374:W374"/>
    <mergeCell ref="P376:Q376"/>
    <mergeCell ref="R376:S376"/>
    <mergeCell ref="T376:U376"/>
    <mergeCell ref="V376:W376"/>
    <mergeCell ref="P378:Q378"/>
    <mergeCell ref="R378:S378"/>
    <mergeCell ref="T378:U378"/>
    <mergeCell ref="V378:W378"/>
    <mergeCell ref="P380:Q380"/>
    <mergeCell ref="R380:S380"/>
    <mergeCell ref="T380:U380"/>
    <mergeCell ref="V380:W380"/>
    <mergeCell ref="P382:Q382"/>
    <mergeCell ref="R382:S382"/>
    <mergeCell ref="T382:U382"/>
    <mergeCell ref="V382:W382"/>
    <mergeCell ref="P384:Q384"/>
    <mergeCell ref="R384:S384"/>
    <mergeCell ref="T384:U384"/>
    <mergeCell ref="V384:W384"/>
    <mergeCell ref="P386:Q386"/>
    <mergeCell ref="R386:S386"/>
    <mergeCell ref="T386:U386"/>
    <mergeCell ref="V386:W386"/>
    <mergeCell ref="P388:Q388"/>
    <mergeCell ref="R388:S388"/>
    <mergeCell ref="T388:U388"/>
    <mergeCell ref="V388:W388"/>
    <mergeCell ref="P390:Q390"/>
    <mergeCell ref="R390:S390"/>
    <mergeCell ref="T390:U390"/>
    <mergeCell ref="V390:W390"/>
    <mergeCell ref="P392:Q392"/>
    <mergeCell ref="R392:S392"/>
    <mergeCell ref="T392:U392"/>
    <mergeCell ref="V392:W392"/>
    <mergeCell ref="P394:Q394"/>
    <mergeCell ref="R394:S394"/>
    <mergeCell ref="T394:U394"/>
    <mergeCell ref="V394:W394"/>
    <mergeCell ref="P396:Q396"/>
    <mergeCell ref="R396:S396"/>
    <mergeCell ref="T396:U396"/>
    <mergeCell ref="V396:W396"/>
    <mergeCell ref="P398:Q398"/>
    <mergeCell ref="R398:S398"/>
    <mergeCell ref="T398:U398"/>
    <mergeCell ref="V398:W398"/>
    <mergeCell ref="P400:Q400"/>
    <mergeCell ref="R400:S400"/>
    <mergeCell ref="T400:U400"/>
    <mergeCell ref="V400:W400"/>
    <mergeCell ref="P402:Q402"/>
    <mergeCell ref="R402:S402"/>
    <mergeCell ref="T402:U402"/>
    <mergeCell ref="V402:W402"/>
    <mergeCell ref="P404:Q404"/>
    <mergeCell ref="R404:S404"/>
    <mergeCell ref="T404:U404"/>
    <mergeCell ref="V404:W404"/>
    <mergeCell ref="P406:Q406"/>
    <mergeCell ref="R406:S406"/>
    <mergeCell ref="T406:U406"/>
    <mergeCell ref="V406:W406"/>
    <mergeCell ref="P408:Q408"/>
    <mergeCell ref="R408:S408"/>
    <mergeCell ref="T408:U408"/>
    <mergeCell ref="V408:W408"/>
    <mergeCell ref="P410:Q410"/>
    <mergeCell ref="R410:S410"/>
    <mergeCell ref="T410:U410"/>
    <mergeCell ref="V410:W410"/>
    <mergeCell ref="P412:Q412"/>
    <mergeCell ref="R412:S412"/>
    <mergeCell ref="T412:U412"/>
    <mergeCell ref="V412:W412"/>
    <mergeCell ref="P414:Q414"/>
    <mergeCell ref="R414:S414"/>
    <mergeCell ref="T414:U414"/>
    <mergeCell ref="V414:W414"/>
    <mergeCell ref="P416:Q416"/>
    <mergeCell ref="R416:S416"/>
    <mergeCell ref="T416:U416"/>
    <mergeCell ref="V416:W416"/>
    <mergeCell ref="P418:Q418"/>
    <mergeCell ref="R418:S418"/>
    <mergeCell ref="T418:U418"/>
    <mergeCell ref="V418:W418"/>
    <mergeCell ref="P420:Q420"/>
    <mergeCell ref="R420:S420"/>
    <mergeCell ref="T420:U420"/>
    <mergeCell ref="V420:W420"/>
    <mergeCell ref="P422:Q422"/>
    <mergeCell ref="R422:S422"/>
    <mergeCell ref="T422:U422"/>
    <mergeCell ref="V422:W422"/>
    <mergeCell ref="P424:Q424"/>
    <mergeCell ref="R424:S424"/>
    <mergeCell ref="T424:U424"/>
    <mergeCell ref="V424:W424"/>
    <mergeCell ref="P426:Q426"/>
    <mergeCell ref="R426:S426"/>
    <mergeCell ref="T426:U426"/>
    <mergeCell ref="V426:W426"/>
    <mergeCell ref="P428:Q428"/>
    <mergeCell ref="R428:S428"/>
    <mergeCell ref="T428:U428"/>
    <mergeCell ref="V428:W428"/>
    <mergeCell ref="P430:Q430"/>
    <mergeCell ref="R430:S430"/>
    <mergeCell ref="T430:U430"/>
    <mergeCell ref="V430:W430"/>
    <mergeCell ref="P432:Q432"/>
    <mergeCell ref="R432:S432"/>
    <mergeCell ref="T432:U432"/>
    <mergeCell ref="V432:W432"/>
    <mergeCell ref="P434:Q434"/>
    <mergeCell ref="R434:S434"/>
    <mergeCell ref="T434:U434"/>
    <mergeCell ref="V434:W434"/>
    <mergeCell ref="P436:Q436"/>
    <mergeCell ref="R436:S436"/>
    <mergeCell ref="T436:U436"/>
    <mergeCell ref="V436:W436"/>
    <mergeCell ref="P438:Q438"/>
    <mergeCell ref="R438:S438"/>
    <mergeCell ref="T438:U438"/>
    <mergeCell ref="V438:W438"/>
    <mergeCell ref="P440:Q440"/>
    <mergeCell ref="R440:S440"/>
    <mergeCell ref="T440:U440"/>
    <mergeCell ref="V440:W440"/>
    <mergeCell ref="P442:Q442"/>
    <mergeCell ref="R442:S442"/>
    <mergeCell ref="T442:U442"/>
    <mergeCell ref="V442:W442"/>
    <mergeCell ref="P444:Q444"/>
    <mergeCell ref="R444:S444"/>
    <mergeCell ref="T444:U444"/>
    <mergeCell ref="V444:W444"/>
    <mergeCell ref="P446:Q446"/>
    <mergeCell ref="R446:S446"/>
    <mergeCell ref="T446:U446"/>
    <mergeCell ref="V446:W446"/>
    <mergeCell ref="P448:Q448"/>
    <mergeCell ref="R448:S448"/>
    <mergeCell ref="T448:U448"/>
    <mergeCell ref="V448:W448"/>
    <mergeCell ref="P450:Q450"/>
    <mergeCell ref="R450:S450"/>
    <mergeCell ref="T450:U450"/>
    <mergeCell ref="V450:W450"/>
    <mergeCell ref="P452:Q452"/>
    <mergeCell ref="R452:S452"/>
    <mergeCell ref="T452:U452"/>
    <mergeCell ref="V452:W452"/>
    <mergeCell ref="P454:Q454"/>
    <mergeCell ref="R454:S454"/>
    <mergeCell ref="T454:U454"/>
    <mergeCell ref="V454:W454"/>
    <mergeCell ref="P456:Q456"/>
    <mergeCell ref="R456:S456"/>
    <mergeCell ref="T456:U456"/>
    <mergeCell ref="V456:W456"/>
    <mergeCell ref="P458:Q458"/>
    <mergeCell ref="R458:S458"/>
    <mergeCell ref="T458:U458"/>
    <mergeCell ref="V458:W458"/>
    <mergeCell ref="P460:Q460"/>
    <mergeCell ref="R460:S460"/>
    <mergeCell ref="T460:U460"/>
    <mergeCell ref="V460:W460"/>
    <mergeCell ref="P462:Q462"/>
    <mergeCell ref="R462:S462"/>
    <mergeCell ref="T462:U462"/>
    <mergeCell ref="V462:W462"/>
    <mergeCell ref="P464:Q464"/>
    <mergeCell ref="R464:S464"/>
    <mergeCell ref="T464:U464"/>
    <mergeCell ref="V464:W464"/>
    <mergeCell ref="P466:Q466"/>
    <mergeCell ref="R466:S466"/>
    <mergeCell ref="T466:U466"/>
    <mergeCell ref="V466:W466"/>
    <mergeCell ref="P468:Q468"/>
    <mergeCell ref="R468:S468"/>
    <mergeCell ref="T468:U468"/>
    <mergeCell ref="V468:W468"/>
    <mergeCell ref="P470:Q470"/>
    <mergeCell ref="R470:S470"/>
    <mergeCell ref="T470:U470"/>
    <mergeCell ref="V470:W470"/>
    <mergeCell ref="P472:Q472"/>
    <mergeCell ref="R472:S472"/>
    <mergeCell ref="T472:U472"/>
    <mergeCell ref="V472:W472"/>
    <mergeCell ref="P474:Q474"/>
    <mergeCell ref="R474:S474"/>
    <mergeCell ref="T474:U474"/>
    <mergeCell ref="V474:W474"/>
    <mergeCell ref="P476:Q476"/>
    <mergeCell ref="R476:S476"/>
    <mergeCell ref="T476:U476"/>
    <mergeCell ref="V476:W476"/>
    <mergeCell ref="P478:Q478"/>
    <mergeCell ref="R478:S478"/>
    <mergeCell ref="T478:U478"/>
    <mergeCell ref="V478:W478"/>
    <mergeCell ref="P480:Q480"/>
    <mergeCell ref="R480:S480"/>
    <mergeCell ref="T480:U480"/>
    <mergeCell ref="V480:W480"/>
    <mergeCell ref="P482:Q482"/>
    <mergeCell ref="R482:S482"/>
    <mergeCell ref="T482:U482"/>
    <mergeCell ref="V482:W482"/>
    <mergeCell ref="P484:Q484"/>
    <mergeCell ref="R484:S484"/>
    <mergeCell ref="T484:U484"/>
    <mergeCell ref="V484:W484"/>
    <mergeCell ref="P486:Q486"/>
    <mergeCell ref="R486:S486"/>
    <mergeCell ref="T486:U486"/>
    <mergeCell ref="V486:W486"/>
    <mergeCell ref="P488:Q488"/>
    <mergeCell ref="R488:S488"/>
    <mergeCell ref="T488:U488"/>
    <mergeCell ref="V488:W488"/>
    <mergeCell ref="P490:Q490"/>
    <mergeCell ref="R490:S490"/>
    <mergeCell ref="T490:U490"/>
    <mergeCell ref="V490:W490"/>
    <mergeCell ref="P492:Q492"/>
    <mergeCell ref="R492:S492"/>
    <mergeCell ref="T492:U492"/>
    <mergeCell ref="V492:W492"/>
    <mergeCell ref="P494:Q494"/>
    <mergeCell ref="R494:S494"/>
    <mergeCell ref="T494:U494"/>
    <mergeCell ref="V494:W494"/>
    <mergeCell ref="P496:Q496"/>
    <mergeCell ref="R496:S496"/>
    <mergeCell ref="T496:U496"/>
    <mergeCell ref="V496:W496"/>
    <mergeCell ref="P498:Q498"/>
    <mergeCell ref="R498:S498"/>
    <mergeCell ref="T498:U498"/>
    <mergeCell ref="V498:W498"/>
    <mergeCell ref="P500:Q500"/>
    <mergeCell ref="R500:S500"/>
    <mergeCell ref="T500:U500"/>
    <mergeCell ref="V500:W500"/>
    <mergeCell ref="P508:Q508"/>
    <mergeCell ref="R508:S508"/>
    <mergeCell ref="T508:U508"/>
    <mergeCell ref="V508:W508"/>
    <mergeCell ref="P502:Q502"/>
    <mergeCell ref="R502:S502"/>
    <mergeCell ref="T502:U502"/>
    <mergeCell ref="V502:W502"/>
    <mergeCell ref="P504:Q504"/>
    <mergeCell ref="R504:S504"/>
    <mergeCell ref="R85:S85"/>
    <mergeCell ref="T85:U85"/>
    <mergeCell ref="V85:W85"/>
    <mergeCell ref="P84:W84"/>
    <mergeCell ref="P506:Q506"/>
    <mergeCell ref="R506:S506"/>
    <mergeCell ref="T506:U506"/>
    <mergeCell ref="V506:W506"/>
    <mergeCell ref="T504:U504"/>
    <mergeCell ref="V504:W504"/>
  </mergeCells>
  <conditionalFormatting sqref="D86">
    <cfRule type="cellIs" dxfId="2961" priority="3317" operator="equal">
      <formula>"2006-2013"</formula>
    </cfRule>
  </conditionalFormatting>
  <conditionalFormatting sqref="H108:I108">
    <cfRule type="expression" dxfId="2960" priority="1404">
      <formula>Z108=1</formula>
    </cfRule>
  </conditionalFormatting>
  <conditionalFormatting sqref="F108:G108">
    <cfRule type="expression" dxfId="2959" priority="1403">
      <formula>Y108=1</formula>
    </cfRule>
  </conditionalFormatting>
  <conditionalFormatting sqref="J108:K108">
    <cfRule type="expression" dxfId="2958" priority="1402">
      <formula>AA108=1</formula>
    </cfRule>
  </conditionalFormatting>
  <conditionalFormatting sqref="L108:M108">
    <cfRule type="expression" dxfId="2957" priority="1401">
      <formula>AB108=1</formula>
    </cfRule>
  </conditionalFormatting>
  <conditionalFormatting sqref="H120:I120">
    <cfRule type="expression" dxfId="2956" priority="1362">
      <formula>Z120=1</formula>
    </cfRule>
  </conditionalFormatting>
  <conditionalFormatting sqref="F120:G120">
    <cfRule type="expression" dxfId="2955" priority="1361">
      <formula>Y120=1</formula>
    </cfRule>
  </conditionalFormatting>
  <conditionalFormatting sqref="J120:K120">
    <cfRule type="expression" dxfId="2954" priority="1360">
      <formula>AA120=1</formula>
    </cfRule>
  </conditionalFormatting>
  <conditionalFormatting sqref="L120:M120">
    <cfRule type="expression" dxfId="2953" priority="1359">
      <formula>AB120=1</formula>
    </cfRule>
  </conditionalFormatting>
  <conditionalFormatting sqref="H132:I132">
    <cfRule type="expression" dxfId="2952" priority="1320">
      <formula>Z132=1</formula>
    </cfRule>
  </conditionalFormatting>
  <conditionalFormatting sqref="F132:G132">
    <cfRule type="expression" dxfId="2951" priority="1319">
      <formula>Y132=1</formula>
    </cfRule>
  </conditionalFormatting>
  <conditionalFormatting sqref="J132:K132">
    <cfRule type="expression" dxfId="2950" priority="1318">
      <formula>AA132=1</formula>
    </cfRule>
  </conditionalFormatting>
  <conditionalFormatting sqref="L132:M132">
    <cfRule type="expression" dxfId="2949" priority="1317">
      <formula>AB132=1</formula>
    </cfRule>
  </conditionalFormatting>
  <conditionalFormatting sqref="H144:I144">
    <cfRule type="expression" dxfId="2948" priority="1278">
      <formula>Z144=1</formula>
    </cfRule>
  </conditionalFormatting>
  <conditionalFormatting sqref="F144:G144">
    <cfRule type="expression" dxfId="2947" priority="1277">
      <formula>Y144=1</formula>
    </cfRule>
  </conditionalFormatting>
  <conditionalFormatting sqref="J144:K144">
    <cfRule type="expression" dxfId="2946" priority="1276">
      <formula>AA144=1</formula>
    </cfRule>
  </conditionalFormatting>
  <conditionalFormatting sqref="L144:M144">
    <cfRule type="expression" dxfId="2945" priority="1275">
      <formula>AB144=1</formula>
    </cfRule>
  </conditionalFormatting>
  <conditionalFormatting sqref="P86:W87">
    <cfRule type="containsBlanks" dxfId="2944" priority="2330">
      <formula>LEN(TRIM(P86))=0</formula>
    </cfRule>
  </conditionalFormatting>
  <conditionalFormatting sqref="P86:W86">
    <cfRule type="colorScale" priority="2329">
      <colorScale>
        <cfvo type="min"/>
        <cfvo type="max"/>
        <color rgb="FFFFEF9C"/>
        <color rgb="FFFF7128"/>
      </colorScale>
    </cfRule>
  </conditionalFormatting>
  <conditionalFormatting sqref="P88:W89">
    <cfRule type="containsBlanks" dxfId="2943" priority="1904">
      <formula>LEN(TRIM(P88))=0</formula>
    </cfRule>
  </conditionalFormatting>
  <conditionalFormatting sqref="P88:W88">
    <cfRule type="colorScale" priority="1903">
      <colorScale>
        <cfvo type="min"/>
        <cfvo type="max"/>
        <color rgb="FFFFEF9C"/>
        <color rgb="FFFF7128"/>
      </colorScale>
    </cfRule>
  </conditionalFormatting>
  <conditionalFormatting sqref="P90:W91">
    <cfRule type="containsBlanks" dxfId="2942" priority="1902">
      <formula>LEN(TRIM(P90))=0</formula>
    </cfRule>
  </conditionalFormatting>
  <conditionalFormatting sqref="P90:W90">
    <cfRule type="colorScale" priority="1901">
      <colorScale>
        <cfvo type="min"/>
        <cfvo type="max"/>
        <color rgb="FFFFEF9C"/>
        <color rgb="FFFF7128"/>
      </colorScale>
    </cfRule>
  </conditionalFormatting>
  <conditionalFormatting sqref="P92:W93">
    <cfRule type="containsBlanks" dxfId="2941" priority="1900">
      <formula>LEN(TRIM(P92))=0</formula>
    </cfRule>
  </conditionalFormatting>
  <conditionalFormatting sqref="P92:W92">
    <cfRule type="colorScale" priority="1899">
      <colorScale>
        <cfvo type="min"/>
        <cfvo type="max"/>
        <color rgb="FFFFEF9C"/>
        <color rgb="FFFF7128"/>
      </colorScale>
    </cfRule>
  </conditionalFormatting>
  <conditionalFormatting sqref="P94:W95">
    <cfRule type="containsBlanks" dxfId="2940" priority="1898">
      <formula>LEN(TRIM(P94))=0</formula>
    </cfRule>
  </conditionalFormatting>
  <conditionalFormatting sqref="P94:W94">
    <cfRule type="colorScale" priority="1897">
      <colorScale>
        <cfvo type="min"/>
        <cfvo type="max"/>
        <color rgb="FFFFEF9C"/>
        <color rgb="FFFF7128"/>
      </colorScale>
    </cfRule>
  </conditionalFormatting>
  <conditionalFormatting sqref="P96:W97">
    <cfRule type="containsBlanks" dxfId="2939" priority="1896">
      <formula>LEN(TRIM(P96))=0</formula>
    </cfRule>
  </conditionalFormatting>
  <conditionalFormatting sqref="P96:W96">
    <cfRule type="colorScale" priority="1895">
      <colorScale>
        <cfvo type="min"/>
        <cfvo type="max"/>
        <color rgb="FFFFEF9C"/>
        <color rgb="FFFF7128"/>
      </colorScale>
    </cfRule>
  </conditionalFormatting>
  <conditionalFormatting sqref="P98:W99">
    <cfRule type="containsBlanks" dxfId="2938" priority="1894">
      <formula>LEN(TRIM(P98))=0</formula>
    </cfRule>
  </conditionalFormatting>
  <conditionalFormatting sqref="P98:W98">
    <cfRule type="colorScale" priority="1893">
      <colorScale>
        <cfvo type="min"/>
        <cfvo type="max"/>
        <color rgb="FFFFEF9C"/>
        <color rgb="FFFF7128"/>
      </colorScale>
    </cfRule>
  </conditionalFormatting>
  <conditionalFormatting sqref="P100:W101">
    <cfRule type="containsBlanks" dxfId="2937" priority="1892">
      <formula>LEN(TRIM(P100))=0</formula>
    </cfRule>
  </conditionalFormatting>
  <conditionalFormatting sqref="P100:W100">
    <cfRule type="colorScale" priority="1891">
      <colorScale>
        <cfvo type="min"/>
        <cfvo type="max"/>
        <color rgb="FFFFEF9C"/>
        <color rgb="FFFF7128"/>
      </colorScale>
    </cfRule>
  </conditionalFormatting>
  <conditionalFormatting sqref="P102:W103">
    <cfRule type="containsBlanks" dxfId="2936" priority="1890">
      <formula>LEN(TRIM(P102))=0</formula>
    </cfRule>
  </conditionalFormatting>
  <conditionalFormatting sqref="P102:W102">
    <cfRule type="colorScale" priority="1889">
      <colorScale>
        <cfvo type="min"/>
        <cfvo type="max"/>
        <color rgb="FFFFEF9C"/>
        <color rgb="FFFF7128"/>
      </colorScale>
    </cfRule>
  </conditionalFormatting>
  <conditionalFormatting sqref="P104:W105">
    <cfRule type="containsBlanks" dxfId="2935" priority="1888">
      <formula>LEN(TRIM(P104))=0</formula>
    </cfRule>
  </conditionalFormatting>
  <conditionalFormatting sqref="P104:W104">
    <cfRule type="colorScale" priority="1887">
      <colorScale>
        <cfvo type="min"/>
        <cfvo type="max"/>
        <color rgb="FFFFEF9C"/>
        <color rgb="FFFF7128"/>
      </colorScale>
    </cfRule>
  </conditionalFormatting>
  <conditionalFormatting sqref="P106:W107">
    <cfRule type="containsBlanks" dxfId="2934" priority="1886">
      <formula>LEN(TRIM(P106))=0</formula>
    </cfRule>
  </conditionalFormatting>
  <conditionalFormatting sqref="P106:W106">
    <cfRule type="colorScale" priority="1885">
      <colorScale>
        <cfvo type="min"/>
        <cfvo type="max"/>
        <color rgb="FFFFEF9C"/>
        <color rgb="FFFF7128"/>
      </colorScale>
    </cfRule>
  </conditionalFormatting>
  <conditionalFormatting sqref="P108:W109">
    <cfRule type="containsBlanks" dxfId="2933" priority="1884">
      <formula>LEN(TRIM(P108))=0</formula>
    </cfRule>
  </conditionalFormatting>
  <conditionalFormatting sqref="P108:W108">
    <cfRule type="colorScale" priority="1883">
      <colorScale>
        <cfvo type="min"/>
        <cfvo type="max"/>
        <color rgb="FFFFEF9C"/>
        <color rgb="FFFF7128"/>
      </colorScale>
    </cfRule>
  </conditionalFormatting>
  <conditionalFormatting sqref="P110:W111">
    <cfRule type="containsBlanks" dxfId="2932" priority="1882">
      <formula>LEN(TRIM(P110))=0</formula>
    </cfRule>
  </conditionalFormatting>
  <conditionalFormatting sqref="P110:W110">
    <cfRule type="colorScale" priority="1881">
      <colorScale>
        <cfvo type="min"/>
        <cfvo type="max"/>
        <color rgb="FFFFEF9C"/>
        <color rgb="FFFF7128"/>
      </colorScale>
    </cfRule>
  </conditionalFormatting>
  <conditionalFormatting sqref="P112:W113">
    <cfRule type="containsBlanks" dxfId="2931" priority="1880">
      <formula>LEN(TRIM(P112))=0</formula>
    </cfRule>
  </conditionalFormatting>
  <conditionalFormatting sqref="P112:W112">
    <cfRule type="colorScale" priority="1879">
      <colorScale>
        <cfvo type="min"/>
        <cfvo type="max"/>
        <color rgb="FFFFEF9C"/>
        <color rgb="FFFF7128"/>
      </colorScale>
    </cfRule>
  </conditionalFormatting>
  <conditionalFormatting sqref="P114:W115">
    <cfRule type="containsBlanks" dxfId="2930" priority="1878">
      <formula>LEN(TRIM(P114))=0</formula>
    </cfRule>
  </conditionalFormatting>
  <conditionalFormatting sqref="P114:W114">
    <cfRule type="colorScale" priority="1877">
      <colorScale>
        <cfvo type="min"/>
        <cfvo type="max"/>
        <color rgb="FFFFEF9C"/>
        <color rgb="FFFF7128"/>
      </colorScale>
    </cfRule>
  </conditionalFormatting>
  <conditionalFormatting sqref="P116:W117">
    <cfRule type="containsBlanks" dxfId="2929" priority="1876">
      <formula>LEN(TRIM(P116))=0</formula>
    </cfRule>
  </conditionalFormatting>
  <conditionalFormatting sqref="P116:W116">
    <cfRule type="colorScale" priority="1875">
      <colorScale>
        <cfvo type="min"/>
        <cfvo type="max"/>
        <color rgb="FFFFEF9C"/>
        <color rgb="FFFF7128"/>
      </colorScale>
    </cfRule>
  </conditionalFormatting>
  <conditionalFormatting sqref="P118:W119">
    <cfRule type="containsBlanks" dxfId="2928" priority="1874">
      <formula>LEN(TRIM(P118))=0</formula>
    </cfRule>
  </conditionalFormatting>
  <conditionalFormatting sqref="P118:W118">
    <cfRule type="colorScale" priority="1873">
      <colorScale>
        <cfvo type="min"/>
        <cfvo type="max"/>
        <color rgb="FFFFEF9C"/>
        <color rgb="FFFF7128"/>
      </colorScale>
    </cfRule>
  </conditionalFormatting>
  <conditionalFormatting sqref="P120:W121">
    <cfRule type="containsBlanks" dxfId="2927" priority="1872">
      <formula>LEN(TRIM(P120))=0</formula>
    </cfRule>
  </conditionalFormatting>
  <conditionalFormatting sqref="P120:W120">
    <cfRule type="colorScale" priority="1871">
      <colorScale>
        <cfvo type="min"/>
        <cfvo type="max"/>
        <color rgb="FFFFEF9C"/>
        <color rgb="FFFF7128"/>
      </colorScale>
    </cfRule>
  </conditionalFormatting>
  <conditionalFormatting sqref="P122:W123">
    <cfRule type="containsBlanks" dxfId="2926" priority="1870">
      <formula>LEN(TRIM(P122))=0</formula>
    </cfRule>
  </conditionalFormatting>
  <conditionalFormatting sqref="P122:W122">
    <cfRule type="colorScale" priority="1869">
      <colorScale>
        <cfvo type="min"/>
        <cfvo type="max"/>
        <color rgb="FFFFEF9C"/>
        <color rgb="FFFF7128"/>
      </colorScale>
    </cfRule>
  </conditionalFormatting>
  <conditionalFormatting sqref="P124:W125">
    <cfRule type="containsBlanks" dxfId="2925" priority="1868">
      <formula>LEN(TRIM(P124))=0</formula>
    </cfRule>
  </conditionalFormatting>
  <conditionalFormatting sqref="P124:W124">
    <cfRule type="colorScale" priority="1867">
      <colorScale>
        <cfvo type="min"/>
        <cfvo type="max"/>
        <color rgb="FFFFEF9C"/>
        <color rgb="FFFF7128"/>
      </colorScale>
    </cfRule>
  </conditionalFormatting>
  <conditionalFormatting sqref="P126:W127">
    <cfRule type="containsBlanks" dxfId="2924" priority="1866">
      <formula>LEN(TRIM(P126))=0</formula>
    </cfRule>
  </conditionalFormatting>
  <conditionalFormatting sqref="P126:W126">
    <cfRule type="colorScale" priority="1865">
      <colorScale>
        <cfvo type="min"/>
        <cfvo type="max"/>
        <color rgb="FFFFEF9C"/>
        <color rgb="FFFF7128"/>
      </colorScale>
    </cfRule>
  </conditionalFormatting>
  <conditionalFormatting sqref="P128:W129">
    <cfRule type="containsBlanks" dxfId="2923" priority="1864">
      <formula>LEN(TRIM(P128))=0</formula>
    </cfRule>
  </conditionalFormatting>
  <conditionalFormatting sqref="P128:W128">
    <cfRule type="colorScale" priority="1863">
      <colorScale>
        <cfvo type="min"/>
        <cfvo type="max"/>
        <color rgb="FFFFEF9C"/>
        <color rgb="FFFF7128"/>
      </colorScale>
    </cfRule>
  </conditionalFormatting>
  <conditionalFormatting sqref="P132:W133">
    <cfRule type="containsBlanks" dxfId="2922" priority="1860">
      <formula>LEN(TRIM(P132))=0</formula>
    </cfRule>
  </conditionalFormatting>
  <conditionalFormatting sqref="P132:W132">
    <cfRule type="colorScale" priority="1859">
      <colorScale>
        <cfvo type="min"/>
        <cfvo type="max"/>
        <color rgb="FFFFEF9C"/>
        <color rgb="FFFF7128"/>
      </colorScale>
    </cfRule>
  </conditionalFormatting>
  <conditionalFormatting sqref="P134:W135">
    <cfRule type="containsBlanks" dxfId="2921" priority="1858">
      <formula>LEN(TRIM(P134))=0</formula>
    </cfRule>
  </conditionalFormatting>
  <conditionalFormatting sqref="P134:W134">
    <cfRule type="colorScale" priority="1857">
      <colorScale>
        <cfvo type="min"/>
        <cfvo type="max"/>
        <color rgb="FFFFEF9C"/>
        <color rgb="FFFF7128"/>
      </colorScale>
    </cfRule>
  </conditionalFormatting>
  <conditionalFormatting sqref="P136:W137">
    <cfRule type="containsBlanks" dxfId="2920" priority="1856">
      <formula>LEN(TRIM(P136))=0</formula>
    </cfRule>
  </conditionalFormatting>
  <conditionalFormatting sqref="P136:W136">
    <cfRule type="colorScale" priority="1855">
      <colorScale>
        <cfvo type="min"/>
        <cfvo type="max"/>
        <color rgb="FFFFEF9C"/>
        <color rgb="FFFF7128"/>
      </colorScale>
    </cfRule>
  </conditionalFormatting>
  <conditionalFormatting sqref="P138:W139">
    <cfRule type="containsBlanks" dxfId="2919" priority="1854">
      <formula>LEN(TRIM(P138))=0</formula>
    </cfRule>
  </conditionalFormatting>
  <conditionalFormatting sqref="P138:W138">
    <cfRule type="colorScale" priority="1853">
      <colorScale>
        <cfvo type="min"/>
        <cfvo type="max"/>
        <color rgb="FFFFEF9C"/>
        <color rgb="FFFF7128"/>
      </colorScale>
    </cfRule>
  </conditionalFormatting>
  <conditionalFormatting sqref="P140:W141">
    <cfRule type="containsBlanks" dxfId="2918" priority="1852">
      <formula>LEN(TRIM(P140))=0</formula>
    </cfRule>
  </conditionalFormatting>
  <conditionalFormatting sqref="P140:W140">
    <cfRule type="colorScale" priority="1851">
      <colorScale>
        <cfvo type="min"/>
        <cfvo type="max"/>
        <color rgb="FFFFEF9C"/>
        <color rgb="FFFF7128"/>
      </colorScale>
    </cfRule>
  </conditionalFormatting>
  <conditionalFormatting sqref="P142:W143">
    <cfRule type="containsBlanks" dxfId="2917" priority="1850">
      <formula>LEN(TRIM(P142))=0</formula>
    </cfRule>
  </conditionalFormatting>
  <conditionalFormatting sqref="P142:W142">
    <cfRule type="colorScale" priority="1849">
      <colorScale>
        <cfvo type="min"/>
        <cfvo type="max"/>
        <color rgb="FFFFEF9C"/>
        <color rgb="FFFF7128"/>
      </colorScale>
    </cfRule>
  </conditionalFormatting>
  <conditionalFormatting sqref="P144:W145">
    <cfRule type="containsBlanks" dxfId="2916" priority="1848">
      <formula>LEN(TRIM(P144))=0</formula>
    </cfRule>
  </conditionalFormatting>
  <conditionalFormatting sqref="P144:W144">
    <cfRule type="colorScale" priority="1847">
      <colorScale>
        <cfvo type="min"/>
        <cfvo type="max"/>
        <color rgb="FFFFEF9C"/>
        <color rgb="FFFF7128"/>
      </colorScale>
    </cfRule>
  </conditionalFormatting>
  <conditionalFormatting sqref="P146:W147">
    <cfRule type="containsBlanks" dxfId="2915" priority="1846">
      <formula>LEN(TRIM(P146))=0</formula>
    </cfRule>
  </conditionalFormatting>
  <conditionalFormatting sqref="P146:W146">
    <cfRule type="colorScale" priority="1845">
      <colorScale>
        <cfvo type="min"/>
        <cfvo type="max"/>
        <color rgb="FFFFEF9C"/>
        <color rgb="FFFF7128"/>
      </colorScale>
    </cfRule>
  </conditionalFormatting>
  <conditionalFormatting sqref="P148:W149">
    <cfRule type="containsBlanks" dxfId="2914" priority="1844">
      <formula>LEN(TRIM(P148))=0</formula>
    </cfRule>
  </conditionalFormatting>
  <conditionalFormatting sqref="P148:W148">
    <cfRule type="colorScale" priority="1843">
      <colorScale>
        <cfvo type="min"/>
        <cfvo type="max"/>
        <color rgb="FFFFEF9C"/>
        <color rgb="FFFF7128"/>
      </colorScale>
    </cfRule>
  </conditionalFormatting>
  <conditionalFormatting sqref="P150:W151">
    <cfRule type="containsBlanks" dxfId="2913" priority="1842">
      <formula>LEN(TRIM(P150))=0</formula>
    </cfRule>
  </conditionalFormatting>
  <conditionalFormatting sqref="P150:W150">
    <cfRule type="colorScale" priority="1841">
      <colorScale>
        <cfvo type="min"/>
        <cfvo type="max"/>
        <color rgb="FFFFEF9C"/>
        <color rgb="FFFF7128"/>
      </colorScale>
    </cfRule>
  </conditionalFormatting>
  <conditionalFormatting sqref="P152:W153">
    <cfRule type="containsBlanks" dxfId="2912" priority="1840">
      <formula>LEN(TRIM(P152))=0</formula>
    </cfRule>
  </conditionalFormatting>
  <conditionalFormatting sqref="P152:W152">
    <cfRule type="colorScale" priority="1839">
      <colorScale>
        <cfvo type="min"/>
        <cfvo type="max"/>
        <color rgb="FFFFEF9C"/>
        <color rgb="FFFF7128"/>
      </colorScale>
    </cfRule>
  </conditionalFormatting>
  <conditionalFormatting sqref="P130:W131">
    <cfRule type="containsBlanks" dxfId="2911" priority="1838">
      <formula>LEN(TRIM(P130))=0</formula>
    </cfRule>
  </conditionalFormatting>
  <conditionalFormatting sqref="P130:W130">
    <cfRule type="colorScale" priority="1837">
      <colorScale>
        <cfvo type="min"/>
        <cfvo type="max"/>
        <color rgb="FFFFEF9C"/>
        <color rgb="FFFF7128"/>
      </colorScale>
    </cfRule>
  </conditionalFormatting>
  <conditionalFormatting sqref="P154:W155">
    <cfRule type="containsBlanks" dxfId="2910" priority="1836">
      <formula>LEN(TRIM(P154))=0</formula>
    </cfRule>
  </conditionalFormatting>
  <conditionalFormatting sqref="P154:W154">
    <cfRule type="colorScale" priority="1835">
      <colorScale>
        <cfvo type="min"/>
        <cfvo type="max"/>
        <color rgb="FFFFEF9C"/>
        <color rgb="FFFF7128"/>
      </colorScale>
    </cfRule>
  </conditionalFormatting>
  <conditionalFormatting sqref="P156:W157">
    <cfRule type="containsBlanks" dxfId="2909" priority="1834">
      <formula>LEN(TRIM(P156))=0</formula>
    </cfRule>
  </conditionalFormatting>
  <conditionalFormatting sqref="P156:W156">
    <cfRule type="colorScale" priority="1833">
      <colorScale>
        <cfvo type="min"/>
        <cfvo type="max"/>
        <color rgb="FFFFEF9C"/>
        <color rgb="FFFF7128"/>
      </colorScale>
    </cfRule>
  </conditionalFormatting>
  <conditionalFormatting sqref="P158:W159">
    <cfRule type="containsBlanks" dxfId="2908" priority="1832">
      <formula>LEN(TRIM(P158))=0</formula>
    </cfRule>
  </conditionalFormatting>
  <conditionalFormatting sqref="P158:W158">
    <cfRule type="colorScale" priority="1831">
      <colorScale>
        <cfvo type="min"/>
        <cfvo type="max"/>
        <color rgb="FFFFEF9C"/>
        <color rgb="FFFF7128"/>
      </colorScale>
    </cfRule>
  </conditionalFormatting>
  <conditionalFormatting sqref="P160:W161">
    <cfRule type="containsBlanks" dxfId="2907" priority="1830">
      <formula>LEN(TRIM(P160))=0</formula>
    </cfRule>
  </conditionalFormatting>
  <conditionalFormatting sqref="P160:W160">
    <cfRule type="colorScale" priority="1829">
      <colorScale>
        <cfvo type="min"/>
        <cfvo type="max"/>
        <color rgb="FFFFEF9C"/>
        <color rgb="FFFF7128"/>
      </colorScale>
    </cfRule>
  </conditionalFormatting>
  <conditionalFormatting sqref="P162:W163">
    <cfRule type="containsBlanks" dxfId="2906" priority="1828">
      <formula>LEN(TRIM(P162))=0</formula>
    </cfRule>
  </conditionalFormatting>
  <conditionalFormatting sqref="P162:W162">
    <cfRule type="colorScale" priority="1827">
      <colorScale>
        <cfvo type="min"/>
        <cfvo type="max"/>
        <color rgb="FFFFEF9C"/>
        <color rgb="FFFF7128"/>
      </colorScale>
    </cfRule>
  </conditionalFormatting>
  <conditionalFormatting sqref="P164:W165">
    <cfRule type="containsBlanks" dxfId="2905" priority="1826">
      <formula>LEN(TRIM(P164))=0</formula>
    </cfRule>
  </conditionalFormatting>
  <conditionalFormatting sqref="P164:W164">
    <cfRule type="colorScale" priority="1825">
      <colorScale>
        <cfvo type="min"/>
        <cfvo type="max"/>
        <color rgb="FFFFEF9C"/>
        <color rgb="FFFF7128"/>
      </colorScale>
    </cfRule>
  </conditionalFormatting>
  <conditionalFormatting sqref="P166:W167">
    <cfRule type="containsBlanks" dxfId="2904" priority="1824">
      <formula>LEN(TRIM(P166))=0</formula>
    </cfRule>
  </conditionalFormatting>
  <conditionalFormatting sqref="P166:W166">
    <cfRule type="colorScale" priority="1823">
      <colorScale>
        <cfvo type="min"/>
        <cfvo type="max"/>
        <color rgb="FFFFEF9C"/>
        <color rgb="FFFF7128"/>
      </colorScale>
    </cfRule>
  </conditionalFormatting>
  <conditionalFormatting sqref="P168:W169">
    <cfRule type="containsBlanks" dxfId="2903" priority="1822">
      <formula>LEN(TRIM(P168))=0</formula>
    </cfRule>
  </conditionalFormatting>
  <conditionalFormatting sqref="P168:W168">
    <cfRule type="colorScale" priority="1821">
      <colorScale>
        <cfvo type="min"/>
        <cfvo type="max"/>
        <color rgb="FFFFEF9C"/>
        <color rgb="FFFF7128"/>
      </colorScale>
    </cfRule>
  </conditionalFormatting>
  <conditionalFormatting sqref="P170:W171">
    <cfRule type="containsBlanks" dxfId="2902" priority="1820">
      <formula>LEN(TRIM(P170))=0</formula>
    </cfRule>
  </conditionalFormatting>
  <conditionalFormatting sqref="P170:W170">
    <cfRule type="colorScale" priority="1819">
      <colorScale>
        <cfvo type="min"/>
        <cfvo type="max"/>
        <color rgb="FFFFEF9C"/>
        <color rgb="FFFF7128"/>
      </colorScale>
    </cfRule>
  </conditionalFormatting>
  <conditionalFormatting sqref="P172:W173">
    <cfRule type="containsBlanks" dxfId="2901" priority="1818">
      <formula>LEN(TRIM(P172))=0</formula>
    </cfRule>
  </conditionalFormatting>
  <conditionalFormatting sqref="P172:W172">
    <cfRule type="colorScale" priority="1817">
      <colorScale>
        <cfvo type="min"/>
        <cfvo type="max"/>
        <color rgb="FFFFEF9C"/>
        <color rgb="FFFF7128"/>
      </colorScale>
    </cfRule>
  </conditionalFormatting>
  <conditionalFormatting sqref="P174:W175">
    <cfRule type="containsBlanks" dxfId="2900" priority="1816">
      <formula>LEN(TRIM(P174))=0</formula>
    </cfRule>
  </conditionalFormatting>
  <conditionalFormatting sqref="P174:W174">
    <cfRule type="colorScale" priority="1815">
      <colorScale>
        <cfvo type="min"/>
        <cfvo type="max"/>
        <color rgb="FFFFEF9C"/>
        <color rgb="FFFF7128"/>
      </colorScale>
    </cfRule>
  </conditionalFormatting>
  <conditionalFormatting sqref="P176:W177">
    <cfRule type="containsBlanks" dxfId="2899" priority="1814">
      <formula>LEN(TRIM(P176))=0</formula>
    </cfRule>
  </conditionalFormatting>
  <conditionalFormatting sqref="P176:W176">
    <cfRule type="colorScale" priority="1813">
      <colorScale>
        <cfvo type="min"/>
        <cfvo type="max"/>
        <color rgb="FFFFEF9C"/>
        <color rgb="FFFF7128"/>
      </colorScale>
    </cfRule>
  </conditionalFormatting>
  <conditionalFormatting sqref="P178:W179">
    <cfRule type="containsBlanks" dxfId="2898" priority="1812">
      <formula>LEN(TRIM(P178))=0</formula>
    </cfRule>
  </conditionalFormatting>
  <conditionalFormatting sqref="P178:W178">
    <cfRule type="colorScale" priority="1811">
      <colorScale>
        <cfvo type="min"/>
        <cfvo type="max"/>
        <color rgb="FFFFEF9C"/>
        <color rgb="FFFF7128"/>
      </colorScale>
    </cfRule>
  </conditionalFormatting>
  <conditionalFormatting sqref="P180:W181">
    <cfRule type="containsBlanks" dxfId="2897" priority="1810">
      <formula>LEN(TRIM(P180))=0</formula>
    </cfRule>
  </conditionalFormatting>
  <conditionalFormatting sqref="P180:W180">
    <cfRule type="colorScale" priority="1809">
      <colorScale>
        <cfvo type="min"/>
        <cfvo type="max"/>
        <color rgb="FFFFEF9C"/>
        <color rgb="FFFF7128"/>
      </colorScale>
    </cfRule>
  </conditionalFormatting>
  <conditionalFormatting sqref="P182:W183">
    <cfRule type="containsBlanks" dxfId="2896" priority="1808">
      <formula>LEN(TRIM(P182))=0</formula>
    </cfRule>
  </conditionalFormatting>
  <conditionalFormatting sqref="P182:W182">
    <cfRule type="colorScale" priority="1807">
      <colorScale>
        <cfvo type="min"/>
        <cfvo type="max"/>
        <color rgb="FFFFEF9C"/>
        <color rgb="FFFF7128"/>
      </colorScale>
    </cfRule>
  </conditionalFormatting>
  <conditionalFormatting sqref="P184:W185">
    <cfRule type="containsBlanks" dxfId="2895" priority="1806">
      <formula>LEN(TRIM(P184))=0</formula>
    </cfRule>
  </conditionalFormatting>
  <conditionalFormatting sqref="P184:W184">
    <cfRule type="colorScale" priority="1805">
      <colorScale>
        <cfvo type="min"/>
        <cfvo type="max"/>
        <color rgb="FFFFEF9C"/>
        <color rgb="FFFF7128"/>
      </colorScale>
    </cfRule>
  </conditionalFormatting>
  <conditionalFormatting sqref="P186:W187">
    <cfRule type="containsBlanks" dxfId="2894" priority="1804">
      <formula>LEN(TRIM(P186))=0</formula>
    </cfRule>
  </conditionalFormatting>
  <conditionalFormatting sqref="P186:W186">
    <cfRule type="colorScale" priority="1803">
      <colorScale>
        <cfvo type="min"/>
        <cfvo type="max"/>
        <color rgb="FFFFEF9C"/>
        <color rgb="FFFF7128"/>
      </colorScale>
    </cfRule>
  </conditionalFormatting>
  <conditionalFormatting sqref="P188:W189">
    <cfRule type="containsBlanks" dxfId="2893" priority="1802">
      <formula>LEN(TRIM(P188))=0</formula>
    </cfRule>
  </conditionalFormatting>
  <conditionalFormatting sqref="P188:W188">
    <cfRule type="colorScale" priority="1801">
      <colorScale>
        <cfvo type="min"/>
        <cfvo type="max"/>
        <color rgb="FFFFEF9C"/>
        <color rgb="FFFF7128"/>
      </colorScale>
    </cfRule>
  </conditionalFormatting>
  <conditionalFormatting sqref="P190:W191">
    <cfRule type="containsBlanks" dxfId="2892" priority="1800">
      <formula>LEN(TRIM(P190))=0</formula>
    </cfRule>
  </conditionalFormatting>
  <conditionalFormatting sqref="P190:W190">
    <cfRule type="colorScale" priority="1799">
      <colorScale>
        <cfvo type="min"/>
        <cfvo type="max"/>
        <color rgb="FFFFEF9C"/>
        <color rgb="FFFF7128"/>
      </colorScale>
    </cfRule>
  </conditionalFormatting>
  <conditionalFormatting sqref="P192:W193">
    <cfRule type="containsBlanks" dxfId="2891" priority="1798">
      <formula>LEN(TRIM(P192))=0</formula>
    </cfRule>
  </conditionalFormatting>
  <conditionalFormatting sqref="P192:W192">
    <cfRule type="colorScale" priority="1797">
      <colorScale>
        <cfvo type="min"/>
        <cfvo type="max"/>
        <color rgb="FFFFEF9C"/>
        <color rgb="FFFF7128"/>
      </colorScale>
    </cfRule>
  </conditionalFormatting>
  <conditionalFormatting sqref="P196:W197">
    <cfRule type="containsBlanks" dxfId="2890" priority="1796">
      <formula>LEN(TRIM(P196))=0</formula>
    </cfRule>
  </conditionalFormatting>
  <conditionalFormatting sqref="P196:W196">
    <cfRule type="colorScale" priority="1795">
      <colorScale>
        <cfvo type="min"/>
        <cfvo type="max"/>
        <color rgb="FFFFEF9C"/>
        <color rgb="FFFF7128"/>
      </colorScale>
    </cfRule>
  </conditionalFormatting>
  <conditionalFormatting sqref="P198:W199">
    <cfRule type="containsBlanks" dxfId="2889" priority="1794">
      <formula>LEN(TRIM(P198))=0</formula>
    </cfRule>
  </conditionalFormatting>
  <conditionalFormatting sqref="P198:W198">
    <cfRule type="colorScale" priority="1793">
      <colorScale>
        <cfvo type="min"/>
        <cfvo type="max"/>
        <color rgb="FFFFEF9C"/>
        <color rgb="FFFF7128"/>
      </colorScale>
    </cfRule>
  </conditionalFormatting>
  <conditionalFormatting sqref="P200:W201">
    <cfRule type="containsBlanks" dxfId="2888" priority="1792">
      <formula>LEN(TRIM(P200))=0</formula>
    </cfRule>
  </conditionalFormatting>
  <conditionalFormatting sqref="P200:W200">
    <cfRule type="colorScale" priority="1791">
      <colorScale>
        <cfvo type="min"/>
        <cfvo type="max"/>
        <color rgb="FFFFEF9C"/>
        <color rgb="FFFF7128"/>
      </colorScale>
    </cfRule>
  </conditionalFormatting>
  <conditionalFormatting sqref="P202:W203">
    <cfRule type="containsBlanks" dxfId="2887" priority="1790">
      <formula>LEN(TRIM(P202))=0</formula>
    </cfRule>
  </conditionalFormatting>
  <conditionalFormatting sqref="P202:W202">
    <cfRule type="colorScale" priority="1789">
      <colorScale>
        <cfvo type="min"/>
        <cfvo type="max"/>
        <color rgb="FFFFEF9C"/>
        <color rgb="FFFF7128"/>
      </colorScale>
    </cfRule>
  </conditionalFormatting>
  <conditionalFormatting sqref="P204:W205">
    <cfRule type="containsBlanks" dxfId="2886" priority="1788">
      <formula>LEN(TRIM(P204))=0</formula>
    </cfRule>
  </conditionalFormatting>
  <conditionalFormatting sqref="P204:W204">
    <cfRule type="colorScale" priority="1787">
      <colorScale>
        <cfvo type="min"/>
        <cfvo type="max"/>
        <color rgb="FFFFEF9C"/>
        <color rgb="FFFF7128"/>
      </colorScale>
    </cfRule>
  </conditionalFormatting>
  <conditionalFormatting sqref="P206:W207">
    <cfRule type="containsBlanks" dxfId="2885" priority="1786">
      <formula>LEN(TRIM(P206))=0</formula>
    </cfRule>
  </conditionalFormatting>
  <conditionalFormatting sqref="P206:W206">
    <cfRule type="colorScale" priority="1785">
      <colorScale>
        <cfvo type="min"/>
        <cfvo type="max"/>
        <color rgb="FFFFEF9C"/>
        <color rgb="FFFF7128"/>
      </colorScale>
    </cfRule>
  </conditionalFormatting>
  <conditionalFormatting sqref="P208:W209">
    <cfRule type="containsBlanks" dxfId="2884" priority="1784">
      <formula>LEN(TRIM(P208))=0</formula>
    </cfRule>
  </conditionalFormatting>
  <conditionalFormatting sqref="P208:W208">
    <cfRule type="colorScale" priority="1783">
      <colorScale>
        <cfvo type="min"/>
        <cfvo type="max"/>
        <color rgb="FFFFEF9C"/>
        <color rgb="FFFF7128"/>
      </colorScale>
    </cfRule>
  </conditionalFormatting>
  <conditionalFormatting sqref="P210:W211">
    <cfRule type="containsBlanks" dxfId="2883" priority="1782">
      <formula>LEN(TRIM(P210))=0</formula>
    </cfRule>
  </conditionalFormatting>
  <conditionalFormatting sqref="P210:W210">
    <cfRule type="colorScale" priority="1781">
      <colorScale>
        <cfvo type="min"/>
        <cfvo type="max"/>
        <color rgb="FFFFEF9C"/>
        <color rgb="FFFF7128"/>
      </colorScale>
    </cfRule>
  </conditionalFormatting>
  <conditionalFormatting sqref="P212:W213">
    <cfRule type="containsBlanks" dxfId="2882" priority="1780">
      <formula>LEN(TRIM(P212))=0</formula>
    </cfRule>
  </conditionalFormatting>
  <conditionalFormatting sqref="P212:W212">
    <cfRule type="colorScale" priority="1779">
      <colorScale>
        <cfvo type="min"/>
        <cfvo type="max"/>
        <color rgb="FFFFEF9C"/>
        <color rgb="FFFF7128"/>
      </colorScale>
    </cfRule>
  </conditionalFormatting>
  <conditionalFormatting sqref="P214:W215">
    <cfRule type="containsBlanks" dxfId="2881" priority="1778">
      <formula>LEN(TRIM(P214))=0</formula>
    </cfRule>
  </conditionalFormatting>
  <conditionalFormatting sqref="P214:W214">
    <cfRule type="colorScale" priority="1777">
      <colorScale>
        <cfvo type="min"/>
        <cfvo type="max"/>
        <color rgb="FFFFEF9C"/>
        <color rgb="FFFF7128"/>
      </colorScale>
    </cfRule>
  </conditionalFormatting>
  <conditionalFormatting sqref="P216:W217">
    <cfRule type="containsBlanks" dxfId="2880" priority="1776">
      <formula>LEN(TRIM(P216))=0</formula>
    </cfRule>
  </conditionalFormatting>
  <conditionalFormatting sqref="P216:W216">
    <cfRule type="colorScale" priority="1775">
      <colorScale>
        <cfvo type="min"/>
        <cfvo type="max"/>
        <color rgb="FFFFEF9C"/>
        <color rgb="FFFF7128"/>
      </colorScale>
    </cfRule>
  </conditionalFormatting>
  <conditionalFormatting sqref="P194:W195">
    <cfRule type="containsBlanks" dxfId="2879" priority="1774">
      <formula>LEN(TRIM(P194))=0</formula>
    </cfRule>
  </conditionalFormatting>
  <conditionalFormatting sqref="P194:W194">
    <cfRule type="colorScale" priority="1773">
      <colorScale>
        <cfvo type="min"/>
        <cfvo type="max"/>
        <color rgb="FFFFEF9C"/>
        <color rgb="FFFF7128"/>
      </colorScale>
    </cfRule>
  </conditionalFormatting>
  <conditionalFormatting sqref="P218:W219">
    <cfRule type="containsBlanks" dxfId="2878" priority="1772">
      <formula>LEN(TRIM(P218))=0</formula>
    </cfRule>
  </conditionalFormatting>
  <conditionalFormatting sqref="P218:W218">
    <cfRule type="colorScale" priority="1771">
      <colorScale>
        <cfvo type="min"/>
        <cfvo type="max"/>
        <color rgb="FFFFEF9C"/>
        <color rgb="FFFF7128"/>
      </colorScale>
    </cfRule>
  </conditionalFormatting>
  <conditionalFormatting sqref="P220:W221">
    <cfRule type="containsBlanks" dxfId="2877" priority="1770">
      <formula>LEN(TRIM(P220))=0</formula>
    </cfRule>
  </conditionalFormatting>
  <conditionalFormatting sqref="P220:W220">
    <cfRule type="colorScale" priority="1769">
      <colorScale>
        <cfvo type="min"/>
        <cfvo type="max"/>
        <color rgb="FFFFEF9C"/>
        <color rgb="FFFF7128"/>
      </colorScale>
    </cfRule>
  </conditionalFormatting>
  <conditionalFormatting sqref="P222:W223">
    <cfRule type="containsBlanks" dxfId="2876" priority="1768">
      <formula>LEN(TRIM(P222))=0</formula>
    </cfRule>
  </conditionalFormatting>
  <conditionalFormatting sqref="P222:W222">
    <cfRule type="colorScale" priority="1767">
      <colorScale>
        <cfvo type="min"/>
        <cfvo type="max"/>
        <color rgb="FFFFEF9C"/>
        <color rgb="FFFF7128"/>
      </colorScale>
    </cfRule>
  </conditionalFormatting>
  <conditionalFormatting sqref="P224:W225">
    <cfRule type="containsBlanks" dxfId="2875" priority="1766">
      <formula>LEN(TRIM(P224))=0</formula>
    </cfRule>
  </conditionalFormatting>
  <conditionalFormatting sqref="P224:W224">
    <cfRule type="colorScale" priority="1765">
      <colorScale>
        <cfvo type="min"/>
        <cfvo type="max"/>
        <color rgb="FFFFEF9C"/>
        <color rgb="FFFF7128"/>
      </colorScale>
    </cfRule>
  </conditionalFormatting>
  <conditionalFormatting sqref="P226:W227">
    <cfRule type="containsBlanks" dxfId="2874" priority="1764">
      <formula>LEN(TRIM(P226))=0</formula>
    </cfRule>
  </conditionalFormatting>
  <conditionalFormatting sqref="P226:W226">
    <cfRule type="colorScale" priority="1763">
      <colorScale>
        <cfvo type="min"/>
        <cfvo type="max"/>
        <color rgb="FFFFEF9C"/>
        <color rgb="FFFF7128"/>
      </colorScale>
    </cfRule>
  </conditionalFormatting>
  <conditionalFormatting sqref="P228:W229">
    <cfRule type="containsBlanks" dxfId="2873" priority="1762">
      <formula>LEN(TRIM(P228))=0</formula>
    </cfRule>
  </conditionalFormatting>
  <conditionalFormatting sqref="P228:W228">
    <cfRule type="colorScale" priority="1761">
      <colorScale>
        <cfvo type="min"/>
        <cfvo type="max"/>
        <color rgb="FFFFEF9C"/>
        <color rgb="FFFF7128"/>
      </colorScale>
    </cfRule>
  </conditionalFormatting>
  <conditionalFormatting sqref="P230:W231">
    <cfRule type="containsBlanks" dxfId="2872" priority="1760">
      <formula>LEN(TRIM(P230))=0</formula>
    </cfRule>
  </conditionalFormatting>
  <conditionalFormatting sqref="P230:W230">
    <cfRule type="colorScale" priority="1759">
      <colorScale>
        <cfvo type="min"/>
        <cfvo type="max"/>
        <color rgb="FFFFEF9C"/>
        <color rgb="FFFF7128"/>
      </colorScale>
    </cfRule>
  </conditionalFormatting>
  <conditionalFormatting sqref="P232:W233">
    <cfRule type="containsBlanks" dxfId="2871" priority="1758">
      <formula>LEN(TRIM(P232))=0</formula>
    </cfRule>
  </conditionalFormatting>
  <conditionalFormatting sqref="P232:W232">
    <cfRule type="colorScale" priority="1757">
      <colorScale>
        <cfvo type="min"/>
        <cfvo type="max"/>
        <color rgb="FFFFEF9C"/>
        <color rgb="FFFF7128"/>
      </colorScale>
    </cfRule>
  </conditionalFormatting>
  <conditionalFormatting sqref="P234:W235">
    <cfRule type="containsBlanks" dxfId="2870" priority="1756">
      <formula>LEN(TRIM(P234))=0</formula>
    </cfRule>
  </conditionalFormatting>
  <conditionalFormatting sqref="P234:W234">
    <cfRule type="colorScale" priority="1755">
      <colorScale>
        <cfvo type="min"/>
        <cfvo type="max"/>
        <color rgb="FFFFEF9C"/>
        <color rgb="FFFF7128"/>
      </colorScale>
    </cfRule>
  </conditionalFormatting>
  <conditionalFormatting sqref="P236:W237">
    <cfRule type="containsBlanks" dxfId="2869" priority="1754">
      <formula>LEN(TRIM(P236))=0</formula>
    </cfRule>
  </conditionalFormatting>
  <conditionalFormatting sqref="P236:W236">
    <cfRule type="colorScale" priority="1753">
      <colorScale>
        <cfvo type="min"/>
        <cfvo type="max"/>
        <color rgb="FFFFEF9C"/>
        <color rgb="FFFF7128"/>
      </colorScale>
    </cfRule>
  </conditionalFormatting>
  <conditionalFormatting sqref="P238:W239">
    <cfRule type="containsBlanks" dxfId="2868" priority="1752">
      <formula>LEN(TRIM(P238))=0</formula>
    </cfRule>
  </conditionalFormatting>
  <conditionalFormatting sqref="P238:W238">
    <cfRule type="colorScale" priority="1751">
      <colorScale>
        <cfvo type="min"/>
        <cfvo type="max"/>
        <color rgb="FFFFEF9C"/>
        <color rgb="FFFF7128"/>
      </colorScale>
    </cfRule>
  </conditionalFormatting>
  <conditionalFormatting sqref="P240:W241">
    <cfRule type="containsBlanks" dxfId="2867" priority="1750">
      <formula>LEN(TRIM(P240))=0</formula>
    </cfRule>
  </conditionalFormatting>
  <conditionalFormatting sqref="P240:W240">
    <cfRule type="colorScale" priority="1749">
      <colorScale>
        <cfvo type="min"/>
        <cfvo type="max"/>
        <color rgb="FFFFEF9C"/>
        <color rgb="FFFF7128"/>
      </colorScale>
    </cfRule>
  </conditionalFormatting>
  <conditionalFormatting sqref="P242:W243">
    <cfRule type="containsBlanks" dxfId="2866" priority="1748">
      <formula>LEN(TRIM(P242))=0</formula>
    </cfRule>
  </conditionalFormatting>
  <conditionalFormatting sqref="P242:W242">
    <cfRule type="colorScale" priority="1747">
      <colorScale>
        <cfvo type="min"/>
        <cfvo type="max"/>
        <color rgb="FFFFEF9C"/>
        <color rgb="FFFF7128"/>
      </colorScale>
    </cfRule>
  </conditionalFormatting>
  <conditionalFormatting sqref="P244:W245">
    <cfRule type="containsBlanks" dxfId="2865" priority="1746">
      <formula>LEN(TRIM(P244))=0</formula>
    </cfRule>
  </conditionalFormatting>
  <conditionalFormatting sqref="P244:W244">
    <cfRule type="colorScale" priority="1745">
      <colorScale>
        <cfvo type="min"/>
        <cfvo type="max"/>
        <color rgb="FFFFEF9C"/>
        <color rgb="FFFF7128"/>
      </colorScale>
    </cfRule>
  </conditionalFormatting>
  <conditionalFormatting sqref="P246:W247">
    <cfRule type="containsBlanks" dxfId="2864" priority="1744">
      <formula>LEN(TRIM(P246))=0</formula>
    </cfRule>
  </conditionalFormatting>
  <conditionalFormatting sqref="P246:W246">
    <cfRule type="colorScale" priority="1743">
      <colorScale>
        <cfvo type="min"/>
        <cfvo type="max"/>
        <color rgb="FFFFEF9C"/>
        <color rgb="FFFF7128"/>
      </colorScale>
    </cfRule>
  </conditionalFormatting>
  <conditionalFormatting sqref="P248:W249">
    <cfRule type="containsBlanks" dxfId="2863" priority="1742">
      <formula>LEN(TRIM(P248))=0</formula>
    </cfRule>
  </conditionalFormatting>
  <conditionalFormatting sqref="P248:W248">
    <cfRule type="colorScale" priority="1741">
      <colorScale>
        <cfvo type="min"/>
        <cfvo type="max"/>
        <color rgb="FFFFEF9C"/>
        <color rgb="FFFF7128"/>
      </colorScale>
    </cfRule>
  </conditionalFormatting>
  <conditionalFormatting sqref="P250:W251">
    <cfRule type="containsBlanks" dxfId="2862" priority="1740">
      <formula>LEN(TRIM(P250))=0</formula>
    </cfRule>
  </conditionalFormatting>
  <conditionalFormatting sqref="P250:W250">
    <cfRule type="colorScale" priority="1739">
      <colorScale>
        <cfvo type="min"/>
        <cfvo type="max"/>
        <color rgb="FFFFEF9C"/>
        <color rgb="FFFF7128"/>
      </colorScale>
    </cfRule>
  </conditionalFormatting>
  <conditionalFormatting sqref="P252:W253">
    <cfRule type="containsBlanks" dxfId="2861" priority="1738">
      <formula>LEN(TRIM(P252))=0</formula>
    </cfRule>
  </conditionalFormatting>
  <conditionalFormatting sqref="P252:W252">
    <cfRule type="colorScale" priority="1737">
      <colorScale>
        <cfvo type="min"/>
        <cfvo type="max"/>
        <color rgb="FFFFEF9C"/>
        <color rgb="FFFF7128"/>
      </colorScale>
    </cfRule>
  </conditionalFormatting>
  <conditionalFormatting sqref="P254:W255">
    <cfRule type="containsBlanks" dxfId="2860" priority="1736">
      <formula>LEN(TRIM(P254))=0</formula>
    </cfRule>
  </conditionalFormatting>
  <conditionalFormatting sqref="P254:W254">
    <cfRule type="colorScale" priority="1735">
      <colorScale>
        <cfvo type="min"/>
        <cfvo type="max"/>
        <color rgb="FFFFEF9C"/>
        <color rgb="FFFF7128"/>
      </colorScale>
    </cfRule>
  </conditionalFormatting>
  <conditionalFormatting sqref="P256:W257">
    <cfRule type="containsBlanks" dxfId="2859" priority="1734">
      <formula>LEN(TRIM(P256))=0</formula>
    </cfRule>
  </conditionalFormatting>
  <conditionalFormatting sqref="P256:W256">
    <cfRule type="colorScale" priority="1733">
      <colorScale>
        <cfvo type="min"/>
        <cfvo type="max"/>
        <color rgb="FFFFEF9C"/>
        <color rgb="FFFF7128"/>
      </colorScale>
    </cfRule>
  </conditionalFormatting>
  <conditionalFormatting sqref="P260:W261">
    <cfRule type="containsBlanks" dxfId="2858" priority="1732">
      <formula>LEN(TRIM(P260))=0</formula>
    </cfRule>
  </conditionalFormatting>
  <conditionalFormatting sqref="P260:W260">
    <cfRule type="colorScale" priority="1731">
      <colorScale>
        <cfvo type="min"/>
        <cfvo type="max"/>
        <color rgb="FFFFEF9C"/>
        <color rgb="FFFF7128"/>
      </colorScale>
    </cfRule>
  </conditionalFormatting>
  <conditionalFormatting sqref="P262:W263">
    <cfRule type="containsBlanks" dxfId="2857" priority="1730">
      <formula>LEN(TRIM(P262))=0</formula>
    </cfRule>
  </conditionalFormatting>
  <conditionalFormatting sqref="P262:W262">
    <cfRule type="colorScale" priority="1729">
      <colorScale>
        <cfvo type="min"/>
        <cfvo type="max"/>
        <color rgb="FFFFEF9C"/>
        <color rgb="FFFF7128"/>
      </colorScale>
    </cfRule>
  </conditionalFormatting>
  <conditionalFormatting sqref="P264:W265">
    <cfRule type="containsBlanks" dxfId="2856" priority="1728">
      <formula>LEN(TRIM(P264))=0</formula>
    </cfRule>
  </conditionalFormatting>
  <conditionalFormatting sqref="P264:W264">
    <cfRule type="colorScale" priority="1727">
      <colorScale>
        <cfvo type="min"/>
        <cfvo type="max"/>
        <color rgb="FFFFEF9C"/>
        <color rgb="FFFF7128"/>
      </colorScale>
    </cfRule>
  </conditionalFormatting>
  <conditionalFormatting sqref="P266:W267">
    <cfRule type="containsBlanks" dxfId="2855" priority="1726">
      <formula>LEN(TRIM(P266))=0</formula>
    </cfRule>
  </conditionalFormatting>
  <conditionalFormatting sqref="P266:W266">
    <cfRule type="colorScale" priority="1725">
      <colorScale>
        <cfvo type="min"/>
        <cfvo type="max"/>
        <color rgb="FFFFEF9C"/>
        <color rgb="FFFF7128"/>
      </colorScale>
    </cfRule>
  </conditionalFormatting>
  <conditionalFormatting sqref="P268:W269">
    <cfRule type="containsBlanks" dxfId="2854" priority="1724">
      <formula>LEN(TRIM(P268))=0</formula>
    </cfRule>
  </conditionalFormatting>
  <conditionalFormatting sqref="P268:W268">
    <cfRule type="colorScale" priority="1723">
      <colorScale>
        <cfvo type="min"/>
        <cfvo type="max"/>
        <color rgb="FFFFEF9C"/>
        <color rgb="FFFF7128"/>
      </colorScale>
    </cfRule>
  </conditionalFormatting>
  <conditionalFormatting sqref="P270:W271">
    <cfRule type="containsBlanks" dxfId="2853" priority="1722">
      <formula>LEN(TRIM(P270))=0</formula>
    </cfRule>
  </conditionalFormatting>
  <conditionalFormatting sqref="P270:W270">
    <cfRule type="colorScale" priority="1721">
      <colorScale>
        <cfvo type="min"/>
        <cfvo type="max"/>
        <color rgb="FFFFEF9C"/>
        <color rgb="FFFF7128"/>
      </colorScale>
    </cfRule>
  </conditionalFormatting>
  <conditionalFormatting sqref="P272:W273">
    <cfRule type="containsBlanks" dxfId="2852" priority="1720">
      <formula>LEN(TRIM(P272))=0</formula>
    </cfRule>
  </conditionalFormatting>
  <conditionalFormatting sqref="P272:W272">
    <cfRule type="colorScale" priority="1719">
      <colorScale>
        <cfvo type="min"/>
        <cfvo type="max"/>
        <color rgb="FFFFEF9C"/>
        <color rgb="FFFF7128"/>
      </colorScale>
    </cfRule>
  </conditionalFormatting>
  <conditionalFormatting sqref="P274:W275">
    <cfRule type="containsBlanks" dxfId="2851" priority="1718">
      <formula>LEN(TRIM(P274))=0</formula>
    </cfRule>
  </conditionalFormatting>
  <conditionalFormatting sqref="P274:W274">
    <cfRule type="colorScale" priority="1717">
      <colorScale>
        <cfvo type="min"/>
        <cfvo type="max"/>
        <color rgb="FFFFEF9C"/>
        <color rgb="FFFF7128"/>
      </colorScale>
    </cfRule>
  </conditionalFormatting>
  <conditionalFormatting sqref="P276:W277">
    <cfRule type="containsBlanks" dxfId="2850" priority="1716">
      <formula>LEN(TRIM(P276))=0</formula>
    </cfRule>
  </conditionalFormatting>
  <conditionalFormatting sqref="P276:W276">
    <cfRule type="colorScale" priority="1715">
      <colorScale>
        <cfvo type="min"/>
        <cfvo type="max"/>
        <color rgb="FFFFEF9C"/>
        <color rgb="FFFF7128"/>
      </colorScale>
    </cfRule>
  </conditionalFormatting>
  <conditionalFormatting sqref="P278:W279">
    <cfRule type="containsBlanks" dxfId="2849" priority="1714">
      <formula>LEN(TRIM(P278))=0</formula>
    </cfRule>
  </conditionalFormatting>
  <conditionalFormatting sqref="P278:W278">
    <cfRule type="colorScale" priority="1713">
      <colorScale>
        <cfvo type="min"/>
        <cfvo type="max"/>
        <color rgb="FFFFEF9C"/>
        <color rgb="FFFF7128"/>
      </colorScale>
    </cfRule>
  </conditionalFormatting>
  <conditionalFormatting sqref="P280:W281">
    <cfRule type="containsBlanks" dxfId="2848" priority="1712">
      <formula>LEN(TRIM(P280))=0</formula>
    </cfRule>
  </conditionalFormatting>
  <conditionalFormatting sqref="P280:W280">
    <cfRule type="colorScale" priority="1711">
      <colorScale>
        <cfvo type="min"/>
        <cfvo type="max"/>
        <color rgb="FFFFEF9C"/>
        <color rgb="FFFF7128"/>
      </colorScale>
    </cfRule>
  </conditionalFormatting>
  <conditionalFormatting sqref="P258:W259">
    <cfRule type="containsBlanks" dxfId="2847" priority="1710">
      <formula>LEN(TRIM(P258))=0</formula>
    </cfRule>
  </conditionalFormatting>
  <conditionalFormatting sqref="P258:W258">
    <cfRule type="colorScale" priority="1709">
      <colorScale>
        <cfvo type="min"/>
        <cfvo type="max"/>
        <color rgb="FFFFEF9C"/>
        <color rgb="FFFF7128"/>
      </colorScale>
    </cfRule>
  </conditionalFormatting>
  <conditionalFormatting sqref="P282:W283">
    <cfRule type="containsBlanks" dxfId="2846" priority="1708">
      <formula>LEN(TRIM(P282))=0</formula>
    </cfRule>
  </conditionalFormatting>
  <conditionalFormatting sqref="P282:W282">
    <cfRule type="colorScale" priority="1707">
      <colorScale>
        <cfvo type="min"/>
        <cfvo type="max"/>
        <color rgb="FFFFEF9C"/>
        <color rgb="FFFF7128"/>
      </colorScale>
    </cfRule>
  </conditionalFormatting>
  <conditionalFormatting sqref="P284:W285">
    <cfRule type="containsBlanks" dxfId="2845" priority="1706">
      <formula>LEN(TRIM(P284))=0</formula>
    </cfRule>
  </conditionalFormatting>
  <conditionalFormatting sqref="P284:W284">
    <cfRule type="colorScale" priority="1705">
      <colorScale>
        <cfvo type="min"/>
        <cfvo type="max"/>
        <color rgb="FFFFEF9C"/>
        <color rgb="FFFF7128"/>
      </colorScale>
    </cfRule>
  </conditionalFormatting>
  <conditionalFormatting sqref="P286:W287">
    <cfRule type="containsBlanks" dxfId="2844" priority="1704">
      <formula>LEN(TRIM(P286))=0</formula>
    </cfRule>
  </conditionalFormatting>
  <conditionalFormatting sqref="P286:W286">
    <cfRule type="colorScale" priority="1703">
      <colorScale>
        <cfvo type="min"/>
        <cfvo type="max"/>
        <color rgb="FFFFEF9C"/>
        <color rgb="FFFF7128"/>
      </colorScale>
    </cfRule>
  </conditionalFormatting>
  <conditionalFormatting sqref="P288:W289">
    <cfRule type="containsBlanks" dxfId="2843" priority="1702">
      <formula>LEN(TRIM(P288))=0</formula>
    </cfRule>
  </conditionalFormatting>
  <conditionalFormatting sqref="P288:W288">
    <cfRule type="colorScale" priority="1701">
      <colorScale>
        <cfvo type="min"/>
        <cfvo type="max"/>
        <color rgb="FFFFEF9C"/>
        <color rgb="FFFF7128"/>
      </colorScale>
    </cfRule>
  </conditionalFormatting>
  <conditionalFormatting sqref="P290:W291">
    <cfRule type="containsBlanks" dxfId="2842" priority="1700">
      <formula>LEN(TRIM(P290))=0</formula>
    </cfRule>
  </conditionalFormatting>
  <conditionalFormatting sqref="P290:W290">
    <cfRule type="colorScale" priority="1699">
      <colorScale>
        <cfvo type="min"/>
        <cfvo type="max"/>
        <color rgb="FFFFEF9C"/>
        <color rgb="FFFF7128"/>
      </colorScale>
    </cfRule>
  </conditionalFormatting>
  <conditionalFormatting sqref="P292:W293">
    <cfRule type="containsBlanks" dxfId="2841" priority="1698">
      <formula>LEN(TRIM(P292))=0</formula>
    </cfRule>
  </conditionalFormatting>
  <conditionalFormatting sqref="P292:W292">
    <cfRule type="colorScale" priority="1697">
      <colorScale>
        <cfvo type="min"/>
        <cfvo type="max"/>
        <color rgb="FFFFEF9C"/>
        <color rgb="FFFF7128"/>
      </colorScale>
    </cfRule>
  </conditionalFormatting>
  <conditionalFormatting sqref="P294:W295">
    <cfRule type="containsBlanks" dxfId="2840" priority="1696">
      <formula>LEN(TRIM(P294))=0</formula>
    </cfRule>
  </conditionalFormatting>
  <conditionalFormatting sqref="P294:W294">
    <cfRule type="colorScale" priority="1695">
      <colorScale>
        <cfvo type="min"/>
        <cfvo type="max"/>
        <color rgb="FFFFEF9C"/>
        <color rgb="FFFF7128"/>
      </colorScale>
    </cfRule>
  </conditionalFormatting>
  <conditionalFormatting sqref="P296:W297">
    <cfRule type="containsBlanks" dxfId="2839" priority="1694">
      <formula>LEN(TRIM(P296))=0</formula>
    </cfRule>
  </conditionalFormatting>
  <conditionalFormatting sqref="P296:W296">
    <cfRule type="colorScale" priority="1693">
      <colorScale>
        <cfvo type="min"/>
        <cfvo type="max"/>
        <color rgb="FFFFEF9C"/>
        <color rgb="FFFF7128"/>
      </colorScale>
    </cfRule>
  </conditionalFormatting>
  <conditionalFormatting sqref="P298:W299">
    <cfRule type="containsBlanks" dxfId="2838" priority="1692">
      <formula>LEN(TRIM(P298))=0</formula>
    </cfRule>
  </conditionalFormatting>
  <conditionalFormatting sqref="P298:W298">
    <cfRule type="colorScale" priority="1691">
      <colorScale>
        <cfvo type="min"/>
        <cfvo type="max"/>
        <color rgb="FFFFEF9C"/>
        <color rgb="FFFF7128"/>
      </colorScale>
    </cfRule>
  </conditionalFormatting>
  <conditionalFormatting sqref="P300:W301">
    <cfRule type="containsBlanks" dxfId="2837" priority="1690">
      <formula>LEN(TRIM(P300))=0</formula>
    </cfRule>
  </conditionalFormatting>
  <conditionalFormatting sqref="P300:W300">
    <cfRule type="colorScale" priority="1689">
      <colorScale>
        <cfvo type="min"/>
        <cfvo type="max"/>
        <color rgb="FFFFEF9C"/>
        <color rgb="FFFF7128"/>
      </colorScale>
    </cfRule>
  </conditionalFormatting>
  <conditionalFormatting sqref="P302:W303">
    <cfRule type="containsBlanks" dxfId="2836" priority="1688">
      <formula>LEN(TRIM(P302))=0</formula>
    </cfRule>
  </conditionalFormatting>
  <conditionalFormatting sqref="P302:W302">
    <cfRule type="colorScale" priority="1687">
      <colorScale>
        <cfvo type="min"/>
        <cfvo type="max"/>
        <color rgb="FFFFEF9C"/>
        <color rgb="FFFF7128"/>
      </colorScale>
    </cfRule>
  </conditionalFormatting>
  <conditionalFormatting sqref="P304:W305">
    <cfRule type="containsBlanks" dxfId="2835" priority="1686">
      <formula>LEN(TRIM(P304))=0</formula>
    </cfRule>
  </conditionalFormatting>
  <conditionalFormatting sqref="P304:W304">
    <cfRule type="colorScale" priority="1685">
      <colorScale>
        <cfvo type="min"/>
        <cfvo type="max"/>
        <color rgb="FFFFEF9C"/>
        <color rgb="FFFF7128"/>
      </colorScale>
    </cfRule>
  </conditionalFormatting>
  <conditionalFormatting sqref="P306:W307">
    <cfRule type="containsBlanks" dxfId="2834" priority="1684">
      <formula>LEN(TRIM(P306))=0</formula>
    </cfRule>
  </conditionalFormatting>
  <conditionalFormatting sqref="P306:W306">
    <cfRule type="colorScale" priority="1683">
      <colorScale>
        <cfvo type="min"/>
        <cfvo type="max"/>
        <color rgb="FFFFEF9C"/>
        <color rgb="FFFF7128"/>
      </colorScale>
    </cfRule>
  </conditionalFormatting>
  <conditionalFormatting sqref="P308:W309">
    <cfRule type="containsBlanks" dxfId="2833" priority="1682">
      <formula>LEN(TRIM(P308))=0</formula>
    </cfRule>
  </conditionalFormatting>
  <conditionalFormatting sqref="P308:W308">
    <cfRule type="colorScale" priority="1681">
      <colorScale>
        <cfvo type="min"/>
        <cfvo type="max"/>
        <color rgb="FFFFEF9C"/>
        <color rgb="FFFF7128"/>
      </colorScale>
    </cfRule>
  </conditionalFormatting>
  <conditionalFormatting sqref="P310:W311">
    <cfRule type="containsBlanks" dxfId="2832" priority="1680">
      <formula>LEN(TRIM(P310))=0</formula>
    </cfRule>
  </conditionalFormatting>
  <conditionalFormatting sqref="P310:W310">
    <cfRule type="colorScale" priority="1679">
      <colorScale>
        <cfvo type="min"/>
        <cfvo type="max"/>
        <color rgb="FFFFEF9C"/>
        <color rgb="FFFF7128"/>
      </colorScale>
    </cfRule>
  </conditionalFormatting>
  <conditionalFormatting sqref="P312:W313">
    <cfRule type="containsBlanks" dxfId="2831" priority="1678">
      <formula>LEN(TRIM(P312))=0</formula>
    </cfRule>
  </conditionalFormatting>
  <conditionalFormatting sqref="P312:W312">
    <cfRule type="colorScale" priority="1677">
      <colorScale>
        <cfvo type="min"/>
        <cfvo type="max"/>
        <color rgb="FFFFEF9C"/>
        <color rgb="FFFF7128"/>
      </colorScale>
    </cfRule>
  </conditionalFormatting>
  <conditionalFormatting sqref="P314:W315">
    <cfRule type="containsBlanks" dxfId="2830" priority="1676">
      <formula>LEN(TRIM(P314))=0</formula>
    </cfRule>
  </conditionalFormatting>
  <conditionalFormatting sqref="P314:W314">
    <cfRule type="colorScale" priority="1675">
      <colorScale>
        <cfvo type="min"/>
        <cfvo type="max"/>
        <color rgb="FFFFEF9C"/>
        <color rgb="FFFF7128"/>
      </colorScale>
    </cfRule>
  </conditionalFormatting>
  <conditionalFormatting sqref="P316:W317">
    <cfRule type="containsBlanks" dxfId="2829" priority="1674">
      <formula>LEN(TRIM(P316))=0</formula>
    </cfRule>
  </conditionalFormatting>
  <conditionalFormatting sqref="P316:W316">
    <cfRule type="colorScale" priority="1673">
      <colorScale>
        <cfvo type="min"/>
        <cfvo type="max"/>
        <color rgb="FFFFEF9C"/>
        <color rgb="FFFF7128"/>
      </colorScale>
    </cfRule>
  </conditionalFormatting>
  <conditionalFormatting sqref="P318:W319">
    <cfRule type="containsBlanks" dxfId="2828" priority="1672">
      <formula>LEN(TRIM(P318))=0</formula>
    </cfRule>
  </conditionalFormatting>
  <conditionalFormatting sqref="P318:W318">
    <cfRule type="colorScale" priority="1671">
      <colorScale>
        <cfvo type="min"/>
        <cfvo type="max"/>
        <color rgb="FFFFEF9C"/>
        <color rgb="FFFF7128"/>
      </colorScale>
    </cfRule>
  </conditionalFormatting>
  <conditionalFormatting sqref="P320:W321">
    <cfRule type="containsBlanks" dxfId="2827" priority="1670">
      <formula>LEN(TRIM(P320))=0</formula>
    </cfRule>
  </conditionalFormatting>
  <conditionalFormatting sqref="P320:W320">
    <cfRule type="colorScale" priority="1669">
      <colorScale>
        <cfvo type="min"/>
        <cfvo type="max"/>
        <color rgb="FFFFEF9C"/>
        <color rgb="FFFF7128"/>
      </colorScale>
    </cfRule>
  </conditionalFormatting>
  <conditionalFormatting sqref="P324:W325">
    <cfRule type="containsBlanks" dxfId="2826" priority="1668">
      <formula>LEN(TRIM(P324))=0</formula>
    </cfRule>
  </conditionalFormatting>
  <conditionalFormatting sqref="P324:W324">
    <cfRule type="colorScale" priority="1667">
      <colorScale>
        <cfvo type="min"/>
        <cfvo type="max"/>
        <color rgb="FFFFEF9C"/>
        <color rgb="FFFF7128"/>
      </colorScale>
    </cfRule>
  </conditionalFormatting>
  <conditionalFormatting sqref="P326:W327">
    <cfRule type="containsBlanks" dxfId="2825" priority="1666">
      <formula>LEN(TRIM(P326))=0</formula>
    </cfRule>
  </conditionalFormatting>
  <conditionalFormatting sqref="P326:W326">
    <cfRule type="colorScale" priority="1665">
      <colorScale>
        <cfvo type="min"/>
        <cfvo type="max"/>
        <color rgb="FFFFEF9C"/>
        <color rgb="FFFF7128"/>
      </colorScale>
    </cfRule>
  </conditionalFormatting>
  <conditionalFormatting sqref="P328:W329">
    <cfRule type="containsBlanks" dxfId="2824" priority="1664">
      <formula>LEN(TRIM(P328))=0</formula>
    </cfRule>
  </conditionalFormatting>
  <conditionalFormatting sqref="P328:W328">
    <cfRule type="colorScale" priority="1663">
      <colorScale>
        <cfvo type="min"/>
        <cfvo type="max"/>
        <color rgb="FFFFEF9C"/>
        <color rgb="FFFF7128"/>
      </colorScale>
    </cfRule>
  </conditionalFormatting>
  <conditionalFormatting sqref="P330:W331">
    <cfRule type="containsBlanks" dxfId="2823" priority="1662">
      <formula>LEN(TRIM(P330))=0</formula>
    </cfRule>
  </conditionalFormatting>
  <conditionalFormatting sqref="P330:W330">
    <cfRule type="colorScale" priority="1661">
      <colorScale>
        <cfvo type="min"/>
        <cfvo type="max"/>
        <color rgb="FFFFEF9C"/>
        <color rgb="FFFF7128"/>
      </colorScale>
    </cfRule>
  </conditionalFormatting>
  <conditionalFormatting sqref="P332:W333">
    <cfRule type="containsBlanks" dxfId="2822" priority="1660">
      <formula>LEN(TRIM(P332))=0</formula>
    </cfRule>
  </conditionalFormatting>
  <conditionalFormatting sqref="P332:W332">
    <cfRule type="colorScale" priority="1659">
      <colorScale>
        <cfvo type="min"/>
        <cfvo type="max"/>
        <color rgb="FFFFEF9C"/>
        <color rgb="FFFF7128"/>
      </colorScale>
    </cfRule>
  </conditionalFormatting>
  <conditionalFormatting sqref="P334:W335">
    <cfRule type="containsBlanks" dxfId="2821" priority="1658">
      <formula>LEN(TRIM(P334))=0</formula>
    </cfRule>
  </conditionalFormatting>
  <conditionalFormatting sqref="P334:W334">
    <cfRule type="colorScale" priority="1657">
      <colorScale>
        <cfvo type="min"/>
        <cfvo type="max"/>
        <color rgb="FFFFEF9C"/>
        <color rgb="FFFF7128"/>
      </colorScale>
    </cfRule>
  </conditionalFormatting>
  <conditionalFormatting sqref="P336:W337">
    <cfRule type="containsBlanks" dxfId="2820" priority="1656">
      <formula>LEN(TRIM(P336))=0</formula>
    </cfRule>
  </conditionalFormatting>
  <conditionalFormatting sqref="P336:W336">
    <cfRule type="colorScale" priority="1655">
      <colorScale>
        <cfvo type="min"/>
        <cfvo type="max"/>
        <color rgb="FFFFEF9C"/>
        <color rgb="FFFF7128"/>
      </colorScale>
    </cfRule>
  </conditionalFormatting>
  <conditionalFormatting sqref="P338:W339">
    <cfRule type="containsBlanks" dxfId="2819" priority="1654">
      <formula>LEN(TRIM(P338))=0</formula>
    </cfRule>
  </conditionalFormatting>
  <conditionalFormatting sqref="P338:W338">
    <cfRule type="colorScale" priority="1653">
      <colorScale>
        <cfvo type="min"/>
        <cfvo type="max"/>
        <color rgb="FFFFEF9C"/>
        <color rgb="FFFF7128"/>
      </colorScale>
    </cfRule>
  </conditionalFormatting>
  <conditionalFormatting sqref="P340:W341">
    <cfRule type="containsBlanks" dxfId="2818" priority="1652">
      <formula>LEN(TRIM(P340))=0</formula>
    </cfRule>
  </conditionalFormatting>
  <conditionalFormatting sqref="P340:W340">
    <cfRule type="colorScale" priority="1651">
      <colorScale>
        <cfvo type="min"/>
        <cfvo type="max"/>
        <color rgb="FFFFEF9C"/>
        <color rgb="FFFF7128"/>
      </colorScale>
    </cfRule>
  </conditionalFormatting>
  <conditionalFormatting sqref="P342:W343">
    <cfRule type="containsBlanks" dxfId="2817" priority="1650">
      <formula>LEN(TRIM(P342))=0</formula>
    </cfRule>
  </conditionalFormatting>
  <conditionalFormatting sqref="P342:W342">
    <cfRule type="colorScale" priority="1649">
      <colorScale>
        <cfvo type="min"/>
        <cfvo type="max"/>
        <color rgb="FFFFEF9C"/>
        <color rgb="FFFF7128"/>
      </colorScale>
    </cfRule>
  </conditionalFormatting>
  <conditionalFormatting sqref="P344:W345">
    <cfRule type="containsBlanks" dxfId="2816" priority="1648">
      <formula>LEN(TRIM(P344))=0</formula>
    </cfRule>
  </conditionalFormatting>
  <conditionalFormatting sqref="P344:W344">
    <cfRule type="colorScale" priority="1647">
      <colorScale>
        <cfvo type="min"/>
        <cfvo type="max"/>
        <color rgb="FFFFEF9C"/>
        <color rgb="FFFF7128"/>
      </colorScale>
    </cfRule>
  </conditionalFormatting>
  <conditionalFormatting sqref="P322:W323">
    <cfRule type="containsBlanks" dxfId="2815" priority="1646">
      <formula>LEN(TRIM(P322))=0</formula>
    </cfRule>
  </conditionalFormatting>
  <conditionalFormatting sqref="P322:W322">
    <cfRule type="colorScale" priority="1645">
      <colorScale>
        <cfvo type="min"/>
        <cfvo type="max"/>
        <color rgb="FFFFEF9C"/>
        <color rgb="FFFF7128"/>
      </colorScale>
    </cfRule>
  </conditionalFormatting>
  <conditionalFormatting sqref="P346:W347">
    <cfRule type="containsBlanks" dxfId="2814" priority="1644">
      <formula>LEN(TRIM(P346))=0</formula>
    </cfRule>
  </conditionalFormatting>
  <conditionalFormatting sqref="P346:W346">
    <cfRule type="colorScale" priority="1643">
      <colorScale>
        <cfvo type="min"/>
        <cfvo type="max"/>
        <color rgb="FFFFEF9C"/>
        <color rgb="FFFF7128"/>
      </colorScale>
    </cfRule>
  </conditionalFormatting>
  <conditionalFormatting sqref="P348:W349">
    <cfRule type="containsBlanks" dxfId="2813" priority="1642">
      <formula>LEN(TRIM(P348))=0</formula>
    </cfRule>
  </conditionalFormatting>
  <conditionalFormatting sqref="P348:W348">
    <cfRule type="colorScale" priority="1641">
      <colorScale>
        <cfvo type="min"/>
        <cfvo type="max"/>
        <color rgb="FFFFEF9C"/>
        <color rgb="FFFF7128"/>
      </colorScale>
    </cfRule>
  </conditionalFormatting>
  <conditionalFormatting sqref="P350:W351">
    <cfRule type="containsBlanks" dxfId="2812" priority="1640">
      <formula>LEN(TRIM(P350))=0</formula>
    </cfRule>
  </conditionalFormatting>
  <conditionalFormatting sqref="P350:W350">
    <cfRule type="colorScale" priority="1639">
      <colorScale>
        <cfvo type="min"/>
        <cfvo type="max"/>
        <color rgb="FFFFEF9C"/>
        <color rgb="FFFF7128"/>
      </colorScale>
    </cfRule>
  </conditionalFormatting>
  <conditionalFormatting sqref="P352:W353">
    <cfRule type="containsBlanks" dxfId="2811" priority="1638">
      <formula>LEN(TRIM(P352))=0</formula>
    </cfRule>
  </conditionalFormatting>
  <conditionalFormatting sqref="P352:W352">
    <cfRule type="colorScale" priority="1637">
      <colorScale>
        <cfvo type="min"/>
        <cfvo type="max"/>
        <color rgb="FFFFEF9C"/>
        <color rgb="FFFF7128"/>
      </colorScale>
    </cfRule>
  </conditionalFormatting>
  <conditionalFormatting sqref="P354:W355">
    <cfRule type="containsBlanks" dxfId="2810" priority="1636">
      <formula>LEN(TRIM(P354))=0</formula>
    </cfRule>
  </conditionalFormatting>
  <conditionalFormatting sqref="P354:W354">
    <cfRule type="colorScale" priority="1635">
      <colorScale>
        <cfvo type="min"/>
        <cfvo type="max"/>
        <color rgb="FFFFEF9C"/>
        <color rgb="FFFF7128"/>
      </colorScale>
    </cfRule>
  </conditionalFormatting>
  <conditionalFormatting sqref="P356:W357">
    <cfRule type="containsBlanks" dxfId="2809" priority="1634">
      <formula>LEN(TRIM(P356))=0</formula>
    </cfRule>
  </conditionalFormatting>
  <conditionalFormatting sqref="P356:W356">
    <cfRule type="colorScale" priority="1633">
      <colorScale>
        <cfvo type="min"/>
        <cfvo type="max"/>
        <color rgb="FFFFEF9C"/>
        <color rgb="FFFF7128"/>
      </colorScale>
    </cfRule>
  </conditionalFormatting>
  <conditionalFormatting sqref="P358:W359">
    <cfRule type="containsBlanks" dxfId="2808" priority="1632">
      <formula>LEN(TRIM(P358))=0</formula>
    </cfRule>
  </conditionalFormatting>
  <conditionalFormatting sqref="P358:W358">
    <cfRule type="colorScale" priority="1631">
      <colorScale>
        <cfvo type="min"/>
        <cfvo type="max"/>
        <color rgb="FFFFEF9C"/>
        <color rgb="FFFF7128"/>
      </colorScale>
    </cfRule>
  </conditionalFormatting>
  <conditionalFormatting sqref="P360:W361">
    <cfRule type="containsBlanks" dxfId="2807" priority="1630">
      <formula>LEN(TRIM(P360))=0</formula>
    </cfRule>
  </conditionalFormatting>
  <conditionalFormatting sqref="P360:W360">
    <cfRule type="colorScale" priority="1629">
      <colorScale>
        <cfvo type="min"/>
        <cfvo type="max"/>
        <color rgb="FFFFEF9C"/>
        <color rgb="FFFF7128"/>
      </colorScale>
    </cfRule>
  </conditionalFormatting>
  <conditionalFormatting sqref="P362:W363">
    <cfRule type="containsBlanks" dxfId="2806" priority="1628">
      <formula>LEN(TRIM(P362))=0</formula>
    </cfRule>
  </conditionalFormatting>
  <conditionalFormatting sqref="P362:W362">
    <cfRule type="colorScale" priority="1627">
      <colorScale>
        <cfvo type="min"/>
        <cfvo type="max"/>
        <color rgb="FFFFEF9C"/>
        <color rgb="FFFF7128"/>
      </colorScale>
    </cfRule>
  </conditionalFormatting>
  <conditionalFormatting sqref="P364:W365">
    <cfRule type="containsBlanks" dxfId="2805" priority="1626">
      <formula>LEN(TRIM(P364))=0</formula>
    </cfRule>
  </conditionalFormatting>
  <conditionalFormatting sqref="P364:W364">
    <cfRule type="colorScale" priority="1625">
      <colorScale>
        <cfvo type="min"/>
        <cfvo type="max"/>
        <color rgb="FFFFEF9C"/>
        <color rgb="FFFF7128"/>
      </colorScale>
    </cfRule>
  </conditionalFormatting>
  <conditionalFormatting sqref="P366:W367">
    <cfRule type="containsBlanks" dxfId="2804" priority="1624">
      <formula>LEN(TRIM(P366))=0</formula>
    </cfRule>
  </conditionalFormatting>
  <conditionalFormatting sqref="P366:W366">
    <cfRule type="colorScale" priority="1623">
      <colorScale>
        <cfvo type="min"/>
        <cfvo type="max"/>
        <color rgb="FFFFEF9C"/>
        <color rgb="FFFF7128"/>
      </colorScale>
    </cfRule>
  </conditionalFormatting>
  <conditionalFormatting sqref="P368:W369">
    <cfRule type="containsBlanks" dxfId="2803" priority="1622">
      <formula>LEN(TRIM(P368))=0</formula>
    </cfRule>
  </conditionalFormatting>
  <conditionalFormatting sqref="P368:W368">
    <cfRule type="colorScale" priority="1621">
      <colorScale>
        <cfvo type="min"/>
        <cfvo type="max"/>
        <color rgb="FFFFEF9C"/>
        <color rgb="FFFF7128"/>
      </colorScale>
    </cfRule>
  </conditionalFormatting>
  <conditionalFormatting sqref="P370:W371">
    <cfRule type="containsBlanks" dxfId="2802" priority="1620">
      <formula>LEN(TRIM(P370))=0</formula>
    </cfRule>
  </conditionalFormatting>
  <conditionalFormatting sqref="P370:W370">
    <cfRule type="colorScale" priority="1619">
      <colorScale>
        <cfvo type="min"/>
        <cfvo type="max"/>
        <color rgb="FFFFEF9C"/>
        <color rgb="FFFF7128"/>
      </colorScale>
    </cfRule>
  </conditionalFormatting>
  <conditionalFormatting sqref="P372:W373">
    <cfRule type="containsBlanks" dxfId="2801" priority="1618">
      <formula>LEN(TRIM(P372))=0</formula>
    </cfRule>
  </conditionalFormatting>
  <conditionalFormatting sqref="P372:W372">
    <cfRule type="colorScale" priority="1617">
      <colorScale>
        <cfvo type="min"/>
        <cfvo type="max"/>
        <color rgb="FFFFEF9C"/>
        <color rgb="FFFF7128"/>
      </colorScale>
    </cfRule>
  </conditionalFormatting>
  <conditionalFormatting sqref="P374:W375">
    <cfRule type="containsBlanks" dxfId="2800" priority="1616">
      <formula>LEN(TRIM(P374))=0</formula>
    </cfRule>
  </conditionalFormatting>
  <conditionalFormatting sqref="P374:W374">
    <cfRule type="colorScale" priority="1615">
      <colorScale>
        <cfvo type="min"/>
        <cfvo type="max"/>
        <color rgb="FFFFEF9C"/>
        <color rgb="FFFF7128"/>
      </colorScale>
    </cfRule>
  </conditionalFormatting>
  <conditionalFormatting sqref="P376:W377">
    <cfRule type="containsBlanks" dxfId="2799" priority="1614">
      <formula>LEN(TRIM(P376))=0</formula>
    </cfRule>
  </conditionalFormatting>
  <conditionalFormatting sqref="P376:W376">
    <cfRule type="colorScale" priority="1613">
      <colorScale>
        <cfvo type="min"/>
        <cfvo type="max"/>
        <color rgb="FFFFEF9C"/>
        <color rgb="FFFF7128"/>
      </colorScale>
    </cfRule>
  </conditionalFormatting>
  <conditionalFormatting sqref="P378:W379">
    <cfRule type="containsBlanks" dxfId="2798" priority="1612">
      <formula>LEN(TRIM(P378))=0</formula>
    </cfRule>
  </conditionalFormatting>
  <conditionalFormatting sqref="P378:W378">
    <cfRule type="colorScale" priority="1611">
      <colorScale>
        <cfvo type="min"/>
        <cfvo type="max"/>
        <color rgb="FFFFEF9C"/>
        <color rgb="FFFF7128"/>
      </colorScale>
    </cfRule>
  </conditionalFormatting>
  <conditionalFormatting sqref="P380:W381">
    <cfRule type="containsBlanks" dxfId="2797" priority="1610">
      <formula>LEN(TRIM(P380))=0</formula>
    </cfRule>
  </conditionalFormatting>
  <conditionalFormatting sqref="P380:W380">
    <cfRule type="colorScale" priority="1609">
      <colorScale>
        <cfvo type="min"/>
        <cfvo type="max"/>
        <color rgb="FFFFEF9C"/>
        <color rgb="FFFF7128"/>
      </colorScale>
    </cfRule>
  </conditionalFormatting>
  <conditionalFormatting sqref="P382:W383">
    <cfRule type="containsBlanks" dxfId="2796" priority="1608">
      <formula>LEN(TRIM(P382))=0</formula>
    </cfRule>
  </conditionalFormatting>
  <conditionalFormatting sqref="P382:W382">
    <cfRule type="colorScale" priority="1607">
      <colorScale>
        <cfvo type="min"/>
        <cfvo type="max"/>
        <color rgb="FFFFEF9C"/>
        <color rgb="FFFF7128"/>
      </colorScale>
    </cfRule>
  </conditionalFormatting>
  <conditionalFormatting sqref="P384:W385">
    <cfRule type="containsBlanks" dxfId="2795" priority="1606">
      <formula>LEN(TRIM(P384))=0</formula>
    </cfRule>
  </conditionalFormatting>
  <conditionalFormatting sqref="P384:W384">
    <cfRule type="colorScale" priority="1605">
      <colorScale>
        <cfvo type="min"/>
        <cfvo type="max"/>
        <color rgb="FFFFEF9C"/>
        <color rgb="FFFF7128"/>
      </colorScale>
    </cfRule>
  </conditionalFormatting>
  <conditionalFormatting sqref="P388:W389">
    <cfRule type="containsBlanks" dxfId="2794" priority="1604">
      <formula>LEN(TRIM(P388))=0</formula>
    </cfRule>
  </conditionalFormatting>
  <conditionalFormatting sqref="P388:W388">
    <cfRule type="colorScale" priority="1603">
      <colorScale>
        <cfvo type="min"/>
        <cfvo type="max"/>
        <color rgb="FFFFEF9C"/>
        <color rgb="FFFF7128"/>
      </colorScale>
    </cfRule>
  </conditionalFormatting>
  <conditionalFormatting sqref="P390:W391">
    <cfRule type="containsBlanks" dxfId="2793" priority="1602">
      <formula>LEN(TRIM(P390))=0</formula>
    </cfRule>
  </conditionalFormatting>
  <conditionalFormatting sqref="P390:W390">
    <cfRule type="colorScale" priority="1601">
      <colorScale>
        <cfvo type="min"/>
        <cfvo type="max"/>
        <color rgb="FFFFEF9C"/>
        <color rgb="FFFF7128"/>
      </colorScale>
    </cfRule>
  </conditionalFormatting>
  <conditionalFormatting sqref="P392:W393">
    <cfRule type="containsBlanks" dxfId="2792" priority="1600">
      <formula>LEN(TRIM(P392))=0</formula>
    </cfRule>
  </conditionalFormatting>
  <conditionalFormatting sqref="P392:W392">
    <cfRule type="colorScale" priority="1599">
      <colorScale>
        <cfvo type="min"/>
        <cfvo type="max"/>
        <color rgb="FFFFEF9C"/>
        <color rgb="FFFF7128"/>
      </colorScale>
    </cfRule>
  </conditionalFormatting>
  <conditionalFormatting sqref="P394:W395">
    <cfRule type="containsBlanks" dxfId="2791" priority="1598">
      <formula>LEN(TRIM(P394))=0</formula>
    </cfRule>
  </conditionalFormatting>
  <conditionalFormatting sqref="P394:W394">
    <cfRule type="colorScale" priority="1597">
      <colorScale>
        <cfvo type="min"/>
        <cfvo type="max"/>
        <color rgb="FFFFEF9C"/>
        <color rgb="FFFF7128"/>
      </colorScale>
    </cfRule>
  </conditionalFormatting>
  <conditionalFormatting sqref="P396:W397">
    <cfRule type="containsBlanks" dxfId="2790" priority="1596">
      <formula>LEN(TRIM(P396))=0</formula>
    </cfRule>
  </conditionalFormatting>
  <conditionalFormatting sqref="P396:W396">
    <cfRule type="colorScale" priority="1595">
      <colorScale>
        <cfvo type="min"/>
        <cfvo type="max"/>
        <color rgb="FFFFEF9C"/>
        <color rgb="FFFF7128"/>
      </colorScale>
    </cfRule>
  </conditionalFormatting>
  <conditionalFormatting sqref="P398:W399">
    <cfRule type="containsBlanks" dxfId="2789" priority="1594">
      <formula>LEN(TRIM(P398))=0</formula>
    </cfRule>
  </conditionalFormatting>
  <conditionalFormatting sqref="P398:W398">
    <cfRule type="colorScale" priority="1593">
      <colorScale>
        <cfvo type="min"/>
        <cfvo type="max"/>
        <color rgb="FFFFEF9C"/>
        <color rgb="FFFF7128"/>
      </colorScale>
    </cfRule>
  </conditionalFormatting>
  <conditionalFormatting sqref="P400:W401">
    <cfRule type="containsBlanks" dxfId="2788" priority="1592">
      <formula>LEN(TRIM(P400))=0</formula>
    </cfRule>
  </conditionalFormatting>
  <conditionalFormatting sqref="P400:W400">
    <cfRule type="colorScale" priority="1591">
      <colorScale>
        <cfvo type="min"/>
        <cfvo type="max"/>
        <color rgb="FFFFEF9C"/>
        <color rgb="FFFF7128"/>
      </colorScale>
    </cfRule>
  </conditionalFormatting>
  <conditionalFormatting sqref="P402:W403">
    <cfRule type="containsBlanks" dxfId="2787" priority="1590">
      <formula>LEN(TRIM(P402))=0</formula>
    </cfRule>
  </conditionalFormatting>
  <conditionalFormatting sqref="P402:W402">
    <cfRule type="colorScale" priority="1589">
      <colorScale>
        <cfvo type="min"/>
        <cfvo type="max"/>
        <color rgb="FFFFEF9C"/>
        <color rgb="FFFF7128"/>
      </colorScale>
    </cfRule>
  </conditionalFormatting>
  <conditionalFormatting sqref="P404:W405">
    <cfRule type="containsBlanks" dxfId="2786" priority="1588">
      <formula>LEN(TRIM(P404))=0</formula>
    </cfRule>
  </conditionalFormatting>
  <conditionalFormatting sqref="P404:W404">
    <cfRule type="colorScale" priority="1587">
      <colorScale>
        <cfvo type="min"/>
        <cfvo type="max"/>
        <color rgb="FFFFEF9C"/>
        <color rgb="FFFF7128"/>
      </colorScale>
    </cfRule>
  </conditionalFormatting>
  <conditionalFormatting sqref="P406:W407">
    <cfRule type="containsBlanks" dxfId="2785" priority="1586">
      <formula>LEN(TRIM(P406))=0</formula>
    </cfRule>
  </conditionalFormatting>
  <conditionalFormatting sqref="P406:W406">
    <cfRule type="colorScale" priority="1585">
      <colorScale>
        <cfvo type="min"/>
        <cfvo type="max"/>
        <color rgb="FFFFEF9C"/>
        <color rgb="FFFF7128"/>
      </colorScale>
    </cfRule>
  </conditionalFormatting>
  <conditionalFormatting sqref="P408:W409">
    <cfRule type="containsBlanks" dxfId="2784" priority="1584">
      <formula>LEN(TRIM(P408))=0</formula>
    </cfRule>
  </conditionalFormatting>
  <conditionalFormatting sqref="P408:W408">
    <cfRule type="colorScale" priority="1583">
      <colorScale>
        <cfvo type="min"/>
        <cfvo type="max"/>
        <color rgb="FFFFEF9C"/>
        <color rgb="FFFF7128"/>
      </colorScale>
    </cfRule>
  </conditionalFormatting>
  <conditionalFormatting sqref="P386:W387">
    <cfRule type="containsBlanks" dxfId="2783" priority="1582">
      <formula>LEN(TRIM(P386))=0</formula>
    </cfRule>
  </conditionalFormatting>
  <conditionalFormatting sqref="P386:W386">
    <cfRule type="colorScale" priority="1581">
      <colorScale>
        <cfvo type="min"/>
        <cfvo type="max"/>
        <color rgb="FFFFEF9C"/>
        <color rgb="FFFF7128"/>
      </colorScale>
    </cfRule>
  </conditionalFormatting>
  <conditionalFormatting sqref="P410:W411">
    <cfRule type="containsBlanks" dxfId="2782" priority="1580">
      <formula>LEN(TRIM(P410))=0</formula>
    </cfRule>
  </conditionalFormatting>
  <conditionalFormatting sqref="P410:W410">
    <cfRule type="colorScale" priority="1579">
      <colorScale>
        <cfvo type="min"/>
        <cfvo type="max"/>
        <color rgb="FFFFEF9C"/>
        <color rgb="FFFF7128"/>
      </colorScale>
    </cfRule>
  </conditionalFormatting>
  <conditionalFormatting sqref="P412:W413">
    <cfRule type="containsBlanks" dxfId="2781" priority="1578">
      <formula>LEN(TRIM(P412))=0</formula>
    </cfRule>
  </conditionalFormatting>
  <conditionalFormatting sqref="P412:W412">
    <cfRule type="colorScale" priority="1577">
      <colorScale>
        <cfvo type="min"/>
        <cfvo type="max"/>
        <color rgb="FFFFEF9C"/>
        <color rgb="FFFF7128"/>
      </colorScale>
    </cfRule>
  </conditionalFormatting>
  <conditionalFormatting sqref="P414:W415">
    <cfRule type="containsBlanks" dxfId="2780" priority="1576">
      <formula>LEN(TRIM(P414))=0</formula>
    </cfRule>
  </conditionalFormatting>
  <conditionalFormatting sqref="P414:W414">
    <cfRule type="colorScale" priority="1575">
      <colorScale>
        <cfvo type="min"/>
        <cfvo type="max"/>
        <color rgb="FFFFEF9C"/>
        <color rgb="FFFF7128"/>
      </colorScale>
    </cfRule>
  </conditionalFormatting>
  <conditionalFormatting sqref="P416:W417">
    <cfRule type="containsBlanks" dxfId="2779" priority="1574">
      <formula>LEN(TRIM(P416))=0</formula>
    </cfRule>
  </conditionalFormatting>
  <conditionalFormatting sqref="P416:W416">
    <cfRule type="colorScale" priority="1573">
      <colorScale>
        <cfvo type="min"/>
        <cfvo type="max"/>
        <color rgb="FFFFEF9C"/>
        <color rgb="FFFF7128"/>
      </colorScale>
    </cfRule>
  </conditionalFormatting>
  <conditionalFormatting sqref="P418:W419">
    <cfRule type="containsBlanks" dxfId="2778" priority="1572">
      <formula>LEN(TRIM(P418))=0</formula>
    </cfRule>
  </conditionalFormatting>
  <conditionalFormatting sqref="P418:W418">
    <cfRule type="colorScale" priority="1571">
      <colorScale>
        <cfvo type="min"/>
        <cfvo type="max"/>
        <color rgb="FFFFEF9C"/>
        <color rgb="FFFF7128"/>
      </colorScale>
    </cfRule>
  </conditionalFormatting>
  <conditionalFormatting sqref="P420:W421">
    <cfRule type="containsBlanks" dxfId="2777" priority="1570">
      <formula>LEN(TRIM(P420))=0</formula>
    </cfRule>
  </conditionalFormatting>
  <conditionalFormatting sqref="P420:W420">
    <cfRule type="colorScale" priority="1569">
      <colorScale>
        <cfvo type="min"/>
        <cfvo type="max"/>
        <color rgb="FFFFEF9C"/>
        <color rgb="FFFF7128"/>
      </colorScale>
    </cfRule>
  </conditionalFormatting>
  <conditionalFormatting sqref="P422:W423">
    <cfRule type="containsBlanks" dxfId="2776" priority="1568">
      <formula>LEN(TRIM(P422))=0</formula>
    </cfRule>
  </conditionalFormatting>
  <conditionalFormatting sqref="P422:W422">
    <cfRule type="colorScale" priority="1567">
      <colorScale>
        <cfvo type="min"/>
        <cfvo type="max"/>
        <color rgb="FFFFEF9C"/>
        <color rgb="FFFF7128"/>
      </colorScale>
    </cfRule>
  </conditionalFormatting>
  <conditionalFormatting sqref="P424:W425">
    <cfRule type="containsBlanks" dxfId="2775" priority="1566">
      <formula>LEN(TRIM(P424))=0</formula>
    </cfRule>
  </conditionalFormatting>
  <conditionalFormatting sqref="P424:W424">
    <cfRule type="colorScale" priority="1565">
      <colorScale>
        <cfvo type="min"/>
        <cfvo type="max"/>
        <color rgb="FFFFEF9C"/>
        <color rgb="FFFF7128"/>
      </colorScale>
    </cfRule>
  </conditionalFormatting>
  <conditionalFormatting sqref="P426:W427">
    <cfRule type="containsBlanks" dxfId="2774" priority="1564">
      <formula>LEN(TRIM(P426))=0</formula>
    </cfRule>
  </conditionalFormatting>
  <conditionalFormatting sqref="P426:W426">
    <cfRule type="colorScale" priority="1563">
      <colorScale>
        <cfvo type="min"/>
        <cfvo type="max"/>
        <color rgb="FFFFEF9C"/>
        <color rgb="FFFF7128"/>
      </colorScale>
    </cfRule>
  </conditionalFormatting>
  <conditionalFormatting sqref="P428:W429">
    <cfRule type="containsBlanks" dxfId="2773" priority="1562">
      <formula>LEN(TRIM(P428))=0</formula>
    </cfRule>
  </conditionalFormatting>
  <conditionalFormatting sqref="P428:W428">
    <cfRule type="colorScale" priority="1561">
      <colorScale>
        <cfvo type="min"/>
        <cfvo type="max"/>
        <color rgb="FFFFEF9C"/>
        <color rgb="FFFF7128"/>
      </colorScale>
    </cfRule>
  </conditionalFormatting>
  <conditionalFormatting sqref="P430:W431">
    <cfRule type="containsBlanks" dxfId="2772" priority="1560">
      <formula>LEN(TRIM(P430))=0</formula>
    </cfRule>
  </conditionalFormatting>
  <conditionalFormatting sqref="P430:W430">
    <cfRule type="colorScale" priority="1559">
      <colorScale>
        <cfvo type="min"/>
        <cfvo type="max"/>
        <color rgb="FFFFEF9C"/>
        <color rgb="FFFF7128"/>
      </colorScale>
    </cfRule>
  </conditionalFormatting>
  <conditionalFormatting sqref="P432:W433">
    <cfRule type="containsBlanks" dxfId="2771" priority="1558">
      <formula>LEN(TRIM(P432))=0</formula>
    </cfRule>
  </conditionalFormatting>
  <conditionalFormatting sqref="P432:W432">
    <cfRule type="colorScale" priority="1557">
      <colorScale>
        <cfvo type="min"/>
        <cfvo type="max"/>
        <color rgb="FFFFEF9C"/>
        <color rgb="FFFF7128"/>
      </colorScale>
    </cfRule>
  </conditionalFormatting>
  <conditionalFormatting sqref="P434:W435">
    <cfRule type="containsBlanks" dxfId="2770" priority="1556">
      <formula>LEN(TRIM(P434))=0</formula>
    </cfRule>
  </conditionalFormatting>
  <conditionalFormatting sqref="P434:W434">
    <cfRule type="colorScale" priority="1555">
      <colorScale>
        <cfvo type="min"/>
        <cfvo type="max"/>
        <color rgb="FFFFEF9C"/>
        <color rgb="FFFF7128"/>
      </colorScale>
    </cfRule>
  </conditionalFormatting>
  <conditionalFormatting sqref="P436:W437">
    <cfRule type="containsBlanks" dxfId="2769" priority="1554">
      <formula>LEN(TRIM(P436))=0</formula>
    </cfRule>
  </conditionalFormatting>
  <conditionalFormatting sqref="P436:W436">
    <cfRule type="colorScale" priority="1553">
      <colorScale>
        <cfvo type="min"/>
        <cfvo type="max"/>
        <color rgb="FFFFEF9C"/>
        <color rgb="FFFF7128"/>
      </colorScale>
    </cfRule>
  </conditionalFormatting>
  <conditionalFormatting sqref="P438:W439">
    <cfRule type="containsBlanks" dxfId="2768" priority="1552">
      <formula>LEN(TRIM(P438))=0</formula>
    </cfRule>
  </conditionalFormatting>
  <conditionalFormatting sqref="P438:W438">
    <cfRule type="colorScale" priority="1551">
      <colorScale>
        <cfvo type="min"/>
        <cfvo type="max"/>
        <color rgb="FFFFEF9C"/>
        <color rgb="FFFF7128"/>
      </colorScale>
    </cfRule>
  </conditionalFormatting>
  <conditionalFormatting sqref="P440:W441">
    <cfRule type="containsBlanks" dxfId="2767" priority="1550">
      <formula>LEN(TRIM(P440))=0</formula>
    </cfRule>
  </conditionalFormatting>
  <conditionalFormatting sqref="P440:W440">
    <cfRule type="colorScale" priority="1549">
      <colorScale>
        <cfvo type="min"/>
        <cfvo type="max"/>
        <color rgb="FFFFEF9C"/>
        <color rgb="FFFF7128"/>
      </colorScale>
    </cfRule>
  </conditionalFormatting>
  <conditionalFormatting sqref="P442:W443">
    <cfRule type="containsBlanks" dxfId="2766" priority="1548">
      <formula>LEN(TRIM(P442))=0</formula>
    </cfRule>
  </conditionalFormatting>
  <conditionalFormatting sqref="P442:W442">
    <cfRule type="colorScale" priority="1547">
      <colorScale>
        <cfvo type="min"/>
        <cfvo type="max"/>
        <color rgb="FFFFEF9C"/>
        <color rgb="FFFF7128"/>
      </colorScale>
    </cfRule>
  </conditionalFormatting>
  <conditionalFormatting sqref="P444:W445">
    <cfRule type="containsBlanks" dxfId="2765" priority="1546">
      <formula>LEN(TRIM(P444))=0</formula>
    </cfRule>
  </conditionalFormatting>
  <conditionalFormatting sqref="P444:W444">
    <cfRule type="colorScale" priority="1545">
      <colorScale>
        <cfvo type="min"/>
        <cfvo type="max"/>
        <color rgb="FFFFEF9C"/>
        <color rgb="FFFF7128"/>
      </colorScale>
    </cfRule>
  </conditionalFormatting>
  <conditionalFormatting sqref="P446:W447">
    <cfRule type="containsBlanks" dxfId="2764" priority="1544">
      <formula>LEN(TRIM(P446))=0</formula>
    </cfRule>
  </conditionalFormatting>
  <conditionalFormatting sqref="P446:W446">
    <cfRule type="colorScale" priority="1543">
      <colorScale>
        <cfvo type="min"/>
        <cfvo type="max"/>
        <color rgb="FFFFEF9C"/>
        <color rgb="FFFF7128"/>
      </colorScale>
    </cfRule>
  </conditionalFormatting>
  <conditionalFormatting sqref="P448:W449">
    <cfRule type="containsBlanks" dxfId="2763" priority="1542">
      <formula>LEN(TRIM(P448))=0</formula>
    </cfRule>
  </conditionalFormatting>
  <conditionalFormatting sqref="P448:W448">
    <cfRule type="colorScale" priority="1541">
      <colorScale>
        <cfvo type="min"/>
        <cfvo type="max"/>
        <color rgb="FFFFEF9C"/>
        <color rgb="FFFF7128"/>
      </colorScale>
    </cfRule>
  </conditionalFormatting>
  <conditionalFormatting sqref="P452:W453">
    <cfRule type="containsBlanks" dxfId="2762" priority="1540">
      <formula>LEN(TRIM(P452))=0</formula>
    </cfRule>
  </conditionalFormatting>
  <conditionalFormatting sqref="P452:W452">
    <cfRule type="colorScale" priority="1539">
      <colorScale>
        <cfvo type="min"/>
        <cfvo type="max"/>
        <color rgb="FFFFEF9C"/>
        <color rgb="FFFF7128"/>
      </colorScale>
    </cfRule>
  </conditionalFormatting>
  <conditionalFormatting sqref="P454:W455">
    <cfRule type="containsBlanks" dxfId="2761" priority="1538">
      <formula>LEN(TRIM(P454))=0</formula>
    </cfRule>
  </conditionalFormatting>
  <conditionalFormatting sqref="P454:W454">
    <cfRule type="colorScale" priority="1537">
      <colorScale>
        <cfvo type="min"/>
        <cfvo type="max"/>
        <color rgb="FFFFEF9C"/>
        <color rgb="FFFF7128"/>
      </colorScale>
    </cfRule>
  </conditionalFormatting>
  <conditionalFormatting sqref="P456:W457">
    <cfRule type="containsBlanks" dxfId="2760" priority="1536">
      <formula>LEN(TRIM(P456))=0</formula>
    </cfRule>
  </conditionalFormatting>
  <conditionalFormatting sqref="P456:W456">
    <cfRule type="colorScale" priority="1535">
      <colorScale>
        <cfvo type="min"/>
        <cfvo type="max"/>
        <color rgb="FFFFEF9C"/>
        <color rgb="FFFF7128"/>
      </colorScale>
    </cfRule>
  </conditionalFormatting>
  <conditionalFormatting sqref="P458:W459">
    <cfRule type="containsBlanks" dxfId="2759" priority="1534">
      <formula>LEN(TRIM(P458))=0</formula>
    </cfRule>
  </conditionalFormatting>
  <conditionalFormatting sqref="P458:W458">
    <cfRule type="colorScale" priority="1533">
      <colorScale>
        <cfvo type="min"/>
        <cfvo type="max"/>
        <color rgb="FFFFEF9C"/>
        <color rgb="FFFF7128"/>
      </colorScale>
    </cfRule>
  </conditionalFormatting>
  <conditionalFormatting sqref="P460:W461">
    <cfRule type="containsBlanks" dxfId="2758" priority="1532">
      <formula>LEN(TRIM(P460))=0</formula>
    </cfRule>
  </conditionalFormatting>
  <conditionalFormatting sqref="P460:W460">
    <cfRule type="colorScale" priority="1531">
      <colorScale>
        <cfvo type="min"/>
        <cfvo type="max"/>
        <color rgb="FFFFEF9C"/>
        <color rgb="FFFF7128"/>
      </colorScale>
    </cfRule>
  </conditionalFormatting>
  <conditionalFormatting sqref="P462:W463">
    <cfRule type="containsBlanks" dxfId="2757" priority="1530">
      <formula>LEN(TRIM(P462))=0</formula>
    </cfRule>
  </conditionalFormatting>
  <conditionalFormatting sqref="P462:W462">
    <cfRule type="colorScale" priority="1529">
      <colorScale>
        <cfvo type="min"/>
        <cfvo type="max"/>
        <color rgb="FFFFEF9C"/>
        <color rgb="FFFF7128"/>
      </colorScale>
    </cfRule>
  </conditionalFormatting>
  <conditionalFormatting sqref="P464:W465">
    <cfRule type="containsBlanks" dxfId="2756" priority="1528">
      <formula>LEN(TRIM(P464))=0</formula>
    </cfRule>
  </conditionalFormatting>
  <conditionalFormatting sqref="P464:W464">
    <cfRule type="colorScale" priority="1527">
      <colorScale>
        <cfvo type="min"/>
        <cfvo type="max"/>
        <color rgb="FFFFEF9C"/>
        <color rgb="FFFF7128"/>
      </colorScale>
    </cfRule>
  </conditionalFormatting>
  <conditionalFormatting sqref="P466:W467">
    <cfRule type="containsBlanks" dxfId="2755" priority="1526">
      <formula>LEN(TRIM(P466))=0</formula>
    </cfRule>
  </conditionalFormatting>
  <conditionalFormatting sqref="P466:W466">
    <cfRule type="colorScale" priority="1525">
      <colorScale>
        <cfvo type="min"/>
        <cfvo type="max"/>
        <color rgb="FFFFEF9C"/>
        <color rgb="FFFF7128"/>
      </colorScale>
    </cfRule>
  </conditionalFormatting>
  <conditionalFormatting sqref="P468:W469">
    <cfRule type="containsBlanks" dxfId="2754" priority="1524">
      <formula>LEN(TRIM(P468))=0</formula>
    </cfRule>
  </conditionalFormatting>
  <conditionalFormatting sqref="P468:W468">
    <cfRule type="colorScale" priority="1523">
      <colorScale>
        <cfvo type="min"/>
        <cfvo type="max"/>
        <color rgb="FFFFEF9C"/>
        <color rgb="FFFF7128"/>
      </colorScale>
    </cfRule>
  </conditionalFormatting>
  <conditionalFormatting sqref="P470:W471">
    <cfRule type="containsBlanks" dxfId="2753" priority="1522">
      <formula>LEN(TRIM(P470))=0</formula>
    </cfRule>
  </conditionalFormatting>
  <conditionalFormatting sqref="P470:W470">
    <cfRule type="colorScale" priority="1521">
      <colorScale>
        <cfvo type="min"/>
        <cfvo type="max"/>
        <color rgb="FFFFEF9C"/>
        <color rgb="FFFF7128"/>
      </colorScale>
    </cfRule>
  </conditionalFormatting>
  <conditionalFormatting sqref="P472:W473">
    <cfRule type="containsBlanks" dxfId="2752" priority="1520">
      <formula>LEN(TRIM(P472))=0</formula>
    </cfRule>
  </conditionalFormatting>
  <conditionalFormatting sqref="P472:W472">
    <cfRule type="colorScale" priority="1519">
      <colorScale>
        <cfvo type="min"/>
        <cfvo type="max"/>
        <color rgb="FFFFEF9C"/>
        <color rgb="FFFF7128"/>
      </colorScale>
    </cfRule>
  </conditionalFormatting>
  <conditionalFormatting sqref="P450:W451">
    <cfRule type="containsBlanks" dxfId="2751" priority="1518">
      <formula>LEN(TRIM(P450))=0</formula>
    </cfRule>
  </conditionalFormatting>
  <conditionalFormatting sqref="P450:W450">
    <cfRule type="colorScale" priority="1517">
      <colorScale>
        <cfvo type="min"/>
        <cfvo type="max"/>
        <color rgb="FFFFEF9C"/>
        <color rgb="FFFF7128"/>
      </colorScale>
    </cfRule>
  </conditionalFormatting>
  <conditionalFormatting sqref="P474:W475">
    <cfRule type="containsBlanks" dxfId="2750" priority="1516">
      <formula>LEN(TRIM(P474))=0</formula>
    </cfRule>
  </conditionalFormatting>
  <conditionalFormatting sqref="P474:W474">
    <cfRule type="colorScale" priority="1515">
      <colorScale>
        <cfvo type="min"/>
        <cfvo type="max"/>
        <color rgb="FFFFEF9C"/>
        <color rgb="FFFF7128"/>
      </colorScale>
    </cfRule>
  </conditionalFormatting>
  <conditionalFormatting sqref="P476:W477">
    <cfRule type="containsBlanks" dxfId="2749" priority="1514">
      <formula>LEN(TRIM(P476))=0</formula>
    </cfRule>
  </conditionalFormatting>
  <conditionalFormatting sqref="P476:W476">
    <cfRule type="colorScale" priority="1513">
      <colorScale>
        <cfvo type="min"/>
        <cfvo type="max"/>
        <color rgb="FFFFEF9C"/>
        <color rgb="FFFF7128"/>
      </colorScale>
    </cfRule>
  </conditionalFormatting>
  <conditionalFormatting sqref="P478:W479">
    <cfRule type="containsBlanks" dxfId="2748" priority="1512">
      <formula>LEN(TRIM(P478))=0</formula>
    </cfRule>
  </conditionalFormatting>
  <conditionalFormatting sqref="P478:W478">
    <cfRule type="colorScale" priority="1511">
      <colorScale>
        <cfvo type="min"/>
        <cfvo type="max"/>
        <color rgb="FFFFEF9C"/>
        <color rgb="FFFF7128"/>
      </colorScale>
    </cfRule>
  </conditionalFormatting>
  <conditionalFormatting sqref="P480:W481">
    <cfRule type="containsBlanks" dxfId="2747" priority="1510">
      <formula>LEN(TRIM(P480))=0</formula>
    </cfRule>
  </conditionalFormatting>
  <conditionalFormatting sqref="P480:W480">
    <cfRule type="colorScale" priority="1509">
      <colorScale>
        <cfvo type="min"/>
        <cfvo type="max"/>
        <color rgb="FFFFEF9C"/>
        <color rgb="FFFF7128"/>
      </colorScale>
    </cfRule>
  </conditionalFormatting>
  <conditionalFormatting sqref="P482:W483">
    <cfRule type="containsBlanks" dxfId="2746" priority="1508">
      <formula>LEN(TRIM(P482))=0</formula>
    </cfRule>
  </conditionalFormatting>
  <conditionalFormatting sqref="P482:W482">
    <cfRule type="colorScale" priority="1507">
      <colorScale>
        <cfvo type="min"/>
        <cfvo type="max"/>
        <color rgb="FFFFEF9C"/>
        <color rgb="FFFF7128"/>
      </colorScale>
    </cfRule>
  </conditionalFormatting>
  <conditionalFormatting sqref="P484:W485">
    <cfRule type="containsBlanks" dxfId="2745" priority="1506">
      <formula>LEN(TRIM(P484))=0</formula>
    </cfRule>
  </conditionalFormatting>
  <conditionalFormatting sqref="P484:W484">
    <cfRule type="colorScale" priority="1505">
      <colorScale>
        <cfvo type="min"/>
        <cfvo type="max"/>
        <color rgb="FFFFEF9C"/>
        <color rgb="FFFF7128"/>
      </colorScale>
    </cfRule>
  </conditionalFormatting>
  <conditionalFormatting sqref="P486:W487">
    <cfRule type="containsBlanks" dxfId="2744" priority="1504">
      <formula>LEN(TRIM(P486))=0</formula>
    </cfRule>
  </conditionalFormatting>
  <conditionalFormatting sqref="P486:W486">
    <cfRule type="colorScale" priority="1503">
      <colorScale>
        <cfvo type="min"/>
        <cfvo type="max"/>
        <color rgb="FFFFEF9C"/>
        <color rgb="FFFF7128"/>
      </colorScale>
    </cfRule>
  </conditionalFormatting>
  <conditionalFormatting sqref="P488:W489">
    <cfRule type="containsBlanks" dxfId="2743" priority="1502">
      <formula>LEN(TRIM(P488))=0</formula>
    </cfRule>
  </conditionalFormatting>
  <conditionalFormatting sqref="P488:W488">
    <cfRule type="colorScale" priority="1501">
      <colorScale>
        <cfvo type="min"/>
        <cfvo type="max"/>
        <color rgb="FFFFEF9C"/>
        <color rgb="FFFF7128"/>
      </colorScale>
    </cfRule>
  </conditionalFormatting>
  <conditionalFormatting sqref="P490:W491">
    <cfRule type="containsBlanks" dxfId="2742" priority="1500">
      <formula>LEN(TRIM(P490))=0</formula>
    </cfRule>
  </conditionalFormatting>
  <conditionalFormatting sqref="P490:W490">
    <cfRule type="colorScale" priority="1499">
      <colorScale>
        <cfvo type="min"/>
        <cfvo type="max"/>
        <color rgb="FFFFEF9C"/>
        <color rgb="FFFF7128"/>
      </colorScale>
    </cfRule>
  </conditionalFormatting>
  <conditionalFormatting sqref="P492:W493">
    <cfRule type="containsBlanks" dxfId="2741" priority="1498">
      <formula>LEN(TRIM(P492))=0</formula>
    </cfRule>
  </conditionalFormatting>
  <conditionalFormatting sqref="P492:W492">
    <cfRule type="colorScale" priority="1497">
      <colorScale>
        <cfvo type="min"/>
        <cfvo type="max"/>
        <color rgb="FFFFEF9C"/>
        <color rgb="FFFF7128"/>
      </colorScale>
    </cfRule>
  </conditionalFormatting>
  <conditionalFormatting sqref="P494:W495">
    <cfRule type="containsBlanks" dxfId="2740" priority="1496">
      <formula>LEN(TRIM(P494))=0</formula>
    </cfRule>
  </conditionalFormatting>
  <conditionalFormatting sqref="P494:W494">
    <cfRule type="colorScale" priority="1495">
      <colorScale>
        <cfvo type="min"/>
        <cfvo type="max"/>
        <color rgb="FFFFEF9C"/>
        <color rgb="FFFF7128"/>
      </colorScale>
    </cfRule>
  </conditionalFormatting>
  <conditionalFormatting sqref="P496:W497">
    <cfRule type="containsBlanks" dxfId="2739" priority="1494">
      <formula>LEN(TRIM(P496))=0</formula>
    </cfRule>
  </conditionalFormatting>
  <conditionalFormatting sqref="P496:W496">
    <cfRule type="colorScale" priority="1493">
      <colorScale>
        <cfvo type="min"/>
        <cfvo type="max"/>
        <color rgb="FFFFEF9C"/>
        <color rgb="FFFF7128"/>
      </colorScale>
    </cfRule>
  </conditionalFormatting>
  <conditionalFormatting sqref="P498:W499">
    <cfRule type="containsBlanks" dxfId="2738" priority="1492">
      <formula>LEN(TRIM(P498))=0</formula>
    </cfRule>
  </conditionalFormatting>
  <conditionalFormatting sqref="P498:W498">
    <cfRule type="colorScale" priority="1491">
      <colorScale>
        <cfvo type="min"/>
        <cfvo type="max"/>
        <color rgb="FFFFEF9C"/>
        <color rgb="FFFF7128"/>
      </colorScale>
    </cfRule>
  </conditionalFormatting>
  <conditionalFormatting sqref="P500:W501">
    <cfRule type="containsBlanks" dxfId="2737" priority="1490">
      <formula>LEN(TRIM(P500))=0</formula>
    </cfRule>
  </conditionalFormatting>
  <conditionalFormatting sqref="P500:W500">
    <cfRule type="colorScale" priority="1489">
      <colorScale>
        <cfvo type="min"/>
        <cfvo type="max"/>
        <color rgb="FFFFEF9C"/>
        <color rgb="FFFF7128"/>
      </colorScale>
    </cfRule>
  </conditionalFormatting>
  <conditionalFormatting sqref="P502:W503">
    <cfRule type="containsBlanks" dxfId="2736" priority="1488">
      <formula>LEN(TRIM(P502))=0</formula>
    </cfRule>
  </conditionalFormatting>
  <conditionalFormatting sqref="P502:W502">
    <cfRule type="colorScale" priority="1487">
      <colorScale>
        <cfvo type="min"/>
        <cfvo type="max"/>
        <color rgb="FFFFEF9C"/>
        <color rgb="FFFF7128"/>
      </colorScale>
    </cfRule>
  </conditionalFormatting>
  <conditionalFormatting sqref="P504:W505">
    <cfRule type="containsBlanks" dxfId="2735" priority="1486">
      <formula>LEN(TRIM(P504))=0</formula>
    </cfRule>
  </conditionalFormatting>
  <conditionalFormatting sqref="P504:W504">
    <cfRule type="colorScale" priority="1485">
      <colorScale>
        <cfvo type="min"/>
        <cfvo type="max"/>
        <color rgb="FFFFEF9C"/>
        <color rgb="FFFF7128"/>
      </colorScale>
    </cfRule>
  </conditionalFormatting>
  <conditionalFormatting sqref="P506:W507">
    <cfRule type="containsBlanks" dxfId="2734" priority="1484">
      <formula>LEN(TRIM(P506))=0</formula>
    </cfRule>
  </conditionalFormatting>
  <conditionalFormatting sqref="P506:W506">
    <cfRule type="colorScale" priority="1483">
      <colorScale>
        <cfvo type="min"/>
        <cfvo type="max"/>
        <color rgb="FFFFEF9C"/>
        <color rgb="FFFF7128"/>
      </colorScale>
    </cfRule>
  </conditionalFormatting>
  <conditionalFormatting sqref="P508:W509">
    <cfRule type="containsBlanks" dxfId="2733" priority="1482">
      <formula>LEN(TRIM(P508))=0</formula>
    </cfRule>
  </conditionalFormatting>
  <conditionalFormatting sqref="P508:W508">
    <cfRule type="colorScale" priority="1481">
      <colorScale>
        <cfvo type="min"/>
        <cfvo type="max"/>
        <color rgb="FFFFEF9C"/>
        <color rgb="FFFF7128"/>
      </colorScale>
    </cfRule>
  </conditionalFormatting>
  <conditionalFormatting sqref="F86:M87">
    <cfRule type="containsBlanks" dxfId="2732" priority="1480">
      <formula>LEN(TRIM(F86))=0</formula>
    </cfRule>
  </conditionalFormatting>
  <conditionalFormatting sqref="L86:M86">
    <cfRule type="expression" dxfId="2731" priority="1478">
      <formula>AE86=1</formula>
    </cfRule>
  </conditionalFormatting>
  <conditionalFormatting sqref="F86:M86">
    <cfRule type="colorScale" priority="1479">
      <colorScale>
        <cfvo type="min"/>
        <cfvo type="max"/>
        <color rgb="FFFFEF9C"/>
        <color rgb="FFFF7128"/>
      </colorScale>
    </cfRule>
  </conditionalFormatting>
  <conditionalFormatting sqref="F89:M89">
    <cfRule type="containsBlanks" dxfId="2730" priority="1477">
      <formula>LEN(TRIM(F89))=0</formula>
    </cfRule>
  </conditionalFormatting>
  <conditionalFormatting sqref="F88:M88">
    <cfRule type="containsBlanks" dxfId="2729" priority="1476">
      <formula>LEN(TRIM(F88))=0</formula>
    </cfRule>
    <cfRule type="colorScale" priority="1475">
      <colorScale>
        <cfvo type="min"/>
        <cfvo type="max"/>
        <color rgb="FFFFEF9C"/>
        <color rgb="FFFF7128"/>
      </colorScale>
    </cfRule>
  </conditionalFormatting>
  <conditionalFormatting sqref="H88:I88">
    <cfRule type="expression" dxfId="2728" priority="1474">
      <formula>Z88=1</formula>
    </cfRule>
  </conditionalFormatting>
  <conditionalFormatting sqref="F88:G88">
    <cfRule type="expression" dxfId="2727" priority="1473">
      <formula>Y88=1</formula>
    </cfRule>
  </conditionalFormatting>
  <conditionalFormatting sqref="J88:K88">
    <cfRule type="expression" dxfId="2726" priority="1472">
      <formula>AA88=1</formula>
    </cfRule>
  </conditionalFormatting>
  <conditionalFormatting sqref="L88:M88">
    <cfRule type="expression" dxfId="2725" priority="1471">
      <formula>AB88=1</formula>
    </cfRule>
  </conditionalFormatting>
  <conditionalFormatting sqref="F91:M91">
    <cfRule type="containsBlanks" dxfId="2724" priority="1470">
      <formula>LEN(TRIM(F91))=0</formula>
    </cfRule>
  </conditionalFormatting>
  <conditionalFormatting sqref="F90:M90">
    <cfRule type="containsBlanks" dxfId="2723" priority="1469">
      <formula>LEN(TRIM(F90))=0</formula>
    </cfRule>
    <cfRule type="colorScale" priority="1468">
      <colorScale>
        <cfvo type="min"/>
        <cfvo type="max"/>
        <color rgb="FFFFEF9C"/>
        <color rgb="FFFF7128"/>
      </colorScale>
    </cfRule>
  </conditionalFormatting>
  <conditionalFormatting sqref="H90:I90">
    <cfRule type="expression" dxfId="2722" priority="1467">
      <formula>Z90=1</formula>
    </cfRule>
  </conditionalFormatting>
  <conditionalFormatting sqref="F90:G90">
    <cfRule type="expression" dxfId="2721" priority="1466">
      <formula>Y90=1</formula>
    </cfRule>
  </conditionalFormatting>
  <conditionalFormatting sqref="J90:K90">
    <cfRule type="expression" dxfId="2720" priority="1465">
      <formula>AA90=1</formula>
    </cfRule>
  </conditionalFormatting>
  <conditionalFormatting sqref="L90:M90">
    <cfRule type="expression" dxfId="2719" priority="1464">
      <formula>AB90=1</formula>
    </cfRule>
  </conditionalFormatting>
  <conditionalFormatting sqref="F93:M93">
    <cfRule type="containsBlanks" dxfId="2718" priority="1463">
      <formula>LEN(TRIM(F93))=0</formula>
    </cfRule>
  </conditionalFormatting>
  <conditionalFormatting sqref="F92:M92">
    <cfRule type="containsBlanks" dxfId="2717" priority="1462">
      <formula>LEN(TRIM(F92))=0</formula>
    </cfRule>
    <cfRule type="colorScale" priority="1461">
      <colorScale>
        <cfvo type="min"/>
        <cfvo type="max"/>
        <color rgb="FFFFEF9C"/>
        <color rgb="FFFF7128"/>
      </colorScale>
    </cfRule>
  </conditionalFormatting>
  <conditionalFormatting sqref="H92:I92">
    <cfRule type="expression" dxfId="2716" priority="1460">
      <formula>Z92=1</formula>
    </cfRule>
  </conditionalFormatting>
  <conditionalFormatting sqref="F92:G92">
    <cfRule type="expression" dxfId="2715" priority="1459">
      <formula>Y92=1</formula>
    </cfRule>
  </conditionalFormatting>
  <conditionalFormatting sqref="J92:K92">
    <cfRule type="expression" dxfId="2714" priority="1458">
      <formula>AA92=1</formula>
    </cfRule>
  </conditionalFormatting>
  <conditionalFormatting sqref="L92:M92">
    <cfRule type="expression" dxfId="2713" priority="1457">
      <formula>AB92=1</formula>
    </cfRule>
  </conditionalFormatting>
  <conditionalFormatting sqref="F95:M95">
    <cfRule type="containsBlanks" dxfId="2712" priority="1456">
      <formula>LEN(TRIM(F95))=0</formula>
    </cfRule>
  </conditionalFormatting>
  <conditionalFormatting sqref="F94:M94">
    <cfRule type="containsBlanks" dxfId="2711" priority="1455">
      <formula>LEN(TRIM(F94))=0</formula>
    </cfRule>
    <cfRule type="colorScale" priority="1454">
      <colorScale>
        <cfvo type="min"/>
        <cfvo type="max"/>
        <color rgb="FFFFEF9C"/>
        <color rgb="FFFF7128"/>
      </colorScale>
    </cfRule>
  </conditionalFormatting>
  <conditionalFormatting sqref="H94:I94">
    <cfRule type="expression" dxfId="2710" priority="1453">
      <formula>Z94=1</formula>
    </cfRule>
  </conditionalFormatting>
  <conditionalFormatting sqref="F94:G94">
    <cfRule type="expression" dxfId="2709" priority="1452">
      <formula>Y94=1</formula>
    </cfRule>
  </conditionalFormatting>
  <conditionalFormatting sqref="J94:K94">
    <cfRule type="expression" dxfId="2708" priority="1451">
      <formula>AA94=1</formula>
    </cfRule>
  </conditionalFormatting>
  <conditionalFormatting sqref="L94:M94">
    <cfRule type="expression" dxfId="2707" priority="1450">
      <formula>AB94=1</formula>
    </cfRule>
  </conditionalFormatting>
  <conditionalFormatting sqref="F97:M97">
    <cfRule type="containsBlanks" dxfId="2706" priority="1449">
      <formula>LEN(TRIM(F97))=0</formula>
    </cfRule>
  </conditionalFormatting>
  <conditionalFormatting sqref="F96:M96">
    <cfRule type="containsBlanks" dxfId="2705" priority="1448">
      <formula>LEN(TRIM(F96))=0</formula>
    </cfRule>
    <cfRule type="colorScale" priority="1447">
      <colorScale>
        <cfvo type="min"/>
        <cfvo type="max"/>
        <color rgb="FFFFEF9C"/>
        <color rgb="FFFF7128"/>
      </colorScale>
    </cfRule>
  </conditionalFormatting>
  <conditionalFormatting sqref="H96:I96">
    <cfRule type="expression" dxfId="2704" priority="1446">
      <formula>Z96=1</formula>
    </cfRule>
  </conditionalFormatting>
  <conditionalFormatting sqref="F96:G96">
    <cfRule type="expression" dxfId="2703" priority="1445">
      <formula>Y96=1</formula>
    </cfRule>
  </conditionalFormatting>
  <conditionalFormatting sqref="J96:K96">
    <cfRule type="expression" dxfId="2702" priority="1444">
      <formula>AA96=1</formula>
    </cfRule>
  </conditionalFormatting>
  <conditionalFormatting sqref="L96:M96">
    <cfRule type="expression" dxfId="2701" priority="1443">
      <formula>AB96=1</formula>
    </cfRule>
  </conditionalFormatting>
  <conditionalFormatting sqref="F99:M99">
    <cfRule type="containsBlanks" dxfId="2700" priority="1442">
      <formula>LEN(TRIM(F99))=0</formula>
    </cfRule>
  </conditionalFormatting>
  <conditionalFormatting sqref="F98:M98">
    <cfRule type="containsBlanks" dxfId="2699" priority="1441">
      <formula>LEN(TRIM(F98))=0</formula>
    </cfRule>
    <cfRule type="colorScale" priority="1440">
      <colorScale>
        <cfvo type="min"/>
        <cfvo type="max"/>
        <color rgb="FFFFEF9C"/>
        <color rgb="FFFF7128"/>
      </colorScale>
    </cfRule>
  </conditionalFormatting>
  <conditionalFormatting sqref="H98:I98">
    <cfRule type="expression" dxfId="2698" priority="1439">
      <formula>Z98=1</formula>
    </cfRule>
  </conditionalFormatting>
  <conditionalFormatting sqref="F98:G98">
    <cfRule type="expression" dxfId="2697" priority="1438">
      <formula>Y98=1</formula>
    </cfRule>
  </conditionalFormatting>
  <conditionalFormatting sqref="J98:K98">
    <cfRule type="expression" dxfId="2696" priority="1437">
      <formula>AA98=1</formula>
    </cfRule>
  </conditionalFormatting>
  <conditionalFormatting sqref="L98:M98">
    <cfRule type="expression" dxfId="2695" priority="1436">
      <formula>AB98=1</formula>
    </cfRule>
  </conditionalFormatting>
  <conditionalFormatting sqref="F101:M101">
    <cfRule type="containsBlanks" dxfId="2694" priority="1435">
      <formula>LEN(TRIM(F101))=0</formula>
    </cfRule>
  </conditionalFormatting>
  <conditionalFormatting sqref="F100:M100">
    <cfRule type="containsBlanks" dxfId="2693" priority="1434">
      <formula>LEN(TRIM(F100))=0</formula>
    </cfRule>
    <cfRule type="colorScale" priority="1433">
      <colorScale>
        <cfvo type="min"/>
        <cfvo type="max"/>
        <color rgb="FFFFEF9C"/>
        <color rgb="FFFF7128"/>
      </colorScale>
    </cfRule>
  </conditionalFormatting>
  <conditionalFormatting sqref="H100:I100">
    <cfRule type="expression" dxfId="2692" priority="1432">
      <formula>Z100=1</formula>
    </cfRule>
  </conditionalFormatting>
  <conditionalFormatting sqref="F100:G100">
    <cfRule type="expression" dxfId="2691" priority="1431">
      <formula>Y100=1</formula>
    </cfRule>
  </conditionalFormatting>
  <conditionalFormatting sqref="J100:K100">
    <cfRule type="expression" dxfId="2690" priority="1430">
      <formula>AA100=1</formula>
    </cfRule>
  </conditionalFormatting>
  <conditionalFormatting sqref="L100:M100">
    <cfRule type="expression" dxfId="2689" priority="1429">
      <formula>AB100=1</formula>
    </cfRule>
  </conditionalFormatting>
  <conditionalFormatting sqref="F103:M103">
    <cfRule type="containsBlanks" dxfId="2688" priority="1428">
      <formula>LEN(TRIM(F103))=0</formula>
    </cfRule>
  </conditionalFormatting>
  <conditionalFormatting sqref="F102:M102">
    <cfRule type="containsBlanks" dxfId="2687" priority="1427">
      <formula>LEN(TRIM(F102))=0</formula>
    </cfRule>
    <cfRule type="colorScale" priority="1426">
      <colorScale>
        <cfvo type="min"/>
        <cfvo type="max"/>
        <color rgb="FFFFEF9C"/>
        <color rgb="FFFF7128"/>
      </colorScale>
    </cfRule>
  </conditionalFormatting>
  <conditionalFormatting sqref="H102:I102">
    <cfRule type="expression" dxfId="2686" priority="1425">
      <formula>Z102=1</formula>
    </cfRule>
  </conditionalFormatting>
  <conditionalFormatting sqref="F102:G102">
    <cfRule type="expression" dxfId="2685" priority="1424">
      <formula>Y102=1</formula>
    </cfRule>
  </conditionalFormatting>
  <conditionalFormatting sqref="J102:K102">
    <cfRule type="expression" dxfId="2684" priority="1423">
      <formula>AA102=1</formula>
    </cfRule>
  </conditionalFormatting>
  <conditionalFormatting sqref="L102:M102">
    <cfRule type="expression" dxfId="2683" priority="1422">
      <formula>AB102=1</formula>
    </cfRule>
  </conditionalFormatting>
  <conditionalFormatting sqref="F105:M105">
    <cfRule type="containsBlanks" dxfId="2682" priority="1421">
      <formula>LEN(TRIM(F105))=0</formula>
    </cfRule>
  </conditionalFormatting>
  <conditionalFormatting sqref="F104:M104">
    <cfRule type="containsBlanks" dxfId="2681" priority="1420">
      <formula>LEN(TRIM(F104))=0</formula>
    </cfRule>
    <cfRule type="colorScale" priority="1419">
      <colorScale>
        <cfvo type="min"/>
        <cfvo type="max"/>
        <color rgb="FFFFEF9C"/>
        <color rgb="FFFF7128"/>
      </colorScale>
    </cfRule>
  </conditionalFormatting>
  <conditionalFormatting sqref="H104:I104">
    <cfRule type="expression" dxfId="2680" priority="1418">
      <formula>Z104=1</formula>
    </cfRule>
  </conditionalFormatting>
  <conditionalFormatting sqref="F104:G104">
    <cfRule type="expression" dxfId="2679" priority="1417">
      <formula>Y104=1</formula>
    </cfRule>
  </conditionalFormatting>
  <conditionalFormatting sqref="J104:K104">
    <cfRule type="expression" dxfId="2678" priority="1416">
      <formula>AA104=1</formula>
    </cfRule>
  </conditionalFormatting>
  <conditionalFormatting sqref="L104:M104">
    <cfRule type="expression" dxfId="2677" priority="1415">
      <formula>AB104=1</formula>
    </cfRule>
  </conditionalFormatting>
  <conditionalFormatting sqref="F107:M107">
    <cfRule type="containsBlanks" dxfId="2676" priority="1414">
      <formula>LEN(TRIM(F107))=0</formula>
    </cfRule>
  </conditionalFormatting>
  <conditionalFormatting sqref="F106:M106">
    <cfRule type="containsBlanks" dxfId="2675" priority="1413">
      <formula>LEN(TRIM(F106))=0</formula>
    </cfRule>
    <cfRule type="colorScale" priority="1412">
      <colorScale>
        <cfvo type="min"/>
        <cfvo type="max"/>
        <color rgb="FFFFEF9C"/>
        <color rgb="FFFF7128"/>
      </colorScale>
    </cfRule>
  </conditionalFormatting>
  <conditionalFormatting sqref="H106:I106">
    <cfRule type="expression" dxfId="2674" priority="1411">
      <formula>Z106=1</formula>
    </cfRule>
  </conditionalFormatting>
  <conditionalFormatting sqref="F106:G106">
    <cfRule type="expression" dxfId="2673" priority="1410">
      <formula>Y106=1</formula>
    </cfRule>
  </conditionalFormatting>
  <conditionalFormatting sqref="J106:K106">
    <cfRule type="expression" dxfId="2672" priority="1409">
      <formula>AA106=1</formula>
    </cfRule>
  </conditionalFormatting>
  <conditionalFormatting sqref="L106:M106">
    <cfRule type="expression" dxfId="2671" priority="1408">
      <formula>AB106=1</formula>
    </cfRule>
  </conditionalFormatting>
  <conditionalFormatting sqref="F109:M109">
    <cfRule type="containsBlanks" dxfId="2670" priority="1407">
      <formula>LEN(TRIM(F109))=0</formula>
    </cfRule>
  </conditionalFormatting>
  <conditionalFormatting sqref="F108:M108">
    <cfRule type="containsBlanks" dxfId="2669" priority="1406">
      <formula>LEN(TRIM(F108))=0</formula>
    </cfRule>
    <cfRule type="colorScale" priority="1405">
      <colorScale>
        <cfvo type="min"/>
        <cfvo type="max"/>
        <color rgb="FFFFEF9C"/>
        <color rgb="FFFF7128"/>
      </colorScale>
    </cfRule>
  </conditionalFormatting>
  <conditionalFormatting sqref="F111:M111">
    <cfRule type="containsBlanks" dxfId="2668" priority="1400">
      <formula>LEN(TRIM(F111))=0</formula>
    </cfRule>
  </conditionalFormatting>
  <conditionalFormatting sqref="F110:M110">
    <cfRule type="containsBlanks" dxfId="2667" priority="1399">
      <formula>LEN(TRIM(F110))=0</formula>
    </cfRule>
    <cfRule type="colorScale" priority="1398">
      <colorScale>
        <cfvo type="min"/>
        <cfvo type="max"/>
        <color rgb="FFFFEF9C"/>
        <color rgb="FFFF7128"/>
      </colorScale>
    </cfRule>
  </conditionalFormatting>
  <conditionalFormatting sqref="H110:I110">
    <cfRule type="expression" dxfId="2666" priority="1397">
      <formula>Z110=1</formula>
    </cfRule>
  </conditionalFormatting>
  <conditionalFormatting sqref="F110:G110">
    <cfRule type="expression" dxfId="2665" priority="1396">
      <formula>Y110=1</formula>
    </cfRule>
  </conditionalFormatting>
  <conditionalFormatting sqref="J110:K110">
    <cfRule type="expression" dxfId="2664" priority="1395">
      <formula>AA110=1</formula>
    </cfRule>
  </conditionalFormatting>
  <conditionalFormatting sqref="L110:M110">
    <cfRule type="expression" dxfId="2663" priority="1394">
      <formula>AB110=1</formula>
    </cfRule>
  </conditionalFormatting>
  <conditionalFormatting sqref="F113:M113">
    <cfRule type="containsBlanks" dxfId="2662" priority="1393">
      <formula>LEN(TRIM(F113))=0</formula>
    </cfRule>
  </conditionalFormatting>
  <conditionalFormatting sqref="F112:M112">
    <cfRule type="containsBlanks" dxfId="2661" priority="1392">
      <formula>LEN(TRIM(F112))=0</formula>
    </cfRule>
    <cfRule type="colorScale" priority="1391">
      <colorScale>
        <cfvo type="min"/>
        <cfvo type="max"/>
        <color rgb="FFFFEF9C"/>
        <color rgb="FFFF7128"/>
      </colorScale>
    </cfRule>
  </conditionalFormatting>
  <conditionalFormatting sqref="H112:I112">
    <cfRule type="expression" dxfId="2660" priority="1390">
      <formula>Z112=1</formula>
    </cfRule>
  </conditionalFormatting>
  <conditionalFormatting sqref="F112:G112">
    <cfRule type="expression" dxfId="2659" priority="1389">
      <formula>Y112=1</formula>
    </cfRule>
  </conditionalFormatting>
  <conditionalFormatting sqref="J112:K112">
    <cfRule type="expression" dxfId="2658" priority="1388">
      <formula>AA112=1</formula>
    </cfRule>
  </conditionalFormatting>
  <conditionalFormatting sqref="L112:M112">
    <cfRule type="expression" dxfId="2657" priority="1387">
      <formula>AB112=1</formula>
    </cfRule>
  </conditionalFormatting>
  <conditionalFormatting sqref="F115:M115">
    <cfRule type="containsBlanks" dxfId="2656" priority="1386">
      <formula>LEN(TRIM(F115))=0</formula>
    </cfRule>
  </conditionalFormatting>
  <conditionalFormatting sqref="F114:M114">
    <cfRule type="containsBlanks" dxfId="2655" priority="1385">
      <formula>LEN(TRIM(F114))=0</formula>
    </cfRule>
    <cfRule type="colorScale" priority="1384">
      <colorScale>
        <cfvo type="min"/>
        <cfvo type="max"/>
        <color rgb="FFFFEF9C"/>
        <color rgb="FFFF7128"/>
      </colorScale>
    </cfRule>
  </conditionalFormatting>
  <conditionalFormatting sqref="H114:I114">
    <cfRule type="expression" dxfId="2654" priority="1383">
      <formula>Z114=1</formula>
    </cfRule>
  </conditionalFormatting>
  <conditionalFormatting sqref="F114:G114">
    <cfRule type="expression" dxfId="2653" priority="1382">
      <formula>Y114=1</formula>
    </cfRule>
  </conditionalFormatting>
  <conditionalFormatting sqref="J114:K114">
    <cfRule type="expression" dxfId="2652" priority="1381">
      <formula>AA114=1</formula>
    </cfRule>
  </conditionalFormatting>
  <conditionalFormatting sqref="L114:M114">
    <cfRule type="expression" dxfId="2651" priority="1380">
      <formula>AB114=1</formula>
    </cfRule>
  </conditionalFormatting>
  <conditionalFormatting sqref="F117:M117">
    <cfRule type="containsBlanks" dxfId="2650" priority="1379">
      <formula>LEN(TRIM(F117))=0</formula>
    </cfRule>
  </conditionalFormatting>
  <conditionalFormatting sqref="F116:M116">
    <cfRule type="containsBlanks" dxfId="2649" priority="1378">
      <formula>LEN(TRIM(F116))=0</formula>
    </cfRule>
    <cfRule type="colorScale" priority="1377">
      <colorScale>
        <cfvo type="min"/>
        <cfvo type="max"/>
        <color rgb="FFFFEF9C"/>
        <color rgb="FFFF7128"/>
      </colorScale>
    </cfRule>
  </conditionalFormatting>
  <conditionalFormatting sqref="H116:I116">
    <cfRule type="expression" dxfId="2648" priority="1376">
      <formula>Z116=1</formula>
    </cfRule>
  </conditionalFormatting>
  <conditionalFormatting sqref="F116:G116">
    <cfRule type="expression" dxfId="2647" priority="1375">
      <formula>Y116=1</formula>
    </cfRule>
  </conditionalFormatting>
  <conditionalFormatting sqref="J116:K116">
    <cfRule type="expression" dxfId="2646" priority="1374">
      <formula>AA116=1</formula>
    </cfRule>
  </conditionalFormatting>
  <conditionalFormatting sqref="L116:M116">
    <cfRule type="expression" dxfId="2645" priority="1373">
      <formula>AB116=1</formula>
    </cfRule>
  </conditionalFormatting>
  <conditionalFormatting sqref="F119:M119">
    <cfRule type="containsBlanks" dxfId="2644" priority="1372">
      <formula>LEN(TRIM(F119))=0</formula>
    </cfRule>
  </conditionalFormatting>
  <conditionalFormatting sqref="F118:M118">
    <cfRule type="containsBlanks" dxfId="2643" priority="1371">
      <formula>LEN(TRIM(F118))=0</formula>
    </cfRule>
    <cfRule type="colorScale" priority="1370">
      <colorScale>
        <cfvo type="min"/>
        <cfvo type="max"/>
        <color rgb="FFFFEF9C"/>
        <color rgb="FFFF7128"/>
      </colorScale>
    </cfRule>
  </conditionalFormatting>
  <conditionalFormatting sqref="H118:I118">
    <cfRule type="expression" dxfId="2642" priority="1369">
      <formula>Z118=1</formula>
    </cfRule>
  </conditionalFormatting>
  <conditionalFormatting sqref="F118:G118">
    <cfRule type="expression" dxfId="2641" priority="1368">
      <formula>Y118=1</formula>
    </cfRule>
  </conditionalFormatting>
  <conditionalFormatting sqref="J118:K118">
    <cfRule type="expression" dxfId="2640" priority="1367">
      <formula>AA118=1</formula>
    </cfRule>
  </conditionalFormatting>
  <conditionalFormatting sqref="L118:M118">
    <cfRule type="expression" dxfId="2639" priority="1366">
      <formula>AB118=1</formula>
    </cfRule>
  </conditionalFormatting>
  <conditionalFormatting sqref="F121:M121">
    <cfRule type="containsBlanks" dxfId="2638" priority="1365">
      <formula>LEN(TRIM(F121))=0</formula>
    </cfRule>
  </conditionalFormatting>
  <conditionalFormatting sqref="F120:M120">
    <cfRule type="containsBlanks" dxfId="2637" priority="1364">
      <formula>LEN(TRIM(F120))=0</formula>
    </cfRule>
    <cfRule type="colorScale" priority="1363">
      <colorScale>
        <cfvo type="min"/>
        <cfvo type="max"/>
        <color rgb="FFFFEF9C"/>
        <color rgb="FFFF7128"/>
      </colorScale>
    </cfRule>
  </conditionalFormatting>
  <conditionalFormatting sqref="F123:M123">
    <cfRule type="containsBlanks" dxfId="2636" priority="1358">
      <formula>LEN(TRIM(F123))=0</formula>
    </cfRule>
  </conditionalFormatting>
  <conditionalFormatting sqref="F122:M122">
    <cfRule type="containsBlanks" dxfId="2635" priority="1357">
      <formula>LEN(TRIM(F122))=0</formula>
    </cfRule>
    <cfRule type="colorScale" priority="1356">
      <colorScale>
        <cfvo type="min"/>
        <cfvo type="max"/>
        <color rgb="FFFFEF9C"/>
        <color rgb="FFFF7128"/>
      </colorScale>
    </cfRule>
  </conditionalFormatting>
  <conditionalFormatting sqref="H122:I122">
    <cfRule type="expression" dxfId="2634" priority="1355">
      <formula>Z122=1</formula>
    </cfRule>
  </conditionalFormatting>
  <conditionalFormatting sqref="F122:G122">
    <cfRule type="expression" dxfId="2633" priority="1354">
      <formula>Y122=1</formula>
    </cfRule>
  </conditionalFormatting>
  <conditionalFormatting sqref="J122:K122">
    <cfRule type="expression" dxfId="2632" priority="1353">
      <formula>AA122=1</formula>
    </cfRule>
  </conditionalFormatting>
  <conditionalFormatting sqref="L122:M122">
    <cfRule type="expression" dxfId="2631" priority="1352">
      <formula>AB122=1</formula>
    </cfRule>
  </conditionalFormatting>
  <conditionalFormatting sqref="F125:M125">
    <cfRule type="containsBlanks" dxfId="2630" priority="1351">
      <formula>LEN(TRIM(F125))=0</formula>
    </cfRule>
  </conditionalFormatting>
  <conditionalFormatting sqref="F124:M124">
    <cfRule type="containsBlanks" dxfId="2629" priority="1350">
      <formula>LEN(TRIM(F124))=0</formula>
    </cfRule>
    <cfRule type="colorScale" priority="1349">
      <colorScale>
        <cfvo type="min"/>
        <cfvo type="max"/>
        <color rgb="FFFFEF9C"/>
        <color rgb="FFFF7128"/>
      </colorScale>
    </cfRule>
  </conditionalFormatting>
  <conditionalFormatting sqref="H124:I124">
    <cfRule type="expression" dxfId="2628" priority="1348">
      <formula>Z124=1</formula>
    </cfRule>
  </conditionalFormatting>
  <conditionalFormatting sqref="F124:G124">
    <cfRule type="expression" dxfId="2627" priority="1347">
      <formula>Y124=1</formula>
    </cfRule>
  </conditionalFormatting>
  <conditionalFormatting sqref="J124:K124">
    <cfRule type="expression" dxfId="2626" priority="1346">
      <formula>AA124=1</formula>
    </cfRule>
  </conditionalFormatting>
  <conditionalFormatting sqref="L124:M124">
    <cfRule type="expression" dxfId="2625" priority="1345">
      <formula>AB124=1</formula>
    </cfRule>
  </conditionalFormatting>
  <conditionalFormatting sqref="F127:M127">
    <cfRule type="containsBlanks" dxfId="2624" priority="1344">
      <formula>LEN(TRIM(F127))=0</formula>
    </cfRule>
  </conditionalFormatting>
  <conditionalFormatting sqref="F126:M126">
    <cfRule type="containsBlanks" dxfId="2623" priority="1343">
      <formula>LEN(TRIM(F126))=0</formula>
    </cfRule>
    <cfRule type="colorScale" priority="1342">
      <colorScale>
        <cfvo type="min"/>
        <cfvo type="max"/>
        <color rgb="FFFFEF9C"/>
        <color rgb="FFFF7128"/>
      </colorScale>
    </cfRule>
  </conditionalFormatting>
  <conditionalFormatting sqref="H126:I126">
    <cfRule type="expression" dxfId="2622" priority="1341">
      <formula>Z126=1</formula>
    </cfRule>
  </conditionalFormatting>
  <conditionalFormatting sqref="F126:G126">
    <cfRule type="expression" dxfId="2621" priority="1340">
      <formula>Y126=1</formula>
    </cfRule>
  </conditionalFormatting>
  <conditionalFormatting sqref="J126:K126">
    <cfRule type="expression" dxfId="2620" priority="1339">
      <formula>AA126=1</formula>
    </cfRule>
  </conditionalFormatting>
  <conditionalFormatting sqref="L126:M126">
    <cfRule type="expression" dxfId="2619" priority="1338">
      <formula>AB126=1</formula>
    </cfRule>
  </conditionalFormatting>
  <conditionalFormatting sqref="F129:M129">
    <cfRule type="containsBlanks" dxfId="2618" priority="1337">
      <formula>LEN(TRIM(F129))=0</formula>
    </cfRule>
  </conditionalFormatting>
  <conditionalFormatting sqref="F128:M128">
    <cfRule type="containsBlanks" dxfId="2617" priority="1336">
      <formula>LEN(TRIM(F128))=0</formula>
    </cfRule>
    <cfRule type="colorScale" priority="1335">
      <colorScale>
        <cfvo type="min"/>
        <cfvo type="max"/>
        <color rgb="FFFFEF9C"/>
        <color rgb="FFFF7128"/>
      </colorScale>
    </cfRule>
  </conditionalFormatting>
  <conditionalFormatting sqref="H128:I128">
    <cfRule type="expression" dxfId="2616" priority="1334">
      <formula>Z128=1</formula>
    </cfRule>
  </conditionalFormatting>
  <conditionalFormatting sqref="F128:G128">
    <cfRule type="expression" dxfId="2615" priority="1333">
      <formula>Y128=1</formula>
    </cfRule>
  </conditionalFormatting>
  <conditionalFormatting sqref="J128:K128">
    <cfRule type="expression" dxfId="2614" priority="1332">
      <formula>AA128=1</formula>
    </cfRule>
  </conditionalFormatting>
  <conditionalFormatting sqref="L128:M128">
    <cfRule type="expression" dxfId="2613" priority="1331">
      <formula>AB128=1</formula>
    </cfRule>
  </conditionalFormatting>
  <conditionalFormatting sqref="F131:M131">
    <cfRule type="containsBlanks" dxfId="2612" priority="1330">
      <formula>LEN(TRIM(F131))=0</formula>
    </cfRule>
  </conditionalFormatting>
  <conditionalFormatting sqref="F130:M130">
    <cfRule type="containsBlanks" dxfId="2611" priority="1329">
      <formula>LEN(TRIM(F130))=0</formula>
    </cfRule>
    <cfRule type="colorScale" priority="1328">
      <colorScale>
        <cfvo type="min"/>
        <cfvo type="max"/>
        <color rgb="FFFFEF9C"/>
        <color rgb="FFFF7128"/>
      </colorScale>
    </cfRule>
  </conditionalFormatting>
  <conditionalFormatting sqref="H130:I130">
    <cfRule type="expression" dxfId="2610" priority="1327">
      <formula>Z130=1</formula>
    </cfRule>
  </conditionalFormatting>
  <conditionalFormatting sqref="F130:G130">
    <cfRule type="expression" dxfId="2609" priority="1326">
      <formula>Y130=1</formula>
    </cfRule>
  </conditionalFormatting>
  <conditionalFormatting sqref="J130:K130">
    <cfRule type="expression" dxfId="2608" priority="1325">
      <formula>AA130=1</formula>
    </cfRule>
  </conditionalFormatting>
  <conditionalFormatting sqref="L130:M130">
    <cfRule type="expression" dxfId="2607" priority="1324">
      <formula>AB130=1</formula>
    </cfRule>
  </conditionalFormatting>
  <conditionalFormatting sqref="F133:M133">
    <cfRule type="containsBlanks" dxfId="2606" priority="1323">
      <formula>LEN(TRIM(F133))=0</formula>
    </cfRule>
  </conditionalFormatting>
  <conditionalFormatting sqref="F132:M132">
    <cfRule type="containsBlanks" dxfId="2605" priority="1322">
      <formula>LEN(TRIM(F132))=0</formula>
    </cfRule>
    <cfRule type="colorScale" priority="1321">
      <colorScale>
        <cfvo type="min"/>
        <cfvo type="max"/>
        <color rgb="FFFFEF9C"/>
        <color rgb="FFFF7128"/>
      </colorScale>
    </cfRule>
  </conditionalFormatting>
  <conditionalFormatting sqref="F135:M135">
    <cfRule type="containsBlanks" dxfId="2604" priority="1316">
      <formula>LEN(TRIM(F135))=0</formula>
    </cfRule>
  </conditionalFormatting>
  <conditionalFormatting sqref="F134:M134">
    <cfRule type="containsBlanks" dxfId="2603" priority="1315">
      <formula>LEN(TRIM(F134))=0</formula>
    </cfRule>
    <cfRule type="colorScale" priority="1314">
      <colorScale>
        <cfvo type="min"/>
        <cfvo type="max"/>
        <color rgb="FFFFEF9C"/>
        <color rgb="FFFF7128"/>
      </colorScale>
    </cfRule>
  </conditionalFormatting>
  <conditionalFormatting sqref="H134:I134">
    <cfRule type="expression" dxfId="2602" priority="1313">
      <formula>Z134=1</formula>
    </cfRule>
  </conditionalFormatting>
  <conditionalFormatting sqref="F134:G134">
    <cfRule type="expression" dxfId="2601" priority="1312">
      <formula>Y134=1</formula>
    </cfRule>
  </conditionalFormatting>
  <conditionalFormatting sqref="J134:K134">
    <cfRule type="expression" dxfId="2600" priority="1311">
      <formula>AA134=1</formula>
    </cfRule>
  </conditionalFormatting>
  <conditionalFormatting sqref="L134:M134">
    <cfRule type="expression" dxfId="2599" priority="1310">
      <formula>AB134=1</formula>
    </cfRule>
  </conditionalFormatting>
  <conditionalFormatting sqref="F137:M137">
    <cfRule type="containsBlanks" dxfId="2598" priority="1309">
      <formula>LEN(TRIM(F137))=0</formula>
    </cfRule>
  </conditionalFormatting>
  <conditionalFormatting sqref="F136:M136">
    <cfRule type="containsBlanks" dxfId="2597" priority="1308">
      <formula>LEN(TRIM(F136))=0</formula>
    </cfRule>
    <cfRule type="colorScale" priority="1307">
      <colorScale>
        <cfvo type="min"/>
        <cfvo type="max"/>
        <color rgb="FFFFEF9C"/>
        <color rgb="FFFF7128"/>
      </colorScale>
    </cfRule>
  </conditionalFormatting>
  <conditionalFormatting sqref="H136:I136">
    <cfRule type="expression" dxfId="2596" priority="1306">
      <formula>Z136=1</formula>
    </cfRule>
  </conditionalFormatting>
  <conditionalFormatting sqref="F136:G136">
    <cfRule type="expression" dxfId="2595" priority="1305">
      <formula>Y136=1</formula>
    </cfRule>
  </conditionalFormatting>
  <conditionalFormatting sqref="J136:K136">
    <cfRule type="expression" dxfId="2594" priority="1304">
      <formula>AA136=1</formula>
    </cfRule>
  </conditionalFormatting>
  <conditionalFormatting sqref="L136:M136">
    <cfRule type="expression" dxfId="2593" priority="1303">
      <formula>AB136=1</formula>
    </cfRule>
  </conditionalFormatting>
  <conditionalFormatting sqref="F139:M139">
    <cfRule type="containsBlanks" dxfId="2592" priority="1302">
      <formula>LEN(TRIM(F139))=0</formula>
    </cfRule>
  </conditionalFormatting>
  <conditionalFormatting sqref="F138:M138">
    <cfRule type="containsBlanks" dxfId="2591" priority="1301">
      <formula>LEN(TRIM(F138))=0</formula>
    </cfRule>
    <cfRule type="colorScale" priority="1300">
      <colorScale>
        <cfvo type="min"/>
        <cfvo type="max"/>
        <color rgb="FFFFEF9C"/>
        <color rgb="FFFF7128"/>
      </colorScale>
    </cfRule>
  </conditionalFormatting>
  <conditionalFormatting sqref="H138:I138">
    <cfRule type="expression" dxfId="2590" priority="1299">
      <formula>Z138=1</formula>
    </cfRule>
  </conditionalFormatting>
  <conditionalFormatting sqref="F138:G138">
    <cfRule type="expression" dxfId="2589" priority="1298">
      <formula>Y138=1</formula>
    </cfRule>
  </conditionalFormatting>
  <conditionalFormatting sqref="J138:K138">
    <cfRule type="expression" dxfId="2588" priority="1297">
      <formula>AA138=1</formula>
    </cfRule>
  </conditionalFormatting>
  <conditionalFormatting sqref="L138:M138">
    <cfRule type="expression" dxfId="2587" priority="1296">
      <formula>AB138=1</formula>
    </cfRule>
  </conditionalFormatting>
  <conditionalFormatting sqref="F141:M141">
    <cfRule type="containsBlanks" dxfId="2586" priority="1295">
      <formula>LEN(TRIM(F141))=0</formula>
    </cfRule>
  </conditionalFormatting>
  <conditionalFormatting sqref="F140:M140">
    <cfRule type="containsBlanks" dxfId="2585" priority="1294">
      <formula>LEN(TRIM(F140))=0</formula>
    </cfRule>
    <cfRule type="colorScale" priority="1293">
      <colorScale>
        <cfvo type="min"/>
        <cfvo type="max"/>
        <color rgb="FFFFEF9C"/>
        <color rgb="FFFF7128"/>
      </colorScale>
    </cfRule>
  </conditionalFormatting>
  <conditionalFormatting sqref="H140:I140">
    <cfRule type="expression" dxfId="2584" priority="1292">
      <formula>Z140=1</formula>
    </cfRule>
  </conditionalFormatting>
  <conditionalFormatting sqref="F140:G140">
    <cfRule type="expression" dxfId="2583" priority="1291">
      <formula>Y140=1</formula>
    </cfRule>
  </conditionalFormatting>
  <conditionalFormatting sqref="J140:K140">
    <cfRule type="expression" dxfId="2582" priority="1290">
      <formula>AA140=1</formula>
    </cfRule>
  </conditionalFormatting>
  <conditionalFormatting sqref="L140:M140">
    <cfRule type="expression" dxfId="2581" priority="1289">
      <formula>AB140=1</formula>
    </cfRule>
  </conditionalFormatting>
  <conditionalFormatting sqref="F143:M143">
    <cfRule type="containsBlanks" dxfId="2580" priority="1288">
      <formula>LEN(TRIM(F143))=0</formula>
    </cfRule>
  </conditionalFormatting>
  <conditionalFormatting sqref="F142:M142">
    <cfRule type="containsBlanks" dxfId="2579" priority="1287">
      <formula>LEN(TRIM(F142))=0</formula>
    </cfRule>
    <cfRule type="colorScale" priority="1286">
      <colorScale>
        <cfvo type="min"/>
        <cfvo type="max"/>
        <color rgb="FFFFEF9C"/>
        <color rgb="FFFF7128"/>
      </colorScale>
    </cfRule>
  </conditionalFormatting>
  <conditionalFormatting sqref="H142:I142">
    <cfRule type="expression" dxfId="2578" priority="1285">
      <formula>Z142=1</formula>
    </cfRule>
  </conditionalFormatting>
  <conditionalFormatting sqref="F142:G142">
    <cfRule type="expression" dxfId="2577" priority="1284">
      <formula>Y142=1</formula>
    </cfRule>
  </conditionalFormatting>
  <conditionalFormatting sqref="J142:K142">
    <cfRule type="expression" dxfId="2576" priority="1283">
      <formula>AA142=1</formula>
    </cfRule>
  </conditionalFormatting>
  <conditionalFormatting sqref="L142:M142">
    <cfRule type="expression" dxfId="2575" priority="1282">
      <formula>AB142=1</formula>
    </cfRule>
  </conditionalFormatting>
  <conditionalFormatting sqref="F145:M145">
    <cfRule type="containsBlanks" dxfId="2574" priority="1281">
      <formula>LEN(TRIM(F145))=0</formula>
    </cfRule>
  </conditionalFormatting>
  <conditionalFormatting sqref="F144:M144">
    <cfRule type="containsBlanks" dxfId="2573" priority="1280">
      <formula>LEN(TRIM(F144))=0</formula>
    </cfRule>
    <cfRule type="colorScale" priority="1279">
      <colorScale>
        <cfvo type="min"/>
        <cfvo type="max"/>
        <color rgb="FFFFEF9C"/>
        <color rgb="FFFF7128"/>
      </colorScale>
    </cfRule>
  </conditionalFormatting>
  <conditionalFormatting sqref="F147:M147">
    <cfRule type="containsBlanks" dxfId="2572" priority="1274">
      <formula>LEN(TRIM(F147))=0</formula>
    </cfRule>
  </conditionalFormatting>
  <conditionalFormatting sqref="F146:M146">
    <cfRule type="containsBlanks" dxfId="2571" priority="1273">
      <formula>LEN(TRIM(F146))=0</formula>
    </cfRule>
    <cfRule type="colorScale" priority="1272">
      <colorScale>
        <cfvo type="min"/>
        <cfvo type="max"/>
        <color rgb="FFFFEF9C"/>
        <color rgb="FFFF7128"/>
      </colorScale>
    </cfRule>
  </conditionalFormatting>
  <conditionalFormatting sqref="H146:I146">
    <cfRule type="expression" dxfId="2570" priority="1271">
      <formula>Z146=1</formula>
    </cfRule>
  </conditionalFormatting>
  <conditionalFormatting sqref="F146:G146">
    <cfRule type="expression" dxfId="2569" priority="1270">
      <formula>Y146=1</formula>
    </cfRule>
  </conditionalFormatting>
  <conditionalFormatting sqref="J146:K146">
    <cfRule type="expression" dxfId="2568" priority="1269">
      <formula>AA146=1</formula>
    </cfRule>
  </conditionalFormatting>
  <conditionalFormatting sqref="L146:M146">
    <cfRule type="expression" dxfId="2567" priority="1268">
      <formula>AB146=1</formula>
    </cfRule>
  </conditionalFormatting>
  <conditionalFormatting sqref="F149:M149">
    <cfRule type="containsBlanks" dxfId="2566" priority="1267">
      <formula>LEN(TRIM(F149))=0</formula>
    </cfRule>
  </conditionalFormatting>
  <conditionalFormatting sqref="F148:M148">
    <cfRule type="containsBlanks" dxfId="2565" priority="1266">
      <formula>LEN(TRIM(F148))=0</formula>
    </cfRule>
    <cfRule type="colorScale" priority="1265">
      <colorScale>
        <cfvo type="min"/>
        <cfvo type="max"/>
        <color rgb="FFFFEF9C"/>
        <color rgb="FFFF7128"/>
      </colorScale>
    </cfRule>
  </conditionalFormatting>
  <conditionalFormatting sqref="H148:I148">
    <cfRule type="expression" dxfId="2564" priority="1264">
      <formula>Z148=1</formula>
    </cfRule>
  </conditionalFormatting>
  <conditionalFormatting sqref="F148:G148">
    <cfRule type="expression" dxfId="2563" priority="1263">
      <formula>Y148=1</formula>
    </cfRule>
  </conditionalFormatting>
  <conditionalFormatting sqref="J148:K148">
    <cfRule type="expression" dxfId="2562" priority="1262">
      <formula>AA148=1</formula>
    </cfRule>
  </conditionalFormatting>
  <conditionalFormatting sqref="L148:M148">
    <cfRule type="expression" dxfId="2561" priority="1261">
      <formula>AB148=1</formula>
    </cfRule>
  </conditionalFormatting>
  <conditionalFormatting sqref="F151:M151">
    <cfRule type="containsBlanks" dxfId="2560" priority="1260">
      <formula>LEN(TRIM(F151))=0</formula>
    </cfRule>
  </conditionalFormatting>
  <conditionalFormatting sqref="F150:M150">
    <cfRule type="containsBlanks" dxfId="2559" priority="1259">
      <formula>LEN(TRIM(F150))=0</formula>
    </cfRule>
    <cfRule type="colorScale" priority="1258">
      <colorScale>
        <cfvo type="min"/>
        <cfvo type="max"/>
        <color rgb="FFFFEF9C"/>
        <color rgb="FFFF7128"/>
      </colorScale>
    </cfRule>
  </conditionalFormatting>
  <conditionalFormatting sqref="H150:I150">
    <cfRule type="expression" dxfId="2558" priority="1257">
      <formula>Z150=1</formula>
    </cfRule>
  </conditionalFormatting>
  <conditionalFormatting sqref="F150:G150">
    <cfRule type="expression" dxfId="2557" priority="1256">
      <formula>Y150=1</formula>
    </cfRule>
  </conditionalFormatting>
  <conditionalFormatting sqref="J150:K150">
    <cfRule type="expression" dxfId="2556" priority="1255">
      <formula>AA150=1</formula>
    </cfRule>
  </conditionalFormatting>
  <conditionalFormatting sqref="L150:M150">
    <cfRule type="expression" dxfId="2555" priority="1254">
      <formula>AB150=1</formula>
    </cfRule>
  </conditionalFormatting>
  <conditionalFormatting sqref="F153:M153">
    <cfRule type="containsBlanks" dxfId="2554" priority="1253">
      <formula>LEN(TRIM(F153))=0</formula>
    </cfRule>
  </conditionalFormatting>
  <conditionalFormatting sqref="F152:M152">
    <cfRule type="containsBlanks" dxfId="2553" priority="1252">
      <formula>LEN(TRIM(F152))=0</formula>
    </cfRule>
    <cfRule type="colorScale" priority="1251">
      <colorScale>
        <cfvo type="min"/>
        <cfvo type="max"/>
        <color rgb="FFFFEF9C"/>
        <color rgb="FFFF7128"/>
      </colorScale>
    </cfRule>
  </conditionalFormatting>
  <conditionalFormatting sqref="H152:I152">
    <cfRule type="expression" dxfId="2552" priority="1250">
      <formula>Z152=1</formula>
    </cfRule>
  </conditionalFormatting>
  <conditionalFormatting sqref="F152:G152">
    <cfRule type="expression" dxfId="2551" priority="1249">
      <formula>Y152=1</formula>
    </cfRule>
  </conditionalFormatting>
  <conditionalFormatting sqref="J152:K152">
    <cfRule type="expression" dxfId="2550" priority="1248">
      <formula>AA152=1</formula>
    </cfRule>
  </conditionalFormatting>
  <conditionalFormatting sqref="L152:M152">
    <cfRule type="expression" dxfId="2549" priority="1247">
      <formula>AB152=1</formula>
    </cfRule>
  </conditionalFormatting>
  <conditionalFormatting sqref="F155:M155">
    <cfRule type="containsBlanks" dxfId="2548" priority="1246">
      <formula>LEN(TRIM(F155))=0</formula>
    </cfRule>
  </conditionalFormatting>
  <conditionalFormatting sqref="F154:M154">
    <cfRule type="containsBlanks" dxfId="2547" priority="1245">
      <formula>LEN(TRIM(F154))=0</formula>
    </cfRule>
    <cfRule type="colorScale" priority="1244">
      <colorScale>
        <cfvo type="min"/>
        <cfvo type="max"/>
        <color rgb="FFFFEF9C"/>
        <color rgb="FFFF7128"/>
      </colorScale>
    </cfRule>
  </conditionalFormatting>
  <conditionalFormatting sqref="H154:I154">
    <cfRule type="expression" dxfId="2546" priority="1243">
      <formula>Z154=1</formula>
    </cfRule>
  </conditionalFormatting>
  <conditionalFormatting sqref="F154:G154">
    <cfRule type="expression" dxfId="2545" priority="1242">
      <formula>Y154=1</formula>
    </cfRule>
  </conditionalFormatting>
  <conditionalFormatting sqref="J154:K154">
    <cfRule type="expression" dxfId="2544" priority="1241">
      <formula>AA154=1</formula>
    </cfRule>
  </conditionalFormatting>
  <conditionalFormatting sqref="L154:M154">
    <cfRule type="expression" dxfId="2543" priority="1240">
      <formula>AB154=1</formula>
    </cfRule>
  </conditionalFormatting>
  <conditionalFormatting sqref="F157:M157">
    <cfRule type="containsBlanks" dxfId="2542" priority="1239">
      <formula>LEN(TRIM(F157))=0</formula>
    </cfRule>
  </conditionalFormatting>
  <conditionalFormatting sqref="F156:M156">
    <cfRule type="containsBlanks" dxfId="2541" priority="1238">
      <formula>LEN(TRIM(F156))=0</formula>
    </cfRule>
    <cfRule type="colorScale" priority="1237">
      <colorScale>
        <cfvo type="min"/>
        <cfvo type="max"/>
        <color rgb="FFFFEF9C"/>
        <color rgb="FFFF7128"/>
      </colorScale>
    </cfRule>
  </conditionalFormatting>
  <conditionalFormatting sqref="H156:I156">
    <cfRule type="expression" dxfId="2540" priority="1236">
      <formula>Z156=1</formula>
    </cfRule>
  </conditionalFormatting>
  <conditionalFormatting sqref="F156:G156">
    <cfRule type="expression" dxfId="2539" priority="1235">
      <formula>Y156=1</formula>
    </cfRule>
  </conditionalFormatting>
  <conditionalFormatting sqref="J156:K156">
    <cfRule type="expression" dxfId="2538" priority="1234">
      <formula>AA156=1</formula>
    </cfRule>
  </conditionalFormatting>
  <conditionalFormatting sqref="L156:M156">
    <cfRule type="expression" dxfId="2537" priority="1233">
      <formula>AB156=1</formula>
    </cfRule>
  </conditionalFormatting>
  <conditionalFormatting sqref="F159:M159">
    <cfRule type="containsBlanks" dxfId="2536" priority="1232">
      <formula>LEN(TRIM(F159))=0</formula>
    </cfRule>
  </conditionalFormatting>
  <conditionalFormatting sqref="F158:M158">
    <cfRule type="containsBlanks" dxfId="2535" priority="1231">
      <formula>LEN(TRIM(F158))=0</formula>
    </cfRule>
    <cfRule type="colorScale" priority="1230">
      <colorScale>
        <cfvo type="min"/>
        <cfvo type="max"/>
        <color rgb="FFFFEF9C"/>
        <color rgb="FFFF7128"/>
      </colorScale>
    </cfRule>
  </conditionalFormatting>
  <conditionalFormatting sqref="H158:I158">
    <cfRule type="expression" dxfId="2534" priority="1229">
      <formula>Z158=1</formula>
    </cfRule>
  </conditionalFormatting>
  <conditionalFormatting sqref="F158:G158">
    <cfRule type="expression" dxfId="2533" priority="1228">
      <formula>Y158=1</formula>
    </cfRule>
  </conditionalFormatting>
  <conditionalFormatting sqref="J158:K158">
    <cfRule type="expression" dxfId="2532" priority="1227">
      <formula>AA158=1</formula>
    </cfRule>
  </conditionalFormatting>
  <conditionalFormatting sqref="L158:M158">
    <cfRule type="expression" dxfId="2531" priority="1226">
      <formula>AB158=1</formula>
    </cfRule>
  </conditionalFormatting>
  <conditionalFormatting sqref="F161:M161">
    <cfRule type="containsBlanks" dxfId="2530" priority="1225">
      <formula>LEN(TRIM(F161))=0</formula>
    </cfRule>
  </conditionalFormatting>
  <conditionalFormatting sqref="F160:M160">
    <cfRule type="containsBlanks" dxfId="2529" priority="1224">
      <formula>LEN(TRIM(F160))=0</formula>
    </cfRule>
    <cfRule type="colorScale" priority="1223">
      <colorScale>
        <cfvo type="min"/>
        <cfvo type="max"/>
        <color rgb="FFFFEF9C"/>
        <color rgb="FFFF7128"/>
      </colorScale>
    </cfRule>
  </conditionalFormatting>
  <conditionalFormatting sqref="H160:I160">
    <cfRule type="expression" dxfId="2528" priority="1222">
      <formula>Z160=1</formula>
    </cfRule>
  </conditionalFormatting>
  <conditionalFormatting sqref="F160:G160">
    <cfRule type="expression" dxfId="2527" priority="1221">
      <formula>Y160=1</formula>
    </cfRule>
  </conditionalFormatting>
  <conditionalFormatting sqref="J160:K160">
    <cfRule type="expression" dxfId="2526" priority="1220">
      <formula>AA160=1</formula>
    </cfRule>
  </conditionalFormatting>
  <conditionalFormatting sqref="L160:M160">
    <cfRule type="expression" dxfId="2525" priority="1219">
      <formula>AB160=1</formula>
    </cfRule>
  </conditionalFormatting>
  <conditionalFormatting sqref="F163:M163">
    <cfRule type="containsBlanks" dxfId="2524" priority="1218">
      <formula>LEN(TRIM(F163))=0</formula>
    </cfRule>
  </conditionalFormatting>
  <conditionalFormatting sqref="F162:M162">
    <cfRule type="containsBlanks" dxfId="2523" priority="1217">
      <formula>LEN(TRIM(F162))=0</formula>
    </cfRule>
    <cfRule type="colorScale" priority="1216">
      <colorScale>
        <cfvo type="min"/>
        <cfvo type="max"/>
        <color rgb="FFFFEF9C"/>
        <color rgb="FFFF7128"/>
      </colorScale>
    </cfRule>
  </conditionalFormatting>
  <conditionalFormatting sqref="H162:I162">
    <cfRule type="expression" dxfId="2522" priority="1215">
      <formula>Z162=1</formula>
    </cfRule>
  </conditionalFormatting>
  <conditionalFormatting sqref="F162:G162">
    <cfRule type="expression" dxfId="2521" priority="1214">
      <formula>Y162=1</formula>
    </cfRule>
  </conditionalFormatting>
  <conditionalFormatting sqref="J162:K162">
    <cfRule type="expression" dxfId="2520" priority="1213">
      <formula>AA162=1</formula>
    </cfRule>
  </conditionalFormatting>
  <conditionalFormatting sqref="L162:M162">
    <cfRule type="expression" dxfId="2519" priority="1212">
      <formula>AB162=1</formula>
    </cfRule>
  </conditionalFormatting>
  <conditionalFormatting sqref="F165:M165">
    <cfRule type="containsBlanks" dxfId="2518" priority="1211">
      <formula>LEN(TRIM(F165))=0</formula>
    </cfRule>
  </conditionalFormatting>
  <conditionalFormatting sqref="F164:M164">
    <cfRule type="containsBlanks" dxfId="2517" priority="1210">
      <formula>LEN(TRIM(F164))=0</formula>
    </cfRule>
    <cfRule type="colorScale" priority="1209">
      <colorScale>
        <cfvo type="min"/>
        <cfvo type="max"/>
        <color rgb="FFFFEF9C"/>
        <color rgb="FFFF7128"/>
      </colorScale>
    </cfRule>
  </conditionalFormatting>
  <conditionalFormatting sqref="H164:I164">
    <cfRule type="expression" dxfId="2516" priority="1208">
      <formula>Z164=1</formula>
    </cfRule>
  </conditionalFormatting>
  <conditionalFormatting sqref="F164:G164">
    <cfRule type="expression" dxfId="2515" priority="1207">
      <formula>Y164=1</formula>
    </cfRule>
  </conditionalFormatting>
  <conditionalFormatting sqref="J164:K164">
    <cfRule type="expression" dxfId="2514" priority="1206">
      <formula>AA164=1</formula>
    </cfRule>
  </conditionalFormatting>
  <conditionalFormatting sqref="L164:M164">
    <cfRule type="expression" dxfId="2513" priority="1205">
      <formula>AB164=1</formula>
    </cfRule>
  </conditionalFormatting>
  <conditionalFormatting sqref="F167:M167">
    <cfRule type="containsBlanks" dxfId="2512" priority="1204">
      <formula>LEN(TRIM(F167))=0</formula>
    </cfRule>
  </conditionalFormatting>
  <conditionalFormatting sqref="F166:M166">
    <cfRule type="containsBlanks" dxfId="2511" priority="1203">
      <formula>LEN(TRIM(F166))=0</formula>
    </cfRule>
    <cfRule type="colorScale" priority="1202">
      <colorScale>
        <cfvo type="min"/>
        <cfvo type="max"/>
        <color rgb="FFFFEF9C"/>
        <color rgb="FFFF7128"/>
      </colorScale>
    </cfRule>
  </conditionalFormatting>
  <conditionalFormatting sqref="H166:I166">
    <cfRule type="expression" dxfId="2510" priority="1201">
      <formula>Z166=1</formula>
    </cfRule>
  </conditionalFormatting>
  <conditionalFormatting sqref="F166:G166">
    <cfRule type="expression" dxfId="2509" priority="1200">
      <formula>Y166=1</formula>
    </cfRule>
  </conditionalFormatting>
  <conditionalFormatting sqref="J166:K166">
    <cfRule type="expression" dxfId="2508" priority="1199">
      <formula>AA166=1</formula>
    </cfRule>
  </conditionalFormatting>
  <conditionalFormatting sqref="L166:M166">
    <cfRule type="expression" dxfId="2507" priority="1198">
      <formula>AB166=1</formula>
    </cfRule>
  </conditionalFormatting>
  <conditionalFormatting sqref="F169:M169">
    <cfRule type="containsBlanks" dxfId="2506" priority="1197">
      <formula>LEN(TRIM(F169))=0</formula>
    </cfRule>
  </conditionalFormatting>
  <conditionalFormatting sqref="F168:M168">
    <cfRule type="containsBlanks" dxfId="2505" priority="1196">
      <formula>LEN(TRIM(F168))=0</formula>
    </cfRule>
    <cfRule type="colorScale" priority="1195">
      <colorScale>
        <cfvo type="min"/>
        <cfvo type="max"/>
        <color rgb="FFFFEF9C"/>
        <color rgb="FFFF7128"/>
      </colorScale>
    </cfRule>
  </conditionalFormatting>
  <conditionalFormatting sqref="H168:I168">
    <cfRule type="expression" dxfId="2504" priority="1194">
      <formula>Z168=1</formula>
    </cfRule>
  </conditionalFormatting>
  <conditionalFormatting sqref="F168:G168">
    <cfRule type="expression" dxfId="2503" priority="1193">
      <formula>Y168=1</formula>
    </cfRule>
  </conditionalFormatting>
  <conditionalFormatting sqref="J168:K168">
    <cfRule type="expression" dxfId="2502" priority="1192">
      <formula>AA168=1</formula>
    </cfRule>
  </conditionalFormatting>
  <conditionalFormatting sqref="L168:M168">
    <cfRule type="expression" dxfId="2501" priority="1191">
      <formula>AB168=1</formula>
    </cfRule>
  </conditionalFormatting>
  <conditionalFormatting sqref="F171:M171">
    <cfRule type="containsBlanks" dxfId="2500" priority="1190">
      <formula>LEN(TRIM(F171))=0</formula>
    </cfRule>
  </conditionalFormatting>
  <conditionalFormatting sqref="F170:M170">
    <cfRule type="containsBlanks" dxfId="2499" priority="1189">
      <formula>LEN(TRIM(F170))=0</formula>
    </cfRule>
    <cfRule type="colorScale" priority="1188">
      <colorScale>
        <cfvo type="min"/>
        <cfvo type="max"/>
        <color rgb="FFFFEF9C"/>
        <color rgb="FFFF7128"/>
      </colorScale>
    </cfRule>
  </conditionalFormatting>
  <conditionalFormatting sqref="H170:I170">
    <cfRule type="expression" dxfId="2498" priority="1187">
      <formula>Z170=1</formula>
    </cfRule>
  </conditionalFormatting>
  <conditionalFormatting sqref="F170:G170">
    <cfRule type="expression" dxfId="2497" priority="1186">
      <formula>Y170=1</formula>
    </cfRule>
  </conditionalFormatting>
  <conditionalFormatting sqref="J170:K170">
    <cfRule type="expression" dxfId="2496" priority="1185">
      <formula>AA170=1</formula>
    </cfRule>
  </conditionalFormatting>
  <conditionalFormatting sqref="L170:M170">
    <cfRule type="expression" dxfId="2495" priority="1184">
      <formula>AB170=1</formula>
    </cfRule>
  </conditionalFormatting>
  <conditionalFormatting sqref="F173:M173">
    <cfRule type="containsBlanks" dxfId="2494" priority="1183">
      <formula>LEN(TRIM(F173))=0</formula>
    </cfRule>
  </conditionalFormatting>
  <conditionalFormatting sqref="F172:M172">
    <cfRule type="containsBlanks" dxfId="2493" priority="1182">
      <formula>LEN(TRIM(F172))=0</formula>
    </cfRule>
    <cfRule type="colorScale" priority="1181">
      <colorScale>
        <cfvo type="min"/>
        <cfvo type="max"/>
        <color rgb="FFFFEF9C"/>
        <color rgb="FFFF7128"/>
      </colorScale>
    </cfRule>
  </conditionalFormatting>
  <conditionalFormatting sqref="H172:I172">
    <cfRule type="expression" dxfId="2492" priority="1180">
      <formula>Z172=1</formula>
    </cfRule>
  </conditionalFormatting>
  <conditionalFormatting sqref="F172:G172">
    <cfRule type="expression" dxfId="2491" priority="1179">
      <formula>Y172=1</formula>
    </cfRule>
  </conditionalFormatting>
  <conditionalFormatting sqref="J172:K172">
    <cfRule type="expression" dxfId="2490" priority="1178">
      <formula>AA172=1</formula>
    </cfRule>
  </conditionalFormatting>
  <conditionalFormatting sqref="L172:M172">
    <cfRule type="expression" dxfId="2489" priority="1177">
      <formula>AB172=1</formula>
    </cfRule>
  </conditionalFormatting>
  <conditionalFormatting sqref="F175:M175">
    <cfRule type="containsBlanks" dxfId="2488" priority="1176">
      <formula>LEN(TRIM(F175))=0</formula>
    </cfRule>
  </conditionalFormatting>
  <conditionalFormatting sqref="F174:M174">
    <cfRule type="containsBlanks" dxfId="2487" priority="1175">
      <formula>LEN(TRIM(F174))=0</formula>
    </cfRule>
    <cfRule type="colorScale" priority="1174">
      <colorScale>
        <cfvo type="min"/>
        <cfvo type="max"/>
        <color rgb="FFFFEF9C"/>
        <color rgb="FFFF7128"/>
      </colorScale>
    </cfRule>
  </conditionalFormatting>
  <conditionalFormatting sqref="H174:I174">
    <cfRule type="expression" dxfId="2486" priority="1173">
      <formula>Z174=1</formula>
    </cfRule>
  </conditionalFormatting>
  <conditionalFormatting sqref="F174:G174">
    <cfRule type="expression" dxfId="2485" priority="1172">
      <formula>Y174=1</formula>
    </cfRule>
  </conditionalFormatting>
  <conditionalFormatting sqref="J174:K174">
    <cfRule type="expression" dxfId="2484" priority="1171">
      <formula>AA174=1</formula>
    </cfRule>
  </conditionalFormatting>
  <conditionalFormatting sqref="L174:M174">
    <cfRule type="expression" dxfId="2483" priority="1170">
      <formula>AB174=1</formula>
    </cfRule>
  </conditionalFormatting>
  <conditionalFormatting sqref="F177:M177">
    <cfRule type="containsBlanks" dxfId="2482" priority="1169">
      <formula>LEN(TRIM(F177))=0</formula>
    </cfRule>
  </conditionalFormatting>
  <conditionalFormatting sqref="F176:M176">
    <cfRule type="containsBlanks" dxfId="2481" priority="1168">
      <formula>LEN(TRIM(F176))=0</formula>
    </cfRule>
    <cfRule type="colorScale" priority="1167">
      <colorScale>
        <cfvo type="min"/>
        <cfvo type="max"/>
        <color rgb="FFFFEF9C"/>
        <color rgb="FFFF7128"/>
      </colorScale>
    </cfRule>
  </conditionalFormatting>
  <conditionalFormatting sqref="H176:I176">
    <cfRule type="expression" dxfId="2480" priority="1166">
      <formula>Z176=1</formula>
    </cfRule>
  </conditionalFormatting>
  <conditionalFormatting sqref="F176:G176">
    <cfRule type="expression" dxfId="2479" priority="1165">
      <formula>Y176=1</formula>
    </cfRule>
  </conditionalFormatting>
  <conditionalFormatting sqref="J176:K176">
    <cfRule type="expression" dxfId="2478" priority="1164">
      <formula>AA176=1</formula>
    </cfRule>
  </conditionalFormatting>
  <conditionalFormatting sqref="L176:M176">
    <cfRule type="expression" dxfId="2477" priority="1163">
      <formula>AB176=1</formula>
    </cfRule>
  </conditionalFormatting>
  <conditionalFormatting sqref="F179:M179">
    <cfRule type="containsBlanks" dxfId="2476" priority="1162">
      <formula>LEN(TRIM(F179))=0</formula>
    </cfRule>
  </conditionalFormatting>
  <conditionalFormatting sqref="F178:M178">
    <cfRule type="containsBlanks" dxfId="2475" priority="1161">
      <formula>LEN(TRIM(F178))=0</formula>
    </cfRule>
    <cfRule type="colorScale" priority="1160">
      <colorScale>
        <cfvo type="min"/>
        <cfvo type="max"/>
        <color rgb="FFFFEF9C"/>
        <color rgb="FFFF7128"/>
      </colorScale>
    </cfRule>
  </conditionalFormatting>
  <conditionalFormatting sqref="H178:I178">
    <cfRule type="expression" dxfId="2474" priority="1159">
      <formula>Z178=1</formula>
    </cfRule>
  </conditionalFormatting>
  <conditionalFormatting sqref="F178:G178">
    <cfRule type="expression" dxfId="2473" priority="1158">
      <formula>Y178=1</formula>
    </cfRule>
  </conditionalFormatting>
  <conditionalFormatting sqref="J178:K178">
    <cfRule type="expression" dxfId="2472" priority="1157">
      <formula>AA178=1</formula>
    </cfRule>
  </conditionalFormatting>
  <conditionalFormatting sqref="L178:M178">
    <cfRule type="expression" dxfId="2471" priority="1156">
      <formula>AB178=1</formula>
    </cfRule>
  </conditionalFormatting>
  <conditionalFormatting sqref="F181:M181">
    <cfRule type="containsBlanks" dxfId="2470" priority="1155">
      <formula>LEN(TRIM(F181))=0</formula>
    </cfRule>
  </conditionalFormatting>
  <conditionalFormatting sqref="F180:M180">
    <cfRule type="containsBlanks" dxfId="2469" priority="1154">
      <formula>LEN(TRIM(F180))=0</formula>
    </cfRule>
    <cfRule type="colorScale" priority="1153">
      <colorScale>
        <cfvo type="min"/>
        <cfvo type="max"/>
        <color rgb="FFFFEF9C"/>
        <color rgb="FFFF7128"/>
      </colorScale>
    </cfRule>
  </conditionalFormatting>
  <conditionalFormatting sqref="H180:I180">
    <cfRule type="expression" dxfId="2468" priority="1152">
      <formula>Z180=1</formula>
    </cfRule>
  </conditionalFormatting>
  <conditionalFormatting sqref="F180:G180">
    <cfRule type="expression" dxfId="2467" priority="1151">
      <formula>Y180=1</formula>
    </cfRule>
  </conditionalFormatting>
  <conditionalFormatting sqref="J180:K180">
    <cfRule type="expression" dxfId="2466" priority="1150">
      <formula>AA180=1</formula>
    </cfRule>
  </conditionalFormatting>
  <conditionalFormatting sqref="L180:M180">
    <cfRule type="expression" dxfId="2465" priority="1149">
      <formula>AB180=1</formula>
    </cfRule>
  </conditionalFormatting>
  <conditionalFormatting sqref="F183:M183">
    <cfRule type="containsBlanks" dxfId="2464" priority="1148">
      <formula>LEN(TRIM(F183))=0</formula>
    </cfRule>
  </conditionalFormatting>
  <conditionalFormatting sqref="F182:M182">
    <cfRule type="containsBlanks" dxfId="2463" priority="1147">
      <formula>LEN(TRIM(F182))=0</formula>
    </cfRule>
    <cfRule type="colorScale" priority="1146">
      <colorScale>
        <cfvo type="min"/>
        <cfvo type="max"/>
        <color rgb="FFFFEF9C"/>
        <color rgb="FFFF7128"/>
      </colorScale>
    </cfRule>
  </conditionalFormatting>
  <conditionalFormatting sqref="H182:I182">
    <cfRule type="expression" dxfId="2462" priority="1145">
      <formula>Z182=1</formula>
    </cfRule>
  </conditionalFormatting>
  <conditionalFormatting sqref="F182:G182">
    <cfRule type="expression" dxfId="2461" priority="1144">
      <formula>Y182=1</formula>
    </cfRule>
  </conditionalFormatting>
  <conditionalFormatting sqref="J182:K182">
    <cfRule type="expression" dxfId="2460" priority="1143">
      <formula>AA182=1</formula>
    </cfRule>
  </conditionalFormatting>
  <conditionalFormatting sqref="L182:M182">
    <cfRule type="expression" dxfId="2459" priority="1142">
      <formula>AB182=1</formula>
    </cfRule>
  </conditionalFormatting>
  <conditionalFormatting sqref="F185:M185">
    <cfRule type="containsBlanks" dxfId="2458" priority="1141">
      <formula>LEN(TRIM(F185))=0</formula>
    </cfRule>
  </conditionalFormatting>
  <conditionalFormatting sqref="F184:M184">
    <cfRule type="containsBlanks" dxfId="2457" priority="1140">
      <formula>LEN(TRIM(F184))=0</formula>
    </cfRule>
    <cfRule type="colorScale" priority="1139">
      <colorScale>
        <cfvo type="min"/>
        <cfvo type="max"/>
        <color rgb="FFFFEF9C"/>
        <color rgb="FFFF7128"/>
      </colorScale>
    </cfRule>
  </conditionalFormatting>
  <conditionalFormatting sqref="H184:I184">
    <cfRule type="expression" dxfId="2456" priority="1138">
      <formula>Z184=1</formula>
    </cfRule>
  </conditionalFormatting>
  <conditionalFormatting sqref="F184:G184">
    <cfRule type="expression" dxfId="2455" priority="1137">
      <formula>Y184=1</formula>
    </cfRule>
  </conditionalFormatting>
  <conditionalFormatting sqref="J184:K184">
    <cfRule type="expression" dxfId="2454" priority="1136">
      <formula>AA184=1</formula>
    </cfRule>
  </conditionalFormatting>
  <conditionalFormatting sqref="L184:M184">
    <cfRule type="expression" dxfId="2453" priority="1135">
      <formula>AB184=1</formula>
    </cfRule>
  </conditionalFormatting>
  <conditionalFormatting sqref="F187:M187">
    <cfRule type="containsBlanks" dxfId="2452" priority="1134">
      <formula>LEN(TRIM(F187))=0</formula>
    </cfRule>
  </conditionalFormatting>
  <conditionalFormatting sqref="F186:M186">
    <cfRule type="containsBlanks" dxfId="2451" priority="1133">
      <formula>LEN(TRIM(F186))=0</formula>
    </cfRule>
    <cfRule type="colorScale" priority="1132">
      <colorScale>
        <cfvo type="min"/>
        <cfvo type="max"/>
        <color rgb="FFFFEF9C"/>
        <color rgb="FFFF7128"/>
      </colorScale>
    </cfRule>
  </conditionalFormatting>
  <conditionalFormatting sqref="H186:I186">
    <cfRule type="expression" dxfId="2450" priority="1131">
      <formula>Z186=1</formula>
    </cfRule>
  </conditionalFormatting>
  <conditionalFormatting sqref="F186:G186">
    <cfRule type="expression" dxfId="2449" priority="1130">
      <formula>Y186=1</formula>
    </cfRule>
  </conditionalFormatting>
  <conditionalFormatting sqref="J186:K186">
    <cfRule type="expression" dxfId="2448" priority="1129">
      <formula>AA186=1</formula>
    </cfRule>
  </conditionalFormatting>
  <conditionalFormatting sqref="L186:M186">
    <cfRule type="expression" dxfId="2447" priority="1128">
      <formula>AB186=1</formula>
    </cfRule>
  </conditionalFormatting>
  <conditionalFormatting sqref="F189:M189">
    <cfRule type="containsBlanks" dxfId="2446" priority="1127">
      <formula>LEN(TRIM(F189))=0</formula>
    </cfRule>
  </conditionalFormatting>
  <conditionalFormatting sqref="F188:M188">
    <cfRule type="containsBlanks" dxfId="2445" priority="1126">
      <formula>LEN(TRIM(F188))=0</formula>
    </cfRule>
    <cfRule type="colorScale" priority="1125">
      <colorScale>
        <cfvo type="min"/>
        <cfvo type="max"/>
        <color rgb="FFFFEF9C"/>
        <color rgb="FFFF7128"/>
      </colorScale>
    </cfRule>
  </conditionalFormatting>
  <conditionalFormatting sqref="H188:I188">
    <cfRule type="expression" dxfId="2444" priority="1124">
      <formula>Z188=1</formula>
    </cfRule>
  </conditionalFormatting>
  <conditionalFormatting sqref="F188:G188">
    <cfRule type="expression" dxfId="2443" priority="1123">
      <formula>Y188=1</formula>
    </cfRule>
  </conditionalFormatting>
  <conditionalFormatting sqref="J188:K188">
    <cfRule type="expression" dxfId="2442" priority="1122">
      <formula>AA188=1</formula>
    </cfRule>
  </conditionalFormatting>
  <conditionalFormatting sqref="L188:M188">
    <cfRule type="expression" dxfId="2441" priority="1121">
      <formula>AB188=1</formula>
    </cfRule>
  </conditionalFormatting>
  <conditionalFormatting sqref="F191:M191">
    <cfRule type="containsBlanks" dxfId="2440" priority="1120">
      <formula>LEN(TRIM(F191))=0</formula>
    </cfRule>
  </conditionalFormatting>
  <conditionalFormatting sqref="F190:M190">
    <cfRule type="containsBlanks" dxfId="2439" priority="1119">
      <formula>LEN(TRIM(F190))=0</formula>
    </cfRule>
    <cfRule type="colorScale" priority="1118">
      <colorScale>
        <cfvo type="min"/>
        <cfvo type="max"/>
        <color rgb="FFFFEF9C"/>
        <color rgb="FFFF7128"/>
      </colorScale>
    </cfRule>
  </conditionalFormatting>
  <conditionalFormatting sqref="H190:I190">
    <cfRule type="expression" dxfId="2438" priority="1117">
      <formula>Z190=1</formula>
    </cfRule>
  </conditionalFormatting>
  <conditionalFormatting sqref="F190:G190">
    <cfRule type="expression" dxfId="2437" priority="1116">
      <formula>Y190=1</formula>
    </cfRule>
  </conditionalFormatting>
  <conditionalFormatting sqref="J190:K190">
    <cfRule type="expression" dxfId="2436" priority="1115">
      <formula>AA190=1</formula>
    </cfRule>
  </conditionalFormatting>
  <conditionalFormatting sqref="L190:M190">
    <cfRule type="expression" dxfId="2435" priority="1114">
      <formula>AB190=1</formula>
    </cfRule>
  </conditionalFormatting>
  <conditionalFormatting sqref="F193:M193">
    <cfRule type="containsBlanks" dxfId="2434" priority="1113">
      <formula>LEN(TRIM(F193))=0</formula>
    </cfRule>
  </conditionalFormatting>
  <conditionalFormatting sqref="F192:M192">
    <cfRule type="containsBlanks" dxfId="2433" priority="1112">
      <formula>LEN(TRIM(F192))=0</formula>
    </cfRule>
    <cfRule type="colorScale" priority="1111">
      <colorScale>
        <cfvo type="min"/>
        <cfvo type="max"/>
        <color rgb="FFFFEF9C"/>
        <color rgb="FFFF7128"/>
      </colorScale>
    </cfRule>
  </conditionalFormatting>
  <conditionalFormatting sqref="H192:I192">
    <cfRule type="expression" dxfId="2432" priority="1110">
      <formula>Z192=1</formula>
    </cfRule>
  </conditionalFormatting>
  <conditionalFormatting sqref="F192:G192">
    <cfRule type="expression" dxfId="2431" priority="1109">
      <formula>Y192=1</formula>
    </cfRule>
  </conditionalFormatting>
  <conditionalFormatting sqref="J192:K192">
    <cfRule type="expression" dxfId="2430" priority="1108">
      <formula>AA192=1</formula>
    </cfRule>
  </conditionalFormatting>
  <conditionalFormatting sqref="L192:M192">
    <cfRule type="expression" dxfId="2429" priority="1107">
      <formula>AB192=1</formula>
    </cfRule>
  </conditionalFormatting>
  <conditionalFormatting sqref="F195:M195">
    <cfRule type="containsBlanks" dxfId="2428" priority="1106">
      <formula>LEN(TRIM(F195))=0</formula>
    </cfRule>
  </conditionalFormatting>
  <conditionalFormatting sqref="F194:M194">
    <cfRule type="containsBlanks" dxfId="2427" priority="1105">
      <formula>LEN(TRIM(F194))=0</formula>
    </cfRule>
    <cfRule type="colorScale" priority="1104">
      <colorScale>
        <cfvo type="min"/>
        <cfvo type="max"/>
        <color rgb="FFFFEF9C"/>
        <color rgb="FFFF7128"/>
      </colorScale>
    </cfRule>
  </conditionalFormatting>
  <conditionalFormatting sqref="H194:I194">
    <cfRule type="expression" dxfId="2426" priority="1103">
      <formula>Z194=1</formula>
    </cfRule>
  </conditionalFormatting>
  <conditionalFormatting sqref="F194:G194">
    <cfRule type="expression" dxfId="2425" priority="1102">
      <formula>Y194=1</formula>
    </cfRule>
  </conditionalFormatting>
  <conditionalFormatting sqref="J194:K194">
    <cfRule type="expression" dxfId="2424" priority="1101">
      <formula>AA194=1</formula>
    </cfRule>
  </conditionalFormatting>
  <conditionalFormatting sqref="L194:M194">
    <cfRule type="expression" dxfId="2423" priority="1100">
      <formula>AB194=1</formula>
    </cfRule>
  </conditionalFormatting>
  <conditionalFormatting sqref="F197:M197">
    <cfRule type="containsBlanks" dxfId="2422" priority="1099">
      <formula>LEN(TRIM(F197))=0</formula>
    </cfRule>
  </conditionalFormatting>
  <conditionalFormatting sqref="F196:M196">
    <cfRule type="containsBlanks" dxfId="2421" priority="1098">
      <formula>LEN(TRIM(F196))=0</formula>
    </cfRule>
    <cfRule type="colorScale" priority="1097">
      <colorScale>
        <cfvo type="min"/>
        <cfvo type="max"/>
        <color rgb="FFFFEF9C"/>
        <color rgb="FFFF7128"/>
      </colorScale>
    </cfRule>
  </conditionalFormatting>
  <conditionalFormatting sqref="H196:I196">
    <cfRule type="expression" dxfId="2420" priority="1096">
      <formula>Z196=1</formula>
    </cfRule>
  </conditionalFormatting>
  <conditionalFormatting sqref="F196:G196">
    <cfRule type="expression" dxfId="2419" priority="1095">
      <formula>Y196=1</formula>
    </cfRule>
  </conditionalFormatting>
  <conditionalFormatting sqref="J196:K196">
    <cfRule type="expression" dxfId="2418" priority="1094">
      <formula>AA196=1</formula>
    </cfRule>
  </conditionalFormatting>
  <conditionalFormatting sqref="L196:M196">
    <cfRule type="expression" dxfId="2417" priority="1093">
      <formula>AB196=1</formula>
    </cfRule>
  </conditionalFormatting>
  <conditionalFormatting sqref="F199:M199">
    <cfRule type="containsBlanks" dxfId="2416" priority="1092">
      <formula>LEN(TRIM(F199))=0</formula>
    </cfRule>
  </conditionalFormatting>
  <conditionalFormatting sqref="F198:M198">
    <cfRule type="containsBlanks" dxfId="2415" priority="1091">
      <formula>LEN(TRIM(F198))=0</formula>
    </cfRule>
    <cfRule type="colorScale" priority="1090">
      <colorScale>
        <cfvo type="min"/>
        <cfvo type="max"/>
        <color rgb="FFFFEF9C"/>
        <color rgb="FFFF7128"/>
      </colorScale>
    </cfRule>
  </conditionalFormatting>
  <conditionalFormatting sqref="H198:I198">
    <cfRule type="expression" dxfId="2414" priority="1089">
      <formula>Z198=1</formula>
    </cfRule>
  </conditionalFormatting>
  <conditionalFormatting sqref="F198:G198">
    <cfRule type="expression" dxfId="2413" priority="1088">
      <formula>Y198=1</formula>
    </cfRule>
  </conditionalFormatting>
  <conditionalFormatting sqref="J198:K198">
    <cfRule type="expression" dxfId="2412" priority="1087">
      <formula>AA198=1</formula>
    </cfRule>
  </conditionalFormatting>
  <conditionalFormatting sqref="L198:M198">
    <cfRule type="expression" dxfId="2411" priority="1086">
      <formula>AB198=1</formula>
    </cfRule>
  </conditionalFormatting>
  <conditionalFormatting sqref="F201:M201">
    <cfRule type="containsBlanks" dxfId="2410" priority="1085">
      <formula>LEN(TRIM(F201))=0</formula>
    </cfRule>
  </conditionalFormatting>
  <conditionalFormatting sqref="F200:M200">
    <cfRule type="containsBlanks" dxfId="2409" priority="1084">
      <formula>LEN(TRIM(F200))=0</formula>
    </cfRule>
    <cfRule type="colorScale" priority="1083">
      <colorScale>
        <cfvo type="min"/>
        <cfvo type="max"/>
        <color rgb="FFFFEF9C"/>
        <color rgb="FFFF7128"/>
      </colorScale>
    </cfRule>
  </conditionalFormatting>
  <conditionalFormatting sqref="H200:I200">
    <cfRule type="expression" dxfId="2408" priority="1082">
      <formula>Z200=1</formula>
    </cfRule>
  </conditionalFormatting>
  <conditionalFormatting sqref="F200:G200">
    <cfRule type="expression" dxfId="2407" priority="1081">
      <formula>Y200=1</formula>
    </cfRule>
  </conditionalFormatting>
  <conditionalFormatting sqref="J200:K200">
    <cfRule type="expression" dxfId="2406" priority="1080">
      <formula>AA200=1</formula>
    </cfRule>
  </conditionalFormatting>
  <conditionalFormatting sqref="L200:M200">
    <cfRule type="expression" dxfId="2405" priority="1079">
      <formula>AB200=1</formula>
    </cfRule>
  </conditionalFormatting>
  <conditionalFormatting sqref="F203:M203">
    <cfRule type="containsBlanks" dxfId="2404" priority="1078">
      <formula>LEN(TRIM(F203))=0</formula>
    </cfRule>
  </conditionalFormatting>
  <conditionalFormatting sqref="F202:M202">
    <cfRule type="containsBlanks" dxfId="2403" priority="1077">
      <formula>LEN(TRIM(F202))=0</formula>
    </cfRule>
    <cfRule type="colorScale" priority="1076">
      <colorScale>
        <cfvo type="min"/>
        <cfvo type="max"/>
        <color rgb="FFFFEF9C"/>
        <color rgb="FFFF7128"/>
      </colorScale>
    </cfRule>
  </conditionalFormatting>
  <conditionalFormatting sqref="H202:I202">
    <cfRule type="expression" dxfId="2402" priority="1075">
      <formula>Z202=1</formula>
    </cfRule>
  </conditionalFormatting>
  <conditionalFormatting sqref="F202:G202">
    <cfRule type="expression" dxfId="2401" priority="1074">
      <formula>Y202=1</formula>
    </cfRule>
  </conditionalFormatting>
  <conditionalFormatting sqref="J202:K202">
    <cfRule type="expression" dxfId="2400" priority="1073">
      <formula>AA202=1</formula>
    </cfRule>
  </conditionalFormatting>
  <conditionalFormatting sqref="L202:M202">
    <cfRule type="expression" dxfId="2399" priority="1072">
      <formula>AB202=1</formula>
    </cfRule>
  </conditionalFormatting>
  <conditionalFormatting sqref="F205:M205">
    <cfRule type="containsBlanks" dxfId="2398" priority="1071">
      <formula>LEN(TRIM(F205))=0</formula>
    </cfRule>
  </conditionalFormatting>
  <conditionalFormatting sqref="F204:M204">
    <cfRule type="containsBlanks" dxfId="2397" priority="1070">
      <formula>LEN(TRIM(F204))=0</formula>
    </cfRule>
    <cfRule type="colorScale" priority="1069">
      <colorScale>
        <cfvo type="min"/>
        <cfvo type="max"/>
        <color rgb="FFFFEF9C"/>
        <color rgb="FFFF7128"/>
      </colorScale>
    </cfRule>
  </conditionalFormatting>
  <conditionalFormatting sqref="H204:I204">
    <cfRule type="expression" dxfId="2396" priority="1068">
      <formula>Z204=1</formula>
    </cfRule>
  </conditionalFormatting>
  <conditionalFormatting sqref="F204:G204">
    <cfRule type="expression" dxfId="2395" priority="1067">
      <formula>Y204=1</formula>
    </cfRule>
  </conditionalFormatting>
  <conditionalFormatting sqref="J204:K204">
    <cfRule type="expression" dxfId="2394" priority="1066">
      <formula>AA204=1</formula>
    </cfRule>
  </conditionalFormatting>
  <conditionalFormatting sqref="L204:M204">
    <cfRule type="expression" dxfId="2393" priority="1065">
      <formula>AB204=1</formula>
    </cfRule>
  </conditionalFormatting>
  <conditionalFormatting sqref="F207:M207">
    <cfRule type="containsBlanks" dxfId="2392" priority="1064">
      <formula>LEN(TRIM(F207))=0</formula>
    </cfRule>
  </conditionalFormatting>
  <conditionalFormatting sqref="F206:M206">
    <cfRule type="containsBlanks" dxfId="2391" priority="1063">
      <formula>LEN(TRIM(F206))=0</formula>
    </cfRule>
    <cfRule type="colorScale" priority="1062">
      <colorScale>
        <cfvo type="min"/>
        <cfvo type="max"/>
        <color rgb="FFFFEF9C"/>
        <color rgb="FFFF7128"/>
      </colorScale>
    </cfRule>
  </conditionalFormatting>
  <conditionalFormatting sqref="H206:I206">
    <cfRule type="expression" dxfId="2390" priority="1061">
      <formula>Z206=1</formula>
    </cfRule>
  </conditionalFormatting>
  <conditionalFormatting sqref="F206:G206">
    <cfRule type="expression" dxfId="2389" priority="1060">
      <formula>Y206=1</formula>
    </cfRule>
  </conditionalFormatting>
  <conditionalFormatting sqref="J206:K206">
    <cfRule type="expression" dxfId="2388" priority="1059">
      <formula>AA206=1</formula>
    </cfRule>
  </conditionalFormatting>
  <conditionalFormatting sqref="L206:M206">
    <cfRule type="expression" dxfId="2387" priority="1058">
      <formula>AB206=1</formula>
    </cfRule>
  </conditionalFormatting>
  <conditionalFormatting sqref="F209:M209">
    <cfRule type="containsBlanks" dxfId="2386" priority="1057">
      <formula>LEN(TRIM(F209))=0</formula>
    </cfRule>
  </conditionalFormatting>
  <conditionalFormatting sqref="F208:M208">
    <cfRule type="containsBlanks" dxfId="2385" priority="1056">
      <formula>LEN(TRIM(F208))=0</formula>
    </cfRule>
    <cfRule type="colorScale" priority="1055">
      <colorScale>
        <cfvo type="min"/>
        <cfvo type="max"/>
        <color rgb="FFFFEF9C"/>
        <color rgb="FFFF7128"/>
      </colorScale>
    </cfRule>
  </conditionalFormatting>
  <conditionalFormatting sqref="H208:I208">
    <cfRule type="expression" dxfId="2384" priority="1054">
      <formula>Z208=1</formula>
    </cfRule>
  </conditionalFormatting>
  <conditionalFormatting sqref="F208:G208">
    <cfRule type="expression" dxfId="2383" priority="1053">
      <formula>Y208=1</formula>
    </cfRule>
  </conditionalFormatting>
  <conditionalFormatting sqref="J208:K208">
    <cfRule type="expression" dxfId="2382" priority="1052">
      <formula>AA208=1</formula>
    </cfRule>
  </conditionalFormatting>
  <conditionalFormatting sqref="L208:M208">
    <cfRule type="expression" dxfId="2381" priority="1051">
      <formula>AB208=1</formula>
    </cfRule>
  </conditionalFormatting>
  <conditionalFormatting sqref="F211:M211">
    <cfRule type="containsBlanks" dxfId="2380" priority="1050">
      <formula>LEN(TRIM(F211))=0</formula>
    </cfRule>
  </conditionalFormatting>
  <conditionalFormatting sqref="F210:M210">
    <cfRule type="containsBlanks" dxfId="2379" priority="1049">
      <formula>LEN(TRIM(F210))=0</formula>
    </cfRule>
    <cfRule type="colorScale" priority="1048">
      <colorScale>
        <cfvo type="min"/>
        <cfvo type="max"/>
        <color rgb="FFFFEF9C"/>
        <color rgb="FFFF7128"/>
      </colorScale>
    </cfRule>
  </conditionalFormatting>
  <conditionalFormatting sqref="H210:I210">
    <cfRule type="expression" dxfId="2378" priority="1047">
      <formula>Z210=1</formula>
    </cfRule>
  </conditionalFormatting>
  <conditionalFormatting sqref="F210:G210">
    <cfRule type="expression" dxfId="2377" priority="1046">
      <formula>Y210=1</formula>
    </cfRule>
  </conditionalFormatting>
  <conditionalFormatting sqref="J210:K210">
    <cfRule type="expression" dxfId="2376" priority="1045">
      <formula>AA210=1</formula>
    </cfRule>
  </conditionalFormatting>
  <conditionalFormatting sqref="L210:M210">
    <cfRule type="expression" dxfId="2375" priority="1044">
      <formula>AB210=1</formula>
    </cfRule>
  </conditionalFormatting>
  <conditionalFormatting sqref="F213:M213">
    <cfRule type="containsBlanks" dxfId="2374" priority="1043">
      <formula>LEN(TRIM(F213))=0</formula>
    </cfRule>
  </conditionalFormatting>
  <conditionalFormatting sqref="F212:M212">
    <cfRule type="containsBlanks" dxfId="2373" priority="1042">
      <formula>LEN(TRIM(F212))=0</formula>
    </cfRule>
    <cfRule type="colorScale" priority="1041">
      <colorScale>
        <cfvo type="min"/>
        <cfvo type="max"/>
        <color rgb="FFFFEF9C"/>
        <color rgb="FFFF7128"/>
      </colorScale>
    </cfRule>
  </conditionalFormatting>
  <conditionalFormatting sqref="H212:I212">
    <cfRule type="expression" dxfId="2372" priority="1040">
      <formula>Z212=1</formula>
    </cfRule>
  </conditionalFormatting>
  <conditionalFormatting sqref="F212:G212">
    <cfRule type="expression" dxfId="2371" priority="1039">
      <formula>Y212=1</formula>
    </cfRule>
  </conditionalFormatting>
  <conditionalFormatting sqref="J212:K212">
    <cfRule type="expression" dxfId="2370" priority="1038">
      <formula>AA212=1</formula>
    </cfRule>
  </conditionalFormatting>
  <conditionalFormatting sqref="L212:M212">
    <cfRule type="expression" dxfId="2369" priority="1037">
      <formula>AB212=1</formula>
    </cfRule>
  </conditionalFormatting>
  <conditionalFormatting sqref="F215:M215">
    <cfRule type="containsBlanks" dxfId="2368" priority="1036">
      <formula>LEN(TRIM(F215))=0</formula>
    </cfRule>
  </conditionalFormatting>
  <conditionalFormatting sqref="F214:M214">
    <cfRule type="containsBlanks" dxfId="2367" priority="1035">
      <formula>LEN(TRIM(F214))=0</formula>
    </cfRule>
    <cfRule type="colorScale" priority="1034">
      <colorScale>
        <cfvo type="min"/>
        <cfvo type="max"/>
        <color rgb="FFFFEF9C"/>
        <color rgb="FFFF7128"/>
      </colorScale>
    </cfRule>
  </conditionalFormatting>
  <conditionalFormatting sqref="H214:I214">
    <cfRule type="expression" dxfId="2366" priority="1033">
      <formula>Z214=1</formula>
    </cfRule>
  </conditionalFormatting>
  <conditionalFormatting sqref="F214:G214">
    <cfRule type="expression" dxfId="2365" priority="1032">
      <formula>Y214=1</formula>
    </cfRule>
  </conditionalFormatting>
  <conditionalFormatting sqref="J214:K214">
    <cfRule type="expression" dxfId="2364" priority="1031">
      <formula>AA214=1</formula>
    </cfRule>
  </conditionalFormatting>
  <conditionalFormatting sqref="L214:M214">
    <cfRule type="expression" dxfId="2363" priority="1030">
      <formula>AB214=1</formula>
    </cfRule>
  </conditionalFormatting>
  <conditionalFormatting sqref="F217:M217">
    <cfRule type="containsBlanks" dxfId="2362" priority="1029">
      <formula>LEN(TRIM(F217))=0</formula>
    </cfRule>
  </conditionalFormatting>
  <conditionalFormatting sqref="F216:M216">
    <cfRule type="containsBlanks" dxfId="2361" priority="1028">
      <formula>LEN(TRIM(F216))=0</formula>
    </cfRule>
    <cfRule type="colorScale" priority="1027">
      <colorScale>
        <cfvo type="min"/>
        <cfvo type="max"/>
        <color rgb="FFFFEF9C"/>
        <color rgb="FFFF7128"/>
      </colorScale>
    </cfRule>
  </conditionalFormatting>
  <conditionalFormatting sqref="H216:I216">
    <cfRule type="expression" dxfId="2360" priority="1026">
      <formula>Z216=1</formula>
    </cfRule>
  </conditionalFormatting>
  <conditionalFormatting sqref="F216:G216">
    <cfRule type="expression" dxfId="2359" priority="1025">
      <formula>Y216=1</formula>
    </cfRule>
  </conditionalFormatting>
  <conditionalFormatting sqref="J216:K216">
    <cfRule type="expression" dxfId="2358" priority="1024">
      <formula>AA216=1</formula>
    </cfRule>
  </conditionalFormatting>
  <conditionalFormatting sqref="L216:M216">
    <cfRule type="expression" dxfId="2357" priority="1023">
      <formula>AB216=1</formula>
    </cfRule>
  </conditionalFormatting>
  <conditionalFormatting sqref="F219:M219">
    <cfRule type="containsBlanks" dxfId="2356" priority="1022">
      <formula>LEN(TRIM(F219))=0</formula>
    </cfRule>
  </conditionalFormatting>
  <conditionalFormatting sqref="F218:M218">
    <cfRule type="containsBlanks" dxfId="2355" priority="1021">
      <formula>LEN(TRIM(F218))=0</formula>
    </cfRule>
    <cfRule type="colorScale" priority="1020">
      <colorScale>
        <cfvo type="min"/>
        <cfvo type="max"/>
        <color rgb="FFFFEF9C"/>
        <color rgb="FFFF7128"/>
      </colorScale>
    </cfRule>
  </conditionalFormatting>
  <conditionalFormatting sqref="H218:I218">
    <cfRule type="expression" dxfId="2354" priority="1019">
      <formula>Z218=1</formula>
    </cfRule>
  </conditionalFormatting>
  <conditionalFormatting sqref="F218:G218">
    <cfRule type="expression" dxfId="2353" priority="1018">
      <formula>Y218=1</formula>
    </cfRule>
  </conditionalFormatting>
  <conditionalFormatting sqref="J218:K218">
    <cfRule type="expression" dxfId="2352" priority="1017">
      <formula>AA218=1</formula>
    </cfRule>
  </conditionalFormatting>
  <conditionalFormatting sqref="L218:M218">
    <cfRule type="expression" dxfId="2351" priority="1016">
      <formula>AB218=1</formula>
    </cfRule>
  </conditionalFormatting>
  <conditionalFormatting sqref="F221:M221">
    <cfRule type="containsBlanks" dxfId="2350" priority="1015">
      <formula>LEN(TRIM(F221))=0</formula>
    </cfRule>
  </conditionalFormatting>
  <conditionalFormatting sqref="F220:M220">
    <cfRule type="containsBlanks" dxfId="2349" priority="1014">
      <formula>LEN(TRIM(F220))=0</formula>
    </cfRule>
    <cfRule type="colorScale" priority="1013">
      <colorScale>
        <cfvo type="min"/>
        <cfvo type="max"/>
        <color rgb="FFFFEF9C"/>
        <color rgb="FFFF7128"/>
      </colorScale>
    </cfRule>
  </conditionalFormatting>
  <conditionalFormatting sqref="H220:I220">
    <cfRule type="expression" dxfId="2348" priority="1012">
      <formula>Z220=1</formula>
    </cfRule>
  </conditionalFormatting>
  <conditionalFormatting sqref="F220:G220">
    <cfRule type="expression" dxfId="2347" priority="1011">
      <formula>Y220=1</formula>
    </cfRule>
  </conditionalFormatting>
  <conditionalFormatting sqref="J220:K220">
    <cfRule type="expression" dxfId="2346" priority="1010">
      <formula>AA220=1</formula>
    </cfRule>
  </conditionalFormatting>
  <conditionalFormatting sqref="L220:M220">
    <cfRule type="expression" dxfId="2345" priority="1009">
      <formula>AB220=1</formula>
    </cfRule>
  </conditionalFormatting>
  <conditionalFormatting sqref="F223:M223">
    <cfRule type="containsBlanks" dxfId="2344" priority="1008">
      <formula>LEN(TRIM(F223))=0</formula>
    </cfRule>
  </conditionalFormatting>
  <conditionalFormatting sqref="F222:M222">
    <cfRule type="containsBlanks" dxfId="2343" priority="1007">
      <formula>LEN(TRIM(F222))=0</formula>
    </cfRule>
    <cfRule type="colorScale" priority="1006">
      <colorScale>
        <cfvo type="min"/>
        <cfvo type="max"/>
        <color rgb="FFFFEF9C"/>
        <color rgb="FFFF7128"/>
      </colorScale>
    </cfRule>
  </conditionalFormatting>
  <conditionalFormatting sqref="H222:I222">
    <cfRule type="expression" dxfId="2342" priority="1005">
      <formula>Z222=1</formula>
    </cfRule>
  </conditionalFormatting>
  <conditionalFormatting sqref="F222:G222">
    <cfRule type="expression" dxfId="2341" priority="1004">
      <formula>Y222=1</formula>
    </cfRule>
  </conditionalFormatting>
  <conditionalFormatting sqref="J222:K222">
    <cfRule type="expression" dxfId="2340" priority="1003">
      <formula>AA222=1</formula>
    </cfRule>
  </conditionalFormatting>
  <conditionalFormatting sqref="L222:M222">
    <cfRule type="expression" dxfId="2339" priority="1002">
      <formula>AB222=1</formula>
    </cfRule>
  </conditionalFormatting>
  <conditionalFormatting sqref="F225:M225">
    <cfRule type="containsBlanks" dxfId="2338" priority="1001">
      <formula>LEN(TRIM(F225))=0</formula>
    </cfRule>
  </conditionalFormatting>
  <conditionalFormatting sqref="F224:M224">
    <cfRule type="containsBlanks" dxfId="2337" priority="1000">
      <formula>LEN(TRIM(F224))=0</formula>
    </cfRule>
    <cfRule type="colorScale" priority="999">
      <colorScale>
        <cfvo type="min"/>
        <cfvo type="max"/>
        <color rgb="FFFFEF9C"/>
        <color rgb="FFFF7128"/>
      </colorScale>
    </cfRule>
  </conditionalFormatting>
  <conditionalFormatting sqref="H224:I224">
    <cfRule type="expression" dxfId="2336" priority="998">
      <formula>Z224=1</formula>
    </cfRule>
  </conditionalFormatting>
  <conditionalFormatting sqref="F224:G224">
    <cfRule type="expression" dxfId="2335" priority="997">
      <formula>Y224=1</formula>
    </cfRule>
  </conditionalFormatting>
  <conditionalFormatting sqref="J224:K224">
    <cfRule type="expression" dxfId="2334" priority="996">
      <formula>AA224=1</formula>
    </cfRule>
  </conditionalFormatting>
  <conditionalFormatting sqref="L224:M224">
    <cfRule type="expression" dxfId="2333" priority="995">
      <formula>AB224=1</formula>
    </cfRule>
  </conditionalFormatting>
  <conditionalFormatting sqref="F227:M227">
    <cfRule type="containsBlanks" dxfId="2332" priority="994">
      <formula>LEN(TRIM(F227))=0</formula>
    </cfRule>
  </conditionalFormatting>
  <conditionalFormatting sqref="F226:M226">
    <cfRule type="containsBlanks" dxfId="2331" priority="993">
      <formula>LEN(TRIM(F226))=0</formula>
    </cfRule>
    <cfRule type="colorScale" priority="992">
      <colorScale>
        <cfvo type="min"/>
        <cfvo type="max"/>
        <color rgb="FFFFEF9C"/>
        <color rgb="FFFF7128"/>
      </colorScale>
    </cfRule>
  </conditionalFormatting>
  <conditionalFormatting sqref="H226:I226">
    <cfRule type="expression" dxfId="2330" priority="991">
      <formula>Z226=1</formula>
    </cfRule>
  </conditionalFormatting>
  <conditionalFormatting sqref="F226:G226">
    <cfRule type="expression" dxfId="2329" priority="990">
      <formula>Y226=1</formula>
    </cfRule>
  </conditionalFormatting>
  <conditionalFormatting sqref="J226:K226">
    <cfRule type="expression" dxfId="2328" priority="989">
      <formula>AA226=1</formula>
    </cfRule>
  </conditionalFormatting>
  <conditionalFormatting sqref="L226:M226">
    <cfRule type="expression" dxfId="2327" priority="988">
      <formula>AB226=1</formula>
    </cfRule>
  </conditionalFormatting>
  <conditionalFormatting sqref="F229:M229">
    <cfRule type="containsBlanks" dxfId="2326" priority="987">
      <formula>LEN(TRIM(F229))=0</formula>
    </cfRule>
  </conditionalFormatting>
  <conditionalFormatting sqref="F228:M228">
    <cfRule type="containsBlanks" dxfId="2325" priority="986">
      <formula>LEN(TRIM(F228))=0</formula>
    </cfRule>
    <cfRule type="colorScale" priority="985">
      <colorScale>
        <cfvo type="min"/>
        <cfvo type="max"/>
        <color rgb="FFFFEF9C"/>
        <color rgb="FFFF7128"/>
      </colorScale>
    </cfRule>
  </conditionalFormatting>
  <conditionalFormatting sqref="H228:I228">
    <cfRule type="expression" dxfId="2324" priority="984">
      <formula>Z228=1</formula>
    </cfRule>
  </conditionalFormatting>
  <conditionalFormatting sqref="F228:G228">
    <cfRule type="expression" dxfId="2323" priority="983">
      <formula>Y228=1</formula>
    </cfRule>
  </conditionalFormatting>
  <conditionalFormatting sqref="J228:K228">
    <cfRule type="expression" dxfId="2322" priority="982">
      <formula>AA228=1</formula>
    </cfRule>
  </conditionalFormatting>
  <conditionalFormatting sqref="L228:M228">
    <cfRule type="expression" dxfId="2321" priority="981">
      <formula>AB228=1</formula>
    </cfRule>
  </conditionalFormatting>
  <conditionalFormatting sqref="F231:M231">
    <cfRule type="containsBlanks" dxfId="2320" priority="980">
      <formula>LEN(TRIM(F231))=0</formula>
    </cfRule>
  </conditionalFormatting>
  <conditionalFormatting sqref="F230:M230">
    <cfRule type="containsBlanks" dxfId="2319" priority="979">
      <formula>LEN(TRIM(F230))=0</formula>
    </cfRule>
    <cfRule type="colorScale" priority="978">
      <colorScale>
        <cfvo type="min"/>
        <cfvo type="max"/>
        <color rgb="FFFFEF9C"/>
        <color rgb="FFFF7128"/>
      </colorScale>
    </cfRule>
  </conditionalFormatting>
  <conditionalFormatting sqref="H230:I230">
    <cfRule type="expression" dxfId="2318" priority="977">
      <formula>Z230=1</formula>
    </cfRule>
  </conditionalFormatting>
  <conditionalFormatting sqref="F230:G230">
    <cfRule type="expression" dxfId="2317" priority="976">
      <formula>Y230=1</formula>
    </cfRule>
  </conditionalFormatting>
  <conditionalFormatting sqref="J230:K230">
    <cfRule type="expression" dxfId="2316" priority="975">
      <formula>AA230=1</formula>
    </cfRule>
  </conditionalFormatting>
  <conditionalFormatting sqref="L230:M230">
    <cfRule type="expression" dxfId="2315" priority="974">
      <formula>AB230=1</formula>
    </cfRule>
  </conditionalFormatting>
  <conditionalFormatting sqref="F233:M233">
    <cfRule type="containsBlanks" dxfId="2314" priority="973">
      <formula>LEN(TRIM(F233))=0</formula>
    </cfRule>
  </conditionalFormatting>
  <conditionalFormatting sqref="F232:M232">
    <cfRule type="containsBlanks" dxfId="2313" priority="972">
      <formula>LEN(TRIM(F232))=0</formula>
    </cfRule>
    <cfRule type="colorScale" priority="971">
      <colorScale>
        <cfvo type="min"/>
        <cfvo type="max"/>
        <color rgb="FFFFEF9C"/>
        <color rgb="FFFF7128"/>
      </colorScale>
    </cfRule>
  </conditionalFormatting>
  <conditionalFormatting sqref="H232:I232">
    <cfRule type="expression" dxfId="2312" priority="970">
      <formula>Z232=1</formula>
    </cfRule>
  </conditionalFormatting>
  <conditionalFormatting sqref="F232:G232">
    <cfRule type="expression" dxfId="2311" priority="969">
      <formula>Y232=1</formula>
    </cfRule>
  </conditionalFormatting>
  <conditionalFormatting sqref="J232:K232">
    <cfRule type="expression" dxfId="2310" priority="968">
      <formula>AA232=1</formula>
    </cfRule>
  </conditionalFormatting>
  <conditionalFormatting sqref="L232:M232">
    <cfRule type="expression" dxfId="2309" priority="967">
      <formula>AB232=1</formula>
    </cfRule>
  </conditionalFormatting>
  <conditionalFormatting sqref="F235:M235">
    <cfRule type="containsBlanks" dxfId="2308" priority="966">
      <formula>LEN(TRIM(F235))=0</formula>
    </cfRule>
  </conditionalFormatting>
  <conditionalFormatting sqref="F234:M234">
    <cfRule type="containsBlanks" dxfId="2307" priority="965">
      <formula>LEN(TRIM(F234))=0</formula>
    </cfRule>
    <cfRule type="colorScale" priority="964">
      <colorScale>
        <cfvo type="min"/>
        <cfvo type="max"/>
        <color rgb="FFFFEF9C"/>
        <color rgb="FFFF7128"/>
      </colorScale>
    </cfRule>
  </conditionalFormatting>
  <conditionalFormatting sqref="H234:I234">
    <cfRule type="expression" dxfId="2306" priority="963">
      <formula>Z234=1</formula>
    </cfRule>
  </conditionalFormatting>
  <conditionalFormatting sqref="F234:G234">
    <cfRule type="expression" dxfId="2305" priority="962">
      <formula>Y234=1</formula>
    </cfRule>
  </conditionalFormatting>
  <conditionalFormatting sqref="J234:K234">
    <cfRule type="expression" dxfId="2304" priority="961">
      <formula>AA234=1</formula>
    </cfRule>
  </conditionalFormatting>
  <conditionalFormatting sqref="L234:M234">
    <cfRule type="expression" dxfId="2303" priority="960">
      <formula>AB234=1</formula>
    </cfRule>
  </conditionalFormatting>
  <conditionalFormatting sqref="F237:M237">
    <cfRule type="containsBlanks" dxfId="2302" priority="959">
      <formula>LEN(TRIM(F237))=0</formula>
    </cfRule>
  </conditionalFormatting>
  <conditionalFormatting sqref="F236:M236">
    <cfRule type="containsBlanks" dxfId="2301" priority="958">
      <formula>LEN(TRIM(F236))=0</formula>
    </cfRule>
    <cfRule type="colorScale" priority="957">
      <colorScale>
        <cfvo type="min"/>
        <cfvo type="max"/>
        <color rgb="FFFFEF9C"/>
        <color rgb="FFFF7128"/>
      </colorScale>
    </cfRule>
  </conditionalFormatting>
  <conditionalFormatting sqref="H236:I236">
    <cfRule type="expression" dxfId="2300" priority="956">
      <formula>Z236=1</formula>
    </cfRule>
  </conditionalFormatting>
  <conditionalFormatting sqref="F236:G236">
    <cfRule type="expression" dxfId="2299" priority="955">
      <formula>Y236=1</formula>
    </cfRule>
  </conditionalFormatting>
  <conditionalFormatting sqref="J236:K236">
    <cfRule type="expression" dxfId="2298" priority="954">
      <formula>AA236=1</formula>
    </cfRule>
  </conditionalFormatting>
  <conditionalFormatting sqref="L236:M236">
    <cfRule type="expression" dxfId="2297" priority="953">
      <formula>AB236=1</formula>
    </cfRule>
  </conditionalFormatting>
  <conditionalFormatting sqref="F239:M239">
    <cfRule type="containsBlanks" dxfId="2296" priority="952">
      <formula>LEN(TRIM(F239))=0</formula>
    </cfRule>
  </conditionalFormatting>
  <conditionalFormatting sqref="F238:M238">
    <cfRule type="containsBlanks" dxfId="2295" priority="951">
      <formula>LEN(TRIM(F238))=0</formula>
    </cfRule>
    <cfRule type="colorScale" priority="950">
      <colorScale>
        <cfvo type="min"/>
        <cfvo type="max"/>
        <color rgb="FFFFEF9C"/>
        <color rgb="FFFF7128"/>
      </colorScale>
    </cfRule>
  </conditionalFormatting>
  <conditionalFormatting sqref="H238:I238">
    <cfRule type="expression" dxfId="2294" priority="949">
      <formula>Z238=1</formula>
    </cfRule>
  </conditionalFormatting>
  <conditionalFormatting sqref="F238:G238">
    <cfRule type="expression" dxfId="2293" priority="948">
      <formula>Y238=1</formula>
    </cfRule>
  </conditionalFormatting>
  <conditionalFormatting sqref="J238:K238">
    <cfRule type="expression" dxfId="2292" priority="947">
      <formula>AA238=1</formula>
    </cfRule>
  </conditionalFormatting>
  <conditionalFormatting sqref="L238:M238">
    <cfRule type="expression" dxfId="2291" priority="946">
      <formula>AB238=1</formula>
    </cfRule>
  </conditionalFormatting>
  <conditionalFormatting sqref="F241:M241">
    <cfRule type="containsBlanks" dxfId="2290" priority="945">
      <formula>LEN(TRIM(F241))=0</formula>
    </cfRule>
  </conditionalFormatting>
  <conditionalFormatting sqref="F240:M240">
    <cfRule type="containsBlanks" dxfId="2289" priority="944">
      <formula>LEN(TRIM(F240))=0</formula>
    </cfRule>
    <cfRule type="colorScale" priority="943">
      <colorScale>
        <cfvo type="min"/>
        <cfvo type="max"/>
        <color rgb="FFFFEF9C"/>
        <color rgb="FFFF7128"/>
      </colorScale>
    </cfRule>
  </conditionalFormatting>
  <conditionalFormatting sqref="H240:I240">
    <cfRule type="expression" dxfId="2288" priority="942">
      <formula>Z240=1</formula>
    </cfRule>
  </conditionalFormatting>
  <conditionalFormatting sqref="F240:G240">
    <cfRule type="expression" dxfId="2287" priority="941">
      <formula>Y240=1</formula>
    </cfRule>
  </conditionalFormatting>
  <conditionalFormatting sqref="J240:K240">
    <cfRule type="expression" dxfId="2286" priority="940">
      <formula>AA240=1</formula>
    </cfRule>
  </conditionalFormatting>
  <conditionalFormatting sqref="L240:M240">
    <cfRule type="expression" dxfId="2285" priority="939">
      <formula>AB240=1</formula>
    </cfRule>
  </conditionalFormatting>
  <conditionalFormatting sqref="F243:M243">
    <cfRule type="containsBlanks" dxfId="2284" priority="938">
      <formula>LEN(TRIM(F243))=0</formula>
    </cfRule>
  </conditionalFormatting>
  <conditionalFormatting sqref="F242:M242">
    <cfRule type="containsBlanks" dxfId="2283" priority="937">
      <formula>LEN(TRIM(F242))=0</formula>
    </cfRule>
    <cfRule type="colorScale" priority="936">
      <colorScale>
        <cfvo type="min"/>
        <cfvo type="max"/>
        <color rgb="FFFFEF9C"/>
        <color rgb="FFFF7128"/>
      </colorScale>
    </cfRule>
  </conditionalFormatting>
  <conditionalFormatting sqref="H242:I242">
    <cfRule type="expression" dxfId="2282" priority="935">
      <formula>Z242=1</formula>
    </cfRule>
  </conditionalFormatting>
  <conditionalFormatting sqref="F242:G242">
    <cfRule type="expression" dxfId="2281" priority="934">
      <formula>Y242=1</formula>
    </cfRule>
  </conditionalFormatting>
  <conditionalFormatting sqref="J242:K242">
    <cfRule type="expression" dxfId="2280" priority="933">
      <formula>AA242=1</formula>
    </cfRule>
  </conditionalFormatting>
  <conditionalFormatting sqref="L242:M242">
    <cfRule type="expression" dxfId="2279" priority="932">
      <formula>AB242=1</formula>
    </cfRule>
  </conditionalFormatting>
  <conditionalFormatting sqref="F245:M245">
    <cfRule type="containsBlanks" dxfId="2278" priority="931">
      <formula>LEN(TRIM(F245))=0</formula>
    </cfRule>
  </conditionalFormatting>
  <conditionalFormatting sqref="F244:M244">
    <cfRule type="containsBlanks" dxfId="2277" priority="930">
      <formula>LEN(TRIM(F244))=0</formula>
    </cfRule>
    <cfRule type="colorScale" priority="929">
      <colorScale>
        <cfvo type="min"/>
        <cfvo type="max"/>
        <color rgb="FFFFEF9C"/>
        <color rgb="FFFF7128"/>
      </colorScale>
    </cfRule>
  </conditionalFormatting>
  <conditionalFormatting sqref="H244:I244">
    <cfRule type="expression" dxfId="2276" priority="928">
      <formula>Z244=1</formula>
    </cfRule>
  </conditionalFormatting>
  <conditionalFormatting sqref="F244:G244">
    <cfRule type="expression" dxfId="2275" priority="927">
      <formula>Y244=1</formula>
    </cfRule>
  </conditionalFormatting>
  <conditionalFormatting sqref="J244:K244">
    <cfRule type="expression" dxfId="2274" priority="926">
      <formula>AA244=1</formula>
    </cfRule>
  </conditionalFormatting>
  <conditionalFormatting sqref="L244:M244">
    <cfRule type="expression" dxfId="2273" priority="925">
      <formula>AB244=1</formula>
    </cfRule>
  </conditionalFormatting>
  <conditionalFormatting sqref="F247:M247">
    <cfRule type="containsBlanks" dxfId="2272" priority="924">
      <formula>LEN(TRIM(F247))=0</formula>
    </cfRule>
  </conditionalFormatting>
  <conditionalFormatting sqref="F246:M246">
    <cfRule type="containsBlanks" dxfId="2271" priority="923">
      <formula>LEN(TRIM(F246))=0</formula>
    </cfRule>
    <cfRule type="colorScale" priority="922">
      <colorScale>
        <cfvo type="min"/>
        <cfvo type="max"/>
        <color rgb="FFFFEF9C"/>
        <color rgb="FFFF7128"/>
      </colorScale>
    </cfRule>
  </conditionalFormatting>
  <conditionalFormatting sqref="H246:I246">
    <cfRule type="expression" dxfId="2270" priority="921">
      <formula>Z246=1</formula>
    </cfRule>
  </conditionalFormatting>
  <conditionalFormatting sqref="F246:G246">
    <cfRule type="expression" dxfId="2269" priority="920">
      <formula>Y246=1</formula>
    </cfRule>
  </conditionalFormatting>
  <conditionalFormatting sqref="J246:K246">
    <cfRule type="expression" dxfId="2268" priority="919">
      <formula>AA246=1</formula>
    </cfRule>
  </conditionalFormatting>
  <conditionalFormatting sqref="L246:M246">
    <cfRule type="expression" dxfId="2267" priority="918">
      <formula>AB246=1</formula>
    </cfRule>
  </conditionalFormatting>
  <conditionalFormatting sqref="F249:M249">
    <cfRule type="containsBlanks" dxfId="2266" priority="917">
      <formula>LEN(TRIM(F249))=0</formula>
    </cfRule>
  </conditionalFormatting>
  <conditionalFormatting sqref="F248:M248">
    <cfRule type="containsBlanks" dxfId="2265" priority="916">
      <formula>LEN(TRIM(F248))=0</formula>
    </cfRule>
    <cfRule type="colorScale" priority="915">
      <colorScale>
        <cfvo type="min"/>
        <cfvo type="max"/>
        <color rgb="FFFFEF9C"/>
        <color rgb="FFFF7128"/>
      </colorScale>
    </cfRule>
  </conditionalFormatting>
  <conditionalFormatting sqref="H248:I248">
    <cfRule type="expression" dxfId="2264" priority="914">
      <formula>Z248=1</formula>
    </cfRule>
  </conditionalFormatting>
  <conditionalFormatting sqref="F248:G248">
    <cfRule type="expression" dxfId="2263" priority="913">
      <formula>Y248=1</formula>
    </cfRule>
  </conditionalFormatting>
  <conditionalFormatting sqref="J248:K248">
    <cfRule type="expression" dxfId="2262" priority="912">
      <formula>AA248=1</formula>
    </cfRule>
  </conditionalFormatting>
  <conditionalFormatting sqref="L248:M248">
    <cfRule type="expression" dxfId="2261" priority="911">
      <formula>AB248=1</formula>
    </cfRule>
  </conditionalFormatting>
  <conditionalFormatting sqref="F251:M251">
    <cfRule type="containsBlanks" dxfId="2260" priority="910">
      <formula>LEN(TRIM(F251))=0</formula>
    </cfRule>
  </conditionalFormatting>
  <conditionalFormatting sqref="F250:M250">
    <cfRule type="containsBlanks" dxfId="2259" priority="909">
      <formula>LEN(TRIM(F250))=0</formula>
    </cfRule>
    <cfRule type="colorScale" priority="908">
      <colorScale>
        <cfvo type="min"/>
        <cfvo type="max"/>
        <color rgb="FFFFEF9C"/>
        <color rgb="FFFF7128"/>
      </colorScale>
    </cfRule>
  </conditionalFormatting>
  <conditionalFormatting sqref="H250:I250">
    <cfRule type="expression" dxfId="2258" priority="907">
      <formula>Z250=1</formula>
    </cfRule>
  </conditionalFormatting>
  <conditionalFormatting sqref="F250:G250">
    <cfRule type="expression" dxfId="2257" priority="906">
      <formula>Y250=1</formula>
    </cfRule>
  </conditionalFormatting>
  <conditionalFormatting sqref="J250:K250">
    <cfRule type="expression" dxfId="2256" priority="905">
      <formula>AA250=1</formula>
    </cfRule>
  </conditionalFormatting>
  <conditionalFormatting sqref="L250:M250">
    <cfRule type="expression" dxfId="2255" priority="904">
      <formula>AB250=1</formula>
    </cfRule>
  </conditionalFormatting>
  <conditionalFormatting sqref="F253:M253">
    <cfRule type="containsBlanks" dxfId="2254" priority="903">
      <formula>LEN(TRIM(F253))=0</formula>
    </cfRule>
  </conditionalFormatting>
  <conditionalFormatting sqref="F252:M252">
    <cfRule type="containsBlanks" dxfId="2253" priority="902">
      <formula>LEN(TRIM(F252))=0</formula>
    </cfRule>
    <cfRule type="colorScale" priority="901">
      <colorScale>
        <cfvo type="min"/>
        <cfvo type="max"/>
        <color rgb="FFFFEF9C"/>
        <color rgb="FFFF7128"/>
      </colorScale>
    </cfRule>
  </conditionalFormatting>
  <conditionalFormatting sqref="H252:I252">
    <cfRule type="expression" dxfId="2252" priority="900">
      <formula>Z252=1</formula>
    </cfRule>
  </conditionalFormatting>
  <conditionalFormatting sqref="F252:G252">
    <cfRule type="expression" dxfId="2251" priority="899">
      <formula>Y252=1</formula>
    </cfRule>
  </conditionalFormatting>
  <conditionalFormatting sqref="J252:K252">
    <cfRule type="expression" dxfId="2250" priority="898">
      <formula>AA252=1</formula>
    </cfRule>
  </conditionalFormatting>
  <conditionalFormatting sqref="L252:M252">
    <cfRule type="expression" dxfId="2249" priority="897">
      <formula>AB252=1</formula>
    </cfRule>
  </conditionalFormatting>
  <conditionalFormatting sqref="F255:M255">
    <cfRule type="containsBlanks" dxfId="2248" priority="896">
      <formula>LEN(TRIM(F255))=0</formula>
    </cfRule>
  </conditionalFormatting>
  <conditionalFormatting sqref="F254:M254">
    <cfRule type="containsBlanks" dxfId="2247" priority="895">
      <formula>LEN(TRIM(F254))=0</formula>
    </cfRule>
    <cfRule type="colorScale" priority="894">
      <colorScale>
        <cfvo type="min"/>
        <cfvo type="max"/>
        <color rgb="FFFFEF9C"/>
        <color rgb="FFFF7128"/>
      </colorScale>
    </cfRule>
  </conditionalFormatting>
  <conditionalFormatting sqref="H254:I254">
    <cfRule type="expression" dxfId="2246" priority="893">
      <formula>Z254=1</formula>
    </cfRule>
  </conditionalFormatting>
  <conditionalFormatting sqref="F254:G254">
    <cfRule type="expression" dxfId="2245" priority="892">
      <formula>Y254=1</formula>
    </cfRule>
  </conditionalFormatting>
  <conditionalFormatting sqref="J254:K254">
    <cfRule type="expression" dxfId="2244" priority="891">
      <formula>AA254=1</formula>
    </cfRule>
  </conditionalFormatting>
  <conditionalFormatting sqref="L254:M254">
    <cfRule type="expression" dxfId="2243" priority="890">
      <formula>AB254=1</formula>
    </cfRule>
  </conditionalFormatting>
  <conditionalFormatting sqref="F257:M257">
    <cfRule type="containsBlanks" dxfId="2242" priority="889">
      <formula>LEN(TRIM(F257))=0</formula>
    </cfRule>
  </conditionalFormatting>
  <conditionalFormatting sqref="F256:M256">
    <cfRule type="containsBlanks" dxfId="2241" priority="888">
      <formula>LEN(TRIM(F256))=0</formula>
    </cfRule>
    <cfRule type="colorScale" priority="887">
      <colorScale>
        <cfvo type="min"/>
        <cfvo type="max"/>
        <color rgb="FFFFEF9C"/>
        <color rgb="FFFF7128"/>
      </colorScale>
    </cfRule>
  </conditionalFormatting>
  <conditionalFormatting sqref="H256:I256">
    <cfRule type="expression" dxfId="2240" priority="886">
      <formula>Z256=1</formula>
    </cfRule>
  </conditionalFormatting>
  <conditionalFormatting sqref="F256:G256">
    <cfRule type="expression" dxfId="2239" priority="885">
      <formula>Y256=1</formula>
    </cfRule>
  </conditionalFormatting>
  <conditionalFormatting sqref="J256:K256">
    <cfRule type="expression" dxfId="2238" priority="884">
      <formula>AA256=1</formula>
    </cfRule>
  </conditionalFormatting>
  <conditionalFormatting sqref="L256:M256">
    <cfRule type="expression" dxfId="2237" priority="883">
      <formula>AB256=1</formula>
    </cfRule>
  </conditionalFormatting>
  <conditionalFormatting sqref="F259:M259">
    <cfRule type="containsBlanks" dxfId="2236" priority="882">
      <formula>LEN(TRIM(F259))=0</formula>
    </cfRule>
  </conditionalFormatting>
  <conditionalFormatting sqref="F258:M258">
    <cfRule type="containsBlanks" dxfId="2235" priority="881">
      <formula>LEN(TRIM(F258))=0</formula>
    </cfRule>
    <cfRule type="colorScale" priority="880">
      <colorScale>
        <cfvo type="min"/>
        <cfvo type="max"/>
        <color rgb="FFFFEF9C"/>
        <color rgb="FFFF7128"/>
      </colorScale>
    </cfRule>
  </conditionalFormatting>
  <conditionalFormatting sqref="H258:I258">
    <cfRule type="expression" dxfId="2234" priority="879">
      <formula>Z258=1</formula>
    </cfRule>
  </conditionalFormatting>
  <conditionalFormatting sqref="F258:G258">
    <cfRule type="expression" dxfId="2233" priority="878">
      <formula>Y258=1</formula>
    </cfRule>
  </conditionalFormatting>
  <conditionalFormatting sqref="J258:K258">
    <cfRule type="expression" dxfId="2232" priority="877">
      <formula>AA258=1</formula>
    </cfRule>
  </conditionalFormatting>
  <conditionalFormatting sqref="L258:M258">
    <cfRule type="expression" dxfId="2231" priority="876">
      <formula>AB258=1</formula>
    </cfRule>
  </conditionalFormatting>
  <conditionalFormatting sqref="F261:M261">
    <cfRule type="containsBlanks" dxfId="2230" priority="875">
      <formula>LEN(TRIM(F261))=0</formula>
    </cfRule>
  </conditionalFormatting>
  <conditionalFormatting sqref="F260:M260">
    <cfRule type="containsBlanks" dxfId="2229" priority="874">
      <formula>LEN(TRIM(F260))=0</formula>
    </cfRule>
    <cfRule type="colorScale" priority="873">
      <colorScale>
        <cfvo type="min"/>
        <cfvo type="max"/>
        <color rgb="FFFFEF9C"/>
        <color rgb="FFFF7128"/>
      </colorScale>
    </cfRule>
  </conditionalFormatting>
  <conditionalFormatting sqref="H260:I260">
    <cfRule type="expression" dxfId="2228" priority="872">
      <formula>Z260=1</formula>
    </cfRule>
  </conditionalFormatting>
  <conditionalFormatting sqref="F260:G260">
    <cfRule type="expression" dxfId="2227" priority="871">
      <formula>Y260=1</formula>
    </cfRule>
  </conditionalFormatting>
  <conditionalFormatting sqref="J260:K260">
    <cfRule type="expression" dxfId="2226" priority="870">
      <formula>AA260=1</formula>
    </cfRule>
  </conditionalFormatting>
  <conditionalFormatting sqref="L260:M260">
    <cfRule type="expression" dxfId="2225" priority="869">
      <formula>AB260=1</formula>
    </cfRule>
  </conditionalFormatting>
  <conditionalFormatting sqref="F263:M263">
    <cfRule type="containsBlanks" dxfId="2224" priority="868">
      <formula>LEN(TRIM(F263))=0</formula>
    </cfRule>
  </conditionalFormatting>
  <conditionalFormatting sqref="F262:M262">
    <cfRule type="containsBlanks" dxfId="2223" priority="867">
      <formula>LEN(TRIM(F262))=0</formula>
    </cfRule>
    <cfRule type="colorScale" priority="866">
      <colorScale>
        <cfvo type="min"/>
        <cfvo type="max"/>
        <color rgb="FFFFEF9C"/>
        <color rgb="FFFF7128"/>
      </colorScale>
    </cfRule>
  </conditionalFormatting>
  <conditionalFormatting sqref="H262:I262">
    <cfRule type="expression" dxfId="2222" priority="865">
      <formula>Z262=1</formula>
    </cfRule>
  </conditionalFormatting>
  <conditionalFormatting sqref="F262:G262">
    <cfRule type="expression" dxfId="2221" priority="864">
      <formula>Y262=1</formula>
    </cfRule>
  </conditionalFormatting>
  <conditionalFormatting sqref="J262:K262">
    <cfRule type="expression" dxfId="2220" priority="863">
      <formula>AA262=1</formula>
    </cfRule>
  </conditionalFormatting>
  <conditionalFormatting sqref="L262:M262">
    <cfRule type="expression" dxfId="2219" priority="862">
      <formula>AB262=1</formula>
    </cfRule>
  </conditionalFormatting>
  <conditionalFormatting sqref="F265:M265">
    <cfRule type="containsBlanks" dxfId="2218" priority="861">
      <formula>LEN(TRIM(F265))=0</formula>
    </cfRule>
  </conditionalFormatting>
  <conditionalFormatting sqref="F264:M264">
    <cfRule type="containsBlanks" dxfId="2217" priority="860">
      <formula>LEN(TRIM(F264))=0</formula>
    </cfRule>
    <cfRule type="colorScale" priority="859">
      <colorScale>
        <cfvo type="min"/>
        <cfvo type="max"/>
        <color rgb="FFFFEF9C"/>
        <color rgb="FFFF7128"/>
      </colorScale>
    </cfRule>
  </conditionalFormatting>
  <conditionalFormatting sqref="H264:I264">
    <cfRule type="expression" dxfId="2216" priority="858">
      <formula>Z264=1</formula>
    </cfRule>
  </conditionalFormatting>
  <conditionalFormatting sqref="F264:G264">
    <cfRule type="expression" dxfId="2215" priority="857">
      <formula>Y264=1</formula>
    </cfRule>
  </conditionalFormatting>
  <conditionalFormatting sqref="J264:K264">
    <cfRule type="expression" dxfId="2214" priority="856">
      <formula>AA264=1</formula>
    </cfRule>
  </conditionalFormatting>
  <conditionalFormatting sqref="L264:M264">
    <cfRule type="expression" dxfId="2213" priority="855">
      <formula>AB264=1</formula>
    </cfRule>
  </conditionalFormatting>
  <conditionalFormatting sqref="F267:M267">
    <cfRule type="containsBlanks" dxfId="2212" priority="854">
      <formula>LEN(TRIM(F267))=0</formula>
    </cfRule>
  </conditionalFormatting>
  <conditionalFormatting sqref="F266:M266">
    <cfRule type="containsBlanks" dxfId="2211" priority="853">
      <formula>LEN(TRIM(F266))=0</formula>
    </cfRule>
    <cfRule type="colorScale" priority="852">
      <colorScale>
        <cfvo type="min"/>
        <cfvo type="max"/>
        <color rgb="FFFFEF9C"/>
        <color rgb="FFFF7128"/>
      </colorScale>
    </cfRule>
  </conditionalFormatting>
  <conditionalFormatting sqref="H266:I266">
    <cfRule type="expression" dxfId="2210" priority="851">
      <formula>Z266=1</formula>
    </cfRule>
  </conditionalFormatting>
  <conditionalFormatting sqref="F266:G266">
    <cfRule type="expression" dxfId="2209" priority="850">
      <formula>Y266=1</formula>
    </cfRule>
  </conditionalFormatting>
  <conditionalFormatting sqref="J266:K266">
    <cfRule type="expression" dxfId="2208" priority="849">
      <formula>AA266=1</formula>
    </cfRule>
  </conditionalFormatting>
  <conditionalFormatting sqref="L266:M266">
    <cfRule type="expression" dxfId="2207" priority="848">
      <formula>AB266=1</formula>
    </cfRule>
  </conditionalFormatting>
  <conditionalFormatting sqref="F269:M269">
    <cfRule type="containsBlanks" dxfId="2206" priority="847">
      <formula>LEN(TRIM(F269))=0</formula>
    </cfRule>
  </conditionalFormatting>
  <conditionalFormatting sqref="F268:M268">
    <cfRule type="containsBlanks" dxfId="2205" priority="846">
      <formula>LEN(TRIM(F268))=0</formula>
    </cfRule>
    <cfRule type="colorScale" priority="845">
      <colorScale>
        <cfvo type="min"/>
        <cfvo type="max"/>
        <color rgb="FFFFEF9C"/>
        <color rgb="FFFF7128"/>
      </colorScale>
    </cfRule>
  </conditionalFormatting>
  <conditionalFormatting sqref="H268:I268">
    <cfRule type="expression" dxfId="2204" priority="844">
      <formula>Z268=1</formula>
    </cfRule>
  </conditionalFormatting>
  <conditionalFormatting sqref="F268:G268">
    <cfRule type="expression" dxfId="2203" priority="843">
      <formula>Y268=1</formula>
    </cfRule>
  </conditionalFormatting>
  <conditionalFormatting sqref="J268:K268">
    <cfRule type="expression" dxfId="2202" priority="842">
      <formula>AA268=1</formula>
    </cfRule>
  </conditionalFormatting>
  <conditionalFormatting sqref="L268:M268">
    <cfRule type="expression" dxfId="2201" priority="841">
      <formula>AB268=1</formula>
    </cfRule>
  </conditionalFormatting>
  <conditionalFormatting sqref="F271:M271">
    <cfRule type="containsBlanks" dxfId="2200" priority="840">
      <formula>LEN(TRIM(F271))=0</formula>
    </cfRule>
  </conditionalFormatting>
  <conditionalFormatting sqref="F270:M270">
    <cfRule type="containsBlanks" dxfId="2199" priority="839">
      <formula>LEN(TRIM(F270))=0</formula>
    </cfRule>
    <cfRule type="colorScale" priority="838">
      <colorScale>
        <cfvo type="min"/>
        <cfvo type="max"/>
        <color rgb="FFFFEF9C"/>
        <color rgb="FFFF7128"/>
      </colorScale>
    </cfRule>
  </conditionalFormatting>
  <conditionalFormatting sqref="H270:I270">
    <cfRule type="expression" dxfId="2198" priority="837">
      <formula>Z270=1</formula>
    </cfRule>
  </conditionalFormatting>
  <conditionalFormatting sqref="F270:G270">
    <cfRule type="expression" dxfId="2197" priority="836">
      <formula>Y270=1</formula>
    </cfRule>
  </conditionalFormatting>
  <conditionalFormatting sqref="J270:K270">
    <cfRule type="expression" dxfId="2196" priority="835">
      <formula>AA270=1</formula>
    </cfRule>
  </conditionalFormatting>
  <conditionalFormatting sqref="L270:M270">
    <cfRule type="expression" dxfId="2195" priority="834">
      <formula>AB270=1</formula>
    </cfRule>
  </conditionalFormatting>
  <conditionalFormatting sqref="F273:M273">
    <cfRule type="containsBlanks" dxfId="2194" priority="833">
      <formula>LEN(TRIM(F273))=0</formula>
    </cfRule>
  </conditionalFormatting>
  <conditionalFormatting sqref="F272:M272">
    <cfRule type="containsBlanks" dxfId="2193" priority="832">
      <formula>LEN(TRIM(F272))=0</formula>
    </cfRule>
    <cfRule type="colorScale" priority="831">
      <colorScale>
        <cfvo type="min"/>
        <cfvo type="max"/>
        <color rgb="FFFFEF9C"/>
        <color rgb="FFFF7128"/>
      </colorScale>
    </cfRule>
  </conditionalFormatting>
  <conditionalFormatting sqref="H272:I272">
    <cfRule type="expression" dxfId="2192" priority="830">
      <formula>Z272=1</formula>
    </cfRule>
  </conditionalFormatting>
  <conditionalFormatting sqref="F272:G272">
    <cfRule type="expression" dxfId="2191" priority="829">
      <formula>Y272=1</formula>
    </cfRule>
  </conditionalFormatting>
  <conditionalFormatting sqref="J272:K272">
    <cfRule type="expression" dxfId="2190" priority="828">
      <formula>AA272=1</formula>
    </cfRule>
  </conditionalFormatting>
  <conditionalFormatting sqref="L272:M272">
    <cfRule type="expression" dxfId="2189" priority="827">
      <formula>AB272=1</formula>
    </cfRule>
  </conditionalFormatting>
  <conditionalFormatting sqref="F275:M275">
    <cfRule type="containsBlanks" dxfId="2188" priority="826">
      <formula>LEN(TRIM(F275))=0</formula>
    </cfRule>
  </conditionalFormatting>
  <conditionalFormatting sqref="F274:M274">
    <cfRule type="containsBlanks" dxfId="2187" priority="825">
      <formula>LEN(TRIM(F274))=0</formula>
    </cfRule>
    <cfRule type="colorScale" priority="824">
      <colorScale>
        <cfvo type="min"/>
        <cfvo type="max"/>
        <color rgb="FFFFEF9C"/>
        <color rgb="FFFF7128"/>
      </colorScale>
    </cfRule>
  </conditionalFormatting>
  <conditionalFormatting sqref="H274:I274">
    <cfRule type="expression" dxfId="2186" priority="823">
      <formula>Z274=1</formula>
    </cfRule>
  </conditionalFormatting>
  <conditionalFormatting sqref="F274:G274">
    <cfRule type="expression" dxfId="2185" priority="822">
      <formula>Y274=1</formula>
    </cfRule>
  </conditionalFormatting>
  <conditionalFormatting sqref="J274:K274">
    <cfRule type="expression" dxfId="2184" priority="821">
      <formula>AA274=1</formula>
    </cfRule>
  </conditionalFormatting>
  <conditionalFormatting sqref="L274:M274">
    <cfRule type="expression" dxfId="2183" priority="820">
      <formula>AB274=1</formula>
    </cfRule>
  </conditionalFormatting>
  <conditionalFormatting sqref="F277:M277">
    <cfRule type="containsBlanks" dxfId="2182" priority="819">
      <formula>LEN(TRIM(F277))=0</formula>
    </cfRule>
  </conditionalFormatting>
  <conditionalFormatting sqref="F276:M276">
    <cfRule type="containsBlanks" dxfId="2181" priority="818">
      <formula>LEN(TRIM(F276))=0</formula>
    </cfRule>
    <cfRule type="colorScale" priority="817">
      <colorScale>
        <cfvo type="min"/>
        <cfvo type="max"/>
        <color rgb="FFFFEF9C"/>
        <color rgb="FFFF7128"/>
      </colorScale>
    </cfRule>
  </conditionalFormatting>
  <conditionalFormatting sqref="H276:I276">
    <cfRule type="expression" dxfId="2180" priority="816">
      <formula>Z276=1</formula>
    </cfRule>
  </conditionalFormatting>
  <conditionalFormatting sqref="F276:G276">
    <cfRule type="expression" dxfId="2179" priority="815">
      <formula>Y276=1</formula>
    </cfRule>
  </conditionalFormatting>
  <conditionalFormatting sqref="J276:K276">
    <cfRule type="expression" dxfId="2178" priority="814">
      <formula>AA276=1</formula>
    </cfRule>
  </conditionalFormatting>
  <conditionalFormatting sqref="L276:M276">
    <cfRule type="expression" dxfId="2177" priority="813">
      <formula>AB276=1</formula>
    </cfRule>
  </conditionalFormatting>
  <conditionalFormatting sqref="F279:M279">
    <cfRule type="containsBlanks" dxfId="2176" priority="812">
      <formula>LEN(TRIM(F279))=0</formula>
    </cfRule>
  </conditionalFormatting>
  <conditionalFormatting sqref="F278:M278">
    <cfRule type="containsBlanks" dxfId="2175" priority="811">
      <formula>LEN(TRIM(F278))=0</formula>
    </cfRule>
    <cfRule type="colorScale" priority="810">
      <colorScale>
        <cfvo type="min"/>
        <cfvo type="max"/>
        <color rgb="FFFFEF9C"/>
        <color rgb="FFFF7128"/>
      </colorScale>
    </cfRule>
  </conditionalFormatting>
  <conditionalFormatting sqref="H278:I278">
    <cfRule type="expression" dxfId="2174" priority="809">
      <formula>Z278=1</formula>
    </cfRule>
  </conditionalFormatting>
  <conditionalFormatting sqref="F278:G278">
    <cfRule type="expression" dxfId="2173" priority="808">
      <formula>Y278=1</formula>
    </cfRule>
  </conditionalFormatting>
  <conditionalFormatting sqref="J278:K278">
    <cfRule type="expression" dxfId="2172" priority="807">
      <formula>AA278=1</formula>
    </cfRule>
  </conditionalFormatting>
  <conditionalFormatting sqref="L278:M278">
    <cfRule type="expression" dxfId="2171" priority="806">
      <formula>AB278=1</formula>
    </cfRule>
  </conditionalFormatting>
  <conditionalFormatting sqref="F281:M281">
    <cfRule type="containsBlanks" dxfId="2170" priority="805">
      <formula>LEN(TRIM(F281))=0</formula>
    </cfRule>
  </conditionalFormatting>
  <conditionalFormatting sqref="F280:M280">
    <cfRule type="containsBlanks" dxfId="2169" priority="804">
      <formula>LEN(TRIM(F280))=0</formula>
    </cfRule>
    <cfRule type="colorScale" priority="803">
      <colorScale>
        <cfvo type="min"/>
        <cfvo type="max"/>
        <color rgb="FFFFEF9C"/>
        <color rgb="FFFF7128"/>
      </colorScale>
    </cfRule>
  </conditionalFormatting>
  <conditionalFormatting sqref="H280:I280">
    <cfRule type="expression" dxfId="2168" priority="802">
      <formula>Z280=1</formula>
    </cfRule>
  </conditionalFormatting>
  <conditionalFormatting sqref="F280:G280">
    <cfRule type="expression" dxfId="2167" priority="801">
      <formula>Y280=1</formula>
    </cfRule>
  </conditionalFormatting>
  <conditionalFormatting sqref="J280:K280">
    <cfRule type="expression" dxfId="2166" priority="800">
      <formula>AA280=1</formula>
    </cfRule>
  </conditionalFormatting>
  <conditionalFormatting sqref="L280:M280">
    <cfRule type="expression" dxfId="2165" priority="799">
      <formula>AB280=1</formula>
    </cfRule>
  </conditionalFormatting>
  <conditionalFormatting sqref="F283:M283">
    <cfRule type="containsBlanks" dxfId="2164" priority="798">
      <formula>LEN(TRIM(F283))=0</formula>
    </cfRule>
  </conditionalFormatting>
  <conditionalFormatting sqref="F282:M282">
    <cfRule type="containsBlanks" dxfId="2163" priority="797">
      <formula>LEN(TRIM(F282))=0</formula>
    </cfRule>
    <cfRule type="colorScale" priority="796">
      <colorScale>
        <cfvo type="min"/>
        <cfvo type="max"/>
        <color rgb="FFFFEF9C"/>
        <color rgb="FFFF7128"/>
      </colorScale>
    </cfRule>
  </conditionalFormatting>
  <conditionalFormatting sqref="H282:I282">
    <cfRule type="expression" dxfId="2162" priority="795">
      <formula>Z282=1</formula>
    </cfRule>
  </conditionalFormatting>
  <conditionalFormatting sqref="F282:G282">
    <cfRule type="expression" dxfId="2161" priority="794">
      <formula>Y282=1</formula>
    </cfRule>
  </conditionalFormatting>
  <conditionalFormatting sqref="J282:K282">
    <cfRule type="expression" dxfId="2160" priority="793">
      <formula>AA282=1</formula>
    </cfRule>
  </conditionalFormatting>
  <conditionalFormatting sqref="L282:M282">
    <cfRule type="expression" dxfId="2159" priority="792">
      <formula>AB282=1</formula>
    </cfRule>
  </conditionalFormatting>
  <conditionalFormatting sqref="F285:M285">
    <cfRule type="containsBlanks" dxfId="2158" priority="791">
      <formula>LEN(TRIM(F285))=0</formula>
    </cfRule>
  </conditionalFormatting>
  <conditionalFormatting sqref="F284:M284">
    <cfRule type="containsBlanks" dxfId="2157" priority="790">
      <formula>LEN(TRIM(F284))=0</formula>
    </cfRule>
    <cfRule type="colorScale" priority="789">
      <colorScale>
        <cfvo type="min"/>
        <cfvo type="max"/>
        <color rgb="FFFFEF9C"/>
        <color rgb="FFFF7128"/>
      </colorScale>
    </cfRule>
  </conditionalFormatting>
  <conditionalFormatting sqref="H284:I284">
    <cfRule type="expression" dxfId="2156" priority="788">
      <formula>Z284=1</formula>
    </cfRule>
  </conditionalFormatting>
  <conditionalFormatting sqref="F284:G284">
    <cfRule type="expression" dxfId="2155" priority="787">
      <formula>Y284=1</formula>
    </cfRule>
  </conditionalFormatting>
  <conditionalFormatting sqref="J284:K284">
    <cfRule type="expression" dxfId="2154" priority="786">
      <formula>AA284=1</formula>
    </cfRule>
  </conditionalFormatting>
  <conditionalFormatting sqref="L284:M284">
    <cfRule type="expression" dxfId="2153" priority="785">
      <formula>AB284=1</formula>
    </cfRule>
  </conditionalFormatting>
  <conditionalFormatting sqref="F287:M287">
    <cfRule type="containsBlanks" dxfId="2152" priority="784">
      <formula>LEN(TRIM(F287))=0</formula>
    </cfRule>
  </conditionalFormatting>
  <conditionalFormatting sqref="F286:M286">
    <cfRule type="containsBlanks" dxfId="2151" priority="783">
      <formula>LEN(TRIM(F286))=0</formula>
    </cfRule>
    <cfRule type="colorScale" priority="782">
      <colorScale>
        <cfvo type="min"/>
        <cfvo type="max"/>
        <color rgb="FFFFEF9C"/>
        <color rgb="FFFF7128"/>
      </colorScale>
    </cfRule>
  </conditionalFormatting>
  <conditionalFormatting sqref="H286:I286">
    <cfRule type="expression" dxfId="2150" priority="781">
      <formula>Z286=1</formula>
    </cfRule>
  </conditionalFormatting>
  <conditionalFormatting sqref="F286:G286">
    <cfRule type="expression" dxfId="2149" priority="780">
      <formula>Y286=1</formula>
    </cfRule>
  </conditionalFormatting>
  <conditionalFormatting sqref="J286:K286">
    <cfRule type="expression" dxfId="2148" priority="779">
      <formula>AA286=1</formula>
    </cfRule>
  </conditionalFormatting>
  <conditionalFormatting sqref="L286:M286">
    <cfRule type="expression" dxfId="2147" priority="778">
      <formula>AB286=1</formula>
    </cfRule>
  </conditionalFormatting>
  <conditionalFormatting sqref="F289:M289">
    <cfRule type="containsBlanks" dxfId="2146" priority="777">
      <formula>LEN(TRIM(F289))=0</formula>
    </cfRule>
  </conditionalFormatting>
  <conditionalFormatting sqref="F288:M288">
    <cfRule type="containsBlanks" dxfId="2145" priority="776">
      <formula>LEN(TRIM(F288))=0</formula>
    </cfRule>
    <cfRule type="colorScale" priority="775">
      <colorScale>
        <cfvo type="min"/>
        <cfvo type="max"/>
        <color rgb="FFFFEF9C"/>
        <color rgb="FFFF7128"/>
      </colorScale>
    </cfRule>
  </conditionalFormatting>
  <conditionalFormatting sqref="H288:I288">
    <cfRule type="expression" dxfId="2144" priority="774">
      <formula>Z288=1</formula>
    </cfRule>
  </conditionalFormatting>
  <conditionalFormatting sqref="F288:G288">
    <cfRule type="expression" dxfId="2143" priority="773">
      <formula>Y288=1</formula>
    </cfRule>
  </conditionalFormatting>
  <conditionalFormatting sqref="J288:K288">
    <cfRule type="expression" dxfId="2142" priority="772">
      <formula>AA288=1</formula>
    </cfRule>
  </conditionalFormatting>
  <conditionalFormatting sqref="L288:M288">
    <cfRule type="expression" dxfId="2141" priority="771">
      <formula>AB288=1</formula>
    </cfRule>
  </conditionalFormatting>
  <conditionalFormatting sqref="F291:M291">
    <cfRule type="containsBlanks" dxfId="2140" priority="770">
      <formula>LEN(TRIM(F291))=0</formula>
    </cfRule>
  </conditionalFormatting>
  <conditionalFormatting sqref="F290:M290">
    <cfRule type="containsBlanks" dxfId="2139" priority="769">
      <formula>LEN(TRIM(F290))=0</formula>
    </cfRule>
    <cfRule type="colorScale" priority="768">
      <colorScale>
        <cfvo type="min"/>
        <cfvo type="max"/>
        <color rgb="FFFFEF9C"/>
        <color rgb="FFFF7128"/>
      </colorScale>
    </cfRule>
  </conditionalFormatting>
  <conditionalFormatting sqref="H290:I290">
    <cfRule type="expression" dxfId="2138" priority="767">
      <formula>Z290=1</formula>
    </cfRule>
  </conditionalFormatting>
  <conditionalFormatting sqref="F290:G290">
    <cfRule type="expression" dxfId="2137" priority="766">
      <formula>Y290=1</formula>
    </cfRule>
  </conditionalFormatting>
  <conditionalFormatting sqref="J290:K290">
    <cfRule type="expression" dxfId="2136" priority="765">
      <formula>AA290=1</formula>
    </cfRule>
  </conditionalFormatting>
  <conditionalFormatting sqref="L290:M290">
    <cfRule type="expression" dxfId="2135" priority="764">
      <formula>AB290=1</formula>
    </cfRule>
  </conditionalFormatting>
  <conditionalFormatting sqref="F293:M293">
    <cfRule type="containsBlanks" dxfId="2134" priority="763">
      <formula>LEN(TRIM(F293))=0</formula>
    </cfRule>
  </conditionalFormatting>
  <conditionalFormatting sqref="F292:M292">
    <cfRule type="containsBlanks" dxfId="2133" priority="762">
      <formula>LEN(TRIM(F292))=0</formula>
    </cfRule>
    <cfRule type="colorScale" priority="761">
      <colorScale>
        <cfvo type="min"/>
        <cfvo type="max"/>
        <color rgb="FFFFEF9C"/>
        <color rgb="FFFF7128"/>
      </colorScale>
    </cfRule>
  </conditionalFormatting>
  <conditionalFormatting sqref="H292:I292">
    <cfRule type="expression" dxfId="2132" priority="760">
      <formula>Z292=1</formula>
    </cfRule>
  </conditionalFormatting>
  <conditionalFormatting sqref="F292:G292">
    <cfRule type="expression" dxfId="2131" priority="759">
      <formula>Y292=1</formula>
    </cfRule>
  </conditionalFormatting>
  <conditionalFormatting sqref="J292:K292">
    <cfRule type="expression" dxfId="2130" priority="758">
      <formula>AA292=1</formula>
    </cfRule>
  </conditionalFormatting>
  <conditionalFormatting sqref="L292:M292">
    <cfRule type="expression" dxfId="2129" priority="757">
      <formula>AB292=1</formula>
    </cfRule>
  </conditionalFormatting>
  <conditionalFormatting sqref="F295:M295">
    <cfRule type="containsBlanks" dxfId="2128" priority="756">
      <formula>LEN(TRIM(F295))=0</formula>
    </cfRule>
  </conditionalFormatting>
  <conditionalFormatting sqref="F294:M294">
    <cfRule type="containsBlanks" dxfId="2127" priority="755">
      <formula>LEN(TRIM(F294))=0</formula>
    </cfRule>
    <cfRule type="colorScale" priority="754">
      <colorScale>
        <cfvo type="min"/>
        <cfvo type="max"/>
        <color rgb="FFFFEF9C"/>
        <color rgb="FFFF7128"/>
      </colorScale>
    </cfRule>
  </conditionalFormatting>
  <conditionalFormatting sqref="H294:I294">
    <cfRule type="expression" dxfId="2126" priority="753">
      <formula>Z294=1</formula>
    </cfRule>
  </conditionalFormatting>
  <conditionalFormatting sqref="F294:G294">
    <cfRule type="expression" dxfId="2125" priority="752">
      <formula>Y294=1</formula>
    </cfRule>
  </conditionalFormatting>
  <conditionalFormatting sqref="J294:K294">
    <cfRule type="expression" dxfId="2124" priority="751">
      <formula>AA294=1</formula>
    </cfRule>
  </conditionalFormatting>
  <conditionalFormatting sqref="L294:M294">
    <cfRule type="expression" dxfId="2123" priority="750">
      <formula>AB294=1</formula>
    </cfRule>
  </conditionalFormatting>
  <conditionalFormatting sqref="F297:M297">
    <cfRule type="containsBlanks" dxfId="2122" priority="749">
      <formula>LEN(TRIM(F297))=0</formula>
    </cfRule>
  </conditionalFormatting>
  <conditionalFormatting sqref="F296:M296">
    <cfRule type="containsBlanks" dxfId="2121" priority="748">
      <formula>LEN(TRIM(F296))=0</formula>
    </cfRule>
    <cfRule type="colorScale" priority="747">
      <colorScale>
        <cfvo type="min"/>
        <cfvo type="max"/>
        <color rgb="FFFFEF9C"/>
        <color rgb="FFFF7128"/>
      </colorScale>
    </cfRule>
  </conditionalFormatting>
  <conditionalFormatting sqref="H296:I296">
    <cfRule type="expression" dxfId="2120" priority="746">
      <formula>Z296=1</formula>
    </cfRule>
  </conditionalFormatting>
  <conditionalFormatting sqref="F296:G296">
    <cfRule type="expression" dxfId="2119" priority="745">
      <formula>Y296=1</formula>
    </cfRule>
  </conditionalFormatting>
  <conditionalFormatting sqref="J296:K296">
    <cfRule type="expression" dxfId="2118" priority="744">
      <formula>AA296=1</formula>
    </cfRule>
  </conditionalFormatting>
  <conditionalFormatting sqref="L296:M296">
    <cfRule type="expression" dxfId="2117" priority="743">
      <formula>AB296=1</formula>
    </cfRule>
  </conditionalFormatting>
  <conditionalFormatting sqref="F299:M299">
    <cfRule type="containsBlanks" dxfId="2116" priority="742">
      <formula>LEN(TRIM(F299))=0</formula>
    </cfRule>
  </conditionalFormatting>
  <conditionalFormatting sqref="F298:M298">
    <cfRule type="containsBlanks" dxfId="2115" priority="741">
      <formula>LEN(TRIM(F298))=0</formula>
    </cfRule>
    <cfRule type="colorScale" priority="740">
      <colorScale>
        <cfvo type="min"/>
        <cfvo type="max"/>
        <color rgb="FFFFEF9C"/>
        <color rgb="FFFF7128"/>
      </colorScale>
    </cfRule>
  </conditionalFormatting>
  <conditionalFormatting sqref="H298:I298">
    <cfRule type="expression" dxfId="2114" priority="739">
      <formula>Z298=1</formula>
    </cfRule>
  </conditionalFormatting>
  <conditionalFormatting sqref="F298:G298">
    <cfRule type="expression" dxfId="2113" priority="738">
      <formula>Y298=1</formula>
    </cfRule>
  </conditionalFormatting>
  <conditionalFormatting sqref="J298:K298">
    <cfRule type="expression" dxfId="2112" priority="737">
      <formula>AA298=1</formula>
    </cfRule>
  </conditionalFormatting>
  <conditionalFormatting sqref="L298:M298">
    <cfRule type="expression" dxfId="2111" priority="736">
      <formula>AB298=1</formula>
    </cfRule>
  </conditionalFormatting>
  <conditionalFormatting sqref="F301:M301">
    <cfRule type="containsBlanks" dxfId="2110" priority="735">
      <formula>LEN(TRIM(F301))=0</formula>
    </cfRule>
  </conditionalFormatting>
  <conditionalFormatting sqref="F300:M300">
    <cfRule type="containsBlanks" dxfId="2109" priority="734">
      <formula>LEN(TRIM(F300))=0</formula>
    </cfRule>
    <cfRule type="colorScale" priority="733">
      <colorScale>
        <cfvo type="min"/>
        <cfvo type="max"/>
        <color rgb="FFFFEF9C"/>
        <color rgb="FFFF7128"/>
      </colorScale>
    </cfRule>
  </conditionalFormatting>
  <conditionalFormatting sqref="H300:I300">
    <cfRule type="expression" dxfId="2108" priority="732">
      <formula>Z300=1</formula>
    </cfRule>
  </conditionalFormatting>
  <conditionalFormatting sqref="F300:G300">
    <cfRule type="expression" dxfId="2107" priority="731">
      <formula>Y300=1</formula>
    </cfRule>
  </conditionalFormatting>
  <conditionalFormatting sqref="J300:K300">
    <cfRule type="expression" dxfId="2106" priority="730">
      <formula>AA300=1</formula>
    </cfRule>
  </conditionalFormatting>
  <conditionalFormatting sqref="L300:M300">
    <cfRule type="expression" dxfId="2105" priority="729">
      <formula>AB300=1</formula>
    </cfRule>
  </conditionalFormatting>
  <conditionalFormatting sqref="F303:M303">
    <cfRule type="containsBlanks" dxfId="2104" priority="728">
      <formula>LEN(TRIM(F303))=0</formula>
    </cfRule>
  </conditionalFormatting>
  <conditionalFormatting sqref="F302:M302">
    <cfRule type="containsBlanks" dxfId="2103" priority="727">
      <formula>LEN(TRIM(F302))=0</formula>
    </cfRule>
    <cfRule type="colorScale" priority="726">
      <colorScale>
        <cfvo type="min"/>
        <cfvo type="max"/>
        <color rgb="FFFFEF9C"/>
        <color rgb="FFFF7128"/>
      </colorScale>
    </cfRule>
  </conditionalFormatting>
  <conditionalFormatting sqref="H302:I302">
    <cfRule type="expression" dxfId="2102" priority="725">
      <formula>Z302=1</formula>
    </cfRule>
  </conditionalFormatting>
  <conditionalFormatting sqref="F302:G302">
    <cfRule type="expression" dxfId="2101" priority="724">
      <formula>Y302=1</formula>
    </cfRule>
  </conditionalFormatting>
  <conditionalFormatting sqref="J302:K302">
    <cfRule type="expression" dxfId="2100" priority="723">
      <formula>AA302=1</formula>
    </cfRule>
  </conditionalFormatting>
  <conditionalFormatting sqref="L302:M302">
    <cfRule type="expression" dxfId="2099" priority="722">
      <formula>AB302=1</formula>
    </cfRule>
  </conditionalFormatting>
  <conditionalFormatting sqref="F305:M305">
    <cfRule type="containsBlanks" dxfId="2098" priority="721">
      <formula>LEN(TRIM(F305))=0</formula>
    </cfRule>
  </conditionalFormatting>
  <conditionalFormatting sqref="F304:M304">
    <cfRule type="containsBlanks" dxfId="2097" priority="720">
      <formula>LEN(TRIM(F304))=0</formula>
    </cfRule>
    <cfRule type="colorScale" priority="719">
      <colorScale>
        <cfvo type="min"/>
        <cfvo type="max"/>
        <color rgb="FFFFEF9C"/>
        <color rgb="FFFF7128"/>
      </colorScale>
    </cfRule>
  </conditionalFormatting>
  <conditionalFormatting sqref="H304:I304">
    <cfRule type="expression" dxfId="2096" priority="718">
      <formula>Z304=1</formula>
    </cfRule>
  </conditionalFormatting>
  <conditionalFormatting sqref="F304:G304">
    <cfRule type="expression" dxfId="2095" priority="717">
      <formula>Y304=1</formula>
    </cfRule>
  </conditionalFormatting>
  <conditionalFormatting sqref="J304:K304">
    <cfRule type="expression" dxfId="2094" priority="716">
      <formula>AA304=1</formula>
    </cfRule>
  </conditionalFormatting>
  <conditionalFormatting sqref="L304:M304">
    <cfRule type="expression" dxfId="2093" priority="715">
      <formula>AB304=1</formula>
    </cfRule>
  </conditionalFormatting>
  <conditionalFormatting sqref="F307:M307">
    <cfRule type="containsBlanks" dxfId="2092" priority="714">
      <formula>LEN(TRIM(F307))=0</formula>
    </cfRule>
  </conditionalFormatting>
  <conditionalFormatting sqref="F306:M306">
    <cfRule type="containsBlanks" dxfId="2091" priority="713">
      <formula>LEN(TRIM(F306))=0</formula>
    </cfRule>
    <cfRule type="colorScale" priority="712">
      <colorScale>
        <cfvo type="min"/>
        <cfvo type="max"/>
        <color rgb="FFFFEF9C"/>
        <color rgb="FFFF7128"/>
      </colorScale>
    </cfRule>
  </conditionalFormatting>
  <conditionalFormatting sqref="H306:I306">
    <cfRule type="expression" dxfId="2090" priority="711">
      <formula>Z306=1</formula>
    </cfRule>
  </conditionalFormatting>
  <conditionalFormatting sqref="F306:G306">
    <cfRule type="expression" dxfId="2089" priority="710">
      <formula>Y306=1</formula>
    </cfRule>
  </conditionalFormatting>
  <conditionalFormatting sqref="J306:K306">
    <cfRule type="expression" dxfId="2088" priority="709">
      <formula>AA306=1</formula>
    </cfRule>
  </conditionalFormatting>
  <conditionalFormatting sqref="L306:M306">
    <cfRule type="expression" dxfId="2087" priority="708">
      <formula>AB306=1</formula>
    </cfRule>
  </conditionalFormatting>
  <conditionalFormatting sqref="F309:M309">
    <cfRule type="containsBlanks" dxfId="2086" priority="707">
      <formula>LEN(TRIM(F309))=0</formula>
    </cfRule>
  </conditionalFormatting>
  <conditionalFormatting sqref="F308:M308">
    <cfRule type="containsBlanks" dxfId="2085" priority="706">
      <formula>LEN(TRIM(F308))=0</formula>
    </cfRule>
    <cfRule type="colorScale" priority="705">
      <colorScale>
        <cfvo type="min"/>
        <cfvo type="max"/>
        <color rgb="FFFFEF9C"/>
        <color rgb="FFFF7128"/>
      </colorScale>
    </cfRule>
  </conditionalFormatting>
  <conditionalFormatting sqref="H308:I308">
    <cfRule type="expression" dxfId="2084" priority="704">
      <formula>Z308=1</formula>
    </cfRule>
  </conditionalFormatting>
  <conditionalFormatting sqref="F308:G308">
    <cfRule type="expression" dxfId="2083" priority="703">
      <formula>Y308=1</formula>
    </cfRule>
  </conditionalFormatting>
  <conditionalFormatting sqref="J308:K308">
    <cfRule type="expression" dxfId="2082" priority="702">
      <formula>AA308=1</formula>
    </cfRule>
  </conditionalFormatting>
  <conditionalFormatting sqref="L308:M308">
    <cfRule type="expression" dxfId="2081" priority="701">
      <formula>AB308=1</formula>
    </cfRule>
  </conditionalFormatting>
  <conditionalFormatting sqref="F311:M311">
    <cfRule type="containsBlanks" dxfId="2080" priority="700">
      <formula>LEN(TRIM(F311))=0</formula>
    </cfRule>
  </conditionalFormatting>
  <conditionalFormatting sqref="F310:M310">
    <cfRule type="containsBlanks" dxfId="2079" priority="699">
      <formula>LEN(TRIM(F310))=0</formula>
    </cfRule>
    <cfRule type="colorScale" priority="698">
      <colorScale>
        <cfvo type="min"/>
        <cfvo type="max"/>
        <color rgb="FFFFEF9C"/>
        <color rgb="FFFF7128"/>
      </colorScale>
    </cfRule>
  </conditionalFormatting>
  <conditionalFormatting sqref="H310:I310">
    <cfRule type="expression" dxfId="2078" priority="697">
      <formula>Z310=1</formula>
    </cfRule>
  </conditionalFormatting>
  <conditionalFormatting sqref="F310:G310">
    <cfRule type="expression" dxfId="2077" priority="696">
      <formula>Y310=1</formula>
    </cfRule>
  </conditionalFormatting>
  <conditionalFormatting sqref="J310:K310">
    <cfRule type="expression" dxfId="2076" priority="695">
      <formula>AA310=1</formula>
    </cfRule>
  </conditionalFormatting>
  <conditionalFormatting sqref="L310:M310">
    <cfRule type="expression" dxfId="2075" priority="694">
      <formula>AB310=1</formula>
    </cfRule>
  </conditionalFormatting>
  <conditionalFormatting sqref="F313:M313">
    <cfRule type="containsBlanks" dxfId="2074" priority="693">
      <formula>LEN(TRIM(F313))=0</formula>
    </cfRule>
  </conditionalFormatting>
  <conditionalFormatting sqref="F312:M312">
    <cfRule type="containsBlanks" dxfId="2073" priority="692">
      <formula>LEN(TRIM(F312))=0</formula>
    </cfRule>
    <cfRule type="colorScale" priority="691">
      <colorScale>
        <cfvo type="min"/>
        <cfvo type="max"/>
        <color rgb="FFFFEF9C"/>
        <color rgb="FFFF7128"/>
      </colorScale>
    </cfRule>
  </conditionalFormatting>
  <conditionalFormatting sqref="H312:I312">
    <cfRule type="expression" dxfId="2072" priority="690">
      <formula>Z312=1</formula>
    </cfRule>
  </conditionalFormatting>
  <conditionalFormatting sqref="F312:G312">
    <cfRule type="expression" dxfId="2071" priority="689">
      <formula>Y312=1</formula>
    </cfRule>
  </conditionalFormatting>
  <conditionalFormatting sqref="J312:K312">
    <cfRule type="expression" dxfId="2070" priority="688">
      <formula>AA312=1</formula>
    </cfRule>
  </conditionalFormatting>
  <conditionalFormatting sqref="L312:M312">
    <cfRule type="expression" dxfId="2069" priority="687">
      <formula>AB312=1</formula>
    </cfRule>
  </conditionalFormatting>
  <conditionalFormatting sqref="F315:M315">
    <cfRule type="containsBlanks" dxfId="2068" priority="686">
      <formula>LEN(TRIM(F315))=0</formula>
    </cfRule>
  </conditionalFormatting>
  <conditionalFormatting sqref="F314:M314">
    <cfRule type="containsBlanks" dxfId="2067" priority="685">
      <formula>LEN(TRIM(F314))=0</formula>
    </cfRule>
    <cfRule type="colorScale" priority="684">
      <colorScale>
        <cfvo type="min"/>
        <cfvo type="max"/>
        <color rgb="FFFFEF9C"/>
        <color rgb="FFFF7128"/>
      </colorScale>
    </cfRule>
  </conditionalFormatting>
  <conditionalFormatting sqref="H314:I314">
    <cfRule type="expression" dxfId="2066" priority="683">
      <formula>Z314=1</formula>
    </cfRule>
  </conditionalFormatting>
  <conditionalFormatting sqref="F314:G314">
    <cfRule type="expression" dxfId="2065" priority="682">
      <formula>Y314=1</formula>
    </cfRule>
  </conditionalFormatting>
  <conditionalFormatting sqref="J314:K314">
    <cfRule type="expression" dxfId="2064" priority="681">
      <formula>AA314=1</formula>
    </cfRule>
  </conditionalFormatting>
  <conditionalFormatting sqref="L314:M314">
    <cfRule type="expression" dxfId="2063" priority="680">
      <formula>AB314=1</formula>
    </cfRule>
  </conditionalFormatting>
  <conditionalFormatting sqref="F317:M317">
    <cfRule type="containsBlanks" dxfId="2062" priority="679">
      <formula>LEN(TRIM(F317))=0</formula>
    </cfRule>
  </conditionalFormatting>
  <conditionalFormatting sqref="F316:M316">
    <cfRule type="containsBlanks" dxfId="2061" priority="678">
      <formula>LEN(TRIM(F316))=0</formula>
    </cfRule>
    <cfRule type="colorScale" priority="677">
      <colorScale>
        <cfvo type="min"/>
        <cfvo type="max"/>
        <color rgb="FFFFEF9C"/>
        <color rgb="FFFF7128"/>
      </colorScale>
    </cfRule>
  </conditionalFormatting>
  <conditionalFormatting sqref="H316:I316">
    <cfRule type="expression" dxfId="2060" priority="676">
      <formula>Z316=1</formula>
    </cfRule>
  </conditionalFormatting>
  <conditionalFormatting sqref="F316:G316">
    <cfRule type="expression" dxfId="2059" priority="675">
      <formula>Y316=1</formula>
    </cfRule>
  </conditionalFormatting>
  <conditionalFormatting sqref="J316:K316">
    <cfRule type="expression" dxfId="2058" priority="674">
      <formula>AA316=1</formula>
    </cfRule>
  </conditionalFormatting>
  <conditionalFormatting sqref="L316:M316">
    <cfRule type="expression" dxfId="2057" priority="673">
      <formula>AB316=1</formula>
    </cfRule>
  </conditionalFormatting>
  <conditionalFormatting sqref="F319:M319">
    <cfRule type="containsBlanks" dxfId="2056" priority="672">
      <formula>LEN(TRIM(F319))=0</formula>
    </cfRule>
  </conditionalFormatting>
  <conditionalFormatting sqref="F318:M318">
    <cfRule type="containsBlanks" dxfId="2055" priority="671">
      <formula>LEN(TRIM(F318))=0</formula>
    </cfRule>
    <cfRule type="colorScale" priority="670">
      <colorScale>
        <cfvo type="min"/>
        <cfvo type="max"/>
        <color rgb="FFFFEF9C"/>
        <color rgb="FFFF7128"/>
      </colorScale>
    </cfRule>
  </conditionalFormatting>
  <conditionalFormatting sqref="H318:I318">
    <cfRule type="expression" dxfId="2054" priority="669">
      <formula>Z318=1</formula>
    </cfRule>
  </conditionalFormatting>
  <conditionalFormatting sqref="F318:G318">
    <cfRule type="expression" dxfId="2053" priority="668">
      <formula>Y318=1</formula>
    </cfRule>
  </conditionalFormatting>
  <conditionalFormatting sqref="J318:K318">
    <cfRule type="expression" dxfId="2052" priority="667">
      <formula>AA318=1</formula>
    </cfRule>
  </conditionalFormatting>
  <conditionalFormatting sqref="L318:M318">
    <cfRule type="expression" dxfId="2051" priority="666">
      <formula>AB318=1</formula>
    </cfRule>
  </conditionalFormatting>
  <conditionalFormatting sqref="F321:M321">
    <cfRule type="containsBlanks" dxfId="2050" priority="665">
      <formula>LEN(TRIM(F321))=0</formula>
    </cfRule>
  </conditionalFormatting>
  <conditionalFormatting sqref="F320:M320">
    <cfRule type="containsBlanks" dxfId="2049" priority="664">
      <formula>LEN(TRIM(F320))=0</formula>
    </cfRule>
    <cfRule type="colorScale" priority="663">
      <colorScale>
        <cfvo type="min"/>
        <cfvo type="max"/>
        <color rgb="FFFFEF9C"/>
        <color rgb="FFFF7128"/>
      </colorScale>
    </cfRule>
  </conditionalFormatting>
  <conditionalFormatting sqref="H320:I320">
    <cfRule type="expression" dxfId="2048" priority="662">
      <formula>Z320=1</formula>
    </cfRule>
  </conditionalFormatting>
  <conditionalFormatting sqref="F320:G320">
    <cfRule type="expression" dxfId="2047" priority="661">
      <formula>Y320=1</formula>
    </cfRule>
  </conditionalFormatting>
  <conditionalFormatting sqref="J320:K320">
    <cfRule type="expression" dxfId="2046" priority="660">
      <formula>AA320=1</formula>
    </cfRule>
  </conditionalFormatting>
  <conditionalFormatting sqref="L320:M320">
    <cfRule type="expression" dxfId="2045" priority="659">
      <formula>AB320=1</formula>
    </cfRule>
  </conditionalFormatting>
  <conditionalFormatting sqref="F323:M323">
    <cfRule type="containsBlanks" dxfId="2044" priority="658">
      <formula>LEN(TRIM(F323))=0</formula>
    </cfRule>
  </conditionalFormatting>
  <conditionalFormatting sqref="F322:M322">
    <cfRule type="containsBlanks" dxfId="2043" priority="657">
      <formula>LEN(TRIM(F322))=0</formula>
    </cfRule>
    <cfRule type="colorScale" priority="656">
      <colorScale>
        <cfvo type="min"/>
        <cfvo type="max"/>
        <color rgb="FFFFEF9C"/>
        <color rgb="FFFF7128"/>
      </colorScale>
    </cfRule>
  </conditionalFormatting>
  <conditionalFormatting sqref="H322:I322">
    <cfRule type="expression" dxfId="2042" priority="655">
      <formula>Z322=1</formula>
    </cfRule>
  </conditionalFormatting>
  <conditionalFormatting sqref="F322:G322">
    <cfRule type="expression" dxfId="2041" priority="654">
      <formula>Y322=1</formula>
    </cfRule>
  </conditionalFormatting>
  <conditionalFormatting sqref="J322:K322">
    <cfRule type="expression" dxfId="2040" priority="653">
      <formula>AA322=1</formula>
    </cfRule>
  </conditionalFormatting>
  <conditionalFormatting sqref="L322:M322">
    <cfRule type="expression" dxfId="2039" priority="652">
      <formula>AB322=1</formula>
    </cfRule>
  </conditionalFormatting>
  <conditionalFormatting sqref="F325:M325">
    <cfRule type="containsBlanks" dxfId="2038" priority="651">
      <formula>LEN(TRIM(F325))=0</formula>
    </cfRule>
  </conditionalFormatting>
  <conditionalFormatting sqref="F324:M324">
    <cfRule type="containsBlanks" dxfId="2037" priority="650">
      <formula>LEN(TRIM(F324))=0</formula>
    </cfRule>
    <cfRule type="colorScale" priority="649">
      <colorScale>
        <cfvo type="min"/>
        <cfvo type="max"/>
        <color rgb="FFFFEF9C"/>
        <color rgb="FFFF7128"/>
      </colorScale>
    </cfRule>
  </conditionalFormatting>
  <conditionalFormatting sqref="H324:I324">
    <cfRule type="expression" dxfId="2036" priority="648">
      <formula>Z324=1</formula>
    </cfRule>
  </conditionalFormatting>
  <conditionalFormatting sqref="F324:G324">
    <cfRule type="expression" dxfId="2035" priority="647">
      <formula>Y324=1</formula>
    </cfRule>
  </conditionalFormatting>
  <conditionalFormatting sqref="J324:K324">
    <cfRule type="expression" dxfId="2034" priority="646">
      <formula>AA324=1</formula>
    </cfRule>
  </conditionalFormatting>
  <conditionalFormatting sqref="L324:M324">
    <cfRule type="expression" dxfId="2033" priority="645">
      <formula>AB324=1</formula>
    </cfRule>
  </conditionalFormatting>
  <conditionalFormatting sqref="F327:M327">
    <cfRule type="containsBlanks" dxfId="2032" priority="644">
      <formula>LEN(TRIM(F327))=0</formula>
    </cfRule>
  </conditionalFormatting>
  <conditionalFormatting sqref="F326:M326">
    <cfRule type="containsBlanks" dxfId="2031" priority="643">
      <formula>LEN(TRIM(F326))=0</formula>
    </cfRule>
    <cfRule type="colorScale" priority="642">
      <colorScale>
        <cfvo type="min"/>
        <cfvo type="max"/>
        <color rgb="FFFFEF9C"/>
        <color rgb="FFFF7128"/>
      </colorScale>
    </cfRule>
  </conditionalFormatting>
  <conditionalFormatting sqref="H326:I326">
    <cfRule type="expression" dxfId="2030" priority="641">
      <formula>Z326=1</formula>
    </cfRule>
  </conditionalFormatting>
  <conditionalFormatting sqref="F326:G326">
    <cfRule type="expression" dxfId="2029" priority="640">
      <formula>Y326=1</formula>
    </cfRule>
  </conditionalFormatting>
  <conditionalFormatting sqref="J326:K326">
    <cfRule type="expression" dxfId="2028" priority="639">
      <formula>AA326=1</formula>
    </cfRule>
  </conditionalFormatting>
  <conditionalFormatting sqref="L326:M326">
    <cfRule type="expression" dxfId="2027" priority="638">
      <formula>AB326=1</formula>
    </cfRule>
  </conditionalFormatting>
  <conditionalFormatting sqref="F329:M329">
    <cfRule type="containsBlanks" dxfId="2026" priority="637">
      <formula>LEN(TRIM(F329))=0</formula>
    </cfRule>
  </conditionalFormatting>
  <conditionalFormatting sqref="F328:M328">
    <cfRule type="containsBlanks" dxfId="2025" priority="636">
      <formula>LEN(TRIM(F328))=0</formula>
    </cfRule>
    <cfRule type="colorScale" priority="635">
      <colorScale>
        <cfvo type="min"/>
        <cfvo type="max"/>
        <color rgb="FFFFEF9C"/>
        <color rgb="FFFF7128"/>
      </colorScale>
    </cfRule>
  </conditionalFormatting>
  <conditionalFormatting sqref="H328:I328">
    <cfRule type="expression" dxfId="2024" priority="634">
      <formula>Z328=1</formula>
    </cfRule>
  </conditionalFormatting>
  <conditionalFormatting sqref="F328:G328">
    <cfRule type="expression" dxfId="2023" priority="633">
      <formula>Y328=1</formula>
    </cfRule>
  </conditionalFormatting>
  <conditionalFormatting sqref="J328:K328">
    <cfRule type="expression" dxfId="2022" priority="632">
      <formula>AA328=1</formula>
    </cfRule>
  </conditionalFormatting>
  <conditionalFormatting sqref="L328:M328">
    <cfRule type="expression" dxfId="2021" priority="631">
      <formula>AB328=1</formula>
    </cfRule>
  </conditionalFormatting>
  <conditionalFormatting sqref="F331:M331">
    <cfRule type="containsBlanks" dxfId="2020" priority="630">
      <formula>LEN(TRIM(F331))=0</formula>
    </cfRule>
  </conditionalFormatting>
  <conditionalFormatting sqref="F330:M330">
    <cfRule type="containsBlanks" dxfId="2019" priority="629">
      <formula>LEN(TRIM(F330))=0</formula>
    </cfRule>
    <cfRule type="colorScale" priority="628">
      <colorScale>
        <cfvo type="min"/>
        <cfvo type="max"/>
        <color rgb="FFFFEF9C"/>
        <color rgb="FFFF7128"/>
      </colorScale>
    </cfRule>
  </conditionalFormatting>
  <conditionalFormatting sqref="H330:I330">
    <cfRule type="expression" dxfId="2018" priority="627">
      <formula>Z330=1</formula>
    </cfRule>
  </conditionalFormatting>
  <conditionalFormatting sqref="F330:G330">
    <cfRule type="expression" dxfId="2017" priority="626">
      <formula>Y330=1</formula>
    </cfRule>
  </conditionalFormatting>
  <conditionalFormatting sqref="J330:K330">
    <cfRule type="expression" dxfId="2016" priority="625">
      <formula>AA330=1</formula>
    </cfRule>
  </conditionalFormatting>
  <conditionalFormatting sqref="L330:M330">
    <cfRule type="expression" dxfId="2015" priority="624">
      <formula>AB330=1</formula>
    </cfRule>
  </conditionalFormatting>
  <conditionalFormatting sqref="F333:M333">
    <cfRule type="containsBlanks" dxfId="2014" priority="623">
      <formula>LEN(TRIM(F333))=0</formula>
    </cfRule>
  </conditionalFormatting>
  <conditionalFormatting sqref="F332:M332">
    <cfRule type="containsBlanks" dxfId="2013" priority="622">
      <formula>LEN(TRIM(F332))=0</formula>
    </cfRule>
    <cfRule type="colorScale" priority="621">
      <colorScale>
        <cfvo type="min"/>
        <cfvo type="max"/>
        <color rgb="FFFFEF9C"/>
        <color rgb="FFFF7128"/>
      </colorScale>
    </cfRule>
  </conditionalFormatting>
  <conditionalFormatting sqref="H332:I332">
    <cfRule type="expression" dxfId="2012" priority="620">
      <formula>Z332=1</formula>
    </cfRule>
  </conditionalFormatting>
  <conditionalFormatting sqref="F332:G332">
    <cfRule type="expression" dxfId="2011" priority="619">
      <formula>Y332=1</formula>
    </cfRule>
  </conditionalFormatting>
  <conditionalFormatting sqref="J332:K332">
    <cfRule type="expression" dxfId="2010" priority="618">
      <formula>AA332=1</formula>
    </cfRule>
  </conditionalFormatting>
  <conditionalFormatting sqref="L332:M332">
    <cfRule type="expression" dxfId="2009" priority="617">
      <formula>AB332=1</formula>
    </cfRule>
  </conditionalFormatting>
  <conditionalFormatting sqref="F335:M335">
    <cfRule type="containsBlanks" dxfId="2008" priority="616">
      <formula>LEN(TRIM(F335))=0</formula>
    </cfRule>
  </conditionalFormatting>
  <conditionalFormatting sqref="F334:M334">
    <cfRule type="containsBlanks" dxfId="2007" priority="615">
      <formula>LEN(TRIM(F334))=0</formula>
    </cfRule>
    <cfRule type="colorScale" priority="614">
      <colorScale>
        <cfvo type="min"/>
        <cfvo type="max"/>
        <color rgb="FFFFEF9C"/>
        <color rgb="FFFF7128"/>
      </colorScale>
    </cfRule>
  </conditionalFormatting>
  <conditionalFormatting sqref="H334:I334">
    <cfRule type="expression" dxfId="2006" priority="613">
      <formula>Z334=1</formula>
    </cfRule>
  </conditionalFormatting>
  <conditionalFormatting sqref="F334:G334">
    <cfRule type="expression" dxfId="2005" priority="612">
      <formula>Y334=1</formula>
    </cfRule>
  </conditionalFormatting>
  <conditionalFormatting sqref="J334:K334">
    <cfRule type="expression" dxfId="2004" priority="611">
      <formula>AA334=1</formula>
    </cfRule>
  </conditionalFormatting>
  <conditionalFormatting sqref="L334:M334">
    <cfRule type="expression" dxfId="2003" priority="610">
      <formula>AB334=1</formula>
    </cfRule>
  </conditionalFormatting>
  <conditionalFormatting sqref="F337:M337">
    <cfRule type="containsBlanks" dxfId="2002" priority="609">
      <formula>LEN(TRIM(F337))=0</formula>
    </cfRule>
  </conditionalFormatting>
  <conditionalFormatting sqref="F336:M336">
    <cfRule type="containsBlanks" dxfId="2001" priority="608">
      <formula>LEN(TRIM(F336))=0</formula>
    </cfRule>
    <cfRule type="colorScale" priority="607">
      <colorScale>
        <cfvo type="min"/>
        <cfvo type="max"/>
        <color rgb="FFFFEF9C"/>
        <color rgb="FFFF7128"/>
      </colorScale>
    </cfRule>
  </conditionalFormatting>
  <conditionalFormatting sqref="H336:I336">
    <cfRule type="expression" dxfId="2000" priority="606">
      <formula>Z336=1</formula>
    </cfRule>
  </conditionalFormatting>
  <conditionalFormatting sqref="F336:G336">
    <cfRule type="expression" dxfId="1999" priority="605">
      <formula>Y336=1</formula>
    </cfRule>
  </conditionalFormatting>
  <conditionalFormatting sqref="J336:K336">
    <cfRule type="expression" dxfId="1998" priority="604">
      <formula>AA336=1</formula>
    </cfRule>
  </conditionalFormatting>
  <conditionalFormatting sqref="L336:M336">
    <cfRule type="expression" dxfId="1997" priority="603">
      <formula>AB336=1</formula>
    </cfRule>
  </conditionalFormatting>
  <conditionalFormatting sqref="F339:M339">
    <cfRule type="containsBlanks" dxfId="1996" priority="602">
      <formula>LEN(TRIM(F339))=0</formula>
    </cfRule>
  </conditionalFormatting>
  <conditionalFormatting sqref="F338:M338">
    <cfRule type="containsBlanks" dxfId="1995" priority="601">
      <formula>LEN(TRIM(F338))=0</formula>
    </cfRule>
    <cfRule type="colorScale" priority="600">
      <colorScale>
        <cfvo type="min"/>
        <cfvo type="max"/>
        <color rgb="FFFFEF9C"/>
        <color rgb="FFFF7128"/>
      </colorScale>
    </cfRule>
  </conditionalFormatting>
  <conditionalFormatting sqref="H338:I338">
    <cfRule type="expression" dxfId="1994" priority="599">
      <formula>Z338=1</formula>
    </cfRule>
  </conditionalFormatting>
  <conditionalFormatting sqref="F338:G338">
    <cfRule type="expression" dxfId="1993" priority="598">
      <formula>Y338=1</formula>
    </cfRule>
  </conditionalFormatting>
  <conditionalFormatting sqref="J338:K338">
    <cfRule type="expression" dxfId="1992" priority="597">
      <formula>AA338=1</formula>
    </cfRule>
  </conditionalFormatting>
  <conditionalFormatting sqref="L338:M338">
    <cfRule type="expression" dxfId="1991" priority="596">
      <formula>AB338=1</formula>
    </cfRule>
  </conditionalFormatting>
  <conditionalFormatting sqref="F341:M341">
    <cfRule type="containsBlanks" dxfId="1990" priority="595">
      <formula>LEN(TRIM(F341))=0</formula>
    </cfRule>
  </conditionalFormatting>
  <conditionalFormatting sqref="F340:M340">
    <cfRule type="containsBlanks" dxfId="1989" priority="594">
      <formula>LEN(TRIM(F340))=0</formula>
    </cfRule>
    <cfRule type="colorScale" priority="593">
      <colorScale>
        <cfvo type="min"/>
        <cfvo type="max"/>
        <color rgb="FFFFEF9C"/>
        <color rgb="FFFF7128"/>
      </colorScale>
    </cfRule>
  </conditionalFormatting>
  <conditionalFormatting sqref="H340:I340">
    <cfRule type="expression" dxfId="1988" priority="592">
      <formula>Z340=1</formula>
    </cfRule>
  </conditionalFormatting>
  <conditionalFormatting sqref="F340:G340">
    <cfRule type="expression" dxfId="1987" priority="591">
      <formula>Y340=1</formula>
    </cfRule>
  </conditionalFormatting>
  <conditionalFormatting sqref="J340:K340">
    <cfRule type="expression" dxfId="1986" priority="590">
      <formula>AA340=1</formula>
    </cfRule>
  </conditionalFormatting>
  <conditionalFormatting sqref="L340:M340">
    <cfRule type="expression" dxfId="1985" priority="589">
      <formula>AB340=1</formula>
    </cfRule>
  </conditionalFormatting>
  <conditionalFormatting sqref="F343:M343">
    <cfRule type="containsBlanks" dxfId="1984" priority="588">
      <formula>LEN(TRIM(F343))=0</formula>
    </cfRule>
  </conditionalFormatting>
  <conditionalFormatting sqref="F342:M342">
    <cfRule type="containsBlanks" dxfId="1983" priority="587">
      <formula>LEN(TRIM(F342))=0</formula>
    </cfRule>
    <cfRule type="colorScale" priority="586">
      <colorScale>
        <cfvo type="min"/>
        <cfvo type="max"/>
        <color rgb="FFFFEF9C"/>
        <color rgb="FFFF7128"/>
      </colorScale>
    </cfRule>
  </conditionalFormatting>
  <conditionalFormatting sqref="H342:I342">
    <cfRule type="expression" dxfId="1982" priority="585">
      <formula>Z342=1</formula>
    </cfRule>
  </conditionalFormatting>
  <conditionalFormatting sqref="F342:G342">
    <cfRule type="expression" dxfId="1981" priority="584">
      <formula>Y342=1</formula>
    </cfRule>
  </conditionalFormatting>
  <conditionalFormatting sqref="J342:K342">
    <cfRule type="expression" dxfId="1980" priority="583">
      <formula>AA342=1</formula>
    </cfRule>
  </conditionalFormatting>
  <conditionalFormatting sqref="L342:M342">
    <cfRule type="expression" dxfId="1979" priority="582">
      <formula>AB342=1</formula>
    </cfRule>
  </conditionalFormatting>
  <conditionalFormatting sqref="F345:M345">
    <cfRule type="containsBlanks" dxfId="1978" priority="581">
      <formula>LEN(TRIM(F345))=0</formula>
    </cfRule>
  </conditionalFormatting>
  <conditionalFormatting sqref="F344:M344">
    <cfRule type="containsBlanks" dxfId="1977" priority="580">
      <formula>LEN(TRIM(F344))=0</formula>
    </cfRule>
    <cfRule type="colorScale" priority="579">
      <colorScale>
        <cfvo type="min"/>
        <cfvo type="max"/>
        <color rgb="FFFFEF9C"/>
        <color rgb="FFFF7128"/>
      </colorScale>
    </cfRule>
  </conditionalFormatting>
  <conditionalFormatting sqref="H344:I344">
    <cfRule type="expression" dxfId="1976" priority="578">
      <formula>Z344=1</formula>
    </cfRule>
  </conditionalFormatting>
  <conditionalFormatting sqref="F344:G344">
    <cfRule type="expression" dxfId="1975" priority="577">
      <formula>Y344=1</formula>
    </cfRule>
  </conditionalFormatting>
  <conditionalFormatting sqref="J344:K344">
    <cfRule type="expression" dxfId="1974" priority="576">
      <formula>AA344=1</formula>
    </cfRule>
  </conditionalFormatting>
  <conditionalFormatting sqref="L344:M344">
    <cfRule type="expression" dxfId="1973" priority="575">
      <formula>AB344=1</formula>
    </cfRule>
  </conditionalFormatting>
  <conditionalFormatting sqref="F347:M347">
    <cfRule type="containsBlanks" dxfId="1972" priority="574">
      <formula>LEN(TRIM(F347))=0</formula>
    </cfRule>
  </conditionalFormatting>
  <conditionalFormatting sqref="F346:M346">
    <cfRule type="containsBlanks" dxfId="1971" priority="573">
      <formula>LEN(TRIM(F346))=0</formula>
    </cfRule>
    <cfRule type="colorScale" priority="572">
      <colorScale>
        <cfvo type="min"/>
        <cfvo type="max"/>
        <color rgb="FFFFEF9C"/>
        <color rgb="FFFF7128"/>
      </colorScale>
    </cfRule>
  </conditionalFormatting>
  <conditionalFormatting sqref="H346:I346">
    <cfRule type="expression" dxfId="1970" priority="571">
      <formula>Z346=1</formula>
    </cfRule>
  </conditionalFormatting>
  <conditionalFormatting sqref="F346:G346">
    <cfRule type="expression" dxfId="1969" priority="570">
      <formula>Y346=1</formula>
    </cfRule>
  </conditionalFormatting>
  <conditionalFormatting sqref="J346:K346">
    <cfRule type="expression" dxfId="1968" priority="569">
      <formula>AA346=1</formula>
    </cfRule>
  </conditionalFormatting>
  <conditionalFormatting sqref="L346:M346">
    <cfRule type="expression" dxfId="1967" priority="568">
      <formula>AB346=1</formula>
    </cfRule>
  </conditionalFormatting>
  <conditionalFormatting sqref="F349:M349">
    <cfRule type="containsBlanks" dxfId="1966" priority="567">
      <formula>LEN(TRIM(F349))=0</formula>
    </cfRule>
  </conditionalFormatting>
  <conditionalFormatting sqref="F348:M348">
    <cfRule type="containsBlanks" dxfId="1965" priority="566">
      <formula>LEN(TRIM(F348))=0</formula>
    </cfRule>
    <cfRule type="colorScale" priority="565">
      <colorScale>
        <cfvo type="min"/>
        <cfvo type="max"/>
        <color rgb="FFFFEF9C"/>
        <color rgb="FFFF7128"/>
      </colorScale>
    </cfRule>
  </conditionalFormatting>
  <conditionalFormatting sqref="H348:I348">
    <cfRule type="expression" dxfId="1964" priority="564">
      <formula>Z348=1</formula>
    </cfRule>
  </conditionalFormatting>
  <conditionalFormatting sqref="F348:G348">
    <cfRule type="expression" dxfId="1963" priority="563">
      <formula>Y348=1</formula>
    </cfRule>
  </conditionalFormatting>
  <conditionalFormatting sqref="J348:K348">
    <cfRule type="expression" dxfId="1962" priority="562">
      <formula>AA348=1</formula>
    </cfRule>
  </conditionalFormatting>
  <conditionalFormatting sqref="L348:M348">
    <cfRule type="expression" dxfId="1961" priority="561">
      <formula>AB348=1</formula>
    </cfRule>
  </conditionalFormatting>
  <conditionalFormatting sqref="F351:M351">
    <cfRule type="containsBlanks" dxfId="1960" priority="560">
      <formula>LEN(TRIM(F351))=0</formula>
    </cfRule>
  </conditionalFormatting>
  <conditionalFormatting sqref="F350:M350">
    <cfRule type="containsBlanks" dxfId="1959" priority="559">
      <formula>LEN(TRIM(F350))=0</formula>
    </cfRule>
    <cfRule type="colorScale" priority="558">
      <colorScale>
        <cfvo type="min"/>
        <cfvo type="max"/>
        <color rgb="FFFFEF9C"/>
        <color rgb="FFFF7128"/>
      </colorScale>
    </cfRule>
  </conditionalFormatting>
  <conditionalFormatting sqref="H350:I350">
    <cfRule type="expression" dxfId="1958" priority="557">
      <formula>Z350=1</formula>
    </cfRule>
  </conditionalFormatting>
  <conditionalFormatting sqref="F350:G350">
    <cfRule type="expression" dxfId="1957" priority="556">
      <formula>Y350=1</formula>
    </cfRule>
  </conditionalFormatting>
  <conditionalFormatting sqref="J350:K350">
    <cfRule type="expression" dxfId="1956" priority="555">
      <formula>AA350=1</formula>
    </cfRule>
  </conditionalFormatting>
  <conditionalFormatting sqref="L350:M350">
    <cfRule type="expression" dxfId="1955" priority="554">
      <formula>AB350=1</formula>
    </cfRule>
  </conditionalFormatting>
  <conditionalFormatting sqref="F353:M353">
    <cfRule type="containsBlanks" dxfId="1954" priority="553">
      <formula>LEN(TRIM(F353))=0</formula>
    </cfRule>
  </conditionalFormatting>
  <conditionalFormatting sqref="F352:M352">
    <cfRule type="containsBlanks" dxfId="1953" priority="552">
      <formula>LEN(TRIM(F352))=0</formula>
    </cfRule>
    <cfRule type="colorScale" priority="551">
      <colorScale>
        <cfvo type="min"/>
        <cfvo type="max"/>
        <color rgb="FFFFEF9C"/>
        <color rgb="FFFF7128"/>
      </colorScale>
    </cfRule>
  </conditionalFormatting>
  <conditionalFormatting sqref="H352:I352">
    <cfRule type="expression" dxfId="1952" priority="550">
      <formula>Z352=1</formula>
    </cfRule>
  </conditionalFormatting>
  <conditionalFormatting sqref="F352:G352">
    <cfRule type="expression" dxfId="1951" priority="549">
      <formula>Y352=1</formula>
    </cfRule>
  </conditionalFormatting>
  <conditionalFormatting sqref="J352:K352">
    <cfRule type="expression" dxfId="1950" priority="548">
      <formula>AA352=1</formula>
    </cfRule>
  </conditionalFormatting>
  <conditionalFormatting sqref="L352:M352">
    <cfRule type="expression" dxfId="1949" priority="547">
      <formula>AB352=1</formula>
    </cfRule>
  </conditionalFormatting>
  <conditionalFormatting sqref="F355:M355">
    <cfRule type="containsBlanks" dxfId="1948" priority="546">
      <formula>LEN(TRIM(F355))=0</formula>
    </cfRule>
  </conditionalFormatting>
  <conditionalFormatting sqref="F354:M354">
    <cfRule type="containsBlanks" dxfId="1947" priority="545">
      <formula>LEN(TRIM(F354))=0</formula>
    </cfRule>
    <cfRule type="colorScale" priority="544">
      <colorScale>
        <cfvo type="min"/>
        <cfvo type="max"/>
        <color rgb="FFFFEF9C"/>
        <color rgb="FFFF7128"/>
      </colorScale>
    </cfRule>
  </conditionalFormatting>
  <conditionalFormatting sqref="H354:I354">
    <cfRule type="expression" dxfId="1946" priority="543">
      <formula>Z354=1</formula>
    </cfRule>
  </conditionalFormatting>
  <conditionalFormatting sqref="F354:G354">
    <cfRule type="expression" dxfId="1945" priority="542">
      <formula>Y354=1</formula>
    </cfRule>
  </conditionalFormatting>
  <conditionalFormatting sqref="J354:K354">
    <cfRule type="expression" dxfId="1944" priority="541">
      <formula>AA354=1</formula>
    </cfRule>
  </conditionalFormatting>
  <conditionalFormatting sqref="L354:M354">
    <cfRule type="expression" dxfId="1943" priority="540">
      <formula>AB354=1</formula>
    </cfRule>
  </conditionalFormatting>
  <conditionalFormatting sqref="F357:M357">
    <cfRule type="containsBlanks" dxfId="1942" priority="539">
      <formula>LEN(TRIM(F357))=0</formula>
    </cfRule>
  </conditionalFormatting>
  <conditionalFormatting sqref="F356:M356">
    <cfRule type="containsBlanks" dxfId="1941" priority="538">
      <formula>LEN(TRIM(F356))=0</formula>
    </cfRule>
    <cfRule type="colorScale" priority="537">
      <colorScale>
        <cfvo type="min"/>
        <cfvo type="max"/>
        <color rgb="FFFFEF9C"/>
        <color rgb="FFFF7128"/>
      </colorScale>
    </cfRule>
  </conditionalFormatting>
  <conditionalFormatting sqref="H356:I356">
    <cfRule type="expression" dxfId="1940" priority="536">
      <formula>Z356=1</formula>
    </cfRule>
  </conditionalFormatting>
  <conditionalFormatting sqref="F356:G356">
    <cfRule type="expression" dxfId="1939" priority="535">
      <formula>Y356=1</formula>
    </cfRule>
  </conditionalFormatting>
  <conditionalFormatting sqref="J356:K356">
    <cfRule type="expression" dxfId="1938" priority="534">
      <formula>AA356=1</formula>
    </cfRule>
  </conditionalFormatting>
  <conditionalFormatting sqref="L356:M356">
    <cfRule type="expression" dxfId="1937" priority="533">
      <formula>AB356=1</formula>
    </cfRule>
  </conditionalFormatting>
  <conditionalFormatting sqref="F359:M359">
    <cfRule type="containsBlanks" dxfId="1936" priority="532">
      <formula>LEN(TRIM(F359))=0</formula>
    </cfRule>
  </conditionalFormatting>
  <conditionalFormatting sqref="F358:M358">
    <cfRule type="containsBlanks" dxfId="1935" priority="531">
      <formula>LEN(TRIM(F358))=0</formula>
    </cfRule>
    <cfRule type="colorScale" priority="530">
      <colorScale>
        <cfvo type="min"/>
        <cfvo type="max"/>
        <color rgb="FFFFEF9C"/>
        <color rgb="FFFF7128"/>
      </colorScale>
    </cfRule>
  </conditionalFormatting>
  <conditionalFormatting sqref="H358:I358">
    <cfRule type="expression" dxfId="1934" priority="529">
      <formula>Z358=1</formula>
    </cfRule>
  </conditionalFormatting>
  <conditionalFormatting sqref="F358:G358">
    <cfRule type="expression" dxfId="1933" priority="528">
      <formula>Y358=1</formula>
    </cfRule>
  </conditionalFormatting>
  <conditionalFormatting sqref="J358:K358">
    <cfRule type="expression" dxfId="1932" priority="527">
      <formula>AA358=1</formula>
    </cfRule>
  </conditionalFormatting>
  <conditionalFormatting sqref="L358:M358">
    <cfRule type="expression" dxfId="1931" priority="526">
      <formula>AB358=1</formula>
    </cfRule>
  </conditionalFormatting>
  <conditionalFormatting sqref="F361:M361">
    <cfRule type="containsBlanks" dxfId="1930" priority="525">
      <formula>LEN(TRIM(F361))=0</formula>
    </cfRule>
  </conditionalFormatting>
  <conditionalFormatting sqref="F360:M360">
    <cfRule type="containsBlanks" dxfId="1929" priority="524">
      <formula>LEN(TRIM(F360))=0</formula>
    </cfRule>
    <cfRule type="colorScale" priority="523">
      <colorScale>
        <cfvo type="min"/>
        <cfvo type="max"/>
        <color rgb="FFFFEF9C"/>
        <color rgb="FFFF7128"/>
      </colorScale>
    </cfRule>
  </conditionalFormatting>
  <conditionalFormatting sqref="H360:I360">
    <cfRule type="expression" dxfId="1928" priority="522">
      <formula>Z360=1</formula>
    </cfRule>
  </conditionalFormatting>
  <conditionalFormatting sqref="F360:G360">
    <cfRule type="expression" dxfId="1927" priority="521">
      <formula>Y360=1</formula>
    </cfRule>
  </conditionalFormatting>
  <conditionalFormatting sqref="J360:K360">
    <cfRule type="expression" dxfId="1926" priority="520">
      <formula>AA360=1</formula>
    </cfRule>
  </conditionalFormatting>
  <conditionalFormatting sqref="L360:M360">
    <cfRule type="expression" dxfId="1925" priority="519">
      <formula>AB360=1</formula>
    </cfRule>
  </conditionalFormatting>
  <conditionalFormatting sqref="F363:M363">
    <cfRule type="containsBlanks" dxfId="1924" priority="518">
      <formula>LEN(TRIM(F363))=0</formula>
    </cfRule>
  </conditionalFormatting>
  <conditionalFormatting sqref="F362:M362">
    <cfRule type="containsBlanks" dxfId="1923" priority="517">
      <formula>LEN(TRIM(F362))=0</formula>
    </cfRule>
    <cfRule type="colorScale" priority="516">
      <colorScale>
        <cfvo type="min"/>
        <cfvo type="max"/>
        <color rgb="FFFFEF9C"/>
        <color rgb="FFFF7128"/>
      </colorScale>
    </cfRule>
  </conditionalFormatting>
  <conditionalFormatting sqref="H362:I362">
    <cfRule type="expression" dxfId="1922" priority="515">
      <formula>Z362=1</formula>
    </cfRule>
  </conditionalFormatting>
  <conditionalFormatting sqref="F362:G362">
    <cfRule type="expression" dxfId="1921" priority="514">
      <formula>Y362=1</formula>
    </cfRule>
  </conditionalFormatting>
  <conditionalFormatting sqref="J362:K362">
    <cfRule type="expression" dxfId="1920" priority="513">
      <formula>AA362=1</formula>
    </cfRule>
  </conditionalFormatting>
  <conditionalFormatting sqref="L362:M362">
    <cfRule type="expression" dxfId="1919" priority="512">
      <formula>AB362=1</formula>
    </cfRule>
  </conditionalFormatting>
  <conditionalFormatting sqref="F365:M365">
    <cfRule type="containsBlanks" dxfId="1918" priority="511">
      <formula>LEN(TRIM(F365))=0</formula>
    </cfRule>
  </conditionalFormatting>
  <conditionalFormatting sqref="F364:M364">
    <cfRule type="containsBlanks" dxfId="1917" priority="510">
      <formula>LEN(TRIM(F364))=0</formula>
    </cfRule>
    <cfRule type="colorScale" priority="509">
      <colorScale>
        <cfvo type="min"/>
        <cfvo type="max"/>
        <color rgb="FFFFEF9C"/>
        <color rgb="FFFF7128"/>
      </colorScale>
    </cfRule>
  </conditionalFormatting>
  <conditionalFormatting sqref="H364:I364">
    <cfRule type="expression" dxfId="1916" priority="508">
      <formula>Z364=1</formula>
    </cfRule>
  </conditionalFormatting>
  <conditionalFormatting sqref="F364:G364">
    <cfRule type="expression" dxfId="1915" priority="507">
      <formula>Y364=1</formula>
    </cfRule>
  </conditionalFormatting>
  <conditionalFormatting sqref="J364:K364">
    <cfRule type="expression" dxfId="1914" priority="506">
      <formula>AA364=1</formula>
    </cfRule>
  </conditionalFormatting>
  <conditionalFormatting sqref="L364:M364">
    <cfRule type="expression" dxfId="1913" priority="505">
      <formula>AB364=1</formula>
    </cfRule>
  </conditionalFormatting>
  <conditionalFormatting sqref="F367:M367">
    <cfRule type="containsBlanks" dxfId="1912" priority="504">
      <formula>LEN(TRIM(F367))=0</formula>
    </cfRule>
  </conditionalFormatting>
  <conditionalFormatting sqref="F366:M366">
    <cfRule type="containsBlanks" dxfId="1911" priority="503">
      <formula>LEN(TRIM(F366))=0</formula>
    </cfRule>
    <cfRule type="colorScale" priority="502">
      <colorScale>
        <cfvo type="min"/>
        <cfvo type="max"/>
        <color rgb="FFFFEF9C"/>
        <color rgb="FFFF7128"/>
      </colorScale>
    </cfRule>
  </conditionalFormatting>
  <conditionalFormatting sqref="H366:I366">
    <cfRule type="expression" dxfId="1910" priority="501">
      <formula>Z366=1</formula>
    </cfRule>
  </conditionalFormatting>
  <conditionalFormatting sqref="F366:G366">
    <cfRule type="expression" dxfId="1909" priority="500">
      <formula>Y366=1</formula>
    </cfRule>
  </conditionalFormatting>
  <conditionalFormatting sqref="J366:K366">
    <cfRule type="expression" dxfId="1908" priority="499">
      <formula>AA366=1</formula>
    </cfRule>
  </conditionalFormatting>
  <conditionalFormatting sqref="L366:M366">
    <cfRule type="expression" dxfId="1907" priority="498">
      <formula>AB366=1</formula>
    </cfRule>
  </conditionalFormatting>
  <conditionalFormatting sqref="F369:M369">
    <cfRule type="containsBlanks" dxfId="1906" priority="497">
      <formula>LEN(TRIM(F369))=0</formula>
    </cfRule>
  </conditionalFormatting>
  <conditionalFormatting sqref="F368:M368">
    <cfRule type="containsBlanks" dxfId="1905" priority="496">
      <formula>LEN(TRIM(F368))=0</formula>
    </cfRule>
    <cfRule type="colorScale" priority="495">
      <colorScale>
        <cfvo type="min"/>
        <cfvo type="max"/>
        <color rgb="FFFFEF9C"/>
        <color rgb="FFFF7128"/>
      </colorScale>
    </cfRule>
  </conditionalFormatting>
  <conditionalFormatting sqref="H368:I368">
    <cfRule type="expression" dxfId="1904" priority="494">
      <formula>Z368=1</formula>
    </cfRule>
  </conditionalFormatting>
  <conditionalFormatting sqref="F368:G368">
    <cfRule type="expression" dxfId="1903" priority="493">
      <formula>Y368=1</formula>
    </cfRule>
  </conditionalFormatting>
  <conditionalFormatting sqref="J368:K368">
    <cfRule type="expression" dxfId="1902" priority="492">
      <formula>AA368=1</formula>
    </cfRule>
  </conditionalFormatting>
  <conditionalFormatting sqref="L368:M368">
    <cfRule type="expression" dxfId="1901" priority="491">
      <formula>AB368=1</formula>
    </cfRule>
  </conditionalFormatting>
  <conditionalFormatting sqref="F371:M371">
    <cfRule type="containsBlanks" dxfId="1900" priority="490">
      <formula>LEN(TRIM(F371))=0</formula>
    </cfRule>
  </conditionalFormatting>
  <conditionalFormatting sqref="F370:M370">
    <cfRule type="containsBlanks" dxfId="1899" priority="489">
      <formula>LEN(TRIM(F370))=0</formula>
    </cfRule>
    <cfRule type="colorScale" priority="488">
      <colorScale>
        <cfvo type="min"/>
        <cfvo type="max"/>
        <color rgb="FFFFEF9C"/>
        <color rgb="FFFF7128"/>
      </colorScale>
    </cfRule>
  </conditionalFormatting>
  <conditionalFormatting sqref="H370:I370">
    <cfRule type="expression" dxfId="1898" priority="487">
      <formula>Z370=1</formula>
    </cfRule>
  </conditionalFormatting>
  <conditionalFormatting sqref="F370:G370">
    <cfRule type="expression" dxfId="1897" priority="486">
      <formula>Y370=1</formula>
    </cfRule>
  </conditionalFormatting>
  <conditionalFormatting sqref="J370:K370">
    <cfRule type="expression" dxfId="1896" priority="485">
      <formula>AA370=1</formula>
    </cfRule>
  </conditionalFormatting>
  <conditionalFormatting sqref="L370:M370">
    <cfRule type="expression" dxfId="1895" priority="484">
      <formula>AB370=1</formula>
    </cfRule>
  </conditionalFormatting>
  <conditionalFormatting sqref="F373:M373">
    <cfRule type="containsBlanks" dxfId="1894" priority="483">
      <formula>LEN(TRIM(F373))=0</formula>
    </cfRule>
  </conditionalFormatting>
  <conditionalFormatting sqref="F372:M372">
    <cfRule type="containsBlanks" dxfId="1893" priority="482">
      <formula>LEN(TRIM(F372))=0</formula>
    </cfRule>
    <cfRule type="colorScale" priority="481">
      <colorScale>
        <cfvo type="min"/>
        <cfvo type="max"/>
        <color rgb="FFFFEF9C"/>
        <color rgb="FFFF7128"/>
      </colorScale>
    </cfRule>
  </conditionalFormatting>
  <conditionalFormatting sqref="H372:I372">
    <cfRule type="expression" dxfId="1892" priority="480">
      <formula>Z372=1</formula>
    </cfRule>
  </conditionalFormatting>
  <conditionalFormatting sqref="F372:G372">
    <cfRule type="expression" dxfId="1891" priority="479">
      <formula>Y372=1</formula>
    </cfRule>
  </conditionalFormatting>
  <conditionalFormatting sqref="J372:K372">
    <cfRule type="expression" dxfId="1890" priority="478">
      <formula>AA372=1</formula>
    </cfRule>
  </conditionalFormatting>
  <conditionalFormatting sqref="L372:M372">
    <cfRule type="expression" dxfId="1889" priority="477">
      <formula>AB372=1</formula>
    </cfRule>
  </conditionalFormatting>
  <conditionalFormatting sqref="F375:M375">
    <cfRule type="containsBlanks" dxfId="1888" priority="476">
      <formula>LEN(TRIM(F375))=0</formula>
    </cfRule>
  </conditionalFormatting>
  <conditionalFormatting sqref="F374:M374">
    <cfRule type="containsBlanks" dxfId="1887" priority="475">
      <formula>LEN(TRIM(F374))=0</formula>
    </cfRule>
    <cfRule type="colorScale" priority="474">
      <colorScale>
        <cfvo type="min"/>
        <cfvo type="max"/>
        <color rgb="FFFFEF9C"/>
        <color rgb="FFFF7128"/>
      </colorScale>
    </cfRule>
  </conditionalFormatting>
  <conditionalFormatting sqref="H374:I374">
    <cfRule type="expression" dxfId="1886" priority="473">
      <formula>Z374=1</formula>
    </cfRule>
  </conditionalFormatting>
  <conditionalFormatting sqref="F374:G374">
    <cfRule type="expression" dxfId="1885" priority="472">
      <formula>Y374=1</formula>
    </cfRule>
  </conditionalFormatting>
  <conditionalFormatting sqref="J374:K374">
    <cfRule type="expression" dxfId="1884" priority="471">
      <formula>AA374=1</formula>
    </cfRule>
  </conditionalFormatting>
  <conditionalFormatting sqref="L374:M374">
    <cfRule type="expression" dxfId="1883" priority="470">
      <formula>AB374=1</formula>
    </cfRule>
  </conditionalFormatting>
  <conditionalFormatting sqref="F377:M377">
    <cfRule type="containsBlanks" dxfId="1882" priority="469">
      <formula>LEN(TRIM(F377))=0</formula>
    </cfRule>
  </conditionalFormatting>
  <conditionalFormatting sqref="F376:M376">
    <cfRule type="containsBlanks" dxfId="1881" priority="468">
      <formula>LEN(TRIM(F376))=0</formula>
    </cfRule>
    <cfRule type="colorScale" priority="467">
      <colorScale>
        <cfvo type="min"/>
        <cfvo type="max"/>
        <color rgb="FFFFEF9C"/>
        <color rgb="FFFF7128"/>
      </colorScale>
    </cfRule>
  </conditionalFormatting>
  <conditionalFormatting sqref="H376:I376">
    <cfRule type="expression" dxfId="1880" priority="466">
      <formula>Z376=1</formula>
    </cfRule>
  </conditionalFormatting>
  <conditionalFormatting sqref="F376:G376">
    <cfRule type="expression" dxfId="1879" priority="465">
      <formula>Y376=1</formula>
    </cfRule>
  </conditionalFormatting>
  <conditionalFormatting sqref="J376:K376">
    <cfRule type="expression" dxfId="1878" priority="464">
      <formula>AA376=1</formula>
    </cfRule>
  </conditionalFormatting>
  <conditionalFormatting sqref="L376:M376">
    <cfRule type="expression" dxfId="1877" priority="463">
      <formula>AB376=1</formula>
    </cfRule>
  </conditionalFormatting>
  <conditionalFormatting sqref="F379:M379">
    <cfRule type="containsBlanks" dxfId="1876" priority="462">
      <formula>LEN(TRIM(F379))=0</formula>
    </cfRule>
  </conditionalFormatting>
  <conditionalFormatting sqref="F378:M378">
    <cfRule type="containsBlanks" dxfId="1875" priority="461">
      <formula>LEN(TRIM(F378))=0</formula>
    </cfRule>
    <cfRule type="colorScale" priority="460">
      <colorScale>
        <cfvo type="min"/>
        <cfvo type="max"/>
        <color rgb="FFFFEF9C"/>
        <color rgb="FFFF7128"/>
      </colorScale>
    </cfRule>
  </conditionalFormatting>
  <conditionalFormatting sqref="H378:I378">
    <cfRule type="expression" dxfId="1874" priority="459">
      <formula>Z378=1</formula>
    </cfRule>
  </conditionalFormatting>
  <conditionalFormatting sqref="F378:G378">
    <cfRule type="expression" dxfId="1873" priority="458">
      <formula>Y378=1</formula>
    </cfRule>
  </conditionalFormatting>
  <conditionalFormatting sqref="J378:K378">
    <cfRule type="expression" dxfId="1872" priority="457">
      <formula>AA378=1</formula>
    </cfRule>
  </conditionalFormatting>
  <conditionalFormatting sqref="L378:M378">
    <cfRule type="expression" dxfId="1871" priority="456">
      <formula>AB378=1</formula>
    </cfRule>
  </conditionalFormatting>
  <conditionalFormatting sqref="F381:M381">
    <cfRule type="containsBlanks" dxfId="1870" priority="455">
      <formula>LEN(TRIM(F381))=0</formula>
    </cfRule>
  </conditionalFormatting>
  <conditionalFormatting sqref="F380:M380">
    <cfRule type="containsBlanks" dxfId="1869" priority="454">
      <formula>LEN(TRIM(F380))=0</formula>
    </cfRule>
    <cfRule type="colorScale" priority="453">
      <colorScale>
        <cfvo type="min"/>
        <cfvo type="max"/>
        <color rgb="FFFFEF9C"/>
        <color rgb="FFFF7128"/>
      </colorScale>
    </cfRule>
  </conditionalFormatting>
  <conditionalFormatting sqref="H380:I380">
    <cfRule type="expression" dxfId="1868" priority="452">
      <formula>Z380=1</formula>
    </cfRule>
  </conditionalFormatting>
  <conditionalFormatting sqref="F380:G380">
    <cfRule type="expression" dxfId="1867" priority="451">
      <formula>Y380=1</formula>
    </cfRule>
  </conditionalFormatting>
  <conditionalFormatting sqref="J380:K380">
    <cfRule type="expression" dxfId="1866" priority="450">
      <formula>AA380=1</formula>
    </cfRule>
  </conditionalFormatting>
  <conditionalFormatting sqref="L380:M380">
    <cfRule type="expression" dxfId="1865" priority="449">
      <formula>AB380=1</formula>
    </cfRule>
  </conditionalFormatting>
  <conditionalFormatting sqref="F383:M383">
    <cfRule type="containsBlanks" dxfId="1864" priority="448">
      <formula>LEN(TRIM(F383))=0</formula>
    </cfRule>
  </conditionalFormatting>
  <conditionalFormatting sqref="F382:M382">
    <cfRule type="containsBlanks" dxfId="1863" priority="447">
      <formula>LEN(TRIM(F382))=0</formula>
    </cfRule>
    <cfRule type="colorScale" priority="446">
      <colorScale>
        <cfvo type="min"/>
        <cfvo type="max"/>
        <color rgb="FFFFEF9C"/>
        <color rgb="FFFF7128"/>
      </colorScale>
    </cfRule>
  </conditionalFormatting>
  <conditionalFormatting sqref="H382:I382">
    <cfRule type="expression" dxfId="1862" priority="445">
      <formula>Z382=1</formula>
    </cfRule>
  </conditionalFormatting>
  <conditionalFormatting sqref="F382:G382">
    <cfRule type="expression" dxfId="1861" priority="444">
      <formula>Y382=1</formula>
    </cfRule>
  </conditionalFormatting>
  <conditionalFormatting sqref="J382:K382">
    <cfRule type="expression" dxfId="1860" priority="443">
      <formula>AA382=1</formula>
    </cfRule>
  </conditionalFormatting>
  <conditionalFormatting sqref="L382:M382">
    <cfRule type="expression" dxfId="1859" priority="442">
      <formula>AB382=1</formula>
    </cfRule>
  </conditionalFormatting>
  <conditionalFormatting sqref="F385:M385">
    <cfRule type="containsBlanks" dxfId="1858" priority="441">
      <formula>LEN(TRIM(F385))=0</formula>
    </cfRule>
  </conditionalFormatting>
  <conditionalFormatting sqref="F384:M384">
    <cfRule type="containsBlanks" dxfId="1857" priority="440">
      <formula>LEN(TRIM(F384))=0</formula>
    </cfRule>
    <cfRule type="colorScale" priority="439">
      <colorScale>
        <cfvo type="min"/>
        <cfvo type="max"/>
        <color rgb="FFFFEF9C"/>
        <color rgb="FFFF7128"/>
      </colorScale>
    </cfRule>
  </conditionalFormatting>
  <conditionalFormatting sqref="H384:I384">
    <cfRule type="expression" dxfId="1856" priority="438">
      <formula>Z384=1</formula>
    </cfRule>
  </conditionalFormatting>
  <conditionalFormatting sqref="F384:G384">
    <cfRule type="expression" dxfId="1855" priority="437">
      <formula>Y384=1</formula>
    </cfRule>
  </conditionalFormatting>
  <conditionalFormatting sqref="J384:K384">
    <cfRule type="expression" dxfId="1854" priority="436">
      <formula>AA384=1</formula>
    </cfRule>
  </conditionalFormatting>
  <conditionalFormatting sqref="L384:M384">
    <cfRule type="expression" dxfId="1853" priority="435">
      <formula>AB384=1</formula>
    </cfRule>
  </conditionalFormatting>
  <conditionalFormatting sqref="F387:M387">
    <cfRule type="containsBlanks" dxfId="1852" priority="434">
      <formula>LEN(TRIM(F387))=0</formula>
    </cfRule>
  </conditionalFormatting>
  <conditionalFormatting sqref="F386:M386">
    <cfRule type="containsBlanks" dxfId="1851" priority="433">
      <formula>LEN(TRIM(F386))=0</formula>
    </cfRule>
    <cfRule type="colorScale" priority="432">
      <colorScale>
        <cfvo type="min"/>
        <cfvo type="max"/>
        <color rgb="FFFFEF9C"/>
        <color rgb="FFFF7128"/>
      </colorScale>
    </cfRule>
  </conditionalFormatting>
  <conditionalFormatting sqref="H386:I386">
    <cfRule type="expression" dxfId="1850" priority="431">
      <formula>Z386=1</formula>
    </cfRule>
  </conditionalFormatting>
  <conditionalFormatting sqref="F386:G386">
    <cfRule type="expression" dxfId="1849" priority="430">
      <formula>Y386=1</formula>
    </cfRule>
  </conditionalFormatting>
  <conditionalFormatting sqref="J386:K386">
    <cfRule type="expression" dxfId="1848" priority="429">
      <formula>AA386=1</formula>
    </cfRule>
  </conditionalFormatting>
  <conditionalFormatting sqref="L386:M386">
    <cfRule type="expression" dxfId="1847" priority="428">
      <formula>AB386=1</formula>
    </cfRule>
  </conditionalFormatting>
  <conditionalFormatting sqref="F389:M389">
    <cfRule type="containsBlanks" dxfId="1846" priority="427">
      <formula>LEN(TRIM(F389))=0</formula>
    </cfRule>
  </conditionalFormatting>
  <conditionalFormatting sqref="F388:M388">
    <cfRule type="containsBlanks" dxfId="1845" priority="426">
      <formula>LEN(TRIM(F388))=0</formula>
    </cfRule>
    <cfRule type="colorScale" priority="425">
      <colorScale>
        <cfvo type="min"/>
        <cfvo type="max"/>
        <color rgb="FFFFEF9C"/>
        <color rgb="FFFF7128"/>
      </colorScale>
    </cfRule>
  </conditionalFormatting>
  <conditionalFormatting sqref="H388:I388">
    <cfRule type="expression" dxfId="1844" priority="424">
      <formula>Z388=1</formula>
    </cfRule>
  </conditionalFormatting>
  <conditionalFormatting sqref="F388:G388">
    <cfRule type="expression" dxfId="1843" priority="423">
      <formula>Y388=1</formula>
    </cfRule>
  </conditionalFormatting>
  <conditionalFormatting sqref="J388:K388">
    <cfRule type="expression" dxfId="1842" priority="422">
      <formula>AA388=1</formula>
    </cfRule>
  </conditionalFormatting>
  <conditionalFormatting sqref="L388:M388">
    <cfRule type="expression" dxfId="1841" priority="421">
      <formula>AB388=1</formula>
    </cfRule>
  </conditionalFormatting>
  <conditionalFormatting sqref="F391:M391">
    <cfRule type="containsBlanks" dxfId="1840" priority="420">
      <formula>LEN(TRIM(F391))=0</formula>
    </cfRule>
  </conditionalFormatting>
  <conditionalFormatting sqref="F390:M390">
    <cfRule type="containsBlanks" dxfId="1839" priority="419">
      <formula>LEN(TRIM(F390))=0</formula>
    </cfRule>
    <cfRule type="colorScale" priority="418">
      <colorScale>
        <cfvo type="min"/>
        <cfvo type="max"/>
        <color rgb="FFFFEF9C"/>
        <color rgb="FFFF7128"/>
      </colorScale>
    </cfRule>
  </conditionalFormatting>
  <conditionalFormatting sqref="H390:I390">
    <cfRule type="expression" dxfId="1838" priority="417">
      <formula>Z390=1</formula>
    </cfRule>
  </conditionalFormatting>
  <conditionalFormatting sqref="F390:G390">
    <cfRule type="expression" dxfId="1837" priority="416">
      <formula>Y390=1</formula>
    </cfRule>
  </conditionalFormatting>
  <conditionalFormatting sqref="J390:K390">
    <cfRule type="expression" dxfId="1836" priority="415">
      <formula>AA390=1</formula>
    </cfRule>
  </conditionalFormatting>
  <conditionalFormatting sqref="L390:M390">
    <cfRule type="expression" dxfId="1835" priority="414">
      <formula>AB390=1</formula>
    </cfRule>
  </conditionalFormatting>
  <conditionalFormatting sqref="F393:M393">
    <cfRule type="containsBlanks" dxfId="1834" priority="413">
      <formula>LEN(TRIM(F393))=0</formula>
    </cfRule>
  </conditionalFormatting>
  <conditionalFormatting sqref="F392:M392">
    <cfRule type="containsBlanks" dxfId="1833" priority="412">
      <formula>LEN(TRIM(F392))=0</formula>
    </cfRule>
    <cfRule type="colorScale" priority="411">
      <colorScale>
        <cfvo type="min"/>
        <cfvo type="max"/>
        <color rgb="FFFFEF9C"/>
        <color rgb="FFFF7128"/>
      </colorScale>
    </cfRule>
  </conditionalFormatting>
  <conditionalFormatting sqref="H392:I392">
    <cfRule type="expression" dxfId="1832" priority="410">
      <formula>Z392=1</formula>
    </cfRule>
  </conditionalFormatting>
  <conditionalFormatting sqref="F392:G392">
    <cfRule type="expression" dxfId="1831" priority="409">
      <formula>Y392=1</formula>
    </cfRule>
  </conditionalFormatting>
  <conditionalFormatting sqref="J392:K392">
    <cfRule type="expression" dxfId="1830" priority="408">
      <formula>AA392=1</formula>
    </cfRule>
  </conditionalFormatting>
  <conditionalFormatting sqref="L392:M392">
    <cfRule type="expression" dxfId="1829" priority="407">
      <formula>AB392=1</formula>
    </cfRule>
  </conditionalFormatting>
  <conditionalFormatting sqref="F395:M395">
    <cfRule type="containsBlanks" dxfId="1828" priority="406">
      <formula>LEN(TRIM(F395))=0</formula>
    </cfRule>
  </conditionalFormatting>
  <conditionalFormatting sqref="F394:M394">
    <cfRule type="containsBlanks" dxfId="1827" priority="405">
      <formula>LEN(TRIM(F394))=0</formula>
    </cfRule>
    <cfRule type="colorScale" priority="404">
      <colorScale>
        <cfvo type="min"/>
        <cfvo type="max"/>
        <color rgb="FFFFEF9C"/>
        <color rgb="FFFF7128"/>
      </colorScale>
    </cfRule>
  </conditionalFormatting>
  <conditionalFormatting sqref="H394:I394">
    <cfRule type="expression" dxfId="1826" priority="403">
      <formula>Z394=1</formula>
    </cfRule>
  </conditionalFormatting>
  <conditionalFormatting sqref="F394:G394">
    <cfRule type="expression" dxfId="1825" priority="402">
      <formula>Y394=1</formula>
    </cfRule>
  </conditionalFormatting>
  <conditionalFormatting sqref="J394:K394">
    <cfRule type="expression" dxfId="1824" priority="401">
      <formula>AA394=1</formula>
    </cfRule>
  </conditionalFormatting>
  <conditionalFormatting sqref="L394:M394">
    <cfRule type="expression" dxfId="1823" priority="400">
      <formula>AB394=1</formula>
    </cfRule>
  </conditionalFormatting>
  <conditionalFormatting sqref="F397:M397">
    <cfRule type="containsBlanks" dxfId="1822" priority="399">
      <formula>LEN(TRIM(F397))=0</formula>
    </cfRule>
  </conditionalFormatting>
  <conditionalFormatting sqref="F396:M396">
    <cfRule type="containsBlanks" dxfId="1821" priority="398">
      <formula>LEN(TRIM(F396))=0</formula>
    </cfRule>
    <cfRule type="colorScale" priority="397">
      <colorScale>
        <cfvo type="min"/>
        <cfvo type="max"/>
        <color rgb="FFFFEF9C"/>
        <color rgb="FFFF7128"/>
      </colorScale>
    </cfRule>
  </conditionalFormatting>
  <conditionalFormatting sqref="H396:I396">
    <cfRule type="expression" dxfId="1820" priority="396">
      <formula>Z396=1</formula>
    </cfRule>
  </conditionalFormatting>
  <conditionalFormatting sqref="F396:G396">
    <cfRule type="expression" dxfId="1819" priority="395">
      <formula>Y396=1</formula>
    </cfRule>
  </conditionalFormatting>
  <conditionalFormatting sqref="J396:K396">
    <cfRule type="expression" dxfId="1818" priority="394">
      <formula>AA396=1</formula>
    </cfRule>
  </conditionalFormatting>
  <conditionalFormatting sqref="L396:M396">
    <cfRule type="expression" dxfId="1817" priority="393">
      <formula>AB396=1</formula>
    </cfRule>
  </conditionalFormatting>
  <conditionalFormatting sqref="F399:M399">
    <cfRule type="containsBlanks" dxfId="1816" priority="392">
      <formula>LEN(TRIM(F399))=0</formula>
    </cfRule>
  </conditionalFormatting>
  <conditionalFormatting sqref="F398:M398">
    <cfRule type="containsBlanks" dxfId="1815" priority="391">
      <formula>LEN(TRIM(F398))=0</formula>
    </cfRule>
    <cfRule type="colorScale" priority="390">
      <colorScale>
        <cfvo type="min"/>
        <cfvo type="max"/>
        <color rgb="FFFFEF9C"/>
        <color rgb="FFFF7128"/>
      </colorScale>
    </cfRule>
  </conditionalFormatting>
  <conditionalFormatting sqref="H398:I398">
    <cfRule type="expression" dxfId="1814" priority="389">
      <formula>Z398=1</formula>
    </cfRule>
  </conditionalFormatting>
  <conditionalFormatting sqref="F398:G398">
    <cfRule type="expression" dxfId="1813" priority="388">
      <formula>Y398=1</formula>
    </cfRule>
  </conditionalFormatting>
  <conditionalFormatting sqref="J398:K398">
    <cfRule type="expression" dxfId="1812" priority="387">
      <formula>AA398=1</formula>
    </cfRule>
  </conditionalFormatting>
  <conditionalFormatting sqref="L398:M398">
    <cfRule type="expression" dxfId="1811" priority="386">
      <formula>AB398=1</formula>
    </cfRule>
  </conditionalFormatting>
  <conditionalFormatting sqref="F401:M401">
    <cfRule type="containsBlanks" dxfId="1810" priority="385">
      <formula>LEN(TRIM(F401))=0</formula>
    </cfRule>
  </conditionalFormatting>
  <conditionalFormatting sqref="F400:M400">
    <cfRule type="containsBlanks" dxfId="1809" priority="384">
      <formula>LEN(TRIM(F400))=0</formula>
    </cfRule>
    <cfRule type="colorScale" priority="383">
      <colorScale>
        <cfvo type="min"/>
        <cfvo type="max"/>
        <color rgb="FFFFEF9C"/>
        <color rgb="FFFF7128"/>
      </colorScale>
    </cfRule>
  </conditionalFormatting>
  <conditionalFormatting sqref="H400:I400">
    <cfRule type="expression" dxfId="1808" priority="382">
      <formula>Z400=1</formula>
    </cfRule>
  </conditionalFormatting>
  <conditionalFormatting sqref="F400:G400">
    <cfRule type="expression" dxfId="1807" priority="381">
      <formula>Y400=1</formula>
    </cfRule>
  </conditionalFormatting>
  <conditionalFormatting sqref="J400:K400">
    <cfRule type="expression" dxfId="1806" priority="380">
      <formula>AA400=1</formula>
    </cfRule>
  </conditionalFormatting>
  <conditionalFormatting sqref="L400:M400">
    <cfRule type="expression" dxfId="1805" priority="379">
      <formula>AB400=1</formula>
    </cfRule>
  </conditionalFormatting>
  <conditionalFormatting sqref="F403:M403">
    <cfRule type="containsBlanks" dxfId="1804" priority="378">
      <formula>LEN(TRIM(F403))=0</formula>
    </cfRule>
  </conditionalFormatting>
  <conditionalFormatting sqref="F402:M402">
    <cfRule type="containsBlanks" dxfId="1803" priority="377">
      <formula>LEN(TRIM(F402))=0</formula>
    </cfRule>
    <cfRule type="colorScale" priority="376">
      <colorScale>
        <cfvo type="min"/>
        <cfvo type="max"/>
        <color rgb="FFFFEF9C"/>
        <color rgb="FFFF7128"/>
      </colorScale>
    </cfRule>
  </conditionalFormatting>
  <conditionalFormatting sqref="H402:I402">
    <cfRule type="expression" dxfId="1802" priority="375">
      <formula>Z402=1</formula>
    </cfRule>
  </conditionalFormatting>
  <conditionalFormatting sqref="F402:G402">
    <cfRule type="expression" dxfId="1801" priority="374">
      <formula>Y402=1</formula>
    </cfRule>
  </conditionalFormatting>
  <conditionalFormatting sqref="J402:K402">
    <cfRule type="expression" dxfId="1800" priority="373">
      <formula>AA402=1</formula>
    </cfRule>
  </conditionalFormatting>
  <conditionalFormatting sqref="L402:M402">
    <cfRule type="expression" dxfId="1799" priority="372">
      <formula>AB402=1</formula>
    </cfRule>
  </conditionalFormatting>
  <conditionalFormatting sqref="F405:M405">
    <cfRule type="containsBlanks" dxfId="1798" priority="371">
      <formula>LEN(TRIM(F405))=0</formula>
    </cfRule>
  </conditionalFormatting>
  <conditionalFormatting sqref="F404:M404">
    <cfRule type="containsBlanks" dxfId="1797" priority="370">
      <formula>LEN(TRIM(F404))=0</formula>
    </cfRule>
    <cfRule type="colorScale" priority="369">
      <colorScale>
        <cfvo type="min"/>
        <cfvo type="max"/>
        <color rgb="FFFFEF9C"/>
        <color rgb="FFFF7128"/>
      </colorScale>
    </cfRule>
  </conditionalFormatting>
  <conditionalFormatting sqref="H404:I404">
    <cfRule type="expression" dxfId="1796" priority="368">
      <formula>Z404=1</formula>
    </cfRule>
  </conditionalFormatting>
  <conditionalFormatting sqref="F404:G404">
    <cfRule type="expression" dxfId="1795" priority="367">
      <formula>Y404=1</formula>
    </cfRule>
  </conditionalFormatting>
  <conditionalFormatting sqref="J404:K404">
    <cfRule type="expression" dxfId="1794" priority="366">
      <formula>AA404=1</formula>
    </cfRule>
  </conditionalFormatting>
  <conditionalFormatting sqref="L404:M404">
    <cfRule type="expression" dxfId="1793" priority="365">
      <formula>AB404=1</formula>
    </cfRule>
  </conditionalFormatting>
  <conditionalFormatting sqref="F407:M407">
    <cfRule type="containsBlanks" dxfId="1792" priority="364">
      <formula>LEN(TRIM(F407))=0</formula>
    </cfRule>
  </conditionalFormatting>
  <conditionalFormatting sqref="F406:M406">
    <cfRule type="containsBlanks" dxfId="1791" priority="363">
      <formula>LEN(TRIM(F406))=0</formula>
    </cfRule>
    <cfRule type="colorScale" priority="362">
      <colorScale>
        <cfvo type="min"/>
        <cfvo type="max"/>
        <color rgb="FFFFEF9C"/>
        <color rgb="FFFF7128"/>
      </colorScale>
    </cfRule>
  </conditionalFormatting>
  <conditionalFormatting sqref="H406:I406">
    <cfRule type="expression" dxfId="1790" priority="361">
      <formula>Z406=1</formula>
    </cfRule>
  </conditionalFormatting>
  <conditionalFormatting sqref="F406:G406">
    <cfRule type="expression" dxfId="1789" priority="360">
      <formula>Y406=1</formula>
    </cfRule>
  </conditionalFormatting>
  <conditionalFormatting sqref="J406:K406">
    <cfRule type="expression" dxfId="1788" priority="359">
      <formula>AA406=1</formula>
    </cfRule>
  </conditionalFormatting>
  <conditionalFormatting sqref="L406:M406">
    <cfRule type="expression" dxfId="1787" priority="358">
      <formula>AB406=1</formula>
    </cfRule>
  </conditionalFormatting>
  <conditionalFormatting sqref="F409:M409">
    <cfRule type="containsBlanks" dxfId="1786" priority="357">
      <formula>LEN(TRIM(F409))=0</formula>
    </cfRule>
  </conditionalFormatting>
  <conditionalFormatting sqref="F408:M408">
    <cfRule type="containsBlanks" dxfId="1785" priority="356">
      <formula>LEN(TRIM(F408))=0</formula>
    </cfRule>
    <cfRule type="colorScale" priority="355">
      <colorScale>
        <cfvo type="min"/>
        <cfvo type="max"/>
        <color rgb="FFFFEF9C"/>
        <color rgb="FFFF7128"/>
      </colorScale>
    </cfRule>
  </conditionalFormatting>
  <conditionalFormatting sqref="H408:I408">
    <cfRule type="expression" dxfId="1784" priority="354">
      <formula>Z408=1</formula>
    </cfRule>
  </conditionalFormatting>
  <conditionalFormatting sqref="F408:G408">
    <cfRule type="expression" dxfId="1783" priority="353">
      <formula>Y408=1</formula>
    </cfRule>
  </conditionalFormatting>
  <conditionalFormatting sqref="J408:K408">
    <cfRule type="expression" dxfId="1782" priority="352">
      <formula>AA408=1</formula>
    </cfRule>
  </conditionalFormatting>
  <conditionalFormatting sqref="L408:M408">
    <cfRule type="expression" dxfId="1781" priority="351">
      <formula>AB408=1</formula>
    </cfRule>
  </conditionalFormatting>
  <conditionalFormatting sqref="F411:M411">
    <cfRule type="containsBlanks" dxfId="1780" priority="350">
      <formula>LEN(TRIM(F411))=0</formula>
    </cfRule>
  </conditionalFormatting>
  <conditionalFormatting sqref="F410:M410">
    <cfRule type="containsBlanks" dxfId="1779" priority="349">
      <formula>LEN(TRIM(F410))=0</formula>
    </cfRule>
    <cfRule type="colorScale" priority="348">
      <colorScale>
        <cfvo type="min"/>
        <cfvo type="max"/>
        <color rgb="FFFFEF9C"/>
        <color rgb="FFFF7128"/>
      </colorScale>
    </cfRule>
  </conditionalFormatting>
  <conditionalFormatting sqref="H410:I410">
    <cfRule type="expression" dxfId="1778" priority="347">
      <formula>Z410=1</formula>
    </cfRule>
  </conditionalFormatting>
  <conditionalFormatting sqref="F410:G410">
    <cfRule type="expression" dxfId="1777" priority="346">
      <formula>Y410=1</formula>
    </cfRule>
  </conditionalFormatting>
  <conditionalFormatting sqref="J410:K410">
    <cfRule type="expression" dxfId="1776" priority="345">
      <formula>AA410=1</formula>
    </cfRule>
  </conditionalFormatting>
  <conditionalFormatting sqref="L410:M410">
    <cfRule type="expression" dxfId="1775" priority="344">
      <formula>AB410=1</formula>
    </cfRule>
  </conditionalFormatting>
  <conditionalFormatting sqref="F413:M413">
    <cfRule type="containsBlanks" dxfId="1774" priority="343">
      <formula>LEN(TRIM(F413))=0</formula>
    </cfRule>
  </conditionalFormatting>
  <conditionalFormatting sqref="F412:M412">
    <cfRule type="containsBlanks" dxfId="1773" priority="342">
      <formula>LEN(TRIM(F412))=0</formula>
    </cfRule>
    <cfRule type="colorScale" priority="341">
      <colorScale>
        <cfvo type="min"/>
        <cfvo type="max"/>
        <color rgb="FFFFEF9C"/>
        <color rgb="FFFF7128"/>
      </colorScale>
    </cfRule>
  </conditionalFormatting>
  <conditionalFormatting sqref="H412:I412">
    <cfRule type="expression" dxfId="1772" priority="340">
      <formula>Z412=1</formula>
    </cfRule>
  </conditionalFormatting>
  <conditionalFormatting sqref="F412:G412">
    <cfRule type="expression" dxfId="1771" priority="339">
      <formula>Y412=1</formula>
    </cfRule>
  </conditionalFormatting>
  <conditionalFormatting sqref="J412:K412">
    <cfRule type="expression" dxfId="1770" priority="338">
      <formula>AA412=1</formula>
    </cfRule>
  </conditionalFormatting>
  <conditionalFormatting sqref="L412:M412">
    <cfRule type="expression" dxfId="1769" priority="337">
      <formula>AB412=1</formula>
    </cfRule>
  </conditionalFormatting>
  <conditionalFormatting sqref="F415:M415">
    <cfRule type="containsBlanks" dxfId="1768" priority="336">
      <formula>LEN(TRIM(F415))=0</formula>
    </cfRule>
  </conditionalFormatting>
  <conditionalFormatting sqref="F414:M414">
    <cfRule type="containsBlanks" dxfId="1767" priority="335">
      <formula>LEN(TRIM(F414))=0</formula>
    </cfRule>
    <cfRule type="colorScale" priority="334">
      <colorScale>
        <cfvo type="min"/>
        <cfvo type="max"/>
        <color rgb="FFFFEF9C"/>
        <color rgb="FFFF7128"/>
      </colorScale>
    </cfRule>
  </conditionalFormatting>
  <conditionalFormatting sqref="H414:I414">
    <cfRule type="expression" dxfId="1766" priority="333">
      <formula>Z414=1</formula>
    </cfRule>
  </conditionalFormatting>
  <conditionalFormatting sqref="F414:G414">
    <cfRule type="expression" dxfId="1765" priority="332">
      <formula>Y414=1</formula>
    </cfRule>
  </conditionalFormatting>
  <conditionalFormatting sqref="J414:K414">
    <cfRule type="expression" dxfId="1764" priority="331">
      <formula>AA414=1</formula>
    </cfRule>
  </conditionalFormatting>
  <conditionalFormatting sqref="L414:M414">
    <cfRule type="expression" dxfId="1763" priority="330">
      <formula>AB414=1</formula>
    </cfRule>
  </conditionalFormatting>
  <conditionalFormatting sqref="F417:M417">
    <cfRule type="containsBlanks" dxfId="1762" priority="329">
      <formula>LEN(TRIM(F417))=0</formula>
    </cfRule>
  </conditionalFormatting>
  <conditionalFormatting sqref="F416:M416">
    <cfRule type="containsBlanks" dxfId="1761" priority="328">
      <formula>LEN(TRIM(F416))=0</formula>
    </cfRule>
    <cfRule type="colorScale" priority="327">
      <colorScale>
        <cfvo type="min"/>
        <cfvo type="max"/>
        <color rgb="FFFFEF9C"/>
        <color rgb="FFFF7128"/>
      </colorScale>
    </cfRule>
  </conditionalFormatting>
  <conditionalFormatting sqref="H416:I416">
    <cfRule type="expression" dxfId="1760" priority="326">
      <formula>Z416=1</formula>
    </cfRule>
  </conditionalFormatting>
  <conditionalFormatting sqref="F416:G416">
    <cfRule type="expression" dxfId="1759" priority="325">
      <formula>Y416=1</formula>
    </cfRule>
  </conditionalFormatting>
  <conditionalFormatting sqref="J416:K416">
    <cfRule type="expression" dxfId="1758" priority="324">
      <formula>AA416=1</formula>
    </cfRule>
  </conditionalFormatting>
  <conditionalFormatting sqref="L416:M416">
    <cfRule type="expression" dxfId="1757" priority="323">
      <formula>AB416=1</formula>
    </cfRule>
  </conditionalFormatting>
  <conditionalFormatting sqref="F419:M419">
    <cfRule type="containsBlanks" dxfId="1756" priority="322">
      <formula>LEN(TRIM(F419))=0</formula>
    </cfRule>
  </conditionalFormatting>
  <conditionalFormatting sqref="F418:M418">
    <cfRule type="containsBlanks" dxfId="1755" priority="321">
      <formula>LEN(TRIM(F418))=0</formula>
    </cfRule>
    <cfRule type="colorScale" priority="320">
      <colorScale>
        <cfvo type="min"/>
        <cfvo type="max"/>
        <color rgb="FFFFEF9C"/>
        <color rgb="FFFF7128"/>
      </colorScale>
    </cfRule>
  </conditionalFormatting>
  <conditionalFormatting sqref="H418:I418">
    <cfRule type="expression" dxfId="1754" priority="319">
      <formula>Z418=1</formula>
    </cfRule>
  </conditionalFormatting>
  <conditionalFormatting sqref="F418:G418">
    <cfRule type="expression" dxfId="1753" priority="318">
      <formula>Y418=1</formula>
    </cfRule>
  </conditionalFormatting>
  <conditionalFormatting sqref="J418:K418">
    <cfRule type="expression" dxfId="1752" priority="317">
      <formula>AA418=1</formula>
    </cfRule>
  </conditionalFormatting>
  <conditionalFormatting sqref="L418:M418">
    <cfRule type="expression" dxfId="1751" priority="316">
      <formula>AB418=1</formula>
    </cfRule>
  </conditionalFormatting>
  <conditionalFormatting sqref="F421:M421">
    <cfRule type="containsBlanks" dxfId="1750" priority="315">
      <formula>LEN(TRIM(F421))=0</formula>
    </cfRule>
  </conditionalFormatting>
  <conditionalFormatting sqref="F420:M420">
    <cfRule type="containsBlanks" dxfId="1749" priority="314">
      <formula>LEN(TRIM(F420))=0</formula>
    </cfRule>
    <cfRule type="colorScale" priority="313">
      <colorScale>
        <cfvo type="min"/>
        <cfvo type="max"/>
        <color rgb="FFFFEF9C"/>
        <color rgb="FFFF7128"/>
      </colorScale>
    </cfRule>
  </conditionalFormatting>
  <conditionalFormatting sqref="H420:I420">
    <cfRule type="expression" dxfId="1748" priority="312">
      <formula>Z420=1</formula>
    </cfRule>
  </conditionalFormatting>
  <conditionalFormatting sqref="F420:G420">
    <cfRule type="expression" dxfId="1747" priority="311">
      <formula>Y420=1</formula>
    </cfRule>
  </conditionalFormatting>
  <conditionalFormatting sqref="J420:K420">
    <cfRule type="expression" dxfId="1746" priority="310">
      <formula>AA420=1</formula>
    </cfRule>
  </conditionalFormatting>
  <conditionalFormatting sqref="L420:M420">
    <cfRule type="expression" dxfId="1745" priority="309">
      <formula>AB420=1</formula>
    </cfRule>
  </conditionalFormatting>
  <conditionalFormatting sqref="F423:M423">
    <cfRule type="containsBlanks" dxfId="1744" priority="308">
      <formula>LEN(TRIM(F423))=0</formula>
    </cfRule>
  </conditionalFormatting>
  <conditionalFormatting sqref="F422:M422">
    <cfRule type="containsBlanks" dxfId="1743" priority="307">
      <formula>LEN(TRIM(F422))=0</formula>
    </cfRule>
    <cfRule type="colorScale" priority="306">
      <colorScale>
        <cfvo type="min"/>
        <cfvo type="max"/>
        <color rgb="FFFFEF9C"/>
        <color rgb="FFFF7128"/>
      </colorScale>
    </cfRule>
  </conditionalFormatting>
  <conditionalFormatting sqref="H422:I422">
    <cfRule type="expression" dxfId="1742" priority="305">
      <formula>Z422=1</formula>
    </cfRule>
  </conditionalFormatting>
  <conditionalFormatting sqref="F422:G422">
    <cfRule type="expression" dxfId="1741" priority="304">
      <formula>Y422=1</formula>
    </cfRule>
  </conditionalFormatting>
  <conditionalFormatting sqref="J422:K422">
    <cfRule type="expression" dxfId="1740" priority="303">
      <formula>AA422=1</formula>
    </cfRule>
  </conditionalFormatting>
  <conditionalFormatting sqref="L422:M422">
    <cfRule type="expression" dxfId="1739" priority="302">
      <formula>AB422=1</formula>
    </cfRule>
  </conditionalFormatting>
  <conditionalFormatting sqref="F425:M425">
    <cfRule type="containsBlanks" dxfId="1738" priority="301">
      <formula>LEN(TRIM(F425))=0</formula>
    </cfRule>
  </conditionalFormatting>
  <conditionalFormatting sqref="F424:M424">
    <cfRule type="containsBlanks" dxfId="1737" priority="300">
      <formula>LEN(TRIM(F424))=0</formula>
    </cfRule>
    <cfRule type="colorScale" priority="299">
      <colorScale>
        <cfvo type="min"/>
        <cfvo type="max"/>
        <color rgb="FFFFEF9C"/>
        <color rgb="FFFF7128"/>
      </colorScale>
    </cfRule>
  </conditionalFormatting>
  <conditionalFormatting sqref="H424:I424">
    <cfRule type="expression" dxfId="1736" priority="298">
      <formula>Z424=1</formula>
    </cfRule>
  </conditionalFormatting>
  <conditionalFormatting sqref="F424:G424">
    <cfRule type="expression" dxfId="1735" priority="297">
      <formula>Y424=1</formula>
    </cfRule>
  </conditionalFormatting>
  <conditionalFormatting sqref="J424:K424">
    <cfRule type="expression" dxfId="1734" priority="296">
      <formula>AA424=1</formula>
    </cfRule>
  </conditionalFormatting>
  <conditionalFormatting sqref="L424:M424">
    <cfRule type="expression" dxfId="1733" priority="295">
      <formula>AB424=1</formula>
    </cfRule>
  </conditionalFormatting>
  <conditionalFormatting sqref="F427:M427">
    <cfRule type="containsBlanks" dxfId="1732" priority="294">
      <formula>LEN(TRIM(F427))=0</formula>
    </cfRule>
  </conditionalFormatting>
  <conditionalFormatting sqref="F426:M426">
    <cfRule type="containsBlanks" dxfId="1731" priority="293">
      <formula>LEN(TRIM(F426))=0</formula>
    </cfRule>
    <cfRule type="colorScale" priority="292">
      <colorScale>
        <cfvo type="min"/>
        <cfvo type="max"/>
        <color rgb="FFFFEF9C"/>
        <color rgb="FFFF7128"/>
      </colorScale>
    </cfRule>
  </conditionalFormatting>
  <conditionalFormatting sqref="H426:I426">
    <cfRule type="expression" dxfId="1730" priority="291">
      <formula>Z426=1</formula>
    </cfRule>
  </conditionalFormatting>
  <conditionalFormatting sqref="F426:G426">
    <cfRule type="expression" dxfId="1729" priority="290">
      <formula>Y426=1</formula>
    </cfRule>
  </conditionalFormatting>
  <conditionalFormatting sqref="J426:K426">
    <cfRule type="expression" dxfId="1728" priority="289">
      <formula>AA426=1</formula>
    </cfRule>
  </conditionalFormatting>
  <conditionalFormatting sqref="L426:M426">
    <cfRule type="expression" dxfId="1727" priority="288">
      <formula>AB426=1</formula>
    </cfRule>
  </conditionalFormatting>
  <conditionalFormatting sqref="F429:M429">
    <cfRule type="containsBlanks" dxfId="1726" priority="287">
      <formula>LEN(TRIM(F429))=0</formula>
    </cfRule>
  </conditionalFormatting>
  <conditionalFormatting sqref="F428:M428">
    <cfRule type="containsBlanks" dxfId="1725" priority="286">
      <formula>LEN(TRIM(F428))=0</formula>
    </cfRule>
    <cfRule type="colorScale" priority="285">
      <colorScale>
        <cfvo type="min"/>
        <cfvo type="max"/>
        <color rgb="FFFFEF9C"/>
        <color rgb="FFFF7128"/>
      </colorScale>
    </cfRule>
  </conditionalFormatting>
  <conditionalFormatting sqref="H428:I428">
    <cfRule type="expression" dxfId="1724" priority="284">
      <formula>Z428=1</formula>
    </cfRule>
  </conditionalFormatting>
  <conditionalFormatting sqref="F428:G428">
    <cfRule type="expression" dxfId="1723" priority="283">
      <formula>Y428=1</formula>
    </cfRule>
  </conditionalFormatting>
  <conditionalFormatting sqref="J428:K428">
    <cfRule type="expression" dxfId="1722" priority="282">
      <formula>AA428=1</formula>
    </cfRule>
  </conditionalFormatting>
  <conditionalFormatting sqref="L428:M428">
    <cfRule type="expression" dxfId="1721" priority="281">
      <formula>AB428=1</formula>
    </cfRule>
  </conditionalFormatting>
  <conditionalFormatting sqref="F431:M431">
    <cfRule type="containsBlanks" dxfId="1720" priority="280">
      <formula>LEN(TRIM(F431))=0</formula>
    </cfRule>
  </conditionalFormatting>
  <conditionalFormatting sqref="F430:M430">
    <cfRule type="containsBlanks" dxfId="1719" priority="279">
      <formula>LEN(TRIM(F430))=0</formula>
    </cfRule>
    <cfRule type="colorScale" priority="278">
      <colorScale>
        <cfvo type="min"/>
        <cfvo type="max"/>
        <color rgb="FFFFEF9C"/>
        <color rgb="FFFF7128"/>
      </colorScale>
    </cfRule>
  </conditionalFormatting>
  <conditionalFormatting sqref="H430:I430">
    <cfRule type="expression" dxfId="1718" priority="277">
      <formula>Z430=1</formula>
    </cfRule>
  </conditionalFormatting>
  <conditionalFormatting sqref="F430:G430">
    <cfRule type="expression" dxfId="1717" priority="276">
      <formula>Y430=1</formula>
    </cfRule>
  </conditionalFormatting>
  <conditionalFormatting sqref="J430:K430">
    <cfRule type="expression" dxfId="1716" priority="275">
      <formula>AA430=1</formula>
    </cfRule>
  </conditionalFormatting>
  <conditionalFormatting sqref="L430:M430">
    <cfRule type="expression" dxfId="1715" priority="274">
      <formula>AB430=1</formula>
    </cfRule>
  </conditionalFormatting>
  <conditionalFormatting sqref="F433:M433">
    <cfRule type="containsBlanks" dxfId="1714" priority="273">
      <formula>LEN(TRIM(F433))=0</formula>
    </cfRule>
  </conditionalFormatting>
  <conditionalFormatting sqref="F432:M432">
    <cfRule type="containsBlanks" dxfId="1713" priority="272">
      <formula>LEN(TRIM(F432))=0</formula>
    </cfRule>
    <cfRule type="colorScale" priority="271">
      <colorScale>
        <cfvo type="min"/>
        <cfvo type="max"/>
        <color rgb="FFFFEF9C"/>
        <color rgb="FFFF7128"/>
      </colorScale>
    </cfRule>
  </conditionalFormatting>
  <conditionalFormatting sqref="H432:I432">
    <cfRule type="expression" dxfId="1712" priority="270">
      <formula>Z432=1</formula>
    </cfRule>
  </conditionalFormatting>
  <conditionalFormatting sqref="F432:G432">
    <cfRule type="expression" dxfId="1711" priority="269">
      <formula>Y432=1</formula>
    </cfRule>
  </conditionalFormatting>
  <conditionalFormatting sqref="J432:K432">
    <cfRule type="expression" dxfId="1710" priority="268">
      <formula>AA432=1</formula>
    </cfRule>
  </conditionalFormatting>
  <conditionalFormatting sqref="L432:M432">
    <cfRule type="expression" dxfId="1709" priority="267">
      <formula>AB432=1</formula>
    </cfRule>
  </conditionalFormatting>
  <conditionalFormatting sqref="F435:M435">
    <cfRule type="containsBlanks" dxfId="1708" priority="266">
      <formula>LEN(TRIM(F435))=0</formula>
    </cfRule>
  </conditionalFormatting>
  <conditionalFormatting sqref="F434:M434">
    <cfRule type="containsBlanks" dxfId="1707" priority="265">
      <formula>LEN(TRIM(F434))=0</formula>
    </cfRule>
    <cfRule type="colorScale" priority="264">
      <colorScale>
        <cfvo type="min"/>
        <cfvo type="max"/>
        <color rgb="FFFFEF9C"/>
        <color rgb="FFFF7128"/>
      </colorScale>
    </cfRule>
  </conditionalFormatting>
  <conditionalFormatting sqref="H434:I434">
    <cfRule type="expression" dxfId="1706" priority="263">
      <formula>Z434=1</formula>
    </cfRule>
  </conditionalFormatting>
  <conditionalFormatting sqref="F434:G434">
    <cfRule type="expression" dxfId="1705" priority="262">
      <formula>Y434=1</formula>
    </cfRule>
  </conditionalFormatting>
  <conditionalFormatting sqref="J434:K434">
    <cfRule type="expression" dxfId="1704" priority="261">
      <formula>AA434=1</formula>
    </cfRule>
  </conditionalFormatting>
  <conditionalFormatting sqref="L434:M434">
    <cfRule type="expression" dxfId="1703" priority="260">
      <formula>AB434=1</formula>
    </cfRule>
  </conditionalFormatting>
  <conditionalFormatting sqref="F437:M437">
    <cfRule type="containsBlanks" dxfId="1702" priority="259">
      <formula>LEN(TRIM(F437))=0</formula>
    </cfRule>
  </conditionalFormatting>
  <conditionalFormatting sqref="F436:M436">
    <cfRule type="containsBlanks" dxfId="1701" priority="258">
      <formula>LEN(TRIM(F436))=0</formula>
    </cfRule>
    <cfRule type="colorScale" priority="257">
      <colorScale>
        <cfvo type="min"/>
        <cfvo type="max"/>
        <color rgb="FFFFEF9C"/>
        <color rgb="FFFF7128"/>
      </colorScale>
    </cfRule>
  </conditionalFormatting>
  <conditionalFormatting sqref="H436:I436">
    <cfRule type="expression" dxfId="1700" priority="256">
      <formula>Z436=1</formula>
    </cfRule>
  </conditionalFormatting>
  <conditionalFormatting sqref="F436:G436">
    <cfRule type="expression" dxfId="1699" priority="255">
      <formula>Y436=1</formula>
    </cfRule>
  </conditionalFormatting>
  <conditionalFormatting sqref="J436:K436">
    <cfRule type="expression" dxfId="1698" priority="254">
      <formula>AA436=1</formula>
    </cfRule>
  </conditionalFormatting>
  <conditionalFormatting sqref="L436:M436">
    <cfRule type="expression" dxfId="1697" priority="253">
      <formula>AB436=1</formula>
    </cfRule>
  </conditionalFormatting>
  <conditionalFormatting sqref="F439:M439">
    <cfRule type="containsBlanks" dxfId="1696" priority="252">
      <formula>LEN(TRIM(F439))=0</formula>
    </cfRule>
  </conditionalFormatting>
  <conditionalFormatting sqref="F438:M438">
    <cfRule type="containsBlanks" dxfId="1695" priority="251">
      <formula>LEN(TRIM(F438))=0</formula>
    </cfRule>
    <cfRule type="colorScale" priority="250">
      <colorScale>
        <cfvo type="min"/>
        <cfvo type="max"/>
        <color rgb="FFFFEF9C"/>
        <color rgb="FFFF7128"/>
      </colorScale>
    </cfRule>
  </conditionalFormatting>
  <conditionalFormatting sqref="H438:I438">
    <cfRule type="expression" dxfId="1694" priority="249">
      <formula>Z438=1</formula>
    </cfRule>
  </conditionalFormatting>
  <conditionalFormatting sqref="F438:G438">
    <cfRule type="expression" dxfId="1693" priority="248">
      <formula>Y438=1</formula>
    </cfRule>
  </conditionalFormatting>
  <conditionalFormatting sqref="J438:K438">
    <cfRule type="expression" dxfId="1692" priority="247">
      <formula>AA438=1</formula>
    </cfRule>
  </conditionalFormatting>
  <conditionalFormatting sqref="L438:M438">
    <cfRule type="expression" dxfId="1691" priority="246">
      <formula>AB438=1</formula>
    </cfRule>
  </conditionalFormatting>
  <conditionalFormatting sqref="F441:M441">
    <cfRule type="containsBlanks" dxfId="1690" priority="245">
      <formula>LEN(TRIM(F441))=0</formula>
    </cfRule>
  </conditionalFormatting>
  <conditionalFormatting sqref="F440:M440">
    <cfRule type="containsBlanks" dxfId="1689" priority="244">
      <formula>LEN(TRIM(F440))=0</formula>
    </cfRule>
    <cfRule type="colorScale" priority="243">
      <colorScale>
        <cfvo type="min"/>
        <cfvo type="max"/>
        <color rgb="FFFFEF9C"/>
        <color rgb="FFFF7128"/>
      </colorScale>
    </cfRule>
  </conditionalFormatting>
  <conditionalFormatting sqref="H440:I440">
    <cfRule type="expression" dxfId="1688" priority="242">
      <formula>Z440=1</formula>
    </cfRule>
  </conditionalFormatting>
  <conditionalFormatting sqref="F440:G440">
    <cfRule type="expression" dxfId="1687" priority="241">
      <formula>Y440=1</formula>
    </cfRule>
  </conditionalFormatting>
  <conditionalFormatting sqref="J440:K440">
    <cfRule type="expression" dxfId="1686" priority="240">
      <formula>AA440=1</formula>
    </cfRule>
  </conditionalFormatting>
  <conditionalFormatting sqref="L440:M440">
    <cfRule type="expression" dxfId="1685" priority="239">
      <formula>AB440=1</formula>
    </cfRule>
  </conditionalFormatting>
  <conditionalFormatting sqref="F443:M443">
    <cfRule type="containsBlanks" dxfId="1684" priority="238">
      <formula>LEN(TRIM(F443))=0</formula>
    </cfRule>
  </conditionalFormatting>
  <conditionalFormatting sqref="F442:M442">
    <cfRule type="containsBlanks" dxfId="1683" priority="237">
      <formula>LEN(TRIM(F442))=0</formula>
    </cfRule>
    <cfRule type="colorScale" priority="236">
      <colorScale>
        <cfvo type="min"/>
        <cfvo type="max"/>
        <color rgb="FFFFEF9C"/>
        <color rgb="FFFF7128"/>
      </colorScale>
    </cfRule>
  </conditionalFormatting>
  <conditionalFormatting sqref="H442:I442">
    <cfRule type="expression" dxfId="1682" priority="235">
      <formula>Z442=1</formula>
    </cfRule>
  </conditionalFormatting>
  <conditionalFormatting sqref="F442:G442">
    <cfRule type="expression" dxfId="1681" priority="234">
      <formula>Y442=1</formula>
    </cfRule>
  </conditionalFormatting>
  <conditionalFormatting sqref="J442:K442">
    <cfRule type="expression" dxfId="1680" priority="233">
      <formula>AA442=1</formula>
    </cfRule>
  </conditionalFormatting>
  <conditionalFormatting sqref="L442:M442">
    <cfRule type="expression" dxfId="1679" priority="232">
      <formula>AB442=1</formula>
    </cfRule>
  </conditionalFormatting>
  <conditionalFormatting sqref="F445:M445">
    <cfRule type="containsBlanks" dxfId="1678" priority="231">
      <formula>LEN(TRIM(F445))=0</formula>
    </cfRule>
  </conditionalFormatting>
  <conditionalFormatting sqref="F444:M444">
    <cfRule type="containsBlanks" dxfId="1677" priority="230">
      <formula>LEN(TRIM(F444))=0</formula>
    </cfRule>
    <cfRule type="colorScale" priority="229">
      <colorScale>
        <cfvo type="min"/>
        <cfvo type="max"/>
        <color rgb="FFFFEF9C"/>
        <color rgb="FFFF7128"/>
      </colorScale>
    </cfRule>
  </conditionalFormatting>
  <conditionalFormatting sqref="H444:I444">
    <cfRule type="expression" dxfId="1676" priority="228">
      <formula>Z444=1</formula>
    </cfRule>
  </conditionalFormatting>
  <conditionalFormatting sqref="F444:G444">
    <cfRule type="expression" dxfId="1675" priority="227">
      <formula>Y444=1</formula>
    </cfRule>
  </conditionalFormatting>
  <conditionalFormatting sqref="J444:K444">
    <cfRule type="expression" dxfId="1674" priority="226">
      <formula>AA444=1</formula>
    </cfRule>
  </conditionalFormatting>
  <conditionalFormatting sqref="L444:M444">
    <cfRule type="expression" dxfId="1673" priority="225">
      <formula>AB444=1</formula>
    </cfRule>
  </conditionalFormatting>
  <conditionalFormatting sqref="F447:M447">
    <cfRule type="containsBlanks" dxfId="1672" priority="224">
      <formula>LEN(TRIM(F447))=0</formula>
    </cfRule>
  </conditionalFormatting>
  <conditionalFormatting sqref="F446:M446">
    <cfRule type="containsBlanks" dxfId="1671" priority="223">
      <formula>LEN(TRIM(F446))=0</formula>
    </cfRule>
    <cfRule type="colorScale" priority="222">
      <colorScale>
        <cfvo type="min"/>
        <cfvo type="max"/>
        <color rgb="FFFFEF9C"/>
        <color rgb="FFFF7128"/>
      </colorScale>
    </cfRule>
  </conditionalFormatting>
  <conditionalFormatting sqref="H446:I446">
    <cfRule type="expression" dxfId="1670" priority="221">
      <formula>Z446=1</formula>
    </cfRule>
  </conditionalFormatting>
  <conditionalFormatting sqref="F446:G446">
    <cfRule type="expression" dxfId="1669" priority="220">
      <formula>Y446=1</formula>
    </cfRule>
  </conditionalFormatting>
  <conditionalFormatting sqref="J446:K446">
    <cfRule type="expression" dxfId="1668" priority="219">
      <formula>AA446=1</formula>
    </cfRule>
  </conditionalFormatting>
  <conditionalFormatting sqref="L446:M446">
    <cfRule type="expression" dxfId="1667" priority="218">
      <formula>AB446=1</formula>
    </cfRule>
  </conditionalFormatting>
  <conditionalFormatting sqref="F449:M449">
    <cfRule type="containsBlanks" dxfId="1666" priority="217">
      <formula>LEN(TRIM(F449))=0</formula>
    </cfRule>
  </conditionalFormatting>
  <conditionalFormatting sqref="F448:M448">
    <cfRule type="containsBlanks" dxfId="1665" priority="216">
      <formula>LEN(TRIM(F448))=0</formula>
    </cfRule>
    <cfRule type="colorScale" priority="215">
      <colorScale>
        <cfvo type="min"/>
        <cfvo type="max"/>
        <color rgb="FFFFEF9C"/>
        <color rgb="FFFF7128"/>
      </colorScale>
    </cfRule>
  </conditionalFormatting>
  <conditionalFormatting sqref="H448:I448">
    <cfRule type="expression" dxfId="1664" priority="214">
      <formula>Z448=1</formula>
    </cfRule>
  </conditionalFormatting>
  <conditionalFormatting sqref="F448:G448">
    <cfRule type="expression" dxfId="1663" priority="213">
      <formula>Y448=1</formula>
    </cfRule>
  </conditionalFormatting>
  <conditionalFormatting sqref="J448:K448">
    <cfRule type="expression" dxfId="1662" priority="212">
      <formula>AA448=1</formula>
    </cfRule>
  </conditionalFormatting>
  <conditionalFormatting sqref="L448:M448">
    <cfRule type="expression" dxfId="1661" priority="211">
      <formula>AB448=1</formula>
    </cfRule>
  </conditionalFormatting>
  <conditionalFormatting sqref="F451:M451">
    <cfRule type="containsBlanks" dxfId="1660" priority="210">
      <formula>LEN(TRIM(F451))=0</formula>
    </cfRule>
  </conditionalFormatting>
  <conditionalFormatting sqref="F450:M450">
    <cfRule type="containsBlanks" dxfId="1659" priority="209">
      <formula>LEN(TRIM(F450))=0</formula>
    </cfRule>
    <cfRule type="colorScale" priority="208">
      <colorScale>
        <cfvo type="min"/>
        <cfvo type="max"/>
        <color rgb="FFFFEF9C"/>
        <color rgb="FFFF7128"/>
      </colorScale>
    </cfRule>
  </conditionalFormatting>
  <conditionalFormatting sqref="H450:I450">
    <cfRule type="expression" dxfId="1658" priority="207">
      <formula>Z450=1</formula>
    </cfRule>
  </conditionalFormatting>
  <conditionalFormatting sqref="F450:G450">
    <cfRule type="expression" dxfId="1657" priority="206">
      <formula>Y450=1</formula>
    </cfRule>
  </conditionalFormatting>
  <conditionalFormatting sqref="J450:K450">
    <cfRule type="expression" dxfId="1656" priority="205">
      <formula>AA450=1</formula>
    </cfRule>
  </conditionalFormatting>
  <conditionalFormatting sqref="L450:M450">
    <cfRule type="expression" dxfId="1655" priority="204">
      <formula>AB450=1</formula>
    </cfRule>
  </conditionalFormatting>
  <conditionalFormatting sqref="F453:M453">
    <cfRule type="containsBlanks" dxfId="1654" priority="203">
      <formula>LEN(TRIM(F453))=0</formula>
    </cfRule>
  </conditionalFormatting>
  <conditionalFormatting sqref="F452:M452">
    <cfRule type="containsBlanks" dxfId="1653" priority="202">
      <formula>LEN(TRIM(F452))=0</formula>
    </cfRule>
    <cfRule type="colorScale" priority="201">
      <colorScale>
        <cfvo type="min"/>
        <cfvo type="max"/>
        <color rgb="FFFFEF9C"/>
        <color rgb="FFFF7128"/>
      </colorScale>
    </cfRule>
  </conditionalFormatting>
  <conditionalFormatting sqref="H452:I452">
    <cfRule type="expression" dxfId="1652" priority="200">
      <formula>Z452=1</formula>
    </cfRule>
  </conditionalFormatting>
  <conditionalFormatting sqref="F452:G452">
    <cfRule type="expression" dxfId="1651" priority="199">
      <formula>Y452=1</formula>
    </cfRule>
  </conditionalFormatting>
  <conditionalFormatting sqref="J452:K452">
    <cfRule type="expression" dxfId="1650" priority="198">
      <formula>AA452=1</formula>
    </cfRule>
  </conditionalFormatting>
  <conditionalFormatting sqref="L452:M452">
    <cfRule type="expression" dxfId="1649" priority="197">
      <formula>AB452=1</formula>
    </cfRule>
  </conditionalFormatting>
  <conditionalFormatting sqref="F455:M455">
    <cfRule type="containsBlanks" dxfId="1648" priority="196">
      <formula>LEN(TRIM(F455))=0</formula>
    </cfRule>
  </conditionalFormatting>
  <conditionalFormatting sqref="F454:M454">
    <cfRule type="containsBlanks" dxfId="1647" priority="195">
      <formula>LEN(TRIM(F454))=0</formula>
    </cfRule>
    <cfRule type="colorScale" priority="194">
      <colorScale>
        <cfvo type="min"/>
        <cfvo type="max"/>
        <color rgb="FFFFEF9C"/>
        <color rgb="FFFF7128"/>
      </colorScale>
    </cfRule>
  </conditionalFormatting>
  <conditionalFormatting sqref="H454:I454">
    <cfRule type="expression" dxfId="1646" priority="193">
      <formula>Z454=1</formula>
    </cfRule>
  </conditionalFormatting>
  <conditionalFormatting sqref="F454:G454">
    <cfRule type="expression" dxfId="1645" priority="192">
      <formula>Y454=1</formula>
    </cfRule>
  </conditionalFormatting>
  <conditionalFormatting sqref="J454:K454">
    <cfRule type="expression" dxfId="1644" priority="191">
      <formula>AA454=1</formula>
    </cfRule>
  </conditionalFormatting>
  <conditionalFormatting sqref="L454:M454">
    <cfRule type="expression" dxfId="1643" priority="190">
      <formula>AB454=1</formula>
    </cfRule>
  </conditionalFormatting>
  <conditionalFormatting sqref="F457:M457">
    <cfRule type="containsBlanks" dxfId="1642" priority="189">
      <formula>LEN(TRIM(F457))=0</formula>
    </cfRule>
  </conditionalFormatting>
  <conditionalFormatting sqref="F456:M456">
    <cfRule type="containsBlanks" dxfId="1641" priority="188">
      <formula>LEN(TRIM(F456))=0</formula>
    </cfRule>
    <cfRule type="colorScale" priority="187">
      <colorScale>
        <cfvo type="min"/>
        <cfvo type="max"/>
        <color rgb="FFFFEF9C"/>
        <color rgb="FFFF7128"/>
      </colorScale>
    </cfRule>
  </conditionalFormatting>
  <conditionalFormatting sqref="H456:I456">
    <cfRule type="expression" dxfId="1640" priority="186">
      <formula>Z456=1</formula>
    </cfRule>
  </conditionalFormatting>
  <conditionalFormatting sqref="F456:G456">
    <cfRule type="expression" dxfId="1639" priority="185">
      <formula>Y456=1</formula>
    </cfRule>
  </conditionalFormatting>
  <conditionalFormatting sqref="J456:K456">
    <cfRule type="expression" dxfId="1638" priority="184">
      <formula>AA456=1</formula>
    </cfRule>
  </conditionalFormatting>
  <conditionalFormatting sqref="L456:M456">
    <cfRule type="expression" dxfId="1637" priority="183">
      <formula>AB456=1</formula>
    </cfRule>
  </conditionalFormatting>
  <conditionalFormatting sqref="F459:M459">
    <cfRule type="containsBlanks" dxfId="1636" priority="182">
      <formula>LEN(TRIM(F459))=0</formula>
    </cfRule>
  </conditionalFormatting>
  <conditionalFormatting sqref="F458:M458">
    <cfRule type="containsBlanks" dxfId="1635" priority="181">
      <formula>LEN(TRIM(F458))=0</formula>
    </cfRule>
    <cfRule type="colorScale" priority="180">
      <colorScale>
        <cfvo type="min"/>
        <cfvo type="max"/>
        <color rgb="FFFFEF9C"/>
        <color rgb="FFFF7128"/>
      </colorScale>
    </cfRule>
  </conditionalFormatting>
  <conditionalFormatting sqref="H458:I458">
    <cfRule type="expression" dxfId="1634" priority="179">
      <formula>Z458=1</formula>
    </cfRule>
  </conditionalFormatting>
  <conditionalFormatting sqref="F458:G458">
    <cfRule type="expression" dxfId="1633" priority="178">
      <formula>Y458=1</formula>
    </cfRule>
  </conditionalFormatting>
  <conditionalFormatting sqref="J458:K458">
    <cfRule type="expression" dxfId="1632" priority="177">
      <formula>AA458=1</formula>
    </cfRule>
  </conditionalFormatting>
  <conditionalFormatting sqref="L458:M458">
    <cfRule type="expression" dxfId="1631" priority="176">
      <formula>AB458=1</formula>
    </cfRule>
  </conditionalFormatting>
  <conditionalFormatting sqref="F461:M461">
    <cfRule type="containsBlanks" dxfId="1630" priority="175">
      <formula>LEN(TRIM(F461))=0</formula>
    </cfRule>
  </conditionalFormatting>
  <conditionalFormatting sqref="F460:M460">
    <cfRule type="containsBlanks" dxfId="1629" priority="174">
      <formula>LEN(TRIM(F460))=0</formula>
    </cfRule>
    <cfRule type="colorScale" priority="173">
      <colorScale>
        <cfvo type="min"/>
        <cfvo type="max"/>
        <color rgb="FFFFEF9C"/>
        <color rgb="FFFF7128"/>
      </colorScale>
    </cfRule>
  </conditionalFormatting>
  <conditionalFormatting sqref="H460:I460">
    <cfRule type="expression" dxfId="1628" priority="172">
      <formula>Z460=1</formula>
    </cfRule>
  </conditionalFormatting>
  <conditionalFormatting sqref="F460:G460">
    <cfRule type="expression" dxfId="1627" priority="171">
      <formula>Y460=1</formula>
    </cfRule>
  </conditionalFormatting>
  <conditionalFormatting sqref="J460:K460">
    <cfRule type="expression" dxfId="1626" priority="170">
      <formula>AA460=1</formula>
    </cfRule>
  </conditionalFormatting>
  <conditionalFormatting sqref="L460:M460">
    <cfRule type="expression" dxfId="1625" priority="169">
      <formula>AB460=1</formula>
    </cfRule>
  </conditionalFormatting>
  <conditionalFormatting sqref="F463:M463">
    <cfRule type="containsBlanks" dxfId="1624" priority="168">
      <formula>LEN(TRIM(F463))=0</formula>
    </cfRule>
  </conditionalFormatting>
  <conditionalFormatting sqref="F462:M462">
    <cfRule type="containsBlanks" dxfId="1623" priority="167">
      <formula>LEN(TRIM(F462))=0</formula>
    </cfRule>
    <cfRule type="colorScale" priority="166">
      <colorScale>
        <cfvo type="min"/>
        <cfvo type="max"/>
        <color rgb="FFFFEF9C"/>
        <color rgb="FFFF7128"/>
      </colorScale>
    </cfRule>
  </conditionalFormatting>
  <conditionalFormatting sqref="H462:I462">
    <cfRule type="expression" dxfId="1622" priority="165">
      <formula>Z462=1</formula>
    </cfRule>
  </conditionalFormatting>
  <conditionalFormatting sqref="F462:G462">
    <cfRule type="expression" dxfId="1621" priority="164">
      <formula>Y462=1</formula>
    </cfRule>
  </conditionalFormatting>
  <conditionalFormatting sqref="J462:K462">
    <cfRule type="expression" dxfId="1620" priority="163">
      <formula>AA462=1</formula>
    </cfRule>
  </conditionalFormatting>
  <conditionalFormatting sqref="L462:M462">
    <cfRule type="expression" dxfId="1619" priority="162">
      <formula>AB462=1</formula>
    </cfRule>
  </conditionalFormatting>
  <conditionalFormatting sqref="F465:M465">
    <cfRule type="containsBlanks" dxfId="1618" priority="161">
      <formula>LEN(TRIM(F465))=0</formula>
    </cfRule>
  </conditionalFormatting>
  <conditionalFormatting sqref="F464:M464">
    <cfRule type="containsBlanks" dxfId="1617" priority="160">
      <formula>LEN(TRIM(F464))=0</formula>
    </cfRule>
    <cfRule type="colorScale" priority="159">
      <colorScale>
        <cfvo type="min"/>
        <cfvo type="max"/>
        <color rgb="FFFFEF9C"/>
        <color rgb="FFFF7128"/>
      </colorScale>
    </cfRule>
  </conditionalFormatting>
  <conditionalFormatting sqref="H464:I464">
    <cfRule type="expression" dxfId="1616" priority="158">
      <formula>Z464=1</formula>
    </cfRule>
  </conditionalFormatting>
  <conditionalFormatting sqref="F464:G464">
    <cfRule type="expression" dxfId="1615" priority="157">
      <formula>Y464=1</formula>
    </cfRule>
  </conditionalFormatting>
  <conditionalFormatting sqref="J464:K464">
    <cfRule type="expression" dxfId="1614" priority="156">
      <formula>AA464=1</formula>
    </cfRule>
  </conditionalFormatting>
  <conditionalFormatting sqref="L464:M464">
    <cfRule type="expression" dxfId="1613" priority="155">
      <formula>AB464=1</formula>
    </cfRule>
  </conditionalFormatting>
  <conditionalFormatting sqref="F467:M467">
    <cfRule type="containsBlanks" dxfId="1612" priority="154">
      <formula>LEN(TRIM(F467))=0</formula>
    </cfRule>
  </conditionalFormatting>
  <conditionalFormatting sqref="F466:M466">
    <cfRule type="containsBlanks" dxfId="1611" priority="153">
      <formula>LEN(TRIM(F466))=0</formula>
    </cfRule>
    <cfRule type="colorScale" priority="152">
      <colorScale>
        <cfvo type="min"/>
        <cfvo type="max"/>
        <color rgb="FFFFEF9C"/>
        <color rgb="FFFF7128"/>
      </colorScale>
    </cfRule>
  </conditionalFormatting>
  <conditionalFormatting sqref="H466:I466">
    <cfRule type="expression" dxfId="1610" priority="151">
      <formula>Z466=1</formula>
    </cfRule>
  </conditionalFormatting>
  <conditionalFormatting sqref="F466:G466">
    <cfRule type="expression" dxfId="1609" priority="150">
      <formula>Y466=1</formula>
    </cfRule>
  </conditionalFormatting>
  <conditionalFormatting sqref="J466:K466">
    <cfRule type="expression" dxfId="1608" priority="149">
      <formula>AA466=1</formula>
    </cfRule>
  </conditionalFormatting>
  <conditionalFormatting sqref="L466:M466">
    <cfRule type="expression" dxfId="1607" priority="148">
      <formula>AB466=1</formula>
    </cfRule>
  </conditionalFormatting>
  <conditionalFormatting sqref="F469:M469">
    <cfRule type="containsBlanks" dxfId="1606" priority="147">
      <formula>LEN(TRIM(F469))=0</formula>
    </cfRule>
  </conditionalFormatting>
  <conditionalFormatting sqref="F468:M468">
    <cfRule type="containsBlanks" dxfId="1605" priority="146">
      <formula>LEN(TRIM(F468))=0</formula>
    </cfRule>
    <cfRule type="colorScale" priority="145">
      <colorScale>
        <cfvo type="min"/>
        <cfvo type="max"/>
        <color rgb="FFFFEF9C"/>
        <color rgb="FFFF7128"/>
      </colorScale>
    </cfRule>
  </conditionalFormatting>
  <conditionalFormatting sqref="H468:I468">
    <cfRule type="expression" dxfId="1604" priority="144">
      <formula>Z468=1</formula>
    </cfRule>
  </conditionalFormatting>
  <conditionalFormatting sqref="F468:G468">
    <cfRule type="expression" dxfId="1603" priority="143">
      <formula>Y468=1</formula>
    </cfRule>
  </conditionalFormatting>
  <conditionalFormatting sqref="J468:K468">
    <cfRule type="expression" dxfId="1602" priority="142">
      <formula>AA468=1</formula>
    </cfRule>
  </conditionalFormatting>
  <conditionalFormatting sqref="L468:M468">
    <cfRule type="expression" dxfId="1601" priority="141">
      <formula>AB468=1</formula>
    </cfRule>
  </conditionalFormatting>
  <conditionalFormatting sqref="F471:M471">
    <cfRule type="containsBlanks" dxfId="1600" priority="140">
      <formula>LEN(TRIM(F471))=0</formula>
    </cfRule>
  </conditionalFormatting>
  <conditionalFormatting sqref="F470:M470">
    <cfRule type="containsBlanks" dxfId="1599" priority="139">
      <formula>LEN(TRIM(F470))=0</formula>
    </cfRule>
    <cfRule type="colorScale" priority="138">
      <colorScale>
        <cfvo type="min"/>
        <cfvo type="max"/>
        <color rgb="FFFFEF9C"/>
        <color rgb="FFFF7128"/>
      </colorScale>
    </cfRule>
  </conditionalFormatting>
  <conditionalFormatting sqref="H470:I470">
    <cfRule type="expression" dxfId="1598" priority="137">
      <formula>Z470=1</formula>
    </cfRule>
  </conditionalFormatting>
  <conditionalFormatting sqref="F470:G470">
    <cfRule type="expression" dxfId="1597" priority="136">
      <formula>Y470=1</formula>
    </cfRule>
  </conditionalFormatting>
  <conditionalFormatting sqref="J470:K470">
    <cfRule type="expression" dxfId="1596" priority="135">
      <formula>AA470=1</formula>
    </cfRule>
  </conditionalFormatting>
  <conditionalFormatting sqref="L470:M470">
    <cfRule type="expression" dxfId="1595" priority="134">
      <formula>AB470=1</formula>
    </cfRule>
  </conditionalFormatting>
  <conditionalFormatting sqref="F473:M473">
    <cfRule type="containsBlanks" dxfId="1594" priority="133">
      <formula>LEN(TRIM(F473))=0</formula>
    </cfRule>
  </conditionalFormatting>
  <conditionalFormatting sqref="F472:M472">
    <cfRule type="containsBlanks" dxfId="1593" priority="132">
      <formula>LEN(TRIM(F472))=0</formula>
    </cfRule>
    <cfRule type="colorScale" priority="131">
      <colorScale>
        <cfvo type="min"/>
        <cfvo type="max"/>
        <color rgb="FFFFEF9C"/>
        <color rgb="FFFF7128"/>
      </colorScale>
    </cfRule>
  </conditionalFormatting>
  <conditionalFormatting sqref="H472:I472">
    <cfRule type="expression" dxfId="1592" priority="130">
      <formula>Z472=1</formula>
    </cfRule>
  </conditionalFormatting>
  <conditionalFormatting sqref="F472:G472">
    <cfRule type="expression" dxfId="1591" priority="129">
      <formula>Y472=1</formula>
    </cfRule>
  </conditionalFormatting>
  <conditionalFormatting sqref="J472:K472">
    <cfRule type="expression" dxfId="1590" priority="128">
      <formula>AA472=1</formula>
    </cfRule>
  </conditionalFormatting>
  <conditionalFormatting sqref="L472:M472">
    <cfRule type="expression" dxfId="1589" priority="127">
      <formula>AB472=1</formula>
    </cfRule>
  </conditionalFormatting>
  <conditionalFormatting sqref="F475:M475">
    <cfRule type="containsBlanks" dxfId="1588" priority="126">
      <formula>LEN(TRIM(F475))=0</formula>
    </cfRule>
  </conditionalFormatting>
  <conditionalFormatting sqref="F474:M474">
    <cfRule type="containsBlanks" dxfId="1587" priority="125">
      <formula>LEN(TRIM(F474))=0</formula>
    </cfRule>
    <cfRule type="colorScale" priority="124">
      <colorScale>
        <cfvo type="min"/>
        <cfvo type="max"/>
        <color rgb="FFFFEF9C"/>
        <color rgb="FFFF7128"/>
      </colorScale>
    </cfRule>
  </conditionalFormatting>
  <conditionalFormatting sqref="H474:I474">
    <cfRule type="expression" dxfId="1586" priority="123">
      <formula>Z474=1</formula>
    </cfRule>
  </conditionalFormatting>
  <conditionalFormatting sqref="F474:G474">
    <cfRule type="expression" dxfId="1585" priority="122">
      <formula>Y474=1</formula>
    </cfRule>
  </conditionalFormatting>
  <conditionalFormatting sqref="J474:K474">
    <cfRule type="expression" dxfId="1584" priority="121">
      <formula>AA474=1</formula>
    </cfRule>
  </conditionalFormatting>
  <conditionalFormatting sqref="L474:M474">
    <cfRule type="expression" dxfId="1583" priority="120">
      <formula>AB474=1</formula>
    </cfRule>
  </conditionalFormatting>
  <conditionalFormatting sqref="F477:M477">
    <cfRule type="containsBlanks" dxfId="1582" priority="119">
      <formula>LEN(TRIM(F477))=0</formula>
    </cfRule>
  </conditionalFormatting>
  <conditionalFormatting sqref="F476:M476">
    <cfRule type="containsBlanks" dxfId="1581" priority="118">
      <formula>LEN(TRIM(F476))=0</formula>
    </cfRule>
    <cfRule type="colorScale" priority="117">
      <colorScale>
        <cfvo type="min"/>
        <cfvo type="max"/>
        <color rgb="FFFFEF9C"/>
        <color rgb="FFFF7128"/>
      </colorScale>
    </cfRule>
  </conditionalFormatting>
  <conditionalFormatting sqref="H476:I476">
    <cfRule type="expression" dxfId="1580" priority="116">
      <formula>Z476=1</formula>
    </cfRule>
  </conditionalFormatting>
  <conditionalFormatting sqref="F476:G476">
    <cfRule type="expression" dxfId="1579" priority="115">
      <formula>Y476=1</formula>
    </cfRule>
  </conditionalFormatting>
  <conditionalFormatting sqref="J476:K476">
    <cfRule type="expression" dxfId="1578" priority="114">
      <formula>AA476=1</formula>
    </cfRule>
  </conditionalFormatting>
  <conditionalFormatting sqref="L476:M476">
    <cfRule type="expression" dxfId="1577" priority="113">
      <formula>AB476=1</formula>
    </cfRule>
  </conditionalFormatting>
  <conditionalFormatting sqref="F479:M479">
    <cfRule type="containsBlanks" dxfId="1576" priority="112">
      <formula>LEN(TRIM(F479))=0</formula>
    </cfRule>
  </conditionalFormatting>
  <conditionalFormatting sqref="F478:M478">
    <cfRule type="containsBlanks" dxfId="1575" priority="111">
      <formula>LEN(TRIM(F478))=0</formula>
    </cfRule>
    <cfRule type="colorScale" priority="110">
      <colorScale>
        <cfvo type="min"/>
        <cfvo type="max"/>
        <color rgb="FFFFEF9C"/>
        <color rgb="FFFF7128"/>
      </colorScale>
    </cfRule>
  </conditionalFormatting>
  <conditionalFormatting sqref="H478:I478">
    <cfRule type="expression" dxfId="1574" priority="109">
      <formula>Z478=1</formula>
    </cfRule>
  </conditionalFormatting>
  <conditionalFormatting sqref="F478:G478">
    <cfRule type="expression" dxfId="1573" priority="108">
      <formula>Y478=1</formula>
    </cfRule>
  </conditionalFormatting>
  <conditionalFormatting sqref="J478:K478">
    <cfRule type="expression" dxfId="1572" priority="107">
      <formula>AA478=1</formula>
    </cfRule>
  </conditionalFormatting>
  <conditionalFormatting sqref="L478:M478">
    <cfRule type="expression" dxfId="1571" priority="106">
      <formula>AB478=1</formula>
    </cfRule>
  </conditionalFormatting>
  <conditionalFormatting sqref="F481:M481">
    <cfRule type="containsBlanks" dxfId="1570" priority="105">
      <formula>LEN(TRIM(F481))=0</formula>
    </cfRule>
  </conditionalFormatting>
  <conditionalFormatting sqref="F480:M480">
    <cfRule type="containsBlanks" dxfId="1569" priority="104">
      <formula>LEN(TRIM(F480))=0</formula>
    </cfRule>
    <cfRule type="colorScale" priority="103">
      <colorScale>
        <cfvo type="min"/>
        <cfvo type="max"/>
        <color rgb="FFFFEF9C"/>
        <color rgb="FFFF7128"/>
      </colorScale>
    </cfRule>
  </conditionalFormatting>
  <conditionalFormatting sqref="H480:I480">
    <cfRule type="expression" dxfId="1568" priority="102">
      <formula>Z480=1</formula>
    </cfRule>
  </conditionalFormatting>
  <conditionalFormatting sqref="F480:G480">
    <cfRule type="expression" dxfId="1567" priority="101">
      <formula>Y480=1</formula>
    </cfRule>
  </conditionalFormatting>
  <conditionalFormatting sqref="J480:K480">
    <cfRule type="expression" dxfId="1566" priority="100">
      <formula>AA480=1</formula>
    </cfRule>
  </conditionalFormatting>
  <conditionalFormatting sqref="L480:M480">
    <cfRule type="expression" dxfId="1565" priority="99">
      <formula>AB480=1</formula>
    </cfRule>
  </conditionalFormatting>
  <conditionalFormatting sqref="F483:M483">
    <cfRule type="containsBlanks" dxfId="1564" priority="98">
      <formula>LEN(TRIM(F483))=0</formula>
    </cfRule>
  </conditionalFormatting>
  <conditionalFormatting sqref="F482:M482">
    <cfRule type="containsBlanks" dxfId="1563" priority="97">
      <formula>LEN(TRIM(F482))=0</formula>
    </cfRule>
    <cfRule type="colorScale" priority="96">
      <colorScale>
        <cfvo type="min"/>
        <cfvo type="max"/>
        <color rgb="FFFFEF9C"/>
        <color rgb="FFFF7128"/>
      </colorScale>
    </cfRule>
  </conditionalFormatting>
  <conditionalFormatting sqref="H482:I482">
    <cfRule type="expression" dxfId="1562" priority="95">
      <formula>Z482=1</formula>
    </cfRule>
  </conditionalFormatting>
  <conditionalFormatting sqref="F482:G482">
    <cfRule type="expression" dxfId="1561" priority="94">
      <formula>Y482=1</formula>
    </cfRule>
  </conditionalFormatting>
  <conditionalFormatting sqref="J482:K482">
    <cfRule type="expression" dxfId="1560" priority="93">
      <formula>AA482=1</formula>
    </cfRule>
  </conditionalFormatting>
  <conditionalFormatting sqref="L482:M482">
    <cfRule type="expression" dxfId="1559" priority="92">
      <formula>AB482=1</formula>
    </cfRule>
  </conditionalFormatting>
  <conditionalFormatting sqref="F485:M485">
    <cfRule type="containsBlanks" dxfId="1558" priority="91">
      <formula>LEN(TRIM(F485))=0</formula>
    </cfRule>
  </conditionalFormatting>
  <conditionalFormatting sqref="F484:M484">
    <cfRule type="containsBlanks" dxfId="1557" priority="90">
      <formula>LEN(TRIM(F484))=0</formula>
    </cfRule>
    <cfRule type="colorScale" priority="89">
      <colorScale>
        <cfvo type="min"/>
        <cfvo type="max"/>
        <color rgb="FFFFEF9C"/>
        <color rgb="FFFF7128"/>
      </colorScale>
    </cfRule>
  </conditionalFormatting>
  <conditionalFormatting sqref="H484:I484">
    <cfRule type="expression" dxfId="1556" priority="88">
      <formula>Z484=1</formula>
    </cfRule>
  </conditionalFormatting>
  <conditionalFormatting sqref="F484:G484">
    <cfRule type="expression" dxfId="1555" priority="87">
      <formula>Y484=1</formula>
    </cfRule>
  </conditionalFormatting>
  <conditionalFormatting sqref="J484:K484">
    <cfRule type="expression" dxfId="1554" priority="86">
      <formula>AA484=1</formula>
    </cfRule>
  </conditionalFormatting>
  <conditionalFormatting sqref="L484:M484">
    <cfRule type="expression" dxfId="1553" priority="85">
      <formula>AB484=1</formula>
    </cfRule>
  </conditionalFormatting>
  <conditionalFormatting sqref="F487:M487">
    <cfRule type="containsBlanks" dxfId="1552" priority="84">
      <formula>LEN(TRIM(F487))=0</formula>
    </cfRule>
  </conditionalFormatting>
  <conditionalFormatting sqref="F486:M486">
    <cfRule type="containsBlanks" dxfId="1551" priority="83">
      <formula>LEN(TRIM(F486))=0</formula>
    </cfRule>
    <cfRule type="colorScale" priority="82">
      <colorScale>
        <cfvo type="min"/>
        <cfvo type="max"/>
        <color rgb="FFFFEF9C"/>
        <color rgb="FFFF7128"/>
      </colorScale>
    </cfRule>
  </conditionalFormatting>
  <conditionalFormatting sqref="H486:I486">
    <cfRule type="expression" dxfId="1550" priority="81">
      <formula>Z486=1</formula>
    </cfRule>
  </conditionalFormatting>
  <conditionalFormatting sqref="F486:G486">
    <cfRule type="expression" dxfId="1549" priority="80">
      <formula>Y486=1</formula>
    </cfRule>
  </conditionalFormatting>
  <conditionalFormatting sqref="J486:K486">
    <cfRule type="expression" dxfId="1548" priority="79">
      <formula>AA486=1</formula>
    </cfRule>
  </conditionalFormatting>
  <conditionalFormatting sqref="L486:M486">
    <cfRule type="expression" dxfId="1547" priority="78">
      <formula>AB486=1</formula>
    </cfRule>
  </conditionalFormatting>
  <conditionalFormatting sqref="F489:M489">
    <cfRule type="containsBlanks" dxfId="1546" priority="77">
      <formula>LEN(TRIM(F489))=0</formula>
    </cfRule>
  </conditionalFormatting>
  <conditionalFormatting sqref="F488:M488">
    <cfRule type="containsBlanks" dxfId="1545" priority="76">
      <formula>LEN(TRIM(F488))=0</formula>
    </cfRule>
    <cfRule type="colorScale" priority="75">
      <colorScale>
        <cfvo type="min"/>
        <cfvo type="max"/>
        <color rgb="FFFFEF9C"/>
        <color rgb="FFFF7128"/>
      </colorScale>
    </cfRule>
  </conditionalFormatting>
  <conditionalFormatting sqref="H488:I488">
    <cfRule type="expression" dxfId="1544" priority="74">
      <formula>Z488=1</formula>
    </cfRule>
  </conditionalFormatting>
  <conditionalFormatting sqref="F488:G488">
    <cfRule type="expression" dxfId="1543" priority="73">
      <formula>Y488=1</formula>
    </cfRule>
  </conditionalFormatting>
  <conditionalFormatting sqref="J488:K488">
    <cfRule type="expression" dxfId="1542" priority="72">
      <formula>AA488=1</formula>
    </cfRule>
  </conditionalFormatting>
  <conditionalFormatting sqref="L488:M488">
    <cfRule type="expression" dxfId="1541" priority="71">
      <formula>AB488=1</formula>
    </cfRule>
  </conditionalFormatting>
  <conditionalFormatting sqref="F491:M491">
    <cfRule type="containsBlanks" dxfId="1540" priority="70">
      <formula>LEN(TRIM(F491))=0</formula>
    </cfRule>
  </conditionalFormatting>
  <conditionalFormatting sqref="F490:M490">
    <cfRule type="containsBlanks" dxfId="1539" priority="69">
      <formula>LEN(TRIM(F490))=0</formula>
    </cfRule>
    <cfRule type="colorScale" priority="68">
      <colorScale>
        <cfvo type="min"/>
        <cfvo type="max"/>
        <color rgb="FFFFEF9C"/>
        <color rgb="FFFF7128"/>
      </colorScale>
    </cfRule>
  </conditionalFormatting>
  <conditionalFormatting sqref="H490:I490">
    <cfRule type="expression" dxfId="1538" priority="67">
      <formula>Z490=1</formula>
    </cfRule>
  </conditionalFormatting>
  <conditionalFormatting sqref="F490:G490">
    <cfRule type="expression" dxfId="1537" priority="66">
      <formula>Y490=1</formula>
    </cfRule>
  </conditionalFormatting>
  <conditionalFormatting sqref="J490:K490">
    <cfRule type="expression" dxfId="1536" priority="65">
      <formula>AA490=1</formula>
    </cfRule>
  </conditionalFormatting>
  <conditionalFormatting sqref="L490:M490">
    <cfRule type="expression" dxfId="1535" priority="64">
      <formula>AB490=1</formula>
    </cfRule>
  </conditionalFormatting>
  <conditionalFormatting sqref="F493:M493">
    <cfRule type="containsBlanks" dxfId="1534" priority="63">
      <formula>LEN(TRIM(F493))=0</formula>
    </cfRule>
  </conditionalFormatting>
  <conditionalFormatting sqref="F492:M492">
    <cfRule type="containsBlanks" dxfId="1533" priority="62">
      <formula>LEN(TRIM(F492))=0</formula>
    </cfRule>
    <cfRule type="colorScale" priority="61">
      <colorScale>
        <cfvo type="min"/>
        <cfvo type="max"/>
        <color rgb="FFFFEF9C"/>
        <color rgb="FFFF7128"/>
      </colorScale>
    </cfRule>
  </conditionalFormatting>
  <conditionalFormatting sqref="H492:I492">
    <cfRule type="expression" dxfId="1532" priority="60">
      <formula>Z492=1</formula>
    </cfRule>
  </conditionalFormatting>
  <conditionalFormatting sqref="F492:G492">
    <cfRule type="expression" dxfId="1531" priority="59">
      <formula>Y492=1</formula>
    </cfRule>
  </conditionalFormatting>
  <conditionalFormatting sqref="J492:K492">
    <cfRule type="expression" dxfId="1530" priority="58">
      <formula>AA492=1</formula>
    </cfRule>
  </conditionalFormatting>
  <conditionalFormatting sqref="L492:M492">
    <cfRule type="expression" dxfId="1529" priority="57">
      <formula>AB492=1</formula>
    </cfRule>
  </conditionalFormatting>
  <conditionalFormatting sqref="F495:M495">
    <cfRule type="containsBlanks" dxfId="1528" priority="56">
      <formula>LEN(TRIM(F495))=0</formula>
    </cfRule>
  </conditionalFormatting>
  <conditionalFormatting sqref="F494:M494">
    <cfRule type="containsBlanks" dxfId="1527" priority="55">
      <formula>LEN(TRIM(F494))=0</formula>
    </cfRule>
    <cfRule type="colorScale" priority="54">
      <colorScale>
        <cfvo type="min"/>
        <cfvo type="max"/>
        <color rgb="FFFFEF9C"/>
        <color rgb="FFFF7128"/>
      </colorScale>
    </cfRule>
  </conditionalFormatting>
  <conditionalFormatting sqref="H494:I494">
    <cfRule type="expression" dxfId="1526" priority="53">
      <formula>Z494=1</formula>
    </cfRule>
  </conditionalFormatting>
  <conditionalFormatting sqref="F494:G494">
    <cfRule type="expression" dxfId="1525" priority="52">
      <formula>Y494=1</formula>
    </cfRule>
  </conditionalFormatting>
  <conditionalFormatting sqref="J494:K494">
    <cfRule type="expression" dxfId="1524" priority="51">
      <formula>AA494=1</formula>
    </cfRule>
  </conditionalFormatting>
  <conditionalFormatting sqref="L494:M494">
    <cfRule type="expression" dxfId="1523" priority="50">
      <formula>AB494=1</formula>
    </cfRule>
  </conditionalFormatting>
  <conditionalFormatting sqref="F497:M497">
    <cfRule type="containsBlanks" dxfId="1522" priority="49">
      <formula>LEN(TRIM(F497))=0</formula>
    </cfRule>
  </conditionalFormatting>
  <conditionalFormatting sqref="F496:M496">
    <cfRule type="containsBlanks" dxfId="1521" priority="48">
      <formula>LEN(TRIM(F496))=0</formula>
    </cfRule>
    <cfRule type="colorScale" priority="47">
      <colorScale>
        <cfvo type="min"/>
        <cfvo type="max"/>
        <color rgb="FFFFEF9C"/>
        <color rgb="FFFF7128"/>
      </colorScale>
    </cfRule>
  </conditionalFormatting>
  <conditionalFormatting sqref="H496:I496">
    <cfRule type="expression" dxfId="1520" priority="46">
      <formula>Z496=1</formula>
    </cfRule>
  </conditionalFormatting>
  <conditionalFormatting sqref="F496:G496">
    <cfRule type="expression" dxfId="1519" priority="45">
      <formula>Y496=1</formula>
    </cfRule>
  </conditionalFormatting>
  <conditionalFormatting sqref="J496:K496">
    <cfRule type="expression" dxfId="1518" priority="44">
      <formula>AA496=1</formula>
    </cfRule>
  </conditionalFormatting>
  <conditionalFormatting sqref="L496:M496">
    <cfRule type="expression" dxfId="1517" priority="43">
      <formula>AB496=1</formula>
    </cfRule>
  </conditionalFormatting>
  <conditionalFormatting sqref="F499:M499">
    <cfRule type="containsBlanks" dxfId="1516" priority="42">
      <formula>LEN(TRIM(F499))=0</formula>
    </cfRule>
  </conditionalFormatting>
  <conditionalFormatting sqref="F498:M498">
    <cfRule type="containsBlanks" dxfId="1515" priority="41">
      <formula>LEN(TRIM(F498))=0</formula>
    </cfRule>
    <cfRule type="colorScale" priority="40">
      <colorScale>
        <cfvo type="min"/>
        <cfvo type="max"/>
        <color rgb="FFFFEF9C"/>
        <color rgb="FFFF7128"/>
      </colorScale>
    </cfRule>
  </conditionalFormatting>
  <conditionalFormatting sqref="H498:I498">
    <cfRule type="expression" dxfId="1514" priority="39">
      <formula>Z498=1</formula>
    </cfRule>
  </conditionalFormatting>
  <conditionalFormatting sqref="F498:G498">
    <cfRule type="expression" dxfId="1513" priority="38">
      <formula>Y498=1</formula>
    </cfRule>
  </conditionalFormatting>
  <conditionalFormatting sqref="J498:K498">
    <cfRule type="expression" dxfId="1512" priority="37">
      <formula>AA498=1</formula>
    </cfRule>
  </conditionalFormatting>
  <conditionalFormatting sqref="L498:M498">
    <cfRule type="expression" dxfId="1511" priority="36">
      <formula>AB498=1</formula>
    </cfRule>
  </conditionalFormatting>
  <conditionalFormatting sqref="F501:M501">
    <cfRule type="containsBlanks" dxfId="1510" priority="35">
      <formula>LEN(TRIM(F501))=0</formula>
    </cfRule>
  </conditionalFormatting>
  <conditionalFormatting sqref="F500:M500">
    <cfRule type="containsBlanks" dxfId="1509" priority="34">
      <formula>LEN(TRIM(F500))=0</formula>
    </cfRule>
    <cfRule type="colorScale" priority="33">
      <colorScale>
        <cfvo type="min"/>
        <cfvo type="max"/>
        <color rgb="FFFFEF9C"/>
        <color rgb="FFFF7128"/>
      </colorScale>
    </cfRule>
  </conditionalFormatting>
  <conditionalFormatting sqref="H500:I500">
    <cfRule type="expression" dxfId="1508" priority="32">
      <formula>Z500=1</formula>
    </cfRule>
  </conditionalFormatting>
  <conditionalFormatting sqref="F500:G500">
    <cfRule type="expression" dxfId="1507" priority="31">
      <formula>Y500=1</formula>
    </cfRule>
  </conditionalFormatting>
  <conditionalFormatting sqref="J500:K500">
    <cfRule type="expression" dxfId="1506" priority="30">
      <formula>AA500=1</formula>
    </cfRule>
  </conditionalFormatting>
  <conditionalFormatting sqref="L500:M500">
    <cfRule type="expression" dxfId="1505" priority="29">
      <formula>AB500=1</formula>
    </cfRule>
  </conditionalFormatting>
  <conditionalFormatting sqref="F503:M503">
    <cfRule type="containsBlanks" dxfId="1504" priority="28">
      <formula>LEN(TRIM(F503))=0</formula>
    </cfRule>
  </conditionalFormatting>
  <conditionalFormatting sqref="F502:M502">
    <cfRule type="containsBlanks" dxfId="1503" priority="27">
      <formula>LEN(TRIM(F502))=0</formula>
    </cfRule>
    <cfRule type="colorScale" priority="26">
      <colorScale>
        <cfvo type="min"/>
        <cfvo type="max"/>
        <color rgb="FFFFEF9C"/>
        <color rgb="FFFF7128"/>
      </colorScale>
    </cfRule>
  </conditionalFormatting>
  <conditionalFormatting sqref="H502:I502">
    <cfRule type="expression" dxfId="1502" priority="25">
      <formula>Z502=1</formula>
    </cfRule>
  </conditionalFormatting>
  <conditionalFormatting sqref="F502:G502">
    <cfRule type="expression" dxfId="1501" priority="24">
      <formula>Y502=1</formula>
    </cfRule>
  </conditionalFormatting>
  <conditionalFormatting sqref="J502:K502">
    <cfRule type="expression" dxfId="1500" priority="23">
      <formula>AA502=1</formula>
    </cfRule>
  </conditionalFormatting>
  <conditionalFormatting sqref="L502:M502">
    <cfRule type="expression" dxfId="1499" priority="22">
      <formula>AB502=1</formula>
    </cfRule>
  </conditionalFormatting>
  <conditionalFormatting sqref="F505:M505">
    <cfRule type="containsBlanks" dxfId="1498" priority="21">
      <formula>LEN(TRIM(F505))=0</formula>
    </cfRule>
  </conditionalFormatting>
  <conditionalFormatting sqref="F504:M504">
    <cfRule type="containsBlanks" dxfId="1497" priority="20">
      <formula>LEN(TRIM(F504))=0</formula>
    </cfRule>
    <cfRule type="colorScale" priority="19">
      <colorScale>
        <cfvo type="min"/>
        <cfvo type="max"/>
        <color rgb="FFFFEF9C"/>
        <color rgb="FFFF7128"/>
      </colorScale>
    </cfRule>
  </conditionalFormatting>
  <conditionalFormatting sqref="H504:I504">
    <cfRule type="expression" dxfId="1496" priority="18">
      <formula>Z504=1</formula>
    </cfRule>
  </conditionalFormatting>
  <conditionalFormatting sqref="F504:G504">
    <cfRule type="expression" dxfId="1495" priority="17">
      <formula>Y504=1</formula>
    </cfRule>
  </conditionalFormatting>
  <conditionalFormatting sqref="J504:K504">
    <cfRule type="expression" dxfId="1494" priority="16">
      <formula>AA504=1</formula>
    </cfRule>
  </conditionalFormatting>
  <conditionalFormatting sqref="L504:M504">
    <cfRule type="expression" dxfId="1493" priority="15">
      <formula>AB504=1</formula>
    </cfRule>
  </conditionalFormatting>
  <conditionalFormatting sqref="F507:M507">
    <cfRule type="containsBlanks" dxfId="1492" priority="14">
      <formula>LEN(TRIM(F507))=0</formula>
    </cfRule>
  </conditionalFormatting>
  <conditionalFormatting sqref="F506:M506">
    <cfRule type="containsBlanks" dxfId="1491" priority="13">
      <formula>LEN(TRIM(F506))=0</formula>
    </cfRule>
    <cfRule type="colorScale" priority="12">
      <colorScale>
        <cfvo type="min"/>
        <cfvo type="max"/>
        <color rgb="FFFFEF9C"/>
        <color rgb="FFFF7128"/>
      </colorScale>
    </cfRule>
  </conditionalFormatting>
  <conditionalFormatting sqref="H506:I506">
    <cfRule type="expression" dxfId="1490" priority="11">
      <formula>Z506=1</formula>
    </cfRule>
  </conditionalFormatting>
  <conditionalFormatting sqref="F506:G506">
    <cfRule type="expression" dxfId="1489" priority="10">
      <formula>Y506=1</formula>
    </cfRule>
  </conditionalFormatting>
  <conditionalFormatting sqref="J506:K506">
    <cfRule type="expression" dxfId="1488" priority="9">
      <formula>AA506=1</formula>
    </cfRule>
  </conditionalFormatting>
  <conditionalFormatting sqref="L506:M506">
    <cfRule type="expression" dxfId="1487" priority="8">
      <formula>AB506=1</formula>
    </cfRule>
  </conditionalFormatting>
  <conditionalFormatting sqref="F509:M509">
    <cfRule type="containsBlanks" dxfId="1486" priority="7">
      <formula>LEN(TRIM(F509))=0</formula>
    </cfRule>
  </conditionalFormatting>
  <conditionalFormatting sqref="F508:M508">
    <cfRule type="containsBlanks" dxfId="1485" priority="6">
      <formula>LEN(TRIM(F508))=0</formula>
    </cfRule>
    <cfRule type="colorScale" priority="5">
      <colorScale>
        <cfvo type="min"/>
        <cfvo type="max"/>
        <color rgb="FFFFEF9C"/>
        <color rgb="FFFF7128"/>
      </colorScale>
    </cfRule>
  </conditionalFormatting>
  <conditionalFormatting sqref="H508:I508">
    <cfRule type="expression" dxfId="1484" priority="4">
      <formula>Z508=1</formula>
    </cfRule>
  </conditionalFormatting>
  <conditionalFormatting sqref="F508:G508">
    <cfRule type="expression" dxfId="1483" priority="3">
      <formula>Y508=1</formula>
    </cfRule>
  </conditionalFormatting>
  <conditionalFormatting sqref="J508:K508">
    <cfRule type="expression" dxfId="1482" priority="2">
      <formula>AA508=1</formula>
    </cfRule>
  </conditionalFormatting>
  <conditionalFormatting sqref="L508:M508">
    <cfRule type="expression" dxfId="1481" priority="1">
      <formula>AB508=1</formula>
    </cfRule>
  </conditionalFormatting>
  <hyperlinks>
    <hyperlink ref="B3" location="Contents!A1" display="Back to Contents page"/>
    <hyperlink ref="D7:N7" r:id="rId1" display="Funnel plots have been created using the APHO funnel plot templates: http://www.apho.org.uk/resource/item.aspx?RID=25353"/>
  </hyperlinks>
  <pageMargins left="0.70866141732283472" right="0.70866141732283472" top="0.74803149606299213" bottom="0.74803149606299213" header="0.31496062992125984" footer="0.31496062992125984"/>
  <pageSetup paperSize="9" scale="10" orientation="portrait" r:id="rId2"/>
  <colBreaks count="1" manualBreakCount="1">
    <brk id="13" max="1048575" man="1"/>
  </colBreaks>
  <ignoredErrors>
    <ignoredError sqref="P87:W109 P111:W509 F86:N509" 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prostate">
    <tabColor rgb="FF009E49"/>
    <pageSetUpPr fitToPage="1"/>
  </sheetPr>
  <dimension ref="B1:AC512"/>
  <sheetViews>
    <sheetView showGridLines="0" zoomScaleNormal="100" zoomScaleSheetLayoutView="100" workbookViewId="0"/>
  </sheetViews>
  <sheetFormatPr defaultRowHeight="15" x14ac:dyDescent="0.25"/>
  <cols>
    <col min="1" max="1" width="1.7109375" style="91" customWidth="1"/>
    <col min="2" max="2" width="22.5703125" style="91" customWidth="1"/>
    <col min="3" max="3" width="1.7109375" style="113" customWidth="1"/>
    <col min="4" max="4" width="5.85546875" style="91" customWidth="1"/>
    <col min="5" max="5" width="66.140625" style="91" customWidth="1"/>
    <col min="6" max="12" width="5" style="91" customWidth="1"/>
    <col min="13" max="13" width="6.7109375" style="91" customWidth="1"/>
    <col min="14" max="14" width="9.140625" style="91"/>
    <col min="15" max="15" width="2.42578125" style="91" customWidth="1"/>
    <col min="16" max="23" width="5" style="113" customWidth="1"/>
    <col min="24" max="24" width="9.140625" style="112"/>
    <col min="25" max="25" width="0.140625" style="114" customWidth="1"/>
    <col min="26" max="29" width="0.140625" style="82" customWidth="1"/>
    <col min="30" max="16384" width="9.140625" style="91"/>
  </cols>
  <sheetData>
    <row r="1" spans="2:14" ht="15.75" thickBot="1" x14ac:dyDescent="0.3"/>
    <row r="2" spans="2:14" ht="15.75" customHeight="1" x14ac:dyDescent="0.25">
      <c r="D2" s="321" t="s">
        <v>346</v>
      </c>
      <c r="E2" s="322"/>
      <c r="F2" s="322"/>
      <c r="G2" s="322"/>
      <c r="H2" s="322"/>
      <c r="I2" s="322"/>
      <c r="J2" s="322"/>
      <c r="K2" s="322"/>
      <c r="L2" s="322"/>
      <c r="M2" s="322"/>
      <c r="N2" s="323"/>
    </row>
    <row r="3" spans="2:14" ht="15.75" customHeight="1" x14ac:dyDescent="0.25">
      <c r="B3" s="48" t="s">
        <v>55</v>
      </c>
      <c r="D3" s="324"/>
      <c r="E3" s="325"/>
      <c r="F3" s="325"/>
      <c r="G3" s="325"/>
      <c r="H3" s="325"/>
      <c r="I3" s="325"/>
      <c r="J3" s="325"/>
      <c r="K3" s="325"/>
      <c r="L3" s="325"/>
      <c r="M3" s="325"/>
      <c r="N3" s="326"/>
    </row>
    <row r="4" spans="2:14" ht="15.75" customHeight="1" thickBot="1" x14ac:dyDescent="0.3">
      <c r="B4" s="48"/>
      <c r="D4" s="327"/>
      <c r="E4" s="328"/>
      <c r="F4" s="328"/>
      <c r="G4" s="328"/>
      <c r="H4" s="328"/>
      <c r="I4" s="328"/>
      <c r="J4" s="328"/>
      <c r="K4" s="328"/>
      <c r="L4" s="328"/>
      <c r="M4" s="328"/>
      <c r="N4" s="329"/>
    </row>
    <row r="5" spans="2:14" ht="15.75" customHeight="1" thickBot="1" x14ac:dyDescent="0.3"/>
    <row r="6" spans="2:14" ht="347.25" customHeight="1" x14ac:dyDescent="0.25">
      <c r="D6" s="380" t="s">
        <v>527</v>
      </c>
      <c r="E6" s="381"/>
      <c r="F6" s="381"/>
      <c r="G6" s="381"/>
      <c r="H6" s="381"/>
      <c r="I6" s="381"/>
      <c r="J6" s="381"/>
      <c r="K6" s="381"/>
      <c r="L6" s="381"/>
      <c r="M6" s="381"/>
      <c r="N6" s="382"/>
    </row>
    <row r="7" spans="2:14" ht="27.75" customHeight="1" thickBot="1" x14ac:dyDescent="0.3">
      <c r="D7" s="383" t="s">
        <v>332</v>
      </c>
      <c r="E7" s="384"/>
      <c r="F7" s="384"/>
      <c r="G7" s="384"/>
      <c r="H7" s="384"/>
      <c r="I7" s="384"/>
      <c r="J7" s="384"/>
      <c r="K7" s="384"/>
      <c r="L7" s="384"/>
      <c r="M7" s="384"/>
      <c r="N7" s="385"/>
    </row>
    <row r="9" spans="2:14" ht="15" customHeight="1" x14ac:dyDescent="0.25">
      <c r="D9" s="378" t="s">
        <v>347</v>
      </c>
      <c r="E9" s="378"/>
      <c r="F9" s="378"/>
      <c r="G9" s="378"/>
      <c r="H9" s="378"/>
      <c r="I9" s="378"/>
      <c r="J9" s="378"/>
      <c r="K9" s="378"/>
      <c r="L9" s="378"/>
      <c r="M9" s="378"/>
      <c r="N9" s="92"/>
    </row>
    <row r="34" spans="4:13" ht="15" customHeight="1" x14ac:dyDescent="0.25">
      <c r="D34" s="378" t="s">
        <v>348</v>
      </c>
      <c r="E34" s="378"/>
      <c r="F34" s="378"/>
      <c r="G34" s="378"/>
      <c r="H34" s="378"/>
      <c r="I34" s="378"/>
      <c r="J34" s="378"/>
      <c r="K34" s="378"/>
      <c r="L34" s="378"/>
      <c r="M34" s="378"/>
    </row>
    <row r="59" spans="4:13" ht="15" customHeight="1" x14ac:dyDescent="0.25">
      <c r="D59" s="378" t="s">
        <v>349</v>
      </c>
      <c r="E59" s="378"/>
      <c r="F59" s="378"/>
      <c r="G59" s="378"/>
      <c r="H59" s="378"/>
      <c r="I59" s="378"/>
      <c r="J59" s="378"/>
      <c r="K59" s="378"/>
      <c r="L59" s="378"/>
      <c r="M59" s="378"/>
    </row>
    <row r="83" spans="3:29" ht="15.75" thickBot="1" x14ac:dyDescent="0.3"/>
    <row r="84" spans="3:29" s="43" customFormat="1" ht="36" customHeight="1" thickBot="1" x14ac:dyDescent="0.3">
      <c r="D84" s="367" t="s">
        <v>357</v>
      </c>
      <c r="E84" s="368"/>
      <c r="F84" s="368"/>
      <c r="G84" s="368"/>
      <c r="H84" s="368"/>
      <c r="I84" s="368"/>
      <c r="J84" s="368"/>
      <c r="K84" s="368"/>
      <c r="L84" s="368"/>
      <c r="M84" s="368"/>
      <c r="N84" s="369"/>
      <c r="P84" s="388" t="s">
        <v>356</v>
      </c>
      <c r="Q84" s="368"/>
      <c r="R84" s="368"/>
      <c r="S84" s="368"/>
      <c r="T84" s="368"/>
      <c r="U84" s="368"/>
      <c r="V84" s="368"/>
      <c r="W84" s="369"/>
      <c r="Y84" s="115"/>
      <c r="Z84" s="110"/>
      <c r="AA84" s="110"/>
      <c r="AB84" s="110"/>
      <c r="AC84" s="110"/>
    </row>
    <row r="85" spans="3:29" ht="90.75" customHeight="1" thickBot="1" x14ac:dyDescent="0.3">
      <c r="D85" s="336" t="s">
        <v>14</v>
      </c>
      <c r="E85" s="337"/>
      <c r="F85" s="266" t="s">
        <v>20</v>
      </c>
      <c r="G85" s="267"/>
      <c r="H85" s="267" t="s">
        <v>171</v>
      </c>
      <c r="I85" s="267"/>
      <c r="J85" s="267" t="s">
        <v>9</v>
      </c>
      <c r="K85" s="267"/>
      <c r="L85" s="267" t="s">
        <v>172</v>
      </c>
      <c r="M85" s="365"/>
      <c r="N85" s="60" t="s">
        <v>100</v>
      </c>
      <c r="P85" s="266" t="s">
        <v>20</v>
      </c>
      <c r="Q85" s="267"/>
      <c r="R85" s="267" t="s">
        <v>171</v>
      </c>
      <c r="S85" s="267"/>
      <c r="T85" s="267" t="s">
        <v>9</v>
      </c>
      <c r="U85" s="267"/>
      <c r="V85" s="267" t="s">
        <v>172</v>
      </c>
      <c r="W85" s="365"/>
      <c r="Z85" s="179" t="s">
        <v>171</v>
      </c>
      <c r="AA85" s="179" t="s">
        <v>9</v>
      </c>
      <c r="AB85" s="179" t="s">
        <v>172</v>
      </c>
    </row>
    <row r="86" spans="3:29" s="95" customFormat="1" ht="15.75" x14ac:dyDescent="0.25">
      <c r="C86" s="113"/>
      <c r="D86" s="300" t="s">
        <v>408</v>
      </c>
      <c r="E86" s="106" t="s">
        <v>40</v>
      </c>
      <c r="F86" s="379" t="str">
        <f>IF(OR(ISERROR(VLOOKUP($E86&amp;$D$85&amp;$D$86,'CCG data'!$A:$AD,'CCG data'!R$3,FALSE)),ISBLANK(VLOOKUP($E86&amp;$D$85&amp;$D$86,'CCG data'!$A:$AD,'CCG data'!R$3,FALSE))),"",VLOOKUP($E86&amp;$D$85&amp;$D$86,'CCG data'!$A:$AD,'CCG data'!R$3,FALSE))</f>
        <v/>
      </c>
      <c r="G86" s="370"/>
      <c r="H86" s="370">
        <f>IF(OR(ISERROR(VLOOKUP($E86&amp;$D$85&amp;$D$86,'CCG data'!$A:$AD,'CCG data'!S$3,FALSE)),ISBLANK(VLOOKUP($E86&amp;$D$85&amp;$D$86,'CCG data'!$A:$AD,'CCG data'!S$3,FALSE))),"",VLOOKUP($E86&amp;$D$85&amp;$D$86,'CCG data'!$A:$AD,'CCG data'!S$3,FALSE))</f>
        <v>127</v>
      </c>
      <c r="I86" s="370"/>
      <c r="J86" s="370">
        <f>IF(OR(ISERROR(VLOOKUP($E86&amp;$D$85&amp;$D$86,'CCG data'!$A:$AD,'CCG data'!T$3,FALSE)),ISBLANK(VLOOKUP($E86&amp;$D$85&amp;$D$86,'CCG data'!$A:$AD,'CCG data'!T$3,FALSE))),"",VLOOKUP($E86&amp;$D$85&amp;$D$86,'CCG data'!$A:$AD,'CCG data'!T$3,FALSE))</f>
        <v>16.899999999999999</v>
      </c>
      <c r="K86" s="370"/>
      <c r="L86" s="370">
        <f>IF(OR(ISERROR(VLOOKUP($E86&amp;$D$85&amp;$D$86,'CCG data'!$A:$AD,'CCG data'!U$3,FALSE)),ISBLANK(VLOOKUP($E86&amp;$D$85&amp;$D$86,'CCG data'!$A:$AD,'CCG data'!U$3,FALSE))),"",VLOOKUP($E86&amp;$D$85&amp;$D$86,'CCG data'!$A:$AD,'CCG data'!U$3,FALSE))</f>
        <v>29.8</v>
      </c>
      <c r="M86" s="371"/>
      <c r="N86" s="310">
        <f>IF(OR(ISERROR(VLOOKUP($E86&amp;$D$85&amp;$D$86,'CCG data'!$A:$AD,'CCG data'!G$3,FALSE)),ISBLANK(VLOOKUP($E86&amp;$D$85&amp;$D$86,'CCG data'!$A:$AD,'CCG data'!G$3,FALSE))),"",VLOOKUP($E86&amp;$D$85&amp;$D$86,'CCG data'!$A:$AD,'CCG data'!G$3,FALSE))</f>
        <v>280346</v>
      </c>
      <c r="P86" s="360" t="str">
        <f>IF(OR(ISERROR(VLOOKUP($E86&amp;$D$85&amp;$D$86,'CCG data'!$A:$AD,'CCG data'!B$3,FALSE)),ISBLANK(VLOOKUP($E86&amp;$D$85&amp;$D$86,'CCG data'!$A:$AD,'CCG data'!B$3,FALSE))),"",VLOOKUP($E86&amp;$D$85&amp;$D$86,'CCG data'!$A:$AD,'CCG data'!B$3,FALSE))</f>
        <v/>
      </c>
      <c r="Q86" s="272"/>
      <c r="R86" s="272">
        <f>IF(OR(ISERROR(VLOOKUP($E86&amp;$D$85&amp;$D$86,'CCG data'!$A:$AD,'CCG data'!C$3,FALSE)),ISBLANK(VLOOKUP($E86&amp;$D$85&amp;$D$86,'CCG data'!$A:$AD,'CCG data'!C$3,FALSE))),"",VLOOKUP($E86&amp;$D$85&amp;$D$86,'CCG data'!$A:$AD,'CCG data'!C$3,FALSE))</f>
        <v>0.73875140005564555</v>
      </c>
      <c r="S86" s="272"/>
      <c r="T86" s="272">
        <f>IF(OR(ISERROR(VLOOKUP($E86&amp;$D$85&amp;$D$86,'CCG data'!$A:$AD,'CCG data'!D$3,FALSE)),ISBLANK(VLOOKUP($E86&amp;$D$85&amp;$D$86,'CCG data'!$A:$AD,'CCG data'!D$3,FALSE))),"",VLOOKUP($E86&amp;$D$85&amp;$D$86,'CCG data'!$A:$AD,'CCG data'!D$3,FALSE))</f>
        <v>8.7827184978562206E-2</v>
      </c>
      <c r="U86" s="272"/>
      <c r="V86" s="272">
        <f>IF(OR(ISERROR(VLOOKUP($E86&amp;$D$85&amp;$D$86,'CCG data'!$A:$AD,'CCG data'!E$3,FALSE)),ISBLANK(VLOOKUP($E86&amp;$D$85&amp;$D$86,'CCG data'!$A:$AD,'CCG data'!E$3,FALSE))),"",VLOOKUP($E86&amp;$D$85&amp;$D$86,'CCG data'!$A:$AD,'CCG data'!E$3,FALSE))</f>
        <v>0.17342141496579228</v>
      </c>
      <c r="W86" s="386"/>
      <c r="X86" s="112"/>
      <c r="Y86" s="114"/>
      <c r="Z86" s="178" t="str">
        <f>IFERROR(VLOOKUP($E86&amp;$D$86, Outliers!$A$4:$P$214,13,FALSE),"0")</f>
        <v>0</v>
      </c>
      <c r="AA86" s="178" t="str">
        <f>IFERROR(VLOOKUP($E86&amp;$D$86, Outliers!$A$4:$P$214,14,FALSE),"0")</f>
        <v>0</v>
      </c>
      <c r="AB86" s="178" t="str">
        <f>IFERROR(VLOOKUP($E86&amp;$D$86, Outliers!$A$4:$P$214,15,FALSE),"0")</f>
        <v>0</v>
      </c>
      <c r="AC86" s="82"/>
    </row>
    <row r="87" spans="3:29" s="95" customFormat="1" ht="15.75" thickBot="1" x14ac:dyDescent="0.3">
      <c r="C87" s="113"/>
      <c r="D87" s="301"/>
      <c r="E87" s="107" t="s">
        <v>27</v>
      </c>
      <c r="F87" s="101" t="str">
        <f>IF(P86="","",VLOOKUP($E86&amp;$D$85&amp;$D$86,'CCG data'!$A:$AD,'CCG data'!W$3,FALSE))</f>
        <v/>
      </c>
      <c r="G87" s="102" t="str">
        <f>IF(P86="","",VLOOKUP($E86&amp;$D$85&amp;$D$86,'CCG data'!$A:$AD,'CCG data'!X$3,FALSE))</f>
        <v/>
      </c>
      <c r="H87" s="102">
        <f>IF(R86="","",VLOOKUP($E86&amp;$D$85&amp;$D$86,'CCG data'!$A:$AD,'CCG data'!Y$3,FALSE))</f>
        <v>126.5</v>
      </c>
      <c r="I87" s="102">
        <f>IF(R86="","",VLOOKUP($E86&amp;$D$85&amp;$D$86,'CCG data'!$A:$AD,'CCG data'!Z$3,FALSE))</f>
        <v>127.6</v>
      </c>
      <c r="J87" s="102">
        <f>IF(T86="","",VLOOKUP($E86&amp;$D$85&amp;$D$86,'CCG data'!$A:$AD,'CCG data'!AA$3,FALSE))</f>
        <v>16.7</v>
      </c>
      <c r="K87" s="102">
        <f>IF(T86="","",VLOOKUP($E86&amp;$D$85&amp;$D$86,'CCG data'!$A:$AD,'CCG data'!AB$3,FALSE))</f>
        <v>17.100000000000001</v>
      </c>
      <c r="L87" s="102">
        <f>IF(V86="","",VLOOKUP($E86&amp;$D$85&amp;$D$86,'CCG data'!$A:$AD,'CCG data'!AC$3,FALSE))</f>
        <v>29.5</v>
      </c>
      <c r="M87" s="103">
        <f>IF(V86="","",VLOOKUP($E86&amp;$D$85&amp;$D$86,'CCG data'!$A:$AD,'CCG data'!AD$3,FALSE))</f>
        <v>30.1</v>
      </c>
      <c r="N87" s="304"/>
      <c r="P87" s="156" t="str">
        <f>IF(P86="","",VLOOKUP($E86&amp;$D$85&amp;$D$86,'CCG data'!$A:$AD,'CCG data'!I$3,FALSE))</f>
        <v/>
      </c>
      <c r="Q87" s="3" t="str">
        <f>IF(P86="","",VLOOKUP($E86&amp;$D$85&amp;$D$86,'CCG data'!$A:$AD,'CCG data'!J$3,FALSE))</f>
        <v/>
      </c>
      <c r="R87" s="3">
        <f>IF(R86="","",VLOOKUP($E86&amp;$D$85&amp;$D$86,'CCG data'!$A:$AD,'CCG data'!K$3,FALSE))</f>
        <v>0.73699999999999999</v>
      </c>
      <c r="S87" s="3">
        <f>IF(R86="","",VLOOKUP($E86&amp;$D$85&amp;$D$86,'CCG data'!$A:$AD,'CCG data'!L$3,FALSE))</f>
        <v>0.74</v>
      </c>
      <c r="T87" s="3">
        <f>IF(T86="","",VLOOKUP($E86&amp;$D$85&amp;$D$86,'CCG data'!$A:$AD,'CCG data'!M$3,FALSE))</f>
        <v>8.6999999999999994E-2</v>
      </c>
      <c r="U87" s="3">
        <f>IF(T86="","",VLOOKUP($E86&amp;$D$85&amp;$D$86,'CCG data'!$A:$AD,'CCG data'!N$3,FALSE))</f>
        <v>8.8999999999999996E-2</v>
      </c>
      <c r="V87" s="3">
        <f>IF(V86="","",VLOOKUP($E86&amp;$D$85&amp;$D$86,'CCG data'!$A:$AD,'CCG data'!O$3,FALSE))</f>
        <v>0.17199999999999999</v>
      </c>
      <c r="W87" s="143">
        <f>IF(V86="","",VLOOKUP($E86&amp;$D$85&amp;$D$86,'CCG data'!$A:$AD,'CCG data'!P$3,FALSE))</f>
        <v>0.17499999999999999</v>
      </c>
      <c r="X87" s="112"/>
      <c r="Y87" s="114"/>
      <c r="Z87" s="178" t="str">
        <f>IFERROR(VLOOKUP($E87&amp;$D$86, Outliers!$A$4:$P$214,13,FALSE),"0")</f>
        <v>0</v>
      </c>
      <c r="AA87" s="178" t="str">
        <f>IFERROR(VLOOKUP($E87&amp;$D$86, Outliers!$A$4:$P$214,14,FALSE),"0")</f>
        <v>0</v>
      </c>
      <c r="AB87" s="178" t="str">
        <f>IFERROR(VLOOKUP($E87&amp;$D$86, Outliers!$A$4:$P$214,15,FALSE),"0")</f>
        <v>0</v>
      </c>
      <c r="AC87" s="82"/>
    </row>
    <row r="88" spans="3:29" s="43" customFormat="1" ht="18.75" customHeight="1" x14ac:dyDescent="0.25">
      <c r="D88" s="301"/>
      <c r="E88" s="106" t="s">
        <v>438</v>
      </c>
      <c r="F88" s="372" t="str">
        <f>IF(OR(ISERROR(VLOOKUP($E88&amp;$D$85&amp;$D$86,'CCG data'!$A:$AD,'CCG data'!R$3,FALSE)),ISBLANK(VLOOKUP($E88&amp;$D$85&amp;$D$86,'CCG data'!$A:$AD,'CCG data'!R$3,FALSE))),"",VLOOKUP($E88&amp;$D$85&amp;$D$86,'CCG data'!$A:$AD,'CCG data'!R$3,FALSE))</f>
        <v/>
      </c>
      <c r="G88" s="373"/>
      <c r="H88" s="373">
        <f>IF(OR(ISERROR(VLOOKUP($E88&amp;$D$85&amp;$D$86,'CCG data'!$A:$AD,'CCG data'!S$3,FALSE)),ISBLANK(VLOOKUP($E88&amp;$D$85&amp;$D$86,'CCG data'!$A:$AD,'CCG data'!S$3,FALSE))),"",VLOOKUP($E88&amp;$D$85&amp;$D$86,'CCG data'!$A:$AD,'CCG data'!S$3,FALSE))</f>
        <v>113.1</v>
      </c>
      <c r="I88" s="373"/>
      <c r="J88" s="373">
        <f>IF(OR(ISERROR(VLOOKUP($E88&amp;$D$85&amp;$D$86,'CCG data'!$A:$AD,'CCG data'!T$3,FALSE)),ISBLANK(VLOOKUP($E88&amp;$D$85&amp;$D$86,'CCG data'!$A:$AD,'CCG data'!T$3,FALSE))),"",VLOOKUP($E88&amp;$D$85&amp;$D$86,'CCG data'!$A:$AD,'CCG data'!T$3,FALSE))</f>
        <v>34.6</v>
      </c>
      <c r="K88" s="373"/>
      <c r="L88" s="373">
        <f>IF(OR(ISERROR(VLOOKUP($E88&amp;$D$85&amp;$D$86,'CCG data'!$A:$AD,'CCG data'!U$3,FALSE)),ISBLANK(VLOOKUP($E88&amp;$D$85&amp;$D$86,'CCG data'!$A:$AD,'CCG data'!U$3,FALSE))),"",VLOOKUP($E88&amp;$D$85&amp;$D$86,'CCG data'!$A:$AD,'CCG data'!U$3,FALSE))</f>
        <v>32.6</v>
      </c>
      <c r="M88" s="374"/>
      <c r="N88" s="310">
        <f>IF(OR(ISERROR(VLOOKUP($E88&amp;$D$85&amp;$D$86,'CCG data'!$A:$AD,'CCG data'!G$3,FALSE)),ISBLANK(VLOOKUP($E88&amp;$D$85&amp;$D$86,'CCG data'!$A:$AD,'CCG data'!G$3,FALSE))),"",VLOOKUP($E88&amp;$D$85&amp;$D$86,'CCG data'!$A:$AD,'CCG data'!G$3,FALSE))</f>
        <v>989</v>
      </c>
      <c r="P88" s="360" t="str">
        <f>IF(OR(ISERROR(VLOOKUP($E88&amp;$D$85&amp;$D$86,'CCG data'!$A:$AD,'CCG data'!B$3,FALSE)),ISBLANK(VLOOKUP($E88&amp;$D$85&amp;$D$86,'CCG data'!$A:$AD,'CCG data'!B$3,FALSE))),"",VLOOKUP($E88&amp;$D$85&amp;$D$86,'CCG data'!$A:$AD,'CCG data'!B$3,FALSE))</f>
        <v/>
      </c>
      <c r="Q88" s="272"/>
      <c r="R88" s="272">
        <f>IF(OR(ISERROR(VLOOKUP($E88&amp;$D$85&amp;$D$86,'CCG data'!$A:$AD,'CCG data'!C$3,FALSE)),ISBLANK(VLOOKUP($E88&amp;$D$85&amp;$D$86,'CCG data'!$A:$AD,'CCG data'!C$3,FALSE))),"",VLOOKUP($E88&amp;$D$85&amp;$D$86,'CCG data'!$A:$AD,'CCG data'!C$3,FALSE))</f>
        <v>0.62992922143579377</v>
      </c>
      <c r="S88" s="272"/>
      <c r="T88" s="272">
        <f>IF(OR(ISERROR(VLOOKUP($E88&amp;$D$85&amp;$D$86,'CCG data'!$A:$AD,'CCG data'!D$3,FALSE)),ISBLANK(VLOOKUP($E88&amp;$D$85&amp;$D$86,'CCG data'!$A:$AD,'CCG data'!D$3,FALSE))),"",VLOOKUP($E88&amp;$D$85&amp;$D$86,'CCG data'!$A:$AD,'CCG data'!D$3,FALSE))</f>
        <v>0.18705763397371081</v>
      </c>
      <c r="U88" s="272"/>
      <c r="V88" s="272">
        <f>IF(OR(ISERROR(VLOOKUP($E88&amp;$D$85&amp;$D$86,'CCG data'!$A:$AD,'CCG data'!E$3,FALSE)),ISBLANK(VLOOKUP($E88&amp;$D$85&amp;$D$86,'CCG data'!$A:$AD,'CCG data'!E$3,FALSE))),"",VLOOKUP($E88&amp;$D$85&amp;$D$86,'CCG data'!$A:$AD,'CCG data'!E$3,FALSE))</f>
        <v>0.18301314459049545</v>
      </c>
      <c r="W88" s="386"/>
      <c r="Y88" s="115"/>
      <c r="Z88" s="178">
        <f>IFERROR(VLOOKUP($E88&amp;$D$86, Outliers!$A$4:$P$214,13,FALSE),"0")</f>
        <v>0</v>
      </c>
      <c r="AA88" s="178">
        <f>IFERROR(VLOOKUP($E88&amp;$D$86, Outliers!$A$4:$P$214,14,FALSE),"0")</f>
        <v>1</v>
      </c>
      <c r="AB88" s="178">
        <f>IFERROR(VLOOKUP($E88&amp;$D$86, Outliers!$A$4:$P$214,15,FALSE),"0")</f>
        <v>0</v>
      </c>
      <c r="AC88" s="110"/>
    </row>
    <row r="89" spans="3:29" x14ac:dyDescent="0.25">
      <c r="D89" s="301"/>
      <c r="E89" s="107" t="s">
        <v>27</v>
      </c>
      <c r="F89" s="99" t="str">
        <f>IF(P88="","",VLOOKUP($E88&amp;$D$85&amp;$D$86,'CCG data'!$A:$AD,'CCG data'!W$3,FALSE))</f>
        <v/>
      </c>
      <c r="G89" s="100" t="str">
        <f>IF(P88="","",VLOOKUP($E88&amp;$D$85&amp;$D$86,'CCG data'!$A:$AD,'CCG data'!X$3,FALSE))</f>
        <v/>
      </c>
      <c r="H89" s="100">
        <f>IF(R88="","",VLOOKUP($E88&amp;$D$85&amp;$D$86,'CCG data'!$A:$AD,'CCG data'!Y$3,FALSE))</f>
        <v>104.2</v>
      </c>
      <c r="I89" s="100">
        <f>IF(R88="","",VLOOKUP($E88&amp;$D$85&amp;$D$86,'CCG data'!$A:$AD,'CCG data'!Z$3,FALSE))</f>
        <v>121.9</v>
      </c>
      <c r="J89" s="100">
        <f>IF(T88="","",VLOOKUP($E88&amp;$D$85&amp;$D$86,'CCG data'!$A:$AD,'CCG data'!AA$3,FALSE))</f>
        <v>29.6</v>
      </c>
      <c r="K89" s="100">
        <f>IF(T88="","",VLOOKUP($E88&amp;$D$85&amp;$D$86,'CCG data'!$A:$AD,'CCG data'!AB$3,FALSE))</f>
        <v>39.6</v>
      </c>
      <c r="L89" s="100">
        <f>IF(V88="","",VLOOKUP($E88&amp;$D$85&amp;$D$86,'CCG data'!$A:$AD,'CCG data'!AC$3,FALSE))</f>
        <v>27.8</v>
      </c>
      <c r="M89" s="100">
        <f>IF(V88="","",VLOOKUP($E88&amp;$D$85&amp;$D$86,'CCG data'!$A:$AD,'CCG data'!AD$3,FALSE))</f>
        <v>37.299999999999997</v>
      </c>
      <c r="N89" s="304"/>
      <c r="P89" s="162" t="str">
        <f>IF(P88="","",VLOOKUP($E88&amp;$D$85&amp;$D$86,'CCG data'!$A:$AD,'CCG data'!I$3,FALSE))</f>
        <v/>
      </c>
      <c r="Q89" s="15" t="str">
        <f>IF(P88="","",VLOOKUP($E88&amp;$D$85&amp;$D$86,'CCG data'!$A:$AD,'CCG data'!J$3,FALSE))</f>
        <v/>
      </c>
      <c r="R89" s="15">
        <f>IF(R88="","",VLOOKUP($E88&amp;$D$85&amp;$D$86,'CCG data'!$A:$AD,'CCG data'!K$3,FALSE))</f>
        <v>0.59899999999999998</v>
      </c>
      <c r="S89" s="15">
        <f>IF(R88="","",VLOOKUP($E88&amp;$D$85&amp;$D$86,'CCG data'!$A:$AD,'CCG data'!L$3,FALSE))</f>
        <v>0.65900000000000003</v>
      </c>
      <c r="T89" s="15">
        <f>IF(T88="","",VLOOKUP($E88&amp;$D$85&amp;$D$86,'CCG data'!$A:$AD,'CCG data'!M$3,FALSE))</f>
        <v>0.16400000000000001</v>
      </c>
      <c r="U89" s="15">
        <f>IF(T88="","",VLOOKUP($E88&amp;$D$85&amp;$D$86,'CCG data'!$A:$AD,'CCG data'!N$3,FALSE))</f>
        <v>0.21299999999999999</v>
      </c>
      <c r="V89" s="15">
        <f>IF(V88="","",VLOOKUP($E88&amp;$D$85&amp;$D$86,'CCG data'!$A:$AD,'CCG data'!O$3,FALSE))</f>
        <v>0.16</v>
      </c>
      <c r="W89" s="142">
        <f>IF(V88="","",VLOOKUP($E88&amp;$D$85&amp;$D$86,'CCG data'!$A:$AD,'CCG data'!P$3,FALSE))</f>
        <v>0.20799999999999999</v>
      </c>
      <c r="Z89" s="178" t="str">
        <f>IFERROR(VLOOKUP($E89&amp;$D$86, Outliers!$A$4:$P$214,13,FALSE),"0")</f>
        <v>0</v>
      </c>
      <c r="AA89" s="178" t="str">
        <f>IFERROR(VLOOKUP($E89&amp;$D$86, Outliers!$A$4:$P$214,14,FALSE),"0")</f>
        <v>0</v>
      </c>
      <c r="AB89" s="178" t="str">
        <f>IFERROR(VLOOKUP($E89&amp;$D$86, Outliers!$A$4:$P$214,15,FALSE),"0")</f>
        <v>0</v>
      </c>
    </row>
    <row r="90" spans="3:29" s="43" customFormat="1" ht="18.75" customHeight="1" x14ac:dyDescent="0.25">
      <c r="D90" s="301"/>
      <c r="E90" s="108" t="s">
        <v>173</v>
      </c>
      <c r="F90" s="372" t="str">
        <f>IF(OR(ISERROR(VLOOKUP($E90&amp;$D$85&amp;$D$86,'CCG data'!$A:$AD,'CCG data'!R$3,FALSE)),ISBLANK(VLOOKUP($E90&amp;$D$85&amp;$D$86,'CCG data'!$A:$AD,'CCG data'!R$3,FALSE))),"",VLOOKUP($E90&amp;$D$85&amp;$D$86,'CCG data'!$A:$AD,'CCG data'!R$3,FALSE))</f>
        <v/>
      </c>
      <c r="G90" s="373"/>
      <c r="H90" s="373">
        <f>IF(OR(ISERROR(VLOOKUP($E90&amp;$D$85&amp;$D$86,'CCG data'!$A:$AD,'CCG data'!S$3,FALSE)),ISBLANK(VLOOKUP($E90&amp;$D$85&amp;$D$86,'CCG data'!$A:$AD,'CCG data'!S$3,FALSE))),"",VLOOKUP($E90&amp;$D$85&amp;$D$86,'CCG data'!$A:$AD,'CCG data'!S$3,FALSE))</f>
        <v>123.9</v>
      </c>
      <c r="I90" s="373"/>
      <c r="J90" s="373">
        <f>IF(OR(ISERROR(VLOOKUP($E90&amp;$D$85&amp;$D$86,'CCG data'!$A:$AD,'CCG data'!T$3,FALSE)),ISBLANK(VLOOKUP($E90&amp;$D$85&amp;$D$86,'CCG data'!$A:$AD,'CCG data'!T$3,FALSE))),"",VLOOKUP($E90&amp;$D$85&amp;$D$86,'CCG data'!$A:$AD,'CCG data'!T$3,FALSE))</f>
        <v>19.5</v>
      </c>
      <c r="K90" s="373"/>
      <c r="L90" s="373">
        <f>IF(OR(ISERROR(VLOOKUP($E90&amp;$D$85&amp;$D$86,'CCG data'!$A:$AD,'CCG data'!U$3,FALSE)),ISBLANK(VLOOKUP($E90&amp;$D$85&amp;$D$86,'CCG data'!$A:$AD,'CCG data'!U$3,FALSE))),"",VLOOKUP($E90&amp;$D$85&amp;$D$86,'CCG data'!$A:$AD,'CCG data'!U$3,FALSE))</f>
        <v>36.799999999999997</v>
      </c>
      <c r="M90" s="374"/>
      <c r="N90" s="303">
        <f>IF(OR(ISERROR(VLOOKUP($E90&amp;$D$85&amp;$D$86,'CCG data'!$A:$AD,'CCG data'!G$3,FALSE)),ISBLANK(VLOOKUP($E90&amp;$D$85&amp;$D$86,'CCG data'!$A:$AD,'CCG data'!G$3,FALSE))),"",VLOOKUP($E90&amp;$D$85&amp;$D$86,'CCG data'!$A:$AD,'CCG data'!G$3,FALSE))</f>
        <v>671</v>
      </c>
      <c r="P90" s="354" t="str">
        <f>IF(OR(ISERROR(VLOOKUP($E90&amp;$D$85&amp;$D$86,'CCG data'!$A:$AD,'CCG data'!B$3,FALSE)),ISBLANK(VLOOKUP($E90&amp;$D$85&amp;$D$86,'CCG data'!$A:$AD,'CCG data'!B$3,FALSE))),"",VLOOKUP($E90&amp;$D$85&amp;$D$86,'CCG data'!$A:$AD,'CCG data'!B$3,FALSE))</f>
        <v/>
      </c>
      <c r="Q90" s="246"/>
      <c r="R90" s="246">
        <f>IF(OR(ISERROR(VLOOKUP($E90&amp;$D$85&amp;$D$86,'CCG data'!$A:$AD,'CCG data'!C$3,FALSE)),ISBLANK(VLOOKUP($E90&amp;$D$85&amp;$D$86,'CCG data'!$A:$AD,'CCG data'!C$3,FALSE))),"",VLOOKUP($E90&amp;$D$85&amp;$D$86,'CCG data'!$A:$AD,'CCG data'!C$3,FALSE))</f>
        <v>0.70193740685543959</v>
      </c>
      <c r="S90" s="246"/>
      <c r="T90" s="246">
        <f>IF(OR(ISERROR(VLOOKUP($E90&amp;$D$85&amp;$D$86,'CCG data'!$A:$AD,'CCG data'!D$3,FALSE)),ISBLANK(VLOOKUP($E90&amp;$D$85&amp;$D$86,'CCG data'!$A:$AD,'CCG data'!D$3,FALSE))),"",VLOOKUP($E90&amp;$D$85&amp;$D$86,'CCG data'!$A:$AD,'CCG data'!D$3,FALSE))</f>
        <v>9.6870342771982115E-2</v>
      </c>
      <c r="U90" s="246"/>
      <c r="V90" s="246">
        <f>IF(OR(ISERROR(VLOOKUP($E90&amp;$D$85&amp;$D$86,'CCG data'!$A:$AD,'CCG data'!E$3,FALSE)),ISBLANK(VLOOKUP($E90&amp;$D$85&amp;$D$86,'CCG data'!$A:$AD,'CCG data'!E$3,FALSE))),"",VLOOKUP($E90&amp;$D$85&amp;$D$86,'CCG data'!$A:$AD,'CCG data'!E$3,FALSE))</f>
        <v>0.20119225037257824</v>
      </c>
      <c r="W90" s="387"/>
      <c r="Y90" s="115"/>
      <c r="Z90" s="178">
        <f>IFERROR(VLOOKUP($E90&amp;$D$86, Outliers!$A$4:$P$214,13,FALSE),"0")</f>
        <v>0</v>
      </c>
      <c r="AA90" s="178">
        <f>IFERROR(VLOOKUP($E90&amp;$D$86, Outliers!$A$4:$P$214,14,FALSE),"0")</f>
        <v>0</v>
      </c>
      <c r="AB90" s="178">
        <f>IFERROR(VLOOKUP($E90&amp;$D$86, Outliers!$A$4:$P$214,15,FALSE),"0")</f>
        <v>0</v>
      </c>
      <c r="AC90" s="110"/>
    </row>
    <row r="91" spans="3:29" x14ac:dyDescent="0.25">
      <c r="D91" s="301"/>
      <c r="E91" s="107" t="s">
        <v>27</v>
      </c>
      <c r="F91" s="99" t="str">
        <f>IF(P90="","",VLOOKUP($E90&amp;$D$85&amp;$D$86,'CCG data'!$A:$AD,'CCG data'!W$3,FALSE))</f>
        <v/>
      </c>
      <c r="G91" s="100" t="str">
        <f>IF(P90="","",VLOOKUP($E90&amp;$D$85&amp;$D$86,'CCG data'!$A:$AD,'CCG data'!X$3,FALSE))</f>
        <v/>
      </c>
      <c r="H91" s="100">
        <f>IF(R90="","",VLOOKUP($E90&amp;$D$85&amp;$D$86,'CCG data'!$A:$AD,'CCG data'!Y$3,FALSE))</f>
        <v>112.7</v>
      </c>
      <c r="I91" s="100">
        <f>IF(R90="","",VLOOKUP($E90&amp;$D$85&amp;$D$86,'CCG data'!$A:$AD,'CCG data'!Z$3,FALSE))</f>
        <v>135.1</v>
      </c>
      <c r="J91" s="100">
        <f>IF(T90="","",VLOOKUP($E90&amp;$D$85&amp;$D$86,'CCG data'!$A:$AD,'CCG data'!AA$3,FALSE))</f>
        <v>14.7</v>
      </c>
      <c r="K91" s="100">
        <f>IF(T90="","",VLOOKUP($E90&amp;$D$85&amp;$D$86,'CCG data'!$A:$AD,'CCG data'!AB$3,FALSE))</f>
        <v>24.2</v>
      </c>
      <c r="L91" s="100">
        <f>IF(V90="","",VLOOKUP($E90&amp;$D$85&amp;$D$86,'CCG data'!$A:$AD,'CCG data'!AC$3,FALSE))</f>
        <v>30.6</v>
      </c>
      <c r="M91" s="100">
        <f>IF(V90="","",VLOOKUP($E90&amp;$D$85&amp;$D$86,'CCG data'!$A:$AD,'CCG data'!AD$3,FALSE))</f>
        <v>43</v>
      </c>
      <c r="N91" s="304"/>
      <c r="P91" s="162" t="str">
        <f>IF(P90="","",VLOOKUP($E90&amp;$D$85&amp;$D$86,'CCG data'!$A:$AD,'CCG data'!I$3,FALSE))</f>
        <v/>
      </c>
      <c r="Q91" s="15" t="str">
        <f>IF(P90="","",VLOOKUP($E90&amp;$D$85&amp;$D$86,'CCG data'!$A:$AD,'CCG data'!J$3,FALSE))</f>
        <v/>
      </c>
      <c r="R91" s="15">
        <f>IF(R90="","",VLOOKUP($E90&amp;$D$85&amp;$D$86,'CCG data'!$A:$AD,'CCG data'!K$3,FALSE))</f>
        <v>0.66600000000000004</v>
      </c>
      <c r="S91" s="15">
        <f>IF(R90="","",VLOOKUP($E90&amp;$D$85&amp;$D$86,'CCG data'!$A:$AD,'CCG data'!L$3,FALSE))</f>
        <v>0.73499999999999999</v>
      </c>
      <c r="T91" s="15">
        <f>IF(T90="","",VLOOKUP($E90&amp;$D$85&amp;$D$86,'CCG data'!$A:$AD,'CCG data'!M$3,FALSE))</f>
        <v>7.6999999999999999E-2</v>
      </c>
      <c r="U91" s="15">
        <f>IF(T90="","",VLOOKUP($E90&amp;$D$85&amp;$D$86,'CCG data'!$A:$AD,'CCG data'!N$3,FALSE))</f>
        <v>0.122</v>
      </c>
      <c r="V91" s="15">
        <f>IF(V90="","",VLOOKUP($E90&amp;$D$85&amp;$D$86,'CCG data'!$A:$AD,'CCG data'!O$3,FALSE))</f>
        <v>0.17299999999999999</v>
      </c>
      <c r="W91" s="142">
        <f>IF(V90="","",VLOOKUP($E90&amp;$D$85&amp;$D$86,'CCG data'!$A:$AD,'CCG data'!P$3,FALSE))</f>
        <v>0.23300000000000001</v>
      </c>
      <c r="Z91" s="178" t="str">
        <f>IFERROR(VLOOKUP($E91&amp;$D$86, Outliers!$A$4:$P$214,13,FALSE),"0")</f>
        <v>0</v>
      </c>
      <c r="AA91" s="178" t="str">
        <f>IFERROR(VLOOKUP($E91&amp;$D$86, Outliers!$A$4:$P$214,14,FALSE),"0")</f>
        <v>0</v>
      </c>
      <c r="AB91" s="178" t="str">
        <f>IFERROR(VLOOKUP($E91&amp;$D$86, Outliers!$A$4:$P$214,15,FALSE),"0")</f>
        <v>0</v>
      </c>
    </row>
    <row r="92" spans="3:29" s="43" customFormat="1" ht="18.75" customHeight="1" x14ac:dyDescent="0.25">
      <c r="D92" s="301"/>
      <c r="E92" s="108" t="s">
        <v>174</v>
      </c>
      <c r="F92" s="372" t="str">
        <f>IF(OR(ISERROR(VLOOKUP($E92&amp;$D$85&amp;$D$86,'CCG data'!$A:$AD,'CCG data'!R$3,FALSE)),ISBLANK(VLOOKUP($E92&amp;$D$85&amp;$D$86,'CCG data'!$A:$AD,'CCG data'!R$3,FALSE))),"",VLOOKUP($E92&amp;$D$85&amp;$D$86,'CCG data'!$A:$AD,'CCG data'!R$3,FALSE))</f>
        <v/>
      </c>
      <c r="G92" s="373"/>
      <c r="H92" s="373">
        <f>IF(OR(ISERROR(VLOOKUP($E92&amp;$D$85&amp;$D$86,'CCG data'!$A:$AD,'CCG data'!S$3,FALSE)),ISBLANK(VLOOKUP($E92&amp;$D$85&amp;$D$86,'CCG data'!$A:$AD,'CCG data'!S$3,FALSE))),"",VLOOKUP($E92&amp;$D$85&amp;$D$86,'CCG data'!$A:$AD,'CCG data'!S$3,FALSE))</f>
        <v>126.2</v>
      </c>
      <c r="I92" s="373"/>
      <c r="J92" s="373">
        <f>IF(OR(ISERROR(VLOOKUP($E92&amp;$D$85&amp;$D$86,'CCG data'!$A:$AD,'CCG data'!T$3,FALSE)),ISBLANK(VLOOKUP($E92&amp;$D$85&amp;$D$86,'CCG data'!$A:$AD,'CCG data'!T$3,FALSE))),"",VLOOKUP($E92&amp;$D$85&amp;$D$86,'CCG data'!$A:$AD,'CCG data'!T$3,FALSE))</f>
        <v>12.3</v>
      </c>
      <c r="K92" s="373"/>
      <c r="L92" s="373">
        <f>IF(OR(ISERROR(VLOOKUP($E92&amp;$D$85&amp;$D$86,'CCG data'!$A:$AD,'CCG data'!U$3,FALSE)),ISBLANK(VLOOKUP($E92&amp;$D$85&amp;$D$86,'CCG data'!$A:$AD,'CCG data'!U$3,FALSE))),"",VLOOKUP($E92&amp;$D$85&amp;$D$86,'CCG data'!$A:$AD,'CCG data'!U$3,FALSE))</f>
        <v>30.1</v>
      </c>
      <c r="M92" s="374"/>
      <c r="N92" s="303">
        <f>IF(OR(ISERROR(VLOOKUP($E92&amp;$D$85&amp;$D$86,'CCG data'!$A:$AD,'CCG data'!G$3,FALSE)),ISBLANK(VLOOKUP($E92&amp;$D$85&amp;$D$86,'CCG data'!$A:$AD,'CCG data'!G$3,FALSE))),"",VLOOKUP($E92&amp;$D$85&amp;$D$86,'CCG data'!$A:$AD,'CCG data'!G$3,FALSE))</f>
        <v>977</v>
      </c>
      <c r="P92" s="354" t="str">
        <f>IF(OR(ISERROR(VLOOKUP($E92&amp;$D$85&amp;$D$86,'CCG data'!$A:$AD,'CCG data'!B$3,FALSE)),ISBLANK(VLOOKUP($E92&amp;$D$85&amp;$D$86,'CCG data'!$A:$AD,'CCG data'!B$3,FALSE))),"",VLOOKUP($E92&amp;$D$85&amp;$D$86,'CCG data'!$A:$AD,'CCG data'!B$3,FALSE))</f>
        <v/>
      </c>
      <c r="Q92" s="246"/>
      <c r="R92" s="246">
        <f>IF(OR(ISERROR(VLOOKUP($E92&amp;$D$85&amp;$D$86,'CCG data'!$A:$AD,'CCG data'!C$3,FALSE)),ISBLANK(VLOOKUP($E92&amp;$D$85&amp;$D$86,'CCG data'!$A:$AD,'CCG data'!C$3,FALSE))),"",VLOOKUP($E92&amp;$D$85&amp;$D$86,'CCG data'!$A:$AD,'CCG data'!C$3,FALSE))</f>
        <v>0.75435005117707266</v>
      </c>
      <c r="S92" s="246"/>
      <c r="T92" s="246">
        <f>IF(OR(ISERROR(VLOOKUP($E92&amp;$D$85&amp;$D$86,'CCG data'!$A:$AD,'CCG data'!D$3,FALSE)),ISBLANK(VLOOKUP($E92&amp;$D$85&amp;$D$86,'CCG data'!$A:$AD,'CCG data'!D$3,FALSE))),"",VLOOKUP($E92&amp;$D$85&amp;$D$86,'CCG data'!$A:$AD,'CCG data'!D$3,FALSE))</f>
        <v>6.2436028659160696E-2</v>
      </c>
      <c r="U92" s="246"/>
      <c r="V92" s="246">
        <f>IF(OR(ISERROR(VLOOKUP($E92&amp;$D$85&amp;$D$86,'CCG data'!$A:$AD,'CCG data'!E$3,FALSE)),ISBLANK(VLOOKUP($E92&amp;$D$85&amp;$D$86,'CCG data'!$A:$AD,'CCG data'!E$3,FALSE))),"",VLOOKUP($E92&amp;$D$85&amp;$D$86,'CCG data'!$A:$AD,'CCG data'!E$3,FALSE))</f>
        <v>0.18321392016376664</v>
      </c>
      <c r="W92" s="387"/>
      <c r="Y92" s="115"/>
      <c r="Z92" s="178">
        <f>IFERROR(VLOOKUP($E92&amp;$D$86, Outliers!$A$4:$P$214,13,FALSE),"0")</f>
        <v>0</v>
      </c>
      <c r="AA92" s="178">
        <f>IFERROR(VLOOKUP($E92&amp;$D$86, Outliers!$A$4:$P$214,14,FALSE),"0")</f>
        <v>0</v>
      </c>
      <c r="AB92" s="178">
        <f>IFERROR(VLOOKUP($E92&amp;$D$86, Outliers!$A$4:$P$214,15,FALSE),"0")</f>
        <v>0</v>
      </c>
      <c r="AC92" s="110"/>
    </row>
    <row r="93" spans="3:29" x14ac:dyDescent="0.25">
      <c r="D93" s="301"/>
      <c r="E93" s="107" t="s">
        <v>27</v>
      </c>
      <c r="F93" s="99" t="str">
        <f>IF(P92="","",VLOOKUP($E92&amp;$D$85&amp;$D$86,'CCG data'!$A:$AD,'CCG data'!W$3,FALSE))</f>
        <v/>
      </c>
      <c r="G93" s="100" t="str">
        <f>IF(P92="","",VLOOKUP($E92&amp;$D$85&amp;$D$86,'CCG data'!$A:$AD,'CCG data'!X$3,FALSE))</f>
        <v/>
      </c>
      <c r="H93" s="100">
        <f>IF(R92="","",VLOOKUP($E92&amp;$D$85&amp;$D$86,'CCG data'!$A:$AD,'CCG data'!Y$3,FALSE))</f>
        <v>117.1</v>
      </c>
      <c r="I93" s="100">
        <f>IF(R92="","",VLOOKUP($E92&amp;$D$85&amp;$D$86,'CCG data'!$A:$AD,'CCG data'!Z$3,FALSE))</f>
        <v>135.4</v>
      </c>
      <c r="J93" s="100">
        <f>IF(T92="","",VLOOKUP($E92&amp;$D$85&amp;$D$86,'CCG data'!$A:$AD,'CCG data'!AA$3,FALSE))</f>
        <v>9.1999999999999993</v>
      </c>
      <c r="K93" s="100">
        <f>IF(T92="","",VLOOKUP($E92&amp;$D$85&amp;$D$86,'CCG data'!$A:$AD,'CCG data'!AB$3,FALSE))</f>
        <v>15.4</v>
      </c>
      <c r="L93" s="100">
        <f>IF(V92="","",VLOOKUP($E92&amp;$D$85&amp;$D$86,'CCG data'!$A:$AD,'CCG data'!AC$3,FALSE))</f>
        <v>25.7</v>
      </c>
      <c r="M93" s="100">
        <f>IF(V92="","",VLOOKUP($E92&amp;$D$85&amp;$D$86,'CCG data'!$A:$AD,'CCG data'!AD$3,FALSE))</f>
        <v>34.6</v>
      </c>
      <c r="N93" s="304"/>
      <c r="P93" s="162" t="str">
        <f>IF(P92="","",VLOOKUP($E92&amp;$D$85&amp;$D$86,'CCG data'!$A:$AD,'CCG data'!I$3,FALSE))</f>
        <v/>
      </c>
      <c r="Q93" s="15" t="str">
        <f>IF(P92="","",VLOOKUP($E92&amp;$D$85&amp;$D$86,'CCG data'!$A:$AD,'CCG data'!J$3,FALSE))</f>
        <v/>
      </c>
      <c r="R93" s="15">
        <f>IF(R92="","",VLOOKUP($E92&amp;$D$85&amp;$D$86,'CCG data'!$A:$AD,'CCG data'!K$3,FALSE))</f>
        <v>0.72599999999999998</v>
      </c>
      <c r="S93" s="15">
        <f>IF(R92="","",VLOOKUP($E92&amp;$D$85&amp;$D$86,'CCG data'!$A:$AD,'CCG data'!L$3,FALSE))</f>
        <v>0.78</v>
      </c>
      <c r="T93" s="15">
        <f>IF(T92="","",VLOOKUP($E92&amp;$D$85&amp;$D$86,'CCG data'!$A:$AD,'CCG data'!M$3,FALSE))</f>
        <v>4.9000000000000002E-2</v>
      </c>
      <c r="U93" s="15">
        <f>IF(T92="","",VLOOKUP($E92&amp;$D$85&amp;$D$86,'CCG data'!$A:$AD,'CCG data'!N$3,FALSE))</f>
        <v>7.9000000000000001E-2</v>
      </c>
      <c r="V93" s="15">
        <f>IF(V92="","",VLOOKUP($E92&amp;$D$85&amp;$D$86,'CCG data'!$A:$AD,'CCG data'!O$3,FALSE))</f>
        <v>0.16</v>
      </c>
      <c r="W93" s="142">
        <f>IF(V92="","",VLOOKUP($E92&amp;$D$85&amp;$D$86,'CCG data'!$A:$AD,'CCG data'!P$3,FALSE))</f>
        <v>0.20899999999999999</v>
      </c>
      <c r="Z93" s="178" t="str">
        <f>IFERROR(VLOOKUP($E93&amp;$D$86, Outliers!$A$4:$P$214,13,FALSE),"0")</f>
        <v>0</v>
      </c>
      <c r="AA93" s="178" t="str">
        <f>IFERROR(VLOOKUP($E93&amp;$D$86, Outliers!$A$4:$P$214,14,FALSE),"0")</f>
        <v>0</v>
      </c>
      <c r="AB93" s="178" t="str">
        <f>IFERROR(VLOOKUP($E93&amp;$D$86, Outliers!$A$4:$P$214,15,FALSE),"0")</f>
        <v>0</v>
      </c>
    </row>
    <row r="94" spans="3:29" s="43" customFormat="1" ht="18.75" customHeight="1" x14ac:dyDescent="0.25">
      <c r="D94" s="301"/>
      <c r="E94" s="108" t="s">
        <v>439</v>
      </c>
      <c r="F94" s="372" t="str">
        <f>IF(OR(ISERROR(VLOOKUP($E94&amp;$D$85&amp;$D$86,'CCG data'!$A:$AD,'CCG data'!R$3,FALSE)),ISBLANK(VLOOKUP($E94&amp;$D$85&amp;$D$86,'CCG data'!$A:$AD,'CCG data'!R$3,FALSE))),"",VLOOKUP($E94&amp;$D$85&amp;$D$86,'CCG data'!$A:$AD,'CCG data'!R$3,FALSE))</f>
        <v/>
      </c>
      <c r="G94" s="373"/>
      <c r="H94" s="373">
        <f>IF(OR(ISERROR(VLOOKUP($E94&amp;$D$85&amp;$D$86,'CCG data'!$A:$AD,'CCG data'!S$3,FALSE)),ISBLANK(VLOOKUP($E94&amp;$D$85&amp;$D$86,'CCG data'!$A:$AD,'CCG data'!S$3,FALSE))),"",VLOOKUP($E94&amp;$D$85&amp;$D$86,'CCG data'!$A:$AD,'CCG data'!S$3,FALSE))</f>
        <v>138</v>
      </c>
      <c r="I94" s="373"/>
      <c r="J94" s="373">
        <f>IF(OR(ISERROR(VLOOKUP($E94&amp;$D$85&amp;$D$86,'CCG data'!$A:$AD,'CCG data'!T$3,FALSE)),ISBLANK(VLOOKUP($E94&amp;$D$85&amp;$D$86,'CCG data'!$A:$AD,'CCG data'!T$3,FALSE))),"",VLOOKUP($E94&amp;$D$85&amp;$D$86,'CCG data'!$A:$AD,'CCG data'!T$3,FALSE))</f>
        <v>17.5</v>
      </c>
      <c r="K94" s="373"/>
      <c r="L94" s="373">
        <f>IF(OR(ISERROR(VLOOKUP($E94&amp;$D$85&amp;$D$86,'CCG data'!$A:$AD,'CCG data'!U$3,FALSE)),ISBLANK(VLOOKUP($E94&amp;$D$85&amp;$D$86,'CCG data'!$A:$AD,'CCG data'!U$3,FALSE))),"",VLOOKUP($E94&amp;$D$85&amp;$D$86,'CCG data'!$A:$AD,'CCG data'!U$3,FALSE))</f>
        <v>30.5</v>
      </c>
      <c r="M94" s="374"/>
      <c r="N94" s="303">
        <f>IF(OR(ISERROR(VLOOKUP($E94&amp;$D$85&amp;$D$86,'CCG data'!$A:$AD,'CCG data'!G$3,FALSE)),ISBLANK(VLOOKUP($E94&amp;$D$85&amp;$D$86,'CCG data'!$A:$AD,'CCG data'!G$3,FALSE))),"",VLOOKUP($E94&amp;$D$85&amp;$D$86,'CCG data'!$A:$AD,'CCG data'!G$3,FALSE))</f>
        <v>685</v>
      </c>
      <c r="P94" s="354" t="str">
        <f>IF(OR(ISERROR(VLOOKUP($E94&amp;$D$85&amp;$D$86,'CCG data'!$A:$AD,'CCG data'!B$3,FALSE)),ISBLANK(VLOOKUP($E94&amp;$D$85&amp;$D$86,'CCG data'!$A:$AD,'CCG data'!B$3,FALSE))),"",VLOOKUP($E94&amp;$D$85&amp;$D$86,'CCG data'!$A:$AD,'CCG data'!B$3,FALSE))</f>
        <v/>
      </c>
      <c r="Q94" s="246"/>
      <c r="R94" s="246">
        <f>IF(OR(ISERROR(VLOOKUP($E94&amp;$D$85&amp;$D$86,'CCG data'!$A:$AD,'CCG data'!C$3,FALSE)),ISBLANK(VLOOKUP($E94&amp;$D$85&amp;$D$86,'CCG data'!$A:$AD,'CCG data'!C$3,FALSE))),"",VLOOKUP($E94&amp;$D$85&amp;$D$86,'CCG data'!$A:$AD,'CCG data'!C$3,FALSE))</f>
        <v>0.74306569343065698</v>
      </c>
      <c r="S94" s="246"/>
      <c r="T94" s="246">
        <f>IF(OR(ISERROR(VLOOKUP($E94&amp;$D$85&amp;$D$86,'CCG data'!$A:$AD,'CCG data'!D$3,FALSE)),ISBLANK(VLOOKUP($E94&amp;$D$85&amp;$D$86,'CCG data'!$A:$AD,'CCG data'!D$3,FALSE))),"",VLOOKUP($E94&amp;$D$85&amp;$D$86,'CCG data'!$A:$AD,'CCG data'!D$3,FALSE))</f>
        <v>8.7591240875912413E-2</v>
      </c>
      <c r="U94" s="246"/>
      <c r="V94" s="246">
        <f>IF(OR(ISERROR(VLOOKUP($E94&amp;$D$85&amp;$D$86,'CCG data'!$A:$AD,'CCG data'!E$3,FALSE)),ISBLANK(VLOOKUP($E94&amp;$D$85&amp;$D$86,'CCG data'!$A:$AD,'CCG data'!E$3,FALSE))),"",VLOOKUP($E94&amp;$D$85&amp;$D$86,'CCG data'!$A:$AD,'CCG data'!E$3,FALSE))</f>
        <v>0.16934306569343066</v>
      </c>
      <c r="W94" s="387"/>
      <c r="Y94" s="115"/>
      <c r="Z94" s="178">
        <f>IFERROR(VLOOKUP($E94&amp;$D$86, Outliers!$A$4:$P$214,13,FALSE),"0")</f>
        <v>0</v>
      </c>
      <c r="AA94" s="178">
        <f>IFERROR(VLOOKUP($E94&amp;$D$86, Outliers!$A$4:$P$214,14,FALSE),"0")</f>
        <v>0</v>
      </c>
      <c r="AB94" s="178">
        <f>IFERROR(VLOOKUP($E94&amp;$D$86, Outliers!$A$4:$P$214,15,FALSE),"0")</f>
        <v>0</v>
      </c>
      <c r="AC94" s="110"/>
    </row>
    <row r="95" spans="3:29" x14ac:dyDescent="0.25">
      <c r="D95" s="301"/>
      <c r="E95" s="107" t="s">
        <v>27</v>
      </c>
      <c r="F95" s="99" t="str">
        <f>IF(P94="","",VLOOKUP($E94&amp;$D$85&amp;$D$86,'CCG data'!$A:$AD,'CCG data'!W$3,FALSE))</f>
        <v/>
      </c>
      <c r="G95" s="100" t="str">
        <f>IF(P94="","",VLOOKUP($E94&amp;$D$85&amp;$D$86,'CCG data'!$A:$AD,'CCG data'!X$3,FALSE))</f>
        <v/>
      </c>
      <c r="H95" s="100">
        <f>IF(R94="","",VLOOKUP($E94&amp;$D$85&amp;$D$86,'CCG data'!$A:$AD,'CCG data'!Y$3,FALSE))</f>
        <v>126</v>
      </c>
      <c r="I95" s="100">
        <f>IF(R94="","",VLOOKUP($E94&amp;$D$85&amp;$D$86,'CCG data'!$A:$AD,'CCG data'!Z$3,FALSE))</f>
        <v>150</v>
      </c>
      <c r="J95" s="100">
        <f>IF(T94="","",VLOOKUP($E94&amp;$D$85&amp;$D$86,'CCG data'!$A:$AD,'CCG data'!AA$3,FALSE))</f>
        <v>13.1</v>
      </c>
      <c r="K95" s="100">
        <f>IF(T94="","",VLOOKUP($E94&amp;$D$85&amp;$D$86,'CCG data'!$A:$AD,'CCG data'!AB$3,FALSE))</f>
        <v>21.9</v>
      </c>
      <c r="L95" s="100">
        <f>IF(V94="","",VLOOKUP($E94&amp;$D$85&amp;$D$86,'CCG data'!$A:$AD,'CCG data'!AC$3,FALSE))</f>
        <v>25</v>
      </c>
      <c r="M95" s="100">
        <f>IF(V94="","",VLOOKUP($E94&amp;$D$85&amp;$D$86,'CCG data'!$A:$AD,'CCG data'!AD$3,FALSE))</f>
        <v>36.1</v>
      </c>
      <c r="N95" s="304"/>
      <c r="P95" s="162" t="str">
        <f>IF(P94="","",VLOOKUP($E94&amp;$D$85&amp;$D$86,'CCG data'!$A:$AD,'CCG data'!I$3,FALSE))</f>
        <v/>
      </c>
      <c r="Q95" s="15" t="str">
        <f>IF(P94="","",VLOOKUP($E94&amp;$D$85&amp;$D$86,'CCG data'!$A:$AD,'CCG data'!J$3,FALSE))</f>
        <v/>
      </c>
      <c r="R95" s="15">
        <f>IF(R94="","",VLOOKUP($E94&amp;$D$85&amp;$D$86,'CCG data'!$A:$AD,'CCG data'!K$3,FALSE))</f>
        <v>0.70899999999999996</v>
      </c>
      <c r="S95" s="15">
        <f>IF(R94="","",VLOOKUP($E94&amp;$D$85&amp;$D$86,'CCG data'!$A:$AD,'CCG data'!L$3,FALSE))</f>
        <v>0.77400000000000002</v>
      </c>
      <c r="T95" s="15">
        <f>IF(T94="","",VLOOKUP($E94&amp;$D$85&amp;$D$86,'CCG data'!$A:$AD,'CCG data'!M$3,FALSE))</f>
        <v>6.9000000000000006E-2</v>
      </c>
      <c r="U95" s="15">
        <f>IF(T94="","",VLOOKUP($E94&amp;$D$85&amp;$D$86,'CCG data'!$A:$AD,'CCG data'!N$3,FALSE))</f>
        <v>0.111</v>
      </c>
      <c r="V95" s="15">
        <f>IF(V94="","",VLOOKUP($E94&amp;$D$85&amp;$D$86,'CCG data'!$A:$AD,'CCG data'!O$3,FALSE))</f>
        <v>0.14299999999999999</v>
      </c>
      <c r="W95" s="142">
        <f>IF(V94="","",VLOOKUP($E94&amp;$D$85&amp;$D$86,'CCG data'!$A:$AD,'CCG data'!P$3,FALSE))</f>
        <v>0.19900000000000001</v>
      </c>
      <c r="Z95" s="178" t="str">
        <f>IFERROR(VLOOKUP($E95&amp;$D$86, Outliers!$A$4:$P$214,13,FALSE),"0")</f>
        <v>0</v>
      </c>
      <c r="AA95" s="178" t="str">
        <f>IFERROR(VLOOKUP($E95&amp;$D$86, Outliers!$A$4:$P$214,14,FALSE),"0")</f>
        <v>0</v>
      </c>
      <c r="AB95" s="178" t="str">
        <f>IFERROR(VLOOKUP($E95&amp;$D$86, Outliers!$A$4:$P$214,15,FALSE),"0")</f>
        <v>0</v>
      </c>
    </row>
    <row r="96" spans="3:29" s="43" customFormat="1" ht="18.75" customHeight="1" x14ac:dyDescent="0.25">
      <c r="D96" s="301"/>
      <c r="E96" s="108" t="s">
        <v>175</v>
      </c>
      <c r="F96" s="372" t="str">
        <f>IF(OR(ISERROR(VLOOKUP($E96&amp;$D$85&amp;$D$86,'CCG data'!$A:$AD,'CCG data'!R$3,FALSE)),ISBLANK(VLOOKUP($E96&amp;$D$85&amp;$D$86,'CCG data'!$A:$AD,'CCG data'!R$3,FALSE))),"",VLOOKUP($E96&amp;$D$85&amp;$D$86,'CCG data'!$A:$AD,'CCG data'!R$3,FALSE))</f>
        <v/>
      </c>
      <c r="G96" s="373"/>
      <c r="H96" s="373">
        <f>IF(OR(ISERROR(VLOOKUP($E96&amp;$D$85&amp;$D$86,'CCG data'!$A:$AD,'CCG data'!S$3,FALSE)),ISBLANK(VLOOKUP($E96&amp;$D$85&amp;$D$86,'CCG data'!$A:$AD,'CCG data'!S$3,FALSE))),"",VLOOKUP($E96&amp;$D$85&amp;$D$86,'CCG data'!$A:$AD,'CCG data'!S$3,FALSE))</f>
        <v>97.3</v>
      </c>
      <c r="I96" s="373"/>
      <c r="J96" s="373">
        <f>IF(OR(ISERROR(VLOOKUP($E96&amp;$D$85&amp;$D$86,'CCG data'!$A:$AD,'CCG data'!T$3,FALSE)),ISBLANK(VLOOKUP($E96&amp;$D$85&amp;$D$86,'CCG data'!$A:$AD,'CCG data'!T$3,FALSE))),"",VLOOKUP($E96&amp;$D$85&amp;$D$86,'CCG data'!$A:$AD,'CCG data'!T$3,FALSE))</f>
        <v>19.2</v>
      </c>
      <c r="K96" s="373"/>
      <c r="L96" s="373">
        <f>IF(OR(ISERROR(VLOOKUP($E96&amp;$D$85&amp;$D$86,'CCG data'!$A:$AD,'CCG data'!U$3,FALSE)),ISBLANK(VLOOKUP($E96&amp;$D$85&amp;$D$86,'CCG data'!$A:$AD,'CCG data'!U$3,FALSE))),"",VLOOKUP($E96&amp;$D$85&amp;$D$86,'CCG data'!$A:$AD,'CCG data'!U$3,FALSE))</f>
        <v>45.8</v>
      </c>
      <c r="M96" s="374"/>
      <c r="N96" s="303">
        <f>IF(OR(ISERROR(VLOOKUP($E96&amp;$D$85&amp;$D$86,'CCG data'!$A:$AD,'CCG data'!G$3,FALSE)),ISBLANK(VLOOKUP($E96&amp;$D$85&amp;$D$86,'CCG data'!$A:$AD,'CCG data'!G$3,FALSE))),"",VLOOKUP($E96&amp;$D$85&amp;$D$86,'CCG data'!$A:$AD,'CCG data'!G$3,FALSE))</f>
        <v>1412</v>
      </c>
      <c r="P96" s="354" t="str">
        <f>IF(OR(ISERROR(VLOOKUP($E96&amp;$D$85&amp;$D$86,'CCG data'!$A:$AD,'CCG data'!B$3,FALSE)),ISBLANK(VLOOKUP($E96&amp;$D$85&amp;$D$86,'CCG data'!$A:$AD,'CCG data'!B$3,FALSE))),"",VLOOKUP($E96&amp;$D$85&amp;$D$86,'CCG data'!$A:$AD,'CCG data'!B$3,FALSE))</f>
        <v/>
      </c>
      <c r="Q96" s="246"/>
      <c r="R96" s="246">
        <f>IF(OR(ISERROR(VLOOKUP($E96&amp;$D$85&amp;$D$86,'CCG data'!$A:$AD,'CCG data'!C$3,FALSE)),ISBLANK(VLOOKUP($E96&amp;$D$85&amp;$D$86,'CCG data'!$A:$AD,'CCG data'!C$3,FALSE))),"",VLOOKUP($E96&amp;$D$85&amp;$D$86,'CCG data'!$A:$AD,'CCG data'!C$3,FALSE))</f>
        <v>0.60127478753541075</v>
      </c>
      <c r="S96" s="246"/>
      <c r="T96" s="246">
        <f>IF(OR(ISERROR(VLOOKUP($E96&amp;$D$85&amp;$D$86,'CCG data'!$A:$AD,'CCG data'!D$3,FALSE)),ISBLANK(VLOOKUP($E96&amp;$D$85&amp;$D$86,'CCG data'!$A:$AD,'CCG data'!D$3,FALSE))),"",VLOOKUP($E96&amp;$D$85&amp;$D$86,'CCG data'!$A:$AD,'CCG data'!D$3,FALSE))</f>
        <v>0.11402266288951841</v>
      </c>
      <c r="U96" s="246"/>
      <c r="V96" s="246">
        <f>IF(OR(ISERROR(VLOOKUP($E96&amp;$D$85&amp;$D$86,'CCG data'!$A:$AD,'CCG data'!E$3,FALSE)),ISBLANK(VLOOKUP($E96&amp;$D$85&amp;$D$86,'CCG data'!$A:$AD,'CCG data'!E$3,FALSE))),"",VLOOKUP($E96&amp;$D$85&amp;$D$86,'CCG data'!$A:$AD,'CCG data'!E$3,FALSE))</f>
        <v>0.2847025495750708</v>
      </c>
      <c r="W96" s="387"/>
      <c r="Y96" s="115"/>
      <c r="Z96" s="178">
        <f>IFERROR(VLOOKUP($E96&amp;$D$86, Outliers!$A$4:$P$214,13,FALSE),"0")</f>
        <v>1</v>
      </c>
      <c r="AA96" s="178">
        <f>IFERROR(VLOOKUP($E96&amp;$D$86, Outliers!$A$4:$P$214,14,FALSE),"0")</f>
        <v>0</v>
      </c>
      <c r="AB96" s="178">
        <f>IFERROR(VLOOKUP($E96&amp;$D$86, Outliers!$A$4:$P$214,15,FALSE),"0")</f>
        <v>1</v>
      </c>
      <c r="AC96" s="110"/>
    </row>
    <row r="97" spans="4:29" x14ac:dyDescent="0.25">
      <c r="D97" s="301"/>
      <c r="E97" s="107" t="s">
        <v>27</v>
      </c>
      <c r="F97" s="99" t="str">
        <f>IF(P96="","",VLOOKUP($E96&amp;$D$85&amp;$D$86,'CCG data'!$A:$AD,'CCG data'!W$3,FALSE))</f>
        <v/>
      </c>
      <c r="G97" s="100" t="str">
        <f>IF(P96="","",VLOOKUP($E96&amp;$D$85&amp;$D$86,'CCG data'!$A:$AD,'CCG data'!X$3,FALSE))</f>
        <v/>
      </c>
      <c r="H97" s="100">
        <f>IF(R96="","",VLOOKUP($E96&amp;$D$85&amp;$D$86,'CCG data'!$A:$AD,'CCG data'!Y$3,FALSE))</f>
        <v>90.8</v>
      </c>
      <c r="I97" s="100">
        <f>IF(R96="","",VLOOKUP($E96&amp;$D$85&amp;$D$86,'CCG data'!$A:$AD,'CCG data'!Z$3,FALSE))</f>
        <v>103.9</v>
      </c>
      <c r="J97" s="100">
        <f>IF(T96="","",VLOOKUP($E96&amp;$D$85&amp;$D$86,'CCG data'!$A:$AD,'CCG data'!AA$3,FALSE))</f>
        <v>16.3</v>
      </c>
      <c r="K97" s="100">
        <f>IF(T96="","",VLOOKUP($E96&amp;$D$85&amp;$D$86,'CCG data'!$A:$AD,'CCG data'!AB$3,FALSE))</f>
        <v>22.2</v>
      </c>
      <c r="L97" s="100">
        <f>IF(V96="","",VLOOKUP($E96&amp;$D$85&amp;$D$86,'CCG data'!$A:$AD,'CCG data'!AC$3,FALSE))</f>
        <v>41.3</v>
      </c>
      <c r="M97" s="100">
        <f>IF(V96="","",VLOOKUP($E96&amp;$D$85&amp;$D$86,'CCG data'!$A:$AD,'CCG data'!AD$3,FALSE))</f>
        <v>50.3</v>
      </c>
      <c r="N97" s="304"/>
      <c r="P97" s="162" t="str">
        <f>IF(P96="","",VLOOKUP($E96&amp;$D$85&amp;$D$86,'CCG data'!$A:$AD,'CCG data'!I$3,FALSE))</f>
        <v/>
      </c>
      <c r="Q97" s="15" t="str">
        <f>IF(P96="","",VLOOKUP($E96&amp;$D$85&amp;$D$86,'CCG data'!$A:$AD,'CCG data'!J$3,FALSE))</f>
        <v/>
      </c>
      <c r="R97" s="15">
        <f>IF(R96="","",VLOOKUP($E96&amp;$D$85&amp;$D$86,'CCG data'!$A:$AD,'CCG data'!K$3,FALSE))</f>
        <v>0.57499999999999996</v>
      </c>
      <c r="S97" s="15">
        <f>IF(R96="","",VLOOKUP($E96&amp;$D$85&amp;$D$86,'CCG data'!$A:$AD,'CCG data'!L$3,FALSE))</f>
        <v>0.627</v>
      </c>
      <c r="T97" s="15">
        <f>IF(T96="","",VLOOKUP($E96&amp;$D$85&amp;$D$86,'CCG data'!$A:$AD,'CCG data'!M$3,FALSE))</f>
        <v>9.8000000000000004E-2</v>
      </c>
      <c r="U97" s="15">
        <f>IF(T96="","",VLOOKUP($E96&amp;$D$85&amp;$D$86,'CCG data'!$A:$AD,'CCG data'!N$3,FALSE))</f>
        <v>0.13200000000000001</v>
      </c>
      <c r="V97" s="15">
        <f>IF(V96="","",VLOOKUP($E96&amp;$D$85&amp;$D$86,'CCG data'!$A:$AD,'CCG data'!O$3,FALSE))</f>
        <v>0.26200000000000001</v>
      </c>
      <c r="W97" s="142">
        <f>IF(V96="","",VLOOKUP($E96&amp;$D$85&amp;$D$86,'CCG data'!$A:$AD,'CCG data'!P$3,FALSE))</f>
        <v>0.309</v>
      </c>
      <c r="Z97" s="178" t="str">
        <f>IFERROR(VLOOKUP($E97&amp;$D$86, Outliers!$A$4:$P$214,13,FALSE),"0")</f>
        <v>0</v>
      </c>
      <c r="AA97" s="178" t="str">
        <f>IFERROR(VLOOKUP($E97&amp;$D$86, Outliers!$A$4:$P$214,14,FALSE),"0")</f>
        <v>0</v>
      </c>
      <c r="AB97" s="178" t="str">
        <f>IFERROR(VLOOKUP($E97&amp;$D$86, Outliers!$A$4:$P$214,15,FALSE),"0")</f>
        <v>0</v>
      </c>
    </row>
    <row r="98" spans="4:29" s="43" customFormat="1" ht="18.75" customHeight="1" x14ac:dyDescent="0.25">
      <c r="D98" s="301"/>
      <c r="E98" s="108" t="s">
        <v>176</v>
      </c>
      <c r="F98" s="372" t="str">
        <f>IF(OR(ISERROR(VLOOKUP($E98&amp;$D$85&amp;$D$86,'CCG data'!$A:$AD,'CCG data'!R$3,FALSE)),ISBLANK(VLOOKUP($E98&amp;$D$85&amp;$D$86,'CCG data'!$A:$AD,'CCG data'!R$3,FALSE))),"",VLOOKUP($E98&amp;$D$85&amp;$D$86,'CCG data'!$A:$AD,'CCG data'!R$3,FALSE))</f>
        <v/>
      </c>
      <c r="G98" s="373"/>
      <c r="H98" s="373">
        <f>IF(OR(ISERROR(VLOOKUP($E98&amp;$D$85&amp;$D$86,'CCG data'!$A:$AD,'CCG data'!S$3,FALSE)),ISBLANK(VLOOKUP($E98&amp;$D$85&amp;$D$86,'CCG data'!$A:$AD,'CCG data'!S$3,FALSE))),"",VLOOKUP($E98&amp;$D$85&amp;$D$86,'CCG data'!$A:$AD,'CCG data'!S$3,FALSE))</f>
        <v>79.7</v>
      </c>
      <c r="I98" s="373"/>
      <c r="J98" s="373">
        <f>IF(OR(ISERROR(VLOOKUP($E98&amp;$D$85&amp;$D$86,'CCG data'!$A:$AD,'CCG data'!T$3,FALSE)),ISBLANK(VLOOKUP($E98&amp;$D$85&amp;$D$86,'CCG data'!$A:$AD,'CCG data'!T$3,FALSE))),"",VLOOKUP($E98&amp;$D$85&amp;$D$86,'CCG data'!$A:$AD,'CCG data'!T$3,FALSE))</f>
        <v>16.3</v>
      </c>
      <c r="K98" s="373"/>
      <c r="L98" s="373">
        <f>IF(OR(ISERROR(VLOOKUP($E98&amp;$D$85&amp;$D$86,'CCG data'!$A:$AD,'CCG data'!U$3,FALSE)),ISBLANK(VLOOKUP($E98&amp;$D$85&amp;$D$86,'CCG data'!$A:$AD,'CCG data'!U$3,FALSE))),"",VLOOKUP($E98&amp;$D$85&amp;$D$86,'CCG data'!$A:$AD,'CCG data'!U$3,FALSE))</f>
        <v>42.6</v>
      </c>
      <c r="M98" s="374"/>
      <c r="N98" s="303">
        <f>IF(OR(ISERROR(VLOOKUP($E98&amp;$D$85&amp;$D$86,'CCG data'!$A:$AD,'CCG data'!G$3,FALSE)),ISBLANK(VLOOKUP($E98&amp;$D$85&amp;$D$86,'CCG data'!$A:$AD,'CCG data'!G$3,FALSE))),"",VLOOKUP($E98&amp;$D$85&amp;$D$86,'CCG data'!$A:$AD,'CCG data'!G$3,FALSE))</f>
        <v>1031</v>
      </c>
      <c r="P98" s="354" t="str">
        <f>IF(OR(ISERROR(VLOOKUP($E98&amp;$D$85&amp;$D$86,'CCG data'!$A:$AD,'CCG data'!B$3,FALSE)),ISBLANK(VLOOKUP($E98&amp;$D$85&amp;$D$86,'CCG data'!$A:$AD,'CCG data'!B$3,FALSE))),"",VLOOKUP($E98&amp;$D$85&amp;$D$86,'CCG data'!$A:$AD,'CCG data'!B$3,FALSE))</f>
        <v/>
      </c>
      <c r="Q98" s="246"/>
      <c r="R98" s="246">
        <f>IF(OR(ISERROR(VLOOKUP($E98&amp;$D$85&amp;$D$86,'CCG data'!$A:$AD,'CCG data'!C$3,FALSE)),ISBLANK(VLOOKUP($E98&amp;$D$85&amp;$D$86,'CCG data'!$A:$AD,'CCG data'!C$3,FALSE))),"",VLOOKUP($E98&amp;$D$85&amp;$D$86,'CCG data'!$A:$AD,'CCG data'!C$3,FALSE))</f>
        <v>0.57807953443258975</v>
      </c>
      <c r="S98" s="246"/>
      <c r="T98" s="246">
        <f>IF(OR(ISERROR(VLOOKUP($E98&amp;$D$85&amp;$D$86,'CCG data'!$A:$AD,'CCG data'!D$3,FALSE)),ISBLANK(VLOOKUP($E98&amp;$D$85&amp;$D$86,'CCG data'!$A:$AD,'CCG data'!D$3,FALSE))),"",VLOOKUP($E98&amp;$D$85&amp;$D$86,'CCG data'!$A:$AD,'CCG data'!D$3,FALSE))</f>
        <v>9.990300678952474E-2</v>
      </c>
      <c r="U98" s="246"/>
      <c r="V98" s="246">
        <f>IF(OR(ISERROR(VLOOKUP($E98&amp;$D$85&amp;$D$86,'CCG data'!$A:$AD,'CCG data'!E$3,FALSE)),ISBLANK(VLOOKUP($E98&amp;$D$85&amp;$D$86,'CCG data'!$A:$AD,'CCG data'!E$3,FALSE))),"",VLOOKUP($E98&amp;$D$85&amp;$D$86,'CCG data'!$A:$AD,'CCG data'!E$3,FALSE))</f>
        <v>0.32201745877788557</v>
      </c>
      <c r="W98" s="387"/>
      <c r="Y98" s="115"/>
      <c r="Z98" s="178">
        <f>IFERROR(VLOOKUP($E98&amp;$D$86, Outliers!$A$4:$P$214,13,FALSE),"0")</f>
        <v>1</v>
      </c>
      <c r="AA98" s="178">
        <f>IFERROR(VLOOKUP($E98&amp;$D$86, Outliers!$A$4:$P$214,14,FALSE),"0")</f>
        <v>0</v>
      </c>
      <c r="AB98" s="178">
        <f>IFERROR(VLOOKUP($E98&amp;$D$86, Outliers!$A$4:$P$214,15,FALSE),"0")</f>
        <v>1</v>
      </c>
      <c r="AC98" s="110"/>
    </row>
    <row r="99" spans="4:29" x14ac:dyDescent="0.25">
      <c r="D99" s="301"/>
      <c r="E99" s="107" t="s">
        <v>27</v>
      </c>
      <c r="F99" s="99" t="str">
        <f>IF(P98="","",VLOOKUP($E98&amp;$D$85&amp;$D$86,'CCG data'!$A:$AD,'CCG data'!W$3,FALSE))</f>
        <v/>
      </c>
      <c r="G99" s="100" t="str">
        <f>IF(P98="","",VLOOKUP($E98&amp;$D$85&amp;$D$86,'CCG data'!$A:$AD,'CCG data'!X$3,FALSE))</f>
        <v/>
      </c>
      <c r="H99" s="100">
        <f>IF(R98="","",VLOOKUP($E98&amp;$D$85&amp;$D$86,'CCG data'!$A:$AD,'CCG data'!Y$3,FALSE))</f>
        <v>73.3</v>
      </c>
      <c r="I99" s="100">
        <f>IF(R98="","",VLOOKUP($E98&amp;$D$85&amp;$D$86,'CCG data'!$A:$AD,'CCG data'!Z$3,FALSE))</f>
        <v>86.1</v>
      </c>
      <c r="J99" s="100">
        <f>IF(T98="","",VLOOKUP($E98&amp;$D$85&amp;$D$86,'CCG data'!$A:$AD,'CCG data'!AA$3,FALSE))</f>
        <v>13.1</v>
      </c>
      <c r="K99" s="100">
        <f>IF(T98="","",VLOOKUP($E98&amp;$D$85&amp;$D$86,'CCG data'!$A:$AD,'CCG data'!AB$3,FALSE))</f>
        <v>19.399999999999999</v>
      </c>
      <c r="L99" s="100">
        <f>IF(V98="","",VLOOKUP($E98&amp;$D$85&amp;$D$86,'CCG data'!$A:$AD,'CCG data'!AC$3,FALSE))</f>
        <v>38</v>
      </c>
      <c r="M99" s="100">
        <f>IF(V98="","",VLOOKUP($E98&amp;$D$85&amp;$D$86,'CCG data'!$A:$AD,'CCG data'!AD$3,FALSE))</f>
        <v>47.2</v>
      </c>
      <c r="N99" s="304"/>
      <c r="P99" s="162" t="str">
        <f>IF(P98="","",VLOOKUP($E98&amp;$D$85&amp;$D$86,'CCG data'!$A:$AD,'CCG data'!I$3,FALSE))</f>
        <v/>
      </c>
      <c r="Q99" s="15" t="str">
        <f>IF(P98="","",VLOOKUP($E98&amp;$D$85&amp;$D$86,'CCG data'!$A:$AD,'CCG data'!J$3,FALSE))</f>
        <v/>
      </c>
      <c r="R99" s="15">
        <f>IF(R98="","",VLOOKUP($E98&amp;$D$85&amp;$D$86,'CCG data'!$A:$AD,'CCG data'!K$3,FALSE))</f>
        <v>0.54800000000000004</v>
      </c>
      <c r="S99" s="15">
        <f>IF(R98="","",VLOOKUP($E98&amp;$D$85&amp;$D$86,'CCG data'!$A:$AD,'CCG data'!L$3,FALSE))</f>
        <v>0.60799999999999998</v>
      </c>
      <c r="T99" s="15">
        <f>IF(T98="","",VLOOKUP($E98&amp;$D$85&amp;$D$86,'CCG data'!$A:$AD,'CCG data'!M$3,FALSE))</f>
        <v>8.3000000000000004E-2</v>
      </c>
      <c r="U99" s="15">
        <f>IF(T98="","",VLOOKUP($E98&amp;$D$85&amp;$D$86,'CCG data'!$A:$AD,'CCG data'!N$3,FALSE))</f>
        <v>0.12</v>
      </c>
      <c r="V99" s="15">
        <f>IF(V98="","",VLOOKUP($E98&amp;$D$85&amp;$D$86,'CCG data'!$A:$AD,'CCG data'!O$3,FALSE))</f>
        <v>0.29399999999999998</v>
      </c>
      <c r="W99" s="142">
        <f>IF(V98="","",VLOOKUP($E98&amp;$D$85&amp;$D$86,'CCG data'!$A:$AD,'CCG data'!P$3,FALSE))</f>
        <v>0.35099999999999998</v>
      </c>
      <c r="Z99" s="178" t="str">
        <f>IFERROR(VLOOKUP($E99&amp;$D$86, Outliers!$A$4:$P$214,13,FALSE),"0")</f>
        <v>0</v>
      </c>
      <c r="AA99" s="178" t="str">
        <f>IFERROR(VLOOKUP($E99&amp;$D$86, Outliers!$A$4:$P$214,14,FALSE),"0")</f>
        <v>0</v>
      </c>
      <c r="AB99" s="178" t="str">
        <f>IFERROR(VLOOKUP($E99&amp;$D$86, Outliers!$A$4:$P$214,15,FALSE),"0")</f>
        <v>0</v>
      </c>
    </row>
    <row r="100" spans="4:29" s="43" customFormat="1" ht="18.75" customHeight="1" x14ac:dyDescent="0.25">
      <c r="D100" s="301"/>
      <c r="E100" s="108" t="s">
        <v>440</v>
      </c>
      <c r="F100" s="372" t="str">
        <f>IF(OR(ISERROR(VLOOKUP($E100&amp;$D$85&amp;$D$86,'CCG data'!$A:$AD,'CCG data'!R$3,FALSE)),ISBLANK(VLOOKUP($E100&amp;$D$85&amp;$D$86,'CCG data'!$A:$AD,'CCG data'!R$3,FALSE))),"",VLOOKUP($E100&amp;$D$85&amp;$D$86,'CCG data'!$A:$AD,'CCG data'!R$3,FALSE))</f>
        <v/>
      </c>
      <c r="G100" s="373"/>
      <c r="H100" s="373">
        <f>IF(OR(ISERROR(VLOOKUP($E100&amp;$D$85&amp;$D$86,'CCG data'!$A:$AD,'CCG data'!S$3,FALSE)),ISBLANK(VLOOKUP($E100&amp;$D$85&amp;$D$86,'CCG data'!$A:$AD,'CCG data'!S$3,FALSE))),"",VLOOKUP($E100&amp;$D$85&amp;$D$86,'CCG data'!$A:$AD,'CCG data'!S$3,FALSE))</f>
        <v>107.6</v>
      </c>
      <c r="I100" s="373"/>
      <c r="J100" s="373">
        <f>IF(OR(ISERROR(VLOOKUP($E100&amp;$D$85&amp;$D$86,'CCG data'!$A:$AD,'CCG data'!T$3,FALSE)),ISBLANK(VLOOKUP($E100&amp;$D$85&amp;$D$86,'CCG data'!$A:$AD,'CCG data'!T$3,FALSE))),"",VLOOKUP($E100&amp;$D$85&amp;$D$86,'CCG data'!$A:$AD,'CCG data'!T$3,FALSE))</f>
        <v>11.3</v>
      </c>
      <c r="K100" s="373"/>
      <c r="L100" s="373">
        <f>IF(OR(ISERROR(VLOOKUP($E100&amp;$D$85&amp;$D$86,'CCG data'!$A:$AD,'CCG data'!U$3,FALSE)),ISBLANK(VLOOKUP($E100&amp;$D$85&amp;$D$86,'CCG data'!$A:$AD,'CCG data'!U$3,FALSE))),"",VLOOKUP($E100&amp;$D$85&amp;$D$86,'CCG data'!$A:$AD,'CCG data'!U$3,FALSE))</f>
        <v>27.9</v>
      </c>
      <c r="M100" s="374"/>
      <c r="N100" s="303">
        <f>IF(OR(ISERROR(VLOOKUP($E100&amp;$D$85&amp;$D$86,'CCG data'!$A:$AD,'CCG data'!G$3,FALSE)),ISBLANK(VLOOKUP($E100&amp;$D$85&amp;$D$86,'CCG data'!$A:$AD,'CCG data'!G$3,FALSE))),"",VLOOKUP($E100&amp;$D$85&amp;$D$86,'CCG data'!$A:$AD,'CCG data'!G$3,FALSE))</f>
        <v>1135</v>
      </c>
      <c r="P100" s="354" t="str">
        <f>IF(OR(ISERROR(VLOOKUP($E100&amp;$D$85&amp;$D$86,'CCG data'!$A:$AD,'CCG data'!B$3,FALSE)),ISBLANK(VLOOKUP($E100&amp;$D$85&amp;$D$86,'CCG data'!$A:$AD,'CCG data'!B$3,FALSE))),"",VLOOKUP($E100&amp;$D$85&amp;$D$86,'CCG data'!$A:$AD,'CCG data'!B$3,FALSE))</f>
        <v/>
      </c>
      <c r="Q100" s="246"/>
      <c r="R100" s="246">
        <f>IF(OR(ISERROR(VLOOKUP($E100&amp;$D$85&amp;$D$86,'CCG data'!$A:$AD,'CCG data'!C$3,FALSE)),ISBLANK(VLOOKUP($E100&amp;$D$85&amp;$D$86,'CCG data'!$A:$AD,'CCG data'!C$3,FALSE))),"",VLOOKUP($E100&amp;$D$85&amp;$D$86,'CCG data'!$A:$AD,'CCG data'!C$3,FALSE))</f>
        <v>0.73656387665198242</v>
      </c>
      <c r="S100" s="246"/>
      <c r="T100" s="246">
        <f>IF(OR(ISERROR(VLOOKUP($E100&amp;$D$85&amp;$D$86,'CCG data'!$A:$AD,'CCG data'!D$3,FALSE)),ISBLANK(VLOOKUP($E100&amp;$D$85&amp;$D$86,'CCG data'!$A:$AD,'CCG data'!D$3,FALSE))),"",VLOOKUP($E100&amp;$D$85&amp;$D$86,'CCG data'!$A:$AD,'CCG data'!D$3,FALSE))</f>
        <v>7.0484581497797363E-2</v>
      </c>
      <c r="U100" s="246"/>
      <c r="V100" s="246">
        <f>IF(OR(ISERROR(VLOOKUP($E100&amp;$D$85&amp;$D$86,'CCG data'!$A:$AD,'CCG data'!E$3,FALSE)),ISBLANK(VLOOKUP($E100&amp;$D$85&amp;$D$86,'CCG data'!$A:$AD,'CCG data'!E$3,FALSE))),"",VLOOKUP($E100&amp;$D$85&amp;$D$86,'CCG data'!$A:$AD,'CCG data'!E$3,FALSE))</f>
        <v>0.19295154185022026</v>
      </c>
      <c r="W100" s="387"/>
      <c r="Y100" s="115"/>
      <c r="Z100" s="178">
        <f>IFERROR(VLOOKUP($E100&amp;$D$86, Outliers!$A$4:$P$214,13,FALSE),"0")</f>
        <v>1</v>
      </c>
      <c r="AA100" s="178">
        <f>IFERROR(VLOOKUP($E100&amp;$D$86, Outliers!$A$4:$P$214,14,FALSE),"0")</f>
        <v>1</v>
      </c>
      <c r="AB100" s="178">
        <f>IFERROR(VLOOKUP($E100&amp;$D$86, Outliers!$A$4:$P$214,15,FALSE),"0")</f>
        <v>0</v>
      </c>
      <c r="AC100" s="110"/>
    </row>
    <row r="101" spans="4:29" x14ac:dyDescent="0.25">
      <c r="D101" s="301"/>
      <c r="E101" s="107" t="s">
        <v>27</v>
      </c>
      <c r="F101" s="99" t="str">
        <f>IF(P100="","",VLOOKUP($E100&amp;$D$85&amp;$D$86,'CCG data'!$A:$AD,'CCG data'!W$3,FALSE))</f>
        <v/>
      </c>
      <c r="G101" s="100" t="str">
        <f>IF(P100="","",VLOOKUP($E100&amp;$D$85&amp;$D$86,'CCG data'!$A:$AD,'CCG data'!X$3,FALSE))</f>
        <v/>
      </c>
      <c r="H101" s="100">
        <f>IF(R100="","",VLOOKUP($E100&amp;$D$85&amp;$D$86,'CCG data'!$A:$AD,'CCG data'!Y$3,FALSE))</f>
        <v>100.3</v>
      </c>
      <c r="I101" s="100">
        <f>IF(R100="","",VLOOKUP($E100&amp;$D$85&amp;$D$86,'CCG data'!$A:$AD,'CCG data'!Z$3,FALSE))</f>
        <v>114.9</v>
      </c>
      <c r="J101" s="100">
        <f>IF(T100="","",VLOOKUP($E100&amp;$D$85&amp;$D$86,'CCG data'!$A:$AD,'CCG data'!AA$3,FALSE))</f>
        <v>8.9</v>
      </c>
      <c r="K101" s="100">
        <f>IF(T100="","",VLOOKUP($E100&amp;$D$85&amp;$D$86,'CCG data'!$A:$AD,'CCG data'!AB$3,FALSE))</f>
        <v>13.8</v>
      </c>
      <c r="L101" s="100">
        <f>IF(V100="","",VLOOKUP($E100&amp;$D$85&amp;$D$86,'CCG data'!$A:$AD,'CCG data'!AC$3,FALSE))</f>
        <v>24.2</v>
      </c>
      <c r="M101" s="100">
        <f>IF(V100="","",VLOOKUP($E100&amp;$D$85&amp;$D$86,'CCG data'!$A:$AD,'CCG data'!AD$3,FALSE))</f>
        <v>31.6</v>
      </c>
      <c r="N101" s="304"/>
      <c r="P101" s="162" t="str">
        <f>IF(P100="","",VLOOKUP($E100&amp;$D$85&amp;$D$86,'CCG data'!$A:$AD,'CCG data'!I$3,FALSE))</f>
        <v/>
      </c>
      <c r="Q101" s="15" t="str">
        <f>IF(P100="","",VLOOKUP($E100&amp;$D$85&amp;$D$86,'CCG data'!$A:$AD,'CCG data'!J$3,FALSE))</f>
        <v/>
      </c>
      <c r="R101" s="15">
        <f>IF(R100="","",VLOOKUP($E100&amp;$D$85&amp;$D$86,'CCG data'!$A:$AD,'CCG data'!K$3,FALSE))</f>
        <v>0.71</v>
      </c>
      <c r="S101" s="15">
        <f>IF(R100="","",VLOOKUP($E100&amp;$D$85&amp;$D$86,'CCG data'!$A:$AD,'CCG data'!L$3,FALSE))</f>
        <v>0.76100000000000001</v>
      </c>
      <c r="T101" s="15">
        <f>IF(T100="","",VLOOKUP($E100&amp;$D$85&amp;$D$86,'CCG data'!$A:$AD,'CCG data'!M$3,FALSE))</f>
        <v>5.7000000000000002E-2</v>
      </c>
      <c r="U101" s="15">
        <f>IF(T100="","",VLOOKUP($E100&amp;$D$85&amp;$D$86,'CCG data'!$A:$AD,'CCG data'!N$3,FALSE))</f>
        <v>8.6999999999999994E-2</v>
      </c>
      <c r="V101" s="15">
        <f>IF(V100="","",VLOOKUP($E100&amp;$D$85&amp;$D$86,'CCG data'!$A:$AD,'CCG data'!O$3,FALSE))</f>
        <v>0.17100000000000001</v>
      </c>
      <c r="W101" s="142">
        <f>IF(V100="","",VLOOKUP($E100&amp;$D$85&amp;$D$86,'CCG data'!$A:$AD,'CCG data'!P$3,FALSE))</f>
        <v>0.217</v>
      </c>
      <c r="Z101" s="178" t="str">
        <f>IFERROR(VLOOKUP($E101&amp;$D$86, Outliers!$A$4:$P$214,13,FALSE),"0")</f>
        <v>0</v>
      </c>
      <c r="AA101" s="178" t="str">
        <f>IFERROR(VLOOKUP($E101&amp;$D$86, Outliers!$A$4:$P$214,14,FALSE),"0")</f>
        <v>0</v>
      </c>
      <c r="AB101" s="178" t="str">
        <f>IFERROR(VLOOKUP($E101&amp;$D$86, Outliers!$A$4:$P$214,15,FALSE),"0")</f>
        <v>0</v>
      </c>
    </row>
    <row r="102" spans="4:29" s="43" customFormat="1" ht="18.75" customHeight="1" x14ac:dyDescent="0.25">
      <c r="D102" s="301"/>
      <c r="E102" s="108" t="s">
        <v>177</v>
      </c>
      <c r="F102" s="372" t="str">
        <f>IF(OR(ISERROR(VLOOKUP($E102&amp;$D$85&amp;$D$86,'CCG data'!$A:$AD,'CCG data'!R$3,FALSE)),ISBLANK(VLOOKUP($E102&amp;$D$85&amp;$D$86,'CCG data'!$A:$AD,'CCG data'!R$3,FALSE))),"",VLOOKUP($E102&amp;$D$85&amp;$D$86,'CCG data'!$A:$AD,'CCG data'!R$3,FALSE))</f>
        <v/>
      </c>
      <c r="G102" s="373"/>
      <c r="H102" s="373">
        <f>IF(OR(ISERROR(VLOOKUP($E102&amp;$D$85&amp;$D$86,'CCG data'!$A:$AD,'CCG data'!S$3,FALSE)),ISBLANK(VLOOKUP($E102&amp;$D$85&amp;$D$86,'CCG data'!$A:$AD,'CCG data'!S$3,FALSE))),"",VLOOKUP($E102&amp;$D$85&amp;$D$86,'CCG data'!$A:$AD,'CCG data'!S$3,FALSE))</f>
        <v>108.2</v>
      </c>
      <c r="I102" s="373"/>
      <c r="J102" s="373">
        <f>IF(OR(ISERROR(VLOOKUP($E102&amp;$D$85&amp;$D$86,'CCG data'!$A:$AD,'CCG data'!T$3,FALSE)),ISBLANK(VLOOKUP($E102&amp;$D$85&amp;$D$86,'CCG data'!$A:$AD,'CCG data'!T$3,FALSE))),"",VLOOKUP($E102&amp;$D$85&amp;$D$86,'CCG data'!$A:$AD,'CCG data'!T$3,FALSE))</f>
        <v>21.6</v>
      </c>
      <c r="K102" s="373"/>
      <c r="L102" s="373">
        <f>IF(OR(ISERROR(VLOOKUP($E102&amp;$D$85&amp;$D$86,'CCG data'!$A:$AD,'CCG data'!U$3,FALSE)),ISBLANK(VLOOKUP($E102&amp;$D$85&amp;$D$86,'CCG data'!$A:$AD,'CCG data'!U$3,FALSE))),"",VLOOKUP($E102&amp;$D$85&amp;$D$86,'CCG data'!$A:$AD,'CCG data'!U$3,FALSE))</f>
        <v>42.3</v>
      </c>
      <c r="M102" s="374"/>
      <c r="N102" s="303">
        <f>IF(OR(ISERROR(VLOOKUP($E102&amp;$D$85&amp;$D$86,'CCG data'!$A:$AD,'CCG data'!G$3,FALSE)),ISBLANK(VLOOKUP($E102&amp;$D$85&amp;$D$86,'CCG data'!$A:$AD,'CCG data'!G$3,FALSE))),"",VLOOKUP($E102&amp;$D$85&amp;$D$86,'CCG data'!$A:$AD,'CCG data'!G$3,FALSE))</f>
        <v>673</v>
      </c>
      <c r="P102" s="354" t="str">
        <f>IF(OR(ISERROR(VLOOKUP($E102&amp;$D$85&amp;$D$86,'CCG data'!$A:$AD,'CCG data'!B$3,FALSE)),ISBLANK(VLOOKUP($E102&amp;$D$85&amp;$D$86,'CCG data'!$A:$AD,'CCG data'!B$3,FALSE))),"",VLOOKUP($E102&amp;$D$85&amp;$D$86,'CCG data'!$A:$AD,'CCG data'!B$3,FALSE))</f>
        <v/>
      </c>
      <c r="Q102" s="246"/>
      <c r="R102" s="246">
        <f>IF(OR(ISERROR(VLOOKUP($E102&amp;$D$85&amp;$D$86,'CCG data'!$A:$AD,'CCG data'!C$3,FALSE)),ISBLANK(VLOOKUP($E102&amp;$D$85&amp;$D$86,'CCG data'!$A:$AD,'CCG data'!C$3,FALSE))),"",VLOOKUP($E102&amp;$D$85&amp;$D$86,'CCG data'!$A:$AD,'CCG data'!C$3,FALSE))</f>
        <v>0.64487369985141163</v>
      </c>
      <c r="S102" s="246"/>
      <c r="T102" s="246">
        <f>IF(OR(ISERROR(VLOOKUP($E102&amp;$D$85&amp;$D$86,'CCG data'!$A:$AD,'CCG data'!D$3,FALSE)),ISBLANK(VLOOKUP($E102&amp;$D$85&amp;$D$86,'CCG data'!$A:$AD,'CCG data'!D$3,FALSE))),"",VLOOKUP($E102&amp;$D$85&amp;$D$86,'CCG data'!$A:$AD,'CCG data'!D$3,FALSE))</f>
        <v>0.10698365527488855</v>
      </c>
      <c r="U102" s="246"/>
      <c r="V102" s="246">
        <f>IF(OR(ISERROR(VLOOKUP($E102&amp;$D$85&amp;$D$86,'CCG data'!$A:$AD,'CCG data'!E$3,FALSE)),ISBLANK(VLOOKUP($E102&amp;$D$85&amp;$D$86,'CCG data'!$A:$AD,'CCG data'!E$3,FALSE))),"",VLOOKUP($E102&amp;$D$85&amp;$D$86,'CCG data'!$A:$AD,'CCG data'!E$3,FALSE))</f>
        <v>0.24814264487369986</v>
      </c>
      <c r="W102" s="387"/>
      <c r="Y102" s="115"/>
      <c r="Z102" s="178">
        <f>IFERROR(VLOOKUP($E102&amp;$D$86, Outliers!$A$4:$P$214,13,FALSE),"0")</f>
        <v>1</v>
      </c>
      <c r="AA102" s="178">
        <f>IFERROR(VLOOKUP($E102&amp;$D$86, Outliers!$A$4:$P$214,14,FALSE),"0")</f>
        <v>0</v>
      </c>
      <c r="AB102" s="178">
        <f>IFERROR(VLOOKUP($E102&amp;$D$86, Outliers!$A$4:$P$214,15,FALSE),"0")</f>
        <v>1</v>
      </c>
      <c r="AC102" s="110"/>
    </row>
    <row r="103" spans="4:29" x14ac:dyDescent="0.25">
      <c r="D103" s="301"/>
      <c r="E103" s="107" t="s">
        <v>27</v>
      </c>
      <c r="F103" s="99" t="str">
        <f>IF(P102="","",VLOOKUP($E102&amp;$D$85&amp;$D$86,'CCG data'!$A:$AD,'CCG data'!W$3,FALSE))</f>
        <v/>
      </c>
      <c r="G103" s="100" t="str">
        <f>IF(P102="","",VLOOKUP($E102&amp;$D$85&amp;$D$86,'CCG data'!$A:$AD,'CCG data'!X$3,FALSE))</f>
        <v/>
      </c>
      <c r="H103" s="100">
        <f>IF(R102="","",VLOOKUP($E102&amp;$D$85&amp;$D$86,'CCG data'!$A:$AD,'CCG data'!Y$3,FALSE))</f>
        <v>98</v>
      </c>
      <c r="I103" s="100">
        <f>IF(R102="","",VLOOKUP($E102&amp;$D$85&amp;$D$86,'CCG data'!$A:$AD,'CCG data'!Z$3,FALSE))</f>
        <v>118.3</v>
      </c>
      <c r="J103" s="100">
        <f>IF(T102="","",VLOOKUP($E102&amp;$D$85&amp;$D$86,'CCG data'!$A:$AD,'CCG data'!AA$3,FALSE))</f>
        <v>16.600000000000001</v>
      </c>
      <c r="K103" s="100">
        <f>IF(T102="","",VLOOKUP($E102&amp;$D$85&amp;$D$86,'CCG data'!$A:$AD,'CCG data'!AB$3,FALSE))</f>
        <v>26.6</v>
      </c>
      <c r="L103" s="100">
        <f>IF(V102="","",VLOOKUP($E102&amp;$D$85&amp;$D$86,'CCG data'!$A:$AD,'CCG data'!AC$3,FALSE))</f>
        <v>35.9</v>
      </c>
      <c r="M103" s="100">
        <f>IF(V102="","",VLOOKUP($E102&amp;$D$85&amp;$D$86,'CCG data'!$A:$AD,'CCG data'!AD$3,FALSE))</f>
        <v>48.7</v>
      </c>
      <c r="N103" s="304"/>
      <c r="P103" s="162" t="str">
        <f>IF(P102="","",VLOOKUP($E102&amp;$D$85&amp;$D$86,'CCG data'!$A:$AD,'CCG data'!I$3,FALSE))</f>
        <v/>
      </c>
      <c r="Q103" s="15" t="str">
        <f>IF(P102="","",VLOOKUP($E102&amp;$D$85&amp;$D$86,'CCG data'!$A:$AD,'CCG data'!J$3,FALSE))</f>
        <v/>
      </c>
      <c r="R103" s="15">
        <f>IF(R102="","",VLOOKUP($E102&amp;$D$85&amp;$D$86,'CCG data'!$A:$AD,'CCG data'!K$3,FALSE))</f>
        <v>0.60799999999999998</v>
      </c>
      <c r="S103" s="15">
        <f>IF(R102="","",VLOOKUP($E102&amp;$D$85&amp;$D$86,'CCG data'!$A:$AD,'CCG data'!L$3,FALSE))</f>
        <v>0.68</v>
      </c>
      <c r="T103" s="15">
        <f>IF(T102="","",VLOOKUP($E102&amp;$D$85&amp;$D$86,'CCG data'!$A:$AD,'CCG data'!M$3,FALSE))</f>
        <v>8.5999999999999993E-2</v>
      </c>
      <c r="U103" s="15">
        <f>IF(T102="","",VLOOKUP($E102&amp;$D$85&amp;$D$86,'CCG data'!$A:$AD,'CCG data'!N$3,FALSE))</f>
        <v>0.13300000000000001</v>
      </c>
      <c r="V103" s="15">
        <f>IF(V102="","",VLOOKUP($E102&amp;$D$85&amp;$D$86,'CCG data'!$A:$AD,'CCG data'!O$3,FALSE))</f>
        <v>0.217</v>
      </c>
      <c r="W103" s="142">
        <f>IF(V102="","",VLOOKUP($E102&amp;$D$85&amp;$D$86,'CCG data'!$A:$AD,'CCG data'!P$3,FALSE))</f>
        <v>0.28199999999999997</v>
      </c>
      <c r="Z103" s="178" t="str">
        <f>IFERROR(VLOOKUP($E103&amp;$D$86, Outliers!$A$4:$P$214,13,FALSE),"0")</f>
        <v>0</v>
      </c>
      <c r="AA103" s="178" t="str">
        <f>IFERROR(VLOOKUP($E103&amp;$D$86, Outliers!$A$4:$P$214,14,FALSE),"0")</f>
        <v>0</v>
      </c>
      <c r="AB103" s="178" t="str">
        <f>IFERROR(VLOOKUP($E103&amp;$D$86, Outliers!$A$4:$P$214,15,FALSE),"0")</f>
        <v>0</v>
      </c>
    </row>
    <row r="104" spans="4:29" s="43" customFormat="1" ht="18.75" customHeight="1" x14ac:dyDescent="0.25">
      <c r="D104" s="301"/>
      <c r="E104" s="108" t="s">
        <v>441</v>
      </c>
      <c r="F104" s="372" t="str">
        <f>IF(OR(ISERROR(VLOOKUP($E104&amp;$D$85&amp;$D$86,'CCG data'!$A:$AD,'CCG data'!R$3,FALSE)),ISBLANK(VLOOKUP($E104&amp;$D$85&amp;$D$86,'CCG data'!$A:$AD,'CCG data'!R$3,FALSE))),"",VLOOKUP($E104&amp;$D$85&amp;$D$86,'CCG data'!$A:$AD,'CCG data'!R$3,FALSE))</f>
        <v/>
      </c>
      <c r="G104" s="373"/>
      <c r="H104" s="373">
        <f>IF(OR(ISERROR(VLOOKUP($E104&amp;$D$85&amp;$D$86,'CCG data'!$A:$AD,'CCG data'!S$3,FALSE)),ISBLANK(VLOOKUP($E104&amp;$D$85&amp;$D$86,'CCG data'!$A:$AD,'CCG data'!S$3,FALSE))),"",VLOOKUP($E104&amp;$D$85&amp;$D$86,'CCG data'!$A:$AD,'CCG data'!S$3,FALSE))</f>
        <v>134.6</v>
      </c>
      <c r="I104" s="373"/>
      <c r="J104" s="373">
        <f>IF(OR(ISERROR(VLOOKUP($E104&amp;$D$85&amp;$D$86,'CCG data'!$A:$AD,'CCG data'!T$3,FALSE)),ISBLANK(VLOOKUP($E104&amp;$D$85&amp;$D$86,'CCG data'!$A:$AD,'CCG data'!T$3,FALSE))),"",VLOOKUP($E104&amp;$D$85&amp;$D$86,'CCG data'!$A:$AD,'CCG data'!T$3,FALSE))</f>
        <v>23.5</v>
      </c>
      <c r="K104" s="373"/>
      <c r="L104" s="373">
        <f>IF(OR(ISERROR(VLOOKUP($E104&amp;$D$85&amp;$D$86,'CCG data'!$A:$AD,'CCG data'!U$3,FALSE)),ISBLANK(VLOOKUP($E104&amp;$D$85&amp;$D$86,'CCG data'!$A:$AD,'CCG data'!U$3,FALSE))),"",VLOOKUP($E104&amp;$D$85&amp;$D$86,'CCG data'!$A:$AD,'CCG data'!U$3,FALSE))</f>
        <v>28.3</v>
      </c>
      <c r="M104" s="374"/>
      <c r="N104" s="303">
        <f>IF(OR(ISERROR(VLOOKUP($E104&amp;$D$85&amp;$D$86,'CCG data'!$A:$AD,'CCG data'!G$3,FALSE)),ISBLANK(VLOOKUP($E104&amp;$D$85&amp;$D$86,'CCG data'!$A:$AD,'CCG data'!G$3,FALSE))),"",VLOOKUP($E104&amp;$D$85&amp;$D$86,'CCG data'!$A:$AD,'CCG data'!G$3,FALSE))</f>
        <v>1085</v>
      </c>
      <c r="P104" s="354" t="str">
        <f>IF(OR(ISERROR(VLOOKUP($E104&amp;$D$85&amp;$D$86,'CCG data'!$A:$AD,'CCG data'!B$3,FALSE)),ISBLANK(VLOOKUP($E104&amp;$D$85&amp;$D$86,'CCG data'!$A:$AD,'CCG data'!B$3,FALSE))),"",VLOOKUP($E104&amp;$D$85&amp;$D$86,'CCG data'!$A:$AD,'CCG data'!B$3,FALSE))</f>
        <v/>
      </c>
      <c r="Q104" s="246"/>
      <c r="R104" s="246">
        <f>IF(OR(ISERROR(VLOOKUP($E104&amp;$D$85&amp;$D$86,'CCG data'!$A:$AD,'CCG data'!C$3,FALSE)),ISBLANK(VLOOKUP($E104&amp;$D$85&amp;$D$86,'CCG data'!$A:$AD,'CCG data'!C$3,FALSE))),"",VLOOKUP($E104&amp;$D$85&amp;$D$86,'CCG data'!$A:$AD,'CCG data'!C$3,FALSE))</f>
        <v>0.72718894009216595</v>
      </c>
      <c r="S104" s="246"/>
      <c r="T104" s="246">
        <f>IF(OR(ISERROR(VLOOKUP($E104&amp;$D$85&amp;$D$86,'CCG data'!$A:$AD,'CCG data'!D$3,FALSE)),ISBLANK(VLOOKUP($E104&amp;$D$85&amp;$D$86,'CCG data'!$A:$AD,'CCG data'!D$3,FALSE))),"",VLOOKUP($E104&amp;$D$85&amp;$D$86,'CCG data'!$A:$AD,'CCG data'!D$3,FALSE))</f>
        <v>0.12073732718894009</v>
      </c>
      <c r="U104" s="246"/>
      <c r="V104" s="246">
        <f>IF(OR(ISERROR(VLOOKUP($E104&amp;$D$85&amp;$D$86,'CCG data'!$A:$AD,'CCG data'!E$3,FALSE)),ISBLANK(VLOOKUP($E104&amp;$D$85&amp;$D$86,'CCG data'!$A:$AD,'CCG data'!E$3,FALSE))),"",VLOOKUP($E104&amp;$D$85&amp;$D$86,'CCG data'!$A:$AD,'CCG data'!E$3,FALSE))</f>
        <v>0.15207373271889402</v>
      </c>
      <c r="W104" s="387"/>
      <c r="Y104" s="115"/>
      <c r="Z104" s="178">
        <f>IFERROR(VLOOKUP($E104&amp;$D$86, Outliers!$A$4:$P$214,13,FALSE),"0")</f>
        <v>0</v>
      </c>
      <c r="AA104" s="178">
        <f>IFERROR(VLOOKUP($E104&amp;$D$86, Outliers!$A$4:$P$214,14,FALSE),"0")</f>
        <v>1</v>
      </c>
      <c r="AB104" s="178">
        <f>IFERROR(VLOOKUP($E104&amp;$D$86, Outliers!$A$4:$P$214,15,FALSE),"0")</f>
        <v>0</v>
      </c>
      <c r="AC104" s="110"/>
    </row>
    <row r="105" spans="4:29" x14ac:dyDescent="0.25">
      <c r="D105" s="301"/>
      <c r="E105" s="107" t="s">
        <v>27</v>
      </c>
      <c r="F105" s="99" t="str">
        <f>IF(P104="","",VLOOKUP($E104&amp;$D$85&amp;$D$86,'CCG data'!$A:$AD,'CCG data'!W$3,FALSE))</f>
        <v/>
      </c>
      <c r="G105" s="100" t="str">
        <f>IF(P104="","",VLOOKUP($E104&amp;$D$85&amp;$D$86,'CCG data'!$A:$AD,'CCG data'!X$3,FALSE))</f>
        <v/>
      </c>
      <c r="H105" s="100">
        <f>IF(R104="","",VLOOKUP($E104&amp;$D$85&amp;$D$86,'CCG data'!$A:$AD,'CCG data'!Y$3,FALSE))</f>
        <v>125.2</v>
      </c>
      <c r="I105" s="100">
        <f>IF(R104="","",VLOOKUP($E104&amp;$D$85&amp;$D$86,'CCG data'!$A:$AD,'CCG data'!Z$3,FALSE))</f>
        <v>143.9</v>
      </c>
      <c r="J105" s="100">
        <f>IF(T104="","",VLOOKUP($E104&amp;$D$85&amp;$D$86,'CCG data'!$A:$AD,'CCG data'!AA$3,FALSE))</f>
        <v>19.399999999999999</v>
      </c>
      <c r="K105" s="100">
        <f>IF(T104="","",VLOOKUP($E104&amp;$D$85&amp;$D$86,'CCG data'!$A:$AD,'CCG data'!AB$3,FALSE))</f>
        <v>27.5</v>
      </c>
      <c r="L105" s="100">
        <f>IF(V104="","",VLOOKUP($E104&amp;$D$85&amp;$D$86,'CCG data'!$A:$AD,'CCG data'!AC$3,FALSE))</f>
        <v>24</v>
      </c>
      <c r="M105" s="100">
        <f>IF(V104="","",VLOOKUP($E104&amp;$D$85&amp;$D$86,'CCG data'!$A:$AD,'CCG data'!AD$3,FALSE))</f>
        <v>32.6</v>
      </c>
      <c r="N105" s="304"/>
      <c r="P105" s="162" t="str">
        <f>IF(P104="","",VLOOKUP($E104&amp;$D$85&amp;$D$86,'CCG data'!$A:$AD,'CCG data'!I$3,FALSE))</f>
        <v/>
      </c>
      <c r="Q105" s="15" t="str">
        <f>IF(P104="","",VLOOKUP($E104&amp;$D$85&amp;$D$86,'CCG data'!$A:$AD,'CCG data'!J$3,FALSE))</f>
        <v/>
      </c>
      <c r="R105" s="15">
        <f>IF(R104="","",VLOOKUP($E104&amp;$D$85&amp;$D$86,'CCG data'!$A:$AD,'CCG data'!K$3,FALSE))</f>
        <v>0.7</v>
      </c>
      <c r="S105" s="15">
        <f>IF(R104="","",VLOOKUP($E104&amp;$D$85&amp;$D$86,'CCG data'!$A:$AD,'CCG data'!L$3,FALSE))</f>
        <v>0.753</v>
      </c>
      <c r="T105" s="15">
        <f>IF(T104="","",VLOOKUP($E104&amp;$D$85&amp;$D$86,'CCG data'!$A:$AD,'CCG data'!M$3,FALSE))</f>
        <v>0.10299999999999999</v>
      </c>
      <c r="U105" s="15">
        <f>IF(T104="","",VLOOKUP($E104&amp;$D$85&amp;$D$86,'CCG data'!$A:$AD,'CCG data'!N$3,FALSE))</f>
        <v>0.14099999999999999</v>
      </c>
      <c r="V105" s="15">
        <f>IF(V104="","",VLOOKUP($E104&amp;$D$85&amp;$D$86,'CCG data'!$A:$AD,'CCG data'!O$3,FALSE))</f>
        <v>0.13200000000000001</v>
      </c>
      <c r="W105" s="142">
        <f>IF(V104="","",VLOOKUP($E104&amp;$D$85&amp;$D$86,'CCG data'!$A:$AD,'CCG data'!P$3,FALSE))</f>
        <v>0.17499999999999999</v>
      </c>
      <c r="Z105" s="178" t="str">
        <f>IFERROR(VLOOKUP($E105&amp;$D$86, Outliers!$A$4:$P$214,13,FALSE),"0")</f>
        <v>0</v>
      </c>
      <c r="AA105" s="178" t="str">
        <f>IFERROR(VLOOKUP($E105&amp;$D$86, Outliers!$A$4:$P$214,14,FALSE),"0")</f>
        <v>0</v>
      </c>
      <c r="AB105" s="178" t="str">
        <f>IFERROR(VLOOKUP($E105&amp;$D$86, Outliers!$A$4:$P$214,15,FALSE),"0")</f>
        <v>0</v>
      </c>
    </row>
    <row r="106" spans="4:29" s="43" customFormat="1" ht="18.75" customHeight="1" x14ac:dyDescent="0.25">
      <c r="D106" s="301"/>
      <c r="E106" s="108" t="s">
        <v>178</v>
      </c>
      <c r="F106" s="372" t="str">
        <f>IF(OR(ISERROR(VLOOKUP($E106&amp;$D$85&amp;$D$86,'CCG data'!$A:$AD,'CCG data'!R$3,FALSE)),ISBLANK(VLOOKUP($E106&amp;$D$85&amp;$D$86,'CCG data'!$A:$AD,'CCG data'!R$3,FALSE))),"",VLOOKUP($E106&amp;$D$85&amp;$D$86,'CCG data'!$A:$AD,'CCG data'!R$3,FALSE))</f>
        <v/>
      </c>
      <c r="G106" s="373"/>
      <c r="H106" s="373">
        <f>IF(OR(ISERROR(VLOOKUP($E106&amp;$D$85&amp;$D$86,'CCG data'!$A:$AD,'CCG data'!S$3,FALSE)),ISBLANK(VLOOKUP($E106&amp;$D$85&amp;$D$86,'CCG data'!$A:$AD,'CCG data'!S$3,FALSE))),"",VLOOKUP($E106&amp;$D$85&amp;$D$86,'CCG data'!$A:$AD,'CCG data'!S$3,FALSE))</f>
        <v>166.3</v>
      </c>
      <c r="I106" s="373"/>
      <c r="J106" s="373">
        <f>IF(OR(ISERROR(VLOOKUP($E106&amp;$D$85&amp;$D$86,'CCG data'!$A:$AD,'CCG data'!T$3,FALSE)),ISBLANK(VLOOKUP($E106&amp;$D$85&amp;$D$86,'CCG data'!$A:$AD,'CCG data'!T$3,FALSE))),"",VLOOKUP($E106&amp;$D$85&amp;$D$86,'CCG data'!$A:$AD,'CCG data'!T$3,FALSE))</f>
        <v>18.5</v>
      </c>
      <c r="K106" s="373"/>
      <c r="L106" s="373">
        <f>IF(OR(ISERROR(VLOOKUP($E106&amp;$D$85&amp;$D$86,'CCG data'!$A:$AD,'CCG data'!U$3,FALSE)),ISBLANK(VLOOKUP($E106&amp;$D$85&amp;$D$86,'CCG data'!$A:$AD,'CCG data'!U$3,FALSE))),"",VLOOKUP($E106&amp;$D$85&amp;$D$86,'CCG data'!$A:$AD,'CCG data'!U$3,FALSE))</f>
        <v>26.4</v>
      </c>
      <c r="M106" s="374"/>
      <c r="N106" s="303">
        <f>IF(OR(ISERROR(VLOOKUP($E106&amp;$D$85&amp;$D$86,'CCG data'!$A:$AD,'CCG data'!G$3,FALSE)),ISBLANK(VLOOKUP($E106&amp;$D$85&amp;$D$86,'CCG data'!$A:$AD,'CCG data'!G$3,FALSE))),"",VLOOKUP($E106&amp;$D$85&amp;$D$86,'CCG data'!$A:$AD,'CCG data'!G$3,FALSE))</f>
        <v>2624</v>
      </c>
      <c r="P106" s="354" t="str">
        <f>IF(OR(ISERROR(VLOOKUP($E106&amp;$D$85&amp;$D$86,'CCG data'!$A:$AD,'CCG data'!B$3,FALSE)),ISBLANK(VLOOKUP($E106&amp;$D$85&amp;$D$86,'CCG data'!$A:$AD,'CCG data'!B$3,FALSE))),"",VLOOKUP($E106&amp;$D$85&amp;$D$86,'CCG data'!$A:$AD,'CCG data'!B$3,FALSE))</f>
        <v/>
      </c>
      <c r="Q106" s="246"/>
      <c r="R106" s="246">
        <f>IF(OR(ISERROR(VLOOKUP($E106&amp;$D$85&amp;$D$86,'CCG data'!$A:$AD,'CCG data'!C$3,FALSE)),ISBLANK(VLOOKUP($E106&amp;$D$85&amp;$D$86,'CCG data'!$A:$AD,'CCG data'!C$3,FALSE))),"",VLOOKUP($E106&amp;$D$85&amp;$D$86,'CCG data'!$A:$AD,'CCG data'!C$3,FALSE))</f>
        <v>0.7964939024390244</v>
      </c>
      <c r="S106" s="246"/>
      <c r="T106" s="246">
        <f>IF(OR(ISERROR(VLOOKUP($E106&amp;$D$85&amp;$D$86,'CCG data'!$A:$AD,'CCG data'!D$3,FALSE)),ISBLANK(VLOOKUP($E106&amp;$D$85&amp;$D$86,'CCG data'!$A:$AD,'CCG data'!D$3,FALSE))),"",VLOOKUP($E106&amp;$D$85&amp;$D$86,'CCG data'!$A:$AD,'CCG data'!D$3,FALSE))</f>
        <v>7.660060975609756E-2</v>
      </c>
      <c r="U106" s="246"/>
      <c r="V106" s="246">
        <f>IF(OR(ISERROR(VLOOKUP($E106&amp;$D$85&amp;$D$86,'CCG data'!$A:$AD,'CCG data'!E$3,FALSE)),ISBLANK(VLOOKUP($E106&amp;$D$85&amp;$D$86,'CCG data'!$A:$AD,'CCG data'!E$3,FALSE))),"",VLOOKUP($E106&amp;$D$85&amp;$D$86,'CCG data'!$A:$AD,'CCG data'!E$3,FALSE))</f>
        <v>0.12690548780487804</v>
      </c>
      <c r="W106" s="387"/>
      <c r="Y106" s="115"/>
      <c r="Z106" s="178">
        <f>IFERROR(VLOOKUP($E106&amp;$D$86, Outliers!$A$4:$P$214,13,FALSE),"0")</f>
        <v>1</v>
      </c>
      <c r="AA106" s="178">
        <f>IFERROR(VLOOKUP($E106&amp;$D$86, Outliers!$A$4:$P$214,14,FALSE),"0")</f>
        <v>0</v>
      </c>
      <c r="AB106" s="178">
        <f>IFERROR(VLOOKUP($E106&amp;$D$86, Outliers!$A$4:$P$214,15,FALSE),"0")</f>
        <v>0</v>
      </c>
      <c r="AC106" s="110"/>
    </row>
    <row r="107" spans="4:29" x14ac:dyDescent="0.25">
      <c r="D107" s="301"/>
      <c r="E107" s="107" t="s">
        <v>27</v>
      </c>
      <c r="F107" s="99" t="str">
        <f>IF(P106="","",VLOOKUP($E106&amp;$D$85&amp;$D$86,'CCG data'!$A:$AD,'CCG data'!W$3,FALSE))</f>
        <v/>
      </c>
      <c r="G107" s="100" t="str">
        <f>IF(P106="","",VLOOKUP($E106&amp;$D$85&amp;$D$86,'CCG data'!$A:$AD,'CCG data'!X$3,FALSE))</f>
        <v/>
      </c>
      <c r="H107" s="100">
        <f>IF(R106="","",VLOOKUP($E106&amp;$D$85&amp;$D$86,'CCG data'!$A:$AD,'CCG data'!Y$3,FALSE))</f>
        <v>159.19999999999999</v>
      </c>
      <c r="I107" s="100">
        <f>IF(R106="","",VLOOKUP($E106&amp;$D$85&amp;$D$86,'CCG data'!$A:$AD,'CCG data'!Z$3,FALSE))</f>
        <v>173.4</v>
      </c>
      <c r="J107" s="100">
        <f>IF(T106="","",VLOOKUP($E106&amp;$D$85&amp;$D$86,'CCG data'!$A:$AD,'CCG data'!AA$3,FALSE))</f>
        <v>15.9</v>
      </c>
      <c r="K107" s="100">
        <f>IF(T106="","",VLOOKUP($E106&amp;$D$85&amp;$D$86,'CCG data'!$A:$AD,'CCG data'!AB$3,FALSE))</f>
        <v>21.1</v>
      </c>
      <c r="L107" s="100">
        <f>IF(V106="","",VLOOKUP($E106&amp;$D$85&amp;$D$86,'CCG data'!$A:$AD,'CCG data'!AC$3,FALSE))</f>
        <v>23.6</v>
      </c>
      <c r="M107" s="100">
        <f>IF(V106="","",VLOOKUP($E106&amp;$D$85&amp;$D$86,'CCG data'!$A:$AD,'CCG data'!AD$3,FALSE))</f>
        <v>29.2</v>
      </c>
      <c r="N107" s="304"/>
      <c r="P107" s="162" t="str">
        <f>IF(P106="","",VLOOKUP($E106&amp;$D$85&amp;$D$86,'CCG data'!$A:$AD,'CCG data'!I$3,FALSE))</f>
        <v/>
      </c>
      <c r="Q107" s="15" t="str">
        <f>IF(P106="","",VLOOKUP($E106&amp;$D$85&amp;$D$86,'CCG data'!$A:$AD,'CCG data'!J$3,FALSE))</f>
        <v/>
      </c>
      <c r="R107" s="15">
        <f>IF(R106="","",VLOOKUP($E106&amp;$D$85&amp;$D$86,'CCG data'!$A:$AD,'CCG data'!K$3,FALSE))</f>
        <v>0.78100000000000003</v>
      </c>
      <c r="S107" s="15">
        <f>IF(R106="","",VLOOKUP($E106&amp;$D$85&amp;$D$86,'CCG data'!$A:$AD,'CCG data'!L$3,FALSE))</f>
        <v>0.81100000000000005</v>
      </c>
      <c r="T107" s="15">
        <f>IF(T106="","",VLOOKUP($E106&amp;$D$85&amp;$D$86,'CCG data'!$A:$AD,'CCG data'!M$3,FALSE))</f>
        <v>6.7000000000000004E-2</v>
      </c>
      <c r="U107" s="15">
        <f>IF(T106="","",VLOOKUP($E106&amp;$D$85&amp;$D$86,'CCG data'!$A:$AD,'CCG data'!N$3,FALSE))</f>
        <v>8.6999999999999994E-2</v>
      </c>
      <c r="V107" s="15">
        <f>IF(V106="","",VLOOKUP($E106&amp;$D$85&amp;$D$86,'CCG data'!$A:$AD,'CCG data'!O$3,FALSE))</f>
        <v>0.115</v>
      </c>
      <c r="W107" s="142">
        <f>IF(V106="","",VLOOKUP($E106&amp;$D$85&amp;$D$86,'CCG data'!$A:$AD,'CCG data'!P$3,FALSE))</f>
        <v>0.14000000000000001</v>
      </c>
      <c r="Z107" s="178" t="str">
        <f>IFERROR(VLOOKUP($E107&amp;$D$86, Outliers!$A$4:$P$214,13,FALSE),"0")</f>
        <v>0</v>
      </c>
      <c r="AA107" s="178" t="str">
        <f>IFERROR(VLOOKUP($E107&amp;$D$86, Outliers!$A$4:$P$214,14,FALSE),"0")</f>
        <v>0</v>
      </c>
      <c r="AB107" s="178" t="str">
        <f>IFERROR(VLOOKUP($E107&amp;$D$86, Outliers!$A$4:$P$214,15,FALSE),"0")</f>
        <v>0</v>
      </c>
    </row>
    <row r="108" spans="4:29" s="43" customFormat="1" ht="18.75" customHeight="1" x14ac:dyDescent="0.25">
      <c r="D108" s="301"/>
      <c r="E108" s="108" t="s">
        <v>179</v>
      </c>
      <c r="F108" s="372" t="str">
        <f>IF(OR(ISERROR(VLOOKUP($E108&amp;$D$85&amp;$D$86,'CCG data'!$A:$AD,'CCG data'!R$3,FALSE)),ISBLANK(VLOOKUP($E108&amp;$D$85&amp;$D$86,'CCG data'!$A:$AD,'CCG data'!R$3,FALSE))),"",VLOOKUP($E108&amp;$D$85&amp;$D$86,'CCG data'!$A:$AD,'CCG data'!R$3,FALSE))</f>
        <v/>
      </c>
      <c r="G108" s="373"/>
      <c r="H108" s="373">
        <f>IF(OR(ISERROR(VLOOKUP($E108&amp;$D$85&amp;$D$86,'CCG data'!$A:$AD,'CCG data'!S$3,FALSE)),ISBLANK(VLOOKUP($E108&amp;$D$85&amp;$D$86,'CCG data'!$A:$AD,'CCG data'!S$3,FALSE))),"",VLOOKUP($E108&amp;$D$85&amp;$D$86,'CCG data'!$A:$AD,'CCG data'!S$3,FALSE))</f>
        <v>121.8</v>
      </c>
      <c r="I108" s="373"/>
      <c r="J108" s="373">
        <f>IF(OR(ISERROR(VLOOKUP($E108&amp;$D$85&amp;$D$86,'CCG data'!$A:$AD,'CCG data'!T$3,FALSE)),ISBLANK(VLOOKUP($E108&amp;$D$85&amp;$D$86,'CCG data'!$A:$AD,'CCG data'!T$3,FALSE))),"",VLOOKUP($E108&amp;$D$85&amp;$D$86,'CCG data'!$A:$AD,'CCG data'!T$3,FALSE))</f>
        <v>15.1</v>
      </c>
      <c r="K108" s="373"/>
      <c r="L108" s="373">
        <f>IF(OR(ISERROR(VLOOKUP($E108&amp;$D$85&amp;$D$86,'CCG data'!$A:$AD,'CCG data'!U$3,FALSE)),ISBLANK(VLOOKUP($E108&amp;$D$85&amp;$D$86,'CCG data'!$A:$AD,'CCG data'!U$3,FALSE))),"",VLOOKUP($E108&amp;$D$85&amp;$D$86,'CCG data'!$A:$AD,'CCG data'!U$3,FALSE))</f>
        <v>51</v>
      </c>
      <c r="M108" s="374"/>
      <c r="N108" s="303">
        <f>IF(OR(ISERROR(VLOOKUP($E108&amp;$D$85&amp;$D$86,'CCG data'!$A:$AD,'CCG data'!G$3,FALSE)),ISBLANK(VLOOKUP($E108&amp;$D$85&amp;$D$86,'CCG data'!$A:$AD,'CCG data'!G$3,FALSE))),"",VLOOKUP($E108&amp;$D$85&amp;$D$86,'CCG data'!$A:$AD,'CCG data'!G$3,FALSE))</f>
        <v>1272</v>
      </c>
      <c r="P108" s="354" t="str">
        <f>IF(OR(ISERROR(VLOOKUP($E108&amp;$D$85&amp;$D$86,'CCG data'!$A:$AD,'CCG data'!B$3,FALSE)),ISBLANK(VLOOKUP($E108&amp;$D$85&amp;$D$86,'CCG data'!$A:$AD,'CCG data'!B$3,FALSE))),"",VLOOKUP($E108&amp;$D$85&amp;$D$86,'CCG data'!$A:$AD,'CCG data'!B$3,FALSE))</f>
        <v/>
      </c>
      <c r="Q108" s="246"/>
      <c r="R108" s="246">
        <f>IF(OR(ISERROR(VLOOKUP($E108&amp;$D$85&amp;$D$86,'CCG data'!$A:$AD,'CCG data'!C$3,FALSE)),ISBLANK(VLOOKUP($E108&amp;$D$85&amp;$D$86,'CCG data'!$A:$AD,'CCG data'!C$3,FALSE))),"",VLOOKUP($E108&amp;$D$85&amp;$D$86,'CCG data'!$A:$AD,'CCG data'!C$3,FALSE))</f>
        <v>0.65251572327044027</v>
      </c>
      <c r="S108" s="246"/>
      <c r="T108" s="246">
        <f>IF(OR(ISERROR(VLOOKUP($E108&amp;$D$85&amp;$D$86,'CCG data'!$A:$AD,'CCG data'!D$3,FALSE)),ISBLANK(VLOOKUP($E108&amp;$D$85&amp;$D$86,'CCG data'!$A:$AD,'CCG data'!D$3,FALSE))),"",VLOOKUP($E108&amp;$D$85&amp;$D$86,'CCG data'!$A:$AD,'CCG data'!D$3,FALSE))</f>
        <v>7.3899371069182387E-2</v>
      </c>
      <c r="U108" s="246"/>
      <c r="V108" s="246">
        <f>IF(OR(ISERROR(VLOOKUP($E108&amp;$D$85&amp;$D$86,'CCG data'!$A:$AD,'CCG data'!E$3,FALSE)),ISBLANK(VLOOKUP($E108&amp;$D$85&amp;$D$86,'CCG data'!$A:$AD,'CCG data'!E$3,FALSE))),"",VLOOKUP($E108&amp;$D$85&amp;$D$86,'CCG data'!$A:$AD,'CCG data'!E$3,FALSE))</f>
        <v>0.27358490566037735</v>
      </c>
      <c r="W108" s="387"/>
      <c r="Y108" s="115"/>
      <c r="Z108" s="178">
        <f>IFERROR(VLOOKUP($E108&amp;$D$86, Outliers!$A$4:$P$214,13,FALSE),"0")</f>
        <v>0</v>
      </c>
      <c r="AA108" s="178">
        <f>IFERROR(VLOOKUP($E108&amp;$D$86, Outliers!$A$4:$P$214,14,FALSE),"0")</f>
        <v>0</v>
      </c>
      <c r="AB108" s="178">
        <f>IFERROR(VLOOKUP($E108&amp;$D$86, Outliers!$A$4:$P$214,15,FALSE),"0")</f>
        <v>1</v>
      </c>
      <c r="AC108" s="110"/>
    </row>
    <row r="109" spans="4:29" x14ac:dyDescent="0.25">
      <c r="D109" s="301"/>
      <c r="E109" s="107" t="s">
        <v>27</v>
      </c>
      <c r="F109" s="99" t="str">
        <f>IF(P108="","",VLOOKUP($E108&amp;$D$85&amp;$D$86,'CCG data'!$A:$AD,'CCG data'!W$3,FALSE))</f>
        <v/>
      </c>
      <c r="G109" s="100" t="str">
        <f>IF(P108="","",VLOOKUP($E108&amp;$D$85&amp;$D$86,'CCG data'!$A:$AD,'CCG data'!X$3,FALSE))</f>
        <v/>
      </c>
      <c r="H109" s="100">
        <f>IF(R108="","",VLOOKUP($E108&amp;$D$85&amp;$D$86,'CCG data'!$A:$AD,'CCG data'!Y$3,FALSE))</f>
        <v>113.5</v>
      </c>
      <c r="I109" s="100">
        <f>IF(R108="","",VLOOKUP($E108&amp;$D$85&amp;$D$86,'CCG data'!$A:$AD,'CCG data'!Z$3,FALSE))</f>
        <v>130.1</v>
      </c>
      <c r="J109" s="100">
        <f>IF(T108="","",VLOOKUP($E108&amp;$D$85&amp;$D$86,'CCG data'!$A:$AD,'CCG data'!AA$3,FALSE))</f>
        <v>12.1</v>
      </c>
      <c r="K109" s="100">
        <f>IF(T108="","",VLOOKUP($E108&amp;$D$85&amp;$D$86,'CCG data'!$A:$AD,'CCG data'!AB$3,FALSE))</f>
        <v>18.2</v>
      </c>
      <c r="L109" s="100">
        <f>IF(V108="","",VLOOKUP($E108&amp;$D$85&amp;$D$86,'CCG data'!$A:$AD,'CCG data'!AC$3,FALSE))</f>
        <v>45.6</v>
      </c>
      <c r="M109" s="100">
        <f>IF(V108="","",VLOOKUP($E108&amp;$D$85&amp;$D$86,'CCG data'!$A:$AD,'CCG data'!AD$3,FALSE))</f>
        <v>56.4</v>
      </c>
      <c r="N109" s="304"/>
      <c r="P109" s="162" t="str">
        <f>IF(P108="","",VLOOKUP($E108&amp;$D$85&amp;$D$86,'CCG data'!$A:$AD,'CCG data'!I$3,FALSE))</f>
        <v/>
      </c>
      <c r="Q109" s="15" t="str">
        <f>IF(P108="","",VLOOKUP($E108&amp;$D$85&amp;$D$86,'CCG data'!$A:$AD,'CCG data'!J$3,FALSE))</f>
        <v/>
      </c>
      <c r="R109" s="15">
        <f>IF(R108="","",VLOOKUP($E108&amp;$D$85&amp;$D$86,'CCG data'!$A:$AD,'CCG data'!K$3,FALSE))</f>
        <v>0.626</v>
      </c>
      <c r="S109" s="15">
        <f>IF(R108="","",VLOOKUP($E108&amp;$D$85&amp;$D$86,'CCG data'!$A:$AD,'CCG data'!L$3,FALSE))</f>
        <v>0.67800000000000005</v>
      </c>
      <c r="T109" s="15">
        <f>IF(T108="","",VLOOKUP($E108&amp;$D$85&amp;$D$86,'CCG data'!$A:$AD,'CCG data'!M$3,FALSE))</f>
        <v>6.0999999999999999E-2</v>
      </c>
      <c r="U109" s="15">
        <f>IF(T108="","",VLOOKUP($E108&amp;$D$85&amp;$D$86,'CCG data'!$A:$AD,'CCG data'!N$3,FALSE))</f>
        <v>0.09</v>
      </c>
      <c r="V109" s="15">
        <f>IF(V108="","",VLOOKUP($E108&amp;$D$85&amp;$D$86,'CCG data'!$A:$AD,'CCG data'!O$3,FALSE))</f>
        <v>0.25</v>
      </c>
      <c r="W109" s="142">
        <f>IF(V108="","",VLOOKUP($E108&amp;$D$85&amp;$D$86,'CCG data'!$A:$AD,'CCG data'!P$3,FALSE))</f>
        <v>0.29899999999999999</v>
      </c>
      <c r="Z109" s="178" t="str">
        <f>IFERROR(VLOOKUP($E109&amp;$D$86, Outliers!$A$4:$P$214,13,FALSE),"0")</f>
        <v>0</v>
      </c>
      <c r="AA109" s="178" t="str">
        <f>IFERROR(VLOOKUP($E109&amp;$D$86, Outliers!$A$4:$P$214,14,FALSE),"0")</f>
        <v>0</v>
      </c>
      <c r="AB109" s="178" t="str">
        <f>IFERROR(VLOOKUP($E109&amp;$D$86, Outliers!$A$4:$P$214,15,FALSE),"0")</f>
        <v>0</v>
      </c>
    </row>
    <row r="110" spans="4:29" s="43" customFormat="1" ht="18.75" customHeight="1" x14ac:dyDescent="0.25">
      <c r="D110" s="301"/>
      <c r="E110" s="108" t="s">
        <v>442</v>
      </c>
      <c r="F110" s="372" t="str">
        <f>IF(OR(ISERROR(VLOOKUP($E110&amp;$D$85&amp;$D$86,'CCG data'!$A:$AD,'CCG data'!R$3,FALSE)),ISBLANK(VLOOKUP($E110&amp;$D$85&amp;$D$86,'CCG data'!$A:$AD,'CCG data'!R$3,FALSE))),"",VLOOKUP($E110&amp;$D$85&amp;$D$86,'CCG data'!$A:$AD,'CCG data'!R$3,FALSE))</f>
        <v/>
      </c>
      <c r="G110" s="373"/>
      <c r="H110" s="373">
        <f>IF(OR(ISERROR(VLOOKUP($E110&amp;$D$85&amp;$D$86,'CCG data'!$A:$AD,'CCG data'!S$3,FALSE)),ISBLANK(VLOOKUP($E110&amp;$D$85&amp;$D$86,'CCG data'!$A:$AD,'CCG data'!S$3,FALSE))),"",VLOOKUP($E110&amp;$D$85&amp;$D$86,'CCG data'!$A:$AD,'CCG data'!S$3,FALSE))</f>
        <v>141.4</v>
      </c>
      <c r="I110" s="373"/>
      <c r="J110" s="373">
        <f>IF(OR(ISERROR(VLOOKUP($E110&amp;$D$85&amp;$D$86,'CCG data'!$A:$AD,'CCG data'!T$3,FALSE)),ISBLANK(VLOOKUP($E110&amp;$D$85&amp;$D$86,'CCG data'!$A:$AD,'CCG data'!T$3,FALSE))),"",VLOOKUP($E110&amp;$D$85&amp;$D$86,'CCG data'!$A:$AD,'CCG data'!T$3,FALSE))</f>
        <v>15.1</v>
      </c>
      <c r="K110" s="373"/>
      <c r="L110" s="373">
        <f>IF(OR(ISERROR(VLOOKUP($E110&amp;$D$85&amp;$D$86,'CCG data'!$A:$AD,'CCG data'!U$3,FALSE)),ISBLANK(VLOOKUP($E110&amp;$D$85&amp;$D$86,'CCG data'!$A:$AD,'CCG data'!U$3,FALSE))),"",VLOOKUP($E110&amp;$D$85&amp;$D$86,'CCG data'!$A:$AD,'CCG data'!U$3,FALSE))</f>
        <v>29.4</v>
      </c>
      <c r="M110" s="374"/>
      <c r="N110" s="303">
        <f>IF(OR(ISERROR(VLOOKUP($E110&amp;$D$85&amp;$D$86,'CCG data'!$A:$AD,'CCG data'!G$3,FALSE)),ISBLANK(VLOOKUP($E110&amp;$D$85&amp;$D$86,'CCG data'!$A:$AD,'CCG data'!G$3,FALSE))),"",VLOOKUP($E110&amp;$D$85&amp;$D$86,'CCG data'!$A:$AD,'CCG data'!G$3,FALSE))</f>
        <v>3417</v>
      </c>
      <c r="P110" s="354" t="str">
        <f>IF(OR(ISERROR(VLOOKUP($E110&amp;$D$85&amp;$D$86,'CCG data'!$A:$AD,'CCG data'!B$3,FALSE)),ISBLANK(VLOOKUP($E110&amp;$D$85&amp;$D$86,'CCG data'!$A:$AD,'CCG data'!B$3,FALSE))),"",VLOOKUP($E110&amp;$D$85&amp;$D$86,'CCG data'!$A:$AD,'CCG data'!B$3,FALSE))</f>
        <v/>
      </c>
      <c r="Q110" s="246"/>
      <c r="R110" s="246">
        <f>IF(OR(ISERROR(VLOOKUP($E110&amp;$D$85&amp;$D$86,'CCG data'!$A:$AD,'CCG data'!C$3,FALSE)),ISBLANK(VLOOKUP($E110&amp;$D$85&amp;$D$86,'CCG data'!$A:$AD,'CCG data'!C$3,FALSE))),"",VLOOKUP($E110&amp;$D$85&amp;$D$86,'CCG data'!$A:$AD,'CCG data'!C$3,FALSE))</f>
        <v>0.76616915422885568</v>
      </c>
      <c r="S110" s="246"/>
      <c r="T110" s="246">
        <f>IF(OR(ISERROR(VLOOKUP($E110&amp;$D$85&amp;$D$86,'CCG data'!$A:$AD,'CCG data'!D$3,FALSE)),ISBLANK(VLOOKUP($E110&amp;$D$85&amp;$D$86,'CCG data'!$A:$AD,'CCG data'!D$3,FALSE))),"",VLOOKUP($E110&amp;$D$85&amp;$D$86,'CCG data'!$A:$AD,'CCG data'!D$3,FALSE))</f>
        <v>7.5797483172373434E-2</v>
      </c>
      <c r="U110" s="246"/>
      <c r="V110" s="246">
        <f>IF(OR(ISERROR(VLOOKUP($E110&amp;$D$85&amp;$D$86,'CCG data'!$A:$AD,'CCG data'!E$3,FALSE)),ISBLANK(VLOOKUP($E110&amp;$D$85&amp;$D$86,'CCG data'!$A:$AD,'CCG data'!E$3,FALSE))),"",VLOOKUP($E110&amp;$D$85&amp;$D$86,'CCG data'!$A:$AD,'CCG data'!E$3,FALSE))</f>
        <v>0.15803336259877085</v>
      </c>
      <c r="W110" s="387"/>
      <c r="Y110" s="115"/>
      <c r="Z110" s="178">
        <f>IFERROR(VLOOKUP($E110&amp;$D$86, Outliers!$A$4:$P$214,13,FALSE),"0")</f>
        <v>1</v>
      </c>
      <c r="AA110" s="178">
        <f>IFERROR(VLOOKUP($E110&amp;$D$86, Outliers!$A$4:$P$214,14,FALSE),"0")</f>
        <v>0</v>
      </c>
      <c r="AB110" s="178">
        <f>IFERROR(VLOOKUP($E110&amp;$D$86, Outliers!$A$4:$P$214,15,FALSE),"0")</f>
        <v>0</v>
      </c>
      <c r="AC110" s="110"/>
    </row>
    <row r="111" spans="4:29" x14ac:dyDescent="0.25">
      <c r="D111" s="301"/>
      <c r="E111" s="107" t="s">
        <v>27</v>
      </c>
      <c r="F111" s="99" t="str">
        <f>IF(P110="","",VLOOKUP($E110&amp;$D$85&amp;$D$86,'CCG data'!$A:$AD,'CCG data'!W$3,FALSE))</f>
        <v/>
      </c>
      <c r="G111" s="100" t="str">
        <f>IF(P110="","",VLOOKUP($E110&amp;$D$85&amp;$D$86,'CCG data'!$A:$AD,'CCG data'!X$3,FALSE))</f>
        <v/>
      </c>
      <c r="H111" s="100">
        <f>IF(R110="","",VLOOKUP($E110&amp;$D$85&amp;$D$86,'CCG data'!$A:$AD,'CCG data'!Y$3,FALSE))</f>
        <v>136</v>
      </c>
      <c r="I111" s="100">
        <f>IF(R110="","",VLOOKUP($E110&amp;$D$85&amp;$D$86,'CCG data'!$A:$AD,'CCG data'!Z$3,FALSE))</f>
        <v>146.80000000000001</v>
      </c>
      <c r="J111" s="100">
        <f>IF(T110="","",VLOOKUP($E110&amp;$D$85&amp;$D$86,'CCG data'!$A:$AD,'CCG data'!AA$3,FALSE))</f>
        <v>13.3</v>
      </c>
      <c r="K111" s="100">
        <f>IF(T110="","",VLOOKUP($E110&amp;$D$85&amp;$D$86,'CCG data'!$A:$AD,'CCG data'!AB$3,FALSE))</f>
        <v>17</v>
      </c>
      <c r="L111" s="100">
        <f>IF(V110="","",VLOOKUP($E110&amp;$D$85&amp;$D$86,'CCG data'!$A:$AD,'CCG data'!AC$3,FALSE))</f>
        <v>26.9</v>
      </c>
      <c r="M111" s="100">
        <f>IF(V110="","",VLOOKUP($E110&amp;$D$85&amp;$D$86,'CCG data'!$A:$AD,'CCG data'!AD$3,FALSE))</f>
        <v>31.9</v>
      </c>
      <c r="N111" s="304"/>
      <c r="P111" s="162" t="str">
        <f>IF(P110="","",VLOOKUP($E110&amp;$D$85&amp;$D$86,'CCG data'!$A:$AD,'CCG data'!I$3,FALSE))</f>
        <v/>
      </c>
      <c r="Q111" s="15" t="str">
        <f>IF(P110="","",VLOOKUP($E110&amp;$D$85&amp;$D$86,'CCG data'!$A:$AD,'CCG data'!J$3,FALSE))</f>
        <v/>
      </c>
      <c r="R111" s="15">
        <f>IF(R110="","",VLOOKUP($E110&amp;$D$85&amp;$D$86,'CCG data'!$A:$AD,'CCG data'!K$3,FALSE))</f>
        <v>0.752</v>
      </c>
      <c r="S111" s="15">
        <f>IF(R110="","",VLOOKUP($E110&amp;$D$85&amp;$D$86,'CCG data'!$A:$AD,'CCG data'!L$3,FALSE))</f>
        <v>0.78</v>
      </c>
      <c r="T111" s="15">
        <f>IF(T110="","",VLOOKUP($E110&amp;$D$85&amp;$D$86,'CCG data'!$A:$AD,'CCG data'!M$3,FALSE))</f>
        <v>6.7000000000000004E-2</v>
      </c>
      <c r="U111" s="15">
        <f>IF(T110="","",VLOOKUP($E110&amp;$D$85&amp;$D$86,'CCG data'!$A:$AD,'CCG data'!N$3,FALSE))</f>
        <v>8.5000000000000006E-2</v>
      </c>
      <c r="V111" s="15">
        <f>IF(V110="","",VLOOKUP($E110&amp;$D$85&amp;$D$86,'CCG data'!$A:$AD,'CCG data'!O$3,FALSE))</f>
        <v>0.14599999999999999</v>
      </c>
      <c r="W111" s="142">
        <f>IF(V110="","",VLOOKUP($E110&amp;$D$85&amp;$D$86,'CCG data'!$A:$AD,'CCG data'!P$3,FALSE))</f>
        <v>0.17100000000000001</v>
      </c>
      <c r="Z111" s="178" t="str">
        <f>IFERROR(VLOOKUP($E111&amp;$D$86, Outliers!$A$4:$P$214,13,FALSE),"0")</f>
        <v>0</v>
      </c>
      <c r="AA111" s="178" t="str">
        <f>IFERROR(VLOOKUP($E111&amp;$D$86, Outliers!$A$4:$P$214,14,FALSE),"0")</f>
        <v>0</v>
      </c>
      <c r="AB111" s="178" t="str">
        <f>IFERROR(VLOOKUP($E111&amp;$D$86, Outliers!$A$4:$P$214,15,FALSE),"0")</f>
        <v>0</v>
      </c>
    </row>
    <row r="112" spans="4:29" s="43" customFormat="1" ht="18.75" customHeight="1" x14ac:dyDescent="0.25">
      <c r="D112" s="301"/>
      <c r="E112" s="108" t="s">
        <v>443</v>
      </c>
      <c r="F112" s="372" t="str">
        <f>IF(OR(ISERROR(VLOOKUP($E112&amp;$D$85&amp;$D$86,'CCG data'!$A:$AD,'CCG data'!R$3,FALSE)),ISBLANK(VLOOKUP($E112&amp;$D$85&amp;$D$86,'CCG data'!$A:$AD,'CCG data'!R$3,FALSE))),"",VLOOKUP($E112&amp;$D$85&amp;$D$86,'CCG data'!$A:$AD,'CCG data'!R$3,FALSE))</f>
        <v/>
      </c>
      <c r="G112" s="373"/>
      <c r="H112" s="373">
        <f>IF(OR(ISERROR(VLOOKUP($E112&amp;$D$85&amp;$D$86,'CCG data'!$A:$AD,'CCG data'!S$3,FALSE)),ISBLANK(VLOOKUP($E112&amp;$D$85&amp;$D$86,'CCG data'!$A:$AD,'CCG data'!S$3,FALSE))),"",VLOOKUP($E112&amp;$D$85&amp;$D$86,'CCG data'!$A:$AD,'CCG data'!S$3,FALSE))</f>
        <v>114.5</v>
      </c>
      <c r="I112" s="373"/>
      <c r="J112" s="373">
        <f>IF(OR(ISERROR(VLOOKUP($E112&amp;$D$85&amp;$D$86,'CCG data'!$A:$AD,'CCG data'!T$3,FALSE)),ISBLANK(VLOOKUP($E112&amp;$D$85&amp;$D$86,'CCG data'!$A:$AD,'CCG data'!T$3,FALSE))),"",VLOOKUP($E112&amp;$D$85&amp;$D$86,'CCG data'!$A:$AD,'CCG data'!T$3,FALSE))</f>
        <v>9.9</v>
      </c>
      <c r="K112" s="373"/>
      <c r="L112" s="373">
        <f>IF(OR(ISERROR(VLOOKUP($E112&amp;$D$85&amp;$D$86,'CCG data'!$A:$AD,'CCG data'!U$3,FALSE)),ISBLANK(VLOOKUP($E112&amp;$D$85&amp;$D$86,'CCG data'!$A:$AD,'CCG data'!U$3,FALSE))),"",VLOOKUP($E112&amp;$D$85&amp;$D$86,'CCG data'!$A:$AD,'CCG data'!U$3,FALSE))</f>
        <v>38.6</v>
      </c>
      <c r="M112" s="374"/>
      <c r="N112" s="303">
        <f>IF(OR(ISERROR(VLOOKUP($E112&amp;$D$85&amp;$D$86,'CCG data'!$A:$AD,'CCG data'!G$3,FALSE)),ISBLANK(VLOOKUP($E112&amp;$D$85&amp;$D$86,'CCG data'!$A:$AD,'CCG data'!G$3,FALSE))),"",VLOOKUP($E112&amp;$D$85&amp;$D$86,'CCG data'!$A:$AD,'CCG data'!G$3,FALSE))</f>
        <v>766</v>
      </c>
      <c r="P112" s="354" t="str">
        <f>IF(OR(ISERROR(VLOOKUP($E112&amp;$D$85&amp;$D$86,'CCG data'!$A:$AD,'CCG data'!B$3,FALSE)),ISBLANK(VLOOKUP($E112&amp;$D$85&amp;$D$86,'CCG data'!$A:$AD,'CCG data'!B$3,FALSE))),"",VLOOKUP($E112&amp;$D$85&amp;$D$86,'CCG data'!$A:$AD,'CCG data'!B$3,FALSE))</f>
        <v/>
      </c>
      <c r="Q112" s="246"/>
      <c r="R112" s="246">
        <f>IF(OR(ISERROR(VLOOKUP($E112&amp;$D$85&amp;$D$86,'CCG data'!$A:$AD,'CCG data'!C$3,FALSE)),ISBLANK(VLOOKUP($E112&amp;$D$85&amp;$D$86,'CCG data'!$A:$AD,'CCG data'!C$3,FALSE))),"",VLOOKUP($E112&amp;$D$85&amp;$D$86,'CCG data'!$A:$AD,'CCG data'!C$3,FALSE))</f>
        <v>0.70626631853785904</v>
      </c>
      <c r="S112" s="246"/>
      <c r="T112" s="246">
        <f>IF(OR(ISERROR(VLOOKUP($E112&amp;$D$85&amp;$D$86,'CCG data'!$A:$AD,'CCG data'!D$3,FALSE)),ISBLANK(VLOOKUP($E112&amp;$D$85&amp;$D$86,'CCG data'!$A:$AD,'CCG data'!D$3,FALSE))),"",VLOOKUP($E112&amp;$D$85&amp;$D$86,'CCG data'!$A:$AD,'CCG data'!D$3,FALSE))</f>
        <v>5.3524804177545689E-2</v>
      </c>
      <c r="U112" s="246"/>
      <c r="V112" s="246">
        <f>IF(OR(ISERROR(VLOOKUP($E112&amp;$D$85&amp;$D$86,'CCG data'!$A:$AD,'CCG data'!E$3,FALSE)),ISBLANK(VLOOKUP($E112&amp;$D$85&amp;$D$86,'CCG data'!$A:$AD,'CCG data'!E$3,FALSE))),"",VLOOKUP($E112&amp;$D$85&amp;$D$86,'CCG data'!$A:$AD,'CCG data'!E$3,FALSE))</f>
        <v>0.24020887728459531</v>
      </c>
      <c r="W112" s="387"/>
      <c r="Y112" s="115"/>
      <c r="Z112" s="178">
        <f>IFERROR(VLOOKUP($E112&amp;$D$86, Outliers!$A$4:$P$214,13,FALSE),"0")</f>
        <v>0</v>
      </c>
      <c r="AA112" s="178">
        <f>IFERROR(VLOOKUP($E112&amp;$D$86, Outliers!$A$4:$P$214,14,FALSE),"0")</f>
        <v>1</v>
      </c>
      <c r="AB112" s="178">
        <f>IFERROR(VLOOKUP($E112&amp;$D$86, Outliers!$A$4:$P$214,15,FALSE),"0")</f>
        <v>1</v>
      </c>
      <c r="AC112" s="110"/>
    </row>
    <row r="113" spans="2:29" x14ac:dyDescent="0.25">
      <c r="B113" s="90"/>
      <c r="D113" s="301"/>
      <c r="E113" s="107" t="s">
        <v>27</v>
      </c>
      <c r="F113" s="99" t="str">
        <f>IF(P112="","",VLOOKUP($E112&amp;$D$85&amp;$D$86,'CCG data'!$A:$AD,'CCG data'!W$3,FALSE))</f>
        <v/>
      </c>
      <c r="G113" s="100" t="str">
        <f>IF(P112="","",VLOOKUP($E112&amp;$D$85&amp;$D$86,'CCG data'!$A:$AD,'CCG data'!X$3,FALSE))</f>
        <v/>
      </c>
      <c r="H113" s="100">
        <f>IF(R112="","",VLOOKUP($E112&amp;$D$85&amp;$D$86,'CCG data'!$A:$AD,'CCG data'!Y$3,FALSE))</f>
        <v>104.8</v>
      </c>
      <c r="I113" s="100">
        <f>IF(R112="","",VLOOKUP($E112&amp;$D$85&amp;$D$86,'CCG data'!$A:$AD,'CCG data'!Z$3,FALSE))</f>
        <v>124.1</v>
      </c>
      <c r="J113" s="100">
        <f>IF(T112="","",VLOOKUP($E112&amp;$D$85&amp;$D$86,'CCG data'!$A:$AD,'CCG data'!AA$3,FALSE))</f>
        <v>6.9</v>
      </c>
      <c r="K113" s="100">
        <f>IF(T112="","",VLOOKUP($E112&amp;$D$85&amp;$D$86,'CCG data'!$A:$AD,'CCG data'!AB$3,FALSE))</f>
        <v>12.9</v>
      </c>
      <c r="L113" s="100">
        <f>IF(V112="","",VLOOKUP($E112&amp;$D$85&amp;$D$86,'CCG data'!$A:$AD,'CCG data'!AC$3,FALSE))</f>
        <v>33</v>
      </c>
      <c r="M113" s="100">
        <f>IF(V112="","",VLOOKUP($E112&amp;$D$85&amp;$D$86,'CCG data'!$A:$AD,'CCG data'!AD$3,FALSE))</f>
        <v>44.2</v>
      </c>
      <c r="N113" s="304"/>
      <c r="P113" s="162" t="str">
        <f>IF(P112="","",VLOOKUP($E112&amp;$D$85&amp;$D$86,'CCG data'!$A:$AD,'CCG data'!I$3,FALSE))</f>
        <v/>
      </c>
      <c r="Q113" s="15" t="str">
        <f>IF(P112="","",VLOOKUP($E112&amp;$D$85&amp;$D$86,'CCG data'!$A:$AD,'CCG data'!J$3,FALSE))</f>
        <v/>
      </c>
      <c r="R113" s="15">
        <f>IF(R112="","",VLOOKUP($E112&amp;$D$85&amp;$D$86,'CCG data'!$A:$AD,'CCG data'!K$3,FALSE))</f>
        <v>0.67300000000000004</v>
      </c>
      <c r="S113" s="15">
        <f>IF(R112="","",VLOOKUP($E112&amp;$D$85&amp;$D$86,'CCG data'!$A:$AD,'CCG data'!L$3,FALSE))</f>
        <v>0.73699999999999999</v>
      </c>
      <c r="T113" s="15">
        <f>IF(T112="","",VLOOKUP($E112&amp;$D$85&amp;$D$86,'CCG data'!$A:$AD,'CCG data'!M$3,FALSE))</f>
        <v>0.04</v>
      </c>
      <c r="U113" s="15">
        <f>IF(T112="","",VLOOKUP($E112&amp;$D$85&amp;$D$86,'CCG data'!$A:$AD,'CCG data'!N$3,FALSE))</f>
        <v>7.1999999999999995E-2</v>
      </c>
      <c r="V113" s="15">
        <f>IF(V112="","",VLOOKUP($E112&amp;$D$85&amp;$D$86,'CCG data'!$A:$AD,'CCG data'!O$3,FALSE))</f>
        <v>0.21099999999999999</v>
      </c>
      <c r="W113" s="142">
        <f>IF(V112="","",VLOOKUP($E112&amp;$D$85&amp;$D$86,'CCG data'!$A:$AD,'CCG data'!P$3,FALSE))</f>
        <v>0.27200000000000002</v>
      </c>
      <c r="Z113" s="178" t="str">
        <f>IFERROR(VLOOKUP($E113&amp;$D$86, Outliers!$A$4:$P$214,13,FALSE),"0")</f>
        <v>0</v>
      </c>
      <c r="AA113" s="178" t="str">
        <f>IFERROR(VLOOKUP($E113&amp;$D$86, Outliers!$A$4:$P$214,14,FALSE),"0")</f>
        <v>0</v>
      </c>
      <c r="AB113" s="178" t="str">
        <f>IFERROR(VLOOKUP($E113&amp;$D$86, Outliers!$A$4:$P$214,15,FALSE),"0")</f>
        <v>0</v>
      </c>
    </row>
    <row r="114" spans="2:29" s="43" customFormat="1" ht="15.75" x14ac:dyDescent="0.25">
      <c r="B114" s="89"/>
      <c r="C114" s="89"/>
      <c r="D114" s="301"/>
      <c r="E114" s="108" t="s">
        <v>444</v>
      </c>
      <c r="F114" s="372" t="str">
        <f>IF(OR(ISERROR(VLOOKUP($E114&amp;$D$85&amp;$D$86,'CCG data'!$A:$AD,'CCG data'!R$3,FALSE)),ISBLANK(VLOOKUP($E114&amp;$D$85&amp;$D$86,'CCG data'!$A:$AD,'CCG data'!R$3,FALSE))),"",VLOOKUP($E114&amp;$D$85&amp;$D$86,'CCG data'!$A:$AD,'CCG data'!R$3,FALSE))</f>
        <v/>
      </c>
      <c r="G114" s="373"/>
      <c r="H114" s="373">
        <f>IF(OR(ISERROR(VLOOKUP($E114&amp;$D$85&amp;$D$86,'CCG data'!$A:$AD,'CCG data'!S$3,FALSE)),ISBLANK(VLOOKUP($E114&amp;$D$85&amp;$D$86,'CCG data'!$A:$AD,'CCG data'!S$3,FALSE))),"",VLOOKUP($E114&amp;$D$85&amp;$D$86,'CCG data'!$A:$AD,'CCG data'!S$3,FALSE))</f>
        <v>106.4</v>
      </c>
      <c r="I114" s="373"/>
      <c r="J114" s="373">
        <f>IF(OR(ISERROR(VLOOKUP($E114&amp;$D$85&amp;$D$86,'CCG data'!$A:$AD,'CCG data'!T$3,FALSE)),ISBLANK(VLOOKUP($E114&amp;$D$85&amp;$D$86,'CCG data'!$A:$AD,'CCG data'!T$3,FALSE))),"",VLOOKUP($E114&amp;$D$85&amp;$D$86,'CCG data'!$A:$AD,'CCG data'!T$3,FALSE))</f>
        <v>20.399999999999999</v>
      </c>
      <c r="K114" s="373"/>
      <c r="L114" s="373">
        <f>IF(OR(ISERROR(VLOOKUP($E114&amp;$D$85&amp;$D$86,'CCG data'!$A:$AD,'CCG data'!U$3,FALSE)),ISBLANK(VLOOKUP($E114&amp;$D$85&amp;$D$86,'CCG data'!$A:$AD,'CCG data'!U$3,FALSE))),"",VLOOKUP($E114&amp;$D$85&amp;$D$86,'CCG data'!$A:$AD,'CCG data'!U$3,FALSE))</f>
        <v>22.9</v>
      </c>
      <c r="M114" s="374"/>
      <c r="N114" s="303">
        <f>IF(OR(ISERROR(VLOOKUP($E114&amp;$D$85&amp;$D$86,'CCG data'!$A:$AD,'CCG data'!G$3,FALSE)),ISBLANK(VLOOKUP($E114&amp;$D$85&amp;$D$86,'CCG data'!$A:$AD,'CCG data'!G$3,FALSE))),"",VLOOKUP($E114&amp;$D$85&amp;$D$86,'CCG data'!$A:$AD,'CCG data'!G$3,FALSE))</f>
        <v>548</v>
      </c>
      <c r="P114" s="354" t="str">
        <f>IF(OR(ISERROR(VLOOKUP($E114&amp;$D$85&amp;$D$86,'CCG data'!$A:$AD,'CCG data'!B$3,FALSE)),ISBLANK(VLOOKUP($E114&amp;$D$85&amp;$D$86,'CCG data'!$A:$AD,'CCG data'!B$3,FALSE))),"",VLOOKUP($E114&amp;$D$85&amp;$D$86,'CCG data'!$A:$AD,'CCG data'!B$3,FALSE))</f>
        <v/>
      </c>
      <c r="Q114" s="246"/>
      <c r="R114" s="246">
        <f>IF(OR(ISERROR(VLOOKUP($E114&amp;$D$85&amp;$D$86,'CCG data'!$A:$AD,'CCG data'!C$3,FALSE)),ISBLANK(VLOOKUP($E114&amp;$D$85&amp;$D$86,'CCG data'!$A:$AD,'CCG data'!C$3,FALSE))),"",VLOOKUP($E114&amp;$D$85&amp;$D$86,'CCG data'!$A:$AD,'CCG data'!C$3,FALSE))</f>
        <v>0.71532846715328469</v>
      </c>
      <c r="S114" s="246"/>
      <c r="T114" s="246">
        <f>IF(OR(ISERROR(VLOOKUP($E114&amp;$D$85&amp;$D$86,'CCG data'!$A:$AD,'CCG data'!D$3,FALSE)),ISBLANK(VLOOKUP($E114&amp;$D$85&amp;$D$86,'CCG data'!$A:$AD,'CCG data'!D$3,FALSE))),"",VLOOKUP($E114&amp;$D$85&amp;$D$86,'CCG data'!$A:$AD,'CCG data'!D$3,FALSE))</f>
        <v>0.12773722627737227</v>
      </c>
      <c r="U114" s="246"/>
      <c r="V114" s="246">
        <f>IF(OR(ISERROR(VLOOKUP($E114&amp;$D$85&amp;$D$86,'CCG data'!$A:$AD,'CCG data'!E$3,FALSE)),ISBLANK(VLOOKUP($E114&amp;$D$85&amp;$D$86,'CCG data'!$A:$AD,'CCG data'!E$3,FALSE))),"",VLOOKUP($E114&amp;$D$85&amp;$D$86,'CCG data'!$A:$AD,'CCG data'!E$3,FALSE))</f>
        <v>0.15693430656934307</v>
      </c>
      <c r="W114" s="387"/>
      <c r="Y114" s="115"/>
      <c r="Z114" s="178">
        <f>IFERROR(VLOOKUP($E114&amp;$D$86, Outliers!$A$4:$P$214,13,FALSE),"0")</f>
        <v>1</v>
      </c>
      <c r="AA114" s="178">
        <f>IFERROR(VLOOKUP($E114&amp;$D$86, Outliers!$A$4:$P$214,14,FALSE),"0")</f>
        <v>0</v>
      </c>
      <c r="AB114" s="178">
        <f>IFERROR(VLOOKUP($E114&amp;$D$86, Outliers!$A$4:$P$214,15,FALSE),"0")</f>
        <v>0</v>
      </c>
      <c r="AC114" s="110"/>
    </row>
    <row r="115" spans="2:29" x14ac:dyDescent="0.25">
      <c r="B115" s="59"/>
      <c r="D115" s="301"/>
      <c r="E115" s="107" t="s">
        <v>27</v>
      </c>
      <c r="F115" s="99" t="str">
        <f>IF(P114="","",VLOOKUP($E114&amp;$D$85&amp;$D$86,'CCG data'!$A:$AD,'CCG data'!W$3,FALSE))</f>
        <v/>
      </c>
      <c r="G115" s="100" t="str">
        <f>IF(P114="","",VLOOKUP($E114&amp;$D$85&amp;$D$86,'CCG data'!$A:$AD,'CCG data'!X$3,FALSE))</f>
        <v/>
      </c>
      <c r="H115" s="100">
        <f>IF(R114="","",VLOOKUP($E114&amp;$D$85&amp;$D$86,'CCG data'!$A:$AD,'CCG data'!Y$3,FALSE))</f>
        <v>95.8</v>
      </c>
      <c r="I115" s="100">
        <f>IF(R114="","",VLOOKUP($E114&amp;$D$85&amp;$D$86,'CCG data'!$A:$AD,'CCG data'!Z$3,FALSE))</f>
        <v>116.9</v>
      </c>
      <c r="J115" s="100">
        <f>IF(T114="","",VLOOKUP($E114&amp;$D$85&amp;$D$86,'CCG data'!$A:$AD,'CCG data'!AA$3,FALSE))</f>
        <v>15.6</v>
      </c>
      <c r="K115" s="100">
        <f>IF(T114="","",VLOOKUP($E114&amp;$D$85&amp;$D$86,'CCG data'!$A:$AD,'CCG data'!AB$3,FALSE))</f>
        <v>25.2</v>
      </c>
      <c r="L115" s="100">
        <f>IF(V114="","",VLOOKUP($E114&amp;$D$85&amp;$D$86,'CCG data'!$A:$AD,'CCG data'!AC$3,FALSE))</f>
        <v>18</v>
      </c>
      <c r="M115" s="100">
        <f>IF(V114="","",VLOOKUP($E114&amp;$D$85&amp;$D$86,'CCG data'!$A:$AD,'CCG data'!AD$3,FALSE))</f>
        <v>27.7</v>
      </c>
      <c r="N115" s="304"/>
      <c r="P115" s="162" t="str">
        <f>IF(P114="","",VLOOKUP($E114&amp;$D$85&amp;$D$86,'CCG data'!$A:$AD,'CCG data'!I$3,FALSE))</f>
        <v/>
      </c>
      <c r="Q115" s="15" t="str">
        <f>IF(P114="","",VLOOKUP($E114&amp;$D$85&amp;$D$86,'CCG data'!$A:$AD,'CCG data'!J$3,FALSE))</f>
        <v/>
      </c>
      <c r="R115" s="15">
        <f>IF(R114="","",VLOOKUP($E114&amp;$D$85&amp;$D$86,'CCG data'!$A:$AD,'CCG data'!K$3,FALSE))</f>
        <v>0.67600000000000005</v>
      </c>
      <c r="S115" s="15">
        <f>IF(R114="","",VLOOKUP($E114&amp;$D$85&amp;$D$86,'CCG data'!$A:$AD,'CCG data'!L$3,FALSE))</f>
        <v>0.752</v>
      </c>
      <c r="T115" s="15">
        <f>IF(T114="","",VLOOKUP($E114&amp;$D$85&amp;$D$86,'CCG data'!$A:$AD,'CCG data'!M$3,FALSE))</f>
        <v>0.10199999999999999</v>
      </c>
      <c r="U115" s="15">
        <f>IF(T114="","",VLOOKUP($E114&amp;$D$85&amp;$D$86,'CCG data'!$A:$AD,'CCG data'!N$3,FALSE))</f>
        <v>0.158</v>
      </c>
      <c r="V115" s="15">
        <f>IF(V114="","",VLOOKUP($E114&amp;$D$85&amp;$D$86,'CCG data'!$A:$AD,'CCG data'!O$3,FALSE))</f>
        <v>0.129</v>
      </c>
      <c r="W115" s="142">
        <f>IF(V114="","",VLOOKUP($E114&amp;$D$85&amp;$D$86,'CCG data'!$A:$AD,'CCG data'!P$3,FALSE))</f>
        <v>0.19</v>
      </c>
      <c r="Z115" s="178" t="str">
        <f>IFERROR(VLOOKUP($E115&amp;$D$86, Outliers!$A$4:$P$214,13,FALSE),"0")</f>
        <v>0</v>
      </c>
      <c r="AA115" s="178" t="str">
        <f>IFERROR(VLOOKUP($E115&amp;$D$86, Outliers!$A$4:$P$214,14,FALSE),"0")</f>
        <v>0</v>
      </c>
      <c r="AB115" s="178" t="str">
        <f>IFERROR(VLOOKUP($E115&amp;$D$86, Outliers!$A$4:$P$214,15,FALSE),"0")</f>
        <v>0</v>
      </c>
    </row>
    <row r="116" spans="2:29" s="43" customFormat="1" ht="15.75" x14ac:dyDescent="0.25">
      <c r="B116" s="91"/>
      <c r="C116" s="113"/>
      <c r="D116" s="301"/>
      <c r="E116" s="108" t="s">
        <v>180</v>
      </c>
      <c r="F116" s="372" t="str">
        <f>IF(OR(ISERROR(VLOOKUP($E116&amp;$D$85&amp;$D$86,'CCG data'!$A:$AD,'CCG data'!R$3,FALSE)),ISBLANK(VLOOKUP($E116&amp;$D$85&amp;$D$86,'CCG data'!$A:$AD,'CCG data'!R$3,FALSE))),"",VLOOKUP($E116&amp;$D$85&amp;$D$86,'CCG data'!$A:$AD,'CCG data'!R$3,FALSE))</f>
        <v/>
      </c>
      <c r="G116" s="373"/>
      <c r="H116" s="373">
        <f>IF(OR(ISERROR(VLOOKUP($E116&amp;$D$85&amp;$D$86,'CCG data'!$A:$AD,'CCG data'!S$3,FALSE)),ISBLANK(VLOOKUP($E116&amp;$D$85&amp;$D$86,'CCG data'!$A:$AD,'CCG data'!S$3,FALSE))),"",VLOOKUP($E116&amp;$D$85&amp;$D$86,'CCG data'!$A:$AD,'CCG data'!S$3,FALSE))</f>
        <v>118.3</v>
      </c>
      <c r="I116" s="373"/>
      <c r="J116" s="373">
        <f>IF(OR(ISERROR(VLOOKUP($E116&amp;$D$85&amp;$D$86,'CCG data'!$A:$AD,'CCG data'!T$3,FALSE)),ISBLANK(VLOOKUP($E116&amp;$D$85&amp;$D$86,'CCG data'!$A:$AD,'CCG data'!T$3,FALSE))),"",VLOOKUP($E116&amp;$D$85&amp;$D$86,'CCG data'!$A:$AD,'CCG data'!T$3,FALSE))</f>
        <v>26.2</v>
      </c>
      <c r="K116" s="373"/>
      <c r="L116" s="373">
        <f>IF(OR(ISERROR(VLOOKUP($E116&amp;$D$85&amp;$D$86,'CCG data'!$A:$AD,'CCG data'!U$3,FALSE)),ISBLANK(VLOOKUP($E116&amp;$D$85&amp;$D$86,'CCG data'!$A:$AD,'CCG data'!U$3,FALSE))),"",VLOOKUP($E116&amp;$D$85&amp;$D$86,'CCG data'!$A:$AD,'CCG data'!U$3,FALSE))</f>
        <v>15.9</v>
      </c>
      <c r="M116" s="374"/>
      <c r="N116" s="303">
        <f>IF(OR(ISERROR(VLOOKUP($E116&amp;$D$85&amp;$D$86,'CCG data'!$A:$AD,'CCG data'!G$3,FALSE)),ISBLANK(VLOOKUP($E116&amp;$D$85&amp;$D$86,'CCG data'!$A:$AD,'CCG data'!G$3,FALSE))),"",VLOOKUP($E116&amp;$D$85&amp;$D$86,'CCG data'!$A:$AD,'CCG data'!G$3,FALSE))</f>
        <v>799</v>
      </c>
      <c r="P116" s="354" t="str">
        <f>IF(OR(ISERROR(VLOOKUP($E116&amp;$D$85&amp;$D$86,'CCG data'!$A:$AD,'CCG data'!B$3,FALSE)),ISBLANK(VLOOKUP($E116&amp;$D$85&amp;$D$86,'CCG data'!$A:$AD,'CCG data'!B$3,FALSE))),"",VLOOKUP($E116&amp;$D$85&amp;$D$86,'CCG data'!$A:$AD,'CCG data'!B$3,FALSE))</f>
        <v/>
      </c>
      <c r="Q116" s="246"/>
      <c r="R116" s="246">
        <f>IF(OR(ISERROR(VLOOKUP($E116&amp;$D$85&amp;$D$86,'CCG data'!$A:$AD,'CCG data'!C$3,FALSE)),ISBLANK(VLOOKUP($E116&amp;$D$85&amp;$D$86,'CCG data'!$A:$AD,'CCG data'!C$3,FALSE))),"",VLOOKUP($E116&amp;$D$85&amp;$D$86,'CCG data'!$A:$AD,'CCG data'!C$3,FALSE))</f>
        <v>0.74468085106382975</v>
      </c>
      <c r="S116" s="246"/>
      <c r="T116" s="246">
        <f>IF(OR(ISERROR(VLOOKUP($E116&amp;$D$85&amp;$D$86,'CCG data'!$A:$AD,'CCG data'!D$3,FALSE)),ISBLANK(VLOOKUP($E116&amp;$D$85&amp;$D$86,'CCG data'!$A:$AD,'CCG data'!D$3,FALSE))),"",VLOOKUP($E116&amp;$D$85&amp;$D$86,'CCG data'!$A:$AD,'CCG data'!D$3,FALSE))</f>
        <v>0.16020025031289112</v>
      </c>
      <c r="U116" s="246"/>
      <c r="V116" s="246">
        <f>IF(OR(ISERROR(VLOOKUP($E116&amp;$D$85&amp;$D$86,'CCG data'!$A:$AD,'CCG data'!E$3,FALSE)),ISBLANK(VLOOKUP($E116&amp;$D$85&amp;$D$86,'CCG data'!$A:$AD,'CCG data'!E$3,FALSE))),"",VLOOKUP($E116&amp;$D$85&amp;$D$86,'CCG data'!$A:$AD,'CCG data'!E$3,FALSE))</f>
        <v>9.5118898623279102E-2</v>
      </c>
      <c r="W116" s="387"/>
      <c r="Y116" s="115"/>
      <c r="Z116" s="178">
        <f>IFERROR(VLOOKUP($E116&amp;$D$86, Outliers!$A$4:$P$214,13,FALSE),"0")</f>
        <v>0</v>
      </c>
      <c r="AA116" s="178">
        <f>IFERROR(VLOOKUP($E116&amp;$D$86, Outliers!$A$4:$P$214,14,FALSE),"0")</f>
        <v>1</v>
      </c>
      <c r="AB116" s="178">
        <f>IFERROR(VLOOKUP($E116&amp;$D$86, Outliers!$A$4:$P$214,15,FALSE),"0")</f>
        <v>1</v>
      </c>
      <c r="AC116" s="110"/>
    </row>
    <row r="117" spans="2:29" x14ac:dyDescent="0.25">
      <c r="D117" s="301"/>
      <c r="E117" s="107" t="s">
        <v>27</v>
      </c>
      <c r="F117" s="99" t="str">
        <f>IF(P116="","",VLOOKUP($E116&amp;$D$85&amp;$D$86,'CCG data'!$A:$AD,'CCG data'!W$3,FALSE))</f>
        <v/>
      </c>
      <c r="G117" s="100" t="str">
        <f>IF(P116="","",VLOOKUP($E116&amp;$D$85&amp;$D$86,'CCG data'!$A:$AD,'CCG data'!X$3,FALSE))</f>
        <v/>
      </c>
      <c r="H117" s="100">
        <f>IF(R116="","",VLOOKUP($E116&amp;$D$85&amp;$D$86,'CCG data'!$A:$AD,'CCG data'!Y$3,FALSE))</f>
        <v>108.8</v>
      </c>
      <c r="I117" s="100">
        <f>IF(R116="","",VLOOKUP($E116&amp;$D$85&amp;$D$86,'CCG data'!$A:$AD,'CCG data'!Z$3,FALSE))</f>
        <v>127.8</v>
      </c>
      <c r="J117" s="100">
        <f>IF(T116="","",VLOOKUP($E116&amp;$D$85&amp;$D$86,'CCG data'!$A:$AD,'CCG data'!AA$3,FALSE))</f>
        <v>21.7</v>
      </c>
      <c r="K117" s="100">
        <f>IF(T116="","",VLOOKUP($E116&amp;$D$85&amp;$D$86,'CCG data'!$A:$AD,'CCG data'!AB$3,FALSE))</f>
        <v>30.7</v>
      </c>
      <c r="L117" s="100">
        <f>IF(V116="","",VLOOKUP($E116&amp;$D$85&amp;$D$86,'CCG data'!$A:$AD,'CCG data'!AC$3,FALSE))</f>
        <v>12.4</v>
      </c>
      <c r="M117" s="100">
        <f>IF(V116="","",VLOOKUP($E116&amp;$D$85&amp;$D$86,'CCG data'!$A:$AD,'CCG data'!AD$3,FALSE))</f>
        <v>19.5</v>
      </c>
      <c r="N117" s="304"/>
      <c r="P117" s="162" t="str">
        <f>IF(P116="","",VLOOKUP($E116&amp;$D$85&amp;$D$86,'CCG data'!$A:$AD,'CCG data'!I$3,FALSE))</f>
        <v/>
      </c>
      <c r="Q117" s="15" t="str">
        <f>IF(P116="","",VLOOKUP($E116&amp;$D$85&amp;$D$86,'CCG data'!$A:$AD,'CCG data'!J$3,FALSE))</f>
        <v/>
      </c>
      <c r="R117" s="15">
        <f>IF(R116="","",VLOOKUP($E116&amp;$D$85&amp;$D$86,'CCG data'!$A:$AD,'CCG data'!K$3,FALSE))</f>
        <v>0.71299999999999997</v>
      </c>
      <c r="S117" s="15">
        <f>IF(R116="","",VLOOKUP($E116&amp;$D$85&amp;$D$86,'CCG data'!$A:$AD,'CCG data'!L$3,FALSE))</f>
        <v>0.77400000000000002</v>
      </c>
      <c r="T117" s="15">
        <f>IF(T116="","",VLOOKUP($E116&amp;$D$85&amp;$D$86,'CCG data'!$A:$AD,'CCG data'!M$3,FALSE))</f>
        <v>0.13600000000000001</v>
      </c>
      <c r="U117" s="15">
        <f>IF(T116="","",VLOOKUP($E116&amp;$D$85&amp;$D$86,'CCG data'!$A:$AD,'CCG data'!N$3,FALSE))</f>
        <v>0.187</v>
      </c>
      <c r="V117" s="15">
        <f>IF(V116="","",VLOOKUP($E116&amp;$D$85&amp;$D$86,'CCG data'!$A:$AD,'CCG data'!O$3,FALSE))</f>
        <v>7.6999999999999999E-2</v>
      </c>
      <c r="W117" s="142">
        <f>IF(V116="","",VLOOKUP($E116&amp;$D$85&amp;$D$86,'CCG data'!$A:$AD,'CCG data'!P$3,FALSE))</f>
        <v>0.11700000000000001</v>
      </c>
      <c r="Z117" s="178" t="str">
        <f>IFERROR(VLOOKUP($E117&amp;$D$86, Outliers!$A$4:$P$214,13,FALSE),"0")</f>
        <v>0</v>
      </c>
      <c r="AA117" s="178" t="str">
        <f>IFERROR(VLOOKUP($E117&amp;$D$86, Outliers!$A$4:$P$214,14,FALSE),"0")</f>
        <v>0</v>
      </c>
      <c r="AB117" s="178" t="str">
        <f>IFERROR(VLOOKUP($E117&amp;$D$86, Outliers!$A$4:$P$214,15,FALSE),"0")</f>
        <v>0</v>
      </c>
    </row>
    <row r="118" spans="2:29" s="43" customFormat="1" ht="15.75" x14ac:dyDescent="0.25">
      <c r="D118" s="301"/>
      <c r="E118" s="108" t="s">
        <v>181</v>
      </c>
      <c r="F118" s="372" t="str">
        <f>IF(OR(ISERROR(VLOOKUP($E118&amp;$D$85&amp;$D$86,'CCG data'!$A:$AD,'CCG data'!R$3,FALSE)),ISBLANK(VLOOKUP($E118&amp;$D$85&amp;$D$86,'CCG data'!$A:$AD,'CCG data'!R$3,FALSE))),"",VLOOKUP($E118&amp;$D$85&amp;$D$86,'CCG data'!$A:$AD,'CCG data'!R$3,FALSE))</f>
        <v/>
      </c>
      <c r="G118" s="373"/>
      <c r="H118" s="373">
        <f>IF(OR(ISERROR(VLOOKUP($E118&amp;$D$85&amp;$D$86,'CCG data'!$A:$AD,'CCG data'!S$3,FALSE)),ISBLANK(VLOOKUP($E118&amp;$D$85&amp;$D$86,'CCG data'!$A:$AD,'CCG data'!S$3,FALSE))),"",VLOOKUP($E118&amp;$D$85&amp;$D$86,'CCG data'!$A:$AD,'CCG data'!S$3,FALSE))</f>
        <v>108.9</v>
      </c>
      <c r="I118" s="373"/>
      <c r="J118" s="373">
        <f>IF(OR(ISERROR(VLOOKUP($E118&amp;$D$85&amp;$D$86,'CCG data'!$A:$AD,'CCG data'!T$3,FALSE)),ISBLANK(VLOOKUP($E118&amp;$D$85&amp;$D$86,'CCG data'!$A:$AD,'CCG data'!T$3,FALSE))),"",VLOOKUP($E118&amp;$D$85&amp;$D$86,'CCG data'!$A:$AD,'CCG data'!T$3,FALSE))</f>
        <v>16</v>
      </c>
      <c r="K118" s="373"/>
      <c r="L118" s="373">
        <f>IF(OR(ISERROR(VLOOKUP($E118&amp;$D$85&amp;$D$86,'CCG data'!$A:$AD,'CCG data'!U$3,FALSE)),ISBLANK(VLOOKUP($E118&amp;$D$85&amp;$D$86,'CCG data'!$A:$AD,'CCG data'!U$3,FALSE))),"",VLOOKUP($E118&amp;$D$85&amp;$D$86,'CCG data'!$A:$AD,'CCG data'!U$3,FALSE))</f>
        <v>26</v>
      </c>
      <c r="M118" s="374"/>
      <c r="N118" s="303">
        <f>IF(OR(ISERROR(VLOOKUP($E118&amp;$D$85&amp;$D$86,'CCG data'!$A:$AD,'CCG data'!G$3,FALSE)),ISBLANK(VLOOKUP($E118&amp;$D$85&amp;$D$86,'CCG data'!$A:$AD,'CCG data'!G$3,FALSE))),"",VLOOKUP($E118&amp;$D$85&amp;$D$86,'CCG data'!$A:$AD,'CCG data'!G$3,FALSE))</f>
        <v>1201</v>
      </c>
      <c r="P118" s="354" t="str">
        <f>IF(OR(ISERROR(VLOOKUP($E118&amp;$D$85&amp;$D$86,'CCG data'!$A:$AD,'CCG data'!B$3,FALSE)),ISBLANK(VLOOKUP($E118&amp;$D$85&amp;$D$86,'CCG data'!$A:$AD,'CCG data'!B$3,FALSE))),"",VLOOKUP($E118&amp;$D$85&amp;$D$86,'CCG data'!$A:$AD,'CCG data'!B$3,FALSE))</f>
        <v/>
      </c>
      <c r="Q118" s="246"/>
      <c r="R118" s="246">
        <f>IF(OR(ISERROR(VLOOKUP($E118&amp;$D$85&amp;$D$86,'CCG data'!$A:$AD,'CCG data'!C$3,FALSE)),ISBLANK(VLOOKUP($E118&amp;$D$85&amp;$D$86,'CCG data'!$A:$AD,'CCG data'!C$3,FALSE))),"",VLOOKUP($E118&amp;$D$85&amp;$D$86,'CCG data'!$A:$AD,'CCG data'!C$3,FALSE))</f>
        <v>0.73105745212323059</v>
      </c>
      <c r="S118" s="246"/>
      <c r="T118" s="246">
        <f>IF(OR(ISERROR(VLOOKUP($E118&amp;$D$85&amp;$D$86,'CCG data'!$A:$AD,'CCG data'!D$3,FALSE)),ISBLANK(VLOOKUP($E118&amp;$D$85&amp;$D$86,'CCG data'!$A:$AD,'CCG data'!D$3,FALSE))),"",VLOOKUP($E118&amp;$D$85&amp;$D$86,'CCG data'!$A:$AD,'CCG data'!D$3,FALSE))</f>
        <v>9.4088259783513734E-2</v>
      </c>
      <c r="U118" s="246"/>
      <c r="V118" s="246">
        <f>IF(OR(ISERROR(VLOOKUP($E118&amp;$D$85&amp;$D$86,'CCG data'!$A:$AD,'CCG data'!E$3,FALSE)),ISBLANK(VLOOKUP($E118&amp;$D$85&amp;$D$86,'CCG data'!$A:$AD,'CCG data'!E$3,FALSE))),"",VLOOKUP($E118&amp;$D$85&amp;$D$86,'CCG data'!$A:$AD,'CCG data'!E$3,FALSE))</f>
        <v>0.17485428809325562</v>
      </c>
      <c r="W118" s="387"/>
      <c r="Y118" s="115"/>
      <c r="Z118" s="178">
        <f>IFERROR(VLOOKUP($E118&amp;$D$86, Outliers!$A$4:$P$214,13,FALSE),"0")</f>
        <v>1</v>
      </c>
      <c r="AA118" s="178">
        <f>IFERROR(VLOOKUP($E118&amp;$D$86, Outliers!$A$4:$P$214,14,FALSE),"0")</f>
        <v>0</v>
      </c>
      <c r="AB118" s="178">
        <f>IFERROR(VLOOKUP($E118&amp;$D$86, Outliers!$A$4:$P$214,15,FALSE),"0")</f>
        <v>0</v>
      </c>
      <c r="AC118" s="110"/>
    </row>
    <row r="119" spans="2:29" x14ac:dyDescent="0.25">
      <c r="D119" s="301"/>
      <c r="E119" s="107" t="s">
        <v>27</v>
      </c>
      <c r="F119" s="99" t="str">
        <f>IF(P118="","",VLOOKUP($E118&amp;$D$85&amp;$D$86,'CCG data'!$A:$AD,'CCG data'!W$3,FALSE))</f>
        <v/>
      </c>
      <c r="G119" s="100" t="str">
        <f>IF(P118="","",VLOOKUP($E118&amp;$D$85&amp;$D$86,'CCG data'!$A:$AD,'CCG data'!X$3,FALSE))</f>
        <v/>
      </c>
      <c r="H119" s="100">
        <f>IF(R118="","",VLOOKUP($E118&amp;$D$85&amp;$D$86,'CCG data'!$A:$AD,'CCG data'!Y$3,FALSE))</f>
        <v>101.7</v>
      </c>
      <c r="I119" s="100">
        <f>IF(R118="","",VLOOKUP($E118&amp;$D$85&amp;$D$86,'CCG data'!$A:$AD,'CCG data'!Z$3,FALSE))</f>
        <v>116.1</v>
      </c>
      <c r="J119" s="100">
        <f>IF(T118="","",VLOOKUP($E118&amp;$D$85&amp;$D$86,'CCG data'!$A:$AD,'CCG data'!AA$3,FALSE))</f>
        <v>13.1</v>
      </c>
      <c r="K119" s="100">
        <f>IF(T118="","",VLOOKUP($E118&amp;$D$85&amp;$D$86,'CCG data'!$A:$AD,'CCG data'!AB$3,FALSE))</f>
        <v>19</v>
      </c>
      <c r="L119" s="100">
        <f>IF(V118="","",VLOOKUP($E118&amp;$D$85&amp;$D$86,'CCG data'!$A:$AD,'CCG data'!AC$3,FALSE))</f>
        <v>22.4</v>
      </c>
      <c r="M119" s="100">
        <f>IF(V118="","",VLOOKUP($E118&amp;$D$85&amp;$D$86,'CCG data'!$A:$AD,'CCG data'!AD$3,FALSE))</f>
        <v>29.5</v>
      </c>
      <c r="N119" s="304"/>
      <c r="P119" s="162" t="str">
        <f>IF(P118="","",VLOOKUP($E118&amp;$D$85&amp;$D$86,'CCG data'!$A:$AD,'CCG data'!I$3,FALSE))</f>
        <v/>
      </c>
      <c r="Q119" s="15" t="str">
        <f>IF(P118="","",VLOOKUP($E118&amp;$D$85&amp;$D$86,'CCG data'!$A:$AD,'CCG data'!J$3,FALSE))</f>
        <v/>
      </c>
      <c r="R119" s="15">
        <f>IF(R118="","",VLOOKUP($E118&amp;$D$85&amp;$D$86,'CCG data'!$A:$AD,'CCG data'!K$3,FALSE))</f>
        <v>0.70499999999999996</v>
      </c>
      <c r="S119" s="15">
        <f>IF(R118="","",VLOOKUP($E118&amp;$D$85&amp;$D$86,'CCG data'!$A:$AD,'CCG data'!L$3,FALSE))</f>
        <v>0.755</v>
      </c>
      <c r="T119" s="15">
        <f>IF(T118="","",VLOOKUP($E118&amp;$D$85&amp;$D$86,'CCG data'!$A:$AD,'CCG data'!M$3,FALSE))</f>
        <v>7.9000000000000001E-2</v>
      </c>
      <c r="U119" s="15">
        <f>IF(T118="","",VLOOKUP($E118&amp;$D$85&amp;$D$86,'CCG data'!$A:$AD,'CCG data'!N$3,FALSE))</f>
        <v>0.112</v>
      </c>
      <c r="V119" s="15">
        <f>IF(V118="","",VLOOKUP($E118&amp;$D$85&amp;$D$86,'CCG data'!$A:$AD,'CCG data'!O$3,FALSE))</f>
        <v>0.154</v>
      </c>
      <c r="W119" s="142">
        <f>IF(V118="","",VLOOKUP($E118&amp;$D$85&amp;$D$86,'CCG data'!$A:$AD,'CCG data'!P$3,FALSE))</f>
        <v>0.19700000000000001</v>
      </c>
      <c r="Z119" s="178" t="str">
        <f>IFERROR(VLOOKUP($E119&amp;$D$86, Outliers!$A$4:$P$214,13,FALSE),"0")</f>
        <v>0</v>
      </c>
      <c r="AA119" s="178" t="str">
        <f>IFERROR(VLOOKUP($E119&amp;$D$86, Outliers!$A$4:$P$214,14,FALSE),"0")</f>
        <v>0</v>
      </c>
      <c r="AB119" s="178" t="str">
        <f>IFERROR(VLOOKUP($E119&amp;$D$86, Outliers!$A$4:$P$214,15,FALSE),"0")</f>
        <v>0</v>
      </c>
    </row>
    <row r="120" spans="2:29" s="43" customFormat="1" ht="15.75" x14ac:dyDescent="0.25">
      <c r="D120" s="301"/>
      <c r="E120" s="108" t="s">
        <v>445</v>
      </c>
      <c r="F120" s="372" t="str">
        <f>IF(OR(ISERROR(VLOOKUP($E120&amp;$D$85&amp;$D$86,'CCG data'!$A:$AD,'CCG data'!R$3,FALSE)),ISBLANK(VLOOKUP($E120&amp;$D$85&amp;$D$86,'CCG data'!$A:$AD,'CCG data'!R$3,FALSE))),"",VLOOKUP($E120&amp;$D$85&amp;$D$86,'CCG data'!$A:$AD,'CCG data'!R$3,FALSE))</f>
        <v/>
      </c>
      <c r="G120" s="373"/>
      <c r="H120" s="373">
        <f>IF(OR(ISERROR(VLOOKUP($E120&amp;$D$85&amp;$D$86,'CCG data'!$A:$AD,'CCG data'!S$3,FALSE)),ISBLANK(VLOOKUP($E120&amp;$D$85&amp;$D$86,'CCG data'!$A:$AD,'CCG data'!S$3,FALSE))),"",VLOOKUP($E120&amp;$D$85&amp;$D$86,'CCG data'!$A:$AD,'CCG data'!S$3,FALSE))</f>
        <v>109</v>
      </c>
      <c r="I120" s="373"/>
      <c r="J120" s="373">
        <f>IF(OR(ISERROR(VLOOKUP($E120&amp;$D$85&amp;$D$86,'CCG data'!$A:$AD,'CCG data'!T$3,FALSE)),ISBLANK(VLOOKUP($E120&amp;$D$85&amp;$D$86,'CCG data'!$A:$AD,'CCG data'!T$3,FALSE))),"",VLOOKUP($E120&amp;$D$85&amp;$D$86,'CCG data'!$A:$AD,'CCG data'!T$3,FALSE))</f>
        <v>19.600000000000001</v>
      </c>
      <c r="K120" s="373"/>
      <c r="L120" s="373">
        <f>IF(OR(ISERROR(VLOOKUP($E120&amp;$D$85&amp;$D$86,'CCG data'!$A:$AD,'CCG data'!U$3,FALSE)),ISBLANK(VLOOKUP($E120&amp;$D$85&amp;$D$86,'CCG data'!$A:$AD,'CCG data'!U$3,FALSE))),"",VLOOKUP($E120&amp;$D$85&amp;$D$86,'CCG data'!$A:$AD,'CCG data'!U$3,FALSE))</f>
        <v>43.7</v>
      </c>
      <c r="M120" s="374"/>
      <c r="N120" s="303">
        <f>IF(OR(ISERROR(VLOOKUP($E120&amp;$D$85&amp;$D$86,'CCG data'!$A:$AD,'CCG data'!G$3,FALSE)),ISBLANK(VLOOKUP($E120&amp;$D$85&amp;$D$86,'CCG data'!$A:$AD,'CCG data'!G$3,FALSE))),"",VLOOKUP($E120&amp;$D$85&amp;$D$86,'CCG data'!$A:$AD,'CCG data'!G$3,FALSE))</f>
        <v>589</v>
      </c>
      <c r="P120" s="354" t="str">
        <f>IF(OR(ISERROR(VLOOKUP($E120&amp;$D$85&amp;$D$86,'CCG data'!$A:$AD,'CCG data'!B$3,FALSE)),ISBLANK(VLOOKUP($E120&amp;$D$85&amp;$D$86,'CCG data'!$A:$AD,'CCG data'!B$3,FALSE))),"",VLOOKUP($E120&amp;$D$85&amp;$D$86,'CCG data'!$A:$AD,'CCG data'!B$3,FALSE))</f>
        <v/>
      </c>
      <c r="Q120" s="246"/>
      <c r="R120" s="246">
        <f>IF(OR(ISERROR(VLOOKUP($E120&amp;$D$85&amp;$D$86,'CCG data'!$A:$AD,'CCG data'!C$3,FALSE)),ISBLANK(VLOOKUP($E120&amp;$D$85&amp;$D$86,'CCG data'!$A:$AD,'CCG data'!C$3,FALSE))),"",VLOOKUP($E120&amp;$D$85&amp;$D$86,'CCG data'!$A:$AD,'CCG data'!C$3,FALSE))</f>
        <v>0.63327674023769098</v>
      </c>
      <c r="S120" s="246"/>
      <c r="T120" s="246">
        <f>IF(OR(ISERROR(VLOOKUP($E120&amp;$D$85&amp;$D$86,'CCG data'!$A:$AD,'CCG data'!D$3,FALSE)),ISBLANK(VLOOKUP($E120&amp;$D$85&amp;$D$86,'CCG data'!$A:$AD,'CCG data'!D$3,FALSE))),"",VLOOKUP($E120&amp;$D$85&amp;$D$86,'CCG data'!$A:$AD,'CCG data'!D$3,FALSE))</f>
        <v>0.10186757215619695</v>
      </c>
      <c r="U120" s="246"/>
      <c r="V120" s="246">
        <f>IF(OR(ISERROR(VLOOKUP($E120&amp;$D$85&amp;$D$86,'CCG data'!$A:$AD,'CCG data'!E$3,FALSE)),ISBLANK(VLOOKUP($E120&amp;$D$85&amp;$D$86,'CCG data'!$A:$AD,'CCG data'!E$3,FALSE))),"",VLOOKUP($E120&amp;$D$85&amp;$D$86,'CCG data'!$A:$AD,'CCG data'!E$3,FALSE))</f>
        <v>0.26485568760611206</v>
      </c>
      <c r="W120" s="387"/>
      <c r="Y120" s="115"/>
      <c r="Z120" s="178">
        <f>IFERROR(VLOOKUP($E120&amp;$D$86, Outliers!$A$4:$P$214,13,FALSE),"0")</f>
        <v>0</v>
      </c>
      <c r="AA120" s="178">
        <f>IFERROR(VLOOKUP($E120&amp;$D$86, Outliers!$A$4:$P$214,14,FALSE),"0")</f>
        <v>0</v>
      </c>
      <c r="AB120" s="178">
        <f>IFERROR(VLOOKUP($E120&amp;$D$86, Outliers!$A$4:$P$214,15,FALSE),"0")</f>
        <v>1</v>
      </c>
      <c r="AC120" s="110"/>
    </row>
    <row r="121" spans="2:29" x14ac:dyDescent="0.25">
      <c r="D121" s="301"/>
      <c r="E121" s="107" t="s">
        <v>27</v>
      </c>
      <c r="F121" s="99" t="str">
        <f>IF(P120="","",VLOOKUP($E120&amp;$D$85&amp;$D$86,'CCG data'!$A:$AD,'CCG data'!W$3,FALSE))</f>
        <v/>
      </c>
      <c r="G121" s="100" t="str">
        <f>IF(P120="","",VLOOKUP($E120&amp;$D$85&amp;$D$86,'CCG data'!$A:$AD,'CCG data'!X$3,FALSE))</f>
        <v/>
      </c>
      <c r="H121" s="100">
        <f>IF(R120="","",VLOOKUP($E120&amp;$D$85&amp;$D$86,'CCG data'!$A:$AD,'CCG data'!Y$3,FALSE))</f>
        <v>97.9</v>
      </c>
      <c r="I121" s="100">
        <f>IF(R120="","",VLOOKUP($E120&amp;$D$85&amp;$D$86,'CCG data'!$A:$AD,'CCG data'!Z$3,FALSE))</f>
        <v>120</v>
      </c>
      <c r="J121" s="100">
        <f>IF(T120="","",VLOOKUP($E120&amp;$D$85&amp;$D$86,'CCG data'!$A:$AD,'CCG data'!AA$3,FALSE))</f>
        <v>14.7</v>
      </c>
      <c r="K121" s="100">
        <f>IF(T120="","",VLOOKUP($E120&amp;$D$85&amp;$D$86,'CCG data'!$A:$AD,'CCG data'!AB$3,FALSE))</f>
        <v>24.6</v>
      </c>
      <c r="L121" s="100">
        <f>IF(V120="","",VLOOKUP($E120&amp;$D$85&amp;$D$86,'CCG data'!$A:$AD,'CCG data'!AC$3,FALSE))</f>
        <v>36.799999999999997</v>
      </c>
      <c r="M121" s="100">
        <f>IF(V120="","",VLOOKUP($E120&amp;$D$85&amp;$D$86,'CCG data'!$A:$AD,'CCG data'!AD$3,FALSE))</f>
        <v>50.5</v>
      </c>
      <c r="N121" s="304"/>
      <c r="P121" s="162" t="str">
        <f>IF(P120="","",VLOOKUP($E120&amp;$D$85&amp;$D$86,'CCG data'!$A:$AD,'CCG data'!I$3,FALSE))</f>
        <v/>
      </c>
      <c r="Q121" s="15" t="str">
        <f>IF(P120="","",VLOOKUP($E120&amp;$D$85&amp;$D$86,'CCG data'!$A:$AD,'CCG data'!J$3,FALSE))</f>
        <v/>
      </c>
      <c r="R121" s="15">
        <f>IF(R120="","",VLOOKUP($E120&amp;$D$85&amp;$D$86,'CCG data'!$A:$AD,'CCG data'!K$3,FALSE))</f>
        <v>0.59399999999999997</v>
      </c>
      <c r="S121" s="15">
        <f>IF(R120="","",VLOOKUP($E120&amp;$D$85&amp;$D$86,'CCG data'!$A:$AD,'CCG data'!L$3,FALSE))</f>
        <v>0.67100000000000004</v>
      </c>
      <c r="T121" s="15">
        <f>IF(T120="","",VLOOKUP($E120&amp;$D$85&amp;$D$86,'CCG data'!$A:$AD,'CCG data'!M$3,FALSE))</f>
        <v>0.08</v>
      </c>
      <c r="U121" s="15">
        <f>IF(T120="","",VLOOKUP($E120&amp;$D$85&amp;$D$86,'CCG data'!$A:$AD,'CCG data'!N$3,FALSE))</f>
        <v>0.129</v>
      </c>
      <c r="V121" s="15">
        <f>IF(V120="","",VLOOKUP($E120&amp;$D$85&amp;$D$86,'CCG data'!$A:$AD,'CCG data'!O$3,FALSE))</f>
        <v>0.23100000000000001</v>
      </c>
      <c r="W121" s="142">
        <f>IF(V120="","",VLOOKUP($E120&amp;$D$85&amp;$D$86,'CCG data'!$A:$AD,'CCG data'!P$3,FALSE))</f>
        <v>0.30199999999999999</v>
      </c>
      <c r="Z121" s="178" t="str">
        <f>IFERROR(VLOOKUP($E121&amp;$D$86, Outliers!$A$4:$P$214,13,FALSE),"0")</f>
        <v>0</v>
      </c>
      <c r="AA121" s="178" t="str">
        <f>IFERROR(VLOOKUP($E121&amp;$D$86, Outliers!$A$4:$P$214,14,FALSE),"0")</f>
        <v>0</v>
      </c>
      <c r="AB121" s="178" t="str">
        <f>IFERROR(VLOOKUP($E121&amp;$D$86, Outliers!$A$4:$P$214,15,FALSE),"0")</f>
        <v>0</v>
      </c>
    </row>
    <row r="122" spans="2:29" s="43" customFormat="1" ht="15.75" x14ac:dyDescent="0.25">
      <c r="D122" s="301"/>
      <c r="E122" s="108" t="s">
        <v>182</v>
      </c>
      <c r="F122" s="372" t="str">
        <f>IF(OR(ISERROR(VLOOKUP($E122&amp;$D$85&amp;$D$86,'CCG data'!$A:$AD,'CCG data'!R$3,FALSE)),ISBLANK(VLOOKUP($E122&amp;$D$85&amp;$D$86,'CCG data'!$A:$AD,'CCG data'!R$3,FALSE))),"",VLOOKUP($E122&amp;$D$85&amp;$D$86,'CCG data'!$A:$AD,'CCG data'!R$3,FALSE))</f>
        <v/>
      </c>
      <c r="G122" s="373"/>
      <c r="H122" s="373">
        <f>IF(OR(ISERROR(VLOOKUP($E122&amp;$D$85&amp;$D$86,'CCG data'!$A:$AD,'CCG data'!S$3,FALSE)),ISBLANK(VLOOKUP($E122&amp;$D$85&amp;$D$86,'CCG data'!$A:$AD,'CCG data'!S$3,FALSE))),"",VLOOKUP($E122&amp;$D$85&amp;$D$86,'CCG data'!$A:$AD,'CCG data'!S$3,FALSE))</f>
        <v>75.599999999999994</v>
      </c>
      <c r="I122" s="373"/>
      <c r="J122" s="373">
        <f>IF(OR(ISERROR(VLOOKUP($E122&amp;$D$85&amp;$D$86,'CCG data'!$A:$AD,'CCG data'!T$3,FALSE)),ISBLANK(VLOOKUP($E122&amp;$D$85&amp;$D$86,'CCG data'!$A:$AD,'CCG data'!T$3,FALSE))),"",VLOOKUP($E122&amp;$D$85&amp;$D$86,'CCG data'!$A:$AD,'CCG data'!T$3,FALSE))</f>
        <v>9.4</v>
      </c>
      <c r="K122" s="373"/>
      <c r="L122" s="373">
        <f>IF(OR(ISERROR(VLOOKUP($E122&amp;$D$85&amp;$D$86,'CCG data'!$A:$AD,'CCG data'!U$3,FALSE)),ISBLANK(VLOOKUP($E122&amp;$D$85&amp;$D$86,'CCG data'!$A:$AD,'CCG data'!U$3,FALSE))),"",VLOOKUP($E122&amp;$D$85&amp;$D$86,'CCG data'!$A:$AD,'CCG data'!U$3,FALSE))</f>
        <v>18.100000000000001</v>
      </c>
      <c r="M122" s="374"/>
      <c r="N122" s="303">
        <f>IF(OR(ISERROR(VLOOKUP($E122&amp;$D$85&amp;$D$86,'CCG data'!$A:$AD,'CCG data'!G$3,FALSE)),ISBLANK(VLOOKUP($E122&amp;$D$85&amp;$D$86,'CCG data'!$A:$AD,'CCG data'!G$3,FALSE))),"",VLOOKUP($E122&amp;$D$85&amp;$D$86,'CCG data'!$A:$AD,'CCG data'!G$3,FALSE))</f>
        <v>123</v>
      </c>
      <c r="P122" s="354" t="str">
        <f>IF(OR(ISERROR(VLOOKUP($E122&amp;$D$85&amp;$D$86,'CCG data'!$A:$AD,'CCG data'!B$3,FALSE)),ISBLANK(VLOOKUP($E122&amp;$D$85&amp;$D$86,'CCG data'!$A:$AD,'CCG data'!B$3,FALSE))),"",VLOOKUP($E122&amp;$D$85&amp;$D$86,'CCG data'!$A:$AD,'CCG data'!B$3,FALSE))</f>
        <v/>
      </c>
      <c r="Q122" s="246"/>
      <c r="R122" s="246">
        <f>IF(OR(ISERROR(VLOOKUP($E122&amp;$D$85&amp;$D$86,'CCG data'!$A:$AD,'CCG data'!C$3,FALSE)),ISBLANK(VLOOKUP($E122&amp;$D$85&amp;$D$86,'CCG data'!$A:$AD,'CCG data'!C$3,FALSE))),"",VLOOKUP($E122&amp;$D$85&amp;$D$86,'CCG data'!$A:$AD,'CCG data'!C$3,FALSE))</f>
        <v>0.73170731707317072</v>
      </c>
      <c r="S122" s="246"/>
      <c r="T122" s="246">
        <f>IF(OR(ISERROR(VLOOKUP($E122&amp;$D$85&amp;$D$86,'CCG data'!$A:$AD,'CCG data'!D$3,FALSE)),ISBLANK(VLOOKUP($E122&amp;$D$85&amp;$D$86,'CCG data'!$A:$AD,'CCG data'!D$3,FALSE))),"",VLOOKUP($E122&amp;$D$85&amp;$D$86,'CCG data'!$A:$AD,'CCG data'!D$3,FALSE))</f>
        <v>8.1300813008130079E-2</v>
      </c>
      <c r="U122" s="246"/>
      <c r="V122" s="246">
        <f>IF(OR(ISERROR(VLOOKUP($E122&amp;$D$85&amp;$D$86,'CCG data'!$A:$AD,'CCG data'!E$3,FALSE)),ISBLANK(VLOOKUP($E122&amp;$D$85&amp;$D$86,'CCG data'!$A:$AD,'CCG data'!E$3,FALSE))),"",VLOOKUP($E122&amp;$D$85&amp;$D$86,'CCG data'!$A:$AD,'CCG data'!E$3,FALSE))</f>
        <v>0.18699186991869918</v>
      </c>
      <c r="W122" s="387"/>
      <c r="Y122" s="115"/>
      <c r="Z122" s="178">
        <f>IFERROR(VLOOKUP($E122&amp;$D$86, Outliers!$A$4:$P$214,13,FALSE),"0")</f>
        <v>1</v>
      </c>
      <c r="AA122" s="178">
        <f>IFERROR(VLOOKUP($E122&amp;$D$86, Outliers!$A$4:$P$214,14,FALSE),"0")</f>
        <v>0</v>
      </c>
      <c r="AB122" s="178">
        <f>IFERROR(VLOOKUP($E122&amp;$D$86, Outliers!$A$4:$P$214,15,FALSE),"0")</f>
        <v>0</v>
      </c>
      <c r="AC122" s="110"/>
    </row>
    <row r="123" spans="2:29" x14ac:dyDescent="0.25">
      <c r="D123" s="301"/>
      <c r="E123" s="107" t="s">
        <v>27</v>
      </c>
      <c r="F123" s="99" t="str">
        <f>IF(P122="","",VLOOKUP($E122&amp;$D$85&amp;$D$86,'CCG data'!$A:$AD,'CCG data'!W$3,FALSE))</f>
        <v/>
      </c>
      <c r="G123" s="100" t="str">
        <f>IF(P122="","",VLOOKUP($E122&amp;$D$85&amp;$D$86,'CCG data'!$A:$AD,'CCG data'!X$3,FALSE))</f>
        <v/>
      </c>
      <c r="H123" s="100">
        <f>IF(R122="","",VLOOKUP($E122&amp;$D$85&amp;$D$86,'CCG data'!$A:$AD,'CCG data'!Y$3,FALSE))</f>
        <v>59.9</v>
      </c>
      <c r="I123" s="100">
        <f>IF(R122="","",VLOOKUP($E122&amp;$D$85&amp;$D$86,'CCG data'!$A:$AD,'CCG data'!Z$3,FALSE))</f>
        <v>91.2</v>
      </c>
      <c r="J123" s="100">
        <f>IF(T122="","",VLOOKUP($E122&amp;$D$85&amp;$D$86,'CCG data'!$A:$AD,'CCG data'!AA$3,FALSE))</f>
        <v>3.6</v>
      </c>
      <c r="K123" s="100">
        <f>IF(T122="","",VLOOKUP($E122&amp;$D$85&amp;$D$86,'CCG data'!$A:$AD,'CCG data'!AB$3,FALSE))</f>
        <v>15.2</v>
      </c>
      <c r="L123" s="100">
        <f>IF(V122="","",VLOOKUP($E122&amp;$D$85&amp;$D$86,'CCG data'!$A:$AD,'CCG data'!AC$3,FALSE))</f>
        <v>10.7</v>
      </c>
      <c r="M123" s="100">
        <f>IF(V122="","",VLOOKUP($E122&amp;$D$85&amp;$D$86,'CCG data'!$A:$AD,'CCG data'!AD$3,FALSE))</f>
        <v>25.5</v>
      </c>
      <c r="N123" s="304"/>
      <c r="P123" s="162" t="str">
        <f>IF(P122="","",VLOOKUP($E122&amp;$D$85&amp;$D$86,'CCG data'!$A:$AD,'CCG data'!I$3,FALSE))</f>
        <v/>
      </c>
      <c r="Q123" s="15" t="str">
        <f>IF(P122="","",VLOOKUP($E122&amp;$D$85&amp;$D$86,'CCG data'!$A:$AD,'CCG data'!J$3,FALSE))</f>
        <v/>
      </c>
      <c r="R123" s="15">
        <f>IF(R122="","",VLOOKUP($E122&amp;$D$85&amp;$D$86,'CCG data'!$A:$AD,'CCG data'!K$3,FALSE))</f>
        <v>0.64700000000000002</v>
      </c>
      <c r="S123" s="15">
        <f>IF(R122="","",VLOOKUP($E122&amp;$D$85&amp;$D$86,'CCG data'!$A:$AD,'CCG data'!L$3,FALSE))</f>
        <v>0.80200000000000005</v>
      </c>
      <c r="T123" s="15">
        <f>IF(T122="","",VLOOKUP($E122&amp;$D$85&amp;$D$86,'CCG data'!$A:$AD,'CCG data'!M$3,FALSE))</f>
        <v>4.4999999999999998E-2</v>
      </c>
      <c r="U123" s="15">
        <f>IF(T122="","",VLOOKUP($E122&amp;$D$85&amp;$D$86,'CCG data'!$A:$AD,'CCG data'!N$3,FALSE))</f>
        <v>0.14299999999999999</v>
      </c>
      <c r="V123" s="15">
        <f>IF(V122="","",VLOOKUP($E122&amp;$D$85&amp;$D$86,'CCG data'!$A:$AD,'CCG data'!O$3,FALSE))</f>
        <v>0.128</v>
      </c>
      <c r="W123" s="142">
        <f>IF(V122="","",VLOOKUP($E122&amp;$D$85&amp;$D$86,'CCG data'!$A:$AD,'CCG data'!P$3,FALSE))</f>
        <v>0.26500000000000001</v>
      </c>
      <c r="Z123" s="178" t="str">
        <f>IFERROR(VLOOKUP($E123&amp;$D$86, Outliers!$A$4:$P$214,13,FALSE),"0")</f>
        <v>0</v>
      </c>
      <c r="AA123" s="178" t="str">
        <f>IFERROR(VLOOKUP($E123&amp;$D$86, Outliers!$A$4:$P$214,14,FALSE),"0")</f>
        <v>0</v>
      </c>
      <c r="AB123" s="178" t="str">
        <f>IFERROR(VLOOKUP($E123&amp;$D$86, Outliers!$A$4:$P$214,15,FALSE),"0")</f>
        <v>0</v>
      </c>
    </row>
    <row r="124" spans="2:29" s="43" customFormat="1" ht="15.75" x14ac:dyDescent="0.25">
      <c r="D124" s="301"/>
      <c r="E124" s="108" t="s">
        <v>183</v>
      </c>
      <c r="F124" s="372" t="str">
        <f>IF(OR(ISERROR(VLOOKUP($E124&amp;$D$85&amp;$D$86,'CCG data'!$A:$AD,'CCG data'!R$3,FALSE)),ISBLANK(VLOOKUP($E124&amp;$D$85&amp;$D$86,'CCG data'!$A:$AD,'CCG data'!R$3,FALSE))),"",VLOOKUP($E124&amp;$D$85&amp;$D$86,'CCG data'!$A:$AD,'CCG data'!R$3,FALSE))</f>
        <v/>
      </c>
      <c r="G124" s="373"/>
      <c r="H124" s="373">
        <f>IF(OR(ISERROR(VLOOKUP($E124&amp;$D$85&amp;$D$86,'CCG data'!$A:$AD,'CCG data'!S$3,FALSE)),ISBLANK(VLOOKUP($E124&amp;$D$85&amp;$D$86,'CCG data'!$A:$AD,'CCG data'!S$3,FALSE))),"",VLOOKUP($E124&amp;$D$85&amp;$D$86,'CCG data'!$A:$AD,'CCG data'!S$3,FALSE))</f>
        <v>108.5</v>
      </c>
      <c r="I124" s="373"/>
      <c r="J124" s="373">
        <f>IF(OR(ISERROR(VLOOKUP($E124&amp;$D$85&amp;$D$86,'CCG data'!$A:$AD,'CCG data'!T$3,FALSE)),ISBLANK(VLOOKUP($E124&amp;$D$85&amp;$D$86,'CCG data'!$A:$AD,'CCG data'!T$3,FALSE))),"",VLOOKUP($E124&amp;$D$85&amp;$D$86,'CCG data'!$A:$AD,'CCG data'!T$3,FALSE))</f>
        <v>12.2</v>
      </c>
      <c r="K124" s="373"/>
      <c r="L124" s="373">
        <f>IF(OR(ISERROR(VLOOKUP($E124&amp;$D$85&amp;$D$86,'CCG data'!$A:$AD,'CCG data'!U$3,FALSE)),ISBLANK(VLOOKUP($E124&amp;$D$85&amp;$D$86,'CCG data'!$A:$AD,'CCG data'!U$3,FALSE))),"",VLOOKUP($E124&amp;$D$85&amp;$D$86,'CCG data'!$A:$AD,'CCG data'!U$3,FALSE))</f>
        <v>27.8</v>
      </c>
      <c r="M124" s="374"/>
      <c r="N124" s="303">
        <f>IF(OR(ISERROR(VLOOKUP($E124&amp;$D$85&amp;$D$86,'CCG data'!$A:$AD,'CCG data'!G$3,FALSE)),ISBLANK(VLOOKUP($E124&amp;$D$85&amp;$D$86,'CCG data'!$A:$AD,'CCG data'!G$3,FALSE))),"",VLOOKUP($E124&amp;$D$85&amp;$D$86,'CCG data'!$A:$AD,'CCG data'!G$3,FALSE))</f>
        <v>1240</v>
      </c>
      <c r="P124" s="354" t="str">
        <f>IF(OR(ISERROR(VLOOKUP($E124&amp;$D$85&amp;$D$86,'CCG data'!$A:$AD,'CCG data'!B$3,FALSE)),ISBLANK(VLOOKUP($E124&amp;$D$85&amp;$D$86,'CCG data'!$A:$AD,'CCG data'!B$3,FALSE))),"",VLOOKUP($E124&amp;$D$85&amp;$D$86,'CCG data'!$A:$AD,'CCG data'!B$3,FALSE))</f>
        <v/>
      </c>
      <c r="Q124" s="246"/>
      <c r="R124" s="246">
        <f>IF(OR(ISERROR(VLOOKUP($E124&amp;$D$85&amp;$D$86,'CCG data'!$A:$AD,'CCG data'!C$3,FALSE)),ISBLANK(VLOOKUP($E124&amp;$D$85&amp;$D$86,'CCG data'!$A:$AD,'CCG data'!C$3,FALSE))),"",VLOOKUP($E124&amp;$D$85&amp;$D$86,'CCG data'!$A:$AD,'CCG data'!C$3,FALSE))</f>
        <v>0.73467741935483866</v>
      </c>
      <c r="S124" s="246"/>
      <c r="T124" s="246">
        <f>IF(OR(ISERROR(VLOOKUP($E124&amp;$D$85&amp;$D$86,'CCG data'!$A:$AD,'CCG data'!D$3,FALSE)),ISBLANK(VLOOKUP($E124&amp;$D$85&amp;$D$86,'CCG data'!$A:$AD,'CCG data'!D$3,FALSE))),"",VLOOKUP($E124&amp;$D$85&amp;$D$86,'CCG data'!$A:$AD,'CCG data'!D$3,FALSE))</f>
        <v>7.0967741935483872E-2</v>
      </c>
      <c r="U124" s="246"/>
      <c r="V124" s="246">
        <f>IF(OR(ISERROR(VLOOKUP($E124&amp;$D$85&amp;$D$86,'CCG data'!$A:$AD,'CCG data'!E$3,FALSE)),ISBLANK(VLOOKUP($E124&amp;$D$85&amp;$D$86,'CCG data'!$A:$AD,'CCG data'!E$3,FALSE))),"",VLOOKUP($E124&amp;$D$85&amp;$D$86,'CCG data'!$A:$AD,'CCG data'!E$3,FALSE))</f>
        <v>0.19435483870967743</v>
      </c>
      <c r="W124" s="387"/>
      <c r="Y124" s="115"/>
      <c r="Z124" s="178">
        <f>IFERROR(VLOOKUP($E124&amp;$D$86, Outliers!$A$4:$P$214,13,FALSE),"0")</f>
        <v>1</v>
      </c>
      <c r="AA124" s="178">
        <f>IFERROR(VLOOKUP($E124&amp;$D$86, Outliers!$A$4:$P$214,14,FALSE),"0")</f>
        <v>1</v>
      </c>
      <c r="AB124" s="178">
        <f>IFERROR(VLOOKUP($E124&amp;$D$86, Outliers!$A$4:$P$214,15,FALSE),"0")</f>
        <v>0</v>
      </c>
      <c r="AC124" s="110"/>
    </row>
    <row r="125" spans="2:29" x14ac:dyDescent="0.25">
      <c r="D125" s="301"/>
      <c r="E125" s="107" t="s">
        <v>27</v>
      </c>
      <c r="F125" s="99" t="str">
        <f>IF(P124="","",VLOOKUP($E124&amp;$D$85&amp;$D$86,'CCG data'!$A:$AD,'CCG data'!W$3,FALSE))</f>
        <v/>
      </c>
      <c r="G125" s="100" t="str">
        <f>IF(P124="","",VLOOKUP($E124&amp;$D$85&amp;$D$86,'CCG data'!$A:$AD,'CCG data'!X$3,FALSE))</f>
        <v/>
      </c>
      <c r="H125" s="100">
        <f>IF(R124="","",VLOOKUP($E124&amp;$D$85&amp;$D$86,'CCG data'!$A:$AD,'CCG data'!Y$3,FALSE))</f>
        <v>101.5</v>
      </c>
      <c r="I125" s="100">
        <f>IF(R124="","",VLOOKUP($E124&amp;$D$85&amp;$D$86,'CCG data'!$A:$AD,'CCG data'!Z$3,FALSE))</f>
        <v>115.5</v>
      </c>
      <c r="J125" s="100">
        <f>IF(T124="","",VLOOKUP($E124&amp;$D$85&amp;$D$86,'CCG data'!$A:$AD,'CCG data'!AA$3,FALSE))</f>
        <v>9.6</v>
      </c>
      <c r="K125" s="100">
        <f>IF(T124="","",VLOOKUP($E124&amp;$D$85&amp;$D$86,'CCG data'!$A:$AD,'CCG data'!AB$3,FALSE))</f>
        <v>14.7</v>
      </c>
      <c r="L125" s="100">
        <f>IF(V124="","",VLOOKUP($E124&amp;$D$85&amp;$D$86,'CCG data'!$A:$AD,'CCG data'!AC$3,FALSE))</f>
        <v>24.3</v>
      </c>
      <c r="M125" s="100">
        <f>IF(V124="","",VLOOKUP($E124&amp;$D$85&amp;$D$86,'CCG data'!$A:$AD,'CCG data'!AD$3,FALSE))</f>
        <v>31.3</v>
      </c>
      <c r="N125" s="304"/>
      <c r="P125" s="162" t="str">
        <f>IF(P124="","",VLOOKUP($E124&amp;$D$85&amp;$D$86,'CCG data'!$A:$AD,'CCG data'!I$3,FALSE))</f>
        <v/>
      </c>
      <c r="Q125" s="15" t="str">
        <f>IF(P124="","",VLOOKUP($E124&amp;$D$85&amp;$D$86,'CCG data'!$A:$AD,'CCG data'!J$3,FALSE))</f>
        <v/>
      </c>
      <c r="R125" s="15">
        <f>IF(R124="","",VLOOKUP($E124&amp;$D$85&amp;$D$86,'CCG data'!$A:$AD,'CCG data'!K$3,FALSE))</f>
        <v>0.70899999999999996</v>
      </c>
      <c r="S125" s="15">
        <f>IF(R124="","",VLOOKUP($E124&amp;$D$85&amp;$D$86,'CCG data'!$A:$AD,'CCG data'!L$3,FALSE))</f>
        <v>0.75800000000000001</v>
      </c>
      <c r="T125" s="15">
        <f>IF(T124="","",VLOOKUP($E124&amp;$D$85&amp;$D$86,'CCG data'!$A:$AD,'CCG data'!M$3,FALSE))</f>
        <v>5.8000000000000003E-2</v>
      </c>
      <c r="U125" s="15">
        <f>IF(T124="","",VLOOKUP($E124&amp;$D$85&amp;$D$86,'CCG data'!$A:$AD,'CCG data'!N$3,FALSE))</f>
        <v>8.6999999999999994E-2</v>
      </c>
      <c r="V125" s="15">
        <f>IF(V124="","",VLOOKUP($E124&amp;$D$85&amp;$D$86,'CCG data'!$A:$AD,'CCG data'!O$3,FALSE))</f>
        <v>0.17299999999999999</v>
      </c>
      <c r="W125" s="142">
        <f>IF(V124="","",VLOOKUP($E124&amp;$D$85&amp;$D$86,'CCG data'!$A:$AD,'CCG data'!P$3,FALSE))</f>
        <v>0.217</v>
      </c>
      <c r="Z125" s="178" t="str">
        <f>IFERROR(VLOOKUP($E125&amp;$D$86, Outliers!$A$4:$P$214,13,FALSE),"0")</f>
        <v>0</v>
      </c>
      <c r="AA125" s="178" t="str">
        <f>IFERROR(VLOOKUP($E125&amp;$D$86, Outliers!$A$4:$P$214,14,FALSE),"0")</f>
        <v>0</v>
      </c>
      <c r="AB125" s="178" t="str">
        <f>IFERROR(VLOOKUP($E125&amp;$D$86, Outliers!$A$4:$P$214,15,FALSE),"0")</f>
        <v>0</v>
      </c>
    </row>
    <row r="126" spans="2:29" s="43" customFormat="1" ht="15.75" x14ac:dyDescent="0.25">
      <c r="D126" s="301"/>
      <c r="E126" s="108" t="s">
        <v>184</v>
      </c>
      <c r="F126" s="372" t="str">
        <f>IF(OR(ISERROR(VLOOKUP($E126&amp;$D$85&amp;$D$86,'CCG data'!$A:$AD,'CCG data'!R$3,FALSE)),ISBLANK(VLOOKUP($E126&amp;$D$85&amp;$D$86,'CCG data'!$A:$AD,'CCG data'!R$3,FALSE))),"",VLOOKUP($E126&amp;$D$85&amp;$D$86,'CCG data'!$A:$AD,'CCG data'!R$3,FALSE))</f>
        <v/>
      </c>
      <c r="G126" s="373"/>
      <c r="H126" s="373">
        <f>IF(OR(ISERROR(VLOOKUP($E126&amp;$D$85&amp;$D$86,'CCG data'!$A:$AD,'CCG data'!S$3,FALSE)),ISBLANK(VLOOKUP($E126&amp;$D$85&amp;$D$86,'CCG data'!$A:$AD,'CCG data'!S$3,FALSE))),"",VLOOKUP($E126&amp;$D$85&amp;$D$86,'CCG data'!$A:$AD,'CCG data'!S$3,FALSE))</f>
        <v>118.5</v>
      </c>
      <c r="I126" s="373"/>
      <c r="J126" s="373">
        <f>IF(OR(ISERROR(VLOOKUP($E126&amp;$D$85&amp;$D$86,'CCG data'!$A:$AD,'CCG data'!T$3,FALSE)),ISBLANK(VLOOKUP($E126&amp;$D$85&amp;$D$86,'CCG data'!$A:$AD,'CCG data'!T$3,FALSE))),"",VLOOKUP($E126&amp;$D$85&amp;$D$86,'CCG data'!$A:$AD,'CCG data'!T$3,FALSE))</f>
        <v>22.1</v>
      </c>
      <c r="K126" s="373"/>
      <c r="L126" s="373">
        <f>IF(OR(ISERROR(VLOOKUP($E126&amp;$D$85&amp;$D$86,'CCG data'!$A:$AD,'CCG data'!U$3,FALSE)),ISBLANK(VLOOKUP($E126&amp;$D$85&amp;$D$86,'CCG data'!$A:$AD,'CCG data'!U$3,FALSE))),"",VLOOKUP($E126&amp;$D$85&amp;$D$86,'CCG data'!$A:$AD,'CCG data'!U$3,FALSE))</f>
        <v>25.8</v>
      </c>
      <c r="M126" s="374"/>
      <c r="N126" s="303">
        <f>IF(OR(ISERROR(VLOOKUP($E126&amp;$D$85&amp;$D$86,'CCG data'!$A:$AD,'CCG data'!G$3,FALSE)),ISBLANK(VLOOKUP($E126&amp;$D$85&amp;$D$86,'CCG data'!$A:$AD,'CCG data'!G$3,FALSE))),"",VLOOKUP($E126&amp;$D$85&amp;$D$86,'CCG data'!$A:$AD,'CCG data'!G$3,FALSE))</f>
        <v>1091</v>
      </c>
      <c r="P126" s="354" t="str">
        <f>IF(OR(ISERROR(VLOOKUP($E126&amp;$D$85&amp;$D$86,'CCG data'!$A:$AD,'CCG data'!B$3,FALSE)),ISBLANK(VLOOKUP($E126&amp;$D$85&amp;$D$86,'CCG data'!$A:$AD,'CCG data'!B$3,FALSE))),"",VLOOKUP($E126&amp;$D$85&amp;$D$86,'CCG data'!$A:$AD,'CCG data'!B$3,FALSE))</f>
        <v/>
      </c>
      <c r="Q126" s="246"/>
      <c r="R126" s="246">
        <f>IF(OR(ISERROR(VLOOKUP($E126&amp;$D$85&amp;$D$86,'CCG data'!$A:$AD,'CCG data'!C$3,FALSE)),ISBLANK(VLOOKUP($E126&amp;$D$85&amp;$D$86,'CCG data'!$A:$AD,'CCG data'!C$3,FALSE))),"",VLOOKUP($E126&amp;$D$85&amp;$D$86,'CCG data'!$A:$AD,'CCG data'!C$3,FALSE))</f>
        <v>0.73235563703024753</v>
      </c>
      <c r="S126" s="246"/>
      <c r="T126" s="246">
        <f>IF(OR(ISERROR(VLOOKUP($E126&amp;$D$85&amp;$D$86,'CCG data'!$A:$AD,'CCG data'!D$3,FALSE)),ISBLANK(VLOOKUP($E126&amp;$D$85&amp;$D$86,'CCG data'!$A:$AD,'CCG data'!D$3,FALSE))),"",VLOOKUP($E126&amp;$D$85&amp;$D$86,'CCG data'!$A:$AD,'CCG data'!D$3,FALSE))</f>
        <v>0.11182401466544455</v>
      </c>
      <c r="U126" s="246"/>
      <c r="V126" s="246">
        <f>IF(OR(ISERROR(VLOOKUP($E126&amp;$D$85&amp;$D$86,'CCG data'!$A:$AD,'CCG data'!E$3,FALSE)),ISBLANK(VLOOKUP($E126&amp;$D$85&amp;$D$86,'CCG data'!$A:$AD,'CCG data'!E$3,FALSE))),"",VLOOKUP($E126&amp;$D$85&amp;$D$86,'CCG data'!$A:$AD,'CCG data'!E$3,FALSE))</f>
        <v>0.15582034830430797</v>
      </c>
      <c r="W126" s="387"/>
      <c r="Y126" s="115"/>
      <c r="Z126" s="178">
        <f>IFERROR(VLOOKUP($E126&amp;$D$86, Outliers!$A$4:$P$214,13,FALSE),"0")</f>
        <v>0</v>
      </c>
      <c r="AA126" s="178">
        <f>IFERROR(VLOOKUP($E126&amp;$D$86, Outliers!$A$4:$P$214,14,FALSE),"0")</f>
        <v>0</v>
      </c>
      <c r="AB126" s="178">
        <f>IFERROR(VLOOKUP($E126&amp;$D$86, Outliers!$A$4:$P$214,15,FALSE),"0")</f>
        <v>0</v>
      </c>
      <c r="AC126" s="110"/>
    </row>
    <row r="127" spans="2:29" x14ac:dyDescent="0.25">
      <c r="D127" s="301"/>
      <c r="E127" s="107" t="s">
        <v>27</v>
      </c>
      <c r="F127" s="99" t="str">
        <f>IF(P126="","",VLOOKUP($E126&amp;$D$85&amp;$D$86,'CCG data'!$A:$AD,'CCG data'!W$3,FALSE))</f>
        <v/>
      </c>
      <c r="G127" s="100" t="str">
        <f>IF(P126="","",VLOOKUP($E126&amp;$D$85&amp;$D$86,'CCG data'!$A:$AD,'CCG data'!X$3,FALSE))</f>
        <v/>
      </c>
      <c r="H127" s="100">
        <f>IF(R126="","",VLOOKUP($E126&amp;$D$85&amp;$D$86,'CCG data'!$A:$AD,'CCG data'!Y$3,FALSE))</f>
        <v>110.3</v>
      </c>
      <c r="I127" s="100">
        <f>IF(R126="","",VLOOKUP($E126&amp;$D$85&amp;$D$86,'CCG data'!$A:$AD,'CCG data'!Z$3,FALSE))</f>
        <v>126.7</v>
      </c>
      <c r="J127" s="100">
        <f>IF(T126="","",VLOOKUP($E126&amp;$D$85&amp;$D$86,'CCG data'!$A:$AD,'CCG data'!AA$3,FALSE))</f>
        <v>18.2</v>
      </c>
      <c r="K127" s="100">
        <f>IF(T126="","",VLOOKUP($E126&amp;$D$85&amp;$D$86,'CCG data'!$A:$AD,'CCG data'!AB$3,FALSE))</f>
        <v>26</v>
      </c>
      <c r="L127" s="100">
        <f>IF(V126="","",VLOOKUP($E126&amp;$D$85&amp;$D$86,'CCG data'!$A:$AD,'CCG data'!AC$3,FALSE))</f>
        <v>21.9</v>
      </c>
      <c r="M127" s="100">
        <f>IF(V126="","",VLOOKUP($E126&amp;$D$85&amp;$D$86,'CCG data'!$A:$AD,'CCG data'!AD$3,FALSE))</f>
        <v>29.7</v>
      </c>
      <c r="N127" s="304"/>
      <c r="P127" s="162" t="str">
        <f>IF(P126="","",VLOOKUP($E126&amp;$D$85&amp;$D$86,'CCG data'!$A:$AD,'CCG data'!I$3,FALSE))</f>
        <v/>
      </c>
      <c r="Q127" s="15" t="str">
        <f>IF(P126="","",VLOOKUP($E126&amp;$D$85&amp;$D$86,'CCG data'!$A:$AD,'CCG data'!J$3,FALSE))</f>
        <v/>
      </c>
      <c r="R127" s="15">
        <f>IF(R126="","",VLOOKUP($E126&amp;$D$85&amp;$D$86,'CCG data'!$A:$AD,'CCG data'!K$3,FALSE))</f>
        <v>0.70499999999999996</v>
      </c>
      <c r="S127" s="15">
        <f>IF(R126="","",VLOOKUP($E126&amp;$D$85&amp;$D$86,'CCG data'!$A:$AD,'CCG data'!L$3,FALSE))</f>
        <v>0.75800000000000001</v>
      </c>
      <c r="T127" s="15">
        <f>IF(T126="","",VLOOKUP($E126&amp;$D$85&amp;$D$86,'CCG data'!$A:$AD,'CCG data'!M$3,FALSE))</f>
        <v>9.4E-2</v>
      </c>
      <c r="U127" s="15">
        <f>IF(T126="","",VLOOKUP($E126&amp;$D$85&amp;$D$86,'CCG data'!$A:$AD,'CCG data'!N$3,FALSE))</f>
        <v>0.13200000000000001</v>
      </c>
      <c r="V127" s="15">
        <f>IF(V126="","",VLOOKUP($E126&amp;$D$85&amp;$D$86,'CCG data'!$A:$AD,'CCG data'!O$3,FALSE))</f>
        <v>0.13600000000000001</v>
      </c>
      <c r="W127" s="142">
        <f>IF(V126="","",VLOOKUP($E126&amp;$D$85&amp;$D$86,'CCG data'!$A:$AD,'CCG data'!P$3,FALSE))</f>
        <v>0.17899999999999999</v>
      </c>
      <c r="Z127" s="178" t="str">
        <f>IFERROR(VLOOKUP($E127&amp;$D$86, Outliers!$A$4:$P$214,13,FALSE),"0")</f>
        <v>0</v>
      </c>
      <c r="AA127" s="178" t="str">
        <f>IFERROR(VLOOKUP($E127&amp;$D$86, Outliers!$A$4:$P$214,14,FALSE),"0")</f>
        <v>0</v>
      </c>
      <c r="AB127" s="178" t="str">
        <f>IFERROR(VLOOKUP($E127&amp;$D$86, Outliers!$A$4:$P$214,15,FALSE),"0")</f>
        <v>0</v>
      </c>
    </row>
    <row r="128" spans="2:29" s="43" customFormat="1" ht="15.75" x14ac:dyDescent="0.25">
      <c r="D128" s="301"/>
      <c r="E128" s="108" t="s">
        <v>446</v>
      </c>
      <c r="F128" s="372" t="str">
        <f>IF(OR(ISERROR(VLOOKUP($E128&amp;$D$85&amp;$D$86,'CCG data'!$A:$AD,'CCG data'!R$3,FALSE)),ISBLANK(VLOOKUP($E128&amp;$D$85&amp;$D$86,'CCG data'!$A:$AD,'CCG data'!R$3,FALSE))),"",VLOOKUP($E128&amp;$D$85&amp;$D$86,'CCG data'!$A:$AD,'CCG data'!R$3,FALSE))</f>
        <v/>
      </c>
      <c r="G128" s="373"/>
      <c r="H128" s="373">
        <f>IF(OR(ISERROR(VLOOKUP($E128&amp;$D$85&amp;$D$86,'CCG data'!$A:$AD,'CCG data'!S$3,FALSE)),ISBLANK(VLOOKUP($E128&amp;$D$85&amp;$D$86,'CCG data'!$A:$AD,'CCG data'!S$3,FALSE))),"",VLOOKUP($E128&amp;$D$85&amp;$D$86,'CCG data'!$A:$AD,'CCG data'!S$3,FALSE))</f>
        <v>138.30000000000001</v>
      </c>
      <c r="I128" s="373"/>
      <c r="J128" s="373">
        <f>IF(OR(ISERROR(VLOOKUP($E128&amp;$D$85&amp;$D$86,'CCG data'!$A:$AD,'CCG data'!T$3,FALSE)),ISBLANK(VLOOKUP($E128&amp;$D$85&amp;$D$86,'CCG data'!$A:$AD,'CCG data'!T$3,FALSE))),"",VLOOKUP($E128&amp;$D$85&amp;$D$86,'CCG data'!$A:$AD,'CCG data'!T$3,FALSE))</f>
        <v>19.100000000000001</v>
      </c>
      <c r="K128" s="373"/>
      <c r="L128" s="373">
        <f>IF(OR(ISERROR(VLOOKUP($E128&amp;$D$85&amp;$D$86,'CCG data'!$A:$AD,'CCG data'!U$3,FALSE)),ISBLANK(VLOOKUP($E128&amp;$D$85&amp;$D$86,'CCG data'!$A:$AD,'CCG data'!U$3,FALSE))),"",VLOOKUP($E128&amp;$D$85&amp;$D$86,'CCG data'!$A:$AD,'CCG data'!U$3,FALSE))</f>
        <v>25.1</v>
      </c>
      <c r="M128" s="374"/>
      <c r="N128" s="303">
        <f>IF(OR(ISERROR(VLOOKUP($E128&amp;$D$85&amp;$D$86,'CCG data'!$A:$AD,'CCG data'!G$3,FALSE)),ISBLANK(VLOOKUP($E128&amp;$D$85&amp;$D$86,'CCG data'!$A:$AD,'CCG data'!G$3,FALSE))),"",VLOOKUP($E128&amp;$D$85&amp;$D$86,'CCG data'!$A:$AD,'CCG data'!G$3,FALSE))</f>
        <v>1236</v>
      </c>
      <c r="P128" s="354" t="str">
        <f>IF(OR(ISERROR(VLOOKUP($E128&amp;$D$85&amp;$D$86,'CCG data'!$A:$AD,'CCG data'!B$3,FALSE)),ISBLANK(VLOOKUP($E128&amp;$D$85&amp;$D$86,'CCG data'!$A:$AD,'CCG data'!B$3,FALSE))),"",VLOOKUP($E128&amp;$D$85&amp;$D$86,'CCG data'!$A:$AD,'CCG data'!B$3,FALSE))</f>
        <v/>
      </c>
      <c r="Q128" s="246"/>
      <c r="R128" s="246">
        <f>IF(OR(ISERROR(VLOOKUP($E128&amp;$D$85&amp;$D$86,'CCG data'!$A:$AD,'CCG data'!C$3,FALSE)),ISBLANK(VLOOKUP($E128&amp;$D$85&amp;$D$86,'CCG data'!$A:$AD,'CCG data'!C$3,FALSE))),"",VLOOKUP($E128&amp;$D$85&amp;$D$86,'CCG data'!$A:$AD,'CCG data'!C$3,FALSE))</f>
        <v>0.76051779935275077</v>
      </c>
      <c r="S128" s="246"/>
      <c r="T128" s="246">
        <f>IF(OR(ISERROR(VLOOKUP($E128&amp;$D$85&amp;$D$86,'CCG data'!$A:$AD,'CCG data'!D$3,FALSE)),ISBLANK(VLOOKUP($E128&amp;$D$85&amp;$D$86,'CCG data'!$A:$AD,'CCG data'!D$3,FALSE))),"",VLOOKUP($E128&amp;$D$85&amp;$D$86,'CCG data'!$A:$AD,'CCG data'!D$3,FALSE))</f>
        <v>9.8705501618122971E-2</v>
      </c>
      <c r="U128" s="246"/>
      <c r="V128" s="246">
        <f>IF(OR(ISERROR(VLOOKUP($E128&amp;$D$85&amp;$D$86,'CCG data'!$A:$AD,'CCG data'!E$3,FALSE)),ISBLANK(VLOOKUP($E128&amp;$D$85&amp;$D$86,'CCG data'!$A:$AD,'CCG data'!E$3,FALSE))),"",VLOOKUP($E128&amp;$D$85&amp;$D$86,'CCG data'!$A:$AD,'CCG data'!E$3,FALSE))</f>
        <v>0.14077669902912621</v>
      </c>
      <c r="W128" s="387"/>
      <c r="Y128" s="115"/>
      <c r="Z128" s="178">
        <f>IFERROR(VLOOKUP($E128&amp;$D$86, Outliers!$A$4:$P$214,13,FALSE),"0")</f>
        <v>0</v>
      </c>
      <c r="AA128" s="178">
        <f>IFERROR(VLOOKUP($E128&amp;$D$86, Outliers!$A$4:$P$214,14,FALSE),"0")</f>
        <v>0</v>
      </c>
      <c r="AB128" s="178">
        <f>IFERROR(VLOOKUP($E128&amp;$D$86, Outliers!$A$4:$P$214,15,FALSE),"0")</f>
        <v>0</v>
      </c>
      <c r="AC128" s="110"/>
    </row>
    <row r="129" spans="4:29" x14ac:dyDescent="0.25">
      <c r="D129" s="301"/>
      <c r="E129" s="107" t="s">
        <v>27</v>
      </c>
      <c r="F129" s="99" t="str">
        <f>IF(P128="","",VLOOKUP($E128&amp;$D$85&amp;$D$86,'CCG data'!$A:$AD,'CCG data'!W$3,FALSE))</f>
        <v/>
      </c>
      <c r="G129" s="100" t="str">
        <f>IF(P128="","",VLOOKUP($E128&amp;$D$85&amp;$D$86,'CCG data'!$A:$AD,'CCG data'!X$3,FALSE))</f>
        <v/>
      </c>
      <c r="H129" s="100">
        <f>IF(R128="","",VLOOKUP($E128&amp;$D$85&amp;$D$86,'CCG data'!$A:$AD,'CCG data'!Y$3,FALSE))</f>
        <v>129.4</v>
      </c>
      <c r="I129" s="100">
        <f>IF(R128="","",VLOOKUP($E128&amp;$D$85&amp;$D$86,'CCG data'!$A:$AD,'CCG data'!Z$3,FALSE))</f>
        <v>147.1</v>
      </c>
      <c r="J129" s="100">
        <f>IF(T128="","",VLOOKUP($E128&amp;$D$85&amp;$D$86,'CCG data'!$A:$AD,'CCG data'!AA$3,FALSE))</f>
        <v>15.7</v>
      </c>
      <c r="K129" s="100">
        <f>IF(T128="","",VLOOKUP($E128&amp;$D$85&amp;$D$86,'CCG data'!$A:$AD,'CCG data'!AB$3,FALSE))</f>
        <v>22.5</v>
      </c>
      <c r="L129" s="100">
        <f>IF(V128="","",VLOOKUP($E128&amp;$D$85&amp;$D$86,'CCG data'!$A:$AD,'CCG data'!AC$3,FALSE))</f>
        <v>21.4</v>
      </c>
      <c r="M129" s="100">
        <f>IF(V128="","",VLOOKUP($E128&amp;$D$85&amp;$D$86,'CCG data'!$A:$AD,'CCG data'!AD$3,FALSE))</f>
        <v>28.8</v>
      </c>
      <c r="N129" s="304"/>
      <c r="P129" s="162" t="str">
        <f>IF(P128="","",VLOOKUP($E128&amp;$D$85&amp;$D$86,'CCG data'!$A:$AD,'CCG data'!I$3,FALSE))</f>
        <v/>
      </c>
      <c r="Q129" s="15" t="str">
        <f>IF(P128="","",VLOOKUP($E128&amp;$D$85&amp;$D$86,'CCG data'!$A:$AD,'CCG data'!J$3,FALSE))</f>
        <v/>
      </c>
      <c r="R129" s="15">
        <f>IF(R128="","",VLOOKUP($E128&amp;$D$85&amp;$D$86,'CCG data'!$A:$AD,'CCG data'!K$3,FALSE))</f>
        <v>0.73599999999999999</v>
      </c>
      <c r="S129" s="15">
        <f>IF(R128="","",VLOOKUP($E128&amp;$D$85&amp;$D$86,'CCG data'!$A:$AD,'CCG data'!L$3,FALSE))</f>
        <v>0.78300000000000003</v>
      </c>
      <c r="T129" s="15">
        <f>IF(T128="","",VLOOKUP($E128&amp;$D$85&amp;$D$86,'CCG data'!$A:$AD,'CCG data'!M$3,FALSE))</f>
        <v>8.3000000000000004E-2</v>
      </c>
      <c r="U129" s="15">
        <f>IF(T128="","",VLOOKUP($E128&amp;$D$85&amp;$D$86,'CCG data'!$A:$AD,'CCG data'!N$3,FALSE))</f>
        <v>0.11700000000000001</v>
      </c>
      <c r="V129" s="15">
        <f>IF(V128="","",VLOOKUP($E128&amp;$D$85&amp;$D$86,'CCG data'!$A:$AD,'CCG data'!O$3,FALSE))</f>
        <v>0.122</v>
      </c>
      <c r="W129" s="142">
        <f>IF(V128="","",VLOOKUP($E128&amp;$D$85&amp;$D$86,'CCG data'!$A:$AD,'CCG data'!P$3,FALSE))</f>
        <v>0.161</v>
      </c>
      <c r="Z129" s="178" t="str">
        <f>IFERROR(VLOOKUP($E129&amp;$D$86, Outliers!$A$4:$P$214,13,FALSE),"0")</f>
        <v>0</v>
      </c>
      <c r="AA129" s="178" t="str">
        <f>IFERROR(VLOOKUP($E129&amp;$D$86, Outliers!$A$4:$P$214,14,FALSE),"0")</f>
        <v>0</v>
      </c>
      <c r="AB129" s="178" t="str">
        <f>IFERROR(VLOOKUP($E129&amp;$D$86, Outliers!$A$4:$P$214,15,FALSE),"0")</f>
        <v>0</v>
      </c>
    </row>
    <row r="130" spans="4:29" s="43" customFormat="1" ht="15.75" x14ac:dyDescent="0.25">
      <c r="D130" s="301"/>
      <c r="E130" s="108" t="s">
        <v>185</v>
      </c>
      <c r="F130" s="372" t="str">
        <f>IF(OR(ISERROR(VLOOKUP($E130&amp;$D$85&amp;$D$86,'CCG data'!$A:$AD,'CCG data'!R$3,FALSE)),ISBLANK(VLOOKUP($E130&amp;$D$85&amp;$D$86,'CCG data'!$A:$AD,'CCG data'!R$3,FALSE))),"",VLOOKUP($E130&amp;$D$85&amp;$D$86,'CCG data'!$A:$AD,'CCG data'!R$3,FALSE))</f>
        <v/>
      </c>
      <c r="G130" s="373"/>
      <c r="H130" s="373">
        <f>IF(OR(ISERROR(VLOOKUP($E130&amp;$D$85&amp;$D$86,'CCG data'!$A:$AD,'CCG data'!S$3,FALSE)),ISBLANK(VLOOKUP($E130&amp;$D$85&amp;$D$86,'CCG data'!$A:$AD,'CCG data'!S$3,FALSE))),"",VLOOKUP($E130&amp;$D$85&amp;$D$86,'CCG data'!$A:$AD,'CCG data'!S$3,FALSE))</f>
        <v>111.1</v>
      </c>
      <c r="I130" s="373"/>
      <c r="J130" s="373">
        <f>IF(OR(ISERROR(VLOOKUP($E130&amp;$D$85&amp;$D$86,'CCG data'!$A:$AD,'CCG data'!T$3,FALSE)),ISBLANK(VLOOKUP($E130&amp;$D$85&amp;$D$86,'CCG data'!$A:$AD,'CCG data'!T$3,FALSE))),"",VLOOKUP($E130&amp;$D$85&amp;$D$86,'CCG data'!$A:$AD,'CCG data'!T$3,FALSE))</f>
        <v>21.3</v>
      </c>
      <c r="K130" s="373"/>
      <c r="L130" s="373">
        <f>IF(OR(ISERROR(VLOOKUP($E130&amp;$D$85&amp;$D$86,'CCG data'!$A:$AD,'CCG data'!U$3,FALSE)),ISBLANK(VLOOKUP($E130&amp;$D$85&amp;$D$86,'CCG data'!$A:$AD,'CCG data'!U$3,FALSE))),"",VLOOKUP($E130&amp;$D$85&amp;$D$86,'CCG data'!$A:$AD,'CCG data'!U$3,FALSE))</f>
        <v>47.9</v>
      </c>
      <c r="M130" s="374"/>
      <c r="N130" s="303">
        <f>IF(OR(ISERROR(VLOOKUP($E130&amp;$D$85&amp;$D$86,'CCG data'!$A:$AD,'CCG data'!G$3,FALSE)),ISBLANK(VLOOKUP($E130&amp;$D$85&amp;$D$86,'CCG data'!$A:$AD,'CCG data'!G$3,FALSE))),"",VLOOKUP($E130&amp;$D$85&amp;$D$86,'CCG data'!$A:$AD,'CCG data'!G$3,FALSE))</f>
        <v>1909</v>
      </c>
      <c r="P130" s="354" t="str">
        <f>IF(OR(ISERROR(VLOOKUP($E130&amp;$D$85&amp;$D$86,'CCG data'!$A:$AD,'CCG data'!B$3,FALSE)),ISBLANK(VLOOKUP($E130&amp;$D$85&amp;$D$86,'CCG data'!$A:$AD,'CCG data'!B$3,FALSE))),"",VLOOKUP($E130&amp;$D$85&amp;$D$86,'CCG data'!$A:$AD,'CCG data'!B$3,FALSE))</f>
        <v/>
      </c>
      <c r="Q130" s="246"/>
      <c r="R130" s="246">
        <f>IF(OR(ISERROR(VLOOKUP($E130&amp;$D$85&amp;$D$86,'CCG data'!$A:$AD,'CCG data'!C$3,FALSE)),ISBLANK(VLOOKUP($E130&amp;$D$85&amp;$D$86,'CCG data'!$A:$AD,'CCG data'!C$3,FALSE))),"",VLOOKUP($E130&amp;$D$85&amp;$D$86,'CCG data'!$A:$AD,'CCG data'!C$3,FALSE))</f>
        <v>0.61760083813514932</v>
      </c>
      <c r="S130" s="246"/>
      <c r="T130" s="246">
        <f>IF(OR(ISERROR(VLOOKUP($E130&amp;$D$85&amp;$D$86,'CCG data'!$A:$AD,'CCG data'!D$3,FALSE)),ISBLANK(VLOOKUP($E130&amp;$D$85&amp;$D$86,'CCG data'!$A:$AD,'CCG data'!D$3,FALSE))),"",VLOOKUP($E130&amp;$D$85&amp;$D$86,'CCG data'!$A:$AD,'CCG data'!D$3,FALSE))</f>
        <v>0.10948140387637506</v>
      </c>
      <c r="U130" s="246"/>
      <c r="V130" s="246">
        <f>IF(OR(ISERROR(VLOOKUP($E130&amp;$D$85&amp;$D$86,'CCG data'!$A:$AD,'CCG data'!E$3,FALSE)),ISBLANK(VLOOKUP($E130&amp;$D$85&amp;$D$86,'CCG data'!$A:$AD,'CCG data'!E$3,FALSE))),"",VLOOKUP($E130&amp;$D$85&amp;$D$86,'CCG data'!$A:$AD,'CCG data'!E$3,FALSE))</f>
        <v>0.27291775798847562</v>
      </c>
      <c r="W130" s="387"/>
      <c r="Y130" s="115"/>
      <c r="Z130" s="178">
        <f>IFERROR(VLOOKUP($E130&amp;$D$86, Outliers!$A$4:$P$214,13,FALSE),"0")</f>
        <v>1</v>
      </c>
      <c r="AA130" s="178">
        <f>IFERROR(VLOOKUP($E130&amp;$D$86, Outliers!$A$4:$P$214,14,FALSE),"0")</f>
        <v>0</v>
      </c>
      <c r="AB130" s="178">
        <f>IFERROR(VLOOKUP($E130&amp;$D$86, Outliers!$A$4:$P$214,15,FALSE),"0")</f>
        <v>1</v>
      </c>
      <c r="AC130" s="110"/>
    </row>
    <row r="131" spans="4:29" x14ac:dyDescent="0.25">
      <c r="D131" s="301"/>
      <c r="E131" s="107" t="s">
        <v>27</v>
      </c>
      <c r="F131" s="99" t="str">
        <f>IF(P130="","",VLOOKUP($E130&amp;$D$85&amp;$D$86,'CCG data'!$A:$AD,'CCG data'!W$3,FALSE))</f>
        <v/>
      </c>
      <c r="G131" s="100" t="str">
        <f>IF(P130="","",VLOOKUP($E130&amp;$D$85&amp;$D$86,'CCG data'!$A:$AD,'CCG data'!X$3,FALSE))</f>
        <v/>
      </c>
      <c r="H131" s="100">
        <f>IF(R130="","",VLOOKUP($E130&amp;$D$85&amp;$D$86,'CCG data'!$A:$AD,'CCG data'!Y$3,FALSE))</f>
        <v>104.8</v>
      </c>
      <c r="I131" s="100">
        <f>IF(R130="","",VLOOKUP($E130&amp;$D$85&amp;$D$86,'CCG data'!$A:$AD,'CCG data'!Z$3,FALSE))</f>
        <v>117.5</v>
      </c>
      <c r="J131" s="100">
        <f>IF(T130="","",VLOOKUP($E130&amp;$D$85&amp;$D$86,'CCG data'!$A:$AD,'CCG data'!AA$3,FALSE))</f>
        <v>18.399999999999999</v>
      </c>
      <c r="K131" s="100">
        <f>IF(T130="","",VLOOKUP($E130&amp;$D$85&amp;$D$86,'CCG data'!$A:$AD,'CCG data'!AB$3,FALSE))</f>
        <v>24.2</v>
      </c>
      <c r="L131" s="100">
        <f>IF(V130="","",VLOOKUP($E130&amp;$D$85&amp;$D$86,'CCG data'!$A:$AD,'CCG data'!AC$3,FALSE))</f>
        <v>43.8</v>
      </c>
      <c r="M131" s="100">
        <f>IF(V130="","",VLOOKUP($E130&amp;$D$85&amp;$D$86,'CCG data'!$A:$AD,'CCG data'!AD$3,FALSE))</f>
        <v>52</v>
      </c>
      <c r="N131" s="304"/>
      <c r="P131" s="162" t="str">
        <f>IF(P130="","",VLOOKUP($E130&amp;$D$85&amp;$D$86,'CCG data'!$A:$AD,'CCG data'!I$3,FALSE))</f>
        <v/>
      </c>
      <c r="Q131" s="15" t="str">
        <f>IF(P130="","",VLOOKUP($E130&amp;$D$85&amp;$D$86,'CCG data'!$A:$AD,'CCG data'!J$3,FALSE))</f>
        <v/>
      </c>
      <c r="R131" s="15">
        <f>IF(R130="","",VLOOKUP($E130&amp;$D$85&amp;$D$86,'CCG data'!$A:$AD,'CCG data'!K$3,FALSE))</f>
        <v>0.59599999999999997</v>
      </c>
      <c r="S131" s="15">
        <f>IF(R130="","",VLOOKUP($E130&amp;$D$85&amp;$D$86,'CCG data'!$A:$AD,'CCG data'!L$3,FALSE))</f>
        <v>0.63900000000000001</v>
      </c>
      <c r="T131" s="15">
        <f>IF(T130="","",VLOOKUP($E130&amp;$D$85&amp;$D$86,'CCG data'!$A:$AD,'CCG data'!M$3,FALSE))</f>
        <v>9.6000000000000002E-2</v>
      </c>
      <c r="U131" s="15">
        <f>IF(T130="","",VLOOKUP($E130&amp;$D$85&amp;$D$86,'CCG data'!$A:$AD,'CCG data'!N$3,FALSE))</f>
        <v>0.124</v>
      </c>
      <c r="V131" s="15">
        <f>IF(V130="","",VLOOKUP($E130&amp;$D$85&amp;$D$86,'CCG data'!$A:$AD,'CCG data'!O$3,FALSE))</f>
        <v>0.253</v>
      </c>
      <c r="W131" s="142">
        <f>IF(V130="","",VLOOKUP($E130&amp;$D$85&amp;$D$86,'CCG data'!$A:$AD,'CCG data'!P$3,FALSE))</f>
        <v>0.29299999999999998</v>
      </c>
      <c r="Z131" s="178" t="str">
        <f>IFERROR(VLOOKUP($E131&amp;$D$86, Outliers!$A$4:$P$214,13,FALSE),"0")</f>
        <v>0</v>
      </c>
      <c r="AA131" s="178" t="str">
        <f>IFERROR(VLOOKUP($E131&amp;$D$86, Outliers!$A$4:$P$214,14,FALSE),"0")</f>
        <v>0</v>
      </c>
      <c r="AB131" s="178" t="str">
        <f>IFERROR(VLOOKUP($E131&amp;$D$86, Outliers!$A$4:$P$214,15,FALSE),"0")</f>
        <v>0</v>
      </c>
    </row>
    <row r="132" spans="4:29" s="43" customFormat="1" ht="15.75" x14ac:dyDescent="0.25">
      <c r="D132" s="301"/>
      <c r="E132" s="108" t="s">
        <v>186</v>
      </c>
      <c r="F132" s="372" t="str">
        <f>IF(OR(ISERROR(VLOOKUP($E132&amp;$D$85&amp;$D$86,'CCG data'!$A:$AD,'CCG data'!R$3,FALSE)),ISBLANK(VLOOKUP($E132&amp;$D$85&amp;$D$86,'CCG data'!$A:$AD,'CCG data'!R$3,FALSE))),"",VLOOKUP($E132&amp;$D$85&amp;$D$86,'CCG data'!$A:$AD,'CCG data'!R$3,FALSE))</f>
        <v/>
      </c>
      <c r="G132" s="373"/>
      <c r="H132" s="373">
        <f>IF(OR(ISERROR(VLOOKUP($E132&amp;$D$85&amp;$D$86,'CCG data'!$A:$AD,'CCG data'!S$3,FALSE)),ISBLANK(VLOOKUP($E132&amp;$D$85&amp;$D$86,'CCG data'!$A:$AD,'CCG data'!S$3,FALSE))),"",VLOOKUP($E132&amp;$D$85&amp;$D$86,'CCG data'!$A:$AD,'CCG data'!S$3,FALSE))</f>
        <v>127.5</v>
      </c>
      <c r="I132" s="373"/>
      <c r="J132" s="373">
        <f>IF(OR(ISERROR(VLOOKUP($E132&amp;$D$85&amp;$D$86,'CCG data'!$A:$AD,'CCG data'!T$3,FALSE)),ISBLANK(VLOOKUP($E132&amp;$D$85&amp;$D$86,'CCG data'!$A:$AD,'CCG data'!T$3,FALSE))),"",VLOOKUP($E132&amp;$D$85&amp;$D$86,'CCG data'!$A:$AD,'CCG data'!T$3,FALSE))</f>
        <v>22.9</v>
      </c>
      <c r="K132" s="373"/>
      <c r="L132" s="373">
        <f>IF(OR(ISERROR(VLOOKUP($E132&amp;$D$85&amp;$D$86,'CCG data'!$A:$AD,'CCG data'!U$3,FALSE)),ISBLANK(VLOOKUP($E132&amp;$D$85&amp;$D$86,'CCG data'!$A:$AD,'CCG data'!U$3,FALSE))),"",VLOOKUP($E132&amp;$D$85&amp;$D$86,'CCG data'!$A:$AD,'CCG data'!U$3,FALSE))</f>
        <v>27.5</v>
      </c>
      <c r="M132" s="374"/>
      <c r="N132" s="303">
        <f>IF(OR(ISERROR(VLOOKUP($E132&amp;$D$85&amp;$D$86,'CCG data'!$A:$AD,'CCG data'!G$3,FALSE)),ISBLANK(VLOOKUP($E132&amp;$D$85&amp;$D$86,'CCG data'!$A:$AD,'CCG data'!G$3,FALSE))),"",VLOOKUP($E132&amp;$D$85&amp;$D$86,'CCG data'!$A:$AD,'CCG data'!G$3,FALSE))</f>
        <v>1672</v>
      </c>
      <c r="P132" s="354" t="str">
        <f>IF(OR(ISERROR(VLOOKUP($E132&amp;$D$85&amp;$D$86,'CCG data'!$A:$AD,'CCG data'!B$3,FALSE)),ISBLANK(VLOOKUP($E132&amp;$D$85&amp;$D$86,'CCG data'!$A:$AD,'CCG data'!B$3,FALSE))),"",VLOOKUP($E132&amp;$D$85&amp;$D$86,'CCG data'!$A:$AD,'CCG data'!B$3,FALSE))</f>
        <v/>
      </c>
      <c r="Q132" s="246"/>
      <c r="R132" s="246">
        <f>IF(OR(ISERROR(VLOOKUP($E132&amp;$D$85&amp;$D$86,'CCG data'!$A:$AD,'CCG data'!C$3,FALSE)),ISBLANK(VLOOKUP($E132&amp;$D$85&amp;$D$86,'CCG data'!$A:$AD,'CCG data'!C$3,FALSE))),"",VLOOKUP($E132&amp;$D$85&amp;$D$86,'CCG data'!$A:$AD,'CCG data'!C$3,FALSE))</f>
        <v>0.72069377990430628</v>
      </c>
      <c r="S132" s="246"/>
      <c r="T132" s="246">
        <f>IF(OR(ISERROR(VLOOKUP($E132&amp;$D$85&amp;$D$86,'CCG data'!$A:$AD,'CCG data'!D$3,FALSE)),ISBLANK(VLOOKUP($E132&amp;$D$85&amp;$D$86,'CCG data'!$A:$AD,'CCG data'!D$3,FALSE))),"",VLOOKUP($E132&amp;$D$85&amp;$D$86,'CCG data'!$A:$AD,'CCG data'!D$3,FALSE))</f>
        <v>0.12200956937799043</v>
      </c>
      <c r="U132" s="246"/>
      <c r="V132" s="246">
        <f>IF(OR(ISERROR(VLOOKUP($E132&amp;$D$85&amp;$D$86,'CCG data'!$A:$AD,'CCG data'!E$3,FALSE)),ISBLANK(VLOOKUP($E132&amp;$D$85&amp;$D$86,'CCG data'!$A:$AD,'CCG data'!E$3,FALSE))),"",VLOOKUP($E132&amp;$D$85&amp;$D$86,'CCG data'!$A:$AD,'CCG data'!E$3,FALSE))</f>
        <v>0.15729665071770335</v>
      </c>
      <c r="W132" s="387"/>
      <c r="Y132" s="115"/>
      <c r="Z132" s="178">
        <f>IFERROR(VLOOKUP($E132&amp;$D$86, Outliers!$A$4:$P$214,13,FALSE),"0")</f>
        <v>0</v>
      </c>
      <c r="AA132" s="178">
        <f>IFERROR(VLOOKUP($E132&amp;$D$86, Outliers!$A$4:$P$214,14,FALSE),"0")</f>
        <v>1</v>
      </c>
      <c r="AB132" s="178">
        <f>IFERROR(VLOOKUP($E132&amp;$D$86, Outliers!$A$4:$P$214,15,FALSE),"0")</f>
        <v>0</v>
      </c>
      <c r="AC132" s="110"/>
    </row>
    <row r="133" spans="4:29" x14ac:dyDescent="0.25">
      <c r="D133" s="301"/>
      <c r="E133" s="107" t="s">
        <v>27</v>
      </c>
      <c r="F133" s="99" t="str">
        <f>IF(P132="","",VLOOKUP($E132&amp;$D$85&amp;$D$86,'CCG data'!$A:$AD,'CCG data'!W$3,FALSE))</f>
        <v/>
      </c>
      <c r="G133" s="100" t="str">
        <f>IF(P132="","",VLOOKUP($E132&amp;$D$85&amp;$D$86,'CCG data'!$A:$AD,'CCG data'!X$3,FALSE))</f>
        <v/>
      </c>
      <c r="H133" s="100">
        <f>IF(R132="","",VLOOKUP($E132&amp;$D$85&amp;$D$86,'CCG data'!$A:$AD,'CCG data'!Y$3,FALSE))</f>
        <v>120.3</v>
      </c>
      <c r="I133" s="100">
        <f>IF(R132="","",VLOOKUP($E132&amp;$D$85&amp;$D$86,'CCG data'!$A:$AD,'CCG data'!Z$3,FALSE))</f>
        <v>134.80000000000001</v>
      </c>
      <c r="J133" s="100">
        <f>IF(T132="","",VLOOKUP($E132&amp;$D$85&amp;$D$86,'CCG data'!$A:$AD,'CCG data'!AA$3,FALSE))</f>
        <v>19.8</v>
      </c>
      <c r="K133" s="100">
        <f>IF(T132="","",VLOOKUP($E132&amp;$D$85&amp;$D$86,'CCG data'!$A:$AD,'CCG data'!AB$3,FALSE))</f>
        <v>26.1</v>
      </c>
      <c r="L133" s="100">
        <f>IF(V132="","",VLOOKUP($E132&amp;$D$85&amp;$D$86,'CCG data'!$A:$AD,'CCG data'!AC$3,FALSE))</f>
        <v>24.1</v>
      </c>
      <c r="M133" s="100">
        <f>IF(V132="","",VLOOKUP($E132&amp;$D$85&amp;$D$86,'CCG data'!$A:$AD,'CCG data'!AD$3,FALSE))</f>
        <v>30.8</v>
      </c>
      <c r="N133" s="304"/>
      <c r="P133" s="162" t="str">
        <f>IF(P132="","",VLOOKUP($E132&amp;$D$85&amp;$D$86,'CCG data'!$A:$AD,'CCG data'!I$3,FALSE))</f>
        <v/>
      </c>
      <c r="Q133" s="15" t="str">
        <f>IF(P132="","",VLOOKUP($E132&amp;$D$85&amp;$D$86,'CCG data'!$A:$AD,'CCG data'!J$3,FALSE))</f>
        <v/>
      </c>
      <c r="R133" s="15">
        <f>IF(R132="","",VLOOKUP($E132&amp;$D$85&amp;$D$86,'CCG data'!$A:$AD,'CCG data'!K$3,FALSE))</f>
        <v>0.69899999999999995</v>
      </c>
      <c r="S133" s="15">
        <f>IF(R132="","",VLOOKUP($E132&amp;$D$85&amp;$D$86,'CCG data'!$A:$AD,'CCG data'!L$3,FALSE))</f>
        <v>0.74199999999999999</v>
      </c>
      <c r="T133" s="15">
        <f>IF(T132="","",VLOOKUP($E132&amp;$D$85&amp;$D$86,'CCG data'!$A:$AD,'CCG data'!M$3,FALSE))</f>
        <v>0.107</v>
      </c>
      <c r="U133" s="15">
        <f>IF(T132="","",VLOOKUP($E132&amp;$D$85&amp;$D$86,'CCG data'!$A:$AD,'CCG data'!N$3,FALSE))</f>
        <v>0.13900000000000001</v>
      </c>
      <c r="V133" s="15">
        <f>IF(V132="","",VLOOKUP($E132&amp;$D$85&amp;$D$86,'CCG data'!$A:$AD,'CCG data'!O$3,FALSE))</f>
        <v>0.14099999999999999</v>
      </c>
      <c r="W133" s="142">
        <f>IF(V132="","",VLOOKUP($E132&amp;$D$85&amp;$D$86,'CCG data'!$A:$AD,'CCG data'!P$3,FALSE))</f>
        <v>0.17599999999999999</v>
      </c>
      <c r="Z133" s="178" t="str">
        <f>IFERROR(VLOOKUP($E133&amp;$D$86, Outliers!$A$4:$P$214,13,FALSE),"0")</f>
        <v>0</v>
      </c>
      <c r="AA133" s="178" t="str">
        <f>IFERROR(VLOOKUP($E133&amp;$D$86, Outliers!$A$4:$P$214,14,FALSE),"0")</f>
        <v>0</v>
      </c>
      <c r="AB133" s="178" t="str">
        <f>IFERROR(VLOOKUP($E133&amp;$D$86, Outliers!$A$4:$P$214,15,FALSE),"0")</f>
        <v>0</v>
      </c>
    </row>
    <row r="134" spans="4:29" s="43" customFormat="1" ht="15.75" x14ac:dyDescent="0.25">
      <c r="D134" s="301"/>
      <c r="E134" s="108" t="s">
        <v>187</v>
      </c>
      <c r="F134" s="372" t="str">
        <f>IF(OR(ISERROR(VLOOKUP($E134&amp;$D$85&amp;$D$86,'CCG data'!$A:$AD,'CCG data'!R$3,FALSE)),ISBLANK(VLOOKUP($E134&amp;$D$85&amp;$D$86,'CCG data'!$A:$AD,'CCG data'!R$3,FALSE))),"",VLOOKUP($E134&amp;$D$85&amp;$D$86,'CCG data'!$A:$AD,'CCG data'!R$3,FALSE))</f>
        <v/>
      </c>
      <c r="G134" s="373"/>
      <c r="H134" s="373">
        <f>IF(OR(ISERROR(VLOOKUP($E134&amp;$D$85&amp;$D$86,'CCG data'!$A:$AD,'CCG data'!S$3,FALSE)),ISBLANK(VLOOKUP($E134&amp;$D$85&amp;$D$86,'CCG data'!$A:$AD,'CCG data'!S$3,FALSE))),"",VLOOKUP($E134&amp;$D$85&amp;$D$86,'CCG data'!$A:$AD,'CCG data'!S$3,FALSE))</f>
        <v>141.9</v>
      </c>
      <c r="I134" s="373"/>
      <c r="J134" s="373">
        <f>IF(OR(ISERROR(VLOOKUP($E134&amp;$D$85&amp;$D$86,'CCG data'!$A:$AD,'CCG data'!T$3,FALSE)),ISBLANK(VLOOKUP($E134&amp;$D$85&amp;$D$86,'CCG data'!$A:$AD,'CCG data'!T$3,FALSE))),"",VLOOKUP($E134&amp;$D$85&amp;$D$86,'CCG data'!$A:$AD,'CCG data'!T$3,FALSE))</f>
        <v>18</v>
      </c>
      <c r="K134" s="373"/>
      <c r="L134" s="373">
        <f>IF(OR(ISERROR(VLOOKUP($E134&amp;$D$85&amp;$D$86,'CCG data'!$A:$AD,'CCG data'!U$3,FALSE)),ISBLANK(VLOOKUP($E134&amp;$D$85&amp;$D$86,'CCG data'!$A:$AD,'CCG data'!U$3,FALSE))),"",VLOOKUP($E134&amp;$D$85&amp;$D$86,'CCG data'!$A:$AD,'CCG data'!U$3,FALSE))</f>
        <v>30.5</v>
      </c>
      <c r="M134" s="374"/>
      <c r="N134" s="303">
        <f>IF(OR(ISERROR(VLOOKUP($E134&amp;$D$85&amp;$D$86,'CCG data'!$A:$AD,'CCG data'!G$3,FALSE)),ISBLANK(VLOOKUP($E134&amp;$D$85&amp;$D$86,'CCG data'!$A:$AD,'CCG data'!G$3,FALSE))),"",VLOOKUP($E134&amp;$D$85&amp;$D$86,'CCG data'!$A:$AD,'CCG data'!G$3,FALSE))</f>
        <v>1049</v>
      </c>
      <c r="P134" s="354" t="str">
        <f>IF(OR(ISERROR(VLOOKUP($E134&amp;$D$85&amp;$D$86,'CCG data'!$A:$AD,'CCG data'!B$3,FALSE)),ISBLANK(VLOOKUP($E134&amp;$D$85&amp;$D$86,'CCG data'!$A:$AD,'CCG data'!B$3,FALSE))),"",VLOOKUP($E134&amp;$D$85&amp;$D$86,'CCG data'!$A:$AD,'CCG data'!B$3,FALSE))</f>
        <v/>
      </c>
      <c r="Q134" s="246"/>
      <c r="R134" s="246">
        <f>IF(OR(ISERROR(VLOOKUP($E134&amp;$D$85&amp;$D$86,'CCG data'!$A:$AD,'CCG data'!C$3,FALSE)),ISBLANK(VLOOKUP($E134&amp;$D$85&amp;$D$86,'CCG data'!$A:$AD,'CCG data'!C$3,FALSE))),"",VLOOKUP($E134&amp;$D$85&amp;$D$86,'CCG data'!$A:$AD,'CCG data'!C$3,FALSE))</f>
        <v>0.75214489990467115</v>
      </c>
      <c r="S134" s="246"/>
      <c r="T134" s="246">
        <f>IF(OR(ISERROR(VLOOKUP($E134&amp;$D$85&amp;$D$86,'CCG data'!$A:$AD,'CCG data'!D$3,FALSE)),ISBLANK(VLOOKUP($E134&amp;$D$85&amp;$D$86,'CCG data'!$A:$AD,'CCG data'!D$3,FALSE))),"",VLOOKUP($E134&amp;$D$85&amp;$D$86,'CCG data'!$A:$AD,'CCG data'!D$3,FALSE))</f>
        <v>8.1982840800762624E-2</v>
      </c>
      <c r="U134" s="246"/>
      <c r="V134" s="246">
        <f>IF(OR(ISERROR(VLOOKUP($E134&amp;$D$85&amp;$D$86,'CCG data'!$A:$AD,'CCG data'!E$3,FALSE)),ISBLANK(VLOOKUP($E134&amp;$D$85&amp;$D$86,'CCG data'!$A:$AD,'CCG data'!E$3,FALSE))),"",VLOOKUP($E134&amp;$D$85&amp;$D$86,'CCG data'!$A:$AD,'CCG data'!E$3,FALSE))</f>
        <v>0.16587225929456625</v>
      </c>
      <c r="W134" s="387"/>
      <c r="Y134" s="115"/>
      <c r="Z134" s="178">
        <f>IFERROR(VLOOKUP($E134&amp;$D$86, Outliers!$A$4:$P$214,13,FALSE),"0")</f>
        <v>0</v>
      </c>
      <c r="AA134" s="178">
        <f>IFERROR(VLOOKUP($E134&amp;$D$86, Outliers!$A$4:$P$214,14,FALSE),"0")</f>
        <v>0</v>
      </c>
      <c r="AB134" s="178">
        <f>IFERROR(VLOOKUP($E134&amp;$D$86, Outliers!$A$4:$P$214,15,FALSE),"0")</f>
        <v>0</v>
      </c>
      <c r="AC134" s="110"/>
    </row>
    <row r="135" spans="4:29" x14ac:dyDescent="0.25">
      <c r="D135" s="301"/>
      <c r="E135" s="107" t="s">
        <v>27</v>
      </c>
      <c r="F135" s="99" t="str">
        <f>IF(P134="","",VLOOKUP($E134&amp;$D$85&amp;$D$86,'CCG data'!$A:$AD,'CCG data'!W$3,FALSE))</f>
        <v/>
      </c>
      <c r="G135" s="100" t="str">
        <f>IF(P134="","",VLOOKUP($E134&amp;$D$85&amp;$D$86,'CCG data'!$A:$AD,'CCG data'!X$3,FALSE))</f>
        <v/>
      </c>
      <c r="H135" s="100">
        <f>IF(R134="","",VLOOKUP($E134&amp;$D$85&amp;$D$86,'CCG data'!$A:$AD,'CCG data'!Y$3,FALSE))</f>
        <v>132</v>
      </c>
      <c r="I135" s="100">
        <f>IF(R134="","",VLOOKUP($E134&amp;$D$85&amp;$D$86,'CCG data'!$A:$AD,'CCG data'!Z$3,FALSE))</f>
        <v>151.80000000000001</v>
      </c>
      <c r="J135" s="100">
        <f>IF(T134="","",VLOOKUP($E134&amp;$D$85&amp;$D$86,'CCG data'!$A:$AD,'CCG data'!AA$3,FALSE))</f>
        <v>14.2</v>
      </c>
      <c r="K135" s="100">
        <f>IF(T134="","",VLOOKUP($E134&amp;$D$85&amp;$D$86,'CCG data'!$A:$AD,'CCG data'!AB$3,FALSE))</f>
        <v>21.8</v>
      </c>
      <c r="L135" s="100">
        <f>IF(V134="","",VLOOKUP($E134&amp;$D$85&amp;$D$86,'CCG data'!$A:$AD,'CCG data'!AC$3,FALSE))</f>
        <v>26</v>
      </c>
      <c r="M135" s="100">
        <f>IF(V134="","",VLOOKUP($E134&amp;$D$85&amp;$D$86,'CCG data'!$A:$AD,'CCG data'!AD$3,FALSE))</f>
        <v>35.1</v>
      </c>
      <c r="N135" s="304"/>
      <c r="P135" s="162" t="str">
        <f>IF(P134="","",VLOOKUP($E134&amp;$D$85&amp;$D$86,'CCG data'!$A:$AD,'CCG data'!I$3,FALSE))</f>
        <v/>
      </c>
      <c r="Q135" s="15" t="str">
        <f>IF(P134="","",VLOOKUP($E134&amp;$D$85&amp;$D$86,'CCG data'!$A:$AD,'CCG data'!J$3,FALSE))</f>
        <v/>
      </c>
      <c r="R135" s="15">
        <f>IF(R134="","",VLOOKUP($E134&amp;$D$85&amp;$D$86,'CCG data'!$A:$AD,'CCG data'!K$3,FALSE))</f>
        <v>0.72499999999999998</v>
      </c>
      <c r="S135" s="15">
        <f>IF(R134="","",VLOOKUP($E134&amp;$D$85&amp;$D$86,'CCG data'!$A:$AD,'CCG data'!L$3,FALSE))</f>
        <v>0.77700000000000002</v>
      </c>
      <c r="T135" s="15">
        <f>IF(T134="","",VLOOKUP($E134&amp;$D$85&amp;$D$86,'CCG data'!$A:$AD,'CCG data'!M$3,FALSE))</f>
        <v>6.7000000000000004E-2</v>
      </c>
      <c r="U135" s="15">
        <f>IF(T134="","",VLOOKUP($E134&amp;$D$85&amp;$D$86,'CCG data'!$A:$AD,'CCG data'!N$3,FALSE))</f>
        <v>0.1</v>
      </c>
      <c r="V135" s="15">
        <f>IF(V134="","",VLOOKUP($E134&amp;$D$85&amp;$D$86,'CCG data'!$A:$AD,'CCG data'!O$3,FALSE))</f>
        <v>0.14499999999999999</v>
      </c>
      <c r="W135" s="142">
        <f>IF(V134="","",VLOOKUP($E134&amp;$D$85&amp;$D$86,'CCG data'!$A:$AD,'CCG data'!P$3,FALSE))</f>
        <v>0.19</v>
      </c>
      <c r="Z135" s="178" t="str">
        <f>IFERROR(VLOOKUP($E135&amp;$D$86, Outliers!$A$4:$P$214,13,FALSE),"0")</f>
        <v>0</v>
      </c>
      <c r="AA135" s="178" t="str">
        <f>IFERROR(VLOOKUP($E135&amp;$D$86, Outliers!$A$4:$P$214,14,FALSE),"0")</f>
        <v>0</v>
      </c>
      <c r="AB135" s="178" t="str">
        <f>IFERROR(VLOOKUP($E135&amp;$D$86, Outliers!$A$4:$P$214,15,FALSE),"0")</f>
        <v>0</v>
      </c>
    </row>
    <row r="136" spans="4:29" s="43" customFormat="1" ht="18.75" customHeight="1" x14ac:dyDescent="0.25">
      <c r="D136" s="301"/>
      <c r="E136" s="108" t="s">
        <v>188</v>
      </c>
      <c r="F136" s="372" t="str">
        <f>IF(OR(ISERROR(VLOOKUP($E136&amp;$D$85&amp;$D$86,'CCG data'!$A:$AD,'CCG data'!R$3,FALSE)),ISBLANK(VLOOKUP($E136&amp;$D$85&amp;$D$86,'CCG data'!$A:$AD,'CCG data'!R$3,FALSE))),"",VLOOKUP($E136&amp;$D$85&amp;$D$86,'CCG data'!$A:$AD,'CCG data'!R$3,FALSE))</f>
        <v/>
      </c>
      <c r="G136" s="373"/>
      <c r="H136" s="373">
        <f>IF(OR(ISERROR(VLOOKUP($E136&amp;$D$85&amp;$D$86,'CCG data'!$A:$AD,'CCG data'!S$3,FALSE)),ISBLANK(VLOOKUP($E136&amp;$D$85&amp;$D$86,'CCG data'!$A:$AD,'CCG data'!S$3,FALSE))),"",VLOOKUP($E136&amp;$D$85&amp;$D$86,'CCG data'!$A:$AD,'CCG data'!S$3,FALSE))</f>
        <v>137.6</v>
      </c>
      <c r="I136" s="373"/>
      <c r="J136" s="373">
        <f>IF(OR(ISERROR(VLOOKUP($E136&amp;$D$85&amp;$D$86,'CCG data'!$A:$AD,'CCG data'!T$3,FALSE)),ISBLANK(VLOOKUP($E136&amp;$D$85&amp;$D$86,'CCG data'!$A:$AD,'CCG data'!T$3,FALSE))),"",VLOOKUP($E136&amp;$D$85&amp;$D$86,'CCG data'!$A:$AD,'CCG data'!T$3,FALSE))</f>
        <v>27.7</v>
      </c>
      <c r="K136" s="373"/>
      <c r="L136" s="373">
        <f>IF(OR(ISERROR(VLOOKUP($E136&amp;$D$85&amp;$D$86,'CCG data'!$A:$AD,'CCG data'!U$3,FALSE)),ISBLANK(VLOOKUP($E136&amp;$D$85&amp;$D$86,'CCG data'!$A:$AD,'CCG data'!U$3,FALSE))),"",VLOOKUP($E136&amp;$D$85&amp;$D$86,'CCG data'!$A:$AD,'CCG data'!U$3,FALSE))</f>
        <v>22.5</v>
      </c>
      <c r="M136" s="374"/>
      <c r="N136" s="303">
        <f>IF(OR(ISERROR(VLOOKUP($E136&amp;$D$85&amp;$D$86,'CCG data'!$A:$AD,'CCG data'!G$3,FALSE)),ISBLANK(VLOOKUP($E136&amp;$D$85&amp;$D$86,'CCG data'!$A:$AD,'CCG data'!G$3,FALSE))),"",VLOOKUP($E136&amp;$D$85&amp;$D$86,'CCG data'!$A:$AD,'CCG data'!G$3,FALSE))</f>
        <v>1135</v>
      </c>
      <c r="P136" s="354" t="str">
        <f>IF(OR(ISERROR(VLOOKUP($E136&amp;$D$85&amp;$D$86,'CCG data'!$A:$AD,'CCG data'!B$3,FALSE)),ISBLANK(VLOOKUP($E136&amp;$D$85&amp;$D$86,'CCG data'!$A:$AD,'CCG data'!B$3,FALSE))),"",VLOOKUP($E136&amp;$D$85&amp;$D$86,'CCG data'!$A:$AD,'CCG data'!B$3,FALSE))</f>
        <v/>
      </c>
      <c r="Q136" s="246"/>
      <c r="R136" s="246">
        <f>IF(OR(ISERROR(VLOOKUP($E136&amp;$D$85&amp;$D$86,'CCG data'!$A:$AD,'CCG data'!C$3,FALSE)),ISBLANK(VLOOKUP($E136&amp;$D$85&amp;$D$86,'CCG data'!$A:$AD,'CCG data'!C$3,FALSE))),"",VLOOKUP($E136&amp;$D$85&amp;$D$86,'CCG data'!$A:$AD,'CCG data'!C$3,FALSE))</f>
        <v>0.74096916299559468</v>
      </c>
      <c r="S136" s="246"/>
      <c r="T136" s="246">
        <f>IF(OR(ISERROR(VLOOKUP($E136&amp;$D$85&amp;$D$86,'CCG data'!$A:$AD,'CCG data'!D$3,FALSE)),ISBLANK(VLOOKUP($E136&amp;$D$85&amp;$D$86,'CCG data'!$A:$AD,'CCG data'!D$3,FALSE))),"",VLOOKUP($E136&amp;$D$85&amp;$D$86,'CCG data'!$A:$AD,'CCG data'!D$3,FALSE))</f>
        <v>0.13480176211453745</v>
      </c>
      <c r="U136" s="246"/>
      <c r="V136" s="246">
        <f>IF(OR(ISERROR(VLOOKUP($E136&amp;$D$85&amp;$D$86,'CCG data'!$A:$AD,'CCG data'!E$3,FALSE)),ISBLANK(VLOOKUP($E136&amp;$D$85&amp;$D$86,'CCG data'!$A:$AD,'CCG data'!E$3,FALSE))),"",VLOOKUP($E136&amp;$D$85&amp;$D$86,'CCG data'!$A:$AD,'CCG data'!E$3,FALSE))</f>
        <v>0.12422907488986784</v>
      </c>
      <c r="W136" s="387"/>
      <c r="Y136" s="115"/>
      <c r="Z136" s="178">
        <f>IFERROR(VLOOKUP($E136&amp;$D$86, Outliers!$A$4:$P$214,13,FALSE),"0")</f>
        <v>0</v>
      </c>
      <c r="AA136" s="178">
        <f>IFERROR(VLOOKUP($E136&amp;$D$86, Outliers!$A$4:$P$214,14,FALSE),"0")</f>
        <v>1</v>
      </c>
      <c r="AB136" s="178">
        <f>IFERROR(VLOOKUP($E136&amp;$D$86, Outliers!$A$4:$P$214,15,FALSE),"0")</f>
        <v>1</v>
      </c>
      <c r="AC136" s="110"/>
    </row>
    <row r="137" spans="4:29" x14ac:dyDescent="0.25">
      <c r="D137" s="301"/>
      <c r="E137" s="107" t="s">
        <v>27</v>
      </c>
      <c r="F137" s="99" t="str">
        <f>IF(P136="","",VLOOKUP($E136&amp;$D$85&amp;$D$86,'CCG data'!$A:$AD,'CCG data'!W$3,FALSE))</f>
        <v/>
      </c>
      <c r="G137" s="100" t="str">
        <f>IF(P136="","",VLOOKUP($E136&amp;$D$85&amp;$D$86,'CCG data'!$A:$AD,'CCG data'!X$3,FALSE))</f>
        <v/>
      </c>
      <c r="H137" s="100">
        <f>IF(R136="","",VLOOKUP($E136&amp;$D$85&amp;$D$86,'CCG data'!$A:$AD,'CCG data'!Y$3,FALSE))</f>
        <v>128.30000000000001</v>
      </c>
      <c r="I137" s="100">
        <f>IF(R136="","",VLOOKUP($E136&amp;$D$85&amp;$D$86,'CCG data'!$A:$AD,'CCG data'!Z$3,FALSE))</f>
        <v>146.9</v>
      </c>
      <c r="J137" s="100">
        <f>IF(T136="","",VLOOKUP($E136&amp;$D$85&amp;$D$86,'CCG data'!$A:$AD,'CCG data'!AA$3,FALSE))</f>
        <v>23.3</v>
      </c>
      <c r="K137" s="100">
        <f>IF(T136="","",VLOOKUP($E136&amp;$D$85&amp;$D$86,'CCG data'!$A:$AD,'CCG data'!AB$3,FALSE))</f>
        <v>32.1</v>
      </c>
      <c r="L137" s="100">
        <f>IF(V136="","",VLOOKUP($E136&amp;$D$85&amp;$D$86,'CCG data'!$A:$AD,'CCG data'!AC$3,FALSE))</f>
        <v>18.8</v>
      </c>
      <c r="M137" s="100">
        <f>IF(V136="","",VLOOKUP($E136&amp;$D$85&amp;$D$86,'CCG data'!$A:$AD,'CCG data'!AD$3,FALSE))</f>
        <v>26.2</v>
      </c>
      <c r="N137" s="304"/>
      <c r="P137" s="162" t="str">
        <f>IF(P136="","",VLOOKUP($E136&amp;$D$85&amp;$D$86,'CCG data'!$A:$AD,'CCG data'!I$3,FALSE))</f>
        <v/>
      </c>
      <c r="Q137" s="15" t="str">
        <f>IF(P136="","",VLOOKUP($E136&amp;$D$85&amp;$D$86,'CCG data'!$A:$AD,'CCG data'!J$3,FALSE))</f>
        <v/>
      </c>
      <c r="R137" s="15">
        <f>IF(R136="","",VLOOKUP($E136&amp;$D$85&amp;$D$86,'CCG data'!$A:$AD,'CCG data'!K$3,FALSE))</f>
        <v>0.71499999999999997</v>
      </c>
      <c r="S137" s="15">
        <f>IF(R136="","",VLOOKUP($E136&amp;$D$85&amp;$D$86,'CCG data'!$A:$AD,'CCG data'!L$3,FALSE))</f>
        <v>0.76600000000000001</v>
      </c>
      <c r="T137" s="15">
        <f>IF(T136="","",VLOOKUP($E136&amp;$D$85&amp;$D$86,'CCG data'!$A:$AD,'CCG data'!M$3,FALSE))</f>
        <v>0.11600000000000001</v>
      </c>
      <c r="U137" s="15">
        <f>IF(T136="","",VLOOKUP($E136&amp;$D$85&amp;$D$86,'CCG data'!$A:$AD,'CCG data'!N$3,FALSE))</f>
        <v>0.156</v>
      </c>
      <c r="V137" s="15">
        <f>IF(V136="","",VLOOKUP($E136&amp;$D$85&amp;$D$86,'CCG data'!$A:$AD,'CCG data'!O$3,FALSE))</f>
        <v>0.106</v>
      </c>
      <c r="W137" s="142">
        <f>IF(V136="","",VLOOKUP($E136&amp;$D$85&amp;$D$86,'CCG data'!$A:$AD,'CCG data'!P$3,FALSE))</f>
        <v>0.14499999999999999</v>
      </c>
      <c r="Z137" s="178" t="str">
        <f>IFERROR(VLOOKUP($E137&amp;$D$86, Outliers!$A$4:$P$214,13,FALSE),"0")</f>
        <v>0</v>
      </c>
      <c r="AA137" s="178" t="str">
        <f>IFERROR(VLOOKUP($E137&amp;$D$86, Outliers!$A$4:$P$214,14,FALSE),"0")</f>
        <v>0</v>
      </c>
      <c r="AB137" s="178" t="str">
        <f>IFERROR(VLOOKUP($E137&amp;$D$86, Outliers!$A$4:$P$214,15,FALSE),"0")</f>
        <v>0</v>
      </c>
    </row>
    <row r="138" spans="4:29" s="43" customFormat="1" ht="18.75" customHeight="1" x14ac:dyDescent="0.25">
      <c r="D138" s="301"/>
      <c r="E138" s="108" t="s">
        <v>447</v>
      </c>
      <c r="F138" s="372" t="str">
        <f>IF(OR(ISERROR(VLOOKUP($E138&amp;$D$85&amp;$D$86,'CCG data'!$A:$AD,'CCG data'!R$3,FALSE)),ISBLANK(VLOOKUP($E138&amp;$D$85&amp;$D$86,'CCG data'!$A:$AD,'CCG data'!R$3,FALSE))),"",VLOOKUP($E138&amp;$D$85&amp;$D$86,'CCG data'!$A:$AD,'CCG data'!R$3,FALSE))</f>
        <v/>
      </c>
      <c r="G138" s="373"/>
      <c r="H138" s="373">
        <f>IF(OR(ISERROR(VLOOKUP($E138&amp;$D$85&amp;$D$86,'CCG data'!$A:$AD,'CCG data'!S$3,FALSE)),ISBLANK(VLOOKUP($E138&amp;$D$85&amp;$D$86,'CCG data'!$A:$AD,'CCG data'!S$3,FALSE))),"",VLOOKUP($E138&amp;$D$85&amp;$D$86,'CCG data'!$A:$AD,'CCG data'!S$3,FALSE))</f>
        <v>153.19999999999999</v>
      </c>
      <c r="I138" s="373"/>
      <c r="J138" s="373">
        <f>IF(OR(ISERROR(VLOOKUP($E138&amp;$D$85&amp;$D$86,'CCG data'!$A:$AD,'CCG data'!T$3,FALSE)),ISBLANK(VLOOKUP($E138&amp;$D$85&amp;$D$86,'CCG data'!$A:$AD,'CCG data'!T$3,FALSE))),"",VLOOKUP($E138&amp;$D$85&amp;$D$86,'CCG data'!$A:$AD,'CCG data'!T$3,FALSE))</f>
        <v>11.5</v>
      </c>
      <c r="K138" s="373"/>
      <c r="L138" s="373">
        <f>IF(OR(ISERROR(VLOOKUP($E138&amp;$D$85&amp;$D$86,'CCG data'!$A:$AD,'CCG data'!U$3,FALSE)),ISBLANK(VLOOKUP($E138&amp;$D$85&amp;$D$86,'CCG data'!$A:$AD,'CCG data'!U$3,FALSE))),"",VLOOKUP($E138&amp;$D$85&amp;$D$86,'CCG data'!$A:$AD,'CCG data'!U$3,FALSE))</f>
        <v>26.7</v>
      </c>
      <c r="M138" s="374"/>
      <c r="N138" s="303">
        <f>IF(OR(ISERROR(VLOOKUP($E138&amp;$D$85&amp;$D$86,'CCG data'!$A:$AD,'CCG data'!G$3,FALSE)),ISBLANK(VLOOKUP($E138&amp;$D$85&amp;$D$86,'CCG data'!$A:$AD,'CCG data'!G$3,FALSE))),"",VLOOKUP($E138&amp;$D$85&amp;$D$86,'CCG data'!$A:$AD,'CCG data'!G$3,FALSE))</f>
        <v>4768</v>
      </c>
      <c r="P138" s="354" t="str">
        <f>IF(OR(ISERROR(VLOOKUP($E138&amp;$D$85&amp;$D$86,'CCG data'!$A:$AD,'CCG data'!B$3,FALSE)),ISBLANK(VLOOKUP($E138&amp;$D$85&amp;$D$86,'CCG data'!$A:$AD,'CCG data'!B$3,FALSE))),"",VLOOKUP($E138&amp;$D$85&amp;$D$86,'CCG data'!$A:$AD,'CCG data'!B$3,FALSE))</f>
        <v/>
      </c>
      <c r="Q138" s="246"/>
      <c r="R138" s="246">
        <f>IF(OR(ISERROR(VLOOKUP($E138&amp;$D$85&amp;$D$86,'CCG data'!$A:$AD,'CCG data'!C$3,FALSE)),ISBLANK(VLOOKUP($E138&amp;$D$85&amp;$D$86,'CCG data'!$A:$AD,'CCG data'!C$3,FALSE))),"",VLOOKUP($E138&amp;$D$85&amp;$D$86,'CCG data'!$A:$AD,'CCG data'!C$3,FALSE))</f>
        <v>0.80348154362416102</v>
      </c>
      <c r="S138" s="246"/>
      <c r="T138" s="246">
        <f>IF(OR(ISERROR(VLOOKUP($E138&amp;$D$85&amp;$D$86,'CCG data'!$A:$AD,'CCG data'!D$3,FALSE)),ISBLANK(VLOOKUP($E138&amp;$D$85&amp;$D$86,'CCG data'!$A:$AD,'CCG data'!D$3,FALSE))),"",VLOOKUP($E138&amp;$D$85&amp;$D$86,'CCG data'!$A:$AD,'CCG data'!D$3,FALSE))</f>
        <v>5.2642617449664426E-2</v>
      </c>
      <c r="U138" s="246"/>
      <c r="V138" s="246">
        <f>IF(OR(ISERROR(VLOOKUP($E138&amp;$D$85&amp;$D$86,'CCG data'!$A:$AD,'CCG data'!E$3,FALSE)),ISBLANK(VLOOKUP($E138&amp;$D$85&amp;$D$86,'CCG data'!$A:$AD,'CCG data'!E$3,FALSE))),"",VLOOKUP($E138&amp;$D$85&amp;$D$86,'CCG data'!$A:$AD,'CCG data'!E$3,FALSE))</f>
        <v>0.1438758389261745</v>
      </c>
      <c r="W138" s="387"/>
      <c r="Y138" s="115"/>
      <c r="Z138" s="178">
        <f>IFERROR(VLOOKUP($E138&amp;$D$86, Outliers!$A$4:$P$214,13,FALSE),"0")</f>
        <v>1</v>
      </c>
      <c r="AA138" s="178">
        <f>IFERROR(VLOOKUP($E138&amp;$D$86, Outliers!$A$4:$P$214,14,FALSE),"0")</f>
        <v>1</v>
      </c>
      <c r="AB138" s="178">
        <f>IFERROR(VLOOKUP($E138&amp;$D$86, Outliers!$A$4:$P$214,15,FALSE),"0")</f>
        <v>0</v>
      </c>
      <c r="AC138" s="110"/>
    </row>
    <row r="139" spans="4:29" x14ac:dyDescent="0.25">
      <c r="D139" s="301"/>
      <c r="E139" s="107" t="s">
        <v>27</v>
      </c>
      <c r="F139" s="99" t="str">
        <f>IF(P138="","",VLOOKUP($E138&amp;$D$85&amp;$D$86,'CCG data'!$A:$AD,'CCG data'!W$3,FALSE))</f>
        <v/>
      </c>
      <c r="G139" s="100" t="str">
        <f>IF(P138="","",VLOOKUP($E138&amp;$D$85&amp;$D$86,'CCG data'!$A:$AD,'CCG data'!X$3,FALSE))</f>
        <v/>
      </c>
      <c r="H139" s="100">
        <f>IF(R138="","",VLOOKUP($E138&amp;$D$85&amp;$D$86,'CCG data'!$A:$AD,'CCG data'!Y$3,FALSE))</f>
        <v>148.4</v>
      </c>
      <c r="I139" s="100">
        <f>IF(R138="","",VLOOKUP($E138&amp;$D$85&amp;$D$86,'CCG data'!$A:$AD,'CCG data'!Z$3,FALSE))</f>
        <v>158.1</v>
      </c>
      <c r="J139" s="100">
        <f>IF(T138="","",VLOOKUP($E138&amp;$D$85&amp;$D$86,'CCG data'!$A:$AD,'CCG data'!AA$3,FALSE))</f>
        <v>10.1</v>
      </c>
      <c r="K139" s="100">
        <f>IF(T138="","",VLOOKUP($E138&amp;$D$85&amp;$D$86,'CCG data'!$A:$AD,'CCG data'!AB$3,FALSE))</f>
        <v>12.9</v>
      </c>
      <c r="L139" s="100">
        <f>IF(V138="","",VLOOKUP($E138&amp;$D$85&amp;$D$86,'CCG data'!$A:$AD,'CCG data'!AC$3,FALSE))</f>
        <v>24.7</v>
      </c>
      <c r="M139" s="100">
        <f>IF(V138="","",VLOOKUP($E138&amp;$D$85&amp;$D$86,'CCG data'!$A:$AD,'CCG data'!AD$3,FALSE))</f>
        <v>28.7</v>
      </c>
      <c r="N139" s="304"/>
      <c r="P139" s="162" t="str">
        <f>IF(P138="","",VLOOKUP($E138&amp;$D$85&amp;$D$86,'CCG data'!$A:$AD,'CCG data'!I$3,FALSE))</f>
        <v/>
      </c>
      <c r="Q139" s="15" t="str">
        <f>IF(P138="","",VLOOKUP($E138&amp;$D$85&amp;$D$86,'CCG data'!$A:$AD,'CCG data'!J$3,FALSE))</f>
        <v/>
      </c>
      <c r="R139" s="15">
        <f>IF(R138="","",VLOOKUP($E138&amp;$D$85&amp;$D$86,'CCG data'!$A:$AD,'CCG data'!K$3,FALSE))</f>
        <v>0.79200000000000004</v>
      </c>
      <c r="S139" s="15">
        <f>IF(R138="","",VLOOKUP($E138&amp;$D$85&amp;$D$86,'CCG data'!$A:$AD,'CCG data'!L$3,FALSE))</f>
        <v>0.81499999999999995</v>
      </c>
      <c r="T139" s="15">
        <f>IF(T138="","",VLOOKUP($E138&amp;$D$85&amp;$D$86,'CCG data'!$A:$AD,'CCG data'!M$3,FALSE))</f>
        <v>4.7E-2</v>
      </c>
      <c r="U139" s="15">
        <f>IF(T138="","",VLOOKUP($E138&amp;$D$85&amp;$D$86,'CCG data'!$A:$AD,'CCG data'!N$3,FALSE))</f>
        <v>5.8999999999999997E-2</v>
      </c>
      <c r="V139" s="15">
        <f>IF(V138="","",VLOOKUP($E138&amp;$D$85&amp;$D$86,'CCG data'!$A:$AD,'CCG data'!O$3,FALSE))</f>
        <v>0.13400000000000001</v>
      </c>
      <c r="W139" s="142">
        <f>IF(V138="","",VLOOKUP($E138&amp;$D$85&amp;$D$86,'CCG data'!$A:$AD,'CCG data'!P$3,FALSE))</f>
        <v>0.154</v>
      </c>
      <c r="Z139" s="178" t="str">
        <f>IFERROR(VLOOKUP($E139&amp;$D$86, Outliers!$A$4:$P$214,13,FALSE),"0")</f>
        <v>0</v>
      </c>
      <c r="AA139" s="178" t="str">
        <f>IFERROR(VLOOKUP($E139&amp;$D$86, Outliers!$A$4:$P$214,14,FALSE),"0")</f>
        <v>0</v>
      </c>
      <c r="AB139" s="178" t="str">
        <f>IFERROR(VLOOKUP($E139&amp;$D$86, Outliers!$A$4:$P$214,15,FALSE),"0")</f>
        <v>0</v>
      </c>
    </row>
    <row r="140" spans="4:29" s="43" customFormat="1" ht="18.75" customHeight="1" x14ac:dyDescent="0.25">
      <c r="D140" s="301"/>
      <c r="E140" s="108" t="s">
        <v>189</v>
      </c>
      <c r="F140" s="372" t="str">
        <f>IF(OR(ISERROR(VLOOKUP($E140&amp;$D$85&amp;$D$86,'CCG data'!$A:$AD,'CCG data'!R$3,FALSE)),ISBLANK(VLOOKUP($E140&amp;$D$85&amp;$D$86,'CCG data'!$A:$AD,'CCG data'!R$3,FALSE))),"",VLOOKUP($E140&amp;$D$85&amp;$D$86,'CCG data'!$A:$AD,'CCG data'!R$3,FALSE))</f>
        <v/>
      </c>
      <c r="G140" s="373"/>
      <c r="H140" s="373">
        <f>IF(OR(ISERROR(VLOOKUP($E140&amp;$D$85&amp;$D$86,'CCG data'!$A:$AD,'CCG data'!S$3,FALSE)),ISBLANK(VLOOKUP($E140&amp;$D$85&amp;$D$86,'CCG data'!$A:$AD,'CCG data'!S$3,FALSE))),"",VLOOKUP($E140&amp;$D$85&amp;$D$86,'CCG data'!$A:$AD,'CCG data'!S$3,FALSE))</f>
        <v>83.2</v>
      </c>
      <c r="I140" s="373"/>
      <c r="J140" s="373">
        <f>IF(OR(ISERROR(VLOOKUP($E140&amp;$D$85&amp;$D$86,'CCG data'!$A:$AD,'CCG data'!T$3,FALSE)),ISBLANK(VLOOKUP($E140&amp;$D$85&amp;$D$86,'CCG data'!$A:$AD,'CCG data'!T$3,FALSE))),"",VLOOKUP($E140&amp;$D$85&amp;$D$86,'CCG data'!$A:$AD,'CCG data'!T$3,FALSE))</f>
        <v>21.7</v>
      </c>
      <c r="K140" s="373"/>
      <c r="L140" s="373">
        <f>IF(OR(ISERROR(VLOOKUP($E140&amp;$D$85&amp;$D$86,'CCG data'!$A:$AD,'CCG data'!U$3,FALSE)),ISBLANK(VLOOKUP($E140&amp;$D$85&amp;$D$86,'CCG data'!$A:$AD,'CCG data'!U$3,FALSE))),"",VLOOKUP($E140&amp;$D$85&amp;$D$86,'CCG data'!$A:$AD,'CCG data'!U$3,FALSE))</f>
        <v>36.700000000000003</v>
      </c>
      <c r="M140" s="374"/>
      <c r="N140" s="303">
        <f>IF(OR(ISERROR(VLOOKUP($E140&amp;$D$85&amp;$D$86,'CCG data'!$A:$AD,'CCG data'!G$3,FALSE)),ISBLANK(VLOOKUP($E140&amp;$D$85&amp;$D$86,'CCG data'!$A:$AD,'CCG data'!G$3,FALSE))),"",VLOOKUP($E140&amp;$D$85&amp;$D$86,'CCG data'!$A:$AD,'CCG data'!G$3,FALSE))</f>
        <v>648</v>
      </c>
      <c r="P140" s="354" t="str">
        <f>IF(OR(ISERROR(VLOOKUP($E140&amp;$D$85&amp;$D$86,'CCG data'!$A:$AD,'CCG data'!B$3,FALSE)),ISBLANK(VLOOKUP($E140&amp;$D$85&amp;$D$86,'CCG data'!$A:$AD,'CCG data'!B$3,FALSE))),"",VLOOKUP($E140&amp;$D$85&amp;$D$86,'CCG data'!$A:$AD,'CCG data'!B$3,FALSE))</f>
        <v/>
      </c>
      <c r="Q140" s="246"/>
      <c r="R140" s="246">
        <f>IF(OR(ISERROR(VLOOKUP($E140&amp;$D$85&amp;$D$86,'CCG data'!$A:$AD,'CCG data'!C$3,FALSE)),ISBLANK(VLOOKUP($E140&amp;$D$85&amp;$D$86,'CCG data'!$A:$AD,'CCG data'!C$3,FALSE))),"",VLOOKUP($E140&amp;$D$85&amp;$D$86,'CCG data'!$A:$AD,'CCG data'!C$3,FALSE))</f>
        <v>0.59567901234567899</v>
      </c>
      <c r="S140" s="246"/>
      <c r="T140" s="246">
        <f>IF(OR(ISERROR(VLOOKUP($E140&amp;$D$85&amp;$D$86,'CCG data'!$A:$AD,'CCG data'!D$3,FALSE)),ISBLANK(VLOOKUP($E140&amp;$D$85&amp;$D$86,'CCG data'!$A:$AD,'CCG data'!D$3,FALSE))),"",VLOOKUP($E140&amp;$D$85&amp;$D$86,'CCG data'!$A:$AD,'CCG data'!D$3,FALSE))</f>
        <v>0.13580246913580246</v>
      </c>
      <c r="U140" s="246"/>
      <c r="V140" s="246">
        <f>IF(OR(ISERROR(VLOOKUP($E140&amp;$D$85&amp;$D$86,'CCG data'!$A:$AD,'CCG data'!E$3,FALSE)),ISBLANK(VLOOKUP($E140&amp;$D$85&amp;$D$86,'CCG data'!$A:$AD,'CCG data'!E$3,FALSE))),"",VLOOKUP($E140&amp;$D$85&amp;$D$86,'CCG data'!$A:$AD,'CCG data'!E$3,FALSE))</f>
        <v>0.26851851851851855</v>
      </c>
      <c r="W140" s="387"/>
      <c r="Y140" s="115"/>
      <c r="Z140" s="178">
        <f>IFERROR(VLOOKUP($E140&amp;$D$86, Outliers!$A$4:$P$214,13,FALSE),"0")</f>
        <v>1</v>
      </c>
      <c r="AA140" s="178">
        <f>IFERROR(VLOOKUP($E140&amp;$D$86, Outliers!$A$4:$P$214,14,FALSE),"0")</f>
        <v>0</v>
      </c>
      <c r="AB140" s="178">
        <f>IFERROR(VLOOKUP($E140&amp;$D$86, Outliers!$A$4:$P$214,15,FALSE),"0")</f>
        <v>0</v>
      </c>
      <c r="AC140" s="110"/>
    </row>
    <row r="141" spans="4:29" x14ac:dyDescent="0.25">
      <c r="D141" s="301"/>
      <c r="E141" s="107" t="s">
        <v>27</v>
      </c>
      <c r="F141" s="99" t="str">
        <f>IF(P140="","",VLOOKUP($E140&amp;$D$85&amp;$D$86,'CCG data'!$A:$AD,'CCG data'!W$3,FALSE))</f>
        <v/>
      </c>
      <c r="G141" s="100" t="str">
        <f>IF(P140="","",VLOOKUP($E140&amp;$D$85&amp;$D$86,'CCG data'!$A:$AD,'CCG data'!X$3,FALSE))</f>
        <v/>
      </c>
      <c r="H141" s="100">
        <f>IF(R140="","",VLOOKUP($E140&amp;$D$85&amp;$D$86,'CCG data'!$A:$AD,'CCG data'!Y$3,FALSE))</f>
        <v>74.900000000000006</v>
      </c>
      <c r="I141" s="100">
        <f>IF(R140="","",VLOOKUP($E140&amp;$D$85&amp;$D$86,'CCG data'!$A:$AD,'CCG data'!Z$3,FALSE))</f>
        <v>91.5</v>
      </c>
      <c r="J141" s="100">
        <f>IF(T140="","",VLOOKUP($E140&amp;$D$85&amp;$D$86,'CCG data'!$A:$AD,'CCG data'!AA$3,FALSE))</f>
        <v>17.100000000000001</v>
      </c>
      <c r="K141" s="100">
        <f>IF(T140="","",VLOOKUP($E140&amp;$D$85&amp;$D$86,'CCG data'!$A:$AD,'CCG data'!AB$3,FALSE))</f>
        <v>26.2</v>
      </c>
      <c r="L141" s="100">
        <f>IF(V140="","",VLOOKUP($E140&amp;$D$85&amp;$D$86,'CCG data'!$A:$AD,'CCG data'!AC$3,FALSE))</f>
        <v>31.3</v>
      </c>
      <c r="M141" s="100">
        <f>IF(V140="","",VLOOKUP($E140&amp;$D$85&amp;$D$86,'CCG data'!$A:$AD,'CCG data'!AD$3,FALSE))</f>
        <v>42.2</v>
      </c>
      <c r="N141" s="304"/>
      <c r="P141" s="162" t="str">
        <f>IF(P140="","",VLOOKUP($E140&amp;$D$85&amp;$D$86,'CCG data'!$A:$AD,'CCG data'!I$3,FALSE))</f>
        <v/>
      </c>
      <c r="Q141" s="15" t="str">
        <f>IF(P140="","",VLOOKUP($E140&amp;$D$85&amp;$D$86,'CCG data'!$A:$AD,'CCG data'!J$3,FALSE))</f>
        <v/>
      </c>
      <c r="R141" s="15">
        <f>IF(R140="","",VLOOKUP($E140&amp;$D$85&amp;$D$86,'CCG data'!$A:$AD,'CCG data'!K$3,FALSE))</f>
        <v>0.55700000000000005</v>
      </c>
      <c r="S141" s="15">
        <f>IF(R140="","",VLOOKUP($E140&amp;$D$85&amp;$D$86,'CCG data'!$A:$AD,'CCG data'!L$3,FALSE))</f>
        <v>0.63300000000000001</v>
      </c>
      <c r="T141" s="15">
        <f>IF(T140="","",VLOOKUP($E140&amp;$D$85&amp;$D$86,'CCG data'!$A:$AD,'CCG data'!M$3,FALSE))</f>
        <v>0.112</v>
      </c>
      <c r="U141" s="15">
        <f>IF(T140="","",VLOOKUP($E140&amp;$D$85&amp;$D$86,'CCG data'!$A:$AD,'CCG data'!N$3,FALSE))</f>
        <v>0.16400000000000001</v>
      </c>
      <c r="V141" s="15">
        <f>IF(V140="","",VLOOKUP($E140&amp;$D$85&amp;$D$86,'CCG data'!$A:$AD,'CCG data'!O$3,FALSE))</f>
        <v>0.23599999999999999</v>
      </c>
      <c r="W141" s="142">
        <f>IF(V140="","",VLOOKUP($E140&amp;$D$85&amp;$D$86,'CCG data'!$A:$AD,'CCG data'!P$3,FALSE))</f>
        <v>0.30399999999999999</v>
      </c>
      <c r="Z141" s="178" t="str">
        <f>IFERROR(VLOOKUP($E141&amp;$D$86, Outliers!$A$4:$P$214,13,FALSE),"0")</f>
        <v>0</v>
      </c>
      <c r="AA141" s="178" t="str">
        <f>IFERROR(VLOOKUP($E141&amp;$D$86, Outliers!$A$4:$P$214,14,FALSE),"0")</f>
        <v>0</v>
      </c>
      <c r="AB141" s="178" t="str">
        <f>IFERROR(VLOOKUP($E141&amp;$D$86, Outliers!$A$4:$P$214,15,FALSE),"0")</f>
        <v>0</v>
      </c>
    </row>
    <row r="142" spans="4:29" s="43" customFormat="1" ht="18.75" customHeight="1" x14ac:dyDescent="0.25">
      <c r="D142" s="301"/>
      <c r="E142" s="108" t="s">
        <v>190</v>
      </c>
      <c r="F142" s="372" t="str">
        <f>IF(OR(ISERROR(VLOOKUP($E142&amp;$D$85&amp;$D$86,'CCG data'!$A:$AD,'CCG data'!R$3,FALSE)),ISBLANK(VLOOKUP($E142&amp;$D$85&amp;$D$86,'CCG data'!$A:$AD,'CCG data'!R$3,FALSE))),"",VLOOKUP($E142&amp;$D$85&amp;$D$86,'CCG data'!$A:$AD,'CCG data'!R$3,FALSE))</f>
        <v/>
      </c>
      <c r="G142" s="373"/>
      <c r="H142" s="373">
        <f>IF(OR(ISERROR(VLOOKUP($E142&amp;$D$85&amp;$D$86,'CCG data'!$A:$AD,'CCG data'!S$3,FALSE)),ISBLANK(VLOOKUP($E142&amp;$D$85&amp;$D$86,'CCG data'!$A:$AD,'CCG data'!S$3,FALSE))),"",VLOOKUP($E142&amp;$D$85&amp;$D$86,'CCG data'!$A:$AD,'CCG data'!S$3,FALSE))</f>
        <v>181.1</v>
      </c>
      <c r="I142" s="373"/>
      <c r="J142" s="373">
        <f>IF(OR(ISERROR(VLOOKUP($E142&amp;$D$85&amp;$D$86,'CCG data'!$A:$AD,'CCG data'!T$3,FALSE)),ISBLANK(VLOOKUP($E142&amp;$D$85&amp;$D$86,'CCG data'!$A:$AD,'CCG data'!T$3,FALSE))),"",VLOOKUP($E142&amp;$D$85&amp;$D$86,'CCG data'!$A:$AD,'CCG data'!T$3,FALSE))</f>
        <v>14.6</v>
      </c>
      <c r="K142" s="373"/>
      <c r="L142" s="373">
        <f>IF(OR(ISERROR(VLOOKUP($E142&amp;$D$85&amp;$D$86,'CCG data'!$A:$AD,'CCG data'!U$3,FALSE)),ISBLANK(VLOOKUP($E142&amp;$D$85&amp;$D$86,'CCG data'!$A:$AD,'CCG data'!U$3,FALSE))),"",VLOOKUP($E142&amp;$D$85&amp;$D$86,'CCG data'!$A:$AD,'CCG data'!U$3,FALSE))</f>
        <v>13.1</v>
      </c>
      <c r="M142" s="374"/>
      <c r="N142" s="303">
        <f>IF(OR(ISERROR(VLOOKUP($E142&amp;$D$85&amp;$D$86,'CCG data'!$A:$AD,'CCG data'!G$3,FALSE)),ISBLANK(VLOOKUP($E142&amp;$D$85&amp;$D$86,'CCG data'!$A:$AD,'CCG data'!G$3,FALSE))),"",VLOOKUP($E142&amp;$D$85&amp;$D$86,'CCG data'!$A:$AD,'CCG data'!G$3,FALSE))</f>
        <v>853</v>
      </c>
      <c r="P142" s="354" t="str">
        <f>IF(OR(ISERROR(VLOOKUP($E142&amp;$D$85&amp;$D$86,'CCG data'!$A:$AD,'CCG data'!B$3,FALSE)),ISBLANK(VLOOKUP($E142&amp;$D$85&amp;$D$86,'CCG data'!$A:$AD,'CCG data'!B$3,FALSE))),"",VLOOKUP($E142&amp;$D$85&amp;$D$86,'CCG data'!$A:$AD,'CCG data'!B$3,FALSE))</f>
        <v/>
      </c>
      <c r="Q142" s="246"/>
      <c r="R142" s="246">
        <f>IF(OR(ISERROR(VLOOKUP($E142&amp;$D$85&amp;$D$86,'CCG data'!$A:$AD,'CCG data'!C$3,FALSE)),ISBLANK(VLOOKUP($E142&amp;$D$85&amp;$D$86,'CCG data'!$A:$AD,'CCG data'!C$3,FALSE))),"",VLOOKUP($E142&amp;$D$85&amp;$D$86,'CCG data'!$A:$AD,'CCG data'!C$3,FALSE))</f>
        <v>0.87338804220398591</v>
      </c>
      <c r="S142" s="246"/>
      <c r="T142" s="246">
        <f>IF(OR(ISERROR(VLOOKUP($E142&amp;$D$85&amp;$D$86,'CCG data'!$A:$AD,'CCG data'!D$3,FALSE)),ISBLANK(VLOOKUP($E142&amp;$D$85&amp;$D$86,'CCG data'!$A:$AD,'CCG data'!D$3,FALSE))),"",VLOOKUP($E142&amp;$D$85&amp;$D$86,'CCG data'!$A:$AD,'CCG data'!D$3,FALSE))</f>
        <v>5.9788980070339975E-2</v>
      </c>
      <c r="U142" s="246"/>
      <c r="V142" s="246">
        <f>IF(OR(ISERROR(VLOOKUP($E142&amp;$D$85&amp;$D$86,'CCG data'!$A:$AD,'CCG data'!E$3,FALSE)),ISBLANK(VLOOKUP($E142&amp;$D$85&amp;$D$86,'CCG data'!$A:$AD,'CCG data'!E$3,FALSE))),"",VLOOKUP($E142&amp;$D$85&amp;$D$86,'CCG data'!$A:$AD,'CCG data'!E$3,FALSE))</f>
        <v>6.6822977725674096E-2</v>
      </c>
      <c r="W142" s="387"/>
      <c r="Y142" s="115"/>
      <c r="Z142" s="178">
        <f>IFERROR(VLOOKUP($E142&amp;$D$86, Outliers!$A$4:$P$214,13,FALSE),"0")</f>
        <v>1</v>
      </c>
      <c r="AA142" s="178">
        <f>IFERROR(VLOOKUP($E142&amp;$D$86, Outliers!$A$4:$P$214,14,FALSE),"0")</f>
        <v>0</v>
      </c>
      <c r="AB142" s="178">
        <f>IFERROR(VLOOKUP($E142&amp;$D$86, Outliers!$A$4:$P$214,15,FALSE),"0")</f>
        <v>1</v>
      </c>
      <c r="AC142" s="110"/>
    </row>
    <row r="143" spans="4:29" ht="15.75" customHeight="1" x14ac:dyDescent="0.25">
      <c r="D143" s="301"/>
      <c r="E143" s="107" t="s">
        <v>27</v>
      </c>
      <c r="F143" s="99" t="str">
        <f>IF(P142="","",VLOOKUP($E142&amp;$D$85&amp;$D$86,'CCG data'!$A:$AD,'CCG data'!W$3,FALSE))</f>
        <v/>
      </c>
      <c r="G143" s="100" t="str">
        <f>IF(P142="","",VLOOKUP($E142&amp;$D$85&amp;$D$86,'CCG data'!$A:$AD,'CCG data'!X$3,FALSE))</f>
        <v/>
      </c>
      <c r="H143" s="100">
        <f>IF(R142="","",VLOOKUP($E142&amp;$D$85&amp;$D$86,'CCG data'!$A:$AD,'CCG data'!Y$3,FALSE))</f>
        <v>168.1</v>
      </c>
      <c r="I143" s="100">
        <f>IF(R142="","",VLOOKUP($E142&amp;$D$85&amp;$D$86,'CCG data'!$A:$AD,'CCG data'!Z$3,FALSE))</f>
        <v>194.1</v>
      </c>
      <c r="J143" s="100">
        <f>IF(T142="","",VLOOKUP($E142&amp;$D$85&amp;$D$86,'CCG data'!$A:$AD,'CCG data'!AA$3,FALSE))</f>
        <v>10.6</v>
      </c>
      <c r="K143" s="100">
        <f>IF(T142="","",VLOOKUP($E142&amp;$D$85&amp;$D$86,'CCG data'!$A:$AD,'CCG data'!AB$3,FALSE))</f>
        <v>18.7</v>
      </c>
      <c r="L143" s="100">
        <f>IF(V142="","",VLOOKUP($E142&amp;$D$85&amp;$D$86,'CCG data'!$A:$AD,'CCG data'!AC$3,FALSE))</f>
        <v>9.6999999999999993</v>
      </c>
      <c r="M143" s="100">
        <f>IF(V142="","",VLOOKUP($E142&amp;$D$85&amp;$D$86,'CCG data'!$A:$AD,'CCG data'!AD$3,FALSE))</f>
        <v>16.399999999999999</v>
      </c>
      <c r="N143" s="304"/>
      <c r="P143" s="162" t="str">
        <f>IF(P142="","",VLOOKUP($E142&amp;$D$85&amp;$D$86,'CCG data'!$A:$AD,'CCG data'!I$3,FALSE))</f>
        <v/>
      </c>
      <c r="Q143" s="15" t="str">
        <f>IF(P142="","",VLOOKUP($E142&amp;$D$85&amp;$D$86,'CCG data'!$A:$AD,'CCG data'!J$3,FALSE))</f>
        <v/>
      </c>
      <c r="R143" s="15">
        <f>IF(R142="","",VLOOKUP($E142&amp;$D$85&amp;$D$86,'CCG data'!$A:$AD,'CCG data'!K$3,FALSE))</f>
        <v>0.84899999999999998</v>
      </c>
      <c r="S143" s="15">
        <f>IF(R142="","",VLOOKUP($E142&amp;$D$85&amp;$D$86,'CCG data'!$A:$AD,'CCG data'!L$3,FALSE))</f>
        <v>0.89400000000000002</v>
      </c>
      <c r="T143" s="15">
        <f>IF(T142="","",VLOOKUP($E142&amp;$D$85&amp;$D$86,'CCG data'!$A:$AD,'CCG data'!M$3,FALSE))</f>
        <v>4.5999999999999999E-2</v>
      </c>
      <c r="U143" s="15">
        <f>IF(T142="","",VLOOKUP($E142&amp;$D$85&amp;$D$86,'CCG data'!$A:$AD,'CCG data'!N$3,FALSE))</f>
        <v>7.8E-2</v>
      </c>
      <c r="V143" s="15">
        <f>IF(V142="","",VLOOKUP($E142&amp;$D$85&amp;$D$86,'CCG data'!$A:$AD,'CCG data'!O$3,FALSE))</f>
        <v>5.1999999999999998E-2</v>
      </c>
      <c r="W143" s="142">
        <f>IF(V142="","",VLOOKUP($E142&amp;$D$85&amp;$D$86,'CCG data'!$A:$AD,'CCG data'!P$3,FALSE))</f>
        <v>8.5999999999999993E-2</v>
      </c>
      <c r="Z143" s="178" t="str">
        <f>IFERROR(VLOOKUP($E143&amp;$D$86, Outliers!$A$4:$P$214,13,FALSE),"0")</f>
        <v>0</v>
      </c>
      <c r="AA143" s="178" t="str">
        <f>IFERROR(VLOOKUP($E143&amp;$D$86, Outliers!$A$4:$P$214,14,FALSE),"0")</f>
        <v>0</v>
      </c>
      <c r="AB143" s="178" t="str">
        <f>IFERROR(VLOOKUP($E143&amp;$D$86, Outliers!$A$4:$P$214,15,FALSE),"0")</f>
        <v>0</v>
      </c>
    </row>
    <row r="144" spans="4:29" ht="15.75" x14ac:dyDescent="0.25">
      <c r="D144" s="301"/>
      <c r="E144" s="108" t="s">
        <v>448</v>
      </c>
      <c r="F144" s="372" t="str">
        <f>IF(OR(ISERROR(VLOOKUP($E144&amp;$D$85&amp;$D$86,'CCG data'!$A:$AD,'CCG data'!R$3,FALSE)),ISBLANK(VLOOKUP($E144&amp;$D$85&amp;$D$86,'CCG data'!$A:$AD,'CCG data'!R$3,FALSE))),"",VLOOKUP($E144&amp;$D$85&amp;$D$86,'CCG data'!$A:$AD,'CCG data'!R$3,FALSE))</f>
        <v/>
      </c>
      <c r="G144" s="373"/>
      <c r="H144" s="373">
        <f>IF(OR(ISERROR(VLOOKUP($E144&amp;$D$85&amp;$D$86,'CCG data'!$A:$AD,'CCG data'!S$3,FALSE)),ISBLANK(VLOOKUP($E144&amp;$D$85&amp;$D$86,'CCG data'!$A:$AD,'CCG data'!S$3,FALSE))),"",VLOOKUP($E144&amp;$D$85&amp;$D$86,'CCG data'!$A:$AD,'CCG data'!S$3,FALSE))</f>
        <v>149.69999999999999</v>
      </c>
      <c r="I144" s="373"/>
      <c r="J144" s="373">
        <f>IF(OR(ISERROR(VLOOKUP($E144&amp;$D$85&amp;$D$86,'CCG data'!$A:$AD,'CCG data'!T$3,FALSE)),ISBLANK(VLOOKUP($E144&amp;$D$85&amp;$D$86,'CCG data'!$A:$AD,'CCG data'!T$3,FALSE))),"",VLOOKUP($E144&amp;$D$85&amp;$D$86,'CCG data'!$A:$AD,'CCG data'!T$3,FALSE))</f>
        <v>21.1</v>
      </c>
      <c r="K144" s="373"/>
      <c r="L144" s="373">
        <f>IF(OR(ISERROR(VLOOKUP($E144&amp;$D$85&amp;$D$86,'CCG data'!$A:$AD,'CCG data'!U$3,FALSE)),ISBLANK(VLOOKUP($E144&amp;$D$85&amp;$D$86,'CCG data'!$A:$AD,'CCG data'!U$3,FALSE))),"",VLOOKUP($E144&amp;$D$85&amp;$D$86,'CCG data'!$A:$AD,'CCG data'!U$3,FALSE))</f>
        <v>27.9</v>
      </c>
      <c r="M144" s="374"/>
      <c r="N144" s="303">
        <f>IF(OR(ISERROR(VLOOKUP($E144&amp;$D$85&amp;$D$86,'CCG data'!$A:$AD,'CCG data'!G$3,FALSE)),ISBLANK(VLOOKUP($E144&amp;$D$85&amp;$D$86,'CCG data'!$A:$AD,'CCG data'!G$3,FALSE))),"",VLOOKUP($E144&amp;$D$85&amp;$D$86,'CCG data'!$A:$AD,'CCG data'!G$3,FALSE))</f>
        <v>1354</v>
      </c>
      <c r="P144" s="354" t="str">
        <f>IF(OR(ISERROR(VLOOKUP($E144&amp;$D$85&amp;$D$86,'CCG data'!$A:$AD,'CCG data'!B$3,FALSE)),ISBLANK(VLOOKUP($E144&amp;$D$85&amp;$D$86,'CCG data'!$A:$AD,'CCG data'!B$3,FALSE))),"",VLOOKUP($E144&amp;$D$85&amp;$D$86,'CCG data'!$A:$AD,'CCG data'!B$3,FALSE))</f>
        <v/>
      </c>
      <c r="Q144" s="246"/>
      <c r="R144" s="246">
        <f>IF(OR(ISERROR(VLOOKUP($E144&amp;$D$85&amp;$D$86,'CCG data'!$A:$AD,'CCG data'!C$3,FALSE)),ISBLANK(VLOOKUP($E144&amp;$D$85&amp;$D$86,'CCG data'!$A:$AD,'CCG data'!C$3,FALSE))),"",VLOOKUP($E144&amp;$D$85&amp;$D$86,'CCG data'!$A:$AD,'CCG data'!C$3,FALSE))</f>
        <v>0.76292466765140321</v>
      </c>
      <c r="S144" s="246"/>
      <c r="T144" s="246">
        <f>IF(OR(ISERROR(VLOOKUP($E144&amp;$D$85&amp;$D$86,'CCG data'!$A:$AD,'CCG data'!D$3,FALSE)),ISBLANK(VLOOKUP($E144&amp;$D$85&amp;$D$86,'CCG data'!$A:$AD,'CCG data'!D$3,FALSE))),"",VLOOKUP($E144&amp;$D$85&amp;$D$86,'CCG data'!$A:$AD,'CCG data'!D$3,FALSE))</f>
        <v>9.8227474150664698E-2</v>
      </c>
      <c r="U144" s="246"/>
      <c r="V144" s="246">
        <f>IF(OR(ISERROR(VLOOKUP($E144&amp;$D$85&amp;$D$86,'CCG data'!$A:$AD,'CCG data'!E$3,FALSE)),ISBLANK(VLOOKUP($E144&amp;$D$85&amp;$D$86,'CCG data'!$A:$AD,'CCG data'!E$3,FALSE))),"",VLOOKUP($E144&amp;$D$85&amp;$D$86,'CCG data'!$A:$AD,'CCG data'!E$3,FALSE))</f>
        <v>0.13884785819793205</v>
      </c>
      <c r="W144" s="387"/>
      <c r="Z144" s="178">
        <f>IFERROR(VLOOKUP($E144&amp;$D$86, Outliers!$A$4:$P$214,13,FALSE),"0")</f>
        <v>1</v>
      </c>
      <c r="AA144" s="178">
        <f>IFERROR(VLOOKUP($E144&amp;$D$86, Outliers!$A$4:$P$214,14,FALSE),"0")</f>
        <v>0</v>
      </c>
      <c r="AB144" s="178">
        <f>IFERROR(VLOOKUP($E144&amp;$D$86, Outliers!$A$4:$P$214,15,FALSE),"0")</f>
        <v>0</v>
      </c>
    </row>
    <row r="145" spans="4:28" ht="15" customHeight="1" x14ac:dyDescent="0.25">
      <c r="D145" s="301"/>
      <c r="E145" s="107" t="s">
        <v>27</v>
      </c>
      <c r="F145" s="99" t="str">
        <f>IF(P144="","",VLOOKUP($E144&amp;$D$85&amp;$D$86,'CCG data'!$A:$AD,'CCG data'!W$3,FALSE))</f>
        <v/>
      </c>
      <c r="G145" s="100" t="str">
        <f>IF(P144="","",VLOOKUP($E144&amp;$D$85&amp;$D$86,'CCG data'!$A:$AD,'CCG data'!X$3,FALSE))</f>
        <v/>
      </c>
      <c r="H145" s="100">
        <f>IF(R144="","",VLOOKUP($E144&amp;$D$85&amp;$D$86,'CCG data'!$A:$AD,'CCG data'!Y$3,FALSE))</f>
        <v>140.5</v>
      </c>
      <c r="I145" s="100">
        <f>IF(R144="","",VLOOKUP($E144&amp;$D$85&amp;$D$86,'CCG data'!$A:$AD,'CCG data'!Z$3,FALSE))</f>
        <v>158.80000000000001</v>
      </c>
      <c r="J145" s="100">
        <f>IF(T144="","",VLOOKUP($E144&amp;$D$85&amp;$D$86,'CCG data'!$A:$AD,'CCG data'!AA$3,FALSE))</f>
        <v>17.5</v>
      </c>
      <c r="K145" s="100">
        <f>IF(T144="","",VLOOKUP($E144&amp;$D$85&amp;$D$86,'CCG data'!$A:$AD,'CCG data'!AB$3,FALSE))</f>
        <v>24.7</v>
      </c>
      <c r="L145" s="100">
        <f>IF(V144="","",VLOOKUP($E144&amp;$D$85&amp;$D$86,'CCG data'!$A:$AD,'CCG data'!AC$3,FALSE))</f>
        <v>23.9</v>
      </c>
      <c r="M145" s="100">
        <f>IF(V144="","",VLOOKUP($E144&amp;$D$85&amp;$D$86,'CCG data'!$A:$AD,'CCG data'!AD$3,FALSE))</f>
        <v>31.8</v>
      </c>
      <c r="N145" s="304"/>
      <c r="P145" s="162" t="str">
        <f>IF(P144="","",VLOOKUP($E144&amp;$D$85&amp;$D$86,'CCG data'!$A:$AD,'CCG data'!I$3,FALSE))</f>
        <v/>
      </c>
      <c r="Q145" s="15" t="str">
        <f>IF(P144="","",VLOOKUP($E144&amp;$D$85&amp;$D$86,'CCG data'!$A:$AD,'CCG data'!J$3,FALSE))</f>
        <v/>
      </c>
      <c r="R145" s="15">
        <f>IF(R144="","",VLOOKUP($E144&amp;$D$85&amp;$D$86,'CCG data'!$A:$AD,'CCG data'!K$3,FALSE))</f>
        <v>0.74</v>
      </c>
      <c r="S145" s="15">
        <f>IF(R144="","",VLOOKUP($E144&amp;$D$85&amp;$D$86,'CCG data'!$A:$AD,'CCG data'!L$3,FALSE))</f>
        <v>0.78500000000000003</v>
      </c>
      <c r="T145" s="15">
        <f>IF(T144="","",VLOOKUP($E144&amp;$D$85&amp;$D$86,'CCG data'!$A:$AD,'CCG data'!M$3,FALSE))</f>
        <v>8.3000000000000004E-2</v>
      </c>
      <c r="U145" s="15">
        <f>IF(T144="","",VLOOKUP($E144&amp;$D$85&amp;$D$86,'CCG data'!$A:$AD,'CCG data'!N$3,FALSE))</f>
        <v>0.115</v>
      </c>
      <c r="V145" s="15">
        <f>IF(V144="","",VLOOKUP($E144&amp;$D$85&amp;$D$86,'CCG data'!$A:$AD,'CCG data'!O$3,FALSE))</f>
        <v>0.121</v>
      </c>
      <c r="W145" s="142">
        <f>IF(V144="","",VLOOKUP($E144&amp;$D$85&amp;$D$86,'CCG data'!$A:$AD,'CCG data'!P$3,FALSE))</f>
        <v>0.158</v>
      </c>
      <c r="Z145" s="178" t="str">
        <f>IFERROR(VLOOKUP($E145&amp;$D$86, Outliers!$A$4:$P$214,13,FALSE),"0")</f>
        <v>0</v>
      </c>
      <c r="AA145" s="178" t="str">
        <f>IFERROR(VLOOKUP($E145&amp;$D$86, Outliers!$A$4:$P$214,14,FALSE),"0")</f>
        <v>0</v>
      </c>
      <c r="AB145" s="178" t="str">
        <f>IFERROR(VLOOKUP($E145&amp;$D$86, Outliers!$A$4:$P$214,15,FALSE),"0")</f>
        <v>0</v>
      </c>
    </row>
    <row r="146" spans="4:28" ht="15.75" x14ac:dyDescent="0.25">
      <c r="D146" s="301"/>
      <c r="E146" s="108" t="s">
        <v>449</v>
      </c>
      <c r="F146" s="372" t="str">
        <f>IF(OR(ISERROR(VLOOKUP($E146&amp;$D$85&amp;$D$86,'CCG data'!$A:$AD,'CCG data'!R$3,FALSE)),ISBLANK(VLOOKUP($E146&amp;$D$85&amp;$D$86,'CCG data'!$A:$AD,'CCG data'!R$3,FALSE))),"",VLOOKUP($E146&amp;$D$85&amp;$D$86,'CCG data'!$A:$AD,'CCG data'!R$3,FALSE))</f>
        <v/>
      </c>
      <c r="G146" s="373"/>
      <c r="H146" s="373">
        <f>IF(OR(ISERROR(VLOOKUP($E146&amp;$D$85&amp;$D$86,'CCG data'!$A:$AD,'CCG data'!S$3,FALSE)),ISBLANK(VLOOKUP($E146&amp;$D$85&amp;$D$86,'CCG data'!$A:$AD,'CCG data'!S$3,FALSE))),"",VLOOKUP($E146&amp;$D$85&amp;$D$86,'CCG data'!$A:$AD,'CCG data'!S$3,FALSE))</f>
        <v>110.9</v>
      </c>
      <c r="I146" s="373"/>
      <c r="J146" s="373">
        <f>IF(OR(ISERROR(VLOOKUP($E146&amp;$D$85&amp;$D$86,'CCG data'!$A:$AD,'CCG data'!T$3,FALSE)),ISBLANK(VLOOKUP($E146&amp;$D$85&amp;$D$86,'CCG data'!$A:$AD,'CCG data'!T$3,FALSE))),"",VLOOKUP($E146&amp;$D$85&amp;$D$86,'CCG data'!$A:$AD,'CCG data'!T$3,FALSE))</f>
        <v>18</v>
      </c>
      <c r="K146" s="373"/>
      <c r="L146" s="373">
        <f>IF(OR(ISERROR(VLOOKUP($E146&amp;$D$85&amp;$D$86,'CCG data'!$A:$AD,'CCG data'!U$3,FALSE)),ISBLANK(VLOOKUP($E146&amp;$D$85&amp;$D$86,'CCG data'!$A:$AD,'CCG data'!U$3,FALSE))),"",VLOOKUP($E146&amp;$D$85&amp;$D$86,'CCG data'!$A:$AD,'CCG data'!U$3,FALSE))</f>
        <v>27.1</v>
      </c>
      <c r="M146" s="374"/>
      <c r="N146" s="303">
        <f>IF(OR(ISERROR(VLOOKUP($E146&amp;$D$85&amp;$D$86,'CCG data'!$A:$AD,'CCG data'!G$3,FALSE)),ISBLANK(VLOOKUP($E146&amp;$D$85&amp;$D$86,'CCG data'!$A:$AD,'CCG data'!G$3,FALSE))),"",VLOOKUP($E146&amp;$D$85&amp;$D$86,'CCG data'!$A:$AD,'CCG data'!G$3,FALSE))</f>
        <v>1019</v>
      </c>
      <c r="P146" s="354" t="str">
        <f>IF(OR(ISERROR(VLOOKUP($E146&amp;$D$85&amp;$D$86,'CCG data'!$A:$AD,'CCG data'!B$3,FALSE)),ISBLANK(VLOOKUP($E146&amp;$D$85&amp;$D$86,'CCG data'!$A:$AD,'CCG data'!B$3,FALSE))),"",VLOOKUP($E146&amp;$D$85&amp;$D$86,'CCG data'!$A:$AD,'CCG data'!B$3,FALSE))</f>
        <v/>
      </c>
      <c r="Q146" s="246"/>
      <c r="R146" s="246">
        <f>IF(OR(ISERROR(VLOOKUP($E146&amp;$D$85&amp;$D$86,'CCG data'!$A:$AD,'CCG data'!C$3,FALSE)),ISBLANK(VLOOKUP($E146&amp;$D$85&amp;$D$86,'CCG data'!$A:$AD,'CCG data'!C$3,FALSE))),"",VLOOKUP($E146&amp;$D$85&amp;$D$86,'CCG data'!$A:$AD,'CCG data'!C$3,FALSE))</f>
        <v>0.72227674190382729</v>
      </c>
      <c r="S146" s="246"/>
      <c r="T146" s="246">
        <f>IF(OR(ISERROR(VLOOKUP($E146&amp;$D$85&amp;$D$86,'CCG data'!$A:$AD,'CCG data'!D$3,FALSE)),ISBLANK(VLOOKUP($E146&amp;$D$85&amp;$D$86,'CCG data'!$A:$AD,'CCG data'!D$3,FALSE))),"",VLOOKUP($E146&amp;$D$85&amp;$D$86,'CCG data'!$A:$AD,'CCG data'!D$3,FALSE))</f>
        <v>0.10206084396467124</v>
      </c>
      <c r="U146" s="246"/>
      <c r="V146" s="246">
        <f>IF(OR(ISERROR(VLOOKUP($E146&amp;$D$85&amp;$D$86,'CCG data'!$A:$AD,'CCG data'!E$3,FALSE)),ISBLANK(VLOOKUP($E146&amp;$D$85&amp;$D$86,'CCG data'!$A:$AD,'CCG data'!E$3,FALSE))),"",VLOOKUP($E146&amp;$D$85&amp;$D$86,'CCG data'!$A:$AD,'CCG data'!E$3,FALSE))</f>
        <v>0.17566241413150147</v>
      </c>
      <c r="W146" s="387"/>
      <c r="Z146" s="178">
        <f>IFERROR(VLOOKUP($E146&amp;$D$86, Outliers!$A$4:$P$214,13,FALSE),"0")</f>
        <v>1</v>
      </c>
      <c r="AA146" s="178">
        <f>IFERROR(VLOOKUP($E146&amp;$D$86, Outliers!$A$4:$P$214,14,FALSE),"0")</f>
        <v>0</v>
      </c>
      <c r="AB146" s="178">
        <f>IFERROR(VLOOKUP($E146&amp;$D$86, Outliers!$A$4:$P$214,15,FALSE),"0")</f>
        <v>0</v>
      </c>
    </row>
    <row r="147" spans="4:28" x14ac:dyDescent="0.25">
      <c r="D147" s="301"/>
      <c r="E147" s="107" t="s">
        <v>27</v>
      </c>
      <c r="F147" s="99" t="str">
        <f>IF(P146="","",VLOOKUP($E146&amp;$D$85&amp;$D$86,'CCG data'!$A:$AD,'CCG data'!W$3,FALSE))</f>
        <v/>
      </c>
      <c r="G147" s="100" t="str">
        <f>IF(P146="","",VLOOKUP($E146&amp;$D$85&amp;$D$86,'CCG data'!$A:$AD,'CCG data'!X$3,FALSE))</f>
        <v/>
      </c>
      <c r="H147" s="100">
        <f>IF(R146="","",VLOOKUP($E146&amp;$D$85&amp;$D$86,'CCG data'!$A:$AD,'CCG data'!Y$3,FALSE))</f>
        <v>102.9</v>
      </c>
      <c r="I147" s="100">
        <f>IF(R146="","",VLOOKUP($E146&amp;$D$85&amp;$D$86,'CCG data'!$A:$AD,'CCG data'!Z$3,FALSE))</f>
        <v>118.9</v>
      </c>
      <c r="J147" s="100">
        <f>IF(T146="","",VLOOKUP($E146&amp;$D$85&amp;$D$86,'CCG data'!$A:$AD,'CCG data'!AA$3,FALSE))</f>
        <v>14.5</v>
      </c>
      <c r="K147" s="100">
        <f>IF(T146="","",VLOOKUP($E146&amp;$D$85&amp;$D$86,'CCG data'!$A:$AD,'CCG data'!AB$3,FALSE))</f>
        <v>21.5</v>
      </c>
      <c r="L147" s="100">
        <f>IF(V146="","",VLOOKUP($E146&amp;$D$85&amp;$D$86,'CCG data'!$A:$AD,'CCG data'!AC$3,FALSE))</f>
        <v>23.1</v>
      </c>
      <c r="M147" s="100">
        <f>IF(V146="","",VLOOKUP($E146&amp;$D$85&amp;$D$86,'CCG data'!$A:$AD,'CCG data'!AD$3,FALSE))</f>
        <v>31</v>
      </c>
      <c r="N147" s="304"/>
      <c r="P147" s="162" t="str">
        <f>IF(P146="","",VLOOKUP($E146&amp;$D$85&amp;$D$86,'CCG data'!$A:$AD,'CCG data'!I$3,FALSE))</f>
        <v/>
      </c>
      <c r="Q147" s="15" t="str">
        <f>IF(P146="","",VLOOKUP($E146&amp;$D$85&amp;$D$86,'CCG data'!$A:$AD,'CCG data'!J$3,FALSE))</f>
        <v/>
      </c>
      <c r="R147" s="15">
        <f>IF(R146="","",VLOOKUP($E146&amp;$D$85&amp;$D$86,'CCG data'!$A:$AD,'CCG data'!K$3,FALSE))</f>
        <v>0.69399999999999995</v>
      </c>
      <c r="S147" s="15">
        <f>IF(R146="","",VLOOKUP($E146&amp;$D$85&amp;$D$86,'CCG data'!$A:$AD,'CCG data'!L$3,FALSE))</f>
        <v>0.749</v>
      </c>
      <c r="T147" s="15">
        <f>IF(T146="","",VLOOKUP($E146&amp;$D$85&amp;$D$86,'CCG data'!$A:$AD,'CCG data'!M$3,FALSE))</f>
        <v>8.5000000000000006E-2</v>
      </c>
      <c r="U147" s="15">
        <f>IF(T146="","",VLOOKUP($E146&amp;$D$85&amp;$D$86,'CCG data'!$A:$AD,'CCG data'!N$3,FALSE))</f>
        <v>0.122</v>
      </c>
      <c r="V147" s="15">
        <f>IF(V146="","",VLOOKUP($E146&amp;$D$85&amp;$D$86,'CCG data'!$A:$AD,'CCG data'!O$3,FALSE))</f>
        <v>0.154</v>
      </c>
      <c r="W147" s="142">
        <f>IF(V146="","",VLOOKUP($E146&amp;$D$85&amp;$D$86,'CCG data'!$A:$AD,'CCG data'!P$3,FALSE))</f>
        <v>0.2</v>
      </c>
      <c r="Z147" s="178" t="str">
        <f>IFERROR(VLOOKUP($E147&amp;$D$86, Outliers!$A$4:$P$214,13,FALSE),"0")</f>
        <v>0</v>
      </c>
      <c r="AA147" s="178" t="str">
        <f>IFERROR(VLOOKUP($E147&amp;$D$86, Outliers!$A$4:$P$214,14,FALSE),"0")</f>
        <v>0</v>
      </c>
      <c r="AB147" s="178" t="str">
        <f>IFERROR(VLOOKUP($E147&amp;$D$86, Outliers!$A$4:$P$214,15,FALSE),"0")</f>
        <v>0</v>
      </c>
    </row>
    <row r="148" spans="4:28" ht="15.75" x14ac:dyDescent="0.25">
      <c r="D148" s="301"/>
      <c r="E148" s="108" t="s">
        <v>191</v>
      </c>
      <c r="F148" s="372" t="str">
        <f>IF(OR(ISERROR(VLOOKUP($E148&amp;$D$85&amp;$D$86,'CCG data'!$A:$AD,'CCG data'!R$3,FALSE)),ISBLANK(VLOOKUP($E148&amp;$D$85&amp;$D$86,'CCG data'!$A:$AD,'CCG data'!R$3,FALSE))),"",VLOOKUP($E148&amp;$D$85&amp;$D$86,'CCG data'!$A:$AD,'CCG data'!R$3,FALSE))</f>
        <v/>
      </c>
      <c r="G148" s="373"/>
      <c r="H148" s="373">
        <f>IF(OR(ISERROR(VLOOKUP($E148&amp;$D$85&amp;$D$86,'CCG data'!$A:$AD,'CCG data'!S$3,FALSE)),ISBLANK(VLOOKUP($E148&amp;$D$85&amp;$D$86,'CCG data'!$A:$AD,'CCG data'!S$3,FALSE))),"",VLOOKUP($E148&amp;$D$85&amp;$D$86,'CCG data'!$A:$AD,'CCG data'!S$3,FALSE))</f>
        <v>51.5</v>
      </c>
      <c r="I148" s="373"/>
      <c r="J148" s="373">
        <f>IF(OR(ISERROR(VLOOKUP($E148&amp;$D$85&amp;$D$86,'CCG data'!$A:$AD,'CCG data'!T$3,FALSE)),ISBLANK(VLOOKUP($E148&amp;$D$85&amp;$D$86,'CCG data'!$A:$AD,'CCG data'!T$3,FALSE))),"",VLOOKUP($E148&amp;$D$85&amp;$D$86,'CCG data'!$A:$AD,'CCG data'!T$3,FALSE))</f>
        <v>15.9</v>
      </c>
      <c r="K148" s="373"/>
      <c r="L148" s="373">
        <f>IF(OR(ISERROR(VLOOKUP($E148&amp;$D$85&amp;$D$86,'CCG data'!$A:$AD,'CCG data'!U$3,FALSE)),ISBLANK(VLOOKUP($E148&amp;$D$85&amp;$D$86,'CCG data'!$A:$AD,'CCG data'!U$3,FALSE))),"",VLOOKUP($E148&amp;$D$85&amp;$D$86,'CCG data'!$A:$AD,'CCG data'!U$3,FALSE))</f>
        <v>50.6</v>
      </c>
      <c r="M148" s="374"/>
      <c r="N148" s="303">
        <f>IF(OR(ISERROR(VLOOKUP($E148&amp;$D$85&amp;$D$86,'CCG data'!$A:$AD,'CCG data'!G$3,FALSE)),ISBLANK(VLOOKUP($E148&amp;$D$85&amp;$D$86,'CCG data'!$A:$AD,'CCG data'!G$3,FALSE))),"",VLOOKUP($E148&amp;$D$85&amp;$D$86,'CCG data'!$A:$AD,'CCG data'!G$3,FALSE))</f>
        <v>465</v>
      </c>
      <c r="P148" s="354" t="str">
        <f>IF(OR(ISERROR(VLOOKUP($E148&amp;$D$85&amp;$D$86,'CCG data'!$A:$AD,'CCG data'!B$3,FALSE)),ISBLANK(VLOOKUP($E148&amp;$D$85&amp;$D$86,'CCG data'!$A:$AD,'CCG data'!B$3,FALSE))),"",VLOOKUP($E148&amp;$D$85&amp;$D$86,'CCG data'!$A:$AD,'CCG data'!B$3,FALSE))</f>
        <v/>
      </c>
      <c r="Q148" s="246"/>
      <c r="R148" s="246">
        <f>IF(OR(ISERROR(VLOOKUP($E148&amp;$D$85&amp;$D$86,'CCG data'!$A:$AD,'CCG data'!C$3,FALSE)),ISBLANK(VLOOKUP($E148&amp;$D$85&amp;$D$86,'CCG data'!$A:$AD,'CCG data'!C$3,FALSE))),"",VLOOKUP($E148&amp;$D$85&amp;$D$86,'CCG data'!$A:$AD,'CCG data'!C$3,FALSE))</f>
        <v>0.44731182795698926</v>
      </c>
      <c r="S148" s="246"/>
      <c r="T148" s="246">
        <f>IF(OR(ISERROR(VLOOKUP($E148&amp;$D$85&amp;$D$86,'CCG data'!$A:$AD,'CCG data'!D$3,FALSE)),ISBLANK(VLOOKUP($E148&amp;$D$85&amp;$D$86,'CCG data'!$A:$AD,'CCG data'!D$3,FALSE))),"",VLOOKUP($E148&amp;$D$85&amp;$D$86,'CCG data'!$A:$AD,'CCG data'!D$3,FALSE))</f>
        <v>0.11827956989247312</v>
      </c>
      <c r="U148" s="246"/>
      <c r="V148" s="246">
        <f>IF(OR(ISERROR(VLOOKUP($E148&amp;$D$85&amp;$D$86,'CCG data'!$A:$AD,'CCG data'!E$3,FALSE)),ISBLANK(VLOOKUP($E148&amp;$D$85&amp;$D$86,'CCG data'!$A:$AD,'CCG data'!E$3,FALSE))),"",VLOOKUP($E148&amp;$D$85&amp;$D$86,'CCG data'!$A:$AD,'CCG data'!E$3,FALSE))</f>
        <v>0.43440860215053761</v>
      </c>
      <c r="W148" s="387"/>
      <c r="Z148" s="178">
        <f>IFERROR(VLOOKUP($E148&amp;$D$86, Outliers!$A$4:$P$214,13,FALSE),"0")</f>
        <v>1</v>
      </c>
      <c r="AA148" s="178">
        <f>IFERROR(VLOOKUP($E148&amp;$D$86, Outliers!$A$4:$P$214,14,FALSE),"0")</f>
        <v>0</v>
      </c>
      <c r="AB148" s="178">
        <f>IFERROR(VLOOKUP($E148&amp;$D$86, Outliers!$A$4:$P$214,15,FALSE),"0")</f>
        <v>1</v>
      </c>
    </row>
    <row r="149" spans="4:28" x14ac:dyDescent="0.25">
      <c r="D149" s="301"/>
      <c r="E149" s="107" t="s">
        <v>27</v>
      </c>
      <c r="F149" s="99" t="str">
        <f>IF(P148="","",VLOOKUP($E148&amp;$D$85&amp;$D$86,'CCG data'!$A:$AD,'CCG data'!W$3,FALSE))</f>
        <v/>
      </c>
      <c r="G149" s="100" t="str">
        <f>IF(P148="","",VLOOKUP($E148&amp;$D$85&amp;$D$86,'CCG data'!$A:$AD,'CCG data'!X$3,FALSE))</f>
        <v/>
      </c>
      <c r="H149" s="100">
        <f>IF(R148="","",VLOOKUP($E148&amp;$D$85&amp;$D$86,'CCG data'!$A:$AD,'CCG data'!Y$3,FALSE))</f>
        <v>44.5</v>
      </c>
      <c r="I149" s="100">
        <f>IF(R148="","",VLOOKUP($E148&amp;$D$85&amp;$D$86,'CCG data'!$A:$AD,'CCG data'!Z$3,FALSE))</f>
        <v>58.5</v>
      </c>
      <c r="J149" s="100">
        <f>IF(T148="","",VLOOKUP($E148&amp;$D$85&amp;$D$86,'CCG data'!$A:$AD,'CCG data'!AA$3,FALSE))</f>
        <v>11.7</v>
      </c>
      <c r="K149" s="100">
        <f>IF(T148="","",VLOOKUP($E148&amp;$D$85&amp;$D$86,'CCG data'!$A:$AD,'CCG data'!AB$3,FALSE))</f>
        <v>20.100000000000001</v>
      </c>
      <c r="L149" s="100">
        <f>IF(V148="","",VLOOKUP($E148&amp;$D$85&amp;$D$86,'CCG data'!$A:$AD,'CCG data'!AC$3,FALSE))</f>
        <v>43.7</v>
      </c>
      <c r="M149" s="100">
        <f>IF(V148="","",VLOOKUP($E148&amp;$D$85&amp;$D$86,'CCG data'!$A:$AD,'CCG data'!AD$3,FALSE))</f>
        <v>57.6</v>
      </c>
      <c r="N149" s="304"/>
      <c r="P149" s="162" t="str">
        <f>IF(P148="","",VLOOKUP($E148&amp;$D$85&amp;$D$86,'CCG data'!$A:$AD,'CCG data'!I$3,FALSE))</f>
        <v/>
      </c>
      <c r="Q149" s="15" t="str">
        <f>IF(P148="","",VLOOKUP($E148&amp;$D$85&amp;$D$86,'CCG data'!$A:$AD,'CCG data'!J$3,FALSE))</f>
        <v/>
      </c>
      <c r="R149" s="15">
        <f>IF(R148="","",VLOOKUP($E148&amp;$D$85&amp;$D$86,'CCG data'!$A:$AD,'CCG data'!K$3,FALSE))</f>
        <v>0.40300000000000002</v>
      </c>
      <c r="S149" s="15">
        <f>IF(R148="","",VLOOKUP($E148&amp;$D$85&amp;$D$86,'CCG data'!$A:$AD,'CCG data'!L$3,FALSE))</f>
        <v>0.49299999999999999</v>
      </c>
      <c r="T149" s="15">
        <f>IF(T148="","",VLOOKUP($E148&amp;$D$85&amp;$D$86,'CCG data'!$A:$AD,'CCG data'!M$3,FALSE))</f>
        <v>9.1999999999999998E-2</v>
      </c>
      <c r="U149" s="15">
        <f>IF(T148="","",VLOOKUP($E148&amp;$D$85&amp;$D$86,'CCG data'!$A:$AD,'CCG data'!N$3,FALSE))</f>
        <v>0.151</v>
      </c>
      <c r="V149" s="15">
        <f>IF(V148="","",VLOOKUP($E148&amp;$D$85&amp;$D$86,'CCG data'!$A:$AD,'CCG data'!O$3,FALSE))</f>
        <v>0.39</v>
      </c>
      <c r="W149" s="142">
        <f>IF(V148="","",VLOOKUP($E148&amp;$D$85&amp;$D$86,'CCG data'!$A:$AD,'CCG data'!P$3,FALSE))</f>
        <v>0.48</v>
      </c>
      <c r="Z149" s="178" t="str">
        <f>IFERROR(VLOOKUP($E149&amp;$D$86, Outliers!$A$4:$P$214,13,FALSE),"0")</f>
        <v>0</v>
      </c>
      <c r="AA149" s="178" t="str">
        <f>IFERROR(VLOOKUP($E149&amp;$D$86, Outliers!$A$4:$P$214,14,FALSE),"0")</f>
        <v>0</v>
      </c>
      <c r="AB149" s="178" t="str">
        <f>IFERROR(VLOOKUP($E149&amp;$D$86, Outliers!$A$4:$P$214,15,FALSE),"0")</f>
        <v>0</v>
      </c>
    </row>
    <row r="150" spans="4:28" ht="15.75" x14ac:dyDescent="0.25">
      <c r="D150" s="301"/>
      <c r="E150" s="108" t="s">
        <v>192</v>
      </c>
      <c r="F150" s="372" t="str">
        <f>IF(OR(ISERROR(VLOOKUP($E150&amp;$D$85&amp;$D$86,'CCG data'!$A:$AD,'CCG data'!R$3,FALSE)),ISBLANK(VLOOKUP($E150&amp;$D$85&amp;$D$86,'CCG data'!$A:$AD,'CCG data'!R$3,FALSE))),"",VLOOKUP($E150&amp;$D$85&amp;$D$86,'CCG data'!$A:$AD,'CCG data'!R$3,FALSE))</f>
        <v/>
      </c>
      <c r="G150" s="373"/>
      <c r="H150" s="373">
        <f>IF(OR(ISERROR(VLOOKUP($E150&amp;$D$85&amp;$D$86,'CCG data'!$A:$AD,'CCG data'!S$3,FALSE)),ISBLANK(VLOOKUP($E150&amp;$D$85&amp;$D$86,'CCG data'!$A:$AD,'CCG data'!S$3,FALSE))),"",VLOOKUP($E150&amp;$D$85&amp;$D$86,'CCG data'!$A:$AD,'CCG data'!S$3,FALSE))</f>
        <v>113.8</v>
      </c>
      <c r="I150" s="373"/>
      <c r="J150" s="373">
        <f>IF(OR(ISERROR(VLOOKUP($E150&amp;$D$85&amp;$D$86,'CCG data'!$A:$AD,'CCG data'!T$3,FALSE)),ISBLANK(VLOOKUP($E150&amp;$D$85&amp;$D$86,'CCG data'!$A:$AD,'CCG data'!T$3,FALSE))),"",VLOOKUP($E150&amp;$D$85&amp;$D$86,'CCG data'!$A:$AD,'CCG data'!T$3,FALSE))</f>
        <v>34.200000000000003</v>
      </c>
      <c r="K150" s="373"/>
      <c r="L150" s="373">
        <f>IF(OR(ISERROR(VLOOKUP($E150&amp;$D$85&amp;$D$86,'CCG data'!$A:$AD,'CCG data'!U$3,FALSE)),ISBLANK(VLOOKUP($E150&amp;$D$85&amp;$D$86,'CCG data'!$A:$AD,'CCG data'!U$3,FALSE))),"",VLOOKUP($E150&amp;$D$85&amp;$D$86,'CCG data'!$A:$AD,'CCG data'!U$3,FALSE))</f>
        <v>17.899999999999999</v>
      </c>
      <c r="M150" s="374"/>
      <c r="N150" s="303">
        <f>IF(OR(ISERROR(VLOOKUP($E150&amp;$D$85&amp;$D$86,'CCG data'!$A:$AD,'CCG data'!G$3,FALSE)),ISBLANK(VLOOKUP($E150&amp;$D$85&amp;$D$86,'CCG data'!$A:$AD,'CCG data'!G$3,FALSE))),"",VLOOKUP($E150&amp;$D$85&amp;$D$86,'CCG data'!$A:$AD,'CCG data'!G$3,FALSE))</f>
        <v>449</v>
      </c>
      <c r="P150" s="354" t="str">
        <f>IF(OR(ISERROR(VLOOKUP($E150&amp;$D$85&amp;$D$86,'CCG data'!$A:$AD,'CCG data'!B$3,FALSE)),ISBLANK(VLOOKUP($E150&amp;$D$85&amp;$D$86,'CCG data'!$A:$AD,'CCG data'!B$3,FALSE))),"",VLOOKUP($E150&amp;$D$85&amp;$D$86,'CCG data'!$A:$AD,'CCG data'!B$3,FALSE))</f>
        <v/>
      </c>
      <c r="Q150" s="246"/>
      <c r="R150" s="246">
        <f>IF(OR(ISERROR(VLOOKUP($E150&amp;$D$85&amp;$D$86,'CCG data'!$A:$AD,'CCG data'!C$3,FALSE)),ISBLANK(VLOOKUP($E150&amp;$D$85&amp;$D$86,'CCG data'!$A:$AD,'CCG data'!C$3,FALSE))),"",VLOOKUP($E150&amp;$D$85&amp;$D$86,'CCG data'!$A:$AD,'CCG data'!C$3,FALSE))</f>
        <v>0.70824053452115809</v>
      </c>
      <c r="S150" s="246"/>
      <c r="T150" s="246">
        <f>IF(OR(ISERROR(VLOOKUP($E150&amp;$D$85&amp;$D$86,'CCG data'!$A:$AD,'CCG data'!D$3,FALSE)),ISBLANK(VLOOKUP($E150&amp;$D$85&amp;$D$86,'CCG data'!$A:$AD,'CCG data'!D$3,FALSE))),"",VLOOKUP($E150&amp;$D$85&amp;$D$86,'CCG data'!$A:$AD,'CCG data'!D$3,FALSE))</f>
        <v>0.18040089086859687</v>
      </c>
      <c r="U150" s="246"/>
      <c r="V150" s="246">
        <f>IF(OR(ISERROR(VLOOKUP($E150&amp;$D$85&amp;$D$86,'CCG data'!$A:$AD,'CCG data'!E$3,FALSE)),ISBLANK(VLOOKUP($E150&amp;$D$85&amp;$D$86,'CCG data'!$A:$AD,'CCG data'!E$3,FALSE))),"",VLOOKUP($E150&amp;$D$85&amp;$D$86,'CCG data'!$A:$AD,'CCG data'!E$3,FALSE))</f>
        <v>0.111358574610245</v>
      </c>
      <c r="W150" s="387"/>
      <c r="Z150" s="178">
        <f>IFERROR(VLOOKUP($E150&amp;$D$86, Outliers!$A$4:$P$214,13,FALSE),"0")</f>
        <v>0</v>
      </c>
      <c r="AA150" s="178">
        <f>IFERROR(VLOOKUP($E150&amp;$D$86, Outliers!$A$4:$P$214,14,FALSE),"0")</f>
        <v>1</v>
      </c>
      <c r="AB150" s="178">
        <f>IFERROR(VLOOKUP($E150&amp;$D$86, Outliers!$A$4:$P$214,15,FALSE),"0")</f>
        <v>1</v>
      </c>
    </row>
    <row r="151" spans="4:28" x14ac:dyDescent="0.25">
      <c r="D151" s="301"/>
      <c r="E151" s="107" t="s">
        <v>27</v>
      </c>
      <c r="F151" s="99" t="str">
        <f>IF(P150="","",VLOOKUP($E150&amp;$D$85&amp;$D$86,'CCG data'!$A:$AD,'CCG data'!W$3,FALSE))</f>
        <v/>
      </c>
      <c r="G151" s="100" t="str">
        <f>IF(P150="","",VLOOKUP($E150&amp;$D$85&amp;$D$86,'CCG data'!$A:$AD,'CCG data'!X$3,FALSE))</f>
        <v/>
      </c>
      <c r="H151" s="100">
        <f>IF(R150="","",VLOOKUP($E150&amp;$D$85&amp;$D$86,'CCG data'!$A:$AD,'CCG data'!Y$3,FALSE))</f>
        <v>101.3</v>
      </c>
      <c r="I151" s="100">
        <f>IF(R150="","",VLOOKUP($E150&amp;$D$85&amp;$D$86,'CCG data'!$A:$AD,'CCG data'!Z$3,FALSE))</f>
        <v>126.3</v>
      </c>
      <c r="J151" s="100">
        <f>IF(T150="","",VLOOKUP($E150&amp;$D$85&amp;$D$86,'CCG data'!$A:$AD,'CCG data'!AA$3,FALSE))</f>
        <v>26.8</v>
      </c>
      <c r="K151" s="100">
        <f>IF(T150="","",VLOOKUP($E150&amp;$D$85&amp;$D$86,'CCG data'!$A:$AD,'CCG data'!AB$3,FALSE))</f>
        <v>41.7</v>
      </c>
      <c r="L151" s="100">
        <f>IF(V150="","",VLOOKUP($E150&amp;$D$85&amp;$D$86,'CCG data'!$A:$AD,'CCG data'!AC$3,FALSE))</f>
        <v>12.9</v>
      </c>
      <c r="M151" s="100">
        <f>IF(V150="","",VLOOKUP($E150&amp;$D$85&amp;$D$86,'CCG data'!$A:$AD,'CCG data'!AD$3,FALSE))</f>
        <v>22.8</v>
      </c>
      <c r="N151" s="304"/>
      <c r="P151" s="162" t="str">
        <f>IF(P150="","",VLOOKUP($E150&amp;$D$85&amp;$D$86,'CCG data'!$A:$AD,'CCG data'!I$3,FALSE))</f>
        <v/>
      </c>
      <c r="Q151" s="15" t="str">
        <f>IF(P150="","",VLOOKUP($E150&amp;$D$85&amp;$D$86,'CCG data'!$A:$AD,'CCG data'!J$3,FALSE))</f>
        <v/>
      </c>
      <c r="R151" s="15">
        <f>IF(R150="","",VLOOKUP($E150&amp;$D$85&amp;$D$86,'CCG data'!$A:$AD,'CCG data'!K$3,FALSE))</f>
        <v>0.66500000000000004</v>
      </c>
      <c r="S151" s="15">
        <f>IF(R150="","",VLOOKUP($E150&amp;$D$85&amp;$D$86,'CCG data'!$A:$AD,'CCG data'!L$3,FALSE))</f>
        <v>0.748</v>
      </c>
      <c r="T151" s="15">
        <f>IF(T150="","",VLOOKUP($E150&amp;$D$85&amp;$D$86,'CCG data'!$A:$AD,'CCG data'!M$3,FALSE))</f>
        <v>0.14799999999999999</v>
      </c>
      <c r="U151" s="15">
        <f>IF(T150="","",VLOOKUP($E150&amp;$D$85&amp;$D$86,'CCG data'!$A:$AD,'CCG data'!N$3,FALSE))</f>
        <v>0.219</v>
      </c>
      <c r="V151" s="15">
        <f>IF(V150="","",VLOOKUP($E150&amp;$D$85&amp;$D$86,'CCG data'!$A:$AD,'CCG data'!O$3,FALSE))</f>
        <v>8.5000000000000006E-2</v>
      </c>
      <c r="W151" s="142">
        <f>IF(V150="","",VLOOKUP($E150&amp;$D$85&amp;$D$86,'CCG data'!$A:$AD,'CCG data'!P$3,FALSE))</f>
        <v>0.14399999999999999</v>
      </c>
      <c r="Z151" s="178" t="str">
        <f>IFERROR(VLOOKUP($E151&amp;$D$86, Outliers!$A$4:$P$214,13,FALSE),"0")</f>
        <v>0</v>
      </c>
      <c r="AA151" s="178" t="str">
        <f>IFERROR(VLOOKUP($E151&amp;$D$86, Outliers!$A$4:$P$214,14,FALSE),"0")</f>
        <v>0</v>
      </c>
      <c r="AB151" s="178" t="str">
        <f>IFERROR(VLOOKUP($E151&amp;$D$86, Outliers!$A$4:$P$214,15,FALSE),"0")</f>
        <v>0</v>
      </c>
    </row>
    <row r="152" spans="4:28" ht="15.75" x14ac:dyDescent="0.25">
      <c r="D152" s="301"/>
      <c r="E152" s="108" t="s">
        <v>193</v>
      </c>
      <c r="F152" s="372" t="str">
        <f>IF(OR(ISERROR(VLOOKUP($E152&amp;$D$85&amp;$D$86,'CCG data'!$A:$AD,'CCG data'!R$3,FALSE)),ISBLANK(VLOOKUP($E152&amp;$D$85&amp;$D$86,'CCG data'!$A:$AD,'CCG data'!R$3,FALSE))),"",VLOOKUP($E152&amp;$D$85&amp;$D$86,'CCG data'!$A:$AD,'CCG data'!R$3,FALSE))</f>
        <v/>
      </c>
      <c r="G152" s="373"/>
      <c r="H152" s="373">
        <f>IF(OR(ISERROR(VLOOKUP($E152&amp;$D$85&amp;$D$86,'CCG data'!$A:$AD,'CCG data'!S$3,FALSE)),ISBLANK(VLOOKUP($E152&amp;$D$85&amp;$D$86,'CCG data'!$A:$AD,'CCG data'!S$3,FALSE))),"",VLOOKUP($E152&amp;$D$85&amp;$D$86,'CCG data'!$A:$AD,'CCG data'!S$3,FALSE))</f>
        <v>128.4</v>
      </c>
      <c r="I152" s="373"/>
      <c r="J152" s="373">
        <f>IF(OR(ISERROR(VLOOKUP($E152&amp;$D$85&amp;$D$86,'CCG data'!$A:$AD,'CCG data'!T$3,FALSE)),ISBLANK(VLOOKUP($E152&amp;$D$85&amp;$D$86,'CCG data'!$A:$AD,'CCG data'!T$3,FALSE))),"",VLOOKUP($E152&amp;$D$85&amp;$D$86,'CCG data'!$A:$AD,'CCG data'!T$3,FALSE))</f>
        <v>13.6</v>
      </c>
      <c r="K152" s="373"/>
      <c r="L152" s="373">
        <f>IF(OR(ISERROR(VLOOKUP($E152&amp;$D$85&amp;$D$86,'CCG data'!$A:$AD,'CCG data'!U$3,FALSE)),ISBLANK(VLOOKUP($E152&amp;$D$85&amp;$D$86,'CCG data'!$A:$AD,'CCG data'!U$3,FALSE))),"",VLOOKUP($E152&amp;$D$85&amp;$D$86,'CCG data'!$A:$AD,'CCG data'!U$3,FALSE))</f>
        <v>42.9</v>
      </c>
      <c r="M152" s="374"/>
      <c r="N152" s="303">
        <f>IF(OR(ISERROR(VLOOKUP($E152&amp;$D$85&amp;$D$86,'CCG data'!$A:$AD,'CCG data'!G$3,FALSE)),ISBLANK(VLOOKUP($E152&amp;$D$85&amp;$D$86,'CCG data'!$A:$AD,'CCG data'!G$3,FALSE))),"",VLOOKUP($E152&amp;$D$85&amp;$D$86,'CCG data'!$A:$AD,'CCG data'!G$3,FALSE))</f>
        <v>1895</v>
      </c>
      <c r="P152" s="354" t="str">
        <f>IF(OR(ISERROR(VLOOKUP($E152&amp;$D$85&amp;$D$86,'CCG data'!$A:$AD,'CCG data'!B$3,FALSE)),ISBLANK(VLOOKUP($E152&amp;$D$85&amp;$D$86,'CCG data'!$A:$AD,'CCG data'!B$3,FALSE))),"",VLOOKUP($E152&amp;$D$85&amp;$D$86,'CCG data'!$A:$AD,'CCG data'!B$3,FALSE))</f>
        <v/>
      </c>
      <c r="Q152" s="246"/>
      <c r="R152" s="246">
        <f>IF(OR(ISERROR(VLOOKUP($E152&amp;$D$85&amp;$D$86,'CCG data'!$A:$AD,'CCG data'!C$3,FALSE)),ISBLANK(VLOOKUP($E152&amp;$D$85&amp;$D$86,'CCG data'!$A:$AD,'CCG data'!C$3,FALSE))),"",VLOOKUP($E152&amp;$D$85&amp;$D$86,'CCG data'!$A:$AD,'CCG data'!C$3,FALSE))</f>
        <v>0.70079155672823223</v>
      </c>
      <c r="S152" s="246"/>
      <c r="T152" s="246">
        <f>IF(OR(ISERROR(VLOOKUP($E152&amp;$D$85&amp;$D$86,'CCG data'!$A:$AD,'CCG data'!D$3,FALSE)),ISBLANK(VLOOKUP($E152&amp;$D$85&amp;$D$86,'CCG data'!$A:$AD,'CCG data'!D$3,FALSE))),"",VLOOKUP($E152&amp;$D$85&amp;$D$86,'CCG data'!$A:$AD,'CCG data'!D$3,FALSE))</f>
        <v>6.5435356200527706E-2</v>
      </c>
      <c r="U152" s="246"/>
      <c r="V152" s="246">
        <f>IF(OR(ISERROR(VLOOKUP($E152&amp;$D$85&amp;$D$86,'CCG data'!$A:$AD,'CCG data'!E$3,FALSE)),ISBLANK(VLOOKUP($E152&amp;$D$85&amp;$D$86,'CCG data'!$A:$AD,'CCG data'!E$3,FALSE))),"",VLOOKUP($E152&amp;$D$85&amp;$D$86,'CCG data'!$A:$AD,'CCG data'!E$3,FALSE))</f>
        <v>0.23377308707124012</v>
      </c>
      <c r="W152" s="387"/>
      <c r="Z152" s="178">
        <f>IFERROR(VLOOKUP($E152&amp;$D$86, Outliers!$A$4:$P$214,13,FALSE),"0")</f>
        <v>0</v>
      </c>
      <c r="AA152" s="178">
        <f>IFERROR(VLOOKUP($E152&amp;$D$86, Outliers!$A$4:$P$214,14,FALSE),"0")</f>
        <v>0</v>
      </c>
      <c r="AB152" s="178">
        <f>IFERROR(VLOOKUP($E152&amp;$D$86, Outliers!$A$4:$P$214,15,FALSE),"0")</f>
        <v>1</v>
      </c>
    </row>
    <row r="153" spans="4:28" x14ac:dyDescent="0.25">
      <c r="D153" s="301"/>
      <c r="E153" s="107" t="s">
        <v>27</v>
      </c>
      <c r="F153" s="99" t="str">
        <f>IF(P152="","",VLOOKUP($E152&amp;$D$85&amp;$D$86,'CCG data'!$A:$AD,'CCG data'!W$3,FALSE))</f>
        <v/>
      </c>
      <c r="G153" s="100" t="str">
        <f>IF(P152="","",VLOOKUP($E152&amp;$D$85&amp;$D$86,'CCG data'!$A:$AD,'CCG data'!X$3,FALSE))</f>
        <v/>
      </c>
      <c r="H153" s="100">
        <f>IF(R152="","",VLOOKUP($E152&amp;$D$85&amp;$D$86,'CCG data'!$A:$AD,'CCG data'!Y$3,FALSE))</f>
        <v>121.5</v>
      </c>
      <c r="I153" s="100">
        <f>IF(R152="","",VLOOKUP($E152&amp;$D$85&amp;$D$86,'CCG data'!$A:$AD,'CCG data'!Z$3,FALSE))</f>
        <v>135.30000000000001</v>
      </c>
      <c r="J153" s="100">
        <f>IF(T152="","",VLOOKUP($E152&amp;$D$85&amp;$D$86,'CCG data'!$A:$AD,'CCG data'!AA$3,FALSE))</f>
        <v>11.2</v>
      </c>
      <c r="K153" s="100">
        <f>IF(T152="","",VLOOKUP($E152&amp;$D$85&amp;$D$86,'CCG data'!$A:$AD,'CCG data'!AB$3,FALSE))</f>
        <v>16</v>
      </c>
      <c r="L153" s="100">
        <f>IF(V152="","",VLOOKUP($E152&amp;$D$85&amp;$D$86,'CCG data'!$A:$AD,'CCG data'!AC$3,FALSE))</f>
        <v>38.9</v>
      </c>
      <c r="M153" s="100">
        <f>IF(V152="","",VLOOKUP($E152&amp;$D$85&amp;$D$86,'CCG data'!$A:$AD,'CCG data'!AD$3,FALSE))</f>
        <v>46.9</v>
      </c>
      <c r="N153" s="304"/>
      <c r="P153" s="162" t="str">
        <f>IF(P152="","",VLOOKUP($E152&amp;$D$85&amp;$D$86,'CCG data'!$A:$AD,'CCG data'!I$3,FALSE))</f>
        <v/>
      </c>
      <c r="Q153" s="15" t="str">
        <f>IF(P152="","",VLOOKUP($E152&amp;$D$85&amp;$D$86,'CCG data'!$A:$AD,'CCG data'!J$3,FALSE))</f>
        <v/>
      </c>
      <c r="R153" s="15">
        <f>IF(R152="","",VLOOKUP($E152&amp;$D$85&amp;$D$86,'CCG data'!$A:$AD,'CCG data'!K$3,FALSE))</f>
        <v>0.68</v>
      </c>
      <c r="S153" s="15">
        <f>IF(R152="","",VLOOKUP($E152&amp;$D$85&amp;$D$86,'CCG data'!$A:$AD,'CCG data'!L$3,FALSE))</f>
        <v>0.72099999999999997</v>
      </c>
      <c r="T153" s="15">
        <f>IF(T152="","",VLOOKUP($E152&amp;$D$85&amp;$D$86,'CCG data'!$A:$AD,'CCG data'!M$3,FALSE))</f>
        <v>5.5E-2</v>
      </c>
      <c r="U153" s="15">
        <f>IF(T152="","",VLOOKUP($E152&amp;$D$85&amp;$D$86,'CCG data'!$A:$AD,'CCG data'!N$3,FALSE))</f>
        <v>7.6999999999999999E-2</v>
      </c>
      <c r="V153" s="15">
        <f>IF(V152="","",VLOOKUP($E152&amp;$D$85&amp;$D$86,'CCG data'!$A:$AD,'CCG data'!O$3,FALSE))</f>
        <v>0.215</v>
      </c>
      <c r="W153" s="142">
        <f>IF(V152="","",VLOOKUP($E152&amp;$D$85&amp;$D$86,'CCG data'!$A:$AD,'CCG data'!P$3,FALSE))</f>
        <v>0.253</v>
      </c>
      <c r="Z153" s="178" t="str">
        <f>IFERROR(VLOOKUP($E153&amp;$D$86, Outliers!$A$4:$P$214,13,FALSE),"0")</f>
        <v>0</v>
      </c>
      <c r="AA153" s="178" t="str">
        <f>IFERROR(VLOOKUP($E153&amp;$D$86, Outliers!$A$4:$P$214,14,FALSE),"0")</f>
        <v>0</v>
      </c>
      <c r="AB153" s="178" t="str">
        <f>IFERROR(VLOOKUP($E153&amp;$D$86, Outliers!$A$4:$P$214,15,FALSE),"0")</f>
        <v>0</v>
      </c>
    </row>
    <row r="154" spans="4:28" ht="15.75" x14ac:dyDescent="0.25">
      <c r="D154" s="301"/>
      <c r="E154" s="108" t="s">
        <v>450</v>
      </c>
      <c r="F154" s="372" t="str">
        <f>IF(OR(ISERROR(VLOOKUP($E154&amp;$D$85&amp;$D$86,'CCG data'!$A:$AD,'CCG data'!R$3,FALSE)),ISBLANK(VLOOKUP($E154&amp;$D$85&amp;$D$86,'CCG data'!$A:$AD,'CCG data'!R$3,FALSE))),"",VLOOKUP($E154&amp;$D$85&amp;$D$86,'CCG data'!$A:$AD,'CCG data'!R$3,FALSE))</f>
        <v/>
      </c>
      <c r="G154" s="373"/>
      <c r="H154" s="373">
        <f>IF(OR(ISERROR(VLOOKUP($E154&amp;$D$85&amp;$D$86,'CCG data'!$A:$AD,'CCG data'!S$3,FALSE)),ISBLANK(VLOOKUP($E154&amp;$D$85&amp;$D$86,'CCG data'!$A:$AD,'CCG data'!S$3,FALSE))),"",VLOOKUP($E154&amp;$D$85&amp;$D$86,'CCG data'!$A:$AD,'CCG data'!S$3,FALSE))</f>
        <v>131.80000000000001</v>
      </c>
      <c r="I154" s="373"/>
      <c r="J154" s="373">
        <f>IF(OR(ISERROR(VLOOKUP($E154&amp;$D$85&amp;$D$86,'CCG data'!$A:$AD,'CCG data'!T$3,FALSE)),ISBLANK(VLOOKUP($E154&amp;$D$85&amp;$D$86,'CCG data'!$A:$AD,'CCG data'!T$3,FALSE))),"",VLOOKUP($E154&amp;$D$85&amp;$D$86,'CCG data'!$A:$AD,'CCG data'!T$3,FALSE))</f>
        <v>12.7</v>
      </c>
      <c r="K154" s="373"/>
      <c r="L154" s="373">
        <f>IF(OR(ISERROR(VLOOKUP($E154&amp;$D$85&amp;$D$86,'CCG data'!$A:$AD,'CCG data'!U$3,FALSE)),ISBLANK(VLOOKUP($E154&amp;$D$85&amp;$D$86,'CCG data'!$A:$AD,'CCG data'!U$3,FALSE))),"",VLOOKUP($E154&amp;$D$85&amp;$D$86,'CCG data'!$A:$AD,'CCG data'!U$3,FALSE))</f>
        <v>31.2</v>
      </c>
      <c r="M154" s="374"/>
      <c r="N154" s="303">
        <f>IF(OR(ISERROR(VLOOKUP($E154&amp;$D$85&amp;$D$86,'CCG data'!$A:$AD,'CCG data'!G$3,FALSE)),ISBLANK(VLOOKUP($E154&amp;$D$85&amp;$D$86,'CCG data'!$A:$AD,'CCG data'!G$3,FALSE))),"",VLOOKUP($E154&amp;$D$85&amp;$D$86,'CCG data'!$A:$AD,'CCG data'!G$3,FALSE))</f>
        <v>936</v>
      </c>
      <c r="P154" s="354" t="str">
        <f>IF(OR(ISERROR(VLOOKUP($E154&amp;$D$85&amp;$D$86,'CCG data'!$A:$AD,'CCG data'!B$3,FALSE)),ISBLANK(VLOOKUP($E154&amp;$D$85&amp;$D$86,'CCG data'!$A:$AD,'CCG data'!B$3,FALSE))),"",VLOOKUP($E154&amp;$D$85&amp;$D$86,'CCG data'!$A:$AD,'CCG data'!B$3,FALSE))</f>
        <v/>
      </c>
      <c r="Q154" s="246"/>
      <c r="R154" s="246">
        <f>IF(OR(ISERROR(VLOOKUP($E154&amp;$D$85&amp;$D$86,'CCG data'!$A:$AD,'CCG data'!C$3,FALSE)),ISBLANK(VLOOKUP($E154&amp;$D$85&amp;$D$86,'CCG data'!$A:$AD,'CCG data'!C$3,FALSE))),"",VLOOKUP($E154&amp;$D$85&amp;$D$86,'CCG data'!$A:$AD,'CCG data'!C$3,FALSE))</f>
        <v>0.76388888888888884</v>
      </c>
      <c r="S154" s="246"/>
      <c r="T154" s="246">
        <f>IF(OR(ISERROR(VLOOKUP($E154&amp;$D$85&amp;$D$86,'CCG data'!$A:$AD,'CCG data'!D$3,FALSE)),ISBLANK(VLOOKUP($E154&amp;$D$85&amp;$D$86,'CCG data'!$A:$AD,'CCG data'!D$3,FALSE))),"",VLOOKUP($E154&amp;$D$85&amp;$D$86,'CCG data'!$A:$AD,'CCG data'!D$3,FALSE))</f>
        <v>5.876068376068376E-2</v>
      </c>
      <c r="U154" s="246"/>
      <c r="V154" s="246">
        <f>IF(OR(ISERROR(VLOOKUP($E154&amp;$D$85&amp;$D$86,'CCG data'!$A:$AD,'CCG data'!E$3,FALSE)),ISBLANK(VLOOKUP($E154&amp;$D$85&amp;$D$86,'CCG data'!$A:$AD,'CCG data'!E$3,FALSE))),"",VLOOKUP($E154&amp;$D$85&amp;$D$86,'CCG data'!$A:$AD,'CCG data'!E$3,FALSE))</f>
        <v>0.17735042735042736</v>
      </c>
      <c r="W154" s="387"/>
      <c r="Z154" s="178">
        <f>IFERROR(VLOOKUP($E154&amp;$D$86, Outliers!$A$4:$P$214,13,FALSE),"0")</f>
        <v>0</v>
      </c>
      <c r="AA154" s="178">
        <f>IFERROR(VLOOKUP($E154&amp;$D$86, Outliers!$A$4:$P$214,14,FALSE),"0")</f>
        <v>0</v>
      </c>
      <c r="AB154" s="178">
        <f>IFERROR(VLOOKUP($E154&amp;$D$86, Outliers!$A$4:$P$214,15,FALSE),"0")</f>
        <v>0</v>
      </c>
    </row>
    <row r="155" spans="4:28" x14ac:dyDescent="0.25">
      <c r="D155" s="301"/>
      <c r="E155" s="107" t="s">
        <v>27</v>
      </c>
      <c r="F155" s="99" t="str">
        <f>IF(P154="","",VLOOKUP($E154&amp;$D$85&amp;$D$86,'CCG data'!$A:$AD,'CCG data'!W$3,FALSE))</f>
        <v/>
      </c>
      <c r="G155" s="100" t="str">
        <f>IF(P154="","",VLOOKUP($E154&amp;$D$85&amp;$D$86,'CCG data'!$A:$AD,'CCG data'!X$3,FALSE))</f>
        <v/>
      </c>
      <c r="H155" s="100">
        <f>IF(R154="","",VLOOKUP($E154&amp;$D$85&amp;$D$86,'CCG data'!$A:$AD,'CCG data'!Y$3,FALSE))</f>
        <v>122.1</v>
      </c>
      <c r="I155" s="100">
        <f>IF(R154="","",VLOOKUP($E154&amp;$D$85&amp;$D$86,'CCG data'!$A:$AD,'CCG data'!Z$3,FALSE))</f>
        <v>141.4</v>
      </c>
      <c r="J155" s="100">
        <f>IF(T154="","",VLOOKUP($E154&amp;$D$85&amp;$D$86,'CCG data'!$A:$AD,'CCG data'!AA$3,FALSE))</f>
        <v>9.3000000000000007</v>
      </c>
      <c r="K155" s="100">
        <f>IF(T154="","",VLOOKUP($E154&amp;$D$85&amp;$D$86,'CCG data'!$A:$AD,'CCG data'!AB$3,FALSE))</f>
        <v>16</v>
      </c>
      <c r="L155" s="100">
        <f>IF(V154="","",VLOOKUP($E154&amp;$D$85&amp;$D$86,'CCG data'!$A:$AD,'CCG data'!AC$3,FALSE))</f>
        <v>26.4</v>
      </c>
      <c r="M155" s="100">
        <f>IF(V154="","",VLOOKUP($E154&amp;$D$85&amp;$D$86,'CCG data'!$A:$AD,'CCG data'!AD$3,FALSE))</f>
        <v>35.9</v>
      </c>
      <c r="N155" s="304"/>
      <c r="P155" s="162" t="str">
        <f>IF(P154="","",VLOOKUP($E154&amp;$D$85&amp;$D$86,'CCG data'!$A:$AD,'CCG data'!I$3,FALSE))</f>
        <v/>
      </c>
      <c r="Q155" s="15" t="str">
        <f>IF(P154="","",VLOOKUP($E154&amp;$D$85&amp;$D$86,'CCG data'!$A:$AD,'CCG data'!J$3,FALSE))</f>
        <v/>
      </c>
      <c r="R155" s="15">
        <f>IF(R154="","",VLOOKUP($E154&amp;$D$85&amp;$D$86,'CCG data'!$A:$AD,'CCG data'!K$3,FALSE))</f>
        <v>0.73599999999999999</v>
      </c>
      <c r="S155" s="15">
        <f>IF(R154="","",VLOOKUP($E154&amp;$D$85&amp;$D$86,'CCG data'!$A:$AD,'CCG data'!L$3,FALSE))</f>
        <v>0.79</v>
      </c>
      <c r="T155" s="15">
        <f>IF(T154="","",VLOOKUP($E154&amp;$D$85&amp;$D$86,'CCG data'!$A:$AD,'CCG data'!M$3,FALSE))</f>
        <v>4.4999999999999998E-2</v>
      </c>
      <c r="U155" s="15">
        <f>IF(T154="","",VLOOKUP($E154&amp;$D$85&amp;$D$86,'CCG data'!$A:$AD,'CCG data'!N$3,FALSE))</f>
        <v>7.5999999999999998E-2</v>
      </c>
      <c r="V155" s="15">
        <f>IF(V154="","",VLOOKUP($E154&amp;$D$85&amp;$D$86,'CCG data'!$A:$AD,'CCG data'!O$3,FALSE))</f>
        <v>0.154</v>
      </c>
      <c r="W155" s="142">
        <f>IF(V154="","",VLOOKUP($E154&amp;$D$85&amp;$D$86,'CCG data'!$A:$AD,'CCG data'!P$3,FALSE))</f>
        <v>0.20300000000000001</v>
      </c>
      <c r="Z155" s="178" t="str">
        <f>IFERROR(VLOOKUP($E155&amp;$D$86, Outliers!$A$4:$P$214,13,FALSE),"0")</f>
        <v>0</v>
      </c>
      <c r="AA155" s="178" t="str">
        <f>IFERROR(VLOOKUP($E155&amp;$D$86, Outliers!$A$4:$P$214,14,FALSE),"0")</f>
        <v>0</v>
      </c>
      <c r="AB155" s="178" t="str">
        <f>IFERROR(VLOOKUP($E155&amp;$D$86, Outliers!$A$4:$P$214,15,FALSE),"0")</f>
        <v>0</v>
      </c>
    </row>
    <row r="156" spans="4:28" ht="15.75" x14ac:dyDescent="0.25">
      <c r="D156" s="301"/>
      <c r="E156" s="108" t="s">
        <v>451</v>
      </c>
      <c r="F156" s="372" t="str">
        <f>IF(OR(ISERROR(VLOOKUP($E156&amp;$D$85&amp;$D$86,'CCG data'!$A:$AD,'CCG data'!R$3,FALSE)),ISBLANK(VLOOKUP($E156&amp;$D$85&amp;$D$86,'CCG data'!$A:$AD,'CCG data'!R$3,FALSE))),"",VLOOKUP($E156&amp;$D$85&amp;$D$86,'CCG data'!$A:$AD,'CCG data'!R$3,FALSE))</f>
        <v/>
      </c>
      <c r="G156" s="373"/>
      <c r="H156" s="373">
        <f>IF(OR(ISERROR(VLOOKUP($E156&amp;$D$85&amp;$D$86,'CCG data'!$A:$AD,'CCG data'!S$3,FALSE)),ISBLANK(VLOOKUP($E156&amp;$D$85&amp;$D$86,'CCG data'!$A:$AD,'CCG data'!S$3,FALSE))),"",VLOOKUP($E156&amp;$D$85&amp;$D$86,'CCG data'!$A:$AD,'CCG data'!S$3,FALSE))</f>
        <v>154.6</v>
      </c>
      <c r="I156" s="373"/>
      <c r="J156" s="373">
        <f>IF(OR(ISERROR(VLOOKUP($E156&amp;$D$85&amp;$D$86,'CCG data'!$A:$AD,'CCG data'!T$3,FALSE)),ISBLANK(VLOOKUP($E156&amp;$D$85&amp;$D$86,'CCG data'!$A:$AD,'CCG data'!T$3,FALSE))),"",VLOOKUP($E156&amp;$D$85&amp;$D$86,'CCG data'!$A:$AD,'CCG data'!T$3,FALSE))</f>
        <v>21.5</v>
      </c>
      <c r="K156" s="373"/>
      <c r="L156" s="373">
        <f>IF(OR(ISERROR(VLOOKUP($E156&amp;$D$85&amp;$D$86,'CCG data'!$A:$AD,'CCG data'!U$3,FALSE)),ISBLANK(VLOOKUP($E156&amp;$D$85&amp;$D$86,'CCG data'!$A:$AD,'CCG data'!U$3,FALSE))),"",VLOOKUP($E156&amp;$D$85&amp;$D$86,'CCG data'!$A:$AD,'CCG data'!U$3,FALSE))</f>
        <v>27.9</v>
      </c>
      <c r="M156" s="374"/>
      <c r="N156" s="303">
        <f>IF(OR(ISERROR(VLOOKUP($E156&amp;$D$85&amp;$D$86,'CCG data'!$A:$AD,'CCG data'!G$3,FALSE)),ISBLANK(VLOOKUP($E156&amp;$D$85&amp;$D$86,'CCG data'!$A:$AD,'CCG data'!G$3,FALSE))),"",VLOOKUP($E156&amp;$D$85&amp;$D$86,'CCG data'!$A:$AD,'CCG data'!G$3,FALSE))</f>
        <v>814</v>
      </c>
      <c r="P156" s="354" t="str">
        <f>IF(OR(ISERROR(VLOOKUP($E156&amp;$D$85&amp;$D$86,'CCG data'!$A:$AD,'CCG data'!B$3,FALSE)),ISBLANK(VLOOKUP($E156&amp;$D$85&amp;$D$86,'CCG data'!$A:$AD,'CCG data'!B$3,FALSE))),"",VLOOKUP($E156&amp;$D$85&amp;$D$86,'CCG data'!$A:$AD,'CCG data'!B$3,FALSE))</f>
        <v/>
      </c>
      <c r="Q156" s="246"/>
      <c r="R156" s="246">
        <f>IF(OR(ISERROR(VLOOKUP($E156&amp;$D$85&amp;$D$86,'CCG data'!$A:$AD,'CCG data'!C$3,FALSE)),ISBLANK(VLOOKUP($E156&amp;$D$85&amp;$D$86,'CCG data'!$A:$AD,'CCG data'!C$3,FALSE))),"",VLOOKUP($E156&amp;$D$85&amp;$D$86,'CCG data'!$A:$AD,'CCG data'!C$3,FALSE))</f>
        <v>0.77518427518427513</v>
      </c>
      <c r="S156" s="246"/>
      <c r="T156" s="246">
        <f>IF(OR(ISERROR(VLOOKUP($E156&amp;$D$85&amp;$D$86,'CCG data'!$A:$AD,'CCG data'!D$3,FALSE)),ISBLANK(VLOOKUP($E156&amp;$D$85&amp;$D$86,'CCG data'!$A:$AD,'CCG data'!D$3,FALSE))),"",VLOOKUP($E156&amp;$D$85&amp;$D$86,'CCG data'!$A:$AD,'CCG data'!D$3,FALSE))</f>
        <v>9.0909090909090912E-2</v>
      </c>
      <c r="U156" s="246"/>
      <c r="V156" s="246">
        <f>IF(OR(ISERROR(VLOOKUP($E156&amp;$D$85&amp;$D$86,'CCG data'!$A:$AD,'CCG data'!E$3,FALSE)),ISBLANK(VLOOKUP($E156&amp;$D$85&amp;$D$86,'CCG data'!$A:$AD,'CCG data'!E$3,FALSE))),"",VLOOKUP($E156&amp;$D$85&amp;$D$86,'CCG data'!$A:$AD,'CCG data'!E$3,FALSE))</f>
        <v>0.1339066339066339</v>
      </c>
      <c r="W156" s="387"/>
      <c r="Z156" s="178">
        <f>IFERROR(VLOOKUP($E156&amp;$D$86, Outliers!$A$4:$P$214,13,FALSE),"0")</f>
        <v>1</v>
      </c>
      <c r="AA156" s="178">
        <f>IFERROR(VLOOKUP($E156&amp;$D$86, Outliers!$A$4:$P$214,14,FALSE),"0")</f>
        <v>0</v>
      </c>
      <c r="AB156" s="178">
        <f>IFERROR(VLOOKUP($E156&amp;$D$86, Outliers!$A$4:$P$214,15,FALSE),"0")</f>
        <v>0</v>
      </c>
    </row>
    <row r="157" spans="4:28" x14ac:dyDescent="0.25">
      <c r="D157" s="301"/>
      <c r="E157" s="107" t="s">
        <v>27</v>
      </c>
      <c r="F157" s="99" t="str">
        <f>IF(P156="","",VLOOKUP($E156&amp;$D$85&amp;$D$86,'CCG data'!$A:$AD,'CCG data'!W$3,FALSE))</f>
        <v/>
      </c>
      <c r="G157" s="100" t="str">
        <f>IF(P156="","",VLOOKUP($E156&amp;$D$85&amp;$D$86,'CCG data'!$A:$AD,'CCG data'!X$3,FALSE))</f>
        <v/>
      </c>
      <c r="H157" s="100">
        <f>IF(R156="","",VLOOKUP($E156&amp;$D$85&amp;$D$86,'CCG data'!$A:$AD,'CCG data'!Y$3,FALSE))</f>
        <v>142.5</v>
      </c>
      <c r="I157" s="100">
        <f>IF(R156="","",VLOOKUP($E156&amp;$D$85&amp;$D$86,'CCG data'!$A:$AD,'CCG data'!Z$3,FALSE))</f>
        <v>166.7</v>
      </c>
      <c r="J157" s="100">
        <f>IF(T156="","",VLOOKUP($E156&amp;$D$85&amp;$D$86,'CCG data'!$A:$AD,'CCG data'!AA$3,FALSE))</f>
        <v>16.600000000000001</v>
      </c>
      <c r="K157" s="100">
        <f>IF(T156="","",VLOOKUP($E156&amp;$D$85&amp;$D$86,'CCG data'!$A:$AD,'CCG data'!AB$3,FALSE))</f>
        <v>26.4</v>
      </c>
      <c r="L157" s="100">
        <f>IF(V156="","",VLOOKUP($E156&amp;$D$85&amp;$D$86,'CCG data'!$A:$AD,'CCG data'!AC$3,FALSE))</f>
        <v>22.7</v>
      </c>
      <c r="M157" s="100">
        <f>IF(V156="","",VLOOKUP($E156&amp;$D$85&amp;$D$86,'CCG data'!$A:$AD,'CCG data'!AD$3,FALSE))</f>
        <v>33.200000000000003</v>
      </c>
      <c r="N157" s="304"/>
      <c r="P157" s="162" t="str">
        <f>IF(P156="","",VLOOKUP($E156&amp;$D$85&amp;$D$86,'CCG data'!$A:$AD,'CCG data'!I$3,FALSE))</f>
        <v/>
      </c>
      <c r="Q157" s="15" t="str">
        <f>IF(P156="","",VLOOKUP($E156&amp;$D$85&amp;$D$86,'CCG data'!$A:$AD,'CCG data'!J$3,FALSE))</f>
        <v/>
      </c>
      <c r="R157" s="15">
        <f>IF(R156="","",VLOOKUP($E156&amp;$D$85&amp;$D$86,'CCG data'!$A:$AD,'CCG data'!K$3,FALSE))</f>
        <v>0.745</v>
      </c>
      <c r="S157" s="15">
        <f>IF(R156="","",VLOOKUP($E156&amp;$D$85&amp;$D$86,'CCG data'!$A:$AD,'CCG data'!L$3,FALSE))</f>
        <v>0.80300000000000005</v>
      </c>
      <c r="T157" s="15">
        <f>IF(T156="","",VLOOKUP($E156&amp;$D$85&amp;$D$86,'CCG data'!$A:$AD,'CCG data'!M$3,FALSE))</f>
        <v>7.2999999999999995E-2</v>
      </c>
      <c r="U157" s="15">
        <f>IF(T156="","",VLOOKUP($E156&amp;$D$85&amp;$D$86,'CCG data'!$A:$AD,'CCG data'!N$3,FALSE))</f>
        <v>0.113</v>
      </c>
      <c r="V157" s="15">
        <f>IF(V156="","",VLOOKUP($E156&amp;$D$85&amp;$D$86,'CCG data'!$A:$AD,'CCG data'!O$3,FALSE))</f>
        <v>0.112</v>
      </c>
      <c r="W157" s="142">
        <f>IF(V156="","",VLOOKUP($E156&amp;$D$85&amp;$D$86,'CCG data'!$A:$AD,'CCG data'!P$3,FALSE))</f>
        <v>0.159</v>
      </c>
      <c r="Z157" s="178" t="str">
        <f>IFERROR(VLOOKUP($E157&amp;$D$86, Outliers!$A$4:$P$214,13,FALSE),"0")</f>
        <v>0</v>
      </c>
      <c r="AA157" s="178" t="str">
        <f>IFERROR(VLOOKUP($E157&amp;$D$86, Outliers!$A$4:$P$214,14,FALSE),"0")</f>
        <v>0</v>
      </c>
      <c r="AB157" s="178" t="str">
        <f>IFERROR(VLOOKUP($E157&amp;$D$86, Outliers!$A$4:$P$214,15,FALSE),"0")</f>
        <v>0</v>
      </c>
    </row>
    <row r="158" spans="4:28" ht="15.75" x14ac:dyDescent="0.25">
      <c r="D158" s="301"/>
      <c r="E158" s="108" t="s">
        <v>194</v>
      </c>
      <c r="F158" s="372" t="str">
        <f>IF(OR(ISERROR(VLOOKUP($E158&amp;$D$85&amp;$D$86,'CCG data'!$A:$AD,'CCG data'!R$3,FALSE)),ISBLANK(VLOOKUP($E158&amp;$D$85&amp;$D$86,'CCG data'!$A:$AD,'CCG data'!R$3,FALSE))),"",VLOOKUP($E158&amp;$D$85&amp;$D$86,'CCG data'!$A:$AD,'CCG data'!R$3,FALSE))</f>
        <v/>
      </c>
      <c r="G158" s="373"/>
      <c r="H158" s="373">
        <f>IF(OR(ISERROR(VLOOKUP($E158&amp;$D$85&amp;$D$86,'CCG data'!$A:$AD,'CCG data'!S$3,FALSE)),ISBLANK(VLOOKUP($E158&amp;$D$85&amp;$D$86,'CCG data'!$A:$AD,'CCG data'!S$3,FALSE))),"",VLOOKUP($E158&amp;$D$85&amp;$D$86,'CCG data'!$A:$AD,'CCG data'!S$3,FALSE))</f>
        <v>129.4</v>
      </c>
      <c r="I158" s="373"/>
      <c r="J158" s="373">
        <f>IF(OR(ISERROR(VLOOKUP($E158&amp;$D$85&amp;$D$86,'CCG data'!$A:$AD,'CCG data'!T$3,FALSE)),ISBLANK(VLOOKUP($E158&amp;$D$85&amp;$D$86,'CCG data'!$A:$AD,'CCG data'!T$3,FALSE))),"",VLOOKUP($E158&amp;$D$85&amp;$D$86,'CCG data'!$A:$AD,'CCG data'!T$3,FALSE))</f>
        <v>10.199999999999999</v>
      </c>
      <c r="K158" s="373"/>
      <c r="L158" s="373">
        <f>IF(OR(ISERROR(VLOOKUP($E158&amp;$D$85&amp;$D$86,'CCG data'!$A:$AD,'CCG data'!U$3,FALSE)),ISBLANK(VLOOKUP($E158&amp;$D$85&amp;$D$86,'CCG data'!$A:$AD,'CCG data'!U$3,FALSE))),"",VLOOKUP($E158&amp;$D$85&amp;$D$86,'CCG data'!$A:$AD,'CCG data'!U$3,FALSE))</f>
        <v>23.2</v>
      </c>
      <c r="M158" s="374"/>
      <c r="N158" s="303">
        <f>IF(OR(ISERROR(VLOOKUP($E158&amp;$D$85&amp;$D$86,'CCG data'!$A:$AD,'CCG data'!G$3,FALSE)),ISBLANK(VLOOKUP($E158&amp;$D$85&amp;$D$86,'CCG data'!$A:$AD,'CCG data'!G$3,FALSE))),"",VLOOKUP($E158&amp;$D$85&amp;$D$86,'CCG data'!$A:$AD,'CCG data'!G$3,FALSE))</f>
        <v>3186</v>
      </c>
      <c r="P158" s="354" t="str">
        <f>IF(OR(ISERROR(VLOOKUP($E158&amp;$D$85&amp;$D$86,'CCG data'!$A:$AD,'CCG data'!B$3,FALSE)),ISBLANK(VLOOKUP($E158&amp;$D$85&amp;$D$86,'CCG data'!$A:$AD,'CCG data'!B$3,FALSE))),"",VLOOKUP($E158&amp;$D$85&amp;$D$86,'CCG data'!$A:$AD,'CCG data'!B$3,FALSE))</f>
        <v/>
      </c>
      <c r="Q158" s="246"/>
      <c r="R158" s="246">
        <f>IF(OR(ISERROR(VLOOKUP($E158&amp;$D$85&amp;$D$86,'CCG data'!$A:$AD,'CCG data'!C$3,FALSE)),ISBLANK(VLOOKUP($E158&amp;$D$85&amp;$D$86,'CCG data'!$A:$AD,'CCG data'!C$3,FALSE))),"",VLOOKUP($E158&amp;$D$85&amp;$D$86,'CCG data'!$A:$AD,'CCG data'!C$3,FALSE))</f>
        <v>0.7934714375392341</v>
      </c>
      <c r="S158" s="246"/>
      <c r="T158" s="246">
        <f>IF(OR(ISERROR(VLOOKUP($E158&amp;$D$85&amp;$D$86,'CCG data'!$A:$AD,'CCG data'!D$3,FALSE)),ISBLANK(VLOOKUP($E158&amp;$D$85&amp;$D$86,'CCG data'!$A:$AD,'CCG data'!D$3,FALSE))),"",VLOOKUP($E158&amp;$D$85&amp;$D$86,'CCG data'!$A:$AD,'CCG data'!D$3,FALSE))</f>
        <v>6.2774639045825489E-2</v>
      </c>
      <c r="U158" s="246"/>
      <c r="V158" s="246">
        <f>IF(OR(ISERROR(VLOOKUP($E158&amp;$D$85&amp;$D$86,'CCG data'!$A:$AD,'CCG data'!E$3,FALSE)),ISBLANK(VLOOKUP($E158&amp;$D$85&amp;$D$86,'CCG data'!$A:$AD,'CCG data'!E$3,FALSE))),"",VLOOKUP($E158&amp;$D$85&amp;$D$86,'CCG data'!$A:$AD,'CCG data'!E$3,FALSE))</f>
        <v>0.14375392341494037</v>
      </c>
      <c r="W158" s="387"/>
      <c r="Z158" s="178">
        <f>IFERROR(VLOOKUP($E158&amp;$D$86, Outliers!$A$4:$P$214,13,FALSE),"0")</f>
        <v>0</v>
      </c>
      <c r="AA158" s="178">
        <f>IFERROR(VLOOKUP($E158&amp;$D$86, Outliers!$A$4:$P$214,14,FALSE),"0")</f>
        <v>1</v>
      </c>
      <c r="AB158" s="178">
        <f>IFERROR(VLOOKUP($E158&amp;$D$86, Outliers!$A$4:$P$214,15,FALSE),"0")</f>
        <v>1</v>
      </c>
    </row>
    <row r="159" spans="4:28" x14ac:dyDescent="0.25">
      <c r="D159" s="301"/>
      <c r="E159" s="107" t="s">
        <v>27</v>
      </c>
      <c r="F159" s="99" t="str">
        <f>IF(P158="","",VLOOKUP($E158&amp;$D$85&amp;$D$86,'CCG data'!$A:$AD,'CCG data'!W$3,FALSE))</f>
        <v/>
      </c>
      <c r="G159" s="100" t="str">
        <f>IF(P158="","",VLOOKUP($E158&amp;$D$85&amp;$D$86,'CCG data'!$A:$AD,'CCG data'!X$3,FALSE))</f>
        <v/>
      </c>
      <c r="H159" s="100">
        <f>IF(R158="","",VLOOKUP($E158&amp;$D$85&amp;$D$86,'CCG data'!$A:$AD,'CCG data'!Y$3,FALSE))</f>
        <v>124.4</v>
      </c>
      <c r="I159" s="100">
        <f>IF(R158="","",VLOOKUP($E158&amp;$D$85&amp;$D$86,'CCG data'!$A:$AD,'CCG data'!Z$3,FALSE))</f>
        <v>134.4</v>
      </c>
      <c r="J159" s="100">
        <f>IF(T158="","",VLOOKUP($E158&amp;$D$85&amp;$D$86,'CCG data'!$A:$AD,'CCG data'!AA$3,FALSE))</f>
        <v>8.8000000000000007</v>
      </c>
      <c r="K159" s="100">
        <f>IF(T158="","",VLOOKUP($E158&amp;$D$85&amp;$D$86,'CCG data'!$A:$AD,'CCG data'!AB$3,FALSE))</f>
        <v>11.6</v>
      </c>
      <c r="L159" s="100">
        <f>IF(V158="","",VLOOKUP($E158&amp;$D$85&amp;$D$86,'CCG data'!$A:$AD,'CCG data'!AC$3,FALSE))</f>
        <v>21.1</v>
      </c>
      <c r="M159" s="100">
        <f>IF(V158="","",VLOOKUP($E158&amp;$D$85&amp;$D$86,'CCG data'!$A:$AD,'CCG data'!AD$3,FALSE))</f>
        <v>25.3</v>
      </c>
      <c r="N159" s="304"/>
      <c r="P159" s="162" t="str">
        <f>IF(P158="","",VLOOKUP($E158&amp;$D$85&amp;$D$86,'CCG data'!$A:$AD,'CCG data'!I$3,FALSE))</f>
        <v/>
      </c>
      <c r="Q159" s="15" t="str">
        <f>IF(P158="","",VLOOKUP($E158&amp;$D$85&amp;$D$86,'CCG data'!$A:$AD,'CCG data'!J$3,FALSE))</f>
        <v/>
      </c>
      <c r="R159" s="15">
        <f>IF(R158="","",VLOOKUP($E158&amp;$D$85&amp;$D$86,'CCG data'!$A:$AD,'CCG data'!K$3,FALSE))</f>
        <v>0.77900000000000003</v>
      </c>
      <c r="S159" s="15">
        <f>IF(R158="","",VLOOKUP($E158&amp;$D$85&amp;$D$86,'CCG data'!$A:$AD,'CCG data'!L$3,FALSE))</f>
        <v>0.80700000000000005</v>
      </c>
      <c r="T159" s="15">
        <f>IF(T158="","",VLOOKUP($E158&amp;$D$85&amp;$D$86,'CCG data'!$A:$AD,'CCG data'!M$3,FALSE))</f>
        <v>5.5E-2</v>
      </c>
      <c r="U159" s="15">
        <f>IF(T158="","",VLOOKUP($E158&amp;$D$85&amp;$D$86,'CCG data'!$A:$AD,'CCG data'!N$3,FALSE))</f>
        <v>7.1999999999999995E-2</v>
      </c>
      <c r="V159" s="15">
        <f>IF(V158="","",VLOOKUP($E158&amp;$D$85&amp;$D$86,'CCG data'!$A:$AD,'CCG data'!O$3,FALSE))</f>
        <v>0.13200000000000001</v>
      </c>
      <c r="W159" s="142">
        <f>IF(V158="","",VLOOKUP($E158&amp;$D$85&amp;$D$86,'CCG data'!$A:$AD,'CCG data'!P$3,FALSE))</f>
        <v>0.156</v>
      </c>
      <c r="Z159" s="178" t="str">
        <f>IFERROR(VLOOKUP($E159&amp;$D$86, Outliers!$A$4:$P$214,13,FALSE),"0")</f>
        <v>0</v>
      </c>
      <c r="AA159" s="178" t="str">
        <f>IFERROR(VLOOKUP($E159&amp;$D$86, Outliers!$A$4:$P$214,14,FALSE),"0")</f>
        <v>0</v>
      </c>
      <c r="AB159" s="178" t="str">
        <f>IFERROR(VLOOKUP($E159&amp;$D$86, Outliers!$A$4:$P$214,15,FALSE),"0")</f>
        <v>0</v>
      </c>
    </row>
    <row r="160" spans="4:28" ht="15.75" x14ac:dyDescent="0.25">
      <c r="D160" s="301"/>
      <c r="E160" s="108" t="s">
        <v>195</v>
      </c>
      <c r="F160" s="372" t="str">
        <f>IF(OR(ISERROR(VLOOKUP($E160&amp;$D$85&amp;$D$86,'CCG data'!$A:$AD,'CCG data'!R$3,FALSE)),ISBLANK(VLOOKUP($E160&amp;$D$85&amp;$D$86,'CCG data'!$A:$AD,'CCG data'!R$3,FALSE))),"",VLOOKUP($E160&amp;$D$85&amp;$D$86,'CCG data'!$A:$AD,'CCG data'!R$3,FALSE))</f>
        <v/>
      </c>
      <c r="G160" s="373"/>
      <c r="H160" s="373">
        <f>IF(OR(ISERROR(VLOOKUP($E160&amp;$D$85&amp;$D$86,'CCG data'!$A:$AD,'CCG data'!S$3,FALSE)),ISBLANK(VLOOKUP($E160&amp;$D$85&amp;$D$86,'CCG data'!$A:$AD,'CCG data'!S$3,FALSE))),"",VLOOKUP($E160&amp;$D$85&amp;$D$86,'CCG data'!$A:$AD,'CCG data'!S$3,FALSE))</f>
        <v>111</v>
      </c>
      <c r="I160" s="373"/>
      <c r="J160" s="373">
        <f>IF(OR(ISERROR(VLOOKUP($E160&amp;$D$85&amp;$D$86,'CCG data'!$A:$AD,'CCG data'!T$3,FALSE)),ISBLANK(VLOOKUP($E160&amp;$D$85&amp;$D$86,'CCG data'!$A:$AD,'CCG data'!T$3,FALSE))),"",VLOOKUP($E160&amp;$D$85&amp;$D$86,'CCG data'!$A:$AD,'CCG data'!T$3,FALSE))</f>
        <v>9.8000000000000007</v>
      </c>
      <c r="K160" s="373"/>
      <c r="L160" s="373">
        <f>IF(OR(ISERROR(VLOOKUP($E160&amp;$D$85&amp;$D$86,'CCG data'!$A:$AD,'CCG data'!U$3,FALSE)),ISBLANK(VLOOKUP($E160&amp;$D$85&amp;$D$86,'CCG data'!$A:$AD,'CCG data'!U$3,FALSE))),"",VLOOKUP($E160&amp;$D$85&amp;$D$86,'CCG data'!$A:$AD,'CCG data'!U$3,FALSE))</f>
        <v>47.5</v>
      </c>
      <c r="M160" s="374"/>
      <c r="N160" s="303">
        <f>IF(OR(ISERROR(VLOOKUP($E160&amp;$D$85&amp;$D$86,'CCG data'!$A:$AD,'CCG data'!G$3,FALSE)),ISBLANK(VLOOKUP($E160&amp;$D$85&amp;$D$86,'CCG data'!$A:$AD,'CCG data'!G$3,FALSE))),"",VLOOKUP($E160&amp;$D$85&amp;$D$86,'CCG data'!$A:$AD,'CCG data'!G$3,FALSE))</f>
        <v>267</v>
      </c>
      <c r="P160" s="354" t="str">
        <f>IF(OR(ISERROR(VLOOKUP($E160&amp;$D$85&amp;$D$86,'CCG data'!$A:$AD,'CCG data'!B$3,FALSE)),ISBLANK(VLOOKUP($E160&amp;$D$85&amp;$D$86,'CCG data'!$A:$AD,'CCG data'!B$3,FALSE))),"",VLOOKUP($E160&amp;$D$85&amp;$D$86,'CCG data'!$A:$AD,'CCG data'!B$3,FALSE))</f>
        <v/>
      </c>
      <c r="Q160" s="246"/>
      <c r="R160" s="246">
        <f>IF(OR(ISERROR(VLOOKUP($E160&amp;$D$85&amp;$D$86,'CCG data'!$A:$AD,'CCG data'!C$3,FALSE)),ISBLANK(VLOOKUP($E160&amp;$D$85&amp;$D$86,'CCG data'!$A:$AD,'CCG data'!C$3,FALSE))),"",VLOOKUP($E160&amp;$D$85&amp;$D$86,'CCG data'!$A:$AD,'CCG data'!C$3,FALSE))</f>
        <v>0.67041198501872656</v>
      </c>
      <c r="S160" s="246"/>
      <c r="T160" s="246">
        <f>IF(OR(ISERROR(VLOOKUP($E160&amp;$D$85&amp;$D$86,'CCG data'!$A:$AD,'CCG data'!D$3,FALSE)),ISBLANK(VLOOKUP($E160&amp;$D$85&amp;$D$86,'CCG data'!$A:$AD,'CCG data'!D$3,FALSE))),"",VLOOKUP($E160&amp;$D$85&amp;$D$86,'CCG data'!$A:$AD,'CCG data'!D$3,FALSE))</f>
        <v>5.6179775280898875E-2</v>
      </c>
      <c r="U160" s="246"/>
      <c r="V160" s="246">
        <f>IF(OR(ISERROR(VLOOKUP($E160&amp;$D$85&amp;$D$86,'CCG data'!$A:$AD,'CCG data'!E$3,FALSE)),ISBLANK(VLOOKUP($E160&amp;$D$85&amp;$D$86,'CCG data'!$A:$AD,'CCG data'!E$3,FALSE))),"",VLOOKUP($E160&amp;$D$85&amp;$D$86,'CCG data'!$A:$AD,'CCG data'!E$3,FALSE))</f>
        <v>0.27340823970037453</v>
      </c>
      <c r="W160" s="387"/>
      <c r="Z160" s="178">
        <f>IFERROR(VLOOKUP($E160&amp;$D$86, Outliers!$A$4:$P$214,13,FALSE),"0")</f>
        <v>0</v>
      </c>
      <c r="AA160" s="178">
        <f>IFERROR(VLOOKUP($E160&amp;$D$86, Outliers!$A$4:$P$214,14,FALSE),"0")</f>
        <v>0</v>
      </c>
      <c r="AB160" s="178">
        <f>IFERROR(VLOOKUP($E160&amp;$D$86, Outliers!$A$4:$P$214,15,FALSE),"0")</f>
        <v>1</v>
      </c>
    </row>
    <row r="161" spans="4:28" x14ac:dyDescent="0.25">
      <c r="D161" s="301"/>
      <c r="E161" s="107" t="s">
        <v>27</v>
      </c>
      <c r="F161" s="99" t="str">
        <f>IF(P160="","",VLOOKUP($E160&amp;$D$85&amp;$D$86,'CCG data'!$A:$AD,'CCG data'!W$3,FALSE))</f>
        <v/>
      </c>
      <c r="G161" s="100" t="str">
        <f>IF(P160="","",VLOOKUP($E160&amp;$D$85&amp;$D$86,'CCG data'!$A:$AD,'CCG data'!X$3,FALSE))</f>
        <v/>
      </c>
      <c r="H161" s="100">
        <f>IF(R160="","",VLOOKUP($E160&amp;$D$85&amp;$D$86,'CCG data'!$A:$AD,'CCG data'!Y$3,FALSE))</f>
        <v>94.7</v>
      </c>
      <c r="I161" s="100">
        <f>IF(R160="","",VLOOKUP($E160&amp;$D$85&amp;$D$86,'CCG data'!$A:$AD,'CCG data'!Z$3,FALSE))</f>
        <v>127.3</v>
      </c>
      <c r="J161" s="100">
        <f>IF(T160="","",VLOOKUP($E160&amp;$D$85&amp;$D$86,'CCG data'!$A:$AD,'CCG data'!AA$3,FALSE))</f>
        <v>4.8</v>
      </c>
      <c r="K161" s="100">
        <f>IF(T160="","",VLOOKUP($E160&amp;$D$85&amp;$D$86,'CCG data'!$A:$AD,'CCG data'!AB$3,FALSE))</f>
        <v>14.7</v>
      </c>
      <c r="L161" s="100">
        <f>IF(V160="","",VLOOKUP($E160&amp;$D$85&amp;$D$86,'CCG data'!$A:$AD,'CCG data'!AC$3,FALSE))</f>
        <v>36.6</v>
      </c>
      <c r="M161" s="100">
        <f>IF(V160="","",VLOOKUP($E160&amp;$D$85&amp;$D$86,'CCG data'!$A:$AD,'CCG data'!AD$3,FALSE))</f>
        <v>58.4</v>
      </c>
      <c r="N161" s="304"/>
      <c r="P161" s="162" t="str">
        <f>IF(P160="","",VLOOKUP($E160&amp;$D$85&amp;$D$86,'CCG data'!$A:$AD,'CCG data'!I$3,FALSE))</f>
        <v/>
      </c>
      <c r="Q161" s="15" t="str">
        <f>IF(P160="","",VLOOKUP($E160&amp;$D$85&amp;$D$86,'CCG data'!$A:$AD,'CCG data'!J$3,FALSE))</f>
        <v/>
      </c>
      <c r="R161" s="15">
        <f>IF(R160="","",VLOOKUP($E160&amp;$D$85&amp;$D$86,'CCG data'!$A:$AD,'CCG data'!K$3,FALSE))</f>
        <v>0.61199999999999999</v>
      </c>
      <c r="S161" s="15">
        <f>IF(R160="","",VLOOKUP($E160&amp;$D$85&amp;$D$86,'CCG data'!$A:$AD,'CCG data'!L$3,FALSE))</f>
        <v>0.72399999999999998</v>
      </c>
      <c r="T161" s="15">
        <f>IF(T160="","",VLOOKUP($E160&amp;$D$85&amp;$D$86,'CCG data'!$A:$AD,'CCG data'!M$3,FALSE))</f>
        <v>3.4000000000000002E-2</v>
      </c>
      <c r="U161" s="15">
        <f>IF(T160="","",VLOOKUP($E160&amp;$D$85&amp;$D$86,'CCG data'!$A:$AD,'CCG data'!N$3,FALSE))</f>
        <v>9.0999999999999998E-2</v>
      </c>
      <c r="V161" s="15">
        <f>IF(V160="","",VLOOKUP($E160&amp;$D$85&amp;$D$86,'CCG data'!$A:$AD,'CCG data'!O$3,FALSE))</f>
        <v>0.223</v>
      </c>
      <c r="W161" s="142">
        <f>IF(V160="","",VLOOKUP($E160&amp;$D$85&amp;$D$86,'CCG data'!$A:$AD,'CCG data'!P$3,FALSE))</f>
        <v>0.33</v>
      </c>
      <c r="Z161" s="178" t="str">
        <f>IFERROR(VLOOKUP($E161&amp;$D$86, Outliers!$A$4:$P$214,13,FALSE),"0")</f>
        <v>0</v>
      </c>
      <c r="AA161" s="178" t="str">
        <f>IFERROR(VLOOKUP($E161&amp;$D$86, Outliers!$A$4:$P$214,14,FALSE),"0")</f>
        <v>0</v>
      </c>
      <c r="AB161" s="178" t="str">
        <f>IFERROR(VLOOKUP($E161&amp;$D$86, Outliers!$A$4:$P$214,15,FALSE),"0")</f>
        <v>0</v>
      </c>
    </row>
    <row r="162" spans="4:28" ht="15.75" x14ac:dyDescent="0.25">
      <c r="D162" s="301"/>
      <c r="E162" s="108" t="s">
        <v>452</v>
      </c>
      <c r="F162" s="372" t="str">
        <f>IF(OR(ISERROR(VLOOKUP($E162&amp;$D$85&amp;$D$86,'CCG data'!$A:$AD,'CCG data'!R$3,FALSE)),ISBLANK(VLOOKUP($E162&amp;$D$85&amp;$D$86,'CCG data'!$A:$AD,'CCG data'!R$3,FALSE))),"",VLOOKUP($E162&amp;$D$85&amp;$D$86,'CCG data'!$A:$AD,'CCG data'!R$3,FALSE))</f>
        <v/>
      </c>
      <c r="G162" s="373"/>
      <c r="H162" s="373">
        <f>IF(OR(ISERROR(VLOOKUP($E162&amp;$D$85&amp;$D$86,'CCG data'!$A:$AD,'CCG data'!S$3,FALSE)),ISBLANK(VLOOKUP($E162&amp;$D$85&amp;$D$86,'CCG data'!$A:$AD,'CCG data'!S$3,FALSE))),"",VLOOKUP($E162&amp;$D$85&amp;$D$86,'CCG data'!$A:$AD,'CCG data'!S$3,FALSE))</f>
        <v>105.7</v>
      </c>
      <c r="I162" s="373"/>
      <c r="J162" s="373">
        <f>IF(OR(ISERROR(VLOOKUP($E162&amp;$D$85&amp;$D$86,'CCG data'!$A:$AD,'CCG data'!T$3,FALSE)),ISBLANK(VLOOKUP($E162&amp;$D$85&amp;$D$86,'CCG data'!$A:$AD,'CCG data'!T$3,FALSE))),"",VLOOKUP($E162&amp;$D$85&amp;$D$86,'CCG data'!$A:$AD,'CCG data'!T$3,FALSE))</f>
        <v>12.9</v>
      </c>
      <c r="K162" s="373"/>
      <c r="L162" s="373">
        <f>IF(OR(ISERROR(VLOOKUP($E162&amp;$D$85&amp;$D$86,'CCG data'!$A:$AD,'CCG data'!U$3,FALSE)),ISBLANK(VLOOKUP($E162&amp;$D$85&amp;$D$86,'CCG data'!$A:$AD,'CCG data'!U$3,FALSE))),"",VLOOKUP($E162&amp;$D$85&amp;$D$86,'CCG data'!$A:$AD,'CCG data'!U$3,FALSE))</f>
        <v>41.2</v>
      </c>
      <c r="M162" s="374"/>
      <c r="N162" s="303">
        <f>IF(OR(ISERROR(VLOOKUP($E162&amp;$D$85&amp;$D$86,'CCG data'!$A:$AD,'CCG data'!G$3,FALSE)),ISBLANK(VLOOKUP($E162&amp;$D$85&amp;$D$86,'CCG data'!$A:$AD,'CCG data'!G$3,FALSE))),"",VLOOKUP($E162&amp;$D$85&amp;$D$86,'CCG data'!$A:$AD,'CCG data'!G$3,FALSE))</f>
        <v>1896</v>
      </c>
      <c r="P162" s="354" t="str">
        <f>IF(OR(ISERROR(VLOOKUP($E162&amp;$D$85&amp;$D$86,'CCG data'!$A:$AD,'CCG data'!B$3,FALSE)),ISBLANK(VLOOKUP($E162&amp;$D$85&amp;$D$86,'CCG data'!$A:$AD,'CCG data'!B$3,FALSE))),"",VLOOKUP($E162&amp;$D$85&amp;$D$86,'CCG data'!$A:$AD,'CCG data'!B$3,FALSE))</f>
        <v/>
      </c>
      <c r="Q162" s="246"/>
      <c r="R162" s="246">
        <f>IF(OR(ISERROR(VLOOKUP($E162&amp;$D$85&amp;$D$86,'CCG data'!$A:$AD,'CCG data'!C$3,FALSE)),ISBLANK(VLOOKUP($E162&amp;$D$85&amp;$D$86,'CCG data'!$A:$AD,'CCG data'!C$3,FALSE))),"",VLOOKUP($E162&amp;$D$85&amp;$D$86,'CCG data'!$A:$AD,'CCG data'!C$3,FALSE))</f>
        <v>0.66877637130801693</v>
      </c>
      <c r="S162" s="246"/>
      <c r="T162" s="246">
        <f>IF(OR(ISERROR(VLOOKUP($E162&amp;$D$85&amp;$D$86,'CCG data'!$A:$AD,'CCG data'!D$3,FALSE)),ISBLANK(VLOOKUP($E162&amp;$D$85&amp;$D$86,'CCG data'!$A:$AD,'CCG data'!D$3,FALSE))),"",VLOOKUP($E162&amp;$D$85&amp;$D$86,'CCG data'!$A:$AD,'CCG data'!D$3,FALSE))</f>
        <v>7.5421940928270037E-2</v>
      </c>
      <c r="U162" s="246"/>
      <c r="V162" s="246">
        <f>IF(OR(ISERROR(VLOOKUP($E162&amp;$D$85&amp;$D$86,'CCG data'!$A:$AD,'CCG data'!E$3,FALSE)),ISBLANK(VLOOKUP($E162&amp;$D$85&amp;$D$86,'CCG data'!$A:$AD,'CCG data'!E$3,FALSE))),"",VLOOKUP($E162&amp;$D$85&amp;$D$86,'CCG data'!$A:$AD,'CCG data'!E$3,FALSE))</f>
        <v>0.25580168776371309</v>
      </c>
      <c r="W162" s="387"/>
      <c r="Z162" s="178">
        <f>IFERROR(VLOOKUP($E162&amp;$D$86, Outliers!$A$4:$P$214,13,FALSE),"0")</f>
        <v>1</v>
      </c>
      <c r="AA162" s="178">
        <f>IFERROR(VLOOKUP($E162&amp;$D$86, Outliers!$A$4:$P$214,14,FALSE),"0")</f>
        <v>1</v>
      </c>
      <c r="AB162" s="178">
        <f>IFERROR(VLOOKUP($E162&amp;$D$86, Outliers!$A$4:$P$214,15,FALSE),"0")</f>
        <v>1</v>
      </c>
    </row>
    <row r="163" spans="4:28" x14ac:dyDescent="0.25">
      <c r="D163" s="301"/>
      <c r="E163" s="107" t="s">
        <v>27</v>
      </c>
      <c r="F163" s="99" t="str">
        <f>IF(P162="","",VLOOKUP($E162&amp;$D$85&amp;$D$86,'CCG data'!$A:$AD,'CCG data'!W$3,FALSE))</f>
        <v/>
      </c>
      <c r="G163" s="100" t="str">
        <f>IF(P162="","",VLOOKUP($E162&amp;$D$85&amp;$D$86,'CCG data'!$A:$AD,'CCG data'!X$3,FALSE))</f>
        <v/>
      </c>
      <c r="H163" s="100">
        <f>IF(R162="","",VLOOKUP($E162&amp;$D$85&amp;$D$86,'CCG data'!$A:$AD,'CCG data'!Y$3,FALSE))</f>
        <v>99.9</v>
      </c>
      <c r="I163" s="100">
        <f>IF(R162="","",VLOOKUP($E162&amp;$D$85&amp;$D$86,'CCG data'!$A:$AD,'CCG data'!Z$3,FALSE))</f>
        <v>111.5</v>
      </c>
      <c r="J163" s="100">
        <f>IF(T162="","",VLOOKUP($E162&amp;$D$85&amp;$D$86,'CCG data'!$A:$AD,'CCG data'!AA$3,FALSE))</f>
        <v>10.8</v>
      </c>
      <c r="K163" s="100">
        <f>IF(T162="","",VLOOKUP($E162&amp;$D$85&amp;$D$86,'CCG data'!$A:$AD,'CCG data'!AB$3,FALSE))</f>
        <v>15</v>
      </c>
      <c r="L163" s="100">
        <f>IF(V162="","",VLOOKUP($E162&amp;$D$85&amp;$D$86,'CCG data'!$A:$AD,'CCG data'!AC$3,FALSE))</f>
        <v>37.5</v>
      </c>
      <c r="M163" s="100">
        <f>IF(V162="","",VLOOKUP($E162&amp;$D$85&amp;$D$86,'CCG data'!$A:$AD,'CCG data'!AD$3,FALSE))</f>
        <v>44.8</v>
      </c>
      <c r="N163" s="304"/>
      <c r="P163" s="162" t="str">
        <f>IF(P162="","",VLOOKUP($E162&amp;$D$85&amp;$D$86,'CCG data'!$A:$AD,'CCG data'!I$3,FALSE))</f>
        <v/>
      </c>
      <c r="Q163" s="15" t="str">
        <f>IF(P162="","",VLOOKUP($E162&amp;$D$85&amp;$D$86,'CCG data'!$A:$AD,'CCG data'!J$3,FALSE))</f>
        <v/>
      </c>
      <c r="R163" s="15">
        <f>IF(R162="","",VLOOKUP($E162&amp;$D$85&amp;$D$86,'CCG data'!$A:$AD,'CCG data'!K$3,FALSE))</f>
        <v>0.64700000000000002</v>
      </c>
      <c r="S163" s="15">
        <f>IF(R162="","",VLOOKUP($E162&amp;$D$85&amp;$D$86,'CCG data'!$A:$AD,'CCG data'!L$3,FALSE))</f>
        <v>0.69</v>
      </c>
      <c r="T163" s="15">
        <f>IF(T162="","",VLOOKUP($E162&amp;$D$85&amp;$D$86,'CCG data'!$A:$AD,'CCG data'!M$3,FALSE))</f>
        <v>6.4000000000000001E-2</v>
      </c>
      <c r="U163" s="15">
        <f>IF(T162="","",VLOOKUP($E162&amp;$D$85&amp;$D$86,'CCG data'!$A:$AD,'CCG data'!N$3,FALSE))</f>
        <v>8.7999999999999995E-2</v>
      </c>
      <c r="V163" s="15">
        <f>IF(V162="","",VLOOKUP($E162&amp;$D$85&amp;$D$86,'CCG data'!$A:$AD,'CCG data'!O$3,FALSE))</f>
        <v>0.23699999999999999</v>
      </c>
      <c r="W163" s="142">
        <f>IF(V162="","",VLOOKUP($E162&amp;$D$85&amp;$D$86,'CCG data'!$A:$AD,'CCG data'!P$3,FALSE))</f>
        <v>0.27600000000000002</v>
      </c>
      <c r="Z163" s="178" t="str">
        <f>IFERROR(VLOOKUP($E163&amp;$D$86, Outliers!$A$4:$P$214,13,FALSE),"0")</f>
        <v>0</v>
      </c>
      <c r="AA163" s="178" t="str">
        <f>IFERROR(VLOOKUP($E163&amp;$D$86, Outliers!$A$4:$P$214,14,FALSE),"0")</f>
        <v>0</v>
      </c>
      <c r="AB163" s="178" t="str">
        <f>IFERROR(VLOOKUP($E163&amp;$D$86, Outliers!$A$4:$P$214,15,FALSE),"0")</f>
        <v>0</v>
      </c>
    </row>
    <row r="164" spans="4:28" ht="15.75" x14ac:dyDescent="0.25">
      <c r="D164" s="301"/>
      <c r="E164" s="108" t="s">
        <v>196</v>
      </c>
      <c r="F164" s="372" t="str">
        <f>IF(OR(ISERROR(VLOOKUP($E164&amp;$D$85&amp;$D$86,'CCG data'!$A:$AD,'CCG data'!R$3,FALSE)),ISBLANK(VLOOKUP($E164&amp;$D$85&amp;$D$86,'CCG data'!$A:$AD,'CCG data'!R$3,FALSE))),"",VLOOKUP($E164&amp;$D$85&amp;$D$86,'CCG data'!$A:$AD,'CCG data'!R$3,FALSE))</f>
        <v/>
      </c>
      <c r="G164" s="373"/>
      <c r="H164" s="373">
        <f>IF(OR(ISERROR(VLOOKUP($E164&amp;$D$85&amp;$D$86,'CCG data'!$A:$AD,'CCG data'!S$3,FALSE)),ISBLANK(VLOOKUP($E164&amp;$D$85&amp;$D$86,'CCG data'!$A:$AD,'CCG data'!S$3,FALSE))),"",VLOOKUP($E164&amp;$D$85&amp;$D$86,'CCG data'!$A:$AD,'CCG data'!S$3,FALSE))</f>
        <v>117.2</v>
      </c>
      <c r="I164" s="373"/>
      <c r="J164" s="373">
        <f>IF(OR(ISERROR(VLOOKUP($E164&amp;$D$85&amp;$D$86,'CCG data'!$A:$AD,'CCG data'!T$3,FALSE)),ISBLANK(VLOOKUP($E164&amp;$D$85&amp;$D$86,'CCG data'!$A:$AD,'CCG data'!T$3,FALSE))),"",VLOOKUP($E164&amp;$D$85&amp;$D$86,'CCG data'!$A:$AD,'CCG data'!T$3,FALSE))</f>
        <v>12.6</v>
      </c>
      <c r="K164" s="373"/>
      <c r="L164" s="373">
        <f>IF(OR(ISERROR(VLOOKUP($E164&amp;$D$85&amp;$D$86,'CCG data'!$A:$AD,'CCG data'!U$3,FALSE)),ISBLANK(VLOOKUP($E164&amp;$D$85&amp;$D$86,'CCG data'!$A:$AD,'CCG data'!U$3,FALSE))),"",VLOOKUP($E164&amp;$D$85&amp;$D$86,'CCG data'!$A:$AD,'CCG data'!U$3,FALSE))</f>
        <v>23.7</v>
      </c>
      <c r="M164" s="374"/>
      <c r="N164" s="303">
        <f>IF(OR(ISERROR(VLOOKUP($E164&amp;$D$85&amp;$D$86,'CCG data'!$A:$AD,'CCG data'!G$3,FALSE)),ISBLANK(VLOOKUP($E164&amp;$D$85&amp;$D$86,'CCG data'!$A:$AD,'CCG data'!G$3,FALSE))),"",VLOOKUP($E164&amp;$D$85&amp;$D$86,'CCG data'!$A:$AD,'CCG data'!G$3,FALSE))</f>
        <v>397</v>
      </c>
      <c r="P164" s="354" t="str">
        <f>IF(OR(ISERROR(VLOOKUP($E164&amp;$D$85&amp;$D$86,'CCG data'!$A:$AD,'CCG data'!B$3,FALSE)),ISBLANK(VLOOKUP($E164&amp;$D$85&amp;$D$86,'CCG data'!$A:$AD,'CCG data'!B$3,FALSE))),"",VLOOKUP($E164&amp;$D$85&amp;$D$86,'CCG data'!$A:$AD,'CCG data'!B$3,FALSE))</f>
        <v/>
      </c>
      <c r="Q164" s="246"/>
      <c r="R164" s="246">
        <f>IF(OR(ISERROR(VLOOKUP($E164&amp;$D$85&amp;$D$86,'CCG data'!$A:$AD,'CCG data'!C$3,FALSE)),ISBLANK(VLOOKUP($E164&amp;$D$85&amp;$D$86,'CCG data'!$A:$AD,'CCG data'!C$3,FALSE))),"",VLOOKUP($E164&amp;$D$85&amp;$D$86,'CCG data'!$A:$AD,'CCG data'!C$3,FALSE))</f>
        <v>0.76070528967254403</v>
      </c>
      <c r="S164" s="246"/>
      <c r="T164" s="246">
        <f>IF(OR(ISERROR(VLOOKUP($E164&amp;$D$85&amp;$D$86,'CCG data'!$A:$AD,'CCG data'!D$3,FALSE)),ISBLANK(VLOOKUP($E164&amp;$D$85&amp;$D$86,'CCG data'!$A:$AD,'CCG data'!D$3,FALSE))),"",VLOOKUP($E164&amp;$D$85&amp;$D$86,'CCG data'!$A:$AD,'CCG data'!D$3,FALSE))</f>
        <v>8.3123425692695208E-2</v>
      </c>
      <c r="U164" s="246"/>
      <c r="V164" s="246">
        <f>IF(OR(ISERROR(VLOOKUP($E164&amp;$D$85&amp;$D$86,'CCG data'!$A:$AD,'CCG data'!E$3,FALSE)),ISBLANK(VLOOKUP($E164&amp;$D$85&amp;$D$86,'CCG data'!$A:$AD,'CCG data'!E$3,FALSE))),"",VLOOKUP($E164&amp;$D$85&amp;$D$86,'CCG data'!$A:$AD,'CCG data'!E$3,FALSE))</f>
        <v>0.15617128463476071</v>
      </c>
      <c r="W164" s="387"/>
      <c r="Z164" s="178">
        <f>IFERROR(VLOOKUP($E164&amp;$D$86, Outliers!$A$4:$P$214,13,FALSE),"0")</f>
        <v>0</v>
      </c>
      <c r="AA164" s="178">
        <f>IFERROR(VLOOKUP($E164&amp;$D$86, Outliers!$A$4:$P$214,14,FALSE),"0")</f>
        <v>0</v>
      </c>
      <c r="AB164" s="178">
        <f>IFERROR(VLOOKUP($E164&amp;$D$86, Outliers!$A$4:$P$214,15,FALSE),"0")</f>
        <v>0</v>
      </c>
    </row>
    <row r="165" spans="4:28" x14ac:dyDescent="0.25">
      <c r="D165" s="301"/>
      <c r="E165" s="107" t="s">
        <v>27</v>
      </c>
      <c r="F165" s="99" t="str">
        <f>IF(P164="","",VLOOKUP($E164&amp;$D$85&amp;$D$86,'CCG data'!$A:$AD,'CCG data'!W$3,FALSE))</f>
        <v/>
      </c>
      <c r="G165" s="100" t="str">
        <f>IF(P164="","",VLOOKUP($E164&amp;$D$85&amp;$D$86,'CCG data'!$A:$AD,'CCG data'!X$3,FALSE))</f>
        <v/>
      </c>
      <c r="H165" s="100">
        <f>IF(R164="","",VLOOKUP($E164&amp;$D$85&amp;$D$86,'CCG data'!$A:$AD,'CCG data'!Y$3,FALSE))</f>
        <v>104</v>
      </c>
      <c r="I165" s="100">
        <f>IF(R164="","",VLOOKUP($E164&amp;$D$85&amp;$D$86,'CCG data'!$A:$AD,'CCG data'!Z$3,FALSE))</f>
        <v>130.5</v>
      </c>
      <c r="J165" s="100">
        <f>IF(T164="","",VLOOKUP($E164&amp;$D$85&amp;$D$86,'CCG data'!$A:$AD,'CCG data'!AA$3,FALSE))</f>
        <v>8.3000000000000007</v>
      </c>
      <c r="K165" s="100">
        <f>IF(T164="","",VLOOKUP($E164&amp;$D$85&amp;$D$86,'CCG data'!$A:$AD,'CCG data'!AB$3,FALSE))</f>
        <v>16.899999999999999</v>
      </c>
      <c r="L165" s="100">
        <f>IF(V164="","",VLOOKUP($E164&amp;$D$85&amp;$D$86,'CCG data'!$A:$AD,'CCG data'!AC$3,FALSE))</f>
        <v>17.8</v>
      </c>
      <c r="M165" s="100">
        <f>IF(V164="","",VLOOKUP($E164&amp;$D$85&amp;$D$86,'CCG data'!$A:$AD,'CCG data'!AD$3,FALSE))</f>
        <v>29.7</v>
      </c>
      <c r="N165" s="304"/>
      <c r="P165" s="162" t="str">
        <f>IF(P164="","",VLOOKUP($E164&amp;$D$85&amp;$D$86,'CCG data'!$A:$AD,'CCG data'!I$3,FALSE))</f>
        <v/>
      </c>
      <c r="Q165" s="15" t="str">
        <f>IF(P164="","",VLOOKUP($E164&amp;$D$85&amp;$D$86,'CCG data'!$A:$AD,'CCG data'!J$3,FALSE))</f>
        <v/>
      </c>
      <c r="R165" s="15">
        <f>IF(R164="","",VLOOKUP($E164&amp;$D$85&amp;$D$86,'CCG data'!$A:$AD,'CCG data'!K$3,FALSE))</f>
        <v>0.71599999999999997</v>
      </c>
      <c r="S165" s="15">
        <f>IF(R164="","",VLOOKUP($E164&amp;$D$85&amp;$D$86,'CCG data'!$A:$AD,'CCG data'!L$3,FALSE))</f>
        <v>0.8</v>
      </c>
      <c r="T165" s="15">
        <f>IF(T164="","",VLOOKUP($E164&amp;$D$85&amp;$D$86,'CCG data'!$A:$AD,'CCG data'!M$3,FALSE))</f>
        <v>0.06</v>
      </c>
      <c r="U165" s="15">
        <f>IF(T164="","",VLOOKUP($E164&amp;$D$85&amp;$D$86,'CCG data'!$A:$AD,'CCG data'!N$3,FALSE))</f>
        <v>0.114</v>
      </c>
      <c r="V165" s="15">
        <f>IF(V164="","",VLOOKUP($E164&amp;$D$85&amp;$D$86,'CCG data'!$A:$AD,'CCG data'!O$3,FALSE))</f>
        <v>0.124</v>
      </c>
      <c r="W165" s="142">
        <f>IF(V164="","",VLOOKUP($E164&amp;$D$85&amp;$D$86,'CCG data'!$A:$AD,'CCG data'!P$3,FALSE))</f>
        <v>0.19500000000000001</v>
      </c>
      <c r="Z165" s="178" t="str">
        <f>IFERROR(VLOOKUP($E165&amp;$D$86, Outliers!$A$4:$P$214,13,FALSE),"0")</f>
        <v>0</v>
      </c>
      <c r="AA165" s="178" t="str">
        <f>IFERROR(VLOOKUP($E165&amp;$D$86, Outliers!$A$4:$P$214,14,FALSE),"0")</f>
        <v>0</v>
      </c>
      <c r="AB165" s="178" t="str">
        <f>IFERROR(VLOOKUP($E165&amp;$D$86, Outliers!$A$4:$P$214,15,FALSE),"0")</f>
        <v>0</v>
      </c>
    </row>
    <row r="166" spans="4:28" ht="15.75" x14ac:dyDescent="0.25">
      <c r="D166" s="301"/>
      <c r="E166" s="108" t="s">
        <v>197</v>
      </c>
      <c r="F166" s="372" t="str">
        <f>IF(OR(ISERROR(VLOOKUP($E166&amp;$D$85&amp;$D$86,'CCG data'!$A:$AD,'CCG data'!R$3,FALSE)),ISBLANK(VLOOKUP($E166&amp;$D$85&amp;$D$86,'CCG data'!$A:$AD,'CCG data'!R$3,FALSE))),"",VLOOKUP($E166&amp;$D$85&amp;$D$86,'CCG data'!$A:$AD,'CCG data'!R$3,FALSE))</f>
        <v/>
      </c>
      <c r="G166" s="373"/>
      <c r="H166" s="373">
        <f>IF(OR(ISERROR(VLOOKUP($E166&amp;$D$85&amp;$D$86,'CCG data'!$A:$AD,'CCG data'!S$3,FALSE)),ISBLANK(VLOOKUP($E166&amp;$D$85&amp;$D$86,'CCG data'!$A:$AD,'CCG data'!S$3,FALSE))),"",VLOOKUP($E166&amp;$D$85&amp;$D$86,'CCG data'!$A:$AD,'CCG data'!S$3,FALSE))</f>
        <v>129.69999999999999</v>
      </c>
      <c r="I166" s="373"/>
      <c r="J166" s="373">
        <f>IF(OR(ISERROR(VLOOKUP($E166&amp;$D$85&amp;$D$86,'CCG data'!$A:$AD,'CCG data'!T$3,FALSE)),ISBLANK(VLOOKUP($E166&amp;$D$85&amp;$D$86,'CCG data'!$A:$AD,'CCG data'!T$3,FALSE))),"",VLOOKUP($E166&amp;$D$85&amp;$D$86,'CCG data'!$A:$AD,'CCG data'!T$3,FALSE))</f>
        <v>29.3</v>
      </c>
      <c r="K166" s="373"/>
      <c r="L166" s="373">
        <f>IF(OR(ISERROR(VLOOKUP($E166&amp;$D$85&amp;$D$86,'CCG data'!$A:$AD,'CCG data'!U$3,FALSE)),ISBLANK(VLOOKUP($E166&amp;$D$85&amp;$D$86,'CCG data'!$A:$AD,'CCG data'!U$3,FALSE))),"",VLOOKUP($E166&amp;$D$85&amp;$D$86,'CCG data'!$A:$AD,'CCG data'!U$3,FALSE))</f>
        <v>32.1</v>
      </c>
      <c r="M166" s="374"/>
      <c r="N166" s="303">
        <f>IF(OR(ISERROR(VLOOKUP($E166&amp;$D$85&amp;$D$86,'CCG data'!$A:$AD,'CCG data'!G$3,FALSE)),ISBLANK(VLOOKUP($E166&amp;$D$85&amp;$D$86,'CCG data'!$A:$AD,'CCG data'!G$3,FALSE))),"",VLOOKUP($E166&amp;$D$85&amp;$D$86,'CCG data'!$A:$AD,'CCG data'!G$3,FALSE))</f>
        <v>1664</v>
      </c>
      <c r="P166" s="354" t="str">
        <f>IF(OR(ISERROR(VLOOKUP($E166&amp;$D$85&amp;$D$86,'CCG data'!$A:$AD,'CCG data'!B$3,FALSE)),ISBLANK(VLOOKUP($E166&amp;$D$85&amp;$D$86,'CCG data'!$A:$AD,'CCG data'!B$3,FALSE))),"",VLOOKUP($E166&amp;$D$85&amp;$D$86,'CCG data'!$A:$AD,'CCG data'!B$3,FALSE))</f>
        <v/>
      </c>
      <c r="Q166" s="246"/>
      <c r="R166" s="246">
        <f>IF(OR(ISERROR(VLOOKUP($E166&amp;$D$85&amp;$D$86,'CCG data'!$A:$AD,'CCG data'!C$3,FALSE)),ISBLANK(VLOOKUP($E166&amp;$D$85&amp;$D$86,'CCG data'!$A:$AD,'CCG data'!C$3,FALSE))),"",VLOOKUP($E166&amp;$D$85&amp;$D$86,'CCG data'!$A:$AD,'CCG data'!C$3,FALSE))</f>
        <v>0.68509615384615385</v>
      </c>
      <c r="S166" s="246"/>
      <c r="T166" s="246">
        <f>IF(OR(ISERROR(VLOOKUP($E166&amp;$D$85&amp;$D$86,'CCG data'!$A:$AD,'CCG data'!D$3,FALSE)),ISBLANK(VLOOKUP($E166&amp;$D$85&amp;$D$86,'CCG data'!$A:$AD,'CCG data'!D$3,FALSE))),"",VLOOKUP($E166&amp;$D$85&amp;$D$86,'CCG data'!$A:$AD,'CCG data'!D$3,FALSE))</f>
        <v>0.140625</v>
      </c>
      <c r="U166" s="246"/>
      <c r="V166" s="246">
        <f>IF(OR(ISERROR(VLOOKUP($E166&amp;$D$85&amp;$D$86,'CCG data'!$A:$AD,'CCG data'!E$3,FALSE)),ISBLANK(VLOOKUP($E166&amp;$D$85&amp;$D$86,'CCG data'!$A:$AD,'CCG data'!E$3,FALSE))),"",VLOOKUP($E166&amp;$D$85&amp;$D$86,'CCG data'!$A:$AD,'CCG data'!E$3,FALSE))</f>
        <v>0.17427884615384615</v>
      </c>
      <c r="W166" s="387"/>
      <c r="Z166" s="178">
        <f>IFERROR(VLOOKUP($E166&amp;$D$86, Outliers!$A$4:$P$214,13,FALSE),"0")</f>
        <v>0</v>
      </c>
      <c r="AA166" s="178">
        <f>IFERROR(VLOOKUP($E166&amp;$D$86, Outliers!$A$4:$P$214,14,FALSE),"0")</f>
        <v>1</v>
      </c>
      <c r="AB166" s="178">
        <f>IFERROR(VLOOKUP($E166&amp;$D$86, Outliers!$A$4:$P$214,15,FALSE),"0")</f>
        <v>0</v>
      </c>
    </row>
    <row r="167" spans="4:28" x14ac:dyDescent="0.25">
      <c r="D167" s="301"/>
      <c r="E167" s="107" t="s">
        <v>27</v>
      </c>
      <c r="F167" s="99" t="str">
        <f>IF(P166="","",VLOOKUP($E166&amp;$D$85&amp;$D$86,'CCG data'!$A:$AD,'CCG data'!W$3,FALSE))</f>
        <v/>
      </c>
      <c r="G167" s="100" t="str">
        <f>IF(P166="","",VLOOKUP($E166&amp;$D$85&amp;$D$86,'CCG data'!$A:$AD,'CCG data'!X$3,FALSE))</f>
        <v/>
      </c>
      <c r="H167" s="100">
        <f>IF(R166="","",VLOOKUP($E166&amp;$D$85&amp;$D$86,'CCG data'!$A:$AD,'CCG data'!Y$3,FALSE))</f>
        <v>122.2</v>
      </c>
      <c r="I167" s="100">
        <f>IF(R166="","",VLOOKUP($E166&amp;$D$85&amp;$D$86,'CCG data'!$A:$AD,'CCG data'!Z$3,FALSE))</f>
        <v>137.30000000000001</v>
      </c>
      <c r="J167" s="100">
        <f>IF(T166="","",VLOOKUP($E166&amp;$D$85&amp;$D$86,'CCG data'!$A:$AD,'CCG data'!AA$3,FALSE))</f>
        <v>25.5</v>
      </c>
      <c r="K167" s="100">
        <f>IF(T166="","",VLOOKUP($E166&amp;$D$85&amp;$D$86,'CCG data'!$A:$AD,'CCG data'!AB$3,FALSE))</f>
        <v>33</v>
      </c>
      <c r="L167" s="100">
        <f>IF(V166="","",VLOOKUP($E166&amp;$D$85&amp;$D$86,'CCG data'!$A:$AD,'CCG data'!AC$3,FALSE))</f>
        <v>28.4</v>
      </c>
      <c r="M167" s="100">
        <f>IF(V166="","",VLOOKUP($E166&amp;$D$85&amp;$D$86,'CCG data'!$A:$AD,'CCG data'!AD$3,FALSE))</f>
        <v>35.799999999999997</v>
      </c>
      <c r="N167" s="304"/>
      <c r="P167" s="162" t="str">
        <f>IF(P166="","",VLOOKUP($E166&amp;$D$85&amp;$D$86,'CCG data'!$A:$AD,'CCG data'!I$3,FALSE))</f>
        <v/>
      </c>
      <c r="Q167" s="15" t="str">
        <f>IF(P166="","",VLOOKUP($E166&amp;$D$85&amp;$D$86,'CCG data'!$A:$AD,'CCG data'!J$3,FALSE))</f>
        <v/>
      </c>
      <c r="R167" s="15">
        <f>IF(R166="","",VLOOKUP($E166&amp;$D$85&amp;$D$86,'CCG data'!$A:$AD,'CCG data'!K$3,FALSE))</f>
        <v>0.66200000000000003</v>
      </c>
      <c r="S167" s="15">
        <f>IF(R166="","",VLOOKUP($E166&amp;$D$85&amp;$D$86,'CCG data'!$A:$AD,'CCG data'!L$3,FALSE))</f>
        <v>0.70699999999999996</v>
      </c>
      <c r="T167" s="15">
        <f>IF(T166="","",VLOOKUP($E166&amp;$D$85&amp;$D$86,'CCG data'!$A:$AD,'CCG data'!M$3,FALSE))</f>
        <v>0.125</v>
      </c>
      <c r="U167" s="15">
        <f>IF(T166="","",VLOOKUP($E166&amp;$D$85&amp;$D$86,'CCG data'!$A:$AD,'CCG data'!N$3,FALSE))</f>
        <v>0.158</v>
      </c>
      <c r="V167" s="15">
        <f>IF(V166="","",VLOOKUP($E166&amp;$D$85&amp;$D$86,'CCG data'!$A:$AD,'CCG data'!O$3,FALSE))</f>
        <v>0.157</v>
      </c>
      <c r="W167" s="142">
        <f>IF(V166="","",VLOOKUP($E166&amp;$D$85&amp;$D$86,'CCG data'!$A:$AD,'CCG data'!P$3,FALSE))</f>
        <v>0.193</v>
      </c>
      <c r="Z167" s="178" t="str">
        <f>IFERROR(VLOOKUP($E167&amp;$D$86, Outliers!$A$4:$P$214,13,FALSE),"0")</f>
        <v>0</v>
      </c>
      <c r="AA167" s="178" t="str">
        <f>IFERROR(VLOOKUP($E167&amp;$D$86, Outliers!$A$4:$P$214,14,FALSE),"0")</f>
        <v>0</v>
      </c>
      <c r="AB167" s="178" t="str">
        <f>IFERROR(VLOOKUP($E167&amp;$D$86, Outliers!$A$4:$P$214,15,FALSE),"0")</f>
        <v>0</v>
      </c>
    </row>
    <row r="168" spans="4:28" ht="15.75" x14ac:dyDescent="0.25">
      <c r="D168" s="301"/>
      <c r="E168" s="108" t="s">
        <v>198</v>
      </c>
      <c r="F168" s="372" t="str">
        <f>IF(OR(ISERROR(VLOOKUP($E168&amp;$D$85&amp;$D$86,'CCG data'!$A:$AD,'CCG data'!R$3,FALSE)),ISBLANK(VLOOKUP($E168&amp;$D$85&amp;$D$86,'CCG data'!$A:$AD,'CCG data'!R$3,FALSE))),"",VLOOKUP($E168&amp;$D$85&amp;$D$86,'CCG data'!$A:$AD,'CCG data'!R$3,FALSE))</f>
        <v/>
      </c>
      <c r="G168" s="373"/>
      <c r="H168" s="373">
        <f>IF(OR(ISERROR(VLOOKUP($E168&amp;$D$85&amp;$D$86,'CCG data'!$A:$AD,'CCG data'!S$3,FALSE)),ISBLANK(VLOOKUP($E168&amp;$D$85&amp;$D$86,'CCG data'!$A:$AD,'CCG data'!S$3,FALSE))),"",VLOOKUP($E168&amp;$D$85&amp;$D$86,'CCG data'!$A:$AD,'CCG data'!S$3,FALSE))</f>
        <v>132</v>
      </c>
      <c r="I168" s="373"/>
      <c r="J168" s="373">
        <f>IF(OR(ISERROR(VLOOKUP($E168&amp;$D$85&amp;$D$86,'CCG data'!$A:$AD,'CCG data'!T$3,FALSE)),ISBLANK(VLOOKUP($E168&amp;$D$85&amp;$D$86,'CCG data'!$A:$AD,'CCG data'!T$3,FALSE))),"",VLOOKUP($E168&amp;$D$85&amp;$D$86,'CCG data'!$A:$AD,'CCG data'!T$3,FALSE))</f>
        <v>11.3</v>
      </c>
      <c r="K168" s="373"/>
      <c r="L168" s="373">
        <f>IF(OR(ISERROR(VLOOKUP($E168&amp;$D$85&amp;$D$86,'CCG data'!$A:$AD,'CCG data'!U$3,FALSE)),ISBLANK(VLOOKUP($E168&amp;$D$85&amp;$D$86,'CCG data'!$A:$AD,'CCG data'!U$3,FALSE))),"",VLOOKUP($E168&amp;$D$85&amp;$D$86,'CCG data'!$A:$AD,'CCG data'!U$3,FALSE))</f>
        <v>17.600000000000001</v>
      </c>
      <c r="M168" s="374"/>
      <c r="N168" s="303">
        <f>IF(OR(ISERROR(VLOOKUP($E168&amp;$D$85&amp;$D$86,'CCG data'!$A:$AD,'CCG data'!G$3,FALSE)),ISBLANK(VLOOKUP($E168&amp;$D$85&amp;$D$86,'CCG data'!$A:$AD,'CCG data'!G$3,FALSE))),"",VLOOKUP($E168&amp;$D$85&amp;$D$86,'CCG data'!$A:$AD,'CCG data'!G$3,FALSE))</f>
        <v>3122</v>
      </c>
      <c r="P168" s="354" t="str">
        <f>IF(OR(ISERROR(VLOOKUP($E168&amp;$D$85&amp;$D$86,'CCG data'!$A:$AD,'CCG data'!B$3,FALSE)),ISBLANK(VLOOKUP($E168&amp;$D$85&amp;$D$86,'CCG data'!$A:$AD,'CCG data'!B$3,FALSE))),"",VLOOKUP($E168&amp;$D$85&amp;$D$86,'CCG data'!$A:$AD,'CCG data'!B$3,FALSE))</f>
        <v/>
      </c>
      <c r="Q168" s="246"/>
      <c r="R168" s="246">
        <f>IF(OR(ISERROR(VLOOKUP($E168&amp;$D$85&amp;$D$86,'CCG data'!$A:$AD,'CCG data'!C$3,FALSE)),ISBLANK(VLOOKUP($E168&amp;$D$85&amp;$D$86,'CCG data'!$A:$AD,'CCG data'!C$3,FALSE))),"",VLOOKUP($E168&amp;$D$85&amp;$D$86,'CCG data'!$A:$AD,'CCG data'!C$3,FALSE))</f>
        <v>0.83087764253683538</v>
      </c>
      <c r="S168" s="246"/>
      <c r="T168" s="246">
        <f>IF(OR(ISERROR(VLOOKUP($E168&amp;$D$85&amp;$D$86,'CCG data'!$A:$AD,'CCG data'!D$3,FALSE)),ISBLANK(VLOOKUP($E168&amp;$D$85&amp;$D$86,'CCG data'!$A:$AD,'CCG data'!D$3,FALSE))),"",VLOOKUP($E168&amp;$D$85&amp;$D$86,'CCG data'!$A:$AD,'CCG data'!D$3,FALSE))</f>
        <v>6.1499039077514417E-2</v>
      </c>
      <c r="U168" s="246"/>
      <c r="V168" s="246">
        <f>IF(OR(ISERROR(VLOOKUP($E168&amp;$D$85&amp;$D$86,'CCG data'!$A:$AD,'CCG data'!E$3,FALSE)),ISBLANK(VLOOKUP($E168&amp;$D$85&amp;$D$86,'CCG data'!$A:$AD,'CCG data'!E$3,FALSE))),"",VLOOKUP($E168&amp;$D$85&amp;$D$86,'CCG data'!$A:$AD,'CCG data'!E$3,FALSE))</f>
        <v>0.10762331838565023</v>
      </c>
      <c r="W168" s="387"/>
      <c r="Z168" s="178">
        <f>IFERROR(VLOOKUP($E168&amp;$D$86, Outliers!$A$4:$P$214,13,FALSE),"0")</f>
        <v>0</v>
      </c>
      <c r="AA168" s="178">
        <f>IFERROR(VLOOKUP($E168&amp;$D$86, Outliers!$A$4:$P$214,14,FALSE),"0")</f>
        <v>1</v>
      </c>
      <c r="AB168" s="178">
        <f>IFERROR(VLOOKUP($E168&amp;$D$86, Outliers!$A$4:$P$214,15,FALSE),"0")</f>
        <v>1</v>
      </c>
    </row>
    <row r="169" spans="4:28" x14ac:dyDescent="0.25">
      <c r="D169" s="301"/>
      <c r="E169" s="107" t="s">
        <v>27</v>
      </c>
      <c r="F169" s="99" t="str">
        <f>IF(P168="","",VLOOKUP($E168&amp;$D$85&amp;$D$86,'CCG data'!$A:$AD,'CCG data'!W$3,FALSE))</f>
        <v/>
      </c>
      <c r="G169" s="100" t="str">
        <f>IF(P168="","",VLOOKUP($E168&amp;$D$85&amp;$D$86,'CCG data'!$A:$AD,'CCG data'!X$3,FALSE))</f>
        <v/>
      </c>
      <c r="H169" s="100">
        <f>IF(R168="","",VLOOKUP($E168&amp;$D$85&amp;$D$86,'CCG data'!$A:$AD,'CCG data'!Y$3,FALSE))</f>
        <v>126.9</v>
      </c>
      <c r="I169" s="100">
        <f>IF(R168="","",VLOOKUP($E168&amp;$D$85&amp;$D$86,'CCG data'!$A:$AD,'CCG data'!Z$3,FALSE))</f>
        <v>137.1</v>
      </c>
      <c r="J169" s="100">
        <f>IF(T168="","",VLOOKUP($E168&amp;$D$85&amp;$D$86,'CCG data'!$A:$AD,'CCG data'!AA$3,FALSE))</f>
        <v>9.6999999999999993</v>
      </c>
      <c r="K169" s="100">
        <f>IF(T168="","",VLOOKUP($E168&amp;$D$85&amp;$D$86,'CCG data'!$A:$AD,'CCG data'!AB$3,FALSE))</f>
        <v>12.9</v>
      </c>
      <c r="L169" s="100">
        <f>IF(V168="","",VLOOKUP($E168&amp;$D$85&amp;$D$86,'CCG data'!$A:$AD,'CCG data'!AC$3,FALSE))</f>
        <v>15.7</v>
      </c>
      <c r="M169" s="100">
        <f>IF(V168="","",VLOOKUP($E168&amp;$D$85&amp;$D$86,'CCG data'!$A:$AD,'CCG data'!AD$3,FALSE))</f>
        <v>19.399999999999999</v>
      </c>
      <c r="N169" s="304"/>
      <c r="P169" s="162" t="str">
        <f>IF(P168="","",VLOOKUP($E168&amp;$D$85&amp;$D$86,'CCG data'!$A:$AD,'CCG data'!I$3,FALSE))</f>
        <v/>
      </c>
      <c r="Q169" s="15" t="str">
        <f>IF(P168="","",VLOOKUP($E168&amp;$D$85&amp;$D$86,'CCG data'!$A:$AD,'CCG data'!J$3,FALSE))</f>
        <v/>
      </c>
      <c r="R169" s="15">
        <f>IF(R168="","",VLOOKUP($E168&amp;$D$85&amp;$D$86,'CCG data'!$A:$AD,'CCG data'!K$3,FALSE))</f>
        <v>0.81699999999999995</v>
      </c>
      <c r="S169" s="15">
        <f>IF(R168="","",VLOOKUP($E168&amp;$D$85&amp;$D$86,'CCG data'!$A:$AD,'CCG data'!L$3,FALSE))</f>
        <v>0.84399999999999997</v>
      </c>
      <c r="T169" s="15">
        <f>IF(T168="","",VLOOKUP($E168&amp;$D$85&amp;$D$86,'CCG data'!$A:$AD,'CCG data'!M$3,FALSE))</f>
        <v>5.3999999999999999E-2</v>
      </c>
      <c r="U169" s="15">
        <f>IF(T168="","",VLOOKUP($E168&amp;$D$85&amp;$D$86,'CCG data'!$A:$AD,'CCG data'!N$3,FALSE))</f>
        <v>7.0000000000000007E-2</v>
      </c>
      <c r="V169" s="15">
        <f>IF(V168="","",VLOOKUP($E168&amp;$D$85&amp;$D$86,'CCG data'!$A:$AD,'CCG data'!O$3,FALSE))</f>
        <v>9.7000000000000003E-2</v>
      </c>
      <c r="W169" s="142">
        <f>IF(V168="","",VLOOKUP($E168&amp;$D$85&amp;$D$86,'CCG data'!$A:$AD,'CCG data'!P$3,FALSE))</f>
        <v>0.11899999999999999</v>
      </c>
      <c r="Z169" s="178" t="str">
        <f>IFERROR(VLOOKUP($E169&amp;$D$86, Outliers!$A$4:$P$214,13,FALSE),"0")</f>
        <v>0</v>
      </c>
      <c r="AA169" s="178" t="str">
        <f>IFERROR(VLOOKUP($E169&amp;$D$86, Outliers!$A$4:$P$214,14,FALSE),"0")</f>
        <v>0</v>
      </c>
      <c r="AB169" s="178" t="str">
        <f>IFERROR(VLOOKUP($E169&amp;$D$86, Outliers!$A$4:$P$214,15,FALSE),"0")</f>
        <v>0</v>
      </c>
    </row>
    <row r="170" spans="4:28" ht="15.75" x14ac:dyDescent="0.25">
      <c r="D170" s="301"/>
      <c r="E170" s="108" t="s">
        <v>199</v>
      </c>
      <c r="F170" s="372" t="str">
        <f>IF(OR(ISERROR(VLOOKUP($E170&amp;$D$85&amp;$D$86,'CCG data'!$A:$AD,'CCG data'!R$3,FALSE)),ISBLANK(VLOOKUP($E170&amp;$D$85&amp;$D$86,'CCG data'!$A:$AD,'CCG data'!R$3,FALSE))),"",VLOOKUP($E170&amp;$D$85&amp;$D$86,'CCG data'!$A:$AD,'CCG data'!R$3,FALSE))</f>
        <v/>
      </c>
      <c r="G170" s="373"/>
      <c r="H170" s="373">
        <f>IF(OR(ISERROR(VLOOKUP($E170&amp;$D$85&amp;$D$86,'CCG data'!$A:$AD,'CCG data'!S$3,FALSE)),ISBLANK(VLOOKUP($E170&amp;$D$85&amp;$D$86,'CCG data'!$A:$AD,'CCG data'!S$3,FALSE))),"",VLOOKUP($E170&amp;$D$85&amp;$D$86,'CCG data'!$A:$AD,'CCG data'!S$3,FALSE))</f>
        <v>119.2</v>
      </c>
      <c r="I170" s="373"/>
      <c r="J170" s="373">
        <f>IF(OR(ISERROR(VLOOKUP($E170&amp;$D$85&amp;$D$86,'CCG data'!$A:$AD,'CCG data'!T$3,FALSE)),ISBLANK(VLOOKUP($E170&amp;$D$85&amp;$D$86,'CCG data'!$A:$AD,'CCG data'!T$3,FALSE))),"",VLOOKUP($E170&amp;$D$85&amp;$D$86,'CCG data'!$A:$AD,'CCG data'!T$3,FALSE))</f>
        <v>12.9</v>
      </c>
      <c r="K170" s="373"/>
      <c r="L170" s="373">
        <f>IF(OR(ISERROR(VLOOKUP($E170&amp;$D$85&amp;$D$86,'CCG data'!$A:$AD,'CCG data'!U$3,FALSE)),ISBLANK(VLOOKUP($E170&amp;$D$85&amp;$D$86,'CCG data'!$A:$AD,'CCG data'!U$3,FALSE))),"",VLOOKUP($E170&amp;$D$85&amp;$D$86,'CCG data'!$A:$AD,'CCG data'!U$3,FALSE))</f>
        <v>25</v>
      </c>
      <c r="M170" s="374"/>
      <c r="N170" s="303">
        <f>IF(OR(ISERROR(VLOOKUP($E170&amp;$D$85&amp;$D$86,'CCG data'!$A:$AD,'CCG data'!G$3,FALSE)),ISBLANK(VLOOKUP($E170&amp;$D$85&amp;$D$86,'CCG data'!$A:$AD,'CCG data'!G$3,FALSE))),"",VLOOKUP($E170&amp;$D$85&amp;$D$86,'CCG data'!$A:$AD,'CCG data'!G$3,FALSE))</f>
        <v>528</v>
      </c>
      <c r="P170" s="354" t="str">
        <f>IF(OR(ISERROR(VLOOKUP($E170&amp;$D$85&amp;$D$86,'CCG data'!$A:$AD,'CCG data'!B$3,FALSE)),ISBLANK(VLOOKUP($E170&amp;$D$85&amp;$D$86,'CCG data'!$A:$AD,'CCG data'!B$3,FALSE))),"",VLOOKUP($E170&amp;$D$85&amp;$D$86,'CCG data'!$A:$AD,'CCG data'!B$3,FALSE))</f>
        <v/>
      </c>
      <c r="Q170" s="246"/>
      <c r="R170" s="246">
        <f>IF(OR(ISERROR(VLOOKUP($E170&amp;$D$85&amp;$D$86,'CCG data'!$A:$AD,'CCG data'!C$3,FALSE)),ISBLANK(VLOOKUP($E170&amp;$D$85&amp;$D$86,'CCG data'!$A:$AD,'CCG data'!C$3,FALSE))),"",VLOOKUP($E170&amp;$D$85&amp;$D$86,'CCG data'!$A:$AD,'CCG data'!C$3,FALSE))</f>
        <v>0.76136363636363635</v>
      </c>
      <c r="S170" s="246"/>
      <c r="T170" s="246">
        <f>IF(OR(ISERROR(VLOOKUP($E170&amp;$D$85&amp;$D$86,'CCG data'!$A:$AD,'CCG data'!D$3,FALSE)),ISBLANK(VLOOKUP($E170&amp;$D$85&amp;$D$86,'CCG data'!$A:$AD,'CCG data'!D$3,FALSE))),"",VLOOKUP($E170&amp;$D$85&amp;$D$86,'CCG data'!$A:$AD,'CCG data'!D$3,FALSE))</f>
        <v>7.575757575757576E-2</v>
      </c>
      <c r="U170" s="246"/>
      <c r="V170" s="246">
        <f>IF(OR(ISERROR(VLOOKUP($E170&amp;$D$85&amp;$D$86,'CCG data'!$A:$AD,'CCG data'!E$3,FALSE)),ISBLANK(VLOOKUP($E170&amp;$D$85&amp;$D$86,'CCG data'!$A:$AD,'CCG data'!E$3,FALSE))),"",VLOOKUP($E170&amp;$D$85&amp;$D$86,'CCG data'!$A:$AD,'CCG data'!E$3,FALSE))</f>
        <v>0.16287878787878787</v>
      </c>
      <c r="W170" s="387"/>
      <c r="Z170" s="178">
        <f>IFERROR(VLOOKUP($E170&amp;$D$86, Outliers!$A$4:$P$214,13,FALSE),"0")</f>
        <v>0</v>
      </c>
      <c r="AA170" s="178">
        <f>IFERROR(VLOOKUP($E170&amp;$D$86, Outliers!$A$4:$P$214,14,FALSE),"0")</f>
        <v>0</v>
      </c>
      <c r="AB170" s="178">
        <f>IFERROR(VLOOKUP($E170&amp;$D$86, Outliers!$A$4:$P$214,15,FALSE),"0")</f>
        <v>0</v>
      </c>
    </row>
    <row r="171" spans="4:28" x14ac:dyDescent="0.25">
      <c r="D171" s="301"/>
      <c r="E171" s="107" t="s">
        <v>27</v>
      </c>
      <c r="F171" s="99" t="str">
        <f>IF(P170="","",VLOOKUP($E170&amp;$D$85&amp;$D$86,'CCG data'!$A:$AD,'CCG data'!W$3,FALSE))</f>
        <v/>
      </c>
      <c r="G171" s="100" t="str">
        <f>IF(P170="","",VLOOKUP($E170&amp;$D$85&amp;$D$86,'CCG data'!$A:$AD,'CCG data'!X$3,FALSE))</f>
        <v/>
      </c>
      <c r="H171" s="100">
        <f>IF(R170="","",VLOOKUP($E170&amp;$D$85&amp;$D$86,'CCG data'!$A:$AD,'CCG data'!Y$3,FALSE))</f>
        <v>107.5</v>
      </c>
      <c r="I171" s="100">
        <f>IF(R170="","",VLOOKUP($E170&amp;$D$85&amp;$D$86,'CCG data'!$A:$AD,'CCG data'!Z$3,FALSE))</f>
        <v>130.80000000000001</v>
      </c>
      <c r="J171" s="100">
        <f>IF(T170="","",VLOOKUP($E170&amp;$D$85&amp;$D$86,'CCG data'!$A:$AD,'CCG data'!AA$3,FALSE))</f>
        <v>8.9</v>
      </c>
      <c r="K171" s="100">
        <f>IF(T170="","",VLOOKUP($E170&amp;$D$85&amp;$D$86,'CCG data'!$A:$AD,'CCG data'!AB$3,FALSE))</f>
        <v>16.899999999999999</v>
      </c>
      <c r="L171" s="100">
        <f>IF(V170="","",VLOOKUP($E170&amp;$D$85&amp;$D$86,'CCG data'!$A:$AD,'CCG data'!AC$3,FALSE))</f>
        <v>19.7</v>
      </c>
      <c r="M171" s="100">
        <f>IF(V170="","",VLOOKUP($E170&amp;$D$85&amp;$D$86,'CCG data'!$A:$AD,'CCG data'!AD$3,FALSE))</f>
        <v>30.3</v>
      </c>
      <c r="N171" s="304"/>
      <c r="P171" s="162" t="str">
        <f>IF(P170="","",VLOOKUP($E170&amp;$D$85&amp;$D$86,'CCG data'!$A:$AD,'CCG data'!I$3,FALSE))</f>
        <v/>
      </c>
      <c r="Q171" s="15" t="str">
        <f>IF(P170="","",VLOOKUP($E170&amp;$D$85&amp;$D$86,'CCG data'!$A:$AD,'CCG data'!J$3,FALSE))</f>
        <v/>
      </c>
      <c r="R171" s="15">
        <f>IF(R170="","",VLOOKUP($E170&amp;$D$85&amp;$D$86,'CCG data'!$A:$AD,'CCG data'!K$3,FALSE))</f>
        <v>0.72299999999999998</v>
      </c>
      <c r="S171" s="15">
        <f>IF(R170="","",VLOOKUP($E170&amp;$D$85&amp;$D$86,'CCG data'!$A:$AD,'CCG data'!L$3,FALSE))</f>
        <v>0.79600000000000004</v>
      </c>
      <c r="T171" s="15">
        <f>IF(T170="","",VLOOKUP($E170&amp;$D$85&amp;$D$86,'CCG data'!$A:$AD,'CCG data'!M$3,FALSE))</f>
        <v>5.6000000000000001E-2</v>
      </c>
      <c r="U171" s="15">
        <f>IF(T170="","",VLOOKUP($E170&amp;$D$85&amp;$D$86,'CCG data'!$A:$AD,'CCG data'!N$3,FALSE))</f>
        <v>0.10199999999999999</v>
      </c>
      <c r="V171" s="15">
        <f>IF(V170="","",VLOOKUP($E170&amp;$D$85&amp;$D$86,'CCG data'!$A:$AD,'CCG data'!O$3,FALSE))</f>
        <v>0.13400000000000001</v>
      </c>
      <c r="W171" s="142">
        <f>IF(V170="","",VLOOKUP($E170&amp;$D$85&amp;$D$86,'CCG data'!$A:$AD,'CCG data'!P$3,FALSE))</f>
        <v>0.19700000000000001</v>
      </c>
      <c r="Z171" s="178" t="str">
        <f>IFERROR(VLOOKUP($E171&amp;$D$86, Outliers!$A$4:$P$214,13,FALSE),"0")</f>
        <v>0</v>
      </c>
      <c r="AA171" s="178" t="str">
        <f>IFERROR(VLOOKUP($E171&amp;$D$86, Outliers!$A$4:$P$214,14,FALSE),"0")</f>
        <v>0</v>
      </c>
      <c r="AB171" s="178" t="str">
        <f>IFERROR(VLOOKUP($E171&amp;$D$86, Outliers!$A$4:$P$214,15,FALSE),"0")</f>
        <v>0</v>
      </c>
    </row>
    <row r="172" spans="4:28" ht="15.75" x14ac:dyDescent="0.25">
      <c r="D172" s="301"/>
      <c r="E172" s="108" t="s">
        <v>453</v>
      </c>
      <c r="F172" s="372" t="str">
        <f>IF(OR(ISERROR(VLOOKUP($E172&amp;$D$85&amp;$D$86,'CCG data'!$A:$AD,'CCG data'!R$3,FALSE)),ISBLANK(VLOOKUP($E172&amp;$D$85&amp;$D$86,'CCG data'!$A:$AD,'CCG data'!R$3,FALSE))),"",VLOOKUP($E172&amp;$D$85&amp;$D$86,'CCG data'!$A:$AD,'CCG data'!R$3,FALSE))</f>
        <v/>
      </c>
      <c r="G172" s="373"/>
      <c r="H172" s="373">
        <f>IF(OR(ISERROR(VLOOKUP($E172&amp;$D$85&amp;$D$86,'CCG data'!$A:$AD,'CCG data'!S$3,FALSE)),ISBLANK(VLOOKUP($E172&amp;$D$85&amp;$D$86,'CCG data'!$A:$AD,'CCG data'!S$3,FALSE))),"",VLOOKUP($E172&amp;$D$85&amp;$D$86,'CCG data'!$A:$AD,'CCG data'!S$3,FALSE))</f>
        <v>130.1</v>
      </c>
      <c r="I172" s="373"/>
      <c r="J172" s="373">
        <f>IF(OR(ISERROR(VLOOKUP($E172&amp;$D$85&amp;$D$86,'CCG data'!$A:$AD,'CCG data'!T$3,FALSE)),ISBLANK(VLOOKUP($E172&amp;$D$85&amp;$D$86,'CCG data'!$A:$AD,'CCG data'!T$3,FALSE))),"",VLOOKUP($E172&amp;$D$85&amp;$D$86,'CCG data'!$A:$AD,'CCG data'!T$3,FALSE))</f>
        <v>19.399999999999999</v>
      </c>
      <c r="K172" s="373"/>
      <c r="L172" s="373">
        <f>IF(OR(ISERROR(VLOOKUP($E172&amp;$D$85&amp;$D$86,'CCG data'!$A:$AD,'CCG data'!U$3,FALSE)),ISBLANK(VLOOKUP($E172&amp;$D$85&amp;$D$86,'CCG data'!$A:$AD,'CCG data'!U$3,FALSE))),"",VLOOKUP($E172&amp;$D$85&amp;$D$86,'CCG data'!$A:$AD,'CCG data'!U$3,FALSE))</f>
        <v>28.9</v>
      </c>
      <c r="M172" s="374"/>
      <c r="N172" s="303">
        <f>IF(OR(ISERROR(VLOOKUP($E172&amp;$D$85&amp;$D$86,'CCG data'!$A:$AD,'CCG data'!G$3,FALSE)),ISBLANK(VLOOKUP($E172&amp;$D$85&amp;$D$86,'CCG data'!$A:$AD,'CCG data'!G$3,FALSE))),"",VLOOKUP($E172&amp;$D$85&amp;$D$86,'CCG data'!$A:$AD,'CCG data'!G$3,FALSE))</f>
        <v>1339</v>
      </c>
      <c r="P172" s="354" t="str">
        <f>IF(OR(ISERROR(VLOOKUP($E172&amp;$D$85&amp;$D$86,'CCG data'!$A:$AD,'CCG data'!B$3,FALSE)),ISBLANK(VLOOKUP($E172&amp;$D$85&amp;$D$86,'CCG data'!$A:$AD,'CCG data'!B$3,FALSE))),"",VLOOKUP($E172&amp;$D$85&amp;$D$86,'CCG data'!$A:$AD,'CCG data'!B$3,FALSE))</f>
        <v/>
      </c>
      <c r="Q172" s="246"/>
      <c r="R172" s="246">
        <f>IF(OR(ISERROR(VLOOKUP($E172&amp;$D$85&amp;$D$86,'CCG data'!$A:$AD,'CCG data'!C$3,FALSE)),ISBLANK(VLOOKUP($E172&amp;$D$85&amp;$D$86,'CCG data'!$A:$AD,'CCG data'!C$3,FALSE))),"",VLOOKUP($E172&amp;$D$85&amp;$D$86,'CCG data'!$A:$AD,'CCG data'!C$3,FALSE))</f>
        <v>0.74607916355489168</v>
      </c>
      <c r="S172" s="246"/>
      <c r="T172" s="246">
        <f>IF(OR(ISERROR(VLOOKUP($E172&amp;$D$85&amp;$D$86,'CCG data'!$A:$AD,'CCG data'!D$3,FALSE)),ISBLANK(VLOOKUP($E172&amp;$D$85&amp;$D$86,'CCG data'!$A:$AD,'CCG data'!D$3,FALSE))),"",VLOOKUP($E172&amp;$D$85&amp;$D$86,'CCG data'!$A:$AD,'CCG data'!D$3,FALSE))</f>
        <v>9.1112770724421213E-2</v>
      </c>
      <c r="U172" s="246"/>
      <c r="V172" s="246">
        <f>IF(OR(ISERROR(VLOOKUP($E172&amp;$D$85&amp;$D$86,'CCG data'!$A:$AD,'CCG data'!E$3,FALSE)),ISBLANK(VLOOKUP($E172&amp;$D$85&amp;$D$86,'CCG data'!$A:$AD,'CCG data'!E$3,FALSE))),"",VLOOKUP($E172&amp;$D$85&amp;$D$86,'CCG data'!$A:$AD,'CCG data'!E$3,FALSE))</f>
        <v>0.16280806572068707</v>
      </c>
      <c r="W172" s="387"/>
      <c r="Z172" s="178">
        <f>IFERROR(VLOOKUP($E172&amp;$D$86, Outliers!$A$4:$P$214,13,FALSE),"0")</f>
        <v>0</v>
      </c>
      <c r="AA172" s="178">
        <f>IFERROR(VLOOKUP($E172&amp;$D$86, Outliers!$A$4:$P$214,14,FALSE),"0")</f>
        <v>0</v>
      </c>
      <c r="AB172" s="178">
        <f>IFERROR(VLOOKUP($E172&amp;$D$86, Outliers!$A$4:$P$214,15,FALSE),"0")</f>
        <v>0</v>
      </c>
    </row>
    <row r="173" spans="4:28" x14ac:dyDescent="0.25">
      <c r="D173" s="301"/>
      <c r="E173" s="107" t="s">
        <v>27</v>
      </c>
      <c r="F173" s="99" t="str">
        <f>IF(P172="","",VLOOKUP($E172&amp;$D$85&amp;$D$86,'CCG data'!$A:$AD,'CCG data'!W$3,FALSE))</f>
        <v/>
      </c>
      <c r="G173" s="100" t="str">
        <f>IF(P172="","",VLOOKUP($E172&amp;$D$85&amp;$D$86,'CCG data'!$A:$AD,'CCG data'!X$3,FALSE))</f>
        <v/>
      </c>
      <c r="H173" s="100">
        <f>IF(R172="","",VLOOKUP($E172&amp;$D$85&amp;$D$86,'CCG data'!$A:$AD,'CCG data'!Y$3,FALSE))</f>
        <v>122.1</v>
      </c>
      <c r="I173" s="100">
        <f>IF(R172="","",VLOOKUP($E172&amp;$D$85&amp;$D$86,'CCG data'!$A:$AD,'CCG data'!Z$3,FALSE))</f>
        <v>138.19999999999999</v>
      </c>
      <c r="J173" s="100">
        <f>IF(T172="","",VLOOKUP($E172&amp;$D$85&amp;$D$86,'CCG data'!$A:$AD,'CCG data'!AA$3,FALSE))</f>
        <v>15.9</v>
      </c>
      <c r="K173" s="100">
        <f>IF(T172="","",VLOOKUP($E172&amp;$D$85&amp;$D$86,'CCG data'!$A:$AD,'CCG data'!AB$3,FALSE))</f>
        <v>22.8</v>
      </c>
      <c r="L173" s="100">
        <f>IF(V172="","",VLOOKUP($E172&amp;$D$85&amp;$D$86,'CCG data'!$A:$AD,'CCG data'!AC$3,FALSE))</f>
        <v>25.1</v>
      </c>
      <c r="M173" s="100">
        <f>IF(V172="","",VLOOKUP($E172&amp;$D$85&amp;$D$86,'CCG data'!$A:$AD,'CCG data'!AD$3,FALSE))</f>
        <v>32.799999999999997</v>
      </c>
      <c r="N173" s="304"/>
      <c r="P173" s="162" t="str">
        <f>IF(P172="","",VLOOKUP($E172&amp;$D$85&amp;$D$86,'CCG data'!$A:$AD,'CCG data'!I$3,FALSE))</f>
        <v/>
      </c>
      <c r="Q173" s="15" t="str">
        <f>IF(P172="","",VLOOKUP($E172&amp;$D$85&amp;$D$86,'CCG data'!$A:$AD,'CCG data'!J$3,FALSE))</f>
        <v/>
      </c>
      <c r="R173" s="15">
        <f>IF(R172="","",VLOOKUP($E172&amp;$D$85&amp;$D$86,'CCG data'!$A:$AD,'CCG data'!K$3,FALSE))</f>
        <v>0.72199999999999998</v>
      </c>
      <c r="S173" s="15">
        <f>IF(R172="","",VLOOKUP($E172&amp;$D$85&amp;$D$86,'CCG data'!$A:$AD,'CCG data'!L$3,FALSE))</f>
        <v>0.76900000000000002</v>
      </c>
      <c r="T173" s="15">
        <f>IF(T172="","",VLOOKUP($E172&amp;$D$85&amp;$D$86,'CCG data'!$A:$AD,'CCG data'!M$3,FALSE))</f>
        <v>7.6999999999999999E-2</v>
      </c>
      <c r="U173" s="15">
        <f>IF(T172="","",VLOOKUP($E172&amp;$D$85&amp;$D$86,'CCG data'!$A:$AD,'CCG data'!N$3,FALSE))</f>
        <v>0.108</v>
      </c>
      <c r="V173" s="15">
        <f>IF(V172="","",VLOOKUP($E172&amp;$D$85&amp;$D$86,'CCG data'!$A:$AD,'CCG data'!O$3,FALSE))</f>
        <v>0.14399999999999999</v>
      </c>
      <c r="W173" s="142">
        <f>IF(V172="","",VLOOKUP($E172&amp;$D$85&amp;$D$86,'CCG data'!$A:$AD,'CCG data'!P$3,FALSE))</f>
        <v>0.184</v>
      </c>
      <c r="Z173" s="178" t="str">
        <f>IFERROR(VLOOKUP($E173&amp;$D$86, Outliers!$A$4:$P$214,13,FALSE),"0")</f>
        <v>0</v>
      </c>
      <c r="AA173" s="178" t="str">
        <f>IFERROR(VLOOKUP($E173&amp;$D$86, Outliers!$A$4:$P$214,14,FALSE),"0")</f>
        <v>0</v>
      </c>
      <c r="AB173" s="178" t="str">
        <f>IFERROR(VLOOKUP($E173&amp;$D$86, Outliers!$A$4:$P$214,15,FALSE),"0")</f>
        <v>0</v>
      </c>
    </row>
    <row r="174" spans="4:28" ht="15.75" x14ac:dyDescent="0.25">
      <c r="D174" s="301"/>
      <c r="E174" s="108" t="s">
        <v>200</v>
      </c>
      <c r="F174" s="372" t="str">
        <f>IF(OR(ISERROR(VLOOKUP($E174&amp;$D$85&amp;$D$86,'CCG data'!$A:$AD,'CCG data'!R$3,FALSE)),ISBLANK(VLOOKUP($E174&amp;$D$85&amp;$D$86,'CCG data'!$A:$AD,'CCG data'!R$3,FALSE))),"",VLOOKUP($E174&amp;$D$85&amp;$D$86,'CCG data'!$A:$AD,'CCG data'!R$3,FALSE))</f>
        <v/>
      </c>
      <c r="G174" s="373"/>
      <c r="H174" s="373">
        <f>IF(OR(ISERROR(VLOOKUP($E174&amp;$D$85&amp;$D$86,'CCG data'!$A:$AD,'CCG data'!S$3,FALSE)),ISBLANK(VLOOKUP($E174&amp;$D$85&amp;$D$86,'CCG data'!$A:$AD,'CCG data'!S$3,FALSE))),"",VLOOKUP($E174&amp;$D$85&amp;$D$86,'CCG data'!$A:$AD,'CCG data'!S$3,FALSE))</f>
        <v>112.2</v>
      </c>
      <c r="I174" s="373"/>
      <c r="J174" s="373">
        <f>IF(OR(ISERROR(VLOOKUP($E174&amp;$D$85&amp;$D$86,'CCG data'!$A:$AD,'CCG data'!T$3,FALSE)),ISBLANK(VLOOKUP($E174&amp;$D$85&amp;$D$86,'CCG data'!$A:$AD,'CCG data'!T$3,FALSE))),"",VLOOKUP($E174&amp;$D$85&amp;$D$86,'CCG data'!$A:$AD,'CCG data'!T$3,FALSE))</f>
        <v>20.3</v>
      </c>
      <c r="K174" s="373"/>
      <c r="L174" s="373">
        <f>IF(OR(ISERROR(VLOOKUP($E174&amp;$D$85&amp;$D$86,'CCG data'!$A:$AD,'CCG data'!U$3,FALSE)),ISBLANK(VLOOKUP($E174&amp;$D$85&amp;$D$86,'CCG data'!$A:$AD,'CCG data'!U$3,FALSE))),"",VLOOKUP($E174&amp;$D$85&amp;$D$86,'CCG data'!$A:$AD,'CCG data'!U$3,FALSE))</f>
        <v>27.3</v>
      </c>
      <c r="M174" s="374"/>
      <c r="N174" s="303">
        <f>IF(OR(ISERROR(VLOOKUP($E174&amp;$D$85&amp;$D$86,'CCG data'!$A:$AD,'CCG data'!G$3,FALSE)),ISBLANK(VLOOKUP($E174&amp;$D$85&amp;$D$86,'CCG data'!$A:$AD,'CCG data'!G$3,FALSE))),"",VLOOKUP($E174&amp;$D$85&amp;$D$86,'CCG data'!$A:$AD,'CCG data'!G$3,FALSE))</f>
        <v>1527</v>
      </c>
      <c r="P174" s="354" t="str">
        <f>IF(OR(ISERROR(VLOOKUP($E174&amp;$D$85&amp;$D$86,'CCG data'!$A:$AD,'CCG data'!B$3,FALSE)),ISBLANK(VLOOKUP($E174&amp;$D$85&amp;$D$86,'CCG data'!$A:$AD,'CCG data'!B$3,FALSE))),"",VLOOKUP($E174&amp;$D$85&amp;$D$86,'CCG data'!$A:$AD,'CCG data'!B$3,FALSE))</f>
        <v/>
      </c>
      <c r="Q174" s="246"/>
      <c r="R174" s="246">
        <f>IF(OR(ISERROR(VLOOKUP($E174&amp;$D$85&amp;$D$86,'CCG data'!$A:$AD,'CCG data'!C$3,FALSE)),ISBLANK(VLOOKUP($E174&amp;$D$85&amp;$D$86,'CCG data'!$A:$AD,'CCG data'!C$3,FALSE))),"",VLOOKUP($E174&amp;$D$85&amp;$D$86,'CCG data'!$A:$AD,'CCG data'!C$3,FALSE))</f>
        <v>0.71512770137524562</v>
      </c>
      <c r="S174" s="246"/>
      <c r="T174" s="246">
        <f>IF(OR(ISERROR(VLOOKUP($E174&amp;$D$85&amp;$D$86,'CCG data'!$A:$AD,'CCG data'!D$3,FALSE)),ISBLANK(VLOOKUP($E174&amp;$D$85&amp;$D$86,'CCG data'!$A:$AD,'CCG data'!D$3,FALSE))),"",VLOOKUP($E174&amp;$D$85&amp;$D$86,'CCG data'!$A:$AD,'CCG data'!D$3,FALSE))</f>
        <v>0.11656843483955469</v>
      </c>
      <c r="U174" s="246"/>
      <c r="V174" s="246">
        <f>IF(OR(ISERROR(VLOOKUP($E174&amp;$D$85&amp;$D$86,'CCG data'!$A:$AD,'CCG data'!E$3,FALSE)),ISBLANK(VLOOKUP($E174&amp;$D$85&amp;$D$86,'CCG data'!$A:$AD,'CCG data'!E$3,FALSE))),"",VLOOKUP($E174&amp;$D$85&amp;$D$86,'CCG data'!$A:$AD,'CCG data'!E$3,FALSE))</f>
        <v>0.16830386378519974</v>
      </c>
      <c r="W174" s="387"/>
      <c r="Z174" s="178">
        <f>IFERROR(VLOOKUP($E174&amp;$D$86, Outliers!$A$4:$P$214,13,FALSE),"0")</f>
        <v>1</v>
      </c>
      <c r="AA174" s="178">
        <f>IFERROR(VLOOKUP($E174&amp;$D$86, Outliers!$A$4:$P$214,14,FALSE),"0")</f>
        <v>0</v>
      </c>
      <c r="AB174" s="178">
        <f>IFERROR(VLOOKUP($E174&amp;$D$86, Outliers!$A$4:$P$214,15,FALSE),"0")</f>
        <v>0</v>
      </c>
    </row>
    <row r="175" spans="4:28" x14ac:dyDescent="0.25">
      <c r="D175" s="301"/>
      <c r="E175" s="107" t="s">
        <v>27</v>
      </c>
      <c r="F175" s="99" t="str">
        <f>IF(P174="","",VLOOKUP($E174&amp;$D$85&amp;$D$86,'CCG data'!$A:$AD,'CCG data'!W$3,FALSE))</f>
        <v/>
      </c>
      <c r="G175" s="100" t="str">
        <f>IF(P174="","",VLOOKUP($E174&amp;$D$85&amp;$D$86,'CCG data'!$A:$AD,'CCG data'!X$3,FALSE))</f>
        <v/>
      </c>
      <c r="H175" s="100">
        <f>IF(R174="","",VLOOKUP($E174&amp;$D$85&amp;$D$86,'CCG data'!$A:$AD,'CCG data'!Y$3,FALSE))</f>
        <v>105.6</v>
      </c>
      <c r="I175" s="100">
        <f>IF(R174="","",VLOOKUP($E174&amp;$D$85&amp;$D$86,'CCG data'!$A:$AD,'CCG data'!Z$3,FALSE))</f>
        <v>118.9</v>
      </c>
      <c r="J175" s="100">
        <f>IF(T174="","",VLOOKUP($E174&amp;$D$85&amp;$D$86,'CCG data'!$A:$AD,'CCG data'!AA$3,FALSE))</f>
        <v>17.3</v>
      </c>
      <c r="K175" s="100">
        <f>IF(T174="","",VLOOKUP($E174&amp;$D$85&amp;$D$86,'CCG data'!$A:$AD,'CCG data'!AB$3,FALSE))</f>
        <v>23.3</v>
      </c>
      <c r="L175" s="100">
        <f>IF(V174="","",VLOOKUP($E174&amp;$D$85&amp;$D$86,'CCG data'!$A:$AD,'CCG data'!AC$3,FALSE))</f>
        <v>24</v>
      </c>
      <c r="M175" s="100">
        <f>IF(V174="","",VLOOKUP($E174&amp;$D$85&amp;$D$86,'CCG data'!$A:$AD,'CCG data'!AD$3,FALSE))</f>
        <v>30.6</v>
      </c>
      <c r="N175" s="304"/>
      <c r="P175" s="162" t="str">
        <f>IF(P174="","",VLOOKUP($E174&amp;$D$85&amp;$D$86,'CCG data'!$A:$AD,'CCG data'!I$3,FALSE))</f>
        <v/>
      </c>
      <c r="Q175" s="15" t="str">
        <f>IF(P174="","",VLOOKUP($E174&amp;$D$85&amp;$D$86,'CCG data'!$A:$AD,'CCG data'!J$3,FALSE))</f>
        <v/>
      </c>
      <c r="R175" s="15">
        <f>IF(R174="","",VLOOKUP($E174&amp;$D$85&amp;$D$86,'CCG data'!$A:$AD,'CCG data'!K$3,FALSE))</f>
        <v>0.69199999999999995</v>
      </c>
      <c r="S175" s="15">
        <f>IF(R174="","",VLOOKUP($E174&amp;$D$85&amp;$D$86,'CCG data'!$A:$AD,'CCG data'!L$3,FALSE))</f>
        <v>0.73699999999999999</v>
      </c>
      <c r="T175" s="15">
        <f>IF(T174="","",VLOOKUP($E174&amp;$D$85&amp;$D$86,'CCG data'!$A:$AD,'CCG data'!M$3,FALSE))</f>
        <v>0.10100000000000001</v>
      </c>
      <c r="U175" s="15">
        <f>IF(T174="","",VLOOKUP($E174&amp;$D$85&amp;$D$86,'CCG data'!$A:$AD,'CCG data'!N$3,FALSE))</f>
        <v>0.13400000000000001</v>
      </c>
      <c r="V175" s="15">
        <f>IF(V174="","",VLOOKUP($E174&amp;$D$85&amp;$D$86,'CCG data'!$A:$AD,'CCG data'!O$3,FALSE))</f>
        <v>0.15</v>
      </c>
      <c r="W175" s="142">
        <f>IF(V174="","",VLOOKUP($E174&amp;$D$85&amp;$D$86,'CCG data'!$A:$AD,'CCG data'!P$3,FALSE))</f>
        <v>0.188</v>
      </c>
      <c r="Z175" s="178" t="str">
        <f>IFERROR(VLOOKUP($E175&amp;$D$86, Outliers!$A$4:$P$214,13,FALSE),"0")</f>
        <v>0</v>
      </c>
      <c r="AA175" s="178" t="str">
        <f>IFERROR(VLOOKUP($E175&amp;$D$86, Outliers!$A$4:$P$214,14,FALSE),"0")</f>
        <v>0</v>
      </c>
      <c r="AB175" s="178" t="str">
        <f>IFERROR(VLOOKUP($E175&amp;$D$86, Outliers!$A$4:$P$214,15,FALSE),"0")</f>
        <v>0</v>
      </c>
    </row>
    <row r="176" spans="4:28" ht="15.75" x14ac:dyDescent="0.25">
      <c r="D176" s="301"/>
      <c r="E176" s="108" t="s">
        <v>201</v>
      </c>
      <c r="F176" s="372" t="str">
        <f>IF(OR(ISERROR(VLOOKUP($E176&amp;$D$85&amp;$D$86,'CCG data'!$A:$AD,'CCG data'!R$3,FALSE)),ISBLANK(VLOOKUP($E176&amp;$D$85&amp;$D$86,'CCG data'!$A:$AD,'CCG data'!R$3,FALSE))),"",VLOOKUP($E176&amp;$D$85&amp;$D$86,'CCG data'!$A:$AD,'CCG data'!R$3,FALSE))</f>
        <v/>
      </c>
      <c r="G176" s="373"/>
      <c r="H176" s="373">
        <f>IF(OR(ISERROR(VLOOKUP($E176&amp;$D$85&amp;$D$86,'CCG data'!$A:$AD,'CCG data'!S$3,FALSE)),ISBLANK(VLOOKUP($E176&amp;$D$85&amp;$D$86,'CCG data'!$A:$AD,'CCG data'!S$3,FALSE))),"",VLOOKUP($E176&amp;$D$85&amp;$D$86,'CCG data'!$A:$AD,'CCG data'!S$3,FALSE))</f>
        <v>163.1</v>
      </c>
      <c r="I176" s="373"/>
      <c r="J176" s="373">
        <f>IF(OR(ISERROR(VLOOKUP($E176&amp;$D$85&amp;$D$86,'CCG data'!$A:$AD,'CCG data'!T$3,FALSE)),ISBLANK(VLOOKUP($E176&amp;$D$85&amp;$D$86,'CCG data'!$A:$AD,'CCG data'!T$3,FALSE))),"",VLOOKUP($E176&amp;$D$85&amp;$D$86,'CCG data'!$A:$AD,'CCG data'!T$3,FALSE))</f>
        <v>21.1</v>
      </c>
      <c r="K176" s="373"/>
      <c r="L176" s="373">
        <f>IF(OR(ISERROR(VLOOKUP($E176&amp;$D$85&amp;$D$86,'CCG data'!$A:$AD,'CCG data'!U$3,FALSE)),ISBLANK(VLOOKUP($E176&amp;$D$85&amp;$D$86,'CCG data'!$A:$AD,'CCG data'!U$3,FALSE))),"",VLOOKUP($E176&amp;$D$85&amp;$D$86,'CCG data'!$A:$AD,'CCG data'!U$3,FALSE))</f>
        <v>36.200000000000003</v>
      </c>
      <c r="M176" s="374"/>
      <c r="N176" s="303">
        <f>IF(OR(ISERROR(VLOOKUP($E176&amp;$D$85&amp;$D$86,'CCG data'!$A:$AD,'CCG data'!G$3,FALSE)),ISBLANK(VLOOKUP($E176&amp;$D$85&amp;$D$86,'CCG data'!$A:$AD,'CCG data'!G$3,FALSE))),"",VLOOKUP($E176&amp;$D$85&amp;$D$86,'CCG data'!$A:$AD,'CCG data'!G$3,FALSE))</f>
        <v>6607</v>
      </c>
      <c r="P176" s="354" t="str">
        <f>IF(OR(ISERROR(VLOOKUP($E176&amp;$D$85&amp;$D$86,'CCG data'!$A:$AD,'CCG data'!B$3,FALSE)),ISBLANK(VLOOKUP($E176&amp;$D$85&amp;$D$86,'CCG data'!$A:$AD,'CCG data'!B$3,FALSE))),"",VLOOKUP($E176&amp;$D$85&amp;$D$86,'CCG data'!$A:$AD,'CCG data'!B$3,FALSE))</f>
        <v/>
      </c>
      <c r="Q176" s="246"/>
      <c r="R176" s="246">
        <f>IF(OR(ISERROR(VLOOKUP($E176&amp;$D$85&amp;$D$86,'CCG data'!$A:$AD,'CCG data'!C$3,FALSE)),ISBLANK(VLOOKUP($E176&amp;$D$85&amp;$D$86,'CCG data'!$A:$AD,'CCG data'!C$3,FALSE))),"",VLOOKUP($E176&amp;$D$85&amp;$D$86,'CCG data'!$A:$AD,'CCG data'!C$3,FALSE))</f>
        <v>0.74042682003935223</v>
      </c>
      <c r="S176" s="246"/>
      <c r="T176" s="246">
        <f>IF(OR(ISERROR(VLOOKUP($E176&amp;$D$85&amp;$D$86,'CCG data'!$A:$AD,'CCG data'!D$3,FALSE)),ISBLANK(VLOOKUP($E176&amp;$D$85&amp;$D$86,'CCG data'!$A:$AD,'CCG data'!D$3,FALSE))),"",VLOOKUP($E176&amp;$D$85&amp;$D$86,'CCG data'!$A:$AD,'CCG data'!D$3,FALSE))</f>
        <v>9.5504767670652344E-2</v>
      </c>
      <c r="U176" s="246"/>
      <c r="V176" s="246">
        <f>IF(OR(ISERROR(VLOOKUP($E176&amp;$D$85&amp;$D$86,'CCG data'!$A:$AD,'CCG data'!E$3,FALSE)),ISBLANK(VLOOKUP($E176&amp;$D$85&amp;$D$86,'CCG data'!$A:$AD,'CCG data'!E$3,FALSE))),"",VLOOKUP($E176&amp;$D$85&amp;$D$86,'CCG data'!$A:$AD,'CCG data'!E$3,FALSE))</f>
        <v>0.16406841228999547</v>
      </c>
      <c r="W176" s="387"/>
      <c r="Z176" s="178">
        <f>IFERROR(VLOOKUP($E176&amp;$D$86, Outliers!$A$4:$P$214,13,FALSE),"0")</f>
        <v>1</v>
      </c>
      <c r="AA176" s="178">
        <f>IFERROR(VLOOKUP($E176&amp;$D$86, Outliers!$A$4:$P$214,14,FALSE),"0")</f>
        <v>1</v>
      </c>
      <c r="AB176" s="178">
        <f>IFERROR(VLOOKUP($E176&amp;$D$86, Outliers!$A$4:$P$214,15,FALSE),"0")</f>
        <v>1</v>
      </c>
    </row>
    <row r="177" spans="4:28" x14ac:dyDescent="0.25">
      <c r="D177" s="301"/>
      <c r="E177" s="107" t="s">
        <v>27</v>
      </c>
      <c r="F177" s="99" t="str">
        <f>IF(P176="","",VLOOKUP($E176&amp;$D$85&amp;$D$86,'CCG data'!$A:$AD,'CCG data'!W$3,FALSE))</f>
        <v/>
      </c>
      <c r="G177" s="100" t="str">
        <f>IF(P176="","",VLOOKUP($E176&amp;$D$85&amp;$D$86,'CCG data'!$A:$AD,'CCG data'!X$3,FALSE))</f>
        <v/>
      </c>
      <c r="H177" s="100">
        <f>IF(R176="","",VLOOKUP($E176&amp;$D$85&amp;$D$86,'CCG data'!$A:$AD,'CCG data'!Y$3,FALSE))</f>
        <v>158.5</v>
      </c>
      <c r="I177" s="100">
        <f>IF(R176="","",VLOOKUP($E176&amp;$D$85&amp;$D$86,'CCG data'!$A:$AD,'CCG data'!Z$3,FALSE))</f>
        <v>167.6</v>
      </c>
      <c r="J177" s="100">
        <f>IF(T176="","",VLOOKUP($E176&amp;$D$85&amp;$D$86,'CCG data'!$A:$AD,'CCG data'!AA$3,FALSE))</f>
        <v>19.5</v>
      </c>
      <c r="K177" s="100">
        <f>IF(T176="","",VLOOKUP($E176&amp;$D$85&amp;$D$86,'CCG data'!$A:$AD,'CCG data'!AB$3,FALSE))</f>
        <v>22.8</v>
      </c>
      <c r="L177" s="100">
        <f>IF(V176="","",VLOOKUP($E176&amp;$D$85&amp;$D$86,'CCG data'!$A:$AD,'CCG data'!AC$3,FALSE))</f>
        <v>34</v>
      </c>
      <c r="M177" s="100">
        <f>IF(V176="","",VLOOKUP($E176&amp;$D$85&amp;$D$86,'CCG data'!$A:$AD,'CCG data'!AD$3,FALSE))</f>
        <v>38.299999999999997</v>
      </c>
      <c r="N177" s="304"/>
      <c r="P177" s="162" t="str">
        <f>IF(P176="","",VLOOKUP($E176&amp;$D$85&amp;$D$86,'CCG data'!$A:$AD,'CCG data'!I$3,FALSE))</f>
        <v/>
      </c>
      <c r="Q177" s="15" t="str">
        <f>IF(P176="","",VLOOKUP($E176&amp;$D$85&amp;$D$86,'CCG data'!$A:$AD,'CCG data'!J$3,FALSE))</f>
        <v/>
      </c>
      <c r="R177" s="15">
        <f>IF(R176="","",VLOOKUP($E176&amp;$D$85&amp;$D$86,'CCG data'!$A:$AD,'CCG data'!K$3,FALSE))</f>
        <v>0.73</v>
      </c>
      <c r="S177" s="15">
        <f>IF(R176="","",VLOOKUP($E176&amp;$D$85&amp;$D$86,'CCG data'!$A:$AD,'CCG data'!L$3,FALSE))</f>
        <v>0.751</v>
      </c>
      <c r="T177" s="15">
        <f>IF(T176="","",VLOOKUP($E176&amp;$D$85&amp;$D$86,'CCG data'!$A:$AD,'CCG data'!M$3,FALSE))</f>
        <v>8.8999999999999996E-2</v>
      </c>
      <c r="U177" s="15">
        <f>IF(T176="","",VLOOKUP($E176&amp;$D$85&amp;$D$86,'CCG data'!$A:$AD,'CCG data'!N$3,FALSE))</f>
        <v>0.10299999999999999</v>
      </c>
      <c r="V177" s="15">
        <f>IF(V176="","",VLOOKUP($E176&amp;$D$85&amp;$D$86,'CCG data'!$A:$AD,'CCG data'!O$3,FALSE))</f>
        <v>0.155</v>
      </c>
      <c r="W177" s="142">
        <f>IF(V176="","",VLOOKUP($E176&amp;$D$85&amp;$D$86,'CCG data'!$A:$AD,'CCG data'!P$3,FALSE))</f>
        <v>0.17299999999999999</v>
      </c>
      <c r="Z177" s="178" t="str">
        <f>IFERROR(VLOOKUP($E177&amp;$D$86, Outliers!$A$4:$P$214,13,FALSE),"0")</f>
        <v>0</v>
      </c>
      <c r="AA177" s="178" t="str">
        <f>IFERROR(VLOOKUP($E177&amp;$D$86, Outliers!$A$4:$P$214,14,FALSE),"0")</f>
        <v>0</v>
      </c>
      <c r="AB177" s="178" t="str">
        <f>IFERROR(VLOOKUP($E177&amp;$D$86, Outliers!$A$4:$P$214,15,FALSE),"0")</f>
        <v>0</v>
      </c>
    </row>
    <row r="178" spans="4:28" ht="15.75" x14ac:dyDescent="0.25">
      <c r="D178" s="301"/>
      <c r="E178" s="108" t="s">
        <v>202</v>
      </c>
      <c r="F178" s="372" t="str">
        <f>IF(OR(ISERROR(VLOOKUP($E178&amp;$D$85&amp;$D$86,'CCG data'!$A:$AD,'CCG data'!R$3,FALSE)),ISBLANK(VLOOKUP($E178&amp;$D$85&amp;$D$86,'CCG data'!$A:$AD,'CCG data'!R$3,FALSE))),"",VLOOKUP($E178&amp;$D$85&amp;$D$86,'CCG data'!$A:$AD,'CCG data'!R$3,FALSE))</f>
        <v/>
      </c>
      <c r="G178" s="373"/>
      <c r="H178" s="373">
        <f>IF(OR(ISERROR(VLOOKUP($E178&amp;$D$85&amp;$D$86,'CCG data'!$A:$AD,'CCG data'!S$3,FALSE)),ISBLANK(VLOOKUP($E178&amp;$D$85&amp;$D$86,'CCG data'!$A:$AD,'CCG data'!S$3,FALSE))),"",VLOOKUP($E178&amp;$D$85&amp;$D$86,'CCG data'!$A:$AD,'CCG data'!S$3,FALSE))</f>
        <v>162.19999999999999</v>
      </c>
      <c r="I178" s="373"/>
      <c r="J178" s="373">
        <f>IF(OR(ISERROR(VLOOKUP($E178&amp;$D$85&amp;$D$86,'CCG data'!$A:$AD,'CCG data'!T$3,FALSE)),ISBLANK(VLOOKUP($E178&amp;$D$85&amp;$D$86,'CCG data'!$A:$AD,'CCG data'!T$3,FALSE))),"",VLOOKUP($E178&amp;$D$85&amp;$D$86,'CCG data'!$A:$AD,'CCG data'!T$3,FALSE))</f>
        <v>16.7</v>
      </c>
      <c r="K178" s="373"/>
      <c r="L178" s="373">
        <f>IF(OR(ISERROR(VLOOKUP($E178&amp;$D$85&amp;$D$86,'CCG data'!$A:$AD,'CCG data'!U$3,FALSE)),ISBLANK(VLOOKUP($E178&amp;$D$85&amp;$D$86,'CCG data'!$A:$AD,'CCG data'!U$3,FALSE))),"",VLOOKUP($E178&amp;$D$85&amp;$D$86,'CCG data'!$A:$AD,'CCG data'!U$3,FALSE))</f>
        <v>28.9</v>
      </c>
      <c r="M178" s="374"/>
      <c r="N178" s="303">
        <f>IF(OR(ISERROR(VLOOKUP($E178&amp;$D$85&amp;$D$86,'CCG data'!$A:$AD,'CCG data'!G$3,FALSE)),ISBLANK(VLOOKUP($E178&amp;$D$85&amp;$D$86,'CCG data'!$A:$AD,'CCG data'!G$3,FALSE))),"",VLOOKUP($E178&amp;$D$85&amp;$D$86,'CCG data'!$A:$AD,'CCG data'!G$3,FALSE))</f>
        <v>2192</v>
      </c>
      <c r="P178" s="354" t="str">
        <f>IF(OR(ISERROR(VLOOKUP($E178&amp;$D$85&amp;$D$86,'CCG data'!$A:$AD,'CCG data'!B$3,FALSE)),ISBLANK(VLOOKUP($E178&amp;$D$85&amp;$D$86,'CCG data'!$A:$AD,'CCG data'!B$3,FALSE))),"",VLOOKUP($E178&amp;$D$85&amp;$D$86,'CCG data'!$A:$AD,'CCG data'!B$3,FALSE))</f>
        <v/>
      </c>
      <c r="Q178" s="246"/>
      <c r="R178" s="246">
        <f>IF(OR(ISERROR(VLOOKUP($E178&amp;$D$85&amp;$D$86,'CCG data'!$A:$AD,'CCG data'!C$3,FALSE)),ISBLANK(VLOOKUP($E178&amp;$D$85&amp;$D$86,'CCG data'!$A:$AD,'CCG data'!C$3,FALSE))),"",VLOOKUP($E178&amp;$D$85&amp;$D$86,'CCG data'!$A:$AD,'CCG data'!C$3,FALSE))</f>
        <v>0.79470802919708028</v>
      </c>
      <c r="S178" s="246"/>
      <c r="T178" s="246">
        <f>IF(OR(ISERROR(VLOOKUP($E178&amp;$D$85&amp;$D$86,'CCG data'!$A:$AD,'CCG data'!D$3,FALSE)),ISBLANK(VLOOKUP($E178&amp;$D$85&amp;$D$86,'CCG data'!$A:$AD,'CCG data'!D$3,FALSE))),"",VLOOKUP($E178&amp;$D$85&amp;$D$86,'CCG data'!$A:$AD,'CCG data'!D$3,FALSE))</f>
        <v>6.6605839416058396E-2</v>
      </c>
      <c r="U178" s="246"/>
      <c r="V178" s="246">
        <f>IF(OR(ISERROR(VLOOKUP($E178&amp;$D$85&amp;$D$86,'CCG data'!$A:$AD,'CCG data'!E$3,FALSE)),ISBLANK(VLOOKUP($E178&amp;$D$85&amp;$D$86,'CCG data'!$A:$AD,'CCG data'!E$3,FALSE))),"",VLOOKUP($E178&amp;$D$85&amp;$D$86,'CCG data'!$A:$AD,'CCG data'!E$3,FALSE))</f>
        <v>0.13868613138686131</v>
      </c>
      <c r="W178" s="387"/>
      <c r="Z178" s="178">
        <f>IFERROR(VLOOKUP($E178&amp;$D$86, Outliers!$A$4:$P$214,13,FALSE),"0")</f>
        <v>1</v>
      </c>
      <c r="AA178" s="178">
        <f>IFERROR(VLOOKUP($E178&amp;$D$86, Outliers!$A$4:$P$214,14,FALSE),"0")</f>
        <v>0</v>
      </c>
      <c r="AB178" s="178">
        <f>IFERROR(VLOOKUP($E178&amp;$D$86, Outliers!$A$4:$P$214,15,FALSE),"0")</f>
        <v>0</v>
      </c>
    </row>
    <row r="179" spans="4:28" x14ac:dyDescent="0.25">
      <c r="D179" s="301"/>
      <c r="E179" s="107" t="s">
        <v>27</v>
      </c>
      <c r="F179" s="99" t="str">
        <f>IF(P178="","",VLOOKUP($E178&amp;$D$85&amp;$D$86,'CCG data'!$A:$AD,'CCG data'!W$3,FALSE))</f>
        <v/>
      </c>
      <c r="G179" s="100" t="str">
        <f>IF(P178="","",VLOOKUP($E178&amp;$D$85&amp;$D$86,'CCG data'!$A:$AD,'CCG data'!X$3,FALSE))</f>
        <v/>
      </c>
      <c r="H179" s="100">
        <f>IF(R178="","",VLOOKUP($E178&amp;$D$85&amp;$D$86,'CCG data'!$A:$AD,'CCG data'!Y$3,FALSE))</f>
        <v>154.6</v>
      </c>
      <c r="I179" s="100">
        <f>IF(R178="","",VLOOKUP($E178&amp;$D$85&amp;$D$86,'CCG data'!$A:$AD,'CCG data'!Z$3,FALSE))</f>
        <v>169.8</v>
      </c>
      <c r="J179" s="100">
        <f>IF(T178="","",VLOOKUP($E178&amp;$D$85&amp;$D$86,'CCG data'!$A:$AD,'CCG data'!AA$3,FALSE))</f>
        <v>14</v>
      </c>
      <c r="K179" s="100">
        <f>IF(T178="","",VLOOKUP($E178&amp;$D$85&amp;$D$86,'CCG data'!$A:$AD,'CCG data'!AB$3,FALSE))</f>
        <v>19.399999999999999</v>
      </c>
      <c r="L179" s="100">
        <f>IF(V178="","",VLOOKUP($E178&amp;$D$85&amp;$D$86,'CCG data'!$A:$AD,'CCG data'!AC$3,FALSE))</f>
        <v>25.7</v>
      </c>
      <c r="M179" s="100">
        <f>IF(V178="","",VLOOKUP($E178&amp;$D$85&amp;$D$86,'CCG data'!$A:$AD,'CCG data'!AD$3,FALSE))</f>
        <v>32.200000000000003</v>
      </c>
      <c r="N179" s="304"/>
      <c r="P179" s="162" t="str">
        <f>IF(P178="","",VLOOKUP($E178&amp;$D$85&amp;$D$86,'CCG data'!$A:$AD,'CCG data'!I$3,FALSE))</f>
        <v/>
      </c>
      <c r="Q179" s="15" t="str">
        <f>IF(P178="","",VLOOKUP($E178&amp;$D$85&amp;$D$86,'CCG data'!$A:$AD,'CCG data'!J$3,FALSE))</f>
        <v/>
      </c>
      <c r="R179" s="15">
        <f>IF(R178="","",VLOOKUP($E178&amp;$D$85&amp;$D$86,'CCG data'!$A:$AD,'CCG data'!K$3,FALSE))</f>
        <v>0.77700000000000002</v>
      </c>
      <c r="S179" s="15">
        <f>IF(R178="","",VLOOKUP($E178&amp;$D$85&amp;$D$86,'CCG data'!$A:$AD,'CCG data'!L$3,FALSE))</f>
        <v>0.81100000000000005</v>
      </c>
      <c r="T179" s="15">
        <f>IF(T178="","",VLOOKUP($E178&amp;$D$85&amp;$D$86,'CCG data'!$A:$AD,'CCG data'!M$3,FALSE))</f>
        <v>5.7000000000000002E-2</v>
      </c>
      <c r="U179" s="15">
        <f>IF(T178="","",VLOOKUP($E178&amp;$D$85&amp;$D$86,'CCG data'!$A:$AD,'CCG data'!N$3,FALSE))</f>
        <v>7.8E-2</v>
      </c>
      <c r="V179" s="15">
        <f>IF(V178="","",VLOOKUP($E178&amp;$D$85&amp;$D$86,'CCG data'!$A:$AD,'CCG data'!O$3,FALSE))</f>
        <v>0.125</v>
      </c>
      <c r="W179" s="142">
        <f>IF(V178="","",VLOOKUP($E178&amp;$D$85&amp;$D$86,'CCG data'!$A:$AD,'CCG data'!P$3,FALSE))</f>
        <v>0.154</v>
      </c>
      <c r="Z179" s="178" t="str">
        <f>IFERROR(VLOOKUP($E179&amp;$D$86, Outliers!$A$4:$P$214,13,FALSE),"0")</f>
        <v>0</v>
      </c>
      <c r="AA179" s="178" t="str">
        <f>IFERROR(VLOOKUP($E179&amp;$D$86, Outliers!$A$4:$P$214,14,FALSE),"0")</f>
        <v>0</v>
      </c>
      <c r="AB179" s="178" t="str">
        <f>IFERROR(VLOOKUP($E179&amp;$D$86, Outliers!$A$4:$P$214,15,FALSE),"0")</f>
        <v>0</v>
      </c>
    </row>
    <row r="180" spans="4:28" ht="15.75" x14ac:dyDescent="0.25">
      <c r="D180" s="301"/>
      <c r="E180" s="108" t="s">
        <v>454</v>
      </c>
      <c r="F180" s="372" t="str">
        <f>IF(OR(ISERROR(VLOOKUP($E180&amp;$D$85&amp;$D$86,'CCG data'!$A:$AD,'CCG data'!R$3,FALSE)),ISBLANK(VLOOKUP($E180&amp;$D$85&amp;$D$86,'CCG data'!$A:$AD,'CCG data'!R$3,FALSE))),"",VLOOKUP($E180&amp;$D$85&amp;$D$86,'CCG data'!$A:$AD,'CCG data'!R$3,FALSE))</f>
        <v/>
      </c>
      <c r="G180" s="373"/>
      <c r="H180" s="373">
        <f>IF(OR(ISERROR(VLOOKUP($E180&amp;$D$85&amp;$D$86,'CCG data'!$A:$AD,'CCG data'!S$3,FALSE)),ISBLANK(VLOOKUP($E180&amp;$D$85&amp;$D$86,'CCG data'!$A:$AD,'CCG data'!S$3,FALSE))),"",VLOOKUP($E180&amp;$D$85&amp;$D$86,'CCG data'!$A:$AD,'CCG data'!S$3,FALSE))</f>
        <v>106.2</v>
      </c>
      <c r="I180" s="373"/>
      <c r="J180" s="373">
        <f>IF(OR(ISERROR(VLOOKUP($E180&amp;$D$85&amp;$D$86,'CCG data'!$A:$AD,'CCG data'!T$3,FALSE)),ISBLANK(VLOOKUP($E180&amp;$D$85&amp;$D$86,'CCG data'!$A:$AD,'CCG data'!T$3,FALSE))),"",VLOOKUP($E180&amp;$D$85&amp;$D$86,'CCG data'!$A:$AD,'CCG data'!T$3,FALSE))</f>
        <v>14.5</v>
      </c>
      <c r="K180" s="373"/>
      <c r="L180" s="373">
        <f>IF(OR(ISERROR(VLOOKUP($E180&amp;$D$85&amp;$D$86,'CCG data'!$A:$AD,'CCG data'!U$3,FALSE)),ISBLANK(VLOOKUP($E180&amp;$D$85&amp;$D$86,'CCG data'!$A:$AD,'CCG data'!U$3,FALSE))),"",VLOOKUP($E180&amp;$D$85&amp;$D$86,'CCG data'!$A:$AD,'CCG data'!U$3,FALSE))</f>
        <v>20.8</v>
      </c>
      <c r="M180" s="374"/>
      <c r="N180" s="303">
        <f>IF(OR(ISERROR(VLOOKUP($E180&amp;$D$85&amp;$D$86,'CCG data'!$A:$AD,'CCG data'!G$3,FALSE)),ISBLANK(VLOOKUP($E180&amp;$D$85&amp;$D$86,'CCG data'!$A:$AD,'CCG data'!G$3,FALSE))),"",VLOOKUP($E180&amp;$D$85&amp;$D$86,'CCG data'!$A:$AD,'CCG data'!G$3,FALSE))</f>
        <v>1322</v>
      </c>
      <c r="P180" s="354" t="str">
        <f>IF(OR(ISERROR(VLOOKUP($E180&amp;$D$85&amp;$D$86,'CCG data'!$A:$AD,'CCG data'!B$3,FALSE)),ISBLANK(VLOOKUP($E180&amp;$D$85&amp;$D$86,'CCG data'!$A:$AD,'CCG data'!B$3,FALSE))),"",VLOOKUP($E180&amp;$D$85&amp;$D$86,'CCG data'!$A:$AD,'CCG data'!B$3,FALSE))</f>
        <v/>
      </c>
      <c r="Q180" s="246"/>
      <c r="R180" s="246">
        <f>IF(OR(ISERROR(VLOOKUP($E180&amp;$D$85&amp;$D$86,'CCG data'!$A:$AD,'CCG data'!C$3,FALSE)),ISBLANK(VLOOKUP($E180&amp;$D$85&amp;$D$86,'CCG data'!$A:$AD,'CCG data'!C$3,FALSE))),"",VLOOKUP($E180&amp;$D$85&amp;$D$86,'CCG data'!$A:$AD,'CCG data'!C$3,FALSE))</f>
        <v>0.76248108925869895</v>
      </c>
      <c r="S180" s="246"/>
      <c r="T180" s="246">
        <f>IF(OR(ISERROR(VLOOKUP($E180&amp;$D$85&amp;$D$86,'CCG data'!$A:$AD,'CCG data'!D$3,FALSE)),ISBLANK(VLOOKUP($E180&amp;$D$85&amp;$D$86,'CCG data'!$A:$AD,'CCG data'!D$3,FALSE))),"",VLOOKUP($E180&amp;$D$85&amp;$D$86,'CCG data'!$A:$AD,'CCG data'!D$3,FALSE))</f>
        <v>9.0771558245083206E-2</v>
      </c>
      <c r="U180" s="246"/>
      <c r="V180" s="246">
        <f>IF(OR(ISERROR(VLOOKUP($E180&amp;$D$85&amp;$D$86,'CCG data'!$A:$AD,'CCG data'!E$3,FALSE)),ISBLANK(VLOOKUP($E180&amp;$D$85&amp;$D$86,'CCG data'!$A:$AD,'CCG data'!E$3,FALSE))),"",VLOOKUP($E180&amp;$D$85&amp;$D$86,'CCG data'!$A:$AD,'CCG data'!E$3,FALSE))</f>
        <v>0.14674735249621784</v>
      </c>
      <c r="W180" s="387"/>
      <c r="Z180" s="178">
        <f>IFERROR(VLOOKUP($E180&amp;$D$86, Outliers!$A$4:$P$214,13,FALSE),"0")</f>
        <v>1</v>
      </c>
      <c r="AA180" s="178">
        <f>IFERROR(VLOOKUP($E180&amp;$D$86, Outliers!$A$4:$P$214,14,FALSE),"0")</f>
        <v>0</v>
      </c>
      <c r="AB180" s="178">
        <f>IFERROR(VLOOKUP($E180&amp;$D$86, Outliers!$A$4:$P$214,15,FALSE),"0")</f>
        <v>1</v>
      </c>
    </row>
    <row r="181" spans="4:28" x14ac:dyDescent="0.25">
      <c r="D181" s="301"/>
      <c r="E181" s="107" t="s">
        <v>27</v>
      </c>
      <c r="F181" s="99" t="str">
        <f>IF(P180="","",VLOOKUP($E180&amp;$D$85&amp;$D$86,'CCG data'!$A:$AD,'CCG data'!W$3,FALSE))</f>
        <v/>
      </c>
      <c r="G181" s="100" t="str">
        <f>IF(P180="","",VLOOKUP($E180&amp;$D$85&amp;$D$86,'CCG data'!$A:$AD,'CCG data'!X$3,FALSE))</f>
        <v/>
      </c>
      <c r="H181" s="100">
        <f>IF(R180="","",VLOOKUP($E180&amp;$D$85&amp;$D$86,'CCG data'!$A:$AD,'CCG data'!Y$3,FALSE))</f>
        <v>99.7</v>
      </c>
      <c r="I181" s="100">
        <f>IF(R180="","",VLOOKUP($E180&amp;$D$85&amp;$D$86,'CCG data'!$A:$AD,'CCG data'!Z$3,FALSE))</f>
        <v>112.8</v>
      </c>
      <c r="J181" s="100">
        <f>IF(T180="","",VLOOKUP($E180&amp;$D$85&amp;$D$86,'CCG data'!$A:$AD,'CCG data'!AA$3,FALSE))</f>
        <v>11.9</v>
      </c>
      <c r="K181" s="100">
        <f>IF(T180="","",VLOOKUP($E180&amp;$D$85&amp;$D$86,'CCG data'!$A:$AD,'CCG data'!AB$3,FALSE))</f>
        <v>17.100000000000001</v>
      </c>
      <c r="L181" s="100">
        <f>IF(V180="","",VLOOKUP($E180&amp;$D$85&amp;$D$86,'CCG data'!$A:$AD,'CCG data'!AC$3,FALSE))</f>
        <v>17.899999999999999</v>
      </c>
      <c r="M181" s="100">
        <f>IF(V180="","",VLOOKUP($E180&amp;$D$85&amp;$D$86,'CCG data'!$A:$AD,'CCG data'!AD$3,FALSE))</f>
        <v>23.7</v>
      </c>
      <c r="N181" s="304"/>
      <c r="P181" s="162" t="str">
        <f>IF(P180="","",VLOOKUP($E180&amp;$D$85&amp;$D$86,'CCG data'!$A:$AD,'CCG data'!I$3,FALSE))</f>
        <v/>
      </c>
      <c r="Q181" s="15" t="str">
        <f>IF(P180="","",VLOOKUP($E180&amp;$D$85&amp;$D$86,'CCG data'!$A:$AD,'CCG data'!J$3,FALSE))</f>
        <v/>
      </c>
      <c r="R181" s="15">
        <f>IF(R180="","",VLOOKUP($E180&amp;$D$85&amp;$D$86,'CCG data'!$A:$AD,'CCG data'!K$3,FALSE))</f>
        <v>0.73899999999999999</v>
      </c>
      <c r="S181" s="15">
        <f>IF(R180="","",VLOOKUP($E180&amp;$D$85&amp;$D$86,'CCG data'!$A:$AD,'CCG data'!L$3,FALSE))</f>
        <v>0.78500000000000003</v>
      </c>
      <c r="T181" s="15">
        <f>IF(T180="","",VLOOKUP($E180&amp;$D$85&amp;$D$86,'CCG data'!$A:$AD,'CCG data'!M$3,FALSE))</f>
        <v>7.5999999999999998E-2</v>
      </c>
      <c r="U181" s="15">
        <f>IF(T180="","",VLOOKUP($E180&amp;$D$85&amp;$D$86,'CCG data'!$A:$AD,'CCG data'!N$3,FALSE))</f>
        <v>0.107</v>
      </c>
      <c r="V181" s="15">
        <f>IF(V180="","",VLOOKUP($E180&amp;$D$85&amp;$D$86,'CCG data'!$A:$AD,'CCG data'!O$3,FALSE))</f>
        <v>0.129</v>
      </c>
      <c r="W181" s="142">
        <f>IF(V180="","",VLOOKUP($E180&amp;$D$85&amp;$D$86,'CCG data'!$A:$AD,'CCG data'!P$3,FALSE))</f>
        <v>0.16700000000000001</v>
      </c>
      <c r="Z181" s="178" t="str">
        <f>IFERROR(VLOOKUP($E181&amp;$D$86, Outliers!$A$4:$P$214,13,FALSE),"0")</f>
        <v>0</v>
      </c>
      <c r="AA181" s="178" t="str">
        <f>IFERROR(VLOOKUP($E181&amp;$D$86, Outliers!$A$4:$P$214,14,FALSE),"0")</f>
        <v>0</v>
      </c>
      <c r="AB181" s="178" t="str">
        <f>IFERROR(VLOOKUP($E181&amp;$D$86, Outliers!$A$4:$P$214,15,FALSE),"0")</f>
        <v>0</v>
      </c>
    </row>
    <row r="182" spans="4:28" ht="15.75" x14ac:dyDescent="0.25">
      <c r="D182" s="301"/>
      <c r="E182" s="108" t="s">
        <v>203</v>
      </c>
      <c r="F182" s="372" t="str">
        <f>IF(OR(ISERROR(VLOOKUP($E182&amp;$D$85&amp;$D$86,'CCG data'!$A:$AD,'CCG data'!R$3,FALSE)),ISBLANK(VLOOKUP($E182&amp;$D$85&amp;$D$86,'CCG data'!$A:$AD,'CCG data'!R$3,FALSE))),"",VLOOKUP($E182&amp;$D$85&amp;$D$86,'CCG data'!$A:$AD,'CCG data'!R$3,FALSE))</f>
        <v/>
      </c>
      <c r="G182" s="373"/>
      <c r="H182" s="373">
        <f>IF(OR(ISERROR(VLOOKUP($E182&amp;$D$85&amp;$D$86,'CCG data'!$A:$AD,'CCG data'!S$3,FALSE)),ISBLANK(VLOOKUP($E182&amp;$D$85&amp;$D$86,'CCG data'!$A:$AD,'CCG data'!S$3,FALSE))),"",VLOOKUP($E182&amp;$D$85&amp;$D$86,'CCG data'!$A:$AD,'CCG data'!S$3,FALSE))</f>
        <v>120.6</v>
      </c>
      <c r="I182" s="373"/>
      <c r="J182" s="373">
        <f>IF(OR(ISERROR(VLOOKUP($E182&amp;$D$85&amp;$D$86,'CCG data'!$A:$AD,'CCG data'!T$3,FALSE)),ISBLANK(VLOOKUP($E182&amp;$D$85&amp;$D$86,'CCG data'!$A:$AD,'CCG data'!T$3,FALSE))),"",VLOOKUP($E182&amp;$D$85&amp;$D$86,'CCG data'!$A:$AD,'CCG data'!T$3,FALSE))</f>
        <v>20</v>
      </c>
      <c r="K182" s="373"/>
      <c r="L182" s="373">
        <f>IF(OR(ISERROR(VLOOKUP($E182&amp;$D$85&amp;$D$86,'CCG data'!$A:$AD,'CCG data'!U$3,FALSE)),ISBLANK(VLOOKUP($E182&amp;$D$85&amp;$D$86,'CCG data'!$A:$AD,'CCG data'!U$3,FALSE))),"",VLOOKUP($E182&amp;$D$85&amp;$D$86,'CCG data'!$A:$AD,'CCG data'!U$3,FALSE))</f>
        <v>32.1</v>
      </c>
      <c r="M182" s="374"/>
      <c r="N182" s="303">
        <f>IF(OR(ISERROR(VLOOKUP($E182&amp;$D$85&amp;$D$86,'CCG data'!$A:$AD,'CCG data'!G$3,FALSE)),ISBLANK(VLOOKUP($E182&amp;$D$85&amp;$D$86,'CCG data'!$A:$AD,'CCG data'!G$3,FALSE))),"",VLOOKUP($E182&amp;$D$85&amp;$D$86,'CCG data'!$A:$AD,'CCG data'!G$3,FALSE))</f>
        <v>1231</v>
      </c>
      <c r="P182" s="354" t="str">
        <f>IF(OR(ISERROR(VLOOKUP($E182&amp;$D$85&amp;$D$86,'CCG data'!$A:$AD,'CCG data'!B$3,FALSE)),ISBLANK(VLOOKUP($E182&amp;$D$85&amp;$D$86,'CCG data'!$A:$AD,'CCG data'!B$3,FALSE))),"",VLOOKUP($E182&amp;$D$85&amp;$D$86,'CCG data'!$A:$AD,'CCG data'!B$3,FALSE))</f>
        <v/>
      </c>
      <c r="Q182" s="246"/>
      <c r="R182" s="246">
        <f>IF(OR(ISERROR(VLOOKUP($E182&amp;$D$85&amp;$D$86,'CCG data'!$A:$AD,'CCG data'!C$3,FALSE)),ISBLANK(VLOOKUP($E182&amp;$D$85&amp;$D$86,'CCG data'!$A:$AD,'CCG data'!C$3,FALSE))),"",VLOOKUP($E182&amp;$D$85&amp;$D$86,'CCG data'!$A:$AD,'CCG data'!C$3,FALSE))</f>
        <v>0.70999187652315188</v>
      </c>
      <c r="S182" s="246"/>
      <c r="T182" s="246">
        <f>IF(OR(ISERROR(VLOOKUP($E182&amp;$D$85&amp;$D$86,'CCG data'!$A:$AD,'CCG data'!D$3,FALSE)),ISBLANK(VLOOKUP($E182&amp;$D$85&amp;$D$86,'CCG data'!$A:$AD,'CCG data'!D$3,FALSE))),"",VLOOKUP($E182&amp;$D$85&amp;$D$86,'CCG data'!$A:$AD,'CCG data'!D$3,FALSE))</f>
        <v>9.9918765231519088E-2</v>
      </c>
      <c r="U182" s="246"/>
      <c r="V182" s="246">
        <f>IF(OR(ISERROR(VLOOKUP($E182&amp;$D$85&amp;$D$86,'CCG data'!$A:$AD,'CCG data'!E$3,FALSE)),ISBLANK(VLOOKUP($E182&amp;$D$85&amp;$D$86,'CCG data'!$A:$AD,'CCG data'!E$3,FALSE))),"",VLOOKUP($E182&amp;$D$85&amp;$D$86,'CCG data'!$A:$AD,'CCG data'!E$3,FALSE))</f>
        <v>0.19008935824532899</v>
      </c>
      <c r="W182" s="387"/>
      <c r="Z182" s="178">
        <f>IFERROR(VLOOKUP($E182&amp;$D$86, Outliers!$A$4:$P$214,13,FALSE),"0")</f>
        <v>0</v>
      </c>
      <c r="AA182" s="178">
        <f>IFERROR(VLOOKUP($E182&amp;$D$86, Outliers!$A$4:$P$214,14,FALSE),"0")</f>
        <v>0</v>
      </c>
      <c r="AB182" s="178">
        <f>IFERROR(VLOOKUP($E182&amp;$D$86, Outliers!$A$4:$P$214,15,FALSE),"0")</f>
        <v>0</v>
      </c>
    </row>
    <row r="183" spans="4:28" x14ac:dyDescent="0.25">
      <c r="D183" s="301"/>
      <c r="E183" s="107" t="s">
        <v>27</v>
      </c>
      <c r="F183" s="99" t="str">
        <f>IF(P182="","",VLOOKUP($E182&amp;$D$85&amp;$D$86,'CCG data'!$A:$AD,'CCG data'!W$3,FALSE))</f>
        <v/>
      </c>
      <c r="G183" s="100" t="str">
        <f>IF(P182="","",VLOOKUP($E182&amp;$D$85&amp;$D$86,'CCG data'!$A:$AD,'CCG data'!X$3,FALSE))</f>
        <v/>
      </c>
      <c r="H183" s="100">
        <f>IF(R182="","",VLOOKUP($E182&amp;$D$85&amp;$D$86,'CCG data'!$A:$AD,'CCG data'!Y$3,FALSE))</f>
        <v>112.6</v>
      </c>
      <c r="I183" s="100">
        <f>IF(R182="","",VLOOKUP($E182&amp;$D$85&amp;$D$86,'CCG data'!$A:$AD,'CCG data'!Z$3,FALSE))</f>
        <v>128.6</v>
      </c>
      <c r="J183" s="100">
        <f>IF(T182="","",VLOOKUP($E182&amp;$D$85&amp;$D$86,'CCG data'!$A:$AD,'CCG data'!AA$3,FALSE))</f>
        <v>16.5</v>
      </c>
      <c r="K183" s="100">
        <f>IF(T182="","",VLOOKUP($E182&amp;$D$85&amp;$D$86,'CCG data'!$A:$AD,'CCG data'!AB$3,FALSE))</f>
        <v>23.6</v>
      </c>
      <c r="L183" s="100">
        <f>IF(V182="","",VLOOKUP($E182&amp;$D$85&amp;$D$86,'CCG data'!$A:$AD,'CCG data'!AC$3,FALSE))</f>
        <v>28</v>
      </c>
      <c r="M183" s="100">
        <f>IF(V182="","",VLOOKUP($E182&amp;$D$85&amp;$D$86,'CCG data'!$A:$AD,'CCG data'!AD$3,FALSE))</f>
        <v>36.299999999999997</v>
      </c>
      <c r="N183" s="304"/>
      <c r="P183" s="162" t="str">
        <f>IF(P182="","",VLOOKUP($E182&amp;$D$85&amp;$D$86,'CCG data'!$A:$AD,'CCG data'!I$3,FALSE))</f>
        <v/>
      </c>
      <c r="Q183" s="15" t="str">
        <f>IF(P182="","",VLOOKUP($E182&amp;$D$85&amp;$D$86,'CCG data'!$A:$AD,'CCG data'!J$3,FALSE))</f>
        <v/>
      </c>
      <c r="R183" s="15">
        <f>IF(R182="","",VLOOKUP($E182&amp;$D$85&amp;$D$86,'CCG data'!$A:$AD,'CCG data'!K$3,FALSE))</f>
        <v>0.68400000000000005</v>
      </c>
      <c r="S183" s="15">
        <f>IF(R182="","",VLOOKUP($E182&amp;$D$85&amp;$D$86,'CCG data'!$A:$AD,'CCG data'!L$3,FALSE))</f>
        <v>0.73499999999999999</v>
      </c>
      <c r="T183" s="15">
        <f>IF(T182="","",VLOOKUP($E182&amp;$D$85&amp;$D$86,'CCG data'!$A:$AD,'CCG data'!M$3,FALSE))</f>
        <v>8.4000000000000005E-2</v>
      </c>
      <c r="U183" s="15">
        <f>IF(T182="","",VLOOKUP($E182&amp;$D$85&amp;$D$86,'CCG data'!$A:$AD,'CCG data'!N$3,FALSE))</f>
        <v>0.11799999999999999</v>
      </c>
      <c r="V183" s="15">
        <f>IF(V182="","",VLOOKUP($E182&amp;$D$85&amp;$D$86,'CCG data'!$A:$AD,'CCG data'!O$3,FALSE))</f>
        <v>0.16900000000000001</v>
      </c>
      <c r="W183" s="142">
        <f>IF(V182="","",VLOOKUP($E182&amp;$D$85&amp;$D$86,'CCG data'!$A:$AD,'CCG data'!P$3,FALSE))</f>
        <v>0.21299999999999999</v>
      </c>
      <c r="Z183" s="178" t="str">
        <f>IFERROR(VLOOKUP($E183&amp;$D$86, Outliers!$A$4:$P$214,13,FALSE),"0")</f>
        <v>0</v>
      </c>
      <c r="AA183" s="178" t="str">
        <f>IFERROR(VLOOKUP($E183&amp;$D$86, Outliers!$A$4:$P$214,14,FALSE),"0")</f>
        <v>0</v>
      </c>
      <c r="AB183" s="178" t="str">
        <f>IFERROR(VLOOKUP($E183&amp;$D$86, Outliers!$A$4:$P$214,15,FALSE),"0")</f>
        <v>0</v>
      </c>
    </row>
    <row r="184" spans="4:28" ht="15.75" x14ac:dyDescent="0.25">
      <c r="D184" s="301"/>
      <c r="E184" s="108" t="s">
        <v>455</v>
      </c>
      <c r="F184" s="372" t="str">
        <f>IF(OR(ISERROR(VLOOKUP($E184&amp;$D$85&amp;$D$86,'CCG data'!$A:$AD,'CCG data'!R$3,FALSE)),ISBLANK(VLOOKUP($E184&amp;$D$85&amp;$D$86,'CCG data'!$A:$AD,'CCG data'!R$3,FALSE))),"",VLOOKUP($E184&amp;$D$85&amp;$D$86,'CCG data'!$A:$AD,'CCG data'!R$3,FALSE))</f>
        <v/>
      </c>
      <c r="G184" s="373"/>
      <c r="H184" s="373">
        <f>IF(OR(ISERROR(VLOOKUP($E184&amp;$D$85&amp;$D$86,'CCG data'!$A:$AD,'CCG data'!S$3,FALSE)),ISBLANK(VLOOKUP($E184&amp;$D$85&amp;$D$86,'CCG data'!$A:$AD,'CCG data'!S$3,FALSE))),"",VLOOKUP($E184&amp;$D$85&amp;$D$86,'CCG data'!$A:$AD,'CCG data'!S$3,FALSE))</f>
        <v>149.80000000000001</v>
      </c>
      <c r="I184" s="373"/>
      <c r="J184" s="373">
        <f>IF(OR(ISERROR(VLOOKUP($E184&amp;$D$85&amp;$D$86,'CCG data'!$A:$AD,'CCG data'!T$3,FALSE)),ISBLANK(VLOOKUP($E184&amp;$D$85&amp;$D$86,'CCG data'!$A:$AD,'CCG data'!T$3,FALSE))),"",VLOOKUP($E184&amp;$D$85&amp;$D$86,'CCG data'!$A:$AD,'CCG data'!T$3,FALSE))</f>
        <v>12.2</v>
      </c>
      <c r="K184" s="373"/>
      <c r="L184" s="373">
        <f>IF(OR(ISERROR(VLOOKUP($E184&amp;$D$85&amp;$D$86,'CCG data'!$A:$AD,'CCG data'!U$3,FALSE)),ISBLANK(VLOOKUP($E184&amp;$D$85&amp;$D$86,'CCG data'!$A:$AD,'CCG data'!U$3,FALSE))),"",VLOOKUP($E184&amp;$D$85&amp;$D$86,'CCG data'!$A:$AD,'CCG data'!U$3,FALSE))</f>
        <v>32.1</v>
      </c>
      <c r="M184" s="374"/>
      <c r="N184" s="303">
        <f>IF(OR(ISERROR(VLOOKUP($E184&amp;$D$85&amp;$D$86,'CCG data'!$A:$AD,'CCG data'!G$3,FALSE)),ISBLANK(VLOOKUP($E184&amp;$D$85&amp;$D$86,'CCG data'!$A:$AD,'CCG data'!G$3,FALSE))),"",VLOOKUP($E184&amp;$D$85&amp;$D$86,'CCG data'!$A:$AD,'CCG data'!G$3,FALSE))</f>
        <v>3048</v>
      </c>
      <c r="P184" s="354" t="str">
        <f>IF(OR(ISERROR(VLOOKUP($E184&amp;$D$85&amp;$D$86,'CCG data'!$A:$AD,'CCG data'!B$3,FALSE)),ISBLANK(VLOOKUP($E184&amp;$D$85&amp;$D$86,'CCG data'!$A:$AD,'CCG data'!B$3,FALSE))),"",VLOOKUP($E184&amp;$D$85&amp;$D$86,'CCG data'!$A:$AD,'CCG data'!B$3,FALSE))</f>
        <v/>
      </c>
      <c r="Q184" s="246"/>
      <c r="R184" s="246">
        <f>IF(OR(ISERROR(VLOOKUP($E184&amp;$D$85&amp;$D$86,'CCG data'!$A:$AD,'CCG data'!C$3,FALSE)),ISBLANK(VLOOKUP($E184&amp;$D$85&amp;$D$86,'CCG data'!$A:$AD,'CCG data'!C$3,FALSE))),"",VLOOKUP($E184&amp;$D$85&amp;$D$86,'CCG data'!$A:$AD,'CCG data'!C$3,FALSE))</f>
        <v>0.77591863517060367</v>
      </c>
      <c r="S184" s="246"/>
      <c r="T184" s="246">
        <f>IF(OR(ISERROR(VLOOKUP($E184&amp;$D$85&amp;$D$86,'CCG data'!$A:$AD,'CCG data'!D$3,FALSE)),ISBLANK(VLOOKUP($E184&amp;$D$85&amp;$D$86,'CCG data'!$A:$AD,'CCG data'!D$3,FALSE))),"",VLOOKUP($E184&amp;$D$85&amp;$D$86,'CCG data'!$A:$AD,'CCG data'!D$3,FALSE))</f>
        <v>5.6758530183727035E-2</v>
      </c>
      <c r="U184" s="246"/>
      <c r="V184" s="246">
        <f>IF(OR(ISERROR(VLOOKUP($E184&amp;$D$85&amp;$D$86,'CCG data'!$A:$AD,'CCG data'!E$3,FALSE)),ISBLANK(VLOOKUP($E184&amp;$D$85&amp;$D$86,'CCG data'!$A:$AD,'CCG data'!E$3,FALSE))),"",VLOOKUP($E184&amp;$D$85&amp;$D$86,'CCG data'!$A:$AD,'CCG data'!E$3,FALSE))</f>
        <v>0.1673228346456693</v>
      </c>
      <c r="W184" s="387"/>
      <c r="Z184" s="178">
        <f>IFERROR(VLOOKUP($E184&amp;$D$86, Outliers!$A$4:$P$214,13,FALSE),"0")</f>
        <v>1</v>
      </c>
      <c r="AA184" s="178">
        <f>IFERROR(VLOOKUP($E184&amp;$D$86, Outliers!$A$4:$P$214,14,FALSE),"0")</f>
        <v>1</v>
      </c>
      <c r="AB184" s="178">
        <f>IFERROR(VLOOKUP($E184&amp;$D$86, Outliers!$A$4:$P$214,15,FALSE),"0")</f>
        <v>0</v>
      </c>
    </row>
    <row r="185" spans="4:28" x14ac:dyDescent="0.25">
      <c r="D185" s="301"/>
      <c r="E185" s="107" t="s">
        <v>27</v>
      </c>
      <c r="F185" s="99" t="str">
        <f>IF(P184="","",VLOOKUP($E184&amp;$D$85&amp;$D$86,'CCG data'!$A:$AD,'CCG data'!W$3,FALSE))</f>
        <v/>
      </c>
      <c r="G185" s="100" t="str">
        <f>IF(P184="","",VLOOKUP($E184&amp;$D$85&amp;$D$86,'CCG data'!$A:$AD,'CCG data'!X$3,FALSE))</f>
        <v/>
      </c>
      <c r="H185" s="100">
        <f>IF(R184="","",VLOOKUP($E184&amp;$D$85&amp;$D$86,'CCG data'!$A:$AD,'CCG data'!Y$3,FALSE))</f>
        <v>143.80000000000001</v>
      </c>
      <c r="I185" s="100">
        <f>IF(R184="","",VLOOKUP($E184&amp;$D$85&amp;$D$86,'CCG data'!$A:$AD,'CCG data'!Z$3,FALSE))</f>
        <v>155.9</v>
      </c>
      <c r="J185" s="100">
        <f>IF(T184="","",VLOOKUP($E184&amp;$D$85&amp;$D$86,'CCG data'!$A:$AD,'CCG data'!AA$3,FALSE))</f>
        <v>10.4</v>
      </c>
      <c r="K185" s="100">
        <f>IF(T184="","",VLOOKUP($E184&amp;$D$85&amp;$D$86,'CCG data'!$A:$AD,'CCG data'!AB$3,FALSE))</f>
        <v>14.1</v>
      </c>
      <c r="L185" s="100">
        <f>IF(V184="","",VLOOKUP($E184&amp;$D$85&amp;$D$86,'CCG data'!$A:$AD,'CCG data'!AC$3,FALSE))</f>
        <v>29.3</v>
      </c>
      <c r="M185" s="100">
        <f>IF(V184="","",VLOOKUP($E184&amp;$D$85&amp;$D$86,'CCG data'!$A:$AD,'CCG data'!AD$3,FALSE))</f>
        <v>34.799999999999997</v>
      </c>
      <c r="N185" s="304"/>
      <c r="P185" s="162" t="str">
        <f>IF(P184="","",VLOOKUP($E184&amp;$D$85&amp;$D$86,'CCG data'!$A:$AD,'CCG data'!I$3,FALSE))</f>
        <v/>
      </c>
      <c r="Q185" s="15" t="str">
        <f>IF(P184="","",VLOOKUP($E184&amp;$D$85&amp;$D$86,'CCG data'!$A:$AD,'CCG data'!J$3,FALSE))</f>
        <v/>
      </c>
      <c r="R185" s="15">
        <f>IF(R184="","",VLOOKUP($E184&amp;$D$85&amp;$D$86,'CCG data'!$A:$AD,'CCG data'!K$3,FALSE))</f>
        <v>0.76100000000000001</v>
      </c>
      <c r="S185" s="15">
        <f>IF(R184="","",VLOOKUP($E184&amp;$D$85&amp;$D$86,'CCG data'!$A:$AD,'CCG data'!L$3,FALSE))</f>
        <v>0.79</v>
      </c>
      <c r="T185" s="15">
        <f>IF(T184="","",VLOOKUP($E184&amp;$D$85&amp;$D$86,'CCG data'!$A:$AD,'CCG data'!M$3,FALSE))</f>
        <v>4.9000000000000002E-2</v>
      </c>
      <c r="U185" s="15">
        <f>IF(T184="","",VLOOKUP($E184&amp;$D$85&amp;$D$86,'CCG data'!$A:$AD,'CCG data'!N$3,FALSE))</f>
        <v>6.6000000000000003E-2</v>
      </c>
      <c r="V185" s="15">
        <f>IF(V184="","",VLOOKUP($E184&amp;$D$85&amp;$D$86,'CCG data'!$A:$AD,'CCG data'!O$3,FALSE))</f>
        <v>0.154</v>
      </c>
      <c r="W185" s="142">
        <f>IF(V184="","",VLOOKUP($E184&amp;$D$85&amp;$D$86,'CCG data'!$A:$AD,'CCG data'!P$3,FALSE))</f>
        <v>0.18099999999999999</v>
      </c>
      <c r="Z185" s="178" t="str">
        <f>IFERROR(VLOOKUP($E185&amp;$D$86, Outliers!$A$4:$P$214,13,FALSE),"0")</f>
        <v>0</v>
      </c>
      <c r="AA185" s="178" t="str">
        <f>IFERROR(VLOOKUP($E185&amp;$D$86, Outliers!$A$4:$P$214,14,FALSE),"0")</f>
        <v>0</v>
      </c>
      <c r="AB185" s="178" t="str">
        <f>IFERROR(VLOOKUP($E185&amp;$D$86, Outliers!$A$4:$P$214,15,FALSE),"0")</f>
        <v>0</v>
      </c>
    </row>
    <row r="186" spans="4:28" ht="15.75" x14ac:dyDescent="0.25">
      <c r="D186" s="301"/>
      <c r="E186" s="108" t="s">
        <v>204</v>
      </c>
      <c r="F186" s="372" t="str">
        <f>IF(OR(ISERROR(VLOOKUP($E186&amp;$D$85&amp;$D$86,'CCG data'!$A:$AD,'CCG data'!R$3,FALSE)),ISBLANK(VLOOKUP($E186&amp;$D$85&amp;$D$86,'CCG data'!$A:$AD,'CCG data'!R$3,FALSE))),"",VLOOKUP($E186&amp;$D$85&amp;$D$86,'CCG data'!$A:$AD,'CCG data'!R$3,FALSE))</f>
        <v/>
      </c>
      <c r="G186" s="373"/>
      <c r="H186" s="373">
        <f>IF(OR(ISERROR(VLOOKUP($E186&amp;$D$85&amp;$D$86,'CCG data'!$A:$AD,'CCG data'!S$3,FALSE)),ISBLANK(VLOOKUP($E186&amp;$D$85&amp;$D$86,'CCG data'!$A:$AD,'CCG data'!S$3,FALSE))),"",VLOOKUP($E186&amp;$D$85&amp;$D$86,'CCG data'!$A:$AD,'CCG data'!S$3,FALSE))</f>
        <v>116.7</v>
      </c>
      <c r="I186" s="373"/>
      <c r="J186" s="373">
        <f>IF(OR(ISERROR(VLOOKUP($E186&amp;$D$85&amp;$D$86,'CCG data'!$A:$AD,'CCG data'!T$3,FALSE)),ISBLANK(VLOOKUP($E186&amp;$D$85&amp;$D$86,'CCG data'!$A:$AD,'CCG data'!T$3,FALSE))),"",VLOOKUP($E186&amp;$D$85&amp;$D$86,'CCG data'!$A:$AD,'CCG data'!T$3,FALSE))</f>
        <v>20</v>
      </c>
      <c r="K186" s="373"/>
      <c r="L186" s="373">
        <f>IF(OR(ISERROR(VLOOKUP($E186&amp;$D$85&amp;$D$86,'CCG data'!$A:$AD,'CCG data'!U$3,FALSE)),ISBLANK(VLOOKUP($E186&amp;$D$85&amp;$D$86,'CCG data'!$A:$AD,'CCG data'!U$3,FALSE))),"",VLOOKUP($E186&amp;$D$85&amp;$D$86,'CCG data'!$A:$AD,'CCG data'!U$3,FALSE))</f>
        <v>29.8</v>
      </c>
      <c r="M186" s="374"/>
      <c r="N186" s="303">
        <f>IF(OR(ISERROR(VLOOKUP($E186&amp;$D$85&amp;$D$86,'CCG data'!$A:$AD,'CCG data'!G$3,FALSE)),ISBLANK(VLOOKUP($E186&amp;$D$85&amp;$D$86,'CCG data'!$A:$AD,'CCG data'!G$3,FALSE))),"",VLOOKUP($E186&amp;$D$85&amp;$D$86,'CCG data'!$A:$AD,'CCG data'!G$3,FALSE))</f>
        <v>1966</v>
      </c>
      <c r="P186" s="354" t="str">
        <f>IF(OR(ISERROR(VLOOKUP($E186&amp;$D$85&amp;$D$86,'CCG data'!$A:$AD,'CCG data'!B$3,FALSE)),ISBLANK(VLOOKUP($E186&amp;$D$85&amp;$D$86,'CCG data'!$A:$AD,'CCG data'!B$3,FALSE))),"",VLOOKUP($E186&amp;$D$85&amp;$D$86,'CCG data'!$A:$AD,'CCG data'!B$3,FALSE))</f>
        <v/>
      </c>
      <c r="Q186" s="246"/>
      <c r="R186" s="246">
        <f>IF(OR(ISERROR(VLOOKUP($E186&amp;$D$85&amp;$D$86,'CCG data'!$A:$AD,'CCG data'!C$3,FALSE)),ISBLANK(VLOOKUP($E186&amp;$D$85&amp;$D$86,'CCG data'!$A:$AD,'CCG data'!C$3,FALSE))),"",VLOOKUP($E186&amp;$D$85&amp;$D$86,'CCG data'!$A:$AD,'CCG data'!C$3,FALSE))</f>
        <v>0.7115971515768057</v>
      </c>
      <c r="S186" s="246"/>
      <c r="T186" s="246">
        <f>IF(OR(ISERROR(VLOOKUP($E186&amp;$D$85&amp;$D$86,'CCG data'!$A:$AD,'CCG data'!D$3,FALSE)),ISBLANK(VLOOKUP($E186&amp;$D$85&amp;$D$86,'CCG data'!$A:$AD,'CCG data'!D$3,FALSE))),"",VLOOKUP($E186&amp;$D$85&amp;$D$86,'CCG data'!$A:$AD,'CCG data'!D$3,FALSE))</f>
        <v>0.10681586978636826</v>
      </c>
      <c r="U186" s="246"/>
      <c r="V186" s="246">
        <f>IF(OR(ISERROR(VLOOKUP($E186&amp;$D$85&amp;$D$86,'CCG data'!$A:$AD,'CCG data'!E$3,FALSE)),ISBLANK(VLOOKUP($E186&amp;$D$85&amp;$D$86,'CCG data'!$A:$AD,'CCG data'!E$3,FALSE))),"",VLOOKUP($E186&amp;$D$85&amp;$D$86,'CCG data'!$A:$AD,'CCG data'!E$3,FALSE))</f>
        <v>0.18158697863682605</v>
      </c>
      <c r="W186" s="387"/>
      <c r="Z186" s="178">
        <f>IFERROR(VLOOKUP($E186&amp;$D$86, Outliers!$A$4:$P$214,13,FALSE),"0")</f>
        <v>1</v>
      </c>
      <c r="AA186" s="178">
        <f>IFERROR(VLOOKUP($E186&amp;$D$86, Outliers!$A$4:$P$214,14,FALSE),"0")</f>
        <v>0</v>
      </c>
      <c r="AB186" s="178">
        <f>IFERROR(VLOOKUP($E186&amp;$D$86, Outliers!$A$4:$P$214,15,FALSE),"0")</f>
        <v>0</v>
      </c>
    </row>
    <row r="187" spans="4:28" x14ac:dyDescent="0.25">
      <c r="D187" s="301"/>
      <c r="E187" s="107" t="s">
        <v>27</v>
      </c>
      <c r="F187" s="99" t="str">
        <f>IF(P186="","",VLOOKUP($E186&amp;$D$85&amp;$D$86,'CCG data'!$A:$AD,'CCG data'!W$3,FALSE))</f>
        <v/>
      </c>
      <c r="G187" s="100" t="str">
        <f>IF(P186="","",VLOOKUP($E186&amp;$D$85&amp;$D$86,'CCG data'!$A:$AD,'CCG data'!X$3,FALSE))</f>
        <v/>
      </c>
      <c r="H187" s="100">
        <f>IF(R186="","",VLOOKUP($E186&amp;$D$85&amp;$D$86,'CCG data'!$A:$AD,'CCG data'!Y$3,FALSE))</f>
        <v>110.6</v>
      </c>
      <c r="I187" s="100">
        <f>IF(R186="","",VLOOKUP($E186&amp;$D$85&amp;$D$86,'CCG data'!$A:$AD,'CCG data'!Z$3,FALSE))</f>
        <v>122.8</v>
      </c>
      <c r="J187" s="100">
        <f>IF(T186="","",VLOOKUP($E186&amp;$D$85&amp;$D$86,'CCG data'!$A:$AD,'CCG data'!AA$3,FALSE))</f>
        <v>17.3</v>
      </c>
      <c r="K187" s="100">
        <f>IF(T186="","",VLOOKUP($E186&amp;$D$85&amp;$D$86,'CCG data'!$A:$AD,'CCG data'!AB$3,FALSE))</f>
        <v>22.7</v>
      </c>
      <c r="L187" s="100">
        <f>IF(V186="","",VLOOKUP($E186&amp;$D$85&amp;$D$86,'CCG data'!$A:$AD,'CCG data'!AC$3,FALSE))</f>
        <v>26.7</v>
      </c>
      <c r="M187" s="100">
        <f>IF(V186="","",VLOOKUP($E186&amp;$D$85&amp;$D$86,'CCG data'!$A:$AD,'CCG data'!AD$3,FALSE))</f>
        <v>32.9</v>
      </c>
      <c r="N187" s="304"/>
      <c r="P187" s="162" t="str">
        <f>IF(P186="","",VLOOKUP($E186&amp;$D$85&amp;$D$86,'CCG data'!$A:$AD,'CCG data'!I$3,FALSE))</f>
        <v/>
      </c>
      <c r="Q187" s="15" t="str">
        <f>IF(P186="","",VLOOKUP($E186&amp;$D$85&amp;$D$86,'CCG data'!$A:$AD,'CCG data'!J$3,FALSE))</f>
        <v/>
      </c>
      <c r="R187" s="15">
        <f>IF(R186="","",VLOOKUP($E186&amp;$D$85&amp;$D$86,'CCG data'!$A:$AD,'CCG data'!K$3,FALSE))</f>
        <v>0.69099999999999995</v>
      </c>
      <c r="S187" s="15">
        <f>IF(R186="","",VLOOKUP($E186&amp;$D$85&amp;$D$86,'CCG data'!$A:$AD,'CCG data'!L$3,FALSE))</f>
        <v>0.73099999999999998</v>
      </c>
      <c r="T187" s="15">
        <f>IF(T186="","",VLOOKUP($E186&amp;$D$85&amp;$D$86,'CCG data'!$A:$AD,'CCG data'!M$3,FALSE))</f>
        <v>9.4E-2</v>
      </c>
      <c r="U187" s="15">
        <f>IF(T186="","",VLOOKUP($E186&amp;$D$85&amp;$D$86,'CCG data'!$A:$AD,'CCG data'!N$3,FALSE))</f>
        <v>0.121</v>
      </c>
      <c r="V187" s="15">
        <f>IF(V186="","",VLOOKUP($E186&amp;$D$85&amp;$D$86,'CCG data'!$A:$AD,'CCG data'!O$3,FALSE))</f>
        <v>0.16500000000000001</v>
      </c>
      <c r="W187" s="142">
        <f>IF(V186="","",VLOOKUP($E186&amp;$D$85&amp;$D$86,'CCG data'!$A:$AD,'CCG data'!P$3,FALSE))</f>
        <v>0.19900000000000001</v>
      </c>
      <c r="Z187" s="178" t="str">
        <f>IFERROR(VLOOKUP($E187&amp;$D$86, Outliers!$A$4:$P$214,13,FALSE),"0")</f>
        <v>0</v>
      </c>
      <c r="AA187" s="178" t="str">
        <f>IFERROR(VLOOKUP($E187&amp;$D$86, Outliers!$A$4:$P$214,14,FALSE),"0")</f>
        <v>0</v>
      </c>
      <c r="AB187" s="178" t="str">
        <f>IFERROR(VLOOKUP($E187&amp;$D$86, Outliers!$A$4:$P$214,15,FALSE),"0")</f>
        <v>0</v>
      </c>
    </row>
    <row r="188" spans="4:28" ht="15.75" x14ac:dyDescent="0.25">
      <c r="D188" s="301"/>
      <c r="E188" s="108" t="s">
        <v>456</v>
      </c>
      <c r="F188" s="372" t="str">
        <f>IF(OR(ISERROR(VLOOKUP($E188&amp;$D$85&amp;$D$86,'CCG data'!$A:$AD,'CCG data'!R$3,FALSE)),ISBLANK(VLOOKUP($E188&amp;$D$85&amp;$D$86,'CCG data'!$A:$AD,'CCG data'!R$3,FALSE))),"",VLOOKUP($E188&amp;$D$85&amp;$D$86,'CCG data'!$A:$AD,'CCG data'!R$3,FALSE))</f>
        <v/>
      </c>
      <c r="G188" s="373"/>
      <c r="H188" s="373">
        <f>IF(OR(ISERROR(VLOOKUP($E188&amp;$D$85&amp;$D$86,'CCG data'!$A:$AD,'CCG data'!S$3,FALSE)),ISBLANK(VLOOKUP($E188&amp;$D$85&amp;$D$86,'CCG data'!$A:$AD,'CCG data'!S$3,FALSE))),"",VLOOKUP($E188&amp;$D$85&amp;$D$86,'CCG data'!$A:$AD,'CCG data'!S$3,FALSE))</f>
        <v>98.9</v>
      </c>
      <c r="I188" s="373"/>
      <c r="J188" s="373">
        <f>IF(OR(ISERROR(VLOOKUP($E188&amp;$D$85&amp;$D$86,'CCG data'!$A:$AD,'CCG data'!T$3,FALSE)),ISBLANK(VLOOKUP($E188&amp;$D$85&amp;$D$86,'CCG data'!$A:$AD,'CCG data'!T$3,FALSE))),"",VLOOKUP($E188&amp;$D$85&amp;$D$86,'CCG data'!$A:$AD,'CCG data'!T$3,FALSE))</f>
        <v>14.8</v>
      </c>
      <c r="K188" s="373"/>
      <c r="L188" s="373">
        <f>IF(OR(ISERROR(VLOOKUP($E188&amp;$D$85&amp;$D$86,'CCG data'!$A:$AD,'CCG data'!U$3,FALSE)),ISBLANK(VLOOKUP($E188&amp;$D$85&amp;$D$86,'CCG data'!$A:$AD,'CCG data'!U$3,FALSE))),"",VLOOKUP($E188&amp;$D$85&amp;$D$86,'CCG data'!$A:$AD,'CCG data'!U$3,FALSE))</f>
        <v>36.6</v>
      </c>
      <c r="M188" s="374"/>
      <c r="N188" s="303">
        <f>IF(OR(ISERROR(VLOOKUP($E188&amp;$D$85&amp;$D$86,'CCG data'!$A:$AD,'CCG data'!G$3,FALSE)),ISBLANK(VLOOKUP($E188&amp;$D$85&amp;$D$86,'CCG data'!$A:$AD,'CCG data'!G$3,FALSE))),"",VLOOKUP($E188&amp;$D$85&amp;$D$86,'CCG data'!$A:$AD,'CCG data'!G$3,FALSE))</f>
        <v>1672</v>
      </c>
      <c r="P188" s="354" t="str">
        <f>IF(OR(ISERROR(VLOOKUP($E188&amp;$D$85&amp;$D$86,'CCG data'!$A:$AD,'CCG data'!B$3,FALSE)),ISBLANK(VLOOKUP($E188&amp;$D$85&amp;$D$86,'CCG data'!$A:$AD,'CCG data'!B$3,FALSE))),"",VLOOKUP($E188&amp;$D$85&amp;$D$86,'CCG data'!$A:$AD,'CCG data'!B$3,FALSE))</f>
        <v/>
      </c>
      <c r="Q188" s="246"/>
      <c r="R188" s="246">
        <f>IF(OR(ISERROR(VLOOKUP($E188&amp;$D$85&amp;$D$86,'CCG data'!$A:$AD,'CCG data'!C$3,FALSE)),ISBLANK(VLOOKUP($E188&amp;$D$85&amp;$D$86,'CCG data'!$A:$AD,'CCG data'!C$3,FALSE))),"",VLOOKUP($E188&amp;$D$85&amp;$D$86,'CCG data'!$A:$AD,'CCG data'!C$3,FALSE))</f>
        <v>0.66208133971291872</v>
      </c>
      <c r="S188" s="246"/>
      <c r="T188" s="246">
        <f>IF(OR(ISERROR(VLOOKUP($E188&amp;$D$85&amp;$D$86,'CCG data'!$A:$AD,'CCG data'!D$3,FALSE)),ISBLANK(VLOOKUP($E188&amp;$D$85&amp;$D$86,'CCG data'!$A:$AD,'CCG data'!D$3,FALSE))),"",VLOOKUP($E188&amp;$D$85&amp;$D$86,'CCG data'!$A:$AD,'CCG data'!D$3,FALSE))</f>
        <v>8.6722488038277507E-2</v>
      </c>
      <c r="U188" s="246"/>
      <c r="V188" s="246">
        <f>IF(OR(ISERROR(VLOOKUP($E188&amp;$D$85&amp;$D$86,'CCG data'!$A:$AD,'CCG data'!E$3,FALSE)),ISBLANK(VLOOKUP($E188&amp;$D$85&amp;$D$86,'CCG data'!$A:$AD,'CCG data'!E$3,FALSE))),"",VLOOKUP($E188&amp;$D$85&amp;$D$86,'CCG data'!$A:$AD,'CCG data'!E$3,FALSE))</f>
        <v>0.25119617224880381</v>
      </c>
      <c r="W188" s="387"/>
      <c r="Z188" s="178">
        <f>IFERROR(VLOOKUP($E188&amp;$D$86, Outliers!$A$4:$P$214,13,FALSE),"0")</f>
        <v>1</v>
      </c>
      <c r="AA188" s="178">
        <f>IFERROR(VLOOKUP($E188&amp;$D$86, Outliers!$A$4:$P$214,14,FALSE),"0")</f>
        <v>0</v>
      </c>
      <c r="AB188" s="178">
        <f>IFERROR(VLOOKUP($E188&amp;$D$86, Outliers!$A$4:$P$214,15,FALSE),"0")</f>
        <v>1</v>
      </c>
    </row>
    <row r="189" spans="4:28" x14ac:dyDescent="0.25">
      <c r="D189" s="301"/>
      <c r="E189" s="107" t="s">
        <v>27</v>
      </c>
      <c r="F189" s="99" t="str">
        <f>IF(P188="","",VLOOKUP($E188&amp;$D$85&amp;$D$86,'CCG data'!$A:$AD,'CCG data'!W$3,FALSE))</f>
        <v/>
      </c>
      <c r="G189" s="100" t="str">
        <f>IF(P188="","",VLOOKUP($E188&amp;$D$85&amp;$D$86,'CCG data'!$A:$AD,'CCG data'!X$3,FALSE))</f>
        <v/>
      </c>
      <c r="H189" s="100">
        <f>IF(R188="","",VLOOKUP($E188&amp;$D$85&amp;$D$86,'CCG data'!$A:$AD,'CCG data'!Y$3,FALSE))</f>
        <v>93</v>
      </c>
      <c r="I189" s="100">
        <f>IF(R188="","",VLOOKUP($E188&amp;$D$85&amp;$D$86,'CCG data'!$A:$AD,'CCG data'!Z$3,FALSE))</f>
        <v>104.7</v>
      </c>
      <c r="J189" s="100">
        <f>IF(T188="","",VLOOKUP($E188&amp;$D$85&amp;$D$86,'CCG data'!$A:$AD,'CCG data'!AA$3,FALSE))</f>
        <v>12.4</v>
      </c>
      <c r="K189" s="100">
        <f>IF(T188="","",VLOOKUP($E188&amp;$D$85&amp;$D$86,'CCG data'!$A:$AD,'CCG data'!AB$3,FALSE))</f>
        <v>17.2</v>
      </c>
      <c r="L189" s="100">
        <f>IF(V188="","",VLOOKUP($E188&amp;$D$85&amp;$D$86,'CCG data'!$A:$AD,'CCG data'!AC$3,FALSE))</f>
        <v>33.1</v>
      </c>
      <c r="M189" s="100">
        <f>IF(V188="","",VLOOKUP($E188&amp;$D$85&amp;$D$86,'CCG data'!$A:$AD,'CCG data'!AD$3,FALSE))</f>
        <v>40.1</v>
      </c>
      <c r="N189" s="304"/>
      <c r="P189" s="162" t="str">
        <f>IF(P188="","",VLOOKUP($E188&amp;$D$85&amp;$D$86,'CCG data'!$A:$AD,'CCG data'!I$3,FALSE))</f>
        <v/>
      </c>
      <c r="Q189" s="15" t="str">
        <f>IF(P188="","",VLOOKUP($E188&amp;$D$85&amp;$D$86,'CCG data'!$A:$AD,'CCG data'!J$3,FALSE))</f>
        <v/>
      </c>
      <c r="R189" s="15">
        <f>IF(R188="","",VLOOKUP($E188&amp;$D$85&amp;$D$86,'CCG data'!$A:$AD,'CCG data'!K$3,FALSE))</f>
        <v>0.63900000000000001</v>
      </c>
      <c r="S189" s="15">
        <f>IF(R188="","",VLOOKUP($E188&amp;$D$85&amp;$D$86,'CCG data'!$A:$AD,'CCG data'!L$3,FALSE))</f>
        <v>0.68400000000000005</v>
      </c>
      <c r="T189" s="15">
        <f>IF(T188="","",VLOOKUP($E188&amp;$D$85&amp;$D$86,'CCG data'!$A:$AD,'CCG data'!M$3,FALSE))</f>
        <v>7.3999999999999996E-2</v>
      </c>
      <c r="U189" s="15">
        <f>IF(T188="","",VLOOKUP($E188&amp;$D$85&amp;$D$86,'CCG data'!$A:$AD,'CCG data'!N$3,FALSE))</f>
        <v>0.10100000000000001</v>
      </c>
      <c r="V189" s="15">
        <f>IF(V188="","",VLOOKUP($E188&amp;$D$85&amp;$D$86,'CCG data'!$A:$AD,'CCG data'!O$3,FALSE))</f>
        <v>0.23100000000000001</v>
      </c>
      <c r="W189" s="142">
        <f>IF(V188="","",VLOOKUP($E188&amp;$D$85&amp;$D$86,'CCG data'!$A:$AD,'CCG data'!P$3,FALSE))</f>
        <v>0.27300000000000002</v>
      </c>
      <c r="Z189" s="178" t="str">
        <f>IFERROR(VLOOKUP($E189&amp;$D$86, Outliers!$A$4:$P$214,13,FALSE),"0")</f>
        <v>0</v>
      </c>
      <c r="AA189" s="178" t="str">
        <f>IFERROR(VLOOKUP($E189&amp;$D$86, Outliers!$A$4:$P$214,14,FALSE),"0")</f>
        <v>0</v>
      </c>
      <c r="AB189" s="178" t="str">
        <f>IFERROR(VLOOKUP($E189&amp;$D$86, Outliers!$A$4:$P$214,15,FALSE),"0")</f>
        <v>0</v>
      </c>
    </row>
    <row r="190" spans="4:28" ht="15.75" x14ac:dyDescent="0.25">
      <c r="D190" s="301"/>
      <c r="E190" s="108" t="s">
        <v>457</v>
      </c>
      <c r="F190" s="372" t="str">
        <f>IF(OR(ISERROR(VLOOKUP($E190&amp;$D$85&amp;$D$86,'CCG data'!$A:$AD,'CCG data'!R$3,FALSE)),ISBLANK(VLOOKUP($E190&amp;$D$85&amp;$D$86,'CCG data'!$A:$AD,'CCG data'!R$3,FALSE))),"",VLOOKUP($E190&amp;$D$85&amp;$D$86,'CCG data'!$A:$AD,'CCG data'!R$3,FALSE))</f>
        <v/>
      </c>
      <c r="G190" s="373"/>
      <c r="H190" s="373">
        <f>IF(OR(ISERROR(VLOOKUP($E190&amp;$D$85&amp;$D$86,'CCG data'!$A:$AD,'CCG data'!S$3,FALSE)),ISBLANK(VLOOKUP($E190&amp;$D$85&amp;$D$86,'CCG data'!$A:$AD,'CCG data'!S$3,FALSE))),"",VLOOKUP($E190&amp;$D$85&amp;$D$86,'CCG data'!$A:$AD,'CCG data'!S$3,FALSE))</f>
        <v>162.19999999999999</v>
      </c>
      <c r="I190" s="373"/>
      <c r="J190" s="373">
        <f>IF(OR(ISERROR(VLOOKUP($E190&amp;$D$85&amp;$D$86,'CCG data'!$A:$AD,'CCG data'!T$3,FALSE)),ISBLANK(VLOOKUP($E190&amp;$D$85&amp;$D$86,'CCG data'!$A:$AD,'CCG data'!T$3,FALSE))),"",VLOOKUP($E190&amp;$D$85&amp;$D$86,'CCG data'!$A:$AD,'CCG data'!T$3,FALSE))</f>
        <v>15.9</v>
      </c>
      <c r="K190" s="373"/>
      <c r="L190" s="373">
        <f>IF(OR(ISERROR(VLOOKUP($E190&amp;$D$85&amp;$D$86,'CCG data'!$A:$AD,'CCG data'!U$3,FALSE)),ISBLANK(VLOOKUP($E190&amp;$D$85&amp;$D$86,'CCG data'!$A:$AD,'CCG data'!U$3,FALSE))),"",VLOOKUP($E190&amp;$D$85&amp;$D$86,'CCG data'!$A:$AD,'CCG data'!U$3,FALSE))</f>
        <v>18.600000000000001</v>
      </c>
      <c r="M190" s="374"/>
      <c r="N190" s="303">
        <f>IF(OR(ISERROR(VLOOKUP($E190&amp;$D$85&amp;$D$86,'CCG data'!$A:$AD,'CCG data'!G$3,FALSE)),ISBLANK(VLOOKUP($E190&amp;$D$85&amp;$D$86,'CCG data'!$A:$AD,'CCG data'!G$3,FALSE))),"",VLOOKUP($E190&amp;$D$85&amp;$D$86,'CCG data'!$A:$AD,'CCG data'!G$3,FALSE))</f>
        <v>2476</v>
      </c>
      <c r="P190" s="354" t="str">
        <f>IF(OR(ISERROR(VLOOKUP($E190&amp;$D$85&amp;$D$86,'CCG data'!$A:$AD,'CCG data'!B$3,FALSE)),ISBLANK(VLOOKUP($E190&amp;$D$85&amp;$D$86,'CCG data'!$A:$AD,'CCG data'!B$3,FALSE))),"",VLOOKUP($E190&amp;$D$85&amp;$D$86,'CCG data'!$A:$AD,'CCG data'!B$3,FALSE))</f>
        <v/>
      </c>
      <c r="Q190" s="246"/>
      <c r="R190" s="246">
        <f>IF(OR(ISERROR(VLOOKUP($E190&amp;$D$85&amp;$D$86,'CCG data'!$A:$AD,'CCG data'!C$3,FALSE)),ISBLANK(VLOOKUP($E190&amp;$D$85&amp;$D$86,'CCG data'!$A:$AD,'CCG data'!C$3,FALSE))),"",VLOOKUP($E190&amp;$D$85&amp;$D$86,'CCG data'!$A:$AD,'CCG data'!C$3,FALSE))</f>
        <v>0.83360258481421645</v>
      </c>
      <c r="S190" s="246"/>
      <c r="T190" s="246">
        <f>IF(OR(ISERROR(VLOOKUP($E190&amp;$D$85&amp;$D$86,'CCG data'!$A:$AD,'CCG data'!D$3,FALSE)),ISBLANK(VLOOKUP($E190&amp;$D$85&amp;$D$86,'CCG data'!$A:$AD,'CCG data'!D$3,FALSE))),"",VLOOKUP($E190&amp;$D$85&amp;$D$86,'CCG data'!$A:$AD,'CCG data'!D$3,FALSE))</f>
        <v>7.1082390953150248E-2</v>
      </c>
      <c r="U190" s="246"/>
      <c r="V190" s="246">
        <f>IF(OR(ISERROR(VLOOKUP($E190&amp;$D$85&amp;$D$86,'CCG data'!$A:$AD,'CCG data'!E$3,FALSE)),ISBLANK(VLOOKUP($E190&amp;$D$85&amp;$D$86,'CCG data'!$A:$AD,'CCG data'!E$3,FALSE))),"",VLOOKUP($E190&amp;$D$85&amp;$D$86,'CCG data'!$A:$AD,'CCG data'!E$3,FALSE))</f>
        <v>9.5315024232633286E-2</v>
      </c>
      <c r="W190" s="387"/>
      <c r="Z190" s="178">
        <f>IFERROR(VLOOKUP($E190&amp;$D$86, Outliers!$A$4:$P$214,13,FALSE),"0")</f>
        <v>1</v>
      </c>
      <c r="AA190" s="178">
        <f>IFERROR(VLOOKUP($E190&amp;$D$86, Outliers!$A$4:$P$214,14,FALSE),"0")</f>
        <v>0</v>
      </c>
      <c r="AB190" s="178">
        <f>IFERROR(VLOOKUP($E190&amp;$D$86, Outliers!$A$4:$P$214,15,FALSE),"0")</f>
        <v>1</v>
      </c>
    </row>
    <row r="191" spans="4:28" x14ac:dyDescent="0.25">
      <c r="D191" s="301"/>
      <c r="E191" s="107" t="s">
        <v>27</v>
      </c>
      <c r="F191" s="99" t="str">
        <f>IF(P190="","",VLOOKUP($E190&amp;$D$85&amp;$D$86,'CCG data'!$A:$AD,'CCG data'!W$3,FALSE))</f>
        <v/>
      </c>
      <c r="G191" s="100" t="str">
        <f>IF(P190="","",VLOOKUP($E190&amp;$D$85&amp;$D$86,'CCG data'!$A:$AD,'CCG data'!X$3,FALSE))</f>
        <v/>
      </c>
      <c r="H191" s="100">
        <f>IF(R190="","",VLOOKUP($E190&amp;$D$85&amp;$D$86,'CCG data'!$A:$AD,'CCG data'!Y$3,FALSE))</f>
        <v>155.19999999999999</v>
      </c>
      <c r="I191" s="100">
        <f>IF(R190="","",VLOOKUP($E190&amp;$D$85&amp;$D$86,'CCG data'!$A:$AD,'CCG data'!Z$3,FALSE))</f>
        <v>169.2</v>
      </c>
      <c r="J191" s="100">
        <f>IF(T190="","",VLOOKUP($E190&amp;$D$85&amp;$D$86,'CCG data'!$A:$AD,'CCG data'!AA$3,FALSE))</f>
        <v>13.6</v>
      </c>
      <c r="K191" s="100">
        <f>IF(T190="","",VLOOKUP($E190&amp;$D$85&amp;$D$86,'CCG data'!$A:$AD,'CCG data'!AB$3,FALSE))</f>
        <v>18.3</v>
      </c>
      <c r="L191" s="100">
        <f>IF(V190="","",VLOOKUP($E190&amp;$D$85&amp;$D$86,'CCG data'!$A:$AD,'CCG data'!AC$3,FALSE))</f>
        <v>16.3</v>
      </c>
      <c r="M191" s="100">
        <f>IF(V190="","",VLOOKUP($E190&amp;$D$85&amp;$D$86,'CCG data'!$A:$AD,'CCG data'!AD$3,FALSE))</f>
        <v>21</v>
      </c>
      <c r="N191" s="304"/>
      <c r="P191" s="162" t="str">
        <f>IF(P190="","",VLOOKUP($E190&amp;$D$85&amp;$D$86,'CCG data'!$A:$AD,'CCG data'!I$3,FALSE))</f>
        <v/>
      </c>
      <c r="Q191" s="15" t="str">
        <f>IF(P190="","",VLOOKUP($E190&amp;$D$85&amp;$D$86,'CCG data'!$A:$AD,'CCG data'!J$3,FALSE))</f>
        <v/>
      </c>
      <c r="R191" s="15">
        <f>IF(R190="","",VLOOKUP($E190&amp;$D$85&amp;$D$86,'CCG data'!$A:$AD,'CCG data'!K$3,FALSE))</f>
        <v>0.81799999999999995</v>
      </c>
      <c r="S191" s="15">
        <f>IF(R190="","",VLOOKUP($E190&amp;$D$85&amp;$D$86,'CCG data'!$A:$AD,'CCG data'!L$3,FALSE))</f>
        <v>0.84799999999999998</v>
      </c>
      <c r="T191" s="15">
        <f>IF(T190="","",VLOOKUP($E190&amp;$D$85&amp;$D$86,'CCG data'!$A:$AD,'CCG data'!M$3,FALSE))</f>
        <v>6.2E-2</v>
      </c>
      <c r="U191" s="15">
        <f>IF(T190="","",VLOOKUP($E190&amp;$D$85&amp;$D$86,'CCG data'!$A:$AD,'CCG data'!N$3,FALSE))</f>
        <v>8.2000000000000003E-2</v>
      </c>
      <c r="V191" s="15">
        <f>IF(V190="","",VLOOKUP($E190&amp;$D$85&amp;$D$86,'CCG data'!$A:$AD,'CCG data'!O$3,FALSE))</f>
        <v>8.4000000000000005E-2</v>
      </c>
      <c r="W191" s="142">
        <f>IF(V190="","",VLOOKUP($E190&amp;$D$85&amp;$D$86,'CCG data'!$A:$AD,'CCG data'!P$3,FALSE))</f>
        <v>0.108</v>
      </c>
      <c r="Z191" s="178" t="str">
        <f>IFERROR(VLOOKUP($E191&amp;$D$86, Outliers!$A$4:$P$214,13,FALSE),"0")</f>
        <v>0</v>
      </c>
      <c r="AA191" s="178" t="str">
        <f>IFERROR(VLOOKUP($E191&amp;$D$86, Outliers!$A$4:$P$214,14,FALSE),"0")</f>
        <v>0</v>
      </c>
      <c r="AB191" s="178" t="str">
        <f>IFERROR(VLOOKUP($E191&amp;$D$86, Outliers!$A$4:$P$214,15,FALSE),"0")</f>
        <v>0</v>
      </c>
    </row>
    <row r="192" spans="4:28" ht="15.75" x14ac:dyDescent="0.25">
      <c r="D192" s="301"/>
      <c r="E192" s="108" t="s">
        <v>205</v>
      </c>
      <c r="F192" s="372" t="str">
        <f>IF(OR(ISERROR(VLOOKUP($E192&amp;$D$85&amp;$D$86,'CCG data'!$A:$AD,'CCG data'!R$3,FALSE)),ISBLANK(VLOOKUP($E192&amp;$D$85&amp;$D$86,'CCG data'!$A:$AD,'CCG data'!R$3,FALSE))),"",VLOOKUP($E192&amp;$D$85&amp;$D$86,'CCG data'!$A:$AD,'CCG data'!R$3,FALSE))</f>
        <v/>
      </c>
      <c r="G192" s="373"/>
      <c r="H192" s="373">
        <f>IF(OR(ISERROR(VLOOKUP($E192&amp;$D$85&amp;$D$86,'CCG data'!$A:$AD,'CCG data'!S$3,FALSE)),ISBLANK(VLOOKUP($E192&amp;$D$85&amp;$D$86,'CCG data'!$A:$AD,'CCG data'!S$3,FALSE))),"",VLOOKUP($E192&amp;$D$85&amp;$D$86,'CCG data'!$A:$AD,'CCG data'!S$3,FALSE))</f>
        <v>126.3</v>
      </c>
      <c r="I192" s="373"/>
      <c r="J192" s="373">
        <f>IF(OR(ISERROR(VLOOKUP($E192&amp;$D$85&amp;$D$86,'CCG data'!$A:$AD,'CCG data'!T$3,FALSE)),ISBLANK(VLOOKUP($E192&amp;$D$85&amp;$D$86,'CCG data'!$A:$AD,'CCG data'!T$3,FALSE))),"",VLOOKUP($E192&amp;$D$85&amp;$D$86,'CCG data'!$A:$AD,'CCG data'!T$3,FALSE))</f>
        <v>14.2</v>
      </c>
      <c r="K192" s="373"/>
      <c r="L192" s="373">
        <f>IF(OR(ISERROR(VLOOKUP($E192&amp;$D$85&amp;$D$86,'CCG data'!$A:$AD,'CCG data'!U$3,FALSE)),ISBLANK(VLOOKUP($E192&amp;$D$85&amp;$D$86,'CCG data'!$A:$AD,'CCG data'!U$3,FALSE))),"",VLOOKUP($E192&amp;$D$85&amp;$D$86,'CCG data'!$A:$AD,'CCG data'!U$3,FALSE))</f>
        <v>19.2</v>
      </c>
      <c r="M192" s="374"/>
      <c r="N192" s="303">
        <f>IF(OR(ISERROR(VLOOKUP($E192&amp;$D$85&amp;$D$86,'CCG data'!$A:$AD,'CCG data'!G$3,FALSE)),ISBLANK(VLOOKUP($E192&amp;$D$85&amp;$D$86,'CCG data'!$A:$AD,'CCG data'!G$3,FALSE))),"",VLOOKUP($E192&amp;$D$85&amp;$D$86,'CCG data'!$A:$AD,'CCG data'!G$3,FALSE))</f>
        <v>624</v>
      </c>
      <c r="P192" s="354" t="str">
        <f>IF(OR(ISERROR(VLOOKUP($E192&amp;$D$85&amp;$D$86,'CCG data'!$A:$AD,'CCG data'!B$3,FALSE)),ISBLANK(VLOOKUP($E192&amp;$D$85&amp;$D$86,'CCG data'!$A:$AD,'CCG data'!B$3,FALSE))),"",VLOOKUP($E192&amp;$D$85&amp;$D$86,'CCG data'!$A:$AD,'CCG data'!B$3,FALSE))</f>
        <v/>
      </c>
      <c r="Q192" s="246"/>
      <c r="R192" s="246">
        <f>IF(OR(ISERROR(VLOOKUP($E192&amp;$D$85&amp;$D$86,'CCG data'!$A:$AD,'CCG data'!C$3,FALSE)),ISBLANK(VLOOKUP($E192&amp;$D$85&amp;$D$86,'CCG data'!$A:$AD,'CCG data'!C$3,FALSE))),"",VLOOKUP($E192&amp;$D$85&amp;$D$86,'CCG data'!$A:$AD,'CCG data'!C$3,FALSE))</f>
        <v>0.79487179487179482</v>
      </c>
      <c r="S192" s="246"/>
      <c r="T192" s="246">
        <f>IF(OR(ISERROR(VLOOKUP($E192&amp;$D$85&amp;$D$86,'CCG data'!$A:$AD,'CCG data'!D$3,FALSE)),ISBLANK(VLOOKUP($E192&amp;$D$85&amp;$D$86,'CCG data'!$A:$AD,'CCG data'!D$3,FALSE))),"",VLOOKUP($E192&amp;$D$85&amp;$D$86,'CCG data'!$A:$AD,'CCG data'!D$3,FALSE))</f>
        <v>7.8525641025641024E-2</v>
      </c>
      <c r="U192" s="246"/>
      <c r="V192" s="246">
        <f>IF(OR(ISERROR(VLOOKUP($E192&amp;$D$85&amp;$D$86,'CCG data'!$A:$AD,'CCG data'!E$3,FALSE)),ISBLANK(VLOOKUP($E192&amp;$D$85&amp;$D$86,'CCG data'!$A:$AD,'CCG data'!E$3,FALSE))),"",VLOOKUP($E192&amp;$D$85&amp;$D$86,'CCG data'!$A:$AD,'CCG data'!E$3,FALSE))</f>
        <v>0.1266025641025641</v>
      </c>
      <c r="W192" s="387"/>
      <c r="Z192" s="178">
        <f>IFERROR(VLOOKUP($E192&amp;$D$86, Outliers!$A$4:$P$214,13,FALSE),"0")</f>
        <v>0</v>
      </c>
      <c r="AA192" s="178">
        <f>IFERROR(VLOOKUP($E192&amp;$D$86, Outliers!$A$4:$P$214,14,FALSE),"0")</f>
        <v>0</v>
      </c>
      <c r="AB192" s="178">
        <f>IFERROR(VLOOKUP($E192&amp;$D$86, Outliers!$A$4:$P$214,15,FALSE),"0")</f>
        <v>1</v>
      </c>
    </row>
    <row r="193" spans="4:28" x14ac:dyDescent="0.25">
      <c r="D193" s="301"/>
      <c r="E193" s="107" t="s">
        <v>27</v>
      </c>
      <c r="F193" s="99" t="str">
        <f>IF(P192="","",VLOOKUP($E192&amp;$D$85&amp;$D$86,'CCG data'!$A:$AD,'CCG data'!W$3,FALSE))</f>
        <v/>
      </c>
      <c r="G193" s="100" t="str">
        <f>IF(P192="","",VLOOKUP($E192&amp;$D$85&amp;$D$86,'CCG data'!$A:$AD,'CCG data'!X$3,FALSE))</f>
        <v/>
      </c>
      <c r="H193" s="100">
        <f>IF(R192="","",VLOOKUP($E192&amp;$D$85&amp;$D$86,'CCG data'!$A:$AD,'CCG data'!Y$3,FALSE))</f>
        <v>115.2</v>
      </c>
      <c r="I193" s="100">
        <f>IF(R192="","",VLOOKUP($E192&amp;$D$85&amp;$D$86,'CCG data'!$A:$AD,'CCG data'!Z$3,FALSE))</f>
        <v>137.4</v>
      </c>
      <c r="J193" s="100">
        <f>IF(T192="","",VLOOKUP($E192&amp;$D$85&amp;$D$86,'CCG data'!$A:$AD,'CCG data'!AA$3,FALSE))</f>
        <v>10.199999999999999</v>
      </c>
      <c r="K193" s="100">
        <f>IF(T192="","",VLOOKUP($E192&amp;$D$85&amp;$D$86,'CCG data'!$A:$AD,'CCG data'!AB$3,FALSE))</f>
        <v>18.2</v>
      </c>
      <c r="L193" s="100">
        <f>IF(V192="","",VLOOKUP($E192&amp;$D$85&amp;$D$86,'CCG data'!$A:$AD,'CCG data'!AC$3,FALSE))</f>
        <v>15</v>
      </c>
      <c r="M193" s="100">
        <f>IF(V192="","",VLOOKUP($E192&amp;$D$85&amp;$D$86,'CCG data'!$A:$AD,'CCG data'!AD$3,FALSE))</f>
        <v>23.4</v>
      </c>
      <c r="N193" s="304"/>
      <c r="P193" s="162" t="str">
        <f>IF(P192="","",VLOOKUP($E192&amp;$D$85&amp;$D$86,'CCG data'!$A:$AD,'CCG data'!I$3,FALSE))</f>
        <v/>
      </c>
      <c r="Q193" s="15" t="str">
        <f>IF(P192="","",VLOOKUP($E192&amp;$D$85&amp;$D$86,'CCG data'!$A:$AD,'CCG data'!J$3,FALSE))</f>
        <v/>
      </c>
      <c r="R193" s="15">
        <f>IF(R192="","",VLOOKUP($E192&amp;$D$85&amp;$D$86,'CCG data'!$A:$AD,'CCG data'!K$3,FALSE))</f>
        <v>0.76100000000000001</v>
      </c>
      <c r="S193" s="15">
        <f>IF(R192="","",VLOOKUP($E192&amp;$D$85&amp;$D$86,'CCG data'!$A:$AD,'CCG data'!L$3,FALSE))</f>
        <v>0.82499999999999996</v>
      </c>
      <c r="T193" s="15">
        <f>IF(T192="","",VLOOKUP($E192&amp;$D$85&amp;$D$86,'CCG data'!$A:$AD,'CCG data'!M$3,FALSE))</f>
        <v>0.06</v>
      </c>
      <c r="U193" s="15">
        <f>IF(T192="","",VLOOKUP($E192&amp;$D$85&amp;$D$86,'CCG data'!$A:$AD,'CCG data'!N$3,FALSE))</f>
        <v>0.10199999999999999</v>
      </c>
      <c r="V193" s="15">
        <f>IF(V192="","",VLOOKUP($E192&amp;$D$85&amp;$D$86,'CCG data'!$A:$AD,'CCG data'!O$3,FALSE))</f>
        <v>0.10299999999999999</v>
      </c>
      <c r="W193" s="142">
        <f>IF(V192="","",VLOOKUP($E192&amp;$D$85&amp;$D$86,'CCG data'!$A:$AD,'CCG data'!P$3,FALSE))</f>
        <v>0.155</v>
      </c>
      <c r="Z193" s="178" t="str">
        <f>IFERROR(VLOOKUP($E193&amp;$D$86, Outliers!$A$4:$P$214,13,FALSE),"0")</f>
        <v>0</v>
      </c>
      <c r="AA193" s="178" t="str">
        <f>IFERROR(VLOOKUP($E193&amp;$D$86, Outliers!$A$4:$P$214,14,FALSE),"0")</f>
        <v>0</v>
      </c>
      <c r="AB193" s="178" t="str">
        <f>IFERROR(VLOOKUP($E193&amp;$D$86, Outliers!$A$4:$P$214,15,FALSE),"0")</f>
        <v>0</v>
      </c>
    </row>
    <row r="194" spans="4:28" ht="15.75" x14ac:dyDescent="0.25">
      <c r="D194" s="301"/>
      <c r="E194" s="108" t="s">
        <v>206</v>
      </c>
      <c r="F194" s="372" t="str">
        <f>IF(OR(ISERROR(VLOOKUP($E194&amp;$D$85&amp;$D$86,'CCG data'!$A:$AD,'CCG data'!R$3,FALSE)),ISBLANK(VLOOKUP($E194&amp;$D$85&amp;$D$86,'CCG data'!$A:$AD,'CCG data'!R$3,FALSE))),"",VLOOKUP($E194&amp;$D$85&amp;$D$86,'CCG data'!$A:$AD,'CCG data'!R$3,FALSE))</f>
        <v/>
      </c>
      <c r="G194" s="373"/>
      <c r="H194" s="373">
        <f>IF(OR(ISERROR(VLOOKUP($E194&amp;$D$85&amp;$D$86,'CCG data'!$A:$AD,'CCG data'!S$3,FALSE)),ISBLANK(VLOOKUP($E194&amp;$D$85&amp;$D$86,'CCG data'!$A:$AD,'CCG data'!S$3,FALSE))),"",VLOOKUP($E194&amp;$D$85&amp;$D$86,'CCG data'!$A:$AD,'CCG data'!S$3,FALSE))</f>
        <v>115.9</v>
      </c>
      <c r="I194" s="373"/>
      <c r="J194" s="373">
        <f>IF(OR(ISERROR(VLOOKUP($E194&amp;$D$85&amp;$D$86,'CCG data'!$A:$AD,'CCG data'!T$3,FALSE)),ISBLANK(VLOOKUP($E194&amp;$D$85&amp;$D$86,'CCG data'!$A:$AD,'CCG data'!T$3,FALSE))),"",VLOOKUP($E194&amp;$D$85&amp;$D$86,'CCG data'!$A:$AD,'CCG data'!T$3,FALSE))</f>
        <v>16.3</v>
      </c>
      <c r="K194" s="373"/>
      <c r="L194" s="373">
        <f>IF(OR(ISERROR(VLOOKUP($E194&amp;$D$85&amp;$D$86,'CCG data'!$A:$AD,'CCG data'!U$3,FALSE)),ISBLANK(VLOOKUP($E194&amp;$D$85&amp;$D$86,'CCG data'!$A:$AD,'CCG data'!U$3,FALSE))),"",VLOOKUP($E194&amp;$D$85&amp;$D$86,'CCG data'!$A:$AD,'CCG data'!U$3,FALSE))</f>
        <v>33</v>
      </c>
      <c r="M194" s="374"/>
      <c r="N194" s="303">
        <f>IF(OR(ISERROR(VLOOKUP($E194&amp;$D$85&amp;$D$86,'CCG data'!$A:$AD,'CCG data'!G$3,FALSE)),ISBLANK(VLOOKUP($E194&amp;$D$85&amp;$D$86,'CCG data'!$A:$AD,'CCG data'!G$3,FALSE))),"",VLOOKUP($E194&amp;$D$85&amp;$D$86,'CCG data'!$A:$AD,'CCG data'!G$3,FALSE))</f>
        <v>876</v>
      </c>
      <c r="P194" s="354" t="str">
        <f>IF(OR(ISERROR(VLOOKUP($E194&amp;$D$85&amp;$D$86,'CCG data'!$A:$AD,'CCG data'!B$3,FALSE)),ISBLANK(VLOOKUP($E194&amp;$D$85&amp;$D$86,'CCG data'!$A:$AD,'CCG data'!B$3,FALSE))),"",VLOOKUP($E194&amp;$D$85&amp;$D$86,'CCG data'!$A:$AD,'CCG data'!B$3,FALSE))</f>
        <v/>
      </c>
      <c r="Q194" s="246"/>
      <c r="R194" s="246">
        <f>IF(OR(ISERROR(VLOOKUP($E194&amp;$D$85&amp;$D$86,'CCG data'!$A:$AD,'CCG data'!C$3,FALSE)),ISBLANK(VLOOKUP($E194&amp;$D$85&amp;$D$86,'CCG data'!$A:$AD,'CCG data'!C$3,FALSE))),"",VLOOKUP($E194&amp;$D$85&amp;$D$86,'CCG data'!$A:$AD,'CCG data'!C$3,FALSE))</f>
        <v>0.704337899543379</v>
      </c>
      <c r="S194" s="246"/>
      <c r="T194" s="246">
        <f>IF(OR(ISERROR(VLOOKUP($E194&amp;$D$85&amp;$D$86,'CCG data'!$A:$AD,'CCG data'!D$3,FALSE)),ISBLANK(VLOOKUP($E194&amp;$D$85&amp;$D$86,'CCG data'!$A:$AD,'CCG data'!D$3,FALSE))),"",VLOOKUP($E194&amp;$D$85&amp;$D$86,'CCG data'!$A:$AD,'CCG data'!D$3,FALSE))</f>
        <v>9.2465753424657529E-2</v>
      </c>
      <c r="U194" s="246"/>
      <c r="V194" s="246">
        <f>IF(OR(ISERROR(VLOOKUP($E194&amp;$D$85&amp;$D$86,'CCG data'!$A:$AD,'CCG data'!E$3,FALSE)),ISBLANK(VLOOKUP($E194&amp;$D$85&amp;$D$86,'CCG data'!$A:$AD,'CCG data'!E$3,FALSE))),"",VLOOKUP($E194&amp;$D$85&amp;$D$86,'CCG data'!$A:$AD,'CCG data'!E$3,FALSE))</f>
        <v>0.20319634703196346</v>
      </c>
      <c r="W194" s="387"/>
      <c r="Z194" s="178">
        <f>IFERROR(VLOOKUP($E194&amp;$D$86, Outliers!$A$4:$P$214,13,FALSE),"0")</f>
        <v>0</v>
      </c>
      <c r="AA194" s="178">
        <f>IFERROR(VLOOKUP($E194&amp;$D$86, Outliers!$A$4:$P$214,14,FALSE),"0")</f>
        <v>0</v>
      </c>
      <c r="AB194" s="178">
        <f>IFERROR(VLOOKUP($E194&amp;$D$86, Outliers!$A$4:$P$214,15,FALSE),"0")</f>
        <v>0</v>
      </c>
    </row>
    <row r="195" spans="4:28" x14ac:dyDescent="0.25">
      <c r="D195" s="301"/>
      <c r="E195" s="107" t="s">
        <v>27</v>
      </c>
      <c r="F195" s="99" t="str">
        <f>IF(P194="","",VLOOKUP($E194&amp;$D$85&amp;$D$86,'CCG data'!$A:$AD,'CCG data'!W$3,FALSE))</f>
        <v/>
      </c>
      <c r="G195" s="100" t="str">
        <f>IF(P194="","",VLOOKUP($E194&amp;$D$85&amp;$D$86,'CCG data'!$A:$AD,'CCG data'!X$3,FALSE))</f>
        <v/>
      </c>
      <c r="H195" s="100">
        <f>IF(R194="","",VLOOKUP($E194&amp;$D$85&amp;$D$86,'CCG data'!$A:$AD,'CCG data'!Y$3,FALSE))</f>
        <v>106.7</v>
      </c>
      <c r="I195" s="100">
        <f>IF(R194="","",VLOOKUP($E194&amp;$D$85&amp;$D$86,'CCG data'!$A:$AD,'CCG data'!Z$3,FALSE))</f>
        <v>125</v>
      </c>
      <c r="J195" s="100">
        <f>IF(T194="","",VLOOKUP($E194&amp;$D$85&amp;$D$86,'CCG data'!$A:$AD,'CCG data'!AA$3,FALSE))</f>
        <v>12.7</v>
      </c>
      <c r="K195" s="100">
        <f>IF(T194="","",VLOOKUP($E194&amp;$D$85&amp;$D$86,'CCG data'!$A:$AD,'CCG data'!AB$3,FALSE))</f>
        <v>19.8</v>
      </c>
      <c r="L195" s="100">
        <f>IF(V194="","",VLOOKUP($E194&amp;$D$85&amp;$D$86,'CCG data'!$A:$AD,'CCG data'!AC$3,FALSE))</f>
        <v>28.1</v>
      </c>
      <c r="M195" s="100">
        <f>IF(V194="","",VLOOKUP($E194&amp;$D$85&amp;$D$86,'CCG data'!$A:$AD,'CCG data'!AD$3,FALSE))</f>
        <v>37.799999999999997</v>
      </c>
      <c r="N195" s="304"/>
      <c r="P195" s="162" t="str">
        <f>IF(P194="","",VLOOKUP($E194&amp;$D$85&amp;$D$86,'CCG data'!$A:$AD,'CCG data'!I$3,FALSE))</f>
        <v/>
      </c>
      <c r="Q195" s="15" t="str">
        <f>IF(P194="","",VLOOKUP($E194&amp;$D$85&amp;$D$86,'CCG data'!$A:$AD,'CCG data'!J$3,FALSE))</f>
        <v/>
      </c>
      <c r="R195" s="15">
        <f>IF(R194="","",VLOOKUP($E194&amp;$D$85&amp;$D$86,'CCG data'!$A:$AD,'CCG data'!K$3,FALSE))</f>
        <v>0.67300000000000004</v>
      </c>
      <c r="S195" s="15">
        <f>IF(R194="","",VLOOKUP($E194&amp;$D$85&amp;$D$86,'CCG data'!$A:$AD,'CCG data'!L$3,FALSE))</f>
        <v>0.73399999999999999</v>
      </c>
      <c r="T195" s="15">
        <f>IF(T194="","",VLOOKUP($E194&amp;$D$85&amp;$D$86,'CCG data'!$A:$AD,'CCG data'!M$3,FALSE))</f>
        <v>7.4999999999999997E-2</v>
      </c>
      <c r="U195" s="15">
        <f>IF(T194="","",VLOOKUP($E194&amp;$D$85&amp;$D$86,'CCG data'!$A:$AD,'CCG data'!N$3,FALSE))</f>
        <v>0.113</v>
      </c>
      <c r="V195" s="15">
        <f>IF(V194="","",VLOOKUP($E194&amp;$D$85&amp;$D$86,'CCG data'!$A:$AD,'CCG data'!O$3,FALSE))</f>
        <v>0.17799999999999999</v>
      </c>
      <c r="W195" s="142">
        <f>IF(V194="","",VLOOKUP($E194&amp;$D$85&amp;$D$86,'CCG data'!$A:$AD,'CCG data'!P$3,FALSE))</f>
        <v>0.23100000000000001</v>
      </c>
      <c r="Z195" s="178" t="str">
        <f>IFERROR(VLOOKUP($E195&amp;$D$86, Outliers!$A$4:$P$214,13,FALSE),"0")</f>
        <v>0</v>
      </c>
      <c r="AA195" s="178" t="str">
        <f>IFERROR(VLOOKUP($E195&amp;$D$86, Outliers!$A$4:$P$214,14,FALSE),"0")</f>
        <v>0</v>
      </c>
      <c r="AB195" s="178" t="str">
        <f>IFERROR(VLOOKUP($E195&amp;$D$86, Outliers!$A$4:$P$214,15,FALSE),"0")</f>
        <v>0</v>
      </c>
    </row>
    <row r="196" spans="4:28" ht="15.75" x14ac:dyDescent="0.25">
      <c r="D196" s="301"/>
      <c r="E196" s="108" t="s">
        <v>458</v>
      </c>
      <c r="F196" s="372" t="str">
        <f>IF(OR(ISERROR(VLOOKUP($E196&amp;$D$85&amp;$D$86,'CCG data'!$A:$AD,'CCG data'!R$3,FALSE)),ISBLANK(VLOOKUP($E196&amp;$D$85&amp;$D$86,'CCG data'!$A:$AD,'CCG data'!R$3,FALSE))),"",VLOOKUP($E196&amp;$D$85&amp;$D$86,'CCG data'!$A:$AD,'CCG data'!R$3,FALSE))</f>
        <v/>
      </c>
      <c r="G196" s="373"/>
      <c r="H196" s="373">
        <f>IF(OR(ISERROR(VLOOKUP($E196&amp;$D$85&amp;$D$86,'CCG data'!$A:$AD,'CCG data'!S$3,FALSE)),ISBLANK(VLOOKUP($E196&amp;$D$85&amp;$D$86,'CCG data'!$A:$AD,'CCG data'!S$3,FALSE))),"",VLOOKUP($E196&amp;$D$85&amp;$D$86,'CCG data'!$A:$AD,'CCG data'!S$3,FALSE))</f>
        <v>115.7</v>
      </c>
      <c r="I196" s="373"/>
      <c r="J196" s="373">
        <f>IF(OR(ISERROR(VLOOKUP($E196&amp;$D$85&amp;$D$86,'CCG data'!$A:$AD,'CCG data'!T$3,FALSE)),ISBLANK(VLOOKUP($E196&amp;$D$85&amp;$D$86,'CCG data'!$A:$AD,'CCG data'!T$3,FALSE))),"",VLOOKUP($E196&amp;$D$85&amp;$D$86,'CCG data'!$A:$AD,'CCG data'!T$3,FALSE))</f>
        <v>14.7</v>
      </c>
      <c r="K196" s="373"/>
      <c r="L196" s="373">
        <f>IF(OR(ISERROR(VLOOKUP($E196&amp;$D$85&amp;$D$86,'CCG data'!$A:$AD,'CCG data'!U$3,FALSE)),ISBLANK(VLOOKUP($E196&amp;$D$85&amp;$D$86,'CCG data'!$A:$AD,'CCG data'!U$3,FALSE))),"",VLOOKUP($E196&amp;$D$85&amp;$D$86,'CCG data'!$A:$AD,'CCG data'!U$3,FALSE))</f>
        <v>22.1</v>
      </c>
      <c r="M196" s="374"/>
      <c r="N196" s="303">
        <f>IF(OR(ISERROR(VLOOKUP($E196&amp;$D$85&amp;$D$86,'CCG data'!$A:$AD,'CCG data'!G$3,FALSE)),ISBLANK(VLOOKUP($E196&amp;$D$85&amp;$D$86,'CCG data'!$A:$AD,'CCG data'!G$3,FALSE))),"",VLOOKUP($E196&amp;$D$85&amp;$D$86,'CCG data'!$A:$AD,'CCG data'!G$3,FALSE))</f>
        <v>1180</v>
      </c>
      <c r="P196" s="354" t="str">
        <f>IF(OR(ISERROR(VLOOKUP($E196&amp;$D$85&amp;$D$86,'CCG data'!$A:$AD,'CCG data'!B$3,FALSE)),ISBLANK(VLOOKUP($E196&amp;$D$85&amp;$D$86,'CCG data'!$A:$AD,'CCG data'!B$3,FALSE))),"",VLOOKUP($E196&amp;$D$85&amp;$D$86,'CCG data'!$A:$AD,'CCG data'!B$3,FALSE))</f>
        <v/>
      </c>
      <c r="Q196" s="246"/>
      <c r="R196" s="246">
        <f>IF(OR(ISERROR(VLOOKUP($E196&amp;$D$85&amp;$D$86,'CCG data'!$A:$AD,'CCG data'!C$3,FALSE)),ISBLANK(VLOOKUP($E196&amp;$D$85&amp;$D$86,'CCG data'!$A:$AD,'CCG data'!C$3,FALSE))),"",VLOOKUP($E196&amp;$D$85&amp;$D$86,'CCG data'!$A:$AD,'CCG data'!C$3,FALSE))</f>
        <v>0.75254237288135595</v>
      </c>
      <c r="S196" s="246"/>
      <c r="T196" s="246">
        <f>IF(OR(ISERROR(VLOOKUP($E196&amp;$D$85&amp;$D$86,'CCG data'!$A:$AD,'CCG data'!D$3,FALSE)),ISBLANK(VLOOKUP($E196&amp;$D$85&amp;$D$86,'CCG data'!$A:$AD,'CCG data'!D$3,FALSE))),"",VLOOKUP($E196&amp;$D$85&amp;$D$86,'CCG data'!$A:$AD,'CCG data'!D$3,FALSE))</f>
        <v>0.10254237288135593</v>
      </c>
      <c r="U196" s="246"/>
      <c r="V196" s="246">
        <f>IF(OR(ISERROR(VLOOKUP($E196&amp;$D$85&amp;$D$86,'CCG data'!$A:$AD,'CCG data'!E$3,FALSE)),ISBLANK(VLOOKUP($E196&amp;$D$85&amp;$D$86,'CCG data'!$A:$AD,'CCG data'!E$3,FALSE))),"",VLOOKUP($E196&amp;$D$85&amp;$D$86,'CCG data'!$A:$AD,'CCG data'!E$3,FALSE))</f>
        <v>0.14491525423728813</v>
      </c>
      <c r="W196" s="387"/>
      <c r="Z196" s="178">
        <f>IFERROR(VLOOKUP($E196&amp;$D$86, Outliers!$A$4:$P$214,13,FALSE),"0")</f>
        <v>0</v>
      </c>
      <c r="AA196" s="178">
        <f>IFERROR(VLOOKUP($E196&amp;$D$86, Outliers!$A$4:$P$214,14,FALSE),"0")</f>
        <v>0</v>
      </c>
      <c r="AB196" s="178">
        <f>IFERROR(VLOOKUP($E196&amp;$D$86, Outliers!$A$4:$P$214,15,FALSE),"0")</f>
        <v>1</v>
      </c>
    </row>
    <row r="197" spans="4:28" x14ac:dyDescent="0.25">
      <c r="D197" s="301"/>
      <c r="E197" s="107" t="s">
        <v>27</v>
      </c>
      <c r="F197" s="99" t="str">
        <f>IF(P196="","",VLOOKUP($E196&amp;$D$85&amp;$D$86,'CCG data'!$A:$AD,'CCG data'!W$3,FALSE))</f>
        <v/>
      </c>
      <c r="G197" s="100" t="str">
        <f>IF(P196="","",VLOOKUP($E196&amp;$D$85&amp;$D$86,'CCG data'!$A:$AD,'CCG data'!X$3,FALSE))</f>
        <v/>
      </c>
      <c r="H197" s="100">
        <f>IF(R196="","",VLOOKUP($E196&amp;$D$85&amp;$D$86,'CCG data'!$A:$AD,'CCG data'!Y$3,FALSE))</f>
        <v>108.1</v>
      </c>
      <c r="I197" s="100">
        <f>IF(R196="","",VLOOKUP($E196&amp;$D$85&amp;$D$86,'CCG data'!$A:$AD,'CCG data'!Z$3,FALSE))</f>
        <v>123.3</v>
      </c>
      <c r="J197" s="100">
        <f>IF(T196="","",VLOOKUP($E196&amp;$D$85&amp;$D$86,'CCG data'!$A:$AD,'CCG data'!AA$3,FALSE))</f>
        <v>12.1</v>
      </c>
      <c r="K197" s="100">
        <f>IF(T196="","",VLOOKUP($E196&amp;$D$85&amp;$D$86,'CCG data'!$A:$AD,'CCG data'!AB$3,FALSE))</f>
        <v>17.3</v>
      </c>
      <c r="L197" s="100">
        <f>IF(V196="","",VLOOKUP($E196&amp;$D$85&amp;$D$86,'CCG data'!$A:$AD,'CCG data'!AC$3,FALSE))</f>
        <v>18.8</v>
      </c>
      <c r="M197" s="100">
        <f>IF(V196="","",VLOOKUP($E196&amp;$D$85&amp;$D$86,'CCG data'!$A:$AD,'CCG data'!AD$3,FALSE))</f>
        <v>25.4</v>
      </c>
      <c r="N197" s="304"/>
      <c r="P197" s="162" t="str">
        <f>IF(P196="","",VLOOKUP($E196&amp;$D$85&amp;$D$86,'CCG data'!$A:$AD,'CCG data'!I$3,FALSE))</f>
        <v/>
      </c>
      <c r="Q197" s="15" t="str">
        <f>IF(P196="","",VLOOKUP($E196&amp;$D$85&amp;$D$86,'CCG data'!$A:$AD,'CCG data'!J$3,FALSE))</f>
        <v/>
      </c>
      <c r="R197" s="15">
        <f>IF(R196="","",VLOOKUP($E196&amp;$D$85&amp;$D$86,'CCG data'!$A:$AD,'CCG data'!K$3,FALSE))</f>
        <v>0.72699999999999998</v>
      </c>
      <c r="S197" s="15">
        <f>IF(R196="","",VLOOKUP($E196&amp;$D$85&amp;$D$86,'CCG data'!$A:$AD,'CCG data'!L$3,FALSE))</f>
        <v>0.77600000000000002</v>
      </c>
      <c r="T197" s="15">
        <f>IF(T196="","",VLOOKUP($E196&amp;$D$85&amp;$D$86,'CCG data'!$A:$AD,'CCG data'!M$3,FALSE))</f>
        <v>8.6999999999999994E-2</v>
      </c>
      <c r="U197" s="15">
        <f>IF(T196="","",VLOOKUP($E196&amp;$D$85&amp;$D$86,'CCG data'!$A:$AD,'CCG data'!N$3,FALSE))</f>
        <v>0.121</v>
      </c>
      <c r="V197" s="15">
        <f>IF(V196="","",VLOOKUP($E196&amp;$D$85&amp;$D$86,'CCG data'!$A:$AD,'CCG data'!O$3,FALSE))</f>
        <v>0.126</v>
      </c>
      <c r="W197" s="142">
        <f>IF(V196="","",VLOOKUP($E196&amp;$D$85&amp;$D$86,'CCG data'!$A:$AD,'CCG data'!P$3,FALSE))</f>
        <v>0.16600000000000001</v>
      </c>
      <c r="Z197" s="178" t="str">
        <f>IFERROR(VLOOKUP($E197&amp;$D$86, Outliers!$A$4:$P$214,13,FALSE),"0")</f>
        <v>0</v>
      </c>
      <c r="AA197" s="178" t="str">
        <f>IFERROR(VLOOKUP($E197&amp;$D$86, Outliers!$A$4:$P$214,14,FALSE),"0")</f>
        <v>0</v>
      </c>
      <c r="AB197" s="178" t="str">
        <f>IFERROR(VLOOKUP($E197&amp;$D$86, Outliers!$A$4:$P$214,15,FALSE),"0")</f>
        <v>0</v>
      </c>
    </row>
    <row r="198" spans="4:28" ht="15.75" x14ac:dyDescent="0.25">
      <c r="D198" s="301"/>
      <c r="E198" s="108" t="s">
        <v>207</v>
      </c>
      <c r="F198" s="372" t="str">
        <f>IF(OR(ISERROR(VLOOKUP($E198&amp;$D$85&amp;$D$86,'CCG data'!$A:$AD,'CCG data'!R$3,FALSE)),ISBLANK(VLOOKUP($E198&amp;$D$85&amp;$D$86,'CCG data'!$A:$AD,'CCG data'!R$3,FALSE))),"",VLOOKUP($E198&amp;$D$85&amp;$D$86,'CCG data'!$A:$AD,'CCG data'!R$3,FALSE))</f>
        <v/>
      </c>
      <c r="G198" s="373"/>
      <c r="H198" s="373">
        <f>IF(OR(ISERROR(VLOOKUP($E198&amp;$D$85&amp;$D$86,'CCG data'!$A:$AD,'CCG data'!S$3,FALSE)),ISBLANK(VLOOKUP($E198&amp;$D$85&amp;$D$86,'CCG data'!$A:$AD,'CCG data'!S$3,FALSE))),"",VLOOKUP($E198&amp;$D$85&amp;$D$86,'CCG data'!$A:$AD,'CCG data'!S$3,FALSE))</f>
        <v>101.9</v>
      </c>
      <c r="I198" s="373"/>
      <c r="J198" s="373">
        <f>IF(OR(ISERROR(VLOOKUP($E198&amp;$D$85&amp;$D$86,'CCG data'!$A:$AD,'CCG data'!T$3,FALSE)),ISBLANK(VLOOKUP($E198&amp;$D$85&amp;$D$86,'CCG data'!$A:$AD,'CCG data'!T$3,FALSE))),"",VLOOKUP($E198&amp;$D$85&amp;$D$86,'CCG data'!$A:$AD,'CCG data'!T$3,FALSE))</f>
        <v>12.4</v>
      </c>
      <c r="K198" s="373"/>
      <c r="L198" s="373">
        <f>IF(OR(ISERROR(VLOOKUP($E198&amp;$D$85&amp;$D$86,'CCG data'!$A:$AD,'CCG data'!U$3,FALSE)),ISBLANK(VLOOKUP($E198&amp;$D$85&amp;$D$86,'CCG data'!$A:$AD,'CCG data'!U$3,FALSE))),"",VLOOKUP($E198&amp;$D$85&amp;$D$86,'CCG data'!$A:$AD,'CCG data'!U$3,FALSE))</f>
        <v>23.7</v>
      </c>
      <c r="M198" s="374"/>
      <c r="N198" s="303">
        <f>IF(OR(ISERROR(VLOOKUP($E198&amp;$D$85&amp;$D$86,'CCG data'!$A:$AD,'CCG data'!G$3,FALSE)),ISBLANK(VLOOKUP($E198&amp;$D$85&amp;$D$86,'CCG data'!$A:$AD,'CCG data'!G$3,FALSE))),"",VLOOKUP($E198&amp;$D$85&amp;$D$86,'CCG data'!$A:$AD,'CCG data'!G$3,FALSE))</f>
        <v>1004</v>
      </c>
      <c r="P198" s="354" t="str">
        <f>IF(OR(ISERROR(VLOOKUP($E198&amp;$D$85&amp;$D$86,'CCG data'!$A:$AD,'CCG data'!B$3,FALSE)),ISBLANK(VLOOKUP($E198&amp;$D$85&amp;$D$86,'CCG data'!$A:$AD,'CCG data'!B$3,FALSE))),"",VLOOKUP($E198&amp;$D$85&amp;$D$86,'CCG data'!$A:$AD,'CCG data'!B$3,FALSE))</f>
        <v/>
      </c>
      <c r="Q198" s="246"/>
      <c r="R198" s="246">
        <f>IF(OR(ISERROR(VLOOKUP($E198&amp;$D$85&amp;$D$86,'CCG data'!$A:$AD,'CCG data'!C$3,FALSE)),ISBLANK(VLOOKUP($E198&amp;$D$85&amp;$D$86,'CCG data'!$A:$AD,'CCG data'!C$3,FALSE))),"",VLOOKUP($E198&amp;$D$85&amp;$D$86,'CCG data'!$A:$AD,'CCG data'!C$3,FALSE))</f>
        <v>0.74003984063745021</v>
      </c>
      <c r="S198" s="246"/>
      <c r="T198" s="246">
        <f>IF(OR(ISERROR(VLOOKUP($E198&amp;$D$85&amp;$D$86,'CCG data'!$A:$AD,'CCG data'!D$3,FALSE)),ISBLANK(VLOOKUP($E198&amp;$D$85&amp;$D$86,'CCG data'!$A:$AD,'CCG data'!D$3,FALSE))),"",VLOOKUP($E198&amp;$D$85&amp;$D$86,'CCG data'!$A:$AD,'CCG data'!D$3,FALSE))</f>
        <v>8.2669322709163343E-2</v>
      </c>
      <c r="U198" s="246"/>
      <c r="V198" s="246">
        <f>IF(OR(ISERROR(VLOOKUP($E198&amp;$D$85&amp;$D$86,'CCG data'!$A:$AD,'CCG data'!E$3,FALSE)),ISBLANK(VLOOKUP($E198&amp;$D$85&amp;$D$86,'CCG data'!$A:$AD,'CCG data'!E$3,FALSE))),"",VLOOKUP($E198&amp;$D$85&amp;$D$86,'CCG data'!$A:$AD,'CCG data'!E$3,FALSE))</f>
        <v>0.17729083665338646</v>
      </c>
      <c r="W198" s="387"/>
      <c r="Z198" s="178">
        <f>IFERROR(VLOOKUP($E198&amp;$D$86, Outliers!$A$4:$P$214,13,FALSE),"0")</f>
        <v>1</v>
      </c>
      <c r="AA198" s="178">
        <f>IFERROR(VLOOKUP($E198&amp;$D$86, Outliers!$A$4:$P$214,14,FALSE),"0")</f>
        <v>1</v>
      </c>
      <c r="AB198" s="178">
        <f>IFERROR(VLOOKUP($E198&amp;$D$86, Outliers!$A$4:$P$214,15,FALSE),"0")</f>
        <v>1</v>
      </c>
    </row>
    <row r="199" spans="4:28" x14ac:dyDescent="0.25">
      <c r="D199" s="301"/>
      <c r="E199" s="107" t="s">
        <v>27</v>
      </c>
      <c r="F199" s="99" t="str">
        <f>IF(P198="","",VLOOKUP($E198&amp;$D$85&amp;$D$86,'CCG data'!$A:$AD,'CCG data'!W$3,FALSE))</f>
        <v/>
      </c>
      <c r="G199" s="100" t="str">
        <f>IF(P198="","",VLOOKUP($E198&amp;$D$85&amp;$D$86,'CCG data'!$A:$AD,'CCG data'!X$3,FALSE))</f>
        <v/>
      </c>
      <c r="H199" s="100">
        <f>IF(R198="","",VLOOKUP($E198&amp;$D$85&amp;$D$86,'CCG data'!$A:$AD,'CCG data'!Y$3,FALSE))</f>
        <v>94.6</v>
      </c>
      <c r="I199" s="100">
        <f>IF(R198="","",VLOOKUP($E198&amp;$D$85&amp;$D$86,'CCG data'!$A:$AD,'CCG data'!Z$3,FALSE))</f>
        <v>109.2</v>
      </c>
      <c r="J199" s="100">
        <f>IF(T198="","",VLOOKUP($E198&amp;$D$85&amp;$D$86,'CCG data'!$A:$AD,'CCG data'!AA$3,FALSE))</f>
        <v>9.6999999999999993</v>
      </c>
      <c r="K199" s="100">
        <f>IF(T198="","",VLOOKUP($E198&amp;$D$85&amp;$D$86,'CCG data'!$A:$AD,'CCG data'!AB$3,FALSE))</f>
        <v>15</v>
      </c>
      <c r="L199" s="100">
        <f>IF(V198="","",VLOOKUP($E198&amp;$D$85&amp;$D$86,'CCG data'!$A:$AD,'CCG data'!AC$3,FALSE))</f>
        <v>20.2</v>
      </c>
      <c r="M199" s="100">
        <f>IF(V198="","",VLOOKUP($E198&amp;$D$85&amp;$D$86,'CCG data'!$A:$AD,'CCG data'!AD$3,FALSE))</f>
        <v>27.2</v>
      </c>
      <c r="N199" s="304"/>
      <c r="P199" s="162" t="str">
        <f>IF(P198="","",VLOOKUP($E198&amp;$D$85&amp;$D$86,'CCG data'!$A:$AD,'CCG data'!I$3,FALSE))</f>
        <v/>
      </c>
      <c r="Q199" s="15" t="str">
        <f>IF(P198="","",VLOOKUP($E198&amp;$D$85&amp;$D$86,'CCG data'!$A:$AD,'CCG data'!J$3,FALSE))</f>
        <v/>
      </c>
      <c r="R199" s="15">
        <f>IF(R198="","",VLOOKUP($E198&amp;$D$85&amp;$D$86,'CCG data'!$A:$AD,'CCG data'!K$3,FALSE))</f>
        <v>0.71199999999999997</v>
      </c>
      <c r="S199" s="15">
        <f>IF(R198="","",VLOOKUP($E198&amp;$D$85&amp;$D$86,'CCG data'!$A:$AD,'CCG data'!L$3,FALSE))</f>
        <v>0.76600000000000001</v>
      </c>
      <c r="T199" s="15">
        <f>IF(T198="","",VLOOKUP($E198&amp;$D$85&amp;$D$86,'CCG data'!$A:$AD,'CCG data'!M$3,FALSE))</f>
        <v>6.7000000000000004E-2</v>
      </c>
      <c r="U199" s="15">
        <f>IF(T198="","",VLOOKUP($E198&amp;$D$85&amp;$D$86,'CCG data'!$A:$AD,'CCG data'!N$3,FALSE))</f>
        <v>0.10100000000000001</v>
      </c>
      <c r="V199" s="15">
        <f>IF(V198="","",VLOOKUP($E198&amp;$D$85&amp;$D$86,'CCG data'!$A:$AD,'CCG data'!O$3,FALSE))</f>
        <v>0.155</v>
      </c>
      <c r="W199" s="142">
        <f>IF(V198="","",VLOOKUP($E198&amp;$D$85&amp;$D$86,'CCG data'!$A:$AD,'CCG data'!P$3,FALSE))</f>
        <v>0.20200000000000001</v>
      </c>
      <c r="Z199" s="178" t="str">
        <f>IFERROR(VLOOKUP($E199&amp;$D$86, Outliers!$A$4:$P$214,13,FALSE),"0")</f>
        <v>0</v>
      </c>
      <c r="AA199" s="178" t="str">
        <f>IFERROR(VLOOKUP($E199&amp;$D$86, Outliers!$A$4:$P$214,14,FALSE),"0")</f>
        <v>0</v>
      </c>
      <c r="AB199" s="178" t="str">
        <f>IFERROR(VLOOKUP($E199&amp;$D$86, Outliers!$A$4:$P$214,15,FALSE),"0")</f>
        <v>0</v>
      </c>
    </row>
    <row r="200" spans="4:28" ht="15.75" x14ac:dyDescent="0.25">
      <c r="D200" s="301"/>
      <c r="E200" s="108" t="s">
        <v>208</v>
      </c>
      <c r="F200" s="372" t="str">
        <f>IF(OR(ISERROR(VLOOKUP($E200&amp;$D$85&amp;$D$86,'CCG data'!$A:$AD,'CCG data'!R$3,FALSE)),ISBLANK(VLOOKUP($E200&amp;$D$85&amp;$D$86,'CCG data'!$A:$AD,'CCG data'!R$3,FALSE))),"",VLOOKUP($E200&amp;$D$85&amp;$D$86,'CCG data'!$A:$AD,'CCG data'!R$3,FALSE))</f>
        <v/>
      </c>
      <c r="G200" s="373"/>
      <c r="H200" s="373">
        <f>IF(OR(ISERROR(VLOOKUP($E200&amp;$D$85&amp;$D$86,'CCG data'!$A:$AD,'CCG data'!S$3,FALSE)),ISBLANK(VLOOKUP($E200&amp;$D$85&amp;$D$86,'CCG data'!$A:$AD,'CCG data'!S$3,FALSE))),"",VLOOKUP($E200&amp;$D$85&amp;$D$86,'CCG data'!$A:$AD,'CCG data'!S$3,FALSE))</f>
        <v>114.1</v>
      </c>
      <c r="I200" s="373"/>
      <c r="J200" s="373">
        <f>IF(OR(ISERROR(VLOOKUP($E200&amp;$D$85&amp;$D$86,'CCG data'!$A:$AD,'CCG data'!T$3,FALSE)),ISBLANK(VLOOKUP($E200&amp;$D$85&amp;$D$86,'CCG data'!$A:$AD,'CCG data'!T$3,FALSE))),"",VLOOKUP($E200&amp;$D$85&amp;$D$86,'CCG data'!$A:$AD,'CCG data'!T$3,FALSE))</f>
        <v>17.3</v>
      </c>
      <c r="K200" s="373"/>
      <c r="L200" s="373">
        <f>IF(OR(ISERROR(VLOOKUP($E200&amp;$D$85&amp;$D$86,'CCG data'!$A:$AD,'CCG data'!U$3,FALSE)),ISBLANK(VLOOKUP($E200&amp;$D$85&amp;$D$86,'CCG data'!$A:$AD,'CCG data'!U$3,FALSE))),"",VLOOKUP($E200&amp;$D$85&amp;$D$86,'CCG data'!$A:$AD,'CCG data'!U$3,FALSE))</f>
        <v>50.4</v>
      </c>
      <c r="M200" s="374"/>
      <c r="N200" s="303">
        <f>IF(OR(ISERROR(VLOOKUP($E200&amp;$D$85&amp;$D$86,'CCG data'!$A:$AD,'CCG data'!G$3,FALSE)),ISBLANK(VLOOKUP($E200&amp;$D$85&amp;$D$86,'CCG data'!$A:$AD,'CCG data'!G$3,FALSE))),"",VLOOKUP($E200&amp;$D$85&amp;$D$86,'CCG data'!$A:$AD,'CCG data'!G$3,FALSE))</f>
        <v>1336</v>
      </c>
      <c r="P200" s="354" t="str">
        <f>IF(OR(ISERROR(VLOOKUP($E200&amp;$D$85&amp;$D$86,'CCG data'!$A:$AD,'CCG data'!B$3,FALSE)),ISBLANK(VLOOKUP($E200&amp;$D$85&amp;$D$86,'CCG data'!$A:$AD,'CCG data'!B$3,FALSE))),"",VLOOKUP($E200&amp;$D$85&amp;$D$86,'CCG data'!$A:$AD,'CCG data'!B$3,FALSE))</f>
        <v/>
      </c>
      <c r="Q200" s="246"/>
      <c r="R200" s="246">
        <f>IF(OR(ISERROR(VLOOKUP($E200&amp;$D$85&amp;$D$86,'CCG data'!$A:$AD,'CCG data'!C$3,FALSE)),ISBLANK(VLOOKUP($E200&amp;$D$85&amp;$D$86,'CCG data'!$A:$AD,'CCG data'!C$3,FALSE))),"",VLOOKUP($E200&amp;$D$85&amp;$D$86,'CCG data'!$A:$AD,'CCG data'!C$3,FALSE))</f>
        <v>0.63323353293413176</v>
      </c>
      <c r="S200" s="246"/>
      <c r="T200" s="246">
        <f>IF(OR(ISERROR(VLOOKUP($E200&amp;$D$85&amp;$D$86,'CCG data'!$A:$AD,'CCG data'!D$3,FALSE)),ISBLANK(VLOOKUP($E200&amp;$D$85&amp;$D$86,'CCG data'!$A:$AD,'CCG data'!D$3,FALSE))),"",VLOOKUP($E200&amp;$D$85&amp;$D$86,'CCG data'!$A:$AD,'CCG data'!D$3,FALSE))</f>
        <v>8.6077844311377244E-2</v>
      </c>
      <c r="U200" s="246"/>
      <c r="V200" s="246">
        <f>IF(OR(ISERROR(VLOOKUP($E200&amp;$D$85&amp;$D$86,'CCG data'!$A:$AD,'CCG data'!E$3,FALSE)),ISBLANK(VLOOKUP($E200&amp;$D$85&amp;$D$86,'CCG data'!$A:$AD,'CCG data'!E$3,FALSE))),"",VLOOKUP($E200&amp;$D$85&amp;$D$86,'CCG data'!$A:$AD,'CCG data'!E$3,FALSE))</f>
        <v>0.28068862275449102</v>
      </c>
      <c r="W200" s="387"/>
      <c r="Z200" s="178">
        <f>IFERROR(VLOOKUP($E200&amp;$D$86, Outliers!$A$4:$P$214,13,FALSE),"0")</f>
        <v>1</v>
      </c>
      <c r="AA200" s="178">
        <f>IFERROR(VLOOKUP($E200&amp;$D$86, Outliers!$A$4:$P$214,14,FALSE),"0")</f>
        <v>0</v>
      </c>
      <c r="AB200" s="178">
        <f>IFERROR(VLOOKUP($E200&amp;$D$86, Outliers!$A$4:$P$214,15,FALSE),"0")</f>
        <v>1</v>
      </c>
    </row>
    <row r="201" spans="4:28" x14ac:dyDescent="0.25">
      <c r="D201" s="301"/>
      <c r="E201" s="107" t="s">
        <v>27</v>
      </c>
      <c r="F201" s="99" t="str">
        <f>IF(P200="","",VLOOKUP($E200&amp;$D$85&amp;$D$86,'CCG data'!$A:$AD,'CCG data'!W$3,FALSE))</f>
        <v/>
      </c>
      <c r="G201" s="100" t="str">
        <f>IF(P200="","",VLOOKUP($E200&amp;$D$85&amp;$D$86,'CCG data'!$A:$AD,'CCG data'!X$3,FALSE))</f>
        <v/>
      </c>
      <c r="H201" s="100">
        <f>IF(R200="","",VLOOKUP($E200&amp;$D$85&amp;$D$86,'CCG data'!$A:$AD,'CCG data'!Y$3,FALSE))</f>
        <v>106.4</v>
      </c>
      <c r="I201" s="100">
        <f>IF(R200="","",VLOOKUP($E200&amp;$D$85&amp;$D$86,'CCG data'!$A:$AD,'CCG data'!Z$3,FALSE))</f>
        <v>121.8</v>
      </c>
      <c r="J201" s="100">
        <f>IF(T200="","",VLOOKUP($E200&amp;$D$85&amp;$D$86,'CCG data'!$A:$AD,'CCG data'!AA$3,FALSE))</f>
        <v>14.1</v>
      </c>
      <c r="K201" s="100">
        <f>IF(T200="","",VLOOKUP($E200&amp;$D$85&amp;$D$86,'CCG data'!$A:$AD,'CCG data'!AB$3,FALSE))</f>
        <v>20.5</v>
      </c>
      <c r="L201" s="100">
        <f>IF(V200="","",VLOOKUP($E200&amp;$D$85&amp;$D$86,'CCG data'!$A:$AD,'CCG data'!AC$3,FALSE))</f>
        <v>45.3</v>
      </c>
      <c r="M201" s="100">
        <f>IF(V200="","",VLOOKUP($E200&amp;$D$85&amp;$D$86,'CCG data'!$A:$AD,'CCG data'!AD$3,FALSE))</f>
        <v>55.5</v>
      </c>
      <c r="N201" s="304"/>
      <c r="P201" s="162" t="str">
        <f>IF(P200="","",VLOOKUP($E200&amp;$D$85&amp;$D$86,'CCG data'!$A:$AD,'CCG data'!I$3,FALSE))</f>
        <v/>
      </c>
      <c r="Q201" s="15" t="str">
        <f>IF(P200="","",VLOOKUP($E200&amp;$D$85&amp;$D$86,'CCG data'!$A:$AD,'CCG data'!J$3,FALSE))</f>
        <v/>
      </c>
      <c r="R201" s="15">
        <f>IF(R200="","",VLOOKUP($E200&amp;$D$85&amp;$D$86,'CCG data'!$A:$AD,'CCG data'!K$3,FALSE))</f>
        <v>0.60699999999999998</v>
      </c>
      <c r="S201" s="15">
        <f>IF(R200="","",VLOOKUP($E200&amp;$D$85&amp;$D$86,'CCG data'!$A:$AD,'CCG data'!L$3,FALSE))</f>
        <v>0.65900000000000003</v>
      </c>
      <c r="T201" s="15">
        <f>IF(T200="","",VLOOKUP($E200&amp;$D$85&amp;$D$86,'CCG data'!$A:$AD,'CCG data'!M$3,FALSE))</f>
        <v>7.1999999999999995E-2</v>
      </c>
      <c r="U201" s="15">
        <f>IF(T200="","",VLOOKUP($E200&amp;$D$85&amp;$D$86,'CCG data'!$A:$AD,'CCG data'!N$3,FALSE))</f>
        <v>0.10199999999999999</v>
      </c>
      <c r="V201" s="15">
        <f>IF(V200="","",VLOOKUP($E200&amp;$D$85&amp;$D$86,'CCG data'!$A:$AD,'CCG data'!O$3,FALSE))</f>
        <v>0.25700000000000001</v>
      </c>
      <c r="W201" s="142">
        <f>IF(V200="","",VLOOKUP($E200&amp;$D$85&amp;$D$86,'CCG data'!$A:$AD,'CCG data'!P$3,FALSE))</f>
        <v>0.30499999999999999</v>
      </c>
      <c r="Z201" s="178" t="str">
        <f>IFERROR(VLOOKUP($E201&amp;$D$86, Outliers!$A$4:$P$214,13,FALSE),"0")</f>
        <v>0</v>
      </c>
      <c r="AA201" s="178" t="str">
        <f>IFERROR(VLOOKUP($E201&amp;$D$86, Outliers!$A$4:$P$214,14,FALSE),"0")</f>
        <v>0</v>
      </c>
      <c r="AB201" s="178" t="str">
        <f>IFERROR(VLOOKUP($E201&amp;$D$86, Outliers!$A$4:$P$214,15,FALSE),"0")</f>
        <v>0</v>
      </c>
    </row>
    <row r="202" spans="4:28" ht="15.75" x14ac:dyDescent="0.25">
      <c r="D202" s="301"/>
      <c r="E202" s="108" t="s">
        <v>209</v>
      </c>
      <c r="F202" s="372" t="str">
        <f>IF(OR(ISERROR(VLOOKUP($E202&amp;$D$85&amp;$D$86,'CCG data'!$A:$AD,'CCG data'!R$3,FALSE)),ISBLANK(VLOOKUP($E202&amp;$D$85&amp;$D$86,'CCG data'!$A:$AD,'CCG data'!R$3,FALSE))),"",VLOOKUP($E202&amp;$D$85&amp;$D$86,'CCG data'!$A:$AD,'CCG data'!R$3,FALSE))</f>
        <v/>
      </c>
      <c r="G202" s="373"/>
      <c r="H202" s="373">
        <f>IF(OR(ISERROR(VLOOKUP($E202&amp;$D$85&amp;$D$86,'CCG data'!$A:$AD,'CCG data'!S$3,FALSE)),ISBLANK(VLOOKUP($E202&amp;$D$85&amp;$D$86,'CCG data'!$A:$AD,'CCG data'!S$3,FALSE))),"",VLOOKUP($E202&amp;$D$85&amp;$D$86,'CCG data'!$A:$AD,'CCG data'!S$3,FALSE))</f>
        <v>86.8</v>
      </c>
      <c r="I202" s="373"/>
      <c r="J202" s="373">
        <f>IF(OR(ISERROR(VLOOKUP($E202&amp;$D$85&amp;$D$86,'CCG data'!$A:$AD,'CCG data'!T$3,FALSE)),ISBLANK(VLOOKUP($E202&amp;$D$85&amp;$D$86,'CCG data'!$A:$AD,'CCG data'!T$3,FALSE))),"",VLOOKUP($E202&amp;$D$85&amp;$D$86,'CCG data'!$A:$AD,'CCG data'!T$3,FALSE))</f>
        <v>14.6</v>
      </c>
      <c r="K202" s="373"/>
      <c r="L202" s="373">
        <f>IF(OR(ISERROR(VLOOKUP($E202&amp;$D$85&amp;$D$86,'CCG data'!$A:$AD,'CCG data'!U$3,FALSE)),ISBLANK(VLOOKUP($E202&amp;$D$85&amp;$D$86,'CCG data'!$A:$AD,'CCG data'!U$3,FALSE))),"",VLOOKUP($E202&amp;$D$85&amp;$D$86,'CCG data'!$A:$AD,'CCG data'!U$3,FALSE))</f>
        <v>27.1</v>
      </c>
      <c r="M202" s="374"/>
      <c r="N202" s="303">
        <f>IF(OR(ISERROR(VLOOKUP($E202&amp;$D$85&amp;$D$86,'CCG data'!$A:$AD,'CCG data'!G$3,FALSE)),ISBLANK(VLOOKUP($E202&amp;$D$85&amp;$D$86,'CCG data'!$A:$AD,'CCG data'!G$3,FALSE))),"",VLOOKUP($E202&amp;$D$85&amp;$D$86,'CCG data'!$A:$AD,'CCG data'!G$3,FALSE))</f>
        <v>383</v>
      </c>
      <c r="P202" s="354" t="str">
        <f>IF(OR(ISERROR(VLOOKUP($E202&amp;$D$85&amp;$D$86,'CCG data'!$A:$AD,'CCG data'!B$3,FALSE)),ISBLANK(VLOOKUP($E202&amp;$D$85&amp;$D$86,'CCG data'!$A:$AD,'CCG data'!B$3,FALSE))),"",VLOOKUP($E202&amp;$D$85&amp;$D$86,'CCG data'!$A:$AD,'CCG data'!B$3,FALSE))</f>
        <v/>
      </c>
      <c r="Q202" s="246"/>
      <c r="R202" s="246">
        <f>IF(OR(ISERROR(VLOOKUP($E202&amp;$D$85&amp;$D$86,'CCG data'!$A:$AD,'CCG data'!C$3,FALSE)),ISBLANK(VLOOKUP($E202&amp;$D$85&amp;$D$86,'CCG data'!$A:$AD,'CCG data'!C$3,FALSE))),"",VLOOKUP($E202&amp;$D$85&amp;$D$86,'CCG data'!$A:$AD,'CCG data'!C$3,FALSE))</f>
        <v>0.6866840731070496</v>
      </c>
      <c r="S202" s="246"/>
      <c r="T202" s="246">
        <f>IF(OR(ISERROR(VLOOKUP($E202&amp;$D$85&amp;$D$86,'CCG data'!$A:$AD,'CCG data'!D$3,FALSE)),ISBLANK(VLOOKUP($E202&amp;$D$85&amp;$D$86,'CCG data'!$A:$AD,'CCG data'!D$3,FALSE))),"",VLOOKUP($E202&amp;$D$85&amp;$D$86,'CCG data'!$A:$AD,'CCG data'!D$3,FALSE))</f>
        <v>9.921671018276762E-2</v>
      </c>
      <c r="U202" s="246"/>
      <c r="V202" s="246">
        <f>IF(OR(ISERROR(VLOOKUP($E202&amp;$D$85&amp;$D$86,'CCG data'!$A:$AD,'CCG data'!E$3,FALSE)),ISBLANK(VLOOKUP($E202&amp;$D$85&amp;$D$86,'CCG data'!$A:$AD,'CCG data'!E$3,FALSE))),"",VLOOKUP($E202&amp;$D$85&amp;$D$86,'CCG data'!$A:$AD,'CCG data'!E$3,FALSE))</f>
        <v>0.21409921671018275</v>
      </c>
      <c r="W202" s="387"/>
      <c r="Z202" s="178">
        <f>IFERROR(VLOOKUP($E202&amp;$D$86, Outliers!$A$4:$P$214,13,FALSE),"0")</f>
        <v>1</v>
      </c>
      <c r="AA202" s="178">
        <f>IFERROR(VLOOKUP($E202&amp;$D$86, Outliers!$A$4:$P$214,14,FALSE),"0")</f>
        <v>0</v>
      </c>
      <c r="AB202" s="178">
        <f>IFERROR(VLOOKUP($E202&amp;$D$86, Outliers!$A$4:$P$214,15,FALSE),"0")</f>
        <v>0</v>
      </c>
    </row>
    <row r="203" spans="4:28" x14ac:dyDescent="0.25">
      <c r="D203" s="301"/>
      <c r="E203" s="107" t="s">
        <v>27</v>
      </c>
      <c r="F203" s="99" t="str">
        <f>IF(P202="","",VLOOKUP($E202&amp;$D$85&amp;$D$86,'CCG data'!$A:$AD,'CCG data'!W$3,FALSE))</f>
        <v/>
      </c>
      <c r="G203" s="100" t="str">
        <f>IF(P202="","",VLOOKUP($E202&amp;$D$85&amp;$D$86,'CCG data'!$A:$AD,'CCG data'!X$3,FALSE))</f>
        <v/>
      </c>
      <c r="H203" s="100">
        <f>IF(R202="","",VLOOKUP($E202&amp;$D$85&amp;$D$86,'CCG data'!$A:$AD,'CCG data'!Y$3,FALSE))</f>
        <v>76.3</v>
      </c>
      <c r="I203" s="100">
        <f>IF(R202="","",VLOOKUP($E202&amp;$D$85&amp;$D$86,'CCG data'!$A:$AD,'CCG data'!Z$3,FALSE))</f>
        <v>97.3</v>
      </c>
      <c r="J203" s="100">
        <f>IF(T202="","",VLOOKUP($E202&amp;$D$85&amp;$D$86,'CCG data'!$A:$AD,'CCG data'!AA$3,FALSE))</f>
        <v>10</v>
      </c>
      <c r="K203" s="100">
        <f>IF(T202="","",VLOOKUP($E202&amp;$D$85&amp;$D$86,'CCG data'!$A:$AD,'CCG data'!AB$3,FALSE))</f>
        <v>19.3</v>
      </c>
      <c r="L203" s="100">
        <f>IF(V202="","",VLOOKUP($E202&amp;$D$85&amp;$D$86,'CCG data'!$A:$AD,'CCG data'!AC$3,FALSE))</f>
        <v>21.3</v>
      </c>
      <c r="M203" s="100">
        <f>IF(V202="","",VLOOKUP($E202&amp;$D$85&amp;$D$86,'CCG data'!$A:$AD,'CCG data'!AD$3,FALSE))</f>
        <v>33</v>
      </c>
      <c r="N203" s="304"/>
      <c r="P203" s="162" t="str">
        <f>IF(P202="","",VLOOKUP($E202&amp;$D$85&amp;$D$86,'CCG data'!$A:$AD,'CCG data'!I$3,FALSE))</f>
        <v/>
      </c>
      <c r="Q203" s="15" t="str">
        <f>IF(P202="","",VLOOKUP($E202&amp;$D$85&amp;$D$86,'CCG data'!$A:$AD,'CCG data'!J$3,FALSE))</f>
        <v/>
      </c>
      <c r="R203" s="15">
        <f>IF(R202="","",VLOOKUP($E202&amp;$D$85&amp;$D$86,'CCG data'!$A:$AD,'CCG data'!K$3,FALSE))</f>
        <v>0.63900000000000001</v>
      </c>
      <c r="S203" s="15">
        <f>IF(R202="","",VLOOKUP($E202&amp;$D$85&amp;$D$86,'CCG data'!$A:$AD,'CCG data'!L$3,FALSE))</f>
        <v>0.73099999999999998</v>
      </c>
      <c r="T203" s="15">
        <f>IF(T202="","",VLOOKUP($E202&amp;$D$85&amp;$D$86,'CCG data'!$A:$AD,'CCG data'!M$3,FALSE))</f>
        <v>7.2999999999999995E-2</v>
      </c>
      <c r="U203" s="15">
        <f>IF(T202="","",VLOOKUP($E202&amp;$D$85&amp;$D$86,'CCG data'!$A:$AD,'CCG data'!N$3,FALSE))</f>
        <v>0.13300000000000001</v>
      </c>
      <c r="V203" s="15">
        <f>IF(V202="","",VLOOKUP($E202&amp;$D$85&amp;$D$86,'CCG data'!$A:$AD,'CCG data'!O$3,FALSE))</f>
        <v>0.17599999999999999</v>
      </c>
      <c r="W203" s="142">
        <f>IF(V202="","",VLOOKUP($E202&amp;$D$85&amp;$D$86,'CCG data'!$A:$AD,'CCG data'!P$3,FALSE))</f>
        <v>0.25800000000000001</v>
      </c>
      <c r="Z203" s="178" t="str">
        <f>IFERROR(VLOOKUP($E203&amp;$D$86, Outliers!$A$4:$P$214,13,FALSE),"0")</f>
        <v>0</v>
      </c>
      <c r="AA203" s="178" t="str">
        <f>IFERROR(VLOOKUP($E203&amp;$D$86, Outliers!$A$4:$P$214,14,FALSE),"0")</f>
        <v>0</v>
      </c>
      <c r="AB203" s="178" t="str">
        <f>IFERROR(VLOOKUP($E203&amp;$D$86, Outliers!$A$4:$P$214,15,FALSE),"0")</f>
        <v>0</v>
      </c>
    </row>
    <row r="204" spans="4:28" ht="15.75" x14ac:dyDescent="0.25">
      <c r="D204" s="301"/>
      <c r="E204" s="108" t="s">
        <v>459</v>
      </c>
      <c r="F204" s="372" t="str">
        <f>IF(OR(ISERROR(VLOOKUP($E204&amp;$D$85&amp;$D$86,'CCG data'!$A:$AD,'CCG data'!R$3,FALSE)),ISBLANK(VLOOKUP($E204&amp;$D$85&amp;$D$86,'CCG data'!$A:$AD,'CCG data'!R$3,FALSE))),"",VLOOKUP($E204&amp;$D$85&amp;$D$86,'CCG data'!$A:$AD,'CCG data'!R$3,FALSE))</f>
        <v/>
      </c>
      <c r="G204" s="373"/>
      <c r="H204" s="373">
        <f>IF(OR(ISERROR(VLOOKUP($E204&amp;$D$85&amp;$D$86,'CCG data'!$A:$AD,'CCG data'!S$3,FALSE)),ISBLANK(VLOOKUP($E204&amp;$D$85&amp;$D$86,'CCG data'!$A:$AD,'CCG data'!S$3,FALSE))),"",VLOOKUP($E204&amp;$D$85&amp;$D$86,'CCG data'!$A:$AD,'CCG data'!S$3,FALSE))</f>
        <v>106.2</v>
      </c>
      <c r="I204" s="373"/>
      <c r="J204" s="373">
        <f>IF(OR(ISERROR(VLOOKUP($E204&amp;$D$85&amp;$D$86,'CCG data'!$A:$AD,'CCG data'!T$3,FALSE)),ISBLANK(VLOOKUP($E204&amp;$D$85&amp;$D$86,'CCG data'!$A:$AD,'CCG data'!T$3,FALSE))),"",VLOOKUP($E204&amp;$D$85&amp;$D$86,'CCG data'!$A:$AD,'CCG data'!T$3,FALSE))</f>
        <v>20.8</v>
      </c>
      <c r="K204" s="373"/>
      <c r="L204" s="373">
        <f>IF(OR(ISERROR(VLOOKUP($E204&amp;$D$85&amp;$D$86,'CCG data'!$A:$AD,'CCG data'!U$3,FALSE)),ISBLANK(VLOOKUP($E204&amp;$D$85&amp;$D$86,'CCG data'!$A:$AD,'CCG data'!U$3,FALSE))),"",VLOOKUP($E204&amp;$D$85&amp;$D$86,'CCG data'!$A:$AD,'CCG data'!U$3,FALSE))</f>
        <v>11.7</v>
      </c>
      <c r="M204" s="374"/>
      <c r="N204" s="303">
        <f>IF(OR(ISERROR(VLOOKUP($E204&amp;$D$85&amp;$D$86,'CCG data'!$A:$AD,'CCG data'!G$3,FALSE)),ISBLANK(VLOOKUP($E204&amp;$D$85&amp;$D$86,'CCG data'!$A:$AD,'CCG data'!G$3,FALSE))),"",VLOOKUP($E204&amp;$D$85&amp;$D$86,'CCG data'!$A:$AD,'CCG data'!G$3,FALSE))</f>
        <v>929</v>
      </c>
      <c r="P204" s="354" t="str">
        <f>IF(OR(ISERROR(VLOOKUP($E204&amp;$D$85&amp;$D$86,'CCG data'!$A:$AD,'CCG data'!B$3,FALSE)),ISBLANK(VLOOKUP($E204&amp;$D$85&amp;$D$86,'CCG data'!$A:$AD,'CCG data'!B$3,FALSE))),"",VLOOKUP($E204&amp;$D$85&amp;$D$86,'CCG data'!$A:$AD,'CCG data'!B$3,FALSE))</f>
        <v/>
      </c>
      <c r="Q204" s="246"/>
      <c r="R204" s="246">
        <f>IF(OR(ISERROR(VLOOKUP($E204&amp;$D$85&amp;$D$86,'CCG data'!$A:$AD,'CCG data'!C$3,FALSE)),ISBLANK(VLOOKUP($E204&amp;$D$85&amp;$D$86,'CCG data'!$A:$AD,'CCG data'!C$3,FALSE))),"",VLOOKUP($E204&amp;$D$85&amp;$D$86,'CCG data'!$A:$AD,'CCG data'!C$3,FALSE))</f>
        <v>0.77717976318622173</v>
      </c>
      <c r="S204" s="246"/>
      <c r="T204" s="246">
        <f>IF(OR(ISERROR(VLOOKUP($E204&amp;$D$85&amp;$D$86,'CCG data'!$A:$AD,'CCG data'!D$3,FALSE)),ISBLANK(VLOOKUP($E204&amp;$D$85&amp;$D$86,'CCG data'!$A:$AD,'CCG data'!D$3,FALSE))),"",VLOOKUP($E204&amp;$D$85&amp;$D$86,'CCG data'!$A:$AD,'CCG data'!D$3,FALSE))</f>
        <v>0.13562970936490851</v>
      </c>
      <c r="U204" s="246"/>
      <c r="V204" s="246">
        <f>IF(OR(ISERROR(VLOOKUP($E204&amp;$D$85&amp;$D$86,'CCG data'!$A:$AD,'CCG data'!E$3,FALSE)),ISBLANK(VLOOKUP($E204&amp;$D$85&amp;$D$86,'CCG data'!$A:$AD,'CCG data'!E$3,FALSE))),"",VLOOKUP($E204&amp;$D$85&amp;$D$86,'CCG data'!$A:$AD,'CCG data'!E$3,FALSE))</f>
        <v>8.7190527448869751E-2</v>
      </c>
      <c r="W204" s="387"/>
      <c r="Z204" s="178">
        <f>IFERROR(VLOOKUP($E204&amp;$D$86, Outliers!$A$4:$P$214,13,FALSE),"0")</f>
        <v>1</v>
      </c>
      <c r="AA204" s="178">
        <f>IFERROR(VLOOKUP($E204&amp;$D$86, Outliers!$A$4:$P$214,14,FALSE),"0")</f>
        <v>0</v>
      </c>
      <c r="AB204" s="178">
        <f>IFERROR(VLOOKUP($E204&amp;$D$86, Outliers!$A$4:$P$214,15,FALSE),"0")</f>
        <v>1</v>
      </c>
    </row>
    <row r="205" spans="4:28" x14ac:dyDescent="0.25">
      <c r="D205" s="301"/>
      <c r="E205" s="107" t="s">
        <v>27</v>
      </c>
      <c r="F205" s="99" t="str">
        <f>IF(P204="","",VLOOKUP($E204&amp;$D$85&amp;$D$86,'CCG data'!$A:$AD,'CCG data'!W$3,FALSE))</f>
        <v/>
      </c>
      <c r="G205" s="100" t="str">
        <f>IF(P204="","",VLOOKUP($E204&amp;$D$85&amp;$D$86,'CCG data'!$A:$AD,'CCG data'!X$3,FALSE))</f>
        <v/>
      </c>
      <c r="H205" s="100">
        <f>IF(R204="","",VLOOKUP($E204&amp;$D$85&amp;$D$86,'CCG data'!$A:$AD,'CCG data'!Y$3,FALSE))</f>
        <v>98.5</v>
      </c>
      <c r="I205" s="100">
        <f>IF(R204="","",VLOOKUP($E204&amp;$D$85&amp;$D$86,'CCG data'!$A:$AD,'CCG data'!Z$3,FALSE))</f>
        <v>114</v>
      </c>
      <c r="J205" s="100">
        <f>IF(T204="","",VLOOKUP($E204&amp;$D$85&amp;$D$86,'CCG data'!$A:$AD,'CCG data'!AA$3,FALSE))</f>
        <v>17.2</v>
      </c>
      <c r="K205" s="100">
        <f>IF(T204="","",VLOOKUP($E204&amp;$D$85&amp;$D$86,'CCG data'!$A:$AD,'CCG data'!AB$3,FALSE))</f>
        <v>24.5</v>
      </c>
      <c r="L205" s="100">
        <f>IF(V204="","",VLOOKUP($E204&amp;$D$85&amp;$D$86,'CCG data'!$A:$AD,'CCG data'!AC$3,FALSE))</f>
        <v>9.1999999999999993</v>
      </c>
      <c r="M205" s="100">
        <f>IF(V204="","",VLOOKUP($E204&amp;$D$85&amp;$D$86,'CCG data'!$A:$AD,'CCG data'!AD$3,FALSE))</f>
        <v>14.3</v>
      </c>
      <c r="N205" s="304"/>
      <c r="P205" s="162" t="str">
        <f>IF(P204="","",VLOOKUP($E204&amp;$D$85&amp;$D$86,'CCG data'!$A:$AD,'CCG data'!I$3,FALSE))</f>
        <v/>
      </c>
      <c r="Q205" s="15" t="str">
        <f>IF(P204="","",VLOOKUP($E204&amp;$D$85&amp;$D$86,'CCG data'!$A:$AD,'CCG data'!J$3,FALSE))</f>
        <v/>
      </c>
      <c r="R205" s="15">
        <f>IF(R204="","",VLOOKUP($E204&amp;$D$85&amp;$D$86,'CCG data'!$A:$AD,'CCG data'!K$3,FALSE))</f>
        <v>0.749</v>
      </c>
      <c r="S205" s="15">
        <f>IF(R204="","",VLOOKUP($E204&amp;$D$85&amp;$D$86,'CCG data'!$A:$AD,'CCG data'!L$3,FALSE))</f>
        <v>0.80300000000000005</v>
      </c>
      <c r="T205" s="15">
        <f>IF(T204="","",VLOOKUP($E204&amp;$D$85&amp;$D$86,'CCG data'!$A:$AD,'CCG data'!M$3,FALSE))</f>
        <v>0.115</v>
      </c>
      <c r="U205" s="15">
        <f>IF(T204="","",VLOOKUP($E204&amp;$D$85&amp;$D$86,'CCG data'!$A:$AD,'CCG data'!N$3,FALSE))</f>
        <v>0.159</v>
      </c>
      <c r="V205" s="15">
        <f>IF(V204="","",VLOOKUP($E204&amp;$D$85&amp;$D$86,'CCG data'!$A:$AD,'CCG data'!O$3,FALSE))</f>
        <v>7.0999999999999994E-2</v>
      </c>
      <c r="W205" s="142">
        <f>IF(V204="","",VLOOKUP($E204&amp;$D$85&amp;$D$86,'CCG data'!$A:$AD,'CCG data'!P$3,FALSE))</f>
        <v>0.107</v>
      </c>
      <c r="Z205" s="178" t="str">
        <f>IFERROR(VLOOKUP($E205&amp;$D$86, Outliers!$A$4:$P$214,13,FALSE),"0")</f>
        <v>0</v>
      </c>
      <c r="AA205" s="178" t="str">
        <f>IFERROR(VLOOKUP($E205&amp;$D$86, Outliers!$A$4:$P$214,14,FALSE),"0")</f>
        <v>0</v>
      </c>
      <c r="AB205" s="178" t="str">
        <f>IFERROR(VLOOKUP($E205&amp;$D$86, Outliers!$A$4:$P$214,15,FALSE),"0")</f>
        <v>0</v>
      </c>
    </row>
    <row r="206" spans="4:28" ht="15.75" x14ac:dyDescent="0.25">
      <c r="D206" s="301"/>
      <c r="E206" s="108" t="s">
        <v>210</v>
      </c>
      <c r="F206" s="372" t="str">
        <f>IF(OR(ISERROR(VLOOKUP($E206&amp;$D$85&amp;$D$86,'CCG data'!$A:$AD,'CCG data'!R$3,FALSE)),ISBLANK(VLOOKUP($E206&amp;$D$85&amp;$D$86,'CCG data'!$A:$AD,'CCG data'!R$3,FALSE))),"",VLOOKUP($E206&amp;$D$85&amp;$D$86,'CCG data'!$A:$AD,'CCG data'!R$3,FALSE))</f>
        <v/>
      </c>
      <c r="G206" s="373"/>
      <c r="H206" s="373">
        <f>IF(OR(ISERROR(VLOOKUP($E206&amp;$D$85&amp;$D$86,'CCG data'!$A:$AD,'CCG data'!S$3,FALSE)),ISBLANK(VLOOKUP($E206&amp;$D$85&amp;$D$86,'CCG data'!$A:$AD,'CCG data'!S$3,FALSE))),"",VLOOKUP($E206&amp;$D$85&amp;$D$86,'CCG data'!$A:$AD,'CCG data'!S$3,FALSE))</f>
        <v>131.80000000000001</v>
      </c>
      <c r="I206" s="373"/>
      <c r="J206" s="373">
        <f>IF(OR(ISERROR(VLOOKUP($E206&amp;$D$85&amp;$D$86,'CCG data'!$A:$AD,'CCG data'!T$3,FALSE)),ISBLANK(VLOOKUP($E206&amp;$D$85&amp;$D$86,'CCG data'!$A:$AD,'CCG data'!T$3,FALSE))),"",VLOOKUP($E206&amp;$D$85&amp;$D$86,'CCG data'!$A:$AD,'CCG data'!T$3,FALSE))</f>
        <v>25.7</v>
      </c>
      <c r="K206" s="373"/>
      <c r="L206" s="373">
        <f>IF(OR(ISERROR(VLOOKUP($E206&amp;$D$85&amp;$D$86,'CCG data'!$A:$AD,'CCG data'!U$3,FALSE)),ISBLANK(VLOOKUP($E206&amp;$D$85&amp;$D$86,'CCG data'!$A:$AD,'CCG data'!U$3,FALSE))),"",VLOOKUP($E206&amp;$D$85&amp;$D$86,'CCG data'!$A:$AD,'CCG data'!U$3,FALSE))</f>
        <v>17.899999999999999</v>
      </c>
      <c r="M206" s="374"/>
      <c r="N206" s="303">
        <f>IF(OR(ISERROR(VLOOKUP($E206&amp;$D$85&amp;$D$86,'CCG data'!$A:$AD,'CCG data'!G$3,FALSE)),ISBLANK(VLOOKUP($E206&amp;$D$85&amp;$D$86,'CCG data'!$A:$AD,'CCG data'!G$3,FALSE))),"",VLOOKUP($E206&amp;$D$85&amp;$D$86,'CCG data'!$A:$AD,'CCG data'!G$3,FALSE))</f>
        <v>1235</v>
      </c>
      <c r="P206" s="354" t="str">
        <f>IF(OR(ISERROR(VLOOKUP($E206&amp;$D$85&amp;$D$86,'CCG data'!$A:$AD,'CCG data'!B$3,FALSE)),ISBLANK(VLOOKUP($E206&amp;$D$85&amp;$D$86,'CCG data'!$A:$AD,'CCG data'!B$3,FALSE))),"",VLOOKUP($E206&amp;$D$85&amp;$D$86,'CCG data'!$A:$AD,'CCG data'!B$3,FALSE))</f>
        <v/>
      </c>
      <c r="Q206" s="246"/>
      <c r="R206" s="246">
        <f>IF(OR(ISERROR(VLOOKUP($E206&amp;$D$85&amp;$D$86,'CCG data'!$A:$AD,'CCG data'!C$3,FALSE)),ISBLANK(VLOOKUP($E206&amp;$D$85&amp;$D$86,'CCG data'!$A:$AD,'CCG data'!C$3,FALSE))),"",VLOOKUP($E206&amp;$D$85&amp;$D$86,'CCG data'!$A:$AD,'CCG data'!C$3,FALSE))</f>
        <v>0.75708502024291502</v>
      </c>
      <c r="S206" s="246"/>
      <c r="T206" s="246">
        <f>IF(OR(ISERROR(VLOOKUP($E206&amp;$D$85&amp;$D$86,'CCG data'!$A:$AD,'CCG data'!D$3,FALSE)),ISBLANK(VLOOKUP($E206&amp;$D$85&amp;$D$86,'CCG data'!$A:$AD,'CCG data'!D$3,FALSE))),"",VLOOKUP($E206&amp;$D$85&amp;$D$86,'CCG data'!$A:$AD,'CCG data'!D$3,FALSE))</f>
        <v>0.1417004048582996</v>
      </c>
      <c r="U206" s="246"/>
      <c r="V206" s="246">
        <f>IF(OR(ISERROR(VLOOKUP($E206&amp;$D$85&amp;$D$86,'CCG data'!$A:$AD,'CCG data'!E$3,FALSE)),ISBLANK(VLOOKUP($E206&amp;$D$85&amp;$D$86,'CCG data'!$A:$AD,'CCG data'!E$3,FALSE))),"",VLOOKUP($E206&amp;$D$85&amp;$D$86,'CCG data'!$A:$AD,'CCG data'!E$3,FALSE))</f>
        <v>0.10121457489878542</v>
      </c>
      <c r="W206" s="387"/>
      <c r="Z206" s="178">
        <f>IFERROR(VLOOKUP($E206&amp;$D$86, Outliers!$A$4:$P$214,13,FALSE),"0")</f>
        <v>0</v>
      </c>
      <c r="AA206" s="178">
        <f>IFERROR(VLOOKUP($E206&amp;$D$86, Outliers!$A$4:$P$214,14,FALSE),"0")</f>
        <v>1</v>
      </c>
      <c r="AB206" s="178">
        <f>IFERROR(VLOOKUP($E206&amp;$D$86, Outliers!$A$4:$P$214,15,FALSE),"0")</f>
        <v>1</v>
      </c>
    </row>
    <row r="207" spans="4:28" x14ac:dyDescent="0.25">
      <c r="D207" s="301"/>
      <c r="E207" s="107" t="s">
        <v>27</v>
      </c>
      <c r="F207" s="99" t="str">
        <f>IF(P206="","",VLOOKUP($E206&amp;$D$85&amp;$D$86,'CCG data'!$A:$AD,'CCG data'!W$3,FALSE))</f>
        <v/>
      </c>
      <c r="G207" s="100" t="str">
        <f>IF(P206="","",VLOOKUP($E206&amp;$D$85&amp;$D$86,'CCG data'!$A:$AD,'CCG data'!X$3,FALSE))</f>
        <v/>
      </c>
      <c r="H207" s="100">
        <f>IF(R206="","",VLOOKUP($E206&amp;$D$85&amp;$D$86,'CCG data'!$A:$AD,'CCG data'!Y$3,FALSE))</f>
        <v>123.3</v>
      </c>
      <c r="I207" s="100">
        <f>IF(R206="","",VLOOKUP($E206&amp;$D$85&amp;$D$86,'CCG data'!$A:$AD,'CCG data'!Z$3,FALSE))</f>
        <v>140.19999999999999</v>
      </c>
      <c r="J207" s="100">
        <f>IF(T206="","",VLOOKUP($E206&amp;$D$85&amp;$D$86,'CCG data'!$A:$AD,'CCG data'!AA$3,FALSE))</f>
        <v>21.9</v>
      </c>
      <c r="K207" s="100">
        <f>IF(T206="","",VLOOKUP($E206&amp;$D$85&amp;$D$86,'CCG data'!$A:$AD,'CCG data'!AB$3,FALSE))</f>
        <v>29.6</v>
      </c>
      <c r="L207" s="100">
        <f>IF(V206="","",VLOOKUP($E206&amp;$D$85&amp;$D$86,'CCG data'!$A:$AD,'CCG data'!AC$3,FALSE))</f>
        <v>14.7</v>
      </c>
      <c r="M207" s="100">
        <f>IF(V206="","",VLOOKUP($E206&amp;$D$85&amp;$D$86,'CCG data'!$A:$AD,'CCG data'!AD$3,FALSE))</f>
        <v>21</v>
      </c>
      <c r="N207" s="304"/>
      <c r="P207" s="162" t="str">
        <f>IF(P206="","",VLOOKUP($E206&amp;$D$85&amp;$D$86,'CCG data'!$A:$AD,'CCG data'!I$3,FALSE))</f>
        <v/>
      </c>
      <c r="Q207" s="15" t="str">
        <f>IF(P206="","",VLOOKUP($E206&amp;$D$85&amp;$D$86,'CCG data'!$A:$AD,'CCG data'!J$3,FALSE))</f>
        <v/>
      </c>
      <c r="R207" s="15">
        <f>IF(R206="","",VLOOKUP($E206&amp;$D$85&amp;$D$86,'CCG data'!$A:$AD,'CCG data'!K$3,FALSE))</f>
        <v>0.73199999999999998</v>
      </c>
      <c r="S207" s="15">
        <f>IF(R206="","",VLOOKUP($E206&amp;$D$85&amp;$D$86,'CCG data'!$A:$AD,'CCG data'!L$3,FALSE))</f>
        <v>0.78</v>
      </c>
      <c r="T207" s="15">
        <f>IF(T206="","",VLOOKUP($E206&amp;$D$85&amp;$D$86,'CCG data'!$A:$AD,'CCG data'!M$3,FALSE))</f>
        <v>0.123</v>
      </c>
      <c r="U207" s="15">
        <f>IF(T206="","",VLOOKUP($E206&amp;$D$85&amp;$D$86,'CCG data'!$A:$AD,'CCG data'!N$3,FALSE))</f>
        <v>0.16200000000000001</v>
      </c>
      <c r="V207" s="15">
        <f>IF(V206="","",VLOOKUP($E206&amp;$D$85&amp;$D$86,'CCG data'!$A:$AD,'CCG data'!O$3,FALSE))</f>
        <v>8.5999999999999993E-2</v>
      </c>
      <c r="W207" s="142">
        <f>IF(V206="","",VLOOKUP($E206&amp;$D$85&amp;$D$86,'CCG data'!$A:$AD,'CCG data'!P$3,FALSE))</f>
        <v>0.11899999999999999</v>
      </c>
      <c r="Z207" s="178" t="str">
        <f>IFERROR(VLOOKUP($E207&amp;$D$86, Outliers!$A$4:$P$214,13,FALSE),"0")</f>
        <v>0</v>
      </c>
      <c r="AA207" s="178" t="str">
        <f>IFERROR(VLOOKUP($E207&amp;$D$86, Outliers!$A$4:$P$214,14,FALSE),"0")</f>
        <v>0</v>
      </c>
      <c r="AB207" s="178" t="str">
        <f>IFERROR(VLOOKUP($E207&amp;$D$86, Outliers!$A$4:$P$214,15,FALSE),"0")</f>
        <v>0</v>
      </c>
    </row>
    <row r="208" spans="4:28" ht="15.75" x14ac:dyDescent="0.25">
      <c r="D208" s="301"/>
      <c r="E208" s="108" t="s">
        <v>211</v>
      </c>
      <c r="F208" s="372" t="str">
        <f>IF(OR(ISERROR(VLOOKUP($E208&amp;$D$85&amp;$D$86,'CCG data'!$A:$AD,'CCG data'!R$3,FALSE)),ISBLANK(VLOOKUP($E208&amp;$D$85&amp;$D$86,'CCG data'!$A:$AD,'CCG data'!R$3,FALSE))),"",VLOOKUP($E208&amp;$D$85&amp;$D$86,'CCG data'!$A:$AD,'CCG data'!R$3,FALSE))</f>
        <v/>
      </c>
      <c r="G208" s="373"/>
      <c r="H208" s="373">
        <f>IF(OR(ISERROR(VLOOKUP($E208&amp;$D$85&amp;$D$86,'CCG data'!$A:$AD,'CCG data'!S$3,FALSE)),ISBLANK(VLOOKUP($E208&amp;$D$85&amp;$D$86,'CCG data'!$A:$AD,'CCG data'!S$3,FALSE))),"",VLOOKUP($E208&amp;$D$85&amp;$D$86,'CCG data'!$A:$AD,'CCG data'!S$3,FALSE))</f>
        <v>117.2</v>
      </c>
      <c r="I208" s="373"/>
      <c r="J208" s="373">
        <f>IF(OR(ISERROR(VLOOKUP($E208&amp;$D$85&amp;$D$86,'CCG data'!$A:$AD,'CCG data'!T$3,FALSE)),ISBLANK(VLOOKUP($E208&amp;$D$85&amp;$D$86,'CCG data'!$A:$AD,'CCG data'!T$3,FALSE))),"",VLOOKUP($E208&amp;$D$85&amp;$D$86,'CCG data'!$A:$AD,'CCG data'!T$3,FALSE))</f>
        <v>13.3</v>
      </c>
      <c r="K208" s="373"/>
      <c r="L208" s="373">
        <f>IF(OR(ISERROR(VLOOKUP($E208&amp;$D$85&amp;$D$86,'CCG data'!$A:$AD,'CCG data'!U$3,FALSE)),ISBLANK(VLOOKUP($E208&amp;$D$85&amp;$D$86,'CCG data'!$A:$AD,'CCG data'!U$3,FALSE))),"",VLOOKUP($E208&amp;$D$85&amp;$D$86,'CCG data'!$A:$AD,'CCG data'!U$3,FALSE))</f>
        <v>35.799999999999997</v>
      </c>
      <c r="M208" s="374"/>
      <c r="N208" s="303">
        <f>IF(OR(ISERROR(VLOOKUP($E208&amp;$D$85&amp;$D$86,'CCG data'!$A:$AD,'CCG data'!G$3,FALSE)),ISBLANK(VLOOKUP($E208&amp;$D$85&amp;$D$86,'CCG data'!$A:$AD,'CCG data'!G$3,FALSE))),"",VLOOKUP($E208&amp;$D$85&amp;$D$86,'CCG data'!$A:$AD,'CCG data'!G$3,FALSE))</f>
        <v>1102</v>
      </c>
      <c r="P208" s="354" t="str">
        <f>IF(OR(ISERROR(VLOOKUP($E208&amp;$D$85&amp;$D$86,'CCG data'!$A:$AD,'CCG data'!B$3,FALSE)),ISBLANK(VLOOKUP($E208&amp;$D$85&amp;$D$86,'CCG data'!$A:$AD,'CCG data'!B$3,FALSE))),"",VLOOKUP($E208&amp;$D$85&amp;$D$86,'CCG data'!$A:$AD,'CCG data'!B$3,FALSE))</f>
        <v/>
      </c>
      <c r="Q208" s="246"/>
      <c r="R208" s="246">
        <f>IF(OR(ISERROR(VLOOKUP($E208&amp;$D$85&amp;$D$86,'CCG data'!$A:$AD,'CCG data'!C$3,FALSE)),ISBLANK(VLOOKUP($E208&amp;$D$85&amp;$D$86,'CCG data'!$A:$AD,'CCG data'!C$3,FALSE))),"",VLOOKUP($E208&amp;$D$85&amp;$D$86,'CCG data'!$A:$AD,'CCG data'!C$3,FALSE))</f>
        <v>0.71234119782214156</v>
      </c>
      <c r="S208" s="246"/>
      <c r="T208" s="246">
        <f>IF(OR(ISERROR(VLOOKUP($E208&amp;$D$85&amp;$D$86,'CCG data'!$A:$AD,'CCG data'!D$3,FALSE)),ISBLANK(VLOOKUP($E208&amp;$D$85&amp;$D$86,'CCG data'!$A:$AD,'CCG data'!D$3,FALSE))),"",VLOOKUP($E208&amp;$D$85&amp;$D$86,'CCG data'!$A:$AD,'CCG data'!D$3,FALSE))</f>
        <v>7.1687840290381125E-2</v>
      </c>
      <c r="U208" s="246"/>
      <c r="V208" s="246">
        <f>IF(OR(ISERROR(VLOOKUP($E208&amp;$D$85&amp;$D$86,'CCG data'!$A:$AD,'CCG data'!E$3,FALSE)),ISBLANK(VLOOKUP($E208&amp;$D$85&amp;$D$86,'CCG data'!$A:$AD,'CCG data'!E$3,FALSE))),"",VLOOKUP($E208&amp;$D$85&amp;$D$86,'CCG data'!$A:$AD,'CCG data'!E$3,FALSE))</f>
        <v>0.2159709618874773</v>
      </c>
      <c r="W208" s="387"/>
      <c r="Z208" s="178">
        <f>IFERROR(VLOOKUP($E208&amp;$D$86, Outliers!$A$4:$P$214,13,FALSE),"0")</f>
        <v>0</v>
      </c>
      <c r="AA208" s="178">
        <f>IFERROR(VLOOKUP($E208&amp;$D$86, Outliers!$A$4:$P$214,14,FALSE),"0")</f>
        <v>0</v>
      </c>
      <c r="AB208" s="178">
        <f>IFERROR(VLOOKUP($E208&amp;$D$86, Outliers!$A$4:$P$214,15,FALSE),"0")</f>
        <v>0</v>
      </c>
    </row>
    <row r="209" spans="4:28" x14ac:dyDescent="0.25">
      <c r="D209" s="301"/>
      <c r="E209" s="107" t="s">
        <v>27</v>
      </c>
      <c r="F209" s="99" t="str">
        <f>IF(P208="","",VLOOKUP($E208&amp;$D$85&amp;$D$86,'CCG data'!$A:$AD,'CCG data'!W$3,FALSE))</f>
        <v/>
      </c>
      <c r="G209" s="100" t="str">
        <f>IF(P208="","",VLOOKUP($E208&amp;$D$85&amp;$D$86,'CCG data'!$A:$AD,'CCG data'!X$3,FALSE))</f>
        <v/>
      </c>
      <c r="H209" s="100">
        <f>IF(R208="","",VLOOKUP($E208&amp;$D$85&amp;$D$86,'CCG data'!$A:$AD,'CCG data'!Y$3,FALSE))</f>
        <v>109</v>
      </c>
      <c r="I209" s="100">
        <f>IF(R208="","",VLOOKUP($E208&amp;$D$85&amp;$D$86,'CCG data'!$A:$AD,'CCG data'!Z$3,FALSE))</f>
        <v>125.4</v>
      </c>
      <c r="J209" s="100">
        <f>IF(T208="","",VLOOKUP($E208&amp;$D$85&amp;$D$86,'CCG data'!$A:$AD,'CCG data'!AA$3,FALSE))</f>
        <v>10.4</v>
      </c>
      <c r="K209" s="100">
        <f>IF(T208="","",VLOOKUP($E208&amp;$D$85&amp;$D$86,'CCG data'!$A:$AD,'CCG data'!AB$3,FALSE))</f>
        <v>16.3</v>
      </c>
      <c r="L209" s="100">
        <f>IF(V208="","",VLOOKUP($E208&amp;$D$85&amp;$D$86,'CCG data'!$A:$AD,'CCG data'!AC$3,FALSE))</f>
        <v>31.3</v>
      </c>
      <c r="M209" s="100">
        <f>IF(V208="","",VLOOKUP($E208&amp;$D$85&amp;$D$86,'CCG data'!$A:$AD,'CCG data'!AD$3,FALSE))</f>
        <v>40.4</v>
      </c>
      <c r="N209" s="304"/>
      <c r="P209" s="162" t="str">
        <f>IF(P208="","",VLOOKUP($E208&amp;$D$85&amp;$D$86,'CCG data'!$A:$AD,'CCG data'!I$3,FALSE))</f>
        <v/>
      </c>
      <c r="Q209" s="15" t="str">
        <f>IF(P208="","",VLOOKUP($E208&amp;$D$85&amp;$D$86,'CCG data'!$A:$AD,'CCG data'!J$3,FALSE))</f>
        <v/>
      </c>
      <c r="R209" s="15">
        <f>IF(R208="","",VLOOKUP($E208&amp;$D$85&amp;$D$86,'CCG data'!$A:$AD,'CCG data'!K$3,FALSE))</f>
        <v>0.68500000000000005</v>
      </c>
      <c r="S209" s="15">
        <f>IF(R208="","",VLOOKUP($E208&amp;$D$85&amp;$D$86,'CCG data'!$A:$AD,'CCG data'!L$3,FALSE))</f>
        <v>0.73799999999999999</v>
      </c>
      <c r="T209" s="15">
        <f>IF(T208="","",VLOOKUP($E208&amp;$D$85&amp;$D$86,'CCG data'!$A:$AD,'CCG data'!M$3,FALSE))</f>
        <v>5.8000000000000003E-2</v>
      </c>
      <c r="U209" s="15">
        <f>IF(T208="","",VLOOKUP($E208&amp;$D$85&amp;$D$86,'CCG data'!$A:$AD,'CCG data'!N$3,FALSE))</f>
        <v>8.7999999999999995E-2</v>
      </c>
      <c r="V209" s="15">
        <f>IF(V208="","",VLOOKUP($E208&amp;$D$85&amp;$D$86,'CCG data'!$A:$AD,'CCG data'!O$3,FALSE))</f>
        <v>0.193</v>
      </c>
      <c r="W209" s="142">
        <f>IF(V208="","",VLOOKUP($E208&amp;$D$85&amp;$D$86,'CCG data'!$A:$AD,'CCG data'!P$3,FALSE))</f>
        <v>0.24099999999999999</v>
      </c>
      <c r="Z209" s="178" t="str">
        <f>IFERROR(VLOOKUP($E209&amp;$D$86, Outliers!$A$4:$P$214,13,FALSE),"0")</f>
        <v>0</v>
      </c>
      <c r="AA209" s="178" t="str">
        <f>IFERROR(VLOOKUP($E209&amp;$D$86, Outliers!$A$4:$P$214,14,FALSE),"0")</f>
        <v>0</v>
      </c>
      <c r="AB209" s="178" t="str">
        <f>IFERROR(VLOOKUP($E209&amp;$D$86, Outliers!$A$4:$P$214,15,FALSE),"0")</f>
        <v>0</v>
      </c>
    </row>
    <row r="210" spans="4:28" ht="15.75" x14ac:dyDescent="0.25">
      <c r="D210" s="301"/>
      <c r="E210" s="108" t="s">
        <v>212</v>
      </c>
      <c r="F210" s="372" t="str">
        <f>IF(OR(ISERROR(VLOOKUP($E210&amp;$D$85&amp;$D$86,'CCG data'!$A:$AD,'CCG data'!R$3,FALSE)),ISBLANK(VLOOKUP($E210&amp;$D$85&amp;$D$86,'CCG data'!$A:$AD,'CCG data'!R$3,FALSE))),"",VLOOKUP($E210&amp;$D$85&amp;$D$86,'CCG data'!$A:$AD,'CCG data'!R$3,FALSE))</f>
        <v/>
      </c>
      <c r="G210" s="373"/>
      <c r="H210" s="373">
        <f>IF(OR(ISERROR(VLOOKUP($E210&amp;$D$85&amp;$D$86,'CCG data'!$A:$AD,'CCG data'!S$3,FALSE)),ISBLANK(VLOOKUP($E210&amp;$D$85&amp;$D$86,'CCG data'!$A:$AD,'CCG data'!S$3,FALSE))),"",VLOOKUP($E210&amp;$D$85&amp;$D$86,'CCG data'!$A:$AD,'CCG data'!S$3,FALSE))</f>
        <v>114.7</v>
      </c>
      <c r="I210" s="373"/>
      <c r="J210" s="373">
        <f>IF(OR(ISERROR(VLOOKUP($E210&amp;$D$85&amp;$D$86,'CCG data'!$A:$AD,'CCG data'!T$3,FALSE)),ISBLANK(VLOOKUP($E210&amp;$D$85&amp;$D$86,'CCG data'!$A:$AD,'CCG data'!T$3,FALSE))),"",VLOOKUP($E210&amp;$D$85&amp;$D$86,'CCG data'!$A:$AD,'CCG data'!T$3,FALSE))</f>
        <v>19.3</v>
      </c>
      <c r="K210" s="373"/>
      <c r="L210" s="373">
        <f>IF(OR(ISERROR(VLOOKUP($E210&amp;$D$85&amp;$D$86,'CCG data'!$A:$AD,'CCG data'!U$3,FALSE)),ISBLANK(VLOOKUP($E210&amp;$D$85&amp;$D$86,'CCG data'!$A:$AD,'CCG data'!U$3,FALSE))),"",VLOOKUP($E210&amp;$D$85&amp;$D$86,'CCG data'!$A:$AD,'CCG data'!U$3,FALSE))</f>
        <v>34.6</v>
      </c>
      <c r="M210" s="374"/>
      <c r="N210" s="303">
        <f>IF(OR(ISERROR(VLOOKUP($E210&amp;$D$85&amp;$D$86,'CCG data'!$A:$AD,'CCG data'!G$3,FALSE)),ISBLANK(VLOOKUP($E210&amp;$D$85&amp;$D$86,'CCG data'!$A:$AD,'CCG data'!G$3,FALSE))),"",VLOOKUP($E210&amp;$D$85&amp;$D$86,'CCG data'!$A:$AD,'CCG data'!G$3,FALSE))</f>
        <v>3443</v>
      </c>
      <c r="P210" s="354" t="str">
        <f>IF(OR(ISERROR(VLOOKUP($E210&amp;$D$85&amp;$D$86,'CCG data'!$A:$AD,'CCG data'!B$3,FALSE)),ISBLANK(VLOOKUP($E210&amp;$D$85&amp;$D$86,'CCG data'!$A:$AD,'CCG data'!B$3,FALSE))),"",VLOOKUP($E210&amp;$D$85&amp;$D$86,'CCG data'!$A:$AD,'CCG data'!B$3,FALSE))</f>
        <v/>
      </c>
      <c r="Q210" s="246"/>
      <c r="R210" s="246">
        <f>IF(OR(ISERROR(VLOOKUP($E210&amp;$D$85&amp;$D$86,'CCG data'!$A:$AD,'CCG data'!C$3,FALSE)),ISBLANK(VLOOKUP($E210&amp;$D$85&amp;$D$86,'CCG data'!$A:$AD,'CCG data'!C$3,FALSE))),"",VLOOKUP($E210&amp;$D$85&amp;$D$86,'CCG data'!$A:$AD,'CCG data'!C$3,FALSE))</f>
        <v>0.68922451350566372</v>
      </c>
      <c r="S210" s="246"/>
      <c r="T210" s="246">
        <f>IF(OR(ISERROR(VLOOKUP($E210&amp;$D$85&amp;$D$86,'CCG data'!$A:$AD,'CCG data'!D$3,FALSE)),ISBLANK(VLOOKUP($E210&amp;$D$85&amp;$D$86,'CCG data'!$A:$AD,'CCG data'!D$3,FALSE))),"",VLOOKUP($E210&amp;$D$85&amp;$D$86,'CCG data'!$A:$AD,'CCG data'!D$3,FALSE))</f>
        <v>0.1057217542840546</v>
      </c>
      <c r="U210" s="246"/>
      <c r="V210" s="246">
        <f>IF(OR(ISERROR(VLOOKUP($E210&amp;$D$85&amp;$D$86,'CCG data'!$A:$AD,'CCG data'!E$3,FALSE)),ISBLANK(VLOOKUP($E210&amp;$D$85&amp;$D$86,'CCG data'!$A:$AD,'CCG data'!E$3,FALSE))),"",VLOOKUP($E210&amp;$D$85&amp;$D$86,'CCG data'!$A:$AD,'CCG data'!E$3,FALSE))</f>
        <v>0.20505373221028173</v>
      </c>
      <c r="W210" s="387"/>
      <c r="Z210" s="178">
        <f>IFERROR(VLOOKUP($E210&amp;$D$86, Outliers!$A$4:$P$214,13,FALSE),"0")</f>
        <v>1</v>
      </c>
      <c r="AA210" s="178">
        <f>IFERROR(VLOOKUP($E210&amp;$D$86, Outliers!$A$4:$P$214,14,FALSE),"0")</f>
        <v>0</v>
      </c>
      <c r="AB210" s="178">
        <f>IFERROR(VLOOKUP($E210&amp;$D$86, Outliers!$A$4:$P$214,15,FALSE),"0")</f>
        <v>1</v>
      </c>
    </row>
    <row r="211" spans="4:28" x14ac:dyDescent="0.25">
      <c r="D211" s="301"/>
      <c r="E211" s="107" t="s">
        <v>27</v>
      </c>
      <c r="F211" s="99" t="str">
        <f>IF(P210="","",VLOOKUP($E210&amp;$D$85&amp;$D$86,'CCG data'!$A:$AD,'CCG data'!W$3,FALSE))</f>
        <v/>
      </c>
      <c r="G211" s="100" t="str">
        <f>IF(P210="","",VLOOKUP($E210&amp;$D$85&amp;$D$86,'CCG data'!$A:$AD,'CCG data'!X$3,FALSE))</f>
        <v/>
      </c>
      <c r="H211" s="100">
        <f>IF(R210="","",VLOOKUP($E210&amp;$D$85&amp;$D$86,'CCG data'!$A:$AD,'CCG data'!Y$3,FALSE))</f>
        <v>110.1</v>
      </c>
      <c r="I211" s="100">
        <f>IF(R210="","",VLOOKUP($E210&amp;$D$85&amp;$D$86,'CCG data'!$A:$AD,'CCG data'!Z$3,FALSE))</f>
        <v>119.3</v>
      </c>
      <c r="J211" s="100">
        <f>IF(T210="","",VLOOKUP($E210&amp;$D$85&amp;$D$86,'CCG data'!$A:$AD,'CCG data'!AA$3,FALSE))</f>
        <v>17.3</v>
      </c>
      <c r="K211" s="100">
        <f>IF(T210="","",VLOOKUP($E210&amp;$D$85&amp;$D$86,'CCG data'!$A:$AD,'CCG data'!AB$3,FALSE))</f>
        <v>21.3</v>
      </c>
      <c r="L211" s="100">
        <f>IF(V210="","",VLOOKUP($E210&amp;$D$85&amp;$D$86,'CCG data'!$A:$AD,'CCG data'!AC$3,FALSE))</f>
        <v>32</v>
      </c>
      <c r="M211" s="100">
        <f>IF(V210="","",VLOOKUP($E210&amp;$D$85&amp;$D$86,'CCG data'!$A:$AD,'CCG data'!AD$3,FALSE))</f>
        <v>37.1</v>
      </c>
      <c r="N211" s="304"/>
      <c r="P211" s="162" t="str">
        <f>IF(P210="","",VLOOKUP($E210&amp;$D$85&amp;$D$86,'CCG data'!$A:$AD,'CCG data'!I$3,FALSE))</f>
        <v/>
      </c>
      <c r="Q211" s="15" t="str">
        <f>IF(P210="","",VLOOKUP($E210&amp;$D$85&amp;$D$86,'CCG data'!$A:$AD,'CCG data'!J$3,FALSE))</f>
        <v/>
      </c>
      <c r="R211" s="15">
        <f>IF(R210="","",VLOOKUP($E210&amp;$D$85&amp;$D$86,'CCG data'!$A:$AD,'CCG data'!K$3,FALSE))</f>
        <v>0.67400000000000004</v>
      </c>
      <c r="S211" s="15">
        <f>IF(R210="","",VLOOKUP($E210&amp;$D$85&amp;$D$86,'CCG data'!$A:$AD,'CCG data'!L$3,FALSE))</f>
        <v>0.70399999999999996</v>
      </c>
      <c r="T211" s="15">
        <f>IF(T210="","",VLOOKUP($E210&amp;$D$85&amp;$D$86,'CCG data'!$A:$AD,'CCG data'!M$3,FALSE))</f>
        <v>9.6000000000000002E-2</v>
      </c>
      <c r="U211" s="15">
        <f>IF(T210="","",VLOOKUP($E210&amp;$D$85&amp;$D$86,'CCG data'!$A:$AD,'CCG data'!N$3,FALSE))</f>
        <v>0.11600000000000001</v>
      </c>
      <c r="V211" s="15">
        <f>IF(V210="","",VLOOKUP($E210&amp;$D$85&amp;$D$86,'CCG data'!$A:$AD,'CCG data'!O$3,FALSE))</f>
        <v>0.192</v>
      </c>
      <c r="W211" s="142">
        <f>IF(V210="","",VLOOKUP($E210&amp;$D$85&amp;$D$86,'CCG data'!$A:$AD,'CCG data'!P$3,FALSE))</f>
        <v>0.219</v>
      </c>
      <c r="Z211" s="178" t="str">
        <f>IFERROR(VLOOKUP($E211&amp;$D$86, Outliers!$A$4:$P$214,13,FALSE),"0")</f>
        <v>0</v>
      </c>
      <c r="AA211" s="178" t="str">
        <f>IFERROR(VLOOKUP($E211&amp;$D$86, Outliers!$A$4:$P$214,14,FALSE),"0")</f>
        <v>0</v>
      </c>
      <c r="AB211" s="178" t="str">
        <f>IFERROR(VLOOKUP($E211&amp;$D$86, Outliers!$A$4:$P$214,15,FALSE),"0")</f>
        <v>0</v>
      </c>
    </row>
    <row r="212" spans="4:28" ht="15.75" x14ac:dyDescent="0.25">
      <c r="D212" s="301"/>
      <c r="E212" s="108" t="s">
        <v>460</v>
      </c>
      <c r="F212" s="372" t="str">
        <f>IF(OR(ISERROR(VLOOKUP($E212&amp;$D$85&amp;$D$86,'CCG data'!$A:$AD,'CCG data'!R$3,FALSE)),ISBLANK(VLOOKUP($E212&amp;$D$85&amp;$D$86,'CCG data'!$A:$AD,'CCG data'!R$3,FALSE))),"",VLOOKUP($E212&amp;$D$85&amp;$D$86,'CCG data'!$A:$AD,'CCG data'!R$3,FALSE))</f>
        <v/>
      </c>
      <c r="G212" s="373"/>
      <c r="H212" s="373">
        <f>IF(OR(ISERROR(VLOOKUP($E212&amp;$D$85&amp;$D$86,'CCG data'!$A:$AD,'CCG data'!S$3,FALSE)),ISBLANK(VLOOKUP($E212&amp;$D$85&amp;$D$86,'CCG data'!$A:$AD,'CCG data'!S$3,FALSE))),"",VLOOKUP($E212&amp;$D$85&amp;$D$86,'CCG data'!$A:$AD,'CCG data'!S$3,FALSE))</f>
        <v>137</v>
      </c>
      <c r="I212" s="373"/>
      <c r="J212" s="373">
        <f>IF(OR(ISERROR(VLOOKUP($E212&amp;$D$85&amp;$D$86,'CCG data'!$A:$AD,'CCG data'!T$3,FALSE)),ISBLANK(VLOOKUP($E212&amp;$D$85&amp;$D$86,'CCG data'!$A:$AD,'CCG data'!T$3,FALSE))),"",VLOOKUP($E212&amp;$D$85&amp;$D$86,'CCG data'!$A:$AD,'CCG data'!T$3,FALSE))</f>
        <v>12.4</v>
      </c>
      <c r="K212" s="373"/>
      <c r="L212" s="373">
        <f>IF(OR(ISERROR(VLOOKUP($E212&amp;$D$85&amp;$D$86,'CCG data'!$A:$AD,'CCG data'!U$3,FALSE)),ISBLANK(VLOOKUP($E212&amp;$D$85&amp;$D$86,'CCG data'!$A:$AD,'CCG data'!U$3,FALSE))),"",VLOOKUP($E212&amp;$D$85&amp;$D$86,'CCG data'!$A:$AD,'CCG data'!U$3,FALSE))</f>
        <v>25.6</v>
      </c>
      <c r="M212" s="374"/>
      <c r="N212" s="303">
        <f>IF(OR(ISERROR(VLOOKUP($E212&amp;$D$85&amp;$D$86,'CCG data'!$A:$AD,'CCG data'!G$3,FALSE)),ISBLANK(VLOOKUP($E212&amp;$D$85&amp;$D$86,'CCG data'!$A:$AD,'CCG data'!G$3,FALSE))),"",VLOOKUP($E212&amp;$D$85&amp;$D$86,'CCG data'!$A:$AD,'CCG data'!G$3,FALSE))</f>
        <v>1529</v>
      </c>
      <c r="P212" s="354" t="str">
        <f>IF(OR(ISERROR(VLOOKUP($E212&amp;$D$85&amp;$D$86,'CCG data'!$A:$AD,'CCG data'!B$3,FALSE)),ISBLANK(VLOOKUP($E212&amp;$D$85&amp;$D$86,'CCG data'!$A:$AD,'CCG data'!B$3,FALSE))),"",VLOOKUP($E212&amp;$D$85&amp;$D$86,'CCG data'!$A:$AD,'CCG data'!B$3,FALSE))</f>
        <v/>
      </c>
      <c r="Q212" s="246"/>
      <c r="R212" s="246">
        <f>IF(OR(ISERROR(VLOOKUP($E212&amp;$D$85&amp;$D$86,'CCG data'!$A:$AD,'CCG data'!C$3,FALSE)),ISBLANK(VLOOKUP($E212&amp;$D$85&amp;$D$86,'CCG data'!$A:$AD,'CCG data'!C$3,FALSE))),"",VLOOKUP($E212&amp;$D$85&amp;$D$86,'CCG data'!$A:$AD,'CCG data'!C$3,FALSE))</f>
        <v>0.7874427730542839</v>
      </c>
      <c r="S212" s="246"/>
      <c r="T212" s="246">
        <f>IF(OR(ISERROR(VLOOKUP($E212&amp;$D$85&amp;$D$86,'CCG data'!$A:$AD,'CCG data'!D$3,FALSE)),ISBLANK(VLOOKUP($E212&amp;$D$85&amp;$D$86,'CCG data'!$A:$AD,'CCG data'!D$3,FALSE))),"",VLOOKUP($E212&amp;$D$85&amp;$D$86,'CCG data'!$A:$AD,'CCG data'!D$3,FALSE))</f>
        <v>6.605624591236102E-2</v>
      </c>
      <c r="U212" s="246"/>
      <c r="V212" s="246">
        <f>IF(OR(ISERROR(VLOOKUP($E212&amp;$D$85&amp;$D$86,'CCG data'!$A:$AD,'CCG data'!E$3,FALSE)),ISBLANK(VLOOKUP($E212&amp;$D$85&amp;$D$86,'CCG data'!$A:$AD,'CCG data'!E$3,FALSE))),"",VLOOKUP($E212&amp;$D$85&amp;$D$86,'CCG data'!$A:$AD,'CCG data'!E$3,FALSE))</f>
        <v>0.14650098103335513</v>
      </c>
      <c r="W212" s="387"/>
      <c r="Z212" s="178">
        <f>IFERROR(VLOOKUP($E212&amp;$D$86, Outliers!$A$4:$P$214,13,FALSE),"0")</f>
        <v>0</v>
      </c>
      <c r="AA212" s="178">
        <f>IFERROR(VLOOKUP($E212&amp;$D$86, Outliers!$A$4:$P$214,14,FALSE),"0")</f>
        <v>1</v>
      </c>
      <c r="AB212" s="178">
        <f>IFERROR(VLOOKUP($E212&amp;$D$86, Outliers!$A$4:$P$214,15,FALSE),"0")</f>
        <v>0</v>
      </c>
    </row>
    <row r="213" spans="4:28" x14ac:dyDescent="0.25">
      <c r="D213" s="301"/>
      <c r="E213" s="107" t="s">
        <v>27</v>
      </c>
      <c r="F213" s="99" t="str">
        <f>IF(P212="","",VLOOKUP($E212&amp;$D$85&amp;$D$86,'CCG data'!$A:$AD,'CCG data'!W$3,FALSE))</f>
        <v/>
      </c>
      <c r="G213" s="100" t="str">
        <f>IF(P212="","",VLOOKUP($E212&amp;$D$85&amp;$D$86,'CCG data'!$A:$AD,'CCG data'!X$3,FALSE))</f>
        <v/>
      </c>
      <c r="H213" s="100">
        <f>IF(R212="","",VLOOKUP($E212&amp;$D$85&amp;$D$86,'CCG data'!$A:$AD,'CCG data'!Y$3,FALSE))</f>
        <v>129.30000000000001</v>
      </c>
      <c r="I213" s="100">
        <f>IF(R212="","",VLOOKUP($E212&amp;$D$85&amp;$D$86,'CCG data'!$A:$AD,'CCG data'!Z$3,FALSE))</f>
        <v>144.80000000000001</v>
      </c>
      <c r="J213" s="100">
        <f>IF(T212="","",VLOOKUP($E212&amp;$D$85&amp;$D$86,'CCG data'!$A:$AD,'CCG data'!AA$3,FALSE))</f>
        <v>9.9</v>
      </c>
      <c r="K213" s="100">
        <f>IF(T212="","",VLOOKUP($E212&amp;$D$85&amp;$D$86,'CCG data'!$A:$AD,'CCG data'!AB$3,FALSE))</f>
        <v>14.8</v>
      </c>
      <c r="L213" s="100">
        <f>IF(V212="","",VLOOKUP($E212&amp;$D$85&amp;$D$86,'CCG data'!$A:$AD,'CCG data'!AC$3,FALSE))</f>
        <v>22.2</v>
      </c>
      <c r="M213" s="100">
        <f>IF(V212="","",VLOOKUP($E212&amp;$D$85&amp;$D$86,'CCG data'!$A:$AD,'CCG data'!AD$3,FALSE))</f>
        <v>28.9</v>
      </c>
      <c r="N213" s="304"/>
      <c r="P213" s="162" t="str">
        <f>IF(P212="","",VLOOKUP($E212&amp;$D$85&amp;$D$86,'CCG data'!$A:$AD,'CCG data'!I$3,FALSE))</f>
        <v/>
      </c>
      <c r="Q213" s="15" t="str">
        <f>IF(P212="","",VLOOKUP($E212&amp;$D$85&amp;$D$86,'CCG data'!$A:$AD,'CCG data'!J$3,FALSE))</f>
        <v/>
      </c>
      <c r="R213" s="15">
        <f>IF(R212="","",VLOOKUP($E212&amp;$D$85&amp;$D$86,'CCG data'!$A:$AD,'CCG data'!K$3,FALSE))</f>
        <v>0.76600000000000001</v>
      </c>
      <c r="S213" s="15">
        <f>IF(R212="","",VLOOKUP($E212&amp;$D$85&amp;$D$86,'CCG data'!$A:$AD,'CCG data'!L$3,FALSE))</f>
        <v>0.80700000000000005</v>
      </c>
      <c r="T213" s="15">
        <f>IF(T212="","",VLOOKUP($E212&amp;$D$85&amp;$D$86,'CCG data'!$A:$AD,'CCG data'!M$3,FALSE))</f>
        <v>5.5E-2</v>
      </c>
      <c r="U213" s="15">
        <f>IF(T212="","",VLOOKUP($E212&amp;$D$85&amp;$D$86,'CCG data'!$A:$AD,'CCG data'!N$3,FALSE))</f>
        <v>0.08</v>
      </c>
      <c r="V213" s="15">
        <f>IF(V212="","",VLOOKUP($E212&amp;$D$85&amp;$D$86,'CCG data'!$A:$AD,'CCG data'!O$3,FALSE))</f>
        <v>0.13</v>
      </c>
      <c r="W213" s="142">
        <f>IF(V212="","",VLOOKUP($E212&amp;$D$85&amp;$D$86,'CCG data'!$A:$AD,'CCG data'!P$3,FALSE))</f>
        <v>0.16500000000000001</v>
      </c>
      <c r="Z213" s="178" t="str">
        <f>IFERROR(VLOOKUP($E213&amp;$D$86, Outliers!$A$4:$P$214,13,FALSE),"0")</f>
        <v>0</v>
      </c>
      <c r="AA213" s="178" t="str">
        <f>IFERROR(VLOOKUP($E213&amp;$D$86, Outliers!$A$4:$P$214,14,FALSE),"0")</f>
        <v>0</v>
      </c>
      <c r="AB213" s="178" t="str">
        <f>IFERROR(VLOOKUP($E213&amp;$D$86, Outliers!$A$4:$P$214,15,FALSE),"0")</f>
        <v>0</v>
      </c>
    </row>
    <row r="214" spans="4:28" ht="15.75" x14ac:dyDescent="0.25">
      <c r="D214" s="301"/>
      <c r="E214" s="108" t="s">
        <v>213</v>
      </c>
      <c r="F214" s="372" t="str">
        <f>IF(OR(ISERROR(VLOOKUP($E214&amp;$D$85&amp;$D$86,'CCG data'!$A:$AD,'CCG data'!R$3,FALSE)),ISBLANK(VLOOKUP($E214&amp;$D$85&amp;$D$86,'CCG data'!$A:$AD,'CCG data'!R$3,FALSE))),"",VLOOKUP($E214&amp;$D$85&amp;$D$86,'CCG data'!$A:$AD,'CCG data'!R$3,FALSE))</f>
        <v/>
      </c>
      <c r="G214" s="373"/>
      <c r="H214" s="373">
        <f>IF(OR(ISERROR(VLOOKUP($E214&amp;$D$85&amp;$D$86,'CCG data'!$A:$AD,'CCG data'!S$3,FALSE)),ISBLANK(VLOOKUP($E214&amp;$D$85&amp;$D$86,'CCG data'!$A:$AD,'CCG data'!S$3,FALSE))),"",VLOOKUP($E214&amp;$D$85&amp;$D$86,'CCG data'!$A:$AD,'CCG data'!S$3,FALSE))</f>
        <v>140.4</v>
      </c>
      <c r="I214" s="373"/>
      <c r="J214" s="373">
        <f>IF(OR(ISERROR(VLOOKUP($E214&amp;$D$85&amp;$D$86,'CCG data'!$A:$AD,'CCG data'!T$3,FALSE)),ISBLANK(VLOOKUP($E214&amp;$D$85&amp;$D$86,'CCG data'!$A:$AD,'CCG data'!T$3,FALSE))),"",VLOOKUP($E214&amp;$D$85&amp;$D$86,'CCG data'!$A:$AD,'CCG data'!T$3,FALSE))</f>
        <v>23.1</v>
      </c>
      <c r="K214" s="373"/>
      <c r="L214" s="373">
        <f>IF(OR(ISERROR(VLOOKUP($E214&amp;$D$85&amp;$D$86,'CCG data'!$A:$AD,'CCG data'!U$3,FALSE)),ISBLANK(VLOOKUP($E214&amp;$D$85&amp;$D$86,'CCG data'!$A:$AD,'CCG data'!U$3,FALSE))),"",VLOOKUP($E214&amp;$D$85&amp;$D$86,'CCG data'!$A:$AD,'CCG data'!U$3,FALSE))</f>
        <v>24.9</v>
      </c>
      <c r="M214" s="374"/>
      <c r="N214" s="303">
        <f>IF(OR(ISERROR(VLOOKUP($E214&amp;$D$85&amp;$D$86,'CCG data'!$A:$AD,'CCG data'!G$3,FALSE)),ISBLANK(VLOOKUP($E214&amp;$D$85&amp;$D$86,'CCG data'!$A:$AD,'CCG data'!G$3,FALSE))),"",VLOOKUP($E214&amp;$D$85&amp;$D$86,'CCG data'!$A:$AD,'CCG data'!G$3,FALSE))</f>
        <v>1321</v>
      </c>
      <c r="P214" s="354" t="str">
        <f>IF(OR(ISERROR(VLOOKUP($E214&amp;$D$85&amp;$D$86,'CCG data'!$A:$AD,'CCG data'!B$3,FALSE)),ISBLANK(VLOOKUP($E214&amp;$D$85&amp;$D$86,'CCG data'!$A:$AD,'CCG data'!B$3,FALSE))),"",VLOOKUP($E214&amp;$D$85&amp;$D$86,'CCG data'!$A:$AD,'CCG data'!B$3,FALSE))</f>
        <v/>
      </c>
      <c r="Q214" s="246"/>
      <c r="R214" s="246">
        <f>IF(OR(ISERROR(VLOOKUP($E214&amp;$D$85&amp;$D$86,'CCG data'!$A:$AD,'CCG data'!C$3,FALSE)),ISBLANK(VLOOKUP($E214&amp;$D$85&amp;$D$86,'CCG data'!$A:$AD,'CCG data'!C$3,FALSE))),"",VLOOKUP($E214&amp;$D$85&amp;$D$86,'CCG data'!$A:$AD,'CCG data'!C$3,FALSE))</f>
        <v>0.75775927327781978</v>
      </c>
      <c r="S214" s="246"/>
      <c r="T214" s="246">
        <f>IF(OR(ISERROR(VLOOKUP($E214&amp;$D$85&amp;$D$86,'CCG data'!$A:$AD,'CCG data'!D$3,FALSE)),ISBLANK(VLOOKUP($E214&amp;$D$85&amp;$D$86,'CCG data'!$A:$AD,'CCG data'!D$3,FALSE))),"",VLOOKUP($E214&amp;$D$85&amp;$D$86,'CCG data'!$A:$AD,'CCG data'!D$3,FALSE))</f>
        <v>0.10673732021196064</v>
      </c>
      <c r="U214" s="246"/>
      <c r="V214" s="246">
        <f>IF(OR(ISERROR(VLOOKUP($E214&amp;$D$85&amp;$D$86,'CCG data'!$A:$AD,'CCG data'!E$3,FALSE)),ISBLANK(VLOOKUP($E214&amp;$D$85&amp;$D$86,'CCG data'!$A:$AD,'CCG data'!E$3,FALSE))),"",VLOOKUP($E214&amp;$D$85&amp;$D$86,'CCG data'!$A:$AD,'CCG data'!E$3,FALSE))</f>
        <v>0.13550340651021953</v>
      </c>
      <c r="W214" s="387"/>
      <c r="Z214" s="178">
        <f>IFERROR(VLOOKUP($E214&amp;$D$86, Outliers!$A$4:$P$214,13,FALSE),"0")</f>
        <v>0</v>
      </c>
      <c r="AA214" s="178">
        <f>IFERROR(VLOOKUP($E214&amp;$D$86, Outliers!$A$4:$P$214,14,FALSE),"0")</f>
        <v>1</v>
      </c>
      <c r="AB214" s="178">
        <f>IFERROR(VLOOKUP($E214&amp;$D$86, Outliers!$A$4:$P$214,15,FALSE),"0")</f>
        <v>0</v>
      </c>
    </row>
    <row r="215" spans="4:28" x14ac:dyDescent="0.25">
      <c r="D215" s="301"/>
      <c r="E215" s="107" t="s">
        <v>27</v>
      </c>
      <c r="F215" s="99" t="str">
        <f>IF(P214="","",VLOOKUP($E214&amp;$D$85&amp;$D$86,'CCG data'!$A:$AD,'CCG data'!W$3,FALSE))</f>
        <v/>
      </c>
      <c r="G215" s="100" t="str">
        <f>IF(P214="","",VLOOKUP($E214&amp;$D$85&amp;$D$86,'CCG data'!$A:$AD,'CCG data'!X$3,FALSE))</f>
        <v/>
      </c>
      <c r="H215" s="100">
        <f>IF(R214="","",VLOOKUP($E214&amp;$D$85&amp;$D$86,'CCG data'!$A:$AD,'CCG data'!Y$3,FALSE))</f>
        <v>131.69999999999999</v>
      </c>
      <c r="I215" s="100">
        <f>IF(R214="","",VLOOKUP($E214&amp;$D$85&amp;$D$86,'CCG data'!$A:$AD,'CCG data'!Z$3,FALSE))</f>
        <v>149.1</v>
      </c>
      <c r="J215" s="100">
        <f>IF(T214="","",VLOOKUP($E214&amp;$D$85&amp;$D$86,'CCG data'!$A:$AD,'CCG data'!AA$3,FALSE))</f>
        <v>19.3</v>
      </c>
      <c r="K215" s="100">
        <f>IF(T214="","",VLOOKUP($E214&amp;$D$85&amp;$D$86,'CCG data'!$A:$AD,'CCG data'!AB$3,FALSE))</f>
        <v>26.9</v>
      </c>
      <c r="L215" s="100">
        <f>IF(V214="","",VLOOKUP($E214&amp;$D$85&amp;$D$86,'CCG data'!$A:$AD,'CCG data'!AC$3,FALSE))</f>
        <v>21.2</v>
      </c>
      <c r="M215" s="100">
        <f>IF(V214="","",VLOOKUP($E214&amp;$D$85&amp;$D$86,'CCG data'!$A:$AD,'CCG data'!AD$3,FALSE))</f>
        <v>28.5</v>
      </c>
      <c r="N215" s="304"/>
      <c r="P215" s="162" t="str">
        <f>IF(P214="","",VLOOKUP($E214&amp;$D$85&amp;$D$86,'CCG data'!$A:$AD,'CCG data'!I$3,FALSE))</f>
        <v/>
      </c>
      <c r="Q215" s="15" t="str">
        <f>IF(P214="","",VLOOKUP($E214&amp;$D$85&amp;$D$86,'CCG data'!$A:$AD,'CCG data'!J$3,FALSE))</f>
        <v/>
      </c>
      <c r="R215" s="15">
        <f>IF(R214="","",VLOOKUP($E214&amp;$D$85&amp;$D$86,'CCG data'!$A:$AD,'CCG data'!K$3,FALSE))</f>
        <v>0.73399999999999999</v>
      </c>
      <c r="S215" s="15">
        <f>IF(R214="","",VLOOKUP($E214&amp;$D$85&amp;$D$86,'CCG data'!$A:$AD,'CCG data'!L$3,FALSE))</f>
        <v>0.78</v>
      </c>
      <c r="T215" s="15">
        <f>IF(T214="","",VLOOKUP($E214&amp;$D$85&amp;$D$86,'CCG data'!$A:$AD,'CCG data'!M$3,FALSE))</f>
        <v>9.0999999999999998E-2</v>
      </c>
      <c r="U215" s="15">
        <f>IF(T214="","",VLOOKUP($E214&amp;$D$85&amp;$D$86,'CCG data'!$A:$AD,'CCG data'!N$3,FALSE))</f>
        <v>0.125</v>
      </c>
      <c r="V215" s="15">
        <f>IF(V214="","",VLOOKUP($E214&amp;$D$85&amp;$D$86,'CCG data'!$A:$AD,'CCG data'!O$3,FALSE))</f>
        <v>0.11799999999999999</v>
      </c>
      <c r="W215" s="142">
        <f>IF(V214="","",VLOOKUP($E214&amp;$D$85&amp;$D$86,'CCG data'!$A:$AD,'CCG data'!P$3,FALSE))</f>
        <v>0.155</v>
      </c>
      <c r="Z215" s="178" t="str">
        <f>IFERROR(VLOOKUP($E215&amp;$D$86, Outliers!$A$4:$P$214,13,FALSE),"0")</f>
        <v>0</v>
      </c>
      <c r="AA215" s="178" t="str">
        <f>IFERROR(VLOOKUP($E215&amp;$D$86, Outliers!$A$4:$P$214,14,FALSE),"0")</f>
        <v>0</v>
      </c>
      <c r="AB215" s="178" t="str">
        <f>IFERROR(VLOOKUP($E215&amp;$D$86, Outliers!$A$4:$P$214,15,FALSE),"0")</f>
        <v>0</v>
      </c>
    </row>
    <row r="216" spans="4:28" ht="15.75" x14ac:dyDescent="0.25">
      <c r="D216" s="301"/>
      <c r="E216" s="108" t="s">
        <v>214</v>
      </c>
      <c r="F216" s="372" t="str">
        <f>IF(OR(ISERROR(VLOOKUP($E216&amp;$D$85&amp;$D$86,'CCG data'!$A:$AD,'CCG data'!R$3,FALSE)),ISBLANK(VLOOKUP($E216&amp;$D$85&amp;$D$86,'CCG data'!$A:$AD,'CCG data'!R$3,FALSE))),"",VLOOKUP($E216&amp;$D$85&amp;$D$86,'CCG data'!$A:$AD,'CCG data'!R$3,FALSE))</f>
        <v/>
      </c>
      <c r="G216" s="373"/>
      <c r="H216" s="373">
        <f>IF(OR(ISERROR(VLOOKUP($E216&amp;$D$85&amp;$D$86,'CCG data'!$A:$AD,'CCG data'!S$3,FALSE)),ISBLANK(VLOOKUP($E216&amp;$D$85&amp;$D$86,'CCG data'!$A:$AD,'CCG data'!S$3,FALSE))),"",VLOOKUP($E216&amp;$D$85&amp;$D$86,'CCG data'!$A:$AD,'CCG data'!S$3,FALSE))</f>
        <v>117.5</v>
      </c>
      <c r="I216" s="373"/>
      <c r="J216" s="373">
        <f>IF(OR(ISERROR(VLOOKUP($E216&amp;$D$85&amp;$D$86,'CCG data'!$A:$AD,'CCG data'!T$3,FALSE)),ISBLANK(VLOOKUP($E216&amp;$D$85&amp;$D$86,'CCG data'!$A:$AD,'CCG data'!T$3,FALSE))),"",VLOOKUP($E216&amp;$D$85&amp;$D$86,'CCG data'!$A:$AD,'CCG data'!T$3,FALSE))</f>
        <v>9.8000000000000007</v>
      </c>
      <c r="K216" s="373"/>
      <c r="L216" s="373">
        <f>IF(OR(ISERROR(VLOOKUP($E216&amp;$D$85&amp;$D$86,'CCG data'!$A:$AD,'CCG data'!U$3,FALSE)),ISBLANK(VLOOKUP($E216&amp;$D$85&amp;$D$86,'CCG data'!$A:$AD,'CCG data'!U$3,FALSE))),"",VLOOKUP($E216&amp;$D$85&amp;$D$86,'CCG data'!$A:$AD,'CCG data'!U$3,FALSE))</f>
        <v>28.2</v>
      </c>
      <c r="M216" s="374"/>
      <c r="N216" s="303">
        <f>IF(OR(ISERROR(VLOOKUP($E216&amp;$D$85&amp;$D$86,'CCG data'!$A:$AD,'CCG data'!G$3,FALSE)),ISBLANK(VLOOKUP($E216&amp;$D$85&amp;$D$86,'CCG data'!$A:$AD,'CCG data'!G$3,FALSE))),"",VLOOKUP($E216&amp;$D$85&amp;$D$86,'CCG data'!$A:$AD,'CCG data'!G$3,FALSE))</f>
        <v>931</v>
      </c>
      <c r="P216" s="354" t="str">
        <f>IF(OR(ISERROR(VLOOKUP($E216&amp;$D$85&amp;$D$86,'CCG data'!$A:$AD,'CCG data'!B$3,FALSE)),ISBLANK(VLOOKUP($E216&amp;$D$85&amp;$D$86,'CCG data'!$A:$AD,'CCG data'!B$3,FALSE))),"",VLOOKUP($E216&amp;$D$85&amp;$D$86,'CCG data'!$A:$AD,'CCG data'!B$3,FALSE))</f>
        <v/>
      </c>
      <c r="Q216" s="246"/>
      <c r="R216" s="246">
        <f>IF(OR(ISERROR(VLOOKUP($E216&amp;$D$85&amp;$D$86,'CCG data'!$A:$AD,'CCG data'!C$3,FALSE)),ISBLANK(VLOOKUP($E216&amp;$D$85&amp;$D$86,'CCG data'!$A:$AD,'CCG data'!C$3,FALSE))),"",VLOOKUP($E216&amp;$D$85&amp;$D$86,'CCG data'!$A:$AD,'CCG data'!C$3,FALSE))</f>
        <v>0.76154672395273904</v>
      </c>
      <c r="S216" s="246"/>
      <c r="T216" s="246">
        <f>IF(OR(ISERROR(VLOOKUP($E216&amp;$D$85&amp;$D$86,'CCG data'!$A:$AD,'CCG data'!D$3,FALSE)),ISBLANK(VLOOKUP($E216&amp;$D$85&amp;$D$86,'CCG data'!$A:$AD,'CCG data'!D$3,FALSE))),"",VLOOKUP($E216&amp;$D$85&amp;$D$86,'CCG data'!$A:$AD,'CCG data'!D$3,FALSE))</f>
        <v>5.4779806659505909E-2</v>
      </c>
      <c r="U216" s="246"/>
      <c r="V216" s="246">
        <f>IF(OR(ISERROR(VLOOKUP($E216&amp;$D$85&amp;$D$86,'CCG data'!$A:$AD,'CCG data'!E$3,FALSE)),ISBLANK(VLOOKUP($E216&amp;$D$85&amp;$D$86,'CCG data'!$A:$AD,'CCG data'!E$3,FALSE))),"",VLOOKUP($E216&amp;$D$85&amp;$D$86,'CCG data'!$A:$AD,'CCG data'!E$3,FALSE))</f>
        <v>0.18367346938775511</v>
      </c>
      <c r="W216" s="387"/>
      <c r="Z216" s="178">
        <f>IFERROR(VLOOKUP($E216&amp;$D$86, Outliers!$A$4:$P$214,13,FALSE),"0")</f>
        <v>0</v>
      </c>
      <c r="AA216" s="178">
        <f>IFERROR(VLOOKUP($E216&amp;$D$86, Outliers!$A$4:$P$214,14,FALSE),"0")</f>
        <v>1</v>
      </c>
      <c r="AB216" s="178">
        <f>IFERROR(VLOOKUP($E216&amp;$D$86, Outliers!$A$4:$P$214,15,FALSE),"0")</f>
        <v>0</v>
      </c>
    </row>
    <row r="217" spans="4:28" x14ac:dyDescent="0.25">
      <c r="D217" s="301"/>
      <c r="E217" s="107" t="s">
        <v>27</v>
      </c>
      <c r="F217" s="99" t="str">
        <f>IF(P216="","",VLOOKUP($E216&amp;$D$85&amp;$D$86,'CCG data'!$A:$AD,'CCG data'!W$3,FALSE))</f>
        <v/>
      </c>
      <c r="G217" s="100" t="str">
        <f>IF(P216="","",VLOOKUP($E216&amp;$D$85&amp;$D$86,'CCG data'!$A:$AD,'CCG data'!X$3,FALSE))</f>
        <v/>
      </c>
      <c r="H217" s="100">
        <f>IF(R216="","",VLOOKUP($E216&amp;$D$85&amp;$D$86,'CCG data'!$A:$AD,'CCG data'!Y$3,FALSE))</f>
        <v>108.8</v>
      </c>
      <c r="I217" s="100">
        <f>IF(R216="","",VLOOKUP($E216&amp;$D$85&amp;$D$86,'CCG data'!$A:$AD,'CCG data'!Z$3,FALSE))</f>
        <v>126.1</v>
      </c>
      <c r="J217" s="100">
        <f>IF(T216="","",VLOOKUP($E216&amp;$D$85&amp;$D$86,'CCG data'!$A:$AD,'CCG data'!AA$3,FALSE))</f>
        <v>7.1</v>
      </c>
      <c r="K217" s="100">
        <f>IF(T216="","",VLOOKUP($E216&amp;$D$85&amp;$D$86,'CCG data'!$A:$AD,'CCG data'!AB$3,FALSE))</f>
        <v>12.5</v>
      </c>
      <c r="L217" s="100">
        <f>IF(V216="","",VLOOKUP($E216&amp;$D$85&amp;$D$86,'CCG data'!$A:$AD,'CCG data'!AC$3,FALSE))</f>
        <v>24</v>
      </c>
      <c r="M217" s="100">
        <f>IF(V216="","",VLOOKUP($E216&amp;$D$85&amp;$D$86,'CCG data'!$A:$AD,'CCG data'!AD$3,FALSE))</f>
        <v>32.4</v>
      </c>
      <c r="N217" s="304"/>
      <c r="P217" s="162" t="str">
        <f>IF(P216="","",VLOOKUP($E216&amp;$D$85&amp;$D$86,'CCG data'!$A:$AD,'CCG data'!I$3,FALSE))</f>
        <v/>
      </c>
      <c r="Q217" s="15" t="str">
        <f>IF(P216="","",VLOOKUP($E216&amp;$D$85&amp;$D$86,'CCG data'!$A:$AD,'CCG data'!J$3,FALSE))</f>
        <v/>
      </c>
      <c r="R217" s="15">
        <f>IF(R216="","",VLOOKUP($E216&amp;$D$85&amp;$D$86,'CCG data'!$A:$AD,'CCG data'!K$3,FALSE))</f>
        <v>0.73299999999999998</v>
      </c>
      <c r="S217" s="15">
        <f>IF(R216="","",VLOOKUP($E216&amp;$D$85&amp;$D$86,'CCG data'!$A:$AD,'CCG data'!L$3,FALSE))</f>
        <v>0.78800000000000003</v>
      </c>
      <c r="T217" s="15">
        <f>IF(T216="","",VLOOKUP($E216&amp;$D$85&amp;$D$86,'CCG data'!$A:$AD,'CCG data'!M$3,FALSE))</f>
        <v>4.2000000000000003E-2</v>
      </c>
      <c r="U217" s="15">
        <f>IF(T216="","",VLOOKUP($E216&amp;$D$85&amp;$D$86,'CCG data'!$A:$AD,'CCG data'!N$3,FALSE))</f>
        <v>7.0999999999999994E-2</v>
      </c>
      <c r="V217" s="15">
        <f>IF(V216="","",VLOOKUP($E216&amp;$D$85&amp;$D$86,'CCG data'!$A:$AD,'CCG data'!O$3,FALSE))</f>
        <v>0.16</v>
      </c>
      <c r="W217" s="142">
        <f>IF(V216="","",VLOOKUP($E216&amp;$D$85&amp;$D$86,'CCG data'!$A:$AD,'CCG data'!P$3,FALSE))</f>
        <v>0.21</v>
      </c>
      <c r="Z217" s="178" t="str">
        <f>IFERROR(VLOOKUP($E217&amp;$D$86, Outliers!$A$4:$P$214,13,FALSE),"0")</f>
        <v>0</v>
      </c>
      <c r="AA217" s="178" t="str">
        <f>IFERROR(VLOOKUP($E217&amp;$D$86, Outliers!$A$4:$P$214,14,FALSE),"0")</f>
        <v>0</v>
      </c>
      <c r="AB217" s="178" t="str">
        <f>IFERROR(VLOOKUP($E217&amp;$D$86, Outliers!$A$4:$P$214,15,FALSE),"0")</f>
        <v>0</v>
      </c>
    </row>
    <row r="218" spans="4:28" ht="15.75" x14ac:dyDescent="0.25">
      <c r="D218" s="301"/>
      <c r="E218" s="108" t="s">
        <v>215</v>
      </c>
      <c r="F218" s="372" t="str">
        <f>IF(OR(ISERROR(VLOOKUP($E218&amp;$D$85&amp;$D$86,'CCG data'!$A:$AD,'CCG data'!R$3,FALSE)),ISBLANK(VLOOKUP($E218&amp;$D$85&amp;$D$86,'CCG data'!$A:$AD,'CCG data'!R$3,FALSE))),"",VLOOKUP($E218&amp;$D$85&amp;$D$86,'CCG data'!$A:$AD,'CCG data'!R$3,FALSE))</f>
        <v/>
      </c>
      <c r="G218" s="373"/>
      <c r="H218" s="373">
        <f>IF(OR(ISERROR(VLOOKUP($E218&amp;$D$85&amp;$D$86,'CCG data'!$A:$AD,'CCG data'!S$3,FALSE)),ISBLANK(VLOOKUP($E218&amp;$D$85&amp;$D$86,'CCG data'!$A:$AD,'CCG data'!S$3,FALSE))),"",VLOOKUP($E218&amp;$D$85&amp;$D$86,'CCG data'!$A:$AD,'CCG data'!S$3,FALSE))</f>
        <v>126</v>
      </c>
      <c r="I218" s="373"/>
      <c r="J218" s="373">
        <f>IF(OR(ISERROR(VLOOKUP($E218&amp;$D$85&amp;$D$86,'CCG data'!$A:$AD,'CCG data'!T$3,FALSE)),ISBLANK(VLOOKUP($E218&amp;$D$85&amp;$D$86,'CCG data'!$A:$AD,'CCG data'!T$3,FALSE))),"",VLOOKUP($E218&amp;$D$85&amp;$D$86,'CCG data'!$A:$AD,'CCG data'!T$3,FALSE))</f>
        <v>19.5</v>
      </c>
      <c r="K218" s="373"/>
      <c r="L218" s="373">
        <f>IF(OR(ISERROR(VLOOKUP($E218&amp;$D$85&amp;$D$86,'CCG data'!$A:$AD,'CCG data'!U$3,FALSE)),ISBLANK(VLOOKUP($E218&amp;$D$85&amp;$D$86,'CCG data'!$A:$AD,'CCG data'!U$3,FALSE))),"",VLOOKUP($E218&amp;$D$85&amp;$D$86,'CCG data'!$A:$AD,'CCG data'!U$3,FALSE))</f>
        <v>50.4</v>
      </c>
      <c r="M218" s="374"/>
      <c r="N218" s="303">
        <f>IF(OR(ISERROR(VLOOKUP($E218&amp;$D$85&amp;$D$86,'CCG data'!$A:$AD,'CCG data'!G$3,FALSE)),ISBLANK(VLOOKUP($E218&amp;$D$85&amp;$D$86,'CCG data'!$A:$AD,'CCG data'!G$3,FALSE))),"",VLOOKUP($E218&amp;$D$85&amp;$D$86,'CCG data'!$A:$AD,'CCG data'!G$3,FALSE))</f>
        <v>997</v>
      </c>
      <c r="P218" s="354" t="str">
        <f>IF(OR(ISERROR(VLOOKUP($E218&amp;$D$85&amp;$D$86,'CCG data'!$A:$AD,'CCG data'!B$3,FALSE)),ISBLANK(VLOOKUP($E218&amp;$D$85&amp;$D$86,'CCG data'!$A:$AD,'CCG data'!B$3,FALSE))),"",VLOOKUP($E218&amp;$D$85&amp;$D$86,'CCG data'!$A:$AD,'CCG data'!B$3,FALSE))</f>
        <v/>
      </c>
      <c r="Q218" s="246"/>
      <c r="R218" s="246">
        <f>IF(OR(ISERROR(VLOOKUP($E218&amp;$D$85&amp;$D$86,'CCG data'!$A:$AD,'CCG data'!C$3,FALSE)),ISBLANK(VLOOKUP($E218&amp;$D$85&amp;$D$86,'CCG data'!$A:$AD,'CCG data'!C$3,FALSE))),"",VLOOKUP($E218&amp;$D$85&amp;$D$86,'CCG data'!$A:$AD,'CCG data'!C$3,FALSE))</f>
        <v>0.65396188565697089</v>
      </c>
      <c r="S218" s="246"/>
      <c r="T218" s="246">
        <f>IF(OR(ISERROR(VLOOKUP($E218&amp;$D$85&amp;$D$86,'CCG data'!$A:$AD,'CCG data'!D$3,FALSE)),ISBLANK(VLOOKUP($E218&amp;$D$85&amp;$D$86,'CCG data'!$A:$AD,'CCG data'!D$3,FALSE))),"",VLOOKUP($E218&amp;$D$85&amp;$D$86,'CCG data'!$A:$AD,'CCG data'!D$3,FALSE))</f>
        <v>8.6258776328986958E-2</v>
      </c>
      <c r="U218" s="246"/>
      <c r="V218" s="246">
        <f>IF(OR(ISERROR(VLOOKUP($E218&amp;$D$85&amp;$D$86,'CCG data'!$A:$AD,'CCG data'!E$3,FALSE)),ISBLANK(VLOOKUP($E218&amp;$D$85&amp;$D$86,'CCG data'!$A:$AD,'CCG data'!E$3,FALSE))),"",VLOOKUP($E218&amp;$D$85&amp;$D$86,'CCG data'!$A:$AD,'CCG data'!E$3,FALSE))</f>
        <v>0.25977933801404213</v>
      </c>
      <c r="W218" s="387"/>
      <c r="Z218" s="178">
        <f>IFERROR(VLOOKUP($E218&amp;$D$86, Outliers!$A$4:$P$214,13,FALSE),"0")</f>
        <v>0</v>
      </c>
      <c r="AA218" s="178">
        <f>IFERROR(VLOOKUP($E218&amp;$D$86, Outliers!$A$4:$P$214,14,FALSE),"0")</f>
        <v>0</v>
      </c>
      <c r="AB218" s="178">
        <f>IFERROR(VLOOKUP($E218&amp;$D$86, Outliers!$A$4:$P$214,15,FALSE),"0")</f>
        <v>1</v>
      </c>
    </row>
    <row r="219" spans="4:28" x14ac:dyDescent="0.25">
      <c r="D219" s="301"/>
      <c r="E219" s="107" t="s">
        <v>27</v>
      </c>
      <c r="F219" s="99" t="str">
        <f>IF(P218="","",VLOOKUP($E218&amp;$D$85&amp;$D$86,'CCG data'!$A:$AD,'CCG data'!W$3,FALSE))</f>
        <v/>
      </c>
      <c r="G219" s="100" t="str">
        <f>IF(P218="","",VLOOKUP($E218&amp;$D$85&amp;$D$86,'CCG data'!$A:$AD,'CCG data'!X$3,FALSE))</f>
        <v/>
      </c>
      <c r="H219" s="100">
        <f>IF(R218="","",VLOOKUP($E218&amp;$D$85&amp;$D$86,'CCG data'!$A:$AD,'CCG data'!Y$3,FALSE))</f>
        <v>116.3</v>
      </c>
      <c r="I219" s="100">
        <f>IF(R218="","",VLOOKUP($E218&amp;$D$85&amp;$D$86,'CCG data'!$A:$AD,'CCG data'!Z$3,FALSE))</f>
        <v>135.69999999999999</v>
      </c>
      <c r="J219" s="100">
        <f>IF(T218="","",VLOOKUP($E218&amp;$D$85&amp;$D$86,'CCG data'!$A:$AD,'CCG data'!AA$3,FALSE))</f>
        <v>15.3</v>
      </c>
      <c r="K219" s="100">
        <f>IF(T218="","",VLOOKUP($E218&amp;$D$85&amp;$D$86,'CCG data'!$A:$AD,'CCG data'!AB$3,FALSE))</f>
        <v>23.6</v>
      </c>
      <c r="L219" s="100">
        <f>IF(V218="","",VLOOKUP($E218&amp;$D$85&amp;$D$86,'CCG data'!$A:$AD,'CCG data'!AC$3,FALSE))</f>
        <v>44.3</v>
      </c>
      <c r="M219" s="100">
        <f>IF(V218="","",VLOOKUP($E218&amp;$D$85&amp;$D$86,'CCG data'!$A:$AD,'CCG data'!AD$3,FALSE))</f>
        <v>56.6</v>
      </c>
      <c r="N219" s="304"/>
      <c r="P219" s="162" t="str">
        <f>IF(P218="","",VLOOKUP($E218&amp;$D$85&amp;$D$86,'CCG data'!$A:$AD,'CCG data'!I$3,FALSE))</f>
        <v/>
      </c>
      <c r="Q219" s="15" t="str">
        <f>IF(P218="","",VLOOKUP($E218&amp;$D$85&amp;$D$86,'CCG data'!$A:$AD,'CCG data'!J$3,FALSE))</f>
        <v/>
      </c>
      <c r="R219" s="15">
        <f>IF(R218="","",VLOOKUP($E218&amp;$D$85&amp;$D$86,'CCG data'!$A:$AD,'CCG data'!K$3,FALSE))</f>
        <v>0.624</v>
      </c>
      <c r="S219" s="15">
        <f>IF(R218="","",VLOOKUP($E218&amp;$D$85&amp;$D$86,'CCG data'!$A:$AD,'CCG data'!L$3,FALSE))</f>
        <v>0.68300000000000005</v>
      </c>
      <c r="T219" s="15">
        <f>IF(T218="","",VLOOKUP($E218&amp;$D$85&amp;$D$86,'CCG data'!$A:$AD,'CCG data'!M$3,FALSE))</f>
        <v>7.0000000000000007E-2</v>
      </c>
      <c r="U219" s="15">
        <f>IF(T218="","",VLOOKUP($E218&amp;$D$85&amp;$D$86,'CCG data'!$A:$AD,'CCG data'!N$3,FALSE))</f>
        <v>0.105</v>
      </c>
      <c r="V219" s="15">
        <f>IF(V218="","",VLOOKUP($E218&amp;$D$85&amp;$D$86,'CCG data'!$A:$AD,'CCG data'!O$3,FALSE))</f>
        <v>0.23400000000000001</v>
      </c>
      <c r="W219" s="142">
        <f>IF(V218="","",VLOOKUP($E218&amp;$D$85&amp;$D$86,'CCG data'!$A:$AD,'CCG data'!P$3,FALSE))</f>
        <v>0.28799999999999998</v>
      </c>
      <c r="Z219" s="178" t="str">
        <f>IFERROR(VLOOKUP($E219&amp;$D$86, Outliers!$A$4:$P$214,13,FALSE),"0")</f>
        <v>0</v>
      </c>
      <c r="AA219" s="178" t="str">
        <f>IFERROR(VLOOKUP($E219&amp;$D$86, Outliers!$A$4:$P$214,14,FALSE),"0")</f>
        <v>0</v>
      </c>
      <c r="AB219" s="178" t="str">
        <f>IFERROR(VLOOKUP($E219&amp;$D$86, Outliers!$A$4:$P$214,15,FALSE),"0")</f>
        <v>0</v>
      </c>
    </row>
    <row r="220" spans="4:28" ht="15.75" x14ac:dyDescent="0.25">
      <c r="D220" s="301"/>
      <c r="E220" s="108" t="s">
        <v>461</v>
      </c>
      <c r="F220" s="372" t="str">
        <f>IF(OR(ISERROR(VLOOKUP($E220&amp;$D$85&amp;$D$86,'CCG data'!$A:$AD,'CCG data'!R$3,FALSE)),ISBLANK(VLOOKUP($E220&amp;$D$85&amp;$D$86,'CCG data'!$A:$AD,'CCG data'!R$3,FALSE))),"",VLOOKUP($E220&amp;$D$85&amp;$D$86,'CCG data'!$A:$AD,'CCG data'!R$3,FALSE))</f>
        <v/>
      </c>
      <c r="G220" s="373"/>
      <c r="H220" s="373">
        <f>IF(OR(ISERROR(VLOOKUP($E220&amp;$D$85&amp;$D$86,'CCG data'!$A:$AD,'CCG data'!S$3,FALSE)),ISBLANK(VLOOKUP($E220&amp;$D$85&amp;$D$86,'CCG data'!$A:$AD,'CCG data'!S$3,FALSE))),"",VLOOKUP($E220&amp;$D$85&amp;$D$86,'CCG data'!$A:$AD,'CCG data'!S$3,FALSE))</f>
        <v>127.1</v>
      </c>
      <c r="I220" s="373"/>
      <c r="J220" s="373">
        <f>IF(OR(ISERROR(VLOOKUP($E220&amp;$D$85&amp;$D$86,'CCG data'!$A:$AD,'CCG data'!T$3,FALSE)),ISBLANK(VLOOKUP($E220&amp;$D$85&amp;$D$86,'CCG data'!$A:$AD,'CCG data'!T$3,FALSE))),"",VLOOKUP($E220&amp;$D$85&amp;$D$86,'CCG data'!$A:$AD,'CCG data'!T$3,FALSE))</f>
        <v>11</v>
      </c>
      <c r="K220" s="373"/>
      <c r="L220" s="373">
        <f>IF(OR(ISERROR(VLOOKUP($E220&amp;$D$85&amp;$D$86,'CCG data'!$A:$AD,'CCG data'!U$3,FALSE)),ISBLANK(VLOOKUP($E220&amp;$D$85&amp;$D$86,'CCG data'!$A:$AD,'CCG data'!U$3,FALSE))),"",VLOOKUP($E220&amp;$D$85&amp;$D$86,'CCG data'!$A:$AD,'CCG data'!U$3,FALSE))</f>
        <v>33.1</v>
      </c>
      <c r="M220" s="374"/>
      <c r="N220" s="303">
        <f>IF(OR(ISERROR(VLOOKUP($E220&amp;$D$85&amp;$D$86,'CCG data'!$A:$AD,'CCG data'!G$3,FALSE)),ISBLANK(VLOOKUP($E220&amp;$D$85&amp;$D$86,'CCG data'!$A:$AD,'CCG data'!G$3,FALSE))),"",VLOOKUP($E220&amp;$D$85&amp;$D$86,'CCG data'!$A:$AD,'CCG data'!G$3,FALSE))</f>
        <v>1107</v>
      </c>
      <c r="P220" s="354" t="str">
        <f>IF(OR(ISERROR(VLOOKUP($E220&amp;$D$85&amp;$D$86,'CCG data'!$A:$AD,'CCG data'!B$3,FALSE)),ISBLANK(VLOOKUP($E220&amp;$D$85&amp;$D$86,'CCG data'!$A:$AD,'CCG data'!B$3,FALSE))),"",VLOOKUP($E220&amp;$D$85&amp;$D$86,'CCG data'!$A:$AD,'CCG data'!B$3,FALSE))</f>
        <v/>
      </c>
      <c r="Q220" s="246"/>
      <c r="R220" s="246">
        <f>IF(OR(ISERROR(VLOOKUP($E220&amp;$D$85&amp;$D$86,'CCG data'!$A:$AD,'CCG data'!C$3,FALSE)),ISBLANK(VLOOKUP($E220&amp;$D$85&amp;$D$86,'CCG data'!$A:$AD,'CCG data'!C$3,FALSE))),"",VLOOKUP($E220&amp;$D$85&amp;$D$86,'CCG data'!$A:$AD,'CCG data'!C$3,FALSE))</f>
        <v>0.74525745257452569</v>
      </c>
      <c r="S220" s="246"/>
      <c r="T220" s="246">
        <f>IF(OR(ISERROR(VLOOKUP($E220&amp;$D$85&amp;$D$86,'CCG data'!$A:$AD,'CCG data'!D$3,FALSE)),ISBLANK(VLOOKUP($E220&amp;$D$85&amp;$D$86,'CCG data'!$A:$AD,'CCG data'!D$3,FALSE))),"",VLOOKUP($E220&amp;$D$85&amp;$D$86,'CCG data'!$A:$AD,'CCG data'!D$3,FALSE))</f>
        <v>5.9620596205962058E-2</v>
      </c>
      <c r="U220" s="246"/>
      <c r="V220" s="246">
        <f>IF(OR(ISERROR(VLOOKUP($E220&amp;$D$85&amp;$D$86,'CCG data'!$A:$AD,'CCG data'!E$3,FALSE)),ISBLANK(VLOOKUP($E220&amp;$D$85&amp;$D$86,'CCG data'!$A:$AD,'CCG data'!E$3,FALSE))),"",VLOOKUP($E220&amp;$D$85&amp;$D$86,'CCG data'!$A:$AD,'CCG data'!E$3,FALSE))</f>
        <v>0.1951219512195122</v>
      </c>
      <c r="W220" s="387"/>
      <c r="Z220" s="178">
        <f>IFERROR(VLOOKUP($E220&amp;$D$86, Outliers!$A$4:$P$214,13,FALSE),"0")</f>
        <v>0</v>
      </c>
      <c r="AA220" s="178">
        <f>IFERROR(VLOOKUP($E220&amp;$D$86, Outliers!$A$4:$P$214,14,FALSE),"0")</f>
        <v>1</v>
      </c>
      <c r="AB220" s="178">
        <f>IFERROR(VLOOKUP($E220&amp;$D$86, Outliers!$A$4:$P$214,15,FALSE),"0")</f>
        <v>0</v>
      </c>
    </row>
    <row r="221" spans="4:28" x14ac:dyDescent="0.25">
      <c r="D221" s="301"/>
      <c r="E221" s="107" t="s">
        <v>27</v>
      </c>
      <c r="F221" s="99" t="str">
        <f>IF(P220="","",VLOOKUP($E220&amp;$D$85&amp;$D$86,'CCG data'!$A:$AD,'CCG data'!W$3,FALSE))</f>
        <v/>
      </c>
      <c r="G221" s="100" t="str">
        <f>IF(P220="","",VLOOKUP($E220&amp;$D$85&amp;$D$86,'CCG data'!$A:$AD,'CCG data'!X$3,FALSE))</f>
        <v/>
      </c>
      <c r="H221" s="100">
        <f>IF(R220="","",VLOOKUP($E220&amp;$D$85&amp;$D$86,'CCG data'!$A:$AD,'CCG data'!Y$3,FALSE))</f>
        <v>118.4</v>
      </c>
      <c r="I221" s="100">
        <f>IF(R220="","",VLOOKUP($E220&amp;$D$85&amp;$D$86,'CCG data'!$A:$AD,'CCG data'!Z$3,FALSE))</f>
        <v>135.80000000000001</v>
      </c>
      <c r="J221" s="100">
        <f>IF(T220="","",VLOOKUP($E220&amp;$D$85&amp;$D$86,'CCG data'!$A:$AD,'CCG data'!AA$3,FALSE))</f>
        <v>8.3000000000000007</v>
      </c>
      <c r="K221" s="100">
        <f>IF(T220="","",VLOOKUP($E220&amp;$D$85&amp;$D$86,'CCG data'!$A:$AD,'CCG data'!AB$3,FALSE))</f>
        <v>13.6</v>
      </c>
      <c r="L221" s="100">
        <f>IF(V220="","",VLOOKUP($E220&amp;$D$85&amp;$D$86,'CCG data'!$A:$AD,'CCG data'!AC$3,FALSE))</f>
        <v>28.7</v>
      </c>
      <c r="M221" s="100">
        <f>IF(V220="","",VLOOKUP($E220&amp;$D$85&amp;$D$86,'CCG data'!$A:$AD,'CCG data'!AD$3,FALSE))</f>
        <v>37.5</v>
      </c>
      <c r="N221" s="304"/>
      <c r="P221" s="162" t="str">
        <f>IF(P220="","",VLOOKUP($E220&amp;$D$85&amp;$D$86,'CCG data'!$A:$AD,'CCG data'!I$3,FALSE))</f>
        <v/>
      </c>
      <c r="Q221" s="15" t="str">
        <f>IF(P220="","",VLOOKUP($E220&amp;$D$85&amp;$D$86,'CCG data'!$A:$AD,'CCG data'!J$3,FALSE))</f>
        <v/>
      </c>
      <c r="R221" s="15">
        <f>IF(R220="","",VLOOKUP($E220&amp;$D$85&amp;$D$86,'CCG data'!$A:$AD,'CCG data'!K$3,FALSE))</f>
        <v>0.71899999999999997</v>
      </c>
      <c r="S221" s="15">
        <f>IF(R220="","",VLOOKUP($E220&amp;$D$85&amp;$D$86,'CCG data'!$A:$AD,'CCG data'!L$3,FALSE))</f>
        <v>0.77</v>
      </c>
      <c r="T221" s="15">
        <f>IF(T220="","",VLOOKUP($E220&amp;$D$85&amp;$D$86,'CCG data'!$A:$AD,'CCG data'!M$3,FALSE))</f>
        <v>4.7E-2</v>
      </c>
      <c r="U221" s="15">
        <f>IF(T220="","",VLOOKUP($E220&amp;$D$85&amp;$D$86,'CCG data'!$A:$AD,'CCG data'!N$3,FALSE))</f>
        <v>7.4999999999999997E-2</v>
      </c>
      <c r="V221" s="15">
        <f>IF(V220="","",VLOOKUP($E220&amp;$D$85&amp;$D$86,'CCG data'!$A:$AD,'CCG data'!O$3,FALSE))</f>
        <v>0.17299999999999999</v>
      </c>
      <c r="W221" s="142">
        <f>IF(V220="","",VLOOKUP($E220&amp;$D$85&amp;$D$86,'CCG data'!$A:$AD,'CCG data'!P$3,FALSE))</f>
        <v>0.22</v>
      </c>
      <c r="Z221" s="178" t="str">
        <f>IFERROR(VLOOKUP($E221&amp;$D$86, Outliers!$A$4:$P$214,13,FALSE),"0")</f>
        <v>0</v>
      </c>
      <c r="AA221" s="178" t="str">
        <f>IFERROR(VLOOKUP($E221&amp;$D$86, Outliers!$A$4:$P$214,14,FALSE),"0")</f>
        <v>0</v>
      </c>
      <c r="AB221" s="178" t="str">
        <f>IFERROR(VLOOKUP($E221&amp;$D$86, Outliers!$A$4:$P$214,15,FALSE),"0")</f>
        <v>0</v>
      </c>
    </row>
    <row r="222" spans="4:28" ht="15.75" x14ac:dyDescent="0.25">
      <c r="D222" s="301"/>
      <c r="E222" s="108" t="s">
        <v>216</v>
      </c>
      <c r="F222" s="372" t="str">
        <f>IF(OR(ISERROR(VLOOKUP($E222&amp;$D$85&amp;$D$86,'CCG data'!$A:$AD,'CCG data'!R$3,FALSE)),ISBLANK(VLOOKUP($E222&amp;$D$85&amp;$D$86,'CCG data'!$A:$AD,'CCG data'!R$3,FALSE))),"",VLOOKUP($E222&amp;$D$85&amp;$D$86,'CCG data'!$A:$AD,'CCG data'!R$3,FALSE))</f>
        <v/>
      </c>
      <c r="G222" s="373"/>
      <c r="H222" s="373">
        <f>IF(OR(ISERROR(VLOOKUP($E222&amp;$D$85&amp;$D$86,'CCG data'!$A:$AD,'CCG data'!S$3,FALSE)),ISBLANK(VLOOKUP($E222&amp;$D$85&amp;$D$86,'CCG data'!$A:$AD,'CCG data'!S$3,FALSE))),"",VLOOKUP($E222&amp;$D$85&amp;$D$86,'CCG data'!$A:$AD,'CCG data'!S$3,FALSE))</f>
        <v>94.7</v>
      </c>
      <c r="I222" s="373"/>
      <c r="J222" s="373">
        <f>IF(OR(ISERROR(VLOOKUP($E222&amp;$D$85&amp;$D$86,'CCG data'!$A:$AD,'CCG data'!T$3,FALSE)),ISBLANK(VLOOKUP($E222&amp;$D$85&amp;$D$86,'CCG data'!$A:$AD,'CCG data'!T$3,FALSE))),"",VLOOKUP($E222&amp;$D$85&amp;$D$86,'CCG data'!$A:$AD,'CCG data'!T$3,FALSE))</f>
        <v>18</v>
      </c>
      <c r="K222" s="373"/>
      <c r="L222" s="373">
        <f>IF(OR(ISERROR(VLOOKUP($E222&amp;$D$85&amp;$D$86,'CCG data'!$A:$AD,'CCG data'!U$3,FALSE)),ISBLANK(VLOOKUP($E222&amp;$D$85&amp;$D$86,'CCG data'!$A:$AD,'CCG data'!U$3,FALSE))),"",VLOOKUP($E222&amp;$D$85&amp;$D$86,'CCG data'!$A:$AD,'CCG data'!U$3,FALSE))</f>
        <v>30</v>
      </c>
      <c r="M222" s="374"/>
      <c r="N222" s="303">
        <f>IF(OR(ISERROR(VLOOKUP($E222&amp;$D$85&amp;$D$86,'CCG data'!$A:$AD,'CCG data'!G$3,FALSE)),ISBLANK(VLOOKUP($E222&amp;$D$85&amp;$D$86,'CCG data'!$A:$AD,'CCG data'!G$3,FALSE))),"",VLOOKUP($E222&amp;$D$85&amp;$D$86,'CCG data'!$A:$AD,'CCG data'!G$3,FALSE))</f>
        <v>510</v>
      </c>
      <c r="P222" s="354" t="str">
        <f>IF(OR(ISERROR(VLOOKUP($E222&amp;$D$85&amp;$D$86,'CCG data'!$A:$AD,'CCG data'!B$3,FALSE)),ISBLANK(VLOOKUP($E222&amp;$D$85&amp;$D$86,'CCG data'!$A:$AD,'CCG data'!B$3,FALSE))),"",VLOOKUP($E222&amp;$D$85&amp;$D$86,'CCG data'!$A:$AD,'CCG data'!B$3,FALSE))</f>
        <v/>
      </c>
      <c r="Q222" s="246"/>
      <c r="R222" s="246">
        <f>IF(OR(ISERROR(VLOOKUP($E222&amp;$D$85&amp;$D$86,'CCG data'!$A:$AD,'CCG data'!C$3,FALSE)),ISBLANK(VLOOKUP($E222&amp;$D$85&amp;$D$86,'CCG data'!$A:$AD,'CCG data'!C$3,FALSE))),"",VLOOKUP($E222&amp;$D$85&amp;$D$86,'CCG data'!$A:$AD,'CCG data'!C$3,FALSE))</f>
        <v>0.68235294117647061</v>
      </c>
      <c r="S222" s="246"/>
      <c r="T222" s="246">
        <f>IF(OR(ISERROR(VLOOKUP($E222&amp;$D$85&amp;$D$86,'CCG data'!$A:$AD,'CCG data'!D$3,FALSE)),ISBLANK(VLOOKUP($E222&amp;$D$85&amp;$D$86,'CCG data'!$A:$AD,'CCG data'!D$3,FALSE))),"",VLOOKUP($E222&amp;$D$85&amp;$D$86,'CCG data'!$A:$AD,'CCG data'!D$3,FALSE))</f>
        <v>9.6078431372549025E-2</v>
      </c>
      <c r="U222" s="246"/>
      <c r="V222" s="246">
        <f>IF(OR(ISERROR(VLOOKUP($E222&amp;$D$85&amp;$D$86,'CCG data'!$A:$AD,'CCG data'!E$3,FALSE)),ISBLANK(VLOOKUP($E222&amp;$D$85&amp;$D$86,'CCG data'!$A:$AD,'CCG data'!E$3,FALSE))),"",VLOOKUP($E222&amp;$D$85&amp;$D$86,'CCG data'!$A:$AD,'CCG data'!E$3,FALSE))</f>
        <v>0.22156862745098038</v>
      </c>
      <c r="W222" s="387"/>
      <c r="Z222" s="178">
        <f>IFERROR(VLOOKUP($E222&amp;$D$86, Outliers!$A$4:$P$214,13,FALSE),"0")</f>
        <v>1</v>
      </c>
      <c r="AA222" s="178">
        <f>IFERROR(VLOOKUP($E222&amp;$D$86, Outliers!$A$4:$P$214,14,FALSE),"0")</f>
        <v>0</v>
      </c>
      <c r="AB222" s="178">
        <f>IFERROR(VLOOKUP($E222&amp;$D$86, Outliers!$A$4:$P$214,15,FALSE),"0")</f>
        <v>0</v>
      </c>
    </row>
    <row r="223" spans="4:28" x14ac:dyDescent="0.25">
      <c r="D223" s="301"/>
      <c r="E223" s="107" t="s">
        <v>27</v>
      </c>
      <c r="F223" s="99" t="str">
        <f>IF(P222="","",VLOOKUP($E222&amp;$D$85&amp;$D$86,'CCG data'!$A:$AD,'CCG data'!W$3,FALSE))</f>
        <v/>
      </c>
      <c r="G223" s="100" t="str">
        <f>IF(P222="","",VLOOKUP($E222&amp;$D$85&amp;$D$86,'CCG data'!$A:$AD,'CCG data'!X$3,FALSE))</f>
        <v/>
      </c>
      <c r="H223" s="100">
        <f>IF(R222="","",VLOOKUP($E222&amp;$D$85&amp;$D$86,'CCG data'!$A:$AD,'CCG data'!Y$3,FALSE))</f>
        <v>84.8</v>
      </c>
      <c r="I223" s="100">
        <f>IF(R222="","",VLOOKUP($E222&amp;$D$85&amp;$D$86,'CCG data'!$A:$AD,'CCG data'!Z$3,FALSE))</f>
        <v>104.7</v>
      </c>
      <c r="J223" s="100">
        <f>IF(T222="","",VLOOKUP($E222&amp;$D$85&amp;$D$86,'CCG data'!$A:$AD,'CCG data'!AA$3,FALSE))</f>
        <v>13</v>
      </c>
      <c r="K223" s="100">
        <f>IF(T222="","",VLOOKUP($E222&amp;$D$85&amp;$D$86,'CCG data'!$A:$AD,'CCG data'!AB$3,FALSE))</f>
        <v>23.1</v>
      </c>
      <c r="L223" s="100">
        <f>IF(V222="","",VLOOKUP($E222&amp;$D$85&amp;$D$86,'CCG data'!$A:$AD,'CCG data'!AC$3,FALSE))</f>
        <v>24.5</v>
      </c>
      <c r="M223" s="100">
        <f>IF(V222="","",VLOOKUP($E222&amp;$D$85&amp;$D$86,'CCG data'!$A:$AD,'CCG data'!AD$3,FALSE))</f>
        <v>35.6</v>
      </c>
      <c r="N223" s="304"/>
      <c r="P223" s="162" t="str">
        <f>IF(P222="","",VLOOKUP($E222&amp;$D$85&amp;$D$86,'CCG data'!$A:$AD,'CCG data'!I$3,FALSE))</f>
        <v/>
      </c>
      <c r="Q223" s="15" t="str">
        <f>IF(P222="","",VLOOKUP($E222&amp;$D$85&amp;$D$86,'CCG data'!$A:$AD,'CCG data'!J$3,FALSE))</f>
        <v/>
      </c>
      <c r="R223" s="15">
        <f>IF(R222="","",VLOOKUP($E222&amp;$D$85&amp;$D$86,'CCG data'!$A:$AD,'CCG data'!K$3,FALSE))</f>
        <v>0.64100000000000001</v>
      </c>
      <c r="S223" s="15">
        <f>IF(R222="","",VLOOKUP($E222&amp;$D$85&amp;$D$86,'CCG data'!$A:$AD,'CCG data'!L$3,FALSE))</f>
        <v>0.72099999999999997</v>
      </c>
      <c r="T223" s="15">
        <f>IF(T222="","",VLOOKUP($E222&amp;$D$85&amp;$D$86,'CCG data'!$A:$AD,'CCG data'!M$3,FALSE))</f>
        <v>7.2999999999999995E-2</v>
      </c>
      <c r="U223" s="15">
        <f>IF(T222="","",VLOOKUP($E222&amp;$D$85&amp;$D$86,'CCG data'!$A:$AD,'CCG data'!N$3,FALSE))</f>
        <v>0.125</v>
      </c>
      <c r="V223" s="15">
        <f>IF(V222="","",VLOOKUP($E222&amp;$D$85&amp;$D$86,'CCG data'!$A:$AD,'CCG data'!O$3,FALSE))</f>
        <v>0.188</v>
      </c>
      <c r="W223" s="142">
        <f>IF(V222="","",VLOOKUP($E222&amp;$D$85&amp;$D$86,'CCG data'!$A:$AD,'CCG data'!P$3,FALSE))</f>
        <v>0.26</v>
      </c>
      <c r="Z223" s="178" t="str">
        <f>IFERROR(VLOOKUP($E223&amp;$D$86, Outliers!$A$4:$P$214,13,FALSE),"0")</f>
        <v>0</v>
      </c>
      <c r="AA223" s="178" t="str">
        <f>IFERROR(VLOOKUP($E223&amp;$D$86, Outliers!$A$4:$P$214,14,FALSE),"0")</f>
        <v>0</v>
      </c>
      <c r="AB223" s="178" t="str">
        <f>IFERROR(VLOOKUP($E223&amp;$D$86, Outliers!$A$4:$P$214,15,FALSE),"0")</f>
        <v>0</v>
      </c>
    </row>
    <row r="224" spans="4:28" ht="15.75" x14ac:dyDescent="0.25">
      <c r="D224" s="301"/>
      <c r="E224" s="108" t="s">
        <v>462</v>
      </c>
      <c r="F224" s="372" t="str">
        <f>IF(OR(ISERROR(VLOOKUP($E224&amp;$D$85&amp;$D$86,'CCG data'!$A:$AD,'CCG data'!R$3,FALSE)),ISBLANK(VLOOKUP($E224&amp;$D$85&amp;$D$86,'CCG data'!$A:$AD,'CCG data'!R$3,FALSE))),"",VLOOKUP($E224&amp;$D$85&amp;$D$86,'CCG data'!$A:$AD,'CCG data'!R$3,FALSE))</f>
        <v/>
      </c>
      <c r="G224" s="373"/>
      <c r="H224" s="373">
        <f>IF(OR(ISERROR(VLOOKUP($E224&amp;$D$85&amp;$D$86,'CCG data'!$A:$AD,'CCG data'!S$3,FALSE)),ISBLANK(VLOOKUP($E224&amp;$D$85&amp;$D$86,'CCG data'!$A:$AD,'CCG data'!S$3,FALSE))),"",VLOOKUP($E224&amp;$D$85&amp;$D$86,'CCG data'!$A:$AD,'CCG data'!S$3,FALSE))</f>
        <v>156.19999999999999</v>
      </c>
      <c r="I224" s="373"/>
      <c r="J224" s="373">
        <f>IF(OR(ISERROR(VLOOKUP($E224&amp;$D$85&amp;$D$86,'CCG data'!$A:$AD,'CCG data'!T$3,FALSE)),ISBLANK(VLOOKUP($E224&amp;$D$85&amp;$D$86,'CCG data'!$A:$AD,'CCG data'!T$3,FALSE))),"",VLOOKUP($E224&amp;$D$85&amp;$D$86,'CCG data'!$A:$AD,'CCG data'!T$3,FALSE))</f>
        <v>11.6</v>
      </c>
      <c r="K224" s="373"/>
      <c r="L224" s="373">
        <f>IF(OR(ISERROR(VLOOKUP($E224&amp;$D$85&amp;$D$86,'CCG data'!$A:$AD,'CCG data'!U$3,FALSE)),ISBLANK(VLOOKUP($E224&amp;$D$85&amp;$D$86,'CCG data'!$A:$AD,'CCG data'!U$3,FALSE))),"",VLOOKUP($E224&amp;$D$85&amp;$D$86,'CCG data'!$A:$AD,'CCG data'!U$3,FALSE))</f>
        <v>21.6</v>
      </c>
      <c r="M224" s="374"/>
      <c r="N224" s="303">
        <f>IF(OR(ISERROR(VLOOKUP($E224&amp;$D$85&amp;$D$86,'CCG data'!$A:$AD,'CCG data'!G$3,FALSE)),ISBLANK(VLOOKUP($E224&amp;$D$85&amp;$D$86,'CCG data'!$A:$AD,'CCG data'!G$3,FALSE))),"",VLOOKUP($E224&amp;$D$85&amp;$D$86,'CCG data'!$A:$AD,'CCG data'!G$3,FALSE))</f>
        <v>1095</v>
      </c>
      <c r="P224" s="354" t="str">
        <f>IF(OR(ISERROR(VLOOKUP($E224&amp;$D$85&amp;$D$86,'CCG data'!$A:$AD,'CCG data'!B$3,FALSE)),ISBLANK(VLOOKUP($E224&amp;$D$85&amp;$D$86,'CCG data'!$A:$AD,'CCG data'!B$3,FALSE))),"",VLOOKUP($E224&amp;$D$85&amp;$D$86,'CCG data'!$A:$AD,'CCG data'!B$3,FALSE))</f>
        <v/>
      </c>
      <c r="Q224" s="246"/>
      <c r="R224" s="246">
        <f>IF(OR(ISERROR(VLOOKUP($E224&amp;$D$85&amp;$D$86,'CCG data'!$A:$AD,'CCG data'!C$3,FALSE)),ISBLANK(VLOOKUP($E224&amp;$D$85&amp;$D$86,'CCG data'!$A:$AD,'CCG data'!C$3,FALSE))),"",VLOOKUP($E224&amp;$D$85&amp;$D$86,'CCG data'!$A:$AD,'CCG data'!C$3,FALSE))</f>
        <v>0.83105022831050224</v>
      </c>
      <c r="S224" s="246"/>
      <c r="T224" s="246">
        <f>IF(OR(ISERROR(VLOOKUP($E224&amp;$D$85&amp;$D$86,'CCG data'!$A:$AD,'CCG data'!D$3,FALSE)),ISBLANK(VLOOKUP($E224&amp;$D$85&amp;$D$86,'CCG data'!$A:$AD,'CCG data'!D$3,FALSE))),"",VLOOKUP($E224&amp;$D$85&amp;$D$86,'CCG data'!$A:$AD,'CCG data'!D$3,FALSE))</f>
        <v>5.4794520547945202E-2</v>
      </c>
      <c r="U224" s="246"/>
      <c r="V224" s="246">
        <f>IF(OR(ISERROR(VLOOKUP($E224&amp;$D$85&amp;$D$86,'CCG data'!$A:$AD,'CCG data'!E$3,FALSE)),ISBLANK(VLOOKUP($E224&amp;$D$85&amp;$D$86,'CCG data'!$A:$AD,'CCG data'!E$3,FALSE))),"",VLOOKUP($E224&amp;$D$85&amp;$D$86,'CCG data'!$A:$AD,'CCG data'!E$3,FALSE))</f>
        <v>0.11415525114155251</v>
      </c>
      <c r="W224" s="387"/>
      <c r="Z224" s="178">
        <f>IFERROR(VLOOKUP($E224&amp;$D$86, Outliers!$A$4:$P$214,13,FALSE),"0")</f>
        <v>1</v>
      </c>
      <c r="AA224" s="178">
        <f>IFERROR(VLOOKUP($E224&amp;$D$86, Outliers!$A$4:$P$214,14,FALSE),"0")</f>
        <v>1</v>
      </c>
      <c r="AB224" s="178">
        <f>IFERROR(VLOOKUP($E224&amp;$D$86, Outliers!$A$4:$P$214,15,FALSE),"0")</f>
        <v>1</v>
      </c>
    </row>
    <row r="225" spans="4:28" x14ac:dyDescent="0.25">
      <c r="D225" s="301"/>
      <c r="E225" s="107" t="s">
        <v>27</v>
      </c>
      <c r="F225" s="99" t="str">
        <f>IF(P224="","",VLOOKUP($E224&amp;$D$85&amp;$D$86,'CCG data'!$A:$AD,'CCG data'!W$3,FALSE))</f>
        <v/>
      </c>
      <c r="G225" s="100" t="str">
        <f>IF(P224="","",VLOOKUP($E224&amp;$D$85&amp;$D$86,'CCG data'!$A:$AD,'CCG data'!X$3,FALSE))</f>
        <v/>
      </c>
      <c r="H225" s="100">
        <f>IF(R224="","",VLOOKUP($E224&amp;$D$85&amp;$D$86,'CCG data'!$A:$AD,'CCG data'!Y$3,FALSE))</f>
        <v>146</v>
      </c>
      <c r="I225" s="100">
        <f>IF(R224="","",VLOOKUP($E224&amp;$D$85&amp;$D$86,'CCG data'!$A:$AD,'CCG data'!Z$3,FALSE))</f>
        <v>166.3</v>
      </c>
      <c r="J225" s="100">
        <f>IF(T224="","",VLOOKUP($E224&amp;$D$85&amp;$D$86,'CCG data'!$A:$AD,'CCG data'!AA$3,FALSE))</f>
        <v>8.6999999999999993</v>
      </c>
      <c r="K225" s="100">
        <f>IF(T224="","",VLOOKUP($E224&amp;$D$85&amp;$D$86,'CCG data'!$A:$AD,'CCG data'!AB$3,FALSE))</f>
        <v>14.6</v>
      </c>
      <c r="L225" s="100">
        <f>IF(V224="","",VLOOKUP($E224&amp;$D$85&amp;$D$86,'CCG data'!$A:$AD,'CCG data'!AC$3,FALSE))</f>
        <v>17.8</v>
      </c>
      <c r="M225" s="100">
        <f>IF(V224="","",VLOOKUP($E224&amp;$D$85&amp;$D$86,'CCG data'!$A:$AD,'CCG data'!AD$3,FALSE))</f>
        <v>25.4</v>
      </c>
      <c r="N225" s="304"/>
      <c r="P225" s="162" t="str">
        <f>IF(P224="","",VLOOKUP($E224&amp;$D$85&amp;$D$86,'CCG data'!$A:$AD,'CCG data'!I$3,FALSE))</f>
        <v/>
      </c>
      <c r="Q225" s="15" t="str">
        <f>IF(P224="","",VLOOKUP($E224&amp;$D$85&amp;$D$86,'CCG data'!$A:$AD,'CCG data'!J$3,FALSE))</f>
        <v/>
      </c>
      <c r="R225" s="15">
        <f>IF(R224="","",VLOOKUP($E224&amp;$D$85&amp;$D$86,'CCG data'!$A:$AD,'CCG data'!K$3,FALSE))</f>
        <v>0.80800000000000005</v>
      </c>
      <c r="S225" s="15">
        <f>IF(R224="","",VLOOKUP($E224&amp;$D$85&amp;$D$86,'CCG data'!$A:$AD,'CCG data'!L$3,FALSE))</f>
        <v>0.85199999999999998</v>
      </c>
      <c r="T225" s="15">
        <f>IF(T224="","",VLOOKUP($E224&amp;$D$85&amp;$D$86,'CCG data'!$A:$AD,'CCG data'!M$3,FALSE))</f>
        <v>4.2999999999999997E-2</v>
      </c>
      <c r="U225" s="15">
        <f>IF(T224="","",VLOOKUP($E224&amp;$D$85&amp;$D$86,'CCG data'!$A:$AD,'CCG data'!N$3,FALSE))</f>
        <v>7.0000000000000007E-2</v>
      </c>
      <c r="V225" s="15">
        <f>IF(V224="","",VLOOKUP($E224&amp;$D$85&amp;$D$86,'CCG data'!$A:$AD,'CCG data'!O$3,FALSE))</f>
        <v>9.7000000000000003E-2</v>
      </c>
      <c r="W225" s="142">
        <f>IF(V224="","",VLOOKUP($E224&amp;$D$85&amp;$D$86,'CCG data'!$A:$AD,'CCG data'!P$3,FALSE))</f>
        <v>0.13400000000000001</v>
      </c>
      <c r="Z225" s="178" t="str">
        <f>IFERROR(VLOOKUP($E225&amp;$D$86, Outliers!$A$4:$P$214,13,FALSE),"0")</f>
        <v>0</v>
      </c>
      <c r="AA225" s="178" t="str">
        <f>IFERROR(VLOOKUP($E225&amp;$D$86, Outliers!$A$4:$P$214,14,FALSE),"0")</f>
        <v>0</v>
      </c>
      <c r="AB225" s="178" t="str">
        <f>IFERROR(VLOOKUP($E225&amp;$D$86, Outliers!$A$4:$P$214,15,FALSE),"0")</f>
        <v>0</v>
      </c>
    </row>
    <row r="226" spans="4:28" ht="15.75" x14ac:dyDescent="0.25">
      <c r="D226" s="301"/>
      <c r="E226" s="108" t="s">
        <v>463</v>
      </c>
      <c r="F226" s="372" t="str">
        <f>IF(OR(ISERROR(VLOOKUP($E226&amp;$D$85&amp;$D$86,'CCG data'!$A:$AD,'CCG data'!R$3,FALSE)),ISBLANK(VLOOKUP($E226&amp;$D$85&amp;$D$86,'CCG data'!$A:$AD,'CCG data'!R$3,FALSE))),"",VLOOKUP($E226&amp;$D$85&amp;$D$86,'CCG data'!$A:$AD,'CCG data'!R$3,FALSE))</f>
        <v/>
      </c>
      <c r="G226" s="373"/>
      <c r="H226" s="373">
        <f>IF(OR(ISERROR(VLOOKUP($E226&amp;$D$85&amp;$D$86,'CCG data'!$A:$AD,'CCG data'!S$3,FALSE)),ISBLANK(VLOOKUP($E226&amp;$D$85&amp;$D$86,'CCG data'!$A:$AD,'CCG data'!S$3,FALSE))),"",VLOOKUP($E226&amp;$D$85&amp;$D$86,'CCG data'!$A:$AD,'CCG data'!S$3,FALSE))</f>
        <v>117.5</v>
      </c>
      <c r="I226" s="373"/>
      <c r="J226" s="373">
        <f>IF(OR(ISERROR(VLOOKUP($E226&amp;$D$85&amp;$D$86,'CCG data'!$A:$AD,'CCG data'!T$3,FALSE)),ISBLANK(VLOOKUP($E226&amp;$D$85&amp;$D$86,'CCG data'!$A:$AD,'CCG data'!T$3,FALSE))),"",VLOOKUP($E226&amp;$D$85&amp;$D$86,'CCG data'!$A:$AD,'CCG data'!T$3,FALSE))</f>
        <v>19.8</v>
      </c>
      <c r="K226" s="373"/>
      <c r="L226" s="373">
        <f>IF(OR(ISERROR(VLOOKUP($E226&amp;$D$85&amp;$D$86,'CCG data'!$A:$AD,'CCG data'!U$3,FALSE)),ISBLANK(VLOOKUP($E226&amp;$D$85&amp;$D$86,'CCG data'!$A:$AD,'CCG data'!U$3,FALSE))),"",VLOOKUP($E226&amp;$D$85&amp;$D$86,'CCG data'!$A:$AD,'CCG data'!U$3,FALSE))</f>
        <v>52</v>
      </c>
      <c r="M226" s="374"/>
      <c r="N226" s="303">
        <f>IF(OR(ISERROR(VLOOKUP($E226&amp;$D$85&amp;$D$86,'CCG data'!$A:$AD,'CCG data'!G$3,FALSE)),ISBLANK(VLOOKUP($E226&amp;$D$85&amp;$D$86,'CCG data'!$A:$AD,'CCG data'!G$3,FALSE))),"",VLOOKUP($E226&amp;$D$85&amp;$D$86,'CCG data'!$A:$AD,'CCG data'!G$3,FALSE))</f>
        <v>615</v>
      </c>
      <c r="P226" s="354" t="str">
        <f>IF(OR(ISERROR(VLOOKUP($E226&amp;$D$85&amp;$D$86,'CCG data'!$A:$AD,'CCG data'!B$3,FALSE)),ISBLANK(VLOOKUP($E226&amp;$D$85&amp;$D$86,'CCG data'!$A:$AD,'CCG data'!B$3,FALSE))),"",VLOOKUP($E226&amp;$D$85&amp;$D$86,'CCG data'!$A:$AD,'CCG data'!B$3,FALSE))</f>
        <v/>
      </c>
      <c r="Q226" s="246"/>
      <c r="R226" s="246">
        <f>IF(OR(ISERROR(VLOOKUP($E226&amp;$D$85&amp;$D$86,'CCG data'!$A:$AD,'CCG data'!C$3,FALSE)),ISBLANK(VLOOKUP($E226&amp;$D$85&amp;$D$86,'CCG data'!$A:$AD,'CCG data'!C$3,FALSE))),"",VLOOKUP($E226&amp;$D$85&amp;$D$86,'CCG data'!$A:$AD,'CCG data'!C$3,FALSE))</f>
        <v>0.61788617886178865</v>
      </c>
      <c r="S226" s="246"/>
      <c r="T226" s="246">
        <f>IF(OR(ISERROR(VLOOKUP($E226&amp;$D$85&amp;$D$86,'CCG data'!$A:$AD,'CCG data'!D$3,FALSE)),ISBLANK(VLOOKUP($E226&amp;$D$85&amp;$D$86,'CCG data'!$A:$AD,'CCG data'!D$3,FALSE))),"",VLOOKUP($E226&amp;$D$85&amp;$D$86,'CCG data'!$A:$AD,'CCG data'!D$3,FALSE))</f>
        <v>9.4308943089430899E-2</v>
      </c>
      <c r="U226" s="246"/>
      <c r="V226" s="246">
        <f>IF(OR(ISERROR(VLOOKUP($E226&amp;$D$85&amp;$D$86,'CCG data'!$A:$AD,'CCG data'!E$3,FALSE)),ISBLANK(VLOOKUP($E226&amp;$D$85&amp;$D$86,'CCG data'!$A:$AD,'CCG data'!E$3,FALSE))),"",VLOOKUP($E226&amp;$D$85&amp;$D$86,'CCG data'!$A:$AD,'CCG data'!E$3,FALSE))</f>
        <v>0.28780487804878047</v>
      </c>
      <c r="W226" s="387"/>
      <c r="Z226" s="178">
        <f>IFERROR(VLOOKUP($E226&amp;$D$86, Outliers!$A$4:$P$214,13,FALSE),"0")</f>
        <v>0</v>
      </c>
      <c r="AA226" s="178">
        <f>IFERROR(VLOOKUP($E226&amp;$D$86, Outliers!$A$4:$P$214,14,FALSE),"0")</f>
        <v>0</v>
      </c>
      <c r="AB226" s="178">
        <f>IFERROR(VLOOKUP($E226&amp;$D$86, Outliers!$A$4:$P$214,15,FALSE),"0")</f>
        <v>1</v>
      </c>
    </row>
    <row r="227" spans="4:28" x14ac:dyDescent="0.25">
      <c r="D227" s="301"/>
      <c r="E227" s="107" t="s">
        <v>27</v>
      </c>
      <c r="F227" s="99" t="str">
        <f>IF(P226="","",VLOOKUP($E226&amp;$D$85&amp;$D$86,'CCG data'!$A:$AD,'CCG data'!W$3,FALSE))</f>
        <v/>
      </c>
      <c r="G227" s="100" t="str">
        <f>IF(P226="","",VLOOKUP($E226&amp;$D$85&amp;$D$86,'CCG data'!$A:$AD,'CCG data'!X$3,FALSE))</f>
        <v/>
      </c>
      <c r="H227" s="100">
        <f>IF(R226="","",VLOOKUP($E226&amp;$D$85&amp;$D$86,'CCG data'!$A:$AD,'CCG data'!Y$3,FALSE))</f>
        <v>105.7</v>
      </c>
      <c r="I227" s="100">
        <f>IF(R226="","",VLOOKUP($E226&amp;$D$85&amp;$D$86,'CCG data'!$A:$AD,'CCG data'!Z$3,FALSE))</f>
        <v>129.30000000000001</v>
      </c>
      <c r="J227" s="100">
        <f>IF(T226="","",VLOOKUP($E226&amp;$D$85&amp;$D$86,'CCG data'!$A:$AD,'CCG data'!AA$3,FALSE))</f>
        <v>14.7</v>
      </c>
      <c r="K227" s="100">
        <f>IF(T226="","",VLOOKUP($E226&amp;$D$85&amp;$D$86,'CCG data'!$A:$AD,'CCG data'!AB$3,FALSE))</f>
        <v>24.8</v>
      </c>
      <c r="L227" s="100">
        <f>IF(V226="","",VLOOKUP($E226&amp;$D$85&amp;$D$86,'CCG data'!$A:$AD,'CCG data'!AC$3,FALSE))</f>
        <v>44.3</v>
      </c>
      <c r="M227" s="100">
        <f>IF(V226="","",VLOOKUP($E226&amp;$D$85&amp;$D$86,'CCG data'!$A:$AD,'CCG data'!AD$3,FALSE))</f>
        <v>59.6</v>
      </c>
      <c r="N227" s="304"/>
      <c r="P227" s="162" t="str">
        <f>IF(P226="","",VLOOKUP($E226&amp;$D$85&amp;$D$86,'CCG data'!$A:$AD,'CCG data'!I$3,FALSE))</f>
        <v/>
      </c>
      <c r="Q227" s="15" t="str">
        <f>IF(P226="","",VLOOKUP($E226&amp;$D$85&amp;$D$86,'CCG data'!$A:$AD,'CCG data'!J$3,FALSE))</f>
        <v/>
      </c>
      <c r="R227" s="15">
        <f>IF(R226="","",VLOOKUP($E226&amp;$D$85&amp;$D$86,'CCG data'!$A:$AD,'CCG data'!K$3,FALSE))</f>
        <v>0.57899999999999996</v>
      </c>
      <c r="S227" s="15">
        <f>IF(R226="","",VLOOKUP($E226&amp;$D$85&amp;$D$86,'CCG data'!$A:$AD,'CCG data'!L$3,FALSE))</f>
        <v>0.65500000000000003</v>
      </c>
      <c r="T227" s="15">
        <f>IF(T226="","",VLOOKUP($E226&amp;$D$85&amp;$D$86,'CCG data'!$A:$AD,'CCG data'!M$3,FALSE))</f>
        <v>7.3999999999999996E-2</v>
      </c>
      <c r="U227" s="15">
        <f>IF(T226="","",VLOOKUP($E226&amp;$D$85&amp;$D$86,'CCG data'!$A:$AD,'CCG data'!N$3,FALSE))</f>
        <v>0.12</v>
      </c>
      <c r="V227" s="15">
        <f>IF(V226="","",VLOOKUP($E226&amp;$D$85&amp;$D$86,'CCG data'!$A:$AD,'CCG data'!O$3,FALSE))</f>
        <v>0.253</v>
      </c>
      <c r="W227" s="142">
        <f>IF(V226="","",VLOOKUP($E226&amp;$D$85&amp;$D$86,'CCG data'!$A:$AD,'CCG data'!P$3,FALSE))</f>
        <v>0.32500000000000001</v>
      </c>
      <c r="Z227" s="178" t="str">
        <f>IFERROR(VLOOKUP($E227&amp;$D$86, Outliers!$A$4:$P$214,13,FALSE),"0")</f>
        <v>0</v>
      </c>
      <c r="AA227" s="178" t="str">
        <f>IFERROR(VLOOKUP($E227&amp;$D$86, Outliers!$A$4:$P$214,14,FALSE),"0")</f>
        <v>0</v>
      </c>
      <c r="AB227" s="178" t="str">
        <f>IFERROR(VLOOKUP($E227&amp;$D$86, Outliers!$A$4:$P$214,15,FALSE),"0")</f>
        <v>0</v>
      </c>
    </row>
    <row r="228" spans="4:28" ht="15.75" x14ac:dyDescent="0.25">
      <c r="D228" s="301"/>
      <c r="E228" s="108" t="s">
        <v>217</v>
      </c>
      <c r="F228" s="372" t="str">
        <f>IF(OR(ISERROR(VLOOKUP($E228&amp;$D$85&amp;$D$86,'CCG data'!$A:$AD,'CCG data'!R$3,FALSE)),ISBLANK(VLOOKUP($E228&amp;$D$85&amp;$D$86,'CCG data'!$A:$AD,'CCG data'!R$3,FALSE))),"",VLOOKUP($E228&amp;$D$85&amp;$D$86,'CCG data'!$A:$AD,'CCG data'!R$3,FALSE))</f>
        <v/>
      </c>
      <c r="G228" s="373"/>
      <c r="H228" s="373">
        <f>IF(OR(ISERROR(VLOOKUP($E228&amp;$D$85&amp;$D$86,'CCG data'!$A:$AD,'CCG data'!S$3,FALSE)),ISBLANK(VLOOKUP($E228&amp;$D$85&amp;$D$86,'CCG data'!$A:$AD,'CCG data'!S$3,FALSE))),"",VLOOKUP($E228&amp;$D$85&amp;$D$86,'CCG data'!$A:$AD,'CCG data'!S$3,FALSE))</f>
        <v>119.8</v>
      </c>
      <c r="I228" s="373"/>
      <c r="J228" s="373">
        <f>IF(OR(ISERROR(VLOOKUP($E228&amp;$D$85&amp;$D$86,'CCG data'!$A:$AD,'CCG data'!T$3,FALSE)),ISBLANK(VLOOKUP($E228&amp;$D$85&amp;$D$86,'CCG data'!$A:$AD,'CCG data'!T$3,FALSE))),"",VLOOKUP($E228&amp;$D$85&amp;$D$86,'CCG data'!$A:$AD,'CCG data'!T$3,FALSE))</f>
        <v>22.7</v>
      </c>
      <c r="K228" s="373"/>
      <c r="L228" s="373">
        <f>IF(OR(ISERROR(VLOOKUP($E228&amp;$D$85&amp;$D$86,'CCG data'!$A:$AD,'CCG data'!U$3,FALSE)),ISBLANK(VLOOKUP($E228&amp;$D$85&amp;$D$86,'CCG data'!$A:$AD,'CCG data'!U$3,FALSE))),"",VLOOKUP($E228&amp;$D$85&amp;$D$86,'CCG data'!$A:$AD,'CCG data'!U$3,FALSE))</f>
        <v>34.6</v>
      </c>
      <c r="M228" s="374"/>
      <c r="N228" s="303">
        <f>IF(OR(ISERROR(VLOOKUP($E228&amp;$D$85&amp;$D$86,'CCG data'!$A:$AD,'CCG data'!G$3,FALSE)),ISBLANK(VLOOKUP($E228&amp;$D$85&amp;$D$86,'CCG data'!$A:$AD,'CCG data'!G$3,FALSE))),"",VLOOKUP($E228&amp;$D$85&amp;$D$86,'CCG data'!$A:$AD,'CCG data'!G$3,FALSE))</f>
        <v>674</v>
      </c>
      <c r="P228" s="354" t="str">
        <f>IF(OR(ISERROR(VLOOKUP($E228&amp;$D$85&amp;$D$86,'CCG data'!$A:$AD,'CCG data'!B$3,FALSE)),ISBLANK(VLOOKUP($E228&amp;$D$85&amp;$D$86,'CCG data'!$A:$AD,'CCG data'!B$3,FALSE))),"",VLOOKUP($E228&amp;$D$85&amp;$D$86,'CCG data'!$A:$AD,'CCG data'!B$3,FALSE))</f>
        <v/>
      </c>
      <c r="Q228" s="246"/>
      <c r="R228" s="246">
        <f>IF(OR(ISERROR(VLOOKUP($E228&amp;$D$85&amp;$D$86,'CCG data'!$A:$AD,'CCG data'!C$3,FALSE)),ISBLANK(VLOOKUP($E228&amp;$D$85&amp;$D$86,'CCG data'!$A:$AD,'CCG data'!C$3,FALSE))),"",VLOOKUP($E228&amp;$D$85&amp;$D$86,'CCG data'!$A:$AD,'CCG data'!C$3,FALSE))</f>
        <v>0.6913946587537092</v>
      </c>
      <c r="S228" s="246"/>
      <c r="T228" s="246">
        <f>IF(OR(ISERROR(VLOOKUP($E228&amp;$D$85&amp;$D$86,'CCG data'!$A:$AD,'CCG data'!D$3,FALSE)),ISBLANK(VLOOKUP($E228&amp;$D$85&amp;$D$86,'CCG data'!$A:$AD,'CCG data'!D$3,FALSE))),"",VLOOKUP($E228&amp;$D$85&amp;$D$86,'CCG data'!$A:$AD,'CCG data'!D$3,FALSE))</f>
        <v>0.11275964391691394</v>
      </c>
      <c r="U228" s="246"/>
      <c r="V228" s="246">
        <f>IF(OR(ISERROR(VLOOKUP($E228&amp;$D$85&amp;$D$86,'CCG data'!$A:$AD,'CCG data'!E$3,FALSE)),ISBLANK(VLOOKUP($E228&amp;$D$85&amp;$D$86,'CCG data'!$A:$AD,'CCG data'!E$3,FALSE))),"",VLOOKUP($E228&amp;$D$85&amp;$D$86,'CCG data'!$A:$AD,'CCG data'!E$3,FALSE))</f>
        <v>0.19584569732937684</v>
      </c>
      <c r="W228" s="387"/>
      <c r="Z228" s="178">
        <f>IFERROR(VLOOKUP($E228&amp;$D$86, Outliers!$A$4:$P$214,13,FALSE),"0")</f>
        <v>0</v>
      </c>
      <c r="AA228" s="178">
        <f>IFERROR(VLOOKUP($E228&amp;$D$86, Outliers!$A$4:$P$214,14,FALSE),"0")</f>
        <v>0</v>
      </c>
      <c r="AB228" s="178">
        <f>IFERROR(VLOOKUP($E228&amp;$D$86, Outliers!$A$4:$P$214,15,FALSE),"0")</f>
        <v>0</v>
      </c>
    </row>
    <row r="229" spans="4:28" x14ac:dyDescent="0.25">
      <c r="D229" s="301"/>
      <c r="E229" s="107" t="s">
        <v>27</v>
      </c>
      <c r="F229" s="99" t="str">
        <f>IF(P228="","",VLOOKUP($E228&amp;$D$85&amp;$D$86,'CCG data'!$A:$AD,'CCG data'!W$3,FALSE))</f>
        <v/>
      </c>
      <c r="G229" s="100" t="str">
        <f>IF(P228="","",VLOOKUP($E228&amp;$D$85&amp;$D$86,'CCG data'!$A:$AD,'CCG data'!X$3,FALSE))</f>
        <v/>
      </c>
      <c r="H229" s="100">
        <f>IF(R228="","",VLOOKUP($E228&amp;$D$85&amp;$D$86,'CCG data'!$A:$AD,'CCG data'!Y$3,FALSE))</f>
        <v>108.9</v>
      </c>
      <c r="I229" s="100">
        <f>IF(R228="","",VLOOKUP($E228&amp;$D$85&amp;$D$86,'CCG data'!$A:$AD,'CCG data'!Z$3,FALSE))</f>
        <v>130.69999999999999</v>
      </c>
      <c r="J229" s="100">
        <f>IF(T228="","",VLOOKUP($E228&amp;$D$85&amp;$D$86,'CCG data'!$A:$AD,'CCG data'!AA$3,FALSE))</f>
        <v>17.600000000000001</v>
      </c>
      <c r="K229" s="100">
        <f>IF(T228="","",VLOOKUP($E228&amp;$D$85&amp;$D$86,'CCG data'!$A:$AD,'CCG data'!AB$3,FALSE))</f>
        <v>27.8</v>
      </c>
      <c r="L229" s="100">
        <f>IF(V228="","",VLOOKUP($E228&amp;$D$85&amp;$D$86,'CCG data'!$A:$AD,'CCG data'!AC$3,FALSE))</f>
        <v>28.7</v>
      </c>
      <c r="M229" s="100">
        <f>IF(V228="","",VLOOKUP($E228&amp;$D$85&amp;$D$86,'CCG data'!$A:$AD,'CCG data'!AD$3,FALSE))</f>
        <v>40.5</v>
      </c>
      <c r="N229" s="304"/>
      <c r="P229" s="162" t="str">
        <f>IF(P228="","",VLOOKUP($E228&amp;$D$85&amp;$D$86,'CCG data'!$A:$AD,'CCG data'!I$3,FALSE))</f>
        <v/>
      </c>
      <c r="Q229" s="15" t="str">
        <f>IF(P228="","",VLOOKUP($E228&amp;$D$85&amp;$D$86,'CCG data'!$A:$AD,'CCG data'!J$3,FALSE))</f>
        <v/>
      </c>
      <c r="R229" s="15">
        <f>IF(R228="","",VLOOKUP($E228&amp;$D$85&amp;$D$86,'CCG data'!$A:$AD,'CCG data'!K$3,FALSE))</f>
        <v>0.65600000000000003</v>
      </c>
      <c r="S229" s="15">
        <f>IF(R228="","",VLOOKUP($E228&amp;$D$85&amp;$D$86,'CCG data'!$A:$AD,'CCG data'!L$3,FALSE))</f>
        <v>0.72499999999999998</v>
      </c>
      <c r="T229" s="15">
        <f>IF(T228="","",VLOOKUP($E228&amp;$D$85&amp;$D$86,'CCG data'!$A:$AD,'CCG data'!M$3,FALSE))</f>
        <v>9.0999999999999998E-2</v>
      </c>
      <c r="U229" s="15">
        <f>IF(T228="","",VLOOKUP($E228&amp;$D$85&amp;$D$86,'CCG data'!$A:$AD,'CCG data'!N$3,FALSE))</f>
        <v>0.13900000000000001</v>
      </c>
      <c r="V229" s="15">
        <f>IF(V228="","",VLOOKUP($E228&amp;$D$85&amp;$D$86,'CCG data'!$A:$AD,'CCG data'!O$3,FALSE))</f>
        <v>0.16800000000000001</v>
      </c>
      <c r="W229" s="142">
        <f>IF(V228="","",VLOOKUP($E228&amp;$D$85&amp;$D$86,'CCG data'!$A:$AD,'CCG data'!P$3,FALSE))</f>
        <v>0.22700000000000001</v>
      </c>
      <c r="Z229" s="178" t="str">
        <f>IFERROR(VLOOKUP($E229&amp;$D$86, Outliers!$A$4:$P$214,13,FALSE),"0")</f>
        <v>0</v>
      </c>
      <c r="AA229" s="178" t="str">
        <f>IFERROR(VLOOKUP($E229&amp;$D$86, Outliers!$A$4:$P$214,14,FALSE),"0")</f>
        <v>0</v>
      </c>
      <c r="AB229" s="178" t="str">
        <f>IFERROR(VLOOKUP($E229&amp;$D$86, Outliers!$A$4:$P$214,15,FALSE),"0")</f>
        <v>0</v>
      </c>
    </row>
    <row r="230" spans="4:28" ht="15.75" x14ac:dyDescent="0.25">
      <c r="D230" s="301"/>
      <c r="E230" s="108" t="s">
        <v>218</v>
      </c>
      <c r="F230" s="372" t="str">
        <f>IF(OR(ISERROR(VLOOKUP($E230&amp;$D$85&amp;$D$86,'CCG data'!$A:$AD,'CCG data'!R$3,FALSE)),ISBLANK(VLOOKUP($E230&amp;$D$85&amp;$D$86,'CCG data'!$A:$AD,'CCG data'!R$3,FALSE))),"",VLOOKUP($E230&amp;$D$85&amp;$D$86,'CCG data'!$A:$AD,'CCG data'!R$3,FALSE))</f>
        <v/>
      </c>
      <c r="G230" s="373"/>
      <c r="H230" s="373">
        <f>IF(OR(ISERROR(VLOOKUP($E230&amp;$D$85&amp;$D$86,'CCG data'!$A:$AD,'CCG data'!S$3,FALSE)),ISBLANK(VLOOKUP($E230&amp;$D$85&amp;$D$86,'CCG data'!$A:$AD,'CCG data'!S$3,FALSE))),"",VLOOKUP($E230&amp;$D$85&amp;$D$86,'CCG data'!$A:$AD,'CCG data'!S$3,FALSE))</f>
        <v>127.9</v>
      </c>
      <c r="I230" s="373"/>
      <c r="J230" s="373">
        <f>IF(OR(ISERROR(VLOOKUP($E230&amp;$D$85&amp;$D$86,'CCG data'!$A:$AD,'CCG data'!T$3,FALSE)),ISBLANK(VLOOKUP($E230&amp;$D$85&amp;$D$86,'CCG data'!$A:$AD,'CCG data'!T$3,FALSE))),"",VLOOKUP($E230&amp;$D$85&amp;$D$86,'CCG data'!$A:$AD,'CCG data'!T$3,FALSE))</f>
        <v>22.5</v>
      </c>
      <c r="K230" s="373"/>
      <c r="L230" s="373">
        <f>IF(OR(ISERROR(VLOOKUP($E230&amp;$D$85&amp;$D$86,'CCG data'!$A:$AD,'CCG data'!U$3,FALSE)),ISBLANK(VLOOKUP($E230&amp;$D$85&amp;$D$86,'CCG data'!$A:$AD,'CCG data'!U$3,FALSE))),"",VLOOKUP($E230&amp;$D$85&amp;$D$86,'CCG data'!$A:$AD,'CCG data'!U$3,FALSE))</f>
        <v>48.7</v>
      </c>
      <c r="M230" s="374"/>
      <c r="N230" s="303">
        <f>IF(OR(ISERROR(VLOOKUP($E230&amp;$D$85&amp;$D$86,'CCG data'!$A:$AD,'CCG data'!G$3,FALSE)),ISBLANK(VLOOKUP($E230&amp;$D$85&amp;$D$86,'CCG data'!$A:$AD,'CCG data'!G$3,FALSE))),"",VLOOKUP($E230&amp;$D$85&amp;$D$86,'CCG data'!$A:$AD,'CCG data'!G$3,FALSE))</f>
        <v>889</v>
      </c>
      <c r="P230" s="354" t="str">
        <f>IF(OR(ISERROR(VLOOKUP($E230&amp;$D$85&amp;$D$86,'CCG data'!$A:$AD,'CCG data'!B$3,FALSE)),ISBLANK(VLOOKUP($E230&amp;$D$85&amp;$D$86,'CCG data'!$A:$AD,'CCG data'!B$3,FALSE))),"",VLOOKUP($E230&amp;$D$85&amp;$D$86,'CCG data'!$A:$AD,'CCG data'!B$3,FALSE))</f>
        <v/>
      </c>
      <c r="Q230" s="246"/>
      <c r="R230" s="246">
        <f>IF(OR(ISERROR(VLOOKUP($E230&amp;$D$85&amp;$D$86,'CCG data'!$A:$AD,'CCG data'!C$3,FALSE)),ISBLANK(VLOOKUP($E230&amp;$D$85&amp;$D$86,'CCG data'!$A:$AD,'CCG data'!C$3,FALSE))),"",VLOOKUP($E230&amp;$D$85&amp;$D$86,'CCG data'!$A:$AD,'CCG data'!C$3,FALSE))</f>
        <v>0.66254218222722161</v>
      </c>
      <c r="S230" s="246"/>
      <c r="T230" s="246">
        <f>IF(OR(ISERROR(VLOOKUP($E230&amp;$D$85&amp;$D$86,'CCG data'!$A:$AD,'CCG data'!D$3,FALSE)),ISBLANK(VLOOKUP($E230&amp;$D$85&amp;$D$86,'CCG data'!$A:$AD,'CCG data'!D$3,FALSE))),"",VLOOKUP($E230&amp;$D$85&amp;$D$86,'CCG data'!$A:$AD,'CCG data'!D$3,FALSE))</f>
        <v>9.2238470191226093E-2</v>
      </c>
      <c r="U230" s="246"/>
      <c r="V230" s="246">
        <f>IF(OR(ISERROR(VLOOKUP($E230&amp;$D$85&amp;$D$86,'CCG data'!$A:$AD,'CCG data'!E$3,FALSE)),ISBLANK(VLOOKUP($E230&amp;$D$85&amp;$D$86,'CCG data'!$A:$AD,'CCG data'!E$3,FALSE))),"",VLOOKUP($E230&amp;$D$85&amp;$D$86,'CCG data'!$A:$AD,'CCG data'!E$3,FALSE))</f>
        <v>0.24521934758155231</v>
      </c>
      <c r="W230" s="387"/>
      <c r="Z230" s="178">
        <f>IFERROR(VLOOKUP($E230&amp;$D$86, Outliers!$A$4:$P$214,13,FALSE),"0")</f>
        <v>0</v>
      </c>
      <c r="AA230" s="178">
        <f>IFERROR(VLOOKUP($E230&amp;$D$86, Outliers!$A$4:$P$214,14,FALSE),"0")</f>
        <v>0</v>
      </c>
      <c r="AB230" s="178">
        <f>IFERROR(VLOOKUP($E230&amp;$D$86, Outliers!$A$4:$P$214,15,FALSE),"0")</f>
        <v>1</v>
      </c>
    </row>
    <row r="231" spans="4:28" x14ac:dyDescent="0.25">
      <c r="D231" s="301"/>
      <c r="E231" s="107" t="s">
        <v>27</v>
      </c>
      <c r="F231" s="99" t="str">
        <f>IF(P230="","",VLOOKUP($E230&amp;$D$85&amp;$D$86,'CCG data'!$A:$AD,'CCG data'!W$3,FALSE))</f>
        <v/>
      </c>
      <c r="G231" s="100" t="str">
        <f>IF(P230="","",VLOOKUP($E230&amp;$D$85&amp;$D$86,'CCG data'!$A:$AD,'CCG data'!X$3,FALSE))</f>
        <v/>
      </c>
      <c r="H231" s="100">
        <f>IF(R230="","",VLOOKUP($E230&amp;$D$85&amp;$D$86,'CCG data'!$A:$AD,'CCG data'!Y$3,FALSE))</f>
        <v>117.5</v>
      </c>
      <c r="I231" s="100">
        <f>IF(R230="","",VLOOKUP($E230&amp;$D$85&amp;$D$86,'CCG data'!$A:$AD,'CCG data'!Z$3,FALSE))</f>
        <v>138.19999999999999</v>
      </c>
      <c r="J231" s="100">
        <f>IF(T230="","",VLOOKUP($E230&amp;$D$85&amp;$D$86,'CCG data'!$A:$AD,'CCG data'!AA$3,FALSE))</f>
        <v>17.600000000000001</v>
      </c>
      <c r="K231" s="100">
        <f>IF(T230="","",VLOOKUP($E230&amp;$D$85&amp;$D$86,'CCG data'!$A:$AD,'CCG data'!AB$3,FALSE))</f>
        <v>27.3</v>
      </c>
      <c r="L231" s="100">
        <f>IF(V230="","",VLOOKUP($E230&amp;$D$85&amp;$D$86,'CCG data'!$A:$AD,'CCG data'!AC$3,FALSE))</f>
        <v>42.3</v>
      </c>
      <c r="M231" s="100">
        <f>IF(V230="","",VLOOKUP($E230&amp;$D$85&amp;$D$86,'CCG data'!$A:$AD,'CCG data'!AD$3,FALSE))</f>
        <v>55.2</v>
      </c>
      <c r="N231" s="304"/>
      <c r="P231" s="162" t="str">
        <f>IF(P230="","",VLOOKUP($E230&amp;$D$85&amp;$D$86,'CCG data'!$A:$AD,'CCG data'!I$3,FALSE))</f>
        <v/>
      </c>
      <c r="Q231" s="15" t="str">
        <f>IF(P230="","",VLOOKUP($E230&amp;$D$85&amp;$D$86,'CCG data'!$A:$AD,'CCG data'!J$3,FALSE))</f>
        <v/>
      </c>
      <c r="R231" s="15">
        <f>IF(R230="","",VLOOKUP($E230&amp;$D$85&amp;$D$86,'CCG data'!$A:$AD,'CCG data'!K$3,FALSE))</f>
        <v>0.63100000000000001</v>
      </c>
      <c r="S231" s="15">
        <f>IF(R230="","",VLOOKUP($E230&amp;$D$85&amp;$D$86,'CCG data'!$A:$AD,'CCG data'!L$3,FALSE))</f>
        <v>0.69299999999999995</v>
      </c>
      <c r="T231" s="15">
        <f>IF(T230="","",VLOOKUP($E230&amp;$D$85&amp;$D$86,'CCG data'!$A:$AD,'CCG data'!M$3,FALSE))</f>
        <v>7.4999999999999997E-2</v>
      </c>
      <c r="U231" s="15">
        <f>IF(T230="","",VLOOKUP($E230&amp;$D$85&amp;$D$86,'CCG data'!$A:$AD,'CCG data'!N$3,FALSE))</f>
        <v>0.113</v>
      </c>
      <c r="V231" s="15">
        <f>IF(V230="","",VLOOKUP($E230&amp;$D$85&amp;$D$86,'CCG data'!$A:$AD,'CCG data'!O$3,FALSE))</f>
        <v>0.218</v>
      </c>
      <c r="W231" s="142">
        <f>IF(V230="","",VLOOKUP($E230&amp;$D$85&amp;$D$86,'CCG data'!$A:$AD,'CCG data'!P$3,FALSE))</f>
        <v>0.27500000000000002</v>
      </c>
      <c r="Z231" s="178" t="str">
        <f>IFERROR(VLOOKUP($E231&amp;$D$86, Outliers!$A$4:$P$214,13,FALSE),"0")</f>
        <v>0</v>
      </c>
      <c r="AA231" s="178" t="str">
        <f>IFERROR(VLOOKUP($E231&amp;$D$86, Outliers!$A$4:$P$214,14,FALSE),"0")</f>
        <v>0</v>
      </c>
      <c r="AB231" s="178" t="str">
        <f>IFERROR(VLOOKUP($E231&amp;$D$86, Outliers!$A$4:$P$214,15,FALSE),"0")</f>
        <v>0</v>
      </c>
    </row>
    <row r="232" spans="4:28" ht="15.75" x14ac:dyDescent="0.25">
      <c r="D232" s="301"/>
      <c r="E232" s="108" t="s">
        <v>464</v>
      </c>
      <c r="F232" s="372" t="str">
        <f>IF(OR(ISERROR(VLOOKUP($E232&amp;$D$85&amp;$D$86,'CCG data'!$A:$AD,'CCG data'!R$3,FALSE)),ISBLANK(VLOOKUP($E232&amp;$D$85&amp;$D$86,'CCG data'!$A:$AD,'CCG data'!R$3,FALSE))),"",VLOOKUP($E232&amp;$D$85&amp;$D$86,'CCG data'!$A:$AD,'CCG data'!R$3,FALSE))</f>
        <v/>
      </c>
      <c r="G232" s="373"/>
      <c r="H232" s="373">
        <f>IF(OR(ISERROR(VLOOKUP($E232&amp;$D$85&amp;$D$86,'CCG data'!$A:$AD,'CCG data'!S$3,FALSE)),ISBLANK(VLOOKUP($E232&amp;$D$85&amp;$D$86,'CCG data'!$A:$AD,'CCG data'!S$3,FALSE))),"",VLOOKUP($E232&amp;$D$85&amp;$D$86,'CCG data'!$A:$AD,'CCG data'!S$3,FALSE))</f>
        <v>154.19999999999999</v>
      </c>
      <c r="I232" s="373"/>
      <c r="J232" s="373">
        <f>IF(OR(ISERROR(VLOOKUP($E232&amp;$D$85&amp;$D$86,'CCG data'!$A:$AD,'CCG data'!T$3,FALSE)),ISBLANK(VLOOKUP($E232&amp;$D$85&amp;$D$86,'CCG data'!$A:$AD,'CCG data'!T$3,FALSE))),"",VLOOKUP($E232&amp;$D$85&amp;$D$86,'CCG data'!$A:$AD,'CCG data'!T$3,FALSE))</f>
        <v>15.3</v>
      </c>
      <c r="K232" s="373"/>
      <c r="L232" s="373">
        <f>IF(OR(ISERROR(VLOOKUP($E232&amp;$D$85&amp;$D$86,'CCG data'!$A:$AD,'CCG data'!U$3,FALSE)),ISBLANK(VLOOKUP($E232&amp;$D$85&amp;$D$86,'CCG data'!$A:$AD,'CCG data'!U$3,FALSE))),"",VLOOKUP($E232&amp;$D$85&amp;$D$86,'CCG data'!$A:$AD,'CCG data'!U$3,FALSE))</f>
        <v>17.399999999999999</v>
      </c>
      <c r="M232" s="374"/>
      <c r="N232" s="303">
        <f>IF(OR(ISERROR(VLOOKUP($E232&amp;$D$85&amp;$D$86,'CCG data'!$A:$AD,'CCG data'!G$3,FALSE)),ISBLANK(VLOOKUP($E232&amp;$D$85&amp;$D$86,'CCG data'!$A:$AD,'CCG data'!G$3,FALSE))),"",VLOOKUP($E232&amp;$D$85&amp;$D$86,'CCG data'!$A:$AD,'CCG data'!G$3,FALSE))</f>
        <v>1046</v>
      </c>
      <c r="P232" s="354" t="str">
        <f>IF(OR(ISERROR(VLOOKUP($E232&amp;$D$85&amp;$D$86,'CCG data'!$A:$AD,'CCG data'!B$3,FALSE)),ISBLANK(VLOOKUP($E232&amp;$D$85&amp;$D$86,'CCG data'!$A:$AD,'CCG data'!B$3,FALSE))),"",VLOOKUP($E232&amp;$D$85&amp;$D$86,'CCG data'!$A:$AD,'CCG data'!B$3,FALSE))</f>
        <v/>
      </c>
      <c r="Q232" s="246"/>
      <c r="R232" s="246">
        <f>IF(OR(ISERROR(VLOOKUP($E232&amp;$D$85&amp;$D$86,'CCG data'!$A:$AD,'CCG data'!C$3,FALSE)),ISBLANK(VLOOKUP($E232&amp;$D$85&amp;$D$86,'CCG data'!$A:$AD,'CCG data'!C$3,FALSE))),"",VLOOKUP($E232&amp;$D$85&amp;$D$86,'CCG data'!$A:$AD,'CCG data'!C$3,FALSE))</f>
        <v>0.82504780114722753</v>
      </c>
      <c r="S232" s="246"/>
      <c r="T232" s="246">
        <f>IF(OR(ISERROR(VLOOKUP($E232&amp;$D$85&amp;$D$86,'CCG data'!$A:$AD,'CCG data'!D$3,FALSE)),ISBLANK(VLOOKUP($E232&amp;$D$85&amp;$D$86,'CCG data'!$A:$AD,'CCG data'!D$3,FALSE))),"",VLOOKUP($E232&amp;$D$85&amp;$D$86,'CCG data'!$A:$AD,'CCG data'!D$3,FALSE))</f>
        <v>8.1261950286806883E-2</v>
      </c>
      <c r="U232" s="246"/>
      <c r="V232" s="246">
        <f>IF(OR(ISERROR(VLOOKUP($E232&amp;$D$85&amp;$D$86,'CCG data'!$A:$AD,'CCG data'!E$3,FALSE)),ISBLANK(VLOOKUP($E232&amp;$D$85&amp;$D$86,'CCG data'!$A:$AD,'CCG data'!E$3,FALSE))),"",VLOOKUP($E232&amp;$D$85&amp;$D$86,'CCG data'!$A:$AD,'CCG data'!E$3,FALSE))</f>
        <v>9.3690248565965584E-2</v>
      </c>
      <c r="W232" s="387"/>
      <c r="Z232" s="178">
        <f>IFERROR(VLOOKUP($E232&amp;$D$86, Outliers!$A$4:$P$214,13,FALSE),"0")</f>
        <v>1</v>
      </c>
      <c r="AA232" s="178">
        <f>IFERROR(VLOOKUP($E232&amp;$D$86, Outliers!$A$4:$P$214,14,FALSE),"0")</f>
        <v>0</v>
      </c>
      <c r="AB232" s="178">
        <f>IFERROR(VLOOKUP($E232&amp;$D$86, Outliers!$A$4:$P$214,15,FALSE),"0")</f>
        <v>1</v>
      </c>
    </row>
    <row r="233" spans="4:28" x14ac:dyDescent="0.25">
      <c r="D233" s="301"/>
      <c r="E233" s="107" t="s">
        <v>27</v>
      </c>
      <c r="F233" s="99" t="str">
        <f>IF(P232="","",VLOOKUP($E232&amp;$D$85&amp;$D$86,'CCG data'!$A:$AD,'CCG data'!W$3,FALSE))</f>
        <v/>
      </c>
      <c r="G233" s="100" t="str">
        <f>IF(P232="","",VLOOKUP($E232&amp;$D$85&amp;$D$86,'CCG data'!$A:$AD,'CCG data'!X$3,FALSE))</f>
        <v/>
      </c>
      <c r="H233" s="100">
        <f>IF(R232="","",VLOOKUP($E232&amp;$D$85&amp;$D$86,'CCG data'!$A:$AD,'CCG data'!Y$3,FALSE))</f>
        <v>143.9</v>
      </c>
      <c r="I233" s="100">
        <f>IF(R232="","",VLOOKUP($E232&amp;$D$85&amp;$D$86,'CCG data'!$A:$AD,'CCG data'!Z$3,FALSE))</f>
        <v>164.5</v>
      </c>
      <c r="J233" s="100">
        <f>IF(T232="","",VLOOKUP($E232&amp;$D$85&amp;$D$86,'CCG data'!$A:$AD,'CCG data'!AA$3,FALSE))</f>
        <v>12.1</v>
      </c>
      <c r="K233" s="100">
        <f>IF(T232="","",VLOOKUP($E232&amp;$D$85&amp;$D$86,'CCG data'!$A:$AD,'CCG data'!AB$3,FALSE))</f>
        <v>18.600000000000001</v>
      </c>
      <c r="L233" s="100">
        <f>IF(V232="","",VLOOKUP($E232&amp;$D$85&amp;$D$86,'CCG data'!$A:$AD,'CCG data'!AC$3,FALSE))</f>
        <v>13.9</v>
      </c>
      <c r="M233" s="100">
        <f>IF(V232="","",VLOOKUP($E232&amp;$D$85&amp;$D$86,'CCG data'!$A:$AD,'CCG data'!AD$3,FALSE))</f>
        <v>20.8</v>
      </c>
      <c r="N233" s="304"/>
      <c r="P233" s="162" t="str">
        <f>IF(P232="","",VLOOKUP($E232&amp;$D$85&amp;$D$86,'CCG data'!$A:$AD,'CCG data'!I$3,FALSE))</f>
        <v/>
      </c>
      <c r="Q233" s="15" t="str">
        <f>IF(P232="","",VLOOKUP($E232&amp;$D$85&amp;$D$86,'CCG data'!$A:$AD,'CCG data'!J$3,FALSE))</f>
        <v/>
      </c>
      <c r="R233" s="15">
        <f>IF(R232="","",VLOOKUP($E232&amp;$D$85&amp;$D$86,'CCG data'!$A:$AD,'CCG data'!K$3,FALSE))</f>
        <v>0.80100000000000005</v>
      </c>
      <c r="S233" s="15">
        <f>IF(R232="","",VLOOKUP($E232&amp;$D$85&amp;$D$86,'CCG data'!$A:$AD,'CCG data'!L$3,FALSE))</f>
        <v>0.84699999999999998</v>
      </c>
      <c r="T233" s="15">
        <f>IF(T232="","",VLOOKUP($E232&amp;$D$85&amp;$D$86,'CCG data'!$A:$AD,'CCG data'!M$3,FALSE))</f>
        <v>6.6000000000000003E-2</v>
      </c>
      <c r="U233" s="15">
        <f>IF(T232="","",VLOOKUP($E232&amp;$D$85&amp;$D$86,'CCG data'!$A:$AD,'CCG data'!N$3,FALSE))</f>
        <v>9.9000000000000005E-2</v>
      </c>
      <c r="V233" s="15">
        <f>IF(V232="","",VLOOKUP($E232&amp;$D$85&amp;$D$86,'CCG data'!$A:$AD,'CCG data'!O$3,FALSE))</f>
        <v>7.6999999999999999E-2</v>
      </c>
      <c r="W233" s="142">
        <f>IF(V232="","",VLOOKUP($E232&amp;$D$85&amp;$D$86,'CCG data'!$A:$AD,'CCG data'!P$3,FALSE))</f>
        <v>0.113</v>
      </c>
      <c r="Z233" s="178" t="str">
        <f>IFERROR(VLOOKUP($E233&amp;$D$86, Outliers!$A$4:$P$214,13,FALSE),"0")</f>
        <v>0</v>
      </c>
      <c r="AA233" s="178" t="str">
        <f>IFERROR(VLOOKUP($E233&amp;$D$86, Outliers!$A$4:$P$214,14,FALSE),"0")</f>
        <v>0</v>
      </c>
      <c r="AB233" s="178" t="str">
        <f>IFERROR(VLOOKUP($E233&amp;$D$86, Outliers!$A$4:$P$214,15,FALSE),"0")</f>
        <v>0</v>
      </c>
    </row>
    <row r="234" spans="4:28" ht="15.75" x14ac:dyDescent="0.25">
      <c r="D234" s="301"/>
      <c r="E234" s="108" t="s">
        <v>219</v>
      </c>
      <c r="F234" s="372" t="str">
        <f>IF(OR(ISERROR(VLOOKUP($E234&amp;$D$85&amp;$D$86,'CCG data'!$A:$AD,'CCG data'!R$3,FALSE)),ISBLANK(VLOOKUP($E234&amp;$D$85&amp;$D$86,'CCG data'!$A:$AD,'CCG data'!R$3,FALSE))),"",VLOOKUP($E234&amp;$D$85&amp;$D$86,'CCG data'!$A:$AD,'CCG data'!R$3,FALSE))</f>
        <v/>
      </c>
      <c r="G234" s="373"/>
      <c r="H234" s="373">
        <f>IF(OR(ISERROR(VLOOKUP($E234&amp;$D$85&amp;$D$86,'CCG data'!$A:$AD,'CCG data'!S$3,FALSE)),ISBLANK(VLOOKUP($E234&amp;$D$85&amp;$D$86,'CCG data'!$A:$AD,'CCG data'!S$3,FALSE))),"",VLOOKUP($E234&amp;$D$85&amp;$D$86,'CCG data'!$A:$AD,'CCG data'!S$3,FALSE))</f>
        <v>105.8</v>
      </c>
      <c r="I234" s="373"/>
      <c r="J234" s="373">
        <f>IF(OR(ISERROR(VLOOKUP($E234&amp;$D$85&amp;$D$86,'CCG data'!$A:$AD,'CCG data'!T$3,FALSE)),ISBLANK(VLOOKUP($E234&amp;$D$85&amp;$D$86,'CCG data'!$A:$AD,'CCG data'!T$3,FALSE))),"",VLOOKUP($E234&amp;$D$85&amp;$D$86,'CCG data'!$A:$AD,'CCG data'!T$3,FALSE))</f>
        <v>15.6</v>
      </c>
      <c r="K234" s="373"/>
      <c r="L234" s="373">
        <f>IF(OR(ISERROR(VLOOKUP($E234&amp;$D$85&amp;$D$86,'CCG data'!$A:$AD,'CCG data'!U$3,FALSE)),ISBLANK(VLOOKUP($E234&amp;$D$85&amp;$D$86,'CCG data'!$A:$AD,'CCG data'!U$3,FALSE))),"",VLOOKUP($E234&amp;$D$85&amp;$D$86,'CCG data'!$A:$AD,'CCG data'!U$3,FALSE))</f>
        <v>27.5</v>
      </c>
      <c r="M234" s="374"/>
      <c r="N234" s="303">
        <f>IF(OR(ISERROR(VLOOKUP($E234&amp;$D$85&amp;$D$86,'CCG data'!$A:$AD,'CCG data'!G$3,FALSE)),ISBLANK(VLOOKUP($E234&amp;$D$85&amp;$D$86,'CCG data'!$A:$AD,'CCG data'!G$3,FALSE))),"",VLOOKUP($E234&amp;$D$85&amp;$D$86,'CCG data'!$A:$AD,'CCG data'!G$3,FALSE))</f>
        <v>939</v>
      </c>
      <c r="P234" s="354" t="str">
        <f>IF(OR(ISERROR(VLOOKUP($E234&amp;$D$85&amp;$D$86,'CCG data'!$A:$AD,'CCG data'!B$3,FALSE)),ISBLANK(VLOOKUP($E234&amp;$D$85&amp;$D$86,'CCG data'!$A:$AD,'CCG data'!B$3,FALSE))),"",VLOOKUP($E234&amp;$D$85&amp;$D$86,'CCG data'!$A:$AD,'CCG data'!B$3,FALSE))</f>
        <v/>
      </c>
      <c r="Q234" s="246"/>
      <c r="R234" s="246">
        <f>IF(OR(ISERROR(VLOOKUP($E234&amp;$D$85&amp;$D$86,'CCG data'!$A:$AD,'CCG data'!C$3,FALSE)),ISBLANK(VLOOKUP($E234&amp;$D$85&amp;$D$86,'CCG data'!$A:$AD,'CCG data'!C$3,FALSE))),"",VLOOKUP($E234&amp;$D$85&amp;$D$86,'CCG data'!$A:$AD,'CCG data'!C$3,FALSE))</f>
        <v>0.71671991480298192</v>
      </c>
      <c r="S234" s="246"/>
      <c r="T234" s="246">
        <f>IF(OR(ISERROR(VLOOKUP($E234&amp;$D$85&amp;$D$86,'CCG data'!$A:$AD,'CCG data'!D$3,FALSE)),ISBLANK(VLOOKUP($E234&amp;$D$85&amp;$D$86,'CCG data'!$A:$AD,'CCG data'!D$3,FALSE))),"",VLOOKUP($E234&amp;$D$85&amp;$D$86,'CCG data'!$A:$AD,'CCG data'!D$3,FALSE))</f>
        <v>9.5846645367412137E-2</v>
      </c>
      <c r="U234" s="246"/>
      <c r="V234" s="246">
        <f>IF(OR(ISERROR(VLOOKUP($E234&amp;$D$85&amp;$D$86,'CCG data'!$A:$AD,'CCG data'!E$3,FALSE)),ISBLANK(VLOOKUP($E234&amp;$D$85&amp;$D$86,'CCG data'!$A:$AD,'CCG data'!E$3,FALSE))),"",VLOOKUP($E234&amp;$D$85&amp;$D$86,'CCG data'!$A:$AD,'CCG data'!E$3,FALSE))</f>
        <v>0.18743343982960597</v>
      </c>
      <c r="W234" s="387"/>
      <c r="Z234" s="178">
        <f>IFERROR(VLOOKUP($E234&amp;$D$86, Outliers!$A$4:$P$214,13,FALSE),"0")</f>
        <v>1</v>
      </c>
      <c r="AA234" s="178">
        <f>IFERROR(VLOOKUP($E234&amp;$D$86, Outliers!$A$4:$P$214,14,FALSE),"0")</f>
        <v>0</v>
      </c>
      <c r="AB234" s="178">
        <f>IFERROR(VLOOKUP($E234&amp;$D$86, Outliers!$A$4:$P$214,15,FALSE),"0")</f>
        <v>0</v>
      </c>
    </row>
    <row r="235" spans="4:28" x14ac:dyDescent="0.25">
      <c r="D235" s="301"/>
      <c r="E235" s="107" t="s">
        <v>27</v>
      </c>
      <c r="F235" s="99" t="str">
        <f>IF(P234="","",VLOOKUP($E234&amp;$D$85&amp;$D$86,'CCG data'!$A:$AD,'CCG data'!W$3,FALSE))</f>
        <v/>
      </c>
      <c r="G235" s="100" t="str">
        <f>IF(P234="","",VLOOKUP($E234&amp;$D$85&amp;$D$86,'CCG data'!$A:$AD,'CCG data'!X$3,FALSE))</f>
        <v/>
      </c>
      <c r="H235" s="100">
        <f>IF(R234="","",VLOOKUP($E234&amp;$D$85&amp;$D$86,'CCG data'!$A:$AD,'CCG data'!Y$3,FALSE))</f>
        <v>97.8</v>
      </c>
      <c r="I235" s="100">
        <f>IF(R234="","",VLOOKUP($E234&amp;$D$85&amp;$D$86,'CCG data'!$A:$AD,'CCG data'!Z$3,FALSE))</f>
        <v>113.8</v>
      </c>
      <c r="J235" s="100">
        <f>IF(T234="","",VLOOKUP($E234&amp;$D$85&amp;$D$86,'CCG data'!$A:$AD,'CCG data'!AA$3,FALSE))</f>
        <v>12.4</v>
      </c>
      <c r="K235" s="100">
        <f>IF(T234="","",VLOOKUP($E234&amp;$D$85&amp;$D$86,'CCG data'!$A:$AD,'CCG data'!AB$3,FALSE))</f>
        <v>18.8</v>
      </c>
      <c r="L235" s="100">
        <f>IF(V234="","",VLOOKUP($E234&amp;$D$85&amp;$D$86,'CCG data'!$A:$AD,'CCG data'!AC$3,FALSE))</f>
        <v>23.4</v>
      </c>
      <c r="M235" s="100">
        <f>IF(V234="","",VLOOKUP($E234&amp;$D$85&amp;$D$86,'CCG data'!$A:$AD,'CCG data'!AD$3,FALSE))</f>
        <v>31.5</v>
      </c>
      <c r="N235" s="304"/>
      <c r="P235" s="162" t="str">
        <f>IF(P234="","",VLOOKUP($E234&amp;$D$85&amp;$D$86,'CCG data'!$A:$AD,'CCG data'!I$3,FALSE))</f>
        <v/>
      </c>
      <c r="Q235" s="15" t="str">
        <f>IF(P234="","",VLOOKUP($E234&amp;$D$85&amp;$D$86,'CCG data'!$A:$AD,'CCG data'!J$3,FALSE))</f>
        <v/>
      </c>
      <c r="R235" s="15">
        <f>IF(R234="","",VLOOKUP($E234&amp;$D$85&amp;$D$86,'CCG data'!$A:$AD,'CCG data'!K$3,FALSE))</f>
        <v>0.68700000000000006</v>
      </c>
      <c r="S235" s="15">
        <f>IF(R234="","",VLOOKUP($E234&amp;$D$85&amp;$D$86,'CCG data'!$A:$AD,'CCG data'!L$3,FALSE))</f>
        <v>0.745</v>
      </c>
      <c r="T235" s="15">
        <f>IF(T234="","",VLOOKUP($E234&amp;$D$85&amp;$D$86,'CCG data'!$A:$AD,'CCG data'!M$3,FALSE))</f>
        <v>7.9000000000000001E-2</v>
      </c>
      <c r="U235" s="15">
        <f>IF(T234="","",VLOOKUP($E234&amp;$D$85&amp;$D$86,'CCG data'!$A:$AD,'CCG data'!N$3,FALSE))</f>
        <v>0.11600000000000001</v>
      </c>
      <c r="V235" s="15">
        <f>IF(V234="","",VLOOKUP($E234&amp;$D$85&amp;$D$86,'CCG data'!$A:$AD,'CCG data'!O$3,FALSE))</f>
        <v>0.16400000000000001</v>
      </c>
      <c r="W235" s="142">
        <f>IF(V234="","",VLOOKUP($E234&amp;$D$85&amp;$D$86,'CCG data'!$A:$AD,'CCG data'!P$3,FALSE))</f>
        <v>0.214</v>
      </c>
      <c r="Z235" s="178" t="str">
        <f>IFERROR(VLOOKUP($E235&amp;$D$86, Outliers!$A$4:$P$214,13,FALSE),"0")</f>
        <v>0</v>
      </c>
      <c r="AA235" s="178" t="str">
        <f>IFERROR(VLOOKUP($E235&amp;$D$86, Outliers!$A$4:$P$214,14,FALSE),"0")</f>
        <v>0</v>
      </c>
      <c r="AB235" s="178" t="str">
        <f>IFERROR(VLOOKUP($E235&amp;$D$86, Outliers!$A$4:$P$214,15,FALSE),"0")</f>
        <v>0</v>
      </c>
    </row>
    <row r="236" spans="4:28" ht="15.75" x14ac:dyDescent="0.25">
      <c r="D236" s="301"/>
      <c r="E236" s="108" t="s">
        <v>465</v>
      </c>
      <c r="F236" s="372" t="str">
        <f>IF(OR(ISERROR(VLOOKUP($E236&amp;$D$85&amp;$D$86,'CCG data'!$A:$AD,'CCG data'!R$3,FALSE)),ISBLANK(VLOOKUP($E236&amp;$D$85&amp;$D$86,'CCG data'!$A:$AD,'CCG data'!R$3,FALSE))),"",VLOOKUP($E236&amp;$D$85&amp;$D$86,'CCG data'!$A:$AD,'CCG data'!R$3,FALSE))</f>
        <v/>
      </c>
      <c r="G236" s="373"/>
      <c r="H236" s="373">
        <f>IF(OR(ISERROR(VLOOKUP($E236&amp;$D$85&amp;$D$86,'CCG data'!$A:$AD,'CCG data'!S$3,FALSE)),ISBLANK(VLOOKUP($E236&amp;$D$85&amp;$D$86,'CCG data'!$A:$AD,'CCG data'!S$3,FALSE))),"",VLOOKUP($E236&amp;$D$85&amp;$D$86,'CCG data'!$A:$AD,'CCG data'!S$3,FALSE))</f>
        <v>107.6</v>
      </c>
      <c r="I236" s="373"/>
      <c r="J236" s="373">
        <f>IF(OR(ISERROR(VLOOKUP($E236&amp;$D$85&amp;$D$86,'CCG data'!$A:$AD,'CCG data'!T$3,FALSE)),ISBLANK(VLOOKUP($E236&amp;$D$85&amp;$D$86,'CCG data'!$A:$AD,'CCG data'!T$3,FALSE))),"",VLOOKUP($E236&amp;$D$85&amp;$D$86,'CCG data'!$A:$AD,'CCG data'!T$3,FALSE))</f>
        <v>13.7</v>
      </c>
      <c r="K236" s="373"/>
      <c r="L236" s="373">
        <f>IF(OR(ISERROR(VLOOKUP($E236&amp;$D$85&amp;$D$86,'CCG data'!$A:$AD,'CCG data'!U$3,FALSE)),ISBLANK(VLOOKUP($E236&amp;$D$85&amp;$D$86,'CCG data'!$A:$AD,'CCG data'!U$3,FALSE))),"",VLOOKUP($E236&amp;$D$85&amp;$D$86,'CCG data'!$A:$AD,'CCG data'!U$3,FALSE))</f>
        <v>11.5</v>
      </c>
      <c r="M236" s="374"/>
      <c r="N236" s="303">
        <f>IF(OR(ISERROR(VLOOKUP($E236&amp;$D$85&amp;$D$86,'CCG data'!$A:$AD,'CCG data'!G$3,FALSE)),ISBLANK(VLOOKUP($E236&amp;$D$85&amp;$D$86,'CCG data'!$A:$AD,'CCG data'!G$3,FALSE))),"",VLOOKUP($E236&amp;$D$85&amp;$D$86,'CCG data'!$A:$AD,'CCG data'!G$3,FALSE))</f>
        <v>1137</v>
      </c>
      <c r="P236" s="354" t="str">
        <f>IF(OR(ISERROR(VLOOKUP($E236&amp;$D$85&amp;$D$86,'CCG data'!$A:$AD,'CCG data'!B$3,FALSE)),ISBLANK(VLOOKUP($E236&amp;$D$85&amp;$D$86,'CCG data'!$A:$AD,'CCG data'!B$3,FALSE))),"",VLOOKUP($E236&amp;$D$85&amp;$D$86,'CCG data'!$A:$AD,'CCG data'!B$3,FALSE))</f>
        <v/>
      </c>
      <c r="Q236" s="246"/>
      <c r="R236" s="246">
        <f>IF(OR(ISERROR(VLOOKUP($E236&amp;$D$85&amp;$D$86,'CCG data'!$A:$AD,'CCG data'!C$3,FALSE)),ISBLANK(VLOOKUP($E236&amp;$D$85&amp;$D$86,'CCG data'!$A:$AD,'CCG data'!C$3,FALSE))),"",VLOOKUP($E236&amp;$D$85&amp;$D$86,'CCG data'!$A:$AD,'CCG data'!C$3,FALSE))</f>
        <v>0.82233948988566408</v>
      </c>
      <c r="S236" s="246"/>
      <c r="T236" s="246">
        <f>IF(OR(ISERROR(VLOOKUP($E236&amp;$D$85&amp;$D$86,'CCG data'!$A:$AD,'CCG data'!D$3,FALSE)),ISBLANK(VLOOKUP($E236&amp;$D$85&amp;$D$86,'CCG data'!$A:$AD,'CCG data'!D$3,FALSE))),"",VLOOKUP($E236&amp;$D$85&amp;$D$86,'CCG data'!$A:$AD,'CCG data'!D$3,FALSE))</f>
        <v>8.9709762532981532E-2</v>
      </c>
      <c r="U236" s="246"/>
      <c r="V236" s="246">
        <f>IF(OR(ISERROR(VLOOKUP($E236&amp;$D$85&amp;$D$86,'CCG data'!$A:$AD,'CCG data'!E$3,FALSE)),ISBLANK(VLOOKUP($E236&amp;$D$85&amp;$D$86,'CCG data'!$A:$AD,'CCG data'!E$3,FALSE))),"",VLOOKUP($E236&amp;$D$85&amp;$D$86,'CCG data'!$A:$AD,'CCG data'!E$3,FALSE))</f>
        <v>8.7950747581354446E-2</v>
      </c>
      <c r="W236" s="387"/>
      <c r="Z236" s="178">
        <f>IFERROR(VLOOKUP($E236&amp;$D$86, Outliers!$A$4:$P$214,13,FALSE),"0")</f>
        <v>1</v>
      </c>
      <c r="AA236" s="178">
        <f>IFERROR(VLOOKUP($E236&amp;$D$86, Outliers!$A$4:$P$214,14,FALSE),"0")</f>
        <v>0</v>
      </c>
      <c r="AB236" s="178">
        <f>IFERROR(VLOOKUP($E236&amp;$D$86, Outliers!$A$4:$P$214,15,FALSE),"0")</f>
        <v>1</v>
      </c>
    </row>
    <row r="237" spans="4:28" x14ac:dyDescent="0.25">
      <c r="D237" s="301"/>
      <c r="E237" s="107" t="s">
        <v>27</v>
      </c>
      <c r="F237" s="99" t="str">
        <f>IF(P236="","",VLOOKUP($E236&amp;$D$85&amp;$D$86,'CCG data'!$A:$AD,'CCG data'!W$3,FALSE))</f>
        <v/>
      </c>
      <c r="G237" s="100" t="str">
        <f>IF(P236="","",VLOOKUP($E236&amp;$D$85&amp;$D$86,'CCG data'!$A:$AD,'CCG data'!X$3,FALSE))</f>
        <v/>
      </c>
      <c r="H237" s="100">
        <f>IF(R236="","",VLOOKUP($E236&amp;$D$85&amp;$D$86,'CCG data'!$A:$AD,'CCG data'!Y$3,FALSE))</f>
        <v>100.7</v>
      </c>
      <c r="I237" s="100">
        <f>IF(R236="","",VLOOKUP($E236&amp;$D$85&amp;$D$86,'CCG data'!$A:$AD,'CCG data'!Z$3,FALSE))</f>
        <v>114.5</v>
      </c>
      <c r="J237" s="100">
        <f>IF(T236="","",VLOOKUP($E236&amp;$D$85&amp;$D$86,'CCG data'!$A:$AD,'CCG data'!AA$3,FALSE))</f>
        <v>11</v>
      </c>
      <c r="K237" s="100">
        <f>IF(T236="","",VLOOKUP($E236&amp;$D$85&amp;$D$86,'CCG data'!$A:$AD,'CCG data'!AB$3,FALSE))</f>
        <v>16.3</v>
      </c>
      <c r="L237" s="100">
        <f>IF(V236="","",VLOOKUP($E236&amp;$D$85&amp;$D$86,'CCG data'!$A:$AD,'CCG data'!AC$3,FALSE))</f>
        <v>9.1999999999999993</v>
      </c>
      <c r="M237" s="100">
        <f>IF(V236="","",VLOOKUP($E236&amp;$D$85&amp;$D$86,'CCG data'!$A:$AD,'CCG data'!AD$3,FALSE))</f>
        <v>13.7</v>
      </c>
      <c r="N237" s="304"/>
      <c r="P237" s="162" t="str">
        <f>IF(P236="","",VLOOKUP($E236&amp;$D$85&amp;$D$86,'CCG data'!$A:$AD,'CCG data'!I$3,FALSE))</f>
        <v/>
      </c>
      <c r="Q237" s="15" t="str">
        <f>IF(P236="","",VLOOKUP($E236&amp;$D$85&amp;$D$86,'CCG data'!$A:$AD,'CCG data'!J$3,FALSE))</f>
        <v/>
      </c>
      <c r="R237" s="15">
        <f>IF(R236="","",VLOOKUP($E236&amp;$D$85&amp;$D$86,'CCG data'!$A:$AD,'CCG data'!K$3,FALSE))</f>
        <v>0.79900000000000004</v>
      </c>
      <c r="S237" s="15">
        <f>IF(R236="","",VLOOKUP($E236&amp;$D$85&amp;$D$86,'CCG data'!$A:$AD,'CCG data'!L$3,FALSE))</f>
        <v>0.84299999999999997</v>
      </c>
      <c r="T237" s="15">
        <f>IF(T236="","",VLOOKUP($E236&amp;$D$85&amp;$D$86,'CCG data'!$A:$AD,'CCG data'!M$3,FALSE))</f>
        <v>7.3999999999999996E-2</v>
      </c>
      <c r="U237" s="15">
        <f>IF(T236="","",VLOOKUP($E236&amp;$D$85&amp;$D$86,'CCG data'!$A:$AD,'CCG data'!N$3,FALSE))</f>
        <v>0.108</v>
      </c>
      <c r="V237" s="15">
        <f>IF(V236="","",VLOOKUP($E236&amp;$D$85&amp;$D$86,'CCG data'!$A:$AD,'CCG data'!O$3,FALSE))</f>
        <v>7.2999999999999995E-2</v>
      </c>
      <c r="W237" s="142">
        <f>IF(V236="","",VLOOKUP($E236&amp;$D$85&amp;$D$86,'CCG data'!$A:$AD,'CCG data'!P$3,FALSE))</f>
        <v>0.106</v>
      </c>
      <c r="Z237" s="178" t="str">
        <f>IFERROR(VLOOKUP($E237&amp;$D$86, Outliers!$A$4:$P$214,13,FALSE),"0")</f>
        <v>0</v>
      </c>
      <c r="AA237" s="178" t="str">
        <f>IFERROR(VLOOKUP($E237&amp;$D$86, Outliers!$A$4:$P$214,14,FALSE),"0")</f>
        <v>0</v>
      </c>
      <c r="AB237" s="178" t="str">
        <f>IFERROR(VLOOKUP($E237&amp;$D$86, Outliers!$A$4:$P$214,15,FALSE),"0")</f>
        <v>0</v>
      </c>
    </row>
    <row r="238" spans="4:28" ht="15.75" x14ac:dyDescent="0.25">
      <c r="D238" s="301"/>
      <c r="E238" s="108" t="s">
        <v>466</v>
      </c>
      <c r="F238" s="372" t="str">
        <f>IF(OR(ISERROR(VLOOKUP($E238&amp;$D$85&amp;$D$86,'CCG data'!$A:$AD,'CCG data'!R$3,FALSE)),ISBLANK(VLOOKUP($E238&amp;$D$85&amp;$D$86,'CCG data'!$A:$AD,'CCG data'!R$3,FALSE))),"",VLOOKUP($E238&amp;$D$85&amp;$D$86,'CCG data'!$A:$AD,'CCG data'!R$3,FALSE))</f>
        <v/>
      </c>
      <c r="G238" s="373"/>
      <c r="H238" s="373">
        <f>IF(OR(ISERROR(VLOOKUP($E238&amp;$D$85&amp;$D$86,'CCG data'!$A:$AD,'CCG data'!S$3,FALSE)),ISBLANK(VLOOKUP($E238&amp;$D$85&amp;$D$86,'CCG data'!$A:$AD,'CCG data'!S$3,FALSE))),"",VLOOKUP($E238&amp;$D$85&amp;$D$86,'CCG data'!$A:$AD,'CCG data'!S$3,FALSE))</f>
        <v>121.4</v>
      </c>
      <c r="I238" s="373"/>
      <c r="J238" s="373">
        <f>IF(OR(ISERROR(VLOOKUP($E238&amp;$D$85&amp;$D$86,'CCG data'!$A:$AD,'CCG data'!T$3,FALSE)),ISBLANK(VLOOKUP($E238&amp;$D$85&amp;$D$86,'CCG data'!$A:$AD,'CCG data'!T$3,FALSE))),"",VLOOKUP($E238&amp;$D$85&amp;$D$86,'CCG data'!$A:$AD,'CCG data'!T$3,FALSE))</f>
        <v>15.9</v>
      </c>
      <c r="K238" s="373"/>
      <c r="L238" s="373">
        <f>IF(OR(ISERROR(VLOOKUP($E238&amp;$D$85&amp;$D$86,'CCG data'!$A:$AD,'CCG data'!U$3,FALSE)),ISBLANK(VLOOKUP($E238&amp;$D$85&amp;$D$86,'CCG data'!$A:$AD,'CCG data'!U$3,FALSE))),"",VLOOKUP($E238&amp;$D$85&amp;$D$86,'CCG data'!$A:$AD,'CCG data'!U$3,FALSE))</f>
        <v>17.899999999999999</v>
      </c>
      <c r="M238" s="374"/>
      <c r="N238" s="303">
        <f>IF(OR(ISERROR(VLOOKUP($E238&amp;$D$85&amp;$D$86,'CCG data'!$A:$AD,'CCG data'!G$3,FALSE)),ISBLANK(VLOOKUP($E238&amp;$D$85&amp;$D$86,'CCG data'!$A:$AD,'CCG data'!G$3,FALSE))),"",VLOOKUP($E238&amp;$D$85&amp;$D$86,'CCG data'!$A:$AD,'CCG data'!G$3,FALSE))</f>
        <v>1139</v>
      </c>
      <c r="P238" s="354" t="str">
        <f>IF(OR(ISERROR(VLOOKUP($E238&amp;$D$85&amp;$D$86,'CCG data'!$A:$AD,'CCG data'!B$3,FALSE)),ISBLANK(VLOOKUP($E238&amp;$D$85&amp;$D$86,'CCG data'!$A:$AD,'CCG data'!B$3,FALSE))),"",VLOOKUP($E238&amp;$D$85&amp;$D$86,'CCG data'!$A:$AD,'CCG data'!B$3,FALSE))</f>
        <v/>
      </c>
      <c r="Q238" s="246"/>
      <c r="R238" s="246">
        <f>IF(OR(ISERROR(VLOOKUP($E238&amp;$D$85&amp;$D$86,'CCG data'!$A:$AD,'CCG data'!C$3,FALSE)),ISBLANK(VLOOKUP($E238&amp;$D$85&amp;$D$86,'CCG data'!$A:$AD,'CCG data'!C$3,FALSE))),"",VLOOKUP($E238&amp;$D$85&amp;$D$86,'CCG data'!$A:$AD,'CCG data'!C$3,FALSE))</f>
        <v>0.78402107111501318</v>
      </c>
      <c r="S238" s="246"/>
      <c r="T238" s="246">
        <f>IF(OR(ISERROR(VLOOKUP($E238&amp;$D$85&amp;$D$86,'CCG data'!$A:$AD,'CCG data'!D$3,FALSE)),ISBLANK(VLOOKUP($E238&amp;$D$85&amp;$D$86,'CCG data'!$A:$AD,'CCG data'!D$3,FALSE))),"",VLOOKUP($E238&amp;$D$85&amp;$D$86,'CCG data'!$A:$AD,'CCG data'!D$3,FALSE))</f>
        <v>0.1009657594381036</v>
      </c>
      <c r="U238" s="246"/>
      <c r="V238" s="246">
        <f>IF(OR(ISERROR(VLOOKUP($E238&amp;$D$85&amp;$D$86,'CCG data'!$A:$AD,'CCG data'!E$3,FALSE)),ISBLANK(VLOOKUP($E238&amp;$D$85&amp;$D$86,'CCG data'!$A:$AD,'CCG data'!E$3,FALSE))),"",VLOOKUP($E238&amp;$D$85&amp;$D$86,'CCG data'!$A:$AD,'CCG data'!E$3,FALSE))</f>
        <v>0.11501316944688324</v>
      </c>
      <c r="W238" s="387"/>
      <c r="Z238" s="178">
        <f>IFERROR(VLOOKUP($E238&amp;$D$86, Outliers!$A$4:$P$214,13,FALSE),"0")</f>
        <v>0</v>
      </c>
      <c r="AA238" s="178">
        <f>IFERROR(VLOOKUP($E238&amp;$D$86, Outliers!$A$4:$P$214,14,FALSE),"0")</f>
        <v>0</v>
      </c>
      <c r="AB238" s="178">
        <f>IFERROR(VLOOKUP($E238&amp;$D$86, Outliers!$A$4:$P$214,15,FALSE),"0")</f>
        <v>1</v>
      </c>
    </row>
    <row r="239" spans="4:28" x14ac:dyDescent="0.25">
      <c r="D239" s="301"/>
      <c r="E239" s="107" t="s">
        <v>27</v>
      </c>
      <c r="F239" s="99" t="str">
        <f>IF(P238="","",VLOOKUP($E238&amp;$D$85&amp;$D$86,'CCG data'!$A:$AD,'CCG data'!W$3,FALSE))</f>
        <v/>
      </c>
      <c r="G239" s="100" t="str">
        <f>IF(P238="","",VLOOKUP($E238&amp;$D$85&amp;$D$86,'CCG data'!$A:$AD,'CCG data'!X$3,FALSE))</f>
        <v/>
      </c>
      <c r="H239" s="100">
        <f>IF(R238="","",VLOOKUP($E238&amp;$D$85&amp;$D$86,'CCG data'!$A:$AD,'CCG data'!Y$3,FALSE))</f>
        <v>113.5</v>
      </c>
      <c r="I239" s="100">
        <f>IF(R238="","",VLOOKUP($E238&amp;$D$85&amp;$D$86,'CCG data'!$A:$AD,'CCG data'!Z$3,FALSE))</f>
        <v>129.4</v>
      </c>
      <c r="J239" s="100">
        <f>IF(T238="","",VLOOKUP($E238&amp;$D$85&amp;$D$86,'CCG data'!$A:$AD,'CCG data'!AA$3,FALSE))</f>
        <v>13</v>
      </c>
      <c r="K239" s="100">
        <f>IF(T238="","",VLOOKUP($E238&amp;$D$85&amp;$D$86,'CCG data'!$A:$AD,'CCG data'!AB$3,FALSE))</f>
        <v>18.8</v>
      </c>
      <c r="L239" s="100">
        <f>IF(V238="","",VLOOKUP($E238&amp;$D$85&amp;$D$86,'CCG data'!$A:$AD,'CCG data'!AC$3,FALSE))</f>
        <v>14.9</v>
      </c>
      <c r="M239" s="100">
        <f>IF(V238="","",VLOOKUP($E238&amp;$D$85&amp;$D$86,'CCG data'!$A:$AD,'CCG data'!AD$3,FALSE))</f>
        <v>21</v>
      </c>
      <c r="N239" s="304"/>
      <c r="P239" s="162" t="str">
        <f>IF(P238="","",VLOOKUP($E238&amp;$D$85&amp;$D$86,'CCG data'!$A:$AD,'CCG data'!I$3,FALSE))</f>
        <v/>
      </c>
      <c r="Q239" s="15" t="str">
        <f>IF(P238="","",VLOOKUP($E238&amp;$D$85&amp;$D$86,'CCG data'!$A:$AD,'CCG data'!J$3,FALSE))</f>
        <v/>
      </c>
      <c r="R239" s="15">
        <f>IF(R238="","",VLOOKUP($E238&amp;$D$85&amp;$D$86,'CCG data'!$A:$AD,'CCG data'!K$3,FALSE))</f>
        <v>0.75900000000000001</v>
      </c>
      <c r="S239" s="15">
        <f>IF(R238="","",VLOOKUP($E238&amp;$D$85&amp;$D$86,'CCG data'!$A:$AD,'CCG data'!L$3,FALSE))</f>
        <v>0.80700000000000005</v>
      </c>
      <c r="T239" s="15">
        <f>IF(T238="","",VLOOKUP($E238&amp;$D$85&amp;$D$86,'CCG data'!$A:$AD,'CCG data'!M$3,FALSE))</f>
        <v>8.5000000000000006E-2</v>
      </c>
      <c r="U239" s="15">
        <f>IF(T238="","",VLOOKUP($E238&amp;$D$85&amp;$D$86,'CCG data'!$A:$AD,'CCG data'!N$3,FALSE))</f>
        <v>0.12</v>
      </c>
      <c r="V239" s="15">
        <f>IF(V238="","",VLOOKUP($E238&amp;$D$85&amp;$D$86,'CCG data'!$A:$AD,'CCG data'!O$3,FALSE))</f>
        <v>9.8000000000000004E-2</v>
      </c>
      <c r="W239" s="142">
        <f>IF(V238="","",VLOOKUP($E238&amp;$D$85&amp;$D$86,'CCG data'!$A:$AD,'CCG data'!P$3,FALSE))</f>
        <v>0.13500000000000001</v>
      </c>
      <c r="Z239" s="178" t="str">
        <f>IFERROR(VLOOKUP($E239&amp;$D$86, Outliers!$A$4:$P$214,13,FALSE),"0")</f>
        <v>0</v>
      </c>
      <c r="AA239" s="178" t="str">
        <f>IFERROR(VLOOKUP($E239&amp;$D$86, Outliers!$A$4:$P$214,14,FALSE),"0")</f>
        <v>0</v>
      </c>
      <c r="AB239" s="178" t="str">
        <f>IFERROR(VLOOKUP($E239&amp;$D$86, Outliers!$A$4:$P$214,15,FALSE),"0")</f>
        <v>0</v>
      </c>
    </row>
    <row r="240" spans="4:28" ht="15.75" x14ac:dyDescent="0.25">
      <c r="D240" s="301"/>
      <c r="E240" s="108" t="s">
        <v>220</v>
      </c>
      <c r="F240" s="372" t="str">
        <f>IF(OR(ISERROR(VLOOKUP($E240&amp;$D$85&amp;$D$86,'CCG data'!$A:$AD,'CCG data'!R$3,FALSE)),ISBLANK(VLOOKUP($E240&amp;$D$85&amp;$D$86,'CCG data'!$A:$AD,'CCG data'!R$3,FALSE))),"",VLOOKUP($E240&amp;$D$85&amp;$D$86,'CCG data'!$A:$AD,'CCG data'!R$3,FALSE))</f>
        <v/>
      </c>
      <c r="G240" s="373"/>
      <c r="H240" s="373">
        <f>IF(OR(ISERROR(VLOOKUP($E240&amp;$D$85&amp;$D$86,'CCG data'!$A:$AD,'CCG data'!S$3,FALSE)),ISBLANK(VLOOKUP($E240&amp;$D$85&amp;$D$86,'CCG data'!$A:$AD,'CCG data'!S$3,FALSE))),"",VLOOKUP($E240&amp;$D$85&amp;$D$86,'CCG data'!$A:$AD,'CCG data'!S$3,FALSE))</f>
        <v>140.30000000000001</v>
      </c>
      <c r="I240" s="373"/>
      <c r="J240" s="373">
        <f>IF(OR(ISERROR(VLOOKUP($E240&amp;$D$85&amp;$D$86,'CCG data'!$A:$AD,'CCG data'!T$3,FALSE)),ISBLANK(VLOOKUP($E240&amp;$D$85&amp;$D$86,'CCG data'!$A:$AD,'CCG data'!T$3,FALSE))),"",VLOOKUP($E240&amp;$D$85&amp;$D$86,'CCG data'!$A:$AD,'CCG data'!T$3,FALSE))</f>
        <v>13.8</v>
      </c>
      <c r="K240" s="373"/>
      <c r="L240" s="373">
        <f>IF(OR(ISERROR(VLOOKUP($E240&amp;$D$85&amp;$D$86,'CCG data'!$A:$AD,'CCG data'!U$3,FALSE)),ISBLANK(VLOOKUP($E240&amp;$D$85&amp;$D$86,'CCG data'!$A:$AD,'CCG data'!U$3,FALSE))),"",VLOOKUP($E240&amp;$D$85&amp;$D$86,'CCG data'!$A:$AD,'CCG data'!U$3,FALSE))</f>
        <v>25.8</v>
      </c>
      <c r="M240" s="374"/>
      <c r="N240" s="303">
        <f>IF(OR(ISERROR(VLOOKUP($E240&amp;$D$85&amp;$D$86,'CCG data'!$A:$AD,'CCG data'!G$3,FALSE)),ISBLANK(VLOOKUP($E240&amp;$D$85&amp;$D$86,'CCG data'!$A:$AD,'CCG data'!G$3,FALSE))),"",VLOOKUP($E240&amp;$D$85&amp;$D$86,'CCG data'!$A:$AD,'CCG data'!G$3,FALSE))</f>
        <v>1351</v>
      </c>
      <c r="P240" s="354" t="str">
        <f>IF(OR(ISERROR(VLOOKUP($E240&amp;$D$85&amp;$D$86,'CCG data'!$A:$AD,'CCG data'!B$3,FALSE)),ISBLANK(VLOOKUP($E240&amp;$D$85&amp;$D$86,'CCG data'!$A:$AD,'CCG data'!B$3,FALSE))),"",VLOOKUP($E240&amp;$D$85&amp;$D$86,'CCG data'!$A:$AD,'CCG data'!B$3,FALSE))</f>
        <v/>
      </c>
      <c r="Q240" s="246"/>
      <c r="R240" s="246">
        <f>IF(OR(ISERROR(VLOOKUP($E240&amp;$D$85&amp;$D$86,'CCG data'!$A:$AD,'CCG data'!C$3,FALSE)),ISBLANK(VLOOKUP($E240&amp;$D$85&amp;$D$86,'CCG data'!$A:$AD,'CCG data'!C$3,FALSE))),"",VLOOKUP($E240&amp;$D$85&amp;$D$86,'CCG data'!$A:$AD,'CCG data'!C$3,FALSE))</f>
        <v>0.78534418948926721</v>
      </c>
      <c r="S240" s="246"/>
      <c r="T240" s="246">
        <f>IF(OR(ISERROR(VLOOKUP($E240&amp;$D$85&amp;$D$86,'CCG data'!$A:$AD,'CCG data'!D$3,FALSE)),ISBLANK(VLOOKUP($E240&amp;$D$85&amp;$D$86,'CCG data'!$A:$AD,'CCG data'!D$3,FALSE))),"",VLOOKUP($E240&amp;$D$85&amp;$D$86,'CCG data'!$A:$AD,'CCG data'!D$3,FALSE))</f>
        <v>7.0318282753515912E-2</v>
      </c>
      <c r="U240" s="246"/>
      <c r="V240" s="246">
        <f>IF(OR(ISERROR(VLOOKUP($E240&amp;$D$85&amp;$D$86,'CCG data'!$A:$AD,'CCG data'!E$3,FALSE)),ISBLANK(VLOOKUP($E240&amp;$D$85&amp;$D$86,'CCG data'!$A:$AD,'CCG data'!E$3,FALSE))),"",VLOOKUP($E240&amp;$D$85&amp;$D$86,'CCG data'!$A:$AD,'CCG data'!E$3,FALSE))</f>
        <v>0.14433752775721687</v>
      </c>
      <c r="W240" s="387"/>
      <c r="Z240" s="178">
        <f>IFERROR(VLOOKUP($E240&amp;$D$86, Outliers!$A$4:$P$214,13,FALSE),"0")</f>
        <v>0</v>
      </c>
      <c r="AA240" s="178">
        <f>IFERROR(VLOOKUP($E240&amp;$D$86, Outliers!$A$4:$P$214,14,FALSE),"0")</f>
        <v>0</v>
      </c>
      <c r="AB240" s="178">
        <f>IFERROR(VLOOKUP($E240&amp;$D$86, Outliers!$A$4:$P$214,15,FALSE),"0")</f>
        <v>0</v>
      </c>
    </row>
    <row r="241" spans="4:28" x14ac:dyDescent="0.25">
      <c r="D241" s="301"/>
      <c r="E241" s="107" t="s">
        <v>27</v>
      </c>
      <c r="F241" s="99" t="str">
        <f>IF(P240="","",VLOOKUP($E240&amp;$D$85&amp;$D$86,'CCG data'!$A:$AD,'CCG data'!W$3,FALSE))</f>
        <v/>
      </c>
      <c r="G241" s="100" t="str">
        <f>IF(P240="","",VLOOKUP($E240&amp;$D$85&amp;$D$86,'CCG data'!$A:$AD,'CCG data'!X$3,FALSE))</f>
        <v/>
      </c>
      <c r="H241" s="100">
        <f>IF(R240="","",VLOOKUP($E240&amp;$D$85&amp;$D$86,'CCG data'!$A:$AD,'CCG data'!Y$3,FALSE))</f>
        <v>131.9</v>
      </c>
      <c r="I241" s="100">
        <f>IF(R240="","",VLOOKUP($E240&amp;$D$85&amp;$D$86,'CCG data'!$A:$AD,'CCG data'!Z$3,FALSE))</f>
        <v>148.69999999999999</v>
      </c>
      <c r="J241" s="100">
        <f>IF(T240="","",VLOOKUP($E240&amp;$D$85&amp;$D$86,'CCG data'!$A:$AD,'CCG data'!AA$3,FALSE))</f>
        <v>11</v>
      </c>
      <c r="K241" s="100">
        <f>IF(T240="","",VLOOKUP($E240&amp;$D$85&amp;$D$86,'CCG data'!$A:$AD,'CCG data'!AB$3,FALSE))</f>
        <v>16.600000000000001</v>
      </c>
      <c r="L241" s="100">
        <f>IF(V240="","",VLOOKUP($E240&amp;$D$85&amp;$D$86,'CCG data'!$A:$AD,'CCG data'!AC$3,FALSE))</f>
        <v>22.1</v>
      </c>
      <c r="M241" s="100">
        <f>IF(V240="","",VLOOKUP($E240&amp;$D$85&amp;$D$86,'CCG data'!$A:$AD,'CCG data'!AD$3,FALSE))</f>
        <v>29.4</v>
      </c>
      <c r="N241" s="304"/>
      <c r="P241" s="162" t="str">
        <f>IF(P240="","",VLOOKUP($E240&amp;$D$85&amp;$D$86,'CCG data'!$A:$AD,'CCG data'!I$3,FALSE))</f>
        <v/>
      </c>
      <c r="Q241" s="15" t="str">
        <f>IF(P240="","",VLOOKUP($E240&amp;$D$85&amp;$D$86,'CCG data'!$A:$AD,'CCG data'!J$3,FALSE))</f>
        <v/>
      </c>
      <c r="R241" s="15">
        <f>IF(R240="","",VLOOKUP($E240&amp;$D$85&amp;$D$86,'CCG data'!$A:$AD,'CCG data'!K$3,FALSE))</f>
        <v>0.76300000000000001</v>
      </c>
      <c r="S241" s="15">
        <f>IF(R240="","",VLOOKUP($E240&amp;$D$85&amp;$D$86,'CCG data'!$A:$AD,'CCG data'!L$3,FALSE))</f>
        <v>0.80600000000000005</v>
      </c>
      <c r="T241" s="15">
        <f>IF(T240="","",VLOOKUP($E240&amp;$D$85&amp;$D$86,'CCG data'!$A:$AD,'CCG data'!M$3,FALSE))</f>
        <v>5.8000000000000003E-2</v>
      </c>
      <c r="U241" s="15">
        <f>IF(T240="","",VLOOKUP($E240&amp;$D$85&amp;$D$86,'CCG data'!$A:$AD,'CCG data'!N$3,FALSE))</f>
        <v>8.5000000000000006E-2</v>
      </c>
      <c r="V241" s="15">
        <f>IF(V240="","",VLOOKUP($E240&amp;$D$85&amp;$D$86,'CCG data'!$A:$AD,'CCG data'!O$3,FALSE))</f>
        <v>0.127</v>
      </c>
      <c r="W241" s="142">
        <f>IF(V240="","",VLOOKUP($E240&amp;$D$85&amp;$D$86,'CCG data'!$A:$AD,'CCG data'!P$3,FALSE))</f>
        <v>0.16400000000000001</v>
      </c>
      <c r="Z241" s="178" t="str">
        <f>IFERROR(VLOOKUP($E241&amp;$D$86, Outliers!$A$4:$P$214,13,FALSE),"0")</f>
        <v>0</v>
      </c>
      <c r="AA241" s="178" t="str">
        <f>IFERROR(VLOOKUP($E241&amp;$D$86, Outliers!$A$4:$P$214,14,FALSE),"0")</f>
        <v>0</v>
      </c>
      <c r="AB241" s="178" t="str">
        <f>IFERROR(VLOOKUP($E241&amp;$D$86, Outliers!$A$4:$P$214,15,FALSE),"0")</f>
        <v>0</v>
      </c>
    </row>
    <row r="242" spans="4:28" ht="15.75" x14ac:dyDescent="0.25">
      <c r="D242" s="301"/>
      <c r="E242" s="108" t="s">
        <v>221</v>
      </c>
      <c r="F242" s="372" t="str">
        <f>IF(OR(ISERROR(VLOOKUP($E242&amp;$D$85&amp;$D$86,'CCG data'!$A:$AD,'CCG data'!R$3,FALSE)),ISBLANK(VLOOKUP($E242&amp;$D$85&amp;$D$86,'CCG data'!$A:$AD,'CCG data'!R$3,FALSE))),"",VLOOKUP($E242&amp;$D$85&amp;$D$86,'CCG data'!$A:$AD,'CCG data'!R$3,FALSE))</f>
        <v/>
      </c>
      <c r="G242" s="373"/>
      <c r="H242" s="373">
        <f>IF(OR(ISERROR(VLOOKUP($E242&amp;$D$85&amp;$D$86,'CCG data'!$A:$AD,'CCG data'!S$3,FALSE)),ISBLANK(VLOOKUP($E242&amp;$D$85&amp;$D$86,'CCG data'!$A:$AD,'CCG data'!S$3,FALSE))),"",VLOOKUP($E242&amp;$D$85&amp;$D$86,'CCG data'!$A:$AD,'CCG data'!S$3,FALSE))</f>
        <v>147.30000000000001</v>
      </c>
      <c r="I242" s="373"/>
      <c r="J242" s="373">
        <f>IF(OR(ISERROR(VLOOKUP($E242&amp;$D$85&amp;$D$86,'CCG data'!$A:$AD,'CCG data'!T$3,FALSE)),ISBLANK(VLOOKUP($E242&amp;$D$85&amp;$D$86,'CCG data'!$A:$AD,'CCG data'!T$3,FALSE))),"",VLOOKUP($E242&amp;$D$85&amp;$D$86,'CCG data'!$A:$AD,'CCG data'!T$3,FALSE))</f>
        <v>8.1</v>
      </c>
      <c r="K242" s="373"/>
      <c r="L242" s="373">
        <f>IF(OR(ISERROR(VLOOKUP($E242&amp;$D$85&amp;$D$86,'CCG data'!$A:$AD,'CCG data'!U$3,FALSE)),ISBLANK(VLOOKUP($E242&amp;$D$85&amp;$D$86,'CCG data'!$A:$AD,'CCG data'!U$3,FALSE))),"",VLOOKUP($E242&amp;$D$85&amp;$D$86,'CCG data'!$A:$AD,'CCG data'!U$3,FALSE))</f>
        <v>26</v>
      </c>
      <c r="M242" s="374"/>
      <c r="N242" s="303">
        <f>IF(OR(ISERROR(VLOOKUP($E242&amp;$D$85&amp;$D$86,'CCG data'!$A:$AD,'CCG data'!G$3,FALSE)),ISBLANK(VLOOKUP($E242&amp;$D$85&amp;$D$86,'CCG data'!$A:$AD,'CCG data'!G$3,FALSE))),"",VLOOKUP($E242&amp;$D$85&amp;$D$86,'CCG data'!$A:$AD,'CCG data'!G$3,FALSE))</f>
        <v>1302</v>
      </c>
      <c r="P242" s="354" t="str">
        <f>IF(OR(ISERROR(VLOOKUP($E242&amp;$D$85&amp;$D$86,'CCG data'!$A:$AD,'CCG data'!B$3,FALSE)),ISBLANK(VLOOKUP($E242&amp;$D$85&amp;$D$86,'CCG data'!$A:$AD,'CCG data'!B$3,FALSE))),"",VLOOKUP($E242&amp;$D$85&amp;$D$86,'CCG data'!$A:$AD,'CCG data'!B$3,FALSE))</f>
        <v/>
      </c>
      <c r="Q242" s="246"/>
      <c r="R242" s="246">
        <f>IF(OR(ISERROR(VLOOKUP($E242&amp;$D$85&amp;$D$86,'CCG data'!$A:$AD,'CCG data'!C$3,FALSE)),ISBLANK(VLOOKUP($E242&amp;$D$85&amp;$D$86,'CCG data'!$A:$AD,'CCG data'!C$3,FALSE))),"",VLOOKUP($E242&amp;$D$85&amp;$D$86,'CCG data'!$A:$AD,'CCG data'!C$3,FALSE))</f>
        <v>0.81874039938556065</v>
      </c>
      <c r="S242" s="246"/>
      <c r="T242" s="246">
        <f>IF(OR(ISERROR(VLOOKUP($E242&amp;$D$85&amp;$D$86,'CCG data'!$A:$AD,'CCG data'!D$3,FALSE)),ISBLANK(VLOOKUP($E242&amp;$D$85&amp;$D$86,'CCG data'!$A:$AD,'CCG data'!D$3,FALSE))),"",VLOOKUP($E242&amp;$D$85&amp;$D$86,'CCG data'!$A:$AD,'CCG data'!D$3,FALSE))</f>
        <v>3.9170506912442393E-2</v>
      </c>
      <c r="U242" s="246"/>
      <c r="V242" s="246">
        <f>IF(OR(ISERROR(VLOOKUP($E242&amp;$D$85&amp;$D$86,'CCG data'!$A:$AD,'CCG data'!E$3,FALSE)),ISBLANK(VLOOKUP($E242&amp;$D$85&amp;$D$86,'CCG data'!$A:$AD,'CCG data'!E$3,FALSE))),"",VLOOKUP($E242&amp;$D$85&amp;$D$86,'CCG data'!$A:$AD,'CCG data'!E$3,FALSE))</f>
        <v>0.14208909370199693</v>
      </c>
      <c r="W242" s="387"/>
      <c r="Z242" s="178">
        <f>IFERROR(VLOOKUP($E242&amp;$D$86, Outliers!$A$4:$P$214,13,FALSE),"0")</f>
        <v>1</v>
      </c>
      <c r="AA242" s="178">
        <f>IFERROR(VLOOKUP($E242&amp;$D$86, Outliers!$A$4:$P$214,14,FALSE),"0")</f>
        <v>1</v>
      </c>
      <c r="AB242" s="178">
        <f>IFERROR(VLOOKUP($E242&amp;$D$86, Outliers!$A$4:$P$214,15,FALSE),"0")</f>
        <v>0</v>
      </c>
    </row>
    <row r="243" spans="4:28" x14ac:dyDescent="0.25">
      <c r="D243" s="301"/>
      <c r="E243" s="107" t="s">
        <v>27</v>
      </c>
      <c r="F243" s="99" t="str">
        <f>IF(P242="","",VLOOKUP($E242&amp;$D$85&amp;$D$86,'CCG data'!$A:$AD,'CCG data'!W$3,FALSE))</f>
        <v/>
      </c>
      <c r="G243" s="100" t="str">
        <f>IF(P242="","",VLOOKUP($E242&amp;$D$85&amp;$D$86,'CCG data'!$A:$AD,'CCG data'!X$3,FALSE))</f>
        <v/>
      </c>
      <c r="H243" s="100">
        <f>IF(R242="","",VLOOKUP($E242&amp;$D$85&amp;$D$86,'CCG data'!$A:$AD,'CCG data'!Y$3,FALSE))</f>
        <v>138.5</v>
      </c>
      <c r="I243" s="100">
        <f>IF(R242="","",VLOOKUP($E242&amp;$D$85&amp;$D$86,'CCG data'!$A:$AD,'CCG data'!Z$3,FALSE))</f>
        <v>156.19999999999999</v>
      </c>
      <c r="J243" s="100">
        <f>IF(T242="","",VLOOKUP($E242&amp;$D$85&amp;$D$86,'CCG data'!$A:$AD,'CCG data'!AA$3,FALSE))</f>
        <v>5.9</v>
      </c>
      <c r="K243" s="100">
        <f>IF(T242="","",VLOOKUP($E242&amp;$D$85&amp;$D$86,'CCG data'!$A:$AD,'CCG data'!AB$3,FALSE))</f>
        <v>10.3</v>
      </c>
      <c r="L243" s="100">
        <f>IF(V242="","",VLOOKUP($E242&amp;$D$85&amp;$D$86,'CCG data'!$A:$AD,'CCG data'!AC$3,FALSE))</f>
        <v>22.3</v>
      </c>
      <c r="M243" s="100">
        <f>IF(V242="","",VLOOKUP($E242&amp;$D$85&amp;$D$86,'CCG data'!$A:$AD,'CCG data'!AD$3,FALSE))</f>
        <v>29.7</v>
      </c>
      <c r="N243" s="304"/>
      <c r="P243" s="162" t="str">
        <f>IF(P242="","",VLOOKUP($E242&amp;$D$85&amp;$D$86,'CCG data'!$A:$AD,'CCG data'!I$3,FALSE))</f>
        <v/>
      </c>
      <c r="Q243" s="15" t="str">
        <f>IF(P242="","",VLOOKUP($E242&amp;$D$85&amp;$D$86,'CCG data'!$A:$AD,'CCG data'!J$3,FALSE))</f>
        <v/>
      </c>
      <c r="R243" s="15">
        <f>IF(R242="","",VLOOKUP($E242&amp;$D$85&amp;$D$86,'CCG data'!$A:$AD,'CCG data'!K$3,FALSE))</f>
        <v>0.79700000000000004</v>
      </c>
      <c r="S243" s="15">
        <f>IF(R242="","",VLOOKUP($E242&amp;$D$85&amp;$D$86,'CCG data'!$A:$AD,'CCG data'!L$3,FALSE))</f>
        <v>0.83899999999999997</v>
      </c>
      <c r="T243" s="15">
        <f>IF(T242="","",VLOOKUP($E242&amp;$D$85&amp;$D$86,'CCG data'!$A:$AD,'CCG data'!M$3,FALSE))</f>
        <v>0.03</v>
      </c>
      <c r="U243" s="15">
        <f>IF(T242="","",VLOOKUP($E242&amp;$D$85&amp;$D$86,'CCG data'!$A:$AD,'CCG data'!N$3,FALSE))</f>
        <v>5.0999999999999997E-2</v>
      </c>
      <c r="V243" s="15">
        <f>IF(V242="","",VLOOKUP($E242&amp;$D$85&amp;$D$86,'CCG data'!$A:$AD,'CCG data'!O$3,FALSE))</f>
        <v>0.124</v>
      </c>
      <c r="W243" s="142">
        <f>IF(V242="","",VLOOKUP($E242&amp;$D$85&amp;$D$86,'CCG data'!$A:$AD,'CCG data'!P$3,FALSE))</f>
        <v>0.16200000000000001</v>
      </c>
      <c r="Z243" s="178" t="str">
        <f>IFERROR(VLOOKUP($E243&amp;$D$86, Outliers!$A$4:$P$214,13,FALSE),"0")</f>
        <v>0</v>
      </c>
      <c r="AA243" s="178" t="str">
        <f>IFERROR(VLOOKUP($E243&amp;$D$86, Outliers!$A$4:$P$214,14,FALSE),"0")</f>
        <v>0</v>
      </c>
      <c r="AB243" s="178" t="str">
        <f>IFERROR(VLOOKUP($E243&amp;$D$86, Outliers!$A$4:$P$214,15,FALSE),"0")</f>
        <v>0</v>
      </c>
    </row>
    <row r="244" spans="4:28" ht="15.75" x14ac:dyDescent="0.25">
      <c r="D244" s="301"/>
      <c r="E244" s="108" t="s">
        <v>222</v>
      </c>
      <c r="F244" s="372" t="str">
        <f>IF(OR(ISERROR(VLOOKUP($E244&amp;$D$85&amp;$D$86,'CCG data'!$A:$AD,'CCG data'!R$3,FALSE)),ISBLANK(VLOOKUP($E244&amp;$D$85&amp;$D$86,'CCG data'!$A:$AD,'CCG data'!R$3,FALSE))),"",VLOOKUP($E244&amp;$D$85&amp;$D$86,'CCG data'!$A:$AD,'CCG data'!R$3,FALSE))</f>
        <v/>
      </c>
      <c r="G244" s="373"/>
      <c r="H244" s="373">
        <f>IF(OR(ISERROR(VLOOKUP($E244&amp;$D$85&amp;$D$86,'CCG data'!$A:$AD,'CCG data'!S$3,FALSE)),ISBLANK(VLOOKUP($E244&amp;$D$85&amp;$D$86,'CCG data'!$A:$AD,'CCG data'!S$3,FALSE))),"",VLOOKUP($E244&amp;$D$85&amp;$D$86,'CCG data'!$A:$AD,'CCG data'!S$3,FALSE))</f>
        <v>112.9</v>
      </c>
      <c r="I244" s="373"/>
      <c r="J244" s="373">
        <f>IF(OR(ISERROR(VLOOKUP($E244&amp;$D$85&amp;$D$86,'CCG data'!$A:$AD,'CCG data'!T$3,FALSE)),ISBLANK(VLOOKUP($E244&amp;$D$85&amp;$D$86,'CCG data'!$A:$AD,'CCG data'!T$3,FALSE))),"",VLOOKUP($E244&amp;$D$85&amp;$D$86,'CCG data'!$A:$AD,'CCG data'!T$3,FALSE))</f>
        <v>13.2</v>
      </c>
      <c r="K244" s="373"/>
      <c r="L244" s="373">
        <f>IF(OR(ISERROR(VLOOKUP($E244&amp;$D$85&amp;$D$86,'CCG data'!$A:$AD,'CCG data'!U$3,FALSE)),ISBLANK(VLOOKUP($E244&amp;$D$85&amp;$D$86,'CCG data'!$A:$AD,'CCG data'!U$3,FALSE))),"",VLOOKUP($E244&amp;$D$85&amp;$D$86,'CCG data'!$A:$AD,'CCG data'!U$3,FALSE))</f>
        <v>28.8</v>
      </c>
      <c r="M244" s="374"/>
      <c r="N244" s="303">
        <f>IF(OR(ISERROR(VLOOKUP($E244&amp;$D$85&amp;$D$86,'CCG data'!$A:$AD,'CCG data'!G$3,FALSE)),ISBLANK(VLOOKUP($E244&amp;$D$85&amp;$D$86,'CCG data'!$A:$AD,'CCG data'!G$3,FALSE))),"",VLOOKUP($E244&amp;$D$85&amp;$D$86,'CCG data'!$A:$AD,'CCG data'!G$3,FALSE))</f>
        <v>2507</v>
      </c>
      <c r="P244" s="354" t="str">
        <f>IF(OR(ISERROR(VLOOKUP($E244&amp;$D$85&amp;$D$86,'CCG data'!$A:$AD,'CCG data'!B$3,FALSE)),ISBLANK(VLOOKUP($E244&amp;$D$85&amp;$D$86,'CCG data'!$A:$AD,'CCG data'!B$3,FALSE))),"",VLOOKUP($E244&amp;$D$85&amp;$D$86,'CCG data'!$A:$AD,'CCG data'!B$3,FALSE))</f>
        <v/>
      </c>
      <c r="Q244" s="246"/>
      <c r="R244" s="246">
        <f>IF(OR(ISERROR(VLOOKUP($E244&amp;$D$85&amp;$D$86,'CCG data'!$A:$AD,'CCG data'!C$3,FALSE)),ISBLANK(VLOOKUP($E244&amp;$D$85&amp;$D$86,'CCG data'!$A:$AD,'CCG data'!C$3,FALSE))),"",VLOOKUP($E244&amp;$D$85&amp;$D$86,'CCG data'!$A:$AD,'CCG data'!C$3,FALSE))</f>
        <v>0.7299561228560032</v>
      </c>
      <c r="S244" s="246"/>
      <c r="T244" s="246">
        <f>IF(OR(ISERROR(VLOOKUP($E244&amp;$D$85&amp;$D$86,'CCG data'!$A:$AD,'CCG data'!D$3,FALSE)),ISBLANK(VLOOKUP($E244&amp;$D$85&amp;$D$86,'CCG data'!$A:$AD,'CCG data'!D$3,FALSE))),"",VLOOKUP($E244&amp;$D$85&amp;$D$86,'CCG data'!$A:$AD,'CCG data'!D$3,FALSE))</f>
        <v>8.0973274830474673E-2</v>
      </c>
      <c r="U244" s="246"/>
      <c r="V244" s="246">
        <f>IF(OR(ISERROR(VLOOKUP($E244&amp;$D$85&amp;$D$86,'CCG data'!$A:$AD,'CCG data'!E$3,FALSE)),ISBLANK(VLOOKUP($E244&amp;$D$85&amp;$D$86,'CCG data'!$A:$AD,'CCG data'!E$3,FALSE))),"",VLOOKUP($E244&amp;$D$85&amp;$D$86,'CCG data'!$A:$AD,'CCG data'!E$3,FALSE))</f>
        <v>0.18907060231352213</v>
      </c>
      <c r="W244" s="387"/>
      <c r="Z244" s="178">
        <f>IFERROR(VLOOKUP($E244&amp;$D$86, Outliers!$A$4:$P$214,13,FALSE),"0")</f>
        <v>1</v>
      </c>
      <c r="AA244" s="178">
        <f>IFERROR(VLOOKUP($E244&amp;$D$86, Outliers!$A$4:$P$214,14,FALSE),"0")</f>
        <v>1</v>
      </c>
      <c r="AB244" s="178">
        <f>IFERROR(VLOOKUP($E244&amp;$D$86, Outliers!$A$4:$P$214,15,FALSE),"0")</f>
        <v>0</v>
      </c>
    </row>
    <row r="245" spans="4:28" x14ac:dyDescent="0.25">
      <c r="D245" s="301"/>
      <c r="E245" s="107" t="s">
        <v>27</v>
      </c>
      <c r="F245" s="99" t="str">
        <f>IF(P244="","",VLOOKUP($E244&amp;$D$85&amp;$D$86,'CCG data'!$A:$AD,'CCG data'!W$3,FALSE))</f>
        <v/>
      </c>
      <c r="G245" s="100" t="str">
        <f>IF(P244="","",VLOOKUP($E244&amp;$D$85&amp;$D$86,'CCG data'!$A:$AD,'CCG data'!X$3,FALSE))</f>
        <v/>
      </c>
      <c r="H245" s="100">
        <f>IF(R244="","",VLOOKUP($E244&amp;$D$85&amp;$D$86,'CCG data'!$A:$AD,'CCG data'!Y$3,FALSE))</f>
        <v>107.7</v>
      </c>
      <c r="I245" s="100">
        <f>IF(R244="","",VLOOKUP($E244&amp;$D$85&amp;$D$86,'CCG data'!$A:$AD,'CCG data'!Z$3,FALSE))</f>
        <v>118</v>
      </c>
      <c r="J245" s="100">
        <f>IF(T244="","",VLOOKUP($E244&amp;$D$85&amp;$D$86,'CCG data'!$A:$AD,'CCG data'!AA$3,FALSE))</f>
        <v>11.4</v>
      </c>
      <c r="K245" s="100">
        <f>IF(T244="","",VLOOKUP($E244&amp;$D$85&amp;$D$86,'CCG data'!$A:$AD,'CCG data'!AB$3,FALSE))</f>
        <v>15.1</v>
      </c>
      <c r="L245" s="100">
        <f>IF(V244="","",VLOOKUP($E244&amp;$D$85&amp;$D$86,'CCG data'!$A:$AD,'CCG data'!AC$3,FALSE))</f>
        <v>26.2</v>
      </c>
      <c r="M245" s="100">
        <f>IF(V244="","",VLOOKUP($E244&amp;$D$85&amp;$D$86,'CCG data'!$A:$AD,'CCG data'!AD$3,FALSE))</f>
        <v>31.4</v>
      </c>
      <c r="N245" s="304"/>
      <c r="P245" s="162" t="str">
        <f>IF(P244="","",VLOOKUP($E244&amp;$D$85&amp;$D$86,'CCG data'!$A:$AD,'CCG data'!I$3,FALSE))</f>
        <v/>
      </c>
      <c r="Q245" s="15" t="str">
        <f>IF(P244="","",VLOOKUP($E244&amp;$D$85&amp;$D$86,'CCG data'!$A:$AD,'CCG data'!J$3,FALSE))</f>
        <v/>
      </c>
      <c r="R245" s="15">
        <f>IF(R244="","",VLOOKUP($E244&amp;$D$85&amp;$D$86,'CCG data'!$A:$AD,'CCG data'!K$3,FALSE))</f>
        <v>0.71199999999999997</v>
      </c>
      <c r="S245" s="15">
        <f>IF(R244="","",VLOOKUP($E244&amp;$D$85&amp;$D$86,'CCG data'!$A:$AD,'CCG data'!L$3,FALSE))</f>
        <v>0.747</v>
      </c>
      <c r="T245" s="15">
        <f>IF(T244="","",VLOOKUP($E244&amp;$D$85&amp;$D$86,'CCG data'!$A:$AD,'CCG data'!M$3,FALSE))</f>
        <v>7.0999999999999994E-2</v>
      </c>
      <c r="U245" s="15">
        <f>IF(T244="","",VLOOKUP($E244&amp;$D$85&amp;$D$86,'CCG data'!$A:$AD,'CCG data'!N$3,FALSE))</f>
        <v>9.1999999999999998E-2</v>
      </c>
      <c r="V245" s="15">
        <f>IF(V244="","",VLOOKUP($E244&amp;$D$85&amp;$D$86,'CCG data'!$A:$AD,'CCG data'!O$3,FALSE))</f>
        <v>0.17399999999999999</v>
      </c>
      <c r="W245" s="142">
        <f>IF(V244="","",VLOOKUP($E244&amp;$D$85&amp;$D$86,'CCG data'!$A:$AD,'CCG data'!P$3,FALSE))</f>
        <v>0.20499999999999999</v>
      </c>
      <c r="Z245" s="178" t="str">
        <f>IFERROR(VLOOKUP($E245&amp;$D$86, Outliers!$A$4:$P$214,13,FALSE),"0")</f>
        <v>0</v>
      </c>
      <c r="AA245" s="178" t="str">
        <f>IFERROR(VLOOKUP($E245&amp;$D$86, Outliers!$A$4:$P$214,14,FALSE),"0")</f>
        <v>0</v>
      </c>
      <c r="AB245" s="178" t="str">
        <f>IFERROR(VLOOKUP($E245&amp;$D$86, Outliers!$A$4:$P$214,15,FALSE),"0")</f>
        <v>0</v>
      </c>
    </row>
    <row r="246" spans="4:28" ht="15.75" x14ac:dyDescent="0.25">
      <c r="D246" s="301"/>
      <c r="E246" s="108" t="s">
        <v>467</v>
      </c>
      <c r="F246" s="372" t="str">
        <f>IF(OR(ISERROR(VLOOKUP($E246&amp;$D$85&amp;$D$86,'CCG data'!$A:$AD,'CCG data'!R$3,FALSE)),ISBLANK(VLOOKUP($E246&amp;$D$85&amp;$D$86,'CCG data'!$A:$AD,'CCG data'!R$3,FALSE))),"",VLOOKUP($E246&amp;$D$85&amp;$D$86,'CCG data'!$A:$AD,'CCG data'!R$3,FALSE))</f>
        <v/>
      </c>
      <c r="G246" s="373"/>
      <c r="H246" s="373">
        <f>IF(OR(ISERROR(VLOOKUP($E246&amp;$D$85&amp;$D$86,'CCG data'!$A:$AD,'CCG data'!S$3,FALSE)),ISBLANK(VLOOKUP($E246&amp;$D$85&amp;$D$86,'CCG data'!$A:$AD,'CCG data'!S$3,FALSE))),"",VLOOKUP($E246&amp;$D$85&amp;$D$86,'CCG data'!$A:$AD,'CCG data'!S$3,FALSE))</f>
        <v>143.69999999999999</v>
      </c>
      <c r="I246" s="373"/>
      <c r="J246" s="373">
        <f>IF(OR(ISERROR(VLOOKUP($E246&amp;$D$85&amp;$D$86,'CCG data'!$A:$AD,'CCG data'!T$3,FALSE)),ISBLANK(VLOOKUP($E246&amp;$D$85&amp;$D$86,'CCG data'!$A:$AD,'CCG data'!T$3,FALSE))),"",VLOOKUP($E246&amp;$D$85&amp;$D$86,'CCG data'!$A:$AD,'CCG data'!T$3,FALSE))</f>
        <v>20.6</v>
      </c>
      <c r="K246" s="373"/>
      <c r="L246" s="373">
        <f>IF(OR(ISERROR(VLOOKUP($E246&amp;$D$85&amp;$D$86,'CCG data'!$A:$AD,'CCG data'!U$3,FALSE)),ISBLANK(VLOOKUP($E246&amp;$D$85&amp;$D$86,'CCG data'!$A:$AD,'CCG data'!U$3,FALSE))),"",VLOOKUP($E246&amp;$D$85&amp;$D$86,'CCG data'!$A:$AD,'CCG data'!U$3,FALSE))</f>
        <v>25.9</v>
      </c>
      <c r="M246" s="374"/>
      <c r="N246" s="303">
        <f>IF(OR(ISERROR(VLOOKUP($E246&amp;$D$85&amp;$D$86,'CCG data'!$A:$AD,'CCG data'!G$3,FALSE)),ISBLANK(VLOOKUP($E246&amp;$D$85&amp;$D$86,'CCG data'!$A:$AD,'CCG data'!G$3,FALSE))),"",VLOOKUP($E246&amp;$D$85&amp;$D$86,'CCG data'!$A:$AD,'CCG data'!G$3,FALSE))</f>
        <v>1096</v>
      </c>
      <c r="P246" s="354" t="str">
        <f>IF(OR(ISERROR(VLOOKUP($E246&amp;$D$85&amp;$D$86,'CCG data'!$A:$AD,'CCG data'!B$3,FALSE)),ISBLANK(VLOOKUP($E246&amp;$D$85&amp;$D$86,'CCG data'!$A:$AD,'CCG data'!B$3,FALSE))),"",VLOOKUP($E246&amp;$D$85&amp;$D$86,'CCG data'!$A:$AD,'CCG data'!B$3,FALSE))</f>
        <v/>
      </c>
      <c r="Q246" s="246"/>
      <c r="R246" s="246">
        <f>IF(OR(ISERROR(VLOOKUP($E246&amp;$D$85&amp;$D$86,'CCG data'!$A:$AD,'CCG data'!C$3,FALSE)),ISBLANK(VLOOKUP($E246&amp;$D$85&amp;$D$86,'CCG data'!$A:$AD,'CCG data'!C$3,FALSE))),"",VLOOKUP($E246&amp;$D$85&amp;$D$86,'CCG data'!$A:$AD,'CCG data'!C$3,FALSE))</f>
        <v>0.76094890510948909</v>
      </c>
      <c r="S246" s="246"/>
      <c r="T246" s="246">
        <f>IF(OR(ISERROR(VLOOKUP($E246&amp;$D$85&amp;$D$86,'CCG data'!$A:$AD,'CCG data'!D$3,FALSE)),ISBLANK(VLOOKUP($E246&amp;$D$85&amp;$D$86,'CCG data'!$A:$AD,'CCG data'!D$3,FALSE))),"",VLOOKUP($E246&amp;$D$85&amp;$D$86,'CCG data'!$A:$AD,'CCG data'!D$3,FALSE))</f>
        <v>9.5802919708029191E-2</v>
      </c>
      <c r="U246" s="246"/>
      <c r="V246" s="246">
        <f>IF(OR(ISERROR(VLOOKUP($E246&amp;$D$85&amp;$D$86,'CCG data'!$A:$AD,'CCG data'!E$3,FALSE)),ISBLANK(VLOOKUP($E246&amp;$D$85&amp;$D$86,'CCG data'!$A:$AD,'CCG data'!E$3,FALSE))),"",VLOOKUP($E246&amp;$D$85&amp;$D$86,'CCG data'!$A:$AD,'CCG data'!E$3,FALSE))</f>
        <v>0.14324817518248176</v>
      </c>
      <c r="W246" s="387"/>
      <c r="Z246" s="178">
        <f>IFERROR(VLOOKUP($E246&amp;$D$86, Outliers!$A$4:$P$214,13,FALSE),"0")</f>
        <v>1</v>
      </c>
      <c r="AA246" s="178">
        <f>IFERROR(VLOOKUP($E246&amp;$D$86, Outliers!$A$4:$P$214,14,FALSE),"0")</f>
        <v>0</v>
      </c>
      <c r="AB246" s="178">
        <f>IFERROR(VLOOKUP($E246&amp;$D$86, Outliers!$A$4:$P$214,15,FALSE),"0")</f>
        <v>0</v>
      </c>
    </row>
    <row r="247" spans="4:28" x14ac:dyDescent="0.25">
      <c r="D247" s="301"/>
      <c r="E247" s="107" t="s">
        <v>27</v>
      </c>
      <c r="F247" s="99" t="str">
        <f>IF(P246="","",VLOOKUP($E246&amp;$D$85&amp;$D$86,'CCG data'!$A:$AD,'CCG data'!W$3,FALSE))</f>
        <v/>
      </c>
      <c r="G247" s="100" t="str">
        <f>IF(P246="","",VLOOKUP($E246&amp;$D$85&amp;$D$86,'CCG data'!$A:$AD,'CCG data'!X$3,FALSE))</f>
        <v/>
      </c>
      <c r="H247" s="100">
        <f>IF(R246="","",VLOOKUP($E246&amp;$D$85&amp;$D$86,'CCG data'!$A:$AD,'CCG data'!Y$3,FALSE))</f>
        <v>134</v>
      </c>
      <c r="I247" s="100">
        <f>IF(R246="","",VLOOKUP($E246&amp;$D$85&amp;$D$86,'CCG data'!$A:$AD,'CCG data'!Z$3,FALSE))</f>
        <v>153.5</v>
      </c>
      <c r="J247" s="100">
        <f>IF(T246="","",VLOOKUP($E246&amp;$D$85&amp;$D$86,'CCG data'!$A:$AD,'CCG data'!AA$3,FALSE))</f>
        <v>16.7</v>
      </c>
      <c r="K247" s="100">
        <f>IF(T246="","",VLOOKUP($E246&amp;$D$85&amp;$D$86,'CCG data'!$A:$AD,'CCG data'!AB$3,FALSE))</f>
        <v>24.6</v>
      </c>
      <c r="L247" s="100">
        <f>IF(V246="","",VLOOKUP($E246&amp;$D$85&amp;$D$86,'CCG data'!$A:$AD,'CCG data'!AC$3,FALSE))</f>
        <v>21.8</v>
      </c>
      <c r="M247" s="100">
        <f>IF(V246="","",VLOOKUP($E246&amp;$D$85&amp;$D$86,'CCG data'!$A:$AD,'CCG data'!AD$3,FALSE))</f>
        <v>29.9</v>
      </c>
      <c r="N247" s="304"/>
      <c r="P247" s="162" t="str">
        <f>IF(P246="","",VLOOKUP($E246&amp;$D$85&amp;$D$86,'CCG data'!$A:$AD,'CCG data'!I$3,FALSE))</f>
        <v/>
      </c>
      <c r="Q247" s="15" t="str">
        <f>IF(P246="","",VLOOKUP($E246&amp;$D$85&amp;$D$86,'CCG data'!$A:$AD,'CCG data'!J$3,FALSE))</f>
        <v/>
      </c>
      <c r="R247" s="15">
        <f>IF(R246="","",VLOOKUP($E246&amp;$D$85&amp;$D$86,'CCG data'!$A:$AD,'CCG data'!K$3,FALSE))</f>
        <v>0.73499999999999999</v>
      </c>
      <c r="S247" s="15">
        <f>IF(R246="","",VLOOKUP($E246&amp;$D$85&amp;$D$86,'CCG data'!$A:$AD,'CCG data'!L$3,FALSE))</f>
        <v>0.78500000000000003</v>
      </c>
      <c r="T247" s="15">
        <f>IF(T246="","",VLOOKUP($E246&amp;$D$85&amp;$D$86,'CCG data'!$A:$AD,'CCG data'!M$3,FALSE))</f>
        <v>0.08</v>
      </c>
      <c r="U247" s="15">
        <f>IF(T246="","",VLOOKUP($E246&amp;$D$85&amp;$D$86,'CCG data'!$A:$AD,'CCG data'!N$3,FALSE))</f>
        <v>0.115</v>
      </c>
      <c r="V247" s="15">
        <f>IF(V246="","",VLOOKUP($E246&amp;$D$85&amp;$D$86,'CCG data'!$A:$AD,'CCG data'!O$3,FALSE))</f>
        <v>0.124</v>
      </c>
      <c r="W247" s="142">
        <f>IF(V246="","",VLOOKUP($E246&amp;$D$85&amp;$D$86,'CCG data'!$A:$AD,'CCG data'!P$3,FALSE))</f>
        <v>0.16500000000000001</v>
      </c>
      <c r="Z247" s="178" t="str">
        <f>IFERROR(VLOOKUP($E247&amp;$D$86, Outliers!$A$4:$P$214,13,FALSE),"0")</f>
        <v>0</v>
      </c>
      <c r="AA247" s="178" t="str">
        <f>IFERROR(VLOOKUP($E247&amp;$D$86, Outliers!$A$4:$P$214,14,FALSE),"0")</f>
        <v>0</v>
      </c>
      <c r="AB247" s="178" t="str">
        <f>IFERROR(VLOOKUP($E247&amp;$D$86, Outliers!$A$4:$P$214,15,FALSE),"0")</f>
        <v>0</v>
      </c>
    </row>
    <row r="248" spans="4:28" ht="15.75" x14ac:dyDescent="0.25">
      <c r="D248" s="301"/>
      <c r="E248" s="108" t="s">
        <v>223</v>
      </c>
      <c r="F248" s="372" t="str">
        <f>IF(OR(ISERROR(VLOOKUP($E248&amp;$D$85&amp;$D$86,'CCG data'!$A:$AD,'CCG data'!R$3,FALSE)),ISBLANK(VLOOKUP($E248&amp;$D$85&amp;$D$86,'CCG data'!$A:$AD,'CCG data'!R$3,FALSE))),"",VLOOKUP($E248&amp;$D$85&amp;$D$86,'CCG data'!$A:$AD,'CCG data'!R$3,FALSE))</f>
        <v/>
      </c>
      <c r="G248" s="373"/>
      <c r="H248" s="373">
        <f>IF(OR(ISERROR(VLOOKUP($E248&amp;$D$85&amp;$D$86,'CCG data'!$A:$AD,'CCG data'!S$3,FALSE)),ISBLANK(VLOOKUP($E248&amp;$D$85&amp;$D$86,'CCG data'!$A:$AD,'CCG data'!S$3,FALSE))),"",VLOOKUP($E248&amp;$D$85&amp;$D$86,'CCG data'!$A:$AD,'CCG data'!S$3,FALSE))</f>
        <v>136.5</v>
      </c>
      <c r="I248" s="373"/>
      <c r="J248" s="373">
        <f>IF(OR(ISERROR(VLOOKUP($E248&amp;$D$85&amp;$D$86,'CCG data'!$A:$AD,'CCG data'!T$3,FALSE)),ISBLANK(VLOOKUP($E248&amp;$D$85&amp;$D$86,'CCG data'!$A:$AD,'CCG data'!T$3,FALSE))),"",VLOOKUP($E248&amp;$D$85&amp;$D$86,'CCG data'!$A:$AD,'CCG data'!T$3,FALSE))</f>
        <v>18.5</v>
      </c>
      <c r="K248" s="373"/>
      <c r="L248" s="373">
        <f>IF(OR(ISERROR(VLOOKUP($E248&amp;$D$85&amp;$D$86,'CCG data'!$A:$AD,'CCG data'!U$3,FALSE)),ISBLANK(VLOOKUP($E248&amp;$D$85&amp;$D$86,'CCG data'!$A:$AD,'CCG data'!U$3,FALSE))),"",VLOOKUP($E248&amp;$D$85&amp;$D$86,'CCG data'!$A:$AD,'CCG data'!U$3,FALSE))</f>
        <v>23.9</v>
      </c>
      <c r="M248" s="374"/>
      <c r="N248" s="303">
        <f>IF(OR(ISERROR(VLOOKUP($E248&amp;$D$85&amp;$D$86,'CCG data'!$A:$AD,'CCG data'!G$3,FALSE)),ISBLANK(VLOOKUP($E248&amp;$D$85&amp;$D$86,'CCG data'!$A:$AD,'CCG data'!G$3,FALSE))),"",VLOOKUP($E248&amp;$D$85&amp;$D$86,'CCG data'!$A:$AD,'CCG data'!G$3,FALSE))</f>
        <v>1116</v>
      </c>
      <c r="P248" s="354" t="str">
        <f>IF(OR(ISERROR(VLOOKUP($E248&amp;$D$85&amp;$D$86,'CCG data'!$A:$AD,'CCG data'!B$3,FALSE)),ISBLANK(VLOOKUP($E248&amp;$D$85&amp;$D$86,'CCG data'!$A:$AD,'CCG data'!B$3,FALSE))),"",VLOOKUP($E248&amp;$D$85&amp;$D$86,'CCG data'!$A:$AD,'CCG data'!B$3,FALSE))</f>
        <v/>
      </c>
      <c r="Q248" s="246"/>
      <c r="R248" s="246">
        <f>IF(OR(ISERROR(VLOOKUP($E248&amp;$D$85&amp;$D$86,'CCG data'!$A:$AD,'CCG data'!C$3,FALSE)),ISBLANK(VLOOKUP($E248&amp;$D$85&amp;$D$86,'CCG data'!$A:$AD,'CCG data'!C$3,FALSE))),"",VLOOKUP($E248&amp;$D$85&amp;$D$86,'CCG data'!$A:$AD,'CCG data'!C$3,FALSE))</f>
        <v>0.77508960573476704</v>
      </c>
      <c r="S248" s="246"/>
      <c r="T248" s="246">
        <f>IF(OR(ISERROR(VLOOKUP($E248&amp;$D$85&amp;$D$86,'CCG data'!$A:$AD,'CCG data'!D$3,FALSE)),ISBLANK(VLOOKUP($E248&amp;$D$85&amp;$D$86,'CCG data'!$A:$AD,'CCG data'!D$3,FALSE))),"",VLOOKUP($E248&amp;$D$85&amp;$D$86,'CCG data'!$A:$AD,'CCG data'!D$3,FALSE))</f>
        <v>9.2293906810035839E-2</v>
      </c>
      <c r="U248" s="246"/>
      <c r="V248" s="246">
        <f>IF(OR(ISERROR(VLOOKUP($E248&amp;$D$85&amp;$D$86,'CCG data'!$A:$AD,'CCG data'!E$3,FALSE)),ISBLANK(VLOOKUP($E248&amp;$D$85&amp;$D$86,'CCG data'!$A:$AD,'CCG data'!E$3,FALSE))),"",VLOOKUP($E248&amp;$D$85&amp;$D$86,'CCG data'!$A:$AD,'CCG data'!E$3,FALSE))</f>
        <v>0.13261648745519714</v>
      </c>
      <c r="W248" s="387"/>
      <c r="Z248" s="178">
        <f>IFERROR(VLOOKUP($E248&amp;$D$86, Outliers!$A$4:$P$214,13,FALSE),"0")</f>
        <v>0</v>
      </c>
      <c r="AA248" s="178">
        <f>IFERROR(VLOOKUP($E248&amp;$D$86, Outliers!$A$4:$P$214,14,FALSE),"0")</f>
        <v>0</v>
      </c>
      <c r="AB248" s="178">
        <f>IFERROR(VLOOKUP($E248&amp;$D$86, Outliers!$A$4:$P$214,15,FALSE),"0")</f>
        <v>0</v>
      </c>
    </row>
    <row r="249" spans="4:28" x14ac:dyDescent="0.25">
      <c r="D249" s="301"/>
      <c r="E249" s="107" t="s">
        <v>27</v>
      </c>
      <c r="F249" s="99" t="str">
        <f>IF(P248="","",VLOOKUP($E248&amp;$D$85&amp;$D$86,'CCG data'!$A:$AD,'CCG data'!W$3,FALSE))</f>
        <v/>
      </c>
      <c r="G249" s="100" t="str">
        <f>IF(P248="","",VLOOKUP($E248&amp;$D$85&amp;$D$86,'CCG data'!$A:$AD,'CCG data'!X$3,FALSE))</f>
        <v/>
      </c>
      <c r="H249" s="100">
        <f>IF(R248="","",VLOOKUP($E248&amp;$D$85&amp;$D$86,'CCG data'!$A:$AD,'CCG data'!Y$3,FALSE))</f>
        <v>127.4</v>
      </c>
      <c r="I249" s="100">
        <f>IF(R248="","",VLOOKUP($E248&amp;$D$85&amp;$D$86,'CCG data'!$A:$AD,'CCG data'!Z$3,FALSE))</f>
        <v>145.6</v>
      </c>
      <c r="J249" s="100">
        <f>IF(T248="","",VLOOKUP($E248&amp;$D$85&amp;$D$86,'CCG data'!$A:$AD,'CCG data'!AA$3,FALSE))</f>
        <v>14.9</v>
      </c>
      <c r="K249" s="100">
        <f>IF(T248="","",VLOOKUP($E248&amp;$D$85&amp;$D$86,'CCG data'!$A:$AD,'CCG data'!AB$3,FALSE))</f>
        <v>22.1</v>
      </c>
      <c r="L249" s="100">
        <f>IF(V248="","",VLOOKUP($E248&amp;$D$85&amp;$D$86,'CCG data'!$A:$AD,'CCG data'!AC$3,FALSE))</f>
        <v>20</v>
      </c>
      <c r="M249" s="100">
        <f>IF(V248="","",VLOOKUP($E248&amp;$D$85&amp;$D$86,'CCG data'!$A:$AD,'CCG data'!AD$3,FALSE))</f>
        <v>27.7</v>
      </c>
      <c r="N249" s="304"/>
      <c r="P249" s="162" t="str">
        <f>IF(P248="","",VLOOKUP($E248&amp;$D$85&amp;$D$86,'CCG data'!$A:$AD,'CCG data'!I$3,FALSE))</f>
        <v/>
      </c>
      <c r="Q249" s="15" t="str">
        <f>IF(P248="","",VLOOKUP($E248&amp;$D$85&amp;$D$86,'CCG data'!$A:$AD,'CCG data'!J$3,FALSE))</f>
        <v/>
      </c>
      <c r="R249" s="15">
        <f>IF(R248="","",VLOOKUP($E248&amp;$D$85&amp;$D$86,'CCG data'!$A:$AD,'CCG data'!K$3,FALSE))</f>
        <v>0.75</v>
      </c>
      <c r="S249" s="15">
        <f>IF(R248="","",VLOOKUP($E248&amp;$D$85&amp;$D$86,'CCG data'!$A:$AD,'CCG data'!L$3,FALSE))</f>
        <v>0.79900000000000004</v>
      </c>
      <c r="T249" s="15">
        <f>IF(T248="","",VLOOKUP($E248&amp;$D$85&amp;$D$86,'CCG data'!$A:$AD,'CCG data'!M$3,FALSE))</f>
        <v>7.6999999999999999E-2</v>
      </c>
      <c r="U249" s="15">
        <f>IF(T248="","",VLOOKUP($E248&amp;$D$85&amp;$D$86,'CCG data'!$A:$AD,'CCG data'!N$3,FALSE))</f>
        <v>0.111</v>
      </c>
      <c r="V249" s="15">
        <f>IF(V248="","",VLOOKUP($E248&amp;$D$85&amp;$D$86,'CCG data'!$A:$AD,'CCG data'!O$3,FALSE))</f>
        <v>0.114</v>
      </c>
      <c r="W249" s="142">
        <f>IF(V248="","",VLOOKUP($E248&amp;$D$85&amp;$D$86,'CCG data'!$A:$AD,'CCG data'!P$3,FALSE))</f>
        <v>0.154</v>
      </c>
      <c r="Z249" s="178" t="str">
        <f>IFERROR(VLOOKUP($E249&amp;$D$86, Outliers!$A$4:$P$214,13,FALSE),"0")</f>
        <v>0</v>
      </c>
      <c r="AA249" s="178" t="str">
        <f>IFERROR(VLOOKUP($E249&amp;$D$86, Outliers!$A$4:$P$214,14,FALSE),"0")</f>
        <v>0</v>
      </c>
      <c r="AB249" s="178" t="str">
        <f>IFERROR(VLOOKUP($E249&amp;$D$86, Outliers!$A$4:$P$214,15,FALSE),"0")</f>
        <v>0</v>
      </c>
    </row>
    <row r="250" spans="4:28" ht="15.75" x14ac:dyDescent="0.25">
      <c r="D250" s="301"/>
      <c r="E250" s="108" t="s">
        <v>224</v>
      </c>
      <c r="F250" s="372" t="str">
        <f>IF(OR(ISERROR(VLOOKUP($E250&amp;$D$85&amp;$D$86,'CCG data'!$A:$AD,'CCG data'!R$3,FALSE)),ISBLANK(VLOOKUP($E250&amp;$D$85&amp;$D$86,'CCG data'!$A:$AD,'CCG data'!R$3,FALSE))),"",VLOOKUP($E250&amp;$D$85&amp;$D$86,'CCG data'!$A:$AD,'CCG data'!R$3,FALSE))</f>
        <v/>
      </c>
      <c r="G250" s="373"/>
      <c r="H250" s="373">
        <f>IF(OR(ISERROR(VLOOKUP($E250&amp;$D$85&amp;$D$86,'CCG data'!$A:$AD,'CCG data'!S$3,FALSE)),ISBLANK(VLOOKUP($E250&amp;$D$85&amp;$D$86,'CCG data'!$A:$AD,'CCG data'!S$3,FALSE))),"",VLOOKUP($E250&amp;$D$85&amp;$D$86,'CCG data'!$A:$AD,'CCG data'!S$3,FALSE))</f>
        <v>110.2</v>
      </c>
      <c r="I250" s="373"/>
      <c r="J250" s="373">
        <f>IF(OR(ISERROR(VLOOKUP($E250&amp;$D$85&amp;$D$86,'CCG data'!$A:$AD,'CCG data'!T$3,FALSE)),ISBLANK(VLOOKUP($E250&amp;$D$85&amp;$D$86,'CCG data'!$A:$AD,'CCG data'!T$3,FALSE))),"",VLOOKUP($E250&amp;$D$85&amp;$D$86,'CCG data'!$A:$AD,'CCG data'!T$3,FALSE))</f>
        <v>29.6</v>
      </c>
      <c r="K250" s="373"/>
      <c r="L250" s="373">
        <f>IF(OR(ISERROR(VLOOKUP($E250&amp;$D$85&amp;$D$86,'CCG data'!$A:$AD,'CCG data'!U$3,FALSE)),ISBLANK(VLOOKUP($E250&amp;$D$85&amp;$D$86,'CCG data'!$A:$AD,'CCG data'!U$3,FALSE))),"",VLOOKUP($E250&amp;$D$85&amp;$D$86,'CCG data'!$A:$AD,'CCG data'!U$3,FALSE))</f>
        <v>18.600000000000001</v>
      </c>
      <c r="M250" s="374"/>
      <c r="N250" s="303">
        <f>IF(OR(ISERROR(VLOOKUP($E250&amp;$D$85&amp;$D$86,'CCG data'!$A:$AD,'CCG data'!G$3,FALSE)),ISBLANK(VLOOKUP($E250&amp;$D$85&amp;$D$86,'CCG data'!$A:$AD,'CCG data'!G$3,FALSE))),"",VLOOKUP($E250&amp;$D$85&amp;$D$86,'CCG data'!$A:$AD,'CCG data'!G$3,FALSE))</f>
        <v>1041</v>
      </c>
      <c r="P250" s="354" t="str">
        <f>IF(OR(ISERROR(VLOOKUP($E250&amp;$D$85&amp;$D$86,'CCG data'!$A:$AD,'CCG data'!B$3,FALSE)),ISBLANK(VLOOKUP($E250&amp;$D$85&amp;$D$86,'CCG data'!$A:$AD,'CCG data'!B$3,FALSE))),"",VLOOKUP($E250&amp;$D$85&amp;$D$86,'CCG data'!$A:$AD,'CCG data'!B$3,FALSE))</f>
        <v/>
      </c>
      <c r="Q250" s="246"/>
      <c r="R250" s="246">
        <f>IF(OR(ISERROR(VLOOKUP($E250&amp;$D$85&amp;$D$86,'CCG data'!$A:$AD,'CCG data'!C$3,FALSE)),ISBLANK(VLOOKUP($E250&amp;$D$85&amp;$D$86,'CCG data'!$A:$AD,'CCG data'!C$3,FALSE))),"",VLOOKUP($E250&amp;$D$85&amp;$D$86,'CCG data'!$A:$AD,'CCG data'!C$3,FALSE))</f>
        <v>0.71469740634005763</v>
      </c>
      <c r="S250" s="246"/>
      <c r="T250" s="246">
        <f>IF(OR(ISERROR(VLOOKUP($E250&amp;$D$85&amp;$D$86,'CCG data'!$A:$AD,'CCG data'!D$3,FALSE)),ISBLANK(VLOOKUP($E250&amp;$D$85&amp;$D$86,'CCG data'!$A:$AD,'CCG data'!D$3,FALSE))),"",VLOOKUP($E250&amp;$D$85&amp;$D$86,'CCG data'!$A:$AD,'CCG data'!D$3,FALSE))</f>
        <v>0.16714697406340057</v>
      </c>
      <c r="U250" s="246"/>
      <c r="V250" s="246">
        <f>IF(OR(ISERROR(VLOOKUP($E250&amp;$D$85&amp;$D$86,'CCG data'!$A:$AD,'CCG data'!E$3,FALSE)),ISBLANK(VLOOKUP($E250&amp;$D$85&amp;$D$86,'CCG data'!$A:$AD,'CCG data'!E$3,FALSE))),"",VLOOKUP($E250&amp;$D$85&amp;$D$86,'CCG data'!$A:$AD,'CCG data'!E$3,FALSE))</f>
        <v>0.11815561959654179</v>
      </c>
      <c r="W250" s="387"/>
      <c r="Z250" s="178">
        <f>IFERROR(VLOOKUP($E250&amp;$D$86, Outliers!$A$4:$P$214,13,FALSE),"0")</f>
        <v>1</v>
      </c>
      <c r="AA250" s="178">
        <f>IFERROR(VLOOKUP($E250&amp;$D$86, Outliers!$A$4:$P$214,14,FALSE),"0")</f>
        <v>1</v>
      </c>
      <c r="AB250" s="178">
        <f>IFERROR(VLOOKUP($E250&amp;$D$86, Outliers!$A$4:$P$214,15,FALSE),"0")</f>
        <v>1</v>
      </c>
    </row>
    <row r="251" spans="4:28" x14ac:dyDescent="0.25">
      <c r="D251" s="301"/>
      <c r="E251" s="107" t="s">
        <v>27</v>
      </c>
      <c r="F251" s="99" t="str">
        <f>IF(P250="","",VLOOKUP($E250&amp;$D$85&amp;$D$86,'CCG data'!$A:$AD,'CCG data'!W$3,FALSE))</f>
        <v/>
      </c>
      <c r="G251" s="100" t="str">
        <f>IF(P250="","",VLOOKUP($E250&amp;$D$85&amp;$D$86,'CCG data'!$A:$AD,'CCG data'!X$3,FALSE))</f>
        <v/>
      </c>
      <c r="H251" s="100">
        <f>IF(R250="","",VLOOKUP($E250&amp;$D$85&amp;$D$86,'CCG data'!$A:$AD,'CCG data'!Y$3,FALSE))</f>
        <v>102.3</v>
      </c>
      <c r="I251" s="100">
        <f>IF(R250="","",VLOOKUP($E250&amp;$D$85&amp;$D$86,'CCG data'!$A:$AD,'CCG data'!Z$3,FALSE))</f>
        <v>118.1</v>
      </c>
      <c r="J251" s="100">
        <f>IF(T250="","",VLOOKUP($E250&amp;$D$85&amp;$D$86,'CCG data'!$A:$AD,'CCG data'!AA$3,FALSE))</f>
        <v>25.2</v>
      </c>
      <c r="K251" s="100">
        <f>IF(T250="","",VLOOKUP($E250&amp;$D$85&amp;$D$86,'CCG data'!$A:$AD,'CCG data'!AB$3,FALSE))</f>
        <v>33.9</v>
      </c>
      <c r="L251" s="100">
        <f>IF(V250="","",VLOOKUP($E250&amp;$D$85&amp;$D$86,'CCG data'!$A:$AD,'CCG data'!AC$3,FALSE))</f>
        <v>15.3</v>
      </c>
      <c r="M251" s="100">
        <f>IF(V250="","",VLOOKUP($E250&amp;$D$85&amp;$D$86,'CCG data'!$A:$AD,'CCG data'!AD$3,FALSE))</f>
        <v>21.9</v>
      </c>
      <c r="N251" s="304"/>
      <c r="P251" s="162" t="str">
        <f>IF(P250="","",VLOOKUP($E250&amp;$D$85&amp;$D$86,'CCG data'!$A:$AD,'CCG data'!I$3,FALSE))</f>
        <v/>
      </c>
      <c r="Q251" s="15" t="str">
        <f>IF(P250="","",VLOOKUP($E250&amp;$D$85&amp;$D$86,'CCG data'!$A:$AD,'CCG data'!J$3,FALSE))</f>
        <v/>
      </c>
      <c r="R251" s="15">
        <f>IF(R250="","",VLOOKUP($E250&amp;$D$85&amp;$D$86,'CCG data'!$A:$AD,'CCG data'!K$3,FALSE))</f>
        <v>0.68700000000000006</v>
      </c>
      <c r="S251" s="15">
        <f>IF(R250="","",VLOOKUP($E250&amp;$D$85&amp;$D$86,'CCG data'!$A:$AD,'CCG data'!L$3,FALSE))</f>
        <v>0.74099999999999999</v>
      </c>
      <c r="T251" s="15">
        <f>IF(T250="","",VLOOKUP($E250&amp;$D$85&amp;$D$86,'CCG data'!$A:$AD,'CCG data'!M$3,FALSE))</f>
        <v>0.14599999999999999</v>
      </c>
      <c r="U251" s="15">
        <f>IF(T250="","",VLOOKUP($E250&amp;$D$85&amp;$D$86,'CCG data'!$A:$AD,'CCG data'!N$3,FALSE))</f>
        <v>0.191</v>
      </c>
      <c r="V251" s="15">
        <f>IF(V250="","",VLOOKUP($E250&amp;$D$85&amp;$D$86,'CCG data'!$A:$AD,'CCG data'!O$3,FALSE))</f>
        <v>0.1</v>
      </c>
      <c r="W251" s="142">
        <f>IF(V250="","",VLOOKUP($E250&amp;$D$85&amp;$D$86,'CCG data'!$A:$AD,'CCG data'!P$3,FALSE))</f>
        <v>0.13900000000000001</v>
      </c>
      <c r="Z251" s="178" t="str">
        <f>IFERROR(VLOOKUP($E251&amp;$D$86, Outliers!$A$4:$P$214,13,FALSE),"0")</f>
        <v>0</v>
      </c>
      <c r="AA251" s="178" t="str">
        <f>IFERROR(VLOOKUP($E251&amp;$D$86, Outliers!$A$4:$P$214,14,FALSE),"0")</f>
        <v>0</v>
      </c>
      <c r="AB251" s="178" t="str">
        <f>IFERROR(VLOOKUP($E251&amp;$D$86, Outliers!$A$4:$P$214,15,FALSE),"0")</f>
        <v>0</v>
      </c>
    </row>
    <row r="252" spans="4:28" ht="15.75" x14ac:dyDescent="0.25">
      <c r="D252" s="301"/>
      <c r="E252" s="108" t="s">
        <v>468</v>
      </c>
      <c r="F252" s="372" t="str">
        <f>IF(OR(ISERROR(VLOOKUP($E252&amp;$D$85&amp;$D$86,'CCG data'!$A:$AD,'CCG data'!R$3,FALSE)),ISBLANK(VLOOKUP($E252&amp;$D$85&amp;$D$86,'CCG data'!$A:$AD,'CCG data'!R$3,FALSE))),"",VLOOKUP($E252&amp;$D$85&amp;$D$86,'CCG data'!$A:$AD,'CCG data'!R$3,FALSE))</f>
        <v/>
      </c>
      <c r="G252" s="373"/>
      <c r="H252" s="373">
        <f>IF(OR(ISERROR(VLOOKUP($E252&amp;$D$85&amp;$D$86,'CCG data'!$A:$AD,'CCG data'!S$3,FALSE)),ISBLANK(VLOOKUP($E252&amp;$D$85&amp;$D$86,'CCG data'!$A:$AD,'CCG data'!S$3,FALSE))),"",VLOOKUP($E252&amp;$D$85&amp;$D$86,'CCG data'!$A:$AD,'CCG data'!S$3,FALSE))</f>
        <v>132.6</v>
      </c>
      <c r="I252" s="373"/>
      <c r="J252" s="373">
        <f>IF(OR(ISERROR(VLOOKUP($E252&amp;$D$85&amp;$D$86,'CCG data'!$A:$AD,'CCG data'!T$3,FALSE)),ISBLANK(VLOOKUP($E252&amp;$D$85&amp;$D$86,'CCG data'!$A:$AD,'CCG data'!T$3,FALSE))),"",VLOOKUP($E252&amp;$D$85&amp;$D$86,'CCG data'!$A:$AD,'CCG data'!T$3,FALSE))</f>
        <v>14.9</v>
      </c>
      <c r="K252" s="373"/>
      <c r="L252" s="373">
        <f>IF(OR(ISERROR(VLOOKUP($E252&amp;$D$85&amp;$D$86,'CCG data'!$A:$AD,'CCG data'!U$3,FALSE)),ISBLANK(VLOOKUP($E252&amp;$D$85&amp;$D$86,'CCG data'!$A:$AD,'CCG data'!U$3,FALSE))),"",VLOOKUP($E252&amp;$D$85&amp;$D$86,'CCG data'!$A:$AD,'CCG data'!U$3,FALSE))</f>
        <v>31.3</v>
      </c>
      <c r="M252" s="374"/>
      <c r="N252" s="303">
        <f>IF(OR(ISERROR(VLOOKUP($E252&amp;$D$85&amp;$D$86,'CCG data'!$A:$AD,'CCG data'!G$3,FALSE)),ISBLANK(VLOOKUP($E252&amp;$D$85&amp;$D$86,'CCG data'!$A:$AD,'CCG data'!G$3,FALSE))),"",VLOOKUP($E252&amp;$D$85&amp;$D$86,'CCG data'!$A:$AD,'CCG data'!G$3,FALSE))</f>
        <v>1267</v>
      </c>
      <c r="P252" s="354" t="str">
        <f>IF(OR(ISERROR(VLOOKUP($E252&amp;$D$85&amp;$D$86,'CCG data'!$A:$AD,'CCG data'!B$3,FALSE)),ISBLANK(VLOOKUP($E252&amp;$D$85&amp;$D$86,'CCG data'!$A:$AD,'CCG data'!B$3,FALSE))),"",VLOOKUP($E252&amp;$D$85&amp;$D$86,'CCG data'!$A:$AD,'CCG data'!B$3,FALSE))</f>
        <v/>
      </c>
      <c r="Q252" s="246"/>
      <c r="R252" s="246">
        <f>IF(OR(ISERROR(VLOOKUP($E252&amp;$D$85&amp;$D$86,'CCG data'!$A:$AD,'CCG data'!C$3,FALSE)),ISBLANK(VLOOKUP($E252&amp;$D$85&amp;$D$86,'CCG data'!$A:$AD,'CCG data'!C$3,FALSE))),"",VLOOKUP($E252&amp;$D$85&amp;$D$86,'CCG data'!$A:$AD,'CCG data'!C$3,FALSE))</f>
        <v>0.7426992896606156</v>
      </c>
      <c r="S252" s="246"/>
      <c r="T252" s="246">
        <f>IF(OR(ISERROR(VLOOKUP($E252&amp;$D$85&amp;$D$86,'CCG data'!$A:$AD,'CCG data'!D$3,FALSE)),ISBLANK(VLOOKUP($E252&amp;$D$85&amp;$D$86,'CCG data'!$A:$AD,'CCG data'!D$3,FALSE))),"",VLOOKUP($E252&amp;$D$85&amp;$D$86,'CCG data'!$A:$AD,'CCG data'!D$3,FALSE))</f>
        <v>7.8926598263614839E-2</v>
      </c>
      <c r="U252" s="246"/>
      <c r="V252" s="246">
        <f>IF(OR(ISERROR(VLOOKUP($E252&amp;$D$85&amp;$D$86,'CCG data'!$A:$AD,'CCG data'!E$3,FALSE)),ISBLANK(VLOOKUP($E252&amp;$D$85&amp;$D$86,'CCG data'!$A:$AD,'CCG data'!E$3,FALSE))),"",VLOOKUP($E252&amp;$D$85&amp;$D$86,'CCG data'!$A:$AD,'CCG data'!E$3,FALSE))</f>
        <v>0.17837411207576953</v>
      </c>
      <c r="W252" s="387"/>
      <c r="Z252" s="178">
        <f>IFERROR(VLOOKUP($E252&amp;$D$86, Outliers!$A$4:$P$214,13,FALSE),"0")</f>
        <v>0</v>
      </c>
      <c r="AA252" s="178">
        <f>IFERROR(VLOOKUP($E252&amp;$D$86, Outliers!$A$4:$P$214,14,FALSE),"0")</f>
        <v>0</v>
      </c>
      <c r="AB252" s="178">
        <f>IFERROR(VLOOKUP($E252&amp;$D$86, Outliers!$A$4:$P$214,15,FALSE),"0")</f>
        <v>0</v>
      </c>
    </row>
    <row r="253" spans="4:28" x14ac:dyDescent="0.25">
      <c r="D253" s="301"/>
      <c r="E253" s="107" t="s">
        <v>27</v>
      </c>
      <c r="F253" s="99" t="str">
        <f>IF(P252="","",VLOOKUP($E252&amp;$D$85&amp;$D$86,'CCG data'!$A:$AD,'CCG data'!W$3,FALSE))</f>
        <v/>
      </c>
      <c r="G253" s="100" t="str">
        <f>IF(P252="","",VLOOKUP($E252&amp;$D$85&amp;$D$86,'CCG data'!$A:$AD,'CCG data'!X$3,FALSE))</f>
        <v/>
      </c>
      <c r="H253" s="100">
        <f>IF(R252="","",VLOOKUP($E252&amp;$D$85&amp;$D$86,'CCG data'!$A:$AD,'CCG data'!Y$3,FALSE))</f>
        <v>124.1</v>
      </c>
      <c r="I253" s="100">
        <f>IF(R252="","",VLOOKUP($E252&amp;$D$85&amp;$D$86,'CCG data'!$A:$AD,'CCG data'!Z$3,FALSE))</f>
        <v>141.1</v>
      </c>
      <c r="J253" s="100">
        <f>IF(T252="","",VLOOKUP($E252&amp;$D$85&amp;$D$86,'CCG data'!$A:$AD,'CCG data'!AA$3,FALSE))</f>
        <v>12</v>
      </c>
      <c r="K253" s="100">
        <f>IF(T252="","",VLOOKUP($E252&amp;$D$85&amp;$D$86,'CCG data'!$A:$AD,'CCG data'!AB$3,FALSE))</f>
        <v>17.8</v>
      </c>
      <c r="L253" s="100">
        <f>IF(V252="","",VLOOKUP($E252&amp;$D$85&amp;$D$86,'CCG data'!$A:$AD,'CCG data'!AC$3,FALSE))</f>
        <v>27.2</v>
      </c>
      <c r="M253" s="100">
        <f>IF(V252="","",VLOOKUP($E252&amp;$D$85&amp;$D$86,'CCG data'!$A:$AD,'CCG data'!AD$3,FALSE))</f>
        <v>35.4</v>
      </c>
      <c r="N253" s="304"/>
      <c r="P253" s="162" t="str">
        <f>IF(P252="","",VLOOKUP($E252&amp;$D$85&amp;$D$86,'CCG data'!$A:$AD,'CCG data'!I$3,FALSE))</f>
        <v/>
      </c>
      <c r="Q253" s="15" t="str">
        <f>IF(P252="","",VLOOKUP($E252&amp;$D$85&amp;$D$86,'CCG data'!$A:$AD,'CCG data'!J$3,FALSE))</f>
        <v/>
      </c>
      <c r="R253" s="15">
        <f>IF(R252="","",VLOOKUP($E252&amp;$D$85&amp;$D$86,'CCG data'!$A:$AD,'CCG data'!K$3,FALSE))</f>
        <v>0.71799999999999997</v>
      </c>
      <c r="S253" s="15">
        <f>IF(R252="","",VLOOKUP($E252&amp;$D$85&amp;$D$86,'CCG data'!$A:$AD,'CCG data'!L$3,FALSE))</f>
        <v>0.76600000000000001</v>
      </c>
      <c r="T253" s="15">
        <f>IF(T252="","",VLOOKUP($E252&amp;$D$85&amp;$D$86,'CCG data'!$A:$AD,'CCG data'!M$3,FALSE))</f>
        <v>6.5000000000000002E-2</v>
      </c>
      <c r="U253" s="15">
        <f>IF(T252="","",VLOOKUP($E252&amp;$D$85&amp;$D$86,'CCG data'!$A:$AD,'CCG data'!N$3,FALSE))</f>
        <v>9.5000000000000001E-2</v>
      </c>
      <c r="V253" s="15">
        <f>IF(V252="","",VLOOKUP($E252&amp;$D$85&amp;$D$86,'CCG data'!$A:$AD,'CCG data'!O$3,FALSE))</f>
        <v>0.158</v>
      </c>
      <c r="W253" s="142">
        <f>IF(V252="","",VLOOKUP($E252&amp;$D$85&amp;$D$86,'CCG data'!$A:$AD,'CCG data'!P$3,FALSE))</f>
        <v>0.2</v>
      </c>
      <c r="Z253" s="178" t="str">
        <f>IFERROR(VLOOKUP($E253&amp;$D$86, Outliers!$A$4:$P$214,13,FALSE),"0")</f>
        <v>0</v>
      </c>
      <c r="AA253" s="178" t="str">
        <f>IFERROR(VLOOKUP($E253&amp;$D$86, Outliers!$A$4:$P$214,14,FALSE),"0")</f>
        <v>0</v>
      </c>
      <c r="AB253" s="178" t="str">
        <f>IFERROR(VLOOKUP($E253&amp;$D$86, Outliers!$A$4:$P$214,15,FALSE),"0")</f>
        <v>0</v>
      </c>
    </row>
    <row r="254" spans="4:28" ht="15.75" x14ac:dyDescent="0.25">
      <c r="D254" s="301"/>
      <c r="E254" s="108" t="s">
        <v>225</v>
      </c>
      <c r="F254" s="372" t="str">
        <f>IF(OR(ISERROR(VLOOKUP($E254&amp;$D$85&amp;$D$86,'CCG data'!$A:$AD,'CCG data'!R$3,FALSE)),ISBLANK(VLOOKUP($E254&amp;$D$85&amp;$D$86,'CCG data'!$A:$AD,'CCG data'!R$3,FALSE))),"",VLOOKUP($E254&amp;$D$85&amp;$D$86,'CCG data'!$A:$AD,'CCG data'!R$3,FALSE))</f>
        <v/>
      </c>
      <c r="G254" s="373"/>
      <c r="H254" s="373">
        <f>IF(OR(ISERROR(VLOOKUP($E254&amp;$D$85&amp;$D$86,'CCG data'!$A:$AD,'CCG data'!S$3,FALSE)),ISBLANK(VLOOKUP($E254&amp;$D$85&amp;$D$86,'CCG data'!$A:$AD,'CCG data'!S$3,FALSE))),"",VLOOKUP($E254&amp;$D$85&amp;$D$86,'CCG data'!$A:$AD,'CCG data'!S$3,FALSE))</f>
        <v>105.6</v>
      </c>
      <c r="I254" s="373"/>
      <c r="J254" s="373">
        <f>IF(OR(ISERROR(VLOOKUP($E254&amp;$D$85&amp;$D$86,'CCG data'!$A:$AD,'CCG data'!T$3,FALSE)),ISBLANK(VLOOKUP($E254&amp;$D$85&amp;$D$86,'CCG data'!$A:$AD,'CCG data'!T$3,FALSE))),"",VLOOKUP($E254&amp;$D$85&amp;$D$86,'CCG data'!$A:$AD,'CCG data'!T$3,FALSE))</f>
        <v>21.6</v>
      </c>
      <c r="K254" s="373"/>
      <c r="L254" s="373">
        <f>IF(OR(ISERROR(VLOOKUP($E254&amp;$D$85&amp;$D$86,'CCG data'!$A:$AD,'CCG data'!U$3,FALSE)),ISBLANK(VLOOKUP($E254&amp;$D$85&amp;$D$86,'CCG data'!$A:$AD,'CCG data'!U$3,FALSE))),"",VLOOKUP($E254&amp;$D$85&amp;$D$86,'CCG data'!$A:$AD,'CCG data'!U$3,FALSE))</f>
        <v>27.9</v>
      </c>
      <c r="M254" s="374"/>
      <c r="N254" s="303">
        <f>IF(OR(ISERROR(VLOOKUP($E254&amp;$D$85&amp;$D$86,'CCG data'!$A:$AD,'CCG data'!G$3,FALSE)),ISBLANK(VLOOKUP($E254&amp;$D$85&amp;$D$86,'CCG data'!$A:$AD,'CCG data'!G$3,FALSE))),"",VLOOKUP($E254&amp;$D$85&amp;$D$86,'CCG data'!$A:$AD,'CCG data'!G$3,FALSE))</f>
        <v>804</v>
      </c>
      <c r="P254" s="354" t="str">
        <f>IF(OR(ISERROR(VLOOKUP($E254&amp;$D$85&amp;$D$86,'CCG data'!$A:$AD,'CCG data'!B$3,FALSE)),ISBLANK(VLOOKUP($E254&amp;$D$85&amp;$D$86,'CCG data'!$A:$AD,'CCG data'!B$3,FALSE))),"",VLOOKUP($E254&amp;$D$85&amp;$D$86,'CCG data'!$A:$AD,'CCG data'!B$3,FALSE))</f>
        <v/>
      </c>
      <c r="Q254" s="246"/>
      <c r="R254" s="246">
        <f>IF(OR(ISERROR(VLOOKUP($E254&amp;$D$85&amp;$D$86,'CCG data'!$A:$AD,'CCG data'!C$3,FALSE)),ISBLANK(VLOOKUP($E254&amp;$D$85&amp;$D$86,'CCG data'!$A:$AD,'CCG data'!C$3,FALSE))),"",VLOOKUP($E254&amp;$D$85&amp;$D$86,'CCG data'!$A:$AD,'CCG data'!C$3,FALSE))</f>
        <v>0.70522388059701491</v>
      </c>
      <c r="S254" s="246"/>
      <c r="T254" s="246">
        <f>IF(OR(ISERROR(VLOOKUP($E254&amp;$D$85&amp;$D$86,'CCG data'!$A:$AD,'CCG data'!D$3,FALSE)),ISBLANK(VLOOKUP($E254&amp;$D$85&amp;$D$86,'CCG data'!$A:$AD,'CCG data'!D$3,FALSE))),"",VLOOKUP($E254&amp;$D$85&amp;$D$86,'CCG data'!$A:$AD,'CCG data'!D$3,FALSE))</f>
        <v>0.10945273631840796</v>
      </c>
      <c r="U254" s="246"/>
      <c r="V254" s="246">
        <f>IF(OR(ISERROR(VLOOKUP($E254&amp;$D$85&amp;$D$86,'CCG data'!$A:$AD,'CCG data'!E$3,FALSE)),ISBLANK(VLOOKUP($E254&amp;$D$85&amp;$D$86,'CCG data'!$A:$AD,'CCG data'!E$3,FALSE))),"",VLOOKUP($E254&amp;$D$85&amp;$D$86,'CCG data'!$A:$AD,'CCG data'!E$3,FALSE))</f>
        <v>0.1853233830845771</v>
      </c>
      <c r="W254" s="387"/>
      <c r="Z254" s="178">
        <f>IFERROR(VLOOKUP($E254&amp;$D$86, Outliers!$A$4:$P$214,13,FALSE),"0")</f>
        <v>1</v>
      </c>
      <c r="AA254" s="178">
        <f>IFERROR(VLOOKUP($E254&amp;$D$86, Outliers!$A$4:$P$214,14,FALSE),"0")</f>
        <v>0</v>
      </c>
      <c r="AB254" s="178">
        <f>IFERROR(VLOOKUP($E254&amp;$D$86, Outliers!$A$4:$P$214,15,FALSE),"0")</f>
        <v>0</v>
      </c>
    </row>
    <row r="255" spans="4:28" x14ac:dyDescent="0.25">
      <c r="D255" s="301"/>
      <c r="E255" s="107" t="s">
        <v>27</v>
      </c>
      <c r="F255" s="99" t="str">
        <f>IF(P254="","",VLOOKUP($E254&amp;$D$85&amp;$D$86,'CCG data'!$A:$AD,'CCG data'!W$3,FALSE))</f>
        <v/>
      </c>
      <c r="G255" s="100" t="str">
        <f>IF(P254="","",VLOOKUP($E254&amp;$D$85&amp;$D$86,'CCG data'!$A:$AD,'CCG data'!X$3,FALSE))</f>
        <v/>
      </c>
      <c r="H255" s="100">
        <f>IF(R254="","",VLOOKUP($E254&amp;$D$85&amp;$D$86,'CCG data'!$A:$AD,'CCG data'!Y$3,FALSE))</f>
        <v>96.9</v>
      </c>
      <c r="I255" s="100">
        <f>IF(R254="","",VLOOKUP($E254&amp;$D$85&amp;$D$86,'CCG data'!$A:$AD,'CCG data'!Z$3,FALSE))</f>
        <v>114.3</v>
      </c>
      <c r="J255" s="100">
        <f>IF(T254="","",VLOOKUP($E254&amp;$D$85&amp;$D$86,'CCG data'!$A:$AD,'CCG data'!AA$3,FALSE))</f>
        <v>17.100000000000001</v>
      </c>
      <c r="K255" s="100">
        <f>IF(T254="","",VLOOKUP($E254&amp;$D$85&amp;$D$86,'CCG data'!$A:$AD,'CCG data'!AB$3,FALSE))</f>
        <v>26.1</v>
      </c>
      <c r="L255" s="100">
        <f>IF(V254="","",VLOOKUP($E254&amp;$D$85&amp;$D$86,'CCG data'!$A:$AD,'CCG data'!AC$3,FALSE))</f>
        <v>23.4</v>
      </c>
      <c r="M255" s="100">
        <f>IF(V254="","",VLOOKUP($E254&amp;$D$85&amp;$D$86,'CCG data'!$A:$AD,'CCG data'!AD$3,FALSE))</f>
        <v>32.299999999999997</v>
      </c>
      <c r="N255" s="304"/>
      <c r="P255" s="162" t="str">
        <f>IF(P254="","",VLOOKUP($E254&amp;$D$85&amp;$D$86,'CCG data'!$A:$AD,'CCG data'!I$3,FALSE))</f>
        <v/>
      </c>
      <c r="Q255" s="15" t="str">
        <f>IF(P254="","",VLOOKUP($E254&amp;$D$85&amp;$D$86,'CCG data'!$A:$AD,'CCG data'!J$3,FALSE))</f>
        <v/>
      </c>
      <c r="R255" s="15">
        <f>IF(R254="","",VLOOKUP($E254&amp;$D$85&amp;$D$86,'CCG data'!$A:$AD,'CCG data'!K$3,FALSE))</f>
        <v>0.67300000000000004</v>
      </c>
      <c r="S255" s="15">
        <f>IF(R254="","",VLOOKUP($E254&amp;$D$85&amp;$D$86,'CCG data'!$A:$AD,'CCG data'!L$3,FALSE))</f>
        <v>0.73599999999999999</v>
      </c>
      <c r="T255" s="15">
        <f>IF(T254="","",VLOOKUP($E254&amp;$D$85&amp;$D$86,'CCG data'!$A:$AD,'CCG data'!M$3,FALSE))</f>
        <v>0.09</v>
      </c>
      <c r="U255" s="15">
        <f>IF(T254="","",VLOOKUP($E254&amp;$D$85&amp;$D$86,'CCG data'!$A:$AD,'CCG data'!N$3,FALSE))</f>
        <v>0.13300000000000001</v>
      </c>
      <c r="V255" s="15">
        <f>IF(V254="","",VLOOKUP($E254&amp;$D$85&amp;$D$86,'CCG data'!$A:$AD,'CCG data'!O$3,FALSE))</f>
        <v>0.16</v>
      </c>
      <c r="W255" s="142">
        <f>IF(V254="","",VLOOKUP($E254&amp;$D$85&amp;$D$86,'CCG data'!$A:$AD,'CCG data'!P$3,FALSE))</f>
        <v>0.214</v>
      </c>
      <c r="Z255" s="178" t="str">
        <f>IFERROR(VLOOKUP($E255&amp;$D$86, Outliers!$A$4:$P$214,13,FALSE),"0")</f>
        <v>0</v>
      </c>
      <c r="AA255" s="178" t="str">
        <f>IFERROR(VLOOKUP($E255&amp;$D$86, Outliers!$A$4:$P$214,14,FALSE),"0")</f>
        <v>0</v>
      </c>
      <c r="AB255" s="178" t="str">
        <f>IFERROR(VLOOKUP($E255&amp;$D$86, Outliers!$A$4:$P$214,15,FALSE),"0")</f>
        <v>0</v>
      </c>
    </row>
    <row r="256" spans="4:28" ht="15.75" x14ac:dyDescent="0.25">
      <c r="D256" s="301"/>
      <c r="E256" s="108" t="s">
        <v>226</v>
      </c>
      <c r="F256" s="372" t="str">
        <f>IF(OR(ISERROR(VLOOKUP($E256&amp;$D$85&amp;$D$86,'CCG data'!$A:$AD,'CCG data'!R$3,FALSE)),ISBLANK(VLOOKUP($E256&amp;$D$85&amp;$D$86,'CCG data'!$A:$AD,'CCG data'!R$3,FALSE))),"",VLOOKUP($E256&amp;$D$85&amp;$D$86,'CCG data'!$A:$AD,'CCG data'!R$3,FALSE))</f>
        <v/>
      </c>
      <c r="G256" s="373"/>
      <c r="H256" s="373">
        <f>IF(OR(ISERROR(VLOOKUP($E256&amp;$D$85&amp;$D$86,'CCG data'!$A:$AD,'CCG data'!S$3,FALSE)),ISBLANK(VLOOKUP($E256&amp;$D$85&amp;$D$86,'CCG data'!$A:$AD,'CCG data'!S$3,FALSE))),"",VLOOKUP($E256&amp;$D$85&amp;$D$86,'CCG data'!$A:$AD,'CCG data'!S$3,FALSE))</f>
        <v>146.6</v>
      </c>
      <c r="I256" s="373"/>
      <c r="J256" s="373">
        <f>IF(OR(ISERROR(VLOOKUP($E256&amp;$D$85&amp;$D$86,'CCG data'!$A:$AD,'CCG data'!T$3,FALSE)),ISBLANK(VLOOKUP($E256&amp;$D$85&amp;$D$86,'CCG data'!$A:$AD,'CCG data'!T$3,FALSE))),"",VLOOKUP($E256&amp;$D$85&amp;$D$86,'CCG data'!$A:$AD,'CCG data'!T$3,FALSE))</f>
        <v>17.899999999999999</v>
      </c>
      <c r="K256" s="373"/>
      <c r="L256" s="373">
        <f>IF(OR(ISERROR(VLOOKUP($E256&amp;$D$85&amp;$D$86,'CCG data'!$A:$AD,'CCG data'!U$3,FALSE)),ISBLANK(VLOOKUP($E256&amp;$D$85&amp;$D$86,'CCG data'!$A:$AD,'CCG data'!U$3,FALSE))),"",VLOOKUP($E256&amp;$D$85&amp;$D$86,'CCG data'!$A:$AD,'CCG data'!U$3,FALSE))</f>
        <v>13.1</v>
      </c>
      <c r="M256" s="374"/>
      <c r="N256" s="303">
        <f>IF(OR(ISERROR(VLOOKUP($E256&amp;$D$85&amp;$D$86,'CCG data'!$A:$AD,'CCG data'!G$3,FALSE)),ISBLANK(VLOOKUP($E256&amp;$D$85&amp;$D$86,'CCG data'!$A:$AD,'CCG data'!G$3,FALSE))),"",VLOOKUP($E256&amp;$D$85&amp;$D$86,'CCG data'!$A:$AD,'CCG data'!G$3,FALSE))</f>
        <v>1254</v>
      </c>
      <c r="P256" s="354" t="str">
        <f>IF(OR(ISERROR(VLOOKUP($E256&amp;$D$85&amp;$D$86,'CCG data'!$A:$AD,'CCG data'!B$3,FALSE)),ISBLANK(VLOOKUP($E256&amp;$D$85&amp;$D$86,'CCG data'!$A:$AD,'CCG data'!B$3,FALSE))),"",VLOOKUP($E256&amp;$D$85&amp;$D$86,'CCG data'!$A:$AD,'CCG data'!B$3,FALSE))</f>
        <v/>
      </c>
      <c r="Q256" s="246"/>
      <c r="R256" s="246">
        <f>IF(OR(ISERROR(VLOOKUP($E256&amp;$D$85&amp;$D$86,'CCG data'!$A:$AD,'CCG data'!C$3,FALSE)),ISBLANK(VLOOKUP($E256&amp;$D$85&amp;$D$86,'CCG data'!$A:$AD,'CCG data'!C$3,FALSE))),"",VLOOKUP($E256&amp;$D$85&amp;$D$86,'CCG data'!$A:$AD,'CCG data'!C$3,FALSE))</f>
        <v>0.8341307814992025</v>
      </c>
      <c r="S256" s="246"/>
      <c r="T256" s="246">
        <f>IF(OR(ISERROR(VLOOKUP($E256&amp;$D$85&amp;$D$86,'CCG data'!$A:$AD,'CCG data'!D$3,FALSE)),ISBLANK(VLOOKUP($E256&amp;$D$85&amp;$D$86,'CCG data'!$A:$AD,'CCG data'!D$3,FALSE))),"",VLOOKUP($E256&amp;$D$85&amp;$D$86,'CCG data'!$A:$AD,'CCG data'!D$3,FALSE))</f>
        <v>9.1706539074960125E-2</v>
      </c>
      <c r="U256" s="246"/>
      <c r="V256" s="246">
        <f>IF(OR(ISERROR(VLOOKUP($E256&amp;$D$85&amp;$D$86,'CCG data'!$A:$AD,'CCG data'!E$3,FALSE)),ISBLANK(VLOOKUP($E256&amp;$D$85&amp;$D$86,'CCG data'!$A:$AD,'CCG data'!E$3,FALSE))),"",VLOOKUP($E256&amp;$D$85&amp;$D$86,'CCG data'!$A:$AD,'CCG data'!E$3,FALSE))</f>
        <v>7.4162679425837319E-2</v>
      </c>
      <c r="W256" s="387"/>
      <c r="Z256" s="178">
        <f>IFERROR(VLOOKUP($E256&amp;$D$86, Outliers!$A$4:$P$214,13,FALSE),"0")</f>
        <v>1</v>
      </c>
      <c r="AA256" s="178">
        <f>IFERROR(VLOOKUP($E256&amp;$D$86, Outliers!$A$4:$P$214,14,FALSE),"0")</f>
        <v>0</v>
      </c>
      <c r="AB256" s="178">
        <f>IFERROR(VLOOKUP($E256&amp;$D$86, Outliers!$A$4:$P$214,15,FALSE),"0")</f>
        <v>1</v>
      </c>
    </row>
    <row r="257" spans="4:28" x14ac:dyDescent="0.25">
      <c r="D257" s="301"/>
      <c r="E257" s="107" t="s">
        <v>27</v>
      </c>
      <c r="F257" s="99" t="str">
        <f>IF(P256="","",VLOOKUP($E256&amp;$D$85&amp;$D$86,'CCG data'!$A:$AD,'CCG data'!W$3,FALSE))</f>
        <v/>
      </c>
      <c r="G257" s="100" t="str">
        <f>IF(P256="","",VLOOKUP($E256&amp;$D$85&amp;$D$86,'CCG data'!$A:$AD,'CCG data'!X$3,FALSE))</f>
        <v/>
      </c>
      <c r="H257" s="100">
        <f>IF(R256="","",VLOOKUP($E256&amp;$D$85&amp;$D$86,'CCG data'!$A:$AD,'CCG data'!Y$3,FALSE))</f>
        <v>137.69999999999999</v>
      </c>
      <c r="I257" s="100">
        <f>IF(R256="","",VLOOKUP($E256&amp;$D$85&amp;$D$86,'CCG data'!$A:$AD,'CCG data'!Z$3,FALSE))</f>
        <v>155.5</v>
      </c>
      <c r="J257" s="100">
        <f>IF(T256="","",VLOOKUP($E256&amp;$D$85&amp;$D$86,'CCG data'!$A:$AD,'CCG data'!AA$3,FALSE))</f>
        <v>14.6</v>
      </c>
      <c r="K257" s="100">
        <f>IF(T256="","",VLOOKUP($E256&amp;$D$85&amp;$D$86,'CCG data'!$A:$AD,'CCG data'!AB$3,FALSE))</f>
        <v>21.2</v>
      </c>
      <c r="L257" s="100">
        <f>IF(V256="","",VLOOKUP($E256&amp;$D$85&amp;$D$86,'CCG data'!$A:$AD,'CCG data'!AC$3,FALSE))</f>
        <v>10.5</v>
      </c>
      <c r="M257" s="100">
        <f>IF(V256="","",VLOOKUP($E256&amp;$D$85&amp;$D$86,'CCG data'!$A:$AD,'CCG data'!AD$3,FALSE))</f>
        <v>15.8</v>
      </c>
      <c r="N257" s="304"/>
      <c r="P257" s="162" t="str">
        <f>IF(P256="","",VLOOKUP($E256&amp;$D$85&amp;$D$86,'CCG data'!$A:$AD,'CCG data'!I$3,FALSE))</f>
        <v/>
      </c>
      <c r="Q257" s="15" t="str">
        <f>IF(P256="","",VLOOKUP($E256&amp;$D$85&amp;$D$86,'CCG data'!$A:$AD,'CCG data'!J$3,FALSE))</f>
        <v/>
      </c>
      <c r="R257" s="15">
        <f>IF(R256="","",VLOOKUP($E256&amp;$D$85&amp;$D$86,'CCG data'!$A:$AD,'CCG data'!K$3,FALSE))</f>
        <v>0.81299999999999994</v>
      </c>
      <c r="S257" s="15">
        <f>IF(R256="","",VLOOKUP($E256&amp;$D$85&amp;$D$86,'CCG data'!$A:$AD,'CCG data'!L$3,FALSE))</f>
        <v>0.85399999999999998</v>
      </c>
      <c r="T257" s="15">
        <f>IF(T256="","",VLOOKUP($E256&amp;$D$85&amp;$D$86,'CCG data'!$A:$AD,'CCG data'!M$3,FALSE))</f>
        <v>7.6999999999999999E-2</v>
      </c>
      <c r="U257" s="15">
        <f>IF(T256="","",VLOOKUP($E256&amp;$D$85&amp;$D$86,'CCG data'!$A:$AD,'CCG data'!N$3,FALSE))</f>
        <v>0.109</v>
      </c>
      <c r="V257" s="15">
        <f>IF(V256="","",VLOOKUP($E256&amp;$D$85&amp;$D$86,'CCG data'!$A:$AD,'CCG data'!O$3,FALSE))</f>
        <v>6.0999999999999999E-2</v>
      </c>
      <c r="W257" s="142">
        <f>IF(V256="","",VLOOKUP($E256&amp;$D$85&amp;$D$86,'CCG data'!$A:$AD,'CCG data'!P$3,FALSE))</f>
        <v>0.09</v>
      </c>
      <c r="Z257" s="178" t="str">
        <f>IFERROR(VLOOKUP($E257&amp;$D$86, Outliers!$A$4:$P$214,13,FALSE),"0")</f>
        <v>0</v>
      </c>
      <c r="AA257" s="178" t="str">
        <f>IFERROR(VLOOKUP($E257&amp;$D$86, Outliers!$A$4:$P$214,14,FALSE),"0")</f>
        <v>0</v>
      </c>
      <c r="AB257" s="178" t="str">
        <f>IFERROR(VLOOKUP($E257&amp;$D$86, Outliers!$A$4:$P$214,15,FALSE),"0")</f>
        <v>0</v>
      </c>
    </row>
    <row r="258" spans="4:28" ht="15.75" x14ac:dyDescent="0.25">
      <c r="D258" s="301"/>
      <c r="E258" s="108" t="s">
        <v>469</v>
      </c>
      <c r="F258" s="372" t="str">
        <f>IF(OR(ISERROR(VLOOKUP($E258&amp;$D$85&amp;$D$86,'CCG data'!$A:$AD,'CCG data'!R$3,FALSE)),ISBLANK(VLOOKUP($E258&amp;$D$85&amp;$D$86,'CCG data'!$A:$AD,'CCG data'!R$3,FALSE))),"",VLOOKUP($E258&amp;$D$85&amp;$D$86,'CCG data'!$A:$AD,'CCG data'!R$3,FALSE))</f>
        <v/>
      </c>
      <c r="G258" s="373"/>
      <c r="H258" s="373">
        <f>IF(OR(ISERROR(VLOOKUP($E258&amp;$D$85&amp;$D$86,'CCG data'!$A:$AD,'CCG data'!S$3,FALSE)),ISBLANK(VLOOKUP($E258&amp;$D$85&amp;$D$86,'CCG data'!$A:$AD,'CCG data'!S$3,FALSE))),"",VLOOKUP($E258&amp;$D$85&amp;$D$86,'CCG data'!$A:$AD,'CCG data'!S$3,FALSE))</f>
        <v>130.30000000000001</v>
      </c>
      <c r="I258" s="373"/>
      <c r="J258" s="373">
        <f>IF(OR(ISERROR(VLOOKUP($E258&amp;$D$85&amp;$D$86,'CCG data'!$A:$AD,'CCG data'!T$3,FALSE)),ISBLANK(VLOOKUP($E258&amp;$D$85&amp;$D$86,'CCG data'!$A:$AD,'CCG data'!T$3,FALSE))),"",VLOOKUP($E258&amp;$D$85&amp;$D$86,'CCG data'!$A:$AD,'CCG data'!T$3,FALSE))</f>
        <v>12.6</v>
      </c>
      <c r="K258" s="373"/>
      <c r="L258" s="373">
        <f>IF(OR(ISERROR(VLOOKUP($E258&amp;$D$85&amp;$D$86,'CCG data'!$A:$AD,'CCG data'!U$3,FALSE)),ISBLANK(VLOOKUP($E258&amp;$D$85&amp;$D$86,'CCG data'!$A:$AD,'CCG data'!U$3,FALSE))),"",VLOOKUP($E258&amp;$D$85&amp;$D$86,'CCG data'!$A:$AD,'CCG data'!U$3,FALSE))</f>
        <v>32</v>
      </c>
      <c r="M258" s="374"/>
      <c r="N258" s="303">
        <f>IF(OR(ISERROR(VLOOKUP($E258&amp;$D$85&amp;$D$86,'CCG data'!$A:$AD,'CCG data'!G$3,FALSE)),ISBLANK(VLOOKUP($E258&amp;$D$85&amp;$D$86,'CCG data'!$A:$AD,'CCG data'!G$3,FALSE))),"",VLOOKUP($E258&amp;$D$85&amp;$D$86,'CCG data'!$A:$AD,'CCG data'!G$3,FALSE))</f>
        <v>2488</v>
      </c>
      <c r="P258" s="354" t="str">
        <f>IF(OR(ISERROR(VLOOKUP($E258&amp;$D$85&amp;$D$86,'CCG data'!$A:$AD,'CCG data'!B$3,FALSE)),ISBLANK(VLOOKUP($E258&amp;$D$85&amp;$D$86,'CCG data'!$A:$AD,'CCG data'!B$3,FALSE))),"",VLOOKUP($E258&amp;$D$85&amp;$D$86,'CCG data'!$A:$AD,'CCG data'!B$3,FALSE))</f>
        <v/>
      </c>
      <c r="Q258" s="246"/>
      <c r="R258" s="246">
        <f>IF(OR(ISERROR(VLOOKUP($E258&amp;$D$85&amp;$D$86,'CCG data'!$A:$AD,'CCG data'!C$3,FALSE)),ISBLANK(VLOOKUP($E258&amp;$D$85&amp;$D$86,'CCG data'!$A:$AD,'CCG data'!C$3,FALSE))),"",VLOOKUP($E258&amp;$D$85&amp;$D$86,'CCG data'!$A:$AD,'CCG data'!C$3,FALSE))</f>
        <v>0.747588424437299</v>
      </c>
      <c r="S258" s="246"/>
      <c r="T258" s="246">
        <f>IF(OR(ISERROR(VLOOKUP($E258&amp;$D$85&amp;$D$86,'CCG data'!$A:$AD,'CCG data'!D$3,FALSE)),ISBLANK(VLOOKUP($E258&amp;$D$85&amp;$D$86,'CCG data'!$A:$AD,'CCG data'!D$3,FALSE))),"",VLOOKUP($E258&amp;$D$85&amp;$D$86,'CCG data'!$A:$AD,'CCG data'!D$3,FALSE))</f>
        <v>6.7122186495176844E-2</v>
      </c>
      <c r="U258" s="246"/>
      <c r="V258" s="246">
        <f>IF(OR(ISERROR(VLOOKUP($E258&amp;$D$85&amp;$D$86,'CCG data'!$A:$AD,'CCG data'!E$3,FALSE)),ISBLANK(VLOOKUP($E258&amp;$D$85&amp;$D$86,'CCG data'!$A:$AD,'CCG data'!E$3,FALSE))),"",VLOOKUP($E258&amp;$D$85&amp;$D$86,'CCG data'!$A:$AD,'CCG data'!E$3,FALSE))</f>
        <v>0.18528938906752412</v>
      </c>
      <c r="W258" s="387"/>
      <c r="Z258" s="178">
        <f>IFERROR(VLOOKUP($E258&amp;$D$86, Outliers!$A$4:$P$214,13,FALSE),"0")</f>
        <v>0</v>
      </c>
      <c r="AA258" s="178">
        <f>IFERROR(VLOOKUP($E258&amp;$D$86, Outliers!$A$4:$P$214,14,FALSE),"0")</f>
        <v>1</v>
      </c>
      <c r="AB258" s="178">
        <f>IFERROR(VLOOKUP($E258&amp;$D$86, Outliers!$A$4:$P$214,15,FALSE),"0")</f>
        <v>0</v>
      </c>
    </row>
    <row r="259" spans="4:28" x14ac:dyDescent="0.25">
      <c r="D259" s="301"/>
      <c r="E259" s="107" t="s">
        <v>27</v>
      </c>
      <c r="F259" s="99" t="str">
        <f>IF(P258="","",VLOOKUP($E258&amp;$D$85&amp;$D$86,'CCG data'!$A:$AD,'CCG data'!W$3,FALSE))</f>
        <v/>
      </c>
      <c r="G259" s="100" t="str">
        <f>IF(P258="","",VLOOKUP($E258&amp;$D$85&amp;$D$86,'CCG data'!$A:$AD,'CCG data'!X$3,FALSE))</f>
        <v/>
      </c>
      <c r="H259" s="100">
        <f>IF(R258="","",VLOOKUP($E258&amp;$D$85&amp;$D$86,'CCG data'!$A:$AD,'CCG data'!Y$3,FALSE))</f>
        <v>124.4</v>
      </c>
      <c r="I259" s="100">
        <f>IF(R258="","",VLOOKUP($E258&amp;$D$85&amp;$D$86,'CCG data'!$A:$AD,'CCG data'!Z$3,FALSE))</f>
        <v>136.19999999999999</v>
      </c>
      <c r="J259" s="100">
        <f>IF(T258="","",VLOOKUP($E258&amp;$D$85&amp;$D$86,'CCG data'!$A:$AD,'CCG data'!AA$3,FALSE))</f>
        <v>10.7</v>
      </c>
      <c r="K259" s="100">
        <f>IF(T258="","",VLOOKUP($E258&amp;$D$85&amp;$D$86,'CCG data'!$A:$AD,'CCG data'!AB$3,FALSE))</f>
        <v>14.5</v>
      </c>
      <c r="L259" s="100">
        <f>IF(V258="","",VLOOKUP($E258&amp;$D$85&amp;$D$86,'CCG data'!$A:$AD,'CCG data'!AC$3,FALSE))</f>
        <v>29.1</v>
      </c>
      <c r="M259" s="100">
        <f>IF(V258="","",VLOOKUP($E258&amp;$D$85&amp;$D$86,'CCG data'!$A:$AD,'CCG data'!AD$3,FALSE))</f>
        <v>34.9</v>
      </c>
      <c r="N259" s="304"/>
      <c r="P259" s="162" t="str">
        <f>IF(P258="","",VLOOKUP($E258&amp;$D$85&amp;$D$86,'CCG data'!$A:$AD,'CCG data'!I$3,FALSE))</f>
        <v/>
      </c>
      <c r="Q259" s="15" t="str">
        <f>IF(P258="","",VLOOKUP($E258&amp;$D$85&amp;$D$86,'CCG data'!$A:$AD,'CCG data'!J$3,FALSE))</f>
        <v/>
      </c>
      <c r="R259" s="15">
        <f>IF(R258="","",VLOOKUP($E258&amp;$D$85&amp;$D$86,'CCG data'!$A:$AD,'CCG data'!K$3,FALSE))</f>
        <v>0.73</v>
      </c>
      <c r="S259" s="15">
        <f>IF(R258="","",VLOOKUP($E258&amp;$D$85&amp;$D$86,'CCG data'!$A:$AD,'CCG data'!L$3,FALSE))</f>
        <v>0.76400000000000001</v>
      </c>
      <c r="T259" s="15">
        <f>IF(T258="","",VLOOKUP($E258&amp;$D$85&amp;$D$86,'CCG data'!$A:$AD,'CCG data'!M$3,FALSE))</f>
        <v>5.8000000000000003E-2</v>
      </c>
      <c r="U259" s="15">
        <f>IF(T258="","",VLOOKUP($E258&amp;$D$85&amp;$D$86,'CCG data'!$A:$AD,'CCG data'!N$3,FALSE))</f>
        <v>7.8E-2</v>
      </c>
      <c r="V259" s="15">
        <f>IF(V258="","",VLOOKUP($E258&amp;$D$85&amp;$D$86,'CCG data'!$A:$AD,'CCG data'!O$3,FALSE))</f>
        <v>0.17100000000000001</v>
      </c>
      <c r="W259" s="142">
        <f>IF(V258="","",VLOOKUP($E258&amp;$D$85&amp;$D$86,'CCG data'!$A:$AD,'CCG data'!P$3,FALSE))</f>
        <v>0.20100000000000001</v>
      </c>
      <c r="Z259" s="178" t="str">
        <f>IFERROR(VLOOKUP($E259&amp;$D$86, Outliers!$A$4:$P$214,13,FALSE),"0")</f>
        <v>0</v>
      </c>
      <c r="AA259" s="178" t="str">
        <f>IFERROR(VLOOKUP($E259&amp;$D$86, Outliers!$A$4:$P$214,14,FALSE),"0")</f>
        <v>0</v>
      </c>
      <c r="AB259" s="178" t="str">
        <f>IFERROR(VLOOKUP($E259&amp;$D$86, Outliers!$A$4:$P$214,15,FALSE),"0")</f>
        <v>0</v>
      </c>
    </row>
    <row r="260" spans="4:28" ht="15.75" x14ac:dyDescent="0.25">
      <c r="D260" s="301"/>
      <c r="E260" s="108" t="s">
        <v>470</v>
      </c>
      <c r="F260" s="372" t="str">
        <f>IF(OR(ISERROR(VLOOKUP($E260&amp;$D$85&amp;$D$86,'CCG data'!$A:$AD,'CCG data'!R$3,FALSE)),ISBLANK(VLOOKUP($E260&amp;$D$85&amp;$D$86,'CCG data'!$A:$AD,'CCG data'!R$3,FALSE))),"",VLOOKUP($E260&amp;$D$85&amp;$D$86,'CCG data'!$A:$AD,'CCG data'!R$3,FALSE))</f>
        <v/>
      </c>
      <c r="G260" s="373"/>
      <c r="H260" s="373">
        <f>IF(OR(ISERROR(VLOOKUP($E260&amp;$D$85&amp;$D$86,'CCG data'!$A:$AD,'CCG data'!S$3,FALSE)),ISBLANK(VLOOKUP($E260&amp;$D$85&amp;$D$86,'CCG data'!$A:$AD,'CCG data'!S$3,FALSE))),"",VLOOKUP($E260&amp;$D$85&amp;$D$86,'CCG data'!$A:$AD,'CCG data'!S$3,FALSE))</f>
        <v>162.9</v>
      </c>
      <c r="I260" s="373"/>
      <c r="J260" s="373">
        <f>IF(OR(ISERROR(VLOOKUP($E260&amp;$D$85&amp;$D$86,'CCG data'!$A:$AD,'CCG data'!T$3,FALSE)),ISBLANK(VLOOKUP($E260&amp;$D$85&amp;$D$86,'CCG data'!$A:$AD,'CCG data'!T$3,FALSE))),"",VLOOKUP($E260&amp;$D$85&amp;$D$86,'CCG data'!$A:$AD,'CCG data'!T$3,FALSE))</f>
        <v>15.7</v>
      </c>
      <c r="K260" s="373"/>
      <c r="L260" s="373">
        <f>IF(OR(ISERROR(VLOOKUP($E260&amp;$D$85&amp;$D$86,'CCG data'!$A:$AD,'CCG data'!U$3,FALSE)),ISBLANK(VLOOKUP($E260&amp;$D$85&amp;$D$86,'CCG data'!$A:$AD,'CCG data'!U$3,FALSE))),"",VLOOKUP($E260&amp;$D$85&amp;$D$86,'CCG data'!$A:$AD,'CCG data'!U$3,FALSE))</f>
        <v>32.6</v>
      </c>
      <c r="M260" s="374"/>
      <c r="N260" s="303">
        <f>IF(OR(ISERROR(VLOOKUP($E260&amp;$D$85&amp;$D$86,'CCG data'!$A:$AD,'CCG data'!G$3,FALSE)),ISBLANK(VLOOKUP($E260&amp;$D$85&amp;$D$86,'CCG data'!$A:$AD,'CCG data'!G$3,FALSE))),"",VLOOKUP($E260&amp;$D$85&amp;$D$86,'CCG data'!$A:$AD,'CCG data'!G$3,FALSE))</f>
        <v>1253</v>
      </c>
      <c r="P260" s="354" t="str">
        <f>IF(OR(ISERROR(VLOOKUP($E260&amp;$D$85&amp;$D$86,'CCG data'!$A:$AD,'CCG data'!B$3,FALSE)),ISBLANK(VLOOKUP($E260&amp;$D$85&amp;$D$86,'CCG data'!$A:$AD,'CCG data'!B$3,FALSE))),"",VLOOKUP($E260&amp;$D$85&amp;$D$86,'CCG data'!$A:$AD,'CCG data'!B$3,FALSE))</f>
        <v/>
      </c>
      <c r="Q260" s="246"/>
      <c r="R260" s="246">
        <f>IF(OR(ISERROR(VLOOKUP($E260&amp;$D$85&amp;$D$86,'CCG data'!$A:$AD,'CCG data'!C$3,FALSE)),ISBLANK(VLOOKUP($E260&amp;$D$85&amp;$D$86,'CCG data'!$A:$AD,'CCG data'!C$3,FALSE))),"",VLOOKUP($E260&amp;$D$85&amp;$D$86,'CCG data'!$A:$AD,'CCG data'!C$3,FALSE))</f>
        <v>0.77334397446129288</v>
      </c>
      <c r="S260" s="246"/>
      <c r="T260" s="246">
        <f>IF(OR(ISERROR(VLOOKUP($E260&amp;$D$85&amp;$D$86,'CCG data'!$A:$AD,'CCG data'!D$3,FALSE)),ISBLANK(VLOOKUP($E260&amp;$D$85&amp;$D$86,'CCG data'!$A:$AD,'CCG data'!D$3,FALSE))),"",VLOOKUP($E260&amp;$D$85&amp;$D$86,'CCG data'!$A:$AD,'CCG data'!D$3,FALSE))</f>
        <v>7.1029529130087796E-2</v>
      </c>
      <c r="U260" s="246"/>
      <c r="V260" s="246">
        <f>IF(OR(ISERROR(VLOOKUP($E260&amp;$D$85&amp;$D$86,'CCG data'!$A:$AD,'CCG data'!E$3,FALSE)),ISBLANK(VLOOKUP($E260&amp;$D$85&amp;$D$86,'CCG data'!$A:$AD,'CCG data'!E$3,FALSE))),"",VLOOKUP($E260&amp;$D$85&amp;$D$86,'CCG data'!$A:$AD,'CCG data'!E$3,FALSE))</f>
        <v>0.15562649640861931</v>
      </c>
      <c r="W260" s="387"/>
      <c r="Z260" s="178">
        <f>IFERROR(VLOOKUP($E260&amp;$D$86, Outliers!$A$4:$P$214,13,FALSE),"0")</f>
        <v>1</v>
      </c>
      <c r="AA260" s="178">
        <f>IFERROR(VLOOKUP($E260&amp;$D$86, Outliers!$A$4:$P$214,14,FALSE),"0")</f>
        <v>0</v>
      </c>
      <c r="AB260" s="178">
        <f>IFERROR(VLOOKUP($E260&amp;$D$86, Outliers!$A$4:$P$214,15,FALSE),"0")</f>
        <v>0</v>
      </c>
    </row>
    <row r="261" spans="4:28" x14ac:dyDescent="0.25">
      <c r="D261" s="301"/>
      <c r="E261" s="107" t="s">
        <v>27</v>
      </c>
      <c r="F261" s="99" t="str">
        <f>IF(P260="","",VLOOKUP($E260&amp;$D$85&amp;$D$86,'CCG data'!$A:$AD,'CCG data'!W$3,FALSE))</f>
        <v/>
      </c>
      <c r="G261" s="100" t="str">
        <f>IF(P260="","",VLOOKUP($E260&amp;$D$85&amp;$D$86,'CCG data'!$A:$AD,'CCG data'!X$3,FALSE))</f>
        <v/>
      </c>
      <c r="H261" s="100">
        <f>IF(R260="","",VLOOKUP($E260&amp;$D$85&amp;$D$86,'CCG data'!$A:$AD,'CCG data'!Y$3,FALSE))</f>
        <v>152.6</v>
      </c>
      <c r="I261" s="100">
        <f>IF(R260="","",VLOOKUP($E260&amp;$D$85&amp;$D$86,'CCG data'!$A:$AD,'CCG data'!Z$3,FALSE))</f>
        <v>173.2</v>
      </c>
      <c r="J261" s="100">
        <f>IF(T260="","",VLOOKUP($E260&amp;$D$85&amp;$D$86,'CCG data'!$A:$AD,'CCG data'!AA$3,FALSE))</f>
        <v>12.5</v>
      </c>
      <c r="K261" s="100">
        <f>IF(T260="","",VLOOKUP($E260&amp;$D$85&amp;$D$86,'CCG data'!$A:$AD,'CCG data'!AB$3,FALSE))</f>
        <v>19</v>
      </c>
      <c r="L261" s="100">
        <f>IF(V260="","",VLOOKUP($E260&amp;$D$85&amp;$D$86,'CCG data'!$A:$AD,'CCG data'!AC$3,FALSE))</f>
        <v>28.1</v>
      </c>
      <c r="M261" s="100">
        <f>IF(V260="","",VLOOKUP($E260&amp;$D$85&amp;$D$86,'CCG data'!$A:$AD,'CCG data'!AD$3,FALSE))</f>
        <v>37.200000000000003</v>
      </c>
      <c r="N261" s="304"/>
      <c r="P261" s="162" t="str">
        <f>IF(P260="","",VLOOKUP($E260&amp;$D$85&amp;$D$86,'CCG data'!$A:$AD,'CCG data'!I$3,FALSE))</f>
        <v/>
      </c>
      <c r="Q261" s="15" t="str">
        <f>IF(P260="","",VLOOKUP($E260&amp;$D$85&amp;$D$86,'CCG data'!$A:$AD,'CCG data'!J$3,FALSE))</f>
        <v/>
      </c>
      <c r="R261" s="15">
        <f>IF(R260="","",VLOOKUP($E260&amp;$D$85&amp;$D$86,'CCG data'!$A:$AD,'CCG data'!K$3,FALSE))</f>
        <v>0.749</v>
      </c>
      <c r="S261" s="15">
        <f>IF(R260="","",VLOOKUP($E260&amp;$D$85&amp;$D$86,'CCG data'!$A:$AD,'CCG data'!L$3,FALSE))</f>
        <v>0.79600000000000004</v>
      </c>
      <c r="T261" s="15">
        <f>IF(T260="","",VLOOKUP($E260&amp;$D$85&amp;$D$86,'CCG data'!$A:$AD,'CCG data'!M$3,FALSE))</f>
        <v>5.8000000000000003E-2</v>
      </c>
      <c r="U261" s="15">
        <f>IF(T260="","",VLOOKUP($E260&amp;$D$85&amp;$D$86,'CCG data'!$A:$AD,'CCG data'!N$3,FALSE))</f>
        <v>8.6999999999999994E-2</v>
      </c>
      <c r="V261" s="15">
        <f>IF(V260="","",VLOOKUP($E260&amp;$D$85&amp;$D$86,'CCG data'!$A:$AD,'CCG data'!O$3,FALSE))</f>
        <v>0.13700000000000001</v>
      </c>
      <c r="W261" s="142">
        <f>IF(V260="","",VLOOKUP($E260&amp;$D$85&amp;$D$86,'CCG data'!$A:$AD,'CCG data'!P$3,FALSE))</f>
        <v>0.17699999999999999</v>
      </c>
      <c r="Z261" s="178" t="str">
        <f>IFERROR(VLOOKUP($E261&amp;$D$86, Outliers!$A$4:$P$214,13,FALSE),"0")</f>
        <v>0</v>
      </c>
      <c r="AA261" s="178" t="str">
        <f>IFERROR(VLOOKUP($E261&amp;$D$86, Outliers!$A$4:$P$214,14,FALSE),"0")</f>
        <v>0</v>
      </c>
      <c r="AB261" s="178" t="str">
        <f>IFERROR(VLOOKUP($E261&amp;$D$86, Outliers!$A$4:$P$214,15,FALSE),"0")</f>
        <v>0</v>
      </c>
    </row>
    <row r="262" spans="4:28" ht="15.75" x14ac:dyDescent="0.25">
      <c r="D262" s="301"/>
      <c r="E262" s="108" t="s">
        <v>227</v>
      </c>
      <c r="F262" s="372" t="str">
        <f>IF(OR(ISERROR(VLOOKUP($E262&amp;$D$85&amp;$D$86,'CCG data'!$A:$AD,'CCG data'!R$3,FALSE)),ISBLANK(VLOOKUP($E262&amp;$D$85&amp;$D$86,'CCG data'!$A:$AD,'CCG data'!R$3,FALSE))),"",VLOOKUP($E262&amp;$D$85&amp;$D$86,'CCG data'!$A:$AD,'CCG data'!R$3,FALSE))</f>
        <v/>
      </c>
      <c r="G262" s="373"/>
      <c r="H262" s="373">
        <f>IF(OR(ISERROR(VLOOKUP($E262&amp;$D$85&amp;$D$86,'CCG data'!$A:$AD,'CCG data'!S$3,FALSE)),ISBLANK(VLOOKUP($E262&amp;$D$85&amp;$D$86,'CCG data'!$A:$AD,'CCG data'!S$3,FALSE))),"",VLOOKUP($E262&amp;$D$85&amp;$D$86,'CCG data'!$A:$AD,'CCG data'!S$3,FALSE))</f>
        <v>111.8</v>
      </c>
      <c r="I262" s="373"/>
      <c r="J262" s="373">
        <f>IF(OR(ISERROR(VLOOKUP($E262&amp;$D$85&amp;$D$86,'CCG data'!$A:$AD,'CCG data'!T$3,FALSE)),ISBLANK(VLOOKUP($E262&amp;$D$85&amp;$D$86,'CCG data'!$A:$AD,'CCG data'!T$3,FALSE))),"",VLOOKUP($E262&amp;$D$85&amp;$D$86,'CCG data'!$A:$AD,'CCG data'!T$3,FALSE))</f>
        <v>18.5</v>
      </c>
      <c r="K262" s="373"/>
      <c r="L262" s="373">
        <f>IF(OR(ISERROR(VLOOKUP($E262&amp;$D$85&amp;$D$86,'CCG data'!$A:$AD,'CCG data'!U$3,FALSE)),ISBLANK(VLOOKUP($E262&amp;$D$85&amp;$D$86,'CCG data'!$A:$AD,'CCG data'!U$3,FALSE))),"",VLOOKUP($E262&amp;$D$85&amp;$D$86,'CCG data'!$A:$AD,'CCG data'!U$3,FALSE))</f>
        <v>31.5</v>
      </c>
      <c r="M262" s="374"/>
      <c r="N262" s="303">
        <f>IF(OR(ISERROR(VLOOKUP($E262&amp;$D$85&amp;$D$86,'CCG data'!$A:$AD,'CCG data'!G$3,FALSE)),ISBLANK(VLOOKUP($E262&amp;$D$85&amp;$D$86,'CCG data'!$A:$AD,'CCG data'!G$3,FALSE))),"",VLOOKUP($E262&amp;$D$85&amp;$D$86,'CCG data'!$A:$AD,'CCG data'!G$3,FALSE))</f>
        <v>600</v>
      </c>
      <c r="P262" s="354" t="str">
        <f>IF(OR(ISERROR(VLOOKUP($E262&amp;$D$85&amp;$D$86,'CCG data'!$A:$AD,'CCG data'!B$3,FALSE)),ISBLANK(VLOOKUP($E262&amp;$D$85&amp;$D$86,'CCG data'!$A:$AD,'CCG data'!B$3,FALSE))),"",VLOOKUP($E262&amp;$D$85&amp;$D$86,'CCG data'!$A:$AD,'CCG data'!B$3,FALSE))</f>
        <v/>
      </c>
      <c r="Q262" s="246"/>
      <c r="R262" s="246">
        <f>IF(OR(ISERROR(VLOOKUP($E262&amp;$D$85&amp;$D$86,'CCG data'!$A:$AD,'CCG data'!C$3,FALSE)),ISBLANK(VLOOKUP($E262&amp;$D$85&amp;$D$86,'CCG data'!$A:$AD,'CCG data'!C$3,FALSE))),"",VLOOKUP($E262&amp;$D$85&amp;$D$86,'CCG data'!$A:$AD,'CCG data'!C$3,FALSE))</f>
        <v>0.70499999999999996</v>
      </c>
      <c r="S262" s="246"/>
      <c r="T262" s="246">
        <f>IF(OR(ISERROR(VLOOKUP($E262&amp;$D$85&amp;$D$86,'CCG data'!$A:$AD,'CCG data'!D$3,FALSE)),ISBLANK(VLOOKUP($E262&amp;$D$85&amp;$D$86,'CCG data'!$A:$AD,'CCG data'!D$3,FALSE))),"",VLOOKUP($E262&amp;$D$85&amp;$D$86,'CCG data'!$A:$AD,'CCG data'!D$3,FALSE))</f>
        <v>9.8333333333333328E-2</v>
      </c>
      <c r="U262" s="246"/>
      <c r="V262" s="246">
        <f>IF(OR(ISERROR(VLOOKUP($E262&amp;$D$85&amp;$D$86,'CCG data'!$A:$AD,'CCG data'!E$3,FALSE)),ISBLANK(VLOOKUP($E262&amp;$D$85&amp;$D$86,'CCG data'!$A:$AD,'CCG data'!E$3,FALSE))),"",VLOOKUP($E262&amp;$D$85&amp;$D$86,'CCG data'!$A:$AD,'CCG data'!E$3,FALSE))</f>
        <v>0.19666666666666666</v>
      </c>
      <c r="W262" s="387"/>
      <c r="Z262" s="178">
        <f>IFERROR(VLOOKUP($E262&amp;$D$86, Outliers!$A$4:$P$214,13,FALSE),"0")</f>
        <v>0</v>
      </c>
      <c r="AA262" s="178">
        <f>IFERROR(VLOOKUP($E262&amp;$D$86, Outliers!$A$4:$P$214,14,FALSE),"0")</f>
        <v>0</v>
      </c>
      <c r="AB262" s="178">
        <f>IFERROR(VLOOKUP($E262&amp;$D$86, Outliers!$A$4:$P$214,15,FALSE),"0")</f>
        <v>0</v>
      </c>
    </row>
    <row r="263" spans="4:28" x14ac:dyDescent="0.25">
      <c r="D263" s="301"/>
      <c r="E263" s="107" t="s">
        <v>27</v>
      </c>
      <c r="F263" s="99" t="str">
        <f>IF(P262="","",VLOOKUP($E262&amp;$D$85&amp;$D$86,'CCG data'!$A:$AD,'CCG data'!W$3,FALSE))</f>
        <v/>
      </c>
      <c r="G263" s="100" t="str">
        <f>IF(P262="","",VLOOKUP($E262&amp;$D$85&amp;$D$86,'CCG data'!$A:$AD,'CCG data'!X$3,FALSE))</f>
        <v/>
      </c>
      <c r="H263" s="100">
        <f>IF(R262="","",VLOOKUP($E262&amp;$D$85&amp;$D$86,'CCG data'!$A:$AD,'CCG data'!Y$3,FALSE))</f>
        <v>101.1</v>
      </c>
      <c r="I263" s="100">
        <f>IF(R262="","",VLOOKUP($E262&amp;$D$85&amp;$D$86,'CCG data'!$A:$AD,'CCG data'!Z$3,FALSE))</f>
        <v>122.4</v>
      </c>
      <c r="J263" s="100">
        <f>IF(T262="","",VLOOKUP($E262&amp;$D$85&amp;$D$86,'CCG data'!$A:$AD,'CCG data'!AA$3,FALSE))</f>
        <v>13.8</v>
      </c>
      <c r="K263" s="100">
        <f>IF(T262="","",VLOOKUP($E262&amp;$D$85&amp;$D$86,'CCG data'!$A:$AD,'CCG data'!AB$3,FALSE))</f>
        <v>23.2</v>
      </c>
      <c r="L263" s="100">
        <f>IF(V262="","",VLOOKUP($E262&amp;$D$85&amp;$D$86,'CCG data'!$A:$AD,'CCG data'!AC$3,FALSE))</f>
        <v>25.8</v>
      </c>
      <c r="M263" s="100">
        <f>IF(V262="","",VLOOKUP($E262&amp;$D$85&amp;$D$86,'CCG data'!$A:$AD,'CCG data'!AD$3,FALSE))</f>
        <v>37.1</v>
      </c>
      <c r="N263" s="304"/>
      <c r="P263" s="162" t="str">
        <f>IF(P262="","",VLOOKUP($E262&amp;$D$85&amp;$D$86,'CCG data'!$A:$AD,'CCG data'!I$3,FALSE))</f>
        <v/>
      </c>
      <c r="Q263" s="15" t="str">
        <f>IF(P262="","",VLOOKUP($E262&amp;$D$85&amp;$D$86,'CCG data'!$A:$AD,'CCG data'!J$3,FALSE))</f>
        <v/>
      </c>
      <c r="R263" s="15">
        <f>IF(R262="","",VLOOKUP($E262&amp;$D$85&amp;$D$86,'CCG data'!$A:$AD,'CCG data'!K$3,FALSE))</f>
        <v>0.66700000000000004</v>
      </c>
      <c r="S263" s="15">
        <f>IF(R262="","",VLOOKUP($E262&amp;$D$85&amp;$D$86,'CCG data'!$A:$AD,'CCG data'!L$3,FALSE))</f>
        <v>0.74</v>
      </c>
      <c r="T263" s="15">
        <f>IF(T262="","",VLOOKUP($E262&amp;$D$85&amp;$D$86,'CCG data'!$A:$AD,'CCG data'!M$3,FALSE))</f>
        <v>7.6999999999999999E-2</v>
      </c>
      <c r="U263" s="15">
        <f>IF(T262="","",VLOOKUP($E262&amp;$D$85&amp;$D$86,'CCG data'!$A:$AD,'CCG data'!N$3,FALSE))</f>
        <v>0.125</v>
      </c>
      <c r="V263" s="15">
        <f>IF(V262="","",VLOOKUP($E262&amp;$D$85&amp;$D$86,'CCG data'!$A:$AD,'CCG data'!O$3,FALSE))</f>
        <v>0.16700000000000001</v>
      </c>
      <c r="W263" s="142">
        <f>IF(V262="","",VLOOKUP($E262&amp;$D$85&amp;$D$86,'CCG data'!$A:$AD,'CCG data'!P$3,FALSE))</f>
        <v>0.23</v>
      </c>
      <c r="Z263" s="178" t="str">
        <f>IFERROR(VLOOKUP($E263&amp;$D$86, Outliers!$A$4:$P$214,13,FALSE),"0")</f>
        <v>0</v>
      </c>
      <c r="AA263" s="178" t="str">
        <f>IFERROR(VLOOKUP($E263&amp;$D$86, Outliers!$A$4:$P$214,14,FALSE),"0")</f>
        <v>0</v>
      </c>
      <c r="AB263" s="178" t="str">
        <f>IFERROR(VLOOKUP($E263&amp;$D$86, Outliers!$A$4:$P$214,15,FALSE),"0")</f>
        <v>0</v>
      </c>
    </row>
    <row r="264" spans="4:28" ht="15.75" x14ac:dyDescent="0.25">
      <c r="D264" s="301"/>
      <c r="E264" s="108" t="s">
        <v>228</v>
      </c>
      <c r="F264" s="372" t="str">
        <f>IF(OR(ISERROR(VLOOKUP($E264&amp;$D$85&amp;$D$86,'CCG data'!$A:$AD,'CCG data'!R$3,FALSE)),ISBLANK(VLOOKUP($E264&amp;$D$85&amp;$D$86,'CCG data'!$A:$AD,'CCG data'!R$3,FALSE))),"",VLOOKUP($E264&amp;$D$85&amp;$D$86,'CCG data'!$A:$AD,'CCG data'!R$3,FALSE))</f>
        <v/>
      </c>
      <c r="G264" s="373"/>
      <c r="H264" s="373">
        <f>IF(OR(ISERROR(VLOOKUP($E264&amp;$D$85&amp;$D$86,'CCG data'!$A:$AD,'CCG data'!S$3,FALSE)),ISBLANK(VLOOKUP($E264&amp;$D$85&amp;$D$86,'CCG data'!$A:$AD,'CCG data'!S$3,FALSE))),"",VLOOKUP($E264&amp;$D$85&amp;$D$86,'CCG data'!$A:$AD,'CCG data'!S$3,FALSE))</f>
        <v>115.3</v>
      </c>
      <c r="I264" s="373"/>
      <c r="J264" s="373">
        <f>IF(OR(ISERROR(VLOOKUP($E264&amp;$D$85&amp;$D$86,'CCG data'!$A:$AD,'CCG data'!T$3,FALSE)),ISBLANK(VLOOKUP($E264&amp;$D$85&amp;$D$86,'CCG data'!$A:$AD,'CCG data'!T$3,FALSE))),"",VLOOKUP($E264&amp;$D$85&amp;$D$86,'CCG data'!$A:$AD,'CCG data'!T$3,FALSE))</f>
        <v>16.899999999999999</v>
      </c>
      <c r="K264" s="373"/>
      <c r="L264" s="373">
        <f>IF(OR(ISERROR(VLOOKUP($E264&amp;$D$85&amp;$D$86,'CCG data'!$A:$AD,'CCG data'!U$3,FALSE)),ISBLANK(VLOOKUP($E264&amp;$D$85&amp;$D$86,'CCG data'!$A:$AD,'CCG data'!U$3,FALSE))),"",VLOOKUP($E264&amp;$D$85&amp;$D$86,'CCG data'!$A:$AD,'CCG data'!U$3,FALSE))</f>
        <v>30.3</v>
      </c>
      <c r="M264" s="374"/>
      <c r="N264" s="303">
        <f>IF(OR(ISERROR(VLOOKUP($E264&amp;$D$85&amp;$D$86,'CCG data'!$A:$AD,'CCG data'!G$3,FALSE)),ISBLANK(VLOOKUP($E264&amp;$D$85&amp;$D$86,'CCG data'!$A:$AD,'CCG data'!G$3,FALSE))),"",VLOOKUP($E264&amp;$D$85&amp;$D$86,'CCG data'!$A:$AD,'CCG data'!G$3,FALSE))</f>
        <v>3435</v>
      </c>
      <c r="P264" s="354" t="str">
        <f>IF(OR(ISERROR(VLOOKUP($E264&amp;$D$85&amp;$D$86,'CCG data'!$A:$AD,'CCG data'!B$3,FALSE)),ISBLANK(VLOOKUP($E264&amp;$D$85&amp;$D$86,'CCG data'!$A:$AD,'CCG data'!B$3,FALSE))),"",VLOOKUP($E264&amp;$D$85&amp;$D$86,'CCG data'!$A:$AD,'CCG data'!B$3,FALSE))</f>
        <v/>
      </c>
      <c r="Q264" s="246"/>
      <c r="R264" s="246">
        <f>IF(OR(ISERROR(VLOOKUP($E264&amp;$D$85&amp;$D$86,'CCG data'!$A:$AD,'CCG data'!C$3,FALSE)),ISBLANK(VLOOKUP($E264&amp;$D$85&amp;$D$86,'CCG data'!$A:$AD,'CCG data'!C$3,FALSE))),"",VLOOKUP($E264&amp;$D$85&amp;$D$86,'CCG data'!$A:$AD,'CCG data'!C$3,FALSE))</f>
        <v>0.7245997088791849</v>
      </c>
      <c r="S264" s="246"/>
      <c r="T264" s="246">
        <f>IF(OR(ISERROR(VLOOKUP($E264&amp;$D$85&amp;$D$86,'CCG data'!$A:$AD,'CCG data'!D$3,FALSE)),ISBLANK(VLOOKUP($E264&amp;$D$85&amp;$D$86,'CCG data'!$A:$AD,'CCG data'!D$3,FALSE))),"",VLOOKUP($E264&amp;$D$85&amp;$D$86,'CCG data'!$A:$AD,'CCG data'!D$3,FALSE))</f>
        <v>9.199417758369724E-2</v>
      </c>
      <c r="U264" s="246"/>
      <c r="V264" s="246">
        <f>IF(OR(ISERROR(VLOOKUP($E264&amp;$D$85&amp;$D$86,'CCG data'!$A:$AD,'CCG data'!E$3,FALSE)),ISBLANK(VLOOKUP($E264&amp;$D$85&amp;$D$86,'CCG data'!$A:$AD,'CCG data'!E$3,FALSE))),"",VLOOKUP($E264&amp;$D$85&amp;$D$86,'CCG data'!$A:$AD,'CCG data'!E$3,FALSE))</f>
        <v>0.18340611353711792</v>
      </c>
      <c r="W264" s="387"/>
      <c r="Z264" s="178">
        <f>IFERROR(VLOOKUP($E264&amp;$D$86, Outliers!$A$4:$P$214,13,FALSE),"0")</f>
        <v>1</v>
      </c>
      <c r="AA264" s="178">
        <f>IFERROR(VLOOKUP($E264&amp;$D$86, Outliers!$A$4:$P$214,14,FALSE),"0")</f>
        <v>0</v>
      </c>
      <c r="AB264" s="178">
        <f>IFERROR(VLOOKUP($E264&amp;$D$86, Outliers!$A$4:$P$214,15,FALSE),"0")</f>
        <v>0</v>
      </c>
    </row>
    <row r="265" spans="4:28" x14ac:dyDescent="0.25">
      <c r="D265" s="301"/>
      <c r="E265" s="107" t="s">
        <v>27</v>
      </c>
      <c r="F265" s="99" t="str">
        <f>IF(P264="","",VLOOKUP($E264&amp;$D$85&amp;$D$86,'CCG data'!$A:$AD,'CCG data'!W$3,FALSE))</f>
        <v/>
      </c>
      <c r="G265" s="100" t="str">
        <f>IF(P264="","",VLOOKUP($E264&amp;$D$85&amp;$D$86,'CCG data'!$A:$AD,'CCG data'!X$3,FALSE))</f>
        <v/>
      </c>
      <c r="H265" s="100">
        <f>IF(R264="","",VLOOKUP($E264&amp;$D$85&amp;$D$86,'CCG data'!$A:$AD,'CCG data'!Y$3,FALSE))</f>
        <v>110.7</v>
      </c>
      <c r="I265" s="100">
        <f>IF(R264="","",VLOOKUP($E264&amp;$D$85&amp;$D$86,'CCG data'!$A:$AD,'CCG data'!Z$3,FALSE))</f>
        <v>119.8</v>
      </c>
      <c r="J265" s="100">
        <f>IF(T264="","",VLOOKUP($E264&amp;$D$85&amp;$D$86,'CCG data'!$A:$AD,'CCG data'!AA$3,FALSE))</f>
        <v>15</v>
      </c>
      <c r="K265" s="100">
        <f>IF(T264="","",VLOOKUP($E264&amp;$D$85&amp;$D$86,'CCG data'!$A:$AD,'CCG data'!AB$3,FALSE))</f>
        <v>18.7</v>
      </c>
      <c r="L265" s="100">
        <f>IF(V264="","",VLOOKUP($E264&amp;$D$85&amp;$D$86,'CCG data'!$A:$AD,'CCG data'!AC$3,FALSE))</f>
        <v>27.9</v>
      </c>
      <c r="M265" s="100">
        <f>IF(V264="","",VLOOKUP($E264&amp;$D$85&amp;$D$86,'CCG data'!$A:$AD,'CCG data'!AD$3,FALSE))</f>
        <v>32.6</v>
      </c>
      <c r="N265" s="304"/>
      <c r="P265" s="162" t="str">
        <f>IF(P264="","",VLOOKUP($E264&amp;$D$85&amp;$D$86,'CCG data'!$A:$AD,'CCG data'!I$3,FALSE))</f>
        <v/>
      </c>
      <c r="Q265" s="15" t="str">
        <f>IF(P264="","",VLOOKUP($E264&amp;$D$85&amp;$D$86,'CCG data'!$A:$AD,'CCG data'!J$3,FALSE))</f>
        <v/>
      </c>
      <c r="R265" s="15">
        <f>IF(R264="","",VLOOKUP($E264&amp;$D$85&amp;$D$86,'CCG data'!$A:$AD,'CCG data'!K$3,FALSE))</f>
        <v>0.70899999999999996</v>
      </c>
      <c r="S265" s="15">
        <f>IF(R264="","",VLOOKUP($E264&amp;$D$85&amp;$D$86,'CCG data'!$A:$AD,'CCG data'!L$3,FALSE))</f>
        <v>0.73899999999999999</v>
      </c>
      <c r="T265" s="15">
        <f>IF(T264="","",VLOOKUP($E264&amp;$D$85&amp;$D$86,'CCG data'!$A:$AD,'CCG data'!M$3,FALSE))</f>
        <v>8.3000000000000004E-2</v>
      </c>
      <c r="U265" s="15">
        <f>IF(T264="","",VLOOKUP($E264&amp;$D$85&amp;$D$86,'CCG data'!$A:$AD,'CCG data'!N$3,FALSE))</f>
        <v>0.10199999999999999</v>
      </c>
      <c r="V265" s="15">
        <f>IF(V264="","",VLOOKUP($E264&amp;$D$85&amp;$D$86,'CCG data'!$A:$AD,'CCG data'!O$3,FALSE))</f>
        <v>0.17100000000000001</v>
      </c>
      <c r="W265" s="142">
        <f>IF(V264="","",VLOOKUP($E264&amp;$D$85&amp;$D$86,'CCG data'!$A:$AD,'CCG data'!P$3,FALSE))</f>
        <v>0.19700000000000001</v>
      </c>
      <c r="Z265" s="178" t="str">
        <f>IFERROR(VLOOKUP($E265&amp;$D$86, Outliers!$A$4:$P$214,13,FALSE),"0")</f>
        <v>0</v>
      </c>
      <c r="AA265" s="178" t="str">
        <f>IFERROR(VLOOKUP($E265&amp;$D$86, Outliers!$A$4:$P$214,14,FALSE),"0")</f>
        <v>0</v>
      </c>
      <c r="AB265" s="178" t="str">
        <f>IFERROR(VLOOKUP($E265&amp;$D$86, Outliers!$A$4:$P$214,15,FALSE),"0")</f>
        <v>0</v>
      </c>
    </row>
    <row r="266" spans="4:28" ht="15.75" x14ac:dyDescent="0.25">
      <c r="D266" s="301"/>
      <c r="E266" s="108" t="s">
        <v>229</v>
      </c>
      <c r="F266" s="372" t="str">
        <f>IF(OR(ISERROR(VLOOKUP($E266&amp;$D$85&amp;$D$86,'CCG data'!$A:$AD,'CCG data'!R$3,FALSE)),ISBLANK(VLOOKUP($E266&amp;$D$85&amp;$D$86,'CCG data'!$A:$AD,'CCG data'!R$3,FALSE))),"",VLOOKUP($E266&amp;$D$85&amp;$D$86,'CCG data'!$A:$AD,'CCG data'!R$3,FALSE))</f>
        <v/>
      </c>
      <c r="G266" s="373"/>
      <c r="H266" s="373">
        <f>IF(OR(ISERROR(VLOOKUP($E266&amp;$D$85&amp;$D$86,'CCG data'!$A:$AD,'CCG data'!S$3,FALSE)),ISBLANK(VLOOKUP($E266&amp;$D$85&amp;$D$86,'CCG data'!$A:$AD,'CCG data'!S$3,FALSE))),"",VLOOKUP($E266&amp;$D$85&amp;$D$86,'CCG data'!$A:$AD,'CCG data'!S$3,FALSE))</f>
        <v>128.4</v>
      </c>
      <c r="I266" s="373"/>
      <c r="J266" s="373">
        <f>IF(OR(ISERROR(VLOOKUP($E266&amp;$D$85&amp;$D$86,'CCG data'!$A:$AD,'CCG data'!T$3,FALSE)),ISBLANK(VLOOKUP($E266&amp;$D$85&amp;$D$86,'CCG data'!$A:$AD,'CCG data'!T$3,FALSE))),"",VLOOKUP($E266&amp;$D$85&amp;$D$86,'CCG data'!$A:$AD,'CCG data'!T$3,FALSE))</f>
        <v>14.9</v>
      </c>
      <c r="K266" s="373"/>
      <c r="L266" s="373">
        <f>IF(OR(ISERROR(VLOOKUP($E266&amp;$D$85&amp;$D$86,'CCG data'!$A:$AD,'CCG data'!U$3,FALSE)),ISBLANK(VLOOKUP($E266&amp;$D$85&amp;$D$86,'CCG data'!$A:$AD,'CCG data'!U$3,FALSE))),"",VLOOKUP($E266&amp;$D$85&amp;$D$86,'CCG data'!$A:$AD,'CCG data'!U$3,FALSE))</f>
        <v>39.5</v>
      </c>
      <c r="M266" s="374"/>
      <c r="N266" s="303">
        <f>IF(OR(ISERROR(VLOOKUP($E266&amp;$D$85&amp;$D$86,'CCG data'!$A:$AD,'CCG data'!G$3,FALSE)),ISBLANK(VLOOKUP($E266&amp;$D$85&amp;$D$86,'CCG data'!$A:$AD,'CCG data'!G$3,FALSE))),"",VLOOKUP($E266&amp;$D$85&amp;$D$86,'CCG data'!$A:$AD,'CCG data'!G$3,FALSE))</f>
        <v>702</v>
      </c>
      <c r="P266" s="354" t="str">
        <f>IF(OR(ISERROR(VLOOKUP($E266&amp;$D$85&amp;$D$86,'CCG data'!$A:$AD,'CCG data'!B$3,FALSE)),ISBLANK(VLOOKUP($E266&amp;$D$85&amp;$D$86,'CCG data'!$A:$AD,'CCG data'!B$3,FALSE))),"",VLOOKUP($E266&amp;$D$85&amp;$D$86,'CCG data'!$A:$AD,'CCG data'!B$3,FALSE))</f>
        <v/>
      </c>
      <c r="Q266" s="246"/>
      <c r="R266" s="246">
        <f>IF(OR(ISERROR(VLOOKUP($E266&amp;$D$85&amp;$D$86,'CCG data'!$A:$AD,'CCG data'!C$3,FALSE)),ISBLANK(VLOOKUP($E266&amp;$D$85&amp;$D$86,'CCG data'!$A:$AD,'CCG data'!C$3,FALSE))),"",VLOOKUP($E266&amp;$D$85&amp;$D$86,'CCG data'!$A:$AD,'CCG data'!C$3,FALSE))</f>
        <v>0.70227920227920226</v>
      </c>
      <c r="S266" s="246"/>
      <c r="T266" s="246">
        <f>IF(OR(ISERROR(VLOOKUP($E266&amp;$D$85&amp;$D$86,'CCG data'!$A:$AD,'CCG data'!D$3,FALSE)),ISBLANK(VLOOKUP($E266&amp;$D$85&amp;$D$86,'CCG data'!$A:$AD,'CCG data'!D$3,FALSE))),"",VLOOKUP($E266&amp;$D$85&amp;$D$86,'CCG data'!$A:$AD,'CCG data'!D$3,FALSE))</f>
        <v>7.407407407407407E-2</v>
      </c>
      <c r="U266" s="246"/>
      <c r="V266" s="246">
        <f>IF(OR(ISERROR(VLOOKUP($E266&amp;$D$85&amp;$D$86,'CCG data'!$A:$AD,'CCG data'!E$3,FALSE)),ISBLANK(VLOOKUP($E266&amp;$D$85&amp;$D$86,'CCG data'!$A:$AD,'CCG data'!E$3,FALSE))),"",VLOOKUP($E266&amp;$D$85&amp;$D$86,'CCG data'!$A:$AD,'CCG data'!E$3,FALSE))</f>
        <v>0.22364672364672364</v>
      </c>
      <c r="W266" s="387"/>
      <c r="Z266" s="178">
        <f>IFERROR(VLOOKUP($E266&amp;$D$86, Outliers!$A$4:$P$214,13,FALSE),"0")</f>
        <v>0</v>
      </c>
      <c r="AA266" s="178">
        <f>IFERROR(VLOOKUP($E266&amp;$D$86, Outliers!$A$4:$P$214,14,FALSE),"0")</f>
        <v>0</v>
      </c>
      <c r="AB266" s="178">
        <f>IFERROR(VLOOKUP($E266&amp;$D$86, Outliers!$A$4:$P$214,15,FALSE),"0")</f>
        <v>1</v>
      </c>
    </row>
    <row r="267" spans="4:28" x14ac:dyDescent="0.25">
      <c r="D267" s="301"/>
      <c r="E267" s="107" t="s">
        <v>27</v>
      </c>
      <c r="F267" s="99" t="str">
        <f>IF(P266="","",VLOOKUP($E266&amp;$D$85&amp;$D$86,'CCG data'!$A:$AD,'CCG data'!W$3,FALSE))</f>
        <v/>
      </c>
      <c r="G267" s="100" t="str">
        <f>IF(P266="","",VLOOKUP($E266&amp;$D$85&amp;$D$86,'CCG data'!$A:$AD,'CCG data'!X$3,FALSE))</f>
        <v/>
      </c>
      <c r="H267" s="100">
        <f>IF(R266="","",VLOOKUP($E266&amp;$D$85&amp;$D$86,'CCG data'!$A:$AD,'CCG data'!Y$3,FALSE))</f>
        <v>117.1</v>
      </c>
      <c r="I267" s="100">
        <f>IF(R266="","",VLOOKUP($E266&amp;$D$85&amp;$D$86,'CCG data'!$A:$AD,'CCG data'!Z$3,FALSE))</f>
        <v>139.69999999999999</v>
      </c>
      <c r="J267" s="100">
        <f>IF(T266="","",VLOOKUP($E266&amp;$D$85&amp;$D$86,'CCG data'!$A:$AD,'CCG data'!AA$3,FALSE))</f>
        <v>10.8</v>
      </c>
      <c r="K267" s="100">
        <f>IF(T266="","",VLOOKUP($E266&amp;$D$85&amp;$D$86,'CCG data'!$A:$AD,'CCG data'!AB$3,FALSE))</f>
        <v>18.899999999999999</v>
      </c>
      <c r="L267" s="100">
        <f>IF(V266="","",VLOOKUP($E266&amp;$D$85&amp;$D$86,'CCG data'!$A:$AD,'CCG data'!AC$3,FALSE))</f>
        <v>33.4</v>
      </c>
      <c r="M267" s="100">
        <f>IF(V266="","",VLOOKUP($E266&amp;$D$85&amp;$D$86,'CCG data'!$A:$AD,'CCG data'!AD$3,FALSE))</f>
        <v>45.7</v>
      </c>
      <c r="N267" s="304"/>
      <c r="P267" s="162" t="str">
        <f>IF(P266="","",VLOOKUP($E266&amp;$D$85&amp;$D$86,'CCG data'!$A:$AD,'CCG data'!I$3,FALSE))</f>
        <v/>
      </c>
      <c r="Q267" s="15" t="str">
        <f>IF(P266="","",VLOOKUP($E266&amp;$D$85&amp;$D$86,'CCG data'!$A:$AD,'CCG data'!J$3,FALSE))</f>
        <v/>
      </c>
      <c r="R267" s="15">
        <f>IF(R266="","",VLOOKUP($E266&amp;$D$85&amp;$D$86,'CCG data'!$A:$AD,'CCG data'!K$3,FALSE))</f>
        <v>0.66700000000000004</v>
      </c>
      <c r="S267" s="15">
        <f>IF(R266="","",VLOOKUP($E266&amp;$D$85&amp;$D$86,'CCG data'!$A:$AD,'CCG data'!L$3,FALSE))</f>
        <v>0.73499999999999999</v>
      </c>
      <c r="T267" s="15">
        <f>IF(T266="","",VLOOKUP($E266&amp;$D$85&amp;$D$86,'CCG data'!$A:$AD,'CCG data'!M$3,FALSE))</f>
        <v>5.7000000000000002E-2</v>
      </c>
      <c r="U267" s="15">
        <f>IF(T266="","",VLOOKUP($E266&amp;$D$85&amp;$D$86,'CCG data'!$A:$AD,'CCG data'!N$3,FALSE))</f>
        <v>9.6000000000000002E-2</v>
      </c>
      <c r="V267" s="15">
        <f>IF(V266="","",VLOOKUP($E266&amp;$D$85&amp;$D$86,'CCG data'!$A:$AD,'CCG data'!O$3,FALSE))</f>
        <v>0.19400000000000001</v>
      </c>
      <c r="W267" s="142">
        <f>IF(V266="","",VLOOKUP($E266&amp;$D$85&amp;$D$86,'CCG data'!$A:$AD,'CCG data'!P$3,FALSE))</f>
        <v>0.25600000000000001</v>
      </c>
      <c r="Z267" s="178" t="str">
        <f>IFERROR(VLOOKUP($E267&amp;$D$86, Outliers!$A$4:$P$214,13,FALSE),"0")</f>
        <v>0</v>
      </c>
      <c r="AA267" s="178" t="str">
        <f>IFERROR(VLOOKUP($E267&amp;$D$86, Outliers!$A$4:$P$214,14,FALSE),"0")</f>
        <v>0</v>
      </c>
      <c r="AB267" s="178" t="str">
        <f>IFERROR(VLOOKUP($E267&amp;$D$86, Outliers!$A$4:$P$214,15,FALSE),"0")</f>
        <v>0</v>
      </c>
    </row>
    <row r="268" spans="4:28" ht="15.75" x14ac:dyDescent="0.25">
      <c r="D268" s="301"/>
      <c r="E268" s="108" t="s">
        <v>230</v>
      </c>
      <c r="F268" s="372" t="str">
        <f>IF(OR(ISERROR(VLOOKUP($E268&amp;$D$85&amp;$D$86,'CCG data'!$A:$AD,'CCG data'!R$3,FALSE)),ISBLANK(VLOOKUP($E268&amp;$D$85&amp;$D$86,'CCG data'!$A:$AD,'CCG data'!R$3,FALSE))),"",VLOOKUP($E268&amp;$D$85&amp;$D$86,'CCG data'!$A:$AD,'CCG data'!R$3,FALSE))</f>
        <v/>
      </c>
      <c r="G268" s="373"/>
      <c r="H268" s="373">
        <f>IF(OR(ISERROR(VLOOKUP($E268&amp;$D$85&amp;$D$86,'CCG data'!$A:$AD,'CCG data'!S$3,FALSE)),ISBLANK(VLOOKUP($E268&amp;$D$85&amp;$D$86,'CCG data'!$A:$AD,'CCG data'!S$3,FALSE))),"",VLOOKUP($E268&amp;$D$85&amp;$D$86,'CCG data'!$A:$AD,'CCG data'!S$3,FALSE))</f>
        <v>106.3</v>
      </c>
      <c r="I268" s="373"/>
      <c r="J268" s="373">
        <f>IF(OR(ISERROR(VLOOKUP($E268&amp;$D$85&amp;$D$86,'CCG data'!$A:$AD,'CCG data'!T$3,FALSE)),ISBLANK(VLOOKUP($E268&amp;$D$85&amp;$D$86,'CCG data'!$A:$AD,'CCG data'!T$3,FALSE))),"",VLOOKUP($E268&amp;$D$85&amp;$D$86,'CCG data'!$A:$AD,'CCG data'!T$3,FALSE))</f>
        <v>17</v>
      </c>
      <c r="K268" s="373"/>
      <c r="L268" s="373">
        <f>IF(OR(ISERROR(VLOOKUP($E268&amp;$D$85&amp;$D$86,'CCG data'!$A:$AD,'CCG data'!U$3,FALSE)),ISBLANK(VLOOKUP($E268&amp;$D$85&amp;$D$86,'CCG data'!$A:$AD,'CCG data'!U$3,FALSE))),"",VLOOKUP($E268&amp;$D$85&amp;$D$86,'CCG data'!$A:$AD,'CCG data'!U$3,FALSE))</f>
        <v>27.2</v>
      </c>
      <c r="M268" s="374"/>
      <c r="N268" s="303">
        <f>IF(OR(ISERROR(VLOOKUP($E268&amp;$D$85&amp;$D$86,'CCG data'!$A:$AD,'CCG data'!G$3,FALSE)),ISBLANK(VLOOKUP($E268&amp;$D$85&amp;$D$86,'CCG data'!$A:$AD,'CCG data'!G$3,FALSE))),"",VLOOKUP($E268&amp;$D$85&amp;$D$86,'CCG data'!$A:$AD,'CCG data'!G$3,FALSE))</f>
        <v>641</v>
      </c>
      <c r="P268" s="354" t="str">
        <f>IF(OR(ISERROR(VLOOKUP($E268&amp;$D$85&amp;$D$86,'CCG data'!$A:$AD,'CCG data'!B$3,FALSE)),ISBLANK(VLOOKUP($E268&amp;$D$85&amp;$D$86,'CCG data'!$A:$AD,'CCG data'!B$3,FALSE))),"",VLOOKUP($E268&amp;$D$85&amp;$D$86,'CCG data'!$A:$AD,'CCG data'!B$3,FALSE))</f>
        <v/>
      </c>
      <c r="Q268" s="246"/>
      <c r="R268" s="246">
        <f>IF(OR(ISERROR(VLOOKUP($E268&amp;$D$85&amp;$D$86,'CCG data'!$A:$AD,'CCG data'!C$3,FALSE)),ISBLANK(VLOOKUP($E268&amp;$D$85&amp;$D$86,'CCG data'!$A:$AD,'CCG data'!C$3,FALSE))),"",VLOOKUP($E268&amp;$D$85&amp;$D$86,'CCG data'!$A:$AD,'CCG data'!C$3,FALSE))</f>
        <v>0.72542901716068642</v>
      </c>
      <c r="S268" s="246"/>
      <c r="T268" s="246">
        <f>IF(OR(ISERROR(VLOOKUP($E268&amp;$D$85&amp;$D$86,'CCG data'!$A:$AD,'CCG data'!D$3,FALSE)),ISBLANK(VLOOKUP($E268&amp;$D$85&amp;$D$86,'CCG data'!$A:$AD,'CCG data'!D$3,FALSE))),"",VLOOKUP($E268&amp;$D$85&amp;$D$86,'CCG data'!$A:$AD,'CCG data'!D$3,FALSE))</f>
        <v>9.8283931357254287E-2</v>
      </c>
      <c r="U268" s="246"/>
      <c r="V268" s="246">
        <f>IF(OR(ISERROR(VLOOKUP($E268&amp;$D$85&amp;$D$86,'CCG data'!$A:$AD,'CCG data'!E$3,FALSE)),ISBLANK(VLOOKUP($E268&amp;$D$85&amp;$D$86,'CCG data'!$A:$AD,'CCG data'!E$3,FALSE))),"",VLOOKUP($E268&amp;$D$85&amp;$D$86,'CCG data'!$A:$AD,'CCG data'!E$3,FALSE))</f>
        <v>0.17628705148205928</v>
      </c>
      <c r="W268" s="387"/>
      <c r="Z268" s="178">
        <f>IFERROR(VLOOKUP($E268&amp;$D$86, Outliers!$A$4:$P$214,13,FALSE),"0")</f>
        <v>1</v>
      </c>
      <c r="AA268" s="178">
        <f>IFERROR(VLOOKUP($E268&amp;$D$86, Outliers!$A$4:$P$214,14,FALSE),"0")</f>
        <v>0</v>
      </c>
      <c r="AB268" s="178">
        <f>IFERROR(VLOOKUP($E268&amp;$D$86, Outliers!$A$4:$P$214,15,FALSE),"0")</f>
        <v>0</v>
      </c>
    </row>
    <row r="269" spans="4:28" x14ac:dyDescent="0.25">
      <c r="D269" s="301"/>
      <c r="E269" s="107" t="s">
        <v>27</v>
      </c>
      <c r="F269" s="99" t="str">
        <f>IF(P268="","",VLOOKUP($E268&amp;$D$85&amp;$D$86,'CCG data'!$A:$AD,'CCG data'!W$3,FALSE))</f>
        <v/>
      </c>
      <c r="G269" s="100" t="str">
        <f>IF(P268="","",VLOOKUP($E268&amp;$D$85&amp;$D$86,'CCG data'!$A:$AD,'CCG data'!X$3,FALSE))</f>
        <v/>
      </c>
      <c r="H269" s="100">
        <f>IF(R268="","",VLOOKUP($E268&amp;$D$85&amp;$D$86,'CCG data'!$A:$AD,'CCG data'!Y$3,FALSE))</f>
        <v>96.6</v>
      </c>
      <c r="I269" s="100">
        <f>IF(R268="","",VLOOKUP($E268&amp;$D$85&amp;$D$86,'CCG data'!$A:$AD,'CCG data'!Z$3,FALSE))</f>
        <v>116</v>
      </c>
      <c r="J269" s="100">
        <f>IF(T268="","",VLOOKUP($E268&amp;$D$85&amp;$D$86,'CCG data'!$A:$AD,'CCG data'!AA$3,FALSE))</f>
        <v>12.8</v>
      </c>
      <c r="K269" s="100">
        <f>IF(T268="","",VLOOKUP($E268&amp;$D$85&amp;$D$86,'CCG data'!$A:$AD,'CCG data'!AB$3,FALSE))</f>
        <v>21.2</v>
      </c>
      <c r="L269" s="100">
        <f>IF(V268="","",VLOOKUP($E268&amp;$D$85&amp;$D$86,'CCG data'!$A:$AD,'CCG data'!AC$3,FALSE))</f>
        <v>22.2</v>
      </c>
      <c r="M269" s="100">
        <f>IF(V268="","",VLOOKUP($E268&amp;$D$85&amp;$D$86,'CCG data'!$A:$AD,'CCG data'!AD$3,FALSE))</f>
        <v>32.299999999999997</v>
      </c>
      <c r="N269" s="304"/>
      <c r="P269" s="162" t="str">
        <f>IF(P268="","",VLOOKUP($E268&amp;$D$85&amp;$D$86,'CCG data'!$A:$AD,'CCG data'!I$3,FALSE))</f>
        <v/>
      </c>
      <c r="Q269" s="15" t="str">
        <f>IF(P268="","",VLOOKUP($E268&amp;$D$85&amp;$D$86,'CCG data'!$A:$AD,'CCG data'!J$3,FALSE))</f>
        <v/>
      </c>
      <c r="R269" s="15">
        <f>IF(R268="","",VLOOKUP($E268&amp;$D$85&amp;$D$86,'CCG data'!$A:$AD,'CCG data'!K$3,FALSE))</f>
        <v>0.69</v>
      </c>
      <c r="S269" s="15">
        <f>IF(R268="","",VLOOKUP($E268&amp;$D$85&amp;$D$86,'CCG data'!$A:$AD,'CCG data'!L$3,FALSE))</f>
        <v>0.75900000000000001</v>
      </c>
      <c r="T269" s="15">
        <f>IF(T268="","",VLOOKUP($E268&amp;$D$85&amp;$D$86,'CCG data'!$A:$AD,'CCG data'!M$3,FALSE))</f>
        <v>7.8E-2</v>
      </c>
      <c r="U269" s="15">
        <f>IF(T268="","",VLOOKUP($E268&amp;$D$85&amp;$D$86,'CCG data'!$A:$AD,'CCG data'!N$3,FALSE))</f>
        <v>0.124</v>
      </c>
      <c r="V269" s="15">
        <f>IF(V268="","",VLOOKUP($E268&amp;$D$85&amp;$D$86,'CCG data'!$A:$AD,'CCG data'!O$3,FALSE))</f>
        <v>0.14899999999999999</v>
      </c>
      <c r="W269" s="142">
        <f>IF(V268="","",VLOOKUP($E268&amp;$D$85&amp;$D$86,'CCG data'!$A:$AD,'CCG data'!P$3,FALSE))</f>
        <v>0.20799999999999999</v>
      </c>
      <c r="Z269" s="178" t="str">
        <f>IFERROR(VLOOKUP($E269&amp;$D$86, Outliers!$A$4:$P$214,13,FALSE),"0")</f>
        <v>0</v>
      </c>
      <c r="AA269" s="178" t="str">
        <f>IFERROR(VLOOKUP($E269&amp;$D$86, Outliers!$A$4:$P$214,14,FALSE),"0")</f>
        <v>0</v>
      </c>
      <c r="AB269" s="178" t="str">
        <f>IFERROR(VLOOKUP($E269&amp;$D$86, Outliers!$A$4:$P$214,15,FALSE),"0")</f>
        <v>0</v>
      </c>
    </row>
    <row r="270" spans="4:28" ht="15.75" x14ac:dyDescent="0.25">
      <c r="D270" s="301"/>
      <c r="E270" s="108" t="s">
        <v>231</v>
      </c>
      <c r="F270" s="372" t="str">
        <f>IF(OR(ISERROR(VLOOKUP($E270&amp;$D$85&amp;$D$86,'CCG data'!$A:$AD,'CCG data'!R$3,FALSE)),ISBLANK(VLOOKUP($E270&amp;$D$85&amp;$D$86,'CCG data'!$A:$AD,'CCG data'!R$3,FALSE))),"",VLOOKUP($E270&amp;$D$85&amp;$D$86,'CCG data'!$A:$AD,'CCG data'!R$3,FALSE))</f>
        <v/>
      </c>
      <c r="G270" s="373"/>
      <c r="H270" s="373">
        <f>IF(OR(ISERROR(VLOOKUP($E270&amp;$D$85&amp;$D$86,'CCG data'!$A:$AD,'CCG data'!S$3,FALSE)),ISBLANK(VLOOKUP($E270&amp;$D$85&amp;$D$86,'CCG data'!$A:$AD,'CCG data'!S$3,FALSE))),"",VLOOKUP($E270&amp;$D$85&amp;$D$86,'CCG data'!$A:$AD,'CCG data'!S$3,FALSE))</f>
        <v>203.6</v>
      </c>
      <c r="I270" s="373"/>
      <c r="J270" s="373">
        <f>IF(OR(ISERROR(VLOOKUP($E270&amp;$D$85&amp;$D$86,'CCG data'!$A:$AD,'CCG data'!T$3,FALSE)),ISBLANK(VLOOKUP($E270&amp;$D$85&amp;$D$86,'CCG data'!$A:$AD,'CCG data'!T$3,FALSE))),"",VLOOKUP($E270&amp;$D$85&amp;$D$86,'CCG data'!$A:$AD,'CCG data'!T$3,FALSE))</f>
        <v>22.6</v>
      </c>
      <c r="K270" s="373"/>
      <c r="L270" s="373">
        <f>IF(OR(ISERROR(VLOOKUP($E270&amp;$D$85&amp;$D$86,'CCG data'!$A:$AD,'CCG data'!U$3,FALSE)),ISBLANK(VLOOKUP($E270&amp;$D$85&amp;$D$86,'CCG data'!$A:$AD,'CCG data'!U$3,FALSE))),"",VLOOKUP($E270&amp;$D$85&amp;$D$86,'CCG data'!$A:$AD,'CCG data'!U$3,FALSE))</f>
        <v>19.8</v>
      </c>
      <c r="M270" s="374"/>
      <c r="N270" s="303">
        <f>IF(OR(ISERROR(VLOOKUP($E270&amp;$D$85&amp;$D$86,'CCG data'!$A:$AD,'CCG data'!G$3,FALSE)),ISBLANK(VLOOKUP($E270&amp;$D$85&amp;$D$86,'CCG data'!$A:$AD,'CCG data'!G$3,FALSE))),"",VLOOKUP($E270&amp;$D$85&amp;$D$86,'CCG data'!$A:$AD,'CCG data'!G$3,FALSE))</f>
        <v>1229</v>
      </c>
      <c r="P270" s="354" t="str">
        <f>IF(OR(ISERROR(VLOOKUP($E270&amp;$D$85&amp;$D$86,'CCG data'!$A:$AD,'CCG data'!B$3,FALSE)),ISBLANK(VLOOKUP($E270&amp;$D$85&amp;$D$86,'CCG data'!$A:$AD,'CCG data'!B$3,FALSE))),"",VLOOKUP($E270&amp;$D$85&amp;$D$86,'CCG data'!$A:$AD,'CCG data'!B$3,FALSE))</f>
        <v/>
      </c>
      <c r="Q270" s="246"/>
      <c r="R270" s="246">
        <f>IF(OR(ISERROR(VLOOKUP($E270&amp;$D$85&amp;$D$86,'CCG data'!$A:$AD,'CCG data'!C$3,FALSE)),ISBLANK(VLOOKUP($E270&amp;$D$85&amp;$D$86,'CCG data'!$A:$AD,'CCG data'!C$3,FALSE))),"",VLOOKUP($E270&amp;$D$85&amp;$D$86,'CCG data'!$A:$AD,'CCG data'!C$3,FALSE))</f>
        <v>0.84214808787632223</v>
      </c>
      <c r="S270" s="246"/>
      <c r="T270" s="246">
        <f>IF(OR(ISERROR(VLOOKUP($E270&amp;$D$85&amp;$D$86,'CCG data'!$A:$AD,'CCG data'!D$3,FALSE)),ISBLANK(VLOOKUP($E270&amp;$D$85&amp;$D$86,'CCG data'!$A:$AD,'CCG data'!D$3,FALSE))),"",VLOOKUP($E270&amp;$D$85&amp;$D$86,'CCG data'!$A:$AD,'CCG data'!D$3,FALSE))</f>
        <v>7.8112286411716844E-2</v>
      </c>
      <c r="U270" s="246"/>
      <c r="V270" s="246">
        <f>IF(OR(ISERROR(VLOOKUP($E270&amp;$D$85&amp;$D$86,'CCG data'!$A:$AD,'CCG data'!E$3,FALSE)),ISBLANK(VLOOKUP($E270&amp;$D$85&amp;$D$86,'CCG data'!$A:$AD,'CCG data'!E$3,FALSE))),"",VLOOKUP($E270&amp;$D$85&amp;$D$86,'CCG data'!$A:$AD,'CCG data'!E$3,FALSE))</f>
        <v>7.9739625711960943E-2</v>
      </c>
      <c r="W270" s="387"/>
      <c r="Z270" s="178">
        <f>IFERROR(VLOOKUP($E270&amp;$D$86, Outliers!$A$4:$P$214,13,FALSE),"0")</f>
        <v>1</v>
      </c>
      <c r="AA270" s="178">
        <f>IFERROR(VLOOKUP($E270&amp;$D$86, Outliers!$A$4:$P$214,14,FALSE),"0")</f>
        <v>0</v>
      </c>
      <c r="AB270" s="178">
        <f>IFERROR(VLOOKUP($E270&amp;$D$86, Outliers!$A$4:$P$214,15,FALSE),"0")</f>
        <v>1</v>
      </c>
    </row>
    <row r="271" spans="4:28" x14ac:dyDescent="0.25">
      <c r="D271" s="301"/>
      <c r="E271" s="107" t="s">
        <v>27</v>
      </c>
      <c r="F271" s="99" t="str">
        <f>IF(P270="","",VLOOKUP($E270&amp;$D$85&amp;$D$86,'CCG data'!$A:$AD,'CCG data'!W$3,FALSE))</f>
        <v/>
      </c>
      <c r="G271" s="100" t="str">
        <f>IF(P270="","",VLOOKUP($E270&amp;$D$85&amp;$D$86,'CCG data'!$A:$AD,'CCG data'!X$3,FALSE))</f>
        <v/>
      </c>
      <c r="H271" s="100">
        <f>IF(R270="","",VLOOKUP($E270&amp;$D$85&amp;$D$86,'CCG data'!$A:$AD,'CCG data'!Y$3,FALSE))</f>
        <v>191.2</v>
      </c>
      <c r="I271" s="100">
        <f>IF(R270="","",VLOOKUP($E270&amp;$D$85&amp;$D$86,'CCG data'!$A:$AD,'CCG data'!Z$3,FALSE))</f>
        <v>216</v>
      </c>
      <c r="J271" s="100">
        <f>IF(T270="","",VLOOKUP($E270&amp;$D$85&amp;$D$86,'CCG data'!$A:$AD,'CCG data'!AA$3,FALSE))</f>
        <v>18.100000000000001</v>
      </c>
      <c r="K271" s="100">
        <f>IF(T270="","",VLOOKUP($E270&amp;$D$85&amp;$D$86,'CCG data'!$A:$AD,'CCG data'!AB$3,FALSE))</f>
        <v>27.1</v>
      </c>
      <c r="L271" s="100">
        <f>IF(V270="","",VLOOKUP($E270&amp;$D$85&amp;$D$86,'CCG data'!$A:$AD,'CCG data'!AC$3,FALSE))</f>
        <v>15.9</v>
      </c>
      <c r="M271" s="100">
        <f>IF(V270="","",VLOOKUP($E270&amp;$D$85&amp;$D$86,'CCG data'!$A:$AD,'CCG data'!AD$3,FALSE))</f>
        <v>23.7</v>
      </c>
      <c r="N271" s="304"/>
      <c r="P271" s="162" t="str">
        <f>IF(P270="","",VLOOKUP($E270&amp;$D$85&amp;$D$86,'CCG data'!$A:$AD,'CCG data'!I$3,FALSE))</f>
        <v/>
      </c>
      <c r="Q271" s="15" t="str">
        <f>IF(P270="","",VLOOKUP($E270&amp;$D$85&amp;$D$86,'CCG data'!$A:$AD,'CCG data'!J$3,FALSE))</f>
        <v/>
      </c>
      <c r="R271" s="15">
        <f>IF(R270="","",VLOOKUP($E270&amp;$D$85&amp;$D$86,'CCG data'!$A:$AD,'CCG data'!K$3,FALSE))</f>
        <v>0.82099999999999995</v>
      </c>
      <c r="S271" s="15">
        <f>IF(R270="","",VLOOKUP($E270&amp;$D$85&amp;$D$86,'CCG data'!$A:$AD,'CCG data'!L$3,FALSE))</f>
        <v>0.86099999999999999</v>
      </c>
      <c r="T271" s="15">
        <f>IF(T270="","",VLOOKUP($E270&amp;$D$85&amp;$D$86,'CCG data'!$A:$AD,'CCG data'!M$3,FALSE))</f>
        <v>6.4000000000000001E-2</v>
      </c>
      <c r="U271" s="15">
        <f>IF(T270="","",VLOOKUP($E270&amp;$D$85&amp;$D$86,'CCG data'!$A:$AD,'CCG data'!N$3,FALSE))</f>
        <v>9.4E-2</v>
      </c>
      <c r="V271" s="15">
        <f>IF(V270="","",VLOOKUP($E270&amp;$D$85&amp;$D$86,'CCG data'!$A:$AD,'CCG data'!O$3,FALSE))</f>
        <v>6.6000000000000003E-2</v>
      </c>
      <c r="W271" s="142">
        <f>IF(V270="","",VLOOKUP($E270&amp;$D$85&amp;$D$86,'CCG data'!$A:$AD,'CCG data'!P$3,FALSE))</f>
        <v>9.6000000000000002E-2</v>
      </c>
      <c r="Z271" s="178" t="str">
        <f>IFERROR(VLOOKUP($E271&amp;$D$86, Outliers!$A$4:$P$214,13,FALSE),"0")</f>
        <v>0</v>
      </c>
      <c r="AA271" s="178" t="str">
        <f>IFERROR(VLOOKUP($E271&amp;$D$86, Outliers!$A$4:$P$214,14,FALSE),"0")</f>
        <v>0</v>
      </c>
      <c r="AB271" s="178" t="str">
        <f>IFERROR(VLOOKUP($E271&amp;$D$86, Outliers!$A$4:$P$214,15,FALSE),"0")</f>
        <v>0</v>
      </c>
    </row>
    <row r="272" spans="4:28" ht="15.75" x14ac:dyDescent="0.25">
      <c r="D272" s="301"/>
      <c r="E272" s="108" t="s">
        <v>232</v>
      </c>
      <c r="F272" s="372" t="str">
        <f>IF(OR(ISERROR(VLOOKUP($E272&amp;$D$85&amp;$D$86,'CCG data'!$A:$AD,'CCG data'!R$3,FALSE)),ISBLANK(VLOOKUP($E272&amp;$D$85&amp;$D$86,'CCG data'!$A:$AD,'CCG data'!R$3,FALSE))),"",VLOOKUP($E272&amp;$D$85&amp;$D$86,'CCG data'!$A:$AD,'CCG data'!R$3,FALSE))</f>
        <v/>
      </c>
      <c r="G272" s="373"/>
      <c r="H272" s="373">
        <f>IF(OR(ISERROR(VLOOKUP($E272&amp;$D$85&amp;$D$86,'CCG data'!$A:$AD,'CCG data'!S$3,FALSE)),ISBLANK(VLOOKUP($E272&amp;$D$85&amp;$D$86,'CCG data'!$A:$AD,'CCG data'!S$3,FALSE))),"",VLOOKUP($E272&amp;$D$85&amp;$D$86,'CCG data'!$A:$AD,'CCG data'!S$3,FALSE))</f>
        <v>115.7</v>
      </c>
      <c r="I272" s="373"/>
      <c r="J272" s="373">
        <f>IF(OR(ISERROR(VLOOKUP($E272&amp;$D$85&amp;$D$86,'CCG data'!$A:$AD,'CCG data'!T$3,FALSE)),ISBLANK(VLOOKUP($E272&amp;$D$85&amp;$D$86,'CCG data'!$A:$AD,'CCG data'!T$3,FALSE))),"",VLOOKUP($E272&amp;$D$85&amp;$D$86,'CCG data'!$A:$AD,'CCG data'!T$3,FALSE))</f>
        <v>16.100000000000001</v>
      </c>
      <c r="K272" s="373"/>
      <c r="L272" s="373">
        <f>IF(OR(ISERROR(VLOOKUP($E272&amp;$D$85&amp;$D$86,'CCG data'!$A:$AD,'CCG data'!U$3,FALSE)),ISBLANK(VLOOKUP($E272&amp;$D$85&amp;$D$86,'CCG data'!$A:$AD,'CCG data'!U$3,FALSE))),"",VLOOKUP($E272&amp;$D$85&amp;$D$86,'CCG data'!$A:$AD,'CCG data'!U$3,FALSE))</f>
        <v>29.3</v>
      </c>
      <c r="M272" s="374"/>
      <c r="N272" s="303">
        <f>IF(OR(ISERROR(VLOOKUP($E272&amp;$D$85&amp;$D$86,'CCG data'!$A:$AD,'CCG data'!G$3,FALSE)),ISBLANK(VLOOKUP($E272&amp;$D$85&amp;$D$86,'CCG data'!$A:$AD,'CCG data'!G$3,FALSE))),"",VLOOKUP($E272&amp;$D$85&amp;$D$86,'CCG data'!$A:$AD,'CCG data'!G$3,FALSE))</f>
        <v>872</v>
      </c>
      <c r="P272" s="354" t="str">
        <f>IF(OR(ISERROR(VLOOKUP($E272&amp;$D$85&amp;$D$86,'CCG data'!$A:$AD,'CCG data'!B$3,FALSE)),ISBLANK(VLOOKUP($E272&amp;$D$85&amp;$D$86,'CCG data'!$A:$AD,'CCG data'!B$3,FALSE))),"",VLOOKUP($E272&amp;$D$85&amp;$D$86,'CCG data'!$A:$AD,'CCG data'!B$3,FALSE))</f>
        <v/>
      </c>
      <c r="Q272" s="246"/>
      <c r="R272" s="246">
        <f>IF(OR(ISERROR(VLOOKUP($E272&amp;$D$85&amp;$D$86,'CCG data'!$A:$AD,'CCG data'!C$3,FALSE)),ISBLANK(VLOOKUP($E272&amp;$D$85&amp;$D$86,'CCG data'!$A:$AD,'CCG data'!C$3,FALSE))),"",VLOOKUP($E272&amp;$D$85&amp;$D$86,'CCG data'!$A:$AD,'CCG data'!C$3,FALSE))</f>
        <v>0.7259174311926605</v>
      </c>
      <c r="S272" s="246"/>
      <c r="T272" s="246">
        <f>IF(OR(ISERROR(VLOOKUP($E272&amp;$D$85&amp;$D$86,'CCG data'!$A:$AD,'CCG data'!D$3,FALSE)),ISBLANK(VLOOKUP($E272&amp;$D$85&amp;$D$86,'CCG data'!$A:$AD,'CCG data'!D$3,FALSE))),"",VLOOKUP($E272&amp;$D$85&amp;$D$86,'CCG data'!$A:$AD,'CCG data'!D$3,FALSE))</f>
        <v>9.1743119266055051E-2</v>
      </c>
      <c r="U272" s="246"/>
      <c r="V272" s="246">
        <f>IF(OR(ISERROR(VLOOKUP($E272&amp;$D$85&amp;$D$86,'CCG data'!$A:$AD,'CCG data'!E$3,FALSE)),ISBLANK(VLOOKUP($E272&amp;$D$85&amp;$D$86,'CCG data'!$A:$AD,'CCG data'!E$3,FALSE))),"",VLOOKUP($E272&amp;$D$85&amp;$D$86,'CCG data'!$A:$AD,'CCG data'!E$3,FALSE))</f>
        <v>0.18233944954128439</v>
      </c>
      <c r="W272" s="387"/>
      <c r="Z272" s="178">
        <f>IFERROR(VLOOKUP($E272&amp;$D$86, Outliers!$A$4:$P$214,13,FALSE),"0")</f>
        <v>0</v>
      </c>
      <c r="AA272" s="178">
        <f>IFERROR(VLOOKUP($E272&amp;$D$86, Outliers!$A$4:$P$214,14,FALSE),"0")</f>
        <v>0</v>
      </c>
      <c r="AB272" s="178">
        <f>IFERROR(VLOOKUP($E272&amp;$D$86, Outliers!$A$4:$P$214,15,FALSE),"0")</f>
        <v>0</v>
      </c>
    </row>
    <row r="273" spans="4:28" x14ac:dyDescent="0.25">
      <c r="D273" s="301"/>
      <c r="E273" s="107" t="s">
        <v>27</v>
      </c>
      <c r="F273" s="99" t="str">
        <f>IF(P272="","",VLOOKUP($E272&amp;$D$85&amp;$D$86,'CCG data'!$A:$AD,'CCG data'!W$3,FALSE))</f>
        <v/>
      </c>
      <c r="G273" s="100" t="str">
        <f>IF(P272="","",VLOOKUP($E272&amp;$D$85&amp;$D$86,'CCG data'!$A:$AD,'CCG data'!X$3,FALSE))</f>
        <v/>
      </c>
      <c r="H273" s="100">
        <f>IF(R272="","",VLOOKUP($E272&amp;$D$85&amp;$D$86,'CCG data'!$A:$AD,'CCG data'!Y$3,FALSE))</f>
        <v>106.7</v>
      </c>
      <c r="I273" s="100">
        <f>IF(R272="","",VLOOKUP($E272&amp;$D$85&amp;$D$86,'CCG data'!$A:$AD,'CCG data'!Z$3,FALSE))</f>
        <v>124.7</v>
      </c>
      <c r="J273" s="100">
        <f>IF(T272="","",VLOOKUP($E272&amp;$D$85&amp;$D$86,'CCG data'!$A:$AD,'CCG data'!AA$3,FALSE))</f>
        <v>12.6</v>
      </c>
      <c r="K273" s="100">
        <f>IF(T272="","",VLOOKUP($E272&amp;$D$85&amp;$D$86,'CCG data'!$A:$AD,'CCG data'!AB$3,FALSE))</f>
        <v>19.600000000000001</v>
      </c>
      <c r="L273" s="100">
        <f>IF(V272="","",VLOOKUP($E272&amp;$D$85&amp;$D$86,'CCG data'!$A:$AD,'CCG data'!AC$3,FALSE))</f>
        <v>24.8</v>
      </c>
      <c r="M273" s="100">
        <f>IF(V272="","",VLOOKUP($E272&amp;$D$85&amp;$D$86,'CCG data'!$A:$AD,'CCG data'!AD$3,FALSE))</f>
        <v>33.9</v>
      </c>
      <c r="N273" s="304"/>
      <c r="P273" s="162" t="str">
        <f>IF(P272="","",VLOOKUP($E272&amp;$D$85&amp;$D$86,'CCG data'!$A:$AD,'CCG data'!I$3,FALSE))</f>
        <v/>
      </c>
      <c r="Q273" s="15" t="str">
        <f>IF(P272="","",VLOOKUP($E272&amp;$D$85&amp;$D$86,'CCG data'!$A:$AD,'CCG data'!J$3,FALSE))</f>
        <v/>
      </c>
      <c r="R273" s="15">
        <f>IF(R272="","",VLOOKUP($E272&amp;$D$85&amp;$D$86,'CCG data'!$A:$AD,'CCG data'!K$3,FALSE))</f>
        <v>0.69499999999999995</v>
      </c>
      <c r="S273" s="15">
        <f>IF(R272="","",VLOOKUP($E272&amp;$D$85&amp;$D$86,'CCG data'!$A:$AD,'CCG data'!L$3,FALSE))</f>
        <v>0.754</v>
      </c>
      <c r="T273" s="15">
        <f>IF(T272="","",VLOOKUP($E272&amp;$D$85&amp;$D$86,'CCG data'!$A:$AD,'CCG data'!M$3,FALSE))</f>
        <v>7.3999999999999996E-2</v>
      </c>
      <c r="U273" s="15">
        <f>IF(T272="","",VLOOKUP($E272&amp;$D$85&amp;$D$86,'CCG data'!$A:$AD,'CCG data'!N$3,FALSE))</f>
        <v>0.113</v>
      </c>
      <c r="V273" s="15">
        <f>IF(V272="","",VLOOKUP($E272&amp;$D$85&amp;$D$86,'CCG data'!$A:$AD,'CCG data'!O$3,FALSE))</f>
        <v>0.158</v>
      </c>
      <c r="W273" s="142">
        <f>IF(V272="","",VLOOKUP($E272&amp;$D$85&amp;$D$86,'CCG data'!$A:$AD,'CCG data'!P$3,FALSE))</f>
        <v>0.20899999999999999</v>
      </c>
      <c r="Z273" s="178" t="str">
        <f>IFERROR(VLOOKUP($E273&amp;$D$86, Outliers!$A$4:$P$214,13,FALSE),"0")</f>
        <v>0</v>
      </c>
      <c r="AA273" s="178" t="str">
        <f>IFERROR(VLOOKUP($E273&amp;$D$86, Outliers!$A$4:$P$214,14,FALSE),"0")</f>
        <v>0</v>
      </c>
      <c r="AB273" s="178" t="str">
        <f>IFERROR(VLOOKUP($E273&amp;$D$86, Outliers!$A$4:$P$214,15,FALSE),"0")</f>
        <v>0</v>
      </c>
    </row>
    <row r="274" spans="4:28" ht="15.75" x14ac:dyDescent="0.25">
      <c r="D274" s="301"/>
      <c r="E274" s="108" t="s">
        <v>233</v>
      </c>
      <c r="F274" s="372" t="str">
        <f>IF(OR(ISERROR(VLOOKUP($E274&amp;$D$85&amp;$D$86,'CCG data'!$A:$AD,'CCG data'!R$3,FALSE)),ISBLANK(VLOOKUP($E274&amp;$D$85&amp;$D$86,'CCG data'!$A:$AD,'CCG data'!R$3,FALSE))),"",VLOOKUP($E274&amp;$D$85&amp;$D$86,'CCG data'!$A:$AD,'CCG data'!R$3,FALSE))</f>
        <v/>
      </c>
      <c r="G274" s="373"/>
      <c r="H274" s="373">
        <f>IF(OR(ISERROR(VLOOKUP($E274&amp;$D$85&amp;$D$86,'CCG data'!$A:$AD,'CCG data'!S$3,FALSE)),ISBLANK(VLOOKUP($E274&amp;$D$85&amp;$D$86,'CCG data'!$A:$AD,'CCG data'!S$3,FALSE))),"",VLOOKUP($E274&amp;$D$85&amp;$D$86,'CCG data'!$A:$AD,'CCG data'!S$3,FALSE))</f>
        <v>145.80000000000001</v>
      </c>
      <c r="I274" s="373"/>
      <c r="J274" s="373">
        <f>IF(OR(ISERROR(VLOOKUP($E274&amp;$D$85&amp;$D$86,'CCG data'!$A:$AD,'CCG data'!T$3,FALSE)),ISBLANK(VLOOKUP($E274&amp;$D$85&amp;$D$86,'CCG data'!$A:$AD,'CCG data'!T$3,FALSE))),"",VLOOKUP($E274&amp;$D$85&amp;$D$86,'CCG data'!$A:$AD,'CCG data'!T$3,FALSE))</f>
        <v>20.3</v>
      </c>
      <c r="K274" s="373"/>
      <c r="L274" s="373">
        <f>IF(OR(ISERROR(VLOOKUP($E274&amp;$D$85&amp;$D$86,'CCG data'!$A:$AD,'CCG data'!U$3,FALSE)),ISBLANK(VLOOKUP($E274&amp;$D$85&amp;$D$86,'CCG data'!$A:$AD,'CCG data'!U$3,FALSE))),"",VLOOKUP($E274&amp;$D$85&amp;$D$86,'CCG data'!$A:$AD,'CCG data'!U$3,FALSE))</f>
        <v>33.5</v>
      </c>
      <c r="M274" s="374"/>
      <c r="N274" s="303">
        <f>IF(OR(ISERROR(VLOOKUP($E274&amp;$D$85&amp;$D$86,'CCG data'!$A:$AD,'CCG data'!G$3,FALSE)),ISBLANK(VLOOKUP($E274&amp;$D$85&amp;$D$86,'CCG data'!$A:$AD,'CCG data'!G$3,FALSE))),"",VLOOKUP($E274&amp;$D$85&amp;$D$86,'CCG data'!$A:$AD,'CCG data'!G$3,FALSE))</f>
        <v>1289</v>
      </c>
      <c r="P274" s="354" t="str">
        <f>IF(OR(ISERROR(VLOOKUP($E274&amp;$D$85&amp;$D$86,'CCG data'!$A:$AD,'CCG data'!B$3,FALSE)),ISBLANK(VLOOKUP($E274&amp;$D$85&amp;$D$86,'CCG data'!$A:$AD,'CCG data'!B$3,FALSE))),"",VLOOKUP($E274&amp;$D$85&amp;$D$86,'CCG data'!$A:$AD,'CCG data'!B$3,FALSE))</f>
        <v/>
      </c>
      <c r="Q274" s="246"/>
      <c r="R274" s="246">
        <f>IF(OR(ISERROR(VLOOKUP($E274&amp;$D$85&amp;$D$86,'CCG data'!$A:$AD,'CCG data'!C$3,FALSE)),ISBLANK(VLOOKUP($E274&amp;$D$85&amp;$D$86,'CCG data'!$A:$AD,'CCG data'!C$3,FALSE))),"",VLOOKUP($E274&amp;$D$85&amp;$D$86,'CCG data'!$A:$AD,'CCG data'!C$3,FALSE))</f>
        <v>0.72924747866563222</v>
      </c>
      <c r="S274" s="246"/>
      <c r="T274" s="246">
        <f>IF(OR(ISERROR(VLOOKUP($E274&amp;$D$85&amp;$D$86,'CCG data'!$A:$AD,'CCG data'!D$3,FALSE)),ISBLANK(VLOOKUP($E274&amp;$D$85&amp;$D$86,'CCG data'!$A:$AD,'CCG data'!D$3,FALSE))),"",VLOOKUP($E274&amp;$D$85&amp;$D$86,'CCG data'!$A:$AD,'CCG data'!D$3,FALSE))</f>
        <v>9.8525989138867343E-2</v>
      </c>
      <c r="U274" s="246"/>
      <c r="V274" s="246">
        <f>IF(OR(ISERROR(VLOOKUP($E274&amp;$D$85&amp;$D$86,'CCG data'!$A:$AD,'CCG data'!E$3,FALSE)),ISBLANK(VLOOKUP($E274&amp;$D$85&amp;$D$86,'CCG data'!$A:$AD,'CCG data'!E$3,FALSE))),"",VLOOKUP($E274&amp;$D$85&amp;$D$86,'CCG data'!$A:$AD,'CCG data'!E$3,FALSE))</f>
        <v>0.17222653219550038</v>
      </c>
      <c r="W274" s="387"/>
      <c r="Z274" s="178">
        <f>IFERROR(VLOOKUP($E274&amp;$D$86, Outliers!$A$4:$P$214,13,FALSE),"0")</f>
        <v>1</v>
      </c>
      <c r="AA274" s="178">
        <f>IFERROR(VLOOKUP($E274&amp;$D$86, Outliers!$A$4:$P$214,14,FALSE),"0")</f>
        <v>0</v>
      </c>
      <c r="AB274" s="178">
        <f>IFERROR(VLOOKUP($E274&amp;$D$86, Outliers!$A$4:$P$214,15,FALSE),"0")</f>
        <v>0</v>
      </c>
    </row>
    <row r="275" spans="4:28" x14ac:dyDescent="0.25">
      <c r="D275" s="301"/>
      <c r="E275" s="107" t="s">
        <v>27</v>
      </c>
      <c r="F275" s="99" t="str">
        <f>IF(P274="","",VLOOKUP($E274&amp;$D$85&amp;$D$86,'CCG data'!$A:$AD,'CCG data'!W$3,FALSE))</f>
        <v/>
      </c>
      <c r="G275" s="100" t="str">
        <f>IF(P274="","",VLOOKUP($E274&amp;$D$85&amp;$D$86,'CCG data'!$A:$AD,'CCG data'!X$3,FALSE))</f>
        <v/>
      </c>
      <c r="H275" s="100">
        <f>IF(R274="","",VLOOKUP($E274&amp;$D$85&amp;$D$86,'CCG data'!$A:$AD,'CCG data'!Y$3,FALSE))</f>
        <v>136.5</v>
      </c>
      <c r="I275" s="100">
        <f>IF(R274="","",VLOOKUP($E274&amp;$D$85&amp;$D$86,'CCG data'!$A:$AD,'CCG data'!Z$3,FALSE))</f>
        <v>155.1</v>
      </c>
      <c r="J275" s="100">
        <f>IF(T274="","",VLOOKUP($E274&amp;$D$85&amp;$D$86,'CCG data'!$A:$AD,'CCG data'!AA$3,FALSE))</f>
        <v>16.8</v>
      </c>
      <c r="K275" s="100">
        <f>IF(T274="","",VLOOKUP($E274&amp;$D$85&amp;$D$86,'CCG data'!$A:$AD,'CCG data'!AB$3,FALSE))</f>
        <v>23.8</v>
      </c>
      <c r="L275" s="100">
        <f>IF(V274="","",VLOOKUP($E274&amp;$D$85&amp;$D$86,'CCG data'!$A:$AD,'CCG data'!AC$3,FALSE))</f>
        <v>29.1</v>
      </c>
      <c r="M275" s="100">
        <f>IF(V274="","",VLOOKUP($E274&amp;$D$85&amp;$D$86,'CCG data'!$A:$AD,'CCG data'!AD$3,FALSE))</f>
        <v>37.9</v>
      </c>
      <c r="N275" s="304"/>
      <c r="P275" s="162" t="str">
        <f>IF(P274="","",VLOOKUP($E274&amp;$D$85&amp;$D$86,'CCG data'!$A:$AD,'CCG data'!I$3,FALSE))</f>
        <v/>
      </c>
      <c r="Q275" s="15" t="str">
        <f>IF(P274="","",VLOOKUP($E274&amp;$D$85&amp;$D$86,'CCG data'!$A:$AD,'CCG data'!J$3,FALSE))</f>
        <v/>
      </c>
      <c r="R275" s="15">
        <f>IF(R274="","",VLOOKUP($E274&amp;$D$85&amp;$D$86,'CCG data'!$A:$AD,'CCG data'!K$3,FALSE))</f>
        <v>0.70399999999999996</v>
      </c>
      <c r="S275" s="15">
        <f>IF(R274="","",VLOOKUP($E274&amp;$D$85&amp;$D$86,'CCG data'!$A:$AD,'CCG data'!L$3,FALSE))</f>
        <v>0.753</v>
      </c>
      <c r="T275" s="15">
        <f>IF(T274="","",VLOOKUP($E274&amp;$D$85&amp;$D$86,'CCG data'!$A:$AD,'CCG data'!M$3,FALSE))</f>
        <v>8.3000000000000004E-2</v>
      </c>
      <c r="U275" s="15">
        <f>IF(T274="","",VLOOKUP($E274&amp;$D$85&amp;$D$86,'CCG data'!$A:$AD,'CCG data'!N$3,FALSE))</f>
        <v>0.11600000000000001</v>
      </c>
      <c r="V275" s="15">
        <f>IF(V274="","",VLOOKUP($E274&amp;$D$85&amp;$D$86,'CCG data'!$A:$AD,'CCG data'!O$3,FALSE))</f>
        <v>0.153</v>
      </c>
      <c r="W275" s="142">
        <f>IF(V274="","",VLOOKUP($E274&amp;$D$85&amp;$D$86,'CCG data'!$A:$AD,'CCG data'!P$3,FALSE))</f>
        <v>0.19400000000000001</v>
      </c>
      <c r="Z275" s="178" t="str">
        <f>IFERROR(VLOOKUP($E275&amp;$D$86, Outliers!$A$4:$P$214,13,FALSE),"0")</f>
        <v>0</v>
      </c>
      <c r="AA275" s="178" t="str">
        <f>IFERROR(VLOOKUP($E275&amp;$D$86, Outliers!$A$4:$P$214,14,FALSE),"0")</f>
        <v>0</v>
      </c>
      <c r="AB275" s="178" t="str">
        <f>IFERROR(VLOOKUP($E275&amp;$D$86, Outliers!$A$4:$P$214,15,FALSE),"0")</f>
        <v>0</v>
      </c>
    </row>
    <row r="276" spans="4:28" ht="15.75" x14ac:dyDescent="0.25">
      <c r="D276" s="301"/>
      <c r="E276" s="108" t="s">
        <v>471</v>
      </c>
      <c r="F276" s="372" t="str">
        <f>IF(OR(ISERROR(VLOOKUP($E276&amp;$D$85&amp;$D$86,'CCG data'!$A:$AD,'CCG data'!R$3,FALSE)),ISBLANK(VLOOKUP($E276&amp;$D$85&amp;$D$86,'CCG data'!$A:$AD,'CCG data'!R$3,FALSE))),"",VLOOKUP($E276&amp;$D$85&amp;$D$86,'CCG data'!$A:$AD,'CCG data'!R$3,FALSE))</f>
        <v/>
      </c>
      <c r="G276" s="373"/>
      <c r="H276" s="373">
        <f>IF(OR(ISERROR(VLOOKUP($E276&amp;$D$85&amp;$D$86,'CCG data'!$A:$AD,'CCG data'!S$3,FALSE)),ISBLANK(VLOOKUP($E276&amp;$D$85&amp;$D$86,'CCG data'!$A:$AD,'CCG data'!S$3,FALSE))),"",VLOOKUP($E276&amp;$D$85&amp;$D$86,'CCG data'!$A:$AD,'CCG data'!S$3,FALSE))</f>
        <v>117.3</v>
      </c>
      <c r="I276" s="373"/>
      <c r="J276" s="373">
        <f>IF(OR(ISERROR(VLOOKUP($E276&amp;$D$85&amp;$D$86,'CCG data'!$A:$AD,'CCG data'!T$3,FALSE)),ISBLANK(VLOOKUP($E276&amp;$D$85&amp;$D$86,'CCG data'!$A:$AD,'CCG data'!T$3,FALSE))),"",VLOOKUP($E276&amp;$D$85&amp;$D$86,'CCG data'!$A:$AD,'CCG data'!T$3,FALSE))</f>
        <v>24.2</v>
      </c>
      <c r="K276" s="373"/>
      <c r="L276" s="373">
        <f>IF(OR(ISERROR(VLOOKUP($E276&amp;$D$85&amp;$D$86,'CCG data'!$A:$AD,'CCG data'!U$3,FALSE)),ISBLANK(VLOOKUP($E276&amp;$D$85&amp;$D$86,'CCG data'!$A:$AD,'CCG data'!U$3,FALSE))),"",VLOOKUP($E276&amp;$D$85&amp;$D$86,'CCG data'!$A:$AD,'CCG data'!U$3,FALSE))</f>
        <v>29.2</v>
      </c>
      <c r="M276" s="374"/>
      <c r="N276" s="303">
        <f>IF(OR(ISERROR(VLOOKUP($E276&amp;$D$85&amp;$D$86,'CCG data'!$A:$AD,'CCG data'!G$3,FALSE)),ISBLANK(VLOOKUP($E276&amp;$D$85&amp;$D$86,'CCG data'!$A:$AD,'CCG data'!G$3,FALSE))),"",VLOOKUP($E276&amp;$D$85&amp;$D$86,'CCG data'!$A:$AD,'CCG data'!G$3,FALSE))</f>
        <v>1068</v>
      </c>
      <c r="P276" s="354" t="str">
        <f>IF(OR(ISERROR(VLOOKUP($E276&amp;$D$85&amp;$D$86,'CCG data'!$A:$AD,'CCG data'!B$3,FALSE)),ISBLANK(VLOOKUP($E276&amp;$D$85&amp;$D$86,'CCG data'!$A:$AD,'CCG data'!B$3,FALSE))),"",VLOOKUP($E276&amp;$D$85&amp;$D$86,'CCG data'!$A:$AD,'CCG data'!B$3,FALSE))</f>
        <v/>
      </c>
      <c r="Q276" s="246"/>
      <c r="R276" s="246">
        <f>IF(OR(ISERROR(VLOOKUP($E276&amp;$D$85&amp;$D$86,'CCG data'!$A:$AD,'CCG data'!C$3,FALSE)),ISBLANK(VLOOKUP($E276&amp;$D$85&amp;$D$86,'CCG data'!$A:$AD,'CCG data'!C$3,FALSE))),"",VLOOKUP($E276&amp;$D$85&amp;$D$86,'CCG data'!$A:$AD,'CCG data'!C$3,FALSE))</f>
        <v>0.69194756554307113</v>
      </c>
      <c r="S276" s="246"/>
      <c r="T276" s="246">
        <f>IF(OR(ISERROR(VLOOKUP($E276&amp;$D$85&amp;$D$86,'CCG data'!$A:$AD,'CCG data'!D$3,FALSE)),ISBLANK(VLOOKUP($E276&amp;$D$85&amp;$D$86,'CCG data'!$A:$AD,'CCG data'!D$3,FALSE))),"",VLOOKUP($E276&amp;$D$85&amp;$D$86,'CCG data'!$A:$AD,'CCG data'!D$3,FALSE))</f>
        <v>0.12921348314606743</v>
      </c>
      <c r="U276" s="246"/>
      <c r="V276" s="246">
        <f>IF(OR(ISERROR(VLOOKUP($E276&amp;$D$85&amp;$D$86,'CCG data'!$A:$AD,'CCG data'!E$3,FALSE)),ISBLANK(VLOOKUP($E276&amp;$D$85&amp;$D$86,'CCG data'!$A:$AD,'CCG data'!E$3,FALSE))),"",VLOOKUP($E276&amp;$D$85&amp;$D$86,'CCG data'!$A:$AD,'CCG data'!E$3,FALSE))</f>
        <v>0.17883895131086142</v>
      </c>
      <c r="W276" s="387"/>
      <c r="Z276" s="178">
        <f>IFERROR(VLOOKUP($E276&amp;$D$86, Outliers!$A$4:$P$214,13,FALSE),"0")</f>
        <v>0</v>
      </c>
      <c r="AA276" s="178">
        <f>IFERROR(VLOOKUP($E276&amp;$D$86, Outliers!$A$4:$P$214,14,FALSE),"0")</f>
        <v>1</v>
      </c>
      <c r="AB276" s="178">
        <f>IFERROR(VLOOKUP($E276&amp;$D$86, Outliers!$A$4:$P$214,15,FALSE),"0")</f>
        <v>0</v>
      </c>
    </row>
    <row r="277" spans="4:28" x14ac:dyDescent="0.25">
      <c r="D277" s="301"/>
      <c r="E277" s="107" t="s">
        <v>27</v>
      </c>
      <c r="F277" s="99" t="str">
        <f>IF(P276="","",VLOOKUP($E276&amp;$D$85&amp;$D$86,'CCG data'!$A:$AD,'CCG data'!W$3,FALSE))</f>
        <v/>
      </c>
      <c r="G277" s="100" t="str">
        <f>IF(P276="","",VLOOKUP($E276&amp;$D$85&amp;$D$86,'CCG data'!$A:$AD,'CCG data'!X$3,FALSE))</f>
        <v/>
      </c>
      <c r="H277" s="100">
        <f>IF(R276="","",VLOOKUP($E276&amp;$D$85&amp;$D$86,'CCG data'!$A:$AD,'CCG data'!Y$3,FALSE))</f>
        <v>108.9</v>
      </c>
      <c r="I277" s="100">
        <f>IF(R276="","",VLOOKUP($E276&amp;$D$85&amp;$D$86,'CCG data'!$A:$AD,'CCG data'!Z$3,FALSE))</f>
        <v>125.8</v>
      </c>
      <c r="J277" s="100">
        <f>IF(T276="","",VLOOKUP($E276&amp;$D$85&amp;$D$86,'CCG data'!$A:$AD,'CCG data'!AA$3,FALSE))</f>
        <v>20.2</v>
      </c>
      <c r="K277" s="100">
        <f>IF(T276="","",VLOOKUP($E276&amp;$D$85&amp;$D$86,'CCG data'!$A:$AD,'CCG data'!AB$3,FALSE))</f>
        <v>28.3</v>
      </c>
      <c r="L277" s="100">
        <f>IF(V276="","",VLOOKUP($E276&amp;$D$85&amp;$D$86,'CCG data'!$A:$AD,'CCG data'!AC$3,FALSE))</f>
        <v>25</v>
      </c>
      <c r="M277" s="100">
        <f>IF(V276="","",VLOOKUP($E276&amp;$D$85&amp;$D$86,'CCG data'!$A:$AD,'CCG data'!AD$3,FALSE))</f>
        <v>33.299999999999997</v>
      </c>
      <c r="N277" s="304"/>
      <c r="P277" s="162" t="str">
        <f>IF(P276="","",VLOOKUP($E276&amp;$D$85&amp;$D$86,'CCG data'!$A:$AD,'CCG data'!I$3,FALSE))</f>
        <v/>
      </c>
      <c r="Q277" s="15" t="str">
        <f>IF(P276="","",VLOOKUP($E276&amp;$D$85&amp;$D$86,'CCG data'!$A:$AD,'CCG data'!J$3,FALSE))</f>
        <v/>
      </c>
      <c r="R277" s="15">
        <f>IF(R276="","",VLOOKUP($E276&amp;$D$85&amp;$D$86,'CCG data'!$A:$AD,'CCG data'!K$3,FALSE))</f>
        <v>0.66400000000000003</v>
      </c>
      <c r="S277" s="15">
        <f>IF(R276="","",VLOOKUP($E276&amp;$D$85&amp;$D$86,'CCG data'!$A:$AD,'CCG data'!L$3,FALSE))</f>
        <v>0.71899999999999997</v>
      </c>
      <c r="T277" s="15">
        <f>IF(T276="","",VLOOKUP($E276&amp;$D$85&amp;$D$86,'CCG data'!$A:$AD,'CCG data'!M$3,FALSE))</f>
        <v>0.11</v>
      </c>
      <c r="U277" s="15">
        <f>IF(T276="","",VLOOKUP($E276&amp;$D$85&amp;$D$86,'CCG data'!$A:$AD,'CCG data'!N$3,FALSE))</f>
        <v>0.151</v>
      </c>
      <c r="V277" s="15">
        <f>IF(V276="","",VLOOKUP($E276&amp;$D$85&amp;$D$86,'CCG data'!$A:$AD,'CCG data'!O$3,FALSE))</f>
        <v>0.157</v>
      </c>
      <c r="W277" s="142">
        <f>IF(V276="","",VLOOKUP($E276&amp;$D$85&amp;$D$86,'CCG data'!$A:$AD,'CCG data'!P$3,FALSE))</f>
        <v>0.20300000000000001</v>
      </c>
      <c r="Z277" s="178" t="str">
        <f>IFERROR(VLOOKUP($E277&amp;$D$86, Outliers!$A$4:$P$214,13,FALSE),"0")</f>
        <v>0</v>
      </c>
      <c r="AA277" s="178" t="str">
        <f>IFERROR(VLOOKUP($E277&amp;$D$86, Outliers!$A$4:$P$214,14,FALSE),"0")</f>
        <v>0</v>
      </c>
      <c r="AB277" s="178" t="str">
        <f>IFERROR(VLOOKUP($E277&amp;$D$86, Outliers!$A$4:$P$214,15,FALSE),"0")</f>
        <v>0</v>
      </c>
    </row>
    <row r="278" spans="4:28" ht="15.75" x14ac:dyDescent="0.25">
      <c r="D278" s="301"/>
      <c r="E278" s="108" t="s">
        <v>234</v>
      </c>
      <c r="F278" s="372" t="str">
        <f>IF(OR(ISERROR(VLOOKUP($E278&amp;$D$85&amp;$D$86,'CCG data'!$A:$AD,'CCG data'!R$3,FALSE)),ISBLANK(VLOOKUP($E278&amp;$D$85&amp;$D$86,'CCG data'!$A:$AD,'CCG data'!R$3,FALSE))),"",VLOOKUP($E278&amp;$D$85&amp;$D$86,'CCG data'!$A:$AD,'CCG data'!R$3,FALSE))</f>
        <v/>
      </c>
      <c r="G278" s="373"/>
      <c r="H278" s="373">
        <f>IF(OR(ISERROR(VLOOKUP($E278&amp;$D$85&amp;$D$86,'CCG data'!$A:$AD,'CCG data'!S$3,FALSE)),ISBLANK(VLOOKUP($E278&amp;$D$85&amp;$D$86,'CCG data'!$A:$AD,'CCG data'!S$3,FALSE))),"",VLOOKUP($E278&amp;$D$85&amp;$D$86,'CCG data'!$A:$AD,'CCG data'!S$3,FALSE))</f>
        <v>129.80000000000001</v>
      </c>
      <c r="I278" s="373"/>
      <c r="J278" s="373">
        <f>IF(OR(ISERROR(VLOOKUP($E278&amp;$D$85&amp;$D$86,'CCG data'!$A:$AD,'CCG data'!T$3,FALSE)),ISBLANK(VLOOKUP($E278&amp;$D$85&amp;$D$86,'CCG data'!$A:$AD,'CCG data'!T$3,FALSE))),"",VLOOKUP($E278&amp;$D$85&amp;$D$86,'CCG data'!$A:$AD,'CCG data'!T$3,FALSE))</f>
        <v>22.5</v>
      </c>
      <c r="K278" s="373"/>
      <c r="L278" s="373">
        <f>IF(OR(ISERROR(VLOOKUP($E278&amp;$D$85&amp;$D$86,'CCG data'!$A:$AD,'CCG data'!U$3,FALSE)),ISBLANK(VLOOKUP($E278&amp;$D$85&amp;$D$86,'CCG data'!$A:$AD,'CCG data'!U$3,FALSE))),"",VLOOKUP($E278&amp;$D$85&amp;$D$86,'CCG data'!$A:$AD,'CCG data'!U$3,FALSE))</f>
        <v>25.4</v>
      </c>
      <c r="M278" s="374"/>
      <c r="N278" s="303">
        <f>IF(OR(ISERROR(VLOOKUP($E278&amp;$D$85&amp;$D$86,'CCG data'!$A:$AD,'CCG data'!G$3,FALSE)),ISBLANK(VLOOKUP($E278&amp;$D$85&amp;$D$86,'CCG data'!$A:$AD,'CCG data'!G$3,FALSE))),"",VLOOKUP($E278&amp;$D$85&amp;$D$86,'CCG data'!$A:$AD,'CCG data'!G$3,FALSE))</f>
        <v>1377</v>
      </c>
      <c r="P278" s="354" t="str">
        <f>IF(OR(ISERROR(VLOOKUP($E278&amp;$D$85&amp;$D$86,'CCG data'!$A:$AD,'CCG data'!B$3,FALSE)),ISBLANK(VLOOKUP($E278&amp;$D$85&amp;$D$86,'CCG data'!$A:$AD,'CCG data'!B$3,FALSE))),"",VLOOKUP($E278&amp;$D$85&amp;$D$86,'CCG data'!$A:$AD,'CCG data'!B$3,FALSE))</f>
        <v/>
      </c>
      <c r="Q278" s="246"/>
      <c r="R278" s="246">
        <f>IF(OR(ISERROR(VLOOKUP($E278&amp;$D$85&amp;$D$86,'CCG data'!$A:$AD,'CCG data'!C$3,FALSE)),ISBLANK(VLOOKUP($E278&amp;$D$85&amp;$D$86,'CCG data'!$A:$AD,'CCG data'!C$3,FALSE))),"",VLOOKUP($E278&amp;$D$85&amp;$D$86,'CCG data'!$A:$AD,'CCG data'!C$3,FALSE))</f>
        <v>0.73420479302832242</v>
      </c>
      <c r="S278" s="246"/>
      <c r="T278" s="246">
        <f>IF(OR(ISERROR(VLOOKUP($E278&amp;$D$85&amp;$D$86,'CCG data'!$A:$AD,'CCG data'!D$3,FALSE)),ISBLANK(VLOOKUP($E278&amp;$D$85&amp;$D$86,'CCG data'!$A:$AD,'CCG data'!D$3,FALSE))),"",VLOOKUP($E278&amp;$D$85&amp;$D$86,'CCG data'!$A:$AD,'CCG data'!D$3,FALSE))</f>
        <v>0.11692084241103849</v>
      </c>
      <c r="U278" s="246"/>
      <c r="V278" s="246">
        <f>IF(OR(ISERROR(VLOOKUP($E278&amp;$D$85&amp;$D$86,'CCG data'!$A:$AD,'CCG data'!E$3,FALSE)),ISBLANK(VLOOKUP($E278&amp;$D$85&amp;$D$86,'CCG data'!$A:$AD,'CCG data'!E$3,FALSE))),"",VLOOKUP($E278&amp;$D$85&amp;$D$86,'CCG data'!$A:$AD,'CCG data'!E$3,FALSE))</f>
        <v>0.14887436456063907</v>
      </c>
      <c r="W278" s="387"/>
      <c r="Z278" s="178">
        <f>IFERROR(VLOOKUP($E278&amp;$D$86, Outliers!$A$4:$P$214,13,FALSE),"0")</f>
        <v>0</v>
      </c>
      <c r="AA278" s="178">
        <f>IFERROR(VLOOKUP($E278&amp;$D$86, Outliers!$A$4:$P$214,14,FALSE),"0")</f>
        <v>1</v>
      </c>
      <c r="AB278" s="178">
        <f>IFERROR(VLOOKUP($E278&amp;$D$86, Outliers!$A$4:$P$214,15,FALSE),"0")</f>
        <v>0</v>
      </c>
    </row>
    <row r="279" spans="4:28" x14ac:dyDescent="0.25">
      <c r="D279" s="301"/>
      <c r="E279" s="107" t="s">
        <v>27</v>
      </c>
      <c r="F279" s="99" t="str">
        <f>IF(P278="","",VLOOKUP($E278&amp;$D$85&amp;$D$86,'CCG data'!$A:$AD,'CCG data'!W$3,FALSE))</f>
        <v/>
      </c>
      <c r="G279" s="100" t="str">
        <f>IF(P278="","",VLOOKUP($E278&amp;$D$85&amp;$D$86,'CCG data'!$A:$AD,'CCG data'!X$3,FALSE))</f>
        <v/>
      </c>
      <c r="H279" s="100">
        <f>IF(R278="","",VLOOKUP($E278&amp;$D$85&amp;$D$86,'CCG data'!$A:$AD,'CCG data'!Y$3,FALSE))</f>
        <v>121.8</v>
      </c>
      <c r="I279" s="100">
        <f>IF(R278="","",VLOOKUP($E278&amp;$D$85&amp;$D$86,'CCG data'!$A:$AD,'CCG data'!Z$3,FALSE))</f>
        <v>137.80000000000001</v>
      </c>
      <c r="J279" s="100">
        <f>IF(T278="","",VLOOKUP($E278&amp;$D$85&amp;$D$86,'CCG data'!$A:$AD,'CCG data'!AA$3,FALSE))</f>
        <v>19</v>
      </c>
      <c r="K279" s="100">
        <f>IF(T278="","",VLOOKUP($E278&amp;$D$85&amp;$D$86,'CCG data'!$A:$AD,'CCG data'!AB$3,FALSE))</f>
        <v>25.9</v>
      </c>
      <c r="L279" s="100">
        <f>IF(V278="","",VLOOKUP($E278&amp;$D$85&amp;$D$86,'CCG data'!$A:$AD,'CCG data'!AC$3,FALSE))</f>
        <v>22</v>
      </c>
      <c r="M279" s="100">
        <f>IF(V278="","",VLOOKUP($E278&amp;$D$85&amp;$D$86,'CCG data'!$A:$AD,'CCG data'!AD$3,FALSE))</f>
        <v>28.9</v>
      </c>
      <c r="N279" s="304"/>
      <c r="P279" s="162" t="str">
        <f>IF(P278="","",VLOOKUP($E278&amp;$D$85&amp;$D$86,'CCG data'!$A:$AD,'CCG data'!I$3,FALSE))</f>
        <v/>
      </c>
      <c r="Q279" s="15" t="str">
        <f>IF(P278="","",VLOOKUP($E278&amp;$D$85&amp;$D$86,'CCG data'!$A:$AD,'CCG data'!J$3,FALSE))</f>
        <v/>
      </c>
      <c r="R279" s="15">
        <f>IF(R278="","",VLOOKUP($E278&amp;$D$85&amp;$D$86,'CCG data'!$A:$AD,'CCG data'!K$3,FALSE))</f>
        <v>0.71</v>
      </c>
      <c r="S279" s="15">
        <f>IF(R278="","",VLOOKUP($E278&amp;$D$85&amp;$D$86,'CCG data'!$A:$AD,'CCG data'!L$3,FALSE))</f>
        <v>0.75700000000000001</v>
      </c>
      <c r="T279" s="15">
        <f>IF(T278="","",VLOOKUP($E278&amp;$D$85&amp;$D$86,'CCG data'!$A:$AD,'CCG data'!M$3,FALSE))</f>
        <v>0.10100000000000001</v>
      </c>
      <c r="U279" s="15">
        <f>IF(T278="","",VLOOKUP($E278&amp;$D$85&amp;$D$86,'CCG data'!$A:$AD,'CCG data'!N$3,FALSE))</f>
        <v>0.13500000000000001</v>
      </c>
      <c r="V279" s="15">
        <f>IF(V278="","",VLOOKUP($E278&amp;$D$85&amp;$D$86,'CCG data'!$A:$AD,'CCG data'!O$3,FALSE))</f>
        <v>0.13100000000000001</v>
      </c>
      <c r="W279" s="142">
        <f>IF(V278="","",VLOOKUP($E278&amp;$D$85&amp;$D$86,'CCG data'!$A:$AD,'CCG data'!P$3,FALSE))</f>
        <v>0.16900000000000001</v>
      </c>
      <c r="Z279" s="178" t="str">
        <f>IFERROR(VLOOKUP($E279&amp;$D$86, Outliers!$A$4:$P$214,13,FALSE),"0")</f>
        <v>0</v>
      </c>
      <c r="AA279" s="178" t="str">
        <f>IFERROR(VLOOKUP($E279&amp;$D$86, Outliers!$A$4:$P$214,14,FALSE),"0")</f>
        <v>0</v>
      </c>
      <c r="AB279" s="178" t="str">
        <f>IFERROR(VLOOKUP($E279&amp;$D$86, Outliers!$A$4:$P$214,15,FALSE),"0")</f>
        <v>0</v>
      </c>
    </row>
    <row r="280" spans="4:28" ht="15.75" x14ac:dyDescent="0.25">
      <c r="D280" s="301"/>
      <c r="E280" s="108" t="s">
        <v>235</v>
      </c>
      <c r="F280" s="372" t="str">
        <f>IF(OR(ISERROR(VLOOKUP($E280&amp;$D$85&amp;$D$86,'CCG data'!$A:$AD,'CCG data'!R$3,FALSE)),ISBLANK(VLOOKUP($E280&amp;$D$85&amp;$D$86,'CCG data'!$A:$AD,'CCG data'!R$3,FALSE))),"",VLOOKUP($E280&amp;$D$85&amp;$D$86,'CCG data'!$A:$AD,'CCG data'!R$3,FALSE))</f>
        <v/>
      </c>
      <c r="G280" s="373"/>
      <c r="H280" s="373">
        <f>IF(OR(ISERROR(VLOOKUP($E280&amp;$D$85&amp;$D$86,'CCG data'!$A:$AD,'CCG data'!S$3,FALSE)),ISBLANK(VLOOKUP($E280&amp;$D$85&amp;$D$86,'CCG data'!$A:$AD,'CCG data'!S$3,FALSE))),"",VLOOKUP($E280&amp;$D$85&amp;$D$86,'CCG data'!$A:$AD,'CCG data'!S$3,FALSE))</f>
        <v>80</v>
      </c>
      <c r="I280" s="373"/>
      <c r="J280" s="373">
        <f>IF(OR(ISERROR(VLOOKUP($E280&amp;$D$85&amp;$D$86,'CCG data'!$A:$AD,'CCG data'!T$3,FALSE)),ISBLANK(VLOOKUP($E280&amp;$D$85&amp;$D$86,'CCG data'!$A:$AD,'CCG data'!T$3,FALSE))),"",VLOOKUP($E280&amp;$D$85&amp;$D$86,'CCG data'!$A:$AD,'CCG data'!T$3,FALSE))</f>
        <v>15.6</v>
      </c>
      <c r="K280" s="373"/>
      <c r="L280" s="373">
        <f>IF(OR(ISERROR(VLOOKUP($E280&amp;$D$85&amp;$D$86,'CCG data'!$A:$AD,'CCG data'!U$3,FALSE)),ISBLANK(VLOOKUP($E280&amp;$D$85&amp;$D$86,'CCG data'!$A:$AD,'CCG data'!U$3,FALSE))),"",VLOOKUP($E280&amp;$D$85&amp;$D$86,'CCG data'!$A:$AD,'CCG data'!U$3,FALSE))</f>
        <v>27.1</v>
      </c>
      <c r="M280" s="374"/>
      <c r="N280" s="303">
        <f>IF(OR(ISERROR(VLOOKUP($E280&amp;$D$85&amp;$D$86,'CCG data'!$A:$AD,'CCG data'!G$3,FALSE)),ISBLANK(VLOOKUP($E280&amp;$D$85&amp;$D$86,'CCG data'!$A:$AD,'CCG data'!G$3,FALSE))),"",VLOOKUP($E280&amp;$D$85&amp;$D$86,'CCG data'!$A:$AD,'CCG data'!G$3,FALSE))</f>
        <v>866</v>
      </c>
      <c r="P280" s="354" t="str">
        <f>IF(OR(ISERROR(VLOOKUP($E280&amp;$D$85&amp;$D$86,'CCG data'!$A:$AD,'CCG data'!B$3,FALSE)),ISBLANK(VLOOKUP($E280&amp;$D$85&amp;$D$86,'CCG data'!$A:$AD,'CCG data'!B$3,FALSE))),"",VLOOKUP($E280&amp;$D$85&amp;$D$86,'CCG data'!$A:$AD,'CCG data'!B$3,FALSE))</f>
        <v/>
      </c>
      <c r="Q280" s="246"/>
      <c r="R280" s="246">
        <f>IF(OR(ISERROR(VLOOKUP($E280&amp;$D$85&amp;$D$86,'CCG data'!$A:$AD,'CCG data'!C$3,FALSE)),ISBLANK(VLOOKUP($E280&amp;$D$85&amp;$D$86,'CCG data'!$A:$AD,'CCG data'!C$3,FALSE))),"",VLOOKUP($E280&amp;$D$85&amp;$D$86,'CCG data'!$A:$AD,'CCG data'!C$3,FALSE))</f>
        <v>0.65588914549653576</v>
      </c>
      <c r="S280" s="246"/>
      <c r="T280" s="246">
        <f>IF(OR(ISERROR(VLOOKUP($E280&amp;$D$85&amp;$D$86,'CCG data'!$A:$AD,'CCG data'!D$3,FALSE)),ISBLANK(VLOOKUP($E280&amp;$D$85&amp;$D$86,'CCG data'!$A:$AD,'CCG data'!D$3,FALSE))),"",VLOOKUP($E280&amp;$D$85&amp;$D$86,'CCG data'!$A:$AD,'CCG data'!D$3,FALSE))</f>
        <v>0.11662817551963048</v>
      </c>
      <c r="U280" s="246"/>
      <c r="V280" s="246">
        <f>IF(OR(ISERROR(VLOOKUP($E280&amp;$D$85&amp;$D$86,'CCG data'!$A:$AD,'CCG data'!E$3,FALSE)),ISBLANK(VLOOKUP($E280&amp;$D$85&amp;$D$86,'CCG data'!$A:$AD,'CCG data'!E$3,FALSE))),"",VLOOKUP($E280&amp;$D$85&amp;$D$86,'CCG data'!$A:$AD,'CCG data'!E$3,FALSE))</f>
        <v>0.22748267898383373</v>
      </c>
      <c r="W280" s="387"/>
      <c r="Z280" s="178">
        <f>IFERROR(VLOOKUP($E280&amp;$D$86, Outliers!$A$4:$P$214,13,FALSE),"0")</f>
        <v>1</v>
      </c>
      <c r="AA280" s="178">
        <f>IFERROR(VLOOKUP($E280&amp;$D$86, Outliers!$A$4:$P$214,14,FALSE),"0")</f>
        <v>0</v>
      </c>
      <c r="AB280" s="178">
        <f>IFERROR(VLOOKUP($E280&amp;$D$86, Outliers!$A$4:$P$214,15,FALSE),"0")</f>
        <v>0</v>
      </c>
    </row>
    <row r="281" spans="4:28" x14ac:dyDescent="0.25">
      <c r="D281" s="301"/>
      <c r="E281" s="107" t="s">
        <v>27</v>
      </c>
      <c r="F281" s="99" t="str">
        <f>IF(P280="","",VLOOKUP($E280&amp;$D$85&amp;$D$86,'CCG data'!$A:$AD,'CCG data'!W$3,FALSE))</f>
        <v/>
      </c>
      <c r="G281" s="100" t="str">
        <f>IF(P280="","",VLOOKUP($E280&amp;$D$85&amp;$D$86,'CCG data'!$A:$AD,'CCG data'!X$3,FALSE))</f>
        <v/>
      </c>
      <c r="H281" s="100">
        <f>IF(R280="","",VLOOKUP($E280&amp;$D$85&amp;$D$86,'CCG data'!$A:$AD,'CCG data'!Y$3,FALSE))</f>
        <v>73.400000000000006</v>
      </c>
      <c r="I281" s="100">
        <f>IF(R280="","",VLOOKUP($E280&amp;$D$85&amp;$D$86,'CCG data'!$A:$AD,'CCG data'!Z$3,FALSE))</f>
        <v>86.6</v>
      </c>
      <c r="J281" s="100">
        <f>IF(T280="","",VLOOKUP($E280&amp;$D$85&amp;$D$86,'CCG data'!$A:$AD,'CCG data'!AA$3,FALSE))</f>
        <v>12.5</v>
      </c>
      <c r="K281" s="100">
        <f>IF(T280="","",VLOOKUP($E280&amp;$D$85&amp;$D$86,'CCG data'!$A:$AD,'CCG data'!AB$3,FALSE))</f>
        <v>18.600000000000001</v>
      </c>
      <c r="L281" s="100">
        <f>IF(V280="","",VLOOKUP($E280&amp;$D$85&amp;$D$86,'CCG data'!$A:$AD,'CCG data'!AC$3,FALSE))</f>
        <v>23.3</v>
      </c>
      <c r="M281" s="100">
        <f>IF(V280="","",VLOOKUP($E280&amp;$D$85&amp;$D$86,'CCG data'!$A:$AD,'CCG data'!AD$3,FALSE))</f>
        <v>30.9</v>
      </c>
      <c r="N281" s="304"/>
      <c r="P281" s="162" t="str">
        <f>IF(P280="","",VLOOKUP($E280&amp;$D$85&amp;$D$86,'CCG data'!$A:$AD,'CCG data'!I$3,FALSE))</f>
        <v/>
      </c>
      <c r="Q281" s="15" t="str">
        <f>IF(P280="","",VLOOKUP($E280&amp;$D$85&amp;$D$86,'CCG data'!$A:$AD,'CCG data'!J$3,FALSE))</f>
        <v/>
      </c>
      <c r="R281" s="15">
        <f>IF(R280="","",VLOOKUP($E280&amp;$D$85&amp;$D$86,'CCG data'!$A:$AD,'CCG data'!K$3,FALSE))</f>
        <v>0.624</v>
      </c>
      <c r="S281" s="15">
        <f>IF(R280="","",VLOOKUP($E280&amp;$D$85&amp;$D$86,'CCG data'!$A:$AD,'CCG data'!L$3,FALSE))</f>
        <v>0.68700000000000006</v>
      </c>
      <c r="T281" s="15">
        <f>IF(T280="","",VLOOKUP($E280&amp;$D$85&amp;$D$86,'CCG data'!$A:$AD,'CCG data'!M$3,FALSE))</f>
        <v>9.7000000000000003E-2</v>
      </c>
      <c r="U281" s="15">
        <f>IF(T280="","",VLOOKUP($E280&amp;$D$85&amp;$D$86,'CCG data'!$A:$AD,'CCG data'!N$3,FALSE))</f>
        <v>0.14000000000000001</v>
      </c>
      <c r="V281" s="15">
        <f>IF(V280="","",VLOOKUP($E280&amp;$D$85&amp;$D$86,'CCG data'!$A:$AD,'CCG data'!O$3,FALSE))</f>
        <v>0.20100000000000001</v>
      </c>
      <c r="W281" s="142">
        <f>IF(V280="","",VLOOKUP($E280&amp;$D$85&amp;$D$86,'CCG data'!$A:$AD,'CCG data'!P$3,FALSE))</f>
        <v>0.25700000000000001</v>
      </c>
      <c r="Z281" s="178" t="str">
        <f>IFERROR(VLOOKUP($E281&amp;$D$86, Outliers!$A$4:$P$214,13,FALSE),"0")</f>
        <v>0</v>
      </c>
      <c r="AA281" s="178" t="str">
        <f>IFERROR(VLOOKUP($E281&amp;$D$86, Outliers!$A$4:$P$214,14,FALSE),"0")</f>
        <v>0</v>
      </c>
      <c r="AB281" s="178" t="str">
        <f>IFERROR(VLOOKUP($E281&amp;$D$86, Outliers!$A$4:$P$214,15,FALSE),"0")</f>
        <v>0</v>
      </c>
    </row>
    <row r="282" spans="4:28" ht="15.75" x14ac:dyDescent="0.25">
      <c r="D282" s="301"/>
      <c r="E282" s="108" t="s">
        <v>236</v>
      </c>
      <c r="F282" s="372" t="str">
        <f>IF(OR(ISERROR(VLOOKUP($E282&amp;$D$85&amp;$D$86,'CCG data'!$A:$AD,'CCG data'!R$3,FALSE)),ISBLANK(VLOOKUP($E282&amp;$D$85&amp;$D$86,'CCG data'!$A:$AD,'CCG data'!R$3,FALSE))),"",VLOOKUP($E282&amp;$D$85&amp;$D$86,'CCG data'!$A:$AD,'CCG data'!R$3,FALSE))</f>
        <v/>
      </c>
      <c r="G282" s="373"/>
      <c r="H282" s="373">
        <f>IF(OR(ISERROR(VLOOKUP($E282&amp;$D$85&amp;$D$86,'CCG data'!$A:$AD,'CCG data'!S$3,FALSE)),ISBLANK(VLOOKUP($E282&amp;$D$85&amp;$D$86,'CCG data'!$A:$AD,'CCG data'!S$3,FALSE))),"",VLOOKUP($E282&amp;$D$85&amp;$D$86,'CCG data'!$A:$AD,'CCG data'!S$3,FALSE))</f>
        <v>167.1</v>
      </c>
      <c r="I282" s="373"/>
      <c r="J282" s="373">
        <f>IF(OR(ISERROR(VLOOKUP($E282&amp;$D$85&amp;$D$86,'CCG data'!$A:$AD,'CCG data'!T$3,FALSE)),ISBLANK(VLOOKUP($E282&amp;$D$85&amp;$D$86,'CCG data'!$A:$AD,'CCG data'!T$3,FALSE))),"",VLOOKUP($E282&amp;$D$85&amp;$D$86,'CCG data'!$A:$AD,'CCG data'!T$3,FALSE))</f>
        <v>18.3</v>
      </c>
      <c r="K282" s="373"/>
      <c r="L282" s="373">
        <f>IF(OR(ISERROR(VLOOKUP($E282&amp;$D$85&amp;$D$86,'CCG data'!$A:$AD,'CCG data'!U$3,FALSE)),ISBLANK(VLOOKUP($E282&amp;$D$85&amp;$D$86,'CCG data'!$A:$AD,'CCG data'!U$3,FALSE))),"",VLOOKUP($E282&amp;$D$85&amp;$D$86,'CCG data'!$A:$AD,'CCG data'!U$3,FALSE))</f>
        <v>25.8</v>
      </c>
      <c r="M282" s="374"/>
      <c r="N282" s="303">
        <f>IF(OR(ISERROR(VLOOKUP($E282&amp;$D$85&amp;$D$86,'CCG data'!$A:$AD,'CCG data'!G$3,FALSE)),ISBLANK(VLOOKUP($E282&amp;$D$85&amp;$D$86,'CCG data'!$A:$AD,'CCG data'!G$3,FALSE))),"",VLOOKUP($E282&amp;$D$85&amp;$D$86,'CCG data'!$A:$AD,'CCG data'!G$3,FALSE))</f>
        <v>1097</v>
      </c>
      <c r="P282" s="354" t="str">
        <f>IF(OR(ISERROR(VLOOKUP($E282&amp;$D$85&amp;$D$86,'CCG data'!$A:$AD,'CCG data'!B$3,FALSE)),ISBLANK(VLOOKUP($E282&amp;$D$85&amp;$D$86,'CCG data'!$A:$AD,'CCG data'!B$3,FALSE))),"",VLOOKUP($E282&amp;$D$85&amp;$D$86,'CCG data'!$A:$AD,'CCG data'!B$3,FALSE))</f>
        <v/>
      </c>
      <c r="Q282" s="246"/>
      <c r="R282" s="246">
        <f>IF(OR(ISERROR(VLOOKUP($E282&amp;$D$85&amp;$D$86,'CCG data'!$A:$AD,'CCG data'!C$3,FALSE)),ISBLANK(VLOOKUP($E282&amp;$D$85&amp;$D$86,'CCG data'!$A:$AD,'CCG data'!C$3,FALSE))),"",VLOOKUP($E282&amp;$D$85&amp;$D$86,'CCG data'!$A:$AD,'CCG data'!C$3,FALSE))</f>
        <v>0.80401093892433906</v>
      </c>
      <c r="S282" s="246"/>
      <c r="T282" s="246">
        <f>IF(OR(ISERROR(VLOOKUP($E282&amp;$D$85&amp;$D$86,'CCG data'!$A:$AD,'CCG data'!D$3,FALSE)),ISBLANK(VLOOKUP($E282&amp;$D$85&amp;$D$86,'CCG data'!$A:$AD,'CCG data'!D$3,FALSE))),"",VLOOKUP($E282&amp;$D$85&amp;$D$86,'CCG data'!$A:$AD,'CCG data'!D$3,FALSE))</f>
        <v>7.2014585232452147E-2</v>
      </c>
      <c r="U282" s="246"/>
      <c r="V282" s="246">
        <f>IF(OR(ISERROR(VLOOKUP($E282&amp;$D$85&amp;$D$86,'CCG data'!$A:$AD,'CCG data'!E$3,FALSE)),ISBLANK(VLOOKUP($E282&amp;$D$85&amp;$D$86,'CCG data'!$A:$AD,'CCG data'!E$3,FALSE))),"",VLOOKUP($E282&amp;$D$85&amp;$D$86,'CCG data'!$A:$AD,'CCG data'!E$3,FALSE))</f>
        <v>0.12397447584320875</v>
      </c>
      <c r="W282" s="387"/>
      <c r="Z282" s="178">
        <f>IFERROR(VLOOKUP($E282&amp;$D$86, Outliers!$A$4:$P$214,13,FALSE),"0")</f>
        <v>1</v>
      </c>
      <c r="AA282" s="178">
        <f>IFERROR(VLOOKUP($E282&amp;$D$86, Outliers!$A$4:$P$214,14,FALSE),"0")</f>
        <v>0</v>
      </c>
      <c r="AB282" s="178">
        <f>IFERROR(VLOOKUP($E282&amp;$D$86, Outliers!$A$4:$P$214,15,FALSE),"0")</f>
        <v>0</v>
      </c>
    </row>
    <row r="283" spans="4:28" x14ac:dyDescent="0.25">
      <c r="D283" s="301"/>
      <c r="E283" s="107" t="s">
        <v>27</v>
      </c>
      <c r="F283" s="99" t="str">
        <f>IF(P282="","",VLOOKUP($E282&amp;$D$85&amp;$D$86,'CCG data'!$A:$AD,'CCG data'!W$3,FALSE))</f>
        <v/>
      </c>
      <c r="G283" s="100" t="str">
        <f>IF(P282="","",VLOOKUP($E282&amp;$D$85&amp;$D$86,'CCG data'!$A:$AD,'CCG data'!X$3,FALSE))</f>
        <v/>
      </c>
      <c r="H283" s="100">
        <f>IF(R282="","",VLOOKUP($E282&amp;$D$85&amp;$D$86,'CCG data'!$A:$AD,'CCG data'!Y$3,FALSE))</f>
        <v>156.1</v>
      </c>
      <c r="I283" s="100">
        <f>IF(R282="","",VLOOKUP($E282&amp;$D$85&amp;$D$86,'CCG data'!$A:$AD,'CCG data'!Z$3,FALSE))</f>
        <v>178.1</v>
      </c>
      <c r="J283" s="100">
        <f>IF(T282="","",VLOOKUP($E282&amp;$D$85&amp;$D$86,'CCG data'!$A:$AD,'CCG data'!AA$3,FALSE))</f>
        <v>14.2</v>
      </c>
      <c r="K283" s="100">
        <f>IF(T282="","",VLOOKUP($E282&amp;$D$85&amp;$D$86,'CCG data'!$A:$AD,'CCG data'!AB$3,FALSE))</f>
        <v>22.3</v>
      </c>
      <c r="L283" s="100">
        <f>IF(V282="","",VLOOKUP($E282&amp;$D$85&amp;$D$86,'CCG data'!$A:$AD,'CCG data'!AC$3,FALSE))</f>
        <v>21.4</v>
      </c>
      <c r="M283" s="100">
        <f>IF(V282="","",VLOOKUP($E282&amp;$D$85&amp;$D$86,'CCG data'!$A:$AD,'CCG data'!AD$3,FALSE))</f>
        <v>30.1</v>
      </c>
      <c r="N283" s="304"/>
      <c r="P283" s="162" t="str">
        <f>IF(P282="","",VLOOKUP($E282&amp;$D$85&amp;$D$86,'CCG data'!$A:$AD,'CCG data'!I$3,FALSE))</f>
        <v/>
      </c>
      <c r="Q283" s="15" t="str">
        <f>IF(P282="","",VLOOKUP($E282&amp;$D$85&amp;$D$86,'CCG data'!$A:$AD,'CCG data'!J$3,FALSE))</f>
        <v/>
      </c>
      <c r="R283" s="15">
        <f>IF(R282="","",VLOOKUP($E282&amp;$D$85&amp;$D$86,'CCG data'!$A:$AD,'CCG data'!K$3,FALSE))</f>
        <v>0.77900000000000003</v>
      </c>
      <c r="S283" s="15">
        <f>IF(R282="","",VLOOKUP($E282&amp;$D$85&amp;$D$86,'CCG data'!$A:$AD,'CCG data'!L$3,FALSE))</f>
        <v>0.82599999999999996</v>
      </c>
      <c r="T283" s="15">
        <f>IF(T282="","",VLOOKUP($E282&amp;$D$85&amp;$D$86,'CCG data'!$A:$AD,'CCG data'!M$3,FALSE))</f>
        <v>5.8000000000000003E-2</v>
      </c>
      <c r="U283" s="15">
        <f>IF(T282="","",VLOOKUP($E282&amp;$D$85&amp;$D$86,'CCG data'!$A:$AD,'CCG data'!N$3,FALSE))</f>
        <v>8.8999999999999996E-2</v>
      </c>
      <c r="V283" s="15">
        <f>IF(V282="","",VLOOKUP($E282&amp;$D$85&amp;$D$86,'CCG data'!$A:$AD,'CCG data'!O$3,FALSE))</f>
        <v>0.106</v>
      </c>
      <c r="W283" s="142">
        <f>IF(V282="","",VLOOKUP($E282&amp;$D$85&amp;$D$86,'CCG data'!$A:$AD,'CCG data'!P$3,FALSE))</f>
        <v>0.14499999999999999</v>
      </c>
      <c r="Z283" s="178" t="str">
        <f>IFERROR(VLOOKUP($E283&amp;$D$86, Outliers!$A$4:$P$214,13,FALSE),"0")</f>
        <v>0</v>
      </c>
      <c r="AA283" s="178" t="str">
        <f>IFERROR(VLOOKUP($E283&amp;$D$86, Outliers!$A$4:$P$214,14,FALSE),"0")</f>
        <v>0</v>
      </c>
      <c r="AB283" s="178" t="str">
        <f>IFERROR(VLOOKUP($E283&amp;$D$86, Outliers!$A$4:$P$214,15,FALSE),"0")</f>
        <v>0</v>
      </c>
    </row>
    <row r="284" spans="4:28" ht="15.75" x14ac:dyDescent="0.25">
      <c r="D284" s="301"/>
      <c r="E284" s="108" t="s">
        <v>237</v>
      </c>
      <c r="F284" s="372" t="str">
        <f>IF(OR(ISERROR(VLOOKUP($E284&amp;$D$85&amp;$D$86,'CCG data'!$A:$AD,'CCG data'!R$3,FALSE)),ISBLANK(VLOOKUP($E284&amp;$D$85&amp;$D$86,'CCG data'!$A:$AD,'CCG data'!R$3,FALSE))),"",VLOOKUP($E284&amp;$D$85&amp;$D$86,'CCG data'!$A:$AD,'CCG data'!R$3,FALSE))</f>
        <v/>
      </c>
      <c r="G284" s="373"/>
      <c r="H284" s="373">
        <f>IF(OR(ISERROR(VLOOKUP($E284&amp;$D$85&amp;$D$86,'CCG data'!$A:$AD,'CCG data'!S$3,FALSE)),ISBLANK(VLOOKUP($E284&amp;$D$85&amp;$D$86,'CCG data'!$A:$AD,'CCG data'!S$3,FALSE))),"",VLOOKUP($E284&amp;$D$85&amp;$D$86,'CCG data'!$A:$AD,'CCG data'!S$3,FALSE))</f>
        <v>133.19999999999999</v>
      </c>
      <c r="I284" s="373"/>
      <c r="J284" s="373">
        <f>IF(OR(ISERROR(VLOOKUP($E284&amp;$D$85&amp;$D$86,'CCG data'!$A:$AD,'CCG data'!T$3,FALSE)),ISBLANK(VLOOKUP($E284&amp;$D$85&amp;$D$86,'CCG data'!$A:$AD,'CCG data'!T$3,FALSE))),"",VLOOKUP($E284&amp;$D$85&amp;$D$86,'CCG data'!$A:$AD,'CCG data'!T$3,FALSE))</f>
        <v>16.100000000000001</v>
      </c>
      <c r="K284" s="373"/>
      <c r="L284" s="373">
        <f>IF(OR(ISERROR(VLOOKUP($E284&amp;$D$85&amp;$D$86,'CCG data'!$A:$AD,'CCG data'!U$3,FALSE)),ISBLANK(VLOOKUP($E284&amp;$D$85&amp;$D$86,'CCG data'!$A:$AD,'CCG data'!U$3,FALSE))),"",VLOOKUP($E284&amp;$D$85&amp;$D$86,'CCG data'!$A:$AD,'CCG data'!U$3,FALSE))</f>
        <v>34.299999999999997</v>
      </c>
      <c r="M284" s="374"/>
      <c r="N284" s="303">
        <f>IF(OR(ISERROR(VLOOKUP($E284&amp;$D$85&amp;$D$86,'CCG data'!$A:$AD,'CCG data'!G$3,FALSE)),ISBLANK(VLOOKUP($E284&amp;$D$85&amp;$D$86,'CCG data'!$A:$AD,'CCG data'!G$3,FALSE))),"",VLOOKUP($E284&amp;$D$85&amp;$D$86,'CCG data'!$A:$AD,'CCG data'!G$3,FALSE))</f>
        <v>1856</v>
      </c>
      <c r="P284" s="354" t="str">
        <f>IF(OR(ISERROR(VLOOKUP($E284&amp;$D$85&amp;$D$86,'CCG data'!$A:$AD,'CCG data'!B$3,FALSE)),ISBLANK(VLOOKUP($E284&amp;$D$85&amp;$D$86,'CCG data'!$A:$AD,'CCG data'!B$3,FALSE))),"",VLOOKUP($E284&amp;$D$85&amp;$D$86,'CCG data'!$A:$AD,'CCG data'!B$3,FALSE))</f>
        <v/>
      </c>
      <c r="Q284" s="246"/>
      <c r="R284" s="246">
        <f>IF(OR(ISERROR(VLOOKUP($E284&amp;$D$85&amp;$D$86,'CCG data'!$A:$AD,'CCG data'!C$3,FALSE)),ISBLANK(VLOOKUP($E284&amp;$D$85&amp;$D$86,'CCG data'!$A:$AD,'CCG data'!C$3,FALSE))),"",VLOOKUP($E284&amp;$D$85&amp;$D$86,'CCG data'!$A:$AD,'CCG data'!C$3,FALSE))</f>
        <v>0.7381465517241379</v>
      </c>
      <c r="S284" s="246"/>
      <c r="T284" s="246">
        <f>IF(OR(ISERROR(VLOOKUP($E284&amp;$D$85&amp;$D$86,'CCG data'!$A:$AD,'CCG data'!D$3,FALSE)),ISBLANK(VLOOKUP($E284&amp;$D$85&amp;$D$86,'CCG data'!$A:$AD,'CCG data'!D$3,FALSE))),"",VLOOKUP($E284&amp;$D$85&amp;$D$86,'CCG data'!$A:$AD,'CCG data'!D$3,FALSE))</f>
        <v>7.4353448275862072E-2</v>
      </c>
      <c r="U284" s="246"/>
      <c r="V284" s="246">
        <f>IF(OR(ISERROR(VLOOKUP($E284&amp;$D$85&amp;$D$86,'CCG data'!$A:$AD,'CCG data'!E$3,FALSE)),ISBLANK(VLOOKUP($E284&amp;$D$85&amp;$D$86,'CCG data'!$A:$AD,'CCG data'!E$3,FALSE))),"",VLOOKUP($E284&amp;$D$85&amp;$D$86,'CCG data'!$A:$AD,'CCG data'!E$3,FALSE))</f>
        <v>0.1875</v>
      </c>
      <c r="W284" s="387"/>
      <c r="Z284" s="178">
        <f>IFERROR(VLOOKUP($E284&amp;$D$86, Outliers!$A$4:$P$214,13,FALSE),"0")</f>
        <v>0</v>
      </c>
      <c r="AA284" s="178">
        <f>IFERROR(VLOOKUP($E284&amp;$D$86, Outliers!$A$4:$P$214,14,FALSE),"0")</f>
        <v>0</v>
      </c>
      <c r="AB284" s="178">
        <f>IFERROR(VLOOKUP($E284&amp;$D$86, Outliers!$A$4:$P$214,15,FALSE),"0")</f>
        <v>0</v>
      </c>
    </row>
    <row r="285" spans="4:28" x14ac:dyDescent="0.25">
      <c r="D285" s="301"/>
      <c r="E285" s="107" t="s">
        <v>27</v>
      </c>
      <c r="F285" s="99" t="str">
        <f>IF(P284="","",VLOOKUP($E284&amp;$D$85&amp;$D$86,'CCG data'!$A:$AD,'CCG data'!W$3,FALSE))</f>
        <v/>
      </c>
      <c r="G285" s="100" t="str">
        <f>IF(P284="","",VLOOKUP($E284&amp;$D$85&amp;$D$86,'CCG data'!$A:$AD,'CCG data'!X$3,FALSE))</f>
        <v/>
      </c>
      <c r="H285" s="100">
        <f>IF(R284="","",VLOOKUP($E284&amp;$D$85&amp;$D$86,'CCG data'!$A:$AD,'CCG data'!Y$3,FALSE))</f>
        <v>126.1</v>
      </c>
      <c r="I285" s="100">
        <f>IF(R284="","",VLOOKUP($E284&amp;$D$85&amp;$D$86,'CCG data'!$A:$AD,'CCG data'!Z$3,FALSE))</f>
        <v>140.19999999999999</v>
      </c>
      <c r="J285" s="100">
        <f>IF(T284="","",VLOOKUP($E284&amp;$D$85&amp;$D$86,'CCG data'!$A:$AD,'CCG data'!AA$3,FALSE))</f>
        <v>13.4</v>
      </c>
      <c r="K285" s="100">
        <f>IF(T284="","",VLOOKUP($E284&amp;$D$85&amp;$D$86,'CCG data'!$A:$AD,'CCG data'!AB$3,FALSE))</f>
        <v>18.7</v>
      </c>
      <c r="L285" s="100">
        <f>IF(V284="","",VLOOKUP($E284&amp;$D$85&amp;$D$86,'CCG data'!$A:$AD,'CCG data'!AC$3,FALSE))</f>
        <v>30.7</v>
      </c>
      <c r="M285" s="100">
        <f>IF(V284="","",VLOOKUP($E284&amp;$D$85&amp;$D$86,'CCG data'!$A:$AD,'CCG data'!AD$3,FALSE))</f>
        <v>37.9</v>
      </c>
      <c r="N285" s="304"/>
      <c r="P285" s="162" t="str">
        <f>IF(P284="","",VLOOKUP($E284&amp;$D$85&amp;$D$86,'CCG data'!$A:$AD,'CCG data'!I$3,FALSE))</f>
        <v/>
      </c>
      <c r="Q285" s="15" t="str">
        <f>IF(P284="","",VLOOKUP($E284&amp;$D$85&amp;$D$86,'CCG data'!$A:$AD,'CCG data'!J$3,FALSE))</f>
        <v/>
      </c>
      <c r="R285" s="15">
        <f>IF(R284="","",VLOOKUP($E284&amp;$D$85&amp;$D$86,'CCG data'!$A:$AD,'CCG data'!K$3,FALSE))</f>
        <v>0.71799999999999997</v>
      </c>
      <c r="S285" s="15">
        <f>IF(R284="","",VLOOKUP($E284&amp;$D$85&amp;$D$86,'CCG data'!$A:$AD,'CCG data'!L$3,FALSE))</f>
        <v>0.75800000000000001</v>
      </c>
      <c r="T285" s="15">
        <f>IF(T284="","",VLOOKUP($E284&amp;$D$85&amp;$D$86,'CCG data'!$A:$AD,'CCG data'!M$3,FALSE))</f>
        <v>6.3E-2</v>
      </c>
      <c r="U285" s="15">
        <f>IF(T284="","",VLOOKUP($E284&amp;$D$85&amp;$D$86,'CCG data'!$A:$AD,'CCG data'!N$3,FALSE))</f>
        <v>8.6999999999999994E-2</v>
      </c>
      <c r="V285" s="15">
        <f>IF(V284="","",VLOOKUP($E284&amp;$D$85&amp;$D$86,'CCG data'!$A:$AD,'CCG data'!O$3,FALSE))</f>
        <v>0.17</v>
      </c>
      <c r="W285" s="142">
        <f>IF(V284="","",VLOOKUP($E284&amp;$D$85&amp;$D$86,'CCG data'!$A:$AD,'CCG data'!P$3,FALSE))</f>
        <v>0.20599999999999999</v>
      </c>
      <c r="Z285" s="178" t="str">
        <f>IFERROR(VLOOKUP($E285&amp;$D$86, Outliers!$A$4:$P$214,13,FALSE),"0")</f>
        <v>0</v>
      </c>
      <c r="AA285" s="178" t="str">
        <f>IFERROR(VLOOKUP($E285&amp;$D$86, Outliers!$A$4:$P$214,14,FALSE),"0")</f>
        <v>0</v>
      </c>
      <c r="AB285" s="178" t="str">
        <f>IFERROR(VLOOKUP($E285&amp;$D$86, Outliers!$A$4:$P$214,15,FALSE),"0")</f>
        <v>0</v>
      </c>
    </row>
    <row r="286" spans="4:28" ht="15.75" x14ac:dyDescent="0.25">
      <c r="D286" s="301"/>
      <c r="E286" s="108" t="s">
        <v>238</v>
      </c>
      <c r="F286" s="372" t="str">
        <f>IF(OR(ISERROR(VLOOKUP($E286&amp;$D$85&amp;$D$86,'CCG data'!$A:$AD,'CCG data'!R$3,FALSE)),ISBLANK(VLOOKUP($E286&amp;$D$85&amp;$D$86,'CCG data'!$A:$AD,'CCG data'!R$3,FALSE))),"",VLOOKUP($E286&amp;$D$85&amp;$D$86,'CCG data'!$A:$AD,'CCG data'!R$3,FALSE))</f>
        <v/>
      </c>
      <c r="G286" s="373"/>
      <c r="H286" s="373">
        <f>IF(OR(ISERROR(VLOOKUP($E286&amp;$D$85&amp;$D$86,'CCG data'!$A:$AD,'CCG data'!S$3,FALSE)),ISBLANK(VLOOKUP($E286&amp;$D$85&amp;$D$86,'CCG data'!$A:$AD,'CCG data'!S$3,FALSE))),"",VLOOKUP($E286&amp;$D$85&amp;$D$86,'CCG data'!$A:$AD,'CCG data'!S$3,FALSE))</f>
        <v>138.30000000000001</v>
      </c>
      <c r="I286" s="373"/>
      <c r="J286" s="373">
        <f>IF(OR(ISERROR(VLOOKUP($E286&amp;$D$85&amp;$D$86,'CCG data'!$A:$AD,'CCG data'!T$3,FALSE)),ISBLANK(VLOOKUP($E286&amp;$D$85&amp;$D$86,'CCG data'!$A:$AD,'CCG data'!T$3,FALSE))),"",VLOOKUP($E286&amp;$D$85&amp;$D$86,'CCG data'!$A:$AD,'CCG data'!T$3,FALSE))</f>
        <v>13.8</v>
      </c>
      <c r="K286" s="373"/>
      <c r="L286" s="373">
        <f>IF(OR(ISERROR(VLOOKUP($E286&amp;$D$85&amp;$D$86,'CCG data'!$A:$AD,'CCG data'!U$3,FALSE)),ISBLANK(VLOOKUP($E286&amp;$D$85&amp;$D$86,'CCG data'!$A:$AD,'CCG data'!U$3,FALSE))),"",VLOOKUP($E286&amp;$D$85&amp;$D$86,'CCG data'!$A:$AD,'CCG data'!U$3,FALSE))</f>
        <v>34</v>
      </c>
      <c r="M286" s="374"/>
      <c r="N286" s="303">
        <f>IF(OR(ISERROR(VLOOKUP($E286&amp;$D$85&amp;$D$86,'CCG data'!$A:$AD,'CCG data'!G$3,FALSE)),ISBLANK(VLOOKUP($E286&amp;$D$85&amp;$D$86,'CCG data'!$A:$AD,'CCG data'!G$3,FALSE))),"",VLOOKUP($E286&amp;$D$85&amp;$D$86,'CCG data'!$A:$AD,'CCG data'!G$3,FALSE))</f>
        <v>1425</v>
      </c>
      <c r="P286" s="354" t="str">
        <f>IF(OR(ISERROR(VLOOKUP($E286&amp;$D$85&amp;$D$86,'CCG data'!$A:$AD,'CCG data'!B$3,FALSE)),ISBLANK(VLOOKUP($E286&amp;$D$85&amp;$D$86,'CCG data'!$A:$AD,'CCG data'!B$3,FALSE))),"",VLOOKUP($E286&amp;$D$85&amp;$D$86,'CCG data'!$A:$AD,'CCG data'!B$3,FALSE))</f>
        <v/>
      </c>
      <c r="Q286" s="246"/>
      <c r="R286" s="246">
        <f>IF(OR(ISERROR(VLOOKUP($E286&amp;$D$85&amp;$D$86,'CCG data'!$A:$AD,'CCG data'!C$3,FALSE)),ISBLANK(VLOOKUP($E286&amp;$D$85&amp;$D$86,'CCG data'!$A:$AD,'CCG data'!C$3,FALSE))),"",VLOOKUP($E286&amp;$D$85&amp;$D$86,'CCG data'!$A:$AD,'CCG data'!C$3,FALSE))</f>
        <v>0.75087719298245614</v>
      </c>
      <c r="S286" s="246"/>
      <c r="T286" s="246">
        <f>IF(OR(ISERROR(VLOOKUP($E286&amp;$D$85&amp;$D$86,'CCG data'!$A:$AD,'CCG data'!D$3,FALSE)),ISBLANK(VLOOKUP($E286&amp;$D$85&amp;$D$86,'CCG data'!$A:$AD,'CCG data'!D$3,FALSE))),"",VLOOKUP($E286&amp;$D$85&amp;$D$86,'CCG data'!$A:$AD,'CCG data'!D$3,FALSE))</f>
        <v>6.6666666666666666E-2</v>
      </c>
      <c r="U286" s="246"/>
      <c r="V286" s="246">
        <f>IF(OR(ISERROR(VLOOKUP($E286&amp;$D$85&amp;$D$86,'CCG data'!$A:$AD,'CCG data'!E$3,FALSE)),ISBLANK(VLOOKUP($E286&amp;$D$85&amp;$D$86,'CCG data'!$A:$AD,'CCG data'!E$3,FALSE))),"",VLOOKUP($E286&amp;$D$85&amp;$D$86,'CCG data'!$A:$AD,'CCG data'!E$3,FALSE))</f>
        <v>0.18245614035087721</v>
      </c>
      <c r="W286" s="387"/>
      <c r="Z286" s="178">
        <f>IFERROR(VLOOKUP($E286&amp;$D$86, Outliers!$A$4:$P$214,13,FALSE),"0")</f>
        <v>0</v>
      </c>
      <c r="AA286" s="178">
        <f>IFERROR(VLOOKUP($E286&amp;$D$86, Outliers!$A$4:$P$214,14,FALSE),"0")</f>
        <v>0</v>
      </c>
      <c r="AB286" s="178">
        <f>IFERROR(VLOOKUP($E286&amp;$D$86, Outliers!$A$4:$P$214,15,FALSE),"0")</f>
        <v>0</v>
      </c>
    </row>
    <row r="287" spans="4:28" x14ac:dyDescent="0.25">
      <c r="D287" s="301"/>
      <c r="E287" s="107" t="s">
        <v>27</v>
      </c>
      <c r="F287" s="99" t="str">
        <f>IF(P286="","",VLOOKUP($E286&amp;$D$85&amp;$D$86,'CCG data'!$A:$AD,'CCG data'!W$3,FALSE))</f>
        <v/>
      </c>
      <c r="G287" s="100" t="str">
        <f>IF(P286="","",VLOOKUP($E286&amp;$D$85&amp;$D$86,'CCG data'!$A:$AD,'CCG data'!X$3,FALSE))</f>
        <v/>
      </c>
      <c r="H287" s="100">
        <f>IF(R286="","",VLOOKUP($E286&amp;$D$85&amp;$D$86,'CCG data'!$A:$AD,'CCG data'!Y$3,FALSE))</f>
        <v>130</v>
      </c>
      <c r="I287" s="100">
        <f>IF(R286="","",VLOOKUP($E286&amp;$D$85&amp;$D$86,'CCG data'!$A:$AD,'CCG data'!Z$3,FALSE))</f>
        <v>146.6</v>
      </c>
      <c r="J287" s="100">
        <f>IF(T286="","",VLOOKUP($E286&amp;$D$85&amp;$D$86,'CCG data'!$A:$AD,'CCG data'!AA$3,FALSE))</f>
        <v>11</v>
      </c>
      <c r="K287" s="100">
        <f>IF(T286="","",VLOOKUP($E286&amp;$D$85&amp;$D$86,'CCG data'!$A:$AD,'CCG data'!AB$3,FALSE))</f>
        <v>16.600000000000001</v>
      </c>
      <c r="L287" s="100">
        <f>IF(V286="","",VLOOKUP($E286&amp;$D$85&amp;$D$86,'CCG data'!$A:$AD,'CCG data'!AC$3,FALSE))</f>
        <v>29.8</v>
      </c>
      <c r="M287" s="100">
        <f>IF(V286="","",VLOOKUP($E286&amp;$D$85&amp;$D$86,'CCG data'!$A:$AD,'CCG data'!AD$3,FALSE))</f>
        <v>38.1</v>
      </c>
      <c r="N287" s="304"/>
      <c r="P287" s="162" t="str">
        <f>IF(P286="","",VLOOKUP($E286&amp;$D$85&amp;$D$86,'CCG data'!$A:$AD,'CCG data'!I$3,FALSE))</f>
        <v/>
      </c>
      <c r="Q287" s="15" t="str">
        <f>IF(P286="","",VLOOKUP($E286&amp;$D$85&amp;$D$86,'CCG data'!$A:$AD,'CCG data'!J$3,FALSE))</f>
        <v/>
      </c>
      <c r="R287" s="15">
        <f>IF(R286="","",VLOOKUP($E286&amp;$D$85&amp;$D$86,'CCG data'!$A:$AD,'CCG data'!K$3,FALSE))</f>
        <v>0.72799999999999998</v>
      </c>
      <c r="S287" s="15">
        <f>IF(R286="","",VLOOKUP($E286&amp;$D$85&amp;$D$86,'CCG data'!$A:$AD,'CCG data'!L$3,FALSE))</f>
        <v>0.77300000000000002</v>
      </c>
      <c r="T287" s="15">
        <f>IF(T286="","",VLOOKUP($E286&amp;$D$85&amp;$D$86,'CCG data'!$A:$AD,'CCG data'!M$3,FALSE))</f>
        <v>5.5E-2</v>
      </c>
      <c r="U287" s="15">
        <f>IF(T286="","",VLOOKUP($E286&amp;$D$85&amp;$D$86,'CCG data'!$A:$AD,'CCG data'!N$3,FALSE))</f>
        <v>8.1000000000000003E-2</v>
      </c>
      <c r="V287" s="15">
        <f>IF(V286="","",VLOOKUP($E286&amp;$D$85&amp;$D$86,'CCG data'!$A:$AD,'CCG data'!O$3,FALSE))</f>
        <v>0.16300000000000001</v>
      </c>
      <c r="W287" s="142">
        <f>IF(V286="","",VLOOKUP($E286&amp;$D$85&amp;$D$86,'CCG data'!$A:$AD,'CCG data'!P$3,FALSE))</f>
        <v>0.20300000000000001</v>
      </c>
      <c r="Z287" s="178" t="str">
        <f>IFERROR(VLOOKUP($E287&amp;$D$86, Outliers!$A$4:$P$214,13,FALSE),"0")</f>
        <v>0</v>
      </c>
      <c r="AA287" s="178" t="str">
        <f>IFERROR(VLOOKUP($E287&amp;$D$86, Outliers!$A$4:$P$214,14,FALSE),"0")</f>
        <v>0</v>
      </c>
      <c r="AB287" s="178" t="str">
        <f>IFERROR(VLOOKUP($E287&amp;$D$86, Outliers!$A$4:$P$214,15,FALSE),"0")</f>
        <v>0</v>
      </c>
    </row>
    <row r="288" spans="4:28" ht="15.75" x14ac:dyDescent="0.25">
      <c r="D288" s="301"/>
      <c r="E288" s="108" t="s">
        <v>239</v>
      </c>
      <c r="F288" s="372" t="str">
        <f>IF(OR(ISERROR(VLOOKUP($E288&amp;$D$85&amp;$D$86,'CCG data'!$A:$AD,'CCG data'!R$3,FALSE)),ISBLANK(VLOOKUP($E288&amp;$D$85&amp;$D$86,'CCG data'!$A:$AD,'CCG data'!R$3,FALSE))),"",VLOOKUP($E288&amp;$D$85&amp;$D$86,'CCG data'!$A:$AD,'CCG data'!R$3,FALSE))</f>
        <v/>
      </c>
      <c r="G288" s="373"/>
      <c r="H288" s="373">
        <f>IF(OR(ISERROR(VLOOKUP($E288&amp;$D$85&amp;$D$86,'CCG data'!$A:$AD,'CCG data'!S$3,FALSE)),ISBLANK(VLOOKUP($E288&amp;$D$85&amp;$D$86,'CCG data'!$A:$AD,'CCG data'!S$3,FALSE))),"",VLOOKUP($E288&amp;$D$85&amp;$D$86,'CCG data'!$A:$AD,'CCG data'!S$3,FALSE))</f>
        <v>105.9</v>
      </c>
      <c r="I288" s="373"/>
      <c r="J288" s="373">
        <f>IF(OR(ISERROR(VLOOKUP($E288&amp;$D$85&amp;$D$86,'CCG data'!$A:$AD,'CCG data'!T$3,FALSE)),ISBLANK(VLOOKUP($E288&amp;$D$85&amp;$D$86,'CCG data'!$A:$AD,'CCG data'!T$3,FALSE))),"",VLOOKUP($E288&amp;$D$85&amp;$D$86,'CCG data'!$A:$AD,'CCG data'!T$3,FALSE))</f>
        <v>18.600000000000001</v>
      </c>
      <c r="K288" s="373"/>
      <c r="L288" s="373">
        <f>IF(OR(ISERROR(VLOOKUP($E288&amp;$D$85&amp;$D$86,'CCG data'!$A:$AD,'CCG data'!U$3,FALSE)),ISBLANK(VLOOKUP($E288&amp;$D$85&amp;$D$86,'CCG data'!$A:$AD,'CCG data'!U$3,FALSE))),"",VLOOKUP($E288&amp;$D$85&amp;$D$86,'CCG data'!$A:$AD,'CCG data'!U$3,FALSE))</f>
        <v>27.3</v>
      </c>
      <c r="M288" s="374"/>
      <c r="N288" s="303">
        <f>IF(OR(ISERROR(VLOOKUP($E288&amp;$D$85&amp;$D$86,'CCG data'!$A:$AD,'CCG data'!G$3,FALSE)),ISBLANK(VLOOKUP($E288&amp;$D$85&amp;$D$86,'CCG data'!$A:$AD,'CCG data'!G$3,FALSE))),"",VLOOKUP($E288&amp;$D$85&amp;$D$86,'CCG data'!$A:$AD,'CCG data'!G$3,FALSE))</f>
        <v>1864</v>
      </c>
      <c r="P288" s="354" t="str">
        <f>IF(OR(ISERROR(VLOOKUP($E288&amp;$D$85&amp;$D$86,'CCG data'!$A:$AD,'CCG data'!B$3,FALSE)),ISBLANK(VLOOKUP($E288&amp;$D$85&amp;$D$86,'CCG data'!$A:$AD,'CCG data'!B$3,FALSE))),"",VLOOKUP($E288&amp;$D$85&amp;$D$86,'CCG data'!$A:$AD,'CCG data'!B$3,FALSE))</f>
        <v/>
      </c>
      <c r="Q288" s="246"/>
      <c r="R288" s="246">
        <f>IF(OR(ISERROR(VLOOKUP($E288&amp;$D$85&amp;$D$86,'CCG data'!$A:$AD,'CCG data'!C$3,FALSE)),ISBLANK(VLOOKUP($E288&amp;$D$85&amp;$D$86,'CCG data'!$A:$AD,'CCG data'!C$3,FALSE))),"",VLOOKUP($E288&amp;$D$85&amp;$D$86,'CCG data'!$A:$AD,'CCG data'!C$3,FALSE))</f>
        <v>0.7188841201716738</v>
      </c>
      <c r="S288" s="246"/>
      <c r="T288" s="246">
        <f>IF(OR(ISERROR(VLOOKUP($E288&amp;$D$85&amp;$D$86,'CCG data'!$A:$AD,'CCG data'!D$3,FALSE)),ISBLANK(VLOOKUP($E288&amp;$D$85&amp;$D$86,'CCG data'!$A:$AD,'CCG data'!D$3,FALSE))),"",VLOOKUP($E288&amp;$D$85&amp;$D$86,'CCG data'!$A:$AD,'CCG data'!D$3,FALSE))</f>
        <v>0.10300429184549356</v>
      </c>
      <c r="U288" s="246"/>
      <c r="V288" s="246">
        <f>IF(OR(ISERROR(VLOOKUP($E288&amp;$D$85&amp;$D$86,'CCG data'!$A:$AD,'CCG data'!E$3,FALSE)),ISBLANK(VLOOKUP($E288&amp;$D$85&amp;$D$86,'CCG data'!$A:$AD,'CCG data'!E$3,FALSE))),"",VLOOKUP($E288&amp;$D$85&amp;$D$86,'CCG data'!$A:$AD,'CCG data'!E$3,FALSE))</f>
        <v>0.17811158798283261</v>
      </c>
      <c r="W288" s="387"/>
      <c r="Z288" s="178">
        <f>IFERROR(VLOOKUP($E288&amp;$D$86, Outliers!$A$4:$P$214,13,FALSE),"0")</f>
        <v>1</v>
      </c>
      <c r="AA288" s="178">
        <f>IFERROR(VLOOKUP($E288&amp;$D$86, Outliers!$A$4:$P$214,14,FALSE),"0")</f>
        <v>0</v>
      </c>
      <c r="AB288" s="178">
        <f>IFERROR(VLOOKUP($E288&amp;$D$86, Outliers!$A$4:$P$214,15,FALSE),"0")</f>
        <v>0</v>
      </c>
    </row>
    <row r="289" spans="4:28" x14ac:dyDescent="0.25">
      <c r="D289" s="301"/>
      <c r="E289" s="107" t="s">
        <v>27</v>
      </c>
      <c r="F289" s="99" t="str">
        <f>IF(P288="","",VLOOKUP($E288&amp;$D$85&amp;$D$86,'CCG data'!$A:$AD,'CCG data'!W$3,FALSE))</f>
        <v/>
      </c>
      <c r="G289" s="100" t="str">
        <f>IF(P288="","",VLOOKUP($E288&amp;$D$85&amp;$D$86,'CCG data'!$A:$AD,'CCG data'!X$3,FALSE))</f>
        <v/>
      </c>
      <c r="H289" s="100">
        <f>IF(R288="","",VLOOKUP($E288&amp;$D$85&amp;$D$86,'CCG data'!$A:$AD,'CCG data'!Y$3,FALSE))</f>
        <v>100.2</v>
      </c>
      <c r="I289" s="100">
        <f>IF(R288="","",VLOOKUP($E288&amp;$D$85&amp;$D$86,'CCG data'!$A:$AD,'CCG data'!Z$3,FALSE))</f>
        <v>111.6</v>
      </c>
      <c r="J289" s="100">
        <f>IF(T288="","",VLOOKUP($E288&amp;$D$85&amp;$D$86,'CCG data'!$A:$AD,'CCG data'!AA$3,FALSE))</f>
        <v>16</v>
      </c>
      <c r="K289" s="100">
        <f>IF(T288="","",VLOOKUP($E288&amp;$D$85&amp;$D$86,'CCG data'!$A:$AD,'CCG data'!AB$3,FALSE))</f>
        <v>21.2</v>
      </c>
      <c r="L289" s="100">
        <f>IF(V288="","",VLOOKUP($E288&amp;$D$85&amp;$D$86,'CCG data'!$A:$AD,'CCG data'!AC$3,FALSE))</f>
        <v>24.3</v>
      </c>
      <c r="M289" s="100">
        <f>IF(V288="","",VLOOKUP($E288&amp;$D$85&amp;$D$86,'CCG data'!$A:$AD,'CCG data'!AD$3,FALSE))</f>
        <v>30.2</v>
      </c>
      <c r="N289" s="304"/>
      <c r="P289" s="162" t="str">
        <f>IF(P288="","",VLOOKUP($E288&amp;$D$85&amp;$D$86,'CCG data'!$A:$AD,'CCG data'!I$3,FALSE))</f>
        <v/>
      </c>
      <c r="Q289" s="15" t="str">
        <f>IF(P288="","",VLOOKUP($E288&amp;$D$85&amp;$D$86,'CCG data'!$A:$AD,'CCG data'!J$3,FALSE))</f>
        <v/>
      </c>
      <c r="R289" s="15">
        <f>IF(R288="","",VLOOKUP($E288&amp;$D$85&amp;$D$86,'CCG data'!$A:$AD,'CCG data'!K$3,FALSE))</f>
        <v>0.69799999999999995</v>
      </c>
      <c r="S289" s="15">
        <f>IF(R288="","",VLOOKUP($E288&amp;$D$85&amp;$D$86,'CCG data'!$A:$AD,'CCG data'!L$3,FALSE))</f>
        <v>0.73899999999999999</v>
      </c>
      <c r="T289" s="15">
        <f>IF(T288="","",VLOOKUP($E288&amp;$D$85&amp;$D$86,'CCG data'!$A:$AD,'CCG data'!M$3,FALSE))</f>
        <v>0.09</v>
      </c>
      <c r="U289" s="15">
        <f>IF(T288="","",VLOOKUP($E288&amp;$D$85&amp;$D$86,'CCG data'!$A:$AD,'CCG data'!N$3,FALSE))</f>
        <v>0.11799999999999999</v>
      </c>
      <c r="V289" s="15">
        <f>IF(V288="","",VLOOKUP($E288&amp;$D$85&amp;$D$86,'CCG data'!$A:$AD,'CCG data'!O$3,FALSE))</f>
        <v>0.161</v>
      </c>
      <c r="W289" s="142">
        <f>IF(V288="","",VLOOKUP($E288&amp;$D$85&amp;$D$86,'CCG data'!$A:$AD,'CCG data'!P$3,FALSE))</f>
        <v>0.19600000000000001</v>
      </c>
      <c r="Z289" s="178" t="str">
        <f>IFERROR(VLOOKUP($E289&amp;$D$86, Outliers!$A$4:$P$214,13,FALSE),"0")</f>
        <v>0</v>
      </c>
      <c r="AA289" s="178" t="str">
        <f>IFERROR(VLOOKUP($E289&amp;$D$86, Outliers!$A$4:$P$214,14,FALSE),"0")</f>
        <v>0</v>
      </c>
      <c r="AB289" s="178" t="str">
        <f>IFERROR(VLOOKUP($E289&amp;$D$86, Outliers!$A$4:$P$214,15,FALSE),"0")</f>
        <v>0</v>
      </c>
    </row>
    <row r="290" spans="4:28" ht="15.75" x14ac:dyDescent="0.25">
      <c r="D290" s="301"/>
      <c r="E290" s="108" t="s">
        <v>240</v>
      </c>
      <c r="F290" s="372" t="str">
        <f>IF(OR(ISERROR(VLOOKUP($E290&amp;$D$85&amp;$D$86,'CCG data'!$A:$AD,'CCG data'!R$3,FALSE)),ISBLANK(VLOOKUP($E290&amp;$D$85&amp;$D$86,'CCG data'!$A:$AD,'CCG data'!R$3,FALSE))),"",VLOOKUP($E290&amp;$D$85&amp;$D$86,'CCG data'!$A:$AD,'CCG data'!R$3,FALSE))</f>
        <v/>
      </c>
      <c r="G290" s="373"/>
      <c r="H290" s="373">
        <f>IF(OR(ISERROR(VLOOKUP($E290&amp;$D$85&amp;$D$86,'CCG data'!$A:$AD,'CCG data'!S$3,FALSE)),ISBLANK(VLOOKUP($E290&amp;$D$85&amp;$D$86,'CCG data'!$A:$AD,'CCG data'!S$3,FALSE))),"",VLOOKUP($E290&amp;$D$85&amp;$D$86,'CCG data'!$A:$AD,'CCG data'!S$3,FALSE))</f>
        <v>137</v>
      </c>
      <c r="I290" s="373"/>
      <c r="J290" s="373">
        <f>IF(OR(ISERROR(VLOOKUP($E290&amp;$D$85&amp;$D$86,'CCG data'!$A:$AD,'CCG data'!T$3,FALSE)),ISBLANK(VLOOKUP($E290&amp;$D$85&amp;$D$86,'CCG data'!$A:$AD,'CCG data'!T$3,FALSE))),"",VLOOKUP($E290&amp;$D$85&amp;$D$86,'CCG data'!$A:$AD,'CCG data'!T$3,FALSE))</f>
        <v>19.899999999999999</v>
      </c>
      <c r="K290" s="373"/>
      <c r="L290" s="373">
        <f>IF(OR(ISERROR(VLOOKUP($E290&amp;$D$85&amp;$D$86,'CCG data'!$A:$AD,'CCG data'!U$3,FALSE)),ISBLANK(VLOOKUP($E290&amp;$D$85&amp;$D$86,'CCG data'!$A:$AD,'CCG data'!U$3,FALSE))),"",VLOOKUP($E290&amp;$D$85&amp;$D$86,'CCG data'!$A:$AD,'CCG data'!U$3,FALSE))</f>
        <v>17</v>
      </c>
      <c r="M290" s="374"/>
      <c r="N290" s="303">
        <f>IF(OR(ISERROR(VLOOKUP($E290&amp;$D$85&amp;$D$86,'CCG data'!$A:$AD,'CCG data'!G$3,FALSE)),ISBLANK(VLOOKUP($E290&amp;$D$85&amp;$D$86,'CCG data'!$A:$AD,'CCG data'!G$3,FALSE))),"",VLOOKUP($E290&amp;$D$85&amp;$D$86,'CCG data'!$A:$AD,'CCG data'!G$3,FALSE))</f>
        <v>798</v>
      </c>
      <c r="P290" s="354" t="str">
        <f>IF(OR(ISERROR(VLOOKUP($E290&amp;$D$85&amp;$D$86,'CCG data'!$A:$AD,'CCG data'!B$3,FALSE)),ISBLANK(VLOOKUP($E290&amp;$D$85&amp;$D$86,'CCG data'!$A:$AD,'CCG data'!B$3,FALSE))),"",VLOOKUP($E290&amp;$D$85&amp;$D$86,'CCG data'!$A:$AD,'CCG data'!B$3,FALSE))</f>
        <v/>
      </c>
      <c r="Q290" s="246"/>
      <c r="R290" s="246">
        <f>IF(OR(ISERROR(VLOOKUP($E290&amp;$D$85&amp;$D$86,'CCG data'!$A:$AD,'CCG data'!C$3,FALSE)),ISBLANK(VLOOKUP($E290&amp;$D$85&amp;$D$86,'CCG data'!$A:$AD,'CCG data'!C$3,FALSE))),"",VLOOKUP($E290&amp;$D$85&amp;$D$86,'CCG data'!$A:$AD,'CCG data'!C$3,FALSE))</f>
        <v>0.80451127819548873</v>
      </c>
      <c r="S290" s="246"/>
      <c r="T290" s="246">
        <f>IF(OR(ISERROR(VLOOKUP($E290&amp;$D$85&amp;$D$86,'CCG data'!$A:$AD,'CCG data'!D$3,FALSE)),ISBLANK(VLOOKUP($E290&amp;$D$85&amp;$D$86,'CCG data'!$A:$AD,'CCG data'!D$3,FALSE))),"",VLOOKUP($E290&amp;$D$85&amp;$D$86,'CCG data'!$A:$AD,'CCG data'!D$3,FALSE))</f>
        <v>9.7744360902255634E-2</v>
      </c>
      <c r="U290" s="246"/>
      <c r="V290" s="246">
        <f>IF(OR(ISERROR(VLOOKUP($E290&amp;$D$85&amp;$D$86,'CCG data'!$A:$AD,'CCG data'!E$3,FALSE)),ISBLANK(VLOOKUP($E290&amp;$D$85&amp;$D$86,'CCG data'!$A:$AD,'CCG data'!E$3,FALSE))),"",VLOOKUP($E290&amp;$D$85&amp;$D$86,'CCG data'!$A:$AD,'CCG data'!E$3,FALSE))</f>
        <v>9.7744360902255634E-2</v>
      </c>
      <c r="W290" s="387"/>
      <c r="Z290" s="178">
        <f>IFERROR(VLOOKUP($E290&amp;$D$86, Outliers!$A$4:$P$214,13,FALSE),"0")</f>
        <v>0</v>
      </c>
      <c r="AA290" s="178">
        <f>IFERROR(VLOOKUP($E290&amp;$D$86, Outliers!$A$4:$P$214,14,FALSE),"0")</f>
        <v>0</v>
      </c>
      <c r="AB290" s="178">
        <f>IFERROR(VLOOKUP($E290&amp;$D$86, Outliers!$A$4:$P$214,15,FALSE),"0")</f>
        <v>1</v>
      </c>
    </row>
    <row r="291" spans="4:28" x14ac:dyDescent="0.25">
      <c r="D291" s="301"/>
      <c r="E291" s="107" t="s">
        <v>27</v>
      </c>
      <c r="F291" s="99" t="str">
        <f>IF(P290="","",VLOOKUP($E290&amp;$D$85&amp;$D$86,'CCG data'!$A:$AD,'CCG data'!W$3,FALSE))</f>
        <v/>
      </c>
      <c r="G291" s="100" t="str">
        <f>IF(P290="","",VLOOKUP($E290&amp;$D$85&amp;$D$86,'CCG data'!$A:$AD,'CCG data'!X$3,FALSE))</f>
        <v/>
      </c>
      <c r="H291" s="100">
        <f>IF(R290="","",VLOOKUP($E290&amp;$D$85&amp;$D$86,'CCG data'!$A:$AD,'CCG data'!Y$3,FALSE))</f>
        <v>126.4</v>
      </c>
      <c r="I291" s="100">
        <f>IF(R290="","",VLOOKUP($E290&amp;$D$85&amp;$D$86,'CCG data'!$A:$AD,'CCG data'!Z$3,FALSE))</f>
        <v>147.6</v>
      </c>
      <c r="J291" s="100">
        <f>IF(T290="","",VLOOKUP($E290&amp;$D$85&amp;$D$86,'CCG data'!$A:$AD,'CCG data'!AA$3,FALSE))</f>
        <v>15.5</v>
      </c>
      <c r="K291" s="100">
        <f>IF(T290="","",VLOOKUP($E290&amp;$D$85&amp;$D$86,'CCG data'!$A:$AD,'CCG data'!AB$3,FALSE))</f>
        <v>24.3</v>
      </c>
      <c r="L291" s="100">
        <f>IF(V290="","",VLOOKUP($E290&amp;$D$85&amp;$D$86,'CCG data'!$A:$AD,'CCG data'!AC$3,FALSE))</f>
        <v>13.3</v>
      </c>
      <c r="M291" s="100">
        <f>IF(V290="","",VLOOKUP($E290&amp;$D$85&amp;$D$86,'CCG data'!$A:$AD,'CCG data'!AD$3,FALSE))</f>
        <v>20.8</v>
      </c>
      <c r="N291" s="304"/>
      <c r="P291" s="162" t="str">
        <f>IF(P290="","",VLOOKUP($E290&amp;$D$85&amp;$D$86,'CCG data'!$A:$AD,'CCG data'!I$3,FALSE))</f>
        <v/>
      </c>
      <c r="Q291" s="15" t="str">
        <f>IF(P290="","",VLOOKUP($E290&amp;$D$85&amp;$D$86,'CCG data'!$A:$AD,'CCG data'!J$3,FALSE))</f>
        <v/>
      </c>
      <c r="R291" s="15">
        <f>IF(R290="","",VLOOKUP($E290&amp;$D$85&amp;$D$86,'CCG data'!$A:$AD,'CCG data'!K$3,FALSE))</f>
        <v>0.77600000000000002</v>
      </c>
      <c r="S291" s="15">
        <f>IF(R290="","",VLOOKUP($E290&amp;$D$85&amp;$D$86,'CCG data'!$A:$AD,'CCG data'!L$3,FALSE))</f>
        <v>0.83099999999999996</v>
      </c>
      <c r="T291" s="15">
        <f>IF(T290="","",VLOOKUP($E290&amp;$D$85&amp;$D$86,'CCG data'!$A:$AD,'CCG data'!M$3,FALSE))</f>
        <v>7.9000000000000001E-2</v>
      </c>
      <c r="U291" s="15">
        <f>IF(T290="","",VLOOKUP($E290&amp;$D$85&amp;$D$86,'CCG data'!$A:$AD,'CCG data'!N$3,FALSE))</f>
        <v>0.12</v>
      </c>
      <c r="V291" s="15">
        <f>IF(V290="","",VLOOKUP($E290&amp;$D$85&amp;$D$86,'CCG data'!$A:$AD,'CCG data'!O$3,FALSE))</f>
        <v>7.9000000000000001E-2</v>
      </c>
      <c r="W291" s="142">
        <f>IF(V290="","",VLOOKUP($E290&amp;$D$85&amp;$D$86,'CCG data'!$A:$AD,'CCG data'!P$3,FALSE))</f>
        <v>0.12</v>
      </c>
      <c r="Z291" s="178" t="str">
        <f>IFERROR(VLOOKUP($E291&amp;$D$86, Outliers!$A$4:$P$214,13,FALSE),"0")</f>
        <v>0</v>
      </c>
      <c r="AA291" s="178" t="str">
        <f>IFERROR(VLOOKUP($E291&amp;$D$86, Outliers!$A$4:$P$214,14,FALSE),"0")</f>
        <v>0</v>
      </c>
      <c r="AB291" s="178" t="str">
        <f>IFERROR(VLOOKUP($E291&amp;$D$86, Outliers!$A$4:$P$214,15,FALSE),"0")</f>
        <v>0</v>
      </c>
    </row>
    <row r="292" spans="4:28" ht="15.75" x14ac:dyDescent="0.25">
      <c r="D292" s="301"/>
      <c r="E292" s="108" t="s">
        <v>472</v>
      </c>
      <c r="F292" s="372" t="str">
        <f>IF(OR(ISERROR(VLOOKUP($E292&amp;$D$85&amp;$D$86,'CCG data'!$A:$AD,'CCG data'!R$3,FALSE)),ISBLANK(VLOOKUP($E292&amp;$D$85&amp;$D$86,'CCG data'!$A:$AD,'CCG data'!R$3,FALSE))),"",VLOOKUP($E292&amp;$D$85&amp;$D$86,'CCG data'!$A:$AD,'CCG data'!R$3,FALSE))</f>
        <v/>
      </c>
      <c r="G292" s="373"/>
      <c r="H292" s="373">
        <f>IF(OR(ISERROR(VLOOKUP($E292&amp;$D$85&amp;$D$86,'CCG data'!$A:$AD,'CCG data'!S$3,FALSE)),ISBLANK(VLOOKUP($E292&amp;$D$85&amp;$D$86,'CCG data'!$A:$AD,'CCG data'!S$3,FALSE))),"",VLOOKUP($E292&amp;$D$85&amp;$D$86,'CCG data'!$A:$AD,'CCG data'!S$3,FALSE))</f>
        <v>120.6</v>
      </c>
      <c r="I292" s="373"/>
      <c r="J292" s="373">
        <f>IF(OR(ISERROR(VLOOKUP($E292&amp;$D$85&amp;$D$86,'CCG data'!$A:$AD,'CCG data'!T$3,FALSE)),ISBLANK(VLOOKUP($E292&amp;$D$85&amp;$D$86,'CCG data'!$A:$AD,'CCG data'!T$3,FALSE))),"",VLOOKUP($E292&amp;$D$85&amp;$D$86,'CCG data'!$A:$AD,'CCG data'!T$3,FALSE))</f>
        <v>26.2</v>
      </c>
      <c r="K292" s="373"/>
      <c r="L292" s="373">
        <f>IF(OR(ISERROR(VLOOKUP($E292&amp;$D$85&amp;$D$86,'CCG data'!$A:$AD,'CCG data'!U$3,FALSE)),ISBLANK(VLOOKUP($E292&amp;$D$85&amp;$D$86,'CCG data'!$A:$AD,'CCG data'!U$3,FALSE))),"",VLOOKUP($E292&amp;$D$85&amp;$D$86,'CCG data'!$A:$AD,'CCG data'!U$3,FALSE))</f>
        <v>22.3</v>
      </c>
      <c r="M292" s="374"/>
      <c r="N292" s="303">
        <f>IF(OR(ISERROR(VLOOKUP($E292&amp;$D$85&amp;$D$86,'CCG data'!$A:$AD,'CCG data'!G$3,FALSE)),ISBLANK(VLOOKUP($E292&amp;$D$85&amp;$D$86,'CCG data'!$A:$AD,'CCG data'!G$3,FALSE))),"",VLOOKUP($E292&amp;$D$85&amp;$D$86,'CCG data'!$A:$AD,'CCG data'!G$3,FALSE))</f>
        <v>1026</v>
      </c>
      <c r="P292" s="354" t="str">
        <f>IF(OR(ISERROR(VLOOKUP($E292&amp;$D$85&amp;$D$86,'CCG data'!$A:$AD,'CCG data'!B$3,FALSE)),ISBLANK(VLOOKUP($E292&amp;$D$85&amp;$D$86,'CCG data'!$A:$AD,'CCG data'!B$3,FALSE))),"",VLOOKUP($E292&amp;$D$85&amp;$D$86,'CCG data'!$A:$AD,'CCG data'!B$3,FALSE))</f>
        <v/>
      </c>
      <c r="Q292" s="246"/>
      <c r="R292" s="246">
        <f>IF(OR(ISERROR(VLOOKUP($E292&amp;$D$85&amp;$D$86,'CCG data'!$A:$AD,'CCG data'!C$3,FALSE)),ISBLANK(VLOOKUP($E292&amp;$D$85&amp;$D$86,'CCG data'!$A:$AD,'CCG data'!C$3,FALSE))),"",VLOOKUP($E292&amp;$D$85&amp;$D$86,'CCG data'!$A:$AD,'CCG data'!C$3,FALSE))</f>
        <v>0.72807017543859653</v>
      </c>
      <c r="S292" s="246"/>
      <c r="T292" s="246">
        <f>IF(OR(ISERROR(VLOOKUP($E292&amp;$D$85&amp;$D$86,'CCG data'!$A:$AD,'CCG data'!D$3,FALSE)),ISBLANK(VLOOKUP($E292&amp;$D$85&amp;$D$86,'CCG data'!$A:$AD,'CCG data'!D$3,FALSE))),"",VLOOKUP($E292&amp;$D$85&amp;$D$86,'CCG data'!$A:$AD,'CCG data'!D$3,FALSE))</f>
        <v>0.13742690058479531</v>
      </c>
      <c r="U292" s="246"/>
      <c r="V292" s="246">
        <f>IF(OR(ISERROR(VLOOKUP($E292&amp;$D$85&amp;$D$86,'CCG data'!$A:$AD,'CCG data'!E$3,FALSE)),ISBLANK(VLOOKUP($E292&amp;$D$85&amp;$D$86,'CCG data'!$A:$AD,'CCG data'!E$3,FALSE))),"",VLOOKUP($E292&amp;$D$85&amp;$D$86,'CCG data'!$A:$AD,'CCG data'!E$3,FALSE))</f>
        <v>0.13450292397660818</v>
      </c>
      <c r="W292" s="387"/>
      <c r="Z292" s="178">
        <f>IFERROR(VLOOKUP($E292&amp;$D$86, Outliers!$A$4:$P$214,13,FALSE),"0")</f>
        <v>0</v>
      </c>
      <c r="AA292" s="178">
        <f>IFERROR(VLOOKUP($E292&amp;$D$86, Outliers!$A$4:$P$214,14,FALSE),"0")</f>
        <v>1</v>
      </c>
      <c r="AB292" s="178">
        <f>IFERROR(VLOOKUP($E292&amp;$D$86, Outliers!$A$4:$P$214,15,FALSE),"0")</f>
        <v>1</v>
      </c>
    </row>
    <row r="293" spans="4:28" x14ac:dyDescent="0.25">
      <c r="D293" s="301"/>
      <c r="E293" s="107" t="s">
        <v>27</v>
      </c>
      <c r="F293" s="99" t="str">
        <f>IF(P292="","",VLOOKUP($E292&amp;$D$85&amp;$D$86,'CCG data'!$A:$AD,'CCG data'!W$3,FALSE))</f>
        <v/>
      </c>
      <c r="G293" s="100" t="str">
        <f>IF(P292="","",VLOOKUP($E292&amp;$D$85&amp;$D$86,'CCG data'!$A:$AD,'CCG data'!X$3,FALSE))</f>
        <v/>
      </c>
      <c r="H293" s="100">
        <f>IF(R292="","",VLOOKUP($E292&amp;$D$85&amp;$D$86,'CCG data'!$A:$AD,'CCG data'!Y$3,FALSE))</f>
        <v>112</v>
      </c>
      <c r="I293" s="100">
        <f>IF(R292="","",VLOOKUP($E292&amp;$D$85&amp;$D$86,'CCG data'!$A:$AD,'CCG data'!Z$3,FALSE))</f>
        <v>129.30000000000001</v>
      </c>
      <c r="J293" s="100">
        <f>IF(T292="","",VLOOKUP($E292&amp;$D$85&amp;$D$86,'CCG data'!$A:$AD,'CCG data'!AA$3,FALSE))</f>
        <v>21.9</v>
      </c>
      <c r="K293" s="100">
        <f>IF(T292="","",VLOOKUP($E292&amp;$D$85&amp;$D$86,'CCG data'!$A:$AD,'CCG data'!AB$3,FALSE))</f>
        <v>30.5</v>
      </c>
      <c r="L293" s="100">
        <f>IF(V292="","",VLOOKUP($E292&amp;$D$85&amp;$D$86,'CCG data'!$A:$AD,'CCG data'!AC$3,FALSE))</f>
        <v>18.600000000000001</v>
      </c>
      <c r="M293" s="100">
        <f>IF(V292="","",VLOOKUP($E292&amp;$D$85&amp;$D$86,'CCG data'!$A:$AD,'CCG data'!AD$3,FALSE))</f>
        <v>26</v>
      </c>
      <c r="N293" s="304"/>
      <c r="P293" s="162" t="str">
        <f>IF(P292="","",VLOOKUP($E292&amp;$D$85&amp;$D$86,'CCG data'!$A:$AD,'CCG data'!I$3,FALSE))</f>
        <v/>
      </c>
      <c r="Q293" s="15" t="str">
        <f>IF(P292="","",VLOOKUP($E292&amp;$D$85&amp;$D$86,'CCG data'!$A:$AD,'CCG data'!J$3,FALSE))</f>
        <v/>
      </c>
      <c r="R293" s="15">
        <f>IF(R292="","",VLOOKUP($E292&amp;$D$85&amp;$D$86,'CCG data'!$A:$AD,'CCG data'!K$3,FALSE))</f>
        <v>0.7</v>
      </c>
      <c r="S293" s="15">
        <f>IF(R292="","",VLOOKUP($E292&amp;$D$85&amp;$D$86,'CCG data'!$A:$AD,'CCG data'!L$3,FALSE))</f>
        <v>0.754</v>
      </c>
      <c r="T293" s="15">
        <f>IF(T292="","",VLOOKUP($E292&amp;$D$85&amp;$D$86,'CCG data'!$A:$AD,'CCG data'!M$3,FALSE))</f>
        <v>0.11799999999999999</v>
      </c>
      <c r="U293" s="15">
        <f>IF(T292="","",VLOOKUP($E292&amp;$D$85&amp;$D$86,'CCG data'!$A:$AD,'CCG data'!N$3,FALSE))</f>
        <v>0.16</v>
      </c>
      <c r="V293" s="15">
        <f>IF(V292="","",VLOOKUP($E292&amp;$D$85&amp;$D$86,'CCG data'!$A:$AD,'CCG data'!O$3,FALSE))</f>
        <v>0.115</v>
      </c>
      <c r="W293" s="142">
        <f>IF(V292="","",VLOOKUP($E292&amp;$D$85&amp;$D$86,'CCG data'!$A:$AD,'CCG data'!P$3,FALSE))</f>
        <v>0.157</v>
      </c>
      <c r="Z293" s="178" t="str">
        <f>IFERROR(VLOOKUP($E293&amp;$D$86, Outliers!$A$4:$P$214,13,FALSE),"0")</f>
        <v>0</v>
      </c>
      <c r="AA293" s="178" t="str">
        <f>IFERROR(VLOOKUP($E293&amp;$D$86, Outliers!$A$4:$P$214,14,FALSE),"0")</f>
        <v>0</v>
      </c>
      <c r="AB293" s="178" t="str">
        <f>IFERROR(VLOOKUP($E293&amp;$D$86, Outliers!$A$4:$P$214,15,FALSE),"0")</f>
        <v>0</v>
      </c>
    </row>
    <row r="294" spans="4:28" ht="15.75" x14ac:dyDescent="0.25">
      <c r="D294" s="301"/>
      <c r="E294" s="108" t="s">
        <v>241</v>
      </c>
      <c r="F294" s="372" t="str">
        <f>IF(OR(ISERROR(VLOOKUP($E294&amp;$D$85&amp;$D$86,'CCG data'!$A:$AD,'CCG data'!R$3,FALSE)),ISBLANK(VLOOKUP($E294&amp;$D$85&amp;$D$86,'CCG data'!$A:$AD,'CCG data'!R$3,FALSE))),"",VLOOKUP($E294&amp;$D$85&amp;$D$86,'CCG data'!$A:$AD,'CCG data'!R$3,FALSE))</f>
        <v/>
      </c>
      <c r="G294" s="373"/>
      <c r="H294" s="373">
        <f>IF(OR(ISERROR(VLOOKUP($E294&amp;$D$85&amp;$D$86,'CCG data'!$A:$AD,'CCG data'!S$3,FALSE)),ISBLANK(VLOOKUP($E294&amp;$D$85&amp;$D$86,'CCG data'!$A:$AD,'CCG data'!S$3,FALSE))),"",VLOOKUP($E294&amp;$D$85&amp;$D$86,'CCG data'!$A:$AD,'CCG data'!S$3,FALSE))</f>
        <v>106.8</v>
      </c>
      <c r="I294" s="373"/>
      <c r="J294" s="373">
        <f>IF(OR(ISERROR(VLOOKUP($E294&amp;$D$85&amp;$D$86,'CCG data'!$A:$AD,'CCG data'!T$3,FALSE)),ISBLANK(VLOOKUP($E294&amp;$D$85&amp;$D$86,'CCG data'!$A:$AD,'CCG data'!T$3,FALSE))),"",VLOOKUP($E294&amp;$D$85&amp;$D$86,'CCG data'!$A:$AD,'CCG data'!T$3,FALSE))</f>
        <v>18.8</v>
      </c>
      <c r="K294" s="373"/>
      <c r="L294" s="373">
        <f>IF(OR(ISERROR(VLOOKUP($E294&amp;$D$85&amp;$D$86,'CCG data'!$A:$AD,'CCG data'!U$3,FALSE)),ISBLANK(VLOOKUP($E294&amp;$D$85&amp;$D$86,'CCG data'!$A:$AD,'CCG data'!U$3,FALSE))),"",VLOOKUP($E294&amp;$D$85&amp;$D$86,'CCG data'!$A:$AD,'CCG data'!U$3,FALSE))</f>
        <v>42.1</v>
      </c>
      <c r="M294" s="374"/>
      <c r="N294" s="303">
        <f>IF(OR(ISERROR(VLOOKUP($E294&amp;$D$85&amp;$D$86,'CCG data'!$A:$AD,'CCG data'!G$3,FALSE)),ISBLANK(VLOOKUP($E294&amp;$D$85&amp;$D$86,'CCG data'!$A:$AD,'CCG data'!G$3,FALSE))),"",VLOOKUP($E294&amp;$D$85&amp;$D$86,'CCG data'!$A:$AD,'CCG data'!G$3,FALSE))</f>
        <v>1213</v>
      </c>
      <c r="P294" s="354" t="str">
        <f>IF(OR(ISERROR(VLOOKUP($E294&amp;$D$85&amp;$D$86,'CCG data'!$A:$AD,'CCG data'!B$3,FALSE)),ISBLANK(VLOOKUP($E294&amp;$D$85&amp;$D$86,'CCG data'!$A:$AD,'CCG data'!B$3,FALSE))),"",VLOOKUP($E294&amp;$D$85&amp;$D$86,'CCG data'!$A:$AD,'CCG data'!B$3,FALSE))</f>
        <v/>
      </c>
      <c r="Q294" s="246"/>
      <c r="R294" s="246">
        <f>IF(OR(ISERROR(VLOOKUP($E294&amp;$D$85&amp;$D$86,'CCG data'!$A:$AD,'CCG data'!C$3,FALSE)),ISBLANK(VLOOKUP($E294&amp;$D$85&amp;$D$86,'CCG data'!$A:$AD,'CCG data'!C$3,FALSE))),"",VLOOKUP($E294&amp;$D$85&amp;$D$86,'CCG data'!$A:$AD,'CCG data'!C$3,FALSE))</f>
        <v>0.65952184666117064</v>
      </c>
      <c r="S294" s="246"/>
      <c r="T294" s="246">
        <f>IF(OR(ISERROR(VLOOKUP($E294&amp;$D$85&amp;$D$86,'CCG data'!$A:$AD,'CCG data'!D$3,FALSE)),ISBLANK(VLOOKUP($E294&amp;$D$85&amp;$D$86,'CCG data'!$A:$AD,'CCG data'!D$3,FALSE))),"",VLOOKUP($E294&amp;$D$85&amp;$D$86,'CCG data'!$A:$AD,'CCG data'!D$3,FALSE))</f>
        <v>8.6562242374278647E-2</v>
      </c>
      <c r="U294" s="246"/>
      <c r="V294" s="246">
        <f>IF(OR(ISERROR(VLOOKUP($E294&amp;$D$85&amp;$D$86,'CCG data'!$A:$AD,'CCG data'!E$3,FALSE)),ISBLANK(VLOOKUP($E294&amp;$D$85&amp;$D$86,'CCG data'!$A:$AD,'CCG data'!E$3,FALSE))),"",VLOOKUP($E294&amp;$D$85&amp;$D$86,'CCG data'!$A:$AD,'CCG data'!E$3,FALSE))</f>
        <v>0.25391591096455068</v>
      </c>
      <c r="W294" s="387"/>
      <c r="Z294" s="178">
        <f>IFERROR(VLOOKUP($E294&amp;$D$86, Outliers!$A$4:$P$214,13,FALSE),"0")</f>
        <v>1</v>
      </c>
      <c r="AA294" s="178">
        <f>IFERROR(VLOOKUP($E294&amp;$D$86, Outliers!$A$4:$P$214,14,FALSE),"0")</f>
        <v>0</v>
      </c>
      <c r="AB294" s="178">
        <f>IFERROR(VLOOKUP($E294&amp;$D$86, Outliers!$A$4:$P$214,15,FALSE),"0")</f>
        <v>1</v>
      </c>
    </row>
    <row r="295" spans="4:28" x14ac:dyDescent="0.25">
      <c r="D295" s="301"/>
      <c r="E295" s="107" t="s">
        <v>27</v>
      </c>
      <c r="F295" s="99" t="str">
        <f>IF(P294="","",VLOOKUP($E294&amp;$D$85&amp;$D$86,'CCG data'!$A:$AD,'CCG data'!W$3,FALSE))</f>
        <v/>
      </c>
      <c r="G295" s="100" t="str">
        <f>IF(P294="","",VLOOKUP($E294&amp;$D$85&amp;$D$86,'CCG data'!$A:$AD,'CCG data'!X$3,FALSE))</f>
        <v/>
      </c>
      <c r="H295" s="100">
        <f>IF(R294="","",VLOOKUP($E294&amp;$D$85&amp;$D$86,'CCG data'!$A:$AD,'CCG data'!Y$3,FALSE))</f>
        <v>99.4</v>
      </c>
      <c r="I295" s="100">
        <f>IF(R294="","",VLOOKUP($E294&amp;$D$85&amp;$D$86,'CCG data'!$A:$AD,'CCG data'!Z$3,FALSE))</f>
        <v>114.2</v>
      </c>
      <c r="J295" s="100">
        <f>IF(T294="","",VLOOKUP($E294&amp;$D$85&amp;$D$86,'CCG data'!$A:$AD,'CCG data'!AA$3,FALSE))</f>
        <v>15.2</v>
      </c>
      <c r="K295" s="100">
        <f>IF(T294="","",VLOOKUP($E294&amp;$D$85&amp;$D$86,'CCG data'!$A:$AD,'CCG data'!AB$3,FALSE))</f>
        <v>22.4</v>
      </c>
      <c r="L295" s="100">
        <f>IF(V294="","",VLOOKUP($E294&amp;$D$85&amp;$D$86,'CCG data'!$A:$AD,'CCG data'!AC$3,FALSE))</f>
        <v>37.4</v>
      </c>
      <c r="M295" s="100">
        <f>IF(V294="","",VLOOKUP($E294&amp;$D$85&amp;$D$86,'CCG data'!$A:$AD,'CCG data'!AD$3,FALSE))</f>
        <v>46.8</v>
      </c>
      <c r="N295" s="304"/>
      <c r="P295" s="162" t="str">
        <f>IF(P294="","",VLOOKUP($E294&amp;$D$85&amp;$D$86,'CCG data'!$A:$AD,'CCG data'!I$3,FALSE))</f>
        <v/>
      </c>
      <c r="Q295" s="15" t="str">
        <f>IF(P294="","",VLOOKUP($E294&amp;$D$85&amp;$D$86,'CCG data'!$A:$AD,'CCG data'!J$3,FALSE))</f>
        <v/>
      </c>
      <c r="R295" s="15">
        <f>IF(R294="","",VLOOKUP($E294&amp;$D$85&amp;$D$86,'CCG data'!$A:$AD,'CCG data'!K$3,FALSE))</f>
        <v>0.63200000000000001</v>
      </c>
      <c r="S295" s="15">
        <f>IF(R294="","",VLOOKUP($E294&amp;$D$85&amp;$D$86,'CCG data'!$A:$AD,'CCG data'!L$3,FALSE))</f>
        <v>0.68600000000000005</v>
      </c>
      <c r="T295" s="15">
        <f>IF(T294="","",VLOOKUP($E294&amp;$D$85&amp;$D$86,'CCG data'!$A:$AD,'CCG data'!M$3,FALSE))</f>
        <v>7.1999999999999995E-2</v>
      </c>
      <c r="U295" s="15">
        <f>IF(T294="","",VLOOKUP($E294&amp;$D$85&amp;$D$86,'CCG data'!$A:$AD,'CCG data'!N$3,FALSE))</f>
        <v>0.104</v>
      </c>
      <c r="V295" s="15">
        <f>IF(V294="","",VLOOKUP($E294&amp;$D$85&amp;$D$86,'CCG data'!$A:$AD,'CCG data'!O$3,FALSE))</f>
        <v>0.23</v>
      </c>
      <c r="W295" s="142">
        <f>IF(V294="","",VLOOKUP($E294&amp;$D$85&amp;$D$86,'CCG data'!$A:$AD,'CCG data'!P$3,FALSE))</f>
        <v>0.27900000000000003</v>
      </c>
      <c r="Z295" s="178" t="str">
        <f>IFERROR(VLOOKUP($E295&amp;$D$86, Outliers!$A$4:$P$214,13,FALSE),"0")</f>
        <v>0</v>
      </c>
      <c r="AA295" s="178" t="str">
        <f>IFERROR(VLOOKUP($E295&amp;$D$86, Outliers!$A$4:$P$214,14,FALSE),"0")</f>
        <v>0</v>
      </c>
      <c r="AB295" s="178" t="str">
        <f>IFERROR(VLOOKUP($E295&amp;$D$86, Outliers!$A$4:$P$214,15,FALSE),"0")</f>
        <v>0</v>
      </c>
    </row>
    <row r="296" spans="4:28" ht="15.75" x14ac:dyDescent="0.25">
      <c r="D296" s="301"/>
      <c r="E296" s="108" t="s">
        <v>242</v>
      </c>
      <c r="F296" s="372" t="str">
        <f>IF(OR(ISERROR(VLOOKUP($E296&amp;$D$85&amp;$D$86,'CCG data'!$A:$AD,'CCG data'!R$3,FALSE)),ISBLANK(VLOOKUP($E296&amp;$D$85&amp;$D$86,'CCG data'!$A:$AD,'CCG data'!R$3,FALSE))),"",VLOOKUP($E296&amp;$D$85&amp;$D$86,'CCG data'!$A:$AD,'CCG data'!R$3,FALSE))</f>
        <v/>
      </c>
      <c r="G296" s="373"/>
      <c r="H296" s="373">
        <f>IF(OR(ISERROR(VLOOKUP($E296&amp;$D$85&amp;$D$86,'CCG data'!$A:$AD,'CCG data'!S$3,FALSE)),ISBLANK(VLOOKUP($E296&amp;$D$85&amp;$D$86,'CCG data'!$A:$AD,'CCG data'!S$3,FALSE))),"",VLOOKUP($E296&amp;$D$85&amp;$D$86,'CCG data'!$A:$AD,'CCG data'!S$3,FALSE))</f>
        <v>124.1</v>
      </c>
      <c r="I296" s="373"/>
      <c r="J296" s="373">
        <f>IF(OR(ISERROR(VLOOKUP($E296&amp;$D$85&amp;$D$86,'CCG data'!$A:$AD,'CCG data'!T$3,FALSE)),ISBLANK(VLOOKUP($E296&amp;$D$85&amp;$D$86,'CCG data'!$A:$AD,'CCG data'!T$3,FALSE))),"",VLOOKUP($E296&amp;$D$85&amp;$D$86,'CCG data'!$A:$AD,'CCG data'!T$3,FALSE))</f>
        <v>16.899999999999999</v>
      </c>
      <c r="K296" s="373"/>
      <c r="L296" s="373">
        <f>IF(OR(ISERROR(VLOOKUP($E296&amp;$D$85&amp;$D$86,'CCG data'!$A:$AD,'CCG data'!U$3,FALSE)),ISBLANK(VLOOKUP($E296&amp;$D$85&amp;$D$86,'CCG data'!$A:$AD,'CCG data'!U$3,FALSE))),"",VLOOKUP($E296&amp;$D$85&amp;$D$86,'CCG data'!$A:$AD,'CCG data'!U$3,FALSE))</f>
        <v>34.700000000000003</v>
      </c>
      <c r="M296" s="374"/>
      <c r="N296" s="303">
        <f>IF(OR(ISERROR(VLOOKUP($E296&amp;$D$85&amp;$D$86,'CCG data'!$A:$AD,'CCG data'!G$3,FALSE)),ISBLANK(VLOOKUP($E296&amp;$D$85&amp;$D$86,'CCG data'!$A:$AD,'CCG data'!G$3,FALSE))),"",VLOOKUP($E296&amp;$D$85&amp;$D$86,'CCG data'!$A:$AD,'CCG data'!G$3,FALSE))</f>
        <v>786</v>
      </c>
      <c r="P296" s="354" t="str">
        <f>IF(OR(ISERROR(VLOOKUP($E296&amp;$D$85&amp;$D$86,'CCG data'!$A:$AD,'CCG data'!B$3,FALSE)),ISBLANK(VLOOKUP($E296&amp;$D$85&amp;$D$86,'CCG data'!$A:$AD,'CCG data'!B$3,FALSE))),"",VLOOKUP($E296&amp;$D$85&amp;$D$86,'CCG data'!$A:$AD,'CCG data'!B$3,FALSE))</f>
        <v/>
      </c>
      <c r="Q296" s="246"/>
      <c r="R296" s="246">
        <f>IF(OR(ISERROR(VLOOKUP($E296&amp;$D$85&amp;$D$86,'CCG data'!$A:$AD,'CCG data'!C$3,FALSE)),ISBLANK(VLOOKUP($E296&amp;$D$85&amp;$D$86,'CCG data'!$A:$AD,'CCG data'!C$3,FALSE))),"",VLOOKUP($E296&amp;$D$85&amp;$D$86,'CCG data'!$A:$AD,'CCG data'!C$3,FALSE))</f>
        <v>0.70865139949109412</v>
      </c>
      <c r="S296" s="246"/>
      <c r="T296" s="246">
        <f>IF(OR(ISERROR(VLOOKUP($E296&amp;$D$85&amp;$D$86,'CCG data'!$A:$AD,'CCG data'!D$3,FALSE)),ISBLANK(VLOOKUP($E296&amp;$D$85&amp;$D$86,'CCG data'!$A:$AD,'CCG data'!D$3,FALSE))),"",VLOOKUP($E296&amp;$D$85&amp;$D$86,'CCG data'!$A:$AD,'CCG data'!D$3,FALSE))</f>
        <v>8.7786259541984726E-2</v>
      </c>
      <c r="U296" s="246"/>
      <c r="V296" s="246">
        <f>IF(OR(ISERROR(VLOOKUP($E296&amp;$D$85&amp;$D$86,'CCG data'!$A:$AD,'CCG data'!E$3,FALSE)),ISBLANK(VLOOKUP($E296&amp;$D$85&amp;$D$86,'CCG data'!$A:$AD,'CCG data'!E$3,FALSE))),"",VLOOKUP($E296&amp;$D$85&amp;$D$86,'CCG data'!$A:$AD,'CCG data'!E$3,FALSE))</f>
        <v>0.20356234096692111</v>
      </c>
      <c r="W296" s="387"/>
      <c r="Z296" s="178">
        <f>IFERROR(VLOOKUP($E296&amp;$D$86, Outliers!$A$4:$P$214,13,FALSE),"0")</f>
        <v>0</v>
      </c>
      <c r="AA296" s="178">
        <f>IFERROR(VLOOKUP($E296&amp;$D$86, Outliers!$A$4:$P$214,14,FALSE),"0")</f>
        <v>0</v>
      </c>
      <c r="AB296" s="178">
        <f>IFERROR(VLOOKUP($E296&amp;$D$86, Outliers!$A$4:$P$214,15,FALSE),"0")</f>
        <v>0</v>
      </c>
    </row>
    <row r="297" spans="4:28" x14ac:dyDescent="0.25">
      <c r="D297" s="301"/>
      <c r="E297" s="107" t="s">
        <v>27</v>
      </c>
      <c r="F297" s="99" t="str">
        <f>IF(P296="","",VLOOKUP($E296&amp;$D$85&amp;$D$86,'CCG data'!$A:$AD,'CCG data'!W$3,FALSE))</f>
        <v/>
      </c>
      <c r="G297" s="100" t="str">
        <f>IF(P296="","",VLOOKUP($E296&amp;$D$85&amp;$D$86,'CCG data'!$A:$AD,'CCG data'!X$3,FALSE))</f>
        <v/>
      </c>
      <c r="H297" s="100">
        <f>IF(R296="","",VLOOKUP($E296&amp;$D$85&amp;$D$86,'CCG data'!$A:$AD,'CCG data'!Y$3,FALSE))</f>
        <v>113.8</v>
      </c>
      <c r="I297" s="100">
        <f>IF(R296="","",VLOOKUP($E296&amp;$D$85&amp;$D$86,'CCG data'!$A:$AD,'CCG data'!Z$3,FALSE))</f>
        <v>134.4</v>
      </c>
      <c r="J297" s="100">
        <f>IF(T296="","",VLOOKUP($E296&amp;$D$85&amp;$D$86,'CCG data'!$A:$AD,'CCG data'!AA$3,FALSE))</f>
        <v>12.9</v>
      </c>
      <c r="K297" s="100">
        <f>IF(T296="","",VLOOKUP($E296&amp;$D$85&amp;$D$86,'CCG data'!$A:$AD,'CCG data'!AB$3,FALSE))</f>
        <v>20.9</v>
      </c>
      <c r="L297" s="100">
        <f>IF(V296="","",VLOOKUP($E296&amp;$D$85&amp;$D$86,'CCG data'!$A:$AD,'CCG data'!AC$3,FALSE))</f>
        <v>29.3</v>
      </c>
      <c r="M297" s="100">
        <f>IF(V296="","",VLOOKUP($E296&amp;$D$85&amp;$D$86,'CCG data'!$A:$AD,'CCG data'!AD$3,FALSE))</f>
        <v>40.1</v>
      </c>
      <c r="N297" s="304"/>
      <c r="P297" s="162" t="str">
        <f>IF(P296="","",VLOOKUP($E296&amp;$D$85&amp;$D$86,'CCG data'!$A:$AD,'CCG data'!I$3,FALSE))</f>
        <v/>
      </c>
      <c r="Q297" s="15" t="str">
        <f>IF(P296="","",VLOOKUP($E296&amp;$D$85&amp;$D$86,'CCG data'!$A:$AD,'CCG data'!J$3,FALSE))</f>
        <v/>
      </c>
      <c r="R297" s="15">
        <f>IF(R296="","",VLOOKUP($E296&amp;$D$85&amp;$D$86,'CCG data'!$A:$AD,'CCG data'!K$3,FALSE))</f>
        <v>0.67600000000000005</v>
      </c>
      <c r="S297" s="15">
        <f>IF(R296="","",VLOOKUP($E296&amp;$D$85&amp;$D$86,'CCG data'!$A:$AD,'CCG data'!L$3,FALSE))</f>
        <v>0.73899999999999999</v>
      </c>
      <c r="T297" s="15">
        <f>IF(T296="","",VLOOKUP($E296&amp;$D$85&amp;$D$86,'CCG data'!$A:$AD,'CCG data'!M$3,FALSE))</f>
        <v>7.0000000000000007E-2</v>
      </c>
      <c r="U297" s="15">
        <f>IF(T296="","",VLOOKUP($E296&amp;$D$85&amp;$D$86,'CCG data'!$A:$AD,'CCG data'!N$3,FALSE))</f>
        <v>0.11</v>
      </c>
      <c r="V297" s="15">
        <f>IF(V296="","",VLOOKUP($E296&amp;$D$85&amp;$D$86,'CCG data'!$A:$AD,'CCG data'!O$3,FALSE))</f>
        <v>0.17699999999999999</v>
      </c>
      <c r="W297" s="142">
        <f>IF(V296="","",VLOOKUP($E296&amp;$D$85&amp;$D$86,'CCG data'!$A:$AD,'CCG data'!P$3,FALSE))</f>
        <v>0.23300000000000001</v>
      </c>
      <c r="Z297" s="178" t="str">
        <f>IFERROR(VLOOKUP($E297&amp;$D$86, Outliers!$A$4:$P$214,13,FALSE),"0")</f>
        <v>0</v>
      </c>
      <c r="AA297" s="178" t="str">
        <f>IFERROR(VLOOKUP($E297&amp;$D$86, Outliers!$A$4:$P$214,14,FALSE),"0")</f>
        <v>0</v>
      </c>
      <c r="AB297" s="178" t="str">
        <f>IFERROR(VLOOKUP($E297&amp;$D$86, Outliers!$A$4:$P$214,15,FALSE),"0")</f>
        <v>0</v>
      </c>
    </row>
    <row r="298" spans="4:28" ht="15.75" x14ac:dyDescent="0.25">
      <c r="D298" s="301"/>
      <c r="E298" s="108" t="s">
        <v>243</v>
      </c>
      <c r="F298" s="372" t="str">
        <f>IF(OR(ISERROR(VLOOKUP($E298&amp;$D$85&amp;$D$86,'CCG data'!$A:$AD,'CCG data'!R$3,FALSE)),ISBLANK(VLOOKUP($E298&amp;$D$85&amp;$D$86,'CCG data'!$A:$AD,'CCG data'!R$3,FALSE))),"",VLOOKUP($E298&amp;$D$85&amp;$D$86,'CCG data'!$A:$AD,'CCG data'!R$3,FALSE))</f>
        <v/>
      </c>
      <c r="G298" s="373"/>
      <c r="H298" s="373">
        <f>IF(OR(ISERROR(VLOOKUP($E298&amp;$D$85&amp;$D$86,'CCG data'!$A:$AD,'CCG data'!S$3,FALSE)),ISBLANK(VLOOKUP($E298&amp;$D$85&amp;$D$86,'CCG data'!$A:$AD,'CCG data'!S$3,FALSE))),"",VLOOKUP($E298&amp;$D$85&amp;$D$86,'CCG data'!$A:$AD,'CCG data'!S$3,FALSE))</f>
        <v>138.6</v>
      </c>
      <c r="I298" s="373"/>
      <c r="J298" s="373">
        <f>IF(OR(ISERROR(VLOOKUP($E298&amp;$D$85&amp;$D$86,'CCG data'!$A:$AD,'CCG data'!T$3,FALSE)),ISBLANK(VLOOKUP($E298&amp;$D$85&amp;$D$86,'CCG data'!$A:$AD,'CCG data'!T$3,FALSE))),"",VLOOKUP($E298&amp;$D$85&amp;$D$86,'CCG data'!$A:$AD,'CCG data'!T$3,FALSE))</f>
        <v>17</v>
      </c>
      <c r="K298" s="373"/>
      <c r="L298" s="373">
        <f>IF(OR(ISERROR(VLOOKUP($E298&amp;$D$85&amp;$D$86,'CCG data'!$A:$AD,'CCG data'!U$3,FALSE)),ISBLANK(VLOOKUP($E298&amp;$D$85&amp;$D$86,'CCG data'!$A:$AD,'CCG data'!U$3,FALSE))),"",VLOOKUP($E298&amp;$D$85&amp;$D$86,'CCG data'!$A:$AD,'CCG data'!U$3,FALSE))</f>
        <v>19.2</v>
      </c>
      <c r="M298" s="374"/>
      <c r="N298" s="303">
        <f>IF(OR(ISERROR(VLOOKUP($E298&amp;$D$85&amp;$D$86,'CCG data'!$A:$AD,'CCG data'!G$3,FALSE)),ISBLANK(VLOOKUP($E298&amp;$D$85&amp;$D$86,'CCG data'!$A:$AD,'CCG data'!G$3,FALSE))),"",VLOOKUP($E298&amp;$D$85&amp;$D$86,'CCG data'!$A:$AD,'CCG data'!G$3,FALSE))</f>
        <v>2157</v>
      </c>
      <c r="P298" s="354" t="str">
        <f>IF(OR(ISERROR(VLOOKUP($E298&amp;$D$85&amp;$D$86,'CCG data'!$A:$AD,'CCG data'!B$3,FALSE)),ISBLANK(VLOOKUP($E298&amp;$D$85&amp;$D$86,'CCG data'!$A:$AD,'CCG data'!B$3,FALSE))),"",VLOOKUP($E298&amp;$D$85&amp;$D$86,'CCG data'!$A:$AD,'CCG data'!B$3,FALSE))</f>
        <v/>
      </c>
      <c r="Q298" s="246"/>
      <c r="R298" s="246">
        <f>IF(OR(ISERROR(VLOOKUP($E298&amp;$D$85&amp;$D$86,'CCG data'!$A:$AD,'CCG data'!C$3,FALSE)),ISBLANK(VLOOKUP($E298&amp;$D$85&amp;$D$86,'CCG data'!$A:$AD,'CCG data'!C$3,FALSE))),"",VLOOKUP($E298&amp;$D$85&amp;$D$86,'CCG data'!$A:$AD,'CCG data'!C$3,FALSE))</f>
        <v>0.79879462216040797</v>
      </c>
      <c r="S298" s="246"/>
      <c r="T298" s="246">
        <f>IF(OR(ISERROR(VLOOKUP($E298&amp;$D$85&amp;$D$86,'CCG data'!$A:$AD,'CCG data'!D$3,FALSE)),ISBLANK(VLOOKUP($E298&amp;$D$85&amp;$D$86,'CCG data'!$A:$AD,'CCG data'!D$3,FALSE))),"",VLOOKUP($E298&amp;$D$85&amp;$D$86,'CCG data'!$A:$AD,'CCG data'!D$3,FALSE))</f>
        <v>8.7158089939731107E-2</v>
      </c>
      <c r="U298" s="246"/>
      <c r="V298" s="246">
        <f>IF(OR(ISERROR(VLOOKUP($E298&amp;$D$85&amp;$D$86,'CCG data'!$A:$AD,'CCG data'!E$3,FALSE)),ISBLANK(VLOOKUP($E298&amp;$D$85&amp;$D$86,'CCG data'!$A:$AD,'CCG data'!E$3,FALSE))),"",VLOOKUP($E298&amp;$D$85&amp;$D$86,'CCG data'!$A:$AD,'CCG data'!E$3,FALSE))</f>
        <v>0.11404728789986092</v>
      </c>
      <c r="W298" s="387"/>
      <c r="Z298" s="178">
        <f>IFERROR(VLOOKUP($E298&amp;$D$86, Outliers!$A$4:$P$214,13,FALSE),"0")</f>
        <v>1</v>
      </c>
      <c r="AA298" s="178">
        <f>IFERROR(VLOOKUP($E298&amp;$D$86, Outliers!$A$4:$P$214,14,FALSE),"0")</f>
        <v>0</v>
      </c>
      <c r="AB298" s="178">
        <f>IFERROR(VLOOKUP($E298&amp;$D$86, Outliers!$A$4:$P$214,15,FALSE),"0")</f>
        <v>1</v>
      </c>
    </row>
    <row r="299" spans="4:28" x14ac:dyDescent="0.25">
      <c r="D299" s="301"/>
      <c r="E299" s="107" t="s">
        <v>27</v>
      </c>
      <c r="F299" s="99" t="str">
        <f>IF(P298="","",VLOOKUP($E298&amp;$D$85&amp;$D$86,'CCG data'!$A:$AD,'CCG data'!W$3,FALSE))</f>
        <v/>
      </c>
      <c r="G299" s="100" t="str">
        <f>IF(P298="","",VLOOKUP($E298&amp;$D$85&amp;$D$86,'CCG data'!$A:$AD,'CCG data'!X$3,FALSE))</f>
        <v/>
      </c>
      <c r="H299" s="100">
        <f>IF(R298="","",VLOOKUP($E298&amp;$D$85&amp;$D$86,'CCG data'!$A:$AD,'CCG data'!Y$3,FALSE))</f>
        <v>132.1</v>
      </c>
      <c r="I299" s="100">
        <f>IF(R298="","",VLOOKUP($E298&amp;$D$85&amp;$D$86,'CCG data'!$A:$AD,'CCG data'!Z$3,FALSE))</f>
        <v>145.19999999999999</v>
      </c>
      <c r="J299" s="100">
        <f>IF(T298="","",VLOOKUP($E298&amp;$D$85&amp;$D$86,'CCG data'!$A:$AD,'CCG data'!AA$3,FALSE))</f>
        <v>14.6</v>
      </c>
      <c r="K299" s="100">
        <f>IF(T298="","",VLOOKUP($E298&amp;$D$85&amp;$D$86,'CCG data'!$A:$AD,'CCG data'!AB$3,FALSE))</f>
        <v>19.399999999999999</v>
      </c>
      <c r="L299" s="100">
        <f>IF(V298="","",VLOOKUP($E298&amp;$D$85&amp;$D$86,'CCG data'!$A:$AD,'CCG data'!AC$3,FALSE))</f>
        <v>16.8</v>
      </c>
      <c r="M299" s="100">
        <f>IF(V298="","",VLOOKUP($E298&amp;$D$85&amp;$D$86,'CCG data'!$A:$AD,'CCG data'!AD$3,FALSE))</f>
        <v>21.6</v>
      </c>
      <c r="N299" s="304"/>
      <c r="P299" s="162" t="str">
        <f>IF(P298="","",VLOOKUP($E298&amp;$D$85&amp;$D$86,'CCG data'!$A:$AD,'CCG data'!I$3,FALSE))</f>
        <v/>
      </c>
      <c r="Q299" s="15" t="str">
        <f>IF(P298="","",VLOOKUP($E298&amp;$D$85&amp;$D$86,'CCG data'!$A:$AD,'CCG data'!J$3,FALSE))</f>
        <v/>
      </c>
      <c r="R299" s="15">
        <f>IF(R298="","",VLOOKUP($E298&amp;$D$85&amp;$D$86,'CCG data'!$A:$AD,'CCG data'!K$3,FALSE))</f>
        <v>0.78100000000000003</v>
      </c>
      <c r="S299" s="15">
        <f>IF(R298="","",VLOOKUP($E298&amp;$D$85&amp;$D$86,'CCG data'!$A:$AD,'CCG data'!L$3,FALSE))</f>
        <v>0.81499999999999995</v>
      </c>
      <c r="T299" s="15">
        <f>IF(T298="","",VLOOKUP($E298&amp;$D$85&amp;$D$86,'CCG data'!$A:$AD,'CCG data'!M$3,FALSE))</f>
        <v>7.5999999999999998E-2</v>
      </c>
      <c r="U299" s="15">
        <f>IF(T298="","",VLOOKUP($E298&amp;$D$85&amp;$D$86,'CCG data'!$A:$AD,'CCG data'!N$3,FALSE))</f>
        <v>0.1</v>
      </c>
      <c r="V299" s="15">
        <f>IF(V298="","",VLOOKUP($E298&amp;$D$85&amp;$D$86,'CCG data'!$A:$AD,'CCG data'!O$3,FALSE))</f>
        <v>0.10100000000000001</v>
      </c>
      <c r="W299" s="142">
        <f>IF(V298="","",VLOOKUP($E298&amp;$D$85&amp;$D$86,'CCG data'!$A:$AD,'CCG data'!P$3,FALSE))</f>
        <v>0.128</v>
      </c>
      <c r="Z299" s="178" t="str">
        <f>IFERROR(VLOOKUP($E299&amp;$D$86, Outliers!$A$4:$P$214,13,FALSE),"0")</f>
        <v>0</v>
      </c>
      <c r="AA299" s="178" t="str">
        <f>IFERROR(VLOOKUP($E299&amp;$D$86, Outliers!$A$4:$P$214,14,FALSE),"0")</f>
        <v>0</v>
      </c>
      <c r="AB299" s="178" t="str">
        <f>IFERROR(VLOOKUP($E299&amp;$D$86, Outliers!$A$4:$P$214,15,FALSE),"0")</f>
        <v>0</v>
      </c>
    </row>
    <row r="300" spans="4:28" ht="15.75" x14ac:dyDescent="0.25">
      <c r="D300" s="301"/>
      <c r="E300" s="108" t="s">
        <v>244</v>
      </c>
      <c r="F300" s="372" t="str">
        <f>IF(OR(ISERROR(VLOOKUP($E300&amp;$D$85&amp;$D$86,'CCG data'!$A:$AD,'CCG data'!R$3,FALSE)),ISBLANK(VLOOKUP($E300&amp;$D$85&amp;$D$86,'CCG data'!$A:$AD,'CCG data'!R$3,FALSE))),"",VLOOKUP($E300&amp;$D$85&amp;$D$86,'CCG data'!$A:$AD,'CCG data'!R$3,FALSE))</f>
        <v/>
      </c>
      <c r="G300" s="373"/>
      <c r="H300" s="373">
        <f>IF(OR(ISERROR(VLOOKUP($E300&amp;$D$85&amp;$D$86,'CCG data'!$A:$AD,'CCG data'!S$3,FALSE)),ISBLANK(VLOOKUP($E300&amp;$D$85&amp;$D$86,'CCG data'!$A:$AD,'CCG data'!S$3,FALSE))),"",VLOOKUP($E300&amp;$D$85&amp;$D$86,'CCG data'!$A:$AD,'CCG data'!S$3,FALSE))</f>
        <v>148.30000000000001</v>
      </c>
      <c r="I300" s="373"/>
      <c r="J300" s="373">
        <f>IF(OR(ISERROR(VLOOKUP($E300&amp;$D$85&amp;$D$86,'CCG data'!$A:$AD,'CCG data'!T$3,FALSE)),ISBLANK(VLOOKUP($E300&amp;$D$85&amp;$D$86,'CCG data'!$A:$AD,'CCG data'!T$3,FALSE))),"",VLOOKUP($E300&amp;$D$85&amp;$D$86,'CCG data'!$A:$AD,'CCG data'!T$3,FALSE))</f>
        <v>18.2</v>
      </c>
      <c r="K300" s="373"/>
      <c r="L300" s="373">
        <f>IF(OR(ISERROR(VLOOKUP($E300&amp;$D$85&amp;$D$86,'CCG data'!$A:$AD,'CCG data'!U$3,FALSE)),ISBLANK(VLOOKUP($E300&amp;$D$85&amp;$D$86,'CCG data'!$A:$AD,'CCG data'!U$3,FALSE))),"",VLOOKUP($E300&amp;$D$85&amp;$D$86,'CCG data'!$A:$AD,'CCG data'!U$3,FALSE))</f>
        <v>28.3</v>
      </c>
      <c r="M300" s="374"/>
      <c r="N300" s="303">
        <f>IF(OR(ISERROR(VLOOKUP($E300&amp;$D$85&amp;$D$86,'CCG data'!$A:$AD,'CCG data'!G$3,FALSE)),ISBLANK(VLOOKUP($E300&amp;$D$85&amp;$D$86,'CCG data'!$A:$AD,'CCG data'!G$3,FALSE))),"",VLOOKUP($E300&amp;$D$85&amp;$D$86,'CCG data'!$A:$AD,'CCG data'!G$3,FALSE))</f>
        <v>1109</v>
      </c>
      <c r="P300" s="354" t="str">
        <f>IF(OR(ISERROR(VLOOKUP($E300&amp;$D$85&amp;$D$86,'CCG data'!$A:$AD,'CCG data'!B$3,FALSE)),ISBLANK(VLOOKUP($E300&amp;$D$85&amp;$D$86,'CCG data'!$A:$AD,'CCG data'!B$3,FALSE))),"",VLOOKUP($E300&amp;$D$85&amp;$D$86,'CCG data'!$A:$AD,'CCG data'!B$3,FALSE))</f>
        <v/>
      </c>
      <c r="Q300" s="246"/>
      <c r="R300" s="246">
        <f>IF(OR(ISERROR(VLOOKUP($E300&amp;$D$85&amp;$D$86,'CCG data'!$A:$AD,'CCG data'!C$3,FALSE)),ISBLANK(VLOOKUP($E300&amp;$D$85&amp;$D$86,'CCG data'!$A:$AD,'CCG data'!C$3,FALSE))),"",VLOOKUP($E300&amp;$D$85&amp;$D$86,'CCG data'!$A:$AD,'CCG data'!C$3,FALSE))</f>
        <v>0.77366997294860229</v>
      </c>
      <c r="S300" s="246"/>
      <c r="T300" s="246">
        <f>IF(OR(ISERROR(VLOOKUP($E300&amp;$D$85&amp;$D$86,'CCG data'!$A:$AD,'CCG data'!D$3,FALSE)),ISBLANK(VLOOKUP($E300&amp;$D$85&amp;$D$86,'CCG data'!$A:$AD,'CCG data'!D$3,FALSE))),"",VLOOKUP($E300&amp;$D$85&amp;$D$86,'CCG data'!$A:$AD,'CCG data'!D$3,FALSE))</f>
        <v>7.7547339945897201E-2</v>
      </c>
      <c r="U300" s="246"/>
      <c r="V300" s="246">
        <f>IF(OR(ISERROR(VLOOKUP($E300&amp;$D$85&amp;$D$86,'CCG data'!$A:$AD,'CCG data'!E$3,FALSE)),ISBLANK(VLOOKUP($E300&amp;$D$85&amp;$D$86,'CCG data'!$A:$AD,'CCG data'!E$3,FALSE))),"",VLOOKUP($E300&amp;$D$85&amp;$D$86,'CCG data'!$A:$AD,'CCG data'!E$3,FALSE))</f>
        <v>0.14878268710550044</v>
      </c>
      <c r="W300" s="387"/>
      <c r="Z300" s="178">
        <f>IFERROR(VLOOKUP($E300&amp;$D$86, Outliers!$A$4:$P$214,13,FALSE),"0")</f>
        <v>1</v>
      </c>
      <c r="AA300" s="178">
        <f>IFERROR(VLOOKUP($E300&amp;$D$86, Outliers!$A$4:$P$214,14,FALSE),"0")</f>
        <v>0</v>
      </c>
      <c r="AB300" s="178">
        <f>IFERROR(VLOOKUP($E300&amp;$D$86, Outliers!$A$4:$P$214,15,FALSE),"0")</f>
        <v>0</v>
      </c>
    </row>
    <row r="301" spans="4:28" x14ac:dyDescent="0.25">
      <c r="D301" s="301"/>
      <c r="E301" s="107" t="s">
        <v>27</v>
      </c>
      <c r="F301" s="99" t="str">
        <f>IF(P300="","",VLOOKUP($E300&amp;$D$85&amp;$D$86,'CCG data'!$A:$AD,'CCG data'!W$3,FALSE))</f>
        <v/>
      </c>
      <c r="G301" s="100" t="str">
        <f>IF(P300="","",VLOOKUP($E300&amp;$D$85&amp;$D$86,'CCG data'!$A:$AD,'CCG data'!X$3,FALSE))</f>
        <v/>
      </c>
      <c r="H301" s="100">
        <f>IF(R300="","",VLOOKUP($E300&amp;$D$85&amp;$D$86,'CCG data'!$A:$AD,'CCG data'!Y$3,FALSE))</f>
        <v>138.30000000000001</v>
      </c>
      <c r="I301" s="100">
        <f>IF(R300="","",VLOOKUP($E300&amp;$D$85&amp;$D$86,'CCG data'!$A:$AD,'CCG data'!Z$3,FALSE))</f>
        <v>158.19999999999999</v>
      </c>
      <c r="J301" s="100">
        <f>IF(T300="","",VLOOKUP($E300&amp;$D$85&amp;$D$86,'CCG data'!$A:$AD,'CCG data'!AA$3,FALSE))</f>
        <v>14.4</v>
      </c>
      <c r="K301" s="100">
        <f>IF(T300="","",VLOOKUP($E300&amp;$D$85&amp;$D$86,'CCG data'!$A:$AD,'CCG data'!AB$3,FALSE))</f>
        <v>22</v>
      </c>
      <c r="L301" s="100">
        <f>IF(V300="","",VLOOKUP($E300&amp;$D$85&amp;$D$86,'CCG data'!$A:$AD,'CCG data'!AC$3,FALSE))</f>
        <v>24</v>
      </c>
      <c r="M301" s="100">
        <f>IF(V300="","",VLOOKUP($E300&amp;$D$85&amp;$D$86,'CCG data'!$A:$AD,'CCG data'!AD$3,FALSE))</f>
        <v>32.6</v>
      </c>
      <c r="N301" s="304"/>
      <c r="P301" s="162" t="str">
        <f>IF(P300="","",VLOOKUP($E300&amp;$D$85&amp;$D$86,'CCG data'!$A:$AD,'CCG data'!I$3,FALSE))</f>
        <v/>
      </c>
      <c r="Q301" s="15" t="str">
        <f>IF(P300="","",VLOOKUP($E300&amp;$D$85&amp;$D$86,'CCG data'!$A:$AD,'CCG data'!J$3,FALSE))</f>
        <v/>
      </c>
      <c r="R301" s="15">
        <f>IF(R300="","",VLOOKUP($E300&amp;$D$85&amp;$D$86,'CCG data'!$A:$AD,'CCG data'!K$3,FALSE))</f>
        <v>0.748</v>
      </c>
      <c r="S301" s="15">
        <f>IF(R300="","",VLOOKUP($E300&amp;$D$85&amp;$D$86,'CCG data'!$A:$AD,'CCG data'!L$3,FALSE))</f>
        <v>0.79700000000000004</v>
      </c>
      <c r="T301" s="15">
        <f>IF(T300="","",VLOOKUP($E300&amp;$D$85&amp;$D$86,'CCG data'!$A:$AD,'CCG data'!M$3,FALSE))</f>
        <v>6.3E-2</v>
      </c>
      <c r="U301" s="15">
        <f>IF(T300="","",VLOOKUP($E300&amp;$D$85&amp;$D$86,'CCG data'!$A:$AD,'CCG data'!N$3,FALSE))</f>
        <v>9.5000000000000001E-2</v>
      </c>
      <c r="V301" s="15">
        <f>IF(V300="","",VLOOKUP($E300&amp;$D$85&amp;$D$86,'CCG data'!$A:$AD,'CCG data'!O$3,FALSE))</f>
        <v>0.129</v>
      </c>
      <c r="W301" s="142">
        <f>IF(V300="","",VLOOKUP($E300&amp;$D$85&amp;$D$86,'CCG data'!$A:$AD,'CCG data'!P$3,FALSE))</f>
        <v>0.17100000000000001</v>
      </c>
      <c r="Z301" s="178" t="str">
        <f>IFERROR(VLOOKUP($E301&amp;$D$86, Outliers!$A$4:$P$214,13,FALSE),"0")</f>
        <v>0</v>
      </c>
      <c r="AA301" s="178" t="str">
        <f>IFERROR(VLOOKUP($E301&amp;$D$86, Outliers!$A$4:$P$214,14,FALSE),"0")</f>
        <v>0</v>
      </c>
      <c r="AB301" s="178" t="str">
        <f>IFERROR(VLOOKUP($E301&amp;$D$86, Outliers!$A$4:$P$214,15,FALSE),"0")</f>
        <v>0</v>
      </c>
    </row>
    <row r="302" spans="4:28" ht="15.75" x14ac:dyDescent="0.25">
      <c r="D302" s="301"/>
      <c r="E302" s="108" t="s">
        <v>245</v>
      </c>
      <c r="F302" s="372" t="str">
        <f>IF(OR(ISERROR(VLOOKUP($E302&amp;$D$85&amp;$D$86,'CCG data'!$A:$AD,'CCG data'!R$3,FALSE)),ISBLANK(VLOOKUP($E302&amp;$D$85&amp;$D$86,'CCG data'!$A:$AD,'CCG data'!R$3,FALSE))),"",VLOOKUP($E302&amp;$D$85&amp;$D$86,'CCG data'!$A:$AD,'CCG data'!R$3,FALSE))</f>
        <v/>
      </c>
      <c r="G302" s="373"/>
      <c r="H302" s="373">
        <f>IF(OR(ISERROR(VLOOKUP($E302&amp;$D$85&amp;$D$86,'CCG data'!$A:$AD,'CCG data'!S$3,FALSE)),ISBLANK(VLOOKUP($E302&amp;$D$85&amp;$D$86,'CCG data'!$A:$AD,'CCG data'!S$3,FALSE))),"",VLOOKUP($E302&amp;$D$85&amp;$D$86,'CCG data'!$A:$AD,'CCG data'!S$3,FALSE))</f>
        <v>130.5</v>
      </c>
      <c r="I302" s="373"/>
      <c r="J302" s="373">
        <f>IF(OR(ISERROR(VLOOKUP($E302&amp;$D$85&amp;$D$86,'CCG data'!$A:$AD,'CCG data'!T$3,FALSE)),ISBLANK(VLOOKUP($E302&amp;$D$85&amp;$D$86,'CCG data'!$A:$AD,'CCG data'!T$3,FALSE))),"",VLOOKUP($E302&amp;$D$85&amp;$D$86,'CCG data'!$A:$AD,'CCG data'!T$3,FALSE))</f>
        <v>16.5</v>
      </c>
      <c r="K302" s="373"/>
      <c r="L302" s="373">
        <f>IF(OR(ISERROR(VLOOKUP($E302&amp;$D$85&amp;$D$86,'CCG data'!$A:$AD,'CCG data'!U$3,FALSE)),ISBLANK(VLOOKUP($E302&amp;$D$85&amp;$D$86,'CCG data'!$A:$AD,'CCG data'!U$3,FALSE))),"",VLOOKUP($E302&amp;$D$85&amp;$D$86,'CCG data'!$A:$AD,'CCG data'!U$3,FALSE))</f>
        <v>44.6</v>
      </c>
      <c r="M302" s="374"/>
      <c r="N302" s="303">
        <f>IF(OR(ISERROR(VLOOKUP($E302&amp;$D$85&amp;$D$86,'CCG data'!$A:$AD,'CCG data'!G$3,FALSE)),ISBLANK(VLOOKUP($E302&amp;$D$85&amp;$D$86,'CCG data'!$A:$AD,'CCG data'!G$3,FALSE))),"",VLOOKUP($E302&amp;$D$85&amp;$D$86,'CCG data'!$A:$AD,'CCG data'!G$3,FALSE))</f>
        <v>3490</v>
      </c>
      <c r="P302" s="354" t="str">
        <f>IF(OR(ISERROR(VLOOKUP($E302&amp;$D$85&amp;$D$86,'CCG data'!$A:$AD,'CCG data'!B$3,FALSE)),ISBLANK(VLOOKUP($E302&amp;$D$85&amp;$D$86,'CCG data'!$A:$AD,'CCG data'!B$3,FALSE))),"",VLOOKUP($E302&amp;$D$85&amp;$D$86,'CCG data'!$A:$AD,'CCG data'!B$3,FALSE))</f>
        <v/>
      </c>
      <c r="Q302" s="246"/>
      <c r="R302" s="246">
        <f>IF(OR(ISERROR(VLOOKUP($E302&amp;$D$85&amp;$D$86,'CCG data'!$A:$AD,'CCG data'!C$3,FALSE)),ISBLANK(VLOOKUP($E302&amp;$D$85&amp;$D$86,'CCG data'!$A:$AD,'CCG data'!C$3,FALSE))),"",VLOOKUP($E302&amp;$D$85&amp;$D$86,'CCG data'!$A:$AD,'CCG data'!C$3,FALSE))</f>
        <v>0.6851002865329513</v>
      </c>
      <c r="S302" s="246"/>
      <c r="T302" s="246">
        <f>IF(OR(ISERROR(VLOOKUP($E302&amp;$D$85&amp;$D$86,'CCG data'!$A:$AD,'CCG data'!D$3,FALSE)),ISBLANK(VLOOKUP($E302&amp;$D$85&amp;$D$86,'CCG data'!$A:$AD,'CCG data'!D$3,FALSE))),"",VLOOKUP($E302&amp;$D$85&amp;$D$86,'CCG data'!$A:$AD,'CCG data'!D$3,FALSE))</f>
        <v>7.5071633237822344E-2</v>
      </c>
      <c r="U302" s="246"/>
      <c r="V302" s="246">
        <f>IF(OR(ISERROR(VLOOKUP($E302&amp;$D$85&amp;$D$86,'CCG data'!$A:$AD,'CCG data'!E$3,FALSE)),ISBLANK(VLOOKUP($E302&amp;$D$85&amp;$D$86,'CCG data'!$A:$AD,'CCG data'!E$3,FALSE))),"",VLOOKUP($E302&amp;$D$85&amp;$D$86,'CCG data'!$A:$AD,'CCG data'!E$3,FALSE))</f>
        <v>0.23982808022922636</v>
      </c>
      <c r="W302" s="387"/>
      <c r="Z302" s="178">
        <f>IFERROR(VLOOKUP($E302&amp;$D$86, Outliers!$A$4:$P$214,13,FALSE),"0")</f>
        <v>0</v>
      </c>
      <c r="AA302" s="178">
        <f>IFERROR(VLOOKUP($E302&amp;$D$86, Outliers!$A$4:$P$214,14,FALSE),"0")</f>
        <v>0</v>
      </c>
      <c r="AB302" s="178">
        <f>IFERROR(VLOOKUP($E302&amp;$D$86, Outliers!$A$4:$P$214,15,FALSE),"0")</f>
        <v>1</v>
      </c>
    </row>
    <row r="303" spans="4:28" x14ac:dyDescent="0.25">
      <c r="D303" s="301"/>
      <c r="E303" s="107" t="s">
        <v>27</v>
      </c>
      <c r="F303" s="99" t="str">
        <f>IF(P302="","",VLOOKUP($E302&amp;$D$85&amp;$D$86,'CCG data'!$A:$AD,'CCG data'!W$3,FALSE))</f>
        <v/>
      </c>
      <c r="G303" s="100" t="str">
        <f>IF(P302="","",VLOOKUP($E302&amp;$D$85&amp;$D$86,'CCG data'!$A:$AD,'CCG data'!X$3,FALSE))</f>
        <v/>
      </c>
      <c r="H303" s="100">
        <f>IF(R302="","",VLOOKUP($E302&amp;$D$85&amp;$D$86,'CCG data'!$A:$AD,'CCG data'!Y$3,FALSE))</f>
        <v>125.3</v>
      </c>
      <c r="I303" s="100">
        <f>IF(R302="","",VLOOKUP($E302&amp;$D$85&amp;$D$86,'CCG data'!$A:$AD,'CCG data'!Z$3,FALSE))</f>
        <v>135.69999999999999</v>
      </c>
      <c r="J303" s="100">
        <f>IF(T302="","",VLOOKUP($E302&amp;$D$85&amp;$D$86,'CCG data'!$A:$AD,'CCG data'!AA$3,FALSE))</f>
        <v>14.5</v>
      </c>
      <c r="K303" s="100">
        <f>IF(T302="","",VLOOKUP($E302&amp;$D$85&amp;$D$86,'CCG data'!$A:$AD,'CCG data'!AB$3,FALSE))</f>
        <v>18.600000000000001</v>
      </c>
      <c r="L303" s="100">
        <f>IF(V302="","",VLOOKUP($E302&amp;$D$85&amp;$D$86,'CCG data'!$A:$AD,'CCG data'!AC$3,FALSE))</f>
        <v>41.6</v>
      </c>
      <c r="M303" s="100">
        <f>IF(V302="","",VLOOKUP($E302&amp;$D$85&amp;$D$86,'CCG data'!$A:$AD,'CCG data'!AD$3,FALSE))</f>
        <v>47.6</v>
      </c>
      <c r="N303" s="304"/>
      <c r="P303" s="162" t="str">
        <f>IF(P302="","",VLOOKUP($E302&amp;$D$85&amp;$D$86,'CCG data'!$A:$AD,'CCG data'!I$3,FALSE))</f>
        <v/>
      </c>
      <c r="Q303" s="15" t="str">
        <f>IF(P302="","",VLOOKUP($E302&amp;$D$85&amp;$D$86,'CCG data'!$A:$AD,'CCG data'!J$3,FALSE))</f>
        <v/>
      </c>
      <c r="R303" s="15">
        <f>IF(R302="","",VLOOKUP($E302&amp;$D$85&amp;$D$86,'CCG data'!$A:$AD,'CCG data'!K$3,FALSE))</f>
        <v>0.66900000000000004</v>
      </c>
      <c r="S303" s="15">
        <f>IF(R302="","",VLOOKUP($E302&amp;$D$85&amp;$D$86,'CCG data'!$A:$AD,'CCG data'!L$3,FALSE))</f>
        <v>0.7</v>
      </c>
      <c r="T303" s="15">
        <f>IF(T302="","",VLOOKUP($E302&amp;$D$85&amp;$D$86,'CCG data'!$A:$AD,'CCG data'!M$3,FALSE))</f>
        <v>6.7000000000000004E-2</v>
      </c>
      <c r="U303" s="15">
        <f>IF(T302="","",VLOOKUP($E302&amp;$D$85&amp;$D$86,'CCG data'!$A:$AD,'CCG data'!N$3,FALSE))</f>
        <v>8.4000000000000005E-2</v>
      </c>
      <c r="V303" s="15">
        <f>IF(V302="","",VLOOKUP($E302&amp;$D$85&amp;$D$86,'CCG data'!$A:$AD,'CCG data'!O$3,FALSE))</f>
        <v>0.22600000000000001</v>
      </c>
      <c r="W303" s="142">
        <f>IF(V302="","",VLOOKUP($E302&amp;$D$85&amp;$D$86,'CCG data'!$A:$AD,'CCG data'!P$3,FALSE))</f>
        <v>0.254</v>
      </c>
      <c r="Z303" s="178" t="str">
        <f>IFERROR(VLOOKUP($E303&amp;$D$86, Outliers!$A$4:$P$214,13,FALSE),"0")</f>
        <v>0</v>
      </c>
      <c r="AA303" s="178" t="str">
        <f>IFERROR(VLOOKUP($E303&amp;$D$86, Outliers!$A$4:$P$214,14,FALSE),"0")</f>
        <v>0</v>
      </c>
      <c r="AB303" s="178" t="str">
        <f>IFERROR(VLOOKUP($E303&amp;$D$86, Outliers!$A$4:$P$214,15,FALSE),"0")</f>
        <v>0</v>
      </c>
    </row>
    <row r="304" spans="4:28" ht="15.75" x14ac:dyDescent="0.25">
      <c r="D304" s="301"/>
      <c r="E304" s="108" t="s">
        <v>246</v>
      </c>
      <c r="F304" s="372" t="str">
        <f>IF(OR(ISERROR(VLOOKUP($E304&amp;$D$85&amp;$D$86,'CCG data'!$A:$AD,'CCG data'!R$3,FALSE)),ISBLANK(VLOOKUP($E304&amp;$D$85&amp;$D$86,'CCG data'!$A:$AD,'CCG data'!R$3,FALSE))),"",VLOOKUP($E304&amp;$D$85&amp;$D$86,'CCG data'!$A:$AD,'CCG data'!R$3,FALSE))</f>
        <v/>
      </c>
      <c r="G304" s="373"/>
      <c r="H304" s="373">
        <f>IF(OR(ISERROR(VLOOKUP($E304&amp;$D$85&amp;$D$86,'CCG data'!$A:$AD,'CCG data'!S$3,FALSE)),ISBLANK(VLOOKUP($E304&amp;$D$85&amp;$D$86,'CCG data'!$A:$AD,'CCG data'!S$3,FALSE))),"",VLOOKUP($E304&amp;$D$85&amp;$D$86,'CCG data'!$A:$AD,'CCG data'!S$3,FALSE))</f>
        <v>125.6</v>
      </c>
      <c r="I304" s="373"/>
      <c r="J304" s="373">
        <f>IF(OR(ISERROR(VLOOKUP($E304&amp;$D$85&amp;$D$86,'CCG data'!$A:$AD,'CCG data'!T$3,FALSE)),ISBLANK(VLOOKUP($E304&amp;$D$85&amp;$D$86,'CCG data'!$A:$AD,'CCG data'!T$3,FALSE))),"",VLOOKUP($E304&amp;$D$85&amp;$D$86,'CCG data'!$A:$AD,'CCG data'!T$3,FALSE))</f>
        <v>25.1</v>
      </c>
      <c r="K304" s="373"/>
      <c r="L304" s="373">
        <f>IF(OR(ISERROR(VLOOKUP($E304&amp;$D$85&amp;$D$86,'CCG data'!$A:$AD,'CCG data'!U$3,FALSE)),ISBLANK(VLOOKUP($E304&amp;$D$85&amp;$D$86,'CCG data'!$A:$AD,'CCG data'!U$3,FALSE))),"",VLOOKUP($E304&amp;$D$85&amp;$D$86,'CCG data'!$A:$AD,'CCG data'!U$3,FALSE))</f>
        <v>36.6</v>
      </c>
      <c r="M304" s="374"/>
      <c r="N304" s="303">
        <f>IF(OR(ISERROR(VLOOKUP($E304&amp;$D$85&amp;$D$86,'CCG data'!$A:$AD,'CCG data'!G$3,FALSE)),ISBLANK(VLOOKUP($E304&amp;$D$85&amp;$D$86,'CCG data'!$A:$AD,'CCG data'!G$3,FALSE))),"",VLOOKUP($E304&amp;$D$85&amp;$D$86,'CCG data'!$A:$AD,'CCG data'!G$3,FALSE))</f>
        <v>754</v>
      </c>
      <c r="P304" s="354" t="str">
        <f>IF(OR(ISERROR(VLOOKUP($E304&amp;$D$85&amp;$D$86,'CCG data'!$A:$AD,'CCG data'!B$3,FALSE)),ISBLANK(VLOOKUP($E304&amp;$D$85&amp;$D$86,'CCG data'!$A:$AD,'CCG data'!B$3,FALSE))),"",VLOOKUP($E304&amp;$D$85&amp;$D$86,'CCG data'!$A:$AD,'CCG data'!B$3,FALSE))</f>
        <v/>
      </c>
      <c r="Q304" s="246"/>
      <c r="R304" s="246">
        <f>IF(OR(ISERROR(VLOOKUP($E304&amp;$D$85&amp;$D$86,'CCG data'!$A:$AD,'CCG data'!C$3,FALSE)),ISBLANK(VLOOKUP($E304&amp;$D$85&amp;$D$86,'CCG data'!$A:$AD,'CCG data'!C$3,FALSE))),"",VLOOKUP($E304&amp;$D$85&amp;$D$86,'CCG data'!$A:$AD,'CCG data'!C$3,FALSE))</f>
        <v>0.68435013262599464</v>
      </c>
      <c r="S304" s="246"/>
      <c r="T304" s="246">
        <f>IF(OR(ISERROR(VLOOKUP($E304&amp;$D$85&amp;$D$86,'CCG data'!$A:$AD,'CCG data'!D$3,FALSE)),ISBLANK(VLOOKUP($E304&amp;$D$85&amp;$D$86,'CCG data'!$A:$AD,'CCG data'!D$3,FALSE))),"",VLOOKUP($E304&amp;$D$85&amp;$D$86,'CCG data'!$A:$AD,'CCG data'!D$3,FALSE))</f>
        <v>0.11671087533156499</v>
      </c>
      <c r="U304" s="246"/>
      <c r="V304" s="246">
        <f>IF(OR(ISERROR(VLOOKUP($E304&amp;$D$85&amp;$D$86,'CCG data'!$A:$AD,'CCG data'!E$3,FALSE)),ISBLANK(VLOOKUP($E304&amp;$D$85&amp;$D$86,'CCG data'!$A:$AD,'CCG data'!E$3,FALSE))),"",VLOOKUP($E304&amp;$D$85&amp;$D$86,'CCG data'!$A:$AD,'CCG data'!E$3,FALSE))</f>
        <v>0.19893899204244031</v>
      </c>
      <c r="W304" s="387"/>
      <c r="Z304" s="178">
        <f>IFERROR(VLOOKUP($E304&amp;$D$86, Outliers!$A$4:$P$214,13,FALSE),"0")</f>
        <v>0</v>
      </c>
      <c r="AA304" s="178">
        <f>IFERROR(VLOOKUP($E304&amp;$D$86, Outliers!$A$4:$P$214,14,FALSE),"0")</f>
        <v>1</v>
      </c>
      <c r="AB304" s="178">
        <f>IFERROR(VLOOKUP($E304&amp;$D$86, Outliers!$A$4:$P$214,15,FALSE),"0")</f>
        <v>0</v>
      </c>
    </row>
    <row r="305" spans="4:28" x14ac:dyDescent="0.25">
      <c r="D305" s="301"/>
      <c r="E305" s="107" t="s">
        <v>27</v>
      </c>
      <c r="F305" s="99" t="str">
        <f>IF(P304="","",VLOOKUP($E304&amp;$D$85&amp;$D$86,'CCG data'!$A:$AD,'CCG data'!W$3,FALSE))</f>
        <v/>
      </c>
      <c r="G305" s="100" t="str">
        <f>IF(P304="","",VLOOKUP($E304&amp;$D$85&amp;$D$86,'CCG data'!$A:$AD,'CCG data'!X$3,FALSE))</f>
        <v/>
      </c>
      <c r="H305" s="100">
        <f>IF(R304="","",VLOOKUP($E304&amp;$D$85&amp;$D$86,'CCG data'!$A:$AD,'CCG data'!Y$3,FALSE))</f>
        <v>114.8</v>
      </c>
      <c r="I305" s="100">
        <f>IF(R304="","",VLOOKUP($E304&amp;$D$85&amp;$D$86,'CCG data'!$A:$AD,'CCG data'!Z$3,FALSE))</f>
        <v>136.5</v>
      </c>
      <c r="J305" s="100">
        <f>IF(T304="","",VLOOKUP($E304&amp;$D$85&amp;$D$86,'CCG data'!$A:$AD,'CCG data'!AA$3,FALSE))</f>
        <v>19.8</v>
      </c>
      <c r="K305" s="100">
        <f>IF(T304="","",VLOOKUP($E304&amp;$D$85&amp;$D$86,'CCG data'!$A:$AD,'CCG data'!AB$3,FALSE))</f>
        <v>30.3</v>
      </c>
      <c r="L305" s="100">
        <f>IF(V304="","",VLOOKUP($E304&amp;$D$85&amp;$D$86,'CCG data'!$A:$AD,'CCG data'!AC$3,FALSE))</f>
        <v>30.8</v>
      </c>
      <c r="M305" s="100">
        <f>IF(V304="","",VLOOKUP($E304&amp;$D$85&amp;$D$86,'CCG data'!$A:$AD,'CCG data'!AD$3,FALSE))</f>
        <v>42.5</v>
      </c>
      <c r="N305" s="304"/>
      <c r="P305" s="162" t="str">
        <f>IF(P304="","",VLOOKUP($E304&amp;$D$85&amp;$D$86,'CCG data'!$A:$AD,'CCG data'!I$3,FALSE))</f>
        <v/>
      </c>
      <c r="Q305" s="15" t="str">
        <f>IF(P304="","",VLOOKUP($E304&amp;$D$85&amp;$D$86,'CCG data'!$A:$AD,'CCG data'!J$3,FALSE))</f>
        <v/>
      </c>
      <c r="R305" s="15">
        <f>IF(R304="","",VLOOKUP($E304&amp;$D$85&amp;$D$86,'CCG data'!$A:$AD,'CCG data'!K$3,FALSE))</f>
        <v>0.65</v>
      </c>
      <c r="S305" s="15">
        <f>IF(R304="","",VLOOKUP($E304&amp;$D$85&amp;$D$86,'CCG data'!$A:$AD,'CCG data'!L$3,FALSE))</f>
        <v>0.71699999999999997</v>
      </c>
      <c r="T305" s="15">
        <f>IF(T304="","",VLOOKUP($E304&amp;$D$85&amp;$D$86,'CCG data'!$A:$AD,'CCG data'!M$3,FALSE))</f>
        <v>9.6000000000000002E-2</v>
      </c>
      <c r="U305" s="15">
        <f>IF(T304="","",VLOOKUP($E304&amp;$D$85&amp;$D$86,'CCG data'!$A:$AD,'CCG data'!N$3,FALSE))</f>
        <v>0.14199999999999999</v>
      </c>
      <c r="V305" s="15">
        <f>IF(V304="","",VLOOKUP($E304&amp;$D$85&amp;$D$86,'CCG data'!$A:$AD,'CCG data'!O$3,FALSE))</f>
        <v>0.17199999999999999</v>
      </c>
      <c r="W305" s="142">
        <f>IF(V304="","",VLOOKUP($E304&amp;$D$85&amp;$D$86,'CCG data'!$A:$AD,'CCG data'!P$3,FALSE))</f>
        <v>0.22900000000000001</v>
      </c>
      <c r="Z305" s="178" t="str">
        <f>IFERROR(VLOOKUP($E305&amp;$D$86, Outliers!$A$4:$P$214,13,FALSE),"0")</f>
        <v>0</v>
      </c>
      <c r="AA305" s="178" t="str">
        <f>IFERROR(VLOOKUP($E305&amp;$D$86, Outliers!$A$4:$P$214,14,FALSE),"0")</f>
        <v>0</v>
      </c>
      <c r="AB305" s="178" t="str">
        <f>IFERROR(VLOOKUP($E305&amp;$D$86, Outliers!$A$4:$P$214,15,FALSE),"0")</f>
        <v>0</v>
      </c>
    </row>
    <row r="306" spans="4:28" ht="15.75" x14ac:dyDescent="0.25">
      <c r="D306" s="301"/>
      <c r="E306" s="108" t="s">
        <v>473</v>
      </c>
      <c r="F306" s="372" t="str">
        <f>IF(OR(ISERROR(VLOOKUP($E306&amp;$D$85&amp;$D$86,'CCG data'!$A:$AD,'CCG data'!R$3,FALSE)),ISBLANK(VLOOKUP($E306&amp;$D$85&amp;$D$86,'CCG data'!$A:$AD,'CCG data'!R$3,FALSE))),"",VLOOKUP($E306&amp;$D$85&amp;$D$86,'CCG data'!$A:$AD,'CCG data'!R$3,FALSE))</f>
        <v/>
      </c>
      <c r="G306" s="373"/>
      <c r="H306" s="373">
        <f>IF(OR(ISERROR(VLOOKUP($E306&amp;$D$85&amp;$D$86,'CCG data'!$A:$AD,'CCG data'!S$3,FALSE)),ISBLANK(VLOOKUP($E306&amp;$D$85&amp;$D$86,'CCG data'!$A:$AD,'CCG data'!S$3,FALSE))),"",VLOOKUP($E306&amp;$D$85&amp;$D$86,'CCG data'!$A:$AD,'CCG data'!S$3,FALSE))</f>
        <v>116</v>
      </c>
      <c r="I306" s="373"/>
      <c r="J306" s="373">
        <f>IF(OR(ISERROR(VLOOKUP($E306&amp;$D$85&amp;$D$86,'CCG data'!$A:$AD,'CCG data'!T$3,FALSE)),ISBLANK(VLOOKUP($E306&amp;$D$85&amp;$D$86,'CCG data'!$A:$AD,'CCG data'!T$3,FALSE))),"",VLOOKUP($E306&amp;$D$85&amp;$D$86,'CCG data'!$A:$AD,'CCG data'!T$3,FALSE))</f>
        <v>15</v>
      </c>
      <c r="K306" s="373"/>
      <c r="L306" s="373">
        <f>IF(OR(ISERROR(VLOOKUP($E306&amp;$D$85&amp;$D$86,'CCG data'!$A:$AD,'CCG data'!U$3,FALSE)),ISBLANK(VLOOKUP($E306&amp;$D$85&amp;$D$86,'CCG data'!$A:$AD,'CCG data'!U$3,FALSE))),"",VLOOKUP($E306&amp;$D$85&amp;$D$86,'CCG data'!$A:$AD,'CCG data'!U$3,FALSE))</f>
        <v>51</v>
      </c>
      <c r="M306" s="374"/>
      <c r="N306" s="303">
        <f>IF(OR(ISERROR(VLOOKUP($E306&amp;$D$85&amp;$D$86,'CCG data'!$A:$AD,'CCG data'!G$3,FALSE)),ISBLANK(VLOOKUP($E306&amp;$D$85&amp;$D$86,'CCG data'!$A:$AD,'CCG data'!G$3,FALSE))),"",VLOOKUP($E306&amp;$D$85&amp;$D$86,'CCG data'!$A:$AD,'CCG data'!G$3,FALSE))</f>
        <v>551</v>
      </c>
      <c r="P306" s="354" t="str">
        <f>IF(OR(ISERROR(VLOOKUP($E306&amp;$D$85&amp;$D$86,'CCG data'!$A:$AD,'CCG data'!B$3,FALSE)),ISBLANK(VLOOKUP($E306&amp;$D$85&amp;$D$86,'CCG data'!$A:$AD,'CCG data'!B$3,FALSE))),"",VLOOKUP($E306&amp;$D$85&amp;$D$86,'CCG data'!$A:$AD,'CCG data'!B$3,FALSE))</f>
        <v/>
      </c>
      <c r="Q306" s="246"/>
      <c r="R306" s="246">
        <f>IF(OR(ISERROR(VLOOKUP($E306&amp;$D$85&amp;$D$86,'CCG data'!$A:$AD,'CCG data'!C$3,FALSE)),ISBLANK(VLOOKUP($E306&amp;$D$85&amp;$D$86,'CCG data'!$A:$AD,'CCG data'!C$3,FALSE))),"",VLOOKUP($E306&amp;$D$85&amp;$D$86,'CCG data'!$A:$AD,'CCG data'!C$3,FALSE))</f>
        <v>0.64246823956442833</v>
      </c>
      <c r="S306" s="246"/>
      <c r="T306" s="246">
        <f>IF(OR(ISERROR(VLOOKUP($E306&amp;$D$85&amp;$D$86,'CCG data'!$A:$AD,'CCG data'!D$3,FALSE)),ISBLANK(VLOOKUP($E306&amp;$D$85&amp;$D$86,'CCG data'!$A:$AD,'CCG data'!D$3,FALSE))),"",VLOOKUP($E306&amp;$D$85&amp;$D$86,'CCG data'!$A:$AD,'CCG data'!D$3,FALSE))</f>
        <v>7.441016333938294E-2</v>
      </c>
      <c r="U306" s="246"/>
      <c r="V306" s="246">
        <f>IF(OR(ISERROR(VLOOKUP($E306&amp;$D$85&amp;$D$86,'CCG data'!$A:$AD,'CCG data'!E$3,FALSE)),ISBLANK(VLOOKUP($E306&amp;$D$85&amp;$D$86,'CCG data'!$A:$AD,'CCG data'!E$3,FALSE))),"",VLOOKUP($E306&amp;$D$85&amp;$D$86,'CCG data'!$A:$AD,'CCG data'!E$3,FALSE))</f>
        <v>0.28312159709618873</v>
      </c>
      <c r="W306" s="387"/>
      <c r="Z306" s="178">
        <f>IFERROR(VLOOKUP($E306&amp;$D$86, Outliers!$A$4:$P$214,13,FALSE),"0")</f>
        <v>0</v>
      </c>
      <c r="AA306" s="178">
        <f>IFERROR(VLOOKUP($E306&amp;$D$86, Outliers!$A$4:$P$214,14,FALSE),"0")</f>
        <v>0</v>
      </c>
      <c r="AB306" s="178">
        <f>IFERROR(VLOOKUP($E306&amp;$D$86, Outliers!$A$4:$P$214,15,FALSE),"0")</f>
        <v>1</v>
      </c>
    </row>
    <row r="307" spans="4:28" x14ac:dyDescent="0.25">
      <c r="D307" s="301"/>
      <c r="E307" s="107" t="s">
        <v>27</v>
      </c>
      <c r="F307" s="99" t="str">
        <f>IF(P306="","",VLOOKUP($E306&amp;$D$85&amp;$D$86,'CCG data'!$A:$AD,'CCG data'!W$3,FALSE))</f>
        <v/>
      </c>
      <c r="G307" s="100" t="str">
        <f>IF(P306="","",VLOOKUP($E306&amp;$D$85&amp;$D$86,'CCG data'!$A:$AD,'CCG data'!X$3,FALSE))</f>
        <v/>
      </c>
      <c r="H307" s="100">
        <f>IF(R306="","",VLOOKUP($E306&amp;$D$85&amp;$D$86,'CCG data'!$A:$AD,'CCG data'!Y$3,FALSE))</f>
        <v>103.9</v>
      </c>
      <c r="I307" s="100">
        <f>IF(R306="","",VLOOKUP($E306&amp;$D$85&amp;$D$86,'CCG data'!$A:$AD,'CCG data'!Z$3,FALSE))</f>
        <v>128.1</v>
      </c>
      <c r="J307" s="100">
        <f>IF(T306="","",VLOOKUP($E306&amp;$D$85&amp;$D$86,'CCG data'!$A:$AD,'CCG data'!AA$3,FALSE))</f>
        <v>10.4</v>
      </c>
      <c r="K307" s="100">
        <f>IF(T306="","",VLOOKUP($E306&amp;$D$85&amp;$D$86,'CCG data'!$A:$AD,'CCG data'!AB$3,FALSE))</f>
        <v>19.600000000000001</v>
      </c>
      <c r="L307" s="100">
        <f>IF(V306="","",VLOOKUP($E306&amp;$D$85&amp;$D$86,'CCG data'!$A:$AD,'CCG data'!AC$3,FALSE))</f>
        <v>43</v>
      </c>
      <c r="M307" s="100">
        <f>IF(V306="","",VLOOKUP($E306&amp;$D$85&amp;$D$86,'CCG data'!$A:$AD,'CCG data'!AD$3,FALSE))</f>
        <v>59</v>
      </c>
      <c r="N307" s="304"/>
      <c r="P307" s="162" t="str">
        <f>IF(P306="","",VLOOKUP($E306&amp;$D$85&amp;$D$86,'CCG data'!$A:$AD,'CCG data'!I$3,FALSE))</f>
        <v/>
      </c>
      <c r="Q307" s="15" t="str">
        <f>IF(P306="","",VLOOKUP($E306&amp;$D$85&amp;$D$86,'CCG data'!$A:$AD,'CCG data'!J$3,FALSE))</f>
        <v/>
      </c>
      <c r="R307" s="15">
        <f>IF(R306="","",VLOOKUP($E306&amp;$D$85&amp;$D$86,'CCG data'!$A:$AD,'CCG data'!K$3,FALSE))</f>
        <v>0.60199999999999998</v>
      </c>
      <c r="S307" s="15">
        <f>IF(R306="","",VLOOKUP($E306&amp;$D$85&amp;$D$86,'CCG data'!$A:$AD,'CCG data'!L$3,FALSE))</f>
        <v>0.68100000000000005</v>
      </c>
      <c r="T307" s="15">
        <f>IF(T306="","",VLOOKUP($E306&amp;$D$85&amp;$D$86,'CCG data'!$A:$AD,'CCG data'!M$3,FALSE))</f>
        <v>5.5E-2</v>
      </c>
      <c r="U307" s="15">
        <f>IF(T306="","",VLOOKUP($E306&amp;$D$85&amp;$D$86,'CCG data'!$A:$AD,'CCG data'!N$3,FALSE))</f>
        <v>9.9000000000000005E-2</v>
      </c>
      <c r="V307" s="15">
        <f>IF(V306="","",VLOOKUP($E306&amp;$D$85&amp;$D$86,'CCG data'!$A:$AD,'CCG data'!O$3,FALSE))</f>
        <v>0.247</v>
      </c>
      <c r="W307" s="142">
        <f>IF(V306="","",VLOOKUP($E306&amp;$D$85&amp;$D$86,'CCG data'!$A:$AD,'CCG data'!P$3,FALSE))</f>
        <v>0.32200000000000001</v>
      </c>
      <c r="Z307" s="178" t="str">
        <f>IFERROR(VLOOKUP($E307&amp;$D$86, Outliers!$A$4:$P$214,13,FALSE),"0")</f>
        <v>0</v>
      </c>
      <c r="AA307" s="178" t="str">
        <f>IFERROR(VLOOKUP($E307&amp;$D$86, Outliers!$A$4:$P$214,14,FALSE),"0")</f>
        <v>0</v>
      </c>
      <c r="AB307" s="178" t="str">
        <f>IFERROR(VLOOKUP($E307&amp;$D$86, Outliers!$A$4:$P$214,15,FALSE),"0")</f>
        <v>0</v>
      </c>
    </row>
    <row r="308" spans="4:28" ht="15.75" x14ac:dyDescent="0.25">
      <c r="D308" s="301"/>
      <c r="E308" s="108" t="s">
        <v>474</v>
      </c>
      <c r="F308" s="372" t="str">
        <f>IF(OR(ISERROR(VLOOKUP($E308&amp;$D$85&amp;$D$86,'CCG data'!$A:$AD,'CCG data'!R$3,FALSE)),ISBLANK(VLOOKUP($E308&amp;$D$85&amp;$D$86,'CCG data'!$A:$AD,'CCG data'!R$3,FALSE))),"",VLOOKUP($E308&amp;$D$85&amp;$D$86,'CCG data'!$A:$AD,'CCG data'!R$3,FALSE))</f>
        <v/>
      </c>
      <c r="G308" s="373"/>
      <c r="H308" s="373">
        <f>IF(OR(ISERROR(VLOOKUP($E308&amp;$D$85&amp;$D$86,'CCG data'!$A:$AD,'CCG data'!S$3,FALSE)),ISBLANK(VLOOKUP($E308&amp;$D$85&amp;$D$86,'CCG data'!$A:$AD,'CCG data'!S$3,FALSE))),"",VLOOKUP($E308&amp;$D$85&amp;$D$86,'CCG data'!$A:$AD,'CCG data'!S$3,FALSE))</f>
        <v>110.1</v>
      </c>
      <c r="I308" s="373"/>
      <c r="J308" s="373">
        <f>IF(OR(ISERROR(VLOOKUP($E308&amp;$D$85&amp;$D$86,'CCG data'!$A:$AD,'CCG data'!T$3,FALSE)),ISBLANK(VLOOKUP($E308&amp;$D$85&amp;$D$86,'CCG data'!$A:$AD,'CCG data'!T$3,FALSE))),"",VLOOKUP($E308&amp;$D$85&amp;$D$86,'CCG data'!$A:$AD,'CCG data'!T$3,FALSE))</f>
        <v>14.3</v>
      </c>
      <c r="K308" s="373"/>
      <c r="L308" s="373">
        <f>IF(OR(ISERROR(VLOOKUP($E308&amp;$D$85&amp;$D$86,'CCG data'!$A:$AD,'CCG data'!U$3,FALSE)),ISBLANK(VLOOKUP($E308&amp;$D$85&amp;$D$86,'CCG data'!$A:$AD,'CCG data'!U$3,FALSE))),"",VLOOKUP($E308&amp;$D$85&amp;$D$86,'CCG data'!$A:$AD,'CCG data'!U$3,FALSE))</f>
        <v>20.6</v>
      </c>
      <c r="M308" s="374"/>
      <c r="N308" s="303">
        <f>IF(OR(ISERROR(VLOOKUP($E308&amp;$D$85&amp;$D$86,'CCG data'!$A:$AD,'CCG data'!G$3,FALSE)),ISBLANK(VLOOKUP($E308&amp;$D$85&amp;$D$86,'CCG data'!$A:$AD,'CCG data'!G$3,FALSE))),"",VLOOKUP($E308&amp;$D$85&amp;$D$86,'CCG data'!$A:$AD,'CCG data'!G$3,FALSE))</f>
        <v>489</v>
      </c>
      <c r="P308" s="354" t="str">
        <f>IF(OR(ISERROR(VLOOKUP($E308&amp;$D$85&amp;$D$86,'CCG data'!$A:$AD,'CCG data'!B$3,FALSE)),ISBLANK(VLOOKUP($E308&amp;$D$85&amp;$D$86,'CCG data'!$A:$AD,'CCG data'!B$3,FALSE))),"",VLOOKUP($E308&amp;$D$85&amp;$D$86,'CCG data'!$A:$AD,'CCG data'!B$3,FALSE))</f>
        <v/>
      </c>
      <c r="Q308" s="246"/>
      <c r="R308" s="246">
        <f>IF(OR(ISERROR(VLOOKUP($E308&amp;$D$85&amp;$D$86,'CCG data'!$A:$AD,'CCG data'!C$3,FALSE)),ISBLANK(VLOOKUP($E308&amp;$D$85&amp;$D$86,'CCG data'!$A:$AD,'CCG data'!C$3,FALSE))),"",VLOOKUP($E308&amp;$D$85&amp;$D$86,'CCG data'!$A:$AD,'CCG data'!C$3,FALSE))</f>
        <v>0.76687116564417179</v>
      </c>
      <c r="S308" s="246"/>
      <c r="T308" s="246">
        <f>IF(OR(ISERROR(VLOOKUP($E308&amp;$D$85&amp;$D$86,'CCG data'!$A:$AD,'CCG data'!D$3,FALSE)),ISBLANK(VLOOKUP($E308&amp;$D$85&amp;$D$86,'CCG data'!$A:$AD,'CCG data'!D$3,FALSE))),"",VLOOKUP($E308&amp;$D$85&amp;$D$86,'CCG data'!$A:$AD,'CCG data'!D$3,FALSE))</f>
        <v>8.7934560327198361E-2</v>
      </c>
      <c r="U308" s="246"/>
      <c r="V308" s="246">
        <f>IF(OR(ISERROR(VLOOKUP($E308&amp;$D$85&amp;$D$86,'CCG data'!$A:$AD,'CCG data'!E$3,FALSE)),ISBLANK(VLOOKUP($E308&amp;$D$85&amp;$D$86,'CCG data'!$A:$AD,'CCG data'!E$3,FALSE))),"",VLOOKUP($E308&amp;$D$85&amp;$D$86,'CCG data'!$A:$AD,'CCG data'!E$3,FALSE))</f>
        <v>0.14519427402862986</v>
      </c>
      <c r="W308" s="387"/>
      <c r="Z308" s="178">
        <f>IFERROR(VLOOKUP($E308&amp;$D$86, Outliers!$A$4:$P$214,13,FALSE),"0")</f>
        <v>0</v>
      </c>
      <c r="AA308" s="178">
        <f>IFERROR(VLOOKUP($E308&amp;$D$86, Outliers!$A$4:$P$214,14,FALSE),"0")</f>
        <v>0</v>
      </c>
      <c r="AB308" s="178">
        <f>IFERROR(VLOOKUP($E308&amp;$D$86, Outliers!$A$4:$P$214,15,FALSE),"0")</f>
        <v>1</v>
      </c>
    </row>
    <row r="309" spans="4:28" x14ac:dyDescent="0.25">
      <c r="D309" s="301"/>
      <c r="E309" s="107" t="s">
        <v>27</v>
      </c>
      <c r="F309" s="99" t="str">
        <f>IF(P308="","",VLOOKUP($E308&amp;$D$85&amp;$D$86,'CCG data'!$A:$AD,'CCG data'!W$3,FALSE))</f>
        <v/>
      </c>
      <c r="G309" s="100" t="str">
        <f>IF(P308="","",VLOOKUP($E308&amp;$D$85&amp;$D$86,'CCG data'!$A:$AD,'CCG data'!X$3,FALSE))</f>
        <v/>
      </c>
      <c r="H309" s="100">
        <f>IF(R308="","",VLOOKUP($E308&amp;$D$85&amp;$D$86,'CCG data'!$A:$AD,'CCG data'!Y$3,FALSE))</f>
        <v>98.9</v>
      </c>
      <c r="I309" s="100">
        <f>IF(R308="","",VLOOKUP($E308&amp;$D$85&amp;$D$86,'CCG data'!$A:$AD,'CCG data'!Z$3,FALSE))</f>
        <v>121.2</v>
      </c>
      <c r="J309" s="100">
        <f>IF(T308="","",VLOOKUP($E308&amp;$D$85&amp;$D$86,'CCG data'!$A:$AD,'CCG data'!AA$3,FALSE))</f>
        <v>10.1</v>
      </c>
      <c r="K309" s="100">
        <f>IF(T308="","",VLOOKUP($E308&amp;$D$85&amp;$D$86,'CCG data'!$A:$AD,'CCG data'!AB$3,FALSE))</f>
        <v>18.600000000000001</v>
      </c>
      <c r="L309" s="100">
        <f>IF(V308="","",VLOOKUP($E308&amp;$D$85&amp;$D$86,'CCG data'!$A:$AD,'CCG data'!AC$3,FALSE))</f>
        <v>15.8</v>
      </c>
      <c r="M309" s="100">
        <f>IF(V308="","",VLOOKUP($E308&amp;$D$85&amp;$D$86,'CCG data'!$A:$AD,'CCG data'!AD$3,FALSE))</f>
        <v>25.4</v>
      </c>
      <c r="N309" s="304"/>
      <c r="P309" s="162" t="str">
        <f>IF(P308="","",VLOOKUP($E308&amp;$D$85&amp;$D$86,'CCG data'!$A:$AD,'CCG data'!I$3,FALSE))</f>
        <v/>
      </c>
      <c r="Q309" s="15" t="str">
        <f>IF(P308="","",VLOOKUP($E308&amp;$D$85&amp;$D$86,'CCG data'!$A:$AD,'CCG data'!J$3,FALSE))</f>
        <v/>
      </c>
      <c r="R309" s="15">
        <f>IF(R308="","",VLOOKUP($E308&amp;$D$85&amp;$D$86,'CCG data'!$A:$AD,'CCG data'!K$3,FALSE))</f>
        <v>0.72699999999999998</v>
      </c>
      <c r="S309" s="15">
        <f>IF(R308="","",VLOOKUP($E308&amp;$D$85&amp;$D$86,'CCG data'!$A:$AD,'CCG data'!L$3,FALSE))</f>
        <v>0.80200000000000005</v>
      </c>
      <c r="T309" s="15">
        <f>IF(T308="","",VLOOKUP($E308&amp;$D$85&amp;$D$86,'CCG data'!$A:$AD,'CCG data'!M$3,FALSE))</f>
        <v>6.6000000000000003E-2</v>
      </c>
      <c r="U309" s="15">
        <f>IF(T308="","",VLOOKUP($E308&amp;$D$85&amp;$D$86,'CCG data'!$A:$AD,'CCG data'!N$3,FALSE))</f>
        <v>0.11600000000000001</v>
      </c>
      <c r="V309" s="15">
        <f>IF(V308="","",VLOOKUP($E308&amp;$D$85&amp;$D$86,'CCG data'!$A:$AD,'CCG data'!O$3,FALSE))</f>
        <v>0.11700000000000001</v>
      </c>
      <c r="W309" s="142">
        <f>IF(V308="","",VLOOKUP($E308&amp;$D$85&amp;$D$86,'CCG data'!$A:$AD,'CCG data'!P$3,FALSE))</f>
        <v>0.17899999999999999</v>
      </c>
      <c r="Z309" s="178" t="str">
        <f>IFERROR(VLOOKUP($E309&amp;$D$86, Outliers!$A$4:$P$214,13,FALSE),"0")</f>
        <v>0</v>
      </c>
      <c r="AA309" s="178" t="str">
        <f>IFERROR(VLOOKUP($E309&amp;$D$86, Outliers!$A$4:$P$214,14,FALSE),"0")</f>
        <v>0</v>
      </c>
      <c r="AB309" s="178" t="str">
        <f>IFERROR(VLOOKUP($E309&amp;$D$86, Outliers!$A$4:$P$214,15,FALSE),"0")</f>
        <v>0</v>
      </c>
    </row>
    <row r="310" spans="4:28" ht="15.75" x14ac:dyDescent="0.25">
      <c r="D310" s="301"/>
      <c r="E310" s="108" t="s">
        <v>247</v>
      </c>
      <c r="F310" s="372" t="str">
        <f>IF(OR(ISERROR(VLOOKUP($E310&amp;$D$85&amp;$D$86,'CCG data'!$A:$AD,'CCG data'!R$3,FALSE)),ISBLANK(VLOOKUP($E310&amp;$D$85&amp;$D$86,'CCG data'!$A:$AD,'CCG data'!R$3,FALSE))),"",VLOOKUP($E310&amp;$D$85&amp;$D$86,'CCG data'!$A:$AD,'CCG data'!R$3,FALSE))</f>
        <v/>
      </c>
      <c r="G310" s="373"/>
      <c r="H310" s="373">
        <f>IF(OR(ISERROR(VLOOKUP($E310&amp;$D$85&amp;$D$86,'CCG data'!$A:$AD,'CCG data'!S$3,FALSE)),ISBLANK(VLOOKUP($E310&amp;$D$85&amp;$D$86,'CCG data'!$A:$AD,'CCG data'!S$3,FALSE))),"",VLOOKUP($E310&amp;$D$85&amp;$D$86,'CCG data'!$A:$AD,'CCG data'!S$3,FALSE))</f>
        <v>94.8</v>
      </c>
      <c r="I310" s="373"/>
      <c r="J310" s="373">
        <f>IF(OR(ISERROR(VLOOKUP($E310&amp;$D$85&amp;$D$86,'CCG data'!$A:$AD,'CCG data'!T$3,FALSE)),ISBLANK(VLOOKUP($E310&amp;$D$85&amp;$D$86,'CCG data'!$A:$AD,'CCG data'!T$3,FALSE))),"",VLOOKUP($E310&amp;$D$85&amp;$D$86,'CCG data'!$A:$AD,'CCG data'!T$3,FALSE))</f>
        <v>12</v>
      </c>
      <c r="K310" s="373"/>
      <c r="L310" s="373">
        <f>IF(OR(ISERROR(VLOOKUP($E310&amp;$D$85&amp;$D$86,'CCG data'!$A:$AD,'CCG data'!U$3,FALSE)),ISBLANK(VLOOKUP($E310&amp;$D$85&amp;$D$86,'CCG data'!$A:$AD,'CCG data'!U$3,FALSE))),"",VLOOKUP($E310&amp;$D$85&amp;$D$86,'CCG data'!$A:$AD,'CCG data'!U$3,FALSE))</f>
        <v>24.6</v>
      </c>
      <c r="M310" s="374"/>
      <c r="N310" s="303">
        <f>IF(OR(ISERROR(VLOOKUP($E310&amp;$D$85&amp;$D$86,'CCG data'!$A:$AD,'CCG data'!G$3,FALSE)),ISBLANK(VLOOKUP($E310&amp;$D$85&amp;$D$86,'CCG data'!$A:$AD,'CCG data'!G$3,FALSE))),"",VLOOKUP($E310&amp;$D$85&amp;$D$86,'CCG data'!$A:$AD,'CCG data'!G$3,FALSE))</f>
        <v>517</v>
      </c>
      <c r="P310" s="354" t="str">
        <f>IF(OR(ISERROR(VLOOKUP($E310&amp;$D$85&amp;$D$86,'CCG data'!$A:$AD,'CCG data'!B$3,FALSE)),ISBLANK(VLOOKUP($E310&amp;$D$85&amp;$D$86,'CCG data'!$A:$AD,'CCG data'!B$3,FALSE))),"",VLOOKUP($E310&amp;$D$85&amp;$D$86,'CCG data'!$A:$AD,'CCG data'!B$3,FALSE))</f>
        <v/>
      </c>
      <c r="Q310" s="246"/>
      <c r="R310" s="246">
        <f>IF(OR(ISERROR(VLOOKUP($E310&amp;$D$85&amp;$D$86,'CCG data'!$A:$AD,'CCG data'!C$3,FALSE)),ISBLANK(VLOOKUP($E310&amp;$D$85&amp;$D$86,'CCG data'!$A:$AD,'CCG data'!C$3,FALSE))),"",VLOOKUP($E310&amp;$D$85&amp;$D$86,'CCG data'!$A:$AD,'CCG data'!C$3,FALSE))</f>
        <v>0.72533849129593808</v>
      </c>
      <c r="S310" s="246"/>
      <c r="T310" s="246">
        <f>IF(OR(ISERROR(VLOOKUP($E310&amp;$D$85&amp;$D$86,'CCG data'!$A:$AD,'CCG data'!D$3,FALSE)),ISBLANK(VLOOKUP($E310&amp;$D$85&amp;$D$86,'CCG data'!$A:$AD,'CCG data'!D$3,FALSE))),"",VLOOKUP($E310&amp;$D$85&amp;$D$86,'CCG data'!$A:$AD,'CCG data'!D$3,FALSE))</f>
        <v>8.7040618955512572E-2</v>
      </c>
      <c r="U310" s="246"/>
      <c r="V310" s="246">
        <f>IF(OR(ISERROR(VLOOKUP($E310&amp;$D$85&amp;$D$86,'CCG data'!$A:$AD,'CCG data'!E$3,FALSE)),ISBLANK(VLOOKUP($E310&amp;$D$85&amp;$D$86,'CCG data'!$A:$AD,'CCG data'!E$3,FALSE))),"",VLOOKUP($E310&amp;$D$85&amp;$D$86,'CCG data'!$A:$AD,'CCG data'!E$3,FALSE))</f>
        <v>0.18762088974854932</v>
      </c>
      <c r="W310" s="387"/>
      <c r="Z310" s="178">
        <f>IFERROR(VLOOKUP($E310&amp;$D$86, Outliers!$A$4:$P$214,13,FALSE),"0")</f>
        <v>1</v>
      </c>
      <c r="AA310" s="178">
        <f>IFERROR(VLOOKUP($E310&amp;$D$86, Outliers!$A$4:$P$214,14,FALSE),"0")</f>
        <v>0</v>
      </c>
      <c r="AB310" s="178">
        <f>IFERROR(VLOOKUP($E310&amp;$D$86, Outliers!$A$4:$P$214,15,FALSE),"0")</f>
        <v>0</v>
      </c>
    </row>
    <row r="311" spans="4:28" x14ac:dyDescent="0.25">
      <c r="D311" s="301"/>
      <c r="E311" s="107" t="s">
        <v>27</v>
      </c>
      <c r="F311" s="99" t="str">
        <f>IF(P310="","",VLOOKUP($E310&amp;$D$85&amp;$D$86,'CCG data'!$A:$AD,'CCG data'!W$3,FALSE))</f>
        <v/>
      </c>
      <c r="G311" s="100" t="str">
        <f>IF(P310="","",VLOOKUP($E310&amp;$D$85&amp;$D$86,'CCG data'!$A:$AD,'CCG data'!X$3,FALSE))</f>
        <v/>
      </c>
      <c r="H311" s="100">
        <f>IF(R310="","",VLOOKUP($E310&amp;$D$85&amp;$D$86,'CCG data'!$A:$AD,'CCG data'!Y$3,FALSE))</f>
        <v>85.2</v>
      </c>
      <c r="I311" s="100">
        <f>IF(R310="","",VLOOKUP($E310&amp;$D$85&amp;$D$86,'CCG data'!$A:$AD,'CCG data'!Z$3,FALSE))</f>
        <v>104.4</v>
      </c>
      <c r="J311" s="100">
        <f>IF(T310="","",VLOOKUP($E310&amp;$D$85&amp;$D$86,'CCG data'!$A:$AD,'CCG data'!AA$3,FALSE))</f>
        <v>8.5</v>
      </c>
      <c r="K311" s="100">
        <f>IF(T310="","",VLOOKUP($E310&amp;$D$85&amp;$D$86,'CCG data'!$A:$AD,'CCG data'!AB$3,FALSE))</f>
        <v>15.6</v>
      </c>
      <c r="L311" s="100">
        <f>IF(V310="","",VLOOKUP($E310&amp;$D$85&amp;$D$86,'CCG data'!$A:$AD,'CCG data'!AC$3,FALSE))</f>
        <v>19.7</v>
      </c>
      <c r="M311" s="100">
        <f>IF(V310="","",VLOOKUP($E310&amp;$D$85&amp;$D$86,'CCG data'!$A:$AD,'CCG data'!AD$3,FALSE))</f>
        <v>29.5</v>
      </c>
      <c r="N311" s="304"/>
      <c r="P311" s="162" t="str">
        <f>IF(P310="","",VLOOKUP($E310&amp;$D$85&amp;$D$86,'CCG data'!$A:$AD,'CCG data'!I$3,FALSE))</f>
        <v/>
      </c>
      <c r="Q311" s="15" t="str">
        <f>IF(P310="","",VLOOKUP($E310&amp;$D$85&amp;$D$86,'CCG data'!$A:$AD,'CCG data'!J$3,FALSE))</f>
        <v/>
      </c>
      <c r="R311" s="15">
        <f>IF(R310="","",VLOOKUP($E310&amp;$D$85&amp;$D$86,'CCG data'!$A:$AD,'CCG data'!K$3,FALSE))</f>
        <v>0.68500000000000005</v>
      </c>
      <c r="S311" s="15">
        <f>IF(R310="","",VLOOKUP($E310&amp;$D$85&amp;$D$86,'CCG data'!$A:$AD,'CCG data'!L$3,FALSE))</f>
        <v>0.76200000000000001</v>
      </c>
      <c r="T311" s="15">
        <f>IF(T310="","",VLOOKUP($E310&amp;$D$85&amp;$D$86,'CCG data'!$A:$AD,'CCG data'!M$3,FALSE))</f>
        <v>6.6000000000000003E-2</v>
      </c>
      <c r="U311" s="15">
        <f>IF(T310="","",VLOOKUP($E310&amp;$D$85&amp;$D$86,'CCG data'!$A:$AD,'CCG data'!N$3,FALSE))</f>
        <v>0.114</v>
      </c>
      <c r="V311" s="15">
        <f>IF(V310="","",VLOOKUP($E310&amp;$D$85&amp;$D$86,'CCG data'!$A:$AD,'CCG data'!O$3,FALSE))</f>
        <v>0.156</v>
      </c>
      <c r="W311" s="142">
        <f>IF(V310="","",VLOOKUP($E310&amp;$D$85&amp;$D$86,'CCG data'!$A:$AD,'CCG data'!P$3,FALSE))</f>
        <v>0.224</v>
      </c>
      <c r="Z311" s="178" t="str">
        <f>IFERROR(VLOOKUP($E311&amp;$D$86, Outliers!$A$4:$P$214,13,FALSE),"0")</f>
        <v>0</v>
      </c>
      <c r="AA311" s="178" t="str">
        <f>IFERROR(VLOOKUP($E311&amp;$D$86, Outliers!$A$4:$P$214,14,FALSE),"0")</f>
        <v>0</v>
      </c>
      <c r="AB311" s="178" t="str">
        <f>IFERROR(VLOOKUP($E311&amp;$D$86, Outliers!$A$4:$P$214,15,FALSE),"0")</f>
        <v>0</v>
      </c>
    </row>
    <row r="312" spans="4:28" ht="15.75" x14ac:dyDescent="0.25">
      <c r="D312" s="301"/>
      <c r="E312" s="108" t="s">
        <v>248</v>
      </c>
      <c r="F312" s="372" t="str">
        <f>IF(OR(ISERROR(VLOOKUP($E312&amp;$D$85&amp;$D$86,'CCG data'!$A:$AD,'CCG data'!R$3,FALSE)),ISBLANK(VLOOKUP($E312&amp;$D$85&amp;$D$86,'CCG data'!$A:$AD,'CCG data'!R$3,FALSE))),"",VLOOKUP($E312&amp;$D$85&amp;$D$86,'CCG data'!$A:$AD,'CCG data'!R$3,FALSE))</f>
        <v/>
      </c>
      <c r="G312" s="373"/>
      <c r="H312" s="373">
        <f>IF(OR(ISERROR(VLOOKUP($E312&amp;$D$85&amp;$D$86,'CCG data'!$A:$AD,'CCG data'!S$3,FALSE)),ISBLANK(VLOOKUP($E312&amp;$D$85&amp;$D$86,'CCG data'!$A:$AD,'CCG data'!S$3,FALSE))),"",VLOOKUP($E312&amp;$D$85&amp;$D$86,'CCG data'!$A:$AD,'CCG data'!S$3,FALSE))</f>
        <v>125.7</v>
      </c>
      <c r="I312" s="373"/>
      <c r="J312" s="373">
        <f>IF(OR(ISERROR(VLOOKUP($E312&amp;$D$85&amp;$D$86,'CCG data'!$A:$AD,'CCG data'!T$3,FALSE)),ISBLANK(VLOOKUP($E312&amp;$D$85&amp;$D$86,'CCG data'!$A:$AD,'CCG data'!T$3,FALSE))),"",VLOOKUP($E312&amp;$D$85&amp;$D$86,'CCG data'!$A:$AD,'CCG data'!T$3,FALSE))</f>
        <v>24.8</v>
      </c>
      <c r="K312" s="373"/>
      <c r="L312" s="373">
        <f>IF(OR(ISERROR(VLOOKUP($E312&amp;$D$85&amp;$D$86,'CCG data'!$A:$AD,'CCG data'!U$3,FALSE)),ISBLANK(VLOOKUP($E312&amp;$D$85&amp;$D$86,'CCG data'!$A:$AD,'CCG data'!U$3,FALSE))),"",VLOOKUP($E312&amp;$D$85&amp;$D$86,'CCG data'!$A:$AD,'CCG data'!U$3,FALSE))</f>
        <v>34.799999999999997</v>
      </c>
      <c r="M312" s="374"/>
      <c r="N312" s="303">
        <f>IF(OR(ISERROR(VLOOKUP($E312&amp;$D$85&amp;$D$86,'CCG data'!$A:$AD,'CCG data'!G$3,FALSE)),ISBLANK(VLOOKUP($E312&amp;$D$85&amp;$D$86,'CCG data'!$A:$AD,'CCG data'!G$3,FALSE))),"",VLOOKUP($E312&amp;$D$85&amp;$D$86,'CCG data'!$A:$AD,'CCG data'!G$3,FALSE))</f>
        <v>754</v>
      </c>
      <c r="P312" s="354" t="str">
        <f>IF(OR(ISERROR(VLOOKUP($E312&amp;$D$85&amp;$D$86,'CCG data'!$A:$AD,'CCG data'!B$3,FALSE)),ISBLANK(VLOOKUP($E312&amp;$D$85&amp;$D$86,'CCG data'!$A:$AD,'CCG data'!B$3,FALSE))),"",VLOOKUP($E312&amp;$D$85&amp;$D$86,'CCG data'!$A:$AD,'CCG data'!B$3,FALSE))</f>
        <v/>
      </c>
      <c r="Q312" s="246"/>
      <c r="R312" s="246">
        <f>IF(OR(ISERROR(VLOOKUP($E312&amp;$D$85&amp;$D$86,'CCG data'!$A:$AD,'CCG data'!C$3,FALSE)),ISBLANK(VLOOKUP($E312&amp;$D$85&amp;$D$86,'CCG data'!$A:$AD,'CCG data'!C$3,FALSE))),"",VLOOKUP($E312&amp;$D$85&amp;$D$86,'CCG data'!$A:$AD,'CCG data'!C$3,FALSE))</f>
        <v>0.68965517241379315</v>
      </c>
      <c r="S312" s="246"/>
      <c r="T312" s="246">
        <f>IF(OR(ISERROR(VLOOKUP($E312&amp;$D$85&amp;$D$86,'CCG data'!$A:$AD,'CCG data'!D$3,FALSE)),ISBLANK(VLOOKUP($E312&amp;$D$85&amp;$D$86,'CCG data'!$A:$AD,'CCG data'!D$3,FALSE))),"",VLOOKUP($E312&amp;$D$85&amp;$D$86,'CCG data'!$A:$AD,'CCG data'!D$3,FALSE))</f>
        <v>0.1220159151193634</v>
      </c>
      <c r="U312" s="246"/>
      <c r="V312" s="246">
        <f>IF(OR(ISERROR(VLOOKUP($E312&amp;$D$85&amp;$D$86,'CCG data'!$A:$AD,'CCG data'!E$3,FALSE)),ISBLANK(VLOOKUP($E312&amp;$D$85&amp;$D$86,'CCG data'!$A:$AD,'CCG data'!E$3,FALSE))),"",VLOOKUP($E312&amp;$D$85&amp;$D$86,'CCG data'!$A:$AD,'CCG data'!E$3,FALSE))</f>
        <v>0.1883289124668435</v>
      </c>
      <c r="W312" s="387"/>
      <c r="Z312" s="178">
        <f>IFERROR(VLOOKUP($E312&amp;$D$86, Outliers!$A$4:$P$214,13,FALSE),"0")</f>
        <v>0</v>
      </c>
      <c r="AA312" s="178">
        <f>IFERROR(VLOOKUP($E312&amp;$D$86, Outliers!$A$4:$P$214,14,FALSE),"0")</f>
        <v>1</v>
      </c>
      <c r="AB312" s="178">
        <f>IFERROR(VLOOKUP($E312&amp;$D$86, Outliers!$A$4:$P$214,15,FALSE),"0")</f>
        <v>0</v>
      </c>
    </row>
    <row r="313" spans="4:28" x14ac:dyDescent="0.25">
      <c r="D313" s="301"/>
      <c r="E313" s="107" t="s">
        <v>27</v>
      </c>
      <c r="F313" s="99" t="str">
        <f>IF(P312="","",VLOOKUP($E312&amp;$D$85&amp;$D$86,'CCG data'!$A:$AD,'CCG data'!W$3,FALSE))</f>
        <v/>
      </c>
      <c r="G313" s="100" t="str">
        <f>IF(P312="","",VLOOKUP($E312&amp;$D$85&amp;$D$86,'CCG data'!$A:$AD,'CCG data'!X$3,FALSE))</f>
        <v/>
      </c>
      <c r="H313" s="100">
        <f>IF(R312="","",VLOOKUP($E312&amp;$D$85&amp;$D$86,'CCG data'!$A:$AD,'CCG data'!Y$3,FALSE))</f>
        <v>114.9</v>
      </c>
      <c r="I313" s="100">
        <f>IF(R312="","",VLOOKUP($E312&amp;$D$85&amp;$D$86,'CCG data'!$A:$AD,'CCG data'!Z$3,FALSE))</f>
        <v>136.5</v>
      </c>
      <c r="J313" s="100">
        <f>IF(T312="","",VLOOKUP($E312&amp;$D$85&amp;$D$86,'CCG data'!$A:$AD,'CCG data'!AA$3,FALSE))</f>
        <v>19.8</v>
      </c>
      <c r="K313" s="100">
        <f>IF(T312="","",VLOOKUP($E312&amp;$D$85&amp;$D$86,'CCG data'!$A:$AD,'CCG data'!AB$3,FALSE))</f>
        <v>29.9</v>
      </c>
      <c r="L313" s="100">
        <f>IF(V312="","",VLOOKUP($E312&amp;$D$85&amp;$D$86,'CCG data'!$A:$AD,'CCG data'!AC$3,FALSE))</f>
        <v>29.1</v>
      </c>
      <c r="M313" s="100">
        <f>IF(V312="","",VLOOKUP($E312&amp;$D$85&amp;$D$86,'CCG data'!$A:$AD,'CCG data'!AD$3,FALSE))</f>
        <v>40.5</v>
      </c>
      <c r="N313" s="304"/>
      <c r="P313" s="162" t="str">
        <f>IF(P312="","",VLOOKUP($E312&amp;$D$85&amp;$D$86,'CCG data'!$A:$AD,'CCG data'!I$3,FALSE))</f>
        <v/>
      </c>
      <c r="Q313" s="15" t="str">
        <f>IF(P312="","",VLOOKUP($E312&amp;$D$85&amp;$D$86,'CCG data'!$A:$AD,'CCG data'!J$3,FALSE))</f>
        <v/>
      </c>
      <c r="R313" s="15">
        <f>IF(R312="","",VLOOKUP($E312&amp;$D$85&amp;$D$86,'CCG data'!$A:$AD,'CCG data'!K$3,FALSE))</f>
        <v>0.65600000000000003</v>
      </c>
      <c r="S313" s="15">
        <f>IF(R312="","",VLOOKUP($E312&amp;$D$85&amp;$D$86,'CCG data'!$A:$AD,'CCG data'!L$3,FALSE))</f>
        <v>0.72199999999999998</v>
      </c>
      <c r="T313" s="15">
        <f>IF(T312="","",VLOOKUP($E312&amp;$D$85&amp;$D$86,'CCG data'!$A:$AD,'CCG data'!M$3,FALSE))</f>
        <v>0.10100000000000001</v>
      </c>
      <c r="U313" s="15">
        <f>IF(T312="","",VLOOKUP($E312&amp;$D$85&amp;$D$86,'CCG data'!$A:$AD,'CCG data'!N$3,FALSE))</f>
        <v>0.14699999999999999</v>
      </c>
      <c r="V313" s="15">
        <f>IF(V312="","",VLOOKUP($E312&amp;$D$85&amp;$D$86,'CCG data'!$A:$AD,'CCG data'!O$3,FALSE))</f>
        <v>0.16200000000000001</v>
      </c>
      <c r="W313" s="142">
        <f>IF(V312="","",VLOOKUP($E312&amp;$D$85&amp;$D$86,'CCG data'!$A:$AD,'CCG data'!P$3,FALSE))</f>
        <v>0.218</v>
      </c>
      <c r="Z313" s="178" t="str">
        <f>IFERROR(VLOOKUP($E313&amp;$D$86, Outliers!$A$4:$P$214,13,FALSE),"0")</f>
        <v>0</v>
      </c>
      <c r="AA313" s="178" t="str">
        <f>IFERROR(VLOOKUP($E313&amp;$D$86, Outliers!$A$4:$P$214,14,FALSE),"0")</f>
        <v>0</v>
      </c>
      <c r="AB313" s="178" t="str">
        <f>IFERROR(VLOOKUP($E313&amp;$D$86, Outliers!$A$4:$P$214,15,FALSE),"0")</f>
        <v>0</v>
      </c>
    </row>
    <row r="314" spans="4:28" ht="15.75" x14ac:dyDescent="0.25">
      <c r="D314" s="301"/>
      <c r="E314" s="108" t="s">
        <v>249</v>
      </c>
      <c r="F314" s="372" t="str">
        <f>IF(OR(ISERROR(VLOOKUP($E314&amp;$D$85&amp;$D$86,'CCG data'!$A:$AD,'CCG data'!R$3,FALSE)),ISBLANK(VLOOKUP($E314&amp;$D$85&amp;$D$86,'CCG data'!$A:$AD,'CCG data'!R$3,FALSE))),"",VLOOKUP($E314&amp;$D$85&amp;$D$86,'CCG data'!$A:$AD,'CCG data'!R$3,FALSE))</f>
        <v/>
      </c>
      <c r="G314" s="373"/>
      <c r="H314" s="373">
        <f>IF(OR(ISERROR(VLOOKUP($E314&amp;$D$85&amp;$D$86,'CCG data'!$A:$AD,'CCG data'!S$3,FALSE)),ISBLANK(VLOOKUP($E314&amp;$D$85&amp;$D$86,'CCG data'!$A:$AD,'CCG data'!S$3,FALSE))),"",VLOOKUP($E314&amp;$D$85&amp;$D$86,'CCG data'!$A:$AD,'CCG data'!S$3,FALSE))</f>
        <v>117.5</v>
      </c>
      <c r="I314" s="373"/>
      <c r="J314" s="373">
        <f>IF(OR(ISERROR(VLOOKUP($E314&amp;$D$85&amp;$D$86,'CCG data'!$A:$AD,'CCG data'!T$3,FALSE)),ISBLANK(VLOOKUP($E314&amp;$D$85&amp;$D$86,'CCG data'!$A:$AD,'CCG data'!T$3,FALSE))),"",VLOOKUP($E314&amp;$D$85&amp;$D$86,'CCG data'!$A:$AD,'CCG data'!T$3,FALSE))</f>
        <v>13.3</v>
      </c>
      <c r="K314" s="373"/>
      <c r="L314" s="373">
        <f>IF(OR(ISERROR(VLOOKUP($E314&amp;$D$85&amp;$D$86,'CCG data'!$A:$AD,'CCG data'!U$3,FALSE)),ISBLANK(VLOOKUP($E314&amp;$D$85&amp;$D$86,'CCG data'!$A:$AD,'CCG data'!U$3,FALSE))),"",VLOOKUP($E314&amp;$D$85&amp;$D$86,'CCG data'!$A:$AD,'CCG data'!U$3,FALSE))</f>
        <v>44.5</v>
      </c>
      <c r="M314" s="374"/>
      <c r="N314" s="303">
        <f>IF(OR(ISERROR(VLOOKUP($E314&amp;$D$85&amp;$D$86,'CCG data'!$A:$AD,'CCG data'!G$3,FALSE)),ISBLANK(VLOOKUP($E314&amp;$D$85&amp;$D$86,'CCG data'!$A:$AD,'CCG data'!G$3,FALSE))),"",VLOOKUP($E314&amp;$D$85&amp;$D$86,'CCG data'!$A:$AD,'CCG data'!G$3,FALSE))</f>
        <v>533</v>
      </c>
      <c r="P314" s="354" t="str">
        <f>IF(OR(ISERROR(VLOOKUP($E314&amp;$D$85&amp;$D$86,'CCG data'!$A:$AD,'CCG data'!B$3,FALSE)),ISBLANK(VLOOKUP($E314&amp;$D$85&amp;$D$86,'CCG data'!$A:$AD,'CCG data'!B$3,FALSE))),"",VLOOKUP($E314&amp;$D$85&amp;$D$86,'CCG data'!$A:$AD,'CCG data'!B$3,FALSE))</f>
        <v/>
      </c>
      <c r="Q314" s="246"/>
      <c r="R314" s="246">
        <f>IF(OR(ISERROR(VLOOKUP($E314&amp;$D$85&amp;$D$86,'CCG data'!$A:$AD,'CCG data'!C$3,FALSE)),ISBLANK(VLOOKUP($E314&amp;$D$85&amp;$D$86,'CCG data'!$A:$AD,'CCG data'!C$3,FALSE))),"",VLOOKUP($E314&amp;$D$85&amp;$D$86,'CCG data'!$A:$AD,'CCG data'!C$3,FALSE))</f>
        <v>0.67542213883677293</v>
      </c>
      <c r="S314" s="246"/>
      <c r="T314" s="246">
        <f>IF(OR(ISERROR(VLOOKUP($E314&amp;$D$85&amp;$D$86,'CCG data'!$A:$AD,'CCG data'!D$3,FALSE)),ISBLANK(VLOOKUP($E314&amp;$D$85&amp;$D$86,'CCG data'!$A:$AD,'CCG data'!D$3,FALSE))),"",VLOOKUP($E314&amp;$D$85&amp;$D$86,'CCG data'!$A:$AD,'CCG data'!D$3,FALSE))</f>
        <v>6.7542213883677302E-2</v>
      </c>
      <c r="U314" s="246"/>
      <c r="V314" s="246">
        <f>IF(OR(ISERROR(VLOOKUP($E314&amp;$D$85&amp;$D$86,'CCG data'!$A:$AD,'CCG data'!E$3,FALSE)),ISBLANK(VLOOKUP($E314&amp;$D$85&amp;$D$86,'CCG data'!$A:$AD,'CCG data'!E$3,FALSE))),"",VLOOKUP($E314&amp;$D$85&amp;$D$86,'CCG data'!$A:$AD,'CCG data'!E$3,FALSE))</f>
        <v>0.25703564727954969</v>
      </c>
      <c r="W314" s="387"/>
      <c r="Z314" s="178">
        <f>IFERROR(VLOOKUP($E314&amp;$D$86, Outliers!$A$4:$P$214,13,FALSE),"0")</f>
        <v>0</v>
      </c>
      <c r="AA314" s="178">
        <f>IFERROR(VLOOKUP($E314&amp;$D$86, Outliers!$A$4:$P$214,14,FALSE),"0")</f>
        <v>0</v>
      </c>
      <c r="AB314" s="178">
        <f>IFERROR(VLOOKUP($E314&amp;$D$86, Outliers!$A$4:$P$214,15,FALSE),"0")</f>
        <v>1</v>
      </c>
    </row>
    <row r="315" spans="4:28" x14ac:dyDescent="0.25">
      <c r="D315" s="301"/>
      <c r="E315" s="107" t="s">
        <v>27</v>
      </c>
      <c r="F315" s="99" t="str">
        <f>IF(P314="","",VLOOKUP($E314&amp;$D$85&amp;$D$86,'CCG data'!$A:$AD,'CCG data'!W$3,FALSE))</f>
        <v/>
      </c>
      <c r="G315" s="100" t="str">
        <f>IF(P314="","",VLOOKUP($E314&amp;$D$85&amp;$D$86,'CCG data'!$A:$AD,'CCG data'!X$3,FALSE))</f>
        <v/>
      </c>
      <c r="H315" s="100">
        <f>IF(R314="","",VLOOKUP($E314&amp;$D$85&amp;$D$86,'CCG data'!$A:$AD,'CCG data'!Y$3,FALSE))</f>
        <v>105.4</v>
      </c>
      <c r="I315" s="100">
        <f>IF(R314="","",VLOOKUP($E314&amp;$D$85&amp;$D$86,'CCG data'!$A:$AD,'CCG data'!Z$3,FALSE))</f>
        <v>129.6</v>
      </c>
      <c r="J315" s="100">
        <f>IF(T314="","",VLOOKUP($E314&amp;$D$85&amp;$D$86,'CCG data'!$A:$AD,'CCG data'!AA$3,FALSE))</f>
        <v>9</v>
      </c>
      <c r="K315" s="100">
        <f>IF(T314="","",VLOOKUP($E314&amp;$D$85&amp;$D$86,'CCG data'!$A:$AD,'CCG data'!AB$3,FALSE))</f>
        <v>17.7</v>
      </c>
      <c r="L315" s="100">
        <f>IF(V314="","",VLOOKUP($E314&amp;$D$85&amp;$D$86,'CCG data'!$A:$AD,'CCG data'!AC$3,FALSE))</f>
        <v>37.1</v>
      </c>
      <c r="M315" s="100">
        <f>IF(V314="","",VLOOKUP($E314&amp;$D$85&amp;$D$86,'CCG data'!$A:$AD,'CCG data'!AD$3,FALSE))</f>
        <v>52</v>
      </c>
      <c r="N315" s="304"/>
      <c r="P315" s="162" t="str">
        <f>IF(P314="","",VLOOKUP($E314&amp;$D$85&amp;$D$86,'CCG data'!$A:$AD,'CCG data'!I$3,FALSE))</f>
        <v/>
      </c>
      <c r="Q315" s="15" t="str">
        <f>IF(P314="","",VLOOKUP($E314&amp;$D$85&amp;$D$86,'CCG data'!$A:$AD,'CCG data'!J$3,FALSE))</f>
        <v/>
      </c>
      <c r="R315" s="15">
        <f>IF(R314="","",VLOOKUP($E314&amp;$D$85&amp;$D$86,'CCG data'!$A:$AD,'CCG data'!K$3,FALSE))</f>
        <v>0.63500000000000001</v>
      </c>
      <c r="S315" s="15">
        <f>IF(R314="","",VLOOKUP($E314&amp;$D$85&amp;$D$86,'CCG data'!$A:$AD,'CCG data'!L$3,FALSE))</f>
        <v>0.71399999999999997</v>
      </c>
      <c r="T315" s="15">
        <f>IF(T314="","",VLOOKUP($E314&amp;$D$85&amp;$D$86,'CCG data'!$A:$AD,'CCG data'!M$3,FALSE))</f>
        <v>4.9000000000000002E-2</v>
      </c>
      <c r="U315" s="15">
        <f>IF(T314="","",VLOOKUP($E314&amp;$D$85&amp;$D$86,'CCG data'!$A:$AD,'CCG data'!N$3,FALSE))</f>
        <v>9.1999999999999998E-2</v>
      </c>
      <c r="V315" s="15">
        <f>IF(V314="","",VLOOKUP($E314&amp;$D$85&amp;$D$86,'CCG data'!$A:$AD,'CCG data'!O$3,FALSE))</f>
        <v>0.222</v>
      </c>
      <c r="W315" s="142">
        <f>IF(V314="","",VLOOKUP($E314&amp;$D$85&amp;$D$86,'CCG data'!$A:$AD,'CCG data'!P$3,FALSE))</f>
        <v>0.29599999999999999</v>
      </c>
      <c r="Z315" s="178" t="str">
        <f>IFERROR(VLOOKUP($E315&amp;$D$86, Outliers!$A$4:$P$214,13,FALSE),"0")</f>
        <v>0</v>
      </c>
      <c r="AA315" s="178" t="str">
        <f>IFERROR(VLOOKUP($E315&amp;$D$86, Outliers!$A$4:$P$214,14,FALSE),"0")</f>
        <v>0</v>
      </c>
      <c r="AB315" s="178" t="str">
        <f>IFERROR(VLOOKUP($E315&amp;$D$86, Outliers!$A$4:$P$214,15,FALSE),"0")</f>
        <v>0</v>
      </c>
    </row>
    <row r="316" spans="4:28" ht="15.75" x14ac:dyDescent="0.25">
      <c r="D316" s="301"/>
      <c r="E316" s="108" t="s">
        <v>250</v>
      </c>
      <c r="F316" s="372" t="str">
        <f>IF(OR(ISERROR(VLOOKUP($E316&amp;$D$85&amp;$D$86,'CCG data'!$A:$AD,'CCG data'!R$3,FALSE)),ISBLANK(VLOOKUP($E316&amp;$D$85&amp;$D$86,'CCG data'!$A:$AD,'CCG data'!R$3,FALSE))),"",VLOOKUP($E316&amp;$D$85&amp;$D$86,'CCG data'!$A:$AD,'CCG data'!R$3,FALSE))</f>
        <v/>
      </c>
      <c r="G316" s="373"/>
      <c r="H316" s="373">
        <f>IF(OR(ISERROR(VLOOKUP($E316&amp;$D$85&amp;$D$86,'CCG data'!$A:$AD,'CCG data'!S$3,FALSE)),ISBLANK(VLOOKUP($E316&amp;$D$85&amp;$D$86,'CCG data'!$A:$AD,'CCG data'!S$3,FALSE))),"",VLOOKUP($E316&amp;$D$85&amp;$D$86,'CCG data'!$A:$AD,'CCG data'!S$3,FALSE))</f>
        <v>133.6</v>
      </c>
      <c r="I316" s="373"/>
      <c r="J316" s="373">
        <f>IF(OR(ISERROR(VLOOKUP($E316&amp;$D$85&amp;$D$86,'CCG data'!$A:$AD,'CCG data'!T$3,FALSE)),ISBLANK(VLOOKUP($E316&amp;$D$85&amp;$D$86,'CCG data'!$A:$AD,'CCG data'!T$3,FALSE))),"",VLOOKUP($E316&amp;$D$85&amp;$D$86,'CCG data'!$A:$AD,'CCG data'!T$3,FALSE))</f>
        <v>21</v>
      </c>
      <c r="K316" s="373"/>
      <c r="L316" s="373">
        <f>IF(OR(ISERROR(VLOOKUP($E316&amp;$D$85&amp;$D$86,'CCG data'!$A:$AD,'CCG data'!U$3,FALSE)),ISBLANK(VLOOKUP($E316&amp;$D$85&amp;$D$86,'CCG data'!$A:$AD,'CCG data'!U$3,FALSE))),"",VLOOKUP($E316&amp;$D$85&amp;$D$86,'CCG data'!$A:$AD,'CCG data'!U$3,FALSE))</f>
        <v>32.9</v>
      </c>
      <c r="M316" s="374"/>
      <c r="N316" s="303">
        <f>IF(OR(ISERROR(VLOOKUP($E316&amp;$D$85&amp;$D$86,'CCG data'!$A:$AD,'CCG data'!G$3,FALSE)),ISBLANK(VLOOKUP($E316&amp;$D$85&amp;$D$86,'CCG data'!$A:$AD,'CCG data'!G$3,FALSE))),"",VLOOKUP($E316&amp;$D$85&amp;$D$86,'CCG data'!$A:$AD,'CCG data'!G$3,FALSE))</f>
        <v>1863</v>
      </c>
      <c r="P316" s="354" t="str">
        <f>IF(OR(ISERROR(VLOOKUP($E316&amp;$D$85&amp;$D$86,'CCG data'!$A:$AD,'CCG data'!B$3,FALSE)),ISBLANK(VLOOKUP($E316&amp;$D$85&amp;$D$86,'CCG data'!$A:$AD,'CCG data'!B$3,FALSE))),"",VLOOKUP($E316&amp;$D$85&amp;$D$86,'CCG data'!$A:$AD,'CCG data'!B$3,FALSE))</f>
        <v/>
      </c>
      <c r="Q316" s="246"/>
      <c r="R316" s="246">
        <f>IF(OR(ISERROR(VLOOKUP($E316&amp;$D$85&amp;$D$86,'CCG data'!$A:$AD,'CCG data'!C$3,FALSE)),ISBLANK(VLOOKUP($E316&amp;$D$85&amp;$D$86,'CCG data'!$A:$AD,'CCG data'!C$3,FALSE))),"",VLOOKUP($E316&amp;$D$85&amp;$D$86,'CCG data'!$A:$AD,'CCG data'!C$3,FALSE))</f>
        <v>0.7241009125067096</v>
      </c>
      <c r="S316" s="246"/>
      <c r="T316" s="246">
        <f>IF(OR(ISERROR(VLOOKUP($E316&amp;$D$85&amp;$D$86,'CCG data'!$A:$AD,'CCG data'!D$3,FALSE)),ISBLANK(VLOOKUP($E316&amp;$D$85&amp;$D$86,'CCG data'!$A:$AD,'CCG data'!D$3,FALSE))),"",VLOOKUP($E316&amp;$D$85&amp;$D$86,'CCG data'!$A:$AD,'CCG data'!D$3,FALSE))</f>
        <v>0.10037573805689748</v>
      </c>
      <c r="U316" s="246"/>
      <c r="V316" s="246">
        <f>IF(OR(ISERROR(VLOOKUP($E316&amp;$D$85&amp;$D$86,'CCG data'!$A:$AD,'CCG data'!E$3,FALSE)),ISBLANK(VLOOKUP($E316&amp;$D$85&amp;$D$86,'CCG data'!$A:$AD,'CCG data'!E$3,FALSE))),"",VLOOKUP($E316&amp;$D$85&amp;$D$86,'CCG data'!$A:$AD,'CCG data'!E$3,FALSE))</f>
        <v>0.17552334943639292</v>
      </c>
      <c r="W316" s="387"/>
      <c r="Z316" s="178">
        <f>IFERROR(VLOOKUP($E316&amp;$D$86, Outliers!$A$4:$P$214,13,FALSE),"0")</f>
        <v>0</v>
      </c>
      <c r="AA316" s="178">
        <f>IFERROR(VLOOKUP($E316&amp;$D$86, Outliers!$A$4:$P$214,14,FALSE),"0")</f>
        <v>0</v>
      </c>
      <c r="AB316" s="178">
        <f>IFERROR(VLOOKUP($E316&amp;$D$86, Outliers!$A$4:$P$214,15,FALSE),"0")</f>
        <v>0</v>
      </c>
    </row>
    <row r="317" spans="4:28" x14ac:dyDescent="0.25">
      <c r="D317" s="301"/>
      <c r="E317" s="107" t="s">
        <v>27</v>
      </c>
      <c r="F317" s="99" t="str">
        <f>IF(P316="","",VLOOKUP($E316&amp;$D$85&amp;$D$86,'CCG data'!$A:$AD,'CCG data'!W$3,FALSE))</f>
        <v/>
      </c>
      <c r="G317" s="100" t="str">
        <f>IF(P316="","",VLOOKUP($E316&amp;$D$85&amp;$D$86,'CCG data'!$A:$AD,'CCG data'!X$3,FALSE))</f>
        <v/>
      </c>
      <c r="H317" s="100">
        <f>IF(R316="","",VLOOKUP($E316&amp;$D$85&amp;$D$86,'CCG data'!$A:$AD,'CCG data'!Y$3,FALSE))</f>
        <v>126.5</v>
      </c>
      <c r="I317" s="100">
        <f>IF(R316="","",VLOOKUP($E316&amp;$D$85&amp;$D$86,'CCG data'!$A:$AD,'CCG data'!Z$3,FALSE))</f>
        <v>140.69999999999999</v>
      </c>
      <c r="J317" s="100">
        <f>IF(T316="","",VLOOKUP($E316&amp;$D$85&amp;$D$86,'CCG data'!$A:$AD,'CCG data'!AA$3,FALSE))</f>
        <v>18</v>
      </c>
      <c r="K317" s="100">
        <f>IF(T316="","",VLOOKUP($E316&amp;$D$85&amp;$D$86,'CCG data'!$A:$AD,'CCG data'!AB$3,FALSE))</f>
        <v>24</v>
      </c>
      <c r="L317" s="100">
        <f>IF(V316="","",VLOOKUP($E316&amp;$D$85&amp;$D$86,'CCG data'!$A:$AD,'CCG data'!AC$3,FALSE))</f>
        <v>29.3</v>
      </c>
      <c r="M317" s="100">
        <f>IF(V316="","",VLOOKUP($E316&amp;$D$85&amp;$D$86,'CCG data'!$A:$AD,'CCG data'!AD$3,FALSE))</f>
        <v>36.4</v>
      </c>
      <c r="N317" s="304"/>
      <c r="P317" s="162" t="str">
        <f>IF(P316="","",VLOOKUP($E316&amp;$D$85&amp;$D$86,'CCG data'!$A:$AD,'CCG data'!I$3,FALSE))</f>
        <v/>
      </c>
      <c r="Q317" s="15" t="str">
        <f>IF(P316="","",VLOOKUP($E316&amp;$D$85&amp;$D$86,'CCG data'!$A:$AD,'CCG data'!J$3,FALSE))</f>
        <v/>
      </c>
      <c r="R317" s="15">
        <f>IF(R316="","",VLOOKUP($E316&amp;$D$85&amp;$D$86,'CCG data'!$A:$AD,'CCG data'!K$3,FALSE))</f>
        <v>0.70299999999999996</v>
      </c>
      <c r="S317" s="15">
        <f>IF(R316="","",VLOOKUP($E316&amp;$D$85&amp;$D$86,'CCG data'!$A:$AD,'CCG data'!L$3,FALSE))</f>
        <v>0.74399999999999999</v>
      </c>
      <c r="T317" s="15">
        <f>IF(T316="","",VLOOKUP($E316&amp;$D$85&amp;$D$86,'CCG data'!$A:$AD,'CCG data'!M$3,FALSE))</f>
        <v>8.7999999999999995E-2</v>
      </c>
      <c r="U317" s="15">
        <f>IF(T316="","",VLOOKUP($E316&amp;$D$85&amp;$D$86,'CCG data'!$A:$AD,'CCG data'!N$3,FALSE))</f>
        <v>0.115</v>
      </c>
      <c r="V317" s="15">
        <f>IF(V316="","",VLOOKUP($E316&amp;$D$85&amp;$D$86,'CCG data'!$A:$AD,'CCG data'!O$3,FALSE))</f>
        <v>0.159</v>
      </c>
      <c r="W317" s="142">
        <f>IF(V316="","",VLOOKUP($E316&amp;$D$85&amp;$D$86,'CCG data'!$A:$AD,'CCG data'!P$3,FALSE))</f>
        <v>0.193</v>
      </c>
      <c r="Z317" s="178" t="str">
        <f>IFERROR(VLOOKUP($E317&amp;$D$86, Outliers!$A$4:$P$214,13,FALSE),"0")</f>
        <v>0</v>
      </c>
      <c r="AA317" s="178" t="str">
        <f>IFERROR(VLOOKUP($E317&amp;$D$86, Outliers!$A$4:$P$214,14,FALSE),"0")</f>
        <v>0</v>
      </c>
      <c r="AB317" s="178" t="str">
        <f>IFERROR(VLOOKUP($E317&amp;$D$86, Outliers!$A$4:$P$214,15,FALSE),"0")</f>
        <v>0</v>
      </c>
    </row>
    <row r="318" spans="4:28" ht="15.75" x14ac:dyDescent="0.25">
      <c r="D318" s="301"/>
      <c r="E318" s="108" t="s">
        <v>251</v>
      </c>
      <c r="F318" s="372" t="str">
        <f>IF(OR(ISERROR(VLOOKUP($E318&amp;$D$85&amp;$D$86,'CCG data'!$A:$AD,'CCG data'!R$3,FALSE)),ISBLANK(VLOOKUP($E318&amp;$D$85&amp;$D$86,'CCG data'!$A:$AD,'CCG data'!R$3,FALSE))),"",VLOOKUP($E318&amp;$D$85&amp;$D$86,'CCG data'!$A:$AD,'CCG data'!R$3,FALSE))</f>
        <v/>
      </c>
      <c r="G318" s="373"/>
      <c r="H318" s="373">
        <f>IF(OR(ISERROR(VLOOKUP($E318&amp;$D$85&amp;$D$86,'CCG data'!$A:$AD,'CCG data'!S$3,FALSE)),ISBLANK(VLOOKUP($E318&amp;$D$85&amp;$D$86,'CCG data'!$A:$AD,'CCG data'!S$3,FALSE))),"",VLOOKUP($E318&amp;$D$85&amp;$D$86,'CCG data'!$A:$AD,'CCG data'!S$3,FALSE))</f>
        <v>87.9</v>
      </c>
      <c r="I318" s="373"/>
      <c r="J318" s="373">
        <f>IF(OR(ISERROR(VLOOKUP($E318&amp;$D$85&amp;$D$86,'CCG data'!$A:$AD,'CCG data'!T$3,FALSE)),ISBLANK(VLOOKUP($E318&amp;$D$85&amp;$D$86,'CCG data'!$A:$AD,'CCG data'!T$3,FALSE))),"",VLOOKUP($E318&amp;$D$85&amp;$D$86,'CCG data'!$A:$AD,'CCG data'!T$3,FALSE))</f>
        <v>12.7</v>
      </c>
      <c r="K318" s="373"/>
      <c r="L318" s="373">
        <f>IF(OR(ISERROR(VLOOKUP($E318&amp;$D$85&amp;$D$86,'CCG data'!$A:$AD,'CCG data'!U$3,FALSE)),ISBLANK(VLOOKUP($E318&amp;$D$85&amp;$D$86,'CCG data'!$A:$AD,'CCG data'!U$3,FALSE))),"",VLOOKUP($E318&amp;$D$85&amp;$D$86,'CCG data'!$A:$AD,'CCG data'!U$3,FALSE))</f>
        <v>24.2</v>
      </c>
      <c r="M318" s="374"/>
      <c r="N318" s="303">
        <f>IF(OR(ISERROR(VLOOKUP($E318&amp;$D$85&amp;$D$86,'CCG data'!$A:$AD,'CCG data'!G$3,FALSE)),ISBLANK(VLOOKUP($E318&amp;$D$85&amp;$D$86,'CCG data'!$A:$AD,'CCG data'!G$3,FALSE))),"",VLOOKUP($E318&amp;$D$85&amp;$D$86,'CCG data'!$A:$AD,'CCG data'!G$3,FALSE))</f>
        <v>979</v>
      </c>
      <c r="P318" s="354" t="str">
        <f>IF(OR(ISERROR(VLOOKUP($E318&amp;$D$85&amp;$D$86,'CCG data'!$A:$AD,'CCG data'!B$3,FALSE)),ISBLANK(VLOOKUP($E318&amp;$D$85&amp;$D$86,'CCG data'!$A:$AD,'CCG data'!B$3,FALSE))),"",VLOOKUP($E318&amp;$D$85&amp;$D$86,'CCG data'!$A:$AD,'CCG data'!B$3,FALSE))</f>
        <v/>
      </c>
      <c r="Q318" s="246"/>
      <c r="R318" s="246">
        <f>IF(OR(ISERROR(VLOOKUP($E318&amp;$D$85&amp;$D$86,'CCG data'!$A:$AD,'CCG data'!C$3,FALSE)),ISBLANK(VLOOKUP($E318&amp;$D$85&amp;$D$86,'CCG data'!$A:$AD,'CCG data'!C$3,FALSE))),"",VLOOKUP($E318&amp;$D$85&amp;$D$86,'CCG data'!$A:$AD,'CCG data'!C$3,FALSE))</f>
        <v>0.72012257405515834</v>
      </c>
      <c r="S318" s="246"/>
      <c r="T318" s="246">
        <f>IF(OR(ISERROR(VLOOKUP($E318&amp;$D$85&amp;$D$86,'CCG data'!$A:$AD,'CCG data'!D$3,FALSE)),ISBLANK(VLOOKUP($E318&amp;$D$85&amp;$D$86,'CCG data'!$A:$AD,'CCG data'!D$3,FALSE))),"",VLOOKUP($E318&amp;$D$85&amp;$D$86,'CCG data'!$A:$AD,'CCG data'!D$3,FALSE))</f>
        <v>8.784473953013279E-2</v>
      </c>
      <c r="U318" s="246"/>
      <c r="V318" s="246">
        <f>IF(OR(ISERROR(VLOOKUP($E318&amp;$D$85&amp;$D$86,'CCG data'!$A:$AD,'CCG data'!E$3,FALSE)),ISBLANK(VLOOKUP($E318&amp;$D$85&amp;$D$86,'CCG data'!$A:$AD,'CCG data'!E$3,FALSE))),"",VLOOKUP($E318&amp;$D$85&amp;$D$86,'CCG data'!$A:$AD,'CCG data'!E$3,FALSE))</f>
        <v>0.19203268641470889</v>
      </c>
      <c r="W318" s="387"/>
      <c r="Z318" s="178">
        <f>IFERROR(VLOOKUP($E318&amp;$D$86, Outliers!$A$4:$P$214,13,FALSE),"0")</f>
        <v>1</v>
      </c>
      <c r="AA318" s="178">
        <f>IFERROR(VLOOKUP($E318&amp;$D$86, Outliers!$A$4:$P$214,14,FALSE),"0")</f>
        <v>0</v>
      </c>
      <c r="AB318" s="178">
        <f>IFERROR(VLOOKUP($E318&amp;$D$86, Outliers!$A$4:$P$214,15,FALSE),"0")</f>
        <v>0</v>
      </c>
    </row>
    <row r="319" spans="4:28" x14ac:dyDescent="0.25">
      <c r="D319" s="301"/>
      <c r="E319" s="107" t="s">
        <v>27</v>
      </c>
      <c r="F319" s="99" t="str">
        <f>IF(P318="","",VLOOKUP($E318&amp;$D$85&amp;$D$86,'CCG data'!$A:$AD,'CCG data'!W$3,FALSE))</f>
        <v/>
      </c>
      <c r="G319" s="100" t="str">
        <f>IF(P318="","",VLOOKUP($E318&amp;$D$85&amp;$D$86,'CCG data'!$A:$AD,'CCG data'!X$3,FALSE))</f>
        <v/>
      </c>
      <c r="H319" s="100">
        <f>IF(R318="","",VLOOKUP($E318&amp;$D$85&amp;$D$86,'CCG data'!$A:$AD,'CCG data'!Y$3,FALSE))</f>
        <v>81.400000000000006</v>
      </c>
      <c r="I319" s="100">
        <f>IF(R318="","",VLOOKUP($E318&amp;$D$85&amp;$D$86,'CCG data'!$A:$AD,'CCG data'!Z$3,FALSE))</f>
        <v>94.4</v>
      </c>
      <c r="J319" s="100">
        <f>IF(T318="","",VLOOKUP($E318&amp;$D$85&amp;$D$86,'CCG data'!$A:$AD,'CCG data'!AA$3,FALSE))</f>
        <v>10</v>
      </c>
      <c r="K319" s="100">
        <f>IF(T318="","",VLOOKUP($E318&amp;$D$85&amp;$D$86,'CCG data'!$A:$AD,'CCG data'!AB$3,FALSE))</f>
        <v>15.4</v>
      </c>
      <c r="L319" s="100">
        <f>IF(V318="","",VLOOKUP($E318&amp;$D$85&amp;$D$86,'CCG data'!$A:$AD,'CCG data'!AC$3,FALSE))</f>
        <v>20.7</v>
      </c>
      <c r="M319" s="100">
        <f>IF(V318="","",VLOOKUP($E318&amp;$D$85&amp;$D$86,'CCG data'!$A:$AD,'CCG data'!AD$3,FALSE))</f>
        <v>27.7</v>
      </c>
      <c r="N319" s="304"/>
      <c r="P319" s="162" t="str">
        <f>IF(P318="","",VLOOKUP($E318&amp;$D$85&amp;$D$86,'CCG data'!$A:$AD,'CCG data'!I$3,FALSE))</f>
        <v/>
      </c>
      <c r="Q319" s="15" t="str">
        <f>IF(P318="","",VLOOKUP($E318&amp;$D$85&amp;$D$86,'CCG data'!$A:$AD,'CCG data'!J$3,FALSE))</f>
        <v/>
      </c>
      <c r="R319" s="15">
        <f>IF(R318="","",VLOOKUP($E318&amp;$D$85&amp;$D$86,'CCG data'!$A:$AD,'CCG data'!K$3,FALSE))</f>
        <v>0.69099999999999995</v>
      </c>
      <c r="S319" s="15">
        <f>IF(R318="","",VLOOKUP($E318&amp;$D$85&amp;$D$86,'CCG data'!$A:$AD,'CCG data'!L$3,FALSE))</f>
        <v>0.747</v>
      </c>
      <c r="T319" s="15">
        <f>IF(T318="","",VLOOKUP($E318&amp;$D$85&amp;$D$86,'CCG data'!$A:$AD,'CCG data'!M$3,FALSE))</f>
        <v>7.1999999999999995E-2</v>
      </c>
      <c r="U319" s="15">
        <f>IF(T318="","",VLOOKUP($E318&amp;$D$85&amp;$D$86,'CCG data'!$A:$AD,'CCG data'!N$3,FALSE))</f>
        <v>0.107</v>
      </c>
      <c r="V319" s="15">
        <f>IF(V318="","",VLOOKUP($E318&amp;$D$85&amp;$D$86,'CCG data'!$A:$AD,'CCG data'!O$3,FALSE))</f>
        <v>0.16900000000000001</v>
      </c>
      <c r="W319" s="142">
        <f>IF(V318="","",VLOOKUP($E318&amp;$D$85&amp;$D$86,'CCG data'!$A:$AD,'CCG data'!P$3,FALSE))</f>
        <v>0.218</v>
      </c>
      <c r="Z319" s="178" t="str">
        <f>IFERROR(VLOOKUP($E319&amp;$D$86, Outliers!$A$4:$P$214,13,FALSE),"0")</f>
        <v>0</v>
      </c>
      <c r="AA319" s="178" t="str">
        <f>IFERROR(VLOOKUP($E319&amp;$D$86, Outliers!$A$4:$P$214,14,FALSE),"0")</f>
        <v>0</v>
      </c>
      <c r="AB319" s="178" t="str">
        <f>IFERROR(VLOOKUP($E319&amp;$D$86, Outliers!$A$4:$P$214,15,FALSE),"0")</f>
        <v>0</v>
      </c>
    </row>
    <row r="320" spans="4:28" ht="15.75" x14ac:dyDescent="0.25">
      <c r="D320" s="301"/>
      <c r="E320" s="108" t="s">
        <v>252</v>
      </c>
      <c r="F320" s="372" t="str">
        <f>IF(OR(ISERROR(VLOOKUP($E320&amp;$D$85&amp;$D$86,'CCG data'!$A:$AD,'CCG data'!R$3,FALSE)),ISBLANK(VLOOKUP($E320&amp;$D$85&amp;$D$86,'CCG data'!$A:$AD,'CCG data'!R$3,FALSE))),"",VLOOKUP($E320&amp;$D$85&amp;$D$86,'CCG data'!$A:$AD,'CCG data'!R$3,FALSE))</f>
        <v/>
      </c>
      <c r="G320" s="373"/>
      <c r="H320" s="373">
        <f>IF(OR(ISERROR(VLOOKUP($E320&amp;$D$85&amp;$D$86,'CCG data'!$A:$AD,'CCG data'!S$3,FALSE)),ISBLANK(VLOOKUP($E320&amp;$D$85&amp;$D$86,'CCG data'!$A:$AD,'CCG data'!S$3,FALSE))),"",VLOOKUP($E320&amp;$D$85&amp;$D$86,'CCG data'!$A:$AD,'CCG data'!S$3,FALSE))</f>
        <v>116.1</v>
      </c>
      <c r="I320" s="373"/>
      <c r="J320" s="373">
        <f>IF(OR(ISERROR(VLOOKUP($E320&amp;$D$85&amp;$D$86,'CCG data'!$A:$AD,'CCG data'!T$3,FALSE)),ISBLANK(VLOOKUP($E320&amp;$D$85&amp;$D$86,'CCG data'!$A:$AD,'CCG data'!T$3,FALSE))),"",VLOOKUP($E320&amp;$D$85&amp;$D$86,'CCG data'!$A:$AD,'CCG data'!T$3,FALSE))</f>
        <v>12.8</v>
      </c>
      <c r="K320" s="373"/>
      <c r="L320" s="373">
        <f>IF(OR(ISERROR(VLOOKUP($E320&amp;$D$85&amp;$D$86,'CCG data'!$A:$AD,'CCG data'!U$3,FALSE)),ISBLANK(VLOOKUP($E320&amp;$D$85&amp;$D$86,'CCG data'!$A:$AD,'CCG data'!U$3,FALSE))),"",VLOOKUP($E320&amp;$D$85&amp;$D$86,'CCG data'!$A:$AD,'CCG data'!U$3,FALSE))</f>
        <v>38.6</v>
      </c>
      <c r="M320" s="374"/>
      <c r="N320" s="303">
        <f>IF(OR(ISERROR(VLOOKUP($E320&amp;$D$85&amp;$D$86,'CCG data'!$A:$AD,'CCG data'!G$3,FALSE)),ISBLANK(VLOOKUP($E320&amp;$D$85&amp;$D$86,'CCG data'!$A:$AD,'CCG data'!G$3,FALSE))),"",VLOOKUP($E320&amp;$D$85&amp;$D$86,'CCG data'!$A:$AD,'CCG data'!G$3,FALSE))</f>
        <v>1955</v>
      </c>
      <c r="P320" s="354" t="str">
        <f>IF(OR(ISERROR(VLOOKUP($E320&amp;$D$85&amp;$D$86,'CCG data'!$A:$AD,'CCG data'!B$3,FALSE)),ISBLANK(VLOOKUP($E320&amp;$D$85&amp;$D$86,'CCG data'!$A:$AD,'CCG data'!B$3,FALSE))),"",VLOOKUP($E320&amp;$D$85&amp;$D$86,'CCG data'!$A:$AD,'CCG data'!B$3,FALSE))</f>
        <v/>
      </c>
      <c r="Q320" s="246"/>
      <c r="R320" s="246">
        <f>IF(OR(ISERROR(VLOOKUP($E320&amp;$D$85&amp;$D$86,'CCG data'!$A:$AD,'CCG data'!C$3,FALSE)),ISBLANK(VLOOKUP($E320&amp;$D$85&amp;$D$86,'CCG data'!$A:$AD,'CCG data'!C$3,FALSE))),"",VLOOKUP($E320&amp;$D$85&amp;$D$86,'CCG data'!$A:$AD,'CCG data'!C$3,FALSE))</f>
        <v>0.69718670076726341</v>
      </c>
      <c r="S320" s="246"/>
      <c r="T320" s="246">
        <f>IF(OR(ISERROR(VLOOKUP($E320&amp;$D$85&amp;$D$86,'CCG data'!$A:$AD,'CCG data'!D$3,FALSE)),ISBLANK(VLOOKUP($E320&amp;$D$85&amp;$D$86,'CCG data'!$A:$AD,'CCG data'!D$3,FALSE))),"",VLOOKUP($E320&amp;$D$85&amp;$D$86,'CCG data'!$A:$AD,'CCG data'!D$3,FALSE))</f>
        <v>7.1099744245524302E-2</v>
      </c>
      <c r="U320" s="246"/>
      <c r="V320" s="246">
        <f>IF(OR(ISERROR(VLOOKUP($E320&amp;$D$85&amp;$D$86,'CCG data'!$A:$AD,'CCG data'!E$3,FALSE)),ISBLANK(VLOOKUP($E320&amp;$D$85&amp;$D$86,'CCG data'!$A:$AD,'CCG data'!E$3,FALSE))),"",VLOOKUP($E320&amp;$D$85&amp;$D$86,'CCG data'!$A:$AD,'CCG data'!E$3,FALSE))</f>
        <v>0.23171355498721227</v>
      </c>
      <c r="W320" s="387"/>
      <c r="Z320" s="178">
        <f>IFERROR(VLOOKUP($E320&amp;$D$86, Outliers!$A$4:$P$214,13,FALSE),"0")</f>
        <v>1</v>
      </c>
      <c r="AA320" s="178">
        <f>IFERROR(VLOOKUP($E320&amp;$D$86, Outliers!$A$4:$P$214,14,FALSE),"0")</f>
        <v>1</v>
      </c>
      <c r="AB320" s="178">
        <f>IFERROR(VLOOKUP($E320&amp;$D$86, Outliers!$A$4:$P$214,15,FALSE),"0")</f>
        <v>1</v>
      </c>
    </row>
    <row r="321" spans="4:28" x14ac:dyDescent="0.25">
      <c r="D321" s="301"/>
      <c r="E321" s="107" t="s">
        <v>27</v>
      </c>
      <c r="F321" s="99" t="str">
        <f>IF(P320="","",VLOOKUP($E320&amp;$D$85&amp;$D$86,'CCG data'!$A:$AD,'CCG data'!W$3,FALSE))</f>
        <v/>
      </c>
      <c r="G321" s="100" t="str">
        <f>IF(P320="","",VLOOKUP($E320&amp;$D$85&amp;$D$86,'CCG data'!$A:$AD,'CCG data'!X$3,FALSE))</f>
        <v/>
      </c>
      <c r="H321" s="100">
        <f>IF(R320="","",VLOOKUP($E320&amp;$D$85&amp;$D$86,'CCG data'!$A:$AD,'CCG data'!Y$3,FALSE))</f>
        <v>109.9</v>
      </c>
      <c r="I321" s="100">
        <f>IF(R320="","",VLOOKUP($E320&amp;$D$85&amp;$D$86,'CCG data'!$A:$AD,'CCG data'!Z$3,FALSE))</f>
        <v>122.3</v>
      </c>
      <c r="J321" s="100">
        <f>IF(T320="","",VLOOKUP($E320&amp;$D$85&amp;$D$86,'CCG data'!$A:$AD,'CCG data'!AA$3,FALSE))</f>
        <v>10.6</v>
      </c>
      <c r="K321" s="100">
        <f>IF(T320="","",VLOOKUP($E320&amp;$D$85&amp;$D$86,'CCG data'!$A:$AD,'CCG data'!AB$3,FALSE))</f>
        <v>14.9</v>
      </c>
      <c r="L321" s="100">
        <f>IF(V320="","",VLOOKUP($E320&amp;$D$85&amp;$D$86,'CCG data'!$A:$AD,'CCG data'!AC$3,FALSE))</f>
        <v>35.1</v>
      </c>
      <c r="M321" s="100">
        <f>IF(V320="","",VLOOKUP($E320&amp;$D$85&amp;$D$86,'CCG data'!$A:$AD,'CCG data'!AD$3,FALSE))</f>
        <v>42.2</v>
      </c>
      <c r="N321" s="304"/>
      <c r="P321" s="162" t="str">
        <f>IF(P320="","",VLOOKUP($E320&amp;$D$85&amp;$D$86,'CCG data'!$A:$AD,'CCG data'!I$3,FALSE))</f>
        <v/>
      </c>
      <c r="Q321" s="15" t="str">
        <f>IF(P320="","",VLOOKUP($E320&amp;$D$85&amp;$D$86,'CCG data'!$A:$AD,'CCG data'!J$3,FALSE))</f>
        <v/>
      </c>
      <c r="R321" s="15">
        <f>IF(R320="","",VLOOKUP($E320&amp;$D$85&amp;$D$86,'CCG data'!$A:$AD,'CCG data'!K$3,FALSE))</f>
        <v>0.67600000000000005</v>
      </c>
      <c r="S321" s="15">
        <f>IF(R320="","",VLOOKUP($E320&amp;$D$85&amp;$D$86,'CCG data'!$A:$AD,'CCG data'!L$3,FALSE))</f>
        <v>0.71699999999999997</v>
      </c>
      <c r="T321" s="15">
        <f>IF(T320="","",VLOOKUP($E320&amp;$D$85&amp;$D$86,'CCG data'!$A:$AD,'CCG data'!M$3,FALSE))</f>
        <v>6.0999999999999999E-2</v>
      </c>
      <c r="U321" s="15">
        <f>IF(T320="","",VLOOKUP($E320&amp;$D$85&amp;$D$86,'CCG data'!$A:$AD,'CCG data'!N$3,FALSE))</f>
        <v>8.3000000000000004E-2</v>
      </c>
      <c r="V321" s="15">
        <f>IF(V320="","",VLOOKUP($E320&amp;$D$85&amp;$D$86,'CCG data'!$A:$AD,'CCG data'!O$3,FALSE))</f>
        <v>0.214</v>
      </c>
      <c r="W321" s="142">
        <f>IF(V320="","",VLOOKUP($E320&amp;$D$85&amp;$D$86,'CCG data'!$A:$AD,'CCG data'!P$3,FALSE))</f>
        <v>0.251</v>
      </c>
      <c r="Z321" s="178" t="str">
        <f>IFERROR(VLOOKUP($E321&amp;$D$86, Outliers!$A$4:$P$214,13,FALSE),"0")</f>
        <v>0</v>
      </c>
      <c r="AA321" s="178" t="str">
        <f>IFERROR(VLOOKUP($E321&amp;$D$86, Outliers!$A$4:$P$214,14,FALSE),"0")</f>
        <v>0</v>
      </c>
      <c r="AB321" s="178" t="str">
        <f>IFERROR(VLOOKUP($E321&amp;$D$86, Outliers!$A$4:$P$214,15,FALSE),"0")</f>
        <v>0</v>
      </c>
    </row>
    <row r="322" spans="4:28" ht="15.75" x14ac:dyDescent="0.25">
      <c r="D322" s="301"/>
      <c r="E322" s="108" t="s">
        <v>475</v>
      </c>
      <c r="F322" s="372" t="str">
        <f>IF(OR(ISERROR(VLOOKUP($E322&amp;$D$85&amp;$D$86,'CCG data'!$A:$AD,'CCG data'!R$3,FALSE)),ISBLANK(VLOOKUP($E322&amp;$D$85&amp;$D$86,'CCG data'!$A:$AD,'CCG data'!R$3,FALSE))),"",VLOOKUP($E322&amp;$D$85&amp;$D$86,'CCG data'!$A:$AD,'CCG data'!R$3,FALSE))</f>
        <v/>
      </c>
      <c r="G322" s="373"/>
      <c r="H322" s="373">
        <f>IF(OR(ISERROR(VLOOKUP($E322&amp;$D$85&amp;$D$86,'CCG data'!$A:$AD,'CCG data'!S$3,FALSE)),ISBLANK(VLOOKUP($E322&amp;$D$85&amp;$D$86,'CCG data'!$A:$AD,'CCG data'!S$3,FALSE))),"",VLOOKUP($E322&amp;$D$85&amp;$D$86,'CCG data'!$A:$AD,'CCG data'!S$3,FALSE))</f>
        <v>113.8</v>
      </c>
      <c r="I322" s="373"/>
      <c r="J322" s="373">
        <f>IF(OR(ISERROR(VLOOKUP($E322&amp;$D$85&amp;$D$86,'CCG data'!$A:$AD,'CCG data'!T$3,FALSE)),ISBLANK(VLOOKUP($E322&amp;$D$85&amp;$D$86,'CCG data'!$A:$AD,'CCG data'!T$3,FALSE))),"",VLOOKUP($E322&amp;$D$85&amp;$D$86,'CCG data'!$A:$AD,'CCG data'!T$3,FALSE))</f>
        <v>12.3</v>
      </c>
      <c r="K322" s="373"/>
      <c r="L322" s="373">
        <f>IF(OR(ISERROR(VLOOKUP($E322&amp;$D$85&amp;$D$86,'CCG data'!$A:$AD,'CCG data'!U$3,FALSE)),ISBLANK(VLOOKUP($E322&amp;$D$85&amp;$D$86,'CCG data'!$A:$AD,'CCG data'!U$3,FALSE))),"",VLOOKUP($E322&amp;$D$85&amp;$D$86,'CCG data'!$A:$AD,'CCG data'!U$3,FALSE))</f>
        <v>41.5</v>
      </c>
      <c r="M322" s="374"/>
      <c r="N322" s="303">
        <f>IF(OR(ISERROR(VLOOKUP($E322&amp;$D$85&amp;$D$86,'CCG data'!$A:$AD,'CCG data'!G$3,FALSE)),ISBLANK(VLOOKUP($E322&amp;$D$85&amp;$D$86,'CCG data'!$A:$AD,'CCG data'!G$3,FALSE))),"",VLOOKUP($E322&amp;$D$85&amp;$D$86,'CCG data'!$A:$AD,'CCG data'!G$3,FALSE))</f>
        <v>987</v>
      </c>
      <c r="P322" s="354" t="str">
        <f>IF(OR(ISERROR(VLOOKUP($E322&amp;$D$85&amp;$D$86,'CCG data'!$A:$AD,'CCG data'!B$3,FALSE)),ISBLANK(VLOOKUP($E322&amp;$D$85&amp;$D$86,'CCG data'!$A:$AD,'CCG data'!B$3,FALSE))),"",VLOOKUP($E322&amp;$D$85&amp;$D$86,'CCG data'!$A:$AD,'CCG data'!B$3,FALSE))</f>
        <v/>
      </c>
      <c r="Q322" s="246"/>
      <c r="R322" s="246">
        <f>IF(OR(ISERROR(VLOOKUP($E322&amp;$D$85&amp;$D$86,'CCG data'!$A:$AD,'CCG data'!C$3,FALSE)),ISBLANK(VLOOKUP($E322&amp;$D$85&amp;$D$86,'CCG data'!$A:$AD,'CCG data'!C$3,FALSE))),"",VLOOKUP($E322&amp;$D$85&amp;$D$86,'CCG data'!$A:$AD,'CCG data'!C$3,FALSE))</f>
        <v>0.68085106382978722</v>
      </c>
      <c r="S322" s="246"/>
      <c r="T322" s="246">
        <f>IF(OR(ISERROR(VLOOKUP($E322&amp;$D$85&amp;$D$86,'CCG data'!$A:$AD,'CCG data'!D$3,FALSE)),ISBLANK(VLOOKUP($E322&amp;$D$85&amp;$D$86,'CCG data'!$A:$AD,'CCG data'!D$3,FALSE))),"",VLOOKUP($E322&amp;$D$85&amp;$D$86,'CCG data'!$A:$AD,'CCG data'!D$3,FALSE))</f>
        <v>6.3829787234042548E-2</v>
      </c>
      <c r="U322" s="246"/>
      <c r="V322" s="246">
        <f>IF(OR(ISERROR(VLOOKUP($E322&amp;$D$85&amp;$D$86,'CCG data'!$A:$AD,'CCG data'!E$3,FALSE)),ISBLANK(VLOOKUP($E322&amp;$D$85&amp;$D$86,'CCG data'!$A:$AD,'CCG data'!E$3,FALSE))),"",VLOOKUP($E322&amp;$D$85&amp;$D$86,'CCG data'!$A:$AD,'CCG data'!E$3,FALSE))</f>
        <v>0.25531914893617019</v>
      </c>
      <c r="W322" s="387"/>
      <c r="Z322" s="178">
        <f>IFERROR(VLOOKUP($E322&amp;$D$86, Outliers!$A$4:$P$214,13,FALSE),"0")</f>
        <v>0</v>
      </c>
      <c r="AA322" s="178">
        <f>IFERROR(VLOOKUP($E322&amp;$D$86, Outliers!$A$4:$P$214,14,FALSE),"0")</f>
        <v>0</v>
      </c>
      <c r="AB322" s="178">
        <f>IFERROR(VLOOKUP($E322&amp;$D$86, Outliers!$A$4:$P$214,15,FALSE),"0")</f>
        <v>1</v>
      </c>
    </row>
    <row r="323" spans="4:28" x14ac:dyDescent="0.25">
      <c r="D323" s="301"/>
      <c r="E323" s="107" t="s">
        <v>27</v>
      </c>
      <c r="F323" s="99" t="str">
        <f>IF(P322="","",VLOOKUP($E322&amp;$D$85&amp;$D$86,'CCG data'!$A:$AD,'CCG data'!W$3,FALSE))</f>
        <v/>
      </c>
      <c r="G323" s="100" t="str">
        <f>IF(P322="","",VLOOKUP($E322&amp;$D$85&amp;$D$86,'CCG data'!$A:$AD,'CCG data'!X$3,FALSE))</f>
        <v/>
      </c>
      <c r="H323" s="100">
        <f>IF(R322="","",VLOOKUP($E322&amp;$D$85&amp;$D$86,'CCG data'!$A:$AD,'CCG data'!Y$3,FALSE))</f>
        <v>105.2</v>
      </c>
      <c r="I323" s="100">
        <f>IF(R322="","",VLOOKUP($E322&amp;$D$85&amp;$D$86,'CCG data'!$A:$AD,'CCG data'!Z$3,FALSE))</f>
        <v>122.4</v>
      </c>
      <c r="J323" s="100">
        <f>IF(T322="","",VLOOKUP($E322&amp;$D$85&amp;$D$86,'CCG data'!$A:$AD,'CCG data'!AA$3,FALSE))</f>
        <v>9.3000000000000007</v>
      </c>
      <c r="K323" s="100">
        <f>IF(T322="","",VLOOKUP($E322&amp;$D$85&amp;$D$86,'CCG data'!$A:$AD,'CCG data'!AB$3,FALSE))</f>
        <v>15.4</v>
      </c>
      <c r="L323" s="100">
        <f>IF(V322="","",VLOOKUP($E322&amp;$D$85&amp;$D$86,'CCG data'!$A:$AD,'CCG data'!AC$3,FALSE))</f>
        <v>36.4</v>
      </c>
      <c r="M323" s="100">
        <f>IF(V322="","",VLOOKUP($E322&amp;$D$85&amp;$D$86,'CCG data'!$A:$AD,'CCG data'!AD$3,FALSE))</f>
        <v>46.6</v>
      </c>
      <c r="N323" s="304"/>
      <c r="P323" s="162" t="str">
        <f>IF(P322="","",VLOOKUP($E322&amp;$D$85&amp;$D$86,'CCG data'!$A:$AD,'CCG data'!I$3,FALSE))</f>
        <v/>
      </c>
      <c r="Q323" s="15" t="str">
        <f>IF(P322="","",VLOOKUP($E322&amp;$D$85&amp;$D$86,'CCG data'!$A:$AD,'CCG data'!J$3,FALSE))</f>
        <v/>
      </c>
      <c r="R323" s="15">
        <f>IF(R322="","",VLOOKUP($E322&amp;$D$85&amp;$D$86,'CCG data'!$A:$AD,'CCG data'!K$3,FALSE))</f>
        <v>0.65100000000000002</v>
      </c>
      <c r="S323" s="15">
        <f>IF(R322="","",VLOOKUP($E322&amp;$D$85&amp;$D$86,'CCG data'!$A:$AD,'CCG data'!L$3,FALSE))</f>
        <v>0.70899999999999996</v>
      </c>
      <c r="T323" s="15">
        <f>IF(T322="","",VLOOKUP($E322&amp;$D$85&amp;$D$86,'CCG data'!$A:$AD,'CCG data'!M$3,FALSE))</f>
        <v>0.05</v>
      </c>
      <c r="U323" s="15">
        <f>IF(T322="","",VLOOKUP($E322&amp;$D$85&amp;$D$86,'CCG data'!$A:$AD,'CCG data'!N$3,FALSE))</f>
        <v>8.1000000000000003E-2</v>
      </c>
      <c r="V323" s="15">
        <f>IF(V322="","",VLOOKUP($E322&amp;$D$85&amp;$D$86,'CCG data'!$A:$AD,'CCG data'!O$3,FALSE))</f>
        <v>0.22900000000000001</v>
      </c>
      <c r="W323" s="142">
        <f>IF(V322="","",VLOOKUP($E322&amp;$D$85&amp;$D$86,'CCG data'!$A:$AD,'CCG data'!P$3,FALSE))</f>
        <v>0.28299999999999997</v>
      </c>
      <c r="Z323" s="178" t="str">
        <f>IFERROR(VLOOKUP($E323&amp;$D$86, Outliers!$A$4:$P$214,13,FALSE),"0")</f>
        <v>0</v>
      </c>
      <c r="AA323" s="178" t="str">
        <f>IFERROR(VLOOKUP($E323&amp;$D$86, Outliers!$A$4:$P$214,14,FALSE),"0")</f>
        <v>0</v>
      </c>
      <c r="AB323" s="178" t="str">
        <f>IFERROR(VLOOKUP($E323&amp;$D$86, Outliers!$A$4:$P$214,15,FALSE),"0")</f>
        <v>0</v>
      </c>
    </row>
    <row r="324" spans="4:28" ht="15.75" x14ac:dyDescent="0.25">
      <c r="D324" s="301"/>
      <c r="E324" s="108" t="s">
        <v>253</v>
      </c>
      <c r="F324" s="372" t="str">
        <f>IF(OR(ISERROR(VLOOKUP($E324&amp;$D$85&amp;$D$86,'CCG data'!$A:$AD,'CCG data'!R$3,FALSE)),ISBLANK(VLOOKUP($E324&amp;$D$85&amp;$D$86,'CCG data'!$A:$AD,'CCG data'!R$3,FALSE))),"",VLOOKUP($E324&amp;$D$85&amp;$D$86,'CCG data'!$A:$AD,'CCG data'!R$3,FALSE))</f>
        <v/>
      </c>
      <c r="G324" s="373"/>
      <c r="H324" s="373">
        <f>IF(OR(ISERROR(VLOOKUP($E324&amp;$D$85&amp;$D$86,'CCG data'!$A:$AD,'CCG data'!S$3,FALSE)),ISBLANK(VLOOKUP($E324&amp;$D$85&amp;$D$86,'CCG data'!$A:$AD,'CCG data'!S$3,FALSE))),"",VLOOKUP($E324&amp;$D$85&amp;$D$86,'CCG data'!$A:$AD,'CCG data'!S$3,FALSE))</f>
        <v>121.2</v>
      </c>
      <c r="I324" s="373"/>
      <c r="J324" s="373">
        <f>IF(OR(ISERROR(VLOOKUP($E324&amp;$D$85&amp;$D$86,'CCG data'!$A:$AD,'CCG data'!T$3,FALSE)),ISBLANK(VLOOKUP($E324&amp;$D$85&amp;$D$86,'CCG data'!$A:$AD,'CCG data'!T$3,FALSE))),"",VLOOKUP($E324&amp;$D$85&amp;$D$86,'CCG data'!$A:$AD,'CCG data'!T$3,FALSE))</f>
        <v>17.100000000000001</v>
      </c>
      <c r="K324" s="373"/>
      <c r="L324" s="373">
        <f>IF(OR(ISERROR(VLOOKUP($E324&amp;$D$85&amp;$D$86,'CCG data'!$A:$AD,'CCG data'!U$3,FALSE)),ISBLANK(VLOOKUP($E324&amp;$D$85&amp;$D$86,'CCG data'!$A:$AD,'CCG data'!U$3,FALSE))),"",VLOOKUP($E324&amp;$D$85&amp;$D$86,'CCG data'!$A:$AD,'CCG data'!U$3,FALSE))</f>
        <v>12</v>
      </c>
      <c r="M324" s="374"/>
      <c r="N324" s="303">
        <f>IF(OR(ISERROR(VLOOKUP($E324&amp;$D$85&amp;$D$86,'CCG data'!$A:$AD,'CCG data'!G$3,FALSE)),ISBLANK(VLOOKUP($E324&amp;$D$85&amp;$D$86,'CCG data'!$A:$AD,'CCG data'!G$3,FALSE))),"",VLOOKUP($E324&amp;$D$85&amp;$D$86,'CCG data'!$A:$AD,'CCG data'!G$3,FALSE))</f>
        <v>781</v>
      </c>
      <c r="P324" s="354" t="str">
        <f>IF(OR(ISERROR(VLOOKUP($E324&amp;$D$85&amp;$D$86,'CCG data'!$A:$AD,'CCG data'!B$3,FALSE)),ISBLANK(VLOOKUP($E324&amp;$D$85&amp;$D$86,'CCG data'!$A:$AD,'CCG data'!B$3,FALSE))),"",VLOOKUP($E324&amp;$D$85&amp;$D$86,'CCG data'!$A:$AD,'CCG data'!B$3,FALSE))</f>
        <v/>
      </c>
      <c r="Q324" s="246"/>
      <c r="R324" s="246">
        <f>IF(OR(ISERROR(VLOOKUP($E324&amp;$D$85&amp;$D$86,'CCG data'!$A:$AD,'CCG data'!C$3,FALSE)),ISBLANK(VLOOKUP($E324&amp;$D$85&amp;$D$86,'CCG data'!$A:$AD,'CCG data'!C$3,FALSE))),"",VLOOKUP($E324&amp;$D$85&amp;$D$86,'CCG data'!$A:$AD,'CCG data'!C$3,FALSE))</f>
        <v>0.81946222791293211</v>
      </c>
      <c r="S324" s="246"/>
      <c r="T324" s="246">
        <f>IF(OR(ISERROR(VLOOKUP($E324&amp;$D$85&amp;$D$86,'CCG data'!$A:$AD,'CCG data'!D$3,FALSE)),ISBLANK(VLOOKUP($E324&amp;$D$85&amp;$D$86,'CCG data'!$A:$AD,'CCG data'!D$3,FALSE))),"",VLOOKUP($E324&amp;$D$85&amp;$D$86,'CCG data'!$A:$AD,'CCG data'!D$3,FALSE))</f>
        <v>9.8591549295774641E-2</v>
      </c>
      <c r="U324" s="246"/>
      <c r="V324" s="246">
        <f>IF(OR(ISERROR(VLOOKUP($E324&amp;$D$85&amp;$D$86,'CCG data'!$A:$AD,'CCG data'!E$3,FALSE)),ISBLANK(VLOOKUP($E324&amp;$D$85&amp;$D$86,'CCG data'!$A:$AD,'CCG data'!E$3,FALSE))),"",VLOOKUP($E324&amp;$D$85&amp;$D$86,'CCG data'!$A:$AD,'CCG data'!E$3,FALSE))</f>
        <v>8.1946222791293211E-2</v>
      </c>
      <c r="W324" s="387"/>
      <c r="Z324" s="178">
        <f>IFERROR(VLOOKUP($E324&amp;$D$86, Outliers!$A$4:$P$214,13,FALSE),"0")</f>
        <v>0</v>
      </c>
      <c r="AA324" s="178">
        <f>IFERROR(VLOOKUP($E324&amp;$D$86, Outliers!$A$4:$P$214,14,FALSE),"0")</f>
        <v>0</v>
      </c>
      <c r="AB324" s="178">
        <f>IFERROR(VLOOKUP($E324&amp;$D$86, Outliers!$A$4:$P$214,15,FALSE),"0")</f>
        <v>1</v>
      </c>
    </row>
    <row r="325" spans="4:28" x14ac:dyDescent="0.25">
      <c r="D325" s="301"/>
      <c r="E325" s="107" t="s">
        <v>27</v>
      </c>
      <c r="F325" s="99" t="str">
        <f>IF(P324="","",VLOOKUP($E324&amp;$D$85&amp;$D$86,'CCG data'!$A:$AD,'CCG data'!W$3,FALSE))</f>
        <v/>
      </c>
      <c r="G325" s="100" t="str">
        <f>IF(P324="","",VLOOKUP($E324&amp;$D$85&amp;$D$86,'CCG data'!$A:$AD,'CCG data'!X$3,FALSE))</f>
        <v/>
      </c>
      <c r="H325" s="100">
        <f>IF(R324="","",VLOOKUP($E324&amp;$D$85&amp;$D$86,'CCG data'!$A:$AD,'CCG data'!Y$3,FALSE))</f>
        <v>111.8</v>
      </c>
      <c r="I325" s="100">
        <f>IF(R324="","",VLOOKUP($E324&amp;$D$85&amp;$D$86,'CCG data'!$A:$AD,'CCG data'!Z$3,FALSE))</f>
        <v>130.6</v>
      </c>
      <c r="J325" s="100">
        <f>IF(T324="","",VLOOKUP($E324&amp;$D$85&amp;$D$86,'CCG data'!$A:$AD,'CCG data'!AA$3,FALSE))</f>
        <v>13.3</v>
      </c>
      <c r="K325" s="100">
        <f>IF(T324="","",VLOOKUP($E324&amp;$D$85&amp;$D$86,'CCG data'!$A:$AD,'CCG data'!AB$3,FALSE))</f>
        <v>21</v>
      </c>
      <c r="L325" s="100">
        <f>IF(V324="","",VLOOKUP($E324&amp;$D$85&amp;$D$86,'CCG data'!$A:$AD,'CCG data'!AC$3,FALSE))</f>
        <v>9.1</v>
      </c>
      <c r="M325" s="100">
        <f>IF(V324="","",VLOOKUP($E324&amp;$D$85&amp;$D$86,'CCG data'!$A:$AD,'CCG data'!AD$3,FALSE))</f>
        <v>15</v>
      </c>
      <c r="N325" s="304"/>
      <c r="P325" s="162" t="str">
        <f>IF(P324="","",VLOOKUP($E324&amp;$D$85&amp;$D$86,'CCG data'!$A:$AD,'CCG data'!I$3,FALSE))</f>
        <v/>
      </c>
      <c r="Q325" s="15" t="str">
        <f>IF(P324="","",VLOOKUP($E324&amp;$D$85&amp;$D$86,'CCG data'!$A:$AD,'CCG data'!J$3,FALSE))</f>
        <v/>
      </c>
      <c r="R325" s="15">
        <f>IF(R324="","",VLOOKUP($E324&amp;$D$85&amp;$D$86,'CCG data'!$A:$AD,'CCG data'!K$3,FALSE))</f>
        <v>0.79100000000000004</v>
      </c>
      <c r="S325" s="15">
        <f>IF(R324="","",VLOOKUP($E324&amp;$D$85&amp;$D$86,'CCG data'!$A:$AD,'CCG data'!L$3,FALSE))</f>
        <v>0.84499999999999997</v>
      </c>
      <c r="T325" s="15">
        <f>IF(T324="","",VLOOKUP($E324&amp;$D$85&amp;$D$86,'CCG data'!$A:$AD,'CCG data'!M$3,FALSE))</f>
        <v>0.08</v>
      </c>
      <c r="U325" s="15">
        <f>IF(T324="","",VLOOKUP($E324&amp;$D$85&amp;$D$86,'CCG data'!$A:$AD,'CCG data'!N$3,FALSE))</f>
        <v>0.122</v>
      </c>
      <c r="V325" s="15">
        <f>IF(V324="","",VLOOKUP($E324&amp;$D$85&amp;$D$86,'CCG data'!$A:$AD,'CCG data'!O$3,FALSE))</f>
        <v>6.5000000000000002E-2</v>
      </c>
      <c r="W325" s="142">
        <f>IF(V324="","",VLOOKUP($E324&amp;$D$85&amp;$D$86,'CCG data'!$A:$AD,'CCG data'!P$3,FALSE))</f>
        <v>0.10299999999999999</v>
      </c>
      <c r="Z325" s="178" t="str">
        <f>IFERROR(VLOOKUP($E325&amp;$D$86, Outliers!$A$4:$P$214,13,FALSE),"0")</f>
        <v>0</v>
      </c>
      <c r="AA325" s="178" t="str">
        <f>IFERROR(VLOOKUP($E325&amp;$D$86, Outliers!$A$4:$P$214,14,FALSE),"0")</f>
        <v>0</v>
      </c>
      <c r="AB325" s="178" t="str">
        <f>IFERROR(VLOOKUP($E325&amp;$D$86, Outliers!$A$4:$P$214,15,FALSE),"0")</f>
        <v>0</v>
      </c>
    </row>
    <row r="326" spans="4:28" ht="15.75" x14ac:dyDescent="0.25">
      <c r="D326" s="301"/>
      <c r="E326" s="108" t="s">
        <v>254</v>
      </c>
      <c r="F326" s="372" t="str">
        <f>IF(OR(ISERROR(VLOOKUP($E326&amp;$D$85&amp;$D$86,'CCG data'!$A:$AD,'CCG data'!R$3,FALSE)),ISBLANK(VLOOKUP($E326&amp;$D$85&amp;$D$86,'CCG data'!$A:$AD,'CCG data'!R$3,FALSE))),"",VLOOKUP($E326&amp;$D$85&amp;$D$86,'CCG data'!$A:$AD,'CCG data'!R$3,FALSE))</f>
        <v/>
      </c>
      <c r="G326" s="373"/>
      <c r="H326" s="373">
        <f>IF(OR(ISERROR(VLOOKUP($E326&amp;$D$85&amp;$D$86,'CCG data'!$A:$AD,'CCG data'!S$3,FALSE)),ISBLANK(VLOOKUP($E326&amp;$D$85&amp;$D$86,'CCG data'!$A:$AD,'CCG data'!S$3,FALSE))),"",VLOOKUP($E326&amp;$D$85&amp;$D$86,'CCG data'!$A:$AD,'CCG data'!S$3,FALSE))</f>
        <v>83.5</v>
      </c>
      <c r="I326" s="373"/>
      <c r="J326" s="373">
        <f>IF(OR(ISERROR(VLOOKUP($E326&amp;$D$85&amp;$D$86,'CCG data'!$A:$AD,'CCG data'!T$3,FALSE)),ISBLANK(VLOOKUP($E326&amp;$D$85&amp;$D$86,'CCG data'!$A:$AD,'CCG data'!T$3,FALSE))),"",VLOOKUP($E326&amp;$D$85&amp;$D$86,'CCG data'!$A:$AD,'CCG data'!T$3,FALSE))</f>
        <v>14</v>
      </c>
      <c r="K326" s="373"/>
      <c r="L326" s="373">
        <f>IF(OR(ISERROR(VLOOKUP($E326&amp;$D$85&amp;$D$86,'CCG data'!$A:$AD,'CCG data'!U$3,FALSE)),ISBLANK(VLOOKUP($E326&amp;$D$85&amp;$D$86,'CCG data'!$A:$AD,'CCG data'!U$3,FALSE))),"",VLOOKUP($E326&amp;$D$85&amp;$D$86,'CCG data'!$A:$AD,'CCG data'!U$3,FALSE))</f>
        <v>56.8</v>
      </c>
      <c r="M326" s="374"/>
      <c r="N326" s="303">
        <f>IF(OR(ISERROR(VLOOKUP($E326&amp;$D$85&amp;$D$86,'CCG data'!$A:$AD,'CCG data'!G$3,FALSE)),ISBLANK(VLOOKUP($E326&amp;$D$85&amp;$D$86,'CCG data'!$A:$AD,'CCG data'!G$3,FALSE))),"",VLOOKUP($E326&amp;$D$85&amp;$D$86,'CCG data'!$A:$AD,'CCG data'!G$3,FALSE))</f>
        <v>927</v>
      </c>
      <c r="P326" s="354" t="str">
        <f>IF(OR(ISERROR(VLOOKUP($E326&amp;$D$85&amp;$D$86,'CCG data'!$A:$AD,'CCG data'!B$3,FALSE)),ISBLANK(VLOOKUP($E326&amp;$D$85&amp;$D$86,'CCG data'!$A:$AD,'CCG data'!B$3,FALSE))),"",VLOOKUP($E326&amp;$D$85&amp;$D$86,'CCG data'!$A:$AD,'CCG data'!B$3,FALSE))</f>
        <v/>
      </c>
      <c r="Q326" s="246"/>
      <c r="R326" s="246">
        <f>IF(OR(ISERROR(VLOOKUP($E326&amp;$D$85&amp;$D$86,'CCG data'!$A:$AD,'CCG data'!C$3,FALSE)),ISBLANK(VLOOKUP($E326&amp;$D$85&amp;$D$86,'CCG data'!$A:$AD,'CCG data'!C$3,FALSE))),"",VLOOKUP($E326&amp;$D$85&amp;$D$86,'CCG data'!$A:$AD,'CCG data'!C$3,FALSE))</f>
        <v>0.53937432578209277</v>
      </c>
      <c r="S326" s="246"/>
      <c r="T326" s="246">
        <f>IF(OR(ISERROR(VLOOKUP($E326&amp;$D$85&amp;$D$86,'CCG data'!$A:$AD,'CCG data'!D$3,FALSE)),ISBLANK(VLOOKUP($E326&amp;$D$85&amp;$D$86,'CCG data'!$A:$AD,'CCG data'!D$3,FALSE))),"",VLOOKUP($E326&amp;$D$85&amp;$D$86,'CCG data'!$A:$AD,'CCG data'!D$3,FALSE))</f>
        <v>7.7669902912621352E-2</v>
      </c>
      <c r="U326" s="246"/>
      <c r="V326" s="246">
        <f>IF(OR(ISERROR(VLOOKUP($E326&amp;$D$85&amp;$D$86,'CCG data'!$A:$AD,'CCG data'!E$3,FALSE)),ISBLANK(VLOOKUP($E326&amp;$D$85&amp;$D$86,'CCG data'!$A:$AD,'CCG data'!E$3,FALSE))),"",VLOOKUP($E326&amp;$D$85&amp;$D$86,'CCG data'!$A:$AD,'CCG data'!E$3,FALSE))</f>
        <v>0.38295577130528585</v>
      </c>
      <c r="W326" s="387"/>
      <c r="Z326" s="178">
        <f>IFERROR(VLOOKUP($E326&amp;$D$86, Outliers!$A$4:$P$214,13,FALSE),"0")</f>
        <v>1</v>
      </c>
      <c r="AA326" s="178">
        <f>IFERROR(VLOOKUP($E326&amp;$D$86, Outliers!$A$4:$P$214,14,FALSE),"0")</f>
        <v>0</v>
      </c>
      <c r="AB326" s="178">
        <f>IFERROR(VLOOKUP($E326&amp;$D$86, Outliers!$A$4:$P$214,15,FALSE),"0")</f>
        <v>1</v>
      </c>
    </row>
    <row r="327" spans="4:28" x14ac:dyDescent="0.25">
      <c r="D327" s="301"/>
      <c r="E327" s="107" t="s">
        <v>27</v>
      </c>
      <c r="F327" s="99" t="str">
        <f>IF(P326="","",VLOOKUP($E326&amp;$D$85&amp;$D$86,'CCG data'!$A:$AD,'CCG data'!W$3,FALSE))</f>
        <v/>
      </c>
      <c r="G327" s="100" t="str">
        <f>IF(P326="","",VLOOKUP($E326&amp;$D$85&amp;$D$86,'CCG data'!$A:$AD,'CCG data'!X$3,FALSE))</f>
        <v/>
      </c>
      <c r="H327" s="100">
        <f>IF(R326="","",VLOOKUP($E326&amp;$D$85&amp;$D$86,'CCG data'!$A:$AD,'CCG data'!Y$3,FALSE))</f>
        <v>76.2</v>
      </c>
      <c r="I327" s="100">
        <f>IF(R326="","",VLOOKUP($E326&amp;$D$85&amp;$D$86,'CCG data'!$A:$AD,'CCG data'!Z$3,FALSE))</f>
        <v>90.8</v>
      </c>
      <c r="J327" s="100">
        <f>IF(T326="","",VLOOKUP($E326&amp;$D$85&amp;$D$86,'CCG data'!$A:$AD,'CCG data'!AA$3,FALSE))</f>
        <v>10.8</v>
      </c>
      <c r="K327" s="100">
        <f>IF(T326="","",VLOOKUP($E326&amp;$D$85&amp;$D$86,'CCG data'!$A:$AD,'CCG data'!AB$3,FALSE))</f>
        <v>17.2</v>
      </c>
      <c r="L327" s="100">
        <f>IF(V326="","",VLOOKUP($E326&amp;$D$85&amp;$D$86,'CCG data'!$A:$AD,'CCG data'!AC$3,FALSE))</f>
        <v>50.9</v>
      </c>
      <c r="M327" s="100">
        <f>IF(V326="","",VLOOKUP($E326&amp;$D$85&amp;$D$86,'CCG data'!$A:$AD,'CCG data'!AD$3,FALSE))</f>
        <v>62.7</v>
      </c>
      <c r="N327" s="304"/>
      <c r="P327" s="162" t="str">
        <f>IF(P326="","",VLOOKUP($E326&amp;$D$85&amp;$D$86,'CCG data'!$A:$AD,'CCG data'!I$3,FALSE))</f>
        <v/>
      </c>
      <c r="Q327" s="15" t="str">
        <f>IF(P326="","",VLOOKUP($E326&amp;$D$85&amp;$D$86,'CCG data'!$A:$AD,'CCG data'!J$3,FALSE))</f>
        <v/>
      </c>
      <c r="R327" s="15">
        <f>IF(R326="","",VLOOKUP($E326&amp;$D$85&amp;$D$86,'CCG data'!$A:$AD,'CCG data'!K$3,FALSE))</f>
        <v>0.50700000000000001</v>
      </c>
      <c r="S327" s="15">
        <f>IF(R326="","",VLOOKUP($E326&amp;$D$85&amp;$D$86,'CCG data'!$A:$AD,'CCG data'!L$3,FALSE))</f>
        <v>0.57099999999999995</v>
      </c>
      <c r="T327" s="15">
        <f>IF(T326="","",VLOOKUP($E326&amp;$D$85&amp;$D$86,'CCG data'!$A:$AD,'CCG data'!M$3,FALSE))</f>
        <v>6.2E-2</v>
      </c>
      <c r="U327" s="15">
        <f>IF(T326="","",VLOOKUP($E326&amp;$D$85&amp;$D$86,'CCG data'!$A:$AD,'CCG data'!N$3,FALSE))</f>
        <v>9.7000000000000003E-2</v>
      </c>
      <c r="V327" s="15">
        <f>IF(V326="","",VLOOKUP($E326&amp;$D$85&amp;$D$86,'CCG data'!$A:$AD,'CCG data'!O$3,FALSE))</f>
        <v>0.35199999999999998</v>
      </c>
      <c r="W327" s="142">
        <f>IF(V326="","",VLOOKUP($E326&amp;$D$85&amp;$D$86,'CCG data'!$A:$AD,'CCG data'!P$3,FALSE))</f>
        <v>0.41499999999999998</v>
      </c>
      <c r="Z327" s="178" t="str">
        <f>IFERROR(VLOOKUP($E327&amp;$D$86, Outliers!$A$4:$P$214,13,FALSE),"0")</f>
        <v>0</v>
      </c>
      <c r="AA327" s="178" t="str">
        <f>IFERROR(VLOOKUP($E327&amp;$D$86, Outliers!$A$4:$P$214,14,FALSE),"0")</f>
        <v>0</v>
      </c>
      <c r="AB327" s="178" t="str">
        <f>IFERROR(VLOOKUP($E327&amp;$D$86, Outliers!$A$4:$P$214,15,FALSE),"0")</f>
        <v>0</v>
      </c>
    </row>
    <row r="328" spans="4:28" ht="15.75" x14ac:dyDescent="0.25">
      <c r="D328" s="301"/>
      <c r="E328" s="108" t="s">
        <v>255</v>
      </c>
      <c r="F328" s="372" t="str">
        <f>IF(OR(ISERROR(VLOOKUP($E328&amp;$D$85&amp;$D$86,'CCG data'!$A:$AD,'CCG data'!R$3,FALSE)),ISBLANK(VLOOKUP($E328&amp;$D$85&amp;$D$86,'CCG data'!$A:$AD,'CCG data'!R$3,FALSE))),"",VLOOKUP($E328&amp;$D$85&amp;$D$86,'CCG data'!$A:$AD,'CCG data'!R$3,FALSE))</f>
        <v/>
      </c>
      <c r="G328" s="373"/>
      <c r="H328" s="373">
        <f>IF(OR(ISERROR(VLOOKUP($E328&amp;$D$85&amp;$D$86,'CCG data'!$A:$AD,'CCG data'!S$3,FALSE)),ISBLANK(VLOOKUP($E328&amp;$D$85&amp;$D$86,'CCG data'!$A:$AD,'CCG data'!S$3,FALSE))),"",VLOOKUP($E328&amp;$D$85&amp;$D$86,'CCG data'!$A:$AD,'CCG data'!S$3,FALSE))</f>
        <v>116.8</v>
      </c>
      <c r="I328" s="373"/>
      <c r="J328" s="373">
        <f>IF(OR(ISERROR(VLOOKUP($E328&amp;$D$85&amp;$D$86,'CCG data'!$A:$AD,'CCG data'!T$3,FALSE)),ISBLANK(VLOOKUP($E328&amp;$D$85&amp;$D$86,'CCG data'!$A:$AD,'CCG data'!T$3,FALSE))),"",VLOOKUP($E328&amp;$D$85&amp;$D$86,'CCG data'!$A:$AD,'CCG data'!T$3,FALSE))</f>
        <v>17.600000000000001</v>
      </c>
      <c r="K328" s="373"/>
      <c r="L328" s="373">
        <f>IF(OR(ISERROR(VLOOKUP($E328&amp;$D$85&amp;$D$86,'CCG data'!$A:$AD,'CCG data'!U$3,FALSE)),ISBLANK(VLOOKUP($E328&amp;$D$85&amp;$D$86,'CCG data'!$A:$AD,'CCG data'!U$3,FALSE))),"",VLOOKUP($E328&amp;$D$85&amp;$D$86,'CCG data'!$A:$AD,'CCG data'!U$3,FALSE))</f>
        <v>13.8</v>
      </c>
      <c r="M328" s="374"/>
      <c r="N328" s="303">
        <f>IF(OR(ISERROR(VLOOKUP($E328&amp;$D$85&amp;$D$86,'CCG data'!$A:$AD,'CCG data'!G$3,FALSE)),ISBLANK(VLOOKUP($E328&amp;$D$85&amp;$D$86,'CCG data'!$A:$AD,'CCG data'!G$3,FALSE))),"",VLOOKUP($E328&amp;$D$85&amp;$D$86,'CCG data'!$A:$AD,'CCG data'!G$3,FALSE))</f>
        <v>740</v>
      </c>
      <c r="P328" s="354" t="str">
        <f>IF(OR(ISERROR(VLOOKUP($E328&amp;$D$85&amp;$D$86,'CCG data'!$A:$AD,'CCG data'!B$3,FALSE)),ISBLANK(VLOOKUP($E328&amp;$D$85&amp;$D$86,'CCG data'!$A:$AD,'CCG data'!B$3,FALSE))),"",VLOOKUP($E328&amp;$D$85&amp;$D$86,'CCG data'!$A:$AD,'CCG data'!B$3,FALSE))</f>
        <v/>
      </c>
      <c r="Q328" s="246"/>
      <c r="R328" s="246">
        <f>IF(OR(ISERROR(VLOOKUP($E328&amp;$D$85&amp;$D$86,'CCG data'!$A:$AD,'CCG data'!C$3,FALSE)),ISBLANK(VLOOKUP($E328&amp;$D$85&amp;$D$86,'CCG data'!$A:$AD,'CCG data'!C$3,FALSE))),"",VLOOKUP($E328&amp;$D$85&amp;$D$86,'CCG data'!$A:$AD,'CCG data'!C$3,FALSE))</f>
        <v>0.80405405405405406</v>
      </c>
      <c r="S328" s="246"/>
      <c r="T328" s="246">
        <f>IF(OR(ISERROR(VLOOKUP($E328&amp;$D$85&amp;$D$86,'CCG data'!$A:$AD,'CCG data'!D$3,FALSE)),ISBLANK(VLOOKUP($E328&amp;$D$85&amp;$D$86,'CCG data'!$A:$AD,'CCG data'!D$3,FALSE))),"",VLOOKUP($E328&amp;$D$85&amp;$D$86,'CCG data'!$A:$AD,'CCG data'!D$3,FALSE))</f>
        <v>0.1</v>
      </c>
      <c r="U328" s="246"/>
      <c r="V328" s="246">
        <f>IF(OR(ISERROR(VLOOKUP($E328&amp;$D$85&amp;$D$86,'CCG data'!$A:$AD,'CCG data'!E$3,FALSE)),ISBLANK(VLOOKUP($E328&amp;$D$85&amp;$D$86,'CCG data'!$A:$AD,'CCG data'!E$3,FALSE))),"",VLOOKUP($E328&amp;$D$85&amp;$D$86,'CCG data'!$A:$AD,'CCG data'!E$3,FALSE))</f>
        <v>9.5945945945945951E-2</v>
      </c>
      <c r="W328" s="387"/>
      <c r="Z328" s="178">
        <f>IFERROR(VLOOKUP($E328&amp;$D$86, Outliers!$A$4:$P$214,13,FALSE),"0")</f>
        <v>0</v>
      </c>
      <c r="AA328" s="178">
        <f>IFERROR(VLOOKUP($E328&amp;$D$86, Outliers!$A$4:$P$214,14,FALSE),"0")</f>
        <v>0</v>
      </c>
      <c r="AB328" s="178">
        <f>IFERROR(VLOOKUP($E328&amp;$D$86, Outliers!$A$4:$P$214,15,FALSE),"0")</f>
        <v>1</v>
      </c>
    </row>
    <row r="329" spans="4:28" x14ac:dyDescent="0.25">
      <c r="D329" s="301"/>
      <c r="E329" s="107" t="s">
        <v>27</v>
      </c>
      <c r="F329" s="99" t="str">
        <f>IF(P328="","",VLOOKUP($E328&amp;$D$85&amp;$D$86,'CCG data'!$A:$AD,'CCG data'!W$3,FALSE))</f>
        <v/>
      </c>
      <c r="G329" s="100" t="str">
        <f>IF(P328="","",VLOOKUP($E328&amp;$D$85&amp;$D$86,'CCG data'!$A:$AD,'CCG data'!X$3,FALSE))</f>
        <v/>
      </c>
      <c r="H329" s="100">
        <f>IF(R328="","",VLOOKUP($E328&amp;$D$85&amp;$D$86,'CCG data'!$A:$AD,'CCG data'!Y$3,FALSE))</f>
        <v>107.4</v>
      </c>
      <c r="I329" s="100">
        <f>IF(R328="","",VLOOKUP($E328&amp;$D$85&amp;$D$86,'CCG data'!$A:$AD,'CCG data'!Z$3,FALSE))</f>
        <v>126.2</v>
      </c>
      <c r="J329" s="100">
        <f>IF(T328="","",VLOOKUP($E328&amp;$D$85&amp;$D$86,'CCG data'!$A:$AD,'CCG data'!AA$3,FALSE))</f>
        <v>13.6</v>
      </c>
      <c r="K329" s="100">
        <f>IF(T328="","",VLOOKUP($E328&amp;$D$85&amp;$D$86,'CCG data'!$A:$AD,'CCG data'!AB$3,FALSE))</f>
        <v>21.6</v>
      </c>
      <c r="L329" s="100">
        <f>IF(V328="","",VLOOKUP($E328&amp;$D$85&amp;$D$86,'CCG data'!$A:$AD,'CCG data'!AC$3,FALSE))</f>
        <v>10.6</v>
      </c>
      <c r="M329" s="100">
        <f>IF(V328="","",VLOOKUP($E328&amp;$D$85&amp;$D$86,'CCG data'!$A:$AD,'CCG data'!AD$3,FALSE))</f>
        <v>17</v>
      </c>
      <c r="N329" s="304"/>
      <c r="P329" s="162" t="str">
        <f>IF(P328="","",VLOOKUP($E328&amp;$D$85&amp;$D$86,'CCG data'!$A:$AD,'CCG data'!I$3,FALSE))</f>
        <v/>
      </c>
      <c r="Q329" s="15" t="str">
        <f>IF(P328="","",VLOOKUP($E328&amp;$D$85&amp;$D$86,'CCG data'!$A:$AD,'CCG data'!J$3,FALSE))</f>
        <v/>
      </c>
      <c r="R329" s="15">
        <f>IF(R328="","",VLOOKUP($E328&amp;$D$85&amp;$D$86,'CCG data'!$A:$AD,'CCG data'!K$3,FALSE))</f>
        <v>0.77400000000000002</v>
      </c>
      <c r="S329" s="15">
        <f>IF(R328="","",VLOOKUP($E328&amp;$D$85&amp;$D$86,'CCG data'!$A:$AD,'CCG data'!L$3,FALSE))</f>
        <v>0.83099999999999996</v>
      </c>
      <c r="T329" s="15">
        <f>IF(T328="","",VLOOKUP($E328&amp;$D$85&amp;$D$86,'CCG data'!$A:$AD,'CCG data'!M$3,FALSE))</f>
        <v>0.08</v>
      </c>
      <c r="U329" s="15">
        <f>IF(T328="","",VLOOKUP($E328&amp;$D$85&amp;$D$86,'CCG data'!$A:$AD,'CCG data'!N$3,FALSE))</f>
        <v>0.124</v>
      </c>
      <c r="V329" s="15">
        <f>IF(V328="","",VLOOKUP($E328&amp;$D$85&amp;$D$86,'CCG data'!$A:$AD,'CCG data'!O$3,FALSE))</f>
        <v>7.6999999999999999E-2</v>
      </c>
      <c r="W329" s="142">
        <f>IF(V328="","",VLOOKUP($E328&amp;$D$85&amp;$D$86,'CCG data'!$A:$AD,'CCG data'!P$3,FALSE))</f>
        <v>0.11899999999999999</v>
      </c>
      <c r="Z329" s="178" t="str">
        <f>IFERROR(VLOOKUP($E329&amp;$D$86, Outliers!$A$4:$P$214,13,FALSE),"0")</f>
        <v>0</v>
      </c>
      <c r="AA329" s="178" t="str">
        <f>IFERROR(VLOOKUP($E329&amp;$D$86, Outliers!$A$4:$P$214,14,FALSE),"0")</f>
        <v>0</v>
      </c>
      <c r="AB329" s="178" t="str">
        <f>IFERROR(VLOOKUP($E329&amp;$D$86, Outliers!$A$4:$P$214,15,FALSE),"0")</f>
        <v>0</v>
      </c>
    </row>
    <row r="330" spans="4:28" ht="15.75" x14ac:dyDescent="0.25">
      <c r="D330" s="301"/>
      <c r="E330" s="108" t="s">
        <v>256</v>
      </c>
      <c r="F330" s="372" t="str">
        <f>IF(OR(ISERROR(VLOOKUP($E330&amp;$D$85&amp;$D$86,'CCG data'!$A:$AD,'CCG data'!R$3,FALSE)),ISBLANK(VLOOKUP($E330&amp;$D$85&amp;$D$86,'CCG data'!$A:$AD,'CCG data'!R$3,FALSE))),"",VLOOKUP($E330&amp;$D$85&amp;$D$86,'CCG data'!$A:$AD,'CCG data'!R$3,FALSE))</f>
        <v/>
      </c>
      <c r="G330" s="373"/>
      <c r="H330" s="373">
        <f>IF(OR(ISERROR(VLOOKUP($E330&amp;$D$85&amp;$D$86,'CCG data'!$A:$AD,'CCG data'!S$3,FALSE)),ISBLANK(VLOOKUP($E330&amp;$D$85&amp;$D$86,'CCG data'!$A:$AD,'CCG data'!S$3,FALSE))),"",VLOOKUP($E330&amp;$D$85&amp;$D$86,'CCG data'!$A:$AD,'CCG data'!S$3,FALSE))</f>
        <v>124.1</v>
      </c>
      <c r="I330" s="373"/>
      <c r="J330" s="373">
        <f>IF(OR(ISERROR(VLOOKUP($E330&amp;$D$85&amp;$D$86,'CCG data'!$A:$AD,'CCG data'!T$3,FALSE)),ISBLANK(VLOOKUP($E330&amp;$D$85&amp;$D$86,'CCG data'!$A:$AD,'CCG data'!T$3,FALSE))),"",VLOOKUP($E330&amp;$D$85&amp;$D$86,'CCG data'!$A:$AD,'CCG data'!T$3,FALSE))</f>
        <v>20.100000000000001</v>
      </c>
      <c r="K330" s="373"/>
      <c r="L330" s="373">
        <f>IF(OR(ISERROR(VLOOKUP($E330&amp;$D$85&amp;$D$86,'CCG data'!$A:$AD,'CCG data'!U$3,FALSE)),ISBLANK(VLOOKUP($E330&amp;$D$85&amp;$D$86,'CCG data'!$A:$AD,'CCG data'!U$3,FALSE))),"",VLOOKUP($E330&amp;$D$85&amp;$D$86,'CCG data'!$A:$AD,'CCG data'!U$3,FALSE))</f>
        <v>16.399999999999999</v>
      </c>
      <c r="M330" s="374"/>
      <c r="N330" s="303">
        <f>IF(OR(ISERROR(VLOOKUP($E330&amp;$D$85&amp;$D$86,'CCG data'!$A:$AD,'CCG data'!G$3,FALSE)),ISBLANK(VLOOKUP($E330&amp;$D$85&amp;$D$86,'CCG data'!$A:$AD,'CCG data'!G$3,FALSE))),"",VLOOKUP($E330&amp;$D$85&amp;$D$86,'CCG data'!$A:$AD,'CCG data'!G$3,FALSE))</f>
        <v>905</v>
      </c>
      <c r="P330" s="354" t="str">
        <f>IF(OR(ISERROR(VLOOKUP($E330&amp;$D$85&amp;$D$86,'CCG data'!$A:$AD,'CCG data'!B$3,FALSE)),ISBLANK(VLOOKUP($E330&amp;$D$85&amp;$D$86,'CCG data'!$A:$AD,'CCG data'!B$3,FALSE))),"",VLOOKUP($E330&amp;$D$85&amp;$D$86,'CCG data'!$A:$AD,'CCG data'!B$3,FALSE))</f>
        <v/>
      </c>
      <c r="Q330" s="246"/>
      <c r="R330" s="246">
        <f>IF(OR(ISERROR(VLOOKUP($E330&amp;$D$85&amp;$D$86,'CCG data'!$A:$AD,'CCG data'!C$3,FALSE)),ISBLANK(VLOOKUP($E330&amp;$D$85&amp;$D$86,'CCG data'!$A:$AD,'CCG data'!C$3,FALSE))),"",VLOOKUP($E330&amp;$D$85&amp;$D$86,'CCG data'!$A:$AD,'CCG data'!C$3,FALSE))</f>
        <v>0.78674033149171274</v>
      </c>
      <c r="S330" s="246"/>
      <c r="T330" s="246">
        <f>IF(OR(ISERROR(VLOOKUP($E330&amp;$D$85&amp;$D$86,'CCG data'!$A:$AD,'CCG data'!D$3,FALSE)),ISBLANK(VLOOKUP($E330&amp;$D$85&amp;$D$86,'CCG data'!$A:$AD,'CCG data'!D$3,FALSE))),"",VLOOKUP($E330&amp;$D$85&amp;$D$86,'CCG data'!$A:$AD,'CCG data'!D$3,FALSE))</f>
        <v>0.10828729281767956</v>
      </c>
      <c r="U330" s="246"/>
      <c r="V330" s="246">
        <f>IF(OR(ISERROR(VLOOKUP($E330&amp;$D$85&amp;$D$86,'CCG data'!$A:$AD,'CCG data'!E$3,FALSE)),ISBLANK(VLOOKUP($E330&amp;$D$85&amp;$D$86,'CCG data'!$A:$AD,'CCG data'!E$3,FALSE))),"",VLOOKUP($E330&amp;$D$85&amp;$D$86,'CCG data'!$A:$AD,'CCG data'!E$3,FALSE))</f>
        <v>0.10497237569060773</v>
      </c>
      <c r="W330" s="387"/>
      <c r="Z330" s="178">
        <f>IFERROR(VLOOKUP($E330&amp;$D$86, Outliers!$A$4:$P$214,13,FALSE),"0")</f>
        <v>0</v>
      </c>
      <c r="AA330" s="178">
        <f>IFERROR(VLOOKUP($E330&amp;$D$86, Outliers!$A$4:$P$214,14,FALSE),"0")</f>
        <v>0</v>
      </c>
      <c r="AB330" s="178">
        <f>IFERROR(VLOOKUP($E330&amp;$D$86, Outliers!$A$4:$P$214,15,FALSE),"0")</f>
        <v>1</v>
      </c>
    </row>
    <row r="331" spans="4:28" x14ac:dyDescent="0.25">
      <c r="D331" s="301"/>
      <c r="E331" s="107" t="s">
        <v>27</v>
      </c>
      <c r="F331" s="99" t="str">
        <f>IF(P330="","",VLOOKUP($E330&amp;$D$85&amp;$D$86,'CCG data'!$A:$AD,'CCG data'!W$3,FALSE))</f>
        <v/>
      </c>
      <c r="G331" s="100" t="str">
        <f>IF(P330="","",VLOOKUP($E330&amp;$D$85&amp;$D$86,'CCG data'!$A:$AD,'CCG data'!X$3,FALSE))</f>
        <v/>
      </c>
      <c r="H331" s="100">
        <f>IF(R330="","",VLOOKUP($E330&amp;$D$85&amp;$D$86,'CCG data'!$A:$AD,'CCG data'!Y$3,FALSE))</f>
        <v>115</v>
      </c>
      <c r="I331" s="100">
        <f>IF(R330="","",VLOOKUP($E330&amp;$D$85&amp;$D$86,'CCG data'!$A:$AD,'CCG data'!Z$3,FALSE))</f>
        <v>133.19999999999999</v>
      </c>
      <c r="J331" s="100">
        <f>IF(T330="","",VLOOKUP($E330&amp;$D$85&amp;$D$86,'CCG data'!$A:$AD,'CCG data'!AA$3,FALSE))</f>
        <v>16.100000000000001</v>
      </c>
      <c r="K331" s="100">
        <f>IF(T330="","",VLOOKUP($E330&amp;$D$85&amp;$D$86,'CCG data'!$A:$AD,'CCG data'!AB$3,FALSE))</f>
        <v>24.1</v>
      </c>
      <c r="L331" s="100">
        <f>IF(V330="","",VLOOKUP($E330&amp;$D$85&amp;$D$86,'CCG data'!$A:$AD,'CCG data'!AC$3,FALSE))</f>
        <v>13.1</v>
      </c>
      <c r="M331" s="100">
        <f>IF(V330="","",VLOOKUP($E330&amp;$D$85&amp;$D$86,'CCG data'!$A:$AD,'CCG data'!AD$3,FALSE))</f>
        <v>19.7</v>
      </c>
      <c r="N331" s="304"/>
      <c r="P331" s="162" t="str">
        <f>IF(P330="","",VLOOKUP($E330&amp;$D$85&amp;$D$86,'CCG data'!$A:$AD,'CCG data'!I$3,FALSE))</f>
        <v/>
      </c>
      <c r="Q331" s="15" t="str">
        <f>IF(P330="","",VLOOKUP($E330&amp;$D$85&amp;$D$86,'CCG data'!$A:$AD,'CCG data'!J$3,FALSE))</f>
        <v/>
      </c>
      <c r="R331" s="15">
        <f>IF(R330="","",VLOOKUP($E330&amp;$D$85&amp;$D$86,'CCG data'!$A:$AD,'CCG data'!K$3,FALSE))</f>
        <v>0.75900000000000001</v>
      </c>
      <c r="S331" s="15">
        <f>IF(R330="","",VLOOKUP($E330&amp;$D$85&amp;$D$86,'CCG data'!$A:$AD,'CCG data'!L$3,FALSE))</f>
        <v>0.81200000000000006</v>
      </c>
      <c r="T331" s="15">
        <f>IF(T330="","",VLOOKUP($E330&amp;$D$85&amp;$D$86,'CCG data'!$A:$AD,'CCG data'!M$3,FALSE))</f>
        <v>0.09</v>
      </c>
      <c r="U331" s="15">
        <f>IF(T330="","",VLOOKUP($E330&amp;$D$85&amp;$D$86,'CCG data'!$A:$AD,'CCG data'!N$3,FALSE))</f>
        <v>0.13</v>
      </c>
      <c r="V331" s="15">
        <f>IF(V330="","",VLOOKUP($E330&amp;$D$85&amp;$D$86,'CCG data'!$A:$AD,'CCG data'!O$3,FALSE))</f>
        <v>8.6999999999999994E-2</v>
      </c>
      <c r="W331" s="142">
        <f>IF(V330="","",VLOOKUP($E330&amp;$D$85&amp;$D$86,'CCG data'!$A:$AD,'CCG data'!P$3,FALSE))</f>
        <v>0.127</v>
      </c>
      <c r="Z331" s="178" t="str">
        <f>IFERROR(VLOOKUP($E331&amp;$D$86, Outliers!$A$4:$P$214,13,FALSE),"0")</f>
        <v>0</v>
      </c>
      <c r="AA331" s="178" t="str">
        <f>IFERROR(VLOOKUP($E331&amp;$D$86, Outliers!$A$4:$P$214,14,FALSE),"0")</f>
        <v>0</v>
      </c>
      <c r="AB331" s="178" t="str">
        <f>IFERROR(VLOOKUP($E331&amp;$D$86, Outliers!$A$4:$P$214,15,FALSE),"0")</f>
        <v>0</v>
      </c>
    </row>
    <row r="332" spans="4:28" ht="15.75" x14ac:dyDescent="0.25">
      <c r="D332" s="301"/>
      <c r="E332" s="108" t="s">
        <v>257</v>
      </c>
      <c r="F332" s="372" t="str">
        <f>IF(OR(ISERROR(VLOOKUP($E332&amp;$D$85&amp;$D$86,'CCG data'!$A:$AD,'CCG data'!R$3,FALSE)),ISBLANK(VLOOKUP($E332&amp;$D$85&amp;$D$86,'CCG data'!$A:$AD,'CCG data'!R$3,FALSE))),"",VLOOKUP($E332&amp;$D$85&amp;$D$86,'CCG data'!$A:$AD,'CCG data'!R$3,FALSE))</f>
        <v/>
      </c>
      <c r="G332" s="373"/>
      <c r="H332" s="373">
        <f>IF(OR(ISERROR(VLOOKUP($E332&amp;$D$85&amp;$D$86,'CCG data'!$A:$AD,'CCG data'!S$3,FALSE)),ISBLANK(VLOOKUP($E332&amp;$D$85&amp;$D$86,'CCG data'!$A:$AD,'CCG data'!S$3,FALSE))),"",VLOOKUP($E332&amp;$D$85&amp;$D$86,'CCG data'!$A:$AD,'CCG data'!S$3,FALSE))</f>
        <v>119.8</v>
      </c>
      <c r="I332" s="373"/>
      <c r="J332" s="373">
        <f>IF(OR(ISERROR(VLOOKUP($E332&amp;$D$85&amp;$D$86,'CCG data'!$A:$AD,'CCG data'!T$3,FALSE)),ISBLANK(VLOOKUP($E332&amp;$D$85&amp;$D$86,'CCG data'!$A:$AD,'CCG data'!T$3,FALSE))),"",VLOOKUP($E332&amp;$D$85&amp;$D$86,'CCG data'!$A:$AD,'CCG data'!T$3,FALSE))</f>
        <v>23.4</v>
      </c>
      <c r="K332" s="373"/>
      <c r="L332" s="373">
        <f>IF(OR(ISERROR(VLOOKUP($E332&amp;$D$85&amp;$D$86,'CCG data'!$A:$AD,'CCG data'!U$3,FALSE)),ISBLANK(VLOOKUP($E332&amp;$D$85&amp;$D$86,'CCG data'!$A:$AD,'CCG data'!U$3,FALSE))),"",VLOOKUP($E332&amp;$D$85&amp;$D$86,'CCG data'!$A:$AD,'CCG data'!U$3,FALSE))</f>
        <v>20</v>
      </c>
      <c r="M332" s="374"/>
      <c r="N332" s="303">
        <f>IF(OR(ISERROR(VLOOKUP($E332&amp;$D$85&amp;$D$86,'CCG data'!$A:$AD,'CCG data'!G$3,FALSE)),ISBLANK(VLOOKUP($E332&amp;$D$85&amp;$D$86,'CCG data'!$A:$AD,'CCG data'!G$3,FALSE))),"",VLOOKUP($E332&amp;$D$85&amp;$D$86,'CCG data'!$A:$AD,'CCG data'!G$3,FALSE))</f>
        <v>521</v>
      </c>
      <c r="P332" s="354" t="str">
        <f>IF(OR(ISERROR(VLOOKUP($E332&amp;$D$85&amp;$D$86,'CCG data'!$A:$AD,'CCG data'!B$3,FALSE)),ISBLANK(VLOOKUP($E332&amp;$D$85&amp;$D$86,'CCG data'!$A:$AD,'CCG data'!B$3,FALSE))),"",VLOOKUP($E332&amp;$D$85&amp;$D$86,'CCG data'!$A:$AD,'CCG data'!B$3,FALSE))</f>
        <v/>
      </c>
      <c r="Q332" s="246"/>
      <c r="R332" s="246">
        <f>IF(OR(ISERROR(VLOOKUP($E332&amp;$D$85&amp;$D$86,'CCG data'!$A:$AD,'CCG data'!C$3,FALSE)),ISBLANK(VLOOKUP($E332&amp;$D$85&amp;$D$86,'CCG data'!$A:$AD,'CCG data'!C$3,FALSE))),"",VLOOKUP($E332&amp;$D$85&amp;$D$86,'CCG data'!$A:$AD,'CCG data'!C$3,FALSE))</f>
        <v>0.74664107485604603</v>
      </c>
      <c r="S332" s="246"/>
      <c r="T332" s="246">
        <f>IF(OR(ISERROR(VLOOKUP($E332&amp;$D$85&amp;$D$86,'CCG data'!$A:$AD,'CCG data'!D$3,FALSE)),ISBLANK(VLOOKUP($E332&amp;$D$85&amp;$D$86,'CCG data'!$A:$AD,'CCG data'!D$3,FALSE))),"",VLOOKUP($E332&amp;$D$85&amp;$D$86,'CCG data'!$A:$AD,'CCG data'!D$3,FALSE))</f>
        <v>0.13051823416506717</v>
      </c>
      <c r="U332" s="246"/>
      <c r="V332" s="246">
        <f>IF(OR(ISERROR(VLOOKUP($E332&amp;$D$85&amp;$D$86,'CCG data'!$A:$AD,'CCG data'!E$3,FALSE)),ISBLANK(VLOOKUP($E332&amp;$D$85&amp;$D$86,'CCG data'!$A:$AD,'CCG data'!E$3,FALSE))),"",VLOOKUP($E332&amp;$D$85&amp;$D$86,'CCG data'!$A:$AD,'CCG data'!E$3,FALSE))</f>
        <v>0.12284069097888675</v>
      </c>
      <c r="W332" s="387"/>
      <c r="Z332" s="178">
        <f>IFERROR(VLOOKUP($E332&amp;$D$86, Outliers!$A$4:$P$214,13,FALSE),"0")</f>
        <v>0</v>
      </c>
      <c r="AA332" s="178">
        <f>IFERROR(VLOOKUP($E332&amp;$D$86, Outliers!$A$4:$P$214,14,FALSE),"0")</f>
        <v>0</v>
      </c>
      <c r="AB332" s="178">
        <f>IFERROR(VLOOKUP($E332&amp;$D$86, Outliers!$A$4:$P$214,15,FALSE),"0")</f>
        <v>1</v>
      </c>
    </row>
    <row r="333" spans="4:28" x14ac:dyDescent="0.25">
      <c r="D333" s="301"/>
      <c r="E333" s="107" t="s">
        <v>27</v>
      </c>
      <c r="F333" s="99" t="str">
        <f>IF(P332="","",VLOOKUP($E332&amp;$D$85&amp;$D$86,'CCG data'!$A:$AD,'CCG data'!W$3,FALSE))</f>
        <v/>
      </c>
      <c r="G333" s="100" t="str">
        <f>IF(P332="","",VLOOKUP($E332&amp;$D$85&amp;$D$86,'CCG data'!$A:$AD,'CCG data'!X$3,FALSE))</f>
        <v/>
      </c>
      <c r="H333" s="100">
        <f>IF(R332="","",VLOOKUP($E332&amp;$D$85&amp;$D$86,'CCG data'!$A:$AD,'CCG data'!Y$3,FALSE))</f>
        <v>107.9</v>
      </c>
      <c r="I333" s="100">
        <f>IF(R332="","",VLOOKUP($E332&amp;$D$85&amp;$D$86,'CCG data'!$A:$AD,'CCG data'!Z$3,FALSE))</f>
        <v>131.69999999999999</v>
      </c>
      <c r="J333" s="100">
        <f>IF(T332="","",VLOOKUP($E332&amp;$D$85&amp;$D$86,'CCG data'!$A:$AD,'CCG data'!AA$3,FALSE))</f>
        <v>17.899999999999999</v>
      </c>
      <c r="K333" s="100">
        <f>IF(T332="","",VLOOKUP($E332&amp;$D$85&amp;$D$86,'CCG data'!$A:$AD,'CCG data'!AB$3,FALSE))</f>
        <v>29</v>
      </c>
      <c r="L333" s="100">
        <f>IF(V332="","",VLOOKUP($E332&amp;$D$85&amp;$D$86,'CCG data'!$A:$AD,'CCG data'!AC$3,FALSE))</f>
        <v>15.1</v>
      </c>
      <c r="M333" s="100">
        <f>IF(V332="","",VLOOKUP($E332&amp;$D$85&amp;$D$86,'CCG data'!$A:$AD,'CCG data'!AD$3,FALSE))</f>
        <v>24.9</v>
      </c>
      <c r="N333" s="304"/>
      <c r="P333" s="162" t="str">
        <f>IF(P332="","",VLOOKUP($E332&amp;$D$85&amp;$D$86,'CCG data'!$A:$AD,'CCG data'!I$3,FALSE))</f>
        <v/>
      </c>
      <c r="Q333" s="15" t="str">
        <f>IF(P332="","",VLOOKUP($E332&amp;$D$85&amp;$D$86,'CCG data'!$A:$AD,'CCG data'!J$3,FALSE))</f>
        <v/>
      </c>
      <c r="R333" s="15">
        <f>IF(R332="","",VLOOKUP($E332&amp;$D$85&amp;$D$86,'CCG data'!$A:$AD,'CCG data'!K$3,FALSE))</f>
        <v>0.70799999999999996</v>
      </c>
      <c r="S333" s="15">
        <f>IF(R332="","",VLOOKUP($E332&amp;$D$85&amp;$D$86,'CCG data'!$A:$AD,'CCG data'!L$3,FALSE))</f>
        <v>0.78200000000000003</v>
      </c>
      <c r="T333" s="15">
        <f>IF(T332="","",VLOOKUP($E332&amp;$D$85&amp;$D$86,'CCG data'!$A:$AD,'CCG data'!M$3,FALSE))</f>
        <v>0.104</v>
      </c>
      <c r="U333" s="15">
        <f>IF(T332="","",VLOOKUP($E332&amp;$D$85&amp;$D$86,'CCG data'!$A:$AD,'CCG data'!N$3,FALSE))</f>
        <v>0.16200000000000001</v>
      </c>
      <c r="V333" s="15">
        <f>IF(V332="","",VLOOKUP($E332&amp;$D$85&amp;$D$86,'CCG data'!$A:$AD,'CCG data'!O$3,FALSE))</f>
        <v>9.7000000000000003E-2</v>
      </c>
      <c r="W333" s="142">
        <f>IF(V332="","",VLOOKUP($E332&amp;$D$85&amp;$D$86,'CCG data'!$A:$AD,'CCG data'!P$3,FALSE))</f>
        <v>0.154</v>
      </c>
      <c r="Z333" s="178" t="str">
        <f>IFERROR(VLOOKUP($E333&amp;$D$86, Outliers!$A$4:$P$214,13,FALSE),"0")</f>
        <v>0</v>
      </c>
      <c r="AA333" s="178" t="str">
        <f>IFERROR(VLOOKUP($E333&amp;$D$86, Outliers!$A$4:$P$214,14,FALSE),"0")</f>
        <v>0</v>
      </c>
      <c r="AB333" s="178" t="str">
        <f>IFERROR(VLOOKUP($E333&amp;$D$86, Outliers!$A$4:$P$214,15,FALSE),"0")</f>
        <v>0</v>
      </c>
    </row>
    <row r="334" spans="4:28" ht="15.75" x14ac:dyDescent="0.25">
      <c r="D334" s="301"/>
      <c r="E334" s="108" t="s">
        <v>258</v>
      </c>
      <c r="F334" s="372" t="str">
        <f>IF(OR(ISERROR(VLOOKUP($E334&amp;$D$85&amp;$D$86,'CCG data'!$A:$AD,'CCG data'!R$3,FALSE)),ISBLANK(VLOOKUP($E334&amp;$D$85&amp;$D$86,'CCG data'!$A:$AD,'CCG data'!R$3,FALSE))),"",VLOOKUP($E334&amp;$D$85&amp;$D$86,'CCG data'!$A:$AD,'CCG data'!R$3,FALSE))</f>
        <v/>
      </c>
      <c r="G334" s="373"/>
      <c r="H334" s="373">
        <f>IF(OR(ISERROR(VLOOKUP($E334&amp;$D$85&amp;$D$86,'CCG data'!$A:$AD,'CCG data'!S$3,FALSE)),ISBLANK(VLOOKUP($E334&amp;$D$85&amp;$D$86,'CCG data'!$A:$AD,'CCG data'!S$3,FALSE))),"",VLOOKUP($E334&amp;$D$85&amp;$D$86,'CCG data'!$A:$AD,'CCG data'!S$3,FALSE))</f>
        <v>164.7</v>
      </c>
      <c r="I334" s="373"/>
      <c r="J334" s="373">
        <f>IF(OR(ISERROR(VLOOKUP($E334&amp;$D$85&amp;$D$86,'CCG data'!$A:$AD,'CCG data'!T$3,FALSE)),ISBLANK(VLOOKUP($E334&amp;$D$85&amp;$D$86,'CCG data'!$A:$AD,'CCG data'!T$3,FALSE))),"",VLOOKUP($E334&amp;$D$85&amp;$D$86,'CCG data'!$A:$AD,'CCG data'!T$3,FALSE))</f>
        <v>12.5</v>
      </c>
      <c r="K334" s="373"/>
      <c r="L334" s="373">
        <f>IF(OR(ISERROR(VLOOKUP($E334&amp;$D$85&amp;$D$86,'CCG data'!$A:$AD,'CCG data'!U$3,FALSE)),ISBLANK(VLOOKUP($E334&amp;$D$85&amp;$D$86,'CCG data'!$A:$AD,'CCG data'!U$3,FALSE))),"",VLOOKUP($E334&amp;$D$85&amp;$D$86,'CCG data'!$A:$AD,'CCG data'!U$3,FALSE))</f>
        <v>17.8</v>
      </c>
      <c r="M334" s="374"/>
      <c r="N334" s="303">
        <f>IF(OR(ISERROR(VLOOKUP($E334&amp;$D$85&amp;$D$86,'CCG data'!$A:$AD,'CCG data'!G$3,FALSE)),ISBLANK(VLOOKUP($E334&amp;$D$85&amp;$D$86,'CCG data'!$A:$AD,'CCG data'!G$3,FALSE))),"",VLOOKUP($E334&amp;$D$85&amp;$D$86,'CCG data'!$A:$AD,'CCG data'!G$3,FALSE))</f>
        <v>1545</v>
      </c>
      <c r="P334" s="354" t="str">
        <f>IF(OR(ISERROR(VLOOKUP($E334&amp;$D$85&amp;$D$86,'CCG data'!$A:$AD,'CCG data'!B$3,FALSE)),ISBLANK(VLOOKUP($E334&amp;$D$85&amp;$D$86,'CCG data'!$A:$AD,'CCG data'!B$3,FALSE))),"",VLOOKUP($E334&amp;$D$85&amp;$D$86,'CCG data'!$A:$AD,'CCG data'!B$3,FALSE))</f>
        <v/>
      </c>
      <c r="Q334" s="246"/>
      <c r="R334" s="246">
        <f>IF(OR(ISERROR(VLOOKUP($E334&amp;$D$85&amp;$D$86,'CCG data'!$A:$AD,'CCG data'!C$3,FALSE)),ISBLANK(VLOOKUP($E334&amp;$D$85&amp;$D$86,'CCG data'!$A:$AD,'CCG data'!C$3,FALSE))),"",VLOOKUP($E334&amp;$D$85&amp;$D$86,'CCG data'!$A:$AD,'CCG data'!C$3,FALSE))</f>
        <v>0.84854368932038837</v>
      </c>
      <c r="S334" s="246"/>
      <c r="T334" s="246">
        <f>IF(OR(ISERROR(VLOOKUP($E334&amp;$D$85&amp;$D$86,'CCG data'!$A:$AD,'CCG data'!D$3,FALSE)),ISBLANK(VLOOKUP($E334&amp;$D$85&amp;$D$86,'CCG data'!$A:$AD,'CCG data'!D$3,FALSE))),"",VLOOKUP($E334&amp;$D$85&amp;$D$86,'CCG data'!$A:$AD,'CCG data'!D$3,FALSE))</f>
        <v>6.0841423948220064E-2</v>
      </c>
      <c r="U334" s="246"/>
      <c r="V334" s="246">
        <f>IF(OR(ISERROR(VLOOKUP($E334&amp;$D$85&amp;$D$86,'CCG data'!$A:$AD,'CCG data'!E$3,FALSE)),ISBLANK(VLOOKUP($E334&amp;$D$85&amp;$D$86,'CCG data'!$A:$AD,'CCG data'!E$3,FALSE))),"",VLOOKUP($E334&amp;$D$85&amp;$D$86,'CCG data'!$A:$AD,'CCG data'!E$3,FALSE))</f>
        <v>9.0614886731391592E-2</v>
      </c>
      <c r="W334" s="387"/>
      <c r="Z334" s="178">
        <f>IFERROR(VLOOKUP($E334&amp;$D$86, Outliers!$A$4:$P$214,13,FALSE),"0")</f>
        <v>1</v>
      </c>
      <c r="AA334" s="178">
        <f>IFERROR(VLOOKUP($E334&amp;$D$86, Outliers!$A$4:$P$214,14,FALSE),"0")</f>
        <v>1</v>
      </c>
      <c r="AB334" s="178">
        <f>IFERROR(VLOOKUP($E334&amp;$D$86, Outliers!$A$4:$P$214,15,FALSE),"0")</f>
        <v>1</v>
      </c>
    </row>
    <row r="335" spans="4:28" x14ac:dyDescent="0.25">
      <c r="D335" s="301"/>
      <c r="E335" s="107" t="s">
        <v>27</v>
      </c>
      <c r="F335" s="99" t="str">
        <f>IF(P334="","",VLOOKUP($E334&amp;$D$85&amp;$D$86,'CCG data'!$A:$AD,'CCG data'!W$3,FALSE))</f>
        <v/>
      </c>
      <c r="G335" s="100" t="str">
        <f>IF(P334="","",VLOOKUP($E334&amp;$D$85&amp;$D$86,'CCG data'!$A:$AD,'CCG data'!X$3,FALSE))</f>
        <v/>
      </c>
      <c r="H335" s="100">
        <f>IF(R334="","",VLOOKUP($E334&amp;$D$85&amp;$D$86,'CCG data'!$A:$AD,'CCG data'!Y$3,FALSE))</f>
        <v>155.80000000000001</v>
      </c>
      <c r="I335" s="100">
        <f>IF(R334="","",VLOOKUP($E334&amp;$D$85&amp;$D$86,'CCG data'!$A:$AD,'CCG data'!Z$3,FALSE))</f>
        <v>173.6</v>
      </c>
      <c r="J335" s="100">
        <f>IF(T334="","",VLOOKUP($E334&amp;$D$85&amp;$D$86,'CCG data'!$A:$AD,'CCG data'!AA$3,FALSE))</f>
        <v>10</v>
      </c>
      <c r="K335" s="100">
        <f>IF(T334="","",VLOOKUP($E334&amp;$D$85&amp;$D$86,'CCG data'!$A:$AD,'CCG data'!AB$3,FALSE))</f>
        <v>15</v>
      </c>
      <c r="L335" s="100">
        <f>IF(V334="","",VLOOKUP($E334&amp;$D$85&amp;$D$86,'CCG data'!$A:$AD,'CCG data'!AC$3,FALSE))</f>
        <v>14.8</v>
      </c>
      <c r="M335" s="100">
        <f>IF(V334="","",VLOOKUP($E334&amp;$D$85&amp;$D$86,'CCG data'!$A:$AD,'CCG data'!AD$3,FALSE))</f>
        <v>20.7</v>
      </c>
      <c r="N335" s="304"/>
      <c r="P335" s="162" t="str">
        <f>IF(P334="","",VLOOKUP($E334&amp;$D$85&amp;$D$86,'CCG data'!$A:$AD,'CCG data'!I$3,FALSE))</f>
        <v/>
      </c>
      <c r="Q335" s="15" t="str">
        <f>IF(P334="","",VLOOKUP($E334&amp;$D$85&amp;$D$86,'CCG data'!$A:$AD,'CCG data'!J$3,FALSE))</f>
        <v/>
      </c>
      <c r="R335" s="15">
        <f>IF(R334="","",VLOOKUP($E334&amp;$D$85&amp;$D$86,'CCG data'!$A:$AD,'CCG data'!K$3,FALSE))</f>
        <v>0.83</v>
      </c>
      <c r="S335" s="15">
        <f>IF(R334="","",VLOOKUP($E334&amp;$D$85&amp;$D$86,'CCG data'!$A:$AD,'CCG data'!L$3,FALSE))</f>
        <v>0.86599999999999999</v>
      </c>
      <c r="T335" s="15">
        <f>IF(T334="","",VLOOKUP($E334&amp;$D$85&amp;$D$86,'CCG data'!$A:$AD,'CCG data'!M$3,FALSE))</f>
        <v>0.05</v>
      </c>
      <c r="U335" s="15">
        <f>IF(T334="","",VLOOKUP($E334&amp;$D$85&amp;$D$86,'CCG data'!$A:$AD,'CCG data'!N$3,FALSE))</f>
        <v>7.3999999999999996E-2</v>
      </c>
      <c r="V335" s="15">
        <f>IF(V334="","",VLOOKUP($E334&amp;$D$85&amp;$D$86,'CCG data'!$A:$AD,'CCG data'!O$3,FALSE))</f>
        <v>7.6999999999999999E-2</v>
      </c>
      <c r="W335" s="142">
        <f>IF(V334="","",VLOOKUP($E334&amp;$D$85&amp;$D$86,'CCG data'!$A:$AD,'CCG data'!P$3,FALSE))</f>
        <v>0.106</v>
      </c>
      <c r="Z335" s="178" t="str">
        <f>IFERROR(VLOOKUP($E335&amp;$D$86, Outliers!$A$4:$P$214,13,FALSE),"0")</f>
        <v>0</v>
      </c>
      <c r="AA335" s="178" t="str">
        <f>IFERROR(VLOOKUP($E335&amp;$D$86, Outliers!$A$4:$P$214,14,FALSE),"0")</f>
        <v>0</v>
      </c>
      <c r="AB335" s="178" t="str">
        <f>IFERROR(VLOOKUP($E335&amp;$D$86, Outliers!$A$4:$P$214,15,FALSE),"0")</f>
        <v>0</v>
      </c>
    </row>
    <row r="336" spans="4:28" ht="15.75" x14ac:dyDescent="0.25">
      <c r="D336" s="301"/>
      <c r="E336" s="108" t="s">
        <v>259</v>
      </c>
      <c r="F336" s="372" t="str">
        <f>IF(OR(ISERROR(VLOOKUP($E336&amp;$D$85&amp;$D$86,'CCG data'!$A:$AD,'CCG data'!R$3,FALSE)),ISBLANK(VLOOKUP($E336&amp;$D$85&amp;$D$86,'CCG data'!$A:$AD,'CCG data'!R$3,FALSE))),"",VLOOKUP($E336&amp;$D$85&amp;$D$86,'CCG data'!$A:$AD,'CCG data'!R$3,FALSE))</f>
        <v/>
      </c>
      <c r="G336" s="373"/>
      <c r="H336" s="373">
        <f>IF(OR(ISERROR(VLOOKUP($E336&amp;$D$85&amp;$D$86,'CCG data'!$A:$AD,'CCG data'!S$3,FALSE)),ISBLANK(VLOOKUP($E336&amp;$D$85&amp;$D$86,'CCG data'!$A:$AD,'CCG data'!S$3,FALSE))),"",VLOOKUP($E336&amp;$D$85&amp;$D$86,'CCG data'!$A:$AD,'CCG data'!S$3,FALSE))</f>
        <v>131.69999999999999</v>
      </c>
      <c r="I336" s="373"/>
      <c r="J336" s="373">
        <f>IF(OR(ISERROR(VLOOKUP($E336&amp;$D$85&amp;$D$86,'CCG data'!$A:$AD,'CCG data'!T$3,FALSE)),ISBLANK(VLOOKUP($E336&amp;$D$85&amp;$D$86,'CCG data'!$A:$AD,'CCG data'!T$3,FALSE))),"",VLOOKUP($E336&amp;$D$85&amp;$D$86,'CCG data'!$A:$AD,'CCG data'!T$3,FALSE))</f>
        <v>16.7</v>
      </c>
      <c r="K336" s="373"/>
      <c r="L336" s="373">
        <f>IF(OR(ISERROR(VLOOKUP($E336&amp;$D$85&amp;$D$86,'CCG data'!$A:$AD,'CCG data'!U$3,FALSE)),ISBLANK(VLOOKUP($E336&amp;$D$85&amp;$D$86,'CCG data'!$A:$AD,'CCG data'!U$3,FALSE))),"",VLOOKUP($E336&amp;$D$85&amp;$D$86,'CCG data'!$A:$AD,'CCG data'!U$3,FALSE))</f>
        <v>35.299999999999997</v>
      </c>
      <c r="M336" s="374"/>
      <c r="N336" s="303">
        <f>IF(OR(ISERROR(VLOOKUP($E336&amp;$D$85&amp;$D$86,'CCG data'!$A:$AD,'CCG data'!G$3,FALSE)),ISBLANK(VLOOKUP($E336&amp;$D$85&amp;$D$86,'CCG data'!$A:$AD,'CCG data'!G$3,FALSE))),"",VLOOKUP($E336&amp;$D$85&amp;$D$86,'CCG data'!$A:$AD,'CCG data'!G$3,FALSE))</f>
        <v>1408</v>
      </c>
      <c r="P336" s="354" t="str">
        <f>IF(OR(ISERROR(VLOOKUP($E336&amp;$D$85&amp;$D$86,'CCG data'!$A:$AD,'CCG data'!B$3,FALSE)),ISBLANK(VLOOKUP($E336&amp;$D$85&amp;$D$86,'CCG data'!$A:$AD,'CCG data'!B$3,FALSE))),"",VLOOKUP($E336&amp;$D$85&amp;$D$86,'CCG data'!$A:$AD,'CCG data'!B$3,FALSE))</f>
        <v/>
      </c>
      <c r="Q336" s="246"/>
      <c r="R336" s="246">
        <f>IF(OR(ISERROR(VLOOKUP($E336&amp;$D$85&amp;$D$86,'CCG data'!$A:$AD,'CCG data'!C$3,FALSE)),ISBLANK(VLOOKUP($E336&amp;$D$85&amp;$D$86,'CCG data'!$A:$AD,'CCG data'!C$3,FALSE))),"",VLOOKUP($E336&amp;$D$85&amp;$D$86,'CCG data'!$A:$AD,'CCG data'!C$3,FALSE))</f>
        <v>0.72088068181818177</v>
      </c>
      <c r="S336" s="246"/>
      <c r="T336" s="246">
        <f>IF(OR(ISERROR(VLOOKUP($E336&amp;$D$85&amp;$D$86,'CCG data'!$A:$AD,'CCG data'!D$3,FALSE)),ISBLANK(VLOOKUP($E336&amp;$D$85&amp;$D$86,'CCG data'!$A:$AD,'CCG data'!D$3,FALSE))),"",VLOOKUP($E336&amp;$D$85&amp;$D$86,'CCG data'!$A:$AD,'CCG data'!D$3,FALSE))</f>
        <v>8.4517045454545456E-2</v>
      </c>
      <c r="U336" s="246"/>
      <c r="V336" s="246">
        <f>IF(OR(ISERROR(VLOOKUP($E336&amp;$D$85&amp;$D$86,'CCG data'!$A:$AD,'CCG data'!E$3,FALSE)),ISBLANK(VLOOKUP($E336&amp;$D$85&amp;$D$86,'CCG data'!$A:$AD,'CCG data'!E$3,FALSE))),"",VLOOKUP($E336&amp;$D$85&amp;$D$86,'CCG data'!$A:$AD,'CCG data'!E$3,FALSE))</f>
        <v>0.19460227272727273</v>
      </c>
      <c r="W336" s="387"/>
      <c r="Z336" s="178">
        <f>IFERROR(VLOOKUP($E336&amp;$D$86, Outliers!$A$4:$P$214,13,FALSE),"0")</f>
        <v>0</v>
      </c>
      <c r="AA336" s="178">
        <f>IFERROR(VLOOKUP($E336&amp;$D$86, Outliers!$A$4:$P$214,14,FALSE),"0")</f>
        <v>0</v>
      </c>
      <c r="AB336" s="178">
        <f>IFERROR(VLOOKUP($E336&amp;$D$86, Outliers!$A$4:$P$214,15,FALSE),"0")</f>
        <v>0</v>
      </c>
    </row>
    <row r="337" spans="4:28" x14ac:dyDescent="0.25">
      <c r="D337" s="301"/>
      <c r="E337" s="107" t="s">
        <v>27</v>
      </c>
      <c r="F337" s="99" t="str">
        <f>IF(P336="","",VLOOKUP($E336&amp;$D$85&amp;$D$86,'CCG data'!$A:$AD,'CCG data'!W$3,FALSE))</f>
        <v/>
      </c>
      <c r="G337" s="100" t="str">
        <f>IF(P336="","",VLOOKUP($E336&amp;$D$85&amp;$D$86,'CCG data'!$A:$AD,'CCG data'!X$3,FALSE))</f>
        <v/>
      </c>
      <c r="H337" s="100">
        <f>IF(R336="","",VLOOKUP($E336&amp;$D$85&amp;$D$86,'CCG data'!$A:$AD,'CCG data'!Y$3,FALSE))</f>
        <v>123.6</v>
      </c>
      <c r="I337" s="100">
        <f>IF(R336="","",VLOOKUP($E336&amp;$D$85&amp;$D$86,'CCG data'!$A:$AD,'CCG data'!Z$3,FALSE))</f>
        <v>139.80000000000001</v>
      </c>
      <c r="J337" s="100">
        <f>IF(T336="","",VLOOKUP($E336&amp;$D$85&amp;$D$86,'CCG data'!$A:$AD,'CCG data'!AA$3,FALSE))</f>
        <v>13.7</v>
      </c>
      <c r="K337" s="100">
        <f>IF(T336="","",VLOOKUP($E336&amp;$D$85&amp;$D$86,'CCG data'!$A:$AD,'CCG data'!AB$3,FALSE))</f>
        <v>19.7</v>
      </c>
      <c r="L337" s="100">
        <f>IF(V336="","",VLOOKUP($E336&amp;$D$85&amp;$D$86,'CCG data'!$A:$AD,'CCG data'!AC$3,FALSE))</f>
        <v>31.2</v>
      </c>
      <c r="M337" s="100">
        <f>IF(V336="","",VLOOKUP($E336&amp;$D$85&amp;$D$86,'CCG data'!$A:$AD,'CCG data'!AD$3,FALSE))</f>
        <v>39.5</v>
      </c>
      <c r="N337" s="304"/>
      <c r="P337" s="162" t="str">
        <f>IF(P336="","",VLOOKUP($E336&amp;$D$85&amp;$D$86,'CCG data'!$A:$AD,'CCG data'!I$3,FALSE))</f>
        <v/>
      </c>
      <c r="Q337" s="15" t="str">
        <f>IF(P336="","",VLOOKUP($E336&amp;$D$85&amp;$D$86,'CCG data'!$A:$AD,'CCG data'!J$3,FALSE))</f>
        <v/>
      </c>
      <c r="R337" s="15">
        <f>IF(R336="","",VLOOKUP($E336&amp;$D$85&amp;$D$86,'CCG data'!$A:$AD,'CCG data'!K$3,FALSE))</f>
        <v>0.69699999999999995</v>
      </c>
      <c r="S337" s="15">
        <f>IF(R336="","",VLOOKUP($E336&amp;$D$85&amp;$D$86,'CCG data'!$A:$AD,'CCG data'!L$3,FALSE))</f>
        <v>0.74399999999999999</v>
      </c>
      <c r="T337" s="15">
        <f>IF(T336="","",VLOOKUP($E336&amp;$D$85&amp;$D$86,'CCG data'!$A:$AD,'CCG data'!M$3,FALSE))</f>
        <v>7.0999999999999994E-2</v>
      </c>
      <c r="U337" s="15">
        <f>IF(T336="","",VLOOKUP($E336&amp;$D$85&amp;$D$86,'CCG data'!$A:$AD,'CCG data'!N$3,FALSE))</f>
        <v>0.1</v>
      </c>
      <c r="V337" s="15">
        <f>IF(V336="","",VLOOKUP($E336&amp;$D$85&amp;$D$86,'CCG data'!$A:$AD,'CCG data'!O$3,FALSE))</f>
        <v>0.17499999999999999</v>
      </c>
      <c r="W337" s="142">
        <f>IF(V336="","",VLOOKUP($E336&amp;$D$85&amp;$D$86,'CCG data'!$A:$AD,'CCG data'!P$3,FALSE))</f>
        <v>0.216</v>
      </c>
      <c r="Z337" s="178" t="str">
        <f>IFERROR(VLOOKUP($E337&amp;$D$86, Outliers!$A$4:$P$214,13,FALSE),"0")</f>
        <v>0</v>
      </c>
      <c r="AA337" s="178" t="str">
        <f>IFERROR(VLOOKUP($E337&amp;$D$86, Outliers!$A$4:$P$214,14,FALSE),"0")</f>
        <v>0</v>
      </c>
      <c r="AB337" s="178" t="str">
        <f>IFERROR(VLOOKUP($E337&amp;$D$86, Outliers!$A$4:$P$214,15,FALSE),"0")</f>
        <v>0</v>
      </c>
    </row>
    <row r="338" spans="4:28" ht="15.75" x14ac:dyDescent="0.25">
      <c r="D338" s="301"/>
      <c r="E338" s="108" t="s">
        <v>260</v>
      </c>
      <c r="F338" s="372" t="str">
        <f>IF(OR(ISERROR(VLOOKUP($E338&amp;$D$85&amp;$D$86,'CCG data'!$A:$AD,'CCG data'!R$3,FALSE)),ISBLANK(VLOOKUP($E338&amp;$D$85&amp;$D$86,'CCG data'!$A:$AD,'CCG data'!R$3,FALSE))),"",VLOOKUP($E338&amp;$D$85&amp;$D$86,'CCG data'!$A:$AD,'CCG data'!R$3,FALSE))</f>
        <v/>
      </c>
      <c r="G338" s="373"/>
      <c r="H338" s="373">
        <f>IF(OR(ISERROR(VLOOKUP($E338&amp;$D$85&amp;$D$86,'CCG data'!$A:$AD,'CCG data'!S$3,FALSE)),ISBLANK(VLOOKUP($E338&amp;$D$85&amp;$D$86,'CCG data'!$A:$AD,'CCG data'!S$3,FALSE))),"",VLOOKUP($E338&amp;$D$85&amp;$D$86,'CCG data'!$A:$AD,'CCG data'!S$3,FALSE))</f>
        <v>127.7</v>
      </c>
      <c r="I338" s="373"/>
      <c r="J338" s="373">
        <f>IF(OR(ISERROR(VLOOKUP($E338&amp;$D$85&amp;$D$86,'CCG data'!$A:$AD,'CCG data'!T$3,FALSE)),ISBLANK(VLOOKUP($E338&amp;$D$85&amp;$D$86,'CCG data'!$A:$AD,'CCG data'!T$3,FALSE))),"",VLOOKUP($E338&amp;$D$85&amp;$D$86,'CCG data'!$A:$AD,'CCG data'!T$3,FALSE))</f>
        <v>12.1</v>
      </c>
      <c r="K338" s="373"/>
      <c r="L338" s="373">
        <f>IF(OR(ISERROR(VLOOKUP($E338&amp;$D$85&amp;$D$86,'CCG data'!$A:$AD,'CCG data'!U$3,FALSE)),ISBLANK(VLOOKUP($E338&amp;$D$85&amp;$D$86,'CCG data'!$A:$AD,'CCG data'!U$3,FALSE))),"",VLOOKUP($E338&amp;$D$85&amp;$D$86,'CCG data'!$A:$AD,'CCG data'!U$3,FALSE))</f>
        <v>13.3</v>
      </c>
      <c r="M338" s="374"/>
      <c r="N338" s="303">
        <f>IF(OR(ISERROR(VLOOKUP($E338&amp;$D$85&amp;$D$86,'CCG data'!$A:$AD,'CCG data'!G$3,FALSE)),ISBLANK(VLOOKUP($E338&amp;$D$85&amp;$D$86,'CCG data'!$A:$AD,'CCG data'!G$3,FALSE))),"",VLOOKUP($E338&amp;$D$85&amp;$D$86,'CCG data'!$A:$AD,'CCG data'!G$3,FALSE))</f>
        <v>1164</v>
      </c>
      <c r="P338" s="354" t="str">
        <f>IF(OR(ISERROR(VLOOKUP($E338&amp;$D$85&amp;$D$86,'CCG data'!$A:$AD,'CCG data'!B$3,FALSE)),ISBLANK(VLOOKUP($E338&amp;$D$85&amp;$D$86,'CCG data'!$A:$AD,'CCG data'!B$3,FALSE))),"",VLOOKUP($E338&amp;$D$85&amp;$D$86,'CCG data'!$A:$AD,'CCG data'!B$3,FALSE))</f>
        <v/>
      </c>
      <c r="Q338" s="246"/>
      <c r="R338" s="246">
        <f>IF(OR(ISERROR(VLOOKUP($E338&amp;$D$85&amp;$D$86,'CCG data'!$A:$AD,'CCG data'!C$3,FALSE)),ISBLANK(VLOOKUP($E338&amp;$D$85&amp;$D$86,'CCG data'!$A:$AD,'CCG data'!C$3,FALSE))),"",VLOOKUP($E338&amp;$D$85&amp;$D$86,'CCG data'!$A:$AD,'CCG data'!C$3,FALSE))</f>
        <v>0.84965635738831613</v>
      </c>
      <c r="S338" s="246"/>
      <c r="T338" s="246">
        <f>IF(OR(ISERROR(VLOOKUP($E338&amp;$D$85&amp;$D$86,'CCG data'!$A:$AD,'CCG data'!D$3,FALSE)),ISBLANK(VLOOKUP($E338&amp;$D$85&amp;$D$86,'CCG data'!$A:$AD,'CCG data'!D$3,FALSE))),"",VLOOKUP($E338&amp;$D$85&amp;$D$86,'CCG data'!$A:$AD,'CCG data'!D$3,FALSE))</f>
        <v>6.7010309278350513E-2</v>
      </c>
      <c r="U338" s="246"/>
      <c r="V338" s="246">
        <f>IF(OR(ISERROR(VLOOKUP($E338&amp;$D$85&amp;$D$86,'CCG data'!$A:$AD,'CCG data'!E$3,FALSE)),ISBLANK(VLOOKUP($E338&amp;$D$85&amp;$D$86,'CCG data'!$A:$AD,'CCG data'!E$3,FALSE))),"",VLOOKUP($E338&amp;$D$85&amp;$D$86,'CCG data'!$A:$AD,'CCG data'!E$3,FALSE))</f>
        <v>8.3333333333333329E-2</v>
      </c>
      <c r="W338" s="387"/>
      <c r="Z338" s="178">
        <f>IFERROR(VLOOKUP($E338&amp;$D$86, Outliers!$A$4:$P$214,13,FALSE),"0")</f>
        <v>0</v>
      </c>
      <c r="AA338" s="178">
        <f>IFERROR(VLOOKUP($E338&amp;$D$86, Outliers!$A$4:$P$214,14,FALSE),"0")</f>
        <v>1</v>
      </c>
      <c r="AB338" s="178">
        <f>IFERROR(VLOOKUP($E338&amp;$D$86, Outliers!$A$4:$P$214,15,FALSE),"0")</f>
        <v>1</v>
      </c>
    </row>
    <row r="339" spans="4:28" x14ac:dyDescent="0.25">
      <c r="D339" s="301"/>
      <c r="E339" s="107" t="s">
        <v>27</v>
      </c>
      <c r="F339" s="99" t="str">
        <f>IF(P338="","",VLOOKUP($E338&amp;$D$85&amp;$D$86,'CCG data'!$A:$AD,'CCG data'!W$3,FALSE))</f>
        <v/>
      </c>
      <c r="G339" s="100" t="str">
        <f>IF(P338="","",VLOOKUP($E338&amp;$D$85&amp;$D$86,'CCG data'!$A:$AD,'CCG data'!X$3,FALSE))</f>
        <v/>
      </c>
      <c r="H339" s="100">
        <f>IF(R338="","",VLOOKUP($E338&amp;$D$85&amp;$D$86,'CCG data'!$A:$AD,'CCG data'!Y$3,FALSE))</f>
        <v>119.7</v>
      </c>
      <c r="I339" s="100">
        <f>IF(R338="","",VLOOKUP($E338&amp;$D$85&amp;$D$86,'CCG data'!$A:$AD,'CCG data'!Z$3,FALSE))</f>
        <v>135.6</v>
      </c>
      <c r="J339" s="100">
        <f>IF(T338="","",VLOOKUP($E338&amp;$D$85&amp;$D$86,'CCG data'!$A:$AD,'CCG data'!AA$3,FALSE))</f>
        <v>9.4</v>
      </c>
      <c r="K339" s="100">
        <f>IF(T338="","",VLOOKUP($E338&amp;$D$85&amp;$D$86,'CCG data'!$A:$AD,'CCG data'!AB$3,FALSE))</f>
        <v>14.7</v>
      </c>
      <c r="L339" s="100">
        <f>IF(V338="","",VLOOKUP($E338&amp;$D$85&amp;$D$86,'CCG data'!$A:$AD,'CCG data'!AC$3,FALSE))</f>
        <v>10.7</v>
      </c>
      <c r="M339" s="100">
        <f>IF(V338="","",VLOOKUP($E338&amp;$D$85&amp;$D$86,'CCG data'!$A:$AD,'CCG data'!AD$3,FALSE))</f>
        <v>16</v>
      </c>
      <c r="N339" s="304"/>
      <c r="P339" s="162" t="str">
        <f>IF(P338="","",VLOOKUP($E338&amp;$D$85&amp;$D$86,'CCG data'!$A:$AD,'CCG data'!I$3,FALSE))</f>
        <v/>
      </c>
      <c r="Q339" s="15" t="str">
        <f>IF(P338="","",VLOOKUP($E338&amp;$D$85&amp;$D$86,'CCG data'!$A:$AD,'CCG data'!J$3,FALSE))</f>
        <v/>
      </c>
      <c r="R339" s="15">
        <f>IF(R338="","",VLOOKUP($E338&amp;$D$85&amp;$D$86,'CCG data'!$A:$AD,'CCG data'!K$3,FALSE))</f>
        <v>0.82799999999999996</v>
      </c>
      <c r="S339" s="15">
        <f>IF(R338="","",VLOOKUP($E338&amp;$D$85&amp;$D$86,'CCG data'!$A:$AD,'CCG data'!L$3,FALSE))</f>
        <v>0.86899999999999999</v>
      </c>
      <c r="T339" s="15">
        <f>IF(T338="","",VLOOKUP($E338&amp;$D$85&amp;$D$86,'CCG data'!$A:$AD,'CCG data'!M$3,FALSE))</f>
        <v>5.3999999999999999E-2</v>
      </c>
      <c r="U339" s="15">
        <f>IF(T338="","",VLOOKUP($E338&amp;$D$85&amp;$D$86,'CCG data'!$A:$AD,'CCG data'!N$3,FALSE))</f>
        <v>8.3000000000000004E-2</v>
      </c>
      <c r="V339" s="15">
        <f>IF(V338="","",VLOOKUP($E338&amp;$D$85&amp;$D$86,'CCG data'!$A:$AD,'CCG data'!O$3,FALSE))</f>
        <v>6.9000000000000006E-2</v>
      </c>
      <c r="W339" s="142">
        <f>IF(V338="","",VLOOKUP($E338&amp;$D$85&amp;$D$86,'CCG data'!$A:$AD,'CCG data'!P$3,FALSE))</f>
        <v>0.10100000000000001</v>
      </c>
      <c r="Z339" s="178" t="str">
        <f>IFERROR(VLOOKUP($E339&amp;$D$86, Outliers!$A$4:$P$214,13,FALSE),"0")</f>
        <v>0</v>
      </c>
      <c r="AA339" s="178" t="str">
        <f>IFERROR(VLOOKUP($E339&amp;$D$86, Outliers!$A$4:$P$214,14,FALSE),"0")</f>
        <v>0</v>
      </c>
      <c r="AB339" s="178" t="str">
        <f>IFERROR(VLOOKUP($E339&amp;$D$86, Outliers!$A$4:$P$214,15,FALSE),"0")</f>
        <v>0</v>
      </c>
    </row>
    <row r="340" spans="4:28" ht="15.75" x14ac:dyDescent="0.25">
      <c r="D340" s="301"/>
      <c r="E340" s="108" t="s">
        <v>261</v>
      </c>
      <c r="F340" s="372" t="str">
        <f>IF(OR(ISERROR(VLOOKUP($E340&amp;$D$85&amp;$D$86,'CCG data'!$A:$AD,'CCG data'!R$3,FALSE)),ISBLANK(VLOOKUP($E340&amp;$D$85&amp;$D$86,'CCG data'!$A:$AD,'CCG data'!R$3,FALSE))),"",VLOOKUP($E340&amp;$D$85&amp;$D$86,'CCG data'!$A:$AD,'CCG data'!R$3,FALSE))</f>
        <v/>
      </c>
      <c r="G340" s="373"/>
      <c r="H340" s="373">
        <f>IF(OR(ISERROR(VLOOKUP($E340&amp;$D$85&amp;$D$86,'CCG data'!$A:$AD,'CCG data'!S$3,FALSE)),ISBLANK(VLOOKUP($E340&amp;$D$85&amp;$D$86,'CCG data'!$A:$AD,'CCG data'!S$3,FALSE))),"",VLOOKUP($E340&amp;$D$85&amp;$D$86,'CCG data'!$A:$AD,'CCG data'!S$3,FALSE))</f>
        <v>99.1</v>
      </c>
      <c r="I340" s="373"/>
      <c r="J340" s="373">
        <f>IF(OR(ISERROR(VLOOKUP($E340&amp;$D$85&amp;$D$86,'CCG data'!$A:$AD,'CCG data'!T$3,FALSE)),ISBLANK(VLOOKUP($E340&amp;$D$85&amp;$D$86,'CCG data'!$A:$AD,'CCG data'!T$3,FALSE))),"",VLOOKUP($E340&amp;$D$85&amp;$D$86,'CCG data'!$A:$AD,'CCG data'!T$3,FALSE))</f>
        <v>12.3</v>
      </c>
      <c r="K340" s="373"/>
      <c r="L340" s="373">
        <f>IF(OR(ISERROR(VLOOKUP($E340&amp;$D$85&amp;$D$86,'CCG data'!$A:$AD,'CCG data'!U$3,FALSE)),ISBLANK(VLOOKUP($E340&amp;$D$85&amp;$D$86,'CCG data'!$A:$AD,'CCG data'!U$3,FALSE))),"",VLOOKUP($E340&amp;$D$85&amp;$D$86,'CCG data'!$A:$AD,'CCG data'!U$3,FALSE))</f>
        <v>25.3</v>
      </c>
      <c r="M340" s="374"/>
      <c r="N340" s="303">
        <f>IF(OR(ISERROR(VLOOKUP($E340&amp;$D$85&amp;$D$86,'CCG data'!$A:$AD,'CCG data'!G$3,FALSE)),ISBLANK(VLOOKUP($E340&amp;$D$85&amp;$D$86,'CCG data'!$A:$AD,'CCG data'!G$3,FALSE))),"",VLOOKUP($E340&amp;$D$85&amp;$D$86,'CCG data'!$A:$AD,'CCG data'!G$3,FALSE))</f>
        <v>873</v>
      </c>
      <c r="P340" s="354" t="str">
        <f>IF(OR(ISERROR(VLOOKUP($E340&amp;$D$85&amp;$D$86,'CCG data'!$A:$AD,'CCG data'!B$3,FALSE)),ISBLANK(VLOOKUP($E340&amp;$D$85&amp;$D$86,'CCG data'!$A:$AD,'CCG data'!B$3,FALSE))),"",VLOOKUP($E340&amp;$D$85&amp;$D$86,'CCG data'!$A:$AD,'CCG data'!B$3,FALSE))</f>
        <v/>
      </c>
      <c r="Q340" s="246"/>
      <c r="R340" s="246">
        <f>IF(OR(ISERROR(VLOOKUP($E340&amp;$D$85&amp;$D$86,'CCG data'!$A:$AD,'CCG data'!C$3,FALSE)),ISBLANK(VLOOKUP($E340&amp;$D$85&amp;$D$86,'CCG data'!$A:$AD,'CCG data'!C$3,FALSE))),"",VLOOKUP($E340&amp;$D$85&amp;$D$86,'CCG data'!$A:$AD,'CCG data'!C$3,FALSE))</f>
        <v>0.72623138602520043</v>
      </c>
      <c r="S340" s="246"/>
      <c r="T340" s="246">
        <f>IF(OR(ISERROR(VLOOKUP($E340&amp;$D$85&amp;$D$86,'CCG data'!$A:$AD,'CCG data'!D$3,FALSE)),ISBLANK(VLOOKUP($E340&amp;$D$85&amp;$D$86,'CCG data'!$A:$AD,'CCG data'!D$3,FALSE))),"",VLOOKUP($E340&amp;$D$85&amp;$D$86,'CCG data'!$A:$AD,'CCG data'!D$3,FALSE))</f>
        <v>8.5910652920962199E-2</v>
      </c>
      <c r="U340" s="246"/>
      <c r="V340" s="246">
        <f>IF(OR(ISERROR(VLOOKUP($E340&amp;$D$85&amp;$D$86,'CCG data'!$A:$AD,'CCG data'!E$3,FALSE)),ISBLANK(VLOOKUP($E340&amp;$D$85&amp;$D$86,'CCG data'!$A:$AD,'CCG data'!E$3,FALSE))),"",VLOOKUP($E340&amp;$D$85&amp;$D$86,'CCG data'!$A:$AD,'CCG data'!E$3,FALSE))</f>
        <v>0.18785796105383734</v>
      </c>
      <c r="W340" s="387"/>
      <c r="Z340" s="178">
        <f>IFERROR(VLOOKUP($E340&amp;$D$86, Outliers!$A$4:$P$214,13,FALSE),"0")</f>
        <v>1</v>
      </c>
      <c r="AA340" s="178">
        <f>IFERROR(VLOOKUP($E340&amp;$D$86, Outliers!$A$4:$P$214,14,FALSE),"0")</f>
        <v>0</v>
      </c>
      <c r="AB340" s="178">
        <f>IFERROR(VLOOKUP($E340&amp;$D$86, Outliers!$A$4:$P$214,15,FALSE),"0")</f>
        <v>0</v>
      </c>
    </row>
    <row r="341" spans="4:28" x14ac:dyDescent="0.25">
      <c r="D341" s="301"/>
      <c r="E341" s="107" t="s">
        <v>27</v>
      </c>
      <c r="F341" s="99" t="str">
        <f>IF(P340="","",VLOOKUP($E340&amp;$D$85&amp;$D$86,'CCG data'!$A:$AD,'CCG data'!W$3,FALSE))</f>
        <v/>
      </c>
      <c r="G341" s="100" t="str">
        <f>IF(P340="","",VLOOKUP($E340&amp;$D$85&amp;$D$86,'CCG data'!$A:$AD,'CCG data'!X$3,FALSE))</f>
        <v/>
      </c>
      <c r="H341" s="100">
        <f>IF(R340="","",VLOOKUP($E340&amp;$D$85&amp;$D$86,'CCG data'!$A:$AD,'CCG data'!Y$3,FALSE))</f>
        <v>91.4</v>
      </c>
      <c r="I341" s="100">
        <f>IF(R340="","",VLOOKUP($E340&amp;$D$85&amp;$D$86,'CCG data'!$A:$AD,'CCG data'!Z$3,FALSE))</f>
        <v>106.8</v>
      </c>
      <c r="J341" s="100">
        <f>IF(T340="","",VLOOKUP($E340&amp;$D$85&amp;$D$86,'CCG data'!$A:$AD,'CCG data'!AA$3,FALSE))</f>
        <v>9.5</v>
      </c>
      <c r="K341" s="100">
        <f>IF(T340="","",VLOOKUP($E340&amp;$D$85&amp;$D$86,'CCG data'!$A:$AD,'CCG data'!AB$3,FALSE))</f>
        <v>15.1</v>
      </c>
      <c r="L341" s="100">
        <f>IF(V340="","",VLOOKUP($E340&amp;$D$85&amp;$D$86,'CCG data'!$A:$AD,'CCG data'!AC$3,FALSE))</f>
        <v>21.4</v>
      </c>
      <c r="M341" s="100">
        <f>IF(V340="","",VLOOKUP($E340&amp;$D$85&amp;$D$86,'CCG data'!$A:$AD,'CCG data'!AD$3,FALSE))</f>
        <v>29.1</v>
      </c>
      <c r="N341" s="304"/>
      <c r="P341" s="162" t="str">
        <f>IF(P340="","",VLOOKUP($E340&amp;$D$85&amp;$D$86,'CCG data'!$A:$AD,'CCG data'!I$3,FALSE))</f>
        <v/>
      </c>
      <c r="Q341" s="15" t="str">
        <f>IF(P340="","",VLOOKUP($E340&amp;$D$85&amp;$D$86,'CCG data'!$A:$AD,'CCG data'!J$3,FALSE))</f>
        <v/>
      </c>
      <c r="R341" s="15">
        <f>IF(R340="","",VLOOKUP($E340&amp;$D$85&amp;$D$86,'CCG data'!$A:$AD,'CCG data'!K$3,FALSE))</f>
        <v>0.69599999999999995</v>
      </c>
      <c r="S341" s="15">
        <f>IF(R340="","",VLOOKUP($E340&amp;$D$85&amp;$D$86,'CCG data'!$A:$AD,'CCG data'!L$3,FALSE))</f>
        <v>0.755</v>
      </c>
      <c r="T341" s="15">
        <f>IF(T340="","",VLOOKUP($E340&amp;$D$85&amp;$D$86,'CCG data'!$A:$AD,'CCG data'!M$3,FALSE))</f>
        <v>6.9000000000000006E-2</v>
      </c>
      <c r="U341" s="15">
        <f>IF(T340="","",VLOOKUP($E340&amp;$D$85&amp;$D$86,'CCG data'!$A:$AD,'CCG data'!N$3,FALSE))</f>
        <v>0.106</v>
      </c>
      <c r="V341" s="15">
        <f>IF(V340="","",VLOOKUP($E340&amp;$D$85&amp;$D$86,'CCG data'!$A:$AD,'CCG data'!O$3,FALSE))</f>
        <v>0.16300000000000001</v>
      </c>
      <c r="W341" s="142">
        <f>IF(V340="","",VLOOKUP($E340&amp;$D$85&amp;$D$86,'CCG data'!$A:$AD,'CCG data'!P$3,FALSE))</f>
        <v>0.215</v>
      </c>
      <c r="Z341" s="178" t="str">
        <f>IFERROR(VLOOKUP($E341&amp;$D$86, Outliers!$A$4:$P$214,13,FALSE),"0")</f>
        <v>0</v>
      </c>
      <c r="AA341" s="178" t="str">
        <f>IFERROR(VLOOKUP($E341&amp;$D$86, Outliers!$A$4:$P$214,14,FALSE),"0")</f>
        <v>0</v>
      </c>
      <c r="AB341" s="178" t="str">
        <f>IFERROR(VLOOKUP($E341&amp;$D$86, Outliers!$A$4:$P$214,15,FALSE),"0")</f>
        <v>0</v>
      </c>
    </row>
    <row r="342" spans="4:28" ht="15.75" x14ac:dyDescent="0.25">
      <c r="D342" s="301"/>
      <c r="E342" s="108" t="s">
        <v>262</v>
      </c>
      <c r="F342" s="372" t="str">
        <f>IF(OR(ISERROR(VLOOKUP($E342&amp;$D$85&amp;$D$86,'CCG data'!$A:$AD,'CCG data'!R$3,FALSE)),ISBLANK(VLOOKUP($E342&amp;$D$85&amp;$D$86,'CCG data'!$A:$AD,'CCG data'!R$3,FALSE))),"",VLOOKUP($E342&amp;$D$85&amp;$D$86,'CCG data'!$A:$AD,'CCG data'!R$3,FALSE))</f>
        <v/>
      </c>
      <c r="G342" s="373"/>
      <c r="H342" s="373">
        <f>IF(OR(ISERROR(VLOOKUP($E342&amp;$D$85&amp;$D$86,'CCG data'!$A:$AD,'CCG data'!S$3,FALSE)),ISBLANK(VLOOKUP($E342&amp;$D$85&amp;$D$86,'CCG data'!$A:$AD,'CCG data'!S$3,FALSE))),"",VLOOKUP($E342&amp;$D$85&amp;$D$86,'CCG data'!$A:$AD,'CCG data'!S$3,FALSE))</f>
        <v>116.5</v>
      </c>
      <c r="I342" s="373"/>
      <c r="J342" s="373">
        <f>IF(OR(ISERROR(VLOOKUP($E342&amp;$D$85&amp;$D$86,'CCG data'!$A:$AD,'CCG data'!T$3,FALSE)),ISBLANK(VLOOKUP($E342&amp;$D$85&amp;$D$86,'CCG data'!$A:$AD,'CCG data'!T$3,FALSE))),"",VLOOKUP($E342&amp;$D$85&amp;$D$86,'CCG data'!$A:$AD,'CCG data'!T$3,FALSE))</f>
        <v>21.3</v>
      </c>
      <c r="K342" s="373"/>
      <c r="L342" s="373">
        <f>IF(OR(ISERROR(VLOOKUP($E342&amp;$D$85&amp;$D$86,'CCG data'!$A:$AD,'CCG data'!U$3,FALSE)),ISBLANK(VLOOKUP($E342&amp;$D$85&amp;$D$86,'CCG data'!$A:$AD,'CCG data'!U$3,FALSE))),"",VLOOKUP($E342&amp;$D$85&amp;$D$86,'CCG data'!$A:$AD,'CCG data'!U$3,FALSE))</f>
        <v>31.8</v>
      </c>
      <c r="M342" s="374"/>
      <c r="N342" s="303">
        <f>IF(OR(ISERROR(VLOOKUP($E342&amp;$D$85&amp;$D$86,'CCG data'!$A:$AD,'CCG data'!G$3,FALSE)),ISBLANK(VLOOKUP($E342&amp;$D$85&amp;$D$86,'CCG data'!$A:$AD,'CCG data'!G$3,FALSE))),"",VLOOKUP($E342&amp;$D$85&amp;$D$86,'CCG data'!$A:$AD,'CCG data'!G$3,FALSE))</f>
        <v>1742</v>
      </c>
      <c r="P342" s="354" t="str">
        <f>IF(OR(ISERROR(VLOOKUP($E342&amp;$D$85&amp;$D$86,'CCG data'!$A:$AD,'CCG data'!B$3,FALSE)),ISBLANK(VLOOKUP($E342&amp;$D$85&amp;$D$86,'CCG data'!$A:$AD,'CCG data'!B$3,FALSE))),"",VLOOKUP($E342&amp;$D$85&amp;$D$86,'CCG data'!$A:$AD,'CCG data'!B$3,FALSE))</f>
        <v/>
      </c>
      <c r="Q342" s="246"/>
      <c r="R342" s="246">
        <f>IF(OR(ISERROR(VLOOKUP($E342&amp;$D$85&amp;$D$86,'CCG data'!$A:$AD,'CCG data'!C$3,FALSE)),ISBLANK(VLOOKUP($E342&amp;$D$85&amp;$D$86,'CCG data'!$A:$AD,'CCG data'!C$3,FALSE))),"",VLOOKUP($E342&amp;$D$85&amp;$D$86,'CCG data'!$A:$AD,'CCG data'!C$3,FALSE))</f>
        <v>0.69345579793340983</v>
      </c>
      <c r="S342" s="246"/>
      <c r="T342" s="246">
        <f>IF(OR(ISERROR(VLOOKUP($E342&amp;$D$85&amp;$D$86,'CCG data'!$A:$AD,'CCG data'!D$3,FALSE)),ISBLANK(VLOOKUP($E342&amp;$D$85&amp;$D$86,'CCG data'!$A:$AD,'CCG data'!D$3,FALSE))),"",VLOOKUP($E342&amp;$D$85&amp;$D$86,'CCG data'!$A:$AD,'CCG data'!D$3,FALSE))</f>
        <v>0.11710677382319173</v>
      </c>
      <c r="U342" s="246"/>
      <c r="V342" s="246">
        <f>IF(OR(ISERROR(VLOOKUP($E342&amp;$D$85&amp;$D$86,'CCG data'!$A:$AD,'CCG data'!E$3,FALSE)),ISBLANK(VLOOKUP($E342&amp;$D$85&amp;$D$86,'CCG data'!$A:$AD,'CCG data'!E$3,FALSE))),"",VLOOKUP($E342&amp;$D$85&amp;$D$86,'CCG data'!$A:$AD,'CCG data'!E$3,FALSE))</f>
        <v>0.1894374282433984</v>
      </c>
      <c r="W342" s="387"/>
      <c r="Z342" s="178">
        <f>IFERROR(VLOOKUP($E342&amp;$D$86, Outliers!$A$4:$P$214,13,FALSE),"0")</f>
        <v>0</v>
      </c>
      <c r="AA342" s="178">
        <f>IFERROR(VLOOKUP($E342&amp;$D$86, Outliers!$A$4:$P$214,14,FALSE),"0")</f>
        <v>0</v>
      </c>
      <c r="AB342" s="178">
        <f>IFERROR(VLOOKUP($E342&amp;$D$86, Outliers!$A$4:$P$214,15,FALSE),"0")</f>
        <v>0</v>
      </c>
    </row>
    <row r="343" spans="4:28" x14ac:dyDescent="0.25">
      <c r="D343" s="301"/>
      <c r="E343" s="107" t="s">
        <v>27</v>
      </c>
      <c r="F343" s="99" t="str">
        <f>IF(P342="","",VLOOKUP($E342&amp;$D$85&amp;$D$86,'CCG data'!$A:$AD,'CCG data'!W$3,FALSE))</f>
        <v/>
      </c>
      <c r="G343" s="100" t="str">
        <f>IF(P342="","",VLOOKUP($E342&amp;$D$85&amp;$D$86,'CCG data'!$A:$AD,'CCG data'!X$3,FALSE))</f>
        <v/>
      </c>
      <c r="H343" s="100">
        <f>IF(R342="","",VLOOKUP($E342&amp;$D$85&amp;$D$86,'CCG data'!$A:$AD,'CCG data'!Y$3,FALSE))</f>
        <v>109.9</v>
      </c>
      <c r="I343" s="100">
        <f>IF(R342="","",VLOOKUP($E342&amp;$D$85&amp;$D$86,'CCG data'!$A:$AD,'CCG data'!Z$3,FALSE))</f>
        <v>123.1</v>
      </c>
      <c r="J343" s="100">
        <f>IF(T342="","",VLOOKUP($E342&amp;$D$85&amp;$D$86,'CCG data'!$A:$AD,'CCG data'!AA$3,FALSE))</f>
        <v>18.399999999999999</v>
      </c>
      <c r="K343" s="100">
        <f>IF(T342="","",VLOOKUP($E342&amp;$D$85&amp;$D$86,'CCG data'!$A:$AD,'CCG data'!AB$3,FALSE))</f>
        <v>24.2</v>
      </c>
      <c r="L343" s="100">
        <f>IF(V342="","",VLOOKUP($E342&amp;$D$85&amp;$D$86,'CCG data'!$A:$AD,'CCG data'!AC$3,FALSE))</f>
        <v>28.4</v>
      </c>
      <c r="M343" s="100">
        <f>IF(V342="","",VLOOKUP($E342&amp;$D$85&amp;$D$86,'CCG data'!$A:$AD,'CCG data'!AD$3,FALSE))</f>
        <v>35.200000000000003</v>
      </c>
      <c r="N343" s="304"/>
      <c r="P343" s="162" t="str">
        <f>IF(P342="","",VLOOKUP($E342&amp;$D$85&amp;$D$86,'CCG data'!$A:$AD,'CCG data'!I$3,FALSE))</f>
        <v/>
      </c>
      <c r="Q343" s="15" t="str">
        <f>IF(P342="","",VLOOKUP($E342&amp;$D$85&amp;$D$86,'CCG data'!$A:$AD,'CCG data'!J$3,FALSE))</f>
        <v/>
      </c>
      <c r="R343" s="15">
        <f>IF(R342="","",VLOOKUP($E342&amp;$D$85&amp;$D$86,'CCG data'!$A:$AD,'CCG data'!K$3,FALSE))</f>
        <v>0.67100000000000004</v>
      </c>
      <c r="S343" s="15">
        <f>IF(R342="","",VLOOKUP($E342&amp;$D$85&amp;$D$86,'CCG data'!$A:$AD,'CCG data'!L$3,FALSE))</f>
        <v>0.71499999999999997</v>
      </c>
      <c r="T343" s="15">
        <f>IF(T342="","",VLOOKUP($E342&amp;$D$85&amp;$D$86,'CCG data'!$A:$AD,'CCG data'!M$3,FALSE))</f>
        <v>0.10299999999999999</v>
      </c>
      <c r="U343" s="15">
        <f>IF(T342="","",VLOOKUP($E342&amp;$D$85&amp;$D$86,'CCG data'!$A:$AD,'CCG data'!N$3,FALSE))</f>
        <v>0.13300000000000001</v>
      </c>
      <c r="V343" s="15">
        <f>IF(V342="","",VLOOKUP($E342&amp;$D$85&amp;$D$86,'CCG data'!$A:$AD,'CCG data'!O$3,FALSE))</f>
        <v>0.17199999999999999</v>
      </c>
      <c r="W343" s="142">
        <f>IF(V342="","",VLOOKUP($E342&amp;$D$85&amp;$D$86,'CCG data'!$A:$AD,'CCG data'!P$3,FALSE))</f>
        <v>0.20899999999999999</v>
      </c>
      <c r="Z343" s="178" t="str">
        <f>IFERROR(VLOOKUP($E343&amp;$D$86, Outliers!$A$4:$P$214,13,FALSE),"0")</f>
        <v>0</v>
      </c>
      <c r="AA343" s="178" t="str">
        <f>IFERROR(VLOOKUP($E343&amp;$D$86, Outliers!$A$4:$P$214,14,FALSE),"0")</f>
        <v>0</v>
      </c>
      <c r="AB343" s="178" t="str">
        <f>IFERROR(VLOOKUP($E343&amp;$D$86, Outliers!$A$4:$P$214,15,FALSE),"0")</f>
        <v>0</v>
      </c>
    </row>
    <row r="344" spans="4:28" ht="15.75" x14ac:dyDescent="0.25">
      <c r="D344" s="301"/>
      <c r="E344" s="108" t="s">
        <v>263</v>
      </c>
      <c r="F344" s="372" t="str">
        <f>IF(OR(ISERROR(VLOOKUP($E344&amp;$D$85&amp;$D$86,'CCG data'!$A:$AD,'CCG data'!R$3,FALSE)),ISBLANK(VLOOKUP($E344&amp;$D$85&amp;$D$86,'CCG data'!$A:$AD,'CCG data'!R$3,FALSE))),"",VLOOKUP($E344&amp;$D$85&amp;$D$86,'CCG data'!$A:$AD,'CCG data'!R$3,FALSE))</f>
        <v/>
      </c>
      <c r="G344" s="373"/>
      <c r="H344" s="373">
        <f>IF(OR(ISERROR(VLOOKUP($E344&amp;$D$85&amp;$D$86,'CCG data'!$A:$AD,'CCG data'!S$3,FALSE)),ISBLANK(VLOOKUP($E344&amp;$D$85&amp;$D$86,'CCG data'!$A:$AD,'CCG data'!S$3,FALSE))),"",VLOOKUP($E344&amp;$D$85&amp;$D$86,'CCG data'!$A:$AD,'CCG data'!S$3,FALSE))</f>
        <v>134.1</v>
      </c>
      <c r="I344" s="373"/>
      <c r="J344" s="373">
        <f>IF(OR(ISERROR(VLOOKUP($E344&amp;$D$85&amp;$D$86,'CCG data'!$A:$AD,'CCG data'!T$3,FALSE)),ISBLANK(VLOOKUP($E344&amp;$D$85&amp;$D$86,'CCG data'!$A:$AD,'CCG data'!T$3,FALSE))),"",VLOOKUP($E344&amp;$D$85&amp;$D$86,'CCG data'!$A:$AD,'CCG data'!T$3,FALSE))</f>
        <v>17.899999999999999</v>
      </c>
      <c r="K344" s="373"/>
      <c r="L344" s="373">
        <f>IF(OR(ISERROR(VLOOKUP($E344&amp;$D$85&amp;$D$86,'CCG data'!$A:$AD,'CCG data'!U$3,FALSE)),ISBLANK(VLOOKUP($E344&amp;$D$85&amp;$D$86,'CCG data'!$A:$AD,'CCG data'!U$3,FALSE))),"",VLOOKUP($E344&amp;$D$85&amp;$D$86,'CCG data'!$A:$AD,'CCG data'!U$3,FALSE))</f>
        <v>29</v>
      </c>
      <c r="M344" s="374"/>
      <c r="N344" s="303">
        <f>IF(OR(ISERROR(VLOOKUP($E344&amp;$D$85&amp;$D$86,'CCG data'!$A:$AD,'CCG data'!G$3,FALSE)),ISBLANK(VLOOKUP($E344&amp;$D$85&amp;$D$86,'CCG data'!$A:$AD,'CCG data'!G$3,FALSE))),"",VLOOKUP($E344&amp;$D$85&amp;$D$86,'CCG data'!$A:$AD,'CCG data'!G$3,FALSE))</f>
        <v>5766</v>
      </c>
      <c r="P344" s="354" t="str">
        <f>IF(OR(ISERROR(VLOOKUP($E344&amp;$D$85&amp;$D$86,'CCG data'!$A:$AD,'CCG data'!B$3,FALSE)),ISBLANK(VLOOKUP($E344&amp;$D$85&amp;$D$86,'CCG data'!$A:$AD,'CCG data'!B$3,FALSE))),"",VLOOKUP($E344&amp;$D$85&amp;$D$86,'CCG data'!$A:$AD,'CCG data'!B$3,FALSE))</f>
        <v/>
      </c>
      <c r="Q344" s="246"/>
      <c r="R344" s="246">
        <f>IF(OR(ISERROR(VLOOKUP($E344&amp;$D$85&amp;$D$86,'CCG data'!$A:$AD,'CCG data'!C$3,FALSE)),ISBLANK(VLOOKUP($E344&amp;$D$85&amp;$D$86,'CCG data'!$A:$AD,'CCG data'!C$3,FALSE))),"",VLOOKUP($E344&amp;$D$85&amp;$D$86,'CCG data'!$A:$AD,'CCG data'!C$3,FALSE))</f>
        <v>0.74731182795698925</v>
      </c>
      <c r="S344" s="246"/>
      <c r="T344" s="246">
        <f>IF(OR(ISERROR(VLOOKUP($E344&amp;$D$85&amp;$D$86,'CCG data'!$A:$AD,'CCG data'!D$3,FALSE)),ISBLANK(VLOOKUP($E344&amp;$D$85&amp;$D$86,'CCG data'!$A:$AD,'CCG data'!D$3,FALSE))),"",VLOOKUP($E344&amp;$D$85&amp;$D$86,'CCG data'!$A:$AD,'CCG data'!D$3,FALSE))</f>
        <v>9.2091571279916754E-2</v>
      </c>
      <c r="U344" s="246"/>
      <c r="V344" s="246">
        <f>IF(OR(ISERROR(VLOOKUP($E344&amp;$D$85&amp;$D$86,'CCG data'!$A:$AD,'CCG data'!E$3,FALSE)),ISBLANK(VLOOKUP($E344&amp;$D$85&amp;$D$86,'CCG data'!$A:$AD,'CCG data'!E$3,FALSE))),"",VLOOKUP($E344&amp;$D$85&amp;$D$86,'CCG data'!$A:$AD,'CCG data'!E$3,FALSE))</f>
        <v>0.16059660076309401</v>
      </c>
      <c r="W344" s="387"/>
      <c r="Z344" s="178">
        <f>IFERROR(VLOOKUP($E344&amp;$D$86, Outliers!$A$4:$P$214,13,FALSE),"0")</f>
        <v>1</v>
      </c>
      <c r="AA344" s="178">
        <f>IFERROR(VLOOKUP($E344&amp;$D$86, Outliers!$A$4:$P$214,14,FALSE),"0")</f>
        <v>0</v>
      </c>
      <c r="AB344" s="178">
        <f>IFERROR(VLOOKUP($E344&amp;$D$86, Outliers!$A$4:$P$214,15,FALSE),"0")</f>
        <v>0</v>
      </c>
    </row>
    <row r="345" spans="4:28" x14ac:dyDescent="0.25">
      <c r="D345" s="301"/>
      <c r="E345" s="107" t="s">
        <v>27</v>
      </c>
      <c r="F345" s="99" t="str">
        <f>IF(P344="","",VLOOKUP($E344&amp;$D$85&amp;$D$86,'CCG data'!$A:$AD,'CCG data'!W$3,FALSE))</f>
        <v/>
      </c>
      <c r="G345" s="100" t="str">
        <f>IF(P344="","",VLOOKUP($E344&amp;$D$85&amp;$D$86,'CCG data'!$A:$AD,'CCG data'!X$3,FALSE))</f>
        <v/>
      </c>
      <c r="H345" s="100">
        <f>IF(R344="","",VLOOKUP($E344&amp;$D$85&amp;$D$86,'CCG data'!$A:$AD,'CCG data'!Y$3,FALSE))</f>
        <v>130.1</v>
      </c>
      <c r="I345" s="100">
        <f>IF(R344="","",VLOOKUP($E344&amp;$D$85&amp;$D$86,'CCG data'!$A:$AD,'CCG data'!Z$3,FALSE))</f>
        <v>138.1</v>
      </c>
      <c r="J345" s="100">
        <f>IF(T344="","",VLOOKUP($E344&amp;$D$85&amp;$D$86,'CCG data'!$A:$AD,'CCG data'!AA$3,FALSE))</f>
        <v>16.399999999999999</v>
      </c>
      <c r="K345" s="100">
        <f>IF(T344="","",VLOOKUP($E344&amp;$D$85&amp;$D$86,'CCG data'!$A:$AD,'CCG data'!AB$3,FALSE))</f>
        <v>19.5</v>
      </c>
      <c r="L345" s="100">
        <f>IF(V344="","",VLOOKUP($E344&amp;$D$85&amp;$D$86,'CCG data'!$A:$AD,'CCG data'!AC$3,FALSE))</f>
        <v>27.1</v>
      </c>
      <c r="M345" s="100">
        <f>IF(V344="","",VLOOKUP($E344&amp;$D$85&amp;$D$86,'CCG data'!$A:$AD,'CCG data'!AD$3,FALSE))</f>
        <v>30.9</v>
      </c>
      <c r="N345" s="304"/>
      <c r="P345" s="162" t="str">
        <f>IF(P344="","",VLOOKUP($E344&amp;$D$85&amp;$D$86,'CCG data'!$A:$AD,'CCG data'!I$3,FALSE))</f>
        <v/>
      </c>
      <c r="Q345" s="15" t="str">
        <f>IF(P344="","",VLOOKUP($E344&amp;$D$85&amp;$D$86,'CCG data'!$A:$AD,'CCG data'!J$3,FALSE))</f>
        <v/>
      </c>
      <c r="R345" s="15">
        <f>IF(R344="","",VLOOKUP($E344&amp;$D$85&amp;$D$86,'CCG data'!$A:$AD,'CCG data'!K$3,FALSE))</f>
        <v>0.73599999999999999</v>
      </c>
      <c r="S345" s="15">
        <f>IF(R344="","",VLOOKUP($E344&amp;$D$85&amp;$D$86,'CCG data'!$A:$AD,'CCG data'!L$3,FALSE))</f>
        <v>0.75800000000000001</v>
      </c>
      <c r="T345" s="15">
        <f>IF(T344="","",VLOOKUP($E344&amp;$D$85&amp;$D$86,'CCG data'!$A:$AD,'CCG data'!M$3,FALSE))</f>
        <v>8.5000000000000006E-2</v>
      </c>
      <c r="U345" s="15">
        <f>IF(T344="","",VLOOKUP($E344&amp;$D$85&amp;$D$86,'CCG data'!$A:$AD,'CCG data'!N$3,FALSE))</f>
        <v>0.1</v>
      </c>
      <c r="V345" s="15">
        <f>IF(V344="","",VLOOKUP($E344&amp;$D$85&amp;$D$86,'CCG data'!$A:$AD,'CCG data'!O$3,FALSE))</f>
        <v>0.151</v>
      </c>
      <c r="W345" s="142">
        <f>IF(V344="","",VLOOKUP($E344&amp;$D$85&amp;$D$86,'CCG data'!$A:$AD,'CCG data'!P$3,FALSE))</f>
        <v>0.17</v>
      </c>
      <c r="Z345" s="178" t="str">
        <f>IFERROR(VLOOKUP($E345&amp;$D$86, Outliers!$A$4:$P$214,13,FALSE),"0")</f>
        <v>0</v>
      </c>
      <c r="AA345" s="178" t="str">
        <f>IFERROR(VLOOKUP($E345&amp;$D$86, Outliers!$A$4:$P$214,14,FALSE),"0")</f>
        <v>0</v>
      </c>
      <c r="AB345" s="178" t="str">
        <f>IFERROR(VLOOKUP($E345&amp;$D$86, Outliers!$A$4:$P$214,15,FALSE),"0")</f>
        <v>0</v>
      </c>
    </row>
    <row r="346" spans="4:28" ht="15.75" x14ac:dyDescent="0.25">
      <c r="D346" s="301"/>
      <c r="E346" s="108" t="s">
        <v>264</v>
      </c>
      <c r="F346" s="372" t="str">
        <f>IF(OR(ISERROR(VLOOKUP($E346&amp;$D$85&amp;$D$86,'CCG data'!$A:$AD,'CCG data'!R$3,FALSE)),ISBLANK(VLOOKUP($E346&amp;$D$85&amp;$D$86,'CCG data'!$A:$AD,'CCG data'!R$3,FALSE))),"",VLOOKUP($E346&amp;$D$85&amp;$D$86,'CCG data'!$A:$AD,'CCG data'!R$3,FALSE))</f>
        <v/>
      </c>
      <c r="G346" s="373"/>
      <c r="H346" s="373">
        <f>IF(OR(ISERROR(VLOOKUP($E346&amp;$D$85&amp;$D$86,'CCG data'!$A:$AD,'CCG data'!S$3,FALSE)),ISBLANK(VLOOKUP($E346&amp;$D$85&amp;$D$86,'CCG data'!$A:$AD,'CCG data'!S$3,FALSE))),"",VLOOKUP($E346&amp;$D$85&amp;$D$86,'CCG data'!$A:$AD,'CCG data'!S$3,FALSE))</f>
        <v>102.8</v>
      </c>
      <c r="I346" s="373"/>
      <c r="J346" s="373">
        <f>IF(OR(ISERROR(VLOOKUP($E346&amp;$D$85&amp;$D$86,'CCG data'!$A:$AD,'CCG data'!T$3,FALSE)),ISBLANK(VLOOKUP($E346&amp;$D$85&amp;$D$86,'CCG data'!$A:$AD,'CCG data'!T$3,FALSE))),"",VLOOKUP($E346&amp;$D$85&amp;$D$86,'CCG data'!$A:$AD,'CCG data'!T$3,FALSE))</f>
        <v>11.2</v>
      </c>
      <c r="K346" s="373"/>
      <c r="L346" s="373">
        <f>IF(OR(ISERROR(VLOOKUP($E346&amp;$D$85&amp;$D$86,'CCG data'!$A:$AD,'CCG data'!U$3,FALSE)),ISBLANK(VLOOKUP($E346&amp;$D$85&amp;$D$86,'CCG data'!$A:$AD,'CCG data'!U$3,FALSE))),"",VLOOKUP($E346&amp;$D$85&amp;$D$86,'CCG data'!$A:$AD,'CCG data'!U$3,FALSE))</f>
        <v>44.4</v>
      </c>
      <c r="M346" s="374"/>
      <c r="N346" s="303">
        <f>IF(OR(ISERROR(VLOOKUP($E346&amp;$D$85&amp;$D$86,'CCG data'!$A:$AD,'CCG data'!G$3,FALSE)),ISBLANK(VLOOKUP($E346&amp;$D$85&amp;$D$86,'CCG data'!$A:$AD,'CCG data'!G$3,FALSE))),"",VLOOKUP($E346&amp;$D$85&amp;$D$86,'CCG data'!$A:$AD,'CCG data'!G$3,FALSE))</f>
        <v>1865</v>
      </c>
      <c r="P346" s="354" t="str">
        <f>IF(OR(ISERROR(VLOOKUP($E346&amp;$D$85&amp;$D$86,'CCG data'!$A:$AD,'CCG data'!B$3,FALSE)),ISBLANK(VLOOKUP($E346&amp;$D$85&amp;$D$86,'CCG data'!$A:$AD,'CCG data'!B$3,FALSE))),"",VLOOKUP($E346&amp;$D$85&amp;$D$86,'CCG data'!$A:$AD,'CCG data'!B$3,FALSE))</f>
        <v/>
      </c>
      <c r="Q346" s="246"/>
      <c r="R346" s="246">
        <f>IF(OR(ISERROR(VLOOKUP($E346&amp;$D$85&amp;$D$86,'CCG data'!$A:$AD,'CCG data'!C$3,FALSE)),ISBLANK(VLOOKUP($E346&amp;$D$85&amp;$D$86,'CCG data'!$A:$AD,'CCG data'!C$3,FALSE))),"",VLOOKUP($E346&amp;$D$85&amp;$D$86,'CCG data'!$A:$AD,'CCG data'!C$3,FALSE))</f>
        <v>0.65308310991957108</v>
      </c>
      <c r="S346" s="246"/>
      <c r="T346" s="246">
        <f>IF(OR(ISERROR(VLOOKUP($E346&amp;$D$85&amp;$D$86,'CCG data'!$A:$AD,'CCG data'!D$3,FALSE)),ISBLANK(VLOOKUP($E346&amp;$D$85&amp;$D$86,'CCG data'!$A:$AD,'CCG data'!D$3,FALSE))),"",VLOOKUP($E346&amp;$D$85&amp;$D$86,'CCG data'!$A:$AD,'CCG data'!D$3,FALSE))</f>
        <v>6.058981233243968E-2</v>
      </c>
      <c r="U346" s="246"/>
      <c r="V346" s="246">
        <f>IF(OR(ISERROR(VLOOKUP($E346&amp;$D$85&amp;$D$86,'CCG data'!$A:$AD,'CCG data'!E$3,FALSE)),ISBLANK(VLOOKUP($E346&amp;$D$85&amp;$D$86,'CCG data'!$A:$AD,'CCG data'!E$3,FALSE))),"",VLOOKUP($E346&amp;$D$85&amp;$D$86,'CCG data'!$A:$AD,'CCG data'!E$3,FALSE))</f>
        <v>0.28632707774798927</v>
      </c>
      <c r="W346" s="387"/>
      <c r="Z346" s="178">
        <f>IFERROR(VLOOKUP($E346&amp;$D$86, Outliers!$A$4:$P$214,13,FALSE),"0")</f>
        <v>1</v>
      </c>
      <c r="AA346" s="178">
        <f>IFERROR(VLOOKUP($E346&amp;$D$86, Outliers!$A$4:$P$214,14,FALSE),"0")</f>
        <v>1</v>
      </c>
      <c r="AB346" s="178">
        <f>IFERROR(VLOOKUP($E346&amp;$D$86, Outliers!$A$4:$P$214,15,FALSE),"0")</f>
        <v>1</v>
      </c>
    </row>
    <row r="347" spans="4:28" x14ac:dyDescent="0.25">
      <c r="D347" s="301"/>
      <c r="E347" s="107" t="s">
        <v>27</v>
      </c>
      <c r="F347" s="99" t="str">
        <f>IF(P346="","",VLOOKUP($E346&amp;$D$85&amp;$D$86,'CCG data'!$A:$AD,'CCG data'!W$3,FALSE))</f>
        <v/>
      </c>
      <c r="G347" s="100" t="str">
        <f>IF(P346="","",VLOOKUP($E346&amp;$D$85&amp;$D$86,'CCG data'!$A:$AD,'CCG data'!X$3,FALSE))</f>
        <v/>
      </c>
      <c r="H347" s="100">
        <f>IF(R346="","",VLOOKUP($E346&amp;$D$85&amp;$D$86,'CCG data'!$A:$AD,'CCG data'!Y$3,FALSE))</f>
        <v>97.1</v>
      </c>
      <c r="I347" s="100">
        <f>IF(R346="","",VLOOKUP($E346&amp;$D$85&amp;$D$86,'CCG data'!$A:$AD,'CCG data'!Z$3,FALSE))</f>
        <v>108.6</v>
      </c>
      <c r="J347" s="100">
        <f>IF(T346="","",VLOOKUP($E346&amp;$D$85&amp;$D$86,'CCG data'!$A:$AD,'CCG data'!AA$3,FALSE))</f>
        <v>9.1999999999999993</v>
      </c>
      <c r="K347" s="100">
        <f>IF(T346="","",VLOOKUP($E346&amp;$D$85&amp;$D$86,'CCG data'!$A:$AD,'CCG data'!AB$3,FALSE))</f>
        <v>13.3</v>
      </c>
      <c r="L347" s="100">
        <f>IF(V346="","",VLOOKUP($E346&amp;$D$85&amp;$D$86,'CCG data'!$A:$AD,'CCG data'!AC$3,FALSE))</f>
        <v>40.6</v>
      </c>
      <c r="M347" s="100">
        <f>IF(V346="","",VLOOKUP($E346&amp;$D$85&amp;$D$86,'CCG data'!$A:$AD,'CCG data'!AD$3,FALSE))</f>
        <v>48.1</v>
      </c>
      <c r="N347" s="304"/>
      <c r="P347" s="162" t="str">
        <f>IF(P346="","",VLOOKUP($E346&amp;$D$85&amp;$D$86,'CCG data'!$A:$AD,'CCG data'!I$3,FALSE))</f>
        <v/>
      </c>
      <c r="Q347" s="15" t="str">
        <f>IF(P346="","",VLOOKUP($E346&amp;$D$85&amp;$D$86,'CCG data'!$A:$AD,'CCG data'!J$3,FALSE))</f>
        <v/>
      </c>
      <c r="R347" s="15">
        <f>IF(R346="","",VLOOKUP($E346&amp;$D$85&amp;$D$86,'CCG data'!$A:$AD,'CCG data'!K$3,FALSE))</f>
        <v>0.63100000000000001</v>
      </c>
      <c r="S347" s="15">
        <f>IF(R346="","",VLOOKUP($E346&amp;$D$85&amp;$D$86,'CCG data'!$A:$AD,'CCG data'!L$3,FALSE))</f>
        <v>0.67400000000000004</v>
      </c>
      <c r="T347" s="15">
        <f>IF(T346="","",VLOOKUP($E346&amp;$D$85&amp;$D$86,'CCG data'!$A:$AD,'CCG data'!M$3,FALSE))</f>
        <v>5.0999999999999997E-2</v>
      </c>
      <c r="U347" s="15">
        <f>IF(T346="","",VLOOKUP($E346&amp;$D$85&amp;$D$86,'CCG data'!$A:$AD,'CCG data'!N$3,FALSE))</f>
        <v>7.1999999999999995E-2</v>
      </c>
      <c r="V347" s="15">
        <f>IF(V346="","",VLOOKUP($E346&amp;$D$85&amp;$D$86,'CCG data'!$A:$AD,'CCG data'!O$3,FALSE))</f>
        <v>0.26600000000000001</v>
      </c>
      <c r="W347" s="142">
        <f>IF(V346="","",VLOOKUP($E346&amp;$D$85&amp;$D$86,'CCG data'!$A:$AD,'CCG data'!P$3,FALSE))</f>
        <v>0.307</v>
      </c>
      <c r="Z347" s="178" t="str">
        <f>IFERROR(VLOOKUP($E347&amp;$D$86, Outliers!$A$4:$P$214,13,FALSE),"0")</f>
        <v>0</v>
      </c>
      <c r="AA347" s="178" t="str">
        <f>IFERROR(VLOOKUP($E347&amp;$D$86, Outliers!$A$4:$P$214,14,FALSE),"0")</f>
        <v>0</v>
      </c>
      <c r="AB347" s="178" t="str">
        <f>IFERROR(VLOOKUP($E347&amp;$D$86, Outliers!$A$4:$P$214,15,FALSE),"0")</f>
        <v>0</v>
      </c>
    </row>
    <row r="348" spans="4:28" ht="15.75" x14ac:dyDescent="0.25">
      <c r="D348" s="301"/>
      <c r="E348" s="108" t="s">
        <v>265</v>
      </c>
      <c r="F348" s="372" t="str">
        <f>IF(OR(ISERROR(VLOOKUP($E348&amp;$D$85&amp;$D$86,'CCG data'!$A:$AD,'CCG data'!R$3,FALSE)),ISBLANK(VLOOKUP($E348&amp;$D$85&amp;$D$86,'CCG data'!$A:$AD,'CCG data'!R$3,FALSE))),"",VLOOKUP($E348&amp;$D$85&amp;$D$86,'CCG data'!$A:$AD,'CCG data'!R$3,FALSE))</f>
        <v/>
      </c>
      <c r="G348" s="373"/>
      <c r="H348" s="373">
        <f>IF(OR(ISERROR(VLOOKUP($E348&amp;$D$85&amp;$D$86,'CCG data'!$A:$AD,'CCG data'!S$3,FALSE)),ISBLANK(VLOOKUP($E348&amp;$D$85&amp;$D$86,'CCG data'!$A:$AD,'CCG data'!S$3,FALSE))),"",VLOOKUP($E348&amp;$D$85&amp;$D$86,'CCG data'!$A:$AD,'CCG data'!S$3,FALSE))</f>
        <v>157.5</v>
      </c>
      <c r="I348" s="373"/>
      <c r="J348" s="373">
        <f>IF(OR(ISERROR(VLOOKUP($E348&amp;$D$85&amp;$D$86,'CCG data'!$A:$AD,'CCG data'!T$3,FALSE)),ISBLANK(VLOOKUP($E348&amp;$D$85&amp;$D$86,'CCG data'!$A:$AD,'CCG data'!T$3,FALSE))),"",VLOOKUP($E348&amp;$D$85&amp;$D$86,'CCG data'!$A:$AD,'CCG data'!T$3,FALSE))</f>
        <v>11.5</v>
      </c>
      <c r="K348" s="373"/>
      <c r="L348" s="373">
        <f>IF(OR(ISERROR(VLOOKUP($E348&amp;$D$85&amp;$D$86,'CCG data'!$A:$AD,'CCG data'!U$3,FALSE)),ISBLANK(VLOOKUP($E348&amp;$D$85&amp;$D$86,'CCG data'!$A:$AD,'CCG data'!U$3,FALSE))),"",VLOOKUP($E348&amp;$D$85&amp;$D$86,'CCG data'!$A:$AD,'CCG data'!U$3,FALSE))</f>
        <v>12.1</v>
      </c>
      <c r="M348" s="374"/>
      <c r="N348" s="303">
        <f>IF(OR(ISERROR(VLOOKUP($E348&amp;$D$85&amp;$D$86,'CCG data'!$A:$AD,'CCG data'!G$3,FALSE)),ISBLANK(VLOOKUP($E348&amp;$D$85&amp;$D$86,'CCG data'!$A:$AD,'CCG data'!G$3,FALSE))),"",VLOOKUP($E348&amp;$D$85&amp;$D$86,'CCG data'!$A:$AD,'CCG data'!G$3,FALSE))</f>
        <v>1085</v>
      </c>
      <c r="P348" s="354" t="str">
        <f>IF(OR(ISERROR(VLOOKUP($E348&amp;$D$85&amp;$D$86,'CCG data'!$A:$AD,'CCG data'!B$3,FALSE)),ISBLANK(VLOOKUP($E348&amp;$D$85&amp;$D$86,'CCG data'!$A:$AD,'CCG data'!B$3,FALSE))),"",VLOOKUP($E348&amp;$D$85&amp;$D$86,'CCG data'!$A:$AD,'CCG data'!B$3,FALSE))</f>
        <v/>
      </c>
      <c r="Q348" s="246"/>
      <c r="R348" s="246">
        <f>IF(OR(ISERROR(VLOOKUP($E348&amp;$D$85&amp;$D$86,'CCG data'!$A:$AD,'CCG data'!C$3,FALSE)),ISBLANK(VLOOKUP($E348&amp;$D$85&amp;$D$86,'CCG data'!$A:$AD,'CCG data'!C$3,FALSE))),"",VLOOKUP($E348&amp;$D$85&amp;$D$86,'CCG data'!$A:$AD,'CCG data'!C$3,FALSE))</f>
        <v>0.87188940092165901</v>
      </c>
      <c r="S348" s="246"/>
      <c r="T348" s="246">
        <f>IF(OR(ISERROR(VLOOKUP($E348&amp;$D$85&amp;$D$86,'CCG data'!$A:$AD,'CCG data'!D$3,FALSE)),ISBLANK(VLOOKUP($E348&amp;$D$85&amp;$D$86,'CCG data'!$A:$AD,'CCG data'!D$3,FALSE))),"",VLOOKUP($E348&amp;$D$85&amp;$D$86,'CCG data'!$A:$AD,'CCG data'!D$3,FALSE))</f>
        <v>6.1751152073732718E-2</v>
      </c>
      <c r="U348" s="246"/>
      <c r="V348" s="246">
        <f>IF(OR(ISERROR(VLOOKUP($E348&amp;$D$85&amp;$D$86,'CCG data'!$A:$AD,'CCG data'!E$3,FALSE)),ISBLANK(VLOOKUP($E348&amp;$D$85&amp;$D$86,'CCG data'!$A:$AD,'CCG data'!E$3,FALSE))),"",VLOOKUP($E348&amp;$D$85&amp;$D$86,'CCG data'!$A:$AD,'CCG data'!E$3,FALSE))</f>
        <v>6.6359447004608302E-2</v>
      </c>
      <c r="W348" s="387"/>
      <c r="Z348" s="178">
        <f>IFERROR(VLOOKUP($E348&amp;$D$86, Outliers!$A$4:$P$214,13,FALSE),"0")</f>
        <v>1</v>
      </c>
      <c r="AA348" s="178">
        <f>IFERROR(VLOOKUP($E348&amp;$D$86, Outliers!$A$4:$P$214,14,FALSE),"0")</f>
        <v>1</v>
      </c>
      <c r="AB348" s="178">
        <f>IFERROR(VLOOKUP($E348&amp;$D$86, Outliers!$A$4:$P$214,15,FALSE),"0")</f>
        <v>1</v>
      </c>
    </row>
    <row r="349" spans="4:28" x14ac:dyDescent="0.25">
      <c r="D349" s="301"/>
      <c r="E349" s="107" t="s">
        <v>27</v>
      </c>
      <c r="F349" s="99" t="str">
        <f>IF(P348="","",VLOOKUP($E348&amp;$D$85&amp;$D$86,'CCG data'!$A:$AD,'CCG data'!W$3,FALSE))</f>
        <v/>
      </c>
      <c r="G349" s="100" t="str">
        <f>IF(P348="","",VLOOKUP($E348&amp;$D$85&amp;$D$86,'CCG data'!$A:$AD,'CCG data'!X$3,FALSE))</f>
        <v/>
      </c>
      <c r="H349" s="100">
        <f>IF(R348="","",VLOOKUP($E348&amp;$D$85&amp;$D$86,'CCG data'!$A:$AD,'CCG data'!Y$3,FALSE))</f>
        <v>147.5</v>
      </c>
      <c r="I349" s="100">
        <f>IF(R348="","",VLOOKUP($E348&amp;$D$85&amp;$D$86,'CCG data'!$A:$AD,'CCG data'!Z$3,FALSE))</f>
        <v>167.5</v>
      </c>
      <c r="J349" s="100">
        <f>IF(T348="","",VLOOKUP($E348&amp;$D$85&amp;$D$86,'CCG data'!$A:$AD,'CCG data'!AA$3,FALSE))</f>
        <v>8.6999999999999993</v>
      </c>
      <c r="K349" s="100">
        <f>IF(T348="","",VLOOKUP($E348&amp;$D$85&amp;$D$86,'CCG data'!$A:$AD,'CCG data'!AB$3,FALSE))</f>
        <v>14.2</v>
      </c>
      <c r="L349" s="100">
        <f>IF(V348="","",VLOOKUP($E348&amp;$D$85&amp;$D$86,'CCG data'!$A:$AD,'CCG data'!AC$3,FALSE))</f>
        <v>9.3000000000000007</v>
      </c>
      <c r="M349" s="100">
        <f>IF(V348="","",VLOOKUP($E348&amp;$D$85&amp;$D$86,'CCG data'!$A:$AD,'CCG data'!AD$3,FALSE))</f>
        <v>14.9</v>
      </c>
      <c r="N349" s="304"/>
      <c r="P349" s="162" t="str">
        <f>IF(P348="","",VLOOKUP($E348&amp;$D$85&amp;$D$86,'CCG data'!$A:$AD,'CCG data'!I$3,FALSE))</f>
        <v/>
      </c>
      <c r="Q349" s="15" t="str">
        <f>IF(P348="","",VLOOKUP($E348&amp;$D$85&amp;$D$86,'CCG data'!$A:$AD,'CCG data'!J$3,FALSE))</f>
        <v/>
      </c>
      <c r="R349" s="15">
        <f>IF(R348="","",VLOOKUP($E348&amp;$D$85&amp;$D$86,'CCG data'!$A:$AD,'CCG data'!K$3,FALSE))</f>
        <v>0.85099999999999998</v>
      </c>
      <c r="S349" s="15">
        <f>IF(R348="","",VLOOKUP($E348&amp;$D$85&amp;$D$86,'CCG data'!$A:$AD,'CCG data'!L$3,FALSE))</f>
        <v>0.89</v>
      </c>
      <c r="T349" s="15">
        <f>IF(T348="","",VLOOKUP($E348&amp;$D$85&amp;$D$86,'CCG data'!$A:$AD,'CCG data'!M$3,FALSE))</f>
        <v>4.9000000000000002E-2</v>
      </c>
      <c r="U349" s="15">
        <f>IF(T348="","",VLOOKUP($E348&amp;$D$85&amp;$D$86,'CCG data'!$A:$AD,'CCG data'!N$3,FALSE))</f>
        <v>7.8E-2</v>
      </c>
      <c r="V349" s="15">
        <f>IF(V348="","",VLOOKUP($E348&amp;$D$85&amp;$D$86,'CCG data'!$A:$AD,'CCG data'!O$3,FALSE))</f>
        <v>5.2999999999999999E-2</v>
      </c>
      <c r="W349" s="142">
        <f>IF(V348="","",VLOOKUP($E348&amp;$D$85&amp;$D$86,'CCG data'!$A:$AD,'CCG data'!P$3,FALSE))</f>
        <v>8.3000000000000004E-2</v>
      </c>
      <c r="Z349" s="178" t="str">
        <f>IFERROR(VLOOKUP($E349&amp;$D$86, Outliers!$A$4:$P$214,13,FALSE),"0")</f>
        <v>0</v>
      </c>
      <c r="AA349" s="178" t="str">
        <f>IFERROR(VLOOKUP($E349&amp;$D$86, Outliers!$A$4:$P$214,14,FALSE),"0")</f>
        <v>0</v>
      </c>
      <c r="AB349" s="178" t="str">
        <f>IFERROR(VLOOKUP($E349&amp;$D$86, Outliers!$A$4:$P$214,15,FALSE),"0")</f>
        <v>0</v>
      </c>
    </row>
    <row r="350" spans="4:28" ht="15.75" x14ac:dyDescent="0.25">
      <c r="D350" s="301"/>
      <c r="E350" s="108" t="s">
        <v>266</v>
      </c>
      <c r="F350" s="372" t="str">
        <f>IF(OR(ISERROR(VLOOKUP($E350&amp;$D$85&amp;$D$86,'CCG data'!$A:$AD,'CCG data'!R$3,FALSE)),ISBLANK(VLOOKUP($E350&amp;$D$85&amp;$D$86,'CCG data'!$A:$AD,'CCG data'!R$3,FALSE))),"",VLOOKUP($E350&amp;$D$85&amp;$D$86,'CCG data'!$A:$AD,'CCG data'!R$3,FALSE))</f>
        <v/>
      </c>
      <c r="G350" s="373"/>
      <c r="H350" s="373">
        <f>IF(OR(ISERROR(VLOOKUP($E350&amp;$D$85&amp;$D$86,'CCG data'!$A:$AD,'CCG data'!S$3,FALSE)),ISBLANK(VLOOKUP($E350&amp;$D$85&amp;$D$86,'CCG data'!$A:$AD,'CCG data'!S$3,FALSE))),"",VLOOKUP($E350&amp;$D$85&amp;$D$86,'CCG data'!$A:$AD,'CCG data'!S$3,FALSE))</f>
        <v>123.2</v>
      </c>
      <c r="I350" s="373"/>
      <c r="J350" s="373">
        <f>IF(OR(ISERROR(VLOOKUP($E350&amp;$D$85&amp;$D$86,'CCG data'!$A:$AD,'CCG data'!T$3,FALSE)),ISBLANK(VLOOKUP($E350&amp;$D$85&amp;$D$86,'CCG data'!$A:$AD,'CCG data'!T$3,FALSE))),"",VLOOKUP($E350&amp;$D$85&amp;$D$86,'CCG data'!$A:$AD,'CCG data'!T$3,FALSE))</f>
        <v>14.2</v>
      </c>
      <c r="K350" s="373"/>
      <c r="L350" s="373">
        <f>IF(OR(ISERROR(VLOOKUP($E350&amp;$D$85&amp;$D$86,'CCG data'!$A:$AD,'CCG data'!U$3,FALSE)),ISBLANK(VLOOKUP($E350&amp;$D$85&amp;$D$86,'CCG data'!$A:$AD,'CCG data'!U$3,FALSE))),"",VLOOKUP($E350&amp;$D$85&amp;$D$86,'CCG data'!$A:$AD,'CCG data'!U$3,FALSE))</f>
        <v>25.5</v>
      </c>
      <c r="M350" s="374"/>
      <c r="N350" s="303">
        <f>IF(OR(ISERROR(VLOOKUP($E350&amp;$D$85&amp;$D$86,'CCG data'!$A:$AD,'CCG data'!G$3,FALSE)),ISBLANK(VLOOKUP($E350&amp;$D$85&amp;$D$86,'CCG data'!$A:$AD,'CCG data'!G$3,FALSE))),"",VLOOKUP($E350&amp;$D$85&amp;$D$86,'CCG data'!$A:$AD,'CCG data'!G$3,FALSE))</f>
        <v>1100</v>
      </c>
      <c r="P350" s="354" t="str">
        <f>IF(OR(ISERROR(VLOOKUP($E350&amp;$D$85&amp;$D$86,'CCG data'!$A:$AD,'CCG data'!B$3,FALSE)),ISBLANK(VLOOKUP($E350&amp;$D$85&amp;$D$86,'CCG data'!$A:$AD,'CCG data'!B$3,FALSE))),"",VLOOKUP($E350&amp;$D$85&amp;$D$86,'CCG data'!$A:$AD,'CCG data'!B$3,FALSE))</f>
        <v/>
      </c>
      <c r="Q350" s="246"/>
      <c r="R350" s="246">
        <f>IF(OR(ISERROR(VLOOKUP($E350&amp;$D$85&amp;$D$86,'CCG data'!$A:$AD,'CCG data'!C$3,FALSE)),ISBLANK(VLOOKUP($E350&amp;$D$85&amp;$D$86,'CCG data'!$A:$AD,'CCG data'!C$3,FALSE))),"",VLOOKUP($E350&amp;$D$85&amp;$D$86,'CCG data'!$A:$AD,'CCG data'!C$3,FALSE))</f>
        <v>0.76090909090909087</v>
      </c>
      <c r="S350" s="246"/>
      <c r="T350" s="246">
        <f>IF(OR(ISERROR(VLOOKUP($E350&amp;$D$85&amp;$D$86,'CCG data'!$A:$AD,'CCG data'!D$3,FALSE)),ISBLANK(VLOOKUP($E350&amp;$D$85&amp;$D$86,'CCG data'!$A:$AD,'CCG data'!D$3,FALSE))),"",VLOOKUP($E350&amp;$D$85&amp;$D$86,'CCG data'!$A:$AD,'CCG data'!D$3,FALSE))</f>
        <v>8.3636363636363634E-2</v>
      </c>
      <c r="U350" s="246"/>
      <c r="V350" s="246">
        <f>IF(OR(ISERROR(VLOOKUP($E350&amp;$D$85&amp;$D$86,'CCG data'!$A:$AD,'CCG data'!E$3,FALSE)),ISBLANK(VLOOKUP($E350&amp;$D$85&amp;$D$86,'CCG data'!$A:$AD,'CCG data'!E$3,FALSE))),"",VLOOKUP($E350&amp;$D$85&amp;$D$86,'CCG data'!$A:$AD,'CCG data'!E$3,FALSE))</f>
        <v>0.15545454545454546</v>
      </c>
      <c r="W350" s="387"/>
      <c r="Z350" s="178">
        <f>IFERROR(VLOOKUP($E350&amp;$D$86, Outliers!$A$4:$P$214,13,FALSE),"0")</f>
        <v>0</v>
      </c>
      <c r="AA350" s="178">
        <f>IFERROR(VLOOKUP($E350&amp;$D$86, Outliers!$A$4:$P$214,14,FALSE),"0")</f>
        <v>0</v>
      </c>
      <c r="AB350" s="178">
        <f>IFERROR(VLOOKUP($E350&amp;$D$86, Outliers!$A$4:$P$214,15,FALSE),"0")</f>
        <v>0</v>
      </c>
    </row>
    <row r="351" spans="4:28" x14ac:dyDescent="0.25">
      <c r="D351" s="301"/>
      <c r="E351" s="107" t="s">
        <v>27</v>
      </c>
      <c r="F351" s="99" t="str">
        <f>IF(P350="","",VLOOKUP($E350&amp;$D$85&amp;$D$86,'CCG data'!$A:$AD,'CCG data'!W$3,FALSE))</f>
        <v/>
      </c>
      <c r="G351" s="100" t="str">
        <f>IF(P350="","",VLOOKUP($E350&amp;$D$85&amp;$D$86,'CCG data'!$A:$AD,'CCG data'!X$3,FALSE))</f>
        <v/>
      </c>
      <c r="H351" s="100">
        <f>IF(R350="","",VLOOKUP($E350&amp;$D$85&amp;$D$86,'CCG data'!$A:$AD,'CCG data'!Y$3,FALSE))</f>
        <v>114.8</v>
      </c>
      <c r="I351" s="100">
        <f>IF(R350="","",VLOOKUP($E350&amp;$D$85&amp;$D$86,'CCG data'!$A:$AD,'CCG data'!Z$3,FALSE))</f>
        <v>131.5</v>
      </c>
      <c r="J351" s="100">
        <f>IF(T350="","",VLOOKUP($E350&amp;$D$85&amp;$D$86,'CCG data'!$A:$AD,'CCG data'!AA$3,FALSE))</f>
        <v>11.3</v>
      </c>
      <c r="K351" s="100">
        <f>IF(T350="","",VLOOKUP($E350&amp;$D$85&amp;$D$86,'CCG data'!$A:$AD,'CCG data'!AB$3,FALSE))</f>
        <v>17.100000000000001</v>
      </c>
      <c r="L351" s="100">
        <f>IF(V350="","",VLOOKUP($E350&amp;$D$85&amp;$D$86,'CCG data'!$A:$AD,'CCG data'!AC$3,FALSE))</f>
        <v>21.7</v>
      </c>
      <c r="M351" s="100">
        <f>IF(V350="","",VLOOKUP($E350&amp;$D$85&amp;$D$86,'CCG data'!$A:$AD,'CCG data'!AD$3,FALSE))</f>
        <v>29.4</v>
      </c>
      <c r="N351" s="304"/>
      <c r="P351" s="162" t="str">
        <f>IF(P350="","",VLOOKUP($E350&amp;$D$85&amp;$D$86,'CCG data'!$A:$AD,'CCG data'!I$3,FALSE))</f>
        <v/>
      </c>
      <c r="Q351" s="15" t="str">
        <f>IF(P350="","",VLOOKUP($E350&amp;$D$85&amp;$D$86,'CCG data'!$A:$AD,'CCG data'!J$3,FALSE))</f>
        <v/>
      </c>
      <c r="R351" s="15">
        <f>IF(R350="","",VLOOKUP($E350&amp;$D$85&amp;$D$86,'CCG data'!$A:$AD,'CCG data'!K$3,FALSE))</f>
        <v>0.73499999999999999</v>
      </c>
      <c r="S351" s="15">
        <f>IF(R350="","",VLOOKUP($E350&amp;$D$85&amp;$D$86,'CCG data'!$A:$AD,'CCG data'!L$3,FALSE))</f>
        <v>0.78500000000000003</v>
      </c>
      <c r="T351" s="15">
        <f>IF(T350="","",VLOOKUP($E350&amp;$D$85&amp;$D$86,'CCG data'!$A:$AD,'CCG data'!M$3,FALSE))</f>
        <v>6.9000000000000006E-2</v>
      </c>
      <c r="U351" s="15">
        <f>IF(T350="","",VLOOKUP($E350&amp;$D$85&amp;$D$86,'CCG data'!$A:$AD,'CCG data'!N$3,FALSE))</f>
        <v>0.10100000000000001</v>
      </c>
      <c r="V351" s="15">
        <f>IF(V350="","",VLOOKUP($E350&amp;$D$85&amp;$D$86,'CCG data'!$A:$AD,'CCG data'!O$3,FALSE))</f>
        <v>0.13500000000000001</v>
      </c>
      <c r="W351" s="142">
        <f>IF(V350="","",VLOOKUP($E350&amp;$D$85&amp;$D$86,'CCG data'!$A:$AD,'CCG data'!P$3,FALSE))</f>
        <v>0.17799999999999999</v>
      </c>
      <c r="Z351" s="178" t="str">
        <f>IFERROR(VLOOKUP($E351&amp;$D$86, Outliers!$A$4:$P$214,13,FALSE),"0")</f>
        <v>0</v>
      </c>
      <c r="AA351" s="178" t="str">
        <f>IFERROR(VLOOKUP($E351&amp;$D$86, Outliers!$A$4:$P$214,14,FALSE),"0")</f>
        <v>0</v>
      </c>
      <c r="AB351" s="178" t="str">
        <f>IFERROR(VLOOKUP($E351&amp;$D$86, Outliers!$A$4:$P$214,15,FALSE),"0")</f>
        <v>0</v>
      </c>
    </row>
    <row r="352" spans="4:28" ht="15.75" x14ac:dyDescent="0.25">
      <c r="D352" s="301"/>
      <c r="E352" s="108" t="s">
        <v>476</v>
      </c>
      <c r="F352" s="372" t="str">
        <f>IF(OR(ISERROR(VLOOKUP($E352&amp;$D$85&amp;$D$86,'CCG data'!$A:$AD,'CCG data'!R$3,FALSE)),ISBLANK(VLOOKUP($E352&amp;$D$85&amp;$D$86,'CCG data'!$A:$AD,'CCG data'!R$3,FALSE))),"",VLOOKUP($E352&amp;$D$85&amp;$D$86,'CCG data'!$A:$AD,'CCG data'!R$3,FALSE))</f>
        <v/>
      </c>
      <c r="G352" s="373"/>
      <c r="H352" s="373">
        <f>IF(OR(ISERROR(VLOOKUP($E352&amp;$D$85&amp;$D$86,'CCG data'!$A:$AD,'CCG data'!S$3,FALSE)),ISBLANK(VLOOKUP($E352&amp;$D$85&amp;$D$86,'CCG data'!$A:$AD,'CCG data'!S$3,FALSE))),"",VLOOKUP($E352&amp;$D$85&amp;$D$86,'CCG data'!$A:$AD,'CCG data'!S$3,FALSE))</f>
        <v>137.80000000000001</v>
      </c>
      <c r="I352" s="373"/>
      <c r="J352" s="373">
        <f>IF(OR(ISERROR(VLOOKUP($E352&amp;$D$85&amp;$D$86,'CCG data'!$A:$AD,'CCG data'!T$3,FALSE)),ISBLANK(VLOOKUP($E352&amp;$D$85&amp;$D$86,'CCG data'!$A:$AD,'CCG data'!T$3,FALSE))),"",VLOOKUP($E352&amp;$D$85&amp;$D$86,'CCG data'!$A:$AD,'CCG data'!T$3,FALSE))</f>
        <v>16.8</v>
      </c>
      <c r="K352" s="373"/>
      <c r="L352" s="373">
        <f>IF(OR(ISERROR(VLOOKUP($E352&amp;$D$85&amp;$D$86,'CCG data'!$A:$AD,'CCG data'!U$3,FALSE)),ISBLANK(VLOOKUP($E352&amp;$D$85&amp;$D$86,'CCG data'!$A:$AD,'CCG data'!U$3,FALSE))),"",VLOOKUP($E352&amp;$D$85&amp;$D$86,'CCG data'!$A:$AD,'CCG data'!U$3,FALSE))</f>
        <v>30.4</v>
      </c>
      <c r="M352" s="374"/>
      <c r="N352" s="303">
        <f>IF(OR(ISERROR(VLOOKUP($E352&amp;$D$85&amp;$D$86,'CCG data'!$A:$AD,'CCG data'!G$3,FALSE)),ISBLANK(VLOOKUP($E352&amp;$D$85&amp;$D$86,'CCG data'!$A:$AD,'CCG data'!G$3,FALSE))),"",VLOOKUP($E352&amp;$D$85&amp;$D$86,'CCG data'!$A:$AD,'CCG data'!G$3,FALSE))</f>
        <v>901</v>
      </c>
      <c r="P352" s="354" t="str">
        <f>IF(OR(ISERROR(VLOOKUP($E352&amp;$D$85&amp;$D$86,'CCG data'!$A:$AD,'CCG data'!B$3,FALSE)),ISBLANK(VLOOKUP($E352&amp;$D$85&amp;$D$86,'CCG data'!$A:$AD,'CCG data'!B$3,FALSE))),"",VLOOKUP($E352&amp;$D$85&amp;$D$86,'CCG data'!$A:$AD,'CCG data'!B$3,FALSE))</f>
        <v/>
      </c>
      <c r="Q352" s="246"/>
      <c r="R352" s="246">
        <f>IF(OR(ISERROR(VLOOKUP($E352&amp;$D$85&amp;$D$86,'CCG data'!$A:$AD,'CCG data'!C$3,FALSE)),ISBLANK(VLOOKUP($E352&amp;$D$85&amp;$D$86,'CCG data'!$A:$AD,'CCG data'!C$3,FALSE))),"",VLOOKUP($E352&amp;$D$85&amp;$D$86,'CCG data'!$A:$AD,'CCG data'!C$3,FALSE))</f>
        <v>0.75915649278579356</v>
      </c>
      <c r="S352" s="246"/>
      <c r="T352" s="246">
        <f>IF(OR(ISERROR(VLOOKUP($E352&amp;$D$85&amp;$D$86,'CCG data'!$A:$AD,'CCG data'!D$3,FALSE)),ISBLANK(VLOOKUP($E352&amp;$D$85&amp;$D$86,'CCG data'!$A:$AD,'CCG data'!D$3,FALSE))),"",VLOOKUP($E352&amp;$D$85&amp;$D$86,'CCG data'!$A:$AD,'CCG data'!D$3,FALSE))</f>
        <v>7.4361820199778023E-2</v>
      </c>
      <c r="U352" s="246"/>
      <c r="V352" s="246">
        <f>IF(OR(ISERROR(VLOOKUP($E352&amp;$D$85&amp;$D$86,'CCG data'!$A:$AD,'CCG data'!E$3,FALSE)),ISBLANK(VLOOKUP($E352&amp;$D$85&amp;$D$86,'CCG data'!$A:$AD,'CCG data'!E$3,FALSE))),"",VLOOKUP($E352&amp;$D$85&amp;$D$86,'CCG data'!$A:$AD,'CCG data'!E$3,FALSE))</f>
        <v>0.16648168701442842</v>
      </c>
      <c r="W352" s="387"/>
      <c r="Z352" s="178">
        <f>IFERROR(VLOOKUP($E352&amp;$D$86, Outliers!$A$4:$P$214,13,FALSE),"0")</f>
        <v>0</v>
      </c>
      <c r="AA352" s="178">
        <f>IFERROR(VLOOKUP($E352&amp;$D$86, Outliers!$A$4:$P$214,14,FALSE),"0")</f>
        <v>0</v>
      </c>
      <c r="AB352" s="178">
        <f>IFERROR(VLOOKUP($E352&amp;$D$86, Outliers!$A$4:$P$214,15,FALSE),"0")</f>
        <v>0</v>
      </c>
    </row>
    <row r="353" spans="4:28" x14ac:dyDescent="0.25">
      <c r="D353" s="301"/>
      <c r="E353" s="107" t="s">
        <v>27</v>
      </c>
      <c r="F353" s="99" t="str">
        <f>IF(P352="","",VLOOKUP($E352&amp;$D$85&amp;$D$86,'CCG data'!$A:$AD,'CCG data'!W$3,FALSE))</f>
        <v/>
      </c>
      <c r="G353" s="100" t="str">
        <f>IF(P352="","",VLOOKUP($E352&amp;$D$85&amp;$D$86,'CCG data'!$A:$AD,'CCG data'!X$3,FALSE))</f>
        <v/>
      </c>
      <c r="H353" s="100">
        <f>IF(R352="","",VLOOKUP($E352&amp;$D$85&amp;$D$86,'CCG data'!$A:$AD,'CCG data'!Y$3,FALSE))</f>
        <v>127.5</v>
      </c>
      <c r="I353" s="100">
        <f>IF(R352="","",VLOOKUP($E352&amp;$D$85&amp;$D$86,'CCG data'!$A:$AD,'CCG data'!Z$3,FALSE))</f>
        <v>148.19999999999999</v>
      </c>
      <c r="J353" s="100">
        <f>IF(T352="","",VLOOKUP($E352&amp;$D$85&amp;$D$86,'CCG data'!$A:$AD,'CCG data'!AA$3,FALSE))</f>
        <v>12.8</v>
      </c>
      <c r="K353" s="100">
        <f>IF(T352="","",VLOOKUP($E352&amp;$D$85&amp;$D$86,'CCG data'!$A:$AD,'CCG data'!AB$3,FALSE))</f>
        <v>20.8</v>
      </c>
      <c r="L353" s="100">
        <f>IF(V352="","",VLOOKUP($E352&amp;$D$85&amp;$D$86,'CCG data'!$A:$AD,'CCG data'!AC$3,FALSE))</f>
        <v>25.5</v>
      </c>
      <c r="M353" s="100">
        <f>IF(V352="","",VLOOKUP($E352&amp;$D$85&amp;$D$86,'CCG data'!$A:$AD,'CCG data'!AD$3,FALSE))</f>
        <v>35.200000000000003</v>
      </c>
      <c r="N353" s="304"/>
      <c r="P353" s="162" t="str">
        <f>IF(P352="","",VLOOKUP($E352&amp;$D$85&amp;$D$86,'CCG data'!$A:$AD,'CCG data'!I$3,FALSE))</f>
        <v/>
      </c>
      <c r="Q353" s="15" t="str">
        <f>IF(P352="","",VLOOKUP($E352&amp;$D$85&amp;$D$86,'CCG data'!$A:$AD,'CCG data'!J$3,FALSE))</f>
        <v/>
      </c>
      <c r="R353" s="15">
        <f>IF(R352="","",VLOOKUP($E352&amp;$D$85&amp;$D$86,'CCG data'!$A:$AD,'CCG data'!K$3,FALSE))</f>
        <v>0.73</v>
      </c>
      <c r="S353" s="15">
        <f>IF(R352="","",VLOOKUP($E352&amp;$D$85&amp;$D$86,'CCG data'!$A:$AD,'CCG data'!L$3,FALSE))</f>
        <v>0.78600000000000003</v>
      </c>
      <c r="T353" s="15">
        <f>IF(T352="","",VLOOKUP($E352&amp;$D$85&amp;$D$86,'CCG data'!$A:$AD,'CCG data'!M$3,FALSE))</f>
        <v>5.8999999999999997E-2</v>
      </c>
      <c r="U353" s="15">
        <f>IF(T352="","",VLOOKUP($E352&amp;$D$85&amp;$D$86,'CCG data'!$A:$AD,'CCG data'!N$3,FALSE))</f>
        <v>9.2999999999999999E-2</v>
      </c>
      <c r="V353" s="15">
        <f>IF(V352="","",VLOOKUP($E352&amp;$D$85&amp;$D$86,'CCG data'!$A:$AD,'CCG data'!O$3,FALSE))</f>
        <v>0.14399999999999999</v>
      </c>
      <c r="W353" s="142">
        <f>IF(V352="","",VLOOKUP($E352&amp;$D$85&amp;$D$86,'CCG data'!$A:$AD,'CCG data'!P$3,FALSE))</f>
        <v>0.192</v>
      </c>
      <c r="Z353" s="178" t="str">
        <f>IFERROR(VLOOKUP($E353&amp;$D$86, Outliers!$A$4:$P$214,13,FALSE),"0")</f>
        <v>0</v>
      </c>
      <c r="AA353" s="178" t="str">
        <f>IFERROR(VLOOKUP($E353&amp;$D$86, Outliers!$A$4:$P$214,14,FALSE),"0")</f>
        <v>0</v>
      </c>
      <c r="AB353" s="178" t="str">
        <f>IFERROR(VLOOKUP($E353&amp;$D$86, Outliers!$A$4:$P$214,15,FALSE),"0")</f>
        <v>0</v>
      </c>
    </row>
    <row r="354" spans="4:28" ht="15.75" x14ac:dyDescent="0.25">
      <c r="D354" s="301"/>
      <c r="E354" s="108" t="s">
        <v>267</v>
      </c>
      <c r="F354" s="372" t="str">
        <f>IF(OR(ISERROR(VLOOKUP($E354&amp;$D$85&amp;$D$86,'CCG data'!$A:$AD,'CCG data'!R$3,FALSE)),ISBLANK(VLOOKUP($E354&amp;$D$85&amp;$D$86,'CCG data'!$A:$AD,'CCG data'!R$3,FALSE))),"",VLOOKUP($E354&amp;$D$85&amp;$D$86,'CCG data'!$A:$AD,'CCG data'!R$3,FALSE))</f>
        <v/>
      </c>
      <c r="G354" s="373"/>
      <c r="H354" s="373">
        <f>IF(OR(ISERROR(VLOOKUP($E354&amp;$D$85&amp;$D$86,'CCG data'!$A:$AD,'CCG data'!S$3,FALSE)),ISBLANK(VLOOKUP($E354&amp;$D$85&amp;$D$86,'CCG data'!$A:$AD,'CCG data'!S$3,FALSE))),"",VLOOKUP($E354&amp;$D$85&amp;$D$86,'CCG data'!$A:$AD,'CCG data'!S$3,FALSE))</f>
        <v>121.8</v>
      </c>
      <c r="I354" s="373"/>
      <c r="J354" s="373">
        <f>IF(OR(ISERROR(VLOOKUP($E354&amp;$D$85&amp;$D$86,'CCG data'!$A:$AD,'CCG data'!T$3,FALSE)),ISBLANK(VLOOKUP($E354&amp;$D$85&amp;$D$86,'CCG data'!$A:$AD,'CCG data'!T$3,FALSE))),"",VLOOKUP($E354&amp;$D$85&amp;$D$86,'CCG data'!$A:$AD,'CCG data'!T$3,FALSE))</f>
        <v>16</v>
      </c>
      <c r="K354" s="373"/>
      <c r="L354" s="373">
        <f>IF(OR(ISERROR(VLOOKUP($E354&amp;$D$85&amp;$D$86,'CCG data'!$A:$AD,'CCG data'!U$3,FALSE)),ISBLANK(VLOOKUP($E354&amp;$D$85&amp;$D$86,'CCG data'!$A:$AD,'CCG data'!U$3,FALSE))),"",VLOOKUP($E354&amp;$D$85&amp;$D$86,'CCG data'!$A:$AD,'CCG data'!U$3,FALSE))</f>
        <v>28.2</v>
      </c>
      <c r="M354" s="374"/>
      <c r="N354" s="303">
        <f>IF(OR(ISERROR(VLOOKUP($E354&amp;$D$85&amp;$D$86,'CCG data'!$A:$AD,'CCG data'!G$3,FALSE)),ISBLANK(VLOOKUP($E354&amp;$D$85&amp;$D$86,'CCG data'!$A:$AD,'CCG data'!G$3,FALSE))),"",VLOOKUP($E354&amp;$D$85&amp;$D$86,'CCG data'!$A:$AD,'CCG data'!G$3,FALSE))</f>
        <v>626</v>
      </c>
      <c r="P354" s="354" t="str">
        <f>IF(OR(ISERROR(VLOOKUP($E354&amp;$D$85&amp;$D$86,'CCG data'!$A:$AD,'CCG data'!B$3,FALSE)),ISBLANK(VLOOKUP($E354&amp;$D$85&amp;$D$86,'CCG data'!$A:$AD,'CCG data'!B$3,FALSE))),"",VLOOKUP($E354&amp;$D$85&amp;$D$86,'CCG data'!$A:$AD,'CCG data'!B$3,FALSE))</f>
        <v/>
      </c>
      <c r="Q354" s="246"/>
      <c r="R354" s="246">
        <f>IF(OR(ISERROR(VLOOKUP($E354&amp;$D$85&amp;$D$86,'CCG data'!$A:$AD,'CCG data'!C$3,FALSE)),ISBLANK(VLOOKUP($E354&amp;$D$85&amp;$D$86,'CCG data'!$A:$AD,'CCG data'!C$3,FALSE))),"",VLOOKUP($E354&amp;$D$85&amp;$D$86,'CCG data'!$A:$AD,'CCG data'!C$3,FALSE))</f>
        <v>0.7460063897763578</v>
      </c>
      <c r="S354" s="246"/>
      <c r="T354" s="246">
        <f>IF(OR(ISERROR(VLOOKUP($E354&amp;$D$85&amp;$D$86,'CCG data'!$A:$AD,'CCG data'!D$3,FALSE)),ISBLANK(VLOOKUP($E354&amp;$D$85&amp;$D$86,'CCG data'!$A:$AD,'CCG data'!D$3,FALSE))),"",VLOOKUP($E354&amp;$D$85&amp;$D$86,'CCG data'!$A:$AD,'CCG data'!D$3,FALSE))</f>
        <v>8.3067092651757185E-2</v>
      </c>
      <c r="U354" s="246"/>
      <c r="V354" s="246">
        <f>IF(OR(ISERROR(VLOOKUP($E354&amp;$D$85&amp;$D$86,'CCG data'!$A:$AD,'CCG data'!E$3,FALSE)),ISBLANK(VLOOKUP($E354&amp;$D$85&amp;$D$86,'CCG data'!$A:$AD,'CCG data'!E$3,FALSE))),"",VLOOKUP($E354&amp;$D$85&amp;$D$86,'CCG data'!$A:$AD,'CCG data'!E$3,FALSE))</f>
        <v>0.17092651757188498</v>
      </c>
      <c r="W354" s="387"/>
      <c r="Z354" s="178">
        <f>IFERROR(VLOOKUP($E354&amp;$D$86, Outliers!$A$4:$P$214,13,FALSE),"0")</f>
        <v>0</v>
      </c>
      <c r="AA354" s="178">
        <f>IFERROR(VLOOKUP($E354&amp;$D$86, Outliers!$A$4:$P$214,14,FALSE),"0")</f>
        <v>0</v>
      </c>
      <c r="AB354" s="178">
        <f>IFERROR(VLOOKUP($E354&amp;$D$86, Outliers!$A$4:$P$214,15,FALSE),"0")</f>
        <v>0</v>
      </c>
    </row>
    <row r="355" spans="4:28" x14ac:dyDescent="0.25">
      <c r="D355" s="301"/>
      <c r="E355" s="107" t="s">
        <v>27</v>
      </c>
      <c r="F355" s="99" t="str">
        <f>IF(P354="","",VLOOKUP($E354&amp;$D$85&amp;$D$86,'CCG data'!$A:$AD,'CCG data'!W$3,FALSE))</f>
        <v/>
      </c>
      <c r="G355" s="100" t="str">
        <f>IF(P354="","",VLOOKUP($E354&amp;$D$85&amp;$D$86,'CCG data'!$A:$AD,'CCG data'!X$3,FALSE))</f>
        <v/>
      </c>
      <c r="H355" s="100">
        <f>IF(R354="","",VLOOKUP($E354&amp;$D$85&amp;$D$86,'CCG data'!$A:$AD,'CCG data'!Y$3,FALSE))</f>
        <v>110.8</v>
      </c>
      <c r="I355" s="100">
        <f>IF(R354="","",VLOOKUP($E354&amp;$D$85&amp;$D$86,'CCG data'!$A:$AD,'CCG data'!Z$3,FALSE))</f>
        <v>132.9</v>
      </c>
      <c r="J355" s="100">
        <f>IF(T354="","",VLOOKUP($E354&amp;$D$85&amp;$D$86,'CCG data'!$A:$AD,'CCG data'!AA$3,FALSE))</f>
        <v>11.7</v>
      </c>
      <c r="K355" s="100">
        <f>IF(T354="","",VLOOKUP($E354&amp;$D$85&amp;$D$86,'CCG data'!$A:$AD,'CCG data'!AB$3,FALSE))</f>
        <v>20.399999999999999</v>
      </c>
      <c r="L355" s="100">
        <f>IF(V354="","",VLOOKUP($E354&amp;$D$85&amp;$D$86,'CCG data'!$A:$AD,'CCG data'!AC$3,FALSE))</f>
        <v>22.9</v>
      </c>
      <c r="M355" s="100">
        <f>IF(V354="","",VLOOKUP($E354&amp;$D$85&amp;$D$86,'CCG data'!$A:$AD,'CCG data'!AD$3,FALSE))</f>
        <v>33.5</v>
      </c>
      <c r="N355" s="304"/>
      <c r="P355" s="162" t="str">
        <f>IF(P354="","",VLOOKUP($E354&amp;$D$85&amp;$D$86,'CCG data'!$A:$AD,'CCG data'!I$3,FALSE))</f>
        <v/>
      </c>
      <c r="Q355" s="15" t="str">
        <f>IF(P354="","",VLOOKUP($E354&amp;$D$85&amp;$D$86,'CCG data'!$A:$AD,'CCG data'!J$3,FALSE))</f>
        <v/>
      </c>
      <c r="R355" s="15">
        <f>IF(R354="","",VLOOKUP($E354&amp;$D$85&amp;$D$86,'CCG data'!$A:$AD,'CCG data'!K$3,FALSE))</f>
        <v>0.71</v>
      </c>
      <c r="S355" s="15">
        <f>IF(R354="","",VLOOKUP($E354&amp;$D$85&amp;$D$86,'CCG data'!$A:$AD,'CCG data'!L$3,FALSE))</f>
        <v>0.77900000000000003</v>
      </c>
      <c r="T355" s="15">
        <f>IF(T354="","",VLOOKUP($E354&amp;$D$85&amp;$D$86,'CCG data'!$A:$AD,'CCG data'!M$3,FALSE))</f>
        <v>6.4000000000000001E-2</v>
      </c>
      <c r="U355" s="15">
        <f>IF(T354="","",VLOOKUP($E354&amp;$D$85&amp;$D$86,'CCG data'!$A:$AD,'CCG data'!N$3,FALSE))</f>
        <v>0.107</v>
      </c>
      <c r="V355" s="15">
        <f>IF(V354="","",VLOOKUP($E354&amp;$D$85&amp;$D$86,'CCG data'!$A:$AD,'CCG data'!O$3,FALSE))</f>
        <v>0.14299999999999999</v>
      </c>
      <c r="W355" s="142">
        <f>IF(V354="","",VLOOKUP($E354&amp;$D$85&amp;$D$86,'CCG data'!$A:$AD,'CCG data'!P$3,FALSE))</f>
        <v>0.20200000000000001</v>
      </c>
      <c r="Z355" s="178" t="str">
        <f>IFERROR(VLOOKUP($E355&amp;$D$86, Outliers!$A$4:$P$214,13,FALSE),"0")</f>
        <v>0</v>
      </c>
      <c r="AA355" s="178" t="str">
        <f>IFERROR(VLOOKUP($E355&amp;$D$86, Outliers!$A$4:$P$214,14,FALSE),"0")</f>
        <v>0</v>
      </c>
      <c r="AB355" s="178" t="str">
        <f>IFERROR(VLOOKUP($E355&amp;$D$86, Outliers!$A$4:$P$214,15,FALSE),"0")</f>
        <v>0</v>
      </c>
    </row>
    <row r="356" spans="4:28" ht="15.75" x14ac:dyDescent="0.25">
      <c r="D356" s="301"/>
      <c r="E356" s="108" t="s">
        <v>268</v>
      </c>
      <c r="F356" s="372" t="str">
        <f>IF(OR(ISERROR(VLOOKUP($E356&amp;$D$85&amp;$D$86,'CCG data'!$A:$AD,'CCG data'!R$3,FALSE)),ISBLANK(VLOOKUP($E356&amp;$D$85&amp;$D$86,'CCG data'!$A:$AD,'CCG data'!R$3,FALSE))),"",VLOOKUP($E356&amp;$D$85&amp;$D$86,'CCG data'!$A:$AD,'CCG data'!R$3,FALSE))</f>
        <v/>
      </c>
      <c r="G356" s="373"/>
      <c r="H356" s="373">
        <f>IF(OR(ISERROR(VLOOKUP($E356&amp;$D$85&amp;$D$86,'CCG data'!$A:$AD,'CCG data'!S$3,FALSE)),ISBLANK(VLOOKUP($E356&amp;$D$85&amp;$D$86,'CCG data'!$A:$AD,'CCG data'!S$3,FALSE))),"",VLOOKUP($E356&amp;$D$85&amp;$D$86,'CCG data'!$A:$AD,'CCG data'!S$3,FALSE))</f>
        <v>139.6</v>
      </c>
      <c r="I356" s="373"/>
      <c r="J356" s="373">
        <f>IF(OR(ISERROR(VLOOKUP($E356&amp;$D$85&amp;$D$86,'CCG data'!$A:$AD,'CCG data'!T$3,FALSE)),ISBLANK(VLOOKUP($E356&amp;$D$85&amp;$D$86,'CCG data'!$A:$AD,'CCG data'!T$3,FALSE))),"",VLOOKUP($E356&amp;$D$85&amp;$D$86,'CCG data'!$A:$AD,'CCG data'!T$3,FALSE))</f>
        <v>19.399999999999999</v>
      </c>
      <c r="K356" s="373"/>
      <c r="L356" s="373">
        <f>IF(OR(ISERROR(VLOOKUP($E356&amp;$D$85&amp;$D$86,'CCG data'!$A:$AD,'CCG data'!U$3,FALSE)),ISBLANK(VLOOKUP($E356&amp;$D$85&amp;$D$86,'CCG data'!$A:$AD,'CCG data'!U$3,FALSE))),"",VLOOKUP($E356&amp;$D$85&amp;$D$86,'CCG data'!$A:$AD,'CCG data'!U$3,FALSE))</f>
        <v>30.1</v>
      </c>
      <c r="M356" s="374"/>
      <c r="N356" s="303">
        <f>IF(OR(ISERROR(VLOOKUP($E356&amp;$D$85&amp;$D$86,'CCG data'!$A:$AD,'CCG data'!G$3,FALSE)),ISBLANK(VLOOKUP($E356&amp;$D$85&amp;$D$86,'CCG data'!$A:$AD,'CCG data'!G$3,FALSE))),"",VLOOKUP($E356&amp;$D$85&amp;$D$86,'CCG data'!$A:$AD,'CCG data'!G$3,FALSE))</f>
        <v>1165</v>
      </c>
      <c r="P356" s="354" t="str">
        <f>IF(OR(ISERROR(VLOOKUP($E356&amp;$D$85&amp;$D$86,'CCG data'!$A:$AD,'CCG data'!B$3,FALSE)),ISBLANK(VLOOKUP($E356&amp;$D$85&amp;$D$86,'CCG data'!$A:$AD,'CCG data'!B$3,FALSE))),"",VLOOKUP($E356&amp;$D$85&amp;$D$86,'CCG data'!$A:$AD,'CCG data'!B$3,FALSE))</f>
        <v/>
      </c>
      <c r="Q356" s="246"/>
      <c r="R356" s="246">
        <f>IF(OR(ISERROR(VLOOKUP($E356&amp;$D$85&amp;$D$86,'CCG data'!$A:$AD,'CCG data'!C$3,FALSE)),ISBLANK(VLOOKUP($E356&amp;$D$85&amp;$D$86,'CCG data'!$A:$AD,'CCG data'!C$3,FALSE))),"",VLOOKUP($E356&amp;$D$85&amp;$D$86,'CCG data'!$A:$AD,'CCG data'!C$3,FALSE))</f>
        <v>0.75107296137339052</v>
      </c>
      <c r="S356" s="246"/>
      <c r="T356" s="246">
        <f>IF(OR(ISERROR(VLOOKUP($E356&amp;$D$85&amp;$D$86,'CCG data'!$A:$AD,'CCG data'!D$3,FALSE)),ISBLANK(VLOOKUP($E356&amp;$D$85&amp;$D$86,'CCG data'!$A:$AD,'CCG data'!D$3,FALSE))),"",VLOOKUP($E356&amp;$D$85&amp;$D$86,'CCG data'!$A:$AD,'CCG data'!D$3,FALSE))</f>
        <v>8.8412017167381979E-2</v>
      </c>
      <c r="U356" s="246"/>
      <c r="V356" s="246">
        <f>IF(OR(ISERROR(VLOOKUP($E356&amp;$D$85&amp;$D$86,'CCG data'!$A:$AD,'CCG data'!E$3,FALSE)),ISBLANK(VLOOKUP($E356&amp;$D$85&amp;$D$86,'CCG data'!$A:$AD,'CCG data'!E$3,FALSE))),"",VLOOKUP($E356&amp;$D$85&amp;$D$86,'CCG data'!$A:$AD,'CCG data'!E$3,FALSE))</f>
        <v>0.16051502145922747</v>
      </c>
      <c r="W356" s="387"/>
      <c r="Z356" s="178">
        <f>IFERROR(VLOOKUP($E356&amp;$D$86, Outliers!$A$4:$P$214,13,FALSE),"0")</f>
        <v>0</v>
      </c>
      <c r="AA356" s="178">
        <f>IFERROR(VLOOKUP($E356&amp;$D$86, Outliers!$A$4:$P$214,14,FALSE),"0")</f>
        <v>0</v>
      </c>
      <c r="AB356" s="178">
        <f>IFERROR(VLOOKUP($E356&amp;$D$86, Outliers!$A$4:$P$214,15,FALSE),"0")</f>
        <v>0</v>
      </c>
    </row>
    <row r="357" spans="4:28" x14ac:dyDescent="0.25">
      <c r="D357" s="301"/>
      <c r="E357" s="107" t="s">
        <v>27</v>
      </c>
      <c r="F357" s="99" t="str">
        <f>IF(P356="","",VLOOKUP($E356&amp;$D$85&amp;$D$86,'CCG data'!$A:$AD,'CCG data'!W$3,FALSE))</f>
        <v/>
      </c>
      <c r="G357" s="100" t="str">
        <f>IF(P356="","",VLOOKUP($E356&amp;$D$85&amp;$D$86,'CCG data'!$A:$AD,'CCG data'!X$3,FALSE))</f>
        <v/>
      </c>
      <c r="H357" s="100">
        <f>IF(R356="","",VLOOKUP($E356&amp;$D$85&amp;$D$86,'CCG data'!$A:$AD,'CCG data'!Y$3,FALSE))</f>
        <v>130.4</v>
      </c>
      <c r="I357" s="100">
        <f>IF(R356="","",VLOOKUP($E356&amp;$D$85&amp;$D$86,'CCG data'!$A:$AD,'CCG data'!Z$3,FALSE))</f>
        <v>148.9</v>
      </c>
      <c r="J357" s="100">
        <f>IF(T356="","",VLOOKUP($E356&amp;$D$85&amp;$D$86,'CCG data'!$A:$AD,'CCG data'!AA$3,FALSE))</f>
        <v>15.7</v>
      </c>
      <c r="K357" s="100">
        <f>IF(T356="","",VLOOKUP($E356&amp;$D$85&amp;$D$86,'CCG data'!$A:$AD,'CCG data'!AB$3,FALSE))</f>
        <v>23.1</v>
      </c>
      <c r="L357" s="100">
        <f>IF(V356="","",VLOOKUP($E356&amp;$D$85&amp;$D$86,'CCG data'!$A:$AD,'CCG data'!AC$3,FALSE))</f>
        <v>25.8</v>
      </c>
      <c r="M357" s="100">
        <f>IF(V356="","",VLOOKUP($E356&amp;$D$85&amp;$D$86,'CCG data'!$A:$AD,'CCG data'!AD$3,FALSE))</f>
        <v>34.5</v>
      </c>
      <c r="N357" s="304"/>
      <c r="P357" s="162" t="str">
        <f>IF(P356="","",VLOOKUP($E356&amp;$D$85&amp;$D$86,'CCG data'!$A:$AD,'CCG data'!I$3,FALSE))</f>
        <v/>
      </c>
      <c r="Q357" s="15" t="str">
        <f>IF(P356="","",VLOOKUP($E356&amp;$D$85&amp;$D$86,'CCG data'!$A:$AD,'CCG data'!J$3,FALSE))</f>
        <v/>
      </c>
      <c r="R357" s="15">
        <f>IF(R356="","",VLOOKUP($E356&amp;$D$85&amp;$D$86,'CCG data'!$A:$AD,'CCG data'!K$3,FALSE))</f>
        <v>0.72499999999999998</v>
      </c>
      <c r="S357" s="15">
        <f>IF(R356="","",VLOOKUP($E356&amp;$D$85&amp;$D$86,'CCG data'!$A:$AD,'CCG data'!L$3,FALSE))</f>
        <v>0.77500000000000002</v>
      </c>
      <c r="T357" s="15">
        <f>IF(T356="","",VLOOKUP($E356&amp;$D$85&amp;$D$86,'CCG data'!$A:$AD,'CCG data'!M$3,FALSE))</f>
        <v>7.2999999999999995E-2</v>
      </c>
      <c r="U357" s="15">
        <f>IF(T356="","",VLOOKUP($E356&amp;$D$85&amp;$D$86,'CCG data'!$A:$AD,'CCG data'!N$3,FALSE))</f>
        <v>0.106</v>
      </c>
      <c r="V357" s="15">
        <f>IF(V356="","",VLOOKUP($E356&amp;$D$85&amp;$D$86,'CCG data'!$A:$AD,'CCG data'!O$3,FALSE))</f>
        <v>0.14099999999999999</v>
      </c>
      <c r="W357" s="142">
        <f>IF(V356="","",VLOOKUP($E356&amp;$D$85&amp;$D$86,'CCG data'!$A:$AD,'CCG data'!P$3,FALSE))</f>
        <v>0.183</v>
      </c>
      <c r="Z357" s="178" t="str">
        <f>IFERROR(VLOOKUP($E357&amp;$D$86, Outliers!$A$4:$P$214,13,FALSE),"0")</f>
        <v>0</v>
      </c>
      <c r="AA357" s="178" t="str">
        <f>IFERROR(VLOOKUP($E357&amp;$D$86, Outliers!$A$4:$P$214,14,FALSE),"0")</f>
        <v>0</v>
      </c>
      <c r="AB357" s="178" t="str">
        <f>IFERROR(VLOOKUP($E357&amp;$D$86, Outliers!$A$4:$P$214,15,FALSE),"0")</f>
        <v>0</v>
      </c>
    </row>
    <row r="358" spans="4:28" ht="15.75" x14ac:dyDescent="0.25">
      <c r="D358" s="301"/>
      <c r="E358" s="108" t="s">
        <v>269</v>
      </c>
      <c r="F358" s="372" t="str">
        <f>IF(OR(ISERROR(VLOOKUP($E358&amp;$D$85&amp;$D$86,'CCG data'!$A:$AD,'CCG data'!R$3,FALSE)),ISBLANK(VLOOKUP($E358&amp;$D$85&amp;$D$86,'CCG data'!$A:$AD,'CCG data'!R$3,FALSE))),"",VLOOKUP($E358&amp;$D$85&amp;$D$86,'CCG data'!$A:$AD,'CCG data'!R$3,FALSE))</f>
        <v/>
      </c>
      <c r="G358" s="373"/>
      <c r="H358" s="373">
        <f>IF(OR(ISERROR(VLOOKUP($E358&amp;$D$85&amp;$D$86,'CCG data'!$A:$AD,'CCG data'!S$3,FALSE)),ISBLANK(VLOOKUP($E358&amp;$D$85&amp;$D$86,'CCG data'!$A:$AD,'CCG data'!S$3,FALSE))),"",VLOOKUP($E358&amp;$D$85&amp;$D$86,'CCG data'!$A:$AD,'CCG data'!S$3,FALSE))</f>
        <v>139.80000000000001</v>
      </c>
      <c r="I358" s="373"/>
      <c r="J358" s="373">
        <f>IF(OR(ISERROR(VLOOKUP($E358&amp;$D$85&amp;$D$86,'CCG data'!$A:$AD,'CCG data'!T$3,FALSE)),ISBLANK(VLOOKUP($E358&amp;$D$85&amp;$D$86,'CCG data'!$A:$AD,'CCG data'!T$3,FALSE))),"",VLOOKUP($E358&amp;$D$85&amp;$D$86,'CCG data'!$A:$AD,'CCG data'!T$3,FALSE))</f>
        <v>15.6</v>
      </c>
      <c r="K358" s="373"/>
      <c r="L358" s="373">
        <f>IF(OR(ISERROR(VLOOKUP($E358&amp;$D$85&amp;$D$86,'CCG data'!$A:$AD,'CCG data'!U$3,FALSE)),ISBLANK(VLOOKUP($E358&amp;$D$85&amp;$D$86,'CCG data'!$A:$AD,'CCG data'!U$3,FALSE))),"",VLOOKUP($E358&amp;$D$85&amp;$D$86,'CCG data'!$A:$AD,'CCG data'!U$3,FALSE))</f>
        <v>34.700000000000003</v>
      </c>
      <c r="M358" s="374"/>
      <c r="N358" s="303">
        <f>IF(OR(ISERROR(VLOOKUP($E358&amp;$D$85&amp;$D$86,'CCG data'!$A:$AD,'CCG data'!G$3,FALSE)),ISBLANK(VLOOKUP($E358&amp;$D$85&amp;$D$86,'CCG data'!$A:$AD,'CCG data'!G$3,FALSE))),"",VLOOKUP($E358&amp;$D$85&amp;$D$86,'CCG data'!$A:$AD,'CCG data'!G$3,FALSE))</f>
        <v>3613</v>
      </c>
      <c r="P358" s="354" t="str">
        <f>IF(OR(ISERROR(VLOOKUP($E358&amp;$D$85&amp;$D$86,'CCG data'!$A:$AD,'CCG data'!B$3,FALSE)),ISBLANK(VLOOKUP($E358&amp;$D$85&amp;$D$86,'CCG data'!$A:$AD,'CCG data'!B$3,FALSE))),"",VLOOKUP($E358&amp;$D$85&amp;$D$86,'CCG data'!$A:$AD,'CCG data'!B$3,FALSE))</f>
        <v/>
      </c>
      <c r="Q358" s="246"/>
      <c r="R358" s="246">
        <f>IF(OR(ISERROR(VLOOKUP($E358&amp;$D$85&amp;$D$86,'CCG data'!$A:$AD,'CCG data'!C$3,FALSE)),ISBLANK(VLOOKUP($E358&amp;$D$85&amp;$D$86,'CCG data'!$A:$AD,'CCG data'!C$3,FALSE))),"",VLOOKUP($E358&amp;$D$85&amp;$D$86,'CCG data'!$A:$AD,'CCG data'!C$3,FALSE))</f>
        <v>0.73955161915305845</v>
      </c>
      <c r="S358" s="246"/>
      <c r="T358" s="246">
        <f>IF(OR(ISERROR(VLOOKUP($E358&amp;$D$85&amp;$D$86,'CCG data'!$A:$AD,'CCG data'!D$3,FALSE)),ISBLANK(VLOOKUP($E358&amp;$D$85&amp;$D$86,'CCG data'!$A:$AD,'CCG data'!D$3,FALSE))),"",VLOOKUP($E358&amp;$D$85&amp;$D$86,'CCG data'!$A:$AD,'CCG data'!D$3,FALSE))</f>
        <v>7.47301411569333E-2</v>
      </c>
      <c r="U358" s="246"/>
      <c r="V358" s="246">
        <f>IF(OR(ISERROR(VLOOKUP($E358&amp;$D$85&amp;$D$86,'CCG data'!$A:$AD,'CCG data'!E$3,FALSE)),ISBLANK(VLOOKUP($E358&amp;$D$85&amp;$D$86,'CCG data'!$A:$AD,'CCG data'!E$3,FALSE))),"",VLOOKUP($E358&amp;$D$85&amp;$D$86,'CCG data'!$A:$AD,'CCG data'!E$3,FALSE))</f>
        <v>0.18571823969000831</v>
      </c>
      <c r="W358" s="387"/>
      <c r="Z358" s="178">
        <f>IFERROR(VLOOKUP($E358&amp;$D$86, Outliers!$A$4:$P$214,13,FALSE),"0")</f>
        <v>1</v>
      </c>
      <c r="AA358" s="178">
        <f>IFERROR(VLOOKUP($E358&amp;$D$86, Outliers!$A$4:$P$214,14,FALSE),"0")</f>
        <v>0</v>
      </c>
      <c r="AB358" s="178">
        <f>IFERROR(VLOOKUP($E358&amp;$D$86, Outliers!$A$4:$P$214,15,FALSE),"0")</f>
        <v>1</v>
      </c>
    </row>
    <row r="359" spans="4:28" x14ac:dyDescent="0.25">
      <c r="D359" s="301"/>
      <c r="E359" s="107" t="s">
        <v>27</v>
      </c>
      <c r="F359" s="99" t="str">
        <f>IF(P358="","",VLOOKUP($E358&amp;$D$85&amp;$D$86,'CCG data'!$A:$AD,'CCG data'!W$3,FALSE))</f>
        <v/>
      </c>
      <c r="G359" s="100" t="str">
        <f>IF(P358="","",VLOOKUP($E358&amp;$D$85&amp;$D$86,'CCG data'!$A:$AD,'CCG data'!X$3,FALSE))</f>
        <v/>
      </c>
      <c r="H359" s="100">
        <f>IF(R358="","",VLOOKUP($E358&amp;$D$85&amp;$D$86,'CCG data'!$A:$AD,'CCG data'!Y$3,FALSE))</f>
        <v>134.5</v>
      </c>
      <c r="I359" s="100">
        <f>IF(R358="","",VLOOKUP($E358&amp;$D$85&amp;$D$86,'CCG data'!$A:$AD,'CCG data'!Z$3,FALSE))</f>
        <v>145.1</v>
      </c>
      <c r="J359" s="100">
        <f>IF(T358="","",VLOOKUP($E358&amp;$D$85&amp;$D$86,'CCG data'!$A:$AD,'CCG data'!AA$3,FALSE))</f>
        <v>13.8</v>
      </c>
      <c r="K359" s="100">
        <f>IF(T358="","",VLOOKUP($E358&amp;$D$85&amp;$D$86,'CCG data'!$A:$AD,'CCG data'!AB$3,FALSE))</f>
        <v>17.5</v>
      </c>
      <c r="L359" s="100">
        <f>IF(V358="","",VLOOKUP($E358&amp;$D$85&amp;$D$86,'CCG data'!$A:$AD,'CCG data'!AC$3,FALSE))</f>
        <v>32.1</v>
      </c>
      <c r="M359" s="100">
        <f>IF(V358="","",VLOOKUP($E358&amp;$D$85&amp;$D$86,'CCG data'!$A:$AD,'CCG data'!AD$3,FALSE))</f>
        <v>37.299999999999997</v>
      </c>
      <c r="N359" s="304"/>
      <c r="P359" s="162" t="str">
        <f>IF(P358="","",VLOOKUP($E358&amp;$D$85&amp;$D$86,'CCG data'!$A:$AD,'CCG data'!I$3,FALSE))</f>
        <v/>
      </c>
      <c r="Q359" s="15" t="str">
        <f>IF(P358="","",VLOOKUP($E358&amp;$D$85&amp;$D$86,'CCG data'!$A:$AD,'CCG data'!J$3,FALSE))</f>
        <v/>
      </c>
      <c r="R359" s="15">
        <f>IF(R358="","",VLOOKUP($E358&amp;$D$85&amp;$D$86,'CCG data'!$A:$AD,'CCG data'!K$3,FALSE))</f>
        <v>0.72499999999999998</v>
      </c>
      <c r="S359" s="15">
        <f>IF(R358="","",VLOOKUP($E358&amp;$D$85&amp;$D$86,'CCG data'!$A:$AD,'CCG data'!L$3,FALSE))</f>
        <v>0.754</v>
      </c>
      <c r="T359" s="15">
        <f>IF(T358="","",VLOOKUP($E358&amp;$D$85&amp;$D$86,'CCG data'!$A:$AD,'CCG data'!M$3,FALSE))</f>
        <v>6.7000000000000004E-2</v>
      </c>
      <c r="U359" s="15">
        <f>IF(T358="","",VLOOKUP($E358&amp;$D$85&amp;$D$86,'CCG data'!$A:$AD,'CCG data'!N$3,FALSE))</f>
        <v>8.4000000000000005E-2</v>
      </c>
      <c r="V359" s="15">
        <f>IF(V358="","",VLOOKUP($E358&amp;$D$85&amp;$D$86,'CCG data'!$A:$AD,'CCG data'!O$3,FALSE))</f>
        <v>0.17299999999999999</v>
      </c>
      <c r="W359" s="142">
        <f>IF(V358="","",VLOOKUP($E358&amp;$D$85&amp;$D$86,'CCG data'!$A:$AD,'CCG data'!P$3,FALSE))</f>
        <v>0.19900000000000001</v>
      </c>
      <c r="Z359" s="178" t="str">
        <f>IFERROR(VLOOKUP($E359&amp;$D$86, Outliers!$A$4:$P$214,13,FALSE),"0")</f>
        <v>0</v>
      </c>
      <c r="AA359" s="178" t="str">
        <f>IFERROR(VLOOKUP($E359&amp;$D$86, Outliers!$A$4:$P$214,14,FALSE),"0")</f>
        <v>0</v>
      </c>
      <c r="AB359" s="178" t="str">
        <f>IFERROR(VLOOKUP($E359&amp;$D$86, Outliers!$A$4:$P$214,15,FALSE),"0")</f>
        <v>0</v>
      </c>
    </row>
    <row r="360" spans="4:28" ht="15.75" x14ac:dyDescent="0.25">
      <c r="D360" s="301"/>
      <c r="E360" s="108" t="s">
        <v>270</v>
      </c>
      <c r="F360" s="372" t="str">
        <f>IF(OR(ISERROR(VLOOKUP($E360&amp;$D$85&amp;$D$86,'CCG data'!$A:$AD,'CCG data'!R$3,FALSE)),ISBLANK(VLOOKUP($E360&amp;$D$85&amp;$D$86,'CCG data'!$A:$AD,'CCG data'!R$3,FALSE))),"",VLOOKUP($E360&amp;$D$85&amp;$D$86,'CCG data'!$A:$AD,'CCG data'!R$3,FALSE))</f>
        <v/>
      </c>
      <c r="G360" s="373"/>
      <c r="H360" s="373">
        <f>IF(OR(ISERROR(VLOOKUP($E360&amp;$D$85&amp;$D$86,'CCG data'!$A:$AD,'CCG data'!S$3,FALSE)),ISBLANK(VLOOKUP($E360&amp;$D$85&amp;$D$86,'CCG data'!$A:$AD,'CCG data'!S$3,FALSE))),"",VLOOKUP($E360&amp;$D$85&amp;$D$86,'CCG data'!$A:$AD,'CCG data'!S$3,FALSE))</f>
        <v>108.8</v>
      </c>
      <c r="I360" s="373"/>
      <c r="J360" s="373">
        <f>IF(OR(ISERROR(VLOOKUP($E360&amp;$D$85&amp;$D$86,'CCG data'!$A:$AD,'CCG data'!T$3,FALSE)),ISBLANK(VLOOKUP($E360&amp;$D$85&amp;$D$86,'CCG data'!$A:$AD,'CCG data'!T$3,FALSE))),"",VLOOKUP($E360&amp;$D$85&amp;$D$86,'CCG data'!$A:$AD,'CCG data'!T$3,FALSE))</f>
        <v>19.399999999999999</v>
      </c>
      <c r="K360" s="373"/>
      <c r="L360" s="373">
        <f>IF(OR(ISERROR(VLOOKUP($E360&amp;$D$85&amp;$D$86,'CCG data'!$A:$AD,'CCG data'!U$3,FALSE)),ISBLANK(VLOOKUP($E360&amp;$D$85&amp;$D$86,'CCG data'!$A:$AD,'CCG data'!U$3,FALSE))),"",VLOOKUP($E360&amp;$D$85&amp;$D$86,'CCG data'!$A:$AD,'CCG data'!U$3,FALSE))</f>
        <v>11</v>
      </c>
      <c r="M360" s="374"/>
      <c r="N360" s="303">
        <f>IF(OR(ISERROR(VLOOKUP($E360&amp;$D$85&amp;$D$86,'CCG data'!$A:$AD,'CCG data'!G$3,FALSE)),ISBLANK(VLOOKUP($E360&amp;$D$85&amp;$D$86,'CCG data'!$A:$AD,'CCG data'!G$3,FALSE))),"",VLOOKUP($E360&amp;$D$85&amp;$D$86,'CCG data'!$A:$AD,'CCG data'!G$3,FALSE))</f>
        <v>704</v>
      </c>
      <c r="P360" s="354" t="str">
        <f>IF(OR(ISERROR(VLOOKUP($E360&amp;$D$85&amp;$D$86,'CCG data'!$A:$AD,'CCG data'!B$3,FALSE)),ISBLANK(VLOOKUP($E360&amp;$D$85&amp;$D$86,'CCG data'!$A:$AD,'CCG data'!B$3,FALSE))),"",VLOOKUP($E360&amp;$D$85&amp;$D$86,'CCG data'!$A:$AD,'CCG data'!B$3,FALSE))</f>
        <v/>
      </c>
      <c r="Q360" s="246"/>
      <c r="R360" s="246">
        <f>IF(OR(ISERROR(VLOOKUP($E360&amp;$D$85&amp;$D$86,'CCG data'!$A:$AD,'CCG data'!C$3,FALSE)),ISBLANK(VLOOKUP($E360&amp;$D$85&amp;$D$86,'CCG data'!$A:$AD,'CCG data'!C$3,FALSE))),"",VLOOKUP($E360&amp;$D$85&amp;$D$86,'CCG data'!$A:$AD,'CCG data'!C$3,FALSE))</f>
        <v>0.79119318181818177</v>
      </c>
      <c r="S360" s="246"/>
      <c r="T360" s="246">
        <f>IF(OR(ISERROR(VLOOKUP($E360&amp;$D$85&amp;$D$86,'CCG data'!$A:$AD,'CCG data'!D$3,FALSE)),ISBLANK(VLOOKUP($E360&amp;$D$85&amp;$D$86,'CCG data'!$A:$AD,'CCG data'!D$3,FALSE))),"",VLOOKUP($E360&amp;$D$85&amp;$D$86,'CCG data'!$A:$AD,'CCG data'!D$3,FALSE))</f>
        <v>0.13210227272727273</v>
      </c>
      <c r="U360" s="246"/>
      <c r="V360" s="246">
        <f>IF(OR(ISERROR(VLOOKUP($E360&amp;$D$85&amp;$D$86,'CCG data'!$A:$AD,'CCG data'!E$3,FALSE)),ISBLANK(VLOOKUP($E360&amp;$D$85&amp;$D$86,'CCG data'!$A:$AD,'CCG data'!E$3,FALSE))),"",VLOOKUP($E360&amp;$D$85&amp;$D$86,'CCG data'!$A:$AD,'CCG data'!E$3,FALSE))</f>
        <v>7.6704545454545456E-2</v>
      </c>
      <c r="W360" s="387"/>
      <c r="Z360" s="178">
        <f>IFERROR(VLOOKUP($E360&amp;$D$86, Outliers!$A$4:$P$214,13,FALSE),"0")</f>
        <v>1</v>
      </c>
      <c r="AA360" s="178">
        <f>IFERROR(VLOOKUP($E360&amp;$D$86, Outliers!$A$4:$P$214,14,FALSE),"0")</f>
        <v>0</v>
      </c>
      <c r="AB360" s="178">
        <f>IFERROR(VLOOKUP($E360&amp;$D$86, Outliers!$A$4:$P$214,15,FALSE),"0")</f>
        <v>1</v>
      </c>
    </row>
    <row r="361" spans="4:28" x14ac:dyDescent="0.25">
      <c r="D361" s="301"/>
      <c r="E361" s="107" t="s">
        <v>27</v>
      </c>
      <c r="F361" s="99" t="str">
        <f>IF(P360="","",VLOOKUP($E360&amp;$D$85&amp;$D$86,'CCG data'!$A:$AD,'CCG data'!W$3,FALSE))</f>
        <v/>
      </c>
      <c r="G361" s="100" t="str">
        <f>IF(P360="","",VLOOKUP($E360&amp;$D$85&amp;$D$86,'CCG data'!$A:$AD,'CCG data'!X$3,FALSE))</f>
        <v/>
      </c>
      <c r="H361" s="100">
        <f>IF(R360="","",VLOOKUP($E360&amp;$D$85&amp;$D$86,'CCG data'!$A:$AD,'CCG data'!Y$3,FALSE))</f>
        <v>99.8</v>
      </c>
      <c r="I361" s="100">
        <f>IF(R360="","",VLOOKUP($E360&amp;$D$85&amp;$D$86,'CCG data'!$A:$AD,'CCG data'!Z$3,FALSE))</f>
        <v>117.9</v>
      </c>
      <c r="J361" s="100">
        <f>IF(T360="","",VLOOKUP($E360&amp;$D$85&amp;$D$86,'CCG data'!$A:$AD,'CCG data'!AA$3,FALSE))</f>
        <v>15.5</v>
      </c>
      <c r="K361" s="100">
        <f>IF(T360="","",VLOOKUP($E360&amp;$D$85&amp;$D$86,'CCG data'!$A:$AD,'CCG data'!AB$3,FALSE))</f>
        <v>23.4</v>
      </c>
      <c r="L361" s="100">
        <f>IF(V360="","",VLOOKUP($E360&amp;$D$85&amp;$D$86,'CCG data'!$A:$AD,'CCG data'!AC$3,FALSE))</f>
        <v>8.1</v>
      </c>
      <c r="M361" s="100">
        <f>IF(V360="","",VLOOKUP($E360&amp;$D$85&amp;$D$86,'CCG data'!$A:$AD,'CCG data'!AD$3,FALSE))</f>
        <v>13.9</v>
      </c>
      <c r="N361" s="304"/>
      <c r="P361" s="162" t="str">
        <f>IF(P360="","",VLOOKUP($E360&amp;$D$85&amp;$D$86,'CCG data'!$A:$AD,'CCG data'!I$3,FALSE))</f>
        <v/>
      </c>
      <c r="Q361" s="15" t="str">
        <f>IF(P360="","",VLOOKUP($E360&amp;$D$85&amp;$D$86,'CCG data'!$A:$AD,'CCG data'!J$3,FALSE))</f>
        <v/>
      </c>
      <c r="R361" s="15">
        <f>IF(R360="","",VLOOKUP($E360&amp;$D$85&amp;$D$86,'CCG data'!$A:$AD,'CCG data'!K$3,FALSE))</f>
        <v>0.76</v>
      </c>
      <c r="S361" s="15">
        <f>IF(R360="","",VLOOKUP($E360&amp;$D$85&amp;$D$86,'CCG data'!$A:$AD,'CCG data'!L$3,FALSE))</f>
        <v>0.82</v>
      </c>
      <c r="T361" s="15">
        <f>IF(T360="","",VLOOKUP($E360&amp;$D$85&amp;$D$86,'CCG data'!$A:$AD,'CCG data'!M$3,FALSE))</f>
        <v>0.109</v>
      </c>
      <c r="U361" s="15">
        <f>IF(T360="","",VLOOKUP($E360&amp;$D$85&amp;$D$86,'CCG data'!$A:$AD,'CCG data'!N$3,FALSE))</f>
        <v>0.159</v>
      </c>
      <c r="V361" s="15">
        <f>IF(V360="","",VLOOKUP($E360&amp;$D$85&amp;$D$86,'CCG data'!$A:$AD,'CCG data'!O$3,FALSE))</f>
        <v>5.8999999999999997E-2</v>
      </c>
      <c r="W361" s="142">
        <f>IF(V360="","",VLOOKUP($E360&amp;$D$85&amp;$D$86,'CCG data'!$A:$AD,'CCG data'!P$3,FALSE))</f>
        <v>9.9000000000000005E-2</v>
      </c>
      <c r="Z361" s="178" t="str">
        <f>IFERROR(VLOOKUP($E361&amp;$D$86, Outliers!$A$4:$P$214,13,FALSE),"0")</f>
        <v>0</v>
      </c>
      <c r="AA361" s="178" t="str">
        <f>IFERROR(VLOOKUP($E361&amp;$D$86, Outliers!$A$4:$P$214,14,FALSE),"0")</f>
        <v>0</v>
      </c>
      <c r="AB361" s="178" t="str">
        <f>IFERROR(VLOOKUP($E361&amp;$D$86, Outliers!$A$4:$P$214,15,FALSE),"0")</f>
        <v>0</v>
      </c>
    </row>
    <row r="362" spans="4:28" ht="15.75" x14ac:dyDescent="0.25">
      <c r="D362" s="301"/>
      <c r="E362" s="108" t="s">
        <v>271</v>
      </c>
      <c r="F362" s="372" t="str">
        <f>IF(OR(ISERROR(VLOOKUP($E362&amp;$D$85&amp;$D$86,'CCG data'!$A:$AD,'CCG data'!R$3,FALSE)),ISBLANK(VLOOKUP($E362&amp;$D$85&amp;$D$86,'CCG data'!$A:$AD,'CCG data'!R$3,FALSE))),"",VLOOKUP($E362&amp;$D$85&amp;$D$86,'CCG data'!$A:$AD,'CCG data'!R$3,FALSE))</f>
        <v/>
      </c>
      <c r="G362" s="373"/>
      <c r="H362" s="373">
        <f>IF(OR(ISERROR(VLOOKUP($E362&amp;$D$85&amp;$D$86,'CCG data'!$A:$AD,'CCG data'!S$3,FALSE)),ISBLANK(VLOOKUP($E362&amp;$D$85&amp;$D$86,'CCG data'!$A:$AD,'CCG data'!S$3,FALSE))),"",VLOOKUP($E362&amp;$D$85&amp;$D$86,'CCG data'!$A:$AD,'CCG data'!S$3,FALSE))</f>
        <v>115.8</v>
      </c>
      <c r="I362" s="373"/>
      <c r="J362" s="373">
        <f>IF(OR(ISERROR(VLOOKUP($E362&amp;$D$85&amp;$D$86,'CCG data'!$A:$AD,'CCG data'!T$3,FALSE)),ISBLANK(VLOOKUP($E362&amp;$D$85&amp;$D$86,'CCG data'!$A:$AD,'CCG data'!T$3,FALSE))),"",VLOOKUP($E362&amp;$D$85&amp;$D$86,'CCG data'!$A:$AD,'CCG data'!T$3,FALSE))</f>
        <v>19.100000000000001</v>
      </c>
      <c r="K362" s="373"/>
      <c r="L362" s="373">
        <f>IF(OR(ISERROR(VLOOKUP($E362&amp;$D$85&amp;$D$86,'CCG data'!$A:$AD,'CCG data'!U$3,FALSE)),ISBLANK(VLOOKUP($E362&amp;$D$85&amp;$D$86,'CCG data'!$A:$AD,'CCG data'!U$3,FALSE))),"",VLOOKUP($E362&amp;$D$85&amp;$D$86,'CCG data'!$A:$AD,'CCG data'!U$3,FALSE))</f>
        <v>36.1</v>
      </c>
      <c r="M362" s="374"/>
      <c r="N362" s="303">
        <f>IF(OR(ISERROR(VLOOKUP($E362&amp;$D$85&amp;$D$86,'CCG data'!$A:$AD,'CCG data'!G$3,FALSE)),ISBLANK(VLOOKUP($E362&amp;$D$85&amp;$D$86,'CCG data'!$A:$AD,'CCG data'!G$3,FALSE))),"",VLOOKUP($E362&amp;$D$85&amp;$D$86,'CCG data'!$A:$AD,'CCG data'!G$3,FALSE))</f>
        <v>1099</v>
      </c>
      <c r="P362" s="354" t="str">
        <f>IF(OR(ISERROR(VLOOKUP($E362&amp;$D$85&amp;$D$86,'CCG data'!$A:$AD,'CCG data'!B$3,FALSE)),ISBLANK(VLOOKUP($E362&amp;$D$85&amp;$D$86,'CCG data'!$A:$AD,'CCG data'!B$3,FALSE))),"",VLOOKUP($E362&amp;$D$85&amp;$D$86,'CCG data'!$A:$AD,'CCG data'!B$3,FALSE))</f>
        <v/>
      </c>
      <c r="Q362" s="246"/>
      <c r="R362" s="246">
        <f>IF(OR(ISERROR(VLOOKUP($E362&amp;$D$85&amp;$D$86,'CCG data'!$A:$AD,'CCG data'!C$3,FALSE)),ISBLANK(VLOOKUP($E362&amp;$D$85&amp;$D$86,'CCG data'!$A:$AD,'CCG data'!C$3,FALSE))),"",VLOOKUP($E362&amp;$D$85&amp;$D$86,'CCG data'!$A:$AD,'CCG data'!C$3,FALSE))</f>
        <v>0.68243858052775253</v>
      </c>
      <c r="S362" s="246"/>
      <c r="T362" s="246">
        <f>IF(OR(ISERROR(VLOOKUP($E362&amp;$D$85&amp;$D$86,'CCG data'!$A:$AD,'CCG data'!D$3,FALSE)),ISBLANK(VLOOKUP($E362&amp;$D$85&amp;$D$86,'CCG data'!$A:$AD,'CCG data'!D$3,FALSE))),"",VLOOKUP($E362&amp;$D$85&amp;$D$86,'CCG data'!$A:$AD,'CCG data'!D$3,FALSE))</f>
        <v>0.10282074613284804</v>
      </c>
      <c r="U362" s="246"/>
      <c r="V362" s="246">
        <f>IF(OR(ISERROR(VLOOKUP($E362&amp;$D$85&amp;$D$86,'CCG data'!$A:$AD,'CCG data'!E$3,FALSE)),ISBLANK(VLOOKUP($E362&amp;$D$85&amp;$D$86,'CCG data'!$A:$AD,'CCG data'!E$3,FALSE))),"",VLOOKUP($E362&amp;$D$85&amp;$D$86,'CCG data'!$A:$AD,'CCG data'!E$3,FALSE))</f>
        <v>0.21474067333939945</v>
      </c>
      <c r="W362" s="387"/>
      <c r="Z362" s="178">
        <f>IFERROR(VLOOKUP($E362&amp;$D$86, Outliers!$A$4:$P$214,13,FALSE),"0")</f>
        <v>0</v>
      </c>
      <c r="AA362" s="178">
        <f>IFERROR(VLOOKUP($E362&amp;$D$86, Outliers!$A$4:$P$214,14,FALSE),"0")</f>
        <v>0</v>
      </c>
      <c r="AB362" s="178">
        <f>IFERROR(VLOOKUP($E362&amp;$D$86, Outliers!$A$4:$P$214,15,FALSE),"0")</f>
        <v>0</v>
      </c>
    </row>
    <row r="363" spans="4:28" x14ac:dyDescent="0.25">
      <c r="D363" s="301"/>
      <c r="E363" s="107" t="s">
        <v>27</v>
      </c>
      <c r="F363" s="99" t="str">
        <f>IF(P362="","",VLOOKUP($E362&amp;$D$85&amp;$D$86,'CCG data'!$A:$AD,'CCG data'!W$3,FALSE))</f>
        <v/>
      </c>
      <c r="G363" s="100" t="str">
        <f>IF(P362="","",VLOOKUP($E362&amp;$D$85&amp;$D$86,'CCG data'!$A:$AD,'CCG data'!X$3,FALSE))</f>
        <v/>
      </c>
      <c r="H363" s="100">
        <f>IF(R362="","",VLOOKUP($E362&amp;$D$85&amp;$D$86,'CCG data'!$A:$AD,'CCG data'!Y$3,FALSE))</f>
        <v>107.5</v>
      </c>
      <c r="I363" s="100">
        <f>IF(R362="","",VLOOKUP($E362&amp;$D$85&amp;$D$86,'CCG data'!$A:$AD,'CCG data'!Z$3,FALSE))</f>
        <v>124.1</v>
      </c>
      <c r="J363" s="100">
        <f>IF(T362="","",VLOOKUP($E362&amp;$D$85&amp;$D$86,'CCG data'!$A:$AD,'CCG data'!AA$3,FALSE))</f>
        <v>15.6</v>
      </c>
      <c r="K363" s="100">
        <f>IF(T362="","",VLOOKUP($E362&amp;$D$85&amp;$D$86,'CCG data'!$A:$AD,'CCG data'!AB$3,FALSE))</f>
        <v>22.7</v>
      </c>
      <c r="L363" s="100">
        <f>IF(V362="","",VLOOKUP($E362&amp;$D$85&amp;$D$86,'CCG data'!$A:$AD,'CCG data'!AC$3,FALSE))</f>
        <v>31.5</v>
      </c>
      <c r="M363" s="100">
        <f>IF(V362="","",VLOOKUP($E362&amp;$D$85&amp;$D$86,'CCG data'!$A:$AD,'CCG data'!AD$3,FALSE))</f>
        <v>40.700000000000003</v>
      </c>
      <c r="N363" s="304"/>
      <c r="P363" s="162" t="str">
        <f>IF(P362="","",VLOOKUP($E362&amp;$D$85&amp;$D$86,'CCG data'!$A:$AD,'CCG data'!I$3,FALSE))</f>
        <v/>
      </c>
      <c r="Q363" s="15" t="str">
        <f>IF(P362="","",VLOOKUP($E362&amp;$D$85&amp;$D$86,'CCG data'!$A:$AD,'CCG data'!J$3,FALSE))</f>
        <v/>
      </c>
      <c r="R363" s="15">
        <f>IF(R362="","",VLOOKUP($E362&amp;$D$85&amp;$D$86,'CCG data'!$A:$AD,'CCG data'!K$3,FALSE))</f>
        <v>0.65400000000000003</v>
      </c>
      <c r="S363" s="15">
        <f>IF(R362="","",VLOOKUP($E362&amp;$D$85&amp;$D$86,'CCG data'!$A:$AD,'CCG data'!L$3,FALSE))</f>
        <v>0.70899999999999996</v>
      </c>
      <c r="T363" s="15">
        <f>IF(T362="","",VLOOKUP($E362&amp;$D$85&amp;$D$86,'CCG data'!$A:$AD,'CCG data'!M$3,FALSE))</f>
        <v>8.5999999999999993E-2</v>
      </c>
      <c r="U363" s="15">
        <f>IF(T362="","",VLOOKUP($E362&amp;$D$85&amp;$D$86,'CCG data'!$A:$AD,'CCG data'!N$3,FALSE))</f>
        <v>0.122</v>
      </c>
      <c r="V363" s="15">
        <f>IF(V362="","",VLOOKUP($E362&amp;$D$85&amp;$D$86,'CCG data'!$A:$AD,'CCG data'!O$3,FALSE))</f>
        <v>0.191</v>
      </c>
      <c r="W363" s="142">
        <f>IF(V362="","",VLOOKUP($E362&amp;$D$85&amp;$D$86,'CCG data'!$A:$AD,'CCG data'!P$3,FALSE))</f>
        <v>0.24</v>
      </c>
      <c r="Z363" s="178" t="str">
        <f>IFERROR(VLOOKUP($E363&amp;$D$86, Outliers!$A$4:$P$214,13,FALSE),"0")</f>
        <v>0</v>
      </c>
      <c r="AA363" s="178" t="str">
        <f>IFERROR(VLOOKUP($E363&amp;$D$86, Outliers!$A$4:$P$214,14,FALSE),"0")</f>
        <v>0</v>
      </c>
      <c r="AB363" s="178" t="str">
        <f>IFERROR(VLOOKUP($E363&amp;$D$86, Outliers!$A$4:$P$214,15,FALSE),"0")</f>
        <v>0</v>
      </c>
    </row>
    <row r="364" spans="4:28" ht="15.75" x14ac:dyDescent="0.25">
      <c r="D364" s="301"/>
      <c r="E364" s="108" t="s">
        <v>477</v>
      </c>
      <c r="F364" s="372" t="str">
        <f>IF(OR(ISERROR(VLOOKUP($E364&amp;$D$85&amp;$D$86,'CCG data'!$A:$AD,'CCG data'!R$3,FALSE)),ISBLANK(VLOOKUP($E364&amp;$D$85&amp;$D$86,'CCG data'!$A:$AD,'CCG data'!R$3,FALSE))),"",VLOOKUP($E364&amp;$D$85&amp;$D$86,'CCG data'!$A:$AD,'CCG data'!R$3,FALSE))</f>
        <v/>
      </c>
      <c r="G364" s="373"/>
      <c r="H364" s="373">
        <f>IF(OR(ISERROR(VLOOKUP($E364&amp;$D$85&amp;$D$86,'CCG data'!$A:$AD,'CCG data'!S$3,FALSE)),ISBLANK(VLOOKUP($E364&amp;$D$85&amp;$D$86,'CCG data'!$A:$AD,'CCG data'!S$3,FALSE))),"",VLOOKUP($E364&amp;$D$85&amp;$D$86,'CCG data'!$A:$AD,'CCG data'!S$3,FALSE))</f>
        <v>134.1</v>
      </c>
      <c r="I364" s="373"/>
      <c r="J364" s="373">
        <f>IF(OR(ISERROR(VLOOKUP($E364&amp;$D$85&amp;$D$86,'CCG data'!$A:$AD,'CCG data'!T$3,FALSE)),ISBLANK(VLOOKUP($E364&amp;$D$85&amp;$D$86,'CCG data'!$A:$AD,'CCG data'!T$3,FALSE))),"",VLOOKUP($E364&amp;$D$85&amp;$D$86,'CCG data'!$A:$AD,'CCG data'!T$3,FALSE))</f>
        <v>12.7</v>
      </c>
      <c r="K364" s="373"/>
      <c r="L364" s="373">
        <f>IF(OR(ISERROR(VLOOKUP($E364&amp;$D$85&amp;$D$86,'CCG data'!$A:$AD,'CCG data'!U$3,FALSE)),ISBLANK(VLOOKUP($E364&amp;$D$85&amp;$D$86,'CCG data'!$A:$AD,'CCG data'!U$3,FALSE))),"",VLOOKUP($E364&amp;$D$85&amp;$D$86,'CCG data'!$A:$AD,'CCG data'!U$3,FALSE))</f>
        <v>24.9</v>
      </c>
      <c r="M364" s="374"/>
      <c r="N364" s="303">
        <f>IF(OR(ISERROR(VLOOKUP($E364&amp;$D$85&amp;$D$86,'CCG data'!$A:$AD,'CCG data'!G$3,FALSE)),ISBLANK(VLOOKUP($E364&amp;$D$85&amp;$D$86,'CCG data'!$A:$AD,'CCG data'!G$3,FALSE))),"",VLOOKUP($E364&amp;$D$85&amp;$D$86,'CCG data'!$A:$AD,'CCG data'!G$3,FALSE))</f>
        <v>1024</v>
      </c>
      <c r="P364" s="354" t="str">
        <f>IF(OR(ISERROR(VLOOKUP($E364&amp;$D$85&amp;$D$86,'CCG data'!$A:$AD,'CCG data'!B$3,FALSE)),ISBLANK(VLOOKUP($E364&amp;$D$85&amp;$D$86,'CCG data'!$A:$AD,'CCG data'!B$3,FALSE))),"",VLOOKUP($E364&amp;$D$85&amp;$D$86,'CCG data'!$A:$AD,'CCG data'!B$3,FALSE))</f>
        <v/>
      </c>
      <c r="Q364" s="246"/>
      <c r="R364" s="246">
        <f>IF(OR(ISERROR(VLOOKUP($E364&amp;$D$85&amp;$D$86,'CCG data'!$A:$AD,'CCG data'!C$3,FALSE)),ISBLANK(VLOOKUP($E364&amp;$D$85&amp;$D$86,'CCG data'!$A:$AD,'CCG data'!C$3,FALSE))),"",VLOOKUP($E364&amp;$D$85&amp;$D$86,'CCG data'!$A:$AD,'CCG data'!C$3,FALSE))</f>
        <v>0.7841796875</v>
      </c>
      <c r="S364" s="246"/>
      <c r="T364" s="246">
        <f>IF(OR(ISERROR(VLOOKUP($E364&amp;$D$85&amp;$D$86,'CCG data'!$A:$AD,'CCG data'!D$3,FALSE)),ISBLANK(VLOOKUP($E364&amp;$D$85&amp;$D$86,'CCG data'!$A:$AD,'CCG data'!D$3,FALSE))),"",VLOOKUP($E364&amp;$D$85&amp;$D$86,'CCG data'!$A:$AD,'CCG data'!D$3,FALSE))</f>
        <v>6.34765625E-2</v>
      </c>
      <c r="U364" s="246"/>
      <c r="V364" s="246">
        <f>IF(OR(ISERROR(VLOOKUP($E364&amp;$D$85&amp;$D$86,'CCG data'!$A:$AD,'CCG data'!E$3,FALSE)),ISBLANK(VLOOKUP($E364&amp;$D$85&amp;$D$86,'CCG data'!$A:$AD,'CCG data'!E$3,FALSE))),"",VLOOKUP($E364&amp;$D$85&amp;$D$86,'CCG data'!$A:$AD,'CCG data'!E$3,FALSE))</f>
        <v>0.15234375</v>
      </c>
      <c r="W364" s="387"/>
      <c r="Z364" s="178">
        <f>IFERROR(VLOOKUP($E364&amp;$D$86, Outliers!$A$4:$P$214,13,FALSE),"0")</f>
        <v>0</v>
      </c>
      <c r="AA364" s="178">
        <f>IFERROR(VLOOKUP($E364&amp;$D$86, Outliers!$A$4:$P$214,14,FALSE),"0")</f>
        <v>0</v>
      </c>
      <c r="AB364" s="178">
        <f>IFERROR(VLOOKUP($E364&amp;$D$86, Outliers!$A$4:$P$214,15,FALSE),"0")</f>
        <v>0</v>
      </c>
    </row>
    <row r="365" spans="4:28" x14ac:dyDescent="0.25">
      <c r="D365" s="301"/>
      <c r="E365" s="107" t="s">
        <v>27</v>
      </c>
      <c r="F365" s="99" t="str">
        <f>IF(P364="","",VLOOKUP($E364&amp;$D$85&amp;$D$86,'CCG data'!$A:$AD,'CCG data'!W$3,FALSE))</f>
        <v/>
      </c>
      <c r="G365" s="100" t="str">
        <f>IF(P364="","",VLOOKUP($E364&amp;$D$85&amp;$D$86,'CCG data'!$A:$AD,'CCG data'!X$3,FALSE))</f>
        <v/>
      </c>
      <c r="H365" s="100">
        <f>IF(R364="","",VLOOKUP($E364&amp;$D$85&amp;$D$86,'CCG data'!$A:$AD,'CCG data'!Y$3,FALSE))</f>
        <v>124.8</v>
      </c>
      <c r="I365" s="100">
        <f>IF(R364="","",VLOOKUP($E364&amp;$D$85&amp;$D$86,'CCG data'!$A:$AD,'CCG data'!Z$3,FALSE))</f>
        <v>143.4</v>
      </c>
      <c r="J365" s="100">
        <f>IF(T364="","",VLOOKUP($E364&amp;$D$85&amp;$D$86,'CCG data'!$A:$AD,'CCG data'!AA$3,FALSE))</f>
        <v>9.6</v>
      </c>
      <c r="K365" s="100">
        <f>IF(T364="","",VLOOKUP($E364&amp;$D$85&amp;$D$86,'CCG data'!$A:$AD,'CCG data'!AB$3,FALSE))</f>
        <v>15.8</v>
      </c>
      <c r="L365" s="100">
        <f>IF(V364="","",VLOOKUP($E364&amp;$D$85&amp;$D$86,'CCG data'!$A:$AD,'CCG data'!AC$3,FALSE))</f>
        <v>21</v>
      </c>
      <c r="M365" s="100">
        <f>IF(V364="","",VLOOKUP($E364&amp;$D$85&amp;$D$86,'CCG data'!$A:$AD,'CCG data'!AD$3,FALSE))</f>
        <v>28.8</v>
      </c>
      <c r="N365" s="304"/>
      <c r="P365" s="162" t="str">
        <f>IF(P364="","",VLOOKUP($E364&amp;$D$85&amp;$D$86,'CCG data'!$A:$AD,'CCG data'!I$3,FALSE))</f>
        <v/>
      </c>
      <c r="Q365" s="15" t="str">
        <f>IF(P364="","",VLOOKUP($E364&amp;$D$85&amp;$D$86,'CCG data'!$A:$AD,'CCG data'!J$3,FALSE))</f>
        <v/>
      </c>
      <c r="R365" s="15">
        <f>IF(R364="","",VLOOKUP($E364&amp;$D$85&amp;$D$86,'CCG data'!$A:$AD,'CCG data'!K$3,FALSE))</f>
        <v>0.75800000000000001</v>
      </c>
      <c r="S365" s="15">
        <f>IF(R364="","",VLOOKUP($E364&amp;$D$85&amp;$D$86,'CCG data'!$A:$AD,'CCG data'!L$3,FALSE))</f>
        <v>0.80800000000000005</v>
      </c>
      <c r="T365" s="15">
        <f>IF(T364="","",VLOOKUP($E364&amp;$D$85&amp;$D$86,'CCG data'!$A:$AD,'CCG data'!M$3,FALSE))</f>
        <v>0.05</v>
      </c>
      <c r="U365" s="15">
        <f>IF(T364="","",VLOOKUP($E364&amp;$D$85&amp;$D$86,'CCG data'!$A:$AD,'CCG data'!N$3,FALSE))</f>
        <v>0.08</v>
      </c>
      <c r="V365" s="15">
        <f>IF(V364="","",VLOOKUP($E364&amp;$D$85&amp;$D$86,'CCG data'!$A:$AD,'CCG data'!O$3,FALSE))</f>
        <v>0.13200000000000001</v>
      </c>
      <c r="W365" s="142">
        <f>IF(V364="","",VLOOKUP($E364&amp;$D$85&amp;$D$86,'CCG data'!$A:$AD,'CCG data'!P$3,FALSE))</f>
        <v>0.17599999999999999</v>
      </c>
      <c r="Z365" s="178" t="str">
        <f>IFERROR(VLOOKUP($E365&amp;$D$86, Outliers!$A$4:$P$214,13,FALSE),"0")</f>
        <v>0</v>
      </c>
      <c r="AA365" s="178" t="str">
        <f>IFERROR(VLOOKUP($E365&amp;$D$86, Outliers!$A$4:$P$214,14,FALSE),"0")</f>
        <v>0</v>
      </c>
      <c r="AB365" s="178" t="str">
        <f>IFERROR(VLOOKUP($E365&amp;$D$86, Outliers!$A$4:$P$214,15,FALSE),"0")</f>
        <v>0</v>
      </c>
    </row>
    <row r="366" spans="4:28" ht="15.75" x14ac:dyDescent="0.25">
      <c r="D366" s="301"/>
      <c r="E366" s="108" t="s">
        <v>272</v>
      </c>
      <c r="F366" s="372" t="str">
        <f>IF(OR(ISERROR(VLOOKUP($E366&amp;$D$85&amp;$D$86,'CCG data'!$A:$AD,'CCG data'!R$3,FALSE)),ISBLANK(VLOOKUP($E366&amp;$D$85&amp;$D$86,'CCG data'!$A:$AD,'CCG data'!R$3,FALSE))),"",VLOOKUP($E366&amp;$D$85&amp;$D$86,'CCG data'!$A:$AD,'CCG data'!R$3,FALSE))</f>
        <v/>
      </c>
      <c r="G366" s="373"/>
      <c r="H366" s="373">
        <f>IF(OR(ISERROR(VLOOKUP($E366&amp;$D$85&amp;$D$86,'CCG data'!$A:$AD,'CCG data'!S$3,FALSE)),ISBLANK(VLOOKUP($E366&amp;$D$85&amp;$D$86,'CCG data'!$A:$AD,'CCG data'!S$3,FALSE))),"",VLOOKUP($E366&amp;$D$85&amp;$D$86,'CCG data'!$A:$AD,'CCG data'!S$3,FALSE))</f>
        <v>116.4</v>
      </c>
      <c r="I366" s="373"/>
      <c r="J366" s="373">
        <f>IF(OR(ISERROR(VLOOKUP($E366&amp;$D$85&amp;$D$86,'CCG data'!$A:$AD,'CCG data'!T$3,FALSE)),ISBLANK(VLOOKUP($E366&amp;$D$85&amp;$D$86,'CCG data'!$A:$AD,'CCG data'!T$3,FALSE))),"",VLOOKUP($E366&amp;$D$85&amp;$D$86,'CCG data'!$A:$AD,'CCG data'!T$3,FALSE))</f>
        <v>15.6</v>
      </c>
      <c r="K366" s="373"/>
      <c r="L366" s="373">
        <f>IF(OR(ISERROR(VLOOKUP($E366&amp;$D$85&amp;$D$86,'CCG data'!$A:$AD,'CCG data'!U$3,FALSE)),ISBLANK(VLOOKUP($E366&amp;$D$85&amp;$D$86,'CCG data'!$A:$AD,'CCG data'!U$3,FALSE))),"",VLOOKUP($E366&amp;$D$85&amp;$D$86,'CCG data'!$A:$AD,'CCG data'!U$3,FALSE))</f>
        <v>47.7</v>
      </c>
      <c r="M366" s="374"/>
      <c r="N366" s="303">
        <f>IF(OR(ISERROR(VLOOKUP($E366&amp;$D$85&amp;$D$86,'CCG data'!$A:$AD,'CCG data'!G$3,FALSE)),ISBLANK(VLOOKUP($E366&amp;$D$85&amp;$D$86,'CCG data'!$A:$AD,'CCG data'!G$3,FALSE))),"",VLOOKUP($E366&amp;$D$85&amp;$D$86,'CCG data'!$A:$AD,'CCG data'!G$3,FALSE))</f>
        <v>854</v>
      </c>
      <c r="P366" s="354" t="str">
        <f>IF(OR(ISERROR(VLOOKUP($E366&amp;$D$85&amp;$D$86,'CCG data'!$A:$AD,'CCG data'!B$3,FALSE)),ISBLANK(VLOOKUP($E366&amp;$D$85&amp;$D$86,'CCG data'!$A:$AD,'CCG data'!B$3,FALSE))),"",VLOOKUP($E366&amp;$D$85&amp;$D$86,'CCG data'!$A:$AD,'CCG data'!B$3,FALSE))</f>
        <v/>
      </c>
      <c r="Q366" s="246"/>
      <c r="R366" s="246">
        <f>IF(OR(ISERROR(VLOOKUP($E366&amp;$D$85&amp;$D$86,'CCG data'!$A:$AD,'CCG data'!C$3,FALSE)),ISBLANK(VLOOKUP($E366&amp;$D$85&amp;$D$86,'CCG data'!$A:$AD,'CCG data'!C$3,FALSE))),"",VLOOKUP($E366&amp;$D$85&amp;$D$86,'CCG data'!$A:$AD,'CCG data'!C$3,FALSE))</f>
        <v>0.64168618266978927</v>
      </c>
      <c r="S366" s="246"/>
      <c r="T366" s="246">
        <f>IF(OR(ISERROR(VLOOKUP($E366&amp;$D$85&amp;$D$86,'CCG data'!$A:$AD,'CCG data'!D$3,FALSE)),ISBLANK(VLOOKUP($E366&amp;$D$85&amp;$D$86,'CCG data'!$A:$AD,'CCG data'!D$3,FALSE))),"",VLOOKUP($E366&amp;$D$85&amp;$D$86,'CCG data'!$A:$AD,'CCG data'!D$3,FALSE))</f>
        <v>8.1967213114754092E-2</v>
      </c>
      <c r="U366" s="246"/>
      <c r="V366" s="246">
        <f>IF(OR(ISERROR(VLOOKUP($E366&amp;$D$85&amp;$D$86,'CCG data'!$A:$AD,'CCG data'!E$3,FALSE)),ISBLANK(VLOOKUP($E366&amp;$D$85&amp;$D$86,'CCG data'!$A:$AD,'CCG data'!E$3,FALSE))),"",VLOOKUP($E366&amp;$D$85&amp;$D$86,'CCG data'!$A:$AD,'CCG data'!E$3,FALSE))</f>
        <v>0.27634660421545665</v>
      </c>
      <c r="W366" s="387"/>
      <c r="Z366" s="178">
        <f>IFERROR(VLOOKUP($E366&amp;$D$86, Outliers!$A$4:$P$214,13,FALSE),"0")</f>
        <v>0</v>
      </c>
      <c r="AA366" s="178">
        <f>IFERROR(VLOOKUP($E366&amp;$D$86, Outliers!$A$4:$P$214,14,FALSE),"0")</f>
        <v>0</v>
      </c>
      <c r="AB366" s="178">
        <f>IFERROR(VLOOKUP($E366&amp;$D$86, Outliers!$A$4:$P$214,15,FALSE),"0")</f>
        <v>1</v>
      </c>
    </row>
    <row r="367" spans="4:28" x14ac:dyDescent="0.25">
      <c r="D367" s="301"/>
      <c r="E367" s="107" t="s">
        <v>27</v>
      </c>
      <c r="F367" s="99" t="str">
        <f>IF(P366="","",VLOOKUP($E366&amp;$D$85&amp;$D$86,'CCG data'!$A:$AD,'CCG data'!W$3,FALSE))</f>
        <v/>
      </c>
      <c r="G367" s="100" t="str">
        <f>IF(P366="","",VLOOKUP($E366&amp;$D$85&amp;$D$86,'CCG data'!$A:$AD,'CCG data'!X$3,FALSE))</f>
        <v/>
      </c>
      <c r="H367" s="100">
        <f>IF(R366="","",VLOOKUP($E366&amp;$D$85&amp;$D$86,'CCG data'!$A:$AD,'CCG data'!Y$3,FALSE))</f>
        <v>106.6</v>
      </c>
      <c r="I367" s="100">
        <f>IF(R366="","",VLOOKUP($E366&amp;$D$85&amp;$D$86,'CCG data'!$A:$AD,'CCG data'!Z$3,FALSE))</f>
        <v>126.1</v>
      </c>
      <c r="J367" s="100">
        <f>IF(T366="","",VLOOKUP($E366&amp;$D$85&amp;$D$86,'CCG data'!$A:$AD,'CCG data'!AA$3,FALSE))</f>
        <v>11.9</v>
      </c>
      <c r="K367" s="100">
        <f>IF(T366="","",VLOOKUP($E366&amp;$D$85&amp;$D$86,'CCG data'!$A:$AD,'CCG data'!AB$3,FALSE))</f>
        <v>19.2</v>
      </c>
      <c r="L367" s="100">
        <f>IF(V366="","",VLOOKUP($E366&amp;$D$85&amp;$D$86,'CCG data'!$A:$AD,'CCG data'!AC$3,FALSE))</f>
        <v>41.6</v>
      </c>
      <c r="M367" s="100">
        <f>IF(V366="","",VLOOKUP($E366&amp;$D$85&amp;$D$86,'CCG data'!$A:$AD,'CCG data'!AD$3,FALSE))</f>
        <v>53.8</v>
      </c>
      <c r="N367" s="304"/>
      <c r="P367" s="162" t="str">
        <f>IF(P366="","",VLOOKUP($E366&amp;$D$85&amp;$D$86,'CCG data'!$A:$AD,'CCG data'!I$3,FALSE))</f>
        <v/>
      </c>
      <c r="Q367" s="15" t="str">
        <f>IF(P366="","",VLOOKUP($E366&amp;$D$85&amp;$D$86,'CCG data'!$A:$AD,'CCG data'!J$3,FALSE))</f>
        <v/>
      </c>
      <c r="R367" s="15">
        <f>IF(R366="","",VLOOKUP($E366&amp;$D$85&amp;$D$86,'CCG data'!$A:$AD,'CCG data'!K$3,FALSE))</f>
        <v>0.60899999999999999</v>
      </c>
      <c r="S367" s="15">
        <f>IF(R366="","",VLOOKUP($E366&amp;$D$85&amp;$D$86,'CCG data'!$A:$AD,'CCG data'!L$3,FALSE))</f>
        <v>0.67300000000000004</v>
      </c>
      <c r="T367" s="15">
        <f>IF(T366="","",VLOOKUP($E366&amp;$D$85&amp;$D$86,'CCG data'!$A:$AD,'CCG data'!M$3,FALSE))</f>
        <v>6.5000000000000002E-2</v>
      </c>
      <c r="U367" s="15">
        <f>IF(T366="","",VLOOKUP($E366&amp;$D$85&amp;$D$86,'CCG data'!$A:$AD,'CCG data'!N$3,FALSE))</f>
        <v>0.10199999999999999</v>
      </c>
      <c r="V367" s="15">
        <f>IF(V366="","",VLOOKUP($E366&amp;$D$85&amp;$D$86,'CCG data'!$A:$AD,'CCG data'!O$3,FALSE))</f>
        <v>0.247</v>
      </c>
      <c r="W367" s="142">
        <f>IF(V366="","",VLOOKUP($E366&amp;$D$85&amp;$D$86,'CCG data'!$A:$AD,'CCG data'!P$3,FALSE))</f>
        <v>0.307</v>
      </c>
      <c r="Z367" s="178" t="str">
        <f>IFERROR(VLOOKUP($E367&amp;$D$86, Outliers!$A$4:$P$214,13,FALSE),"0")</f>
        <v>0</v>
      </c>
      <c r="AA367" s="178" t="str">
        <f>IFERROR(VLOOKUP($E367&amp;$D$86, Outliers!$A$4:$P$214,14,FALSE),"0")</f>
        <v>0</v>
      </c>
      <c r="AB367" s="178" t="str">
        <f>IFERROR(VLOOKUP($E367&amp;$D$86, Outliers!$A$4:$P$214,15,FALSE),"0")</f>
        <v>0</v>
      </c>
    </row>
    <row r="368" spans="4:28" ht="15.75" x14ac:dyDescent="0.25">
      <c r="D368" s="301"/>
      <c r="E368" s="108" t="s">
        <v>273</v>
      </c>
      <c r="F368" s="372" t="str">
        <f>IF(OR(ISERROR(VLOOKUP($E368&amp;$D$85&amp;$D$86,'CCG data'!$A:$AD,'CCG data'!R$3,FALSE)),ISBLANK(VLOOKUP($E368&amp;$D$85&amp;$D$86,'CCG data'!$A:$AD,'CCG data'!R$3,FALSE))),"",VLOOKUP($E368&amp;$D$85&amp;$D$86,'CCG data'!$A:$AD,'CCG data'!R$3,FALSE))</f>
        <v/>
      </c>
      <c r="G368" s="373"/>
      <c r="H368" s="373">
        <f>IF(OR(ISERROR(VLOOKUP($E368&amp;$D$85&amp;$D$86,'CCG data'!$A:$AD,'CCG data'!S$3,FALSE)),ISBLANK(VLOOKUP($E368&amp;$D$85&amp;$D$86,'CCG data'!$A:$AD,'CCG data'!S$3,FALSE))),"",VLOOKUP($E368&amp;$D$85&amp;$D$86,'CCG data'!$A:$AD,'CCG data'!S$3,FALSE))</f>
        <v>82.2</v>
      </c>
      <c r="I368" s="373"/>
      <c r="J368" s="373">
        <f>IF(OR(ISERROR(VLOOKUP($E368&amp;$D$85&amp;$D$86,'CCG data'!$A:$AD,'CCG data'!T$3,FALSE)),ISBLANK(VLOOKUP($E368&amp;$D$85&amp;$D$86,'CCG data'!$A:$AD,'CCG data'!T$3,FALSE))),"",VLOOKUP($E368&amp;$D$85&amp;$D$86,'CCG data'!$A:$AD,'CCG data'!T$3,FALSE))</f>
        <v>19</v>
      </c>
      <c r="K368" s="373"/>
      <c r="L368" s="373">
        <f>IF(OR(ISERROR(VLOOKUP($E368&amp;$D$85&amp;$D$86,'CCG data'!$A:$AD,'CCG data'!U$3,FALSE)),ISBLANK(VLOOKUP($E368&amp;$D$85&amp;$D$86,'CCG data'!$A:$AD,'CCG data'!U$3,FALSE))),"",VLOOKUP($E368&amp;$D$85&amp;$D$86,'CCG data'!$A:$AD,'CCG data'!U$3,FALSE))</f>
        <v>38.299999999999997</v>
      </c>
      <c r="M368" s="374"/>
      <c r="N368" s="303">
        <f>IF(OR(ISERROR(VLOOKUP($E368&amp;$D$85&amp;$D$86,'CCG data'!$A:$AD,'CCG data'!G$3,FALSE)),ISBLANK(VLOOKUP($E368&amp;$D$85&amp;$D$86,'CCG data'!$A:$AD,'CCG data'!G$3,FALSE))),"",VLOOKUP($E368&amp;$D$85&amp;$D$86,'CCG data'!$A:$AD,'CCG data'!G$3,FALSE))</f>
        <v>1128</v>
      </c>
      <c r="P368" s="354" t="str">
        <f>IF(OR(ISERROR(VLOOKUP($E368&amp;$D$85&amp;$D$86,'CCG data'!$A:$AD,'CCG data'!B$3,FALSE)),ISBLANK(VLOOKUP($E368&amp;$D$85&amp;$D$86,'CCG data'!$A:$AD,'CCG data'!B$3,FALSE))),"",VLOOKUP($E368&amp;$D$85&amp;$D$86,'CCG data'!$A:$AD,'CCG data'!B$3,FALSE))</f>
        <v/>
      </c>
      <c r="Q368" s="246"/>
      <c r="R368" s="246">
        <f>IF(OR(ISERROR(VLOOKUP($E368&amp;$D$85&amp;$D$86,'CCG data'!$A:$AD,'CCG data'!C$3,FALSE)),ISBLANK(VLOOKUP($E368&amp;$D$85&amp;$D$86,'CCG data'!$A:$AD,'CCG data'!C$3,FALSE))),"",VLOOKUP($E368&amp;$D$85&amp;$D$86,'CCG data'!$A:$AD,'CCG data'!C$3,FALSE))</f>
        <v>0.59751773049645385</v>
      </c>
      <c r="S368" s="246"/>
      <c r="T368" s="246">
        <f>IF(OR(ISERROR(VLOOKUP($E368&amp;$D$85&amp;$D$86,'CCG data'!$A:$AD,'CCG data'!D$3,FALSE)),ISBLANK(VLOOKUP($E368&amp;$D$85&amp;$D$86,'CCG data'!$A:$AD,'CCG data'!D$3,FALSE))),"",VLOOKUP($E368&amp;$D$85&amp;$D$86,'CCG data'!$A:$AD,'CCG data'!D$3,FALSE))</f>
        <v>0.11879432624113476</v>
      </c>
      <c r="U368" s="246"/>
      <c r="V368" s="246">
        <f>IF(OR(ISERROR(VLOOKUP($E368&amp;$D$85&amp;$D$86,'CCG data'!$A:$AD,'CCG data'!E$3,FALSE)),ISBLANK(VLOOKUP($E368&amp;$D$85&amp;$D$86,'CCG data'!$A:$AD,'CCG data'!E$3,FALSE))),"",VLOOKUP($E368&amp;$D$85&amp;$D$86,'CCG data'!$A:$AD,'CCG data'!E$3,FALSE))</f>
        <v>0.28368794326241137</v>
      </c>
      <c r="W368" s="387"/>
      <c r="Z368" s="178">
        <f>IFERROR(VLOOKUP($E368&amp;$D$86, Outliers!$A$4:$P$214,13,FALSE),"0")</f>
        <v>1</v>
      </c>
      <c r="AA368" s="178">
        <f>IFERROR(VLOOKUP($E368&amp;$D$86, Outliers!$A$4:$P$214,14,FALSE),"0")</f>
        <v>0</v>
      </c>
      <c r="AB368" s="178">
        <f>IFERROR(VLOOKUP($E368&amp;$D$86, Outliers!$A$4:$P$214,15,FALSE),"0")</f>
        <v>1</v>
      </c>
    </row>
    <row r="369" spans="4:28" x14ac:dyDescent="0.25">
      <c r="D369" s="301"/>
      <c r="E369" s="107" t="s">
        <v>27</v>
      </c>
      <c r="F369" s="99" t="str">
        <f>IF(P368="","",VLOOKUP($E368&amp;$D$85&amp;$D$86,'CCG data'!$A:$AD,'CCG data'!W$3,FALSE))</f>
        <v/>
      </c>
      <c r="G369" s="100" t="str">
        <f>IF(P368="","",VLOOKUP($E368&amp;$D$85&amp;$D$86,'CCG data'!$A:$AD,'CCG data'!X$3,FALSE))</f>
        <v/>
      </c>
      <c r="H369" s="100">
        <f>IF(R368="","",VLOOKUP($E368&amp;$D$85&amp;$D$86,'CCG data'!$A:$AD,'CCG data'!Y$3,FALSE))</f>
        <v>76</v>
      </c>
      <c r="I369" s="100">
        <f>IF(R368="","",VLOOKUP($E368&amp;$D$85&amp;$D$86,'CCG data'!$A:$AD,'CCG data'!Z$3,FALSE))</f>
        <v>88.4</v>
      </c>
      <c r="J369" s="100">
        <f>IF(T368="","",VLOOKUP($E368&amp;$D$85&amp;$D$86,'CCG data'!$A:$AD,'CCG data'!AA$3,FALSE))</f>
        <v>15.8</v>
      </c>
      <c r="K369" s="100">
        <f>IF(T368="","",VLOOKUP($E368&amp;$D$85&amp;$D$86,'CCG data'!$A:$AD,'CCG data'!AB$3,FALSE))</f>
        <v>22.2</v>
      </c>
      <c r="L369" s="100">
        <f>IF(V368="","",VLOOKUP($E368&amp;$D$85&amp;$D$86,'CCG data'!$A:$AD,'CCG data'!AC$3,FALSE))</f>
        <v>34.1</v>
      </c>
      <c r="M369" s="100">
        <f>IF(V368="","",VLOOKUP($E368&amp;$D$85&amp;$D$86,'CCG data'!$A:$AD,'CCG data'!AD$3,FALSE))</f>
        <v>42.5</v>
      </c>
      <c r="N369" s="304"/>
      <c r="P369" s="162" t="str">
        <f>IF(P368="","",VLOOKUP($E368&amp;$D$85&amp;$D$86,'CCG data'!$A:$AD,'CCG data'!I$3,FALSE))</f>
        <v/>
      </c>
      <c r="Q369" s="15" t="str">
        <f>IF(P368="","",VLOOKUP($E368&amp;$D$85&amp;$D$86,'CCG data'!$A:$AD,'CCG data'!J$3,FALSE))</f>
        <v/>
      </c>
      <c r="R369" s="15">
        <f>IF(R368="","",VLOOKUP($E368&amp;$D$85&amp;$D$86,'CCG data'!$A:$AD,'CCG data'!K$3,FALSE))</f>
        <v>0.56899999999999995</v>
      </c>
      <c r="S369" s="15">
        <f>IF(R368="","",VLOOKUP($E368&amp;$D$85&amp;$D$86,'CCG data'!$A:$AD,'CCG data'!L$3,FALSE))</f>
        <v>0.626</v>
      </c>
      <c r="T369" s="15">
        <f>IF(T368="","",VLOOKUP($E368&amp;$D$85&amp;$D$86,'CCG data'!$A:$AD,'CCG data'!M$3,FALSE))</f>
        <v>0.10100000000000001</v>
      </c>
      <c r="U369" s="15">
        <f>IF(T368="","",VLOOKUP($E368&amp;$D$85&amp;$D$86,'CCG data'!$A:$AD,'CCG data'!N$3,FALSE))</f>
        <v>0.13900000000000001</v>
      </c>
      <c r="V369" s="15">
        <f>IF(V368="","",VLOOKUP($E368&amp;$D$85&amp;$D$86,'CCG data'!$A:$AD,'CCG data'!O$3,FALSE))</f>
        <v>0.25800000000000001</v>
      </c>
      <c r="W369" s="142">
        <f>IF(V368="","",VLOOKUP($E368&amp;$D$85&amp;$D$86,'CCG data'!$A:$AD,'CCG data'!P$3,FALSE))</f>
        <v>0.311</v>
      </c>
      <c r="Z369" s="178" t="str">
        <f>IFERROR(VLOOKUP($E369&amp;$D$86, Outliers!$A$4:$P$214,13,FALSE),"0")</f>
        <v>0</v>
      </c>
      <c r="AA369" s="178" t="str">
        <f>IFERROR(VLOOKUP($E369&amp;$D$86, Outliers!$A$4:$P$214,14,FALSE),"0")</f>
        <v>0</v>
      </c>
      <c r="AB369" s="178" t="str">
        <f>IFERROR(VLOOKUP($E369&amp;$D$86, Outliers!$A$4:$P$214,15,FALSE),"0")</f>
        <v>0</v>
      </c>
    </row>
    <row r="370" spans="4:28" ht="15.75" x14ac:dyDescent="0.25">
      <c r="D370" s="301"/>
      <c r="E370" s="108" t="s">
        <v>274</v>
      </c>
      <c r="F370" s="372" t="str">
        <f>IF(OR(ISERROR(VLOOKUP($E370&amp;$D$85&amp;$D$86,'CCG data'!$A:$AD,'CCG data'!R$3,FALSE)),ISBLANK(VLOOKUP($E370&amp;$D$85&amp;$D$86,'CCG data'!$A:$AD,'CCG data'!R$3,FALSE))),"",VLOOKUP($E370&amp;$D$85&amp;$D$86,'CCG data'!$A:$AD,'CCG data'!R$3,FALSE))</f>
        <v/>
      </c>
      <c r="G370" s="373"/>
      <c r="H370" s="373">
        <f>IF(OR(ISERROR(VLOOKUP($E370&amp;$D$85&amp;$D$86,'CCG data'!$A:$AD,'CCG data'!S$3,FALSE)),ISBLANK(VLOOKUP($E370&amp;$D$85&amp;$D$86,'CCG data'!$A:$AD,'CCG data'!S$3,FALSE))),"",VLOOKUP($E370&amp;$D$85&amp;$D$86,'CCG data'!$A:$AD,'CCG data'!S$3,FALSE))</f>
        <v>134.9</v>
      </c>
      <c r="I370" s="373"/>
      <c r="J370" s="373">
        <f>IF(OR(ISERROR(VLOOKUP($E370&amp;$D$85&amp;$D$86,'CCG data'!$A:$AD,'CCG data'!T$3,FALSE)),ISBLANK(VLOOKUP($E370&amp;$D$85&amp;$D$86,'CCG data'!$A:$AD,'CCG data'!T$3,FALSE))),"",VLOOKUP($E370&amp;$D$85&amp;$D$86,'CCG data'!$A:$AD,'CCG data'!T$3,FALSE))</f>
        <v>16.399999999999999</v>
      </c>
      <c r="K370" s="373"/>
      <c r="L370" s="373">
        <f>IF(OR(ISERROR(VLOOKUP($E370&amp;$D$85&amp;$D$86,'CCG data'!$A:$AD,'CCG data'!U$3,FALSE)),ISBLANK(VLOOKUP($E370&amp;$D$85&amp;$D$86,'CCG data'!$A:$AD,'CCG data'!U$3,FALSE))),"",VLOOKUP($E370&amp;$D$85&amp;$D$86,'CCG data'!$A:$AD,'CCG data'!U$3,FALSE))</f>
        <v>32.9</v>
      </c>
      <c r="M370" s="374"/>
      <c r="N370" s="303">
        <f>IF(OR(ISERROR(VLOOKUP($E370&amp;$D$85&amp;$D$86,'CCG data'!$A:$AD,'CCG data'!G$3,FALSE)),ISBLANK(VLOOKUP($E370&amp;$D$85&amp;$D$86,'CCG data'!$A:$AD,'CCG data'!G$3,FALSE))),"",VLOOKUP($E370&amp;$D$85&amp;$D$86,'CCG data'!$A:$AD,'CCG data'!G$3,FALSE))</f>
        <v>699</v>
      </c>
      <c r="P370" s="354" t="str">
        <f>IF(OR(ISERROR(VLOOKUP($E370&amp;$D$85&amp;$D$86,'CCG data'!$A:$AD,'CCG data'!B$3,FALSE)),ISBLANK(VLOOKUP($E370&amp;$D$85&amp;$D$86,'CCG data'!$A:$AD,'CCG data'!B$3,FALSE))),"",VLOOKUP($E370&amp;$D$85&amp;$D$86,'CCG data'!$A:$AD,'CCG data'!B$3,FALSE))</f>
        <v/>
      </c>
      <c r="Q370" s="246"/>
      <c r="R370" s="246">
        <f>IF(OR(ISERROR(VLOOKUP($E370&amp;$D$85&amp;$D$86,'CCG data'!$A:$AD,'CCG data'!C$3,FALSE)),ISBLANK(VLOOKUP($E370&amp;$D$85&amp;$D$86,'CCG data'!$A:$AD,'CCG data'!C$3,FALSE))),"",VLOOKUP($E370&amp;$D$85&amp;$D$86,'CCG data'!$A:$AD,'CCG data'!C$3,FALSE))</f>
        <v>0.7396280400572246</v>
      </c>
      <c r="S370" s="246"/>
      <c r="T370" s="246">
        <f>IF(OR(ISERROR(VLOOKUP($E370&amp;$D$85&amp;$D$86,'CCG data'!$A:$AD,'CCG data'!D$3,FALSE)),ISBLANK(VLOOKUP($E370&amp;$D$85&amp;$D$86,'CCG data'!$A:$AD,'CCG data'!D$3,FALSE))),"",VLOOKUP($E370&amp;$D$85&amp;$D$86,'CCG data'!$A:$AD,'CCG data'!D$3,FALSE))</f>
        <v>7.8683834048640919E-2</v>
      </c>
      <c r="U370" s="246"/>
      <c r="V370" s="246">
        <f>IF(OR(ISERROR(VLOOKUP($E370&amp;$D$85&amp;$D$86,'CCG data'!$A:$AD,'CCG data'!E$3,FALSE)),ISBLANK(VLOOKUP($E370&amp;$D$85&amp;$D$86,'CCG data'!$A:$AD,'CCG data'!E$3,FALSE))),"",VLOOKUP($E370&amp;$D$85&amp;$D$86,'CCG data'!$A:$AD,'CCG data'!E$3,FALSE))</f>
        <v>0.18168812589413447</v>
      </c>
      <c r="W370" s="387"/>
      <c r="Z370" s="178">
        <f>IFERROR(VLOOKUP($E370&amp;$D$86, Outliers!$A$4:$P$214,13,FALSE),"0")</f>
        <v>0</v>
      </c>
      <c r="AA370" s="178">
        <f>IFERROR(VLOOKUP($E370&amp;$D$86, Outliers!$A$4:$P$214,14,FALSE),"0")</f>
        <v>0</v>
      </c>
      <c r="AB370" s="178">
        <f>IFERROR(VLOOKUP($E370&amp;$D$86, Outliers!$A$4:$P$214,15,FALSE),"0")</f>
        <v>0</v>
      </c>
    </row>
    <row r="371" spans="4:28" x14ac:dyDescent="0.25">
      <c r="D371" s="301"/>
      <c r="E371" s="107" t="s">
        <v>27</v>
      </c>
      <c r="F371" s="99" t="str">
        <f>IF(P370="","",VLOOKUP($E370&amp;$D$85&amp;$D$86,'CCG data'!$A:$AD,'CCG data'!W$3,FALSE))</f>
        <v/>
      </c>
      <c r="G371" s="100" t="str">
        <f>IF(P370="","",VLOOKUP($E370&amp;$D$85&amp;$D$86,'CCG data'!$A:$AD,'CCG data'!X$3,FALSE))</f>
        <v/>
      </c>
      <c r="H371" s="100">
        <f>IF(R370="","",VLOOKUP($E370&amp;$D$85&amp;$D$86,'CCG data'!$A:$AD,'CCG data'!Y$3,FALSE))</f>
        <v>123.3</v>
      </c>
      <c r="I371" s="100">
        <f>IF(R370="","",VLOOKUP($E370&amp;$D$85&amp;$D$86,'CCG data'!$A:$AD,'CCG data'!Z$3,FALSE))</f>
        <v>146.6</v>
      </c>
      <c r="J371" s="100">
        <f>IF(T370="","",VLOOKUP($E370&amp;$D$85&amp;$D$86,'CCG data'!$A:$AD,'CCG data'!AA$3,FALSE))</f>
        <v>12.1</v>
      </c>
      <c r="K371" s="100">
        <f>IF(T370="","",VLOOKUP($E370&amp;$D$85&amp;$D$86,'CCG data'!$A:$AD,'CCG data'!AB$3,FALSE))</f>
        <v>20.8</v>
      </c>
      <c r="L371" s="100">
        <f>IF(V370="","",VLOOKUP($E370&amp;$D$85&amp;$D$86,'CCG data'!$A:$AD,'CCG data'!AC$3,FALSE))</f>
        <v>27.1</v>
      </c>
      <c r="M371" s="100">
        <f>IF(V370="","",VLOOKUP($E370&amp;$D$85&amp;$D$86,'CCG data'!$A:$AD,'CCG data'!AD$3,FALSE))</f>
        <v>38.6</v>
      </c>
      <c r="N371" s="304"/>
      <c r="P371" s="162" t="str">
        <f>IF(P370="","",VLOOKUP($E370&amp;$D$85&amp;$D$86,'CCG data'!$A:$AD,'CCG data'!I$3,FALSE))</f>
        <v/>
      </c>
      <c r="Q371" s="15" t="str">
        <f>IF(P370="","",VLOOKUP($E370&amp;$D$85&amp;$D$86,'CCG data'!$A:$AD,'CCG data'!J$3,FALSE))</f>
        <v/>
      </c>
      <c r="R371" s="15">
        <f>IF(R370="","",VLOOKUP($E370&amp;$D$85&amp;$D$86,'CCG data'!$A:$AD,'CCG data'!K$3,FALSE))</f>
        <v>0.70599999999999996</v>
      </c>
      <c r="S371" s="15">
        <f>IF(R370="","",VLOOKUP($E370&amp;$D$85&amp;$D$86,'CCG data'!$A:$AD,'CCG data'!L$3,FALSE))</f>
        <v>0.77100000000000002</v>
      </c>
      <c r="T371" s="15">
        <f>IF(T370="","",VLOOKUP($E370&amp;$D$85&amp;$D$86,'CCG data'!$A:$AD,'CCG data'!M$3,FALSE))</f>
        <v>6.0999999999999999E-2</v>
      </c>
      <c r="U371" s="15">
        <f>IF(T370="","",VLOOKUP($E370&amp;$D$85&amp;$D$86,'CCG data'!$A:$AD,'CCG data'!N$3,FALSE))</f>
        <v>0.10100000000000001</v>
      </c>
      <c r="V371" s="15">
        <f>IF(V370="","",VLOOKUP($E370&amp;$D$85&amp;$D$86,'CCG data'!$A:$AD,'CCG data'!O$3,FALSE))</f>
        <v>0.155</v>
      </c>
      <c r="W371" s="142">
        <f>IF(V370="","",VLOOKUP($E370&amp;$D$85&amp;$D$86,'CCG data'!$A:$AD,'CCG data'!P$3,FALSE))</f>
        <v>0.21199999999999999</v>
      </c>
      <c r="Z371" s="178" t="str">
        <f>IFERROR(VLOOKUP($E371&amp;$D$86, Outliers!$A$4:$P$214,13,FALSE),"0")</f>
        <v>0</v>
      </c>
      <c r="AA371" s="178" t="str">
        <f>IFERROR(VLOOKUP($E371&amp;$D$86, Outliers!$A$4:$P$214,14,FALSE),"0")</f>
        <v>0</v>
      </c>
      <c r="AB371" s="178" t="str">
        <f>IFERROR(VLOOKUP($E371&amp;$D$86, Outliers!$A$4:$P$214,15,FALSE),"0")</f>
        <v>0</v>
      </c>
    </row>
    <row r="372" spans="4:28" ht="15.75" x14ac:dyDescent="0.25">
      <c r="D372" s="301"/>
      <c r="E372" s="108" t="s">
        <v>275</v>
      </c>
      <c r="F372" s="372" t="str">
        <f>IF(OR(ISERROR(VLOOKUP($E372&amp;$D$85&amp;$D$86,'CCG data'!$A:$AD,'CCG data'!R$3,FALSE)),ISBLANK(VLOOKUP($E372&amp;$D$85&amp;$D$86,'CCG data'!$A:$AD,'CCG data'!R$3,FALSE))),"",VLOOKUP($E372&amp;$D$85&amp;$D$86,'CCG data'!$A:$AD,'CCG data'!R$3,FALSE))</f>
        <v/>
      </c>
      <c r="G372" s="373"/>
      <c r="H372" s="373">
        <f>IF(OR(ISERROR(VLOOKUP($E372&amp;$D$85&amp;$D$86,'CCG data'!$A:$AD,'CCG data'!S$3,FALSE)),ISBLANK(VLOOKUP($E372&amp;$D$85&amp;$D$86,'CCG data'!$A:$AD,'CCG data'!S$3,FALSE))),"",VLOOKUP($E372&amp;$D$85&amp;$D$86,'CCG data'!$A:$AD,'CCG data'!S$3,FALSE))</f>
        <v>123.3</v>
      </c>
      <c r="I372" s="373"/>
      <c r="J372" s="373">
        <f>IF(OR(ISERROR(VLOOKUP($E372&amp;$D$85&amp;$D$86,'CCG data'!$A:$AD,'CCG data'!T$3,FALSE)),ISBLANK(VLOOKUP($E372&amp;$D$85&amp;$D$86,'CCG data'!$A:$AD,'CCG data'!T$3,FALSE))),"",VLOOKUP($E372&amp;$D$85&amp;$D$86,'CCG data'!$A:$AD,'CCG data'!T$3,FALSE))</f>
        <v>22.2</v>
      </c>
      <c r="K372" s="373"/>
      <c r="L372" s="373">
        <f>IF(OR(ISERROR(VLOOKUP($E372&amp;$D$85&amp;$D$86,'CCG data'!$A:$AD,'CCG data'!U$3,FALSE)),ISBLANK(VLOOKUP($E372&amp;$D$85&amp;$D$86,'CCG data'!$A:$AD,'CCG data'!U$3,FALSE))),"",VLOOKUP($E372&amp;$D$85&amp;$D$86,'CCG data'!$A:$AD,'CCG data'!U$3,FALSE))</f>
        <v>15.1</v>
      </c>
      <c r="M372" s="374"/>
      <c r="N372" s="303">
        <f>IF(OR(ISERROR(VLOOKUP($E372&amp;$D$85&amp;$D$86,'CCG data'!$A:$AD,'CCG data'!G$3,FALSE)),ISBLANK(VLOOKUP($E372&amp;$D$85&amp;$D$86,'CCG data'!$A:$AD,'CCG data'!G$3,FALSE))),"",VLOOKUP($E372&amp;$D$85&amp;$D$86,'CCG data'!$A:$AD,'CCG data'!G$3,FALSE))</f>
        <v>1017</v>
      </c>
      <c r="P372" s="354" t="str">
        <f>IF(OR(ISERROR(VLOOKUP($E372&amp;$D$85&amp;$D$86,'CCG data'!$A:$AD,'CCG data'!B$3,FALSE)),ISBLANK(VLOOKUP($E372&amp;$D$85&amp;$D$86,'CCG data'!$A:$AD,'CCG data'!B$3,FALSE))),"",VLOOKUP($E372&amp;$D$85&amp;$D$86,'CCG data'!$A:$AD,'CCG data'!B$3,FALSE))</f>
        <v/>
      </c>
      <c r="Q372" s="246"/>
      <c r="R372" s="246">
        <f>IF(OR(ISERROR(VLOOKUP($E372&amp;$D$85&amp;$D$86,'CCG data'!$A:$AD,'CCG data'!C$3,FALSE)),ISBLANK(VLOOKUP($E372&amp;$D$85&amp;$D$86,'CCG data'!$A:$AD,'CCG data'!C$3,FALSE))),"",VLOOKUP($E372&amp;$D$85&amp;$D$86,'CCG data'!$A:$AD,'CCG data'!C$3,FALSE))</f>
        <v>0.7797443461160275</v>
      </c>
      <c r="S372" s="246"/>
      <c r="T372" s="246">
        <f>IF(OR(ISERROR(VLOOKUP($E372&amp;$D$85&amp;$D$86,'CCG data'!$A:$AD,'CCG data'!D$3,FALSE)),ISBLANK(VLOOKUP($E372&amp;$D$85&amp;$D$86,'CCG data'!$A:$AD,'CCG data'!D$3,FALSE))),"",VLOOKUP($E372&amp;$D$85&amp;$D$86,'CCG data'!$A:$AD,'CCG data'!D$3,FALSE))</f>
        <v>0.12094395280235988</v>
      </c>
      <c r="U372" s="246"/>
      <c r="V372" s="246">
        <f>IF(OR(ISERROR(VLOOKUP($E372&amp;$D$85&amp;$D$86,'CCG data'!$A:$AD,'CCG data'!E$3,FALSE)),ISBLANK(VLOOKUP($E372&amp;$D$85&amp;$D$86,'CCG data'!$A:$AD,'CCG data'!E$3,FALSE))),"",VLOOKUP($E372&amp;$D$85&amp;$D$86,'CCG data'!$A:$AD,'CCG data'!E$3,FALSE))</f>
        <v>9.931170108161258E-2</v>
      </c>
      <c r="W372" s="387"/>
      <c r="Z372" s="178">
        <f>IFERROR(VLOOKUP($E372&amp;$D$86, Outliers!$A$4:$P$214,13,FALSE),"0")</f>
        <v>0</v>
      </c>
      <c r="AA372" s="178">
        <f>IFERROR(VLOOKUP($E372&amp;$D$86, Outliers!$A$4:$P$214,14,FALSE),"0")</f>
        <v>0</v>
      </c>
      <c r="AB372" s="178">
        <f>IFERROR(VLOOKUP($E372&amp;$D$86, Outliers!$A$4:$P$214,15,FALSE),"0")</f>
        <v>1</v>
      </c>
    </row>
    <row r="373" spans="4:28" x14ac:dyDescent="0.25">
      <c r="D373" s="301"/>
      <c r="E373" s="107" t="s">
        <v>27</v>
      </c>
      <c r="F373" s="99" t="str">
        <f>IF(P372="","",VLOOKUP($E372&amp;$D$85&amp;$D$86,'CCG data'!$A:$AD,'CCG data'!W$3,FALSE))</f>
        <v/>
      </c>
      <c r="G373" s="100" t="str">
        <f>IF(P372="","",VLOOKUP($E372&amp;$D$85&amp;$D$86,'CCG data'!$A:$AD,'CCG data'!X$3,FALSE))</f>
        <v/>
      </c>
      <c r="H373" s="100">
        <f>IF(R372="","",VLOOKUP($E372&amp;$D$85&amp;$D$86,'CCG data'!$A:$AD,'CCG data'!Y$3,FALSE))</f>
        <v>114.8</v>
      </c>
      <c r="I373" s="100">
        <f>IF(R372="","",VLOOKUP($E372&amp;$D$85&amp;$D$86,'CCG data'!$A:$AD,'CCG data'!Z$3,FALSE))</f>
        <v>131.9</v>
      </c>
      <c r="J373" s="100">
        <f>IF(T372="","",VLOOKUP($E372&amp;$D$85&amp;$D$86,'CCG data'!$A:$AD,'CCG data'!AA$3,FALSE))</f>
        <v>18.2</v>
      </c>
      <c r="K373" s="100">
        <f>IF(T372="","",VLOOKUP($E372&amp;$D$85&amp;$D$86,'CCG data'!$A:$AD,'CCG data'!AB$3,FALSE))</f>
        <v>26.1</v>
      </c>
      <c r="L373" s="100">
        <f>IF(V372="","",VLOOKUP($E372&amp;$D$85&amp;$D$86,'CCG data'!$A:$AD,'CCG data'!AC$3,FALSE))</f>
        <v>12.1</v>
      </c>
      <c r="M373" s="100">
        <f>IF(V372="","",VLOOKUP($E372&amp;$D$85&amp;$D$86,'CCG data'!$A:$AD,'CCG data'!AD$3,FALSE))</f>
        <v>18</v>
      </c>
      <c r="N373" s="304"/>
      <c r="P373" s="162" t="str">
        <f>IF(P372="","",VLOOKUP($E372&amp;$D$85&amp;$D$86,'CCG data'!$A:$AD,'CCG data'!I$3,FALSE))</f>
        <v/>
      </c>
      <c r="Q373" s="15" t="str">
        <f>IF(P372="","",VLOOKUP($E372&amp;$D$85&amp;$D$86,'CCG data'!$A:$AD,'CCG data'!J$3,FALSE))</f>
        <v/>
      </c>
      <c r="R373" s="15">
        <f>IF(R372="","",VLOOKUP($E372&amp;$D$85&amp;$D$86,'CCG data'!$A:$AD,'CCG data'!K$3,FALSE))</f>
        <v>0.753</v>
      </c>
      <c r="S373" s="15">
        <f>IF(R372="","",VLOOKUP($E372&amp;$D$85&amp;$D$86,'CCG data'!$A:$AD,'CCG data'!L$3,FALSE))</f>
        <v>0.80400000000000005</v>
      </c>
      <c r="T373" s="15">
        <f>IF(T372="","",VLOOKUP($E372&amp;$D$85&amp;$D$86,'CCG data'!$A:$AD,'CCG data'!M$3,FALSE))</f>
        <v>0.10199999999999999</v>
      </c>
      <c r="U373" s="15">
        <f>IF(T372="","",VLOOKUP($E372&amp;$D$85&amp;$D$86,'CCG data'!$A:$AD,'CCG data'!N$3,FALSE))</f>
        <v>0.14199999999999999</v>
      </c>
      <c r="V373" s="15">
        <f>IF(V372="","",VLOOKUP($E372&amp;$D$85&amp;$D$86,'CCG data'!$A:$AD,'CCG data'!O$3,FALSE))</f>
        <v>8.2000000000000003E-2</v>
      </c>
      <c r="W373" s="142">
        <f>IF(V372="","",VLOOKUP($E372&amp;$D$85&amp;$D$86,'CCG data'!$A:$AD,'CCG data'!P$3,FALSE))</f>
        <v>0.11899999999999999</v>
      </c>
      <c r="Z373" s="178" t="str">
        <f>IFERROR(VLOOKUP($E373&amp;$D$86, Outliers!$A$4:$P$214,13,FALSE),"0")</f>
        <v>0</v>
      </c>
      <c r="AA373" s="178" t="str">
        <f>IFERROR(VLOOKUP($E373&amp;$D$86, Outliers!$A$4:$P$214,14,FALSE),"0")</f>
        <v>0</v>
      </c>
      <c r="AB373" s="178" t="str">
        <f>IFERROR(VLOOKUP($E373&amp;$D$86, Outliers!$A$4:$P$214,15,FALSE),"0")</f>
        <v>0</v>
      </c>
    </row>
    <row r="374" spans="4:28" ht="15.75" x14ac:dyDescent="0.25">
      <c r="D374" s="301"/>
      <c r="E374" s="108" t="s">
        <v>478</v>
      </c>
      <c r="F374" s="372" t="str">
        <f>IF(OR(ISERROR(VLOOKUP($E374&amp;$D$85&amp;$D$86,'CCG data'!$A:$AD,'CCG data'!R$3,FALSE)),ISBLANK(VLOOKUP($E374&amp;$D$85&amp;$D$86,'CCG data'!$A:$AD,'CCG data'!R$3,FALSE))),"",VLOOKUP($E374&amp;$D$85&amp;$D$86,'CCG data'!$A:$AD,'CCG data'!R$3,FALSE))</f>
        <v/>
      </c>
      <c r="G374" s="373"/>
      <c r="H374" s="373">
        <f>IF(OR(ISERROR(VLOOKUP($E374&amp;$D$85&amp;$D$86,'CCG data'!$A:$AD,'CCG data'!S$3,FALSE)),ISBLANK(VLOOKUP($E374&amp;$D$85&amp;$D$86,'CCG data'!$A:$AD,'CCG data'!S$3,FALSE))),"",VLOOKUP($E374&amp;$D$85&amp;$D$86,'CCG data'!$A:$AD,'CCG data'!S$3,FALSE))</f>
        <v>146.6</v>
      </c>
      <c r="I374" s="373"/>
      <c r="J374" s="373">
        <f>IF(OR(ISERROR(VLOOKUP($E374&amp;$D$85&amp;$D$86,'CCG data'!$A:$AD,'CCG data'!T$3,FALSE)),ISBLANK(VLOOKUP($E374&amp;$D$85&amp;$D$86,'CCG data'!$A:$AD,'CCG data'!T$3,FALSE))),"",VLOOKUP($E374&amp;$D$85&amp;$D$86,'CCG data'!$A:$AD,'CCG data'!T$3,FALSE))</f>
        <v>17.399999999999999</v>
      </c>
      <c r="K374" s="373"/>
      <c r="L374" s="373">
        <f>IF(OR(ISERROR(VLOOKUP($E374&amp;$D$85&amp;$D$86,'CCG data'!$A:$AD,'CCG data'!U$3,FALSE)),ISBLANK(VLOOKUP($E374&amp;$D$85&amp;$D$86,'CCG data'!$A:$AD,'CCG data'!U$3,FALSE))),"",VLOOKUP($E374&amp;$D$85&amp;$D$86,'CCG data'!$A:$AD,'CCG data'!U$3,FALSE))</f>
        <v>24.2</v>
      </c>
      <c r="M374" s="374"/>
      <c r="N374" s="303">
        <f>IF(OR(ISERROR(VLOOKUP($E374&amp;$D$85&amp;$D$86,'CCG data'!$A:$AD,'CCG data'!G$3,FALSE)),ISBLANK(VLOOKUP($E374&amp;$D$85&amp;$D$86,'CCG data'!$A:$AD,'CCG data'!G$3,FALSE))),"",VLOOKUP($E374&amp;$D$85&amp;$D$86,'CCG data'!$A:$AD,'CCG data'!G$3,FALSE))</f>
        <v>2150</v>
      </c>
      <c r="P374" s="354" t="str">
        <f>IF(OR(ISERROR(VLOOKUP($E374&amp;$D$85&amp;$D$86,'CCG data'!$A:$AD,'CCG data'!B$3,FALSE)),ISBLANK(VLOOKUP($E374&amp;$D$85&amp;$D$86,'CCG data'!$A:$AD,'CCG data'!B$3,FALSE))),"",VLOOKUP($E374&amp;$D$85&amp;$D$86,'CCG data'!$A:$AD,'CCG data'!B$3,FALSE))</f>
        <v/>
      </c>
      <c r="Q374" s="246"/>
      <c r="R374" s="246">
        <f>IF(OR(ISERROR(VLOOKUP($E374&amp;$D$85&amp;$D$86,'CCG data'!$A:$AD,'CCG data'!C$3,FALSE)),ISBLANK(VLOOKUP($E374&amp;$D$85&amp;$D$86,'CCG data'!$A:$AD,'CCG data'!C$3,FALSE))),"",VLOOKUP($E374&amp;$D$85&amp;$D$86,'CCG data'!$A:$AD,'CCG data'!C$3,FALSE))</f>
        <v>0.78604651162790695</v>
      </c>
      <c r="S374" s="246"/>
      <c r="T374" s="246">
        <f>IF(OR(ISERROR(VLOOKUP($E374&amp;$D$85&amp;$D$86,'CCG data'!$A:$AD,'CCG data'!D$3,FALSE)),ISBLANK(VLOOKUP($E374&amp;$D$85&amp;$D$86,'CCG data'!$A:$AD,'CCG data'!D$3,FALSE))),"",VLOOKUP($E374&amp;$D$85&amp;$D$86,'CCG data'!$A:$AD,'CCG data'!D$3,FALSE))</f>
        <v>8.6046511627906982E-2</v>
      </c>
      <c r="U374" s="246"/>
      <c r="V374" s="246">
        <f>IF(OR(ISERROR(VLOOKUP($E374&amp;$D$85&amp;$D$86,'CCG data'!$A:$AD,'CCG data'!E$3,FALSE)),ISBLANK(VLOOKUP($E374&amp;$D$85&amp;$D$86,'CCG data'!$A:$AD,'CCG data'!E$3,FALSE))),"",VLOOKUP($E374&amp;$D$85&amp;$D$86,'CCG data'!$A:$AD,'CCG data'!E$3,FALSE))</f>
        <v>0.12790697674418605</v>
      </c>
      <c r="W374" s="387"/>
      <c r="Z374" s="178">
        <f>IFERROR(VLOOKUP($E374&amp;$D$86, Outliers!$A$4:$P$214,13,FALSE),"0")</f>
        <v>1</v>
      </c>
      <c r="AA374" s="178">
        <f>IFERROR(VLOOKUP($E374&amp;$D$86, Outliers!$A$4:$P$214,14,FALSE),"0")</f>
        <v>0</v>
      </c>
      <c r="AB374" s="178">
        <f>IFERROR(VLOOKUP($E374&amp;$D$86, Outliers!$A$4:$P$214,15,FALSE),"0")</f>
        <v>1</v>
      </c>
    </row>
    <row r="375" spans="4:28" x14ac:dyDescent="0.25">
      <c r="D375" s="301"/>
      <c r="E375" s="107" t="s">
        <v>27</v>
      </c>
      <c r="F375" s="99" t="str">
        <f>IF(P374="","",VLOOKUP($E374&amp;$D$85&amp;$D$86,'CCG data'!$A:$AD,'CCG data'!W$3,FALSE))</f>
        <v/>
      </c>
      <c r="G375" s="100" t="str">
        <f>IF(P374="","",VLOOKUP($E374&amp;$D$85&amp;$D$86,'CCG data'!$A:$AD,'CCG data'!X$3,FALSE))</f>
        <v/>
      </c>
      <c r="H375" s="100">
        <f>IF(R374="","",VLOOKUP($E374&amp;$D$85&amp;$D$86,'CCG data'!$A:$AD,'CCG data'!Y$3,FALSE))</f>
        <v>139.6</v>
      </c>
      <c r="I375" s="100">
        <f>IF(R374="","",VLOOKUP($E374&amp;$D$85&amp;$D$86,'CCG data'!$A:$AD,'CCG data'!Z$3,FALSE))</f>
        <v>153.6</v>
      </c>
      <c r="J375" s="100">
        <f>IF(T374="","",VLOOKUP($E374&amp;$D$85&amp;$D$86,'CCG data'!$A:$AD,'CCG data'!AA$3,FALSE))</f>
        <v>14.9</v>
      </c>
      <c r="K375" s="100">
        <f>IF(T374="","",VLOOKUP($E374&amp;$D$85&amp;$D$86,'CCG data'!$A:$AD,'CCG data'!AB$3,FALSE))</f>
        <v>19.899999999999999</v>
      </c>
      <c r="L375" s="100">
        <f>IF(V374="","",VLOOKUP($E374&amp;$D$85&amp;$D$86,'CCG data'!$A:$AD,'CCG data'!AC$3,FALSE))</f>
        <v>21.3</v>
      </c>
      <c r="M375" s="100">
        <f>IF(V374="","",VLOOKUP($E374&amp;$D$85&amp;$D$86,'CCG data'!$A:$AD,'CCG data'!AD$3,FALSE))</f>
        <v>27.1</v>
      </c>
      <c r="N375" s="304"/>
      <c r="P375" s="162" t="str">
        <f>IF(P374="","",VLOOKUP($E374&amp;$D$85&amp;$D$86,'CCG data'!$A:$AD,'CCG data'!I$3,FALSE))</f>
        <v/>
      </c>
      <c r="Q375" s="15" t="str">
        <f>IF(P374="","",VLOOKUP($E374&amp;$D$85&amp;$D$86,'CCG data'!$A:$AD,'CCG data'!J$3,FALSE))</f>
        <v/>
      </c>
      <c r="R375" s="15">
        <f>IF(R374="","",VLOOKUP($E374&amp;$D$85&amp;$D$86,'CCG data'!$A:$AD,'CCG data'!K$3,FALSE))</f>
        <v>0.76800000000000002</v>
      </c>
      <c r="S375" s="15">
        <f>IF(R374="","",VLOOKUP($E374&amp;$D$85&amp;$D$86,'CCG data'!$A:$AD,'CCG data'!L$3,FALSE))</f>
        <v>0.80300000000000005</v>
      </c>
      <c r="T375" s="15">
        <f>IF(T374="","",VLOOKUP($E374&amp;$D$85&amp;$D$86,'CCG data'!$A:$AD,'CCG data'!M$3,FALSE))</f>
        <v>7.4999999999999997E-2</v>
      </c>
      <c r="U375" s="15">
        <f>IF(T374="","",VLOOKUP($E374&amp;$D$85&amp;$D$86,'CCG data'!$A:$AD,'CCG data'!N$3,FALSE))</f>
        <v>9.9000000000000005E-2</v>
      </c>
      <c r="V375" s="15">
        <f>IF(V374="","",VLOOKUP($E374&amp;$D$85&amp;$D$86,'CCG data'!$A:$AD,'CCG data'!O$3,FALSE))</f>
        <v>0.114</v>
      </c>
      <c r="W375" s="142">
        <f>IF(V374="","",VLOOKUP($E374&amp;$D$85&amp;$D$86,'CCG data'!$A:$AD,'CCG data'!P$3,FALSE))</f>
        <v>0.14299999999999999</v>
      </c>
      <c r="Z375" s="178" t="str">
        <f>IFERROR(VLOOKUP($E375&amp;$D$86, Outliers!$A$4:$P$214,13,FALSE),"0")</f>
        <v>0</v>
      </c>
      <c r="AA375" s="178" t="str">
        <f>IFERROR(VLOOKUP($E375&amp;$D$86, Outliers!$A$4:$P$214,14,FALSE),"0")</f>
        <v>0</v>
      </c>
      <c r="AB375" s="178" t="str">
        <f>IFERROR(VLOOKUP($E375&amp;$D$86, Outliers!$A$4:$P$214,15,FALSE),"0")</f>
        <v>0</v>
      </c>
    </row>
    <row r="376" spans="4:28" ht="15.75" x14ac:dyDescent="0.25">
      <c r="D376" s="301"/>
      <c r="E376" s="108" t="s">
        <v>479</v>
      </c>
      <c r="F376" s="372" t="str">
        <f>IF(OR(ISERROR(VLOOKUP($E376&amp;$D$85&amp;$D$86,'CCG data'!$A:$AD,'CCG data'!R$3,FALSE)),ISBLANK(VLOOKUP($E376&amp;$D$85&amp;$D$86,'CCG data'!$A:$AD,'CCG data'!R$3,FALSE))),"",VLOOKUP($E376&amp;$D$85&amp;$D$86,'CCG data'!$A:$AD,'CCG data'!R$3,FALSE))</f>
        <v/>
      </c>
      <c r="G376" s="373"/>
      <c r="H376" s="373">
        <f>IF(OR(ISERROR(VLOOKUP($E376&amp;$D$85&amp;$D$86,'CCG data'!$A:$AD,'CCG data'!S$3,FALSE)),ISBLANK(VLOOKUP($E376&amp;$D$85&amp;$D$86,'CCG data'!$A:$AD,'CCG data'!S$3,FALSE))),"",VLOOKUP($E376&amp;$D$85&amp;$D$86,'CCG data'!$A:$AD,'CCG data'!S$3,FALSE))</f>
        <v>115.7</v>
      </c>
      <c r="I376" s="373"/>
      <c r="J376" s="373">
        <f>IF(OR(ISERROR(VLOOKUP($E376&amp;$D$85&amp;$D$86,'CCG data'!$A:$AD,'CCG data'!T$3,FALSE)),ISBLANK(VLOOKUP($E376&amp;$D$85&amp;$D$86,'CCG data'!$A:$AD,'CCG data'!T$3,FALSE))),"",VLOOKUP($E376&amp;$D$85&amp;$D$86,'CCG data'!$A:$AD,'CCG data'!T$3,FALSE))</f>
        <v>10.199999999999999</v>
      </c>
      <c r="K376" s="373"/>
      <c r="L376" s="373">
        <f>IF(OR(ISERROR(VLOOKUP($E376&amp;$D$85&amp;$D$86,'CCG data'!$A:$AD,'CCG data'!U$3,FALSE)),ISBLANK(VLOOKUP($E376&amp;$D$85&amp;$D$86,'CCG data'!$A:$AD,'CCG data'!U$3,FALSE))),"",VLOOKUP($E376&amp;$D$85&amp;$D$86,'CCG data'!$A:$AD,'CCG data'!U$3,FALSE))</f>
        <v>15.2</v>
      </c>
      <c r="M376" s="374"/>
      <c r="N376" s="303">
        <f>IF(OR(ISERROR(VLOOKUP($E376&amp;$D$85&amp;$D$86,'CCG data'!$A:$AD,'CCG data'!G$3,FALSE)),ISBLANK(VLOOKUP($E376&amp;$D$85&amp;$D$86,'CCG data'!$A:$AD,'CCG data'!G$3,FALSE))),"",VLOOKUP($E376&amp;$D$85&amp;$D$86,'CCG data'!$A:$AD,'CCG data'!G$3,FALSE))</f>
        <v>622</v>
      </c>
      <c r="P376" s="354" t="str">
        <f>IF(OR(ISERROR(VLOOKUP($E376&amp;$D$85&amp;$D$86,'CCG data'!$A:$AD,'CCG data'!B$3,FALSE)),ISBLANK(VLOOKUP($E376&amp;$D$85&amp;$D$86,'CCG data'!$A:$AD,'CCG data'!B$3,FALSE))),"",VLOOKUP($E376&amp;$D$85&amp;$D$86,'CCG data'!$A:$AD,'CCG data'!B$3,FALSE))</f>
        <v/>
      </c>
      <c r="Q376" s="246"/>
      <c r="R376" s="246">
        <f>IF(OR(ISERROR(VLOOKUP($E376&amp;$D$85&amp;$D$86,'CCG data'!$A:$AD,'CCG data'!C$3,FALSE)),ISBLANK(VLOOKUP($E376&amp;$D$85&amp;$D$86,'CCG data'!$A:$AD,'CCG data'!C$3,FALSE))),"",VLOOKUP($E376&amp;$D$85&amp;$D$86,'CCG data'!$A:$AD,'CCG data'!C$3,FALSE))</f>
        <v>0.82636655948553051</v>
      </c>
      <c r="S376" s="246"/>
      <c r="T376" s="246">
        <f>IF(OR(ISERROR(VLOOKUP($E376&amp;$D$85&amp;$D$86,'CCG data'!$A:$AD,'CCG data'!D$3,FALSE)),ISBLANK(VLOOKUP($E376&amp;$D$85&amp;$D$86,'CCG data'!$A:$AD,'CCG data'!D$3,FALSE))),"",VLOOKUP($E376&amp;$D$85&amp;$D$86,'CCG data'!$A:$AD,'CCG data'!D$3,FALSE))</f>
        <v>6.591639871382636E-2</v>
      </c>
      <c r="U376" s="246"/>
      <c r="V376" s="246">
        <f>IF(OR(ISERROR(VLOOKUP($E376&amp;$D$85&amp;$D$86,'CCG data'!$A:$AD,'CCG data'!E$3,FALSE)),ISBLANK(VLOOKUP($E376&amp;$D$85&amp;$D$86,'CCG data'!$A:$AD,'CCG data'!E$3,FALSE))),"",VLOOKUP($E376&amp;$D$85&amp;$D$86,'CCG data'!$A:$AD,'CCG data'!E$3,FALSE))</f>
        <v>0.10771704180064309</v>
      </c>
      <c r="W376" s="387"/>
      <c r="Z376" s="178">
        <f>IFERROR(VLOOKUP($E376&amp;$D$86, Outliers!$A$4:$P$214,13,FALSE),"0")</f>
        <v>0</v>
      </c>
      <c r="AA376" s="178">
        <f>IFERROR(VLOOKUP($E376&amp;$D$86, Outliers!$A$4:$P$214,14,FALSE),"0")</f>
        <v>1</v>
      </c>
      <c r="AB376" s="178">
        <f>IFERROR(VLOOKUP($E376&amp;$D$86, Outliers!$A$4:$P$214,15,FALSE),"0")</f>
        <v>1</v>
      </c>
    </row>
    <row r="377" spans="4:28" x14ac:dyDescent="0.25">
      <c r="D377" s="301"/>
      <c r="E377" s="107" t="s">
        <v>27</v>
      </c>
      <c r="F377" s="99" t="str">
        <f>IF(P376="","",VLOOKUP($E376&amp;$D$85&amp;$D$86,'CCG data'!$A:$AD,'CCG data'!W$3,FALSE))</f>
        <v/>
      </c>
      <c r="G377" s="100" t="str">
        <f>IF(P376="","",VLOOKUP($E376&amp;$D$85&amp;$D$86,'CCG data'!$A:$AD,'CCG data'!X$3,FALSE))</f>
        <v/>
      </c>
      <c r="H377" s="100">
        <f>IF(R376="","",VLOOKUP($E376&amp;$D$85&amp;$D$86,'CCG data'!$A:$AD,'CCG data'!Y$3,FALSE))</f>
        <v>105.7</v>
      </c>
      <c r="I377" s="100">
        <f>IF(R376="","",VLOOKUP($E376&amp;$D$85&amp;$D$86,'CCG data'!$A:$AD,'CCG data'!Z$3,FALSE))</f>
        <v>125.7</v>
      </c>
      <c r="J377" s="100">
        <f>IF(T376="","",VLOOKUP($E376&amp;$D$85&amp;$D$86,'CCG data'!$A:$AD,'CCG data'!AA$3,FALSE))</f>
        <v>7</v>
      </c>
      <c r="K377" s="100">
        <f>IF(T376="","",VLOOKUP($E376&amp;$D$85&amp;$D$86,'CCG data'!$A:$AD,'CCG data'!AB$3,FALSE))</f>
        <v>13.3</v>
      </c>
      <c r="L377" s="100">
        <f>IF(V376="","",VLOOKUP($E376&amp;$D$85&amp;$D$86,'CCG data'!$A:$AD,'CCG data'!AC$3,FALSE))</f>
        <v>11.5</v>
      </c>
      <c r="M377" s="100">
        <f>IF(V376="","",VLOOKUP($E376&amp;$D$85&amp;$D$86,'CCG data'!$A:$AD,'CCG data'!AD$3,FALSE))</f>
        <v>18.8</v>
      </c>
      <c r="N377" s="304"/>
      <c r="P377" s="162" t="str">
        <f>IF(P376="","",VLOOKUP($E376&amp;$D$85&amp;$D$86,'CCG data'!$A:$AD,'CCG data'!I$3,FALSE))</f>
        <v/>
      </c>
      <c r="Q377" s="15" t="str">
        <f>IF(P376="","",VLOOKUP($E376&amp;$D$85&amp;$D$86,'CCG data'!$A:$AD,'CCG data'!J$3,FALSE))</f>
        <v/>
      </c>
      <c r="R377" s="15">
        <f>IF(R376="","",VLOOKUP($E376&amp;$D$85&amp;$D$86,'CCG data'!$A:$AD,'CCG data'!K$3,FALSE))</f>
        <v>0.79500000000000004</v>
      </c>
      <c r="S377" s="15">
        <f>IF(R376="","",VLOOKUP($E376&amp;$D$85&amp;$D$86,'CCG data'!$A:$AD,'CCG data'!L$3,FALSE))</f>
        <v>0.85399999999999998</v>
      </c>
      <c r="T377" s="15">
        <f>IF(T376="","",VLOOKUP($E376&amp;$D$85&amp;$D$86,'CCG data'!$A:$AD,'CCG data'!M$3,FALSE))</f>
        <v>4.9000000000000002E-2</v>
      </c>
      <c r="U377" s="15">
        <f>IF(T376="","",VLOOKUP($E376&amp;$D$85&amp;$D$86,'CCG data'!$A:$AD,'CCG data'!N$3,FALSE))</f>
        <v>8.7999999999999995E-2</v>
      </c>
      <c r="V377" s="15">
        <f>IF(V376="","",VLOOKUP($E376&amp;$D$85&amp;$D$86,'CCG data'!$A:$AD,'CCG data'!O$3,FALSE))</f>
        <v>8.5999999999999993E-2</v>
      </c>
      <c r="W377" s="142">
        <f>IF(V376="","",VLOOKUP($E376&amp;$D$85&amp;$D$86,'CCG data'!$A:$AD,'CCG data'!P$3,FALSE))</f>
        <v>0.13500000000000001</v>
      </c>
      <c r="Z377" s="178" t="str">
        <f>IFERROR(VLOOKUP($E377&amp;$D$86, Outliers!$A$4:$P$214,13,FALSE),"0")</f>
        <v>0</v>
      </c>
      <c r="AA377" s="178" t="str">
        <f>IFERROR(VLOOKUP($E377&amp;$D$86, Outliers!$A$4:$P$214,14,FALSE),"0")</f>
        <v>0</v>
      </c>
      <c r="AB377" s="178" t="str">
        <f>IFERROR(VLOOKUP($E377&amp;$D$86, Outliers!$A$4:$P$214,15,FALSE),"0")</f>
        <v>0</v>
      </c>
    </row>
    <row r="378" spans="4:28" ht="15.75" x14ac:dyDescent="0.25">
      <c r="D378" s="301"/>
      <c r="E378" s="108" t="s">
        <v>276</v>
      </c>
      <c r="F378" s="372" t="str">
        <f>IF(OR(ISERROR(VLOOKUP($E378&amp;$D$85&amp;$D$86,'CCG data'!$A:$AD,'CCG data'!R$3,FALSE)),ISBLANK(VLOOKUP($E378&amp;$D$85&amp;$D$86,'CCG data'!$A:$AD,'CCG data'!R$3,FALSE))),"",VLOOKUP($E378&amp;$D$85&amp;$D$86,'CCG data'!$A:$AD,'CCG data'!R$3,FALSE))</f>
        <v/>
      </c>
      <c r="G378" s="373"/>
      <c r="H378" s="373">
        <f>IF(OR(ISERROR(VLOOKUP($E378&amp;$D$85&amp;$D$86,'CCG data'!$A:$AD,'CCG data'!S$3,FALSE)),ISBLANK(VLOOKUP($E378&amp;$D$85&amp;$D$86,'CCG data'!$A:$AD,'CCG data'!S$3,FALSE))),"",VLOOKUP($E378&amp;$D$85&amp;$D$86,'CCG data'!$A:$AD,'CCG data'!S$3,FALSE))</f>
        <v>99.1</v>
      </c>
      <c r="I378" s="373"/>
      <c r="J378" s="373">
        <f>IF(OR(ISERROR(VLOOKUP($E378&amp;$D$85&amp;$D$86,'CCG data'!$A:$AD,'CCG data'!T$3,FALSE)),ISBLANK(VLOOKUP($E378&amp;$D$85&amp;$D$86,'CCG data'!$A:$AD,'CCG data'!T$3,FALSE))),"",VLOOKUP($E378&amp;$D$85&amp;$D$86,'CCG data'!$A:$AD,'CCG data'!T$3,FALSE))</f>
        <v>20.100000000000001</v>
      </c>
      <c r="K378" s="373"/>
      <c r="L378" s="373">
        <f>IF(OR(ISERROR(VLOOKUP($E378&amp;$D$85&amp;$D$86,'CCG data'!$A:$AD,'CCG data'!U$3,FALSE)),ISBLANK(VLOOKUP($E378&amp;$D$85&amp;$D$86,'CCG data'!$A:$AD,'CCG data'!U$3,FALSE))),"",VLOOKUP($E378&amp;$D$85&amp;$D$86,'CCG data'!$A:$AD,'CCG data'!U$3,FALSE))</f>
        <v>25.3</v>
      </c>
      <c r="M378" s="374"/>
      <c r="N378" s="303">
        <f>IF(OR(ISERROR(VLOOKUP($E378&amp;$D$85&amp;$D$86,'CCG data'!$A:$AD,'CCG data'!G$3,FALSE)),ISBLANK(VLOOKUP($E378&amp;$D$85&amp;$D$86,'CCG data'!$A:$AD,'CCG data'!G$3,FALSE))),"",VLOOKUP($E378&amp;$D$85&amp;$D$86,'CCG data'!$A:$AD,'CCG data'!G$3,FALSE))</f>
        <v>2266</v>
      </c>
      <c r="P378" s="354" t="str">
        <f>IF(OR(ISERROR(VLOOKUP($E378&amp;$D$85&amp;$D$86,'CCG data'!$A:$AD,'CCG data'!B$3,FALSE)),ISBLANK(VLOOKUP($E378&amp;$D$85&amp;$D$86,'CCG data'!$A:$AD,'CCG data'!B$3,FALSE))),"",VLOOKUP($E378&amp;$D$85&amp;$D$86,'CCG data'!$A:$AD,'CCG data'!B$3,FALSE))</f>
        <v/>
      </c>
      <c r="Q378" s="246"/>
      <c r="R378" s="246">
        <f>IF(OR(ISERROR(VLOOKUP($E378&amp;$D$85&amp;$D$86,'CCG data'!$A:$AD,'CCG data'!C$3,FALSE)),ISBLANK(VLOOKUP($E378&amp;$D$85&amp;$D$86,'CCG data'!$A:$AD,'CCG data'!C$3,FALSE))),"",VLOOKUP($E378&amp;$D$85&amp;$D$86,'CCG data'!$A:$AD,'CCG data'!C$3,FALSE))</f>
        <v>0.69638128861429838</v>
      </c>
      <c r="S378" s="246"/>
      <c r="T378" s="246">
        <f>IF(OR(ISERROR(VLOOKUP($E378&amp;$D$85&amp;$D$86,'CCG data'!$A:$AD,'CCG data'!D$3,FALSE)),ISBLANK(VLOOKUP($E378&amp;$D$85&amp;$D$86,'CCG data'!$A:$AD,'CCG data'!D$3,FALSE))),"",VLOOKUP($E378&amp;$D$85&amp;$D$86,'CCG data'!$A:$AD,'CCG data'!D$3,FALSE))</f>
        <v>0.12753751103265668</v>
      </c>
      <c r="U378" s="246"/>
      <c r="V378" s="246">
        <f>IF(OR(ISERROR(VLOOKUP($E378&amp;$D$85&amp;$D$86,'CCG data'!$A:$AD,'CCG data'!E$3,FALSE)),ISBLANK(VLOOKUP($E378&amp;$D$85&amp;$D$86,'CCG data'!$A:$AD,'CCG data'!E$3,FALSE))),"",VLOOKUP($E378&amp;$D$85&amp;$D$86,'CCG data'!$A:$AD,'CCG data'!E$3,FALSE))</f>
        <v>0.176081200353045</v>
      </c>
      <c r="W378" s="387"/>
      <c r="Z378" s="178">
        <f>IFERROR(VLOOKUP($E378&amp;$D$86, Outliers!$A$4:$P$214,13,FALSE),"0")</f>
        <v>1</v>
      </c>
      <c r="AA378" s="178">
        <f>IFERROR(VLOOKUP($E378&amp;$D$86, Outliers!$A$4:$P$214,14,FALSE),"0")</f>
        <v>0</v>
      </c>
      <c r="AB378" s="178">
        <f>IFERROR(VLOOKUP($E378&amp;$D$86, Outliers!$A$4:$P$214,15,FALSE),"0")</f>
        <v>1</v>
      </c>
    </row>
    <row r="379" spans="4:28" x14ac:dyDescent="0.25">
      <c r="D379" s="301"/>
      <c r="E379" s="107" t="s">
        <v>27</v>
      </c>
      <c r="F379" s="99" t="str">
        <f>IF(P378="","",VLOOKUP($E378&amp;$D$85&amp;$D$86,'CCG data'!$A:$AD,'CCG data'!W$3,FALSE))</f>
        <v/>
      </c>
      <c r="G379" s="100" t="str">
        <f>IF(P378="","",VLOOKUP($E378&amp;$D$85&amp;$D$86,'CCG data'!$A:$AD,'CCG data'!X$3,FALSE))</f>
        <v/>
      </c>
      <c r="H379" s="100">
        <f>IF(R378="","",VLOOKUP($E378&amp;$D$85&amp;$D$86,'CCG data'!$A:$AD,'CCG data'!Y$3,FALSE))</f>
        <v>94.2</v>
      </c>
      <c r="I379" s="100">
        <f>IF(R378="","",VLOOKUP($E378&amp;$D$85&amp;$D$86,'CCG data'!$A:$AD,'CCG data'!Z$3,FALSE))</f>
        <v>104</v>
      </c>
      <c r="J379" s="100">
        <f>IF(T378="","",VLOOKUP($E378&amp;$D$85&amp;$D$86,'CCG data'!$A:$AD,'CCG data'!AA$3,FALSE))</f>
        <v>17.8</v>
      </c>
      <c r="K379" s="100">
        <f>IF(T378="","",VLOOKUP($E378&amp;$D$85&amp;$D$86,'CCG data'!$A:$AD,'CCG data'!AB$3,FALSE))</f>
        <v>22.4</v>
      </c>
      <c r="L379" s="100">
        <f>IF(V378="","",VLOOKUP($E378&amp;$D$85&amp;$D$86,'CCG data'!$A:$AD,'CCG data'!AC$3,FALSE))</f>
        <v>22.8</v>
      </c>
      <c r="M379" s="100">
        <f>IF(V378="","",VLOOKUP($E378&amp;$D$85&amp;$D$86,'CCG data'!$A:$AD,'CCG data'!AD$3,FALSE))</f>
        <v>27.8</v>
      </c>
      <c r="N379" s="304"/>
      <c r="P379" s="162" t="str">
        <f>IF(P378="","",VLOOKUP($E378&amp;$D$85&amp;$D$86,'CCG data'!$A:$AD,'CCG data'!I$3,FALSE))</f>
        <v/>
      </c>
      <c r="Q379" s="15" t="str">
        <f>IF(P378="","",VLOOKUP($E378&amp;$D$85&amp;$D$86,'CCG data'!$A:$AD,'CCG data'!J$3,FALSE))</f>
        <v/>
      </c>
      <c r="R379" s="15">
        <f>IF(R378="","",VLOOKUP($E378&amp;$D$85&amp;$D$86,'CCG data'!$A:$AD,'CCG data'!K$3,FALSE))</f>
        <v>0.67700000000000005</v>
      </c>
      <c r="S379" s="15">
        <f>IF(R378="","",VLOOKUP($E378&amp;$D$85&amp;$D$86,'CCG data'!$A:$AD,'CCG data'!L$3,FALSE))</f>
        <v>0.71499999999999997</v>
      </c>
      <c r="T379" s="15">
        <f>IF(T378="","",VLOOKUP($E378&amp;$D$85&amp;$D$86,'CCG data'!$A:$AD,'CCG data'!M$3,FALSE))</f>
        <v>0.114</v>
      </c>
      <c r="U379" s="15">
        <f>IF(T378="","",VLOOKUP($E378&amp;$D$85&amp;$D$86,'CCG data'!$A:$AD,'CCG data'!N$3,FALSE))</f>
        <v>0.14199999999999999</v>
      </c>
      <c r="V379" s="15">
        <f>IF(V378="","",VLOOKUP($E378&amp;$D$85&amp;$D$86,'CCG data'!$A:$AD,'CCG data'!O$3,FALSE))</f>
        <v>0.161</v>
      </c>
      <c r="W379" s="142">
        <f>IF(V378="","",VLOOKUP($E378&amp;$D$85&amp;$D$86,'CCG data'!$A:$AD,'CCG data'!P$3,FALSE))</f>
        <v>0.192</v>
      </c>
      <c r="Z379" s="178" t="str">
        <f>IFERROR(VLOOKUP($E379&amp;$D$86, Outliers!$A$4:$P$214,13,FALSE),"0")</f>
        <v>0</v>
      </c>
      <c r="AA379" s="178" t="str">
        <f>IFERROR(VLOOKUP($E379&amp;$D$86, Outliers!$A$4:$P$214,14,FALSE),"0")</f>
        <v>0</v>
      </c>
      <c r="AB379" s="178" t="str">
        <f>IFERROR(VLOOKUP($E379&amp;$D$86, Outliers!$A$4:$P$214,15,FALSE),"0")</f>
        <v>0</v>
      </c>
    </row>
    <row r="380" spans="4:28" ht="15.75" x14ac:dyDescent="0.25">
      <c r="D380" s="301"/>
      <c r="E380" s="108" t="s">
        <v>277</v>
      </c>
      <c r="F380" s="372" t="str">
        <f>IF(OR(ISERROR(VLOOKUP($E380&amp;$D$85&amp;$D$86,'CCG data'!$A:$AD,'CCG data'!R$3,FALSE)),ISBLANK(VLOOKUP($E380&amp;$D$85&amp;$D$86,'CCG data'!$A:$AD,'CCG data'!R$3,FALSE))),"",VLOOKUP($E380&amp;$D$85&amp;$D$86,'CCG data'!$A:$AD,'CCG data'!R$3,FALSE))</f>
        <v/>
      </c>
      <c r="G380" s="373"/>
      <c r="H380" s="373">
        <f>IF(OR(ISERROR(VLOOKUP($E380&amp;$D$85&amp;$D$86,'CCG data'!$A:$AD,'CCG data'!S$3,FALSE)),ISBLANK(VLOOKUP($E380&amp;$D$85&amp;$D$86,'CCG data'!$A:$AD,'CCG data'!S$3,FALSE))),"",VLOOKUP($E380&amp;$D$85&amp;$D$86,'CCG data'!$A:$AD,'CCG data'!S$3,FALSE))</f>
        <v>121.8</v>
      </c>
      <c r="I380" s="373"/>
      <c r="J380" s="373">
        <f>IF(OR(ISERROR(VLOOKUP($E380&amp;$D$85&amp;$D$86,'CCG data'!$A:$AD,'CCG data'!T$3,FALSE)),ISBLANK(VLOOKUP($E380&amp;$D$85&amp;$D$86,'CCG data'!$A:$AD,'CCG data'!T$3,FALSE))),"",VLOOKUP($E380&amp;$D$85&amp;$D$86,'CCG data'!$A:$AD,'CCG data'!T$3,FALSE))</f>
        <v>8.8000000000000007</v>
      </c>
      <c r="K380" s="373"/>
      <c r="L380" s="373">
        <f>IF(OR(ISERROR(VLOOKUP($E380&amp;$D$85&amp;$D$86,'CCG data'!$A:$AD,'CCG data'!U$3,FALSE)),ISBLANK(VLOOKUP($E380&amp;$D$85&amp;$D$86,'CCG data'!$A:$AD,'CCG data'!U$3,FALSE))),"",VLOOKUP($E380&amp;$D$85&amp;$D$86,'CCG data'!$A:$AD,'CCG data'!U$3,FALSE))</f>
        <v>27</v>
      </c>
      <c r="M380" s="374"/>
      <c r="N380" s="303">
        <f>IF(OR(ISERROR(VLOOKUP($E380&amp;$D$85&amp;$D$86,'CCG data'!$A:$AD,'CCG data'!G$3,FALSE)),ISBLANK(VLOOKUP($E380&amp;$D$85&amp;$D$86,'CCG data'!$A:$AD,'CCG data'!G$3,FALSE))),"",VLOOKUP($E380&amp;$D$85&amp;$D$86,'CCG data'!$A:$AD,'CCG data'!G$3,FALSE))</f>
        <v>1811</v>
      </c>
      <c r="P380" s="354" t="str">
        <f>IF(OR(ISERROR(VLOOKUP($E380&amp;$D$85&amp;$D$86,'CCG data'!$A:$AD,'CCG data'!B$3,FALSE)),ISBLANK(VLOOKUP($E380&amp;$D$85&amp;$D$86,'CCG data'!$A:$AD,'CCG data'!B$3,FALSE))),"",VLOOKUP($E380&amp;$D$85&amp;$D$86,'CCG data'!$A:$AD,'CCG data'!B$3,FALSE))</f>
        <v/>
      </c>
      <c r="Q380" s="246"/>
      <c r="R380" s="246">
        <f>IF(OR(ISERROR(VLOOKUP($E380&amp;$D$85&amp;$D$86,'CCG data'!$A:$AD,'CCG data'!C$3,FALSE)),ISBLANK(VLOOKUP($E380&amp;$D$85&amp;$D$86,'CCG data'!$A:$AD,'CCG data'!C$3,FALSE))),"",VLOOKUP($E380&amp;$D$85&amp;$D$86,'CCG data'!$A:$AD,'CCG data'!C$3,FALSE))</f>
        <v>0.77857537272225286</v>
      </c>
      <c r="S380" s="246"/>
      <c r="T380" s="246">
        <f>IF(OR(ISERROR(VLOOKUP($E380&amp;$D$85&amp;$D$86,'CCG data'!$A:$AD,'CCG data'!D$3,FALSE)),ISBLANK(VLOOKUP($E380&amp;$D$85&amp;$D$86,'CCG data'!$A:$AD,'CCG data'!D$3,FALSE))),"",VLOOKUP($E380&amp;$D$85&amp;$D$86,'CCG data'!$A:$AD,'CCG data'!D$3,FALSE))</f>
        <v>4.9696300386526782E-2</v>
      </c>
      <c r="U380" s="246"/>
      <c r="V380" s="246">
        <f>IF(OR(ISERROR(VLOOKUP($E380&amp;$D$85&amp;$D$86,'CCG data'!$A:$AD,'CCG data'!E$3,FALSE)),ISBLANK(VLOOKUP($E380&amp;$D$85&amp;$D$86,'CCG data'!$A:$AD,'CCG data'!E$3,FALSE))),"",VLOOKUP($E380&amp;$D$85&amp;$D$86,'CCG data'!$A:$AD,'CCG data'!E$3,FALSE))</f>
        <v>0.17172832689122031</v>
      </c>
      <c r="W380" s="387"/>
      <c r="Z380" s="178">
        <f>IFERROR(VLOOKUP($E380&amp;$D$86, Outliers!$A$4:$P$214,13,FALSE),"0")</f>
        <v>0</v>
      </c>
      <c r="AA380" s="178">
        <f>IFERROR(VLOOKUP($E380&amp;$D$86, Outliers!$A$4:$P$214,14,FALSE),"0")</f>
        <v>1</v>
      </c>
      <c r="AB380" s="178">
        <f>IFERROR(VLOOKUP($E380&amp;$D$86, Outliers!$A$4:$P$214,15,FALSE),"0")</f>
        <v>0</v>
      </c>
    </row>
    <row r="381" spans="4:28" x14ac:dyDescent="0.25">
      <c r="D381" s="301"/>
      <c r="E381" s="107" t="s">
        <v>27</v>
      </c>
      <c r="F381" s="99" t="str">
        <f>IF(P380="","",VLOOKUP($E380&amp;$D$85&amp;$D$86,'CCG data'!$A:$AD,'CCG data'!W$3,FALSE))</f>
        <v/>
      </c>
      <c r="G381" s="100" t="str">
        <f>IF(P380="","",VLOOKUP($E380&amp;$D$85&amp;$D$86,'CCG data'!$A:$AD,'CCG data'!X$3,FALSE))</f>
        <v/>
      </c>
      <c r="H381" s="100">
        <f>IF(R380="","",VLOOKUP($E380&amp;$D$85&amp;$D$86,'CCG data'!$A:$AD,'CCG data'!Y$3,FALSE))</f>
        <v>115.4</v>
      </c>
      <c r="I381" s="100">
        <f>IF(R380="","",VLOOKUP($E380&amp;$D$85&amp;$D$86,'CCG data'!$A:$AD,'CCG data'!Z$3,FALSE))</f>
        <v>128.1</v>
      </c>
      <c r="J381" s="100">
        <f>IF(T380="","",VLOOKUP($E380&amp;$D$85&amp;$D$86,'CCG data'!$A:$AD,'CCG data'!AA$3,FALSE))</f>
        <v>7</v>
      </c>
      <c r="K381" s="100">
        <f>IF(T380="","",VLOOKUP($E380&amp;$D$85&amp;$D$86,'CCG data'!$A:$AD,'CCG data'!AB$3,FALSE))</f>
        <v>10.6</v>
      </c>
      <c r="L381" s="100">
        <f>IF(V380="","",VLOOKUP($E380&amp;$D$85&amp;$D$86,'CCG data'!$A:$AD,'CCG data'!AC$3,FALSE))</f>
        <v>24</v>
      </c>
      <c r="M381" s="100">
        <f>IF(V380="","",VLOOKUP($E380&amp;$D$85&amp;$D$86,'CCG data'!$A:$AD,'CCG data'!AD$3,FALSE))</f>
        <v>30</v>
      </c>
      <c r="N381" s="304"/>
      <c r="P381" s="162" t="str">
        <f>IF(P380="","",VLOOKUP($E380&amp;$D$85&amp;$D$86,'CCG data'!$A:$AD,'CCG data'!I$3,FALSE))</f>
        <v/>
      </c>
      <c r="Q381" s="15" t="str">
        <f>IF(P380="","",VLOOKUP($E380&amp;$D$85&amp;$D$86,'CCG data'!$A:$AD,'CCG data'!J$3,FALSE))</f>
        <v/>
      </c>
      <c r="R381" s="15">
        <f>IF(R380="","",VLOOKUP($E380&amp;$D$85&amp;$D$86,'CCG data'!$A:$AD,'CCG data'!K$3,FALSE))</f>
        <v>0.75900000000000001</v>
      </c>
      <c r="S381" s="15">
        <f>IF(R380="","",VLOOKUP($E380&amp;$D$85&amp;$D$86,'CCG data'!$A:$AD,'CCG data'!L$3,FALSE))</f>
        <v>0.79700000000000004</v>
      </c>
      <c r="T381" s="15">
        <f>IF(T380="","",VLOOKUP($E380&amp;$D$85&amp;$D$86,'CCG data'!$A:$AD,'CCG data'!M$3,FALSE))</f>
        <v>4.1000000000000002E-2</v>
      </c>
      <c r="U381" s="15">
        <f>IF(T380="","",VLOOKUP($E380&amp;$D$85&amp;$D$86,'CCG data'!$A:$AD,'CCG data'!N$3,FALSE))</f>
        <v>6.0999999999999999E-2</v>
      </c>
      <c r="V381" s="15">
        <f>IF(V380="","",VLOOKUP($E380&amp;$D$85&amp;$D$86,'CCG data'!$A:$AD,'CCG data'!O$3,FALSE))</f>
        <v>0.155</v>
      </c>
      <c r="W381" s="142">
        <f>IF(V380="","",VLOOKUP($E380&amp;$D$85&amp;$D$86,'CCG data'!$A:$AD,'CCG data'!P$3,FALSE))</f>
        <v>0.19</v>
      </c>
      <c r="Z381" s="178" t="str">
        <f>IFERROR(VLOOKUP($E381&amp;$D$86, Outliers!$A$4:$P$214,13,FALSE),"0")</f>
        <v>0</v>
      </c>
      <c r="AA381" s="178" t="str">
        <f>IFERROR(VLOOKUP($E381&amp;$D$86, Outliers!$A$4:$P$214,14,FALSE),"0")</f>
        <v>0</v>
      </c>
      <c r="AB381" s="178" t="str">
        <f>IFERROR(VLOOKUP($E381&amp;$D$86, Outliers!$A$4:$P$214,15,FALSE),"0")</f>
        <v>0</v>
      </c>
    </row>
    <row r="382" spans="4:28" ht="15.75" x14ac:dyDescent="0.25">
      <c r="D382" s="301"/>
      <c r="E382" s="108" t="s">
        <v>278</v>
      </c>
      <c r="F382" s="372" t="str">
        <f>IF(OR(ISERROR(VLOOKUP($E382&amp;$D$85&amp;$D$86,'CCG data'!$A:$AD,'CCG data'!R$3,FALSE)),ISBLANK(VLOOKUP($E382&amp;$D$85&amp;$D$86,'CCG data'!$A:$AD,'CCG data'!R$3,FALSE))),"",VLOOKUP($E382&amp;$D$85&amp;$D$86,'CCG data'!$A:$AD,'CCG data'!R$3,FALSE))</f>
        <v/>
      </c>
      <c r="G382" s="373"/>
      <c r="H382" s="373">
        <f>IF(OR(ISERROR(VLOOKUP($E382&amp;$D$85&amp;$D$86,'CCG data'!$A:$AD,'CCG data'!S$3,FALSE)),ISBLANK(VLOOKUP($E382&amp;$D$85&amp;$D$86,'CCG data'!$A:$AD,'CCG data'!S$3,FALSE))),"",VLOOKUP($E382&amp;$D$85&amp;$D$86,'CCG data'!$A:$AD,'CCG data'!S$3,FALSE))</f>
        <v>111.1</v>
      </c>
      <c r="I382" s="373"/>
      <c r="J382" s="373">
        <f>IF(OR(ISERROR(VLOOKUP($E382&amp;$D$85&amp;$D$86,'CCG data'!$A:$AD,'CCG data'!T$3,FALSE)),ISBLANK(VLOOKUP($E382&amp;$D$85&amp;$D$86,'CCG data'!$A:$AD,'CCG data'!T$3,FALSE))),"",VLOOKUP($E382&amp;$D$85&amp;$D$86,'CCG data'!$A:$AD,'CCG data'!T$3,FALSE))</f>
        <v>16.2</v>
      </c>
      <c r="K382" s="373"/>
      <c r="L382" s="373">
        <f>IF(OR(ISERROR(VLOOKUP($E382&amp;$D$85&amp;$D$86,'CCG data'!$A:$AD,'CCG data'!U$3,FALSE)),ISBLANK(VLOOKUP($E382&amp;$D$85&amp;$D$86,'CCG data'!$A:$AD,'CCG data'!U$3,FALSE))),"",VLOOKUP($E382&amp;$D$85&amp;$D$86,'CCG data'!$A:$AD,'CCG data'!U$3,FALSE))</f>
        <v>28.8</v>
      </c>
      <c r="M382" s="374"/>
      <c r="N382" s="303">
        <f>IF(OR(ISERROR(VLOOKUP($E382&amp;$D$85&amp;$D$86,'CCG data'!$A:$AD,'CCG data'!G$3,FALSE)),ISBLANK(VLOOKUP($E382&amp;$D$85&amp;$D$86,'CCG data'!$A:$AD,'CCG data'!G$3,FALSE))),"",VLOOKUP($E382&amp;$D$85&amp;$D$86,'CCG data'!$A:$AD,'CCG data'!G$3,FALSE))</f>
        <v>421</v>
      </c>
      <c r="P382" s="354" t="str">
        <f>IF(OR(ISERROR(VLOOKUP($E382&amp;$D$85&amp;$D$86,'CCG data'!$A:$AD,'CCG data'!B$3,FALSE)),ISBLANK(VLOOKUP($E382&amp;$D$85&amp;$D$86,'CCG data'!$A:$AD,'CCG data'!B$3,FALSE))),"",VLOOKUP($E382&amp;$D$85&amp;$D$86,'CCG data'!$A:$AD,'CCG data'!B$3,FALSE))</f>
        <v/>
      </c>
      <c r="Q382" s="246"/>
      <c r="R382" s="246">
        <f>IF(OR(ISERROR(VLOOKUP($E382&amp;$D$85&amp;$D$86,'CCG data'!$A:$AD,'CCG data'!C$3,FALSE)),ISBLANK(VLOOKUP($E382&amp;$D$85&amp;$D$86,'CCG data'!$A:$AD,'CCG data'!C$3,FALSE))),"",VLOOKUP($E382&amp;$D$85&amp;$D$86,'CCG data'!$A:$AD,'CCG data'!C$3,FALSE))</f>
        <v>0.71733966745843225</v>
      </c>
      <c r="S382" s="246"/>
      <c r="T382" s="246">
        <f>IF(OR(ISERROR(VLOOKUP($E382&amp;$D$85&amp;$D$86,'CCG data'!$A:$AD,'CCG data'!D$3,FALSE)),ISBLANK(VLOOKUP($E382&amp;$D$85&amp;$D$86,'CCG data'!$A:$AD,'CCG data'!D$3,FALSE))),"",VLOOKUP($E382&amp;$D$85&amp;$D$86,'CCG data'!$A:$AD,'CCG data'!D$3,FALSE))</f>
        <v>9.0261282660332537E-2</v>
      </c>
      <c r="U382" s="246"/>
      <c r="V382" s="246">
        <f>IF(OR(ISERROR(VLOOKUP($E382&amp;$D$85&amp;$D$86,'CCG data'!$A:$AD,'CCG data'!E$3,FALSE)),ISBLANK(VLOOKUP($E382&amp;$D$85&amp;$D$86,'CCG data'!$A:$AD,'CCG data'!E$3,FALSE))),"",VLOOKUP($E382&amp;$D$85&amp;$D$86,'CCG data'!$A:$AD,'CCG data'!E$3,FALSE))</f>
        <v>0.19239904988123516</v>
      </c>
      <c r="W382" s="387"/>
      <c r="Z382" s="178">
        <f>IFERROR(VLOOKUP($E382&amp;$D$86, Outliers!$A$4:$P$214,13,FALSE),"0")</f>
        <v>0</v>
      </c>
      <c r="AA382" s="178">
        <f>IFERROR(VLOOKUP($E382&amp;$D$86, Outliers!$A$4:$P$214,14,FALSE),"0")</f>
        <v>0</v>
      </c>
      <c r="AB382" s="178">
        <f>IFERROR(VLOOKUP($E382&amp;$D$86, Outliers!$A$4:$P$214,15,FALSE),"0")</f>
        <v>0</v>
      </c>
    </row>
    <row r="383" spans="4:28" x14ac:dyDescent="0.25">
      <c r="D383" s="301"/>
      <c r="E383" s="107" t="s">
        <v>27</v>
      </c>
      <c r="F383" s="99" t="str">
        <f>IF(P382="","",VLOOKUP($E382&amp;$D$85&amp;$D$86,'CCG data'!$A:$AD,'CCG data'!W$3,FALSE))</f>
        <v/>
      </c>
      <c r="G383" s="100" t="str">
        <f>IF(P382="","",VLOOKUP($E382&amp;$D$85&amp;$D$86,'CCG data'!$A:$AD,'CCG data'!X$3,FALSE))</f>
        <v/>
      </c>
      <c r="H383" s="100">
        <f>IF(R382="","",VLOOKUP($E382&amp;$D$85&amp;$D$86,'CCG data'!$A:$AD,'CCG data'!Y$3,FALSE))</f>
        <v>98.6</v>
      </c>
      <c r="I383" s="100">
        <f>IF(R382="","",VLOOKUP($E382&amp;$D$85&amp;$D$86,'CCG data'!$A:$AD,'CCG data'!Z$3,FALSE))</f>
        <v>123.7</v>
      </c>
      <c r="J383" s="100">
        <f>IF(T382="","",VLOOKUP($E382&amp;$D$85&amp;$D$86,'CCG data'!$A:$AD,'CCG data'!AA$3,FALSE))</f>
        <v>11.1</v>
      </c>
      <c r="K383" s="100">
        <f>IF(T382="","",VLOOKUP($E382&amp;$D$85&amp;$D$86,'CCG data'!$A:$AD,'CCG data'!AB$3,FALSE))</f>
        <v>21.4</v>
      </c>
      <c r="L383" s="100">
        <f>IF(V382="","",VLOOKUP($E382&amp;$D$85&amp;$D$86,'CCG data'!$A:$AD,'CCG data'!AC$3,FALSE))</f>
        <v>22.5</v>
      </c>
      <c r="M383" s="100">
        <f>IF(V382="","",VLOOKUP($E382&amp;$D$85&amp;$D$86,'CCG data'!$A:$AD,'CCG data'!AD$3,FALSE))</f>
        <v>35.1</v>
      </c>
      <c r="N383" s="304"/>
      <c r="P383" s="162" t="str">
        <f>IF(P382="","",VLOOKUP($E382&amp;$D$85&amp;$D$86,'CCG data'!$A:$AD,'CCG data'!I$3,FALSE))</f>
        <v/>
      </c>
      <c r="Q383" s="15" t="str">
        <f>IF(P382="","",VLOOKUP($E382&amp;$D$85&amp;$D$86,'CCG data'!$A:$AD,'CCG data'!J$3,FALSE))</f>
        <v/>
      </c>
      <c r="R383" s="15">
        <f>IF(R382="","",VLOOKUP($E382&amp;$D$85&amp;$D$86,'CCG data'!$A:$AD,'CCG data'!K$3,FALSE))</f>
        <v>0.67300000000000004</v>
      </c>
      <c r="S383" s="15">
        <f>IF(R382="","",VLOOKUP($E382&amp;$D$85&amp;$D$86,'CCG data'!$A:$AD,'CCG data'!L$3,FALSE))</f>
        <v>0.75800000000000001</v>
      </c>
      <c r="T383" s="15">
        <f>IF(T382="","",VLOOKUP($E382&amp;$D$85&amp;$D$86,'CCG data'!$A:$AD,'CCG data'!M$3,FALSE))</f>
        <v>6.6000000000000003E-2</v>
      </c>
      <c r="U383" s="15">
        <f>IF(T382="","",VLOOKUP($E382&amp;$D$85&amp;$D$86,'CCG data'!$A:$AD,'CCG data'!N$3,FALSE))</f>
        <v>0.121</v>
      </c>
      <c r="V383" s="15">
        <f>IF(V382="","",VLOOKUP($E382&amp;$D$85&amp;$D$86,'CCG data'!$A:$AD,'CCG data'!O$3,FALSE))</f>
        <v>0.158</v>
      </c>
      <c r="W383" s="142">
        <f>IF(V382="","",VLOOKUP($E382&amp;$D$85&amp;$D$86,'CCG data'!$A:$AD,'CCG data'!P$3,FALSE))</f>
        <v>0.23300000000000001</v>
      </c>
      <c r="Z383" s="178" t="str">
        <f>IFERROR(VLOOKUP($E383&amp;$D$86, Outliers!$A$4:$P$214,13,FALSE),"0")</f>
        <v>0</v>
      </c>
      <c r="AA383" s="178" t="str">
        <f>IFERROR(VLOOKUP($E383&amp;$D$86, Outliers!$A$4:$P$214,14,FALSE),"0")</f>
        <v>0</v>
      </c>
      <c r="AB383" s="178" t="str">
        <f>IFERROR(VLOOKUP($E383&amp;$D$86, Outliers!$A$4:$P$214,15,FALSE),"0")</f>
        <v>0</v>
      </c>
    </row>
    <row r="384" spans="4:28" ht="15.75" x14ac:dyDescent="0.25">
      <c r="D384" s="301"/>
      <c r="E384" s="108" t="s">
        <v>279</v>
      </c>
      <c r="F384" s="372" t="str">
        <f>IF(OR(ISERROR(VLOOKUP($E384&amp;$D$85&amp;$D$86,'CCG data'!$A:$AD,'CCG data'!R$3,FALSE)),ISBLANK(VLOOKUP($E384&amp;$D$85&amp;$D$86,'CCG data'!$A:$AD,'CCG data'!R$3,FALSE))),"",VLOOKUP($E384&amp;$D$85&amp;$D$86,'CCG data'!$A:$AD,'CCG data'!R$3,FALSE))</f>
        <v/>
      </c>
      <c r="G384" s="373"/>
      <c r="H384" s="373">
        <f>IF(OR(ISERROR(VLOOKUP($E384&amp;$D$85&amp;$D$86,'CCG data'!$A:$AD,'CCG data'!S$3,FALSE)),ISBLANK(VLOOKUP($E384&amp;$D$85&amp;$D$86,'CCG data'!$A:$AD,'CCG data'!S$3,FALSE))),"",VLOOKUP($E384&amp;$D$85&amp;$D$86,'CCG data'!$A:$AD,'CCG data'!S$3,FALSE))</f>
        <v>181.8</v>
      </c>
      <c r="I384" s="373"/>
      <c r="J384" s="373">
        <f>IF(OR(ISERROR(VLOOKUP($E384&amp;$D$85&amp;$D$86,'CCG data'!$A:$AD,'CCG data'!T$3,FALSE)),ISBLANK(VLOOKUP($E384&amp;$D$85&amp;$D$86,'CCG data'!$A:$AD,'CCG data'!T$3,FALSE))),"",VLOOKUP($E384&amp;$D$85&amp;$D$86,'CCG data'!$A:$AD,'CCG data'!T$3,FALSE))</f>
        <v>12.7</v>
      </c>
      <c r="K384" s="373"/>
      <c r="L384" s="373">
        <f>IF(OR(ISERROR(VLOOKUP($E384&amp;$D$85&amp;$D$86,'CCG data'!$A:$AD,'CCG data'!U$3,FALSE)),ISBLANK(VLOOKUP($E384&amp;$D$85&amp;$D$86,'CCG data'!$A:$AD,'CCG data'!U$3,FALSE))),"",VLOOKUP($E384&amp;$D$85&amp;$D$86,'CCG data'!$A:$AD,'CCG data'!U$3,FALSE))</f>
        <v>36.5</v>
      </c>
      <c r="M384" s="374"/>
      <c r="N384" s="303">
        <f>IF(OR(ISERROR(VLOOKUP($E384&amp;$D$85&amp;$D$86,'CCG data'!$A:$AD,'CCG data'!G$3,FALSE)),ISBLANK(VLOOKUP($E384&amp;$D$85&amp;$D$86,'CCG data'!$A:$AD,'CCG data'!G$3,FALSE))),"",VLOOKUP($E384&amp;$D$85&amp;$D$86,'CCG data'!$A:$AD,'CCG data'!G$3,FALSE))</f>
        <v>1666</v>
      </c>
      <c r="P384" s="354" t="str">
        <f>IF(OR(ISERROR(VLOOKUP($E384&amp;$D$85&amp;$D$86,'CCG data'!$A:$AD,'CCG data'!B$3,FALSE)),ISBLANK(VLOOKUP($E384&amp;$D$85&amp;$D$86,'CCG data'!$A:$AD,'CCG data'!B$3,FALSE))),"",VLOOKUP($E384&amp;$D$85&amp;$D$86,'CCG data'!$A:$AD,'CCG data'!B$3,FALSE))</f>
        <v/>
      </c>
      <c r="Q384" s="246"/>
      <c r="R384" s="246">
        <f>IF(OR(ISERROR(VLOOKUP($E384&amp;$D$85&amp;$D$86,'CCG data'!$A:$AD,'CCG data'!C$3,FALSE)),ISBLANK(VLOOKUP($E384&amp;$D$85&amp;$D$86,'CCG data'!$A:$AD,'CCG data'!C$3,FALSE))),"",VLOOKUP($E384&amp;$D$85&amp;$D$86,'CCG data'!$A:$AD,'CCG data'!C$3,FALSE))</f>
        <v>0.78751500600240099</v>
      </c>
      <c r="S384" s="246"/>
      <c r="T384" s="246">
        <f>IF(OR(ISERROR(VLOOKUP($E384&amp;$D$85&amp;$D$86,'CCG data'!$A:$AD,'CCG data'!D$3,FALSE)),ISBLANK(VLOOKUP($E384&amp;$D$85&amp;$D$86,'CCG data'!$A:$AD,'CCG data'!D$3,FALSE))),"",VLOOKUP($E384&amp;$D$85&amp;$D$86,'CCG data'!$A:$AD,'CCG data'!D$3,FALSE))</f>
        <v>5.1020408163265307E-2</v>
      </c>
      <c r="U384" s="246"/>
      <c r="V384" s="246">
        <f>IF(OR(ISERROR(VLOOKUP($E384&amp;$D$85&amp;$D$86,'CCG data'!$A:$AD,'CCG data'!E$3,FALSE)),ISBLANK(VLOOKUP($E384&amp;$D$85&amp;$D$86,'CCG data'!$A:$AD,'CCG data'!E$3,FALSE))),"",VLOOKUP($E384&amp;$D$85&amp;$D$86,'CCG data'!$A:$AD,'CCG data'!E$3,FALSE))</f>
        <v>0.16146458583433373</v>
      </c>
      <c r="W384" s="387"/>
      <c r="Z384" s="178">
        <f>IFERROR(VLOOKUP($E384&amp;$D$86, Outliers!$A$4:$P$214,13,FALSE),"0")</f>
        <v>1</v>
      </c>
      <c r="AA384" s="178">
        <f>IFERROR(VLOOKUP($E384&amp;$D$86, Outliers!$A$4:$P$214,14,FALSE),"0")</f>
        <v>0</v>
      </c>
      <c r="AB384" s="178">
        <f>IFERROR(VLOOKUP($E384&amp;$D$86, Outliers!$A$4:$P$214,15,FALSE),"0")</f>
        <v>0</v>
      </c>
    </row>
    <row r="385" spans="4:28" x14ac:dyDescent="0.25">
      <c r="D385" s="301"/>
      <c r="E385" s="107" t="s">
        <v>27</v>
      </c>
      <c r="F385" s="99" t="str">
        <f>IF(P384="","",VLOOKUP($E384&amp;$D$85&amp;$D$86,'CCG data'!$A:$AD,'CCG data'!W$3,FALSE))</f>
        <v/>
      </c>
      <c r="G385" s="100" t="str">
        <f>IF(P384="","",VLOOKUP($E384&amp;$D$85&amp;$D$86,'CCG data'!$A:$AD,'CCG data'!X$3,FALSE))</f>
        <v/>
      </c>
      <c r="H385" s="100">
        <f>IF(R384="","",VLOOKUP($E384&amp;$D$85&amp;$D$86,'CCG data'!$A:$AD,'CCG data'!Y$3,FALSE))</f>
        <v>172</v>
      </c>
      <c r="I385" s="100">
        <f>IF(R384="","",VLOOKUP($E384&amp;$D$85&amp;$D$86,'CCG data'!$A:$AD,'CCG data'!Z$3,FALSE))</f>
        <v>191.7</v>
      </c>
      <c r="J385" s="100">
        <f>IF(T384="","",VLOOKUP($E384&amp;$D$85&amp;$D$86,'CCG data'!$A:$AD,'CCG data'!AA$3,FALSE))</f>
        <v>10</v>
      </c>
      <c r="K385" s="100">
        <f>IF(T384="","",VLOOKUP($E384&amp;$D$85&amp;$D$86,'CCG data'!$A:$AD,'CCG data'!AB$3,FALSE))</f>
        <v>15.4</v>
      </c>
      <c r="L385" s="100">
        <f>IF(V384="","",VLOOKUP($E384&amp;$D$85&amp;$D$86,'CCG data'!$A:$AD,'CCG data'!AC$3,FALSE))</f>
        <v>32.200000000000003</v>
      </c>
      <c r="M385" s="100">
        <f>IF(V384="","",VLOOKUP($E384&amp;$D$85&amp;$D$86,'CCG data'!$A:$AD,'CCG data'!AD$3,FALSE))</f>
        <v>40.9</v>
      </c>
      <c r="N385" s="304"/>
      <c r="P385" s="162" t="str">
        <f>IF(P384="","",VLOOKUP($E384&amp;$D$85&amp;$D$86,'CCG data'!$A:$AD,'CCG data'!I$3,FALSE))</f>
        <v/>
      </c>
      <c r="Q385" s="15" t="str">
        <f>IF(P384="","",VLOOKUP($E384&amp;$D$85&amp;$D$86,'CCG data'!$A:$AD,'CCG data'!J$3,FALSE))</f>
        <v/>
      </c>
      <c r="R385" s="15">
        <f>IF(R384="","",VLOOKUP($E384&amp;$D$85&amp;$D$86,'CCG data'!$A:$AD,'CCG data'!K$3,FALSE))</f>
        <v>0.76700000000000002</v>
      </c>
      <c r="S385" s="15">
        <f>IF(R384="","",VLOOKUP($E384&amp;$D$85&amp;$D$86,'CCG data'!$A:$AD,'CCG data'!L$3,FALSE))</f>
        <v>0.80600000000000005</v>
      </c>
      <c r="T385" s="15">
        <f>IF(T384="","",VLOOKUP($E384&amp;$D$85&amp;$D$86,'CCG data'!$A:$AD,'CCG data'!M$3,FALSE))</f>
        <v>4.1000000000000002E-2</v>
      </c>
      <c r="U385" s="15">
        <f>IF(T384="","",VLOOKUP($E384&amp;$D$85&amp;$D$86,'CCG data'!$A:$AD,'CCG data'!N$3,FALSE))</f>
        <v>6.3E-2</v>
      </c>
      <c r="V385" s="15">
        <f>IF(V384="","",VLOOKUP($E384&amp;$D$85&amp;$D$86,'CCG data'!$A:$AD,'CCG data'!O$3,FALSE))</f>
        <v>0.14499999999999999</v>
      </c>
      <c r="W385" s="142">
        <f>IF(V384="","",VLOOKUP($E384&amp;$D$85&amp;$D$86,'CCG data'!$A:$AD,'CCG data'!P$3,FALSE))</f>
        <v>0.18</v>
      </c>
      <c r="Z385" s="178" t="str">
        <f>IFERROR(VLOOKUP($E385&amp;$D$86, Outliers!$A$4:$P$214,13,FALSE),"0")</f>
        <v>0</v>
      </c>
      <c r="AA385" s="178" t="str">
        <f>IFERROR(VLOOKUP($E385&amp;$D$86, Outliers!$A$4:$P$214,14,FALSE),"0")</f>
        <v>0</v>
      </c>
      <c r="AB385" s="178" t="str">
        <f>IFERROR(VLOOKUP($E385&amp;$D$86, Outliers!$A$4:$P$214,15,FALSE),"0")</f>
        <v>0</v>
      </c>
    </row>
    <row r="386" spans="4:28" ht="15.75" x14ac:dyDescent="0.25">
      <c r="D386" s="301"/>
      <c r="E386" s="108" t="s">
        <v>280</v>
      </c>
      <c r="F386" s="372" t="str">
        <f>IF(OR(ISERROR(VLOOKUP($E386&amp;$D$85&amp;$D$86,'CCG data'!$A:$AD,'CCG data'!R$3,FALSE)),ISBLANK(VLOOKUP($E386&amp;$D$85&amp;$D$86,'CCG data'!$A:$AD,'CCG data'!R$3,FALSE))),"",VLOOKUP($E386&amp;$D$85&amp;$D$86,'CCG data'!$A:$AD,'CCG data'!R$3,FALSE))</f>
        <v/>
      </c>
      <c r="G386" s="373"/>
      <c r="H386" s="373">
        <f>IF(OR(ISERROR(VLOOKUP($E386&amp;$D$85&amp;$D$86,'CCG data'!$A:$AD,'CCG data'!S$3,FALSE)),ISBLANK(VLOOKUP($E386&amp;$D$85&amp;$D$86,'CCG data'!$A:$AD,'CCG data'!S$3,FALSE))),"",VLOOKUP($E386&amp;$D$85&amp;$D$86,'CCG data'!$A:$AD,'CCG data'!S$3,FALSE))</f>
        <v>135.69999999999999</v>
      </c>
      <c r="I386" s="373"/>
      <c r="J386" s="373">
        <f>IF(OR(ISERROR(VLOOKUP($E386&amp;$D$85&amp;$D$86,'CCG data'!$A:$AD,'CCG data'!T$3,FALSE)),ISBLANK(VLOOKUP($E386&amp;$D$85&amp;$D$86,'CCG data'!$A:$AD,'CCG data'!T$3,FALSE))),"",VLOOKUP($E386&amp;$D$85&amp;$D$86,'CCG data'!$A:$AD,'CCG data'!T$3,FALSE))</f>
        <v>21.2</v>
      </c>
      <c r="K386" s="373"/>
      <c r="L386" s="373">
        <f>IF(OR(ISERROR(VLOOKUP($E386&amp;$D$85&amp;$D$86,'CCG data'!$A:$AD,'CCG data'!U$3,FALSE)),ISBLANK(VLOOKUP($E386&amp;$D$85&amp;$D$86,'CCG data'!$A:$AD,'CCG data'!U$3,FALSE))),"",VLOOKUP($E386&amp;$D$85&amp;$D$86,'CCG data'!$A:$AD,'CCG data'!U$3,FALSE))</f>
        <v>26.6</v>
      </c>
      <c r="M386" s="374"/>
      <c r="N386" s="303">
        <f>IF(OR(ISERROR(VLOOKUP($E386&amp;$D$85&amp;$D$86,'CCG data'!$A:$AD,'CCG data'!G$3,FALSE)),ISBLANK(VLOOKUP($E386&amp;$D$85&amp;$D$86,'CCG data'!$A:$AD,'CCG data'!G$3,FALSE))),"",VLOOKUP($E386&amp;$D$85&amp;$D$86,'CCG data'!$A:$AD,'CCG data'!G$3,FALSE))</f>
        <v>3750</v>
      </c>
      <c r="P386" s="354" t="str">
        <f>IF(OR(ISERROR(VLOOKUP($E386&amp;$D$85&amp;$D$86,'CCG data'!$A:$AD,'CCG data'!B$3,FALSE)),ISBLANK(VLOOKUP($E386&amp;$D$85&amp;$D$86,'CCG data'!$A:$AD,'CCG data'!B$3,FALSE))),"",VLOOKUP($E386&amp;$D$85&amp;$D$86,'CCG data'!$A:$AD,'CCG data'!B$3,FALSE))</f>
        <v/>
      </c>
      <c r="Q386" s="246"/>
      <c r="R386" s="246">
        <f>IF(OR(ISERROR(VLOOKUP($E386&amp;$D$85&amp;$D$86,'CCG data'!$A:$AD,'CCG data'!C$3,FALSE)),ISBLANK(VLOOKUP($E386&amp;$D$85&amp;$D$86,'CCG data'!$A:$AD,'CCG data'!C$3,FALSE))),"",VLOOKUP($E386&amp;$D$85&amp;$D$86,'CCG data'!$A:$AD,'CCG data'!C$3,FALSE))</f>
        <v>0.74826666666666664</v>
      </c>
      <c r="S386" s="246"/>
      <c r="T386" s="246">
        <f>IF(OR(ISERROR(VLOOKUP($E386&amp;$D$85&amp;$D$86,'CCG data'!$A:$AD,'CCG data'!D$3,FALSE)),ISBLANK(VLOOKUP($E386&amp;$D$85&amp;$D$86,'CCG data'!$A:$AD,'CCG data'!D$3,FALSE))),"",VLOOKUP($E386&amp;$D$85&amp;$D$86,'CCG data'!$A:$AD,'CCG data'!D$3,FALSE))</f>
        <v>0.10639999999999999</v>
      </c>
      <c r="U386" s="246"/>
      <c r="V386" s="246">
        <f>IF(OR(ISERROR(VLOOKUP($E386&amp;$D$85&amp;$D$86,'CCG data'!$A:$AD,'CCG data'!E$3,FALSE)),ISBLANK(VLOOKUP($E386&amp;$D$85&amp;$D$86,'CCG data'!$A:$AD,'CCG data'!E$3,FALSE))),"",VLOOKUP($E386&amp;$D$85&amp;$D$86,'CCG data'!$A:$AD,'CCG data'!E$3,FALSE))</f>
        <v>0.14533333333333334</v>
      </c>
      <c r="W386" s="387"/>
      <c r="Z386" s="178">
        <f>IFERROR(VLOOKUP($E386&amp;$D$86, Outliers!$A$4:$P$214,13,FALSE),"0")</f>
        <v>1</v>
      </c>
      <c r="AA386" s="178">
        <f>IFERROR(VLOOKUP($E386&amp;$D$86, Outliers!$A$4:$P$214,14,FALSE),"0")</f>
        <v>1</v>
      </c>
      <c r="AB386" s="178">
        <f>IFERROR(VLOOKUP($E386&amp;$D$86, Outliers!$A$4:$P$214,15,FALSE),"0")</f>
        <v>0</v>
      </c>
    </row>
    <row r="387" spans="4:28" x14ac:dyDescent="0.25">
      <c r="D387" s="301"/>
      <c r="E387" s="107" t="s">
        <v>27</v>
      </c>
      <c r="F387" s="99" t="str">
        <f>IF(P386="","",VLOOKUP($E386&amp;$D$85&amp;$D$86,'CCG data'!$A:$AD,'CCG data'!W$3,FALSE))</f>
        <v/>
      </c>
      <c r="G387" s="100" t="str">
        <f>IF(P386="","",VLOOKUP($E386&amp;$D$85&amp;$D$86,'CCG data'!$A:$AD,'CCG data'!X$3,FALSE))</f>
        <v/>
      </c>
      <c r="H387" s="100">
        <f>IF(R386="","",VLOOKUP($E386&amp;$D$85&amp;$D$86,'CCG data'!$A:$AD,'CCG data'!Y$3,FALSE))</f>
        <v>130.6</v>
      </c>
      <c r="I387" s="100">
        <f>IF(R386="","",VLOOKUP($E386&amp;$D$85&amp;$D$86,'CCG data'!$A:$AD,'CCG data'!Z$3,FALSE))</f>
        <v>140.69999999999999</v>
      </c>
      <c r="J387" s="100">
        <f>IF(T386="","",VLOOKUP($E386&amp;$D$85&amp;$D$86,'CCG data'!$A:$AD,'CCG data'!AA$3,FALSE))</f>
        <v>19.100000000000001</v>
      </c>
      <c r="K387" s="100">
        <f>IF(T386="","",VLOOKUP($E386&amp;$D$85&amp;$D$86,'CCG data'!$A:$AD,'CCG data'!AB$3,FALSE))</f>
        <v>23.2</v>
      </c>
      <c r="L387" s="100">
        <f>IF(V386="","",VLOOKUP($E386&amp;$D$85&amp;$D$86,'CCG data'!$A:$AD,'CCG data'!AC$3,FALSE))</f>
        <v>24.4</v>
      </c>
      <c r="M387" s="100">
        <f>IF(V386="","",VLOOKUP($E386&amp;$D$85&amp;$D$86,'CCG data'!$A:$AD,'CCG data'!AD$3,FALSE))</f>
        <v>28.9</v>
      </c>
      <c r="N387" s="304"/>
      <c r="P387" s="162" t="str">
        <f>IF(P386="","",VLOOKUP($E386&amp;$D$85&amp;$D$86,'CCG data'!$A:$AD,'CCG data'!I$3,FALSE))</f>
        <v/>
      </c>
      <c r="Q387" s="15" t="str">
        <f>IF(P386="","",VLOOKUP($E386&amp;$D$85&amp;$D$86,'CCG data'!$A:$AD,'CCG data'!J$3,FALSE))</f>
        <v/>
      </c>
      <c r="R387" s="15">
        <f>IF(R386="","",VLOOKUP($E386&amp;$D$85&amp;$D$86,'CCG data'!$A:$AD,'CCG data'!K$3,FALSE))</f>
        <v>0.73399999999999999</v>
      </c>
      <c r="S387" s="15">
        <f>IF(R386="","",VLOOKUP($E386&amp;$D$85&amp;$D$86,'CCG data'!$A:$AD,'CCG data'!L$3,FALSE))</f>
        <v>0.76200000000000001</v>
      </c>
      <c r="T387" s="15">
        <f>IF(T386="","",VLOOKUP($E386&amp;$D$85&amp;$D$86,'CCG data'!$A:$AD,'CCG data'!M$3,FALSE))</f>
        <v>9.7000000000000003E-2</v>
      </c>
      <c r="U387" s="15">
        <f>IF(T386="","",VLOOKUP($E386&amp;$D$85&amp;$D$86,'CCG data'!$A:$AD,'CCG data'!N$3,FALSE))</f>
        <v>0.11700000000000001</v>
      </c>
      <c r="V387" s="15">
        <f>IF(V386="","",VLOOKUP($E386&amp;$D$85&amp;$D$86,'CCG data'!$A:$AD,'CCG data'!O$3,FALSE))</f>
        <v>0.13400000000000001</v>
      </c>
      <c r="W387" s="142">
        <f>IF(V386="","",VLOOKUP($E386&amp;$D$85&amp;$D$86,'CCG data'!$A:$AD,'CCG data'!P$3,FALSE))</f>
        <v>0.157</v>
      </c>
      <c r="Z387" s="178" t="str">
        <f>IFERROR(VLOOKUP($E387&amp;$D$86, Outliers!$A$4:$P$214,13,FALSE),"0")</f>
        <v>0</v>
      </c>
      <c r="AA387" s="178" t="str">
        <f>IFERROR(VLOOKUP($E387&amp;$D$86, Outliers!$A$4:$P$214,14,FALSE),"0")</f>
        <v>0</v>
      </c>
      <c r="AB387" s="178" t="str">
        <f>IFERROR(VLOOKUP($E387&amp;$D$86, Outliers!$A$4:$P$214,15,FALSE),"0")</f>
        <v>0</v>
      </c>
    </row>
    <row r="388" spans="4:28" ht="15.75" x14ac:dyDescent="0.25">
      <c r="D388" s="301"/>
      <c r="E388" s="108" t="s">
        <v>281</v>
      </c>
      <c r="F388" s="372" t="str">
        <f>IF(OR(ISERROR(VLOOKUP($E388&amp;$D$85&amp;$D$86,'CCG data'!$A:$AD,'CCG data'!R$3,FALSE)),ISBLANK(VLOOKUP($E388&amp;$D$85&amp;$D$86,'CCG data'!$A:$AD,'CCG data'!R$3,FALSE))),"",VLOOKUP($E388&amp;$D$85&amp;$D$86,'CCG data'!$A:$AD,'CCG data'!R$3,FALSE))</f>
        <v/>
      </c>
      <c r="G388" s="373"/>
      <c r="H388" s="373">
        <f>IF(OR(ISERROR(VLOOKUP($E388&amp;$D$85&amp;$D$86,'CCG data'!$A:$AD,'CCG data'!S$3,FALSE)),ISBLANK(VLOOKUP($E388&amp;$D$85&amp;$D$86,'CCG data'!$A:$AD,'CCG data'!S$3,FALSE))),"",VLOOKUP($E388&amp;$D$85&amp;$D$86,'CCG data'!$A:$AD,'CCG data'!S$3,FALSE))</f>
        <v>123.3</v>
      </c>
      <c r="I388" s="373"/>
      <c r="J388" s="373">
        <f>IF(OR(ISERROR(VLOOKUP($E388&amp;$D$85&amp;$D$86,'CCG data'!$A:$AD,'CCG data'!T$3,FALSE)),ISBLANK(VLOOKUP($E388&amp;$D$85&amp;$D$86,'CCG data'!$A:$AD,'CCG data'!T$3,FALSE))),"",VLOOKUP($E388&amp;$D$85&amp;$D$86,'CCG data'!$A:$AD,'CCG data'!T$3,FALSE))</f>
        <v>21.4</v>
      </c>
      <c r="K388" s="373"/>
      <c r="L388" s="373">
        <f>IF(OR(ISERROR(VLOOKUP($E388&amp;$D$85&amp;$D$86,'CCG data'!$A:$AD,'CCG data'!U$3,FALSE)),ISBLANK(VLOOKUP($E388&amp;$D$85&amp;$D$86,'CCG data'!$A:$AD,'CCG data'!U$3,FALSE))),"",VLOOKUP($E388&amp;$D$85&amp;$D$86,'CCG data'!$A:$AD,'CCG data'!U$3,FALSE))</f>
        <v>18.7</v>
      </c>
      <c r="M388" s="374"/>
      <c r="N388" s="303">
        <f>IF(OR(ISERROR(VLOOKUP($E388&amp;$D$85&amp;$D$86,'CCG data'!$A:$AD,'CCG data'!G$3,FALSE)),ISBLANK(VLOOKUP($E388&amp;$D$85&amp;$D$86,'CCG data'!$A:$AD,'CCG data'!G$3,FALSE))),"",VLOOKUP($E388&amp;$D$85&amp;$D$86,'CCG data'!$A:$AD,'CCG data'!G$3,FALSE))</f>
        <v>962</v>
      </c>
      <c r="P388" s="354" t="str">
        <f>IF(OR(ISERROR(VLOOKUP($E388&amp;$D$85&amp;$D$86,'CCG data'!$A:$AD,'CCG data'!B$3,FALSE)),ISBLANK(VLOOKUP($E388&amp;$D$85&amp;$D$86,'CCG data'!$A:$AD,'CCG data'!B$3,FALSE))),"",VLOOKUP($E388&amp;$D$85&amp;$D$86,'CCG data'!$A:$AD,'CCG data'!B$3,FALSE))</f>
        <v/>
      </c>
      <c r="Q388" s="246"/>
      <c r="R388" s="246">
        <f>IF(OR(ISERROR(VLOOKUP($E388&amp;$D$85&amp;$D$86,'CCG data'!$A:$AD,'CCG data'!C$3,FALSE)),ISBLANK(VLOOKUP($E388&amp;$D$85&amp;$D$86,'CCG data'!$A:$AD,'CCG data'!C$3,FALSE))),"",VLOOKUP($E388&amp;$D$85&amp;$D$86,'CCG data'!$A:$AD,'CCG data'!C$3,FALSE))</f>
        <v>0.76611226611226613</v>
      </c>
      <c r="S388" s="246"/>
      <c r="T388" s="246">
        <f>IF(OR(ISERROR(VLOOKUP($E388&amp;$D$85&amp;$D$86,'CCG data'!$A:$AD,'CCG data'!D$3,FALSE)),ISBLANK(VLOOKUP($E388&amp;$D$85&amp;$D$86,'CCG data'!$A:$AD,'CCG data'!D$3,FALSE))),"",VLOOKUP($E388&amp;$D$85&amp;$D$86,'CCG data'!$A:$AD,'CCG data'!D$3,FALSE))</f>
        <v>0.11642411642411643</v>
      </c>
      <c r="U388" s="246"/>
      <c r="V388" s="246">
        <f>IF(OR(ISERROR(VLOOKUP($E388&amp;$D$85&amp;$D$86,'CCG data'!$A:$AD,'CCG data'!E$3,FALSE)),ISBLANK(VLOOKUP($E388&amp;$D$85&amp;$D$86,'CCG data'!$A:$AD,'CCG data'!E$3,FALSE))),"",VLOOKUP($E388&amp;$D$85&amp;$D$86,'CCG data'!$A:$AD,'CCG data'!E$3,FALSE))</f>
        <v>0.11746361746361747</v>
      </c>
      <c r="W388" s="387"/>
      <c r="Z388" s="178">
        <f>IFERROR(VLOOKUP($E388&amp;$D$86, Outliers!$A$4:$P$214,13,FALSE),"0")</f>
        <v>0</v>
      </c>
      <c r="AA388" s="178">
        <f>IFERROR(VLOOKUP($E388&amp;$D$86, Outliers!$A$4:$P$214,14,FALSE),"0")</f>
        <v>0</v>
      </c>
      <c r="AB388" s="178">
        <f>IFERROR(VLOOKUP($E388&amp;$D$86, Outliers!$A$4:$P$214,15,FALSE),"0")</f>
        <v>1</v>
      </c>
    </row>
    <row r="389" spans="4:28" x14ac:dyDescent="0.25">
      <c r="D389" s="301"/>
      <c r="E389" s="107" t="s">
        <v>27</v>
      </c>
      <c r="F389" s="99" t="str">
        <f>IF(P388="","",VLOOKUP($E388&amp;$D$85&amp;$D$86,'CCG data'!$A:$AD,'CCG data'!W$3,FALSE))</f>
        <v/>
      </c>
      <c r="G389" s="100" t="str">
        <f>IF(P388="","",VLOOKUP($E388&amp;$D$85&amp;$D$86,'CCG data'!$A:$AD,'CCG data'!X$3,FALSE))</f>
        <v/>
      </c>
      <c r="H389" s="100">
        <f>IF(R388="","",VLOOKUP($E388&amp;$D$85&amp;$D$86,'CCG data'!$A:$AD,'CCG data'!Y$3,FALSE))</f>
        <v>114.4</v>
      </c>
      <c r="I389" s="100">
        <f>IF(R388="","",VLOOKUP($E388&amp;$D$85&amp;$D$86,'CCG data'!$A:$AD,'CCG data'!Z$3,FALSE))</f>
        <v>132.19999999999999</v>
      </c>
      <c r="J389" s="100">
        <f>IF(T388="","",VLOOKUP($E388&amp;$D$85&amp;$D$86,'CCG data'!$A:$AD,'CCG data'!AA$3,FALSE))</f>
        <v>17.399999999999999</v>
      </c>
      <c r="K389" s="100">
        <f>IF(T388="","",VLOOKUP($E388&amp;$D$85&amp;$D$86,'CCG data'!$A:$AD,'CCG data'!AB$3,FALSE))</f>
        <v>25.3</v>
      </c>
      <c r="L389" s="100">
        <f>IF(V388="","",VLOOKUP($E388&amp;$D$85&amp;$D$86,'CCG data'!$A:$AD,'CCG data'!AC$3,FALSE))</f>
        <v>15.2</v>
      </c>
      <c r="M389" s="100">
        <f>IF(V388="","",VLOOKUP($E388&amp;$D$85&amp;$D$86,'CCG data'!$A:$AD,'CCG data'!AD$3,FALSE))</f>
        <v>22.1</v>
      </c>
      <c r="N389" s="304"/>
      <c r="P389" s="162" t="str">
        <f>IF(P388="","",VLOOKUP($E388&amp;$D$85&amp;$D$86,'CCG data'!$A:$AD,'CCG data'!I$3,FALSE))</f>
        <v/>
      </c>
      <c r="Q389" s="15" t="str">
        <f>IF(P388="","",VLOOKUP($E388&amp;$D$85&amp;$D$86,'CCG data'!$A:$AD,'CCG data'!J$3,FALSE))</f>
        <v/>
      </c>
      <c r="R389" s="15">
        <f>IF(R388="","",VLOOKUP($E388&amp;$D$85&amp;$D$86,'CCG data'!$A:$AD,'CCG data'!K$3,FALSE))</f>
        <v>0.73799999999999999</v>
      </c>
      <c r="S389" s="15">
        <f>IF(R388="","",VLOOKUP($E388&amp;$D$85&amp;$D$86,'CCG data'!$A:$AD,'CCG data'!L$3,FALSE))</f>
        <v>0.79200000000000004</v>
      </c>
      <c r="T389" s="15">
        <f>IF(T388="","",VLOOKUP($E388&amp;$D$85&amp;$D$86,'CCG data'!$A:$AD,'CCG data'!M$3,FALSE))</f>
        <v>9.8000000000000004E-2</v>
      </c>
      <c r="U389" s="15">
        <f>IF(T388="","",VLOOKUP($E388&amp;$D$85&amp;$D$86,'CCG data'!$A:$AD,'CCG data'!N$3,FALSE))</f>
        <v>0.13800000000000001</v>
      </c>
      <c r="V389" s="15">
        <f>IF(V388="","",VLOOKUP($E388&amp;$D$85&amp;$D$86,'CCG data'!$A:$AD,'CCG data'!O$3,FALSE))</f>
        <v>9.9000000000000005E-2</v>
      </c>
      <c r="W389" s="142">
        <f>IF(V388="","",VLOOKUP($E388&amp;$D$85&amp;$D$86,'CCG data'!$A:$AD,'CCG data'!P$3,FALSE))</f>
        <v>0.13900000000000001</v>
      </c>
      <c r="Z389" s="178" t="str">
        <f>IFERROR(VLOOKUP($E389&amp;$D$86, Outliers!$A$4:$P$214,13,FALSE),"0")</f>
        <v>0</v>
      </c>
      <c r="AA389" s="178" t="str">
        <f>IFERROR(VLOOKUP($E389&amp;$D$86, Outliers!$A$4:$P$214,14,FALSE),"0")</f>
        <v>0</v>
      </c>
      <c r="AB389" s="178" t="str">
        <f>IFERROR(VLOOKUP($E389&amp;$D$86, Outliers!$A$4:$P$214,15,FALSE),"0")</f>
        <v>0</v>
      </c>
    </row>
    <row r="390" spans="4:28" ht="15.75" x14ac:dyDescent="0.25">
      <c r="D390" s="301"/>
      <c r="E390" s="108" t="s">
        <v>480</v>
      </c>
      <c r="F390" s="372" t="str">
        <f>IF(OR(ISERROR(VLOOKUP($E390&amp;$D$85&amp;$D$86,'CCG data'!$A:$AD,'CCG data'!R$3,FALSE)),ISBLANK(VLOOKUP($E390&amp;$D$85&amp;$D$86,'CCG data'!$A:$AD,'CCG data'!R$3,FALSE))),"",VLOOKUP($E390&amp;$D$85&amp;$D$86,'CCG data'!$A:$AD,'CCG data'!R$3,FALSE))</f>
        <v/>
      </c>
      <c r="G390" s="373"/>
      <c r="H390" s="373">
        <f>IF(OR(ISERROR(VLOOKUP($E390&amp;$D$85&amp;$D$86,'CCG data'!$A:$AD,'CCG data'!S$3,FALSE)),ISBLANK(VLOOKUP($E390&amp;$D$85&amp;$D$86,'CCG data'!$A:$AD,'CCG data'!S$3,FALSE))),"",VLOOKUP($E390&amp;$D$85&amp;$D$86,'CCG data'!$A:$AD,'CCG data'!S$3,FALSE))</f>
        <v>131.1</v>
      </c>
      <c r="I390" s="373"/>
      <c r="J390" s="373">
        <f>IF(OR(ISERROR(VLOOKUP($E390&amp;$D$85&amp;$D$86,'CCG data'!$A:$AD,'CCG data'!T$3,FALSE)),ISBLANK(VLOOKUP($E390&amp;$D$85&amp;$D$86,'CCG data'!$A:$AD,'CCG data'!T$3,FALSE))),"",VLOOKUP($E390&amp;$D$85&amp;$D$86,'CCG data'!$A:$AD,'CCG data'!T$3,FALSE))</f>
        <v>21.2</v>
      </c>
      <c r="K390" s="373"/>
      <c r="L390" s="373">
        <f>IF(OR(ISERROR(VLOOKUP($E390&amp;$D$85&amp;$D$86,'CCG data'!$A:$AD,'CCG data'!U$3,FALSE)),ISBLANK(VLOOKUP($E390&amp;$D$85&amp;$D$86,'CCG data'!$A:$AD,'CCG data'!U$3,FALSE))),"",VLOOKUP($E390&amp;$D$85&amp;$D$86,'CCG data'!$A:$AD,'CCG data'!U$3,FALSE))</f>
        <v>36.700000000000003</v>
      </c>
      <c r="M390" s="374"/>
      <c r="N390" s="303">
        <f>IF(OR(ISERROR(VLOOKUP($E390&amp;$D$85&amp;$D$86,'CCG data'!$A:$AD,'CCG data'!G$3,FALSE)),ISBLANK(VLOOKUP($E390&amp;$D$85&amp;$D$86,'CCG data'!$A:$AD,'CCG data'!G$3,FALSE))),"",VLOOKUP($E390&amp;$D$85&amp;$D$86,'CCG data'!$A:$AD,'CCG data'!G$3,FALSE))</f>
        <v>2195</v>
      </c>
      <c r="P390" s="354" t="str">
        <f>IF(OR(ISERROR(VLOOKUP($E390&amp;$D$85&amp;$D$86,'CCG data'!$A:$AD,'CCG data'!B$3,FALSE)),ISBLANK(VLOOKUP($E390&amp;$D$85&amp;$D$86,'CCG data'!$A:$AD,'CCG data'!B$3,FALSE))),"",VLOOKUP($E390&amp;$D$85&amp;$D$86,'CCG data'!$A:$AD,'CCG data'!B$3,FALSE))</f>
        <v/>
      </c>
      <c r="Q390" s="246"/>
      <c r="R390" s="246">
        <f>IF(OR(ISERROR(VLOOKUP($E390&amp;$D$85&amp;$D$86,'CCG data'!$A:$AD,'CCG data'!C$3,FALSE)),ISBLANK(VLOOKUP($E390&amp;$D$85&amp;$D$86,'CCG data'!$A:$AD,'CCG data'!C$3,FALSE))),"",VLOOKUP($E390&amp;$D$85&amp;$D$86,'CCG data'!$A:$AD,'CCG data'!C$3,FALSE))</f>
        <v>0.69794988610478359</v>
      </c>
      <c r="S390" s="246"/>
      <c r="T390" s="246">
        <f>IF(OR(ISERROR(VLOOKUP($E390&amp;$D$85&amp;$D$86,'CCG data'!$A:$AD,'CCG data'!D$3,FALSE)),ISBLANK(VLOOKUP($E390&amp;$D$85&amp;$D$86,'CCG data'!$A:$AD,'CCG data'!D$3,FALSE))),"",VLOOKUP($E390&amp;$D$85&amp;$D$86,'CCG data'!$A:$AD,'CCG data'!D$3,FALSE))</f>
        <v>0.10797266514806378</v>
      </c>
      <c r="U390" s="246"/>
      <c r="V390" s="246">
        <f>IF(OR(ISERROR(VLOOKUP($E390&amp;$D$85&amp;$D$86,'CCG data'!$A:$AD,'CCG data'!E$3,FALSE)),ISBLANK(VLOOKUP($E390&amp;$D$85&amp;$D$86,'CCG data'!$A:$AD,'CCG data'!E$3,FALSE))),"",VLOOKUP($E390&amp;$D$85&amp;$D$86,'CCG data'!$A:$AD,'CCG data'!E$3,FALSE))</f>
        <v>0.19407744874715263</v>
      </c>
      <c r="W390" s="387"/>
      <c r="Z390" s="178">
        <f>IFERROR(VLOOKUP($E390&amp;$D$86, Outliers!$A$4:$P$214,13,FALSE),"0")</f>
        <v>0</v>
      </c>
      <c r="AA390" s="178">
        <f>IFERROR(VLOOKUP($E390&amp;$D$86, Outliers!$A$4:$P$214,14,FALSE),"0")</f>
        <v>1</v>
      </c>
      <c r="AB390" s="178">
        <f>IFERROR(VLOOKUP($E390&amp;$D$86, Outliers!$A$4:$P$214,15,FALSE),"0")</f>
        <v>1</v>
      </c>
    </row>
    <row r="391" spans="4:28" x14ac:dyDescent="0.25">
      <c r="D391" s="301"/>
      <c r="E391" s="107" t="s">
        <v>27</v>
      </c>
      <c r="F391" s="99" t="str">
        <f>IF(P390="","",VLOOKUP($E390&amp;$D$85&amp;$D$86,'CCG data'!$A:$AD,'CCG data'!W$3,FALSE))</f>
        <v/>
      </c>
      <c r="G391" s="100" t="str">
        <f>IF(P390="","",VLOOKUP($E390&amp;$D$85&amp;$D$86,'CCG data'!$A:$AD,'CCG data'!X$3,FALSE))</f>
        <v/>
      </c>
      <c r="H391" s="100">
        <f>IF(R390="","",VLOOKUP($E390&amp;$D$85&amp;$D$86,'CCG data'!$A:$AD,'CCG data'!Y$3,FALSE))</f>
        <v>124.5</v>
      </c>
      <c r="I391" s="100">
        <f>IF(R390="","",VLOOKUP($E390&amp;$D$85&amp;$D$86,'CCG data'!$A:$AD,'CCG data'!Z$3,FALSE))</f>
        <v>137.69999999999999</v>
      </c>
      <c r="J391" s="100">
        <f>IF(T390="","",VLOOKUP($E390&amp;$D$85&amp;$D$86,'CCG data'!$A:$AD,'CCG data'!AA$3,FALSE))</f>
        <v>18.5</v>
      </c>
      <c r="K391" s="100">
        <f>IF(T390="","",VLOOKUP($E390&amp;$D$85&amp;$D$86,'CCG data'!$A:$AD,'CCG data'!AB$3,FALSE))</f>
        <v>23.9</v>
      </c>
      <c r="L391" s="100">
        <f>IF(V390="","",VLOOKUP($E390&amp;$D$85&amp;$D$86,'CCG data'!$A:$AD,'CCG data'!AC$3,FALSE))</f>
        <v>33.200000000000003</v>
      </c>
      <c r="M391" s="100">
        <f>IF(V390="","",VLOOKUP($E390&amp;$D$85&amp;$D$86,'CCG data'!$A:$AD,'CCG data'!AD$3,FALSE))</f>
        <v>40.200000000000003</v>
      </c>
      <c r="N391" s="304"/>
      <c r="P391" s="162" t="str">
        <f>IF(P390="","",VLOOKUP($E390&amp;$D$85&amp;$D$86,'CCG data'!$A:$AD,'CCG data'!I$3,FALSE))</f>
        <v/>
      </c>
      <c r="Q391" s="15" t="str">
        <f>IF(P390="","",VLOOKUP($E390&amp;$D$85&amp;$D$86,'CCG data'!$A:$AD,'CCG data'!J$3,FALSE))</f>
        <v/>
      </c>
      <c r="R391" s="15">
        <f>IF(R390="","",VLOOKUP($E390&amp;$D$85&amp;$D$86,'CCG data'!$A:$AD,'CCG data'!K$3,FALSE))</f>
        <v>0.67800000000000005</v>
      </c>
      <c r="S391" s="15">
        <f>IF(R390="","",VLOOKUP($E390&amp;$D$85&amp;$D$86,'CCG data'!$A:$AD,'CCG data'!L$3,FALSE))</f>
        <v>0.71699999999999997</v>
      </c>
      <c r="T391" s="15">
        <f>IF(T390="","",VLOOKUP($E390&amp;$D$85&amp;$D$86,'CCG data'!$A:$AD,'CCG data'!M$3,FALSE))</f>
        <v>9.6000000000000002E-2</v>
      </c>
      <c r="U391" s="15">
        <f>IF(T390="","",VLOOKUP($E390&amp;$D$85&amp;$D$86,'CCG data'!$A:$AD,'CCG data'!N$3,FALSE))</f>
        <v>0.122</v>
      </c>
      <c r="V391" s="15">
        <f>IF(V390="","",VLOOKUP($E390&amp;$D$85&amp;$D$86,'CCG data'!$A:$AD,'CCG data'!O$3,FALSE))</f>
        <v>0.17799999999999999</v>
      </c>
      <c r="W391" s="142">
        <f>IF(V390="","",VLOOKUP($E390&amp;$D$85&amp;$D$86,'CCG data'!$A:$AD,'CCG data'!P$3,FALSE))</f>
        <v>0.21099999999999999</v>
      </c>
      <c r="Z391" s="178" t="str">
        <f>IFERROR(VLOOKUP($E391&amp;$D$86, Outliers!$A$4:$P$214,13,FALSE),"0")</f>
        <v>0</v>
      </c>
      <c r="AA391" s="178" t="str">
        <f>IFERROR(VLOOKUP($E391&amp;$D$86, Outliers!$A$4:$P$214,14,FALSE),"0")</f>
        <v>0</v>
      </c>
      <c r="AB391" s="178" t="str">
        <f>IFERROR(VLOOKUP($E391&amp;$D$86, Outliers!$A$4:$P$214,15,FALSE),"0")</f>
        <v>0</v>
      </c>
    </row>
    <row r="392" spans="4:28" ht="15.75" x14ac:dyDescent="0.25">
      <c r="D392" s="301"/>
      <c r="E392" s="108" t="s">
        <v>481</v>
      </c>
      <c r="F392" s="372" t="str">
        <f>IF(OR(ISERROR(VLOOKUP($E392&amp;$D$85&amp;$D$86,'CCG data'!$A:$AD,'CCG data'!R$3,FALSE)),ISBLANK(VLOOKUP($E392&amp;$D$85&amp;$D$86,'CCG data'!$A:$AD,'CCG data'!R$3,FALSE))),"",VLOOKUP($E392&amp;$D$85&amp;$D$86,'CCG data'!$A:$AD,'CCG data'!R$3,FALSE))</f>
        <v/>
      </c>
      <c r="G392" s="373"/>
      <c r="H392" s="373">
        <f>IF(OR(ISERROR(VLOOKUP($E392&amp;$D$85&amp;$D$86,'CCG data'!$A:$AD,'CCG data'!S$3,FALSE)),ISBLANK(VLOOKUP($E392&amp;$D$85&amp;$D$86,'CCG data'!$A:$AD,'CCG data'!S$3,FALSE))),"",VLOOKUP($E392&amp;$D$85&amp;$D$86,'CCG data'!$A:$AD,'CCG data'!S$3,FALSE))</f>
        <v>142.6</v>
      </c>
      <c r="I392" s="373"/>
      <c r="J392" s="373">
        <f>IF(OR(ISERROR(VLOOKUP($E392&amp;$D$85&amp;$D$86,'CCG data'!$A:$AD,'CCG data'!T$3,FALSE)),ISBLANK(VLOOKUP($E392&amp;$D$85&amp;$D$86,'CCG data'!$A:$AD,'CCG data'!T$3,FALSE))),"",VLOOKUP($E392&amp;$D$85&amp;$D$86,'CCG data'!$A:$AD,'CCG data'!T$3,FALSE))</f>
        <v>12.1</v>
      </c>
      <c r="K392" s="373"/>
      <c r="L392" s="373">
        <f>IF(OR(ISERROR(VLOOKUP($E392&amp;$D$85&amp;$D$86,'CCG data'!$A:$AD,'CCG data'!U$3,FALSE)),ISBLANK(VLOOKUP($E392&amp;$D$85&amp;$D$86,'CCG data'!$A:$AD,'CCG data'!U$3,FALSE))),"",VLOOKUP($E392&amp;$D$85&amp;$D$86,'CCG data'!$A:$AD,'CCG data'!U$3,FALSE))</f>
        <v>33.5</v>
      </c>
      <c r="M392" s="374"/>
      <c r="N392" s="303">
        <f>IF(OR(ISERROR(VLOOKUP($E392&amp;$D$85&amp;$D$86,'CCG data'!$A:$AD,'CCG data'!G$3,FALSE)),ISBLANK(VLOOKUP($E392&amp;$D$85&amp;$D$86,'CCG data'!$A:$AD,'CCG data'!G$3,FALSE))),"",VLOOKUP($E392&amp;$D$85&amp;$D$86,'CCG data'!$A:$AD,'CCG data'!G$3,FALSE))</f>
        <v>1442</v>
      </c>
      <c r="P392" s="354" t="str">
        <f>IF(OR(ISERROR(VLOOKUP($E392&amp;$D$85&amp;$D$86,'CCG data'!$A:$AD,'CCG data'!B$3,FALSE)),ISBLANK(VLOOKUP($E392&amp;$D$85&amp;$D$86,'CCG data'!$A:$AD,'CCG data'!B$3,FALSE))),"",VLOOKUP($E392&amp;$D$85&amp;$D$86,'CCG data'!$A:$AD,'CCG data'!B$3,FALSE))</f>
        <v/>
      </c>
      <c r="Q392" s="246"/>
      <c r="R392" s="246">
        <f>IF(OR(ISERROR(VLOOKUP($E392&amp;$D$85&amp;$D$86,'CCG data'!$A:$AD,'CCG data'!C$3,FALSE)),ISBLANK(VLOOKUP($E392&amp;$D$85&amp;$D$86,'CCG data'!$A:$AD,'CCG data'!C$3,FALSE))),"",VLOOKUP($E392&amp;$D$85&amp;$D$86,'CCG data'!$A:$AD,'CCG data'!C$3,FALSE))</f>
        <v>0.7711511789181692</v>
      </c>
      <c r="S392" s="246"/>
      <c r="T392" s="246">
        <f>IF(OR(ISERROR(VLOOKUP($E392&amp;$D$85&amp;$D$86,'CCG data'!$A:$AD,'CCG data'!D$3,FALSE)),ISBLANK(VLOOKUP($E392&amp;$D$85&amp;$D$86,'CCG data'!$A:$AD,'CCG data'!D$3,FALSE))),"",VLOOKUP($E392&amp;$D$85&amp;$D$86,'CCG data'!$A:$AD,'CCG data'!D$3,FALSE))</f>
        <v>5.0624133148404991E-2</v>
      </c>
      <c r="U392" s="246"/>
      <c r="V392" s="246">
        <f>IF(OR(ISERROR(VLOOKUP($E392&amp;$D$85&amp;$D$86,'CCG data'!$A:$AD,'CCG data'!E$3,FALSE)),ISBLANK(VLOOKUP($E392&amp;$D$85&amp;$D$86,'CCG data'!$A:$AD,'CCG data'!E$3,FALSE))),"",VLOOKUP($E392&amp;$D$85&amp;$D$86,'CCG data'!$A:$AD,'CCG data'!E$3,FALSE))</f>
        <v>0.1782246879334258</v>
      </c>
      <c r="W392" s="387"/>
      <c r="Z392" s="178">
        <f>IFERROR(VLOOKUP($E392&amp;$D$86, Outliers!$A$4:$P$214,13,FALSE),"0")</f>
        <v>1</v>
      </c>
      <c r="AA392" s="178">
        <f>IFERROR(VLOOKUP($E392&amp;$D$86, Outliers!$A$4:$P$214,14,FALSE),"0")</f>
        <v>1</v>
      </c>
      <c r="AB392" s="178">
        <f>IFERROR(VLOOKUP($E392&amp;$D$86, Outliers!$A$4:$P$214,15,FALSE),"0")</f>
        <v>0</v>
      </c>
    </row>
    <row r="393" spans="4:28" x14ac:dyDescent="0.25">
      <c r="D393" s="301"/>
      <c r="E393" s="107" t="s">
        <v>27</v>
      </c>
      <c r="F393" s="99" t="str">
        <f>IF(P392="","",VLOOKUP($E392&amp;$D$85&amp;$D$86,'CCG data'!$A:$AD,'CCG data'!W$3,FALSE))</f>
        <v/>
      </c>
      <c r="G393" s="100" t="str">
        <f>IF(P392="","",VLOOKUP($E392&amp;$D$85&amp;$D$86,'CCG data'!$A:$AD,'CCG data'!X$3,FALSE))</f>
        <v/>
      </c>
      <c r="H393" s="100">
        <f>IF(R392="","",VLOOKUP($E392&amp;$D$85&amp;$D$86,'CCG data'!$A:$AD,'CCG data'!Y$3,FALSE))</f>
        <v>134.19999999999999</v>
      </c>
      <c r="I393" s="100">
        <f>IF(R392="","",VLOOKUP($E392&amp;$D$85&amp;$D$86,'CCG data'!$A:$AD,'CCG data'!Z$3,FALSE))</f>
        <v>151</v>
      </c>
      <c r="J393" s="100">
        <f>IF(T392="","",VLOOKUP($E392&amp;$D$85&amp;$D$86,'CCG data'!$A:$AD,'CCG data'!AA$3,FALSE))</f>
        <v>9.3000000000000007</v>
      </c>
      <c r="K393" s="100">
        <f>IF(T392="","",VLOOKUP($E392&amp;$D$85&amp;$D$86,'CCG data'!$A:$AD,'CCG data'!AB$3,FALSE))</f>
        <v>14.9</v>
      </c>
      <c r="L393" s="100">
        <f>IF(V392="","",VLOOKUP($E392&amp;$D$85&amp;$D$86,'CCG data'!$A:$AD,'CCG data'!AC$3,FALSE))</f>
        <v>29.4</v>
      </c>
      <c r="M393" s="100">
        <f>IF(V392="","",VLOOKUP($E392&amp;$D$85&amp;$D$86,'CCG data'!$A:$AD,'CCG data'!AD$3,FALSE))</f>
        <v>37.6</v>
      </c>
      <c r="N393" s="304"/>
      <c r="P393" s="162" t="str">
        <f>IF(P392="","",VLOOKUP($E392&amp;$D$85&amp;$D$86,'CCG data'!$A:$AD,'CCG data'!I$3,FALSE))</f>
        <v/>
      </c>
      <c r="Q393" s="15" t="str">
        <f>IF(P392="","",VLOOKUP($E392&amp;$D$85&amp;$D$86,'CCG data'!$A:$AD,'CCG data'!J$3,FALSE))</f>
        <v/>
      </c>
      <c r="R393" s="15">
        <f>IF(R392="","",VLOOKUP($E392&amp;$D$85&amp;$D$86,'CCG data'!$A:$AD,'CCG data'!K$3,FALSE))</f>
        <v>0.749</v>
      </c>
      <c r="S393" s="15">
        <f>IF(R392="","",VLOOKUP($E392&amp;$D$85&amp;$D$86,'CCG data'!$A:$AD,'CCG data'!L$3,FALSE))</f>
        <v>0.79200000000000004</v>
      </c>
      <c r="T393" s="15">
        <f>IF(T392="","",VLOOKUP($E392&amp;$D$85&amp;$D$86,'CCG data'!$A:$AD,'CCG data'!M$3,FALSE))</f>
        <v>0.04</v>
      </c>
      <c r="U393" s="15">
        <f>IF(T392="","",VLOOKUP($E392&amp;$D$85&amp;$D$86,'CCG data'!$A:$AD,'CCG data'!N$3,FALSE))</f>
        <v>6.3E-2</v>
      </c>
      <c r="V393" s="15">
        <f>IF(V392="","",VLOOKUP($E392&amp;$D$85&amp;$D$86,'CCG data'!$A:$AD,'CCG data'!O$3,FALSE))</f>
        <v>0.159</v>
      </c>
      <c r="W393" s="142">
        <f>IF(V392="","",VLOOKUP($E392&amp;$D$85&amp;$D$86,'CCG data'!$A:$AD,'CCG data'!P$3,FALSE))</f>
        <v>0.19900000000000001</v>
      </c>
      <c r="Z393" s="178" t="str">
        <f>IFERROR(VLOOKUP($E393&amp;$D$86, Outliers!$A$4:$P$214,13,FALSE),"0")</f>
        <v>0</v>
      </c>
      <c r="AA393" s="178" t="str">
        <f>IFERROR(VLOOKUP($E393&amp;$D$86, Outliers!$A$4:$P$214,14,FALSE),"0")</f>
        <v>0</v>
      </c>
      <c r="AB393" s="178" t="str">
        <f>IFERROR(VLOOKUP($E393&amp;$D$86, Outliers!$A$4:$P$214,15,FALSE),"0")</f>
        <v>0</v>
      </c>
    </row>
    <row r="394" spans="4:28" ht="15.75" x14ac:dyDescent="0.25">
      <c r="D394" s="301"/>
      <c r="E394" s="108" t="s">
        <v>282</v>
      </c>
      <c r="F394" s="372" t="str">
        <f>IF(OR(ISERROR(VLOOKUP($E394&amp;$D$85&amp;$D$86,'CCG data'!$A:$AD,'CCG data'!R$3,FALSE)),ISBLANK(VLOOKUP($E394&amp;$D$85&amp;$D$86,'CCG data'!$A:$AD,'CCG data'!R$3,FALSE))),"",VLOOKUP($E394&amp;$D$85&amp;$D$86,'CCG data'!$A:$AD,'CCG data'!R$3,FALSE))</f>
        <v/>
      </c>
      <c r="G394" s="373"/>
      <c r="H394" s="373">
        <f>IF(OR(ISERROR(VLOOKUP($E394&amp;$D$85&amp;$D$86,'CCG data'!$A:$AD,'CCG data'!S$3,FALSE)),ISBLANK(VLOOKUP($E394&amp;$D$85&amp;$D$86,'CCG data'!$A:$AD,'CCG data'!S$3,FALSE))),"",VLOOKUP($E394&amp;$D$85&amp;$D$86,'CCG data'!$A:$AD,'CCG data'!S$3,FALSE))</f>
        <v>111.3</v>
      </c>
      <c r="I394" s="373"/>
      <c r="J394" s="373">
        <f>IF(OR(ISERROR(VLOOKUP($E394&amp;$D$85&amp;$D$86,'CCG data'!$A:$AD,'CCG data'!T$3,FALSE)),ISBLANK(VLOOKUP($E394&amp;$D$85&amp;$D$86,'CCG data'!$A:$AD,'CCG data'!T$3,FALSE))),"",VLOOKUP($E394&amp;$D$85&amp;$D$86,'CCG data'!$A:$AD,'CCG data'!T$3,FALSE))</f>
        <v>19.399999999999999</v>
      </c>
      <c r="K394" s="373"/>
      <c r="L394" s="373">
        <f>IF(OR(ISERROR(VLOOKUP($E394&amp;$D$85&amp;$D$86,'CCG data'!$A:$AD,'CCG data'!U$3,FALSE)),ISBLANK(VLOOKUP($E394&amp;$D$85&amp;$D$86,'CCG data'!$A:$AD,'CCG data'!U$3,FALSE))),"",VLOOKUP($E394&amp;$D$85&amp;$D$86,'CCG data'!$A:$AD,'CCG data'!U$3,FALSE))</f>
        <v>17.2</v>
      </c>
      <c r="M394" s="374"/>
      <c r="N394" s="303">
        <f>IF(OR(ISERROR(VLOOKUP($E394&amp;$D$85&amp;$D$86,'CCG data'!$A:$AD,'CCG data'!G$3,FALSE)),ISBLANK(VLOOKUP($E394&amp;$D$85&amp;$D$86,'CCG data'!$A:$AD,'CCG data'!G$3,FALSE))),"",VLOOKUP($E394&amp;$D$85&amp;$D$86,'CCG data'!$A:$AD,'CCG data'!G$3,FALSE))</f>
        <v>1127</v>
      </c>
      <c r="P394" s="354" t="str">
        <f>IF(OR(ISERROR(VLOOKUP($E394&amp;$D$85&amp;$D$86,'CCG data'!$A:$AD,'CCG data'!B$3,FALSE)),ISBLANK(VLOOKUP($E394&amp;$D$85&amp;$D$86,'CCG data'!$A:$AD,'CCG data'!B$3,FALSE))),"",VLOOKUP($E394&amp;$D$85&amp;$D$86,'CCG data'!$A:$AD,'CCG data'!B$3,FALSE))</f>
        <v/>
      </c>
      <c r="Q394" s="246"/>
      <c r="R394" s="246">
        <f>IF(OR(ISERROR(VLOOKUP($E394&amp;$D$85&amp;$D$86,'CCG data'!$A:$AD,'CCG data'!C$3,FALSE)),ISBLANK(VLOOKUP($E394&amp;$D$85&amp;$D$86,'CCG data'!$A:$AD,'CCG data'!C$3,FALSE))),"",VLOOKUP($E394&amp;$D$85&amp;$D$86,'CCG data'!$A:$AD,'CCG data'!C$3,FALSE))</f>
        <v>0.75953859804791479</v>
      </c>
      <c r="S394" s="246"/>
      <c r="T394" s="246">
        <f>IF(OR(ISERROR(VLOOKUP($E394&amp;$D$85&amp;$D$86,'CCG data'!$A:$AD,'CCG data'!D$3,FALSE)),ISBLANK(VLOOKUP($E394&amp;$D$85&amp;$D$86,'CCG data'!$A:$AD,'CCG data'!D$3,FALSE))),"",VLOOKUP($E394&amp;$D$85&amp;$D$86,'CCG data'!$A:$AD,'CCG data'!D$3,FALSE))</f>
        <v>0.12244897959183673</v>
      </c>
      <c r="U394" s="246"/>
      <c r="V394" s="246">
        <f>IF(OR(ISERROR(VLOOKUP($E394&amp;$D$85&amp;$D$86,'CCG data'!$A:$AD,'CCG data'!E$3,FALSE)),ISBLANK(VLOOKUP($E394&amp;$D$85&amp;$D$86,'CCG data'!$A:$AD,'CCG data'!E$3,FALSE))),"",VLOOKUP($E394&amp;$D$85&amp;$D$86,'CCG data'!$A:$AD,'CCG data'!E$3,FALSE))</f>
        <v>0.11801242236024845</v>
      </c>
      <c r="W394" s="387"/>
      <c r="Z394" s="178">
        <f>IFERROR(VLOOKUP($E394&amp;$D$86, Outliers!$A$4:$P$214,13,FALSE),"0")</f>
        <v>1</v>
      </c>
      <c r="AA394" s="178">
        <f>IFERROR(VLOOKUP($E394&amp;$D$86, Outliers!$A$4:$P$214,14,FALSE),"0")</f>
        <v>0</v>
      </c>
      <c r="AB394" s="178">
        <f>IFERROR(VLOOKUP($E394&amp;$D$86, Outliers!$A$4:$P$214,15,FALSE),"0")</f>
        <v>1</v>
      </c>
    </row>
    <row r="395" spans="4:28" x14ac:dyDescent="0.25">
      <c r="D395" s="301"/>
      <c r="E395" s="107" t="s">
        <v>27</v>
      </c>
      <c r="F395" s="99" t="str">
        <f>IF(P394="","",VLOOKUP($E394&amp;$D$85&amp;$D$86,'CCG data'!$A:$AD,'CCG data'!W$3,FALSE))</f>
        <v/>
      </c>
      <c r="G395" s="100" t="str">
        <f>IF(P394="","",VLOOKUP($E394&amp;$D$85&amp;$D$86,'CCG data'!$A:$AD,'CCG data'!X$3,FALSE))</f>
        <v/>
      </c>
      <c r="H395" s="100">
        <f>IF(R394="","",VLOOKUP($E394&amp;$D$85&amp;$D$86,'CCG data'!$A:$AD,'CCG data'!Y$3,FALSE))</f>
        <v>103.8</v>
      </c>
      <c r="I395" s="100">
        <f>IF(R394="","",VLOOKUP($E394&amp;$D$85&amp;$D$86,'CCG data'!$A:$AD,'CCG data'!Z$3,FALSE))</f>
        <v>118.8</v>
      </c>
      <c r="J395" s="100">
        <f>IF(T394="","",VLOOKUP($E394&amp;$D$85&amp;$D$86,'CCG data'!$A:$AD,'CCG data'!AA$3,FALSE))</f>
        <v>16.2</v>
      </c>
      <c r="K395" s="100">
        <f>IF(T394="","",VLOOKUP($E394&amp;$D$85&amp;$D$86,'CCG data'!$A:$AD,'CCG data'!AB$3,FALSE))</f>
        <v>22.7</v>
      </c>
      <c r="L395" s="100">
        <f>IF(V394="","",VLOOKUP($E394&amp;$D$85&amp;$D$86,'CCG data'!$A:$AD,'CCG data'!AC$3,FALSE))</f>
        <v>14.3</v>
      </c>
      <c r="M395" s="100">
        <f>IF(V394="","",VLOOKUP($E394&amp;$D$85&amp;$D$86,'CCG data'!$A:$AD,'CCG data'!AD$3,FALSE))</f>
        <v>20.100000000000001</v>
      </c>
      <c r="N395" s="304"/>
      <c r="P395" s="162" t="str">
        <f>IF(P394="","",VLOOKUP($E394&amp;$D$85&amp;$D$86,'CCG data'!$A:$AD,'CCG data'!I$3,FALSE))</f>
        <v/>
      </c>
      <c r="Q395" s="15" t="str">
        <f>IF(P394="","",VLOOKUP($E394&amp;$D$85&amp;$D$86,'CCG data'!$A:$AD,'CCG data'!J$3,FALSE))</f>
        <v/>
      </c>
      <c r="R395" s="15">
        <f>IF(R394="","",VLOOKUP($E394&amp;$D$85&amp;$D$86,'CCG data'!$A:$AD,'CCG data'!K$3,FALSE))</f>
        <v>0.73399999999999999</v>
      </c>
      <c r="S395" s="15">
        <f>IF(R394="","",VLOOKUP($E394&amp;$D$85&amp;$D$86,'CCG data'!$A:$AD,'CCG data'!L$3,FALSE))</f>
        <v>0.78400000000000003</v>
      </c>
      <c r="T395" s="15">
        <f>IF(T394="","",VLOOKUP($E394&amp;$D$85&amp;$D$86,'CCG data'!$A:$AD,'CCG data'!M$3,FALSE))</f>
        <v>0.105</v>
      </c>
      <c r="U395" s="15">
        <f>IF(T394="","",VLOOKUP($E394&amp;$D$85&amp;$D$86,'CCG data'!$A:$AD,'CCG data'!N$3,FALSE))</f>
        <v>0.14299999999999999</v>
      </c>
      <c r="V395" s="15">
        <f>IF(V394="","",VLOOKUP($E394&amp;$D$85&amp;$D$86,'CCG data'!$A:$AD,'CCG data'!O$3,FALSE))</f>
        <v>0.1</v>
      </c>
      <c r="W395" s="142">
        <f>IF(V394="","",VLOOKUP($E394&amp;$D$85&amp;$D$86,'CCG data'!$A:$AD,'CCG data'!P$3,FALSE))</f>
        <v>0.13800000000000001</v>
      </c>
      <c r="Z395" s="178" t="str">
        <f>IFERROR(VLOOKUP($E395&amp;$D$86, Outliers!$A$4:$P$214,13,FALSE),"0")</f>
        <v>0</v>
      </c>
      <c r="AA395" s="178" t="str">
        <f>IFERROR(VLOOKUP($E395&amp;$D$86, Outliers!$A$4:$P$214,14,FALSE),"0")</f>
        <v>0</v>
      </c>
      <c r="AB395" s="178" t="str">
        <f>IFERROR(VLOOKUP($E395&amp;$D$86, Outliers!$A$4:$P$214,15,FALSE),"0")</f>
        <v>0</v>
      </c>
    </row>
    <row r="396" spans="4:28" ht="15.75" x14ac:dyDescent="0.25">
      <c r="D396" s="301"/>
      <c r="E396" s="108" t="s">
        <v>283</v>
      </c>
      <c r="F396" s="372" t="str">
        <f>IF(OR(ISERROR(VLOOKUP($E396&amp;$D$85&amp;$D$86,'CCG data'!$A:$AD,'CCG data'!R$3,FALSE)),ISBLANK(VLOOKUP($E396&amp;$D$85&amp;$D$86,'CCG data'!$A:$AD,'CCG data'!R$3,FALSE))),"",VLOOKUP($E396&amp;$D$85&amp;$D$86,'CCG data'!$A:$AD,'CCG data'!R$3,FALSE))</f>
        <v/>
      </c>
      <c r="G396" s="373"/>
      <c r="H396" s="373">
        <f>IF(OR(ISERROR(VLOOKUP($E396&amp;$D$85&amp;$D$86,'CCG data'!$A:$AD,'CCG data'!S$3,FALSE)),ISBLANK(VLOOKUP($E396&amp;$D$85&amp;$D$86,'CCG data'!$A:$AD,'CCG data'!S$3,FALSE))),"",VLOOKUP($E396&amp;$D$85&amp;$D$86,'CCG data'!$A:$AD,'CCG data'!S$3,FALSE))</f>
        <v>119.8</v>
      </c>
      <c r="I396" s="373"/>
      <c r="J396" s="373">
        <f>IF(OR(ISERROR(VLOOKUP($E396&amp;$D$85&amp;$D$86,'CCG data'!$A:$AD,'CCG data'!T$3,FALSE)),ISBLANK(VLOOKUP($E396&amp;$D$85&amp;$D$86,'CCG data'!$A:$AD,'CCG data'!T$3,FALSE))),"",VLOOKUP($E396&amp;$D$85&amp;$D$86,'CCG data'!$A:$AD,'CCG data'!T$3,FALSE))</f>
        <v>19.7</v>
      </c>
      <c r="K396" s="373"/>
      <c r="L396" s="373">
        <f>IF(OR(ISERROR(VLOOKUP($E396&amp;$D$85&amp;$D$86,'CCG data'!$A:$AD,'CCG data'!U$3,FALSE)),ISBLANK(VLOOKUP($E396&amp;$D$85&amp;$D$86,'CCG data'!$A:$AD,'CCG data'!U$3,FALSE))),"",VLOOKUP($E396&amp;$D$85&amp;$D$86,'CCG data'!$A:$AD,'CCG data'!U$3,FALSE))</f>
        <v>59.3</v>
      </c>
      <c r="M396" s="374"/>
      <c r="N396" s="303">
        <f>IF(OR(ISERROR(VLOOKUP($E396&amp;$D$85&amp;$D$86,'CCG data'!$A:$AD,'CCG data'!G$3,FALSE)),ISBLANK(VLOOKUP($E396&amp;$D$85&amp;$D$86,'CCG data'!$A:$AD,'CCG data'!G$3,FALSE))),"",VLOOKUP($E396&amp;$D$85&amp;$D$86,'CCG data'!$A:$AD,'CCG data'!G$3,FALSE))</f>
        <v>1658</v>
      </c>
      <c r="P396" s="354" t="str">
        <f>IF(OR(ISERROR(VLOOKUP($E396&amp;$D$85&amp;$D$86,'CCG data'!$A:$AD,'CCG data'!B$3,FALSE)),ISBLANK(VLOOKUP($E396&amp;$D$85&amp;$D$86,'CCG data'!$A:$AD,'CCG data'!B$3,FALSE))),"",VLOOKUP($E396&amp;$D$85&amp;$D$86,'CCG data'!$A:$AD,'CCG data'!B$3,FALSE))</f>
        <v/>
      </c>
      <c r="Q396" s="246"/>
      <c r="R396" s="246">
        <f>IF(OR(ISERROR(VLOOKUP($E396&amp;$D$85&amp;$D$86,'CCG data'!$A:$AD,'CCG data'!C$3,FALSE)),ISBLANK(VLOOKUP($E396&amp;$D$85&amp;$D$86,'CCG data'!$A:$AD,'CCG data'!C$3,FALSE))),"",VLOOKUP($E396&amp;$D$85&amp;$D$86,'CCG data'!$A:$AD,'CCG data'!C$3,FALSE))</f>
        <v>0.60796139927623638</v>
      </c>
      <c r="S396" s="246"/>
      <c r="T396" s="246">
        <f>IF(OR(ISERROR(VLOOKUP($E396&amp;$D$85&amp;$D$86,'CCG data'!$A:$AD,'CCG data'!D$3,FALSE)),ISBLANK(VLOOKUP($E396&amp;$D$85&amp;$D$86,'CCG data'!$A:$AD,'CCG data'!D$3,FALSE))),"",VLOOKUP($E396&amp;$D$85&amp;$D$86,'CCG data'!$A:$AD,'CCG data'!D$3,FALSE))</f>
        <v>8.3835946924004826E-2</v>
      </c>
      <c r="U396" s="246"/>
      <c r="V396" s="246">
        <f>IF(OR(ISERROR(VLOOKUP($E396&amp;$D$85&amp;$D$86,'CCG data'!$A:$AD,'CCG data'!E$3,FALSE)),ISBLANK(VLOOKUP($E396&amp;$D$85&amp;$D$86,'CCG data'!$A:$AD,'CCG data'!E$3,FALSE))),"",VLOOKUP($E396&amp;$D$85&amp;$D$86,'CCG data'!$A:$AD,'CCG data'!E$3,FALSE))</f>
        <v>0.30820265379975875</v>
      </c>
      <c r="W396" s="387"/>
      <c r="Z396" s="178">
        <f>IFERROR(VLOOKUP($E396&amp;$D$86, Outliers!$A$4:$P$214,13,FALSE),"0")</f>
        <v>0</v>
      </c>
      <c r="AA396" s="178">
        <f>IFERROR(VLOOKUP($E396&amp;$D$86, Outliers!$A$4:$P$214,14,FALSE),"0")</f>
        <v>0</v>
      </c>
      <c r="AB396" s="178">
        <f>IFERROR(VLOOKUP($E396&amp;$D$86, Outliers!$A$4:$P$214,15,FALSE),"0")</f>
        <v>1</v>
      </c>
    </row>
    <row r="397" spans="4:28" x14ac:dyDescent="0.25">
      <c r="D397" s="301"/>
      <c r="E397" s="107" t="s">
        <v>27</v>
      </c>
      <c r="F397" s="99" t="str">
        <f>IF(P396="","",VLOOKUP($E396&amp;$D$85&amp;$D$86,'CCG data'!$A:$AD,'CCG data'!W$3,FALSE))</f>
        <v/>
      </c>
      <c r="G397" s="100" t="str">
        <f>IF(P396="","",VLOOKUP($E396&amp;$D$85&amp;$D$86,'CCG data'!$A:$AD,'CCG data'!X$3,FALSE))</f>
        <v/>
      </c>
      <c r="H397" s="100">
        <f>IF(R396="","",VLOOKUP($E396&amp;$D$85&amp;$D$86,'CCG data'!$A:$AD,'CCG data'!Y$3,FALSE))</f>
        <v>112.4</v>
      </c>
      <c r="I397" s="100">
        <f>IF(R396="","",VLOOKUP($E396&amp;$D$85&amp;$D$86,'CCG data'!$A:$AD,'CCG data'!Z$3,FALSE))</f>
        <v>127.2</v>
      </c>
      <c r="J397" s="100">
        <f>IF(T396="","",VLOOKUP($E396&amp;$D$85&amp;$D$86,'CCG data'!$A:$AD,'CCG data'!AA$3,FALSE))</f>
        <v>16.399999999999999</v>
      </c>
      <c r="K397" s="100">
        <f>IF(T396="","",VLOOKUP($E396&amp;$D$85&amp;$D$86,'CCG data'!$A:$AD,'CCG data'!AB$3,FALSE))</f>
        <v>22.9</v>
      </c>
      <c r="L397" s="100">
        <f>IF(V396="","",VLOOKUP($E396&amp;$D$85&amp;$D$86,'CCG data'!$A:$AD,'CCG data'!AC$3,FALSE))</f>
        <v>54.2</v>
      </c>
      <c r="M397" s="100">
        <f>IF(V396="","",VLOOKUP($E396&amp;$D$85&amp;$D$86,'CCG data'!$A:$AD,'CCG data'!AD$3,FALSE))</f>
        <v>64.5</v>
      </c>
      <c r="N397" s="304"/>
      <c r="P397" s="162" t="str">
        <f>IF(P396="","",VLOOKUP($E396&amp;$D$85&amp;$D$86,'CCG data'!$A:$AD,'CCG data'!I$3,FALSE))</f>
        <v/>
      </c>
      <c r="Q397" s="15" t="str">
        <f>IF(P396="","",VLOOKUP($E396&amp;$D$85&amp;$D$86,'CCG data'!$A:$AD,'CCG data'!J$3,FALSE))</f>
        <v/>
      </c>
      <c r="R397" s="15">
        <f>IF(R396="","",VLOOKUP($E396&amp;$D$85&amp;$D$86,'CCG data'!$A:$AD,'CCG data'!K$3,FALSE))</f>
        <v>0.58399999999999996</v>
      </c>
      <c r="S397" s="15">
        <f>IF(R396="","",VLOOKUP($E396&amp;$D$85&amp;$D$86,'CCG data'!$A:$AD,'CCG data'!L$3,FALSE))</f>
        <v>0.63100000000000001</v>
      </c>
      <c r="T397" s="15">
        <f>IF(T396="","",VLOOKUP($E396&amp;$D$85&amp;$D$86,'CCG data'!$A:$AD,'CCG data'!M$3,FALSE))</f>
        <v>7.0999999999999994E-2</v>
      </c>
      <c r="U397" s="15">
        <f>IF(T396="","",VLOOKUP($E396&amp;$D$85&amp;$D$86,'CCG data'!$A:$AD,'CCG data'!N$3,FALSE))</f>
        <v>9.8000000000000004E-2</v>
      </c>
      <c r="V397" s="15">
        <f>IF(V396="","",VLOOKUP($E396&amp;$D$85&amp;$D$86,'CCG data'!$A:$AD,'CCG data'!O$3,FALSE))</f>
        <v>0.28599999999999998</v>
      </c>
      <c r="W397" s="142">
        <f>IF(V396="","",VLOOKUP($E396&amp;$D$85&amp;$D$86,'CCG data'!$A:$AD,'CCG data'!P$3,FALSE))</f>
        <v>0.33100000000000002</v>
      </c>
      <c r="Z397" s="178" t="str">
        <f>IFERROR(VLOOKUP($E397&amp;$D$86, Outliers!$A$4:$P$214,13,FALSE),"0")</f>
        <v>0</v>
      </c>
      <c r="AA397" s="178" t="str">
        <f>IFERROR(VLOOKUP($E397&amp;$D$86, Outliers!$A$4:$P$214,14,FALSE),"0")</f>
        <v>0</v>
      </c>
      <c r="AB397" s="178" t="str">
        <f>IFERROR(VLOOKUP($E397&amp;$D$86, Outliers!$A$4:$P$214,15,FALSE),"0")</f>
        <v>0</v>
      </c>
    </row>
    <row r="398" spans="4:28" ht="15.75" x14ac:dyDescent="0.25">
      <c r="D398" s="301"/>
      <c r="E398" s="108" t="s">
        <v>284</v>
      </c>
      <c r="F398" s="372" t="str">
        <f>IF(OR(ISERROR(VLOOKUP($E398&amp;$D$85&amp;$D$86,'CCG data'!$A:$AD,'CCG data'!R$3,FALSE)),ISBLANK(VLOOKUP($E398&amp;$D$85&amp;$D$86,'CCG data'!$A:$AD,'CCG data'!R$3,FALSE))),"",VLOOKUP($E398&amp;$D$85&amp;$D$86,'CCG data'!$A:$AD,'CCG data'!R$3,FALSE))</f>
        <v/>
      </c>
      <c r="G398" s="373"/>
      <c r="H398" s="373">
        <f>IF(OR(ISERROR(VLOOKUP($E398&amp;$D$85&amp;$D$86,'CCG data'!$A:$AD,'CCG data'!S$3,FALSE)),ISBLANK(VLOOKUP($E398&amp;$D$85&amp;$D$86,'CCG data'!$A:$AD,'CCG data'!S$3,FALSE))),"",VLOOKUP($E398&amp;$D$85&amp;$D$86,'CCG data'!$A:$AD,'CCG data'!S$3,FALSE))</f>
        <v>149.6</v>
      </c>
      <c r="I398" s="373"/>
      <c r="J398" s="373">
        <f>IF(OR(ISERROR(VLOOKUP($E398&amp;$D$85&amp;$D$86,'CCG data'!$A:$AD,'CCG data'!T$3,FALSE)),ISBLANK(VLOOKUP($E398&amp;$D$85&amp;$D$86,'CCG data'!$A:$AD,'CCG data'!T$3,FALSE))),"",VLOOKUP($E398&amp;$D$85&amp;$D$86,'CCG data'!$A:$AD,'CCG data'!T$3,FALSE))</f>
        <v>21.4</v>
      </c>
      <c r="K398" s="373"/>
      <c r="L398" s="373">
        <f>IF(OR(ISERROR(VLOOKUP($E398&amp;$D$85&amp;$D$86,'CCG data'!$A:$AD,'CCG data'!U$3,FALSE)),ISBLANK(VLOOKUP($E398&amp;$D$85&amp;$D$86,'CCG data'!$A:$AD,'CCG data'!U$3,FALSE))),"",VLOOKUP($E398&amp;$D$85&amp;$D$86,'CCG data'!$A:$AD,'CCG data'!U$3,FALSE))</f>
        <v>31.8</v>
      </c>
      <c r="M398" s="374"/>
      <c r="N398" s="303">
        <f>IF(OR(ISERROR(VLOOKUP($E398&amp;$D$85&amp;$D$86,'CCG data'!$A:$AD,'CCG data'!G$3,FALSE)),ISBLANK(VLOOKUP($E398&amp;$D$85&amp;$D$86,'CCG data'!$A:$AD,'CCG data'!G$3,FALSE))),"",VLOOKUP($E398&amp;$D$85&amp;$D$86,'CCG data'!$A:$AD,'CCG data'!G$3,FALSE))</f>
        <v>1519</v>
      </c>
      <c r="P398" s="354" t="str">
        <f>IF(OR(ISERROR(VLOOKUP($E398&amp;$D$85&amp;$D$86,'CCG data'!$A:$AD,'CCG data'!B$3,FALSE)),ISBLANK(VLOOKUP($E398&amp;$D$85&amp;$D$86,'CCG data'!$A:$AD,'CCG data'!B$3,FALSE))),"",VLOOKUP($E398&amp;$D$85&amp;$D$86,'CCG data'!$A:$AD,'CCG data'!B$3,FALSE))</f>
        <v/>
      </c>
      <c r="Q398" s="246"/>
      <c r="R398" s="246">
        <f>IF(OR(ISERROR(VLOOKUP($E398&amp;$D$85&amp;$D$86,'CCG data'!$A:$AD,'CCG data'!C$3,FALSE)),ISBLANK(VLOOKUP($E398&amp;$D$85&amp;$D$86,'CCG data'!$A:$AD,'CCG data'!C$3,FALSE))),"",VLOOKUP($E398&amp;$D$85&amp;$D$86,'CCG data'!$A:$AD,'CCG data'!C$3,FALSE))</f>
        <v>0.75115207373271886</v>
      </c>
      <c r="S398" s="246"/>
      <c r="T398" s="246">
        <f>IF(OR(ISERROR(VLOOKUP($E398&amp;$D$85&amp;$D$86,'CCG data'!$A:$AD,'CCG data'!D$3,FALSE)),ISBLANK(VLOOKUP($E398&amp;$D$85&amp;$D$86,'CCG data'!$A:$AD,'CCG data'!D$3,FALSE))),"",VLOOKUP($E398&amp;$D$85&amp;$D$86,'CCG data'!$A:$AD,'CCG data'!D$3,FALSE))</f>
        <v>9.2824226464779461E-2</v>
      </c>
      <c r="U398" s="246"/>
      <c r="V398" s="246">
        <f>IF(OR(ISERROR(VLOOKUP($E398&amp;$D$85&amp;$D$86,'CCG data'!$A:$AD,'CCG data'!E$3,FALSE)),ISBLANK(VLOOKUP($E398&amp;$D$85&amp;$D$86,'CCG data'!$A:$AD,'CCG data'!E$3,FALSE))),"",VLOOKUP($E398&amp;$D$85&amp;$D$86,'CCG data'!$A:$AD,'CCG data'!E$3,FALSE))</f>
        <v>0.15602369980250164</v>
      </c>
      <c r="W398" s="387"/>
      <c r="Z398" s="178">
        <f>IFERROR(VLOOKUP($E398&amp;$D$86, Outliers!$A$4:$P$214,13,FALSE),"0")</f>
        <v>1</v>
      </c>
      <c r="AA398" s="178">
        <f>IFERROR(VLOOKUP($E398&amp;$D$86, Outliers!$A$4:$P$214,14,FALSE),"0")</f>
        <v>0</v>
      </c>
      <c r="AB398" s="178">
        <f>IFERROR(VLOOKUP($E398&amp;$D$86, Outliers!$A$4:$P$214,15,FALSE),"0")</f>
        <v>0</v>
      </c>
    </row>
    <row r="399" spans="4:28" x14ac:dyDescent="0.25">
      <c r="D399" s="301"/>
      <c r="E399" s="107" t="s">
        <v>27</v>
      </c>
      <c r="F399" s="99" t="str">
        <f>IF(P398="","",VLOOKUP($E398&amp;$D$85&amp;$D$86,'CCG data'!$A:$AD,'CCG data'!W$3,FALSE))</f>
        <v/>
      </c>
      <c r="G399" s="100" t="str">
        <f>IF(P398="","",VLOOKUP($E398&amp;$D$85&amp;$D$86,'CCG data'!$A:$AD,'CCG data'!X$3,FALSE))</f>
        <v/>
      </c>
      <c r="H399" s="100">
        <f>IF(R398="","",VLOOKUP($E398&amp;$D$85&amp;$D$86,'CCG data'!$A:$AD,'CCG data'!Y$3,FALSE))</f>
        <v>141</v>
      </c>
      <c r="I399" s="100">
        <f>IF(R398="","",VLOOKUP($E398&amp;$D$85&amp;$D$86,'CCG data'!$A:$AD,'CCG data'!Z$3,FALSE))</f>
        <v>158.30000000000001</v>
      </c>
      <c r="J399" s="100">
        <f>IF(T398="","",VLOOKUP($E398&amp;$D$85&amp;$D$86,'CCG data'!$A:$AD,'CCG data'!AA$3,FALSE))</f>
        <v>17.899999999999999</v>
      </c>
      <c r="K399" s="100">
        <f>IF(T398="","",VLOOKUP($E398&amp;$D$85&amp;$D$86,'CCG data'!$A:$AD,'CCG data'!AB$3,FALSE))</f>
        <v>24.9</v>
      </c>
      <c r="L399" s="100">
        <f>IF(V398="","",VLOOKUP($E398&amp;$D$85&amp;$D$86,'CCG data'!$A:$AD,'CCG data'!AC$3,FALSE))</f>
        <v>27.7</v>
      </c>
      <c r="M399" s="100">
        <f>IF(V398="","",VLOOKUP($E398&amp;$D$85&amp;$D$86,'CCG data'!$A:$AD,'CCG data'!AD$3,FALSE))</f>
        <v>35.799999999999997</v>
      </c>
      <c r="N399" s="304"/>
      <c r="P399" s="162" t="str">
        <f>IF(P398="","",VLOOKUP($E398&amp;$D$85&amp;$D$86,'CCG data'!$A:$AD,'CCG data'!I$3,FALSE))</f>
        <v/>
      </c>
      <c r="Q399" s="15" t="str">
        <f>IF(P398="","",VLOOKUP($E398&amp;$D$85&amp;$D$86,'CCG data'!$A:$AD,'CCG data'!J$3,FALSE))</f>
        <v/>
      </c>
      <c r="R399" s="15">
        <f>IF(R398="","",VLOOKUP($E398&amp;$D$85&amp;$D$86,'CCG data'!$A:$AD,'CCG data'!K$3,FALSE))</f>
        <v>0.72899999999999998</v>
      </c>
      <c r="S399" s="15">
        <f>IF(R398="","",VLOOKUP($E398&amp;$D$85&amp;$D$86,'CCG data'!$A:$AD,'CCG data'!L$3,FALSE))</f>
        <v>0.77200000000000002</v>
      </c>
      <c r="T399" s="15">
        <f>IF(T398="","",VLOOKUP($E398&amp;$D$85&amp;$D$86,'CCG data'!$A:$AD,'CCG data'!M$3,FALSE))</f>
        <v>7.9000000000000001E-2</v>
      </c>
      <c r="U399" s="15">
        <f>IF(T398="","",VLOOKUP($E398&amp;$D$85&amp;$D$86,'CCG data'!$A:$AD,'CCG data'!N$3,FALSE))</f>
        <v>0.108</v>
      </c>
      <c r="V399" s="15">
        <f>IF(V398="","",VLOOKUP($E398&amp;$D$85&amp;$D$86,'CCG data'!$A:$AD,'CCG data'!O$3,FALSE))</f>
        <v>0.13900000000000001</v>
      </c>
      <c r="W399" s="142">
        <f>IF(V398="","",VLOOKUP($E398&amp;$D$85&amp;$D$86,'CCG data'!$A:$AD,'CCG data'!P$3,FALSE))</f>
        <v>0.17499999999999999</v>
      </c>
      <c r="Z399" s="178" t="str">
        <f>IFERROR(VLOOKUP($E399&amp;$D$86, Outliers!$A$4:$P$214,13,FALSE),"0")</f>
        <v>0</v>
      </c>
      <c r="AA399" s="178" t="str">
        <f>IFERROR(VLOOKUP($E399&amp;$D$86, Outliers!$A$4:$P$214,14,FALSE),"0")</f>
        <v>0</v>
      </c>
      <c r="AB399" s="178" t="str">
        <f>IFERROR(VLOOKUP($E399&amp;$D$86, Outliers!$A$4:$P$214,15,FALSE),"0")</f>
        <v>0</v>
      </c>
    </row>
    <row r="400" spans="4:28" ht="15.75" x14ac:dyDescent="0.25">
      <c r="D400" s="301"/>
      <c r="E400" s="108" t="s">
        <v>285</v>
      </c>
      <c r="F400" s="372" t="str">
        <f>IF(OR(ISERROR(VLOOKUP($E400&amp;$D$85&amp;$D$86,'CCG data'!$A:$AD,'CCG data'!R$3,FALSE)),ISBLANK(VLOOKUP($E400&amp;$D$85&amp;$D$86,'CCG data'!$A:$AD,'CCG data'!R$3,FALSE))),"",VLOOKUP($E400&amp;$D$85&amp;$D$86,'CCG data'!$A:$AD,'CCG data'!R$3,FALSE))</f>
        <v/>
      </c>
      <c r="G400" s="373"/>
      <c r="H400" s="373">
        <f>IF(OR(ISERROR(VLOOKUP($E400&amp;$D$85&amp;$D$86,'CCG data'!$A:$AD,'CCG data'!S$3,FALSE)),ISBLANK(VLOOKUP($E400&amp;$D$85&amp;$D$86,'CCG data'!$A:$AD,'CCG data'!S$3,FALSE))),"",VLOOKUP($E400&amp;$D$85&amp;$D$86,'CCG data'!$A:$AD,'CCG data'!S$3,FALSE))</f>
        <v>161.19999999999999</v>
      </c>
      <c r="I400" s="373"/>
      <c r="J400" s="373">
        <f>IF(OR(ISERROR(VLOOKUP($E400&amp;$D$85&amp;$D$86,'CCG data'!$A:$AD,'CCG data'!T$3,FALSE)),ISBLANK(VLOOKUP($E400&amp;$D$85&amp;$D$86,'CCG data'!$A:$AD,'CCG data'!T$3,FALSE))),"",VLOOKUP($E400&amp;$D$85&amp;$D$86,'CCG data'!$A:$AD,'CCG data'!T$3,FALSE))</f>
        <v>14.8</v>
      </c>
      <c r="K400" s="373"/>
      <c r="L400" s="373">
        <f>IF(OR(ISERROR(VLOOKUP($E400&amp;$D$85&amp;$D$86,'CCG data'!$A:$AD,'CCG data'!U$3,FALSE)),ISBLANK(VLOOKUP($E400&amp;$D$85&amp;$D$86,'CCG data'!$A:$AD,'CCG data'!U$3,FALSE))),"",VLOOKUP($E400&amp;$D$85&amp;$D$86,'CCG data'!$A:$AD,'CCG data'!U$3,FALSE))</f>
        <v>43.9</v>
      </c>
      <c r="M400" s="374"/>
      <c r="N400" s="303">
        <f>IF(OR(ISERROR(VLOOKUP($E400&amp;$D$85&amp;$D$86,'CCG data'!$A:$AD,'CCG data'!G$3,FALSE)),ISBLANK(VLOOKUP($E400&amp;$D$85&amp;$D$86,'CCG data'!$A:$AD,'CCG data'!G$3,FALSE))),"",VLOOKUP($E400&amp;$D$85&amp;$D$86,'CCG data'!$A:$AD,'CCG data'!G$3,FALSE))</f>
        <v>1178</v>
      </c>
      <c r="P400" s="354" t="str">
        <f>IF(OR(ISERROR(VLOOKUP($E400&amp;$D$85&amp;$D$86,'CCG data'!$A:$AD,'CCG data'!B$3,FALSE)),ISBLANK(VLOOKUP($E400&amp;$D$85&amp;$D$86,'CCG data'!$A:$AD,'CCG data'!B$3,FALSE))),"",VLOOKUP($E400&amp;$D$85&amp;$D$86,'CCG data'!$A:$AD,'CCG data'!B$3,FALSE))</f>
        <v/>
      </c>
      <c r="Q400" s="246"/>
      <c r="R400" s="246">
        <f>IF(OR(ISERROR(VLOOKUP($E400&amp;$D$85&amp;$D$86,'CCG data'!$A:$AD,'CCG data'!C$3,FALSE)),ISBLANK(VLOOKUP($E400&amp;$D$85&amp;$D$86,'CCG data'!$A:$AD,'CCG data'!C$3,FALSE))),"",VLOOKUP($E400&amp;$D$85&amp;$D$86,'CCG data'!$A:$AD,'CCG data'!C$3,FALSE))</f>
        <v>0.73938879456706286</v>
      </c>
      <c r="S400" s="246"/>
      <c r="T400" s="246">
        <f>IF(OR(ISERROR(VLOOKUP($E400&amp;$D$85&amp;$D$86,'CCG data'!$A:$AD,'CCG data'!D$3,FALSE)),ISBLANK(VLOOKUP($E400&amp;$D$85&amp;$D$86,'CCG data'!$A:$AD,'CCG data'!D$3,FALSE))),"",VLOOKUP($E400&amp;$D$85&amp;$D$86,'CCG data'!$A:$AD,'CCG data'!D$3,FALSE))</f>
        <v>6.1120543293718167E-2</v>
      </c>
      <c r="U400" s="246"/>
      <c r="V400" s="246">
        <f>IF(OR(ISERROR(VLOOKUP($E400&amp;$D$85&amp;$D$86,'CCG data'!$A:$AD,'CCG data'!E$3,FALSE)),ISBLANK(VLOOKUP($E400&amp;$D$85&amp;$D$86,'CCG data'!$A:$AD,'CCG data'!E$3,FALSE))),"",VLOOKUP($E400&amp;$D$85&amp;$D$86,'CCG data'!$A:$AD,'CCG data'!E$3,FALSE))</f>
        <v>0.19949066213921901</v>
      </c>
      <c r="W400" s="387"/>
      <c r="Z400" s="178">
        <f>IFERROR(VLOOKUP($E400&amp;$D$86, Outliers!$A$4:$P$214,13,FALSE),"0")</f>
        <v>1</v>
      </c>
      <c r="AA400" s="178">
        <f>IFERROR(VLOOKUP($E400&amp;$D$86, Outliers!$A$4:$P$214,14,FALSE),"0")</f>
        <v>0</v>
      </c>
      <c r="AB400" s="178">
        <f>IFERROR(VLOOKUP($E400&amp;$D$86, Outliers!$A$4:$P$214,15,FALSE),"0")</f>
        <v>1</v>
      </c>
    </row>
    <row r="401" spans="4:28" x14ac:dyDescent="0.25">
      <c r="D401" s="301"/>
      <c r="E401" s="107" t="s">
        <v>27</v>
      </c>
      <c r="F401" s="99" t="str">
        <f>IF(P400="","",VLOOKUP($E400&amp;$D$85&amp;$D$86,'CCG data'!$A:$AD,'CCG data'!W$3,FALSE))</f>
        <v/>
      </c>
      <c r="G401" s="100" t="str">
        <f>IF(P400="","",VLOOKUP($E400&amp;$D$85&amp;$D$86,'CCG data'!$A:$AD,'CCG data'!X$3,FALSE))</f>
        <v/>
      </c>
      <c r="H401" s="100">
        <f>IF(R400="","",VLOOKUP($E400&amp;$D$85&amp;$D$86,'CCG data'!$A:$AD,'CCG data'!Y$3,FALSE))</f>
        <v>150.5</v>
      </c>
      <c r="I401" s="100">
        <f>IF(R400="","",VLOOKUP($E400&amp;$D$85&amp;$D$86,'CCG data'!$A:$AD,'CCG data'!Z$3,FALSE))</f>
        <v>171.9</v>
      </c>
      <c r="J401" s="100">
        <f>IF(T400="","",VLOOKUP($E400&amp;$D$85&amp;$D$86,'CCG data'!$A:$AD,'CCG data'!AA$3,FALSE))</f>
        <v>11.4</v>
      </c>
      <c r="K401" s="100">
        <f>IF(T400="","",VLOOKUP($E400&amp;$D$85&amp;$D$86,'CCG data'!$A:$AD,'CCG data'!AB$3,FALSE))</f>
        <v>18.2</v>
      </c>
      <c r="L401" s="100">
        <f>IF(V400="","",VLOOKUP($E400&amp;$D$85&amp;$D$86,'CCG data'!$A:$AD,'CCG data'!AC$3,FALSE))</f>
        <v>38.299999999999997</v>
      </c>
      <c r="M401" s="100">
        <f>IF(V400="","",VLOOKUP($E400&amp;$D$85&amp;$D$86,'CCG data'!$A:$AD,'CCG data'!AD$3,FALSE))</f>
        <v>49.5</v>
      </c>
      <c r="N401" s="304"/>
      <c r="P401" s="162" t="str">
        <f>IF(P400="","",VLOOKUP($E400&amp;$D$85&amp;$D$86,'CCG data'!$A:$AD,'CCG data'!I$3,FALSE))</f>
        <v/>
      </c>
      <c r="Q401" s="15" t="str">
        <f>IF(P400="","",VLOOKUP($E400&amp;$D$85&amp;$D$86,'CCG data'!$A:$AD,'CCG data'!J$3,FALSE))</f>
        <v/>
      </c>
      <c r="R401" s="15">
        <f>IF(R400="","",VLOOKUP($E400&amp;$D$85&amp;$D$86,'CCG data'!$A:$AD,'CCG data'!K$3,FALSE))</f>
        <v>0.71399999999999997</v>
      </c>
      <c r="S401" s="15">
        <f>IF(R400="","",VLOOKUP($E400&amp;$D$85&amp;$D$86,'CCG data'!$A:$AD,'CCG data'!L$3,FALSE))</f>
        <v>0.76400000000000001</v>
      </c>
      <c r="T401" s="15">
        <f>IF(T400="","",VLOOKUP($E400&amp;$D$85&amp;$D$86,'CCG data'!$A:$AD,'CCG data'!M$3,FALSE))</f>
        <v>4.9000000000000002E-2</v>
      </c>
      <c r="U401" s="15">
        <f>IF(T400="","",VLOOKUP($E400&amp;$D$85&amp;$D$86,'CCG data'!$A:$AD,'CCG data'!N$3,FALSE))</f>
        <v>7.5999999999999998E-2</v>
      </c>
      <c r="V401" s="15">
        <f>IF(V400="","",VLOOKUP($E400&amp;$D$85&amp;$D$86,'CCG data'!$A:$AD,'CCG data'!O$3,FALSE))</f>
        <v>0.17799999999999999</v>
      </c>
      <c r="W401" s="142">
        <f>IF(V400="","",VLOOKUP($E400&amp;$D$85&amp;$D$86,'CCG data'!$A:$AD,'CCG data'!P$3,FALSE))</f>
        <v>0.223</v>
      </c>
      <c r="Z401" s="178" t="str">
        <f>IFERROR(VLOOKUP($E401&amp;$D$86, Outliers!$A$4:$P$214,13,FALSE),"0")</f>
        <v>0</v>
      </c>
      <c r="AA401" s="178" t="str">
        <f>IFERROR(VLOOKUP($E401&amp;$D$86, Outliers!$A$4:$P$214,14,FALSE),"0")</f>
        <v>0</v>
      </c>
      <c r="AB401" s="178" t="str">
        <f>IFERROR(VLOOKUP($E401&amp;$D$86, Outliers!$A$4:$P$214,15,FALSE),"0")</f>
        <v>0</v>
      </c>
    </row>
    <row r="402" spans="4:28" ht="15.75" x14ac:dyDescent="0.25">
      <c r="D402" s="301"/>
      <c r="E402" s="108" t="s">
        <v>286</v>
      </c>
      <c r="F402" s="372" t="str">
        <f>IF(OR(ISERROR(VLOOKUP($E402&amp;$D$85&amp;$D$86,'CCG data'!$A:$AD,'CCG data'!R$3,FALSE)),ISBLANK(VLOOKUP($E402&amp;$D$85&amp;$D$86,'CCG data'!$A:$AD,'CCG data'!R$3,FALSE))),"",VLOOKUP($E402&amp;$D$85&amp;$D$86,'CCG data'!$A:$AD,'CCG data'!R$3,FALSE))</f>
        <v/>
      </c>
      <c r="G402" s="373"/>
      <c r="H402" s="373">
        <f>IF(OR(ISERROR(VLOOKUP($E402&amp;$D$85&amp;$D$86,'CCG data'!$A:$AD,'CCG data'!S$3,FALSE)),ISBLANK(VLOOKUP($E402&amp;$D$85&amp;$D$86,'CCG data'!$A:$AD,'CCG data'!S$3,FALSE))),"",VLOOKUP($E402&amp;$D$85&amp;$D$86,'CCG data'!$A:$AD,'CCG data'!S$3,FALSE))</f>
        <v>109.2</v>
      </c>
      <c r="I402" s="373"/>
      <c r="J402" s="373">
        <f>IF(OR(ISERROR(VLOOKUP($E402&amp;$D$85&amp;$D$86,'CCG data'!$A:$AD,'CCG data'!T$3,FALSE)),ISBLANK(VLOOKUP($E402&amp;$D$85&amp;$D$86,'CCG data'!$A:$AD,'CCG data'!T$3,FALSE))),"",VLOOKUP($E402&amp;$D$85&amp;$D$86,'CCG data'!$A:$AD,'CCG data'!T$3,FALSE))</f>
        <v>12.8</v>
      </c>
      <c r="K402" s="373"/>
      <c r="L402" s="373">
        <f>IF(OR(ISERROR(VLOOKUP($E402&amp;$D$85&amp;$D$86,'CCG data'!$A:$AD,'CCG data'!U$3,FALSE)),ISBLANK(VLOOKUP($E402&amp;$D$85&amp;$D$86,'CCG data'!$A:$AD,'CCG data'!U$3,FALSE))),"",VLOOKUP($E402&amp;$D$85&amp;$D$86,'CCG data'!$A:$AD,'CCG data'!U$3,FALSE))</f>
        <v>23.6</v>
      </c>
      <c r="M402" s="374"/>
      <c r="N402" s="303">
        <f>IF(OR(ISERROR(VLOOKUP($E402&amp;$D$85&amp;$D$86,'CCG data'!$A:$AD,'CCG data'!G$3,FALSE)),ISBLANK(VLOOKUP($E402&amp;$D$85&amp;$D$86,'CCG data'!$A:$AD,'CCG data'!G$3,FALSE))),"",VLOOKUP($E402&amp;$D$85&amp;$D$86,'CCG data'!$A:$AD,'CCG data'!G$3,FALSE))</f>
        <v>481</v>
      </c>
      <c r="P402" s="354" t="str">
        <f>IF(OR(ISERROR(VLOOKUP($E402&amp;$D$85&amp;$D$86,'CCG data'!$A:$AD,'CCG data'!B$3,FALSE)),ISBLANK(VLOOKUP($E402&amp;$D$85&amp;$D$86,'CCG data'!$A:$AD,'CCG data'!B$3,FALSE))),"",VLOOKUP($E402&amp;$D$85&amp;$D$86,'CCG data'!$A:$AD,'CCG data'!B$3,FALSE))</f>
        <v/>
      </c>
      <c r="Q402" s="246"/>
      <c r="R402" s="246">
        <f>IF(OR(ISERROR(VLOOKUP($E402&amp;$D$85&amp;$D$86,'CCG data'!$A:$AD,'CCG data'!C$3,FALSE)),ISBLANK(VLOOKUP($E402&amp;$D$85&amp;$D$86,'CCG data'!$A:$AD,'CCG data'!C$3,FALSE))),"",VLOOKUP($E402&amp;$D$85&amp;$D$86,'CCG data'!$A:$AD,'CCG data'!C$3,FALSE))</f>
        <v>0.75259875259875264</v>
      </c>
      <c r="S402" s="246"/>
      <c r="T402" s="246">
        <f>IF(OR(ISERROR(VLOOKUP($E402&amp;$D$85&amp;$D$86,'CCG data'!$A:$AD,'CCG data'!D$3,FALSE)),ISBLANK(VLOOKUP($E402&amp;$D$85&amp;$D$86,'CCG data'!$A:$AD,'CCG data'!D$3,FALSE))),"",VLOOKUP($E402&amp;$D$85&amp;$D$86,'CCG data'!$A:$AD,'CCG data'!D$3,FALSE))</f>
        <v>8.5239085239085244E-2</v>
      </c>
      <c r="U402" s="246"/>
      <c r="V402" s="246">
        <f>IF(OR(ISERROR(VLOOKUP($E402&amp;$D$85&amp;$D$86,'CCG data'!$A:$AD,'CCG data'!E$3,FALSE)),ISBLANK(VLOOKUP($E402&amp;$D$85&amp;$D$86,'CCG data'!$A:$AD,'CCG data'!E$3,FALSE))),"",VLOOKUP($E402&amp;$D$85&amp;$D$86,'CCG data'!$A:$AD,'CCG data'!E$3,FALSE))</f>
        <v>0.16216216216216217</v>
      </c>
      <c r="W402" s="387"/>
      <c r="Z402" s="178">
        <f>IFERROR(VLOOKUP($E402&amp;$D$86, Outliers!$A$4:$P$214,13,FALSE),"0")</f>
        <v>0</v>
      </c>
      <c r="AA402" s="178">
        <f>IFERROR(VLOOKUP($E402&amp;$D$86, Outliers!$A$4:$P$214,14,FALSE),"0")</f>
        <v>0</v>
      </c>
      <c r="AB402" s="178">
        <f>IFERROR(VLOOKUP($E402&amp;$D$86, Outliers!$A$4:$P$214,15,FALSE),"0")</f>
        <v>0</v>
      </c>
    </row>
    <row r="403" spans="4:28" x14ac:dyDescent="0.25">
      <c r="D403" s="301"/>
      <c r="E403" s="107" t="s">
        <v>27</v>
      </c>
      <c r="F403" s="99" t="str">
        <f>IF(P402="","",VLOOKUP($E402&amp;$D$85&amp;$D$86,'CCG data'!$A:$AD,'CCG data'!W$3,FALSE))</f>
        <v/>
      </c>
      <c r="G403" s="100" t="str">
        <f>IF(P402="","",VLOOKUP($E402&amp;$D$85&amp;$D$86,'CCG data'!$A:$AD,'CCG data'!X$3,FALSE))</f>
        <v/>
      </c>
      <c r="H403" s="100">
        <f>IF(R402="","",VLOOKUP($E402&amp;$D$85&amp;$D$86,'CCG data'!$A:$AD,'CCG data'!Y$3,FALSE))</f>
        <v>97.9</v>
      </c>
      <c r="I403" s="100">
        <f>IF(R402="","",VLOOKUP($E402&amp;$D$85&amp;$D$86,'CCG data'!$A:$AD,'CCG data'!Z$3,FALSE))</f>
        <v>120.4</v>
      </c>
      <c r="J403" s="100">
        <f>IF(T402="","",VLOOKUP($E402&amp;$D$85&amp;$D$86,'CCG data'!$A:$AD,'CCG data'!AA$3,FALSE))</f>
        <v>8.9</v>
      </c>
      <c r="K403" s="100">
        <f>IF(T402="","",VLOOKUP($E402&amp;$D$85&amp;$D$86,'CCG data'!$A:$AD,'CCG data'!AB$3,FALSE))</f>
        <v>16.7</v>
      </c>
      <c r="L403" s="100">
        <f>IF(V402="","",VLOOKUP($E402&amp;$D$85&amp;$D$86,'CCG data'!$A:$AD,'CCG data'!AC$3,FALSE))</f>
        <v>18.399999999999999</v>
      </c>
      <c r="M403" s="100">
        <f>IF(V402="","",VLOOKUP($E402&amp;$D$85&amp;$D$86,'CCG data'!$A:$AD,'CCG data'!AD$3,FALSE))</f>
        <v>28.8</v>
      </c>
      <c r="N403" s="304"/>
      <c r="P403" s="162" t="str">
        <f>IF(P402="","",VLOOKUP($E402&amp;$D$85&amp;$D$86,'CCG data'!$A:$AD,'CCG data'!I$3,FALSE))</f>
        <v/>
      </c>
      <c r="Q403" s="15" t="str">
        <f>IF(P402="","",VLOOKUP($E402&amp;$D$85&amp;$D$86,'CCG data'!$A:$AD,'CCG data'!J$3,FALSE))</f>
        <v/>
      </c>
      <c r="R403" s="15">
        <f>IF(R402="","",VLOOKUP($E402&amp;$D$85&amp;$D$86,'CCG data'!$A:$AD,'CCG data'!K$3,FALSE))</f>
        <v>0.71199999999999997</v>
      </c>
      <c r="S403" s="15">
        <f>IF(R402="","",VLOOKUP($E402&amp;$D$85&amp;$D$86,'CCG data'!$A:$AD,'CCG data'!L$3,FALSE))</f>
        <v>0.78900000000000003</v>
      </c>
      <c r="T403" s="15">
        <f>IF(T402="","",VLOOKUP($E402&amp;$D$85&amp;$D$86,'CCG data'!$A:$AD,'CCG data'!M$3,FALSE))</f>
        <v>6.3E-2</v>
      </c>
      <c r="U403" s="15">
        <f>IF(T402="","",VLOOKUP($E402&amp;$D$85&amp;$D$86,'CCG data'!$A:$AD,'CCG data'!N$3,FALSE))</f>
        <v>0.114</v>
      </c>
      <c r="V403" s="15">
        <f>IF(V402="","",VLOOKUP($E402&amp;$D$85&amp;$D$86,'CCG data'!$A:$AD,'CCG data'!O$3,FALSE))</f>
        <v>0.13200000000000001</v>
      </c>
      <c r="W403" s="142">
        <f>IF(V402="","",VLOOKUP($E402&amp;$D$85&amp;$D$86,'CCG data'!$A:$AD,'CCG data'!P$3,FALSE))</f>
        <v>0.19800000000000001</v>
      </c>
      <c r="Z403" s="178" t="str">
        <f>IFERROR(VLOOKUP($E403&amp;$D$86, Outliers!$A$4:$P$214,13,FALSE),"0")</f>
        <v>0</v>
      </c>
      <c r="AA403" s="178" t="str">
        <f>IFERROR(VLOOKUP($E403&amp;$D$86, Outliers!$A$4:$P$214,14,FALSE),"0")</f>
        <v>0</v>
      </c>
      <c r="AB403" s="178" t="str">
        <f>IFERROR(VLOOKUP($E403&amp;$D$86, Outliers!$A$4:$P$214,15,FALSE),"0")</f>
        <v>0</v>
      </c>
    </row>
    <row r="404" spans="4:28" ht="15.75" x14ac:dyDescent="0.25">
      <c r="D404" s="301"/>
      <c r="E404" s="108" t="s">
        <v>287</v>
      </c>
      <c r="F404" s="372" t="str">
        <f>IF(OR(ISERROR(VLOOKUP($E404&amp;$D$85&amp;$D$86,'CCG data'!$A:$AD,'CCG data'!R$3,FALSE)),ISBLANK(VLOOKUP($E404&amp;$D$85&amp;$D$86,'CCG data'!$A:$AD,'CCG data'!R$3,FALSE))),"",VLOOKUP($E404&amp;$D$85&amp;$D$86,'CCG data'!$A:$AD,'CCG data'!R$3,FALSE))</f>
        <v/>
      </c>
      <c r="G404" s="373"/>
      <c r="H404" s="373">
        <f>IF(OR(ISERROR(VLOOKUP($E404&amp;$D$85&amp;$D$86,'CCG data'!$A:$AD,'CCG data'!S$3,FALSE)),ISBLANK(VLOOKUP($E404&amp;$D$85&amp;$D$86,'CCG data'!$A:$AD,'CCG data'!S$3,FALSE))),"",VLOOKUP($E404&amp;$D$85&amp;$D$86,'CCG data'!$A:$AD,'CCG data'!S$3,FALSE))</f>
        <v>166.2</v>
      </c>
      <c r="I404" s="373"/>
      <c r="J404" s="373">
        <f>IF(OR(ISERROR(VLOOKUP($E404&amp;$D$85&amp;$D$86,'CCG data'!$A:$AD,'CCG data'!T$3,FALSE)),ISBLANK(VLOOKUP($E404&amp;$D$85&amp;$D$86,'CCG data'!$A:$AD,'CCG data'!T$3,FALSE))),"",VLOOKUP($E404&amp;$D$85&amp;$D$86,'CCG data'!$A:$AD,'CCG data'!T$3,FALSE))</f>
        <v>12.6</v>
      </c>
      <c r="K404" s="373"/>
      <c r="L404" s="373">
        <f>IF(OR(ISERROR(VLOOKUP($E404&amp;$D$85&amp;$D$86,'CCG data'!$A:$AD,'CCG data'!U$3,FALSE)),ISBLANK(VLOOKUP($E404&amp;$D$85&amp;$D$86,'CCG data'!$A:$AD,'CCG data'!U$3,FALSE))),"",VLOOKUP($E404&amp;$D$85&amp;$D$86,'CCG data'!$A:$AD,'CCG data'!U$3,FALSE))</f>
        <v>20.7</v>
      </c>
      <c r="M404" s="374"/>
      <c r="N404" s="303">
        <f>IF(OR(ISERROR(VLOOKUP($E404&amp;$D$85&amp;$D$86,'CCG data'!$A:$AD,'CCG data'!G$3,FALSE)),ISBLANK(VLOOKUP($E404&amp;$D$85&amp;$D$86,'CCG data'!$A:$AD,'CCG data'!G$3,FALSE))),"",VLOOKUP($E404&amp;$D$85&amp;$D$86,'CCG data'!$A:$AD,'CCG data'!G$3,FALSE))</f>
        <v>1826</v>
      </c>
      <c r="P404" s="354" t="str">
        <f>IF(OR(ISERROR(VLOOKUP($E404&amp;$D$85&amp;$D$86,'CCG data'!$A:$AD,'CCG data'!B$3,FALSE)),ISBLANK(VLOOKUP($E404&amp;$D$85&amp;$D$86,'CCG data'!$A:$AD,'CCG data'!B$3,FALSE))),"",VLOOKUP($E404&amp;$D$85&amp;$D$86,'CCG data'!$A:$AD,'CCG data'!B$3,FALSE))</f>
        <v/>
      </c>
      <c r="Q404" s="246"/>
      <c r="R404" s="246">
        <f>IF(OR(ISERROR(VLOOKUP($E404&amp;$D$85&amp;$D$86,'CCG data'!$A:$AD,'CCG data'!C$3,FALSE)),ISBLANK(VLOOKUP($E404&amp;$D$85&amp;$D$86,'CCG data'!$A:$AD,'CCG data'!C$3,FALSE))),"",VLOOKUP($E404&amp;$D$85&amp;$D$86,'CCG data'!$A:$AD,'CCG data'!C$3,FALSE))</f>
        <v>0.83844468784227821</v>
      </c>
      <c r="S404" s="246"/>
      <c r="T404" s="246">
        <f>IF(OR(ISERROR(VLOOKUP($E404&amp;$D$85&amp;$D$86,'CCG data'!$A:$AD,'CCG data'!D$3,FALSE)),ISBLANK(VLOOKUP($E404&amp;$D$85&amp;$D$86,'CCG data'!$A:$AD,'CCG data'!D$3,FALSE))),"",VLOOKUP($E404&amp;$D$85&amp;$D$86,'CCG data'!$A:$AD,'CCG data'!D$3,FALSE))</f>
        <v>5.6955093099671415E-2</v>
      </c>
      <c r="U404" s="246"/>
      <c r="V404" s="246">
        <f>IF(OR(ISERROR(VLOOKUP($E404&amp;$D$85&amp;$D$86,'CCG data'!$A:$AD,'CCG data'!E$3,FALSE)),ISBLANK(VLOOKUP($E404&amp;$D$85&amp;$D$86,'CCG data'!$A:$AD,'CCG data'!E$3,FALSE))),"",VLOOKUP($E404&amp;$D$85&amp;$D$86,'CCG data'!$A:$AD,'CCG data'!E$3,FALSE))</f>
        <v>0.10460021905805038</v>
      </c>
      <c r="W404" s="387"/>
      <c r="Z404" s="178">
        <f>IFERROR(VLOOKUP($E404&amp;$D$86, Outliers!$A$4:$P$214,13,FALSE),"0")</f>
        <v>1</v>
      </c>
      <c r="AA404" s="178">
        <f>IFERROR(VLOOKUP($E404&amp;$D$86, Outliers!$A$4:$P$214,14,FALSE),"0")</f>
        <v>1</v>
      </c>
      <c r="AB404" s="178">
        <f>IFERROR(VLOOKUP($E404&amp;$D$86, Outliers!$A$4:$P$214,15,FALSE),"0")</f>
        <v>1</v>
      </c>
    </row>
    <row r="405" spans="4:28" x14ac:dyDescent="0.25">
      <c r="D405" s="301"/>
      <c r="E405" s="107" t="s">
        <v>27</v>
      </c>
      <c r="F405" s="99" t="str">
        <f>IF(P404="","",VLOOKUP($E404&amp;$D$85&amp;$D$86,'CCG data'!$A:$AD,'CCG data'!W$3,FALSE))</f>
        <v/>
      </c>
      <c r="G405" s="100" t="str">
        <f>IF(P404="","",VLOOKUP($E404&amp;$D$85&amp;$D$86,'CCG data'!$A:$AD,'CCG data'!X$3,FALSE))</f>
        <v/>
      </c>
      <c r="H405" s="100">
        <f>IF(R404="","",VLOOKUP($E404&amp;$D$85&amp;$D$86,'CCG data'!$A:$AD,'CCG data'!Y$3,FALSE))</f>
        <v>157.9</v>
      </c>
      <c r="I405" s="100">
        <f>IF(R404="","",VLOOKUP($E404&amp;$D$85&amp;$D$86,'CCG data'!$A:$AD,'CCG data'!Z$3,FALSE))</f>
        <v>174.6</v>
      </c>
      <c r="J405" s="100">
        <f>IF(T404="","",VLOOKUP($E404&amp;$D$85&amp;$D$86,'CCG data'!$A:$AD,'CCG data'!AA$3,FALSE))</f>
        <v>10.199999999999999</v>
      </c>
      <c r="K405" s="100">
        <f>IF(T404="","",VLOOKUP($E404&amp;$D$85&amp;$D$86,'CCG data'!$A:$AD,'CCG data'!AB$3,FALSE))</f>
        <v>15</v>
      </c>
      <c r="L405" s="100">
        <f>IF(V404="","",VLOOKUP($E404&amp;$D$85&amp;$D$86,'CCG data'!$A:$AD,'CCG data'!AC$3,FALSE))</f>
        <v>17.8</v>
      </c>
      <c r="M405" s="100">
        <f>IF(V404="","",VLOOKUP($E404&amp;$D$85&amp;$D$86,'CCG data'!$A:$AD,'CCG data'!AD$3,FALSE))</f>
        <v>23.7</v>
      </c>
      <c r="N405" s="304"/>
      <c r="P405" s="162" t="str">
        <f>IF(P404="","",VLOOKUP($E404&amp;$D$85&amp;$D$86,'CCG data'!$A:$AD,'CCG data'!I$3,FALSE))</f>
        <v/>
      </c>
      <c r="Q405" s="15" t="str">
        <f>IF(P404="","",VLOOKUP($E404&amp;$D$85&amp;$D$86,'CCG data'!$A:$AD,'CCG data'!J$3,FALSE))</f>
        <v/>
      </c>
      <c r="R405" s="15">
        <f>IF(R404="","",VLOOKUP($E404&amp;$D$85&amp;$D$86,'CCG data'!$A:$AD,'CCG data'!K$3,FALSE))</f>
        <v>0.82099999999999995</v>
      </c>
      <c r="S405" s="15">
        <f>IF(R404="","",VLOOKUP($E404&amp;$D$85&amp;$D$86,'CCG data'!$A:$AD,'CCG data'!L$3,FALSE))</f>
        <v>0.85499999999999998</v>
      </c>
      <c r="T405" s="15">
        <f>IF(T404="","",VLOOKUP($E404&amp;$D$85&amp;$D$86,'CCG data'!$A:$AD,'CCG data'!M$3,FALSE))</f>
        <v>4.7E-2</v>
      </c>
      <c r="U405" s="15">
        <f>IF(T404="","",VLOOKUP($E404&amp;$D$85&amp;$D$86,'CCG data'!$A:$AD,'CCG data'!N$3,FALSE))</f>
        <v>6.9000000000000006E-2</v>
      </c>
      <c r="V405" s="15">
        <f>IF(V404="","",VLOOKUP($E404&amp;$D$85&amp;$D$86,'CCG data'!$A:$AD,'CCG data'!O$3,FALSE))</f>
        <v>9.0999999999999998E-2</v>
      </c>
      <c r="W405" s="142">
        <f>IF(V404="","",VLOOKUP($E404&amp;$D$85&amp;$D$86,'CCG data'!$A:$AD,'CCG data'!P$3,FALSE))</f>
        <v>0.11899999999999999</v>
      </c>
      <c r="Z405" s="178" t="str">
        <f>IFERROR(VLOOKUP($E405&amp;$D$86, Outliers!$A$4:$P$214,13,FALSE),"0")</f>
        <v>0</v>
      </c>
      <c r="AA405" s="178" t="str">
        <f>IFERROR(VLOOKUP($E405&amp;$D$86, Outliers!$A$4:$P$214,14,FALSE),"0")</f>
        <v>0</v>
      </c>
      <c r="AB405" s="178" t="str">
        <f>IFERROR(VLOOKUP($E405&amp;$D$86, Outliers!$A$4:$P$214,15,FALSE),"0")</f>
        <v>0</v>
      </c>
    </row>
    <row r="406" spans="4:28" ht="15.75" x14ac:dyDescent="0.25">
      <c r="D406" s="301"/>
      <c r="E406" s="108" t="s">
        <v>288</v>
      </c>
      <c r="F406" s="372" t="str">
        <f>IF(OR(ISERROR(VLOOKUP($E406&amp;$D$85&amp;$D$86,'CCG data'!$A:$AD,'CCG data'!R$3,FALSE)),ISBLANK(VLOOKUP($E406&amp;$D$85&amp;$D$86,'CCG data'!$A:$AD,'CCG data'!R$3,FALSE))),"",VLOOKUP($E406&amp;$D$85&amp;$D$86,'CCG data'!$A:$AD,'CCG data'!R$3,FALSE))</f>
        <v/>
      </c>
      <c r="G406" s="373"/>
      <c r="H406" s="373">
        <f>IF(OR(ISERROR(VLOOKUP($E406&amp;$D$85&amp;$D$86,'CCG data'!$A:$AD,'CCG data'!S$3,FALSE)),ISBLANK(VLOOKUP($E406&amp;$D$85&amp;$D$86,'CCG data'!$A:$AD,'CCG data'!S$3,FALSE))),"",VLOOKUP($E406&amp;$D$85&amp;$D$86,'CCG data'!$A:$AD,'CCG data'!S$3,FALSE))</f>
        <v>107.2</v>
      </c>
      <c r="I406" s="373"/>
      <c r="J406" s="373">
        <f>IF(OR(ISERROR(VLOOKUP($E406&amp;$D$85&amp;$D$86,'CCG data'!$A:$AD,'CCG data'!T$3,FALSE)),ISBLANK(VLOOKUP($E406&amp;$D$85&amp;$D$86,'CCG data'!$A:$AD,'CCG data'!T$3,FALSE))),"",VLOOKUP($E406&amp;$D$85&amp;$D$86,'CCG data'!$A:$AD,'CCG data'!T$3,FALSE))</f>
        <v>17.2</v>
      </c>
      <c r="K406" s="373"/>
      <c r="L406" s="373">
        <f>IF(OR(ISERROR(VLOOKUP($E406&amp;$D$85&amp;$D$86,'CCG data'!$A:$AD,'CCG data'!U$3,FALSE)),ISBLANK(VLOOKUP($E406&amp;$D$85&amp;$D$86,'CCG data'!$A:$AD,'CCG data'!U$3,FALSE))),"",VLOOKUP($E406&amp;$D$85&amp;$D$86,'CCG data'!$A:$AD,'CCG data'!U$3,FALSE))</f>
        <v>41.3</v>
      </c>
      <c r="M406" s="374"/>
      <c r="N406" s="303">
        <f>IF(OR(ISERROR(VLOOKUP($E406&amp;$D$85&amp;$D$86,'CCG data'!$A:$AD,'CCG data'!G$3,FALSE)),ISBLANK(VLOOKUP($E406&amp;$D$85&amp;$D$86,'CCG data'!$A:$AD,'CCG data'!G$3,FALSE))),"",VLOOKUP($E406&amp;$D$85&amp;$D$86,'CCG data'!$A:$AD,'CCG data'!G$3,FALSE))</f>
        <v>325</v>
      </c>
      <c r="P406" s="354" t="str">
        <f>IF(OR(ISERROR(VLOOKUP($E406&amp;$D$85&amp;$D$86,'CCG data'!$A:$AD,'CCG data'!B$3,FALSE)),ISBLANK(VLOOKUP($E406&amp;$D$85&amp;$D$86,'CCG data'!$A:$AD,'CCG data'!B$3,FALSE))),"",VLOOKUP($E406&amp;$D$85&amp;$D$86,'CCG data'!$A:$AD,'CCG data'!B$3,FALSE))</f>
        <v/>
      </c>
      <c r="Q406" s="246"/>
      <c r="R406" s="246">
        <f>IF(OR(ISERROR(VLOOKUP($E406&amp;$D$85&amp;$D$86,'CCG data'!$A:$AD,'CCG data'!C$3,FALSE)),ISBLANK(VLOOKUP($E406&amp;$D$85&amp;$D$86,'CCG data'!$A:$AD,'CCG data'!C$3,FALSE))),"",VLOOKUP($E406&amp;$D$85&amp;$D$86,'CCG data'!$A:$AD,'CCG data'!C$3,FALSE))</f>
        <v>0.65846153846153843</v>
      </c>
      <c r="S406" s="246"/>
      <c r="T406" s="246">
        <f>IF(OR(ISERROR(VLOOKUP($E406&amp;$D$85&amp;$D$86,'CCG data'!$A:$AD,'CCG data'!D$3,FALSE)),ISBLANK(VLOOKUP($E406&amp;$D$85&amp;$D$86,'CCG data'!$A:$AD,'CCG data'!D$3,FALSE))),"",VLOOKUP($E406&amp;$D$85&amp;$D$86,'CCG data'!$A:$AD,'CCG data'!D$3,FALSE))</f>
        <v>9.2307692307692313E-2</v>
      </c>
      <c r="U406" s="246"/>
      <c r="V406" s="246">
        <f>IF(OR(ISERROR(VLOOKUP($E406&amp;$D$85&amp;$D$86,'CCG data'!$A:$AD,'CCG data'!E$3,FALSE)),ISBLANK(VLOOKUP($E406&amp;$D$85&amp;$D$86,'CCG data'!$A:$AD,'CCG data'!E$3,FALSE))),"",VLOOKUP($E406&amp;$D$85&amp;$D$86,'CCG data'!$A:$AD,'CCG data'!E$3,FALSE))</f>
        <v>0.24923076923076923</v>
      </c>
      <c r="W406" s="387"/>
      <c r="Z406" s="178">
        <f>IFERROR(VLOOKUP($E406&amp;$D$86, Outliers!$A$4:$P$214,13,FALSE),"0")</f>
        <v>0</v>
      </c>
      <c r="AA406" s="178">
        <f>IFERROR(VLOOKUP($E406&amp;$D$86, Outliers!$A$4:$P$214,14,FALSE),"0")</f>
        <v>0</v>
      </c>
      <c r="AB406" s="178">
        <f>IFERROR(VLOOKUP($E406&amp;$D$86, Outliers!$A$4:$P$214,15,FALSE),"0")</f>
        <v>0</v>
      </c>
    </row>
    <row r="407" spans="4:28" x14ac:dyDescent="0.25">
      <c r="D407" s="301"/>
      <c r="E407" s="107" t="s">
        <v>27</v>
      </c>
      <c r="F407" s="99" t="str">
        <f>IF(P406="","",VLOOKUP($E406&amp;$D$85&amp;$D$86,'CCG data'!$A:$AD,'CCG data'!W$3,FALSE))</f>
        <v/>
      </c>
      <c r="G407" s="100" t="str">
        <f>IF(P406="","",VLOOKUP($E406&amp;$D$85&amp;$D$86,'CCG data'!$A:$AD,'CCG data'!X$3,FALSE))</f>
        <v/>
      </c>
      <c r="H407" s="100">
        <f>IF(R406="","",VLOOKUP($E406&amp;$D$85&amp;$D$86,'CCG data'!$A:$AD,'CCG data'!Y$3,FALSE))</f>
        <v>92.8</v>
      </c>
      <c r="I407" s="100">
        <f>IF(R406="","",VLOOKUP($E406&amp;$D$85&amp;$D$86,'CCG data'!$A:$AD,'CCG data'!Z$3,FALSE))</f>
        <v>121.6</v>
      </c>
      <c r="J407" s="100">
        <f>IF(T406="","",VLOOKUP($E406&amp;$D$85&amp;$D$86,'CCG data'!$A:$AD,'CCG data'!AA$3,FALSE))</f>
        <v>11</v>
      </c>
      <c r="K407" s="100">
        <f>IF(T406="","",VLOOKUP($E406&amp;$D$85&amp;$D$86,'CCG data'!$A:$AD,'CCG data'!AB$3,FALSE))</f>
        <v>23.3</v>
      </c>
      <c r="L407" s="100">
        <f>IF(V406="","",VLOOKUP($E406&amp;$D$85&amp;$D$86,'CCG data'!$A:$AD,'CCG data'!AC$3,FALSE))</f>
        <v>32.299999999999997</v>
      </c>
      <c r="M407" s="100">
        <f>IF(V406="","",VLOOKUP($E406&amp;$D$85&amp;$D$86,'CCG data'!$A:$AD,'CCG data'!AD$3,FALSE))</f>
        <v>50.2</v>
      </c>
      <c r="N407" s="304"/>
      <c r="P407" s="162" t="str">
        <f>IF(P406="","",VLOOKUP($E406&amp;$D$85&amp;$D$86,'CCG data'!$A:$AD,'CCG data'!I$3,FALSE))</f>
        <v/>
      </c>
      <c r="Q407" s="15" t="str">
        <f>IF(P406="","",VLOOKUP($E406&amp;$D$85&amp;$D$86,'CCG data'!$A:$AD,'CCG data'!J$3,FALSE))</f>
        <v/>
      </c>
      <c r="R407" s="15">
        <f>IF(R406="","",VLOOKUP($E406&amp;$D$85&amp;$D$86,'CCG data'!$A:$AD,'CCG data'!K$3,FALSE))</f>
        <v>0.60499999999999998</v>
      </c>
      <c r="S407" s="15">
        <f>IF(R406="","",VLOOKUP($E406&amp;$D$85&amp;$D$86,'CCG data'!$A:$AD,'CCG data'!L$3,FALSE))</f>
        <v>0.70799999999999996</v>
      </c>
      <c r="T407" s="15">
        <f>IF(T406="","",VLOOKUP($E406&amp;$D$85&amp;$D$86,'CCG data'!$A:$AD,'CCG data'!M$3,FALSE))</f>
        <v>6.5000000000000002E-2</v>
      </c>
      <c r="U407" s="15">
        <f>IF(T406="","",VLOOKUP($E406&amp;$D$85&amp;$D$86,'CCG data'!$A:$AD,'CCG data'!N$3,FALSE))</f>
        <v>0.129</v>
      </c>
      <c r="V407" s="15">
        <f>IF(V406="","",VLOOKUP($E406&amp;$D$85&amp;$D$86,'CCG data'!$A:$AD,'CCG data'!O$3,FALSE))</f>
        <v>0.20499999999999999</v>
      </c>
      <c r="W407" s="142">
        <f>IF(V406="","",VLOOKUP($E406&amp;$D$85&amp;$D$86,'CCG data'!$A:$AD,'CCG data'!P$3,FALSE))</f>
        <v>0.29899999999999999</v>
      </c>
      <c r="Z407" s="178" t="str">
        <f>IFERROR(VLOOKUP($E407&amp;$D$86, Outliers!$A$4:$P$214,13,FALSE),"0")</f>
        <v>0</v>
      </c>
      <c r="AA407" s="178" t="str">
        <f>IFERROR(VLOOKUP($E407&amp;$D$86, Outliers!$A$4:$P$214,14,FALSE),"0")</f>
        <v>0</v>
      </c>
      <c r="AB407" s="178" t="str">
        <f>IFERROR(VLOOKUP($E407&amp;$D$86, Outliers!$A$4:$P$214,15,FALSE),"0")</f>
        <v>0</v>
      </c>
    </row>
    <row r="408" spans="4:28" ht="15.75" x14ac:dyDescent="0.25">
      <c r="D408" s="301"/>
      <c r="E408" s="108" t="s">
        <v>289</v>
      </c>
      <c r="F408" s="372" t="str">
        <f>IF(OR(ISERROR(VLOOKUP($E408&amp;$D$85&amp;$D$86,'CCG data'!$A:$AD,'CCG data'!R$3,FALSE)),ISBLANK(VLOOKUP($E408&amp;$D$85&amp;$D$86,'CCG data'!$A:$AD,'CCG data'!R$3,FALSE))),"",VLOOKUP($E408&amp;$D$85&amp;$D$86,'CCG data'!$A:$AD,'CCG data'!R$3,FALSE))</f>
        <v/>
      </c>
      <c r="G408" s="373"/>
      <c r="H408" s="373">
        <f>IF(OR(ISERROR(VLOOKUP($E408&amp;$D$85&amp;$D$86,'CCG data'!$A:$AD,'CCG data'!S$3,FALSE)),ISBLANK(VLOOKUP($E408&amp;$D$85&amp;$D$86,'CCG data'!$A:$AD,'CCG data'!S$3,FALSE))),"",VLOOKUP($E408&amp;$D$85&amp;$D$86,'CCG data'!$A:$AD,'CCG data'!S$3,FALSE))</f>
        <v>125.3</v>
      </c>
      <c r="I408" s="373"/>
      <c r="J408" s="373">
        <f>IF(OR(ISERROR(VLOOKUP($E408&amp;$D$85&amp;$D$86,'CCG data'!$A:$AD,'CCG data'!T$3,FALSE)),ISBLANK(VLOOKUP($E408&amp;$D$85&amp;$D$86,'CCG data'!$A:$AD,'CCG data'!T$3,FALSE))),"",VLOOKUP($E408&amp;$D$85&amp;$D$86,'CCG data'!$A:$AD,'CCG data'!T$3,FALSE))</f>
        <v>24.8</v>
      </c>
      <c r="K408" s="373"/>
      <c r="L408" s="373">
        <f>IF(OR(ISERROR(VLOOKUP($E408&amp;$D$85&amp;$D$86,'CCG data'!$A:$AD,'CCG data'!U$3,FALSE)),ISBLANK(VLOOKUP($E408&amp;$D$85&amp;$D$86,'CCG data'!$A:$AD,'CCG data'!U$3,FALSE))),"",VLOOKUP($E408&amp;$D$85&amp;$D$86,'CCG data'!$A:$AD,'CCG data'!U$3,FALSE))</f>
        <v>23.3</v>
      </c>
      <c r="M408" s="374"/>
      <c r="N408" s="303">
        <f>IF(OR(ISERROR(VLOOKUP($E408&amp;$D$85&amp;$D$86,'CCG data'!$A:$AD,'CCG data'!G$3,FALSE)),ISBLANK(VLOOKUP($E408&amp;$D$85&amp;$D$86,'CCG data'!$A:$AD,'CCG data'!G$3,FALSE))),"",VLOOKUP($E408&amp;$D$85&amp;$D$86,'CCG data'!$A:$AD,'CCG data'!G$3,FALSE))</f>
        <v>900</v>
      </c>
      <c r="P408" s="354" t="str">
        <f>IF(OR(ISERROR(VLOOKUP($E408&amp;$D$85&amp;$D$86,'CCG data'!$A:$AD,'CCG data'!B$3,FALSE)),ISBLANK(VLOOKUP($E408&amp;$D$85&amp;$D$86,'CCG data'!$A:$AD,'CCG data'!B$3,FALSE))),"",VLOOKUP($E408&amp;$D$85&amp;$D$86,'CCG data'!$A:$AD,'CCG data'!B$3,FALSE))</f>
        <v/>
      </c>
      <c r="Q408" s="246"/>
      <c r="R408" s="246">
        <f>IF(OR(ISERROR(VLOOKUP($E408&amp;$D$85&amp;$D$86,'CCG data'!$A:$AD,'CCG data'!C$3,FALSE)),ISBLANK(VLOOKUP($E408&amp;$D$85&amp;$D$86,'CCG data'!$A:$AD,'CCG data'!C$3,FALSE))),"",VLOOKUP($E408&amp;$D$85&amp;$D$86,'CCG data'!$A:$AD,'CCG data'!C$3,FALSE))</f>
        <v>0.73555555555555552</v>
      </c>
      <c r="S408" s="246"/>
      <c r="T408" s="246">
        <f>IF(OR(ISERROR(VLOOKUP($E408&amp;$D$85&amp;$D$86,'CCG data'!$A:$AD,'CCG data'!D$3,FALSE)),ISBLANK(VLOOKUP($E408&amp;$D$85&amp;$D$86,'CCG data'!$A:$AD,'CCG data'!D$3,FALSE))),"",VLOOKUP($E408&amp;$D$85&amp;$D$86,'CCG data'!$A:$AD,'CCG data'!D$3,FALSE))</f>
        <v>0.12555555555555556</v>
      </c>
      <c r="U408" s="246"/>
      <c r="V408" s="246">
        <f>IF(OR(ISERROR(VLOOKUP($E408&amp;$D$85&amp;$D$86,'CCG data'!$A:$AD,'CCG data'!E$3,FALSE)),ISBLANK(VLOOKUP($E408&amp;$D$85&amp;$D$86,'CCG data'!$A:$AD,'CCG data'!E$3,FALSE))),"",VLOOKUP($E408&amp;$D$85&amp;$D$86,'CCG data'!$A:$AD,'CCG data'!E$3,FALSE))</f>
        <v>0.1388888888888889</v>
      </c>
      <c r="W408" s="387"/>
      <c r="Z408" s="178">
        <f>IFERROR(VLOOKUP($E408&amp;$D$86, Outliers!$A$4:$P$214,13,FALSE),"0")</f>
        <v>0</v>
      </c>
      <c r="AA408" s="178">
        <f>IFERROR(VLOOKUP($E408&amp;$D$86, Outliers!$A$4:$P$214,14,FALSE),"0")</f>
        <v>1</v>
      </c>
      <c r="AB408" s="178">
        <f>IFERROR(VLOOKUP($E408&amp;$D$86, Outliers!$A$4:$P$214,15,FALSE),"0")</f>
        <v>0</v>
      </c>
    </row>
    <row r="409" spans="4:28" x14ac:dyDescent="0.25">
      <c r="D409" s="301"/>
      <c r="E409" s="107" t="s">
        <v>27</v>
      </c>
      <c r="F409" s="99" t="str">
        <f>IF(P408="","",VLOOKUP($E408&amp;$D$85&amp;$D$86,'CCG data'!$A:$AD,'CCG data'!W$3,FALSE))</f>
        <v/>
      </c>
      <c r="G409" s="100" t="str">
        <f>IF(P408="","",VLOOKUP($E408&amp;$D$85&amp;$D$86,'CCG data'!$A:$AD,'CCG data'!X$3,FALSE))</f>
        <v/>
      </c>
      <c r="H409" s="100">
        <f>IF(R408="","",VLOOKUP($E408&amp;$D$85&amp;$D$86,'CCG data'!$A:$AD,'CCG data'!Y$3,FALSE))</f>
        <v>115.7</v>
      </c>
      <c r="I409" s="100">
        <f>IF(R408="","",VLOOKUP($E408&amp;$D$85&amp;$D$86,'CCG data'!$A:$AD,'CCG data'!Z$3,FALSE))</f>
        <v>134.80000000000001</v>
      </c>
      <c r="J409" s="100">
        <f>IF(T408="","",VLOOKUP($E408&amp;$D$85&amp;$D$86,'CCG data'!$A:$AD,'CCG data'!AA$3,FALSE))</f>
        <v>20.2</v>
      </c>
      <c r="K409" s="100">
        <f>IF(T408="","",VLOOKUP($E408&amp;$D$85&amp;$D$86,'CCG data'!$A:$AD,'CCG data'!AB$3,FALSE))</f>
        <v>29.4</v>
      </c>
      <c r="L409" s="100">
        <f>IF(V408="","",VLOOKUP($E408&amp;$D$85&amp;$D$86,'CCG data'!$A:$AD,'CCG data'!AC$3,FALSE))</f>
        <v>19.2</v>
      </c>
      <c r="M409" s="100">
        <f>IF(V408="","",VLOOKUP($E408&amp;$D$85&amp;$D$86,'CCG data'!$A:$AD,'CCG data'!AD$3,FALSE))</f>
        <v>27.3</v>
      </c>
      <c r="N409" s="304"/>
      <c r="P409" s="162" t="str">
        <f>IF(P408="","",VLOOKUP($E408&amp;$D$85&amp;$D$86,'CCG data'!$A:$AD,'CCG data'!I$3,FALSE))</f>
        <v/>
      </c>
      <c r="Q409" s="15" t="str">
        <f>IF(P408="","",VLOOKUP($E408&amp;$D$85&amp;$D$86,'CCG data'!$A:$AD,'CCG data'!J$3,FALSE))</f>
        <v/>
      </c>
      <c r="R409" s="15">
        <f>IF(R408="","",VLOOKUP($E408&amp;$D$85&amp;$D$86,'CCG data'!$A:$AD,'CCG data'!K$3,FALSE))</f>
        <v>0.70599999999999996</v>
      </c>
      <c r="S409" s="15">
        <f>IF(R408="","",VLOOKUP($E408&amp;$D$85&amp;$D$86,'CCG data'!$A:$AD,'CCG data'!L$3,FALSE))</f>
        <v>0.76300000000000001</v>
      </c>
      <c r="T409" s="15">
        <f>IF(T408="","",VLOOKUP($E408&amp;$D$85&amp;$D$86,'CCG data'!$A:$AD,'CCG data'!M$3,FALSE))</f>
        <v>0.105</v>
      </c>
      <c r="U409" s="15">
        <f>IF(T408="","",VLOOKUP($E408&amp;$D$85&amp;$D$86,'CCG data'!$A:$AD,'CCG data'!N$3,FALSE))</f>
        <v>0.14899999999999999</v>
      </c>
      <c r="V409" s="15">
        <f>IF(V408="","",VLOOKUP($E408&amp;$D$85&amp;$D$86,'CCG data'!$A:$AD,'CCG data'!O$3,FALSE))</f>
        <v>0.11799999999999999</v>
      </c>
      <c r="W409" s="142">
        <f>IF(V408="","",VLOOKUP($E408&amp;$D$85&amp;$D$86,'CCG data'!$A:$AD,'CCG data'!P$3,FALSE))</f>
        <v>0.16300000000000001</v>
      </c>
      <c r="Z409" s="178" t="str">
        <f>IFERROR(VLOOKUP($E409&amp;$D$86, Outliers!$A$4:$P$214,13,FALSE),"0")</f>
        <v>0</v>
      </c>
      <c r="AA409" s="178" t="str">
        <f>IFERROR(VLOOKUP($E409&amp;$D$86, Outliers!$A$4:$P$214,14,FALSE),"0")</f>
        <v>0</v>
      </c>
      <c r="AB409" s="178" t="str">
        <f>IFERROR(VLOOKUP($E409&amp;$D$86, Outliers!$A$4:$P$214,15,FALSE),"0")</f>
        <v>0</v>
      </c>
    </row>
    <row r="410" spans="4:28" ht="15.75" x14ac:dyDescent="0.25">
      <c r="D410" s="301"/>
      <c r="E410" s="108" t="s">
        <v>290</v>
      </c>
      <c r="F410" s="372" t="str">
        <f>IF(OR(ISERROR(VLOOKUP($E410&amp;$D$85&amp;$D$86,'CCG data'!$A:$AD,'CCG data'!R$3,FALSE)),ISBLANK(VLOOKUP($E410&amp;$D$85&amp;$D$86,'CCG data'!$A:$AD,'CCG data'!R$3,FALSE))),"",VLOOKUP($E410&amp;$D$85&amp;$D$86,'CCG data'!$A:$AD,'CCG data'!R$3,FALSE))</f>
        <v/>
      </c>
      <c r="G410" s="373"/>
      <c r="H410" s="373">
        <f>IF(OR(ISERROR(VLOOKUP($E410&amp;$D$85&amp;$D$86,'CCG data'!$A:$AD,'CCG data'!S$3,FALSE)),ISBLANK(VLOOKUP($E410&amp;$D$85&amp;$D$86,'CCG data'!$A:$AD,'CCG data'!S$3,FALSE))),"",VLOOKUP($E410&amp;$D$85&amp;$D$86,'CCG data'!$A:$AD,'CCG data'!S$3,FALSE))</f>
        <v>146.5</v>
      </c>
      <c r="I410" s="373"/>
      <c r="J410" s="373">
        <f>IF(OR(ISERROR(VLOOKUP($E410&amp;$D$85&amp;$D$86,'CCG data'!$A:$AD,'CCG data'!T$3,FALSE)),ISBLANK(VLOOKUP($E410&amp;$D$85&amp;$D$86,'CCG data'!$A:$AD,'CCG data'!T$3,FALSE))),"",VLOOKUP($E410&amp;$D$85&amp;$D$86,'CCG data'!$A:$AD,'CCG data'!T$3,FALSE))</f>
        <v>14.6</v>
      </c>
      <c r="K410" s="373"/>
      <c r="L410" s="373">
        <f>IF(OR(ISERROR(VLOOKUP($E410&amp;$D$85&amp;$D$86,'CCG data'!$A:$AD,'CCG data'!U$3,FALSE)),ISBLANK(VLOOKUP($E410&amp;$D$85&amp;$D$86,'CCG data'!$A:$AD,'CCG data'!U$3,FALSE))),"",VLOOKUP($E410&amp;$D$85&amp;$D$86,'CCG data'!$A:$AD,'CCG data'!U$3,FALSE))</f>
        <v>12.9</v>
      </c>
      <c r="M410" s="374"/>
      <c r="N410" s="303">
        <f>IF(OR(ISERROR(VLOOKUP($E410&amp;$D$85&amp;$D$86,'CCG data'!$A:$AD,'CCG data'!G$3,FALSE)),ISBLANK(VLOOKUP($E410&amp;$D$85&amp;$D$86,'CCG data'!$A:$AD,'CCG data'!G$3,FALSE))),"",VLOOKUP($E410&amp;$D$85&amp;$D$86,'CCG data'!$A:$AD,'CCG data'!G$3,FALSE))</f>
        <v>1531</v>
      </c>
      <c r="P410" s="354" t="str">
        <f>IF(OR(ISERROR(VLOOKUP($E410&amp;$D$85&amp;$D$86,'CCG data'!$A:$AD,'CCG data'!B$3,FALSE)),ISBLANK(VLOOKUP($E410&amp;$D$85&amp;$D$86,'CCG data'!$A:$AD,'CCG data'!B$3,FALSE))),"",VLOOKUP($E410&amp;$D$85&amp;$D$86,'CCG data'!$A:$AD,'CCG data'!B$3,FALSE))</f>
        <v/>
      </c>
      <c r="Q410" s="246"/>
      <c r="R410" s="246">
        <f>IF(OR(ISERROR(VLOOKUP($E410&amp;$D$85&amp;$D$86,'CCG data'!$A:$AD,'CCG data'!C$3,FALSE)),ISBLANK(VLOOKUP($E410&amp;$D$85&amp;$D$86,'CCG data'!$A:$AD,'CCG data'!C$3,FALSE))),"",VLOOKUP($E410&amp;$D$85&amp;$D$86,'CCG data'!$A:$AD,'CCG data'!C$3,FALSE))</f>
        <v>0.85499673416067934</v>
      </c>
      <c r="S410" s="246"/>
      <c r="T410" s="246">
        <f>IF(OR(ISERROR(VLOOKUP($E410&amp;$D$85&amp;$D$86,'CCG data'!$A:$AD,'CCG data'!D$3,FALSE)),ISBLANK(VLOOKUP($E410&amp;$D$85&amp;$D$86,'CCG data'!$A:$AD,'CCG data'!D$3,FALSE))),"",VLOOKUP($E410&amp;$D$85&amp;$D$86,'CCG data'!$A:$AD,'CCG data'!D$3,FALSE))</f>
        <v>7.3154800783801432E-2</v>
      </c>
      <c r="U410" s="246"/>
      <c r="V410" s="246">
        <f>IF(OR(ISERROR(VLOOKUP($E410&amp;$D$85&amp;$D$86,'CCG data'!$A:$AD,'CCG data'!E$3,FALSE)),ISBLANK(VLOOKUP($E410&amp;$D$85&amp;$D$86,'CCG data'!$A:$AD,'CCG data'!E$3,FALSE))),"",VLOOKUP($E410&amp;$D$85&amp;$D$86,'CCG data'!$A:$AD,'CCG data'!E$3,FALSE))</f>
        <v>7.184846505551927E-2</v>
      </c>
      <c r="W410" s="387"/>
      <c r="Z410" s="178">
        <f>IFERROR(VLOOKUP($E410&amp;$D$86, Outliers!$A$4:$P$214,13,FALSE),"0")</f>
        <v>1</v>
      </c>
      <c r="AA410" s="178">
        <f>IFERROR(VLOOKUP($E410&amp;$D$86, Outliers!$A$4:$P$214,14,FALSE),"0")</f>
        <v>0</v>
      </c>
      <c r="AB410" s="178">
        <f>IFERROR(VLOOKUP($E410&amp;$D$86, Outliers!$A$4:$P$214,15,FALSE),"0")</f>
        <v>1</v>
      </c>
    </row>
    <row r="411" spans="4:28" x14ac:dyDescent="0.25">
      <c r="D411" s="301"/>
      <c r="E411" s="107" t="s">
        <v>27</v>
      </c>
      <c r="F411" s="99" t="str">
        <f>IF(P410="","",VLOOKUP($E410&amp;$D$85&amp;$D$86,'CCG data'!$A:$AD,'CCG data'!W$3,FALSE))</f>
        <v/>
      </c>
      <c r="G411" s="100" t="str">
        <f>IF(P410="","",VLOOKUP($E410&amp;$D$85&amp;$D$86,'CCG data'!$A:$AD,'CCG data'!X$3,FALSE))</f>
        <v/>
      </c>
      <c r="H411" s="100">
        <f>IF(R410="","",VLOOKUP($E410&amp;$D$85&amp;$D$86,'CCG data'!$A:$AD,'CCG data'!Y$3,FALSE))</f>
        <v>138.6</v>
      </c>
      <c r="I411" s="100">
        <f>IF(R410="","",VLOOKUP($E410&amp;$D$85&amp;$D$86,'CCG data'!$A:$AD,'CCG data'!Z$3,FALSE))</f>
        <v>154.5</v>
      </c>
      <c r="J411" s="100">
        <f>IF(T410="","",VLOOKUP($E410&amp;$D$85&amp;$D$86,'CCG data'!$A:$AD,'CCG data'!AA$3,FALSE))</f>
        <v>11.9</v>
      </c>
      <c r="K411" s="100">
        <f>IF(T410="","",VLOOKUP($E410&amp;$D$85&amp;$D$86,'CCG data'!$A:$AD,'CCG data'!AB$3,FALSE))</f>
        <v>17.3</v>
      </c>
      <c r="L411" s="100">
        <f>IF(V410="","",VLOOKUP($E410&amp;$D$85&amp;$D$86,'CCG data'!$A:$AD,'CCG data'!AC$3,FALSE))</f>
        <v>10.5</v>
      </c>
      <c r="M411" s="100">
        <f>IF(V410="","",VLOOKUP($E410&amp;$D$85&amp;$D$86,'CCG data'!$A:$AD,'CCG data'!AD$3,FALSE))</f>
        <v>15.3</v>
      </c>
      <c r="N411" s="304"/>
      <c r="P411" s="162" t="str">
        <f>IF(P410="","",VLOOKUP($E410&amp;$D$85&amp;$D$86,'CCG data'!$A:$AD,'CCG data'!I$3,FALSE))</f>
        <v/>
      </c>
      <c r="Q411" s="15" t="str">
        <f>IF(P410="","",VLOOKUP($E410&amp;$D$85&amp;$D$86,'CCG data'!$A:$AD,'CCG data'!J$3,FALSE))</f>
        <v/>
      </c>
      <c r="R411" s="15">
        <f>IF(R410="","",VLOOKUP($E410&amp;$D$85&amp;$D$86,'CCG data'!$A:$AD,'CCG data'!K$3,FALSE))</f>
        <v>0.83599999999999997</v>
      </c>
      <c r="S411" s="15">
        <f>IF(R410="","",VLOOKUP($E410&amp;$D$85&amp;$D$86,'CCG data'!$A:$AD,'CCG data'!L$3,FALSE))</f>
        <v>0.872</v>
      </c>
      <c r="T411" s="15">
        <f>IF(T410="","",VLOOKUP($E410&amp;$D$85&amp;$D$86,'CCG data'!$A:$AD,'CCG data'!M$3,FALSE))</f>
        <v>6.0999999999999999E-2</v>
      </c>
      <c r="U411" s="15">
        <f>IF(T410="","",VLOOKUP($E410&amp;$D$85&amp;$D$86,'CCG data'!$A:$AD,'CCG data'!N$3,FALSE))</f>
        <v>8.6999999999999994E-2</v>
      </c>
      <c r="V411" s="15">
        <f>IF(V410="","",VLOOKUP($E410&amp;$D$85&amp;$D$86,'CCG data'!$A:$AD,'CCG data'!O$3,FALSE))</f>
        <v>0.06</v>
      </c>
      <c r="W411" s="142">
        <f>IF(V410="","",VLOOKUP($E410&amp;$D$85&amp;$D$86,'CCG data'!$A:$AD,'CCG data'!P$3,FALSE))</f>
        <v>8.5999999999999993E-2</v>
      </c>
      <c r="Z411" s="178" t="str">
        <f>IFERROR(VLOOKUP($E411&amp;$D$86, Outliers!$A$4:$P$214,13,FALSE),"0")</f>
        <v>0</v>
      </c>
      <c r="AA411" s="178" t="str">
        <f>IFERROR(VLOOKUP($E411&amp;$D$86, Outliers!$A$4:$P$214,14,FALSE),"0")</f>
        <v>0</v>
      </c>
      <c r="AB411" s="178" t="str">
        <f>IFERROR(VLOOKUP($E411&amp;$D$86, Outliers!$A$4:$P$214,15,FALSE),"0")</f>
        <v>0</v>
      </c>
    </row>
    <row r="412" spans="4:28" ht="15.75" x14ac:dyDescent="0.25">
      <c r="D412" s="301"/>
      <c r="E412" s="108" t="s">
        <v>291</v>
      </c>
      <c r="F412" s="372" t="str">
        <f>IF(OR(ISERROR(VLOOKUP($E412&amp;$D$85&amp;$D$86,'CCG data'!$A:$AD,'CCG data'!R$3,FALSE)),ISBLANK(VLOOKUP($E412&amp;$D$85&amp;$D$86,'CCG data'!$A:$AD,'CCG data'!R$3,FALSE))),"",VLOOKUP($E412&amp;$D$85&amp;$D$86,'CCG data'!$A:$AD,'CCG data'!R$3,FALSE))</f>
        <v/>
      </c>
      <c r="G412" s="373"/>
      <c r="H412" s="373">
        <f>IF(OR(ISERROR(VLOOKUP($E412&amp;$D$85&amp;$D$86,'CCG data'!$A:$AD,'CCG data'!S$3,FALSE)),ISBLANK(VLOOKUP($E412&amp;$D$85&amp;$D$86,'CCG data'!$A:$AD,'CCG data'!S$3,FALSE))),"",VLOOKUP($E412&amp;$D$85&amp;$D$86,'CCG data'!$A:$AD,'CCG data'!S$3,FALSE))</f>
        <v>106.7</v>
      </c>
      <c r="I412" s="373"/>
      <c r="J412" s="373">
        <f>IF(OR(ISERROR(VLOOKUP($E412&amp;$D$85&amp;$D$86,'CCG data'!$A:$AD,'CCG data'!T$3,FALSE)),ISBLANK(VLOOKUP($E412&amp;$D$85&amp;$D$86,'CCG data'!$A:$AD,'CCG data'!T$3,FALSE))),"",VLOOKUP($E412&amp;$D$85&amp;$D$86,'CCG data'!$A:$AD,'CCG data'!T$3,FALSE))</f>
        <v>15.1</v>
      </c>
      <c r="K412" s="373"/>
      <c r="L412" s="373">
        <f>IF(OR(ISERROR(VLOOKUP($E412&amp;$D$85&amp;$D$86,'CCG data'!$A:$AD,'CCG data'!U$3,FALSE)),ISBLANK(VLOOKUP($E412&amp;$D$85&amp;$D$86,'CCG data'!$A:$AD,'CCG data'!U$3,FALSE))),"",VLOOKUP($E412&amp;$D$85&amp;$D$86,'CCG data'!$A:$AD,'CCG data'!U$3,FALSE))</f>
        <v>21.8</v>
      </c>
      <c r="M412" s="374"/>
      <c r="N412" s="303">
        <f>IF(OR(ISERROR(VLOOKUP($E412&amp;$D$85&amp;$D$86,'CCG data'!$A:$AD,'CCG data'!G$3,FALSE)),ISBLANK(VLOOKUP($E412&amp;$D$85&amp;$D$86,'CCG data'!$A:$AD,'CCG data'!G$3,FALSE))),"",VLOOKUP($E412&amp;$D$85&amp;$D$86,'CCG data'!$A:$AD,'CCG data'!G$3,FALSE))</f>
        <v>703</v>
      </c>
      <c r="P412" s="354" t="str">
        <f>IF(OR(ISERROR(VLOOKUP($E412&amp;$D$85&amp;$D$86,'CCG data'!$A:$AD,'CCG data'!B$3,FALSE)),ISBLANK(VLOOKUP($E412&amp;$D$85&amp;$D$86,'CCG data'!$A:$AD,'CCG data'!B$3,FALSE))),"",VLOOKUP($E412&amp;$D$85&amp;$D$86,'CCG data'!$A:$AD,'CCG data'!B$3,FALSE))</f>
        <v/>
      </c>
      <c r="Q412" s="246"/>
      <c r="R412" s="246">
        <f>IF(OR(ISERROR(VLOOKUP($E412&amp;$D$85&amp;$D$86,'CCG data'!$A:$AD,'CCG data'!C$3,FALSE)),ISBLANK(VLOOKUP($E412&amp;$D$85&amp;$D$86,'CCG data'!$A:$AD,'CCG data'!C$3,FALSE))),"",VLOOKUP($E412&amp;$D$85&amp;$D$86,'CCG data'!$A:$AD,'CCG data'!C$3,FALSE))</f>
        <v>0.75248933143669983</v>
      </c>
      <c r="S412" s="246"/>
      <c r="T412" s="246">
        <f>IF(OR(ISERROR(VLOOKUP($E412&amp;$D$85&amp;$D$86,'CCG data'!$A:$AD,'CCG data'!D$3,FALSE)),ISBLANK(VLOOKUP($E412&amp;$D$85&amp;$D$86,'CCG data'!$A:$AD,'CCG data'!D$3,FALSE))),"",VLOOKUP($E412&amp;$D$85&amp;$D$86,'CCG data'!$A:$AD,'CCG data'!D$3,FALSE))</f>
        <v>9.388335704125178E-2</v>
      </c>
      <c r="U412" s="246"/>
      <c r="V412" s="246">
        <f>IF(OR(ISERROR(VLOOKUP($E412&amp;$D$85&amp;$D$86,'CCG data'!$A:$AD,'CCG data'!E$3,FALSE)),ISBLANK(VLOOKUP($E412&amp;$D$85&amp;$D$86,'CCG data'!$A:$AD,'CCG data'!E$3,FALSE))),"",VLOOKUP($E412&amp;$D$85&amp;$D$86,'CCG data'!$A:$AD,'CCG data'!E$3,FALSE))</f>
        <v>0.15362731152204837</v>
      </c>
      <c r="W412" s="387"/>
      <c r="Z412" s="178">
        <f>IFERROR(VLOOKUP($E412&amp;$D$86, Outliers!$A$4:$P$214,13,FALSE),"0")</f>
        <v>1</v>
      </c>
      <c r="AA412" s="178">
        <f>IFERROR(VLOOKUP($E412&amp;$D$86, Outliers!$A$4:$P$214,14,FALSE),"0")</f>
        <v>0</v>
      </c>
      <c r="AB412" s="178">
        <f>IFERROR(VLOOKUP($E412&amp;$D$86, Outliers!$A$4:$P$214,15,FALSE),"0")</f>
        <v>1</v>
      </c>
    </row>
    <row r="413" spans="4:28" x14ac:dyDescent="0.25">
      <c r="D413" s="301"/>
      <c r="E413" s="107" t="s">
        <v>27</v>
      </c>
      <c r="F413" s="99" t="str">
        <f>IF(P412="","",VLOOKUP($E412&amp;$D$85&amp;$D$86,'CCG data'!$A:$AD,'CCG data'!W$3,FALSE))</f>
        <v/>
      </c>
      <c r="G413" s="100" t="str">
        <f>IF(P412="","",VLOOKUP($E412&amp;$D$85&amp;$D$86,'CCG data'!$A:$AD,'CCG data'!X$3,FALSE))</f>
        <v/>
      </c>
      <c r="H413" s="100">
        <f>IF(R412="","",VLOOKUP($E412&amp;$D$85&amp;$D$86,'CCG data'!$A:$AD,'CCG data'!Y$3,FALSE))</f>
        <v>97.6</v>
      </c>
      <c r="I413" s="100">
        <f>IF(R412="","",VLOOKUP($E412&amp;$D$85&amp;$D$86,'CCG data'!$A:$AD,'CCG data'!Z$3,FALSE))</f>
        <v>115.8</v>
      </c>
      <c r="J413" s="100">
        <f>IF(T412="","",VLOOKUP($E412&amp;$D$85&amp;$D$86,'CCG data'!$A:$AD,'CCG data'!AA$3,FALSE))</f>
        <v>11.4</v>
      </c>
      <c r="K413" s="100">
        <f>IF(T412="","",VLOOKUP($E412&amp;$D$85&amp;$D$86,'CCG data'!$A:$AD,'CCG data'!AB$3,FALSE))</f>
        <v>18.7</v>
      </c>
      <c r="L413" s="100">
        <f>IF(V412="","",VLOOKUP($E412&amp;$D$85&amp;$D$86,'CCG data'!$A:$AD,'CCG data'!AC$3,FALSE))</f>
        <v>17.7</v>
      </c>
      <c r="M413" s="100">
        <f>IF(V412="","",VLOOKUP($E412&amp;$D$85&amp;$D$86,'CCG data'!$A:$AD,'CCG data'!AD$3,FALSE))</f>
        <v>25.9</v>
      </c>
      <c r="N413" s="304"/>
      <c r="P413" s="162" t="str">
        <f>IF(P412="","",VLOOKUP($E412&amp;$D$85&amp;$D$86,'CCG data'!$A:$AD,'CCG data'!I$3,FALSE))</f>
        <v/>
      </c>
      <c r="Q413" s="15" t="str">
        <f>IF(P412="","",VLOOKUP($E412&amp;$D$85&amp;$D$86,'CCG data'!$A:$AD,'CCG data'!J$3,FALSE))</f>
        <v/>
      </c>
      <c r="R413" s="15">
        <f>IF(R412="","",VLOOKUP($E412&amp;$D$85&amp;$D$86,'CCG data'!$A:$AD,'CCG data'!K$3,FALSE))</f>
        <v>0.71899999999999997</v>
      </c>
      <c r="S413" s="15">
        <f>IF(R412="","",VLOOKUP($E412&amp;$D$85&amp;$D$86,'CCG data'!$A:$AD,'CCG data'!L$3,FALSE))</f>
        <v>0.78300000000000003</v>
      </c>
      <c r="T413" s="15">
        <f>IF(T412="","",VLOOKUP($E412&amp;$D$85&amp;$D$86,'CCG data'!$A:$AD,'CCG data'!M$3,FALSE))</f>
        <v>7.3999999999999996E-2</v>
      </c>
      <c r="U413" s="15">
        <f>IF(T412="","",VLOOKUP($E412&amp;$D$85&amp;$D$86,'CCG data'!$A:$AD,'CCG data'!N$3,FALSE))</f>
        <v>0.11799999999999999</v>
      </c>
      <c r="V413" s="15">
        <f>IF(V412="","",VLOOKUP($E412&amp;$D$85&amp;$D$86,'CCG data'!$A:$AD,'CCG data'!O$3,FALSE))</f>
        <v>0.129</v>
      </c>
      <c r="W413" s="142">
        <f>IF(V412="","",VLOOKUP($E412&amp;$D$85&amp;$D$86,'CCG data'!$A:$AD,'CCG data'!P$3,FALSE))</f>
        <v>0.182</v>
      </c>
      <c r="Z413" s="178" t="str">
        <f>IFERROR(VLOOKUP($E413&amp;$D$86, Outliers!$A$4:$P$214,13,FALSE),"0")</f>
        <v>0</v>
      </c>
      <c r="AA413" s="178" t="str">
        <f>IFERROR(VLOOKUP($E413&amp;$D$86, Outliers!$A$4:$P$214,14,FALSE),"0")</f>
        <v>0</v>
      </c>
      <c r="AB413" s="178" t="str">
        <f>IFERROR(VLOOKUP($E413&amp;$D$86, Outliers!$A$4:$P$214,15,FALSE),"0")</f>
        <v>0</v>
      </c>
    </row>
    <row r="414" spans="4:28" ht="15.75" x14ac:dyDescent="0.25">
      <c r="D414" s="301"/>
      <c r="E414" s="108" t="s">
        <v>292</v>
      </c>
      <c r="F414" s="372" t="str">
        <f>IF(OR(ISERROR(VLOOKUP($E414&amp;$D$85&amp;$D$86,'CCG data'!$A:$AD,'CCG data'!R$3,FALSE)),ISBLANK(VLOOKUP($E414&amp;$D$85&amp;$D$86,'CCG data'!$A:$AD,'CCG data'!R$3,FALSE))),"",VLOOKUP($E414&amp;$D$85&amp;$D$86,'CCG data'!$A:$AD,'CCG data'!R$3,FALSE))</f>
        <v/>
      </c>
      <c r="G414" s="373"/>
      <c r="H414" s="373">
        <f>IF(OR(ISERROR(VLOOKUP($E414&amp;$D$85&amp;$D$86,'CCG data'!$A:$AD,'CCG data'!S$3,FALSE)),ISBLANK(VLOOKUP($E414&amp;$D$85&amp;$D$86,'CCG data'!$A:$AD,'CCG data'!S$3,FALSE))),"",VLOOKUP($E414&amp;$D$85&amp;$D$86,'CCG data'!$A:$AD,'CCG data'!S$3,FALSE))</f>
        <v>140.80000000000001</v>
      </c>
      <c r="I414" s="373"/>
      <c r="J414" s="373">
        <f>IF(OR(ISERROR(VLOOKUP($E414&amp;$D$85&amp;$D$86,'CCG data'!$A:$AD,'CCG data'!T$3,FALSE)),ISBLANK(VLOOKUP($E414&amp;$D$85&amp;$D$86,'CCG data'!$A:$AD,'CCG data'!T$3,FALSE))),"",VLOOKUP($E414&amp;$D$85&amp;$D$86,'CCG data'!$A:$AD,'CCG data'!T$3,FALSE))</f>
        <v>9.6999999999999993</v>
      </c>
      <c r="K414" s="373"/>
      <c r="L414" s="373">
        <f>IF(OR(ISERROR(VLOOKUP($E414&amp;$D$85&amp;$D$86,'CCG data'!$A:$AD,'CCG data'!U$3,FALSE)),ISBLANK(VLOOKUP($E414&amp;$D$85&amp;$D$86,'CCG data'!$A:$AD,'CCG data'!U$3,FALSE))),"",VLOOKUP($E414&amp;$D$85&amp;$D$86,'CCG data'!$A:$AD,'CCG data'!U$3,FALSE))</f>
        <v>26.9</v>
      </c>
      <c r="M414" s="374"/>
      <c r="N414" s="303">
        <f>IF(OR(ISERROR(VLOOKUP($E414&amp;$D$85&amp;$D$86,'CCG data'!$A:$AD,'CCG data'!G$3,FALSE)),ISBLANK(VLOOKUP($E414&amp;$D$85&amp;$D$86,'CCG data'!$A:$AD,'CCG data'!G$3,FALSE))),"",VLOOKUP($E414&amp;$D$85&amp;$D$86,'CCG data'!$A:$AD,'CCG data'!G$3,FALSE))</f>
        <v>1620</v>
      </c>
      <c r="P414" s="354" t="str">
        <f>IF(OR(ISERROR(VLOOKUP($E414&amp;$D$85&amp;$D$86,'CCG data'!$A:$AD,'CCG data'!B$3,FALSE)),ISBLANK(VLOOKUP($E414&amp;$D$85&amp;$D$86,'CCG data'!$A:$AD,'CCG data'!B$3,FALSE))),"",VLOOKUP($E414&amp;$D$85&amp;$D$86,'CCG data'!$A:$AD,'CCG data'!B$3,FALSE))</f>
        <v/>
      </c>
      <c r="Q414" s="246"/>
      <c r="R414" s="246">
        <f>IF(OR(ISERROR(VLOOKUP($E414&amp;$D$85&amp;$D$86,'CCG data'!$A:$AD,'CCG data'!C$3,FALSE)),ISBLANK(VLOOKUP($E414&amp;$D$85&amp;$D$86,'CCG data'!$A:$AD,'CCG data'!C$3,FALSE))),"",VLOOKUP($E414&amp;$D$85&amp;$D$86,'CCG data'!$A:$AD,'CCG data'!C$3,FALSE))</f>
        <v>0.8</v>
      </c>
      <c r="S414" s="246"/>
      <c r="T414" s="246">
        <f>IF(OR(ISERROR(VLOOKUP($E414&amp;$D$85&amp;$D$86,'CCG data'!$A:$AD,'CCG data'!D$3,FALSE)),ISBLANK(VLOOKUP($E414&amp;$D$85&amp;$D$86,'CCG data'!$A:$AD,'CCG data'!D$3,FALSE))),"",VLOOKUP($E414&amp;$D$85&amp;$D$86,'CCG data'!$A:$AD,'CCG data'!D$3,FALSE))</f>
        <v>5.0617283950617285E-2</v>
      </c>
      <c r="U414" s="246"/>
      <c r="V414" s="246">
        <f>IF(OR(ISERROR(VLOOKUP($E414&amp;$D$85&amp;$D$86,'CCG data'!$A:$AD,'CCG data'!E$3,FALSE)),ISBLANK(VLOOKUP($E414&amp;$D$85&amp;$D$86,'CCG data'!$A:$AD,'CCG data'!E$3,FALSE))),"",VLOOKUP($E414&amp;$D$85&amp;$D$86,'CCG data'!$A:$AD,'CCG data'!E$3,FALSE))</f>
        <v>0.14938271604938272</v>
      </c>
      <c r="W414" s="387"/>
      <c r="Z414" s="178">
        <f>IFERROR(VLOOKUP($E414&amp;$D$86, Outliers!$A$4:$P$214,13,FALSE),"0")</f>
        <v>1</v>
      </c>
      <c r="AA414" s="178">
        <f>IFERROR(VLOOKUP($E414&amp;$D$86, Outliers!$A$4:$P$214,14,FALSE),"0")</f>
        <v>1</v>
      </c>
      <c r="AB414" s="178">
        <f>IFERROR(VLOOKUP($E414&amp;$D$86, Outliers!$A$4:$P$214,15,FALSE),"0")</f>
        <v>0</v>
      </c>
    </row>
    <row r="415" spans="4:28" x14ac:dyDescent="0.25">
      <c r="D415" s="301"/>
      <c r="E415" s="107" t="s">
        <v>27</v>
      </c>
      <c r="F415" s="99" t="str">
        <f>IF(P414="","",VLOOKUP($E414&amp;$D$85&amp;$D$86,'CCG data'!$A:$AD,'CCG data'!W$3,FALSE))</f>
        <v/>
      </c>
      <c r="G415" s="100" t="str">
        <f>IF(P414="","",VLOOKUP($E414&amp;$D$85&amp;$D$86,'CCG data'!$A:$AD,'CCG data'!X$3,FALSE))</f>
        <v/>
      </c>
      <c r="H415" s="100">
        <f>IF(R414="","",VLOOKUP($E414&amp;$D$85&amp;$D$86,'CCG data'!$A:$AD,'CCG data'!Y$3,FALSE))</f>
        <v>133.1</v>
      </c>
      <c r="I415" s="100">
        <f>IF(R414="","",VLOOKUP($E414&amp;$D$85&amp;$D$86,'CCG data'!$A:$AD,'CCG data'!Z$3,FALSE))</f>
        <v>148.4</v>
      </c>
      <c r="J415" s="100">
        <f>IF(T414="","",VLOOKUP($E414&amp;$D$85&amp;$D$86,'CCG data'!$A:$AD,'CCG data'!AA$3,FALSE))</f>
        <v>7.6</v>
      </c>
      <c r="K415" s="100">
        <f>IF(T414="","",VLOOKUP($E414&amp;$D$85&amp;$D$86,'CCG data'!$A:$AD,'CCG data'!AB$3,FALSE))</f>
        <v>11.8</v>
      </c>
      <c r="L415" s="100">
        <f>IF(V414="","",VLOOKUP($E414&amp;$D$85&amp;$D$86,'CCG data'!$A:$AD,'CCG data'!AC$3,FALSE))</f>
        <v>23.5</v>
      </c>
      <c r="M415" s="100">
        <f>IF(V414="","",VLOOKUP($E414&amp;$D$85&amp;$D$86,'CCG data'!$A:$AD,'CCG data'!AD$3,FALSE))</f>
        <v>30.3</v>
      </c>
      <c r="N415" s="304"/>
      <c r="P415" s="162" t="str">
        <f>IF(P414="","",VLOOKUP($E414&amp;$D$85&amp;$D$86,'CCG data'!$A:$AD,'CCG data'!I$3,FALSE))</f>
        <v/>
      </c>
      <c r="Q415" s="15" t="str">
        <f>IF(P414="","",VLOOKUP($E414&amp;$D$85&amp;$D$86,'CCG data'!$A:$AD,'CCG data'!J$3,FALSE))</f>
        <v/>
      </c>
      <c r="R415" s="15">
        <f>IF(R414="","",VLOOKUP($E414&amp;$D$85&amp;$D$86,'CCG data'!$A:$AD,'CCG data'!K$3,FALSE))</f>
        <v>0.78</v>
      </c>
      <c r="S415" s="15">
        <f>IF(R414="","",VLOOKUP($E414&amp;$D$85&amp;$D$86,'CCG data'!$A:$AD,'CCG data'!L$3,FALSE))</f>
        <v>0.81899999999999995</v>
      </c>
      <c r="T415" s="15">
        <f>IF(T414="","",VLOOKUP($E414&amp;$D$85&amp;$D$86,'CCG data'!$A:$AD,'CCG data'!M$3,FALSE))</f>
        <v>4.1000000000000002E-2</v>
      </c>
      <c r="U415" s="15">
        <f>IF(T414="","",VLOOKUP($E414&amp;$D$85&amp;$D$86,'CCG data'!$A:$AD,'CCG data'!N$3,FALSE))</f>
        <v>6.2E-2</v>
      </c>
      <c r="V415" s="15">
        <f>IF(V414="","",VLOOKUP($E414&amp;$D$85&amp;$D$86,'CCG data'!$A:$AD,'CCG data'!O$3,FALSE))</f>
        <v>0.13300000000000001</v>
      </c>
      <c r="W415" s="142">
        <f>IF(V414="","",VLOOKUP($E414&amp;$D$85&amp;$D$86,'CCG data'!$A:$AD,'CCG data'!P$3,FALSE))</f>
        <v>0.16800000000000001</v>
      </c>
      <c r="Z415" s="178" t="str">
        <f>IFERROR(VLOOKUP($E415&amp;$D$86, Outliers!$A$4:$P$214,13,FALSE),"0")</f>
        <v>0</v>
      </c>
      <c r="AA415" s="178" t="str">
        <f>IFERROR(VLOOKUP($E415&amp;$D$86, Outliers!$A$4:$P$214,14,FALSE),"0")</f>
        <v>0</v>
      </c>
      <c r="AB415" s="178" t="str">
        <f>IFERROR(VLOOKUP($E415&amp;$D$86, Outliers!$A$4:$P$214,15,FALSE),"0")</f>
        <v>0</v>
      </c>
    </row>
    <row r="416" spans="4:28" ht="15.75" x14ac:dyDescent="0.25">
      <c r="D416" s="301"/>
      <c r="E416" s="108" t="s">
        <v>482</v>
      </c>
      <c r="F416" s="372" t="str">
        <f>IF(OR(ISERROR(VLOOKUP($E416&amp;$D$85&amp;$D$86,'CCG data'!$A:$AD,'CCG data'!R$3,FALSE)),ISBLANK(VLOOKUP($E416&amp;$D$85&amp;$D$86,'CCG data'!$A:$AD,'CCG data'!R$3,FALSE))),"",VLOOKUP($E416&amp;$D$85&amp;$D$86,'CCG data'!$A:$AD,'CCG data'!R$3,FALSE))</f>
        <v/>
      </c>
      <c r="G416" s="373"/>
      <c r="H416" s="373">
        <f>IF(OR(ISERROR(VLOOKUP($E416&amp;$D$85&amp;$D$86,'CCG data'!$A:$AD,'CCG data'!S$3,FALSE)),ISBLANK(VLOOKUP($E416&amp;$D$85&amp;$D$86,'CCG data'!$A:$AD,'CCG data'!S$3,FALSE))),"",VLOOKUP($E416&amp;$D$85&amp;$D$86,'CCG data'!$A:$AD,'CCG data'!S$3,FALSE))</f>
        <v>146.5</v>
      </c>
      <c r="I416" s="373"/>
      <c r="J416" s="373">
        <f>IF(OR(ISERROR(VLOOKUP($E416&amp;$D$85&amp;$D$86,'CCG data'!$A:$AD,'CCG data'!T$3,FALSE)),ISBLANK(VLOOKUP($E416&amp;$D$85&amp;$D$86,'CCG data'!$A:$AD,'CCG data'!T$3,FALSE))),"",VLOOKUP($E416&amp;$D$85&amp;$D$86,'CCG data'!$A:$AD,'CCG data'!T$3,FALSE))</f>
        <v>15.2</v>
      </c>
      <c r="K416" s="373"/>
      <c r="L416" s="373">
        <f>IF(OR(ISERROR(VLOOKUP($E416&amp;$D$85&amp;$D$86,'CCG data'!$A:$AD,'CCG data'!U$3,FALSE)),ISBLANK(VLOOKUP($E416&amp;$D$85&amp;$D$86,'CCG data'!$A:$AD,'CCG data'!U$3,FALSE))),"",VLOOKUP($E416&amp;$D$85&amp;$D$86,'CCG data'!$A:$AD,'CCG data'!U$3,FALSE))</f>
        <v>30.7</v>
      </c>
      <c r="M416" s="374"/>
      <c r="N416" s="303">
        <f>IF(OR(ISERROR(VLOOKUP($E416&amp;$D$85&amp;$D$86,'CCG data'!$A:$AD,'CCG data'!G$3,FALSE)),ISBLANK(VLOOKUP($E416&amp;$D$85&amp;$D$86,'CCG data'!$A:$AD,'CCG data'!G$3,FALSE))),"",VLOOKUP($E416&amp;$D$85&amp;$D$86,'CCG data'!$A:$AD,'CCG data'!G$3,FALSE))</f>
        <v>860</v>
      </c>
      <c r="P416" s="354" t="str">
        <f>IF(OR(ISERROR(VLOOKUP($E416&amp;$D$85&amp;$D$86,'CCG data'!$A:$AD,'CCG data'!B$3,FALSE)),ISBLANK(VLOOKUP($E416&amp;$D$85&amp;$D$86,'CCG data'!$A:$AD,'CCG data'!B$3,FALSE))),"",VLOOKUP($E416&amp;$D$85&amp;$D$86,'CCG data'!$A:$AD,'CCG data'!B$3,FALSE))</f>
        <v/>
      </c>
      <c r="Q416" s="246"/>
      <c r="R416" s="246">
        <f>IF(OR(ISERROR(VLOOKUP($E416&amp;$D$85&amp;$D$86,'CCG data'!$A:$AD,'CCG data'!C$3,FALSE)),ISBLANK(VLOOKUP($E416&amp;$D$85&amp;$D$86,'CCG data'!$A:$AD,'CCG data'!C$3,FALSE))),"",VLOOKUP($E416&amp;$D$85&amp;$D$86,'CCG data'!$A:$AD,'CCG data'!C$3,FALSE))</f>
        <v>0.76976744186046508</v>
      </c>
      <c r="S416" s="246"/>
      <c r="T416" s="246">
        <f>IF(OR(ISERROR(VLOOKUP($E416&amp;$D$85&amp;$D$86,'CCG data'!$A:$AD,'CCG data'!D$3,FALSE)),ISBLANK(VLOOKUP($E416&amp;$D$85&amp;$D$86,'CCG data'!$A:$AD,'CCG data'!D$3,FALSE))),"",VLOOKUP($E416&amp;$D$85&amp;$D$86,'CCG data'!$A:$AD,'CCG data'!D$3,FALSE))</f>
        <v>7.093023255813953E-2</v>
      </c>
      <c r="U416" s="246"/>
      <c r="V416" s="246">
        <f>IF(OR(ISERROR(VLOOKUP($E416&amp;$D$85&amp;$D$86,'CCG data'!$A:$AD,'CCG data'!E$3,FALSE)),ISBLANK(VLOOKUP($E416&amp;$D$85&amp;$D$86,'CCG data'!$A:$AD,'CCG data'!E$3,FALSE))),"",VLOOKUP($E416&amp;$D$85&amp;$D$86,'CCG data'!$A:$AD,'CCG data'!E$3,FALSE))</f>
        <v>0.15930232558139534</v>
      </c>
      <c r="W416" s="387"/>
      <c r="Z416" s="178">
        <f>IFERROR(VLOOKUP($E416&amp;$D$86, Outliers!$A$4:$P$214,13,FALSE),"0")</f>
        <v>1</v>
      </c>
      <c r="AA416" s="178">
        <f>IFERROR(VLOOKUP($E416&amp;$D$86, Outliers!$A$4:$P$214,14,FALSE),"0")</f>
        <v>0</v>
      </c>
      <c r="AB416" s="178">
        <f>IFERROR(VLOOKUP($E416&amp;$D$86, Outliers!$A$4:$P$214,15,FALSE),"0")</f>
        <v>0</v>
      </c>
    </row>
    <row r="417" spans="4:28" x14ac:dyDescent="0.25">
      <c r="D417" s="301"/>
      <c r="E417" s="107" t="s">
        <v>27</v>
      </c>
      <c r="F417" s="99" t="str">
        <f>IF(P416="","",VLOOKUP($E416&amp;$D$85&amp;$D$86,'CCG data'!$A:$AD,'CCG data'!W$3,FALSE))</f>
        <v/>
      </c>
      <c r="G417" s="100" t="str">
        <f>IF(P416="","",VLOOKUP($E416&amp;$D$85&amp;$D$86,'CCG data'!$A:$AD,'CCG data'!X$3,FALSE))</f>
        <v/>
      </c>
      <c r="H417" s="100">
        <f>IF(R416="","",VLOOKUP($E416&amp;$D$85&amp;$D$86,'CCG data'!$A:$AD,'CCG data'!Y$3,FALSE))</f>
        <v>135.30000000000001</v>
      </c>
      <c r="I417" s="100">
        <f>IF(R416="","",VLOOKUP($E416&amp;$D$85&amp;$D$86,'CCG data'!$A:$AD,'CCG data'!Z$3,FALSE))</f>
        <v>157.69999999999999</v>
      </c>
      <c r="J417" s="100">
        <f>IF(T416="","",VLOOKUP($E416&amp;$D$85&amp;$D$86,'CCG data'!$A:$AD,'CCG data'!AA$3,FALSE))</f>
        <v>11.4</v>
      </c>
      <c r="K417" s="100">
        <f>IF(T416="","",VLOOKUP($E416&amp;$D$85&amp;$D$86,'CCG data'!$A:$AD,'CCG data'!AB$3,FALSE))</f>
        <v>19</v>
      </c>
      <c r="L417" s="100">
        <f>IF(V416="","",VLOOKUP($E416&amp;$D$85&amp;$D$86,'CCG data'!$A:$AD,'CCG data'!AC$3,FALSE))</f>
        <v>25.6</v>
      </c>
      <c r="M417" s="100">
        <f>IF(V416="","",VLOOKUP($E416&amp;$D$85&amp;$D$86,'CCG data'!$A:$AD,'CCG data'!AD$3,FALSE))</f>
        <v>35.9</v>
      </c>
      <c r="N417" s="304"/>
      <c r="P417" s="162" t="str">
        <f>IF(P416="","",VLOOKUP($E416&amp;$D$85&amp;$D$86,'CCG data'!$A:$AD,'CCG data'!I$3,FALSE))</f>
        <v/>
      </c>
      <c r="Q417" s="15" t="str">
        <f>IF(P416="","",VLOOKUP($E416&amp;$D$85&amp;$D$86,'CCG data'!$A:$AD,'CCG data'!J$3,FALSE))</f>
        <v/>
      </c>
      <c r="R417" s="15">
        <f>IF(R416="","",VLOOKUP($E416&amp;$D$85&amp;$D$86,'CCG data'!$A:$AD,'CCG data'!K$3,FALSE))</f>
        <v>0.74</v>
      </c>
      <c r="S417" s="15">
        <f>IF(R416="","",VLOOKUP($E416&amp;$D$85&amp;$D$86,'CCG data'!$A:$AD,'CCG data'!L$3,FALSE))</f>
        <v>0.79700000000000004</v>
      </c>
      <c r="T417" s="15">
        <f>IF(T416="","",VLOOKUP($E416&amp;$D$85&amp;$D$86,'CCG data'!$A:$AD,'CCG data'!M$3,FALSE))</f>
        <v>5.6000000000000001E-2</v>
      </c>
      <c r="U417" s="15">
        <f>IF(T416="","",VLOOKUP($E416&amp;$D$85&amp;$D$86,'CCG data'!$A:$AD,'CCG data'!N$3,FALSE))</f>
        <v>0.09</v>
      </c>
      <c r="V417" s="15">
        <f>IF(V416="","",VLOOKUP($E416&amp;$D$85&amp;$D$86,'CCG data'!$A:$AD,'CCG data'!O$3,FALSE))</f>
        <v>0.13600000000000001</v>
      </c>
      <c r="W417" s="142">
        <f>IF(V416="","",VLOOKUP($E416&amp;$D$85&amp;$D$86,'CCG data'!$A:$AD,'CCG data'!P$3,FALSE))</f>
        <v>0.185</v>
      </c>
      <c r="Z417" s="178" t="str">
        <f>IFERROR(VLOOKUP($E417&amp;$D$86, Outliers!$A$4:$P$214,13,FALSE),"0")</f>
        <v>0</v>
      </c>
      <c r="AA417" s="178" t="str">
        <f>IFERROR(VLOOKUP($E417&amp;$D$86, Outliers!$A$4:$P$214,14,FALSE),"0")</f>
        <v>0</v>
      </c>
      <c r="AB417" s="178" t="str">
        <f>IFERROR(VLOOKUP($E417&amp;$D$86, Outliers!$A$4:$P$214,15,FALSE),"0")</f>
        <v>0</v>
      </c>
    </row>
    <row r="418" spans="4:28" ht="15.75" x14ac:dyDescent="0.25">
      <c r="D418" s="301"/>
      <c r="E418" s="108" t="s">
        <v>293</v>
      </c>
      <c r="F418" s="372" t="str">
        <f>IF(OR(ISERROR(VLOOKUP($E418&amp;$D$85&amp;$D$86,'CCG data'!$A:$AD,'CCG data'!R$3,FALSE)),ISBLANK(VLOOKUP($E418&amp;$D$85&amp;$D$86,'CCG data'!$A:$AD,'CCG data'!R$3,FALSE))),"",VLOOKUP($E418&amp;$D$85&amp;$D$86,'CCG data'!$A:$AD,'CCG data'!R$3,FALSE))</f>
        <v/>
      </c>
      <c r="G418" s="373"/>
      <c r="H418" s="373">
        <f>IF(OR(ISERROR(VLOOKUP($E418&amp;$D$85&amp;$D$86,'CCG data'!$A:$AD,'CCG data'!S$3,FALSE)),ISBLANK(VLOOKUP($E418&amp;$D$85&amp;$D$86,'CCG data'!$A:$AD,'CCG data'!S$3,FALSE))),"",VLOOKUP($E418&amp;$D$85&amp;$D$86,'CCG data'!$A:$AD,'CCG data'!S$3,FALSE))</f>
        <v>146.5</v>
      </c>
      <c r="I418" s="373"/>
      <c r="J418" s="373">
        <f>IF(OR(ISERROR(VLOOKUP($E418&amp;$D$85&amp;$D$86,'CCG data'!$A:$AD,'CCG data'!T$3,FALSE)),ISBLANK(VLOOKUP($E418&amp;$D$85&amp;$D$86,'CCG data'!$A:$AD,'CCG data'!T$3,FALSE))),"",VLOOKUP($E418&amp;$D$85&amp;$D$86,'CCG data'!$A:$AD,'CCG data'!T$3,FALSE))</f>
        <v>10.7</v>
      </c>
      <c r="K418" s="373"/>
      <c r="L418" s="373">
        <f>IF(OR(ISERROR(VLOOKUP($E418&amp;$D$85&amp;$D$86,'CCG data'!$A:$AD,'CCG data'!U$3,FALSE)),ISBLANK(VLOOKUP($E418&amp;$D$85&amp;$D$86,'CCG data'!$A:$AD,'CCG data'!U$3,FALSE))),"",VLOOKUP($E418&amp;$D$85&amp;$D$86,'CCG data'!$A:$AD,'CCG data'!U$3,FALSE))</f>
        <v>37.700000000000003</v>
      </c>
      <c r="M418" s="374"/>
      <c r="N418" s="303">
        <f>IF(OR(ISERROR(VLOOKUP($E418&amp;$D$85&amp;$D$86,'CCG data'!$A:$AD,'CCG data'!G$3,FALSE)),ISBLANK(VLOOKUP($E418&amp;$D$85&amp;$D$86,'CCG data'!$A:$AD,'CCG data'!G$3,FALSE))),"",VLOOKUP($E418&amp;$D$85&amp;$D$86,'CCG data'!$A:$AD,'CCG data'!G$3,FALSE))</f>
        <v>2112</v>
      </c>
      <c r="P418" s="354" t="str">
        <f>IF(OR(ISERROR(VLOOKUP($E418&amp;$D$85&amp;$D$86,'CCG data'!$A:$AD,'CCG data'!B$3,FALSE)),ISBLANK(VLOOKUP($E418&amp;$D$85&amp;$D$86,'CCG data'!$A:$AD,'CCG data'!B$3,FALSE))),"",VLOOKUP($E418&amp;$D$85&amp;$D$86,'CCG data'!$A:$AD,'CCG data'!B$3,FALSE))</f>
        <v/>
      </c>
      <c r="Q418" s="246"/>
      <c r="R418" s="246">
        <f>IF(OR(ISERROR(VLOOKUP($E418&amp;$D$85&amp;$D$86,'CCG data'!$A:$AD,'CCG data'!C$3,FALSE)),ISBLANK(VLOOKUP($E418&amp;$D$85&amp;$D$86,'CCG data'!$A:$AD,'CCG data'!C$3,FALSE))),"",VLOOKUP($E418&amp;$D$85&amp;$D$86,'CCG data'!$A:$AD,'CCG data'!C$3,FALSE))</f>
        <v>0.75331439393939392</v>
      </c>
      <c r="S418" s="246"/>
      <c r="T418" s="246">
        <f>IF(OR(ISERROR(VLOOKUP($E418&amp;$D$85&amp;$D$86,'CCG data'!$A:$AD,'CCG data'!D$3,FALSE)),ISBLANK(VLOOKUP($E418&amp;$D$85&amp;$D$86,'CCG data'!$A:$AD,'CCG data'!D$3,FALSE))),"",VLOOKUP($E418&amp;$D$85&amp;$D$86,'CCG data'!$A:$AD,'CCG data'!D$3,FALSE))</f>
        <v>4.8768939393939392E-2</v>
      </c>
      <c r="U418" s="246"/>
      <c r="V418" s="246">
        <f>IF(OR(ISERROR(VLOOKUP($E418&amp;$D$85&amp;$D$86,'CCG data'!$A:$AD,'CCG data'!E$3,FALSE)),ISBLANK(VLOOKUP($E418&amp;$D$85&amp;$D$86,'CCG data'!$A:$AD,'CCG data'!E$3,FALSE))),"",VLOOKUP($E418&amp;$D$85&amp;$D$86,'CCG data'!$A:$AD,'CCG data'!E$3,FALSE))</f>
        <v>0.19791666666666666</v>
      </c>
      <c r="W418" s="387"/>
      <c r="Z418" s="178">
        <f>IFERROR(VLOOKUP($E418&amp;$D$86, Outliers!$A$4:$P$214,13,FALSE),"0")</f>
        <v>1</v>
      </c>
      <c r="AA418" s="178">
        <f>IFERROR(VLOOKUP($E418&amp;$D$86, Outliers!$A$4:$P$214,14,FALSE),"0")</f>
        <v>1</v>
      </c>
      <c r="AB418" s="178">
        <f>IFERROR(VLOOKUP($E418&amp;$D$86, Outliers!$A$4:$P$214,15,FALSE),"0")</f>
        <v>1</v>
      </c>
    </row>
    <row r="419" spans="4:28" x14ac:dyDescent="0.25">
      <c r="D419" s="301"/>
      <c r="E419" s="107" t="s">
        <v>27</v>
      </c>
      <c r="F419" s="99" t="str">
        <f>IF(P418="","",VLOOKUP($E418&amp;$D$85&amp;$D$86,'CCG data'!$A:$AD,'CCG data'!W$3,FALSE))</f>
        <v/>
      </c>
      <c r="G419" s="100" t="str">
        <f>IF(P418="","",VLOOKUP($E418&amp;$D$85&amp;$D$86,'CCG data'!$A:$AD,'CCG data'!X$3,FALSE))</f>
        <v/>
      </c>
      <c r="H419" s="100">
        <f>IF(R418="","",VLOOKUP($E418&amp;$D$85&amp;$D$86,'CCG data'!$A:$AD,'CCG data'!Y$3,FALSE))</f>
        <v>139.30000000000001</v>
      </c>
      <c r="I419" s="100">
        <f>IF(R418="","",VLOOKUP($E418&amp;$D$85&amp;$D$86,'CCG data'!$A:$AD,'CCG data'!Z$3,FALSE))</f>
        <v>153.69999999999999</v>
      </c>
      <c r="J419" s="100">
        <f>IF(T418="","",VLOOKUP($E418&amp;$D$85&amp;$D$86,'CCG data'!$A:$AD,'CCG data'!AA$3,FALSE))</f>
        <v>8.6999999999999993</v>
      </c>
      <c r="K419" s="100">
        <f>IF(T418="","",VLOOKUP($E418&amp;$D$85&amp;$D$86,'CCG data'!$A:$AD,'CCG data'!AB$3,FALSE))</f>
        <v>12.8</v>
      </c>
      <c r="L419" s="100">
        <f>IF(V418="","",VLOOKUP($E418&amp;$D$85&amp;$D$86,'CCG data'!$A:$AD,'CCG data'!AC$3,FALSE))</f>
        <v>34.1</v>
      </c>
      <c r="M419" s="100">
        <f>IF(V418="","",VLOOKUP($E418&amp;$D$85&amp;$D$86,'CCG data'!$A:$AD,'CCG data'!AD$3,FALSE))</f>
        <v>41.3</v>
      </c>
      <c r="N419" s="304"/>
      <c r="P419" s="162" t="str">
        <f>IF(P418="","",VLOOKUP($E418&amp;$D$85&amp;$D$86,'CCG data'!$A:$AD,'CCG data'!I$3,FALSE))</f>
        <v/>
      </c>
      <c r="Q419" s="15" t="str">
        <f>IF(P418="","",VLOOKUP($E418&amp;$D$85&amp;$D$86,'CCG data'!$A:$AD,'CCG data'!J$3,FALSE))</f>
        <v/>
      </c>
      <c r="R419" s="15">
        <f>IF(R418="","",VLOOKUP($E418&amp;$D$85&amp;$D$86,'CCG data'!$A:$AD,'CCG data'!K$3,FALSE))</f>
        <v>0.73399999999999999</v>
      </c>
      <c r="S419" s="15">
        <f>IF(R418="","",VLOOKUP($E418&amp;$D$85&amp;$D$86,'CCG data'!$A:$AD,'CCG data'!L$3,FALSE))</f>
        <v>0.77100000000000002</v>
      </c>
      <c r="T419" s="15">
        <f>IF(T418="","",VLOOKUP($E418&amp;$D$85&amp;$D$86,'CCG data'!$A:$AD,'CCG data'!M$3,FALSE))</f>
        <v>0.04</v>
      </c>
      <c r="U419" s="15">
        <f>IF(T418="","",VLOOKUP($E418&amp;$D$85&amp;$D$86,'CCG data'!$A:$AD,'CCG data'!N$3,FALSE))</f>
        <v>5.8999999999999997E-2</v>
      </c>
      <c r="V419" s="15">
        <f>IF(V418="","",VLOOKUP($E418&amp;$D$85&amp;$D$86,'CCG data'!$A:$AD,'CCG data'!O$3,FALSE))</f>
        <v>0.18099999999999999</v>
      </c>
      <c r="W419" s="142">
        <f>IF(V418="","",VLOOKUP($E418&amp;$D$85&amp;$D$86,'CCG data'!$A:$AD,'CCG data'!P$3,FALSE))</f>
        <v>0.215</v>
      </c>
      <c r="Z419" s="178" t="str">
        <f>IFERROR(VLOOKUP($E419&amp;$D$86, Outliers!$A$4:$P$214,13,FALSE),"0")</f>
        <v>0</v>
      </c>
      <c r="AA419" s="178" t="str">
        <f>IFERROR(VLOOKUP($E419&amp;$D$86, Outliers!$A$4:$P$214,14,FALSE),"0")</f>
        <v>0</v>
      </c>
      <c r="AB419" s="178" t="str">
        <f>IFERROR(VLOOKUP($E419&amp;$D$86, Outliers!$A$4:$P$214,15,FALSE),"0")</f>
        <v>0</v>
      </c>
    </row>
    <row r="420" spans="4:28" ht="15.75" x14ac:dyDescent="0.25">
      <c r="D420" s="301"/>
      <c r="E420" s="108" t="s">
        <v>294</v>
      </c>
      <c r="F420" s="372" t="str">
        <f>IF(OR(ISERROR(VLOOKUP($E420&amp;$D$85&amp;$D$86,'CCG data'!$A:$AD,'CCG data'!R$3,FALSE)),ISBLANK(VLOOKUP($E420&amp;$D$85&amp;$D$86,'CCG data'!$A:$AD,'CCG data'!R$3,FALSE))),"",VLOOKUP($E420&amp;$D$85&amp;$D$86,'CCG data'!$A:$AD,'CCG data'!R$3,FALSE))</f>
        <v/>
      </c>
      <c r="G420" s="373"/>
      <c r="H420" s="373">
        <f>IF(OR(ISERROR(VLOOKUP($E420&amp;$D$85&amp;$D$86,'CCG data'!$A:$AD,'CCG data'!S$3,FALSE)),ISBLANK(VLOOKUP($E420&amp;$D$85&amp;$D$86,'CCG data'!$A:$AD,'CCG data'!S$3,FALSE))),"",VLOOKUP($E420&amp;$D$85&amp;$D$86,'CCG data'!$A:$AD,'CCG data'!S$3,FALSE))</f>
        <v>108</v>
      </c>
      <c r="I420" s="373"/>
      <c r="J420" s="373">
        <f>IF(OR(ISERROR(VLOOKUP($E420&amp;$D$85&amp;$D$86,'CCG data'!$A:$AD,'CCG data'!T$3,FALSE)),ISBLANK(VLOOKUP($E420&amp;$D$85&amp;$D$86,'CCG data'!$A:$AD,'CCG data'!T$3,FALSE))),"",VLOOKUP($E420&amp;$D$85&amp;$D$86,'CCG data'!$A:$AD,'CCG data'!T$3,FALSE))</f>
        <v>15.3</v>
      </c>
      <c r="K420" s="373"/>
      <c r="L420" s="373">
        <f>IF(OR(ISERROR(VLOOKUP($E420&amp;$D$85&amp;$D$86,'CCG data'!$A:$AD,'CCG data'!U$3,FALSE)),ISBLANK(VLOOKUP($E420&amp;$D$85&amp;$D$86,'CCG data'!$A:$AD,'CCG data'!U$3,FALSE))),"",VLOOKUP($E420&amp;$D$85&amp;$D$86,'CCG data'!$A:$AD,'CCG data'!U$3,FALSE))</f>
        <v>26.4</v>
      </c>
      <c r="M420" s="374"/>
      <c r="N420" s="303">
        <f>IF(OR(ISERROR(VLOOKUP($E420&amp;$D$85&amp;$D$86,'CCG data'!$A:$AD,'CCG data'!G$3,FALSE)),ISBLANK(VLOOKUP($E420&amp;$D$85&amp;$D$86,'CCG data'!$A:$AD,'CCG data'!G$3,FALSE))),"",VLOOKUP($E420&amp;$D$85&amp;$D$86,'CCG data'!$A:$AD,'CCG data'!G$3,FALSE))</f>
        <v>857</v>
      </c>
      <c r="P420" s="354" t="str">
        <f>IF(OR(ISERROR(VLOOKUP($E420&amp;$D$85&amp;$D$86,'CCG data'!$A:$AD,'CCG data'!B$3,FALSE)),ISBLANK(VLOOKUP($E420&amp;$D$85&amp;$D$86,'CCG data'!$A:$AD,'CCG data'!B$3,FALSE))),"",VLOOKUP($E420&amp;$D$85&amp;$D$86,'CCG data'!$A:$AD,'CCG data'!B$3,FALSE))</f>
        <v/>
      </c>
      <c r="Q420" s="246"/>
      <c r="R420" s="246">
        <f>IF(OR(ISERROR(VLOOKUP($E420&amp;$D$85&amp;$D$86,'CCG data'!$A:$AD,'CCG data'!C$3,FALSE)),ISBLANK(VLOOKUP($E420&amp;$D$85&amp;$D$86,'CCG data'!$A:$AD,'CCG data'!C$3,FALSE))),"",VLOOKUP($E420&amp;$D$85&amp;$D$86,'CCG data'!$A:$AD,'CCG data'!C$3,FALSE))</f>
        <v>0.73045507584597436</v>
      </c>
      <c r="S420" s="246"/>
      <c r="T420" s="246">
        <f>IF(OR(ISERROR(VLOOKUP($E420&amp;$D$85&amp;$D$86,'CCG data'!$A:$AD,'CCG data'!D$3,FALSE)),ISBLANK(VLOOKUP($E420&amp;$D$85&amp;$D$86,'CCG data'!$A:$AD,'CCG data'!D$3,FALSE))),"",VLOOKUP($E420&amp;$D$85&amp;$D$86,'CCG data'!$A:$AD,'CCG data'!D$3,FALSE))</f>
        <v>9.6849474912485412E-2</v>
      </c>
      <c r="U420" s="246"/>
      <c r="V420" s="246">
        <f>IF(OR(ISERROR(VLOOKUP($E420&amp;$D$85&amp;$D$86,'CCG data'!$A:$AD,'CCG data'!E$3,FALSE)),ISBLANK(VLOOKUP($E420&amp;$D$85&amp;$D$86,'CCG data'!$A:$AD,'CCG data'!E$3,FALSE))),"",VLOOKUP($E420&amp;$D$85&amp;$D$86,'CCG data'!$A:$AD,'CCG data'!E$3,FALSE))</f>
        <v>0.17269544924154026</v>
      </c>
      <c r="W420" s="387"/>
      <c r="Z420" s="178">
        <f>IFERROR(VLOOKUP($E420&amp;$D$86, Outliers!$A$4:$P$214,13,FALSE),"0")</f>
        <v>1</v>
      </c>
      <c r="AA420" s="178">
        <f>IFERROR(VLOOKUP($E420&amp;$D$86, Outliers!$A$4:$P$214,14,FALSE),"0")</f>
        <v>0</v>
      </c>
      <c r="AB420" s="178">
        <f>IFERROR(VLOOKUP($E420&amp;$D$86, Outliers!$A$4:$P$214,15,FALSE),"0")</f>
        <v>0</v>
      </c>
    </row>
    <row r="421" spans="4:28" x14ac:dyDescent="0.25">
      <c r="D421" s="301"/>
      <c r="E421" s="107" t="s">
        <v>27</v>
      </c>
      <c r="F421" s="99" t="str">
        <f>IF(P420="","",VLOOKUP($E420&amp;$D$85&amp;$D$86,'CCG data'!$A:$AD,'CCG data'!W$3,FALSE))</f>
        <v/>
      </c>
      <c r="G421" s="100" t="str">
        <f>IF(P420="","",VLOOKUP($E420&amp;$D$85&amp;$D$86,'CCG data'!$A:$AD,'CCG data'!X$3,FALSE))</f>
        <v/>
      </c>
      <c r="H421" s="100">
        <f>IF(R420="","",VLOOKUP($E420&amp;$D$85&amp;$D$86,'CCG data'!$A:$AD,'CCG data'!Y$3,FALSE))</f>
        <v>99.5</v>
      </c>
      <c r="I421" s="100">
        <f>IF(R420="","",VLOOKUP($E420&amp;$D$85&amp;$D$86,'CCG data'!$A:$AD,'CCG data'!Z$3,FALSE))</f>
        <v>116.4</v>
      </c>
      <c r="J421" s="100">
        <f>IF(T420="","",VLOOKUP($E420&amp;$D$85&amp;$D$86,'CCG data'!$A:$AD,'CCG data'!AA$3,FALSE))</f>
        <v>12</v>
      </c>
      <c r="K421" s="100">
        <f>IF(T420="","",VLOOKUP($E420&amp;$D$85&amp;$D$86,'CCG data'!$A:$AD,'CCG data'!AB$3,FALSE))</f>
        <v>18.600000000000001</v>
      </c>
      <c r="L421" s="100">
        <f>IF(V420="","",VLOOKUP($E420&amp;$D$85&amp;$D$86,'CCG data'!$A:$AD,'CCG data'!AC$3,FALSE))</f>
        <v>22.1</v>
      </c>
      <c r="M421" s="100">
        <f>IF(V420="","",VLOOKUP($E420&amp;$D$85&amp;$D$86,'CCG data'!$A:$AD,'CCG data'!AD$3,FALSE))</f>
        <v>30.6</v>
      </c>
      <c r="N421" s="304"/>
      <c r="P421" s="162" t="str">
        <f>IF(P420="","",VLOOKUP($E420&amp;$D$85&amp;$D$86,'CCG data'!$A:$AD,'CCG data'!I$3,FALSE))</f>
        <v/>
      </c>
      <c r="Q421" s="15" t="str">
        <f>IF(P420="","",VLOOKUP($E420&amp;$D$85&amp;$D$86,'CCG data'!$A:$AD,'CCG data'!J$3,FALSE))</f>
        <v/>
      </c>
      <c r="R421" s="15">
        <f>IF(R420="","",VLOOKUP($E420&amp;$D$85&amp;$D$86,'CCG data'!$A:$AD,'CCG data'!K$3,FALSE))</f>
        <v>0.7</v>
      </c>
      <c r="S421" s="15">
        <f>IF(R420="","",VLOOKUP($E420&amp;$D$85&amp;$D$86,'CCG data'!$A:$AD,'CCG data'!L$3,FALSE))</f>
        <v>0.75900000000000001</v>
      </c>
      <c r="T421" s="15">
        <f>IF(T420="","",VLOOKUP($E420&amp;$D$85&amp;$D$86,'CCG data'!$A:$AD,'CCG data'!M$3,FALSE))</f>
        <v>7.9000000000000001E-2</v>
      </c>
      <c r="U421" s="15">
        <f>IF(T420="","",VLOOKUP($E420&amp;$D$85&amp;$D$86,'CCG data'!$A:$AD,'CCG data'!N$3,FALSE))</f>
        <v>0.11799999999999999</v>
      </c>
      <c r="V421" s="15">
        <f>IF(V420="","",VLOOKUP($E420&amp;$D$85&amp;$D$86,'CCG data'!$A:$AD,'CCG data'!O$3,FALSE))</f>
        <v>0.14899999999999999</v>
      </c>
      <c r="W421" s="142">
        <f>IF(V420="","",VLOOKUP($E420&amp;$D$85&amp;$D$86,'CCG data'!$A:$AD,'CCG data'!P$3,FALSE))</f>
        <v>0.19900000000000001</v>
      </c>
      <c r="Z421" s="178" t="str">
        <f>IFERROR(VLOOKUP($E421&amp;$D$86, Outliers!$A$4:$P$214,13,FALSE),"0")</f>
        <v>0</v>
      </c>
      <c r="AA421" s="178" t="str">
        <f>IFERROR(VLOOKUP($E421&amp;$D$86, Outliers!$A$4:$P$214,14,FALSE),"0")</f>
        <v>0</v>
      </c>
      <c r="AB421" s="178" t="str">
        <f>IFERROR(VLOOKUP($E421&amp;$D$86, Outliers!$A$4:$P$214,15,FALSE),"0")</f>
        <v>0</v>
      </c>
    </row>
    <row r="422" spans="4:28" ht="15.75" x14ac:dyDescent="0.25">
      <c r="D422" s="301"/>
      <c r="E422" s="108" t="s">
        <v>295</v>
      </c>
      <c r="F422" s="372" t="str">
        <f>IF(OR(ISERROR(VLOOKUP($E422&amp;$D$85&amp;$D$86,'CCG data'!$A:$AD,'CCG data'!R$3,FALSE)),ISBLANK(VLOOKUP($E422&amp;$D$85&amp;$D$86,'CCG data'!$A:$AD,'CCG data'!R$3,FALSE))),"",VLOOKUP($E422&amp;$D$85&amp;$D$86,'CCG data'!$A:$AD,'CCG data'!R$3,FALSE))</f>
        <v/>
      </c>
      <c r="G422" s="373"/>
      <c r="H422" s="373">
        <f>IF(OR(ISERROR(VLOOKUP($E422&amp;$D$85&amp;$D$86,'CCG data'!$A:$AD,'CCG data'!S$3,FALSE)),ISBLANK(VLOOKUP($E422&amp;$D$85&amp;$D$86,'CCG data'!$A:$AD,'CCG data'!S$3,FALSE))),"",VLOOKUP($E422&amp;$D$85&amp;$D$86,'CCG data'!$A:$AD,'CCG data'!S$3,FALSE))</f>
        <v>117.8</v>
      </c>
      <c r="I422" s="373"/>
      <c r="J422" s="373">
        <f>IF(OR(ISERROR(VLOOKUP($E422&amp;$D$85&amp;$D$86,'CCG data'!$A:$AD,'CCG data'!T$3,FALSE)),ISBLANK(VLOOKUP($E422&amp;$D$85&amp;$D$86,'CCG data'!$A:$AD,'CCG data'!T$3,FALSE))),"",VLOOKUP($E422&amp;$D$85&amp;$D$86,'CCG data'!$A:$AD,'CCG data'!T$3,FALSE))</f>
        <v>17.2</v>
      </c>
      <c r="K422" s="373"/>
      <c r="L422" s="373">
        <f>IF(OR(ISERROR(VLOOKUP($E422&amp;$D$85&amp;$D$86,'CCG data'!$A:$AD,'CCG data'!U$3,FALSE)),ISBLANK(VLOOKUP($E422&amp;$D$85&amp;$D$86,'CCG data'!$A:$AD,'CCG data'!U$3,FALSE))),"",VLOOKUP($E422&amp;$D$85&amp;$D$86,'CCG data'!$A:$AD,'CCG data'!U$3,FALSE))</f>
        <v>32.1</v>
      </c>
      <c r="M422" s="374"/>
      <c r="N422" s="303">
        <f>IF(OR(ISERROR(VLOOKUP($E422&amp;$D$85&amp;$D$86,'CCG data'!$A:$AD,'CCG data'!G$3,FALSE)),ISBLANK(VLOOKUP($E422&amp;$D$85&amp;$D$86,'CCG data'!$A:$AD,'CCG data'!G$3,FALSE))),"",VLOOKUP($E422&amp;$D$85&amp;$D$86,'CCG data'!$A:$AD,'CCG data'!G$3,FALSE))</f>
        <v>916</v>
      </c>
      <c r="P422" s="354" t="str">
        <f>IF(OR(ISERROR(VLOOKUP($E422&amp;$D$85&amp;$D$86,'CCG data'!$A:$AD,'CCG data'!B$3,FALSE)),ISBLANK(VLOOKUP($E422&amp;$D$85&amp;$D$86,'CCG data'!$A:$AD,'CCG data'!B$3,FALSE))),"",VLOOKUP($E422&amp;$D$85&amp;$D$86,'CCG data'!$A:$AD,'CCG data'!B$3,FALSE))</f>
        <v/>
      </c>
      <c r="Q422" s="246"/>
      <c r="R422" s="246">
        <f>IF(OR(ISERROR(VLOOKUP($E422&amp;$D$85&amp;$D$86,'CCG data'!$A:$AD,'CCG data'!C$3,FALSE)),ISBLANK(VLOOKUP($E422&amp;$D$85&amp;$D$86,'CCG data'!$A:$AD,'CCG data'!C$3,FALSE))),"",VLOOKUP($E422&amp;$D$85&amp;$D$86,'CCG data'!$A:$AD,'CCG data'!C$3,FALSE))</f>
        <v>0.70633187772925765</v>
      </c>
      <c r="S422" s="246"/>
      <c r="T422" s="246">
        <f>IF(OR(ISERROR(VLOOKUP($E422&amp;$D$85&amp;$D$86,'CCG data'!$A:$AD,'CCG data'!D$3,FALSE)),ISBLANK(VLOOKUP($E422&amp;$D$85&amp;$D$86,'CCG data'!$A:$AD,'CCG data'!D$3,FALSE))),"",VLOOKUP($E422&amp;$D$85&amp;$D$86,'CCG data'!$A:$AD,'CCG data'!D$3,FALSE))</f>
        <v>9.934497816593886E-2</v>
      </c>
      <c r="U422" s="246"/>
      <c r="V422" s="246">
        <f>IF(OR(ISERROR(VLOOKUP($E422&amp;$D$85&amp;$D$86,'CCG data'!$A:$AD,'CCG data'!E$3,FALSE)),ISBLANK(VLOOKUP($E422&amp;$D$85&amp;$D$86,'CCG data'!$A:$AD,'CCG data'!E$3,FALSE))),"",VLOOKUP($E422&amp;$D$85&amp;$D$86,'CCG data'!$A:$AD,'CCG data'!E$3,FALSE))</f>
        <v>0.1943231441048035</v>
      </c>
      <c r="W422" s="387"/>
      <c r="Z422" s="178">
        <f>IFERROR(VLOOKUP($E422&amp;$D$86, Outliers!$A$4:$P$214,13,FALSE),"0")</f>
        <v>0</v>
      </c>
      <c r="AA422" s="178">
        <f>IFERROR(VLOOKUP($E422&amp;$D$86, Outliers!$A$4:$P$214,14,FALSE),"0")</f>
        <v>0</v>
      </c>
      <c r="AB422" s="178">
        <f>IFERROR(VLOOKUP($E422&amp;$D$86, Outliers!$A$4:$P$214,15,FALSE),"0")</f>
        <v>0</v>
      </c>
    </row>
    <row r="423" spans="4:28" x14ac:dyDescent="0.25">
      <c r="D423" s="301"/>
      <c r="E423" s="107" t="s">
        <v>27</v>
      </c>
      <c r="F423" s="99" t="str">
        <f>IF(P422="","",VLOOKUP($E422&amp;$D$85&amp;$D$86,'CCG data'!$A:$AD,'CCG data'!W$3,FALSE))</f>
        <v/>
      </c>
      <c r="G423" s="100" t="str">
        <f>IF(P422="","",VLOOKUP($E422&amp;$D$85&amp;$D$86,'CCG data'!$A:$AD,'CCG data'!X$3,FALSE))</f>
        <v/>
      </c>
      <c r="H423" s="100">
        <f>IF(R422="","",VLOOKUP($E422&amp;$D$85&amp;$D$86,'CCG data'!$A:$AD,'CCG data'!Y$3,FALSE))</f>
        <v>108.7</v>
      </c>
      <c r="I423" s="100">
        <f>IF(R422="","",VLOOKUP($E422&amp;$D$85&amp;$D$86,'CCG data'!$A:$AD,'CCG data'!Z$3,FALSE))</f>
        <v>126.9</v>
      </c>
      <c r="J423" s="100">
        <f>IF(T422="","",VLOOKUP($E422&amp;$D$85&amp;$D$86,'CCG data'!$A:$AD,'CCG data'!AA$3,FALSE))</f>
        <v>13.7</v>
      </c>
      <c r="K423" s="100">
        <f>IF(T422="","",VLOOKUP($E422&amp;$D$85&amp;$D$86,'CCG data'!$A:$AD,'CCG data'!AB$3,FALSE))</f>
        <v>20.8</v>
      </c>
      <c r="L423" s="100">
        <f>IF(V422="","",VLOOKUP($E422&amp;$D$85&amp;$D$86,'CCG data'!$A:$AD,'CCG data'!AC$3,FALSE))</f>
        <v>27.4</v>
      </c>
      <c r="M423" s="100">
        <f>IF(V422="","",VLOOKUP($E422&amp;$D$85&amp;$D$86,'CCG data'!$A:$AD,'CCG data'!AD$3,FALSE))</f>
        <v>36.799999999999997</v>
      </c>
      <c r="N423" s="304"/>
      <c r="P423" s="162" t="str">
        <f>IF(P422="","",VLOOKUP($E422&amp;$D$85&amp;$D$86,'CCG data'!$A:$AD,'CCG data'!I$3,FALSE))</f>
        <v/>
      </c>
      <c r="Q423" s="15" t="str">
        <f>IF(P422="","",VLOOKUP($E422&amp;$D$85&amp;$D$86,'CCG data'!$A:$AD,'CCG data'!J$3,FALSE))</f>
        <v/>
      </c>
      <c r="R423" s="15">
        <f>IF(R422="","",VLOOKUP($E422&amp;$D$85&amp;$D$86,'CCG data'!$A:$AD,'CCG data'!K$3,FALSE))</f>
        <v>0.67600000000000005</v>
      </c>
      <c r="S423" s="15">
        <f>IF(R422="","",VLOOKUP($E422&amp;$D$85&amp;$D$86,'CCG data'!$A:$AD,'CCG data'!L$3,FALSE))</f>
        <v>0.73499999999999999</v>
      </c>
      <c r="T423" s="15">
        <f>IF(T422="","",VLOOKUP($E422&amp;$D$85&amp;$D$86,'CCG data'!$A:$AD,'CCG data'!M$3,FALSE))</f>
        <v>8.2000000000000003E-2</v>
      </c>
      <c r="U423" s="15">
        <f>IF(T422="","",VLOOKUP($E422&amp;$D$85&amp;$D$86,'CCG data'!$A:$AD,'CCG data'!N$3,FALSE))</f>
        <v>0.12</v>
      </c>
      <c r="V423" s="15">
        <f>IF(V422="","",VLOOKUP($E422&amp;$D$85&amp;$D$86,'CCG data'!$A:$AD,'CCG data'!O$3,FALSE))</f>
        <v>0.17</v>
      </c>
      <c r="W423" s="142">
        <f>IF(V422="","",VLOOKUP($E422&amp;$D$85&amp;$D$86,'CCG data'!$A:$AD,'CCG data'!P$3,FALSE))</f>
        <v>0.221</v>
      </c>
      <c r="Z423" s="178" t="str">
        <f>IFERROR(VLOOKUP($E423&amp;$D$86, Outliers!$A$4:$P$214,13,FALSE),"0")</f>
        <v>0</v>
      </c>
      <c r="AA423" s="178" t="str">
        <f>IFERROR(VLOOKUP($E423&amp;$D$86, Outliers!$A$4:$P$214,14,FALSE),"0")</f>
        <v>0</v>
      </c>
      <c r="AB423" s="178" t="str">
        <f>IFERROR(VLOOKUP($E423&amp;$D$86, Outliers!$A$4:$P$214,15,FALSE),"0")</f>
        <v>0</v>
      </c>
    </row>
    <row r="424" spans="4:28" ht="15.75" x14ac:dyDescent="0.25">
      <c r="D424" s="301"/>
      <c r="E424" s="108" t="s">
        <v>296</v>
      </c>
      <c r="F424" s="372" t="str">
        <f>IF(OR(ISERROR(VLOOKUP($E424&amp;$D$85&amp;$D$86,'CCG data'!$A:$AD,'CCG data'!R$3,FALSE)),ISBLANK(VLOOKUP($E424&amp;$D$85&amp;$D$86,'CCG data'!$A:$AD,'CCG data'!R$3,FALSE))),"",VLOOKUP($E424&amp;$D$85&amp;$D$86,'CCG data'!$A:$AD,'CCG data'!R$3,FALSE))</f>
        <v/>
      </c>
      <c r="G424" s="373"/>
      <c r="H424" s="373">
        <f>IF(OR(ISERROR(VLOOKUP($E424&amp;$D$85&amp;$D$86,'CCG data'!$A:$AD,'CCG data'!S$3,FALSE)),ISBLANK(VLOOKUP($E424&amp;$D$85&amp;$D$86,'CCG data'!$A:$AD,'CCG data'!S$3,FALSE))),"",VLOOKUP($E424&amp;$D$85&amp;$D$86,'CCG data'!$A:$AD,'CCG data'!S$3,FALSE))</f>
        <v>100.8</v>
      </c>
      <c r="I424" s="373"/>
      <c r="J424" s="373">
        <f>IF(OR(ISERROR(VLOOKUP($E424&amp;$D$85&amp;$D$86,'CCG data'!$A:$AD,'CCG data'!T$3,FALSE)),ISBLANK(VLOOKUP($E424&amp;$D$85&amp;$D$86,'CCG data'!$A:$AD,'CCG data'!T$3,FALSE))),"",VLOOKUP($E424&amp;$D$85&amp;$D$86,'CCG data'!$A:$AD,'CCG data'!T$3,FALSE))</f>
        <v>17.8</v>
      </c>
      <c r="K424" s="373"/>
      <c r="L424" s="373">
        <f>IF(OR(ISERROR(VLOOKUP($E424&amp;$D$85&amp;$D$86,'CCG data'!$A:$AD,'CCG data'!U$3,FALSE)),ISBLANK(VLOOKUP($E424&amp;$D$85&amp;$D$86,'CCG data'!$A:$AD,'CCG data'!U$3,FALSE))),"",VLOOKUP($E424&amp;$D$85&amp;$D$86,'CCG data'!$A:$AD,'CCG data'!U$3,FALSE))</f>
        <v>31.6</v>
      </c>
      <c r="M424" s="374"/>
      <c r="N424" s="303">
        <f>IF(OR(ISERROR(VLOOKUP($E424&amp;$D$85&amp;$D$86,'CCG data'!$A:$AD,'CCG data'!G$3,FALSE)),ISBLANK(VLOOKUP($E424&amp;$D$85&amp;$D$86,'CCG data'!$A:$AD,'CCG data'!G$3,FALSE))),"",VLOOKUP($E424&amp;$D$85&amp;$D$86,'CCG data'!$A:$AD,'CCG data'!G$3,FALSE))</f>
        <v>2375</v>
      </c>
      <c r="P424" s="354" t="str">
        <f>IF(OR(ISERROR(VLOOKUP($E424&amp;$D$85&amp;$D$86,'CCG data'!$A:$AD,'CCG data'!B$3,FALSE)),ISBLANK(VLOOKUP($E424&amp;$D$85&amp;$D$86,'CCG data'!$A:$AD,'CCG data'!B$3,FALSE))),"",VLOOKUP($E424&amp;$D$85&amp;$D$86,'CCG data'!$A:$AD,'CCG data'!B$3,FALSE))</f>
        <v/>
      </c>
      <c r="Q424" s="246"/>
      <c r="R424" s="246">
        <f>IF(OR(ISERROR(VLOOKUP($E424&amp;$D$85&amp;$D$86,'CCG data'!$A:$AD,'CCG data'!C$3,FALSE)),ISBLANK(VLOOKUP($E424&amp;$D$85&amp;$D$86,'CCG data'!$A:$AD,'CCG data'!C$3,FALSE))),"",VLOOKUP($E424&amp;$D$85&amp;$D$86,'CCG data'!$A:$AD,'CCG data'!C$3,FALSE))</f>
        <v>0.68126315789473679</v>
      </c>
      <c r="S424" s="246"/>
      <c r="T424" s="246">
        <f>IF(OR(ISERROR(VLOOKUP($E424&amp;$D$85&amp;$D$86,'CCG data'!$A:$AD,'CCG data'!D$3,FALSE)),ISBLANK(VLOOKUP($E424&amp;$D$85&amp;$D$86,'CCG data'!$A:$AD,'CCG data'!D$3,FALSE))),"",VLOOKUP($E424&amp;$D$85&amp;$D$86,'CCG data'!$A:$AD,'CCG data'!D$3,FALSE))</f>
        <v>0.10610526315789473</v>
      </c>
      <c r="U424" s="246"/>
      <c r="V424" s="246">
        <f>IF(OR(ISERROR(VLOOKUP($E424&amp;$D$85&amp;$D$86,'CCG data'!$A:$AD,'CCG data'!E$3,FALSE)),ISBLANK(VLOOKUP($E424&amp;$D$85&amp;$D$86,'CCG data'!$A:$AD,'CCG data'!E$3,FALSE))),"",VLOOKUP($E424&amp;$D$85&amp;$D$86,'CCG data'!$A:$AD,'CCG data'!E$3,FALSE))</f>
        <v>0.21263157894736842</v>
      </c>
      <c r="W424" s="387"/>
      <c r="Z424" s="178">
        <f>IFERROR(VLOOKUP($E424&amp;$D$86, Outliers!$A$4:$P$214,13,FALSE),"0")</f>
        <v>1</v>
      </c>
      <c r="AA424" s="178">
        <f>IFERROR(VLOOKUP($E424&amp;$D$86, Outliers!$A$4:$P$214,14,FALSE),"0")</f>
        <v>0</v>
      </c>
      <c r="AB424" s="178">
        <f>IFERROR(VLOOKUP($E424&amp;$D$86, Outliers!$A$4:$P$214,15,FALSE),"0")</f>
        <v>0</v>
      </c>
    </row>
    <row r="425" spans="4:28" x14ac:dyDescent="0.25">
      <c r="D425" s="301"/>
      <c r="E425" s="107" t="s">
        <v>27</v>
      </c>
      <c r="F425" s="99" t="str">
        <f>IF(P424="","",VLOOKUP($E424&amp;$D$85&amp;$D$86,'CCG data'!$A:$AD,'CCG data'!W$3,FALSE))</f>
        <v/>
      </c>
      <c r="G425" s="100" t="str">
        <f>IF(P424="","",VLOOKUP($E424&amp;$D$85&amp;$D$86,'CCG data'!$A:$AD,'CCG data'!X$3,FALSE))</f>
        <v/>
      </c>
      <c r="H425" s="100">
        <f>IF(R424="","",VLOOKUP($E424&amp;$D$85&amp;$D$86,'CCG data'!$A:$AD,'CCG data'!Y$3,FALSE))</f>
        <v>95.9</v>
      </c>
      <c r="I425" s="100">
        <f>IF(R424="","",VLOOKUP($E424&amp;$D$85&amp;$D$86,'CCG data'!$A:$AD,'CCG data'!Z$3,FALSE))</f>
        <v>105.7</v>
      </c>
      <c r="J425" s="100">
        <f>IF(T424="","",VLOOKUP($E424&amp;$D$85&amp;$D$86,'CCG data'!$A:$AD,'CCG data'!AA$3,FALSE))</f>
        <v>15.6</v>
      </c>
      <c r="K425" s="100">
        <f>IF(T424="","",VLOOKUP($E424&amp;$D$85&amp;$D$86,'CCG data'!$A:$AD,'CCG data'!AB$3,FALSE))</f>
        <v>20</v>
      </c>
      <c r="L425" s="100">
        <f>IF(V424="","",VLOOKUP($E424&amp;$D$85&amp;$D$86,'CCG data'!$A:$AD,'CCG data'!AC$3,FALSE))</f>
        <v>28.8</v>
      </c>
      <c r="M425" s="100">
        <f>IF(V424="","",VLOOKUP($E424&amp;$D$85&amp;$D$86,'CCG data'!$A:$AD,'CCG data'!AD$3,FALSE))</f>
        <v>34.4</v>
      </c>
      <c r="N425" s="304"/>
      <c r="P425" s="162" t="str">
        <f>IF(P424="","",VLOOKUP($E424&amp;$D$85&amp;$D$86,'CCG data'!$A:$AD,'CCG data'!I$3,FALSE))</f>
        <v/>
      </c>
      <c r="Q425" s="15" t="str">
        <f>IF(P424="","",VLOOKUP($E424&amp;$D$85&amp;$D$86,'CCG data'!$A:$AD,'CCG data'!J$3,FALSE))</f>
        <v/>
      </c>
      <c r="R425" s="15">
        <f>IF(R424="","",VLOOKUP($E424&amp;$D$85&amp;$D$86,'CCG data'!$A:$AD,'CCG data'!K$3,FALSE))</f>
        <v>0.66200000000000003</v>
      </c>
      <c r="S425" s="15">
        <f>IF(R424="","",VLOOKUP($E424&amp;$D$85&amp;$D$86,'CCG data'!$A:$AD,'CCG data'!L$3,FALSE))</f>
        <v>0.7</v>
      </c>
      <c r="T425" s="15">
        <f>IF(T424="","",VLOOKUP($E424&amp;$D$85&amp;$D$86,'CCG data'!$A:$AD,'CCG data'!M$3,FALSE))</f>
        <v>9.4E-2</v>
      </c>
      <c r="U425" s="15">
        <f>IF(T424="","",VLOOKUP($E424&amp;$D$85&amp;$D$86,'CCG data'!$A:$AD,'CCG data'!N$3,FALSE))</f>
        <v>0.11899999999999999</v>
      </c>
      <c r="V425" s="15">
        <f>IF(V424="","",VLOOKUP($E424&amp;$D$85&amp;$D$86,'CCG data'!$A:$AD,'CCG data'!O$3,FALSE))</f>
        <v>0.19700000000000001</v>
      </c>
      <c r="W425" s="142">
        <f>IF(V424="","",VLOOKUP($E424&amp;$D$85&amp;$D$86,'CCG data'!$A:$AD,'CCG data'!P$3,FALSE))</f>
        <v>0.23</v>
      </c>
      <c r="Z425" s="178" t="str">
        <f>IFERROR(VLOOKUP($E425&amp;$D$86, Outliers!$A$4:$P$214,13,FALSE),"0")</f>
        <v>0</v>
      </c>
      <c r="AA425" s="178" t="str">
        <f>IFERROR(VLOOKUP($E425&amp;$D$86, Outliers!$A$4:$P$214,14,FALSE),"0")</f>
        <v>0</v>
      </c>
      <c r="AB425" s="178" t="str">
        <f>IFERROR(VLOOKUP($E425&amp;$D$86, Outliers!$A$4:$P$214,15,FALSE),"0")</f>
        <v>0</v>
      </c>
    </row>
    <row r="426" spans="4:28" ht="15.75" x14ac:dyDescent="0.25">
      <c r="D426" s="301"/>
      <c r="E426" s="108" t="s">
        <v>483</v>
      </c>
      <c r="F426" s="372" t="str">
        <f>IF(OR(ISERROR(VLOOKUP($E426&amp;$D$85&amp;$D$86,'CCG data'!$A:$AD,'CCG data'!R$3,FALSE)),ISBLANK(VLOOKUP($E426&amp;$D$85&amp;$D$86,'CCG data'!$A:$AD,'CCG data'!R$3,FALSE))),"",VLOOKUP($E426&amp;$D$85&amp;$D$86,'CCG data'!$A:$AD,'CCG data'!R$3,FALSE))</f>
        <v/>
      </c>
      <c r="G426" s="373"/>
      <c r="H426" s="373">
        <f>IF(OR(ISERROR(VLOOKUP($E426&amp;$D$85&amp;$D$86,'CCG data'!$A:$AD,'CCG data'!S$3,FALSE)),ISBLANK(VLOOKUP($E426&amp;$D$85&amp;$D$86,'CCG data'!$A:$AD,'CCG data'!S$3,FALSE))),"",VLOOKUP($E426&amp;$D$85&amp;$D$86,'CCG data'!$A:$AD,'CCG data'!S$3,FALSE))</f>
        <v>112</v>
      </c>
      <c r="I426" s="373"/>
      <c r="J426" s="373">
        <f>IF(OR(ISERROR(VLOOKUP($E426&amp;$D$85&amp;$D$86,'CCG data'!$A:$AD,'CCG data'!T$3,FALSE)),ISBLANK(VLOOKUP($E426&amp;$D$85&amp;$D$86,'CCG data'!$A:$AD,'CCG data'!T$3,FALSE))),"",VLOOKUP($E426&amp;$D$85&amp;$D$86,'CCG data'!$A:$AD,'CCG data'!T$3,FALSE))</f>
        <v>14.3</v>
      </c>
      <c r="K426" s="373"/>
      <c r="L426" s="373">
        <f>IF(OR(ISERROR(VLOOKUP($E426&amp;$D$85&amp;$D$86,'CCG data'!$A:$AD,'CCG data'!U$3,FALSE)),ISBLANK(VLOOKUP($E426&amp;$D$85&amp;$D$86,'CCG data'!$A:$AD,'CCG data'!U$3,FALSE))),"",VLOOKUP($E426&amp;$D$85&amp;$D$86,'CCG data'!$A:$AD,'CCG data'!U$3,FALSE))</f>
        <v>32.9</v>
      </c>
      <c r="M426" s="374"/>
      <c r="N426" s="303">
        <f>IF(OR(ISERROR(VLOOKUP($E426&amp;$D$85&amp;$D$86,'CCG data'!$A:$AD,'CCG data'!G$3,FALSE)),ISBLANK(VLOOKUP($E426&amp;$D$85&amp;$D$86,'CCG data'!$A:$AD,'CCG data'!G$3,FALSE))),"",VLOOKUP($E426&amp;$D$85&amp;$D$86,'CCG data'!$A:$AD,'CCG data'!G$3,FALSE))</f>
        <v>748</v>
      </c>
      <c r="P426" s="354" t="str">
        <f>IF(OR(ISERROR(VLOOKUP($E426&amp;$D$85&amp;$D$86,'CCG data'!$A:$AD,'CCG data'!B$3,FALSE)),ISBLANK(VLOOKUP($E426&amp;$D$85&amp;$D$86,'CCG data'!$A:$AD,'CCG data'!B$3,FALSE))),"",VLOOKUP($E426&amp;$D$85&amp;$D$86,'CCG data'!$A:$AD,'CCG data'!B$3,FALSE))</f>
        <v/>
      </c>
      <c r="Q426" s="246"/>
      <c r="R426" s="246">
        <f>IF(OR(ISERROR(VLOOKUP($E426&amp;$D$85&amp;$D$86,'CCG data'!$A:$AD,'CCG data'!C$3,FALSE)),ISBLANK(VLOOKUP($E426&amp;$D$85&amp;$D$86,'CCG data'!$A:$AD,'CCG data'!C$3,FALSE))),"",VLOOKUP($E426&amp;$D$85&amp;$D$86,'CCG data'!$A:$AD,'CCG data'!C$3,FALSE))</f>
        <v>0.70721925133689845</v>
      </c>
      <c r="S426" s="246"/>
      <c r="T426" s="246">
        <f>IF(OR(ISERROR(VLOOKUP($E426&amp;$D$85&amp;$D$86,'CCG data'!$A:$AD,'CCG data'!D$3,FALSE)),ISBLANK(VLOOKUP($E426&amp;$D$85&amp;$D$86,'CCG data'!$A:$AD,'CCG data'!D$3,FALSE))),"",VLOOKUP($E426&amp;$D$85&amp;$D$86,'CCG data'!$A:$AD,'CCG data'!D$3,FALSE))</f>
        <v>8.5561497326203204E-2</v>
      </c>
      <c r="U426" s="246"/>
      <c r="V426" s="246">
        <f>IF(OR(ISERROR(VLOOKUP($E426&amp;$D$85&amp;$D$86,'CCG data'!$A:$AD,'CCG data'!E$3,FALSE)),ISBLANK(VLOOKUP($E426&amp;$D$85&amp;$D$86,'CCG data'!$A:$AD,'CCG data'!E$3,FALSE))),"",VLOOKUP($E426&amp;$D$85&amp;$D$86,'CCG data'!$A:$AD,'CCG data'!E$3,FALSE))</f>
        <v>0.20721925133689839</v>
      </c>
      <c r="W426" s="387"/>
      <c r="Z426" s="178">
        <f>IFERROR(VLOOKUP($E426&amp;$D$86, Outliers!$A$4:$P$214,13,FALSE),"0")</f>
        <v>0</v>
      </c>
      <c r="AA426" s="178">
        <f>IFERROR(VLOOKUP($E426&amp;$D$86, Outliers!$A$4:$P$214,14,FALSE),"0")</f>
        <v>0</v>
      </c>
      <c r="AB426" s="178">
        <f>IFERROR(VLOOKUP($E426&amp;$D$86, Outliers!$A$4:$P$214,15,FALSE),"0")</f>
        <v>0</v>
      </c>
    </row>
    <row r="427" spans="4:28" x14ac:dyDescent="0.25">
      <c r="D427" s="301"/>
      <c r="E427" s="107" t="s">
        <v>27</v>
      </c>
      <c r="F427" s="99" t="str">
        <f>IF(P426="","",VLOOKUP($E426&amp;$D$85&amp;$D$86,'CCG data'!$A:$AD,'CCG data'!W$3,FALSE))</f>
        <v/>
      </c>
      <c r="G427" s="100" t="str">
        <f>IF(P426="","",VLOOKUP($E426&amp;$D$85&amp;$D$86,'CCG data'!$A:$AD,'CCG data'!X$3,FALSE))</f>
        <v/>
      </c>
      <c r="H427" s="100">
        <f>IF(R426="","",VLOOKUP($E426&amp;$D$85&amp;$D$86,'CCG data'!$A:$AD,'CCG data'!Y$3,FALSE))</f>
        <v>102.4</v>
      </c>
      <c r="I427" s="100">
        <f>IF(R426="","",VLOOKUP($E426&amp;$D$85&amp;$D$86,'CCG data'!$A:$AD,'CCG data'!Z$3,FALSE))</f>
        <v>121.5</v>
      </c>
      <c r="J427" s="100">
        <f>IF(T426="","",VLOOKUP($E426&amp;$D$85&amp;$D$86,'CCG data'!$A:$AD,'CCG data'!AA$3,FALSE))</f>
        <v>10.8</v>
      </c>
      <c r="K427" s="100">
        <f>IF(T426="","",VLOOKUP($E426&amp;$D$85&amp;$D$86,'CCG data'!$A:$AD,'CCG data'!AB$3,FALSE))</f>
        <v>17.8</v>
      </c>
      <c r="L427" s="100">
        <f>IF(V426="","",VLOOKUP($E426&amp;$D$85&amp;$D$86,'CCG data'!$A:$AD,'CCG data'!AC$3,FALSE))</f>
        <v>27.7</v>
      </c>
      <c r="M427" s="100">
        <f>IF(V426="","",VLOOKUP($E426&amp;$D$85&amp;$D$86,'CCG data'!$A:$AD,'CCG data'!AD$3,FALSE))</f>
        <v>38.1</v>
      </c>
      <c r="N427" s="304"/>
      <c r="P427" s="162" t="str">
        <f>IF(P426="","",VLOOKUP($E426&amp;$D$85&amp;$D$86,'CCG data'!$A:$AD,'CCG data'!I$3,FALSE))</f>
        <v/>
      </c>
      <c r="Q427" s="15" t="str">
        <f>IF(P426="","",VLOOKUP($E426&amp;$D$85&amp;$D$86,'CCG data'!$A:$AD,'CCG data'!J$3,FALSE))</f>
        <v/>
      </c>
      <c r="R427" s="15">
        <f>IF(R426="","",VLOOKUP($E426&amp;$D$85&amp;$D$86,'CCG data'!$A:$AD,'CCG data'!K$3,FALSE))</f>
        <v>0.67400000000000004</v>
      </c>
      <c r="S427" s="15">
        <f>IF(R426="","",VLOOKUP($E426&amp;$D$85&amp;$D$86,'CCG data'!$A:$AD,'CCG data'!L$3,FALSE))</f>
        <v>0.73899999999999999</v>
      </c>
      <c r="T427" s="15">
        <f>IF(T426="","",VLOOKUP($E426&amp;$D$85&amp;$D$86,'CCG data'!$A:$AD,'CCG data'!M$3,FALSE))</f>
        <v>6.8000000000000005E-2</v>
      </c>
      <c r="U427" s="15">
        <f>IF(T426="","",VLOOKUP($E426&amp;$D$85&amp;$D$86,'CCG data'!$A:$AD,'CCG data'!N$3,FALSE))</f>
        <v>0.108</v>
      </c>
      <c r="V427" s="15">
        <f>IF(V426="","",VLOOKUP($E426&amp;$D$85&amp;$D$86,'CCG data'!$A:$AD,'CCG data'!O$3,FALSE))</f>
        <v>0.18</v>
      </c>
      <c r="W427" s="142">
        <f>IF(V426="","",VLOOKUP($E426&amp;$D$85&amp;$D$86,'CCG data'!$A:$AD,'CCG data'!P$3,FALSE))</f>
        <v>0.23799999999999999</v>
      </c>
      <c r="Z427" s="178" t="str">
        <f>IFERROR(VLOOKUP($E427&amp;$D$86, Outliers!$A$4:$P$214,13,FALSE),"0")</f>
        <v>0</v>
      </c>
      <c r="AA427" s="178" t="str">
        <f>IFERROR(VLOOKUP($E427&amp;$D$86, Outliers!$A$4:$P$214,14,FALSE),"0")</f>
        <v>0</v>
      </c>
      <c r="AB427" s="178" t="str">
        <f>IFERROR(VLOOKUP($E427&amp;$D$86, Outliers!$A$4:$P$214,15,FALSE),"0")</f>
        <v>0</v>
      </c>
    </row>
    <row r="428" spans="4:28" ht="15.75" x14ac:dyDescent="0.25">
      <c r="D428" s="301"/>
      <c r="E428" s="108" t="s">
        <v>297</v>
      </c>
      <c r="F428" s="372" t="str">
        <f>IF(OR(ISERROR(VLOOKUP($E428&amp;$D$85&amp;$D$86,'CCG data'!$A:$AD,'CCG data'!R$3,FALSE)),ISBLANK(VLOOKUP($E428&amp;$D$85&amp;$D$86,'CCG data'!$A:$AD,'CCG data'!R$3,FALSE))),"",VLOOKUP($E428&amp;$D$85&amp;$D$86,'CCG data'!$A:$AD,'CCG data'!R$3,FALSE))</f>
        <v/>
      </c>
      <c r="G428" s="373"/>
      <c r="H428" s="373">
        <f>IF(OR(ISERROR(VLOOKUP($E428&amp;$D$85&amp;$D$86,'CCG data'!$A:$AD,'CCG data'!S$3,FALSE)),ISBLANK(VLOOKUP($E428&amp;$D$85&amp;$D$86,'CCG data'!$A:$AD,'CCG data'!S$3,FALSE))),"",VLOOKUP($E428&amp;$D$85&amp;$D$86,'CCG data'!$A:$AD,'CCG data'!S$3,FALSE))</f>
        <v>152.69999999999999</v>
      </c>
      <c r="I428" s="373"/>
      <c r="J428" s="373">
        <f>IF(OR(ISERROR(VLOOKUP($E428&amp;$D$85&amp;$D$86,'CCG data'!$A:$AD,'CCG data'!T$3,FALSE)),ISBLANK(VLOOKUP($E428&amp;$D$85&amp;$D$86,'CCG data'!$A:$AD,'CCG data'!T$3,FALSE))),"",VLOOKUP($E428&amp;$D$85&amp;$D$86,'CCG data'!$A:$AD,'CCG data'!T$3,FALSE))</f>
        <v>28.2</v>
      </c>
      <c r="K428" s="373"/>
      <c r="L428" s="373">
        <f>IF(OR(ISERROR(VLOOKUP($E428&amp;$D$85&amp;$D$86,'CCG data'!$A:$AD,'CCG data'!U$3,FALSE)),ISBLANK(VLOOKUP($E428&amp;$D$85&amp;$D$86,'CCG data'!$A:$AD,'CCG data'!U$3,FALSE))),"",VLOOKUP($E428&amp;$D$85&amp;$D$86,'CCG data'!$A:$AD,'CCG data'!U$3,FALSE))</f>
        <v>19</v>
      </c>
      <c r="M428" s="374"/>
      <c r="N428" s="303">
        <f>IF(OR(ISERROR(VLOOKUP($E428&amp;$D$85&amp;$D$86,'CCG data'!$A:$AD,'CCG data'!G$3,FALSE)),ISBLANK(VLOOKUP($E428&amp;$D$85&amp;$D$86,'CCG data'!$A:$AD,'CCG data'!G$3,FALSE))),"",VLOOKUP($E428&amp;$D$85&amp;$D$86,'CCG data'!$A:$AD,'CCG data'!G$3,FALSE))</f>
        <v>950</v>
      </c>
      <c r="P428" s="354" t="str">
        <f>IF(OR(ISERROR(VLOOKUP($E428&amp;$D$85&amp;$D$86,'CCG data'!$A:$AD,'CCG data'!B$3,FALSE)),ISBLANK(VLOOKUP($E428&amp;$D$85&amp;$D$86,'CCG data'!$A:$AD,'CCG data'!B$3,FALSE))),"",VLOOKUP($E428&amp;$D$85&amp;$D$86,'CCG data'!$A:$AD,'CCG data'!B$3,FALSE))</f>
        <v/>
      </c>
      <c r="Q428" s="246"/>
      <c r="R428" s="246">
        <f>IF(OR(ISERROR(VLOOKUP($E428&amp;$D$85&amp;$D$86,'CCG data'!$A:$AD,'CCG data'!C$3,FALSE)),ISBLANK(VLOOKUP($E428&amp;$D$85&amp;$D$86,'CCG data'!$A:$AD,'CCG data'!C$3,FALSE))),"",VLOOKUP($E428&amp;$D$85&amp;$D$86,'CCG data'!$A:$AD,'CCG data'!C$3,FALSE))</f>
        <v>0.78421052631578947</v>
      </c>
      <c r="S428" s="246"/>
      <c r="T428" s="246">
        <f>IF(OR(ISERROR(VLOOKUP($E428&amp;$D$85&amp;$D$86,'CCG data'!$A:$AD,'CCG data'!D$3,FALSE)),ISBLANK(VLOOKUP($E428&amp;$D$85&amp;$D$86,'CCG data'!$A:$AD,'CCG data'!D$3,FALSE))),"",VLOOKUP($E428&amp;$D$85&amp;$D$86,'CCG data'!$A:$AD,'CCG data'!D$3,FALSE))</f>
        <v>0.12</v>
      </c>
      <c r="U428" s="246"/>
      <c r="V428" s="246">
        <f>IF(OR(ISERROR(VLOOKUP($E428&amp;$D$85&amp;$D$86,'CCG data'!$A:$AD,'CCG data'!E$3,FALSE)),ISBLANK(VLOOKUP($E428&amp;$D$85&amp;$D$86,'CCG data'!$A:$AD,'CCG data'!E$3,FALSE))),"",VLOOKUP($E428&amp;$D$85&amp;$D$86,'CCG data'!$A:$AD,'CCG data'!E$3,FALSE))</f>
        <v>9.5789473684210522E-2</v>
      </c>
      <c r="W428" s="387"/>
      <c r="Z428" s="178">
        <f>IFERROR(VLOOKUP($E428&amp;$D$86, Outliers!$A$4:$P$214,13,FALSE),"0")</f>
        <v>1</v>
      </c>
      <c r="AA428" s="178">
        <f>IFERROR(VLOOKUP($E428&amp;$D$86, Outliers!$A$4:$P$214,14,FALSE),"0")</f>
        <v>1</v>
      </c>
      <c r="AB428" s="178">
        <f>IFERROR(VLOOKUP($E428&amp;$D$86, Outliers!$A$4:$P$214,15,FALSE),"0")</f>
        <v>1</v>
      </c>
    </row>
    <row r="429" spans="4:28" x14ac:dyDescent="0.25">
      <c r="D429" s="301"/>
      <c r="E429" s="107" t="s">
        <v>27</v>
      </c>
      <c r="F429" s="99" t="str">
        <f>IF(P428="","",VLOOKUP($E428&amp;$D$85&amp;$D$86,'CCG data'!$A:$AD,'CCG data'!W$3,FALSE))</f>
        <v/>
      </c>
      <c r="G429" s="100" t="str">
        <f>IF(P428="","",VLOOKUP($E428&amp;$D$85&amp;$D$86,'CCG data'!$A:$AD,'CCG data'!X$3,FALSE))</f>
        <v/>
      </c>
      <c r="H429" s="100">
        <f>IF(R428="","",VLOOKUP($E428&amp;$D$85&amp;$D$86,'CCG data'!$A:$AD,'CCG data'!Y$3,FALSE))</f>
        <v>141.69999999999999</v>
      </c>
      <c r="I429" s="100">
        <f>IF(R428="","",VLOOKUP($E428&amp;$D$85&amp;$D$86,'CCG data'!$A:$AD,'CCG data'!Z$3,FALSE))</f>
        <v>163.6</v>
      </c>
      <c r="J429" s="100">
        <f>IF(T428="","",VLOOKUP($E428&amp;$D$85&amp;$D$86,'CCG data'!$A:$AD,'CCG data'!AA$3,FALSE))</f>
        <v>23</v>
      </c>
      <c r="K429" s="100">
        <f>IF(T428="","",VLOOKUP($E428&amp;$D$85&amp;$D$86,'CCG data'!$A:$AD,'CCG data'!AB$3,FALSE))</f>
        <v>33.4</v>
      </c>
      <c r="L429" s="100">
        <f>IF(V428="","",VLOOKUP($E428&amp;$D$85&amp;$D$86,'CCG data'!$A:$AD,'CCG data'!AC$3,FALSE))</f>
        <v>15.1</v>
      </c>
      <c r="M429" s="100">
        <f>IF(V428="","",VLOOKUP($E428&amp;$D$85&amp;$D$86,'CCG data'!$A:$AD,'CCG data'!AD$3,FALSE))</f>
        <v>22.9</v>
      </c>
      <c r="N429" s="304"/>
      <c r="P429" s="162" t="str">
        <f>IF(P428="","",VLOOKUP($E428&amp;$D$85&amp;$D$86,'CCG data'!$A:$AD,'CCG data'!I$3,FALSE))</f>
        <v/>
      </c>
      <c r="Q429" s="15" t="str">
        <f>IF(P428="","",VLOOKUP($E428&amp;$D$85&amp;$D$86,'CCG data'!$A:$AD,'CCG data'!J$3,FALSE))</f>
        <v/>
      </c>
      <c r="R429" s="15">
        <f>IF(R428="","",VLOOKUP($E428&amp;$D$85&amp;$D$86,'CCG data'!$A:$AD,'CCG data'!K$3,FALSE))</f>
        <v>0.75700000000000001</v>
      </c>
      <c r="S429" s="15">
        <f>IF(R428="","",VLOOKUP($E428&amp;$D$85&amp;$D$86,'CCG data'!$A:$AD,'CCG data'!L$3,FALSE))</f>
        <v>0.80900000000000005</v>
      </c>
      <c r="T429" s="15">
        <f>IF(T428="","",VLOOKUP($E428&amp;$D$85&amp;$D$86,'CCG data'!$A:$AD,'CCG data'!M$3,FALSE))</f>
        <v>0.10100000000000001</v>
      </c>
      <c r="U429" s="15">
        <f>IF(T428="","",VLOOKUP($E428&amp;$D$85&amp;$D$86,'CCG data'!$A:$AD,'CCG data'!N$3,FALSE))</f>
        <v>0.14199999999999999</v>
      </c>
      <c r="V429" s="15">
        <f>IF(V428="","",VLOOKUP($E428&amp;$D$85&amp;$D$86,'CCG data'!$A:$AD,'CCG data'!O$3,FALSE))</f>
        <v>7.9000000000000001E-2</v>
      </c>
      <c r="W429" s="142">
        <f>IF(V428="","",VLOOKUP($E428&amp;$D$85&amp;$D$86,'CCG data'!$A:$AD,'CCG data'!P$3,FALSE))</f>
        <v>0.11600000000000001</v>
      </c>
      <c r="Z429" s="178" t="str">
        <f>IFERROR(VLOOKUP($E429&amp;$D$86, Outliers!$A$4:$P$214,13,FALSE),"0")</f>
        <v>0</v>
      </c>
      <c r="AA429" s="178" t="str">
        <f>IFERROR(VLOOKUP($E429&amp;$D$86, Outliers!$A$4:$P$214,14,FALSE),"0")</f>
        <v>0</v>
      </c>
      <c r="AB429" s="178" t="str">
        <f>IFERROR(VLOOKUP($E429&amp;$D$86, Outliers!$A$4:$P$214,15,FALSE),"0")</f>
        <v>0</v>
      </c>
    </row>
    <row r="430" spans="4:28" ht="15.75" x14ac:dyDescent="0.25">
      <c r="D430" s="301"/>
      <c r="E430" s="108" t="s">
        <v>298</v>
      </c>
      <c r="F430" s="372" t="str">
        <f>IF(OR(ISERROR(VLOOKUP($E430&amp;$D$85&amp;$D$86,'CCG data'!$A:$AD,'CCG data'!R$3,FALSE)),ISBLANK(VLOOKUP($E430&amp;$D$85&amp;$D$86,'CCG data'!$A:$AD,'CCG data'!R$3,FALSE))),"",VLOOKUP($E430&amp;$D$85&amp;$D$86,'CCG data'!$A:$AD,'CCG data'!R$3,FALSE))</f>
        <v/>
      </c>
      <c r="G430" s="373"/>
      <c r="H430" s="373">
        <f>IF(OR(ISERROR(VLOOKUP($E430&amp;$D$85&amp;$D$86,'CCG data'!$A:$AD,'CCG data'!S$3,FALSE)),ISBLANK(VLOOKUP($E430&amp;$D$85&amp;$D$86,'CCG data'!$A:$AD,'CCG data'!S$3,FALSE))),"",VLOOKUP($E430&amp;$D$85&amp;$D$86,'CCG data'!$A:$AD,'CCG data'!S$3,FALSE))</f>
        <v>103.9</v>
      </c>
      <c r="I430" s="373"/>
      <c r="J430" s="373">
        <f>IF(OR(ISERROR(VLOOKUP($E430&amp;$D$85&amp;$D$86,'CCG data'!$A:$AD,'CCG data'!T$3,FALSE)),ISBLANK(VLOOKUP($E430&amp;$D$85&amp;$D$86,'CCG data'!$A:$AD,'CCG data'!T$3,FALSE))),"",VLOOKUP($E430&amp;$D$85&amp;$D$86,'CCG data'!$A:$AD,'CCG data'!T$3,FALSE))</f>
        <v>14.5</v>
      </c>
      <c r="K430" s="373"/>
      <c r="L430" s="373">
        <f>IF(OR(ISERROR(VLOOKUP($E430&amp;$D$85&amp;$D$86,'CCG data'!$A:$AD,'CCG data'!U$3,FALSE)),ISBLANK(VLOOKUP($E430&amp;$D$85&amp;$D$86,'CCG data'!$A:$AD,'CCG data'!U$3,FALSE))),"",VLOOKUP($E430&amp;$D$85&amp;$D$86,'CCG data'!$A:$AD,'CCG data'!U$3,FALSE))</f>
        <v>44</v>
      </c>
      <c r="M430" s="374"/>
      <c r="N430" s="303">
        <f>IF(OR(ISERROR(VLOOKUP($E430&amp;$D$85&amp;$D$86,'CCG data'!$A:$AD,'CCG data'!G$3,FALSE)),ISBLANK(VLOOKUP($E430&amp;$D$85&amp;$D$86,'CCG data'!$A:$AD,'CCG data'!G$3,FALSE))),"",VLOOKUP($E430&amp;$D$85&amp;$D$86,'CCG data'!$A:$AD,'CCG data'!G$3,FALSE))</f>
        <v>946</v>
      </c>
      <c r="P430" s="354" t="str">
        <f>IF(OR(ISERROR(VLOOKUP($E430&amp;$D$85&amp;$D$86,'CCG data'!$A:$AD,'CCG data'!B$3,FALSE)),ISBLANK(VLOOKUP($E430&amp;$D$85&amp;$D$86,'CCG data'!$A:$AD,'CCG data'!B$3,FALSE))),"",VLOOKUP($E430&amp;$D$85&amp;$D$86,'CCG data'!$A:$AD,'CCG data'!B$3,FALSE))</f>
        <v/>
      </c>
      <c r="Q430" s="246"/>
      <c r="R430" s="246">
        <f>IF(OR(ISERROR(VLOOKUP($E430&amp;$D$85&amp;$D$86,'CCG data'!$A:$AD,'CCG data'!C$3,FALSE)),ISBLANK(VLOOKUP($E430&amp;$D$85&amp;$D$86,'CCG data'!$A:$AD,'CCG data'!C$3,FALSE))),"",VLOOKUP($E430&amp;$D$85&amp;$D$86,'CCG data'!$A:$AD,'CCG data'!C$3,FALSE))</f>
        <v>0.65644820295983086</v>
      </c>
      <c r="S430" s="246"/>
      <c r="T430" s="246">
        <f>IF(OR(ISERROR(VLOOKUP($E430&amp;$D$85&amp;$D$86,'CCG data'!$A:$AD,'CCG data'!D$3,FALSE)),ISBLANK(VLOOKUP($E430&amp;$D$85&amp;$D$86,'CCG data'!$A:$AD,'CCG data'!D$3,FALSE))),"",VLOOKUP($E430&amp;$D$85&amp;$D$86,'CCG data'!$A:$AD,'CCG data'!D$3,FALSE))</f>
        <v>7.0824524312896403E-2</v>
      </c>
      <c r="U430" s="246"/>
      <c r="V430" s="246">
        <f>IF(OR(ISERROR(VLOOKUP($E430&amp;$D$85&amp;$D$86,'CCG data'!$A:$AD,'CCG data'!E$3,FALSE)),ISBLANK(VLOOKUP($E430&amp;$D$85&amp;$D$86,'CCG data'!$A:$AD,'CCG data'!E$3,FALSE))),"",VLOOKUP($E430&amp;$D$85&amp;$D$86,'CCG data'!$A:$AD,'CCG data'!E$3,FALSE))</f>
        <v>0.27272727272727271</v>
      </c>
      <c r="W430" s="387"/>
      <c r="Z430" s="178">
        <f>IFERROR(VLOOKUP($E430&amp;$D$86, Outliers!$A$4:$P$214,13,FALSE),"0")</f>
        <v>1</v>
      </c>
      <c r="AA430" s="178">
        <f>IFERROR(VLOOKUP($E430&amp;$D$86, Outliers!$A$4:$P$214,14,FALSE),"0")</f>
        <v>0</v>
      </c>
      <c r="AB430" s="178">
        <f>IFERROR(VLOOKUP($E430&amp;$D$86, Outliers!$A$4:$P$214,15,FALSE),"0")</f>
        <v>1</v>
      </c>
    </row>
    <row r="431" spans="4:28" x14ac:dyDescent="0.25">
      <c r="D431" s="301"/>
      <c r="E431" s="107" t="s">
        <v>27</v>
      </c>
      <c r="F431" s="99" t="str">
        <f>IF(P430="","",VLOOKUP($E430&amp;$D$85&amp;$D$86,'CCG data'!$A:$AD,'CCG data'!W$3,FALSE))</f>
        <v/>
      </c>
      <c r="G431" s="100" t="str">
        <f>IF(P430="","",VLOOKUP($E430&amp;$D$85&amp;$D$86,'CCG data'!$A:$AD,'CCG data'!X$3,FALSE))</f>
        <v/>
      </c>
      <c r="H431" s="100">
        <f>IF(R430="","",VLOOKUP($E430&amp;$D$85&amp;$D$86,'CCG data'!$A:$AD,'CCG data'!Y$3,FALSE))</f>
        <v>95.8</v>
      </c>
      <c r="I431" s="100">
        <f>IF(R430="","",VLOOKUP($E430&amp;$D$85&amp;$D$86,'CCG data'!$A:$AD,'CCG data'!Z$3,FALSE))</f>
        <v>112.1</v>
      </c>
      <c r="J431" s="100">
        <f>IF(T430="","",VLOOKUP($E430&amp;$D$85&amp;$D$86,'CCG data'!$A:$AD,'CCG data'!AA$3,FALSE))</f>
        <v>11</v>
      </c>
      <c r="K431" s="100">
        <f>IF(T430="","",VLOOKUP($E430&amp;$D$85&amp;$D$86,'CCG data'!$A:$AD,'CCG data'!AB$3,FALSE))</f>
        <v>17.899999999999999</v>
      </c>
      <c r="L431" s="100">
        <f>IF(V430="","",VLOOKUP($E430&amp;$D$85&amp;$D$86,'CCG data'!$A:$AD,'CCG data'!AC$3,FALSE))</f>
        <v>38.6</v>
      </c>
      <c r="M431" s="100">
        <f>IF(V430="","",VLOOKUP($E430&amp;$D$85&amp;$D$86,'CCG data'!$A:$AD,'CCG data'!AD$3,FALSE))</f>
        <v>49.4</v>
      </c>
      <c r="N431" s="304"/>
      <c r="P431" s="162" t="str">
        <f>IF(P430="","",VLOOKUP($E430&amp;$D$85&amp;$D$86,'CCG data'!$A:$AD,'CCG data'!I$3,FALSE))</f>
        <v/>
      </c>
      <c r="Q431" s="15" t="str">
        <f>IF(P430="","",VLOOKUP($E430&amp;$D$85&amp;$D$86,'CCG data'!$A:$AD,'CCG data'!J$3,FALSE))</f>
        <v/>
      </c>
      <c r="R431" s="15">
        <f>IF(R430="","",VLOOKUP($E430&amp;$D$85&amp;$D$86,'CCG data'!$A:$AD,'CCG data'!K$3,FALSE))</f>
        <v>0.626</v>
      </c>
      <c r="S431" s="15">
        <f>IF(R430="","",VLOOKUP($E430&amp;$D$85&amp;$D$86,'CCG data'!$A:$AD,'CCG data'!L$3,FALSE))</f>
        <v>0.68600000000000005</v>
      </c>
      <c r="T431" s="15">
        <f>IF(T430="","",VLOOKUP($E430&amp;$D$85&amp;$D$86,'CCG data'!$A:$AD,'CCG data'!M$3,FALSE))</f>
        <v>5.6000000000000001E-2</v>
      </c>
      <c r="U431" s="15">
        <f>IF(T430="","",VLOOKUP($E430&amp;$D$85&amp;$D$86,'CCG data'!$A:$AD,'CCG data'!N$3,FALSE))</f>
        <v>8.8999999999999996E-2</v>
      </c>
      <c r="V431" s="15">
        <f>IF(V430="","",VLOOKUP($E430&amp;$D$85&amp;$D$86,'CCG data'!$A:$AD,'CCG data'!O$3,FALSE))</f>
        <v>0.245</v>
      </c>
      <c r="W431" s="142">
        <f>IF(V430="","",VLOOKUP($E430&amp;$D$85&amp;$D$86,'CCG data'!$A:$AD,'CCG data'!P$3,FALSE))</f>
        <v>0.30199999999999999</v>
      </c>
      <c r="Z431" s="178" t="str">
        <f>IFERROR(VLOOKUP($E431&amp;$D$86, Outliers!$A$4:$P$214,13,FALSE),"0")</f>
        <v>0</v>
      </c>
      <c r="AA431" s="178" t="str">
        <f>IFERROR(VLOOKUP($E431&amp;$D$86, Outliers!$A$4:$P$214,14,FALSE),"0")</f>
        <v>0</v>
      </c>
      <c r="AB431" s="178" t="str">
        <f>IFERROR(VLOOKUP($E431&amp;$D$86, Outliers!$A$4:$P$214,15,FALSE),"0")</f>
        <v>0</v>
      </c>
    </row>
    <row r="432" spans="4:28" ht="15.75" x14ac:dyDescent="0.25">
      <c r="D432" s="301"/>
      <c r="E432" s="108" t="s">
        <v>484</v>
      </c>
      <c r="F432" s="372" t="str">
        <f>IF(OR(ISERROR(VLOOKUP($E432&amp;$D$85&amp;$D$86,'CCG data'!$A:$AD,'CCG data'!R$3,FALSE)),ISBLANK(VLOOKUP($E432&amp;$D$85&amp;$D$86,'CCG data'!$A:$AD,'CCG data'!R$3,FALSE))),"",VLOOKUP($E432&amp;$D$85&amp;$D$86,'CCG data'!$A:$AD,'CCG data'!R$3,FALSE))</f>
        <v/>
      </c>
      <c r="G432" s="373"/>
      <c r="H432" s="373">
        <f>IF(OR(ISERROR(VLOOKUP($E432&amp;$D$85&amp;$D$86,'CCG data'!$A:$AD,'CCG data'!S$3,FALSE)),ISBLANK(VLOOKUP($E432&amp;$D$85&amp;$D$86,'CCG data'!$A:$AD,'CCG data'!S$3,FALSE))),"",VLOOKUP($E432&amp;$D$85&amp;$D$86,'CCG data'!$A:$AD,'CCG data'!S$3,FALSE))</f>
        <v>166.1</v>
      </c>
      <c r="I432" s="373"/>
      <c r="J432" s="373">
        <f>IF(OR(ISERROR(VLOOKUP($E432&amp;$D$85&amp;$D$86,'CCG data'!$A:$AD,'CCG data'!T$3,FALSE)),ISBLANK(VLOOKUP($E432&amp;$D$85&amp;$D$86,'CCG data'!$A:$AD,'CCG data'!T$3,FALSE))),"",VLOOKUP($E432&amp;$D$85&amp;$D$86,'CCG data'!$A:$AD,'CCG data'!T$3,FALSE))</f>
        <v>9.8000000000000007</v>
      </c>
      <c r="K432" s="373"/>
      <c r="L432" s="373">
        <f>IF(OR(ISERROR(VLOOKUP($E432&amp;$D$85&amp;$D$86,'CCG data'!$A:$AD,'CCG data'!U$3,FALSE)),ISBLANK(VLOOKUP($E432&amp;$D$85&amp;$D$86,'CCG data'!$A:$AD,'CCG data'!U$3,FALSE))),"",VLOOKUP($E432&amp;$D$85&amp;$D$86,'CCG data'!$A:$AD,'CCG data'!U$3,FALSE))</f>
        <v>17.2</v>
      </c>
      <c r="M432" s="374"/>
      <c r="N432" s="303">
        <f>IF(OR(ISERROR(VLOOKUP($E432&amp;$D$85&amp;$D$86,'CCG data'!$A:$AD,'CCG data'!G$3,FALSE)),ISBLANK(VLOOKUP($E432&amp;$D$85&amp;$D$86,'CCG data'!$A:$AD,'CCG data'!G$3,FALSE))),"",VLOOKUP($E432&amp;$D$85&amp;$D$86,'CCG data'!$A:$AD,'CCG data'!G$3,FALSE))</f>
        <v>1061</v>
      </c>
      <c r="P432" s="354" t="str">
        <f>IF(OR(ISERROR(VLOOKUP($E432&amp;$D$85&amp;$D$86,'CCG data'!$A:$AD,'CCG data'!B$3,FALSE)),ISBLANK(VLOOKUP($E432&amp;$D$85&amp;$D$86,'CCG data'!$A:$AD,'CCG data'!B$3,FALSE))),"",VLOOKUP($E432&amp;$D$85&amp;$D$86,'CCG data'!$A:$AD,'CCG data'!B$3,FALSE))</f>
        <v/>
      </c>
      <c r="Q432" s="246"/>
      <c r="R432" s="246">
        <f>IF(OR(ISERROR(VLOOKUP($E432&amp;$D$85&amp;$D$86,'CCG data'!$A:$AD,'CCG data'!C$3,FALSE)),ISBLANK(VLOOKUP($E432&amp;$D$85&amp;$D$86,'CCG data'!$A:$AD,'CCG data'!C$3,FALSE))),"",VLOOKUP($E432&amp;$D$85&amp;$D$86,'CCG data'!$A:$AD,'CCG data'!C$3,FALSE))</f>
        <v>0.86804901036757776</v>
      </c>
      <c r="S432" s="246"/>
      <c r="T432" s="246">
        <f>IF(OR(ISERROR(VLOOKUP($E432&amp;$D$85&amp;$D$86,'CCG data'!$A:$AD,'CCG data'!D$3,FALSE)),ISBLANK(VLOOKUP($E432&amp;$D$85&amp;$D$86,'CCG data'!$A:$AD,'CCG data'!D$3,FALSE))),"",VLOOKUP($E432&amp;$D$85&amp;$D$86,'CCG data'!$A:$AD,'CCG data'!D$3,FALSE))</f>
        <v>4.3355325164938736E-2</v>
      </c>
      <c r="U432" s="246"/>
      <c r="V432" s="246">
        <f>IF(OR(ISERROR(VLOOKUP($E432&amp;$D$85&amp;$D$86,'CCG data'!$A:$AD,'CCG data'!E$3,FALSE)),ISBLANK(VLOOKUP($E432&amp;$D$85&amp;$D$86,'CCG data'!$A:$AD,'CCG data'!E$3,FALSE))),"",VLOOKUP($E432&amp;$D$85&amp;$D$86,'CCG data'!$A:$AD,'CCG data'!E$3,FALSE))</f>
        <v>8.8595664467483501E-2</v>
      </c>
      <c r="W432" s="387"/>
      <c r="Z432" s="178">
        <f>IFERROR(VLOOKUP($E432&amp;$D$86, Outliers!$A$4:$P$214,13,FALSE),"0")</f>
        <v>1</v>
      </c>
      <c r="AA432" s="178">
        <f>IFERROR(VLOOKUP($E432&amp;$D$86, Outliers!$A$4:$P$214,14,FALSE),"0")</f>
        <v>1</v>
      </c>
      <c r="AB432" s="178">
        <f>IFERROR(VLOOKUP($E432&amp;$D$86, Outliers!$A$4:$P$214,15,FALSE),"0")</f>
        <v>1</v>
      </c>
    </row>
    <row r="433" spans="4:28" x14ac:dyDescent="0.25">
      <c r="D433" s="301"/>
      <c r="E433" s="107" t="s">
        <v>27</v>
      </c>
      <c r="F433" s="99" t="str">
        <f>IF(P432="","",VLOOKUP($E432&amp;$D$85&amp;$D$86,'CCG data'!$A:$AD,'CCG data'!W$3,FALSE))</f>
        <v/>
      </c>
      <c r="G433" s="100" t="str">
        <f>IF(P432="","",VLOOKUP($E432&amp;$D$85&amp;$D$86,'CCG data'!$A:$AD,'CCG data'!X$3,FALSE))</f>
        <v/>
      </c>
      <c r="H433" s="100">
        <f>IF(R432="","",VLOOKUP($E432&amp;$D$85&amp;$D$86,'CCG data'!$A:$AD,'CCG data'!Y$3,FALSE))</f>
        <v>155.4</v>
      </c>
      <c r="I433" s="100">
        <f>IF(R432="","",VLOOKUP($E432&amp;$D$85&amp;$D$86,'CCG data'!$A:$AD,'CCG data'!Z$3,FALSE))</f>
        <v>176.8</v>
      </c>
      <c r="J433" s="100">
        <f>IF(T432="","",VLOOKUP($E432&amp;$D$85&amp;$D$86,'CCG data'!$A:$AD,'CCG data'!AA$3,FALSE))</f>
        <v>7</v>
      </c>
      <c r="K433" s="100">
        <f>IF(T432="","",VLOOKUP($E432&amp;$D$85&amp;$D$86,'CCG data'!$A:$AD,'CCG data'!AB$3,FALSE))</f>
        <v>12.6</v>
      </c>
      <c r="L433" s="100">
        <f>IF(V432="","",VLOOKUP($E432&amp;$D$85&amp;$D$86,'CCG data'!$A:$AD,'CCG data'!AC$3,FALSE))</f>
        <v>13.7</v>
      </c>
      <c r="M433" s="100">
        <f>IF(V432="","",VLOOKUP($E432&amp;$D$85&amp;$D$86,'CCG data'!$A:$AD,'CCG data'!AD$3,FALSE))</f>
        <v>20.7</v>
      </c>
      <c r="N433" s="304"/>
      <c r="P433" s="162" t="str">
        <f>IF(P432="","",VLOOKUP($E432&amp;$D$85&amp;$D$86,'CCG data'!$A:$AD,'CCG data'!I$3,FALSE))</f>
        <v/>
      </c>
      <c r="Q433" s="15" t="str">
        <f>IF(P432="","",VLOOKUP($E432&amp;$D$85&amp;$D$86,'CCG data'!$A:$AD,'CCG data'!J$3,FALSE))</f>
        <v/>
      </c>
      <c r="R433" s="15">
        <f>IF(R432="","",VLOOKUP($E432&amp;$D$85&amp;$D$86,'CCG data'!$A:$AD,'CCG data'!K$3,FALSE))</f>
        <v>0.84599999999999997</v>
      </c>
      <c r="S433" s="15">
        <f>IF(R432="","",VLOOKUP($E432&amp;$D$85&amp;$D$86,'CCG data'!$A:$AD,'CCG data'!L$3,FALSE))</f>
        <v>0.88700000000000001</v>
      </c>
      <c r="T433" s="15">
        <f>IF(T432="","",VLOOKUP($E432&amp;$D$85&amp;$D$86,'CCG data'!$A:$AD,'CCG data'!M$3,FALSE))</f>
        <v>3.3000000000000002E-2</v>
      </c>
      <c r="U433" s="15">
        <f>IF(T432="","",VLOOKUP($E432&amp;$D$85&amp;$D$86,'CCG data'!$A:$AD,'CCG data'!N$3,FALSE))</f>
        <v>5.7000000000000002E-2</v>
      </c>
      <c r="V433" s="15">
        <f>IF(V432="","",VLOOKUP($E432&amp;$D$85&amp;$D$86,'CCG data'!$A:$AD,'CCG data'!O$3,FALSE))</f>
        <v>7.2999999999999995E-2</v>
      </c>
      <c r="W433" s="142">
        <f>IF(V432="","",VLOOKUP($E432&amp;$D$85&amp;$D$86,'CCG data'!$A:$AD,'CCG data'!P$3,FALSE))</f>
        <v>0.107</v>
      </c>
      <c r="Z433" s="178" t="str">
        <f>IFERROR(VLOOKUP($E433&amp;$D$86, Outliers!$A$4:$P$214,13,FALSE),"0")</f>
        <v>0</v>
      </c>
      <c r="AA433" s="178" t="str">
        <f>IFERROR(VLOOKUP($E433&amp;$D$86, Outliers!$A$4:$P$214,14,FALSE),"0")</f>
        <v>0</v>
      </c>
      <c r="AB433" s="178" t="str">
        <f>IFERROR(VLOOKUP($E433&amp;$D$86, Outliers!$A$4:$P$214,15,FALSE),"0")</f>
        <v>0</v>
      </c>
    </row>
    <row r="434" spans="4:28" ht="15.75" x14ac:dyDescent="0.25">
      <c r="D434" s="301"/>
      <c r="E434" s="108" t="s">
        <v>299</v>
      </c>
      <c r="F434" s="372" t="str">
        <f>IF(OR(ISERROR(VLOOKUP($E434&amp;$D$85&amp;$D$86,'CCG data'!$A:$AD,'CCG data'!R$3,FALSE)),ISBLANK(VLOOKUP($E434&amp;$D$85&amp;$D$86,'CCG data'!$A:$AD,'CCG data'!R$3,FALSE))),"",VLOOKUP($E434&amp;$D$85&amp;$D$86,'CCG data'!$A:$AD,'CCG data'!R$3,FALSE))</f>
        <v/>
      </c>
      <c r="G434" s="373"/>
      <c r="H434" s="373">
        <f>IF(OR(ISERROR(VLOOKUP($E434&amp;$D$85&amp;$D$86,'CCG data'!$A:$AD,'CCG data'!S$3,FALSE)),ISBLANK(VLOOKUP($E434&amp;$D$85&amp;$D$86,'CCG data'!$A:$AD,'CCG data'!S$3,FALSE))),"",VLOOKUP($E434&amp;$D$85&amp;$D$86,'CCG data'!$A:$AD,'CCG data'!S$3,FALSE))</f>
        <v>123.9</v>
      </c>
      <c r="I434" s="373"/>
      <c r="J434" s="373">
        <f>IF(OR(ISERROR(VLOOKUP($E434&amp;$D$85&amp;$D$86,'CCG data'!$A:$AD,'CCG data'!T$3,FALSE)),ISBLANK(VLOOKUP($E434&amp;$D$85&amp;$D$86,'CCG data'!$A:$AD,'CCG data'!T$3,FALSE))),"",VLOOKUP($E434&amp;$D$85&amp;$D$86,'CCG data'!$A:$AD,'CCG data'!T$3,FALSE))</f>
        <v>18</v>
      </c>
      <c r="K434" s="373"/>
      <c r="L434" s="373">
        <f>IF(OR(ISERROR(VLOOKUP($E434&amp;$D$85&amp;$D$86,'CCG data'!$A:$AD,'CCG data'!U$3,FALSE)),ISBLANK(VLOOKUP($E434&amp;$D$85&amp;$D$86,'CCG data'!$A:$AD,'CCG data'!U$3,FALSE))),"",VLOOKUP($E434&amp;$D$85&amp;$D$86,'CCG data'!$A:$AD,'CCG data'!U$3,FALSE))</f>
        <v>27.4</v>
      </c>
      <c r="M434" s="374"/>
      <c r="N434" s="303">
        <f>IF(OR(ISERROR(VLOOKUP($E434&amp;$D$85&amp;$D$86,'CCG data'!$A:$AD,'CCG data'!G$3,FALSE)),ISBLANK(VLOOKUP($E434&amp;$D$85&amp;$D$86,'CCG data'!$A:$AD,'CCG data'!G$3,FALSE))),"",VLOOKUP($E434&amp;$D$85&amp;$D$86,'CCG data'!$A:$AD,'CCG data'!G$3,FALSE))</f>
        <v>1596</v>
      </c>
      <c r="P434" s="354" t="str">
        <f>IF(OR(ISERROR(VLOOKUP($E434&amp;$D$85&amp;$D$86,'CCG data'!$A:$AD,'CCG data'!B$3,FALSE)),ISBLANK(VLOOKUP($E434&amp;$D$85&amp;$D$86,'CCG data'!$A:$AD,'CCG data'!B$3,FALSE))),"",VLOOKUP($E434&amp;$D$85&amp;$D$86,'CCG data'!$A:$AD,'CCG data'!B$3,FALSE))</f>
        <v/>
      </c>
      <c r="Q434" s="246"/>
      <c r="R434" s="246">
        <f>IF(OR(ISERROR(VLOOKUP($E434&amp;$D$85&amp;$D$86,'CCG data'!$A:$AD,'CCG data'!C$3,FALSE)),ISBLANK(VLOOKUP($E434&amp;$D$85&amp;$D$86,'CCG data'!$A:$AD,'CCG data'!C$3,FALSE))),"",VLOOKUP($E434&amp;$D$85&amp;$D$86,'CCG data'!$A:$AD,'CCG data'!C$3,FALSE))</f>
        <v>0.73934837092731831</v>
      </c>
      <c r="S434" s="246"/>
      <c r="T434" s="246">
        <f>IF(OR(ISERROR(VLOOKUP($E434&amp;$D$85&amp;$D$86,'CCG data'!$A:$AD,'CCG data'!D$3,FALSE)),ISBLANK(VLOOKUP($E434&amp;$D$85&amp;$D$86,'CCG data'!$A:$AD,'CCG data'!D$3,FALSE))),"",VLOOKUP($E434&amp;$D$85&amp;$D$86,'CCG data'!$A:$AD,'CCG data'!D$3,FALSE))</f>
        <v>9.2731829573934832E-2</v>
      </c>
      <c r="U434" s="246"/>
      <c r="V434" s="246">
        <f>IF(OR(ISERROR(VLOOKUP($E434&amp;$D$85&amp;$D$86,'CCG data'!$A:$AD,'CCG data'!E$3,FALSE)),ISBLANK(VLOOKUP($E434&amp;$D$85&amp;$D$86,'CCG data'!$A:$AD,'CCG data'!E$3,FALSE))),"",VLOOKUP($E434&amp;$D$85&amp;$D$86,'CCG data'!$A:$AD,'CCG data'!E$3,FALSE))</f>
        <v>0.16791979949874686</v>
      </c>
      <c r="W434" s="387"/>
      <c r="Z434" s="178">
        <f>IFERROR(VLOOKUP($E434&amp;$D$86, Outliers!$A$4:$P$214,13,FALSE),"0")</f>
        <v>0</v>
      </c>
      <c r="AA434" s="178">
        <f>IFERROR(VLOOKUP($E434&amp;$D$86, Outliers!$A$4:$P$214,14,FALSE),"0")</f>
        <v>0</v>
      </c>
      <c r="AB434" s="178">
        <f>IFERROR(VLOOKUP($E434&amp;$D$86, Outliers!$A$4:$P$214,15,FALSE),"0")</f>
        <v>0</v>
      </c>
    </row>
    <row r="435" spans="4:28" x14ac:dyDescent="0.25">
      <c r="D435" s="301"/>
      <c r="E435" s="107" t="s">
        <v>27</v>
      </c>
      <c r="F435" s="99" t="str">
        <f>IF(P434="","",VLOOKUP($E434&amp;$D$85&amp;$D$86,'CCG data'!$A:$AD,'CCG data'!W$3,FALSE))</f>
        <v/>
      </c>
      <c r="G435" s="100" t="str">
        <f>IF(P434="","",VLOOKUP($E434&amp;$D$85&amp;$D$86,'CCG data'!$A:$AD,'CCG data'!X$3,FALSE))</f>
        <v/>
      </c>
      <c r="H435" s="100">
        <f>IF(R434="","",VLOOKUP($E434&amp;$D$85&amp;$D$86,'CCG data'!$A:$AD,'CCG data'!Y$3,FALSE))</f>
        <v>116.8</v>
      </c>
      <c r="I435" s="100">
        <f>IF(R434="","",VLOOKUP($E434&amp;$D$85&amp;$D$86,'CCG data'!$A:$AD,'CCG data'!Z$3,FALSE))</f>
        <v>131</v>
      </c>
      <c r="J435" s="100">
        <f>IF(T434="","",VLOOKUP($E434&amp;$D$85&amp;$D$86,'CCG data'!$A:$AD,'CCG data'!AA$3,FALSE))</f>
        <v>15.1</v>
      </c>
      <c r="K435" s="100">
        <f>IF(T434="","",VLOOKUP($E434&amp;$D$85&amp;$D$86,'CCG data'!$A:$AD,'CCG data'!AB$3,FALSE))</f>
        <v>20.9</v>
      </c>
      <c r="L435" s="100">
        <f>IF(V434="","",VLOOKUP($E434&amp;$D$85&amp;$D$86,'CCG data'!$A:$AD,'CCG data'!AC$3,FALSE))</f>
        <v>24.1</v>
      </c>
      <c r="M435" s="100">
        <f>IF(V434="","",VLOOKUP($E434&amp;$D$85&amp;$D$86,'CCG data'!$A:$AD,'CCG data'!AD$3,FALSE))</f>
        <v>30.6</v>
      </c>
      <c r="N435" s="304"/>
      <c r="P435" s="162" t="str">
        <f>IF(P434="","",VLOOKUP($E434&amp;$D$85&amp;$D$86,'CCG data'!$A:$AD,'CCG data'!I$3,FALSE))</f>
        <v/>
      </c>
      <c r="Q435" s="15" t="str">
        <f>IF(P434="","",VLOOKUP($E434&amp;$D$85&amp;$D$86,'CCG data'!$A:$AD,'CCG data'!J$3,FALSE))</f>
        <v/>
      </c>
      <c r="R435" s="15">
        <f>IF(R434="","",VLOOKUP($E434&amp;$D$85&amp;$D$86,'CCG data'!$A:$AD,'CCG data'!K$3,FALSE))</f>
        <v>0.71699999999999997</v>
      </c>
      <c r="S435" s="15">
        <f>IF(R434="","",VLOOKUP($E434&amp;$D$85&amp;$D$86,'CCG data'!$A:$AD,'CCG data'!L$3,FALSE))</f>
        <v>0.76</v>
      </c>
      <c r="T435" s="15">
        <f>IF(T434="","",VLOOKUP($E434&amp;$D$85&amp;$D$86,'CCG data'!$A:$AD,'CCG data'!M$3,FALSE))</f>
        <v>7.9000000000000001E-2</v>
      </c>
      <c r="U435" s="15">
        <f>IF(T434="","",VLOOKUP($E434&amp;$D$85&amp;$D$86,'CCG data'!$A:$AD,'CCG data'!N$3,FALSE))</f>
        <v>0.108</v>
      </c>
      <c r="V435" s="15">
        <f>IF(V434="","",VLOOKUP($E434&amp;$D$85&amp;$D$86,'CCG data'!$A:$AD,'CCG data'!O$3,FALSE))</f>
        <v>0.15</v>
      </c>
      <c r="W435" s="142">
        <f>IF(V434="","",VLOOKUP($E434&amp;$D$85&amp;$D$86,'CCG data'!$A:$AD,'CCG data'!P$3,FALSE))</f>
        <v>0.187</v>
      </c>
      <c r="Z435" s="178" t="str">
        <f>IFERROR(VLOOKUP($E435&amp;$D$86, Outliers!$A$4:$P$214,13,FALSE),"0")</f>
        <v>0</v>
      </c>
      <c r="AA435" s="178" t="str">
        <f>IFERROR(VLOOKUP($E435&amp;$D$86, Outliers!$A$4:$P$214,14,FALSE),"0")</f>
        <v>0</v>
      </c>
      <c r="AB435" s="178" t="str">
        <f>IFERROR(VLOOKUP($E435&amp;$D$86, Outliers!$A$4:$P$214,15,FALSE),"0")</f>
        <v>0</v>
      </c>
    </row>
    <row r="436" spans="4:28" ht="15.75" x14ac:dyDescent="0.25">
      <c r="D436" s="301"/>
      <c r="E436" s="108" t="s">
        <v>485</v>
      </c>
      <c r="F436" s="372" t="str">
        <f>IF(OR(ISERROR(VLOOKUP($E436&amp;$D$85&amp;$D$86,'CCG data'!$A:$AD,'CCG data'!R$3,FALSE)),ISBLANK(VLOOKUP($E436&amp;$D$85&amp;$D$86,'CCG data'!$A:$AD,'CCG data'!R$3,FALSE))),"",VLOOKUP($E436&amp;$D$85&amp;$D$86,'CCG data'!$A:$AD,'CCG data'!R$3,FALSE))</f>
        <v/>
      </c>
      <c r="G436" s="373"/>
      <c r="H436" s="373">
        <f>IF(OR(ISERROR(VLOOKUP($E436&amp;$D$85&amp;$D$86,'CCG data'!$A:$AD,'CCG data'!S$3,FALSE)),ISBLANK(VLOOKUP($E436&amp;$D$85&amp;$D$86,'CCG data'!$A:$AD,'CCG data'!S$3,FALSE))),"",VLOOKUP($E436&amp;$D$85&amp;$D$86,'CCG data'!$A:$AD,'CCG data'!S$3,FALSE))</f>
        <v>127.8</v>
      </c>
      <c r="I436" s="373"/>
      <c r="J436" s="373">
        <f>IF(OR(ISERROR(VLOOKUP($E436&amp;$D$85&amp;$D$86,'CCG data'!$A:$AD,'CCG data'!T$3,FALSE)),ISBLANK(VLOOKUP($E436&amp;$D$85&amp;$D$86,'CCG data'!$A:$AD,'CCG data'!T$3,FALSE))),"",VLOOKUP($E436&amp;$D$85&amp;$D$86,'CCG data'!$A:$AD,'CCG data'!T$3,FALSE))</f>
        <v>13.1</v>
      </c>
      <c r="K436" s="373"/>
      <c r="L436" s="373">
        <f>IF(OR(ISERROR(VLOOKUP($E436&amp;$D$85&amp;$D$86,'CCG data'!$A:$AD,'CCG data'!U$3,FALSE)),ISBLANK(VLOOKUP($E436&amp;$D$85&amp;$D$86,'CCG data'!$A:$AD,'CCG data'!U$3,FALSE))),"",VLOOKUP($E436&amp;$D$85&amp;$D$86,'CCG data'!$A:$AD,'CCG data'!U$3,FALSE))</f>
        <v>10.1</v>
      </c>
      <c r="M436" s="374"/>
      <c r="N436" s="303">
        <f>IF(OR(ISERROR(VLOOKUP($E436&amp;$D$85&amp;$D$86,'CCG data'!$A:$AD,'CCG data'!G$3,FALSE)),ISBLANK(VLOOKUP($E436&amp;$D$85&amp;$D$86,'CCG data'!$A:$AD,'CCG data'!G$3,FALSE))),"",VLOOKUP($E436&amp;$D$85&amp;$D$86,'CCG data'!$A:$AD,'CCG data'!G$3,FALSE))</f>
        <v>1140</v>
      </c>
      <c r="P436" s="354" t="str">
        <f>IF(OR(ISERROR(VLOOKUP($E436&amp;$D$85&amp;$D$86,'CCG data'!$A:$AD,'CCG data'!B$3,FALSE)),ISBLANK(VLOOKUP($E436&amp;$D$85&amp;$D$86,'CCG data'!$A:$AD,'CCG data'!B$3,FALSE))),"",VLOOKUP($E436&amp;$D$85&amp;$D$86,'CCG data'!$A:$AD,'CCG data'!B$3,FALSE))</f>
        <v/>
      </c>
      <c r="Q436" s="246"/>
      <c r="R436" s="246">
        <f>IF(OR(ISERROR(VLOOKUP($E436&amp;$D$85&amp;$D$86,'CCG data'!$A:$AD,'CCG data'!C$3,FALSE)),ISBLANK(VLOOKUP($E436&amp;$D$85&amp;$D$86,'CCG data'!$A:$AD,'CCG data'!C$3,FALSE))),"",VLOOKUP($E436&amp;$D$85&amp;$D$86,'CCG data'!$A:$AD,'CCG data'!C$3,FALSE))</f>
        <v>0.86052631578947369</v>
      </c>
      <c r="S436" s="246"/>
      <c r="T436" s="246">
        <f>IF(OR(ISERROR(VLOOKUP($E436&amp;$D$85&amp;$D$86,'CCG data'!$A:$AD,'CCG data'!D$3,FALSE)),ISBLANK(VLOOKUP($E436&amp;$D$85&amp;$D$86,'CCG data'!$A:$AD,'CCG data'!D$3,FALSE))),"",VLOOKUP($E436&amp;$D$85&amp;$D$86,'CCG data'!$A:$AD,'CCG data'!D$3,FALSE))</f>
        <v>7.5438596491228069E-2</v>
      </c>
      <c r="U436" s="246"/>
      <c r="V436" s="246">
        <f>IF(OR(ISERROR(VLOOKUP($E436&amp;$D$85&amp;$D$86,'CCG data'!$A:$AD,'CCG data'!E$3,FALSE)),ISBLANK(VLOOKUP($E436&amp;$D$85&amp;$D$86,'CCG data'!$A:$AD,'CCG data'!E$3,FALSE))),"",VLOOKUP($E436&amp;$D$85&amp;$D$86,'CCG data'!$A:$AD,'CCG data'!E$3,FALSE))</f>
        <v>6.403508771929825E-2</v>
      </c>
      <c r="W436" s="387"/>
      <c r="Z436" s="178">
        <f>IFERROR(VLOOKUP($E436&amp;$D$86, Outliers!$A$4:$P$214,13,FALSE),"0")</f>
        <v>0</v>
      </c>
      <c r="AA436" s="178">
        <f>IFERROR(VLOOKUP($E436&amp;$D$86, Outliers!$A$4:$P$214,14,FALSE),"0")</f>
        <v>0</v>
      </c>
      <c r="AB436" s="178">
        <f>IFERROR(VLOOKUP($E436&amp;$D$86, Outliers!$A$4:$P$214,15,FALSE),"0")</f>
        <v>1</v>
      </c>
    </row>
    <row r="437" spans="4:28" x14ac:dyDescent="0.25">
      <c r="D437" s="301"/>
      <c r="E437" s="107" t="s">
        <v>27</v>
      </c>
      <c r="F437" s="99" t="str">
        <f>IF(P436="","",VLOOKUP($E436&amp;$D$85&amp;$D$86,'CCG data'!$A:$AD,'CCG data'!W$3,FALSE))</f>
        <v/>
      </c>
      <c r="G437" s="100" t="str">
        <f>IF(P436="","",VLOOKUP($E436&amp;$D$85&amp;$D$86,'CCG data'!$A:$AD,'CCG data'!X$3,FALSE))</f>
        <v/>
      </c>
      <c r="H437" s="100">
        <f>IF(R436="","",VLOOKUP($E436&amp;$D$85&amp;$D$86,'CCG data'!$A:$AD,'CCG data'!Y$3,FALSE))</f>
        <v>119.8</v>
      </c>
      <c r="I437" s="100">
        <f>IF(R436="","",VLOOKUP($E436&amp;$D$85&amp;$D$86,'CCG data'!$A:$AD,'CCG data'!Z$3,FALSE))</f>
        <v>135.80000000000001</v>
      </c>
      <c r="J437" s="100">
        <f>IF(T436="","",VLOOKUP($E436&amp;$D$85&amp;$D$86,'CCG data'!$A:$AD,'CCG data'!AA$3,FALSE))</f>
        <v>10.4</v>
      </c>
      <c r="K437" s="100">
        <f>IF(T436="","",VLOOKUP($E436&amp;$D$85&amp;$D$86,'CCG data'!$A:$AD,'CCG data'!AB$3,FALSE))</f>
        <v>15.9</v>
      </c>
      <c r="L437" s="100">
        <f>IF(V436="","",VLOOKUP($E436&amp;$D$85&amp;$D$86,'CCG data'!$A:$AD,'CCG data'!AC$3,FALSE))</f>
        <v>7.8</v>
      </c>
      <c r="M437" s="100">
        <f>IF(V436="","",VLOOKUP($E436&amp;$D$85&amp;$D$86,'CCG data'!$A:$AD,'CCG data'!AD$3,FALSE))</f>
        <v>12.4</v>
      </c>
      <c r="N437" s="304"/>
      <c r="P437" s="162" t="str">
        <f>IF(P436="","",VLOOKUP($E436&amp;$D$85&amp;$D$86,'CCG data'!$A:$AD,'CCG data'!I$3,FALSE))</f>
        <v/>
      </c>
      <c r="Q437" s="15" t="str">
        <f>IF(P436="","",VLOOKUP($E436&amp;$D$85&amp;$D$86,'CCG data'!$A:$AD,'CCG data'!J$3,FALSE))</f>
        <v/>
      </c>
      <c r="R437" s="15">
        <f>IF(R436="","",VLOOKUP($E436&amp;$D$85&amp;$D$86,'CCG data'!$A:$AD,'CCG data'!K$3,FALSE))</f>
        <v>0.83899999999999997</v>
      </c>
      <c r="S437" s="15">
        <f>IF(R436="","",VLOOKUP($E436&amp;$D$85&amp;$D$86,'CCG data'!$A:$AD,'CCG data'!L$3,FALSE))</f>
        <v>0.879</v>
      </c>
      <c r="T437" s="15">
        <f>IF(T436="","",VLOOKUP($E436&amp;$D$85&amp;$D$86,'CCG data'!$A:$AD,'CCG data'!M$3,FALSE))</f>
        <v>6.0999999999999999E-2</v>
      </c>
      <c r="U437" s="15">
        <f>IF(T436="","",VLOOKUP($E436&amp;$D$85&amp;$D$86,'CCG data'!$A:$AD,'CCG data'!N$3,FALSE))</f>
        <v>9.1999999999999998E-2</v>
      </c>
      <c r="V437" s="15">
        <f>IF(V436="","",VLOOKUP($E436&amp;$D$85&amp;$D$86,'CCG data'!$A:$AD,'CCG data'!O$3,FALSE))</f>
        <v>5.0999999999999997E-2</v>
      </c>
      <c r="W437" s="142">
        <f>IF(V436="","",VLOOKUP($E436&amp;$D$85&amp;$D$86,'CCG data'!$A:$AD,'CCG data'!P$3,FALSE))</f>
        <v>0.08</v>
      </c>
      <c r="Z437" s="178" t="str">
        <f>IFERROR(VLOOKUP($E437&amp;$D$86, Outliers!$A$4:$P$214,13,FALSE),"0")</f>
        <v>0</v>
      </c>
      <c r="AA437" s="178" t="str">
        <f>IFERROR(VLOOKUP($E437&amp;$D$86, Outliers!$A$4:$P$214,14,FALSE),"0")</f>
        <v>0</v>
      </c>
      <c r="AB437" s="178" t="str">
        <f>IFERROR(VLOOKUP($E437&amp;$D$86, Outliers!$A$4:$P$214,15,FALSE),"0")</f>
        <v>0</v>
      </c>
    </row>
    <row r="438" spans="4:28" ht="15.75" x14ac:dyDescent="0.25">
      <c r="D438" s="301"/>
      <c r="E438" s="108" t="s">
        <v>300</v>
      </c>
      <c r="F438" s="372" t="str">
        <f>IF(OR(ISERROR(VLOOKUP($E438&amp;$D$85&amp;$D$86,'CCG data'!$A:$AD,'CCG data'!R$3,FALSE)),ISBLANK(VLOOKUP($E438&amp;$D$85&amp;$D$86,'CCG data'!$A:$AD,'CCG data'!R$3,FALSE))),"",VLOOKUP($E438&amp;$D$85&amp;$D$86,'CCG data'!$A:$AD,'CCG data'!R$3,FALSE))</f>
        <v/>
      </c>
      <c r="G438" s="373"/>
      <c r="H438" s="373">
        <f>IF(OR(ISERROR(VLOOKUP($E438&amp;$D$85&amp;$D$86,'CCG data'!$A:$AD,'CCG data'!S$3,FALSE)),ISBLANK(VLOOKUP($E438&amp;$D$85&amp;$D$86,'CCG data'!$A:$AD,'CCG data'!S$3,FALSE))),"",VLOOKUP($E438&amp;$D$85&amp;$D$86,'CCG data'!$A:$AD,'CCG data'!S$3,FALSE))</f>
        <v>97.1</v>
      </c>
      <c r="I438" s="373"/>
      <c r="J438" s="373">
        <f>IF(OR(ISERROR(VLOOKUP($E438&amp;$D$85&amp;$D$86,'CCG data'!$A:$AD,'CCG data'!T$3,FALSE)),ISBLANK(VLOOKUP($E438&amp;$D$85&amp;$D$86,'CCG data'!$A:$AD,'CCG data'!T$3,FALSE))),"",VLOOKUP($E438&amp;$D$85&amp;$D$86,'CCG data'!$A:$AD,'CCG data'!T$3,FALSE))</f>
        <v>19.5</v>
      </c>
      <c r="K438" s="373"/>
      <c r="L438" s="373">
        <f>IF(OR(ISERROR(VLOOKUP($E438&amp;$D$85&amp;$D$86,'CCG data'!$A:$AD,'CCG data'!U$3,FALSE)),ISBLANK(VLOOKUP($E438&amp;$D$85&amp;$D$86,'CCG data'!$A:$AD,'CCG data'!U$3,FALSE))),"",VLOOKUP($E438&amp;$D$85&amp;$D$86,'CCG data'!$A:$AD,'CCG data'!U$3,FALSE))</f>
        <v>27.1</v>
      </c>
      <c r="M438" s="374"/>
      <c r="N438" s="303">
        <f>IF(OR(ISERROR(VLOOKUP($E438&amp;$D$85&amp;$D$86,'CCG data'!$A:$AD,'CCG data'!G$3,FALSE)),ISBLANK(VLOOKUP($E438&amp;$D$85&amp;$D$86,'CCG data'!$A:$AD,'CCG data'!G$3,FALSE))),"",VLOOKUP($E438&amp;$D$85&amp;$D$86,'CCG data'!$A:$AD,'CCG data'!G$3,FALSE))</f>
        <v>1248</v>
      </c>
      <c r="P438" s="354" t="str">
        <f>IF(OR(ISERROR(VLOOKUP($E438&amp;$D$85&amp;$D$86,'CCG data'!$A:$AD,'CCG data'!B$3,FALSE)),ISBLANK(VLOOKUP($E438&amp;$D$85&amp;$D$86,'CCG data'!$A:$AD,'CCG data'!B$3,FALSE))),"",VLOOKUP($E438&amp;$D$85&amp;$D$86,'CCG data'!$A:$AD,'CCG data'!B$3,FALSE))</f>
        <v/>
      </c>
      <c r="Q438" s="246"/>
      <c r="R438" s="246">
        <f>IF(OR(ISERROR(VLOOKUP($E438&amp;$D$85&amp;$D$86,'CCG data'!$A:$AD,'CCG data'!C$3,FALSE)),ISBLANK(VLOOKUP($E438&amp;$D$85&amp;$D$86,'CCG data'!$A:$AD,'CCG data'!C$3,FALSE))),"",VLOOKUP($E438&amp;$D$85&amp;$D$86,'CCG data'!$A:$AD,'CCG data'!C$3,FALSE))</f>
        <v>0.68830128205128205</v>
      </c>
      <c r="S438" s="246"/>
      <c r="T438" s="246">
        <f>IF(OR(ISERROR(VLOOKUP($E438&amp;$D$85&amp;$D$86,'CCG data'!$A:$AD,'CCG data'!D$3,FALSE)),ISBLANK(VLOOKUP($E438&amp;$D$85&amp;$D$86,'CCG data'!$A:$AD,'CCG data'!D$3,FALSE))),"",VLOOKUP($E438&amp;$D$85&amp;$D$86,'CCG data'!$A:$AD,'CCG data'!D$3,FALSE))</f>
        <v>0.11618589743589744</v>
      </c>
      <c r="U438" s="246"/>
      <c r="V438" s="246">
        <f>IF(OR(ISERROR(VLOOKUP($E438&amp;$D$85&amp;$D$86,'CCG data'!$A:$AD,'CCG data'!E$3,FALSE)),ISBLANK(VLOOKUP($E438&amp;$D$85&amp;$D$86,'CCG data'!$A:$AD,'CCG data'!E$3,FALSE))),"",VLOOKUP($E438&amp;$D$85&amp;$D$86,'CCG data'!$A:$AD,'CCG data'!E$3,FALSE))</f>
        <v>0.19551282051282051</v>
      </c>
      <c r="W438" s="387"/>
      <c r="Z438" s="178">
        <f>IFERROR(VLOOKUP($E438&amp;$D$86, Outliers!$A$4:$P$214,13,FALSE),"0")</f>
        <v>1</v>
      </c>
      <c r="AA438" s="178">
        <f>IFERROR(VLOOKUP($E438&amp;$D$86, Outliers!$A$4:$P$214,14,FALSE),"0")</f>
        <v>0</v>
      </c>
      <c r="AB438" s="178">
        <f>IFERROR(VLOOKUP($E438&amp;$D$86, Outliers!$A$4:$P$214,15,FALSE),"0")</f>
        <v>0</v>
      </c>
    </row>
    <row r="439" spans="4:28" x14ac:dyDescent="0.25">
      <c r="D439" s="301"/>
      <c r="E439" s="107" t="s">
        <v>27</v>
      </c>
      <c r="F439" s="99" t="str">
        <f>IF(P438="","",VLOOKUP($E438&amp;$D$85&amp;$D$86,'CCG data'!$A:$AD,'CCG data'!W$3,FALSE))</f>
        <v/>
      </c>
      <c r="G439" s="100" t="str">
        <f>IF(P438="","",VLOOKUP($E438&amp;$D$85&amp;$D$86,'CCG data'!$A:$AD,'CCG data'!X$3,FALSE))</f>
        <v/>
      </c>
      <c r="H439" s="100">
        <f>IF(R438="","",VLOOKUP($E438&amp;$D$85&amp;$D$86,'CCG data'!$A:$AD,'CCG data'!Y$3,FALSE))</f>
        <v>90.6</v>
      </c>
      <c r="I439" s="100">
        <f>IF(R438="","",VLOOKUP($E438&amp;$D$85&amp;$D$86,'CCG data'!$A:$AD,'CCG data'!Z$3,FALSE))</f>
        <v>103.6</v>
      </c>
      <c r="J439" s="100">
        <f>IF(T438="","",VLOOKUP($E438&amp;$D$85&amp;$D$86,'CCG data'!$A:$AD,'CCG data'!AA$3,FALSE))</f>
        <v>16.3</v>
      </c>
      <c r="K439" s="100">
        <f>IF(T438="","",VLOOKUP($E438&amp;$D$85&amp;$D$86,'CCG data'!$A:$AD,'CCG data'!AB$3,FALSE))</f>
        <v>22.7</v>
      </c>
      <c r="L439" s="100">
        <f>IF(V438="","",VLOOKUP($E438&amp;$D$85&amp;$D$86,'CCG data'!$A:$AD,'CCG data'!AC$3,FALSE))</f>
        <v>23.7</v>
      </c>
      <c r="M439" s="100">
        <f>IF(V438="","",VLOOKUP($E438&amp;$D$85&amp;$D$86,'CCG data'!$A:$AD,'CCG data'!AD$3,FALSE))</f>
        <v>30.5</v>
      </c>
      <c r="N439" s="304"/>
      <c r="P439" s="162" t="str">
        <f>IF(P438="","",VLOOKUP($E438&amp;$D$85&amp;$D$86,'CCG data'!$A:$AD,'CCG data'!I$3,FALSE))</f>
        <v/>
      </c>
      <c r="Q439" s="15" t="str">
        <f>IF(P438="","",VLOOKUP($E438&amp;$D$85&amp;$D$86,'CCG data'!$A:$AD,'CCG data'!J$3,FALSE))</f>
        <v/>
      </c>
      <c r="R439" s="15">
        <f>IF(R438="","",VLOOKUP($E438&amp;$D$85&amp;$D$86,'CCG data'!$A:$AD,'CCG data'!K$3,FALSE))</f>
        <v>0.66200000000000003</v>
      </c>
      <c r="S439" s="15">
        <f>IF(R438="","",VLOOKUP($E438&amp;$D$85&amp;$D$86,'CCG data'!$A:$AD,'CCG data'!L$3,FALSE))</f>
        <v>0.71299999999999997</v>
      </c>
      <c r="T439" s="15">
        <f>IF(T438="","",VLOOKUP($E438&amp;$D$85&amp;$D$86,'CCG data'!$A:$AD,'CCG data'!M$3,FALSE))</f>
        <v>0.1</v>
      </c>
      <c r="U439" s="15">
        <f>IF(T438="","",VLOOKUP($E438&amp;$D$85&amp;$D$86,'CCG data'!$A:$AD,'CCG data'!N$3,FALSE))</f>
        <v>0.13500000000000001</v>
      </c>
      <c r="V439" s="15">
        <f>IF(V438="","",VLOOKUP($E438&amp;$D$85&amp;$D$86,'CCG data'!$A:$AD,'CCG data'!O$3,FALSE))</f>
        <v>0.17399999999999999</v>
      </c>
      <c r="W439" s="142">
        <f>IF(V438="","",VLOOKUP($E438&amp;$D$85&amp;$D$86,'CCG data'!$A:$AD,'CCG data'!P$3,FALSE))</f>
        <v>0.218</v>
      </c>
      <c r="Z439" s="178" t="str">
        <f>IFERROR(VLOOKUP($E439&amp;$D$86, Outliers!$A$4:$P$214,13,FALSE),"0")</f>
        <v>0</v>
      </c>
      <c r="AA439" s="178" t="str">
        <f>IFERROR(VLOOKUP($E439&amp;$D$86, Outliers!$A$4:$P$214,14,FALSE),"0")</f>
        <v>0</v>
      </c>
      <c r="AB439" s="178" t="str">
        <f>IFERROR(VLOOKUP($E439&amp;$D$86, Outliers!$A$4:$P$214,15,FALSE),"0")</f>
        <v>0</v>
      </c>
    </row>
    <row r="440" spans="4:28" ht="15.75" x14ac:dyDescent="0.25">
      <c r="D440" s="301"/>
      <c r="E440" s="108" t="s">
        <v>301</v>
      </c>
      <c r="F440" s="372" t="str">
        <f>IF(OR(ISERROR(VLOOKUP($E440&amp;$D$85&amp;$D$86,'CCG data'!$A:$AD,'CCG data'!R$3,FALSE)),ISBLANK(VLOOKUP($E440&amp;$D$85&amp;$D$86,'CCG data'!$A:$AD,'CCG data'!R$3,FALSE))),"",VLOOKUP($E440&amp;$D$85&amp;$D$86,'CCG data'!$A:$AD,'CCG data'!R$3,FALSE))</f>
        <v/>
      </c>
      <c r="G440" s="373"/>
      <c r="H440" s="373">
        <f>IF(OR(ISERROR(VLOOKUP($E440&amp;$D$85&amp;$D$86,'CCG data'!$A:$AD,'CCG data'!S$3,FALSE)),ISBLANK(VLOOKUP($E440&amp;$D$85&amp;$D$86,'CCG data'!$A:$AD,'CCG data'!S$3,FALSE))),"",VLOOKUP($E440&amp;$D$85&amp;$D$86,'CCG data'!$A:$AD,'CCG data'!S$3,FALSE))</f>
        <v>114.4</v>
      </c>
      <c r="I440" s="373"/>
      <c r="J440" s="373">
        <f>IF(OR(ISERROR(VLOOKUP($E440&amp;$D$85&amp;$D$86,'CCG data'!$A:$AD,'CCG data'!T$3,FALSE)),ISBLANK(VLOOKUP($E440&amp;$D$85&amp;$D$86,'CCG data'!$A:$AD,'CCG data'!T$3,FALSE))),"",VLOOKUP($E440&amp;$D$85&amp;$D$86,'CCG data'!$A:$AD,'CCG data'!T$3,FALSE))</f>
        <v>16.399999999999999</v>
      </c>
      <c r="K440" s="373"/>
      <c r="L440" s="373">
        <f>IF(OR(ISERROR(VLOOKUP($E440&amp;$D$85&amp;$D$86,'CCG data'!$A:$AD,'CCG data'!U$3,FALSE)),ISBLANK(VLOOKUP($E440&amp;$D$85&amp;$D$86,'CCG data'!$A:$AD,'CCG data'!U$3,FALSE))),"",VLOOKUP($E440&amp;$D$85&amp;$D$86,'CCG data'!$A:$AD,'CCG data'!U$3,FALSE))</f>
        <v>43</v>
      </c>
      <c r="M440" s="374"/>
      <c r="N440" s="303">
        <f>IF(OR(ISERROR(VLOOKUP($E440&amp;$D$85&amp;$D$86,'CCG data'!$A:$AD,'CCG data'!G$3,FALSE)),ISBLANK(VLOOKUP($E440&amp;$D$85&amp;$D$86,'CCG data'!$A:$AD,'CCG data'!G$3,FALSE))),"",VLOOKUP($E440&amp;$D$85&amp;$D$86,'CCG data'!$A:$AD,'CCG data'!G$3,FALSE))</f>
        <v>1661</v>
      </c>
      <c r="P440" s="354" t="str">
        <f>IF(OR(ISERROR(VLOOKUP($E440&amp;$D$85&amp;$D$86,'CCG data'!$A:$AD,'CCG data'!B$3,FALSE)),ISBLANK(VLOOKUP($E440&amp;$D$85&amp;$D$86,'CCG data'!$A:$AD,'CCG data'!B$3,FALSE))),"",VLOOKUP($E440&amp;$D$85&amp;$D$86,'CCG data'!$A:$AD,'CCG data'!B$3,FALSE))</f>
        <v/>
      </c>
      <c r="Q440" s="246"/>
      <c r="R440" s="246">
        <f>IF(OR(ISERROR(VLOOKUP($E440&amp;$D$85&amp;$D$86,'CCG data'!$A:$AD,'CCG data'!C$3,FALSE)),ISBLANK(VLOOKUP($E440&amp;$D$85&amp;$D$86,'CCG data'!$A:$AD,'CCG data'!C$3,FALSE))),"",VLOOKUP($E440&amp;$D$85&amp;$D$86,'CCG data'!$A:$AD,'CCG data'!C$3,FALSE))</f>
        <v>0.65743527995183626</v>
      </c>
      <c r="S440" s="246"/>
      <c r="T440" s="246">
        <f>IF(OR(ISERROR(VLOOKUP($E440&amp;$D$85&amp;$D$86,'CCG data'!$A:$AD,'CCG data'!D$3,FALSE)),ISBLANK(VLOOKUP($E440&amp;$D$85&amp;$D$86,'CCG data'!$A:$AD,'CCG data'!D$3,FALSE))),"",VLOOKUP($E440&amp;$D$85&amp;$D$86,'CCG data'!$A:$AD,'CCG data'!D$3,FALSE))</f>
        <v>9.151113786875377E-2</v>
      </c>
      <c r="U440" s="246"/>
      <c r="V440" s="246">
        <f>IF(OR(ISERROR(VLOOKUP($E440&amp;$D$85&amp;$D$86,'CCG data'!$A:$AD,'CCG data'!E$3,FALSE)),ISBLANK(VLOOKUP($E440&amp;$D$85&amp;$D$86,'CCG data'!$A:$AD,'CCG data'!E$3,FALSE))),"",VLOOKUP($E440&amp;$D$85&amp;$D$86,'CCG data'!$A:$AD,'CCG data'!E$3,FALSE))</f>
        <v>0.25105358217940998</v>
      </c>
      <c r="W440" s="387"/>
      <c r="Z440" s="178">
        <f>IFERROR(VLOOKUP($E440&amp;$D$86, Outliers!$A$4:$P$214,13,FALSE),"0")</f>
        <v>1</v>
      </c>
      <c r="AA440" s="178">
        <f>IFERROR(VLOOKUP($E440&amp;$D$86, Outliers!$A$4:$P$214,14,FALSE),"0")</f>
        <v>0</v>
      </c>
      <c r="AB440" s="178">
        <f>IFERROR(VLOOKUP($E440&amp;$D$86, Outliers!$A$4:$P$214,15,FALSE),"0")</f>
        <v>1</v>
      </c>
    </row>
    <row r="441" spans="4:28" x14ac:dyDescent="0.25">
      <c r="D441" s="301"/>
      <c r="E441" s="107" t="s">
        <v>27</v>
      </c>
      <c r="F441" s="99" t="str">
        <f>IF(P440="","",VLOOKUP($E440&amp;$D$85&amp;$D$86,'CCG data'!$A:$AD,'CCG data'!W$3,FALSE))</f>
        <v/>
      </c>
      <c r="G441" s="100" t="str">
        <f>IF(P440="","",VLOOKUP($E440&amp;$D$85&amp;$D$86,'CCG data'!$A:$AD,'CCG data'!X$3,FALSE))</f>
        <v/>
      </c>
      <c r="H441" s="100">
        <f>IF(R440="","",VLOOKUP($E440&amp;$D$85&amp;$D$86,'CCG data'!$A:$AD,'CCG data'!Y$3,FALSE))</f>
        <v>107.6</v>
      </c>
      <c r="I441" s="100">
        <f>IF(R440="","",VLOOKUP($E440&amp;$D$85&amp;$D$86,'CCG data'!$A:$AD,'CCG data'!Z$3,FALSE))</f>
        <v>121.2</v>
      </c>
      <c r="J441" s="100">
        <f>IF(T440="","",VLOOKUP($E440&amp;$D$85&amp;$D$86,'CCG data'!$A:$AD,'CCG data'!AA$3,FALSE))</f>
        <v>13.8</v>
      </c>
      <c r="K441" s="100">
        <f>IF(T440="","",VLOOKUP($E440&amp;$D$85&amp;$D$86,'CCG data'!$A:$AD,'CCG data'!AB$3,FALSE))</f>
        <v>19.100000000000001</v>
      </c>
      <c r="L441" s="100">
        <f>IF(V440="","",VLOOKUP($E440&amp;$D$85&amp;$D$86,'CCG data'!$A:$AD,'CCG data'!AC$3,FALSE))</f>
        <v>38.799999999999997</v>
      </c>
      <c r="M441" s="100">
        <f>IF(V440="","",VLOOKUP($E440&amp;$D$85&amp;$D$86,'CCG data'!$A:$AD,'CCG data'!AD$3,FALSE))</f>
        <v>47.1</v>
      </c>
      <c r="N441" s="304"/>
      <c r="P441" s="162" t="str">
        <f>IF(P440="","",VLOOKUP($E440&amp;$D$85&amp;$D$86,'CCG data'!$A:$AD,'CCG data'!I$3,FALSE))</f>
        <v/>
      </c>
      <c r="Q441" s="15" t="str">
        <f>IF(P440="","",VLOOKUP($E440&amp;$D$85&amp;$D$86,'CCG data'!$A:$AD,'CCG data'!J$3,FALSE))</f>
        <v/>
      </c>
      <c r="R441" s="15">
        <f>IF(R440="","",VLOOKUP($E440&amp;$D$85&amp;$D$86,'CCG data'!$A:$AD,'CCG data'!K$3,FALSE))</f>
        <v>0.63400000000000001</v>
      </c>
      <c r="S441" s="15">
        <f>IF(R440="","",VLOOKUP($E440&amp;$D$85&amp;$D$86,'CCG data'!$A:$AD,'CCG data'!L$3,FALSE))</f>
        <v>0.68</v>
      </c>
      <c r="T441" s="15">
        <f>IF(T440="","",VLOOKUP($E440&amp;$D$85&amp;$D$86,'CCG data'!$A:$AD,'CCG data'!M$3,FALSE))</f>
        <v>7.9000000000000001E-2</v>
      </c>
      <c r="U441" s="15">
        <f>IF(T440="","",VLOOKUP($E440&amp;$D$85&amp;$D$86,'CCG data'!$A:$AD,'CCG data'!N$3,FALSE))</f>
        <v>0.106</v>
      </c>
      <c r="V441" s="15">
        <f>IF(V440="","",VLOOKUP($E440&amp;$D$85&amp;$D$86,'CCG data'!$A:$AD,'CCG data'!O$3,FALSE))</f>
        <v>0.23100000000000001</v>
      </c>
      <c r="W441" s="142">
        <f>IF(V440="","",VLOOKUP($E440&amp;$D$85&amp;$D$86,'CCG data'!$A:$AD,'CCG data'!P$3,FALSE))</f>
        <v>0.27200000000000002</v>
      </c>
      <c r="Z441" s="178" t="str">
        <f>IFERROR(VLOOKUP($E441&amp;$D$86, Outliers!$A$4:$P$214,13,FALSE),"0")</f>
        <v>0</v>
      </c>
      <c r="AA441" s="178" t="str">
        <f>IFERROR(VLOOKUP($E441&amp;$D$86, Outliers!$A$4:$P$214,14,FALSE),"0")</f>
        <v>0</v>
      </c>
      <c r="AB441" s="178" t="str">
        <f>IFERROR(VLOOKUP($E441&amp;$D$86, Outliers!$A$4:$P$214,15,FALSE),"0")</f>
        <v>0</v>
      </c>
    </row>
    <row r="442" spans="4:28" ht="15.75" x14ac:dyDescent="0.25">
      <c r="D442" s="301"/>
      <c r="E442" s="108" t="s">
        <v>302</v>
      </c>
      <c r="F442" s="372" t="str">
        <f>IF(OR(ISERROR(VLOOKUP($E442&amp;$D$85&amp;$D$86,'CCG data'!$A:$AD,'CCG data'!R$3,FALSE)),ISBLANK(VLOOKUP($E442&amp;$D$85&amp;$D$86,'CCG data'!$A:$AD,'CCG data'!R$3,FALSE))),"",VLOOKUP($E442&amp;$D$85&amp;$D$86,'CCG data'!$A:$AD,'CCG data'!R$3,FALSE))</f>
        <v/>
      </c>
      <c r="G442" s="373"/>
      <c r="H442" s="373">
        <f>IF(OR(ISERROR(VLOOKUP($E442&amp;$D$85&amp;$D$86,'CCG data'!$A:$AD,'CCG data'!S$3,FALSE)),ISBLANK(VLOOKUP($E442&amp;$D$85&amp;$D$86,'CCG data'!$A:$AD,'CCG data'!S$3,FALSE))),"",VLOOKUP($E442&amp;$D$85&amp;$D$86,'CCG data'!$A:$AD,'CCG data'!S$3,FALSE))</f>
        <v>121.7</v>
      </c>
      <c r="I442" s="373"/>
      <c r="J442" s="373">
        <f>IF(OR(ISERROR(VLOOKUP($E442&amp;$D$85&amp;$D$86,'CCG data'!$A:$AD,'CCG data'!T$3,FALSE)),ISBLANK(VLOOKUP($E442&amp;$D$85&amp;$D$86,'CCG data'!$A:$AD,'CCG data'!T$3,FALSE))),"",VLOOKUP($E442&amp;$D$85&amp;$D$86,'CCG data'!$A:$AD,'CCG data'!T$3,FALSE))</f>
        <v>15</v>
      </c>
      <c r="K442" s="373"/>
      <c r="L442" s="373">
        <f>IF(OR(ISERROR(VLOOKUP($E442&amp;$D$85&amp;$D$86,'CCG data'!$A:$AD,'CCG data'!U$3,FALSE)),ISBLANK(VLOOKUP($E442&amp;$D$85&amp;$D$86,'CCG data'!$A:$AD,'CCG data'!U$3,FALSE))),"",VLOOKUP($E442&amp;$D$85&amp;$D$86,'CCG data'!$A:$AD,'CCG data'!U$3,FALSE))</f>
        <v>45.2</v>
      </c>
      <c r="M442" s="374"/>
      <c r="N442" s="303">
        <f>IF(OR(ISERROR(VLOOKUP($E442&amp;$D$85&amp;$D$86,'CCG data'!$A:$AD,'CCG data'!G$3,FALSE)),ISBLANK(VLOOKUP($E442&amp;$D$85&amp;$D$86,'CCG data'!$A:$AD,'CCG data'!G$3,FALSE))),"",VLOOKUP($E442&amp;$D$85&amp;$D$86,'CCG data'!$A:$AD,'CCG data'!G$3,FALSE))</f>
        <v>531</v>
      </c>
      <c r="P442" s="354" t="str">
        <f>IF(OR(ISERROR(VLOOKUP($E442&amp;$D$85&amp;$D$86,'CCG data'!$A:$AD,'CCG data'!B$3,FALSE)),ISBLANK(VLOOKUP($E442&amp;$D$85&amp;$D$86,'CCG data'!$A:$AD,'CCG data'!B$3,FALSE))),"",VLOOKUP($E442&amp;$D$85&amp;$D$86,'CCG data'!$A:$AD,'CCG data'!B$3,FALSE))</f>
        <v/>
      </c>
      <c r="Q442" s="246"/>
      <c r="R442" s="246">
        <f>IF(OR(ISERROR(VLOOKUP($E442&amp;$D$85&amp;$D$86,'CCG data'!$A:$AD,'CCG data'!C$3,FALSE)),ISBLANK(VLOOKUP($E442&amp;$D$85&amp;$D$86,'CCG data'!$A:$AD,'CCG data'!C$3,FALSE))),"",VLOOKUP($E442&amp;$D$85&amp;$D$86,'CCG data'!$A:$AD,'CCG data'!C$3,FALSE))</f>
        <v>0.6704331450094162</v>
      </c>
      <c r="S442" s="246"/>
      <c r="T442" s="246">
        <f>IF(OR(ISERROR(VLOOKUP($E442&amp;$D$85&amp;$D$86,'CCG data'!$A:$AD,'CCG data'!D$3,FALSE)),ISBLANK(VLOOKUP($E442&amp;$D$85&amp;$D$86,'CCG data'!$A:$AD,'CCG data'!D$3,FALSE))),"",VLOOKUP($E442&amp;$D$85&amp;$D$86,'CCG data'!$A:$AD,'CCG data'!D$3,FALSE))</f>
        <v>7.1563088512241052E-2</v>
      </c>
      <c r="U442" s="246"/>
      <c r="V442" s="246">
        <f>IF(OR(ISERROR(VLOOKUP($E442&amp;$D$85&amp;$D$86,'CCG data'!$A:$AD,'CCG data'!E$3,FALSE)),ISBLANK(VLOOKUP($E442&amp;$D$85&amp;$D$86,'CCG data'!$A:$AD,'CCG data'!E$3,FALSE))),"",VLOOKUP($E442&amp;$D$85&amp;$D$86,'CCG data'!$A:$AD,'CCG data'!E$3,FALSE))</f>
        <v>0.25800376647834272</v>
      </c>
      <c r="W442" s="387"/>
      <c r="Z442" s="178">
        <f>IFERROR(VLOOKUP($E442&amp;$D$86, Outliers!$A$4:$P$214,13,FALSE),"0")</f>
        <v>0</v>
      </c>
      <c r="AA442" s="178">
        <f>IFERROR(VLOOKUP($E442&amp;$D$86, Outliers!$A$4:$P$214,14,FALSE),"0")</f>
        <v>0</v>
      </c>
      <c r="AB442" s="178">
        <f>IFERROR(VLOOKUP($E442&amp;$D$86, Outliers!$A$4:$P$214,15,FALSE),"0")</f>
        <v>1</v>
      </c>
    </row>
    <row r="443" spans="4:28" x14ac:dyDescent="0.25">
      <c r="D443" s="301"/>
      <c r="E443" s="107" t="s">
        <v>27</v>
      </c>
      <c r="F443" s="99" t="str">
        <f>IF(P442="","",VLOOKUP($E442&amp;$D$85&amp;$D$86,'CCG data'!$A:$AD,'CCG data'!W$3,FALSE))</f>
        <v/>
      </c>
      <c r="G443" s="100" t="str">
        <f>IF(P442="","",VLOOKUP($E442&amp;$D$85&amp;$D$86,'CCG data'!$A:$AD,'CCG data'!X$3,FALSE))</f>
        <v/>
      </c>
      <c r="H443" s="100">
        <f>IF(R442="","",VLOOKUP($E442&amp;$D$85&amp;$D$86,'CCG data'!$A:$AD,'CCG data'!Y$3,FALSE))</f>
        <v>109</v>
      </c>
      <c r="I443" s="100">
        <f>IF(R442="","",VLOOKUP($E442&amp;$D$85&amp;$D$86,'CCG data'!$A:$AD,'CCG data'!Z$3,FALSE))</f>
        <v>134.30000000000001</v>
      </c>
      <c r="J443" s="100">
        <f>IF(T442="","",VLOOKUP($E442&amp;$D$85&amp;$D$86,'CCG data'!$A:$AD,'CCG data'!AA$3,FALSE))</f>
        <v>10.3</v>
      </c>
      <c r="K443" s="100">
        <f>IF(T442="","",VLOOKUP($E442&amp;$D$85&amp;$D$86,'CCG data'!$A:$AD,'CCG data'!AB$3,FALSE))</f>
        <v>19.8</v>
      </c>
      <c r="L443" s="100">
        <f>IF(V442="","",VLOOKUP($E442&amp;$D$85&amp;$D$86,'CCG data'!$A:$AD,'CCG data'!AC$3,FALSE))</f>
        <v>37.6</v>
      </c>
      <c r="M443" s="100">
        <f>IF(V442="","",VLOOKUP($E442&amp;$D$85&amp;$D$86,'CCG data'!$A:$AD,'CCG data'!AD$3,FALSE))</f>
        <v>52.8</v>
      </c>
      <c r="N443" s="304"/>
      <c r="P443" s="162" t="str">
        <f>IF(P442="","",VLOOKUP($E442&amp;$D$85&amp;$D$86,'CCG data'!$A:$AD,'CCG data'!I$3,FALSE))</f>
        <v/>
      </c>
      <c r="Q443" s="15" t="str">
        <f>IF(P442="","",VLOOKUP($E442&amp;$D$85&amp;$D$86,'CCG data'!$A:$AD,'CCG data'!J$3,FALSE))</f>
        <v/>
      </c>
      <c r="R443" s="15">
        <f>IF(R442="","",VLOOKUP($E442&amp;$D$85&amp;$D$86,'CCG data'!$A:$AD,'CCG data'!K$3,FALSE))</f>
        <v>0.629</v>
      </c>
      <c r="S443" s="15">
        <f>IF(R442="","",VLOOKUP($E442&amp;$D$85&amp;$D$86,'CCG data'!$A:$AD,'CCG data'!L$3,FALSE))</f>
        <v>0.70899999999999996</v>
      </c>
      <c r="T443" s="15">
        <f>IF(T442="","",VLOOKUP($E442&amp;$D$85&amp;$D$86,'CCG data'!$A:$AD,'CCG data'!M$3,FALSE))</f>
        <v>5.2999999999999999E-2</v>
      </c>
      <c r="U443" s="15">
        <f>IF(T442="","",VLOOKUP($E442&amp;$D$85&amp;$D$86,'CCG data'!$A:$AD,'CCG data'!N$3,FALSE))</f>
        <v>9.7000000000000003E-2</v>
      </c>
      <c r="V443" s="15">
        <f>IF(V442="","",VLOOKUP($E442&amp;$D$85&amp;$D$86,'CCG data'!$A:$AD,'CCG data'!O$3,FALSE))</f>
        <v>0.223</v>
      </c>
      <c r="W443" s="142">
        <f>IF(V442="","",VLOOKUP($E442&amp;$D$85&amp;$D$86,'CCG data'!$A:$AD,'CCG data'!P$3,FALSE))</f>
        <v>0.29699999999999999</v>
      </c>
      <c r="Z443" s="178" t="str">
        <f>IFERROR(VLOOKUP($E443&amp;$D$86, Outliers!$A$4:$P$214,13,FALSE),"0")</f>
        <v>0</v>
      </c>
      <c r="AA443" s="178" t="str">
        <f>IFERROR(VLOOKUP($E443&amp;$D$86, Outliers!$A$4:$P$214,14,FALSE),"0")</f>
        <v>0</v>
      </c>
      <c r="AB443" s="178" t="str">
        <f>IFERROR(VLOOKUP($E443&amp;$D$86, Outliers!$A$4:$P$214,15,FALSE),"0")</f>
        <v>0</v>
      </c>
    </row>
    <row r="444" spans="4:28" ht="15.75" x14ac:dyDescent="0.25">
      <c r="D444" s="301"/>
      <c r="E444" s="108" t="s">
        <v>303</v>
      </c>
      <c r="F444" s="372" t="str">
        <f>IF(OR(ISERROR(VLOOKUP($E444&amp;$D$85&amp;$D$86,'CCG data'!$A:$AD,'CCG data'!R$3,FALSE)),ISBLANK(VLOOKUP($E444&amp;$D$85&amp;$D$86,'CCG data'!$A:$AD,'CCG data'!R$3,FALSE))),"",VLOOKUP($E444&amp;$D$85&amp;$D$86,'CCG data'!$A:$AD,'CCG data'!R$3,FALSE))</f>
        <v/>
      </c>
      <c r="G444" s="373"/>
      <c r="H444" s="373">
        <f>IF(OR(ISERROR(VLOOKUP($E444&amp;$D$85&amp;$D$86,'CCG data'!$A:$AD,'CCG data'!S$3,FALSE)),ISBLANK(VLOOKUP($E444&amp;$D$85&amp;$D$86,'CCG data'!$A:$AD,'CCG data'!S$3,FALSE))),"",VLOOKUP($E444&amp;$D$85&amp;$D$86,'CCG data'!$A:$AD,'CCG data'!S$3,FALSE))</f>
        <v>105.6</v>
      </c>
      <c r="I444" s="373"/>
      <c r="J444" s="373">
        <f>IF(OR(ISERROR(VLOOKUP($E444&amp;$D$85&amp;$D$86,'CCG data'!$A:$AD,'CCG data'!T$3,FALSE)),ISBLANK(VLOOKUP($E444&amp;$D$85&amp;$D$86,'CCG data'!$A:$AD,'CCG data'!T$3,FALSE))),"",VLOOKUP($E444&amp;$D$85&amp;$D$86,'CCG data'!$A:$AD,'CCG data'!T$3,FALSE))</f>
        <v>20.100000000000001</v>
      </c>
      <c r="K444" s="373"/>
      <c r="L444" s="373">
        <f>IF(OR(ISERROR(VLOOKUP($E444&amp;$D$85&amp;$D$86,'CCG data'!$A:$AD,'CCG data'!U$3,FALSE)),ISBLANK(VLOOKUP($E444&amp;$D$85&amp;$D$86,'CCG data'!$A:$AD,'CCG data'!U$3,FALSE))),"",VLOOKUP($E444&amp;$D$85&amp;$D$86,'CCG data'!$A:$AD,'CCG data'!U$3,FALSE))</f>
        <v>23.2</v>
      </c>
      <c r="M444" s="374"/>
      <c r="N444" s="303">
        <f>IF(OR(ISERROR(VLOOKUP($E444&amp;$D$85&amp;$D$86,'CCG data'!$A:$AD,'CCG data'!G$3,FALSE)),ISBLANK(VLOOKUP($E444&amp;$D$85&amp;$D$86,'CCG data'!$A:$AD,'CCG data'!G$3,FALSE))),"",VLOOKUP($E444&amp;$D$85&amp;$D$86,'CCG data'!$A:$AD,'CCG data'!G$3,FALSE))</f>
        <v>754</v>
      </c>
      <c r="P444" s="354" t="str">
        <f>IF(OR(ISERROR(VLOOKUP($E444&amp;$D$85&amp;$D$86,'CCG data'!$A:$AD,'CCG data'!B$3,FALSE)),ISBLANK(VLOOKUP($E444&amp;$D$85&amp;$D$86,'CCG data'!$A:$AD,'CCG data'!B$3,FALSE))),"",VLOOKUP($E444&amp;$D$85&amp;$D$86,'CCG data'!$A:$AD,'CCG data'!B$3,FALSE))</f>
        <v/>
      </c>
      <c r="Q444" s="246"/>
      <c r="R444" s="246">
        <f>IF(OR(ISERROR(VLOOKUP($E444&amp;$D$85&amp;$D$86,'CCG data'!$A:$AD,'CCG data'!C$3,FALSE)),ISBLANK(VLOOKUP($E444&amp;$D$85&amp;$D$86,'CCG data'!$A:$AD,'CCG data'!C$3,FALSE))),"",VLOOKUP($E444&amp;$D$85&amp;$D$86,'CCG data'!$A:$AD,'CCG data'!C$3,FALSE))</f>
        <v>0.71220159151193629</v>
      </c>
      <c r="S444" s="246"/>
      <c r="T444" s="246">
        <f>IF(OR(ISERROR(VLOOKUP($E444&amp;$D$85&amp;$D$86,'CCG data'!$A:$AD,'CCG data'!D$3,FALSE)),ISBLANK(VLOOKUP($E444&amp;$D$85&amp;$D$86,'CCG data'!$A:$AD,'CCG data'!D$3,FALSE))),"",VLOOKUP($E444&amp;$D$85&amp;$D$86,'CCG data'!$A:$AD,'CCG data'!D$3,FALSE))</f>
        <v>0.1273209549071618</v>
      </c>
      <c r="U444" s="246"/>
      <c r="V444" s="246">
        <f>IF(OR(ISERROR(VLOOKUP($E444&amp;$D$85&amp;$D$86,'CCG data'!$A:$AD,'CCG data'!E$3,FALSE)),ISBLANK(VLOOKUP($E444&amp;$D$85&amp;$D$86,'CCG data'!$A:$AD,'CCG data'!E$3,FALSE))),"",VLOOKUP($E444&amp;$D$85&amp;$D$86,'CCG data'!$A:$AD,'CCG data'!E$3,FALSE))</f>
        <v>0.16047745358090185</v>
      </c>
      <c r="W444" s="387"/>
      <c r="Z444" s="178">
        <f>IFERROR(VLOOKUP($E444&amp;$D$86, Outliers!$A$4:$P$214,13,FALSE),"0")</f>
        <v>1</v>
      </c>
      <c r="AA444" s="178">
        <f>IFERROR(VLOOKUP($E444&amp;$D$86, Outliers!$A$4:$P$214,14,FALSE),"0")</f>
        <v>0</v>
      </c>
      <c r="AB444" s="178">
        <f>IFERROR(VLOOKUP($E444&amp;$D$86, Outliers!$A$4:$P$214,15,FALSE),"0")</f>
        <v>0</v>
      </c>
    </row>
    <row r="445" spans="4:28" x14ac:dyDescent="0.25">
      <c r="D445" s="301"/>
      <c r="E445" s="107" t="s">
        <v>27</v>
      </c>
      <c r="F445" s="99" t="str">
        <f>IF(P444="","",VLOOKUP($E444&amp;$D$85&amp;$D$86,'CCG data'!$A:$AD,'CCG data'!W$3,FALSE))</f>
        <v/>
      </c>
      <c r="G445" s="100" t="str">
        <f>IF(P444="","",VLOOKUP($E444&amp;$D$85&amp;$D$86,'CCG data'!$A:$AD,'CCG data'!X$3,FALSE))</f>
        <v/>
      </c>
      <c r="H445" s="100">
        <f>IF(R444="","",VLOOKUP($E444&amp;$D$85&amp;$D$86,'CCG data'!$A:$AD,'CCG data'!Y$3,FALSE))</f>
        <v>96.6</v>
      </c>
      <c r="I445" s="100">
        <f>IF(R444="","",VLOOKUP($E444&amp;$D$85&amp;$D$86,'CCG data'!$A:$AD,'CCG data'!Z$3,FALSE))</f>
        <v>114.5</v>
      </c>
      <c r="J445" s="100">
        <f>IF(T444="","",VLOOKUP($E444&amp;$D$85&amp;$D$86,'CCG data'!$A:$AD,'CCG data'!AA$3,FALSE))</f>
        <v>16.100000000000001</v>
      </c>
      <c r="K445" s="100">
        <f>IF(T444="","",VLOOKUP($E444&amp;$D$85&amp;$D$86,'CCG data'!$A:$AD,'CCG data'!AB$3,FALSE))</f>
        <v>24.2</v>
      </c>
      <c r="L445" s="100">
        <f>IF(V444="","",VLOOKUP($E444&amp;$D$85&amp;$D$86,'CCG data'!$A:$AD,'CCG data'!AC$3,FALSE))</f>
        <v>19.100000000000001</v>
      </c>
      <c r="M445" s="100">
        <f>IF(V444="","",VLOOKUP($E444&amp;$D$85&amp;$D$86,'CCG data'!$A:$AD,'CCG data'!AD$3,FALSE))</f>
        <v>27.4</v>
      </c>
      <c r="N445" s="304"/>
      <c r="P445" s="162" t="str">
        <f>IF(P444="","",VLOOKUP($E444&amp;$D$85&amp;$D$86,'CCG data'!$A:$AD,'CCG data'!I$3,FALSE))</f>
        <v/>
      </c>
      <c r="Q445" s="15" t="str">
        <f>IF(P444="","",VLOOKUP($E444&amp;$D$85&amp;$D$86,'CCG data'!$A:$AD,'CCG data'!J$3,FALSE))</f>
        <v/>
      </c>
      <c r="R445" s="15">
        <f>IF(R444="","",VLOOKUP($E444&amp;$D$85&amp;$D$86,'CCG data'!$A:$AD,'CCG data'!K$3,FALSE))</f>
        <v>0.67900000000000005</v>
      </c>
      <c r="S445" s="15">
        <f>IF(R444="","",VLOOKUP($E444&amp;$D$85&amp;$D$86,'CCG data'!$A:$AD,'CCG data'!L$3,FALSE))</f>
        <v>0.74299999999999999</v>
      </c>
      <c r="T445" s="15">
        <f>IF(T444="","",VLOOKUP($E444&amp;$D$85&amp;$D$86,'CCG data'!$A:$AD,'CCG data'!M$3,FALSE))</f>
        <v>0.105</v>
      </c>
      <c r="U445" s="15">
        <f>IF(T444="","",VLOOKUP($E444&amp;$D$85&amp;$D$86,'CCG data'!$A:$AD,'CCG data'!N$3,FALSE))</f>
        <v>0.153</v>
      </c>
      <c r="V445" s="15">
        <f>IF(V444="","",VLOOKUP($E444&amp;$D$85&amp;$D$86,'CCG data'!$A:$AD,'CCG data'!O$3,FALSE))</f>
        <v>0.13600000000000001</v>
      </c>
      <c r="W445" s="142">
        <f>IF(V444="","",VLOOKUP($E444&amp;$D$85&amp;$D$86,'CCG data'!$A:$AD,'CCG data'!P$3,FALSE))</f>
        <v>0.188</v>
      </c>
      <c r="Z445" s="178" t="str">
        <f>IFERROR(VLOOKUP($E445&amp;$D$86, Outliers!$A$4:$P$214,13,FALSE),"0")</f>
        <v>0</v>
      </c>
      <c r="AA445" s="178" t="str">
        <f>IFERROR(VLOOKUP($E445&amp;$D$86, Outliers!$A$4:$P$214,14,FALSE),"0")</f>
        <v>0</v>
      </c>
      <c r="AB445" s="178" t="str">
        <f>IFERROR(VLOOKUP($E445&amp;$D$86, Outliers!$A$4:$P$214,15,FALSE),"0")</f>
        <v>0</v>
      </c>
    </row>
    <row r="446" spans="4:28" ht="15.75" x14ac:dyDescent="0.25">
      <c r="D446" s="301"/>
      <c r="E446" s="108" t="s">
        <v>304</v>
      </c>
      <c r="F446" s="372" t="str">
        <f>IF(OR(ISERROR(VLOOKUP($E446&amp;$D$85&amp;$D$86,'CCG data'!$A:$AD,'CCG data'!R$3,FALSE)),ISBLANK(VLOOKUP($E446&amp;$D$85&amp;$D$86,'CCG data'!$A:$AD,'CCG data'!R$3,FALSE))),"",VLOOKUP($E446&amp;$D$85&amp;$D$86,'CCG data'!$A:$AD,'CCG data'!R$3,FALSE))</f>
        <v/>
      </c>
      <c r="G446" s="373"/>
      <c r="H446" s="373">
        <f>IF(OR(ISERROR(VLOOKUP($E446&amp;$D$85&amp;$D$86,'CCG data'!$A:$AD,'CCG data'!S$3,FALSE)),ISBLANK(VLOOKUP($E446&amp;$D$85&amp;$D$86,'CCG data'!$A:$AD,'CCG data'!S$3,FALSE))),"",VLOOKUP($E446&amp;$D$85&amp;$D$86,'CCG data'!$A:$AD,'CCG data'!S$3,FALSE))</f>
        <v>127.4</v>
      </c>
      <c r="I446" s="373"/>
      <c r="J446" s="373">
        <f>IF(OR(ISERROR(VLOOKUP($E446&amp;$D$85&amp;$D$86,'CCG data'!$A:$AD,'CCG data'!T$3,FALSE)),ISBLANK(VLOOKUP($E446&amp;$D$85&amp;$D$86,'CCG data'!$A:$AD,'CCG data'!T$3,FALSE))),"",VLOOKUP($E446&amp;$D$85&amp;$D$86,'CCG data'!$A:$AD,'CCG data'!T$3,FALSE))</f>
        <v>18.5</v>
      </c>
      <c r="K446" s="373"/>
      <c r="L446" s="373">
        <f>IF(OR(ISERROR(VLOOKUP($E446&amp;$D$85&amp;$D$86,'CCG data'!$A:$AD,'CCG data'!U$3,FALSE)),ISBLANK(VLOOKUP($E446&amp;$D$85&amp;$D$86,'CCG data'!$A:$AD,'CCG data'!U$3,FALSE))),"",VLOOKUP($E446&amp;$D$85&amp;$D$86,'CCG data'!$A:$AD,'CCG data'!U$3,FALSE))</f>
        <v>50.3</v>
      </c>
      <c r="M446" s="374"/>
      <c r="N446" s="303">
        <f>IF(OR(ISERROR(VLOOKUP($E446&amp;$D$85&amp;$D$86,'CCG data'!$A:$AD,'CCG data'!G$3,FALSE)),ISBLANK(VLOOKUP($E446&amp;$D$85&amp;$D$86,'CCG data'!$A:$AD,'CCG data'!G$3,FALSE))),"",VLOOKUP($E446&amp;$D$85&amp;$D$86,'CCG data'!$A:$AD,'CCG data'!G$3,FALSE))</f>
        <v>655</v>
      </c>
      <c r="P446" s="354" t="str">
        <f>IF(OR(ISERROR(VLOOKUP($E446&amp;$D$85&amp;$D$86,'CCG data'!$A:$AD,'CCG data'!B$3,FALSE)),ISBLANK(VLOOKUP($E446&amp;$D$85&amp;$D$86,'CCG data'!$A:$AD,'CCG data'!B$3,FALSE))),"",VLOOKUP($E446&amp;$D$85&amp;$D$86,'CCG data'!$A:$AD,'CCG data'!B$3,FALSE))</f>
        <v/>
      </c>
      <c r="Q446" s="246"/>
      <c r="R446" s="246">
        <f>IF(OR(ISERROR(VLOOKUP($E446&amp;$D$85&amp;$D$86,'CCG data'!$A:$AD,'CCG data'!C$3,FALSE)),ISBLANK(VLOOKUP($E446&amp;$D$85&amp;$D$86,'CCG data'!$A:$AD,'CCG data'!C$3,FALSE))),"",VLOOKUP($E446&amp;$D$85&amp;$D$86,'CCG data'!$A:$AD,'CCG data'!C$3,FALSE))</f>
        <v>0.66564885496183201</v>
      </c>
      <c r="S446" s="246"/>
      <c r="T446" s="246">
        <f>IF(OR(ISERROR(VLOOKUP($E446&amp;$D$85&amp;$D$86,'CCG data'!$A:$AD,'CCG data'!D$3,FALSE)),ISBLANK(VLOOKUP($E446&amp;$D$85&amp;$D$86,'CCG data'!$A:$AD,'CCG data'!D$3,FALSE))),"",VLOOKUP($E446&amp;$D$85&amp;$D$86,'CCG data'!$A:$AD,'CCG data'!D$3,FALSE))</f>
        <v>8.0916030534351147E-2</v>
      </c>
      <c r="U446" s="246"/>
      <c r="V446" s="246">
        <f>IF(OR(ISERROR(VLOOKUP($E446&amp;$D$85&amp;$D$86,'CCG data'!$A:$AD,'CCG data'!E$3,FALSE)),ISBLANK(VLOOKUP($E446&amp;$D$85&amp;$D$86,'CCG data'!$A:$AD,'CCG data'!E$3,FALSE))),"",VLOOKUP($E446&amp;$D$85&amp;$D$86,'CCG data'!$A:$AD,'CCG data'!E$3,FALSE))</f>
        <v>0.25343511450381678</v>
      </c>
      <c r="W446" s="387"/>
      <c r="Z446" s="178">
        <f>IFERROR(VLOOKUP($E446&amp;$D$86, Outliers!$A$4:$P$214,13,FALSE),"0")</f>
        <v>0</v>
      </c>
      <c r="AA446" s="178">
        <f>IFERROR(VLOOKUP($E446&amp;$D$86, Outliers!$A$4:$P$214,14,FALSE),"0")</f>
        <v>0</v>
      </c>
      <c r="AB446" s="178">
        <f>IFERROR(VLOOKUP($E446&amp;$D$86, Outliers!$A$4:$P$214,15,FALSE),"0")</f>
        <v>1</v>
      </c>
    </row>
    <row r="447" spans="4:28" x14ac:dyDescent="0.25">
      <c r="D447" s="301"/>
      <c r="E447" s="107" t="s">
        <v>27</v>
      </c>
      <c r="F447" s="99" t="str">
        <f>IF(P446="","",VLOOKUP($E446&amp;$D$85&amp;$D$86,'CCG data'!$A:$AD,'CCG data'!W$3,FALSE))</f>
        <v/>
      </c>
      <c r="G447" s="100" t="str">
        <f>IF(P446="","",VLOOKUP($E446&amp;$D$85&amp;$D$86,'CCG data'!$A:$AD,'CCG data'!X$3,FALSE))</f>
        <v/>
      </c>
      <c r="H447" s="100">
        <f>IF(R446="","",VLOOKUP($E446&amp;$D$85&amp;$D$86,'CCG data'!$A:$AD,'CCG data'!Y$3,FALSE))</f>
        <v>115.4</v>
      </c>
      <c r="I447" s="100">
        <f>IF(R446="","",VLOOKUP($E446&amp;$D$85&amp;$D$86,'CCG data'!$A:$AD,'CCG data'!Z$3,FALSE))</f>
        <v>139.4</v>
      </c>
      <c r="J447" s="100">
        <f>IF(T446="","",VLOOKUP($E446&amp;$D$85&amp;$D$86,'CCG data'!$A:$AD,'CCG data'!AA$3,FALSE))</f>
        <v>13.5</v>
      </c>
      <c r="K447" s="100">
        <f>IF(T446="","",VLOOKUP($E446&amp;$D$85&amp;$D$86,'CCG data'!$A:$AD,'CCG data'!AB$3,FALSE))</f>
        <v>23.5</v>
      </c>
      <c r="L447" s="100">
        <f>IF(V446="","",VLOOKUP($E446&amp;$D$85&amp;$D$86,'CCG data'!$A:$AD,'CCG data'!AC$3,FALSE))</f>
        <v>42.6</v>
      </c>
      <c r="M447" s="100">
        <f>IF(V446="","",VLOOKUP($E446&amp;$D$85&amp;$D$86,'CCG data'!$A:$AD,'CCG data'!AD$3,FALSE))</f>
        <v>57.9</v>
      </c>
      <c r="N447" s="304"/>
      <c r="P447" s="162" t="str">
        <f>IF(P446="","",VLOOKUP($E446&amp;$D$85&amp;$D$86,'CCG data'!$A:$AD,'CCG data'!I$3,FALSE))</f>
        <v/>
      </c>
      <c r="Q447" s="15" t="str">
        <f>IF(P446="","",VLOOKUP($E446&amp;$D$85&amp;$D$86,'CCG data'!$A:$AD,'CCG data'!J$3,FALSE))</f>
        <v/>
      </c>
      <c r="R447" s="15">
        <f>IF(R446="","",VLOOKUP($E446&amp;$D$85&amp;$D$86,'CCG data'!$A:$AD,'CCG data'!K$3,FALSE))</f>
        <v>0.629</v>
      </c>
      <c r="S447" s="15">
        <f>IF(R446="","",VLOOKUP($E446&amp;$D$85&amp;$D$86,'CCG data'!$A:$AD,'CCG data'!L$3,FALSE))</f>
        <v>0.70099999999999996</v>
      </c>
      <c r="T447" s="15">
        <f>IF(T446="","",VLOOKUP($E446&amp;$D$85&amp;$D$86,'CCG data'!$A:$AD,'CCG data'!M$3,FALSE))</f>
        <v>6.2E-2</v>
      </c>
      <c r="U447" s="15">
        <f>IF(T446="","",VLOOKUP($E446&amp;$D$85&amp;$D$86,'CCG data'!$A:$AD,'CCG data'!N$3,FALSE))</f>
        <v>0.104</v>
      </c>
      <c r="V447" s="15">
        <f>IF(V446="","",VLOOKUP($E446&amp;$D$85&amp;$D$86,'CCG data'!$A:$AD,'CCG data'!O$3,FALSE))</f>
        <v>0.222</v>
      </c>
      <c r="W447" s="142">
        <f>IF(V446="","",VLOOKUP($E446&amp;$D$85&amp;$D$86,'CCG data'!$A:$AD,'CCG data'!P$3,FALSE))</f>
        <v>0.28799999999999998</v>
      </c>
      <c r="Z447" s="178" t="str">
        <f>IFERROR(VLOOKUP($E447&amp;$D$86, Outliers!$A$4:$P$214,13,FALSE),"0")</f>
        <v>0</v>
      </c>
      <c r="AA447" s="178" t="str">
        <f>IFERROR(VLOOKUP($E447&amp;$D$86, Outliers!$A$4:$P$214,14,FALSE),"0")</f>
        <v>0</v>
      </c>
      <c r="AB447" s="178" t="str">
        <f>IFERROR(VLOOKUP($E447&amp;$D$86, Outliers!$A$4:$P$214,15,FALSE),"0")</f>
        <v>0</v>
      </c>
    </row>
    <row r="448" spans="4:28" ht="15.75" x14ac:dyDescent="0.25">
      <c r="D448" s="301"/>
      <c r="E448" s="108" t="s">
        <v>305</v>
      </c>
      <c r="F448" s="372" t="str">
        <f>IF(OR(ISERROR(VLOOKUP($E448&amp;$D$85&amp;$D$86,'CCG data'!$A:$AD,'CCG data'!R$3,FALSE)),ISBLANK(VLOOKUP($E448&amp;$D$85&amp;$D$86,'CCG data'!$A:$AD,'CCG data'!R$3,FALSE))),"",VLOOKUP($E448&amp;$D$85&amp;$D$86,'CCG data'!$A:$AD,'CCG data'!R$3,FALSE))</f>
        <v/>
      </c>
      <c r="G448" s="373"/>
      <c r="H448" s="373">
        <f>IF(OR(ISERROR(VLOOKUP($E448&amp;$D$85&amp;$D$86,'CCG data'!$A:$AD,'CCG data'!S$3,FALSE)),ISBLANK(VLOOKUP($E448&amp;$D$85&amp;$D$86,'CCG data'!$A:$AD,'CCG data'!S$3,FALSE))),"",VLOOKUP($E448&amp;$D$85&amp;$D$86,'CCG data'!$A:$AD,'CCG data'!S$3,FALSE))</f>
        <v>137.6</v>
      </c>
      <c r="I448" s="373"/>
      <c r="J448" s="373">
        <f>IF(OR(ISERROR(VLOOKUP($E448&amp;$D$85&amp;$D$86,'CCG data'!$A:$AD,'CCG data'!T$3,FALSE)),ISBLANK(VLOOKUP($E448&amp;$D$85&amp;$D$86,'CCG data'!$A:$AD,'CCG data'!T$3,FALSE))),"",VLOOKUP($E448&amp;$D$85&amp;$D$86,'CCG data'!$A:$AD,'CCG data'!T$3,FALSE))</f>
        <v>20.8</v>
      </c>
      <c r="K448" s="373"/>
      <c r="L448" s="373">
        <f>IF(OR(ISERROR(VLOOKUP($E448&amp;$D$85&amp;$D$86,'CCG data'!$A:$AD,'CCG data'!U$3,FALSE)),ISBLANK(VLOOKUP($E448&amp;$D$85&amp;$D$86,'CCG data'!$A:$AD,'CCG data'!U$3,FALSE))),"",VLOOKUP($E448&amp;$D$85&amp;$D$86,'CCG data'!$A:$AD,'CCG data'!U$3,FALSE))</f>
        <v>24.4</v>
      </c>
      <c r="M448" s="374"/>
      <c r="N448" s="303">
        <f>IF(OR(ISERROR(VLOOKUP($E448&amp;$D$85&amp;$D$86,'CCG data'!$A:$AD,'CCG data'!G$3,FALSE)),ISBLANK(VLOOKUP($E448&amp;$D$85&amp;$D$86,'CCG data'!$A:$AD,'CCG data'!G$3,FALSE))),"",VLOOKUP($E448&amp;$D$85&amp;$D$86,'CCG data'!$A:$AD,'CCG data'!G$3,FALSE))</f>
        <v>1024</v>
      </c>
      <c r="P448" s="354" t="str">
        <f>IF(OR(ISERROR(VLOOKUP($E448&amp;$D$85&amp;$D$86,'CCG data'!$A:$AD,'CCG data'!B$3,FALSE)),ISBLANK(VLOOKUP($E448&amp;$D$85&amp;$D$86,'CCG data'!$A:$AD,'CCG data'!B$3,FALSE))),"",VLOOKUP($E448&amp;$D$85&amp;$D$86,'CCG data'!$A:$AD,'CCG data'!B$3,FALSE))</f>
        <v/>
      </c>
      <c r="Q448" s="246"/>
      <c r="R448" s="246">
        <f>IF(OR(ISERROR(VLOOKUP($E448&amp;$D$85&amp;$D$86,'CCG data'!$A:$AD,'CCG data'!C$3,FALSE)),ISBLANK(VLOOKUP($E448&amp;$D$85&amp;$D$86,'CCG data'!$A:$AD,'CCG data'!C$3,FALSE))),"",VLOOKUP($E448&amp;$D$85&amp;$D$86,'CCG data'!$A:$AD,'CCG data'!C$3,FALSE))</f>
        <v>0.76171875</v>
      </c>
      <c r="S448" s="246"/>
      <c r="T448" s="246">
        <f>IF(OR(ISERROR(VLOOKUP($E448&amp;$D$85&amp;$D$86,'CCG data'!$A:$AD,'CCG data'!D$3,FALSE)),ISBLANK(VLOOKUP($E448&amp;$D$85&amp;$D$86,'CCG data'!$A:$AD,'CCG data'!D$3,FALSE))),"",VLOOKUP($E448&amp;$D$85&amp;$D$86,'CCG data'!$A:$AD,'CCG data'!D$3,FALSE))</f>
        <v>0.103515625</v>
      </c>
      <c r="U448" s="246"/>
      <c r="V448" s="246">
        <f>IF(OR(ISERROR(VLOOKUP($E448&amp;$D$85&amp;$D$86,'CCG data'!$A:$AD,'CCG data'!E$3,FALSE)),ISBLANK(VLOOKUP($E448&amp;$D$85&amp;$D$86,'CCG data'!$A:$AD,'CCG data'!E$3,FALSE))),"",VLOOKUP($E448&amp;$D$85&amp;$D$86,'CCG data'!$A:$AD,'CCG data'!E$3,FALSE))</f>
        <v>0.134765625</v>
      </c>
      <c r="W448" s="387"/>
      <c r="Z448" s="178">
        <f>IFERROR(VLOOKUP($E448&amp;$D$86, Outliers!$A$4:$P$214,13,FALSE),"0")</f>
        <v>0</v>
      </c>
      <c r="AA448" s="178">
        <f>IFERROR(VLOOKUP($E448&amp;$D$86, Outliers!$A$4:$P$214,14,FALSE),"0")</f>
        <v>0</v>
      </c>
      <c r="AB448" s="178">
        <f>IFERROR(VLOOKUP($E448&amp;$D$86, Outliers!$A$4:$P$214,15,FALSE),"0")</f>
        <v>0</v>
      </c>
    </row>
    <row r="449" spans="4:28" x14ac:dyDescent="0.25">
      <c r="D449" s="301"/>
      <c r="E449" s="107" t="s">
        <v>27</v>
      </c>
      <c r="F449" s="99" t="str">
        <f>IF(P448="","",VLOOKUP($E448&amp;$D$85&amp;$D$86,'CCG data'!$A:$AD,'CCG data'!W$3,FALSE))</f>
        <v/>
      </c>
      <c r="G449" s="100" t="str">
        <f>IF(P448="","",VLOOKUP($E448&amp;$D$85&amp;$D$86,'CCG data'!$A:$AD,'CCG data'!X$3,FALSE))</f>
        <v/>
      </c>
      <c r="H449" s="100">
        <f>IF(R448="","",VLOOKUP($E448&amp;$D$85&amp;$D$86,'CCG data'!$A:$AD,'CCG data'!Y$3,FALSE))</f>
        <v>127.9</v>
      </c>
      <c r="I449" s="100">
        <f>IF(R448="","",VLOOKUP($E448&amp;$D$85&amp;$D$86,'CCG data'!$A:$AD,'CCG data'!Z$3,FALSE))</f>
        <v>147.19999999999999</v>
      </c>
      <c r="J449" s="100">
        <f>IF(T448="","",VLOOKUP($E448&amp;$D$85&amp;$D$86,'CCG data'!$A:$AD,'CCG data'!AA$3,FALSE))</f>
        <v>16.8</v>
      </c>
      <c r="K449" s="100">
        <f>IF(T448="","",VLOOKUP($E448&amp;$D$85&amp;$D$86,'CCG data'!$A:$AD,'CCG data'!AB$3,FALSE))</f>
        <v>24.7</v>
      </c>
      <c r="L449" s="100">
        <f>IF(V448="","",VLOOKUP($E448&amp;$D$85&amp;$D$86,'CCG data'!$A:$AD,'CCG data'!AC$3,FALSE))</f>
        <v>20.3</v>
      </c>
      <c r="M449" s="100">
        <f>IF(V448="","",VLOOKUP($E448&amp;$D$85&amp;$D$86,'CCG data'!$A:$AD,'CCG data'!AD$3,FALSE))</f>
        <v>28.5</v>
      </c>
      <c r="N449" s="304"/>
      <c r="P449" s="162" t="str">
        <f>IF(P448="","",VLOOKUP($E448&amp;$D$85&amp;$D$86,'CCG data'!$A:$AD,'CCG data'!I$3,FALSE))</f>
        <v/>
      </c>
      <c r="Q449" s="15" t="str">
        <f>IF(P448="","",VLOOKUP($E448&amp;$D$85&amp;$D$86,'CCG data'!$A:$AD,'CCG data'!J$3,FALSE))</f>
        <v/>
      </c>
      <c r="R449" s="15">
        <f>IF(R448="","",VLOOKUP($E448&amp;$D$85&amp;$D$86,'CCG data'!$A:$AD,'CCG data'!K$3,FALSE))</f>
        <v>0.73499999999999999</v>
      </c>
      <c r="S449" s="15">
        <f>IF(R448="","",VLOOKUP($E448&amp;$D$85&amp;$D$86,'CCG data'!$A:$AD,'CCG data'!L$3,FALSE))</f>
        <v>0.78700000000000003</v>
      </c>
      <c r="T449" s="15">
        <f>IF(T448="","",VLOOKUP($E448&amp;$D$85&amp;$D$86,'CCG data'!$A:$AD,'CCG data'!M$3,FALSE))</f>
        <v>8.5999999999999993E-2</v>
      </c>
      <c r="U449" s="15">
        <f>IF(T448="","",VLOOKUP($E448&amp;$D$85&amp;$D$86,'CCG data'!$A:$AD,'CCG data'!N$3,FALSE))</f>
        <v>0.124</v>
      </c>
      <c r="V449" s="15">
        <f>IF(V448="","",VLOOKUP($E448&amp;$D$85&amp;$D$86,'CCG data'!$A:$AD,'CCG data'!O$3,FALSE))</f>
        <v>0.115</v>
      </c>
      <c r="W449" s="142">
        <f>IF(V448="","",VLOOKUP($E448&amp;$D$85&amp;$D$86,'CCG data'!$A:$AD,'CCG data'!P$3,FALSE))</f>
        <v>0.157</v>
      </c>
      <c r="Z449" s="178" t="str">
        <f>IFERROR(VLOOKUP($E449&amp;$D$86, Outliers!$A$4:$P$214,13,FALSE),"0")</f>
        <v>0</v>
      </c>
      <c r="AA449" s="178" t="str">
        <f>IFERROR(VLOOKUP($E449&amp;$D$86, Outliers!$A$4:$P$214,14,FALSE),"0")</f>
        <v>0</v>
      </c>
      <c r="AB449" s="178" t="str">
        <f>IFERROR(VLOOKUP($E449&amp;$D$86, Outliers!$A$4:$P$214,15,FALSE),"0")</f>
        <v>0</v>
      </c>
    </row>
    <row r="450" spans="4:28" ht="15.75" x14ac:dyDescent="0.25">
      <c r="D450" s="301"/>
      <c r="E450" s="108" t="s">
        <v>486</v>
      </c>
      <c r="F450" s="372" t="str">
        <f>IF(OR(ISERROR(VLOOKUP($E450&amp;$D$85&amp;$D$86,'CCG data'!$A:$AD,'CCG data'!R$3,FALSE)),ISBLANK(VLOOKUP($E450&amp;$D$85&amp;$D$86,'CCG data'!$A:$AD,'CCG data'!R$3,FALSE))),"",VLOOKUP($E450&amp;$D$85&amp;$D$86,'CCG data'!$A:$AD,'CCG data'!R$3,FALSE))</f>
        <v/>
      </c>
      <c r="G450" s="373"/>
      <c r="H450" s="373">
        <f>IF(OR(ISERROR(VLOOKUP($E450&amp;$D$85&amp;$D$86,'CCG data'!$A:$AD,'CCG data'!S$3,FALSE)),ISBLANK(VLOOKUP($E450&amp;$D$85&amp;$D$86,'CCG data'!$A:$AD,'CCG data'!S$3,FALSE))),"",VLOOKUP($E450&amp;$D$85&amp;$D$86,'CCG data'!$A:$AD,'CCG data'!S$3,FALSE))</f>
        <v>114</v>
      </c>
      <c r="I450" s="373"/>
      <c r="J450" s="373">
        <f>IF(OR(ISERROR(VLOOKUP($E450&amp;$D$85&amp;$D$86,'CCG data'!$A:$AD,'CCG data'!T$3,FALSE)),ISBLANK(VLOOKUP($E450&amp;$D$85&amp;$D$86,'CCG data'!$A:$AD,'CCG data'!T$3,FALSE))),"",VLOOKUP($E450&amp;$D$85&amp;$D$86,'CCG data'!$A:$AD,'CCG data'!T$3,FALSE))</f>
        <v>18.2</v>
      </c>
      <c r="K450" s="373"/>
      <c r="L450" s="373">
        <f>IF(OR(ISERROR(VLOOKUP($E450&amp;$D$85&amp;$D$86,'CCG data'!$A:$AD,'CCG data'!U$3,FALSE)),ISBLANK(VLOOKUP($E450&amp;$D$85&amp;$D$86,'CCG data'!$A:$AD,'CCG data'!U$3,FALSE))),"",VLOOKUP($E450&amp;$D$85&amp;$D$86,'CCG data'!$A:$AD,'CCG data'!U$3,FALSE))</f>
        <v>23.6</v>
      </c>
      <c r="M450" s="374"/>
      <c r="N450" s="303">
        <f>IF(OR(ISERROR(VLOOKUP($E450&amp;$D$85&amp;$D$86,'CCG data'!$A:$AD,'CCG data'!G$3,FALSE)),ISBLANK(VLOOKUP($E450&amp;$D$85&amp;$D$86,'CCG data'!$A:$AD,'CCG data'!G$3,FALSE))),"",VLOOKUP($E450&amp;$D$85&amp;$D$86,'CCG data'!$A:$AD,'CCG data'!G$3,FALSE))</f>
        <v>1159</v>
      </c>
      <c r="P450" s="354" t="str">
        <f>IF(OR(ISERROR(VLOOKUP($E450&amp;$D$85&amp;$D$86,'CCG data'!$A:$AD,'CCG data'!B$3,FALSE)),ISBLANK(VLOOKUP($E450&amp;$D$85&amp;$D$86,'CCG data'!$A:$AD,'CCG data'!B$3,FALSE))),"",VLOOKUP($E450&amp;$D$85&amp;$D$86,'CCG data'!$A:$AD,'CCG data'!B$3,FALSE))</f>
        <v/>
      </c>
      <c r="Q450" s="246"/>
      <c r="R450" s="246">
        <f>IF(OR(ISERROR(VLOOKUP($E450&amp;$D$85&amp;$D$86,'CCG data'!$A:$AD,'CCG data'!C$3,FALSE)),ISBLANK(VLOOKUP($E450&amp;$D$85&amp;$D$86,'CCG data'!$A:$AD,'CCG data'!C$3,FALSE))),"",VLOOKUP($E450&amp;$D$85&amp;$D$86,'CCG data'!$A:$AD,'CCG data'!C$3,FALSE))</f>
        <v>0.74633304572907677</v>
      </c>
      <c r="S450" s="246"/>
      <c r="T450" s="246">
        <f>IF(OR(ISERROR(VLOOKUP($E450&amp;$D$85&amp;$D$86,'CCG data'!$A:$AD,'CCG data'!D$3,FALSE)),ISBLANK(VLOOKUP($E450&amp;$D$85&amp;$D$86,'CCG data'!$A:$AD,'CCG data'!D$3,FALSE))),"",VLOOKUP($E450&amp;$D$85&amp;$D$86,'CCG data'!$A:$AD,'CCG data'!D$3,FALSE))</f>
        <v>0.10094909404659189</v>
      </c>
      <c r="U450" s="246"/>
      <c r="V450" s="246">
        <f>IF(OR(ISERROR(VLOOKUP($E450&amp;$D$85&amp;$D$86,'CCG data'!$A:$AD,'CCG data'!E$3,FALSE)),ISBLANK(VLOOKUP($E450&amp;$D$85&amp;$D$86,'CCG data'!$A:$AD,'CCG data'!E$3,FALSE))),"",VLOOKUP($E450&amp;$D$85&amp;$D$86,'CCG data'!$A:$AD,'CCG data'!E$3,FALSE))</f>
        <v>0.15271786022433131</v>
      </c>
      <c r="W450" s="387"/>
      <c r="Z450" s="178">
        <f>IFERROR(VLOOKUP($E450&amp;$D$86, Outliers!$A$4:$P$214,13,FALSE),"0")</f>
        <v>1</v>
      </c>
      <c r="AA450" s="178">
        <f>IFERROR(VLOOKUP($E450&amp;$D$86, Outliers!$A$4:$P$214,14,FALSE),"0")</f>
        <v>0</v>
      </c>
      <c r="AB450" s="178">
        <f>IFERROR(VLOOKUP($E450&amp;$D$86, Outliers!$A$4:$P$214,15,FALSE),"0")</f>
        <v>1</v>
      </c>
    </row>
    <row r="451" spans="4:28" x14ac:dyDescent="0.25">
      <c r="D451" s="301"/>
      <c r="E451" s="107" t="s">
        <v>27</v>
      </c>
      <c r="F451" s="99" t="str">
        <f>IF(P450="","",VLOOKUP($E450&amp;$D$85&amp;$D$86,'CCG data'!$A:$AD,'CCG data'!W$3,FALSE))</f>
        <v/>
      </c>
      <c r="G451" s="100" t="str">
        <f>IF(P450="","",VLOOKUP($E450&amp;$D$85&amp;$D$86,'CCG data'!$A:$AD,'CCG data'!X$3,FALSE))</f>
        <v/>
      </c>
      <c r="H451" s="100">
        <f>IF(R450="","",VLOOKUP($E450&amp;$D$85&amp;$D$86,'CCG data'!$A:$AD,'CCG data'!Y$3,FALSE))</f>
        <v>106.4</v>
      </c>
      <c r="I451" s="100">
        <f>IF(R450="","",VLOOKUP($E450&amp;$D$85&amp;$D$86,'CCG data'!$A:$AD,'CCG data'!Z$3,FALSE))</f>
        <v>121.6</v>
      </c>
      <c r="J451" s="100">
        <f>IF(T450="","",VLOOKUP($E450&amp;$D$85&amp;$D$86,'CCG data'!$A:$AD,'CCG data'!AA$3,FALSE))</f>
        <v>14.9</v>
      </c>
      <c r="K451" s="100">
        <f>IF(T450="","",VLOOKUP($E450&amp;$D$85&amp;$D$86,'CCG data'!$A:$AD,'CCG data'!AB$3,FALSE))</f>
        <v>21.5</v>
      </c>
      <c r="L451" s="100">
        <f>IF(V450="","",VLOOKUP($E450&amp;$D$85&amp;$D$86,'CCG data'!$A:$AD,'CCG data'!AC$3,FALSE))</f>
        <v>20.100000000000001</v>
      </c>
      <c r="M451" s="100">
        <f>IF(V450="","",VLOOKUP($E450&amp;$D$85&amp;$D$86,'CCG data'!$A:$AD,'CCG data'!AD$3,FALSE))</f>
        <v>27.1</v>
      </c>
      <c r="N451" s="304"/>
      <c r="P451" s="162" t="str">
        <f>IF(P450="","",VLOOKUP($E450&amp;$D$85&amp;$D$86,'CCG data'!$A:$AD,'CCG data'!I$3,FALSE))</f>
        <v/>
      </c>
      <c r="Q451" s="15" t="str">
        <f>IF(P450="","",VLOOKUP($E450&amp;$D$85&amp;$D$86,'CCG data'!$A:$AD,'CCG data'!J$3,FALSE))</f>
        <v/>
      </c>
      <c r="R451" s="15">
        <f>IF(R450="","",VLOOKUP($E450&amp;$D$85&amp;$D$86,'CCG data'!$A:$AD,'CCG data'!K$3,FALSE))</f>
        <v>0.72</v>
      </c>
      <c r="S451" s="15">
        <f>IF(R450="","",VLOOKUP($E450&amp;$D$85&amp;$D$86,'CCG data'!$A:$AD,'CCG data'!L$3,FALSE))</f>
        <v>0.77100000000000002</v>
      </c>
      <c r="T451" s="15">
        <f>IF(T450="","",VLOOKUP($E450&amp;$D$85&amp;$D$86,'CCG data'!$A:$AD,'CCG data'!M$3,FALSE))</f>
        <v>8.5000000000000006E-2</v>
      </c>
      <c r="U451" s="15">
        <f>IF(T450="","",VLOOKUP($E450&amp;$D$85&amp;$D$86,'CCG data'!$A:$AD,'CCG data'!N$3,FALSE))</f>
        <v>0.12</v>
      </c>
      <c r="V451" s="15">
        <f>IF(V450="","",VLOOKUP($E450&amp;$D$85&amp;$D$86,'CCG data'!$A:$AD,'CCG data'!O$3,FALSE))</f>
        <v>0.13300000000000001</v>
      </c>
      <c r="W451" s="142">
        <f>IF(V450="","",VLOOKUP($E450&amp;$D$85&amp;$D$86,'CCG data'!$A:$AD,'CCG data'!P$3,FALSE))</f>
        <v>0.17499999999999999</v>
      </c>
      <c r="Z451" s="178" t="str">
        <f>IFERROR(VLOOKUP($E451&amp;$D$86, Outliers!$A$4:$P$214,13,FALSE),"0")</f>
        <v>0</v>
      </c>
      <c r="AA451" s="178" t="str">
        <f>IFERROR(VLOOKUP($E451&amp;$D$86, Outliers!$A$4:$P$214,14,FALSE),"0")</f>
        <v>0</v>
      </c>
      <c r="AB451" s="178" t="str">
        <f>IFERROR(VLOOKUP($E451&amp;$D$86, Outliers!$A$4:$P$214,15,FALSE),"0")</f>
        <v>0</v>
      </c>
    </row>
    <row r="452" spans="4:28" ht="15.75" x14ac:dyDescent="0.25">
      <c r="D452" s="301"/>
      <c r="E452" s="108" t="s">
        <v>487</v>
      </c>
      <c r="F452" s="372" t="str">
        <f>IF(OR(ISERROR(VLOOKUP($E452&amp;$D$85&amp;$D$86,'CCG data'!$A:$AD,'CCG data'!R$3,FALSE)),ISBLANK(VLOOKUP($E452&amp;$D$85&amp;$D$86,'CCG data'!$A:$AD,'CCG data'!R$3,FALSE))),"",VLOOKUP($E452&amp;$D$85&amp;$D$86,'CCG data'!$A:$AD,'CCG data'!R$3,FALSE))</f>
        <v/>
      </c>
      <c r="G452" s="373"/>
      <c r="H452" s="373">
        <f>IF(OR(ISERROR(VLOOKUP($E452&amp;$D$85&amp;$D$86,'CCG data'!$A:$AD,'CCG data'!S$3,FALSE)),ISBLANK(VLOOKUP($E452&amp;$D$85&amp;$D$86,'CCG data'!$A:$AD,'CCG data'!S$3,FALSE))),"",VLOOKUP($E452&amp;$D$85&amp;$D$86,'CCG data'!$A:$AD,'CCG data'!S$3,FALSE))</f>
        <v>109.9</v>
      </c>
      <c r="I452" s="373"/>
      <c r="J452" s="373">
        <f>IF(OR(ISERROR(VLOOKUP($E452&amp;$D$85&amp;$D$86,'CCG data'!$A:$AD,'CCG data'!T$3,FALSE)),ISBLANK(VLOOKUP($E452&amp;$D$85&amp;$D$86,'CCG data'!$A:$AD,'CCG data'!T$3,FALSE))),"",VLOOKUP($E452&amp;$D$85&amp;$D$86,'CCG data'!$A:$AD,'CCG data'!T$3,FALSE))</f>
        <v>13.8</v>
      </c>
      <c r="K452" s="373"/>
      <c r="L452" s="373">
        <f>IF(OR(ISERROR(VLOOKUP($E452&amp;$D$85&amp;$D$86,'CCG data'!$A:$AD,'CCG data'!U$3,FALSE)),ISBLANK(VLOOKUP($E452&amp;$D$85&amp;$D$86,'CCG data'!$A:$AD,'CCG data'!U$3,FALSE))),"",VLOOKUP($E452&amp;$D$85&amp;$D$86,'CCG data'!$A:$AD,'CCG data'!U$3,FALSE))</f>
        <v>20.9</v>
      </c>
      <c r="M452" s="374"/>
      <c r="N452" s="303">
        <f>IF(OR(ISERROR(VLOOKUP($E452&amp;$D$85&amp;$D$86,'CCG data'!$A:$AD,'CCG data'!G$3,FALSE)),ISBLANK(VLOOKUP($E452&amp;$D$85&amp;$D$86,'CCG data'!$A:$AD,'CCG data'!G$3,FALSE))),"",VLOOKUP($E452&amp;$D$85&amp;$D$86,'CCG data'!$A:$AD,'CCG data'!G$3,FALSE))</f>
        <v>652</v>
      </c>
      <c r="P452" s="354" t="str">
        <f>IF(OR(ISERROR(VLOOKUP($E452&amp;$D$85&amp;$D$86,'CCG data'!$A:$AD,'CCG data'!B$3,FALSE)),ISBLANK(VLOOKUP($E452&amp;$D$85&amp;$D$86,'CCG data'!$A:$AD,'CCG data'!B$3,FALSE))),"",VLOOKUP($E452&amp;$D$85&amp;$D$86,'CCG data'!$A:$AD,'CCG data'!B$3,FALSE))</f>
        <v/>
      </c>
      <c r="Q452" s="246"/>
      <c r="R452" s="246">
        <f>IF(OR(ISERROR(VLOOKUP($E452&amp;$D$85&amp;$D$86,'CCG data'!$A:$AD,'CCG data'!C$3,FALSE)),ISBLANK(VLOOKUP($E452&amp;$D$85&amp;$D$86,'CCG data'!$A:$AD,'CCG data'!C$3,FALSE))),"",VLOOKUP($E452&amp;$D$85&amp;$D$86,'CCG data'!$A:$AD,'CCG data'!C$3,FALSE))</f>
        <v>0.77914110429447858</v>
      </c>
      <c r="S452" s="246"/>
      <c r="T452" s="246">
        <f>IF(OR(ISERROR(VLOOKUP($E452&amp;$D$85&amp;$D$86,'CCG data'!$A:$AD,'CCG data'!D$3,FALSE)),ISBLANK(VLOOKUP($E452&amp;$D$85&amp;$D$86,'CCG data'!$A:$AD,'CCG data'!D$3,FALSE))),"",VLOOKUP($E452&amp;$D$85&amp;$D$86,'CCG data'!$A:$AD,'CCG data'!D$3,FALSE))</f>
        <v>8.1288343558282211E-2</v>
      </c>
      <c r="U452" s="246"/>
      <c r="V452" s="246">
        <f>IF(OR(ISERROR(VLOOKUP($E452&amp;$D$85&amp;$D$86,'CCG data'!$A:$AD,'CCG data'!E$3,FALSE)),ISBLANK(VLOOKUP($E452&amp;$D$85&amp;$D$86,'CCG data'!$A:$AD,'CCG data'!E$3,FALSE))),"",VLOOKUP($E452&amp;$D$85&amp;$D$86,'CCG data'!$A:$AD,'CCG data'!E$3,FALSE))</f>
        <v>0.13957055214723926</v>
      </c>
      <c r="W452" s="387"/>
      <c r="Z452" s="178">
        <f>IFERROR(VLOOKUP($E452&amp;$D$86, Outliers!$A$4:$P$214,13,FALSE),"0")</f>
        <v>1</v>
      </c>
      <c r="AA452" s="178">
        <f>IFERROR(VLOOKUP($E452&amp;$D$86, Outliers!$A$4:$P$214,14,FALSE),"0")</f>
        <v>0</v>
      </c>
      <c r="AB452" s="178">
        <f>IFERROR(VLOOKUP($E452&amp;$D$86, Outliers!$A$4:$P$214,15,FALSE),"0")</f>
        <v>1</v>
      </c>
    </row>
    <row r="453" spans="4:28" x14ac:dyDescent="0.25">
      <c r="D453" s="301"/>
      <c r="E453" s="107" t="s">
        <v>27</v>
      </c>
      <c r="F453" s="99" t="str">
        <f>IF(P452="","",VLOOKUP($E452&amp;$D$85&amp;$D$86,'CCG data'!$A:$AD,'CCG data'!W$3,FALSE))</f>
        <v/>
      </c>
      <c r="G453" s="100" t="str">
        <f>IF(P452="","",VLOOKUP($E452&amp;$D$85&amp;$D$86,'CCG data'!$A:$AD,'CCG data'!X$3,FALSE))</f>
        <v/>
      </c>
      <c r="H453" s="100">
        <f>IF(R452="","",VLOOKUP($E452&amp;$D$85&amp;$D$86,'CCG data'!$A:$AD,'CCG data'!Y$3,FALSE))</f>
        <v>100.3</v>
      </c>
      <c r="I453" s="100">
        <f>IF(R452="","",VLOOKUP($E452&amp;$D$85&amp;$D$86,'CCG data'!$A:$AD,'CCG data'!Z$3,FALSE))</f>
        <v>119.4</v>
      </c>
      <c r="J453" s="100">
        <f>IF(T452="","",VLOOKUP($E452&amp;$D$85&amp;$D$86,'CCG data'!$A:$AD,'CCG data'!AA$3,FALSE))</f>
        <v>10.1</v>
      </c>
      <c r="K453" s="100">
        <f>IF(T452="","",VLOOKUP($E452&amp;$D$85&amp;$D$86,'CCG data'!$A:$AD,'CCG data'!AB$3,FALSE))</f>
        <v>17.5</v>
      </c>
      <c r="L453" s="100">
        <f>IF(V452="","",VLOOKUP($E452&amp;$D$85&amp;$D$86,'CCG data'!$A:$AD,'CCG data'!AC$3,FALSE))</f>
        <v>16.600000000000001</v>
      </c>
      <c r="M453" s="100">
        <f>IF(V452="","",VLOOKUP($E452&amp;$D$85&amp;$D$86,'CCG data'!$A:$AD,'CCG data'!AD$3,FALSE))</f>
        <v>25.2</v>
      </c>
      <c r="N453" s="304"/>
      <c r="P453" s="162" t="str">
        <f>IF(P452="","",VLOOKUP($E452&amp;$D$85&amp;$D$86,'CCG data'!$A:$AD,'CCG data'!I$3,FALSE))</f>
        <v/>
      </c>
      <c r="Q453" s="15" t="str">
        <f>IF(P452="","",VLOOKUP($E452&amp;$D$85&amp;$D$86,'CCG data'!$A:$AD,'CCG data'!J$3,FALSE))</f>
        <v/>
      </c>
      <c r="R453" s="15">
        <f>IF(R452="","",VLOOKUP($E452&amp;$D$85&amp;$D$86,'CCG data'!$A:$AD,'CCG data'!K$3,FALSE))</f>
        <v>0.746</v>
      </c>
      <c r="S453" s="15">
        <f>IF(R452="","",VLOOKUP($E452&amp;$D$85&amp;$D$86,'CCG data'!$A:$AD,'CCG data'!L$3,FALSE))</f>
        <v>0.80900000000000005</v>
      </c>
      <c r="T453" s="15">
        <f>IF(T452="","",VLOOKUP($E452&amp;$D$85&amp;$D$86,'CCG data'!$A:$AD,'CCG data'!M$3,FALSE))</f>
        <v>6.3E-2</v>
      </c>
      <c r="U453" s="15">
        <f>IF(T452="","",VLOOKUP($E452&amp;$D$85&amp;$D$86,'CCG data'!$A:$AD,'CCG data'!N$3,FALSE))</f>
        <v>0.105</v>
      </c>
      <c r="V453" s="15">
        <f>IF(V452="","",VLOOKUP($E452&amp;$D$85&amp;$D$86,'CCG data'!$A:$AD,'CCG data'!O$3,FALSE))</f>
        <v>0.115</v>
      </c>
      <c r="W453" s="142">
        <f>IF(V452="","",VLOOKUP($E452&amp;$D$85&amp;$D$86,'CCG data'!$A:$AD,'CCG data'!P$3,FALSE))</f>
        <v>0.16800000000000001</v>
      </c>
      <c r="Z453" s="178" t="str">
        <f>IFERROR(VLOOKUP($E453&amp;$D$86, Outliers!$A$4:$P$214,13,FALSE),"0")</f>
        <v>0</v>
      </c>
      <c r="AA453" s="178" t="str">
        <f>IFERROR(VLOOKUP($E453&amp;$D$86, Outliers!$A$4:$P$214,14,FALSE),"0")</f>
        <v>0</v>
      </c>
      <c r="AB453" s="178" t="str">
        <f>IFERROR(VLOOKUP($E453&amp;$D$86, Outliers!$A$4:$P$214,15,FALSE),"0")</f>
        <v>0</v>
      </c>
    </row>
    <row r="454" spans="4:28" ht="15.75" x14ac:dyDescent="0.25">
      <c r="D454" s="301"/>
      <c r="E454" s="108" t="s">
        <v>306</v>
      </c>
      <c r="F454" s="372" t="str">
        <f>IF(OR(ISERROR(VLOOKUP($E454&amp;$D$85&amp;$D$86,'CCG data'!$A:$AD,'CCG data'!R$3,FALSE)),ISBLANK(VLOOKUP($E454&amp;$D$85&amp;$D$86,'CCG data'!$A:$AD,'CCG data'!R$3,FALSE))),"",VLOOKUP($E454&amp;$D$85&amp;$D$86,'CCG data'!$A:$AD,'CCG data'!R$3,FALSE))</f>
        <v/>
      </c>
      <c r="G454" s="373"/>
      <c r="H454" s="373">
        <f>IF(OR(ISERROR(VLOOKUP($E454&amp;$D$85&amp;$D$86,'CCG data'!$A:$AD,'CCG data'!S$3,FALSE)),ISBLANK(VLOOKUP($E454&amp;$D$85&amp;$D$86,'CCG data'!$A:$AD,'CCG data'!S$3,FALSE))),"",VLOOKUP($E454&amp;$D$85&amp;$D$86,'CCG data'!$A:$AD,'CCG data'!S$3,FALSE))</f>
        <v>159.4</v>
      </c>
      <c r="I454" s="373"/>
      <c r="J454" s="373">
        <f>IF(OR(ISERROR(VLOOKUP($E454&amp;$D$85&amp;$D$86,'CCG data'!$A:$AD,'CCG data'!T$3,FALSE)),ISBLANK(VLOOKUP($E454&amp;$D$85&amp;$D$86,'CCG data'!$A:$AD,'CCG data'!T$3,FALSE))),"",VLOOKUP($E454&amp;$D$85&amp;$D$86,'CCG data'!$A:$AD,'CCG data'!T$3,FALSE))</f>
        <v>24.3</v>
      </c>
      <c r="K454" s="373"/>
      <c r="L454" s="373">
        <f>IF(OR(ISERROR(VLOOKUP($E454&amp;$D$85&amp;$D$86,'CCG data'!$A:$AD,'CCG data'!U$3,FALSE)),ISBLANK(VLOOKUP($E454&amp;$D$85&amp;$D$86,'CCG data'!$A:$AD,'CCG data'!U$3,FALSE))),"",VLOOKUP($E454&amp;$D$85&amp;$D$86,'CCG data'!$A:$AD,'CCG data'!U$3,FALSE))</f>
        <v>25</v>
      </c>
      <c r="M454" s="374"/>
      <c r="N454" s="303">
        <f>IF(OR(ISERROR(VLOOKUP($E454&amp;$D$85&amp;$D$86,'CCG data'!$A:$AD,'CCG data'!G$3,FALSE)),ISBLANK(VLOOKUP($E454&amp;$D$85&amp;$D$86,'CCG data'!$A:$AD,'CCG data'!G$3,FALSE))),"",VLOOKUP($E454&amp;$D$85&amp;$D$86,'CCG data'!$A:$AD,'CCG data'!G$3,FALSE))</f>
        <v>1057</v>
      </c>
      <c r="P454" s="354" t="str">
        <f>IF(OR(ISERROR(VLOOKUP($E454&amp;$D$85&amp;$D$86,'CCG data'!$A:$AD,'CCG data'!B$3,FALSE)),ISBLANK(VLOOKUP($E454&amp;$D$85&amp;$D$86,'CCG data'!$A:$AD,'CCG data'!B$3,FALSE))),"",VLOOKUP($E454&amp;$D$85&amp;$D$86,'CCG data'!$A:$AD,'CCG data'!B$3,FALSE))</f>
        <v/>
      </c>
      <c r="Q454" s="246"/>
      <c r="R454" s="246">
        <f>IF(OR(ISERROR(VLOOKUP($E454&amp;$D$85&amp;$D$86,'CCG data'!$A:$AD,'CCG data'!C$3,FALSE)),ISBLANK(VLOOKUP($E454&amp;$D$85&amp;$D$86,'CCG data'!$A:$AD,'CCG data'!C$3,FALSE))),"",VLOOKUP($E454&amp;$D$85&amp;$D$86,'CCG data'!$A:$AD,'CCG data'!C$3,FALSE))</f>
        <v>0.76915799432355725</v>
      </c>
      <c r="S454" s="246"/>
      <c r="T454" s="246">
        <f>IF(OR(ISERROR(VLOOKUP($E454&amp;$D$85&amp;$D$86,'CCG data'!$A:$AD,'CCG data'!D$3,FALSE)),ISBLANK(VLOOKUP($E454&amp;$D$85&amp;$D$86,'CCG data'!$A:$AD,'CCG data'!D$3,FALSE))),"",VLOOKUP($E454&amp;$D$85&amp;$D$86,'CCG data'!$A:$AD,'CCG data'!D$3,FALSE))</f>
        <v>0.11163670766319773</v>
      </c>
      <c r="U454" s="246"/>
      <c r="V454" s="246">
        <f>IF(OR(ISERROR(VLOOKUP($E454&amp;$D$85&amp;$D$86,'CCG data'!$A:$AD,'CCG data'!E$3,FALSE)),ISBLANK(VLOOKUP($E454&amp;$D$85&amp;$D$86,'CCG data'!$A:$AD,'CCG data'!E$3,FALSE))),"",VLOOKUP($E454&amp;$D$85&amp;$D$86,'CCG data'!$A:$AD,'CCG data'!E$3,FALSE))</f>
        <v>0.11920529801324503</v>
      </c>
      <c r="W454" s="387"/>
      <c r="Z454" s="178">
        <f>IFERROR(VLOOKUP($E454&amp;$D$86, Outliers!$A$4:$P$214,13,FALSE),"0")</f>
        <v>1</v>
      </c>
      <c r="AA454" s="178">
        <f>IFERROR(VLOOKUP($E454&amp;$D$86, Outliers!$A$4:$P$214,14,FALSE),"0")</f>
        <v>1</v>
      </c>
      <c r="AB454" s="178">
        <f>IFERROR(VLOOKUP($E454&amp;$D$86, Outliers!$A$4:$P$214,15,FALSE),"0")</f>
        <v>0</v>
      </c>
    </row>
    <row r="455" spans="4:28" x14ac:dyDescent="0.25">
      <c r="D455" s="301"/>
      <c r="E455" s="107" t="s">
        <v>27</v>
      </c>
      <c r="F455" s="99" t="str">
        <f>IF(P454="","",VLOOKUP($E454&amp;$D$85&amp;$D$86,'CCG data'!$A:$AD,'CCG data'!W$3,FALSE))</f>
        <v/>
      </c>
      <c r="G455" s="100" t="str">
        <f>IF(P454="","",VLOOKUP($E454&amp;$D$85&amp;$D$86,'CCG data'!$A:$AD,'CCG data'!X$3,FALSE))</f>
        <v/>
      </c>
      <c r="H455" s="100">
        <f>IF(R454="","",VLOOKUP($E454&amp;$D$85&amp;$D$86,'CCG data'!$A:$AD,'CCG data'!Y$3,FALSE))</f>
        <v>148.4</v>
      </c>
      <c r="I455" s="100">
        <f>IF(R454="","",VLOOKUP($E454&amp;$D$85&amp;$D$86,'CCG data'!$A:$AD,'CCG data'!Z$3,FALSE))</f>
        <v>170.3</v>
      </c>
      <c r="J455" s="100">
        <f>IF(T454="","",VLOOKUP($E454&amp;$D$85&amp;$D$86,'CCG data'!$A:$AD,'CCG data'!AA$3,FALSE))</f>
        <v>19.899999999999999</v>
      </c>
      <c r="K455" s="100">
        <f>IF(T454="","",VLOOKUP($E454&amp;$D$85&amp;$D$86,'CCG data'!$A:$AD,'CCG data'!AB$3,FALSE))</f>
        <v>28.7</v>
      </c>
      <c r="L455" s="100">
        <f>IF(V454="","",VLOOKUP($E454&amp;$D$85&amp;$D$86,'CCG data'!$A:$AD,'CCG data'!AC$3,FALSE))</f>
        <v>20.6</v>
      </c>
      <c r="M455" s="100">
        <f>IF(V454="","",VLOOKUP($E454&amp;$D$85&amp;$D$86,'CCG data'!$A:$AD,'CCG data'!AD$3,FALSE))</f>
        <v>29.4</v>
      </c>
      <c r="N455" s="304"/>
      <c r="P455" s="162" t="str">
        <f>IF(P454="","",VLOOKUP($E454&amp;$D$85&amp;$D$86,'CCG data'!$A:$AD,'CCG data'!I$3,FALSE))</f>
        <v/>
      </c>
      <c r="Q455" s="15" t="str">
        <f>IF(P454="","",VLOOKUP($E454&amp;$D$85&amp;$D$86,'CCG data'!$A:$AD,'CCG data'!J$3,FALSE))</f>
        <v/>
      </c>
      <c r="R455" s="15">
        <f>IF(R454="","",VLOOKUP($E454&amp;$D$85&amp;$D$86,'CCG data'!$A:$AD,'CCG data'!K$3,FALSE))</f>
        <v>0.74299999999999999</v>
      </c>
      <c r="S455" s="15">
        <f>IF(R454="","",VLOOKUP($E454&amp;$D$85&amp;$D$86,'CCG data'!$A:$AD,'CCG data'!L$3,FALSE))</f>
        <v>0.79400000000000004</v>
      </c>
      <c r="T455" s="15">
        <f>IF(T454="","",VLOOKUP($E454&amp;$D$85&amp;$D$86,'CCG data'!$A:$AD,'CCG data'!M$3,FALSE))</f>
        <v>9.4E-2</v>
      </c>
      <c r="U455" s="15">
        <f>IF(T454="","",VLOOKUP($E454&amp;$D$85&amp;$D$86,'CCG data'!$A:$AD,'CCG data'!N$3,FALSE))</f>
        <v>0.13200000000000001</v>
      </c>
      <c r="V455" s="15">
        <f>IF(V454="","",VLOOKUP($E454&amp;$D$85&amp;$D$86,'CCG data'!$A:$AD,'CCG data'!O$3,FALSE))</f>
        <v>0.10100000000000001</v>
      </c>
      <c r="W455" s="142">
        <f>IF(V454="","",VLOOKUP($E454&amp;$D$85&amp;$D$86,'CCG data'!$A:$AD,'CCG data'!P$3,FALSE))</f>
        <v>0.14000000000000001</v>
      </c>
      <c r="Z455" s="178" t="str">
        <f>IFERROR(VLOOKUP($E455&amp;$D$86, Outliers!$A$4:$P$214,13,FALSE),"0")</f>
        <v>0</v>
      </c>
      <c r="AA455" s="178" t="str">
        <f>IFERROR(VLOOKUP($E455&amp;$D$86, Outliers!$A$4:$P$214,14,FALSE),"0")</f>
        <v>0</v>
      </c>
      <c r="AB455" s="178" t="str">
        <f>IFERROR(VLOOKUP($E455&amp;$D$86, Outliers!$A$4:$P$214,15,FALSE),"0")</f>
        <v>0</v>
      </c>
    </row>
    <row r="456" spans="4:28" ht="15.75" x14ac:dyDescent="0.25">
      <c r="D456" s="301"/>
      <c r="E456" s="108" t="s">
        <v>307</v>
      </c>
      <c r="F456" s="372" t="str">
        <f>IF(OR(ISERROR(VLOOKUP($E456&amp;$D$85&amp;$D$86,'CCG data'!$A:$AD,'CCG data'!R$3,FALSE)),ISBLANK(VLOOKUP($E456&amp;$D$85&amp;$D$86,'CCG data'!$A:$AD,'CCG data'!R$3,FALSE))),"",VLOOKUP($E456&amp;$D$85&amp;$D$86,'CCG data'!$A:$AD,'CCG data'!R$3,FALSE))</f>
        <v/>
      </c>
      <c r="G456" s="373"/>
      <c r="H456" s="373">
        <f>IF(OR(ISERROR(VLOOKUP($E456&amp;$D$85&amp;$D$86,'CCG data'!$A:$AD,'CCG data'!S$3,FALSE)),ISBLANK(VLOOKUP($E456&amp;$D$85&amp;$D$86,'CCG data'!$A:$AD,'CCG data'!S$3,FALSE))),"",VLOOKUP($E456&amp;$D$85&amp;$D$86,'CCG data'!$A:$AD,'CCG data'!S$3,FALSE))</f>
        <v>94.5</v>
      </c>
      <c r="I456" s="373"/>
      <c r="J456" s="373">
        <f>IF(OR(ISERROR(VLOOKUP($E456&amp;$D$85&amp;$D$86,'CCG data'!$A:$AD,'CCG data'!T$3,FALSE)),ISBLANK(VLOOKUP($E456&amp;$D$85&amp;$D$86,'CCG data'!$A:$AD,'CCG data'!T$3,FALSE))),"",VLOOKUP($E456&amp;$D$85&amp;$D$86,'CCG data'!$A:$AD,'CCG data'!T$3,FALSE))</f>
        <v>16</v>
      </c>
      <c r="K456" s="373"/>
      <c r="L456" s="373">
        <f>IF(OR(ISERROR(VLOOKUP($E456&amp;$D$85&amp;$D$86,'CCG data'!$A:$AD,'CCG data'!U$3,FALSE)),ISBLANK(VLOOKUP($E456&amp;$D$85&amp;$D$86,'CCG data'!$A:$AD,'CCG data'!U$3,FALSE))),"",VLOOKUP($E456&amp;$D$85&amp;$D$86,'CCG data'!$A:$AD,'CCG data'!U$3,FALSE))</f>
        <v>30.9</v>
      </c>
      <c r="M456" s="374"/>
      <c r="N456" s="303">
        <f>IF(OR(ISERROR(VLOOKUP($E456&amp;$D$85&amp;$D$86,'CCG data'!$A:$AD,'CCG data'!G$3,FALSE)),ISBLANK(VLOOKUP($E456&amp;$D$85&amp;$D$86,'CCG data'!$A:$AD,'CCG data'!G$3,FALSE))),"",VLOOKUP($E456&amp;$D$85&amp;$D$86,'CCG data'!$A:$AD,'CCG data'!G$3,FALSE))</f>
        <v>545</v>
      </c>
      <c r="P456" s="354" t="str">
        <f>IF(OR(ISERROR(VLOOKUP($E456&amp;$D$85&amp;$D$86,'CCG data'!$A:$AD,'CCG data'!B$3,FALSE)),ISBLANK(VLOOKUP($E456&amp;$D$85&amp;$D$86,'CCG data'!$A:$AD,'CCG data'!B$3,FALSE))),"",VLOOKUP($E456&amp;$D$85&amp;$D$86,'CCG data'!$A:$AD,'CCG data'!B$3,FALSE))</f>
        <v/>
      </c>
      <c r="Q456" s="246"/>
      <c r="R456" s="246">
        <f>IF(OR(ISERROR(VLOOKUP($E456&amp;$D$85&amp;$D$86,'CCG data'!$A:$AD,'CCG data'!C$3,FALSE)),ISBLANK(VLOOKUP($E456&amp;$D$85&amp;$D$86,'CCG data'!$A:$AD,'CCG data'!C$3,FALSE))),"",VLOOKUP($E456&amp;$D$85&amp;$D$86,'CCG data'!$A:$AD,'CCG data'!C$3,FALSE))</f>
        <v>0.68256880733944958</v>
      </c>
      <c r="S456" s="246"/>
      <c r="T456" s="246">
        <f>IF(OR(ISERROR(VLOOKUP($E456&amp;$D$85&amp;$D$86,'CCG data'!$A:$AD,'CCG data'!D$3,FALSE)),ISBLANK(VLOOKUP($E456&amp;$D$85&amp;$D$86,'CCG data'!$A:$AD,'CCG data'!D$3,FALSE))),"",VLOOKUP($E456&amp;$D$85&amp;$D$86,'CCG data'!$A:$AD,'CCG data'!D$3,FALSE))</f>
        <v>0.10091743119266056</v>
      </c>
      <c r="U456" s="246"/>
      <c r="V456" s="246">
        <f>IF(OR(ISERROR(VLOOKUP($E456&amp;$D$85&amp;$D$86,'CCG data'!$A:$AD,'CCG data'!E$3,FALSE)),ISBLANK(VLOOKUP($E456&amp;$D$85&amp;$D$86,'CCG data'!$A:$AD,'CCG data'!E$3,FALSE))),"",VLOOKUP($E456&amp;$D$85&amp;$D$86,'CCG data'!$A:$AD,'CCG data'!E$3,FALSE))</f>
        <v>0.21651376146788992</v>
      </c>
      <c r="W456" s="387"/>
      <c r="Z456" s="178">
        <f>IFERROR(VLOOKUP($E456&amp;$D$86, Outliers!$A$4:$P$214,13,FALSE),"0")</f>
        <v>1</v>
      </c>
      <c r="AA456" s="178">
        <f>IFERROR(VLOOKUP($E456&amp;$D$86, Outliers!$A$4:$P$214,14,FALSE),"0")</f>
        <v>0</v>
      </c>
      <c r="AB456" s="178">
        <f>IFERROR(VLOOKUP($E456&amp;$D$86, Outliers!$A$4:$P$214,15,FALSE),"0")</f>
        <v>0</v>
      </c>
    </row>
    <row r="457" spans="4:28" x14ac:dyDescent="0.25">
      <c r="D457" s="301"/>
      <c r="E457" s="107" t="s">
        <v>27</v>
      </c>
      <c r="F457" s="99" t="str">
        <f>IF(P456="","",VLOOKUP($E456&amp;$D$85&amp;$D$86,'CCG data'!$A:$AD,'CCG data'!W$3,FALSE))</f>
        <v/>
      </c>
      <c r="G457" s="100" t="str">
        <f>IF(P456="","",VLOOKUP($E456&amp;$D$85&amp;$D$86,'CCG data'!$A:$AD,'CCG data'!X$3,FALSE))</f>
        <v/>
      </c>
      <c r="H457" s="100">
        <f>IF(R456="","",VLOOKUP($E456&amp;$D$85&amp;$D$86,'CCG data'!$A:$AD,'CCG data'!Y$3,FALSE))</f>
        <v>84.9</v>
      </c>
      <c r="I457" s="100">
        <f>IF(R456="","",VLOOKUP($E456&amp;$D$85&amp;$D$86,'CCG data'!$A:$AD,'CCG data'!Z$3,FALSE))</f>
        <v>104.1</v>
      </c>
      <c r="J457" s="100">
        <f>IF(T456="","",VLOOKUP($E456&amp;$D$85&amp;$D$86,'CCG data'!$A:$AD,'CCG data'!AA$3,FALSE))</f>
        <v>11.8</v>
      </c>
      <c r="K457" s="100">
        <f>IF(T456="","",VLOOKUP($E456&amp;$D$85&amp;$D$86,'CCG data'!$A:$AD,'CCG data'!AB$3,FALSE))</f>
        <v>20.2</v>
      </c>
      <c r="L457" s="100">
        <f>IF(V456="","",VLOOKUP($E456&amp;$D$85&amp;$D$86,'CCG data'!$A:$AD,'CCG data'!AC$3,FALSE))</f>
        <v>25.3</v>
      </c>
      <c r="M457" s="100">
        <f>IF(V456="","",VLOOKUP($E456&amp;$D$85&amp;$D$86,'CCG data'!$A:$AD,'CCG data'!AD$3,FALSE))</f>
        <v>36.5</v>
      </c>
      <c r="N457" s="304"/>
      <c r="P457" s="162" t="str">
        <f>IF(P456="","",VLOOKUP($E456&amp;$D$85&amp;$D$86,'CCG data'!$A:$AD,'CCG data'!I$3,FALSE))</f>
        <v/>
      </c>
      <c r="Q457" s="15" t="str">
        <f>IF(P456="","",VLOOKUP($E456&amp;$D$85&amp;$D$86,'CCG data'!$A:$AD,'CCG data'!J$3,FALSE))</f>
        <v/>
      </c>
      <c r="R457" s="15">
        <f>IF(R456="","",VLOOKUP($E456&amp;$D$85&amp;$D$86,'CCG data'!$A:$AD,'CCG data'!K$3,FALSE))</f>
        <v>0.64200000000000002</v>
      </c>
      <c r="S457" s="15">
        <f>IF(R456="","",VLOOKUP($E456&amp;$D$85&amp;$D$86,'CCG data'!$A:$AD,'CCG data'!L$3,FALSE))</f>
        <v>0.72</v>
      </c>
      <c r="T457" s="15">
        <f>IF(T456="","",VLOOKUP($E456&amp;$D$85&amp;$D$86,'CCG data'!$A:$AD,'CCG data'!M$3,FALSE))</f>
        <v>7.8E-2</v>
      </c>
      <c r="U457" s="15">
        <f>IF(T456="","",VLOOKUP($E456&amp;$D$85&amp;$D$86,'CCG data'!$A:$AD,'CCG data'!N$3,FALSE))</f>
        <v>0.129</v>
      </c>
      <c r="V457" s="15">
        <f>IF(V456="","",VLOOKUP($E456&amp;$D$85&amp;$D$86,'CCG data'!$A:$AD,'CCG data'!O$3,FALSE))</f>
        <v>0.184</v>
      </c>
      <c r="W457" s="142">
        <f>IF(V456="","",VLOOKUP($E456&amp;$D$85&amp;$D$86,'CCG data'!$A:$AD,'CCG data'!P$3,FALSE))</f>
        <v>0.253</v>
      </c>
      <c r="Z457" s="178" t="str">
        <f>IFERROR(VLOOKUP($E457&amp;$D$86, Outliers!$A$4:$P$214,13,FALSE),"0")</f>
        <v>0</v>
      </c>
      <c r="AA457" s="178" t="str">
        <f>IFERROR(VLOOKUP($E457&amp;$D$86, Outliers!$A$4:$P$214,14,FALSE),"0")</f>
        <v>0</v>
      </c>
      <c r="AB457" s="178" t="str">
        <f>IFERROR(VLOOKUP($E457&amp;$D$86, Outliers!$A$4:$P$214,15,FALSE),"0")</f>
        <v>0</v>
      </c>
    </row>
    <row r="458" spans="4:28" ht="15.75" x14ac:dyDescent="0.25">
      <c r="D458" s="301"/>
      <c r="E458" s="108" t="s">
        <v>308</v>
      </c>
      <c r="F458" s="372" t="str">
        <f>IF(OR(ISERROR(VLOOKUP($E458&amp;$D$85&amp;$D$86,'CCG data'!$A:$AD,'CCG data'!R$3,FALSE)),ISBLANK(VLOOKUP($E458&amp;$D$85&amp;$D$86,'CCG data'!$A:$AD,'CCG data'!R$3,FALSE))),"",VLOOKUP($E458&amp;$D$85&amp;$D$86,'CCG data'!$A:$AD,'CCG data'!R$3,FALSE))</f>
        <v/>
      </c>
      <c r="G458" s="373"/>
      <c r="H458" s="373">
        <f>IF(OR(ISERROR(VLOOKUP($E458&amp;$D$85&amp;$D$86,'CCG data'!$A:$AD,'CCG data'!S$3,FALSE)),ISBLANK(VLOOKUP($E458&amp;$D$85&amp;$D$86,'CCG data'!$A:$AD,'CCG data'!S$3,FALSE))),"",VLOOKUP($E458&amp;$D$85&amp;$D$86,'CCG data'!$A:$AD,'CCG data'!S$3,FALSE))</f>
        <v>101.8</v>
      </c>
      <c r="I458" s="373"/>
      <c r="J458" s="373">
        <f>IF(OR(ISERROR(VLOOKUP($E458&amp;$D$85&amp;$D$86,'CCG data'!$A:$AD,'CCG data'!T$3,FALSE)),ISBLANK(VLOOKUP($E458&amp;$D$85&amp;$D$86,'CCG data'!$A:$AD,'CCG data'!T$3,FALSE))),"",VLOOKUP($E458&amp;$D$85&amp;$D$86,'CCG data'!$A:$AD,'CCG data'!T$3,FALSE))</f>
        <v>18.899999999999999</v>
      </c>
      <c r="K458" s="373"/>
      <c r="L458" s="373">
        <f>IF(OR(ISERROR(VLOOKUP($E458&amp;$D$85&amp;$D$86,'CCG data'!$A:$AD,'CCG data'!U$3,FALSE)),ISBLANK(VLOOKUP($E458&amp;$D$85&amp;$D$86,'CCG data'!$A:$AD,'CCG data'!U$3,FALSE))),"",VLOOKUP($E458&amp;$D$85&amp;$D$86,'CCG data'!$A:$AD,'CCG data'!U$3,FALSE))</f>
        <v>11.6</v>
      </c>
      <c r="M458" s="374"/>
      <c r="N458" s="303">
        <f>IF(OR(ISERROR(VLOOKUP($E458&amp;$D$85&amp;$D$86,'CCG data'!$A:$AD,'CCG data'!G$3,FALSE)),ISBLANK(VLOOKUP($E458&amp;$D$85&amp;$D$86,'CCG data'!$A:$AD,'CCG data'!G$3,FALSE))),"",VLOOKUP($E458&amp;$D$85&amp;$D$86,'CCG data'!$A:$AD,'CCG data'!G$3,FALSE))</f>
        <v>432</v>
      </c>
      <c r="P458" s="354" t="str">
        <f>IF(OR(ISERROR(VLOOKUP($E458&amp;$D$85&amp;$D$86,'CCG data'!$A:$AD,'CCG data'!B$3,FALSE)),ISBLANK(VLOOKUP($E458&amp;$D$85&amp;$D$86,'CCG data'!$A:$AD,'CCG data'!B$3,FALSE))),"",VLOOKUP($E458&amp;$D$85&amp;$D$86,'CCG data'!$A:$AD,'CCG data'!B$3,FALSE))</f>
        <v/>
      </c>
      <c r="Q458" s="246"/>
      <c r="R458" s="246">
        <f>IF(OR(ISERROR(VLOOKUP($E458&amp;$D$85&amp;$D$86,'CCG data'!$A:$AD,'CCG data'!C$3,FALSE)),ISBLANK(VLOOKUP($E458&amp;$D$85&amp;$D$86,'CCG data'!$A:$AD,'CCG data'!C$3,FALSE))),"",VLOOKUP($E458&amp;$D$85&amp;$D$86,'CCG data'!$A:$AD,'CCG data'!C$3,FALSE))</f>
        <v>0.77546296296296291</v>
      </c>
      <c r="S458" s="246"/>
      <c r="T458" s="246">
        <f>IF(OR(ISERROR(VLOOKUP($E458&amp;$D$85&amp;$D$86,'CCG data'!$A:$AD,'CCG data'!D$3,FALSE)),ISBLANK(VLOOKUP($E458&amp;$D$85&amp;$D$86,'CCG data'!$A:$AD,'CCG data'!D$3,FALSE))),"",VLOOKUP($E458&amp;$D$85&amp;$D$86,'CCG data'!$A:$AD,'CCG data'!D$3,FALSE))</f>
        <v>0.13657407407407407</v>
      </c>
      <c r="U458" s="246"/>
      <c r="V458" s="246">
        <f>IF(OR(ISERROR(VLOOKUP($E458&amp;$D$85&amp;$D$86,'CCG data'!$A:$AD,'CCG data'!E$3,FALSE)),ISBLANK(VLOOKUP($E458&amp;$D$85&amp;$D$86,'CCG data'!$A:$AD,'CCG data'!E$3,FALSE))),"",VLOOKUP($E458&amp;$D$85&amp;$D$86,'CCG data'!$A:$AD,'CCG data'!E$3,FALSE))</f>
        <v>8.7962962962962965E-2</v>
      </c>
      <c r="W458" s="387"/>
      <c r="Z458" s="178">
        <f>IFERROR(VLOOKUP($E458&amp;$D$86, Outliers!$A$4:$P$214,13,FALSE),"0")</f>
        <v>1</v>
      </c>
      <c r="AA458" s="178">
        <f>IFERROR(VLOOKUP($E458&amp;$D$86, Outliers!$A$4:$P$214,14,FALSE),"0")</f>
        <v>0</v>
      </c>
      <c r="AB458" s="178">
        <f>IFERROR(VLOOKUP($E458&amp;$D$86, Outliers!$A$4:$P$214,15,FALSE),"0")</f>
        <v>1</v>
      </c>
    </row>
    <row r="459" spans="4:28" x14ac:dyDescent="0.25">
      <c r="D459" s="301"/>
      <c r="E459" s="107" t="s">
        <v>27</v>
      </c>
      <c r="F459" s="99" t="str">
        <f>IF(P458="","",VLOOKUP($E458&amp;$D$85&amp;$D$86,'CCG data'!$A:$AD,'CCG data'!W$3,FALSE))</f>
        <v/>
      </c>
      <c r="G459" s="100" t="str">
        <f>IF(P458="","",VLOOKUP($E458&amp;$D$85&amp;$D$86,'CCG data'!$A:$AD,'CCG data'!X$3,FALSE))</f>
        <v/>
      </c>
      <c r="H459" s="100">
        <f>IF(R458="","",VLOOKUP($E458&amp;$D$85&amp;$D$86,'CCG data'!$A:$AD,'CCG data'!Y$3,FALSE))</f>
        <v>90.9</v>
      </c>
      <c r="I459" s="100">
        <f>IF(R458="","",VLOOKUP($E458&amp;$D$85&amp;$D$86,'CCG data'!$A:$AD,'CCG data'!Z$3,FALSE))</f>
        <v>112.7</v>
      </c>
      <c r="J459" s="100">
        <f>IF(T458="","",VLOOKUP($E458&amp;$D$85&amp;$D$86,'CCG data'!$A:$AD,'CCG data'!AA$3,FALSE))</f>
        <v>14.1</v>
      </c>
      <c r="K459" s="100">
        <f>IF(T458="","",VLOOKUP($E458&amp;$D$85&amp;$D$86,'CCG data'!$A:$AD,'CCG data'!AB$3,FALSE))</f>
        <v>23.7</v>
      </c>
      <c r="L459" s="100">
        <f>IF(V458="","",VLOOKUP($E458&amp;$D$85&amp;$D$86,'CCG data'!$A:$AD,'CCG data'!AC$3,FALSE))</f>
        <v>7.9</v>
      </c>
      <c r="M459" s="100">
        <f>IF(V458="","",VLOOKUP($E458&amp;$D$85&amp;$D$86,'CCG data'!$A:$AD,'CCG data'!AD$3,FALSE))</f>
        <v>15.3</v>
      </c>
      <c r="N459" s="304"/>
      <c r="P459" s="162" t="str">
        <f>IF(P458="","",VLOOKUP($E458&amp;$D$85&amp;$D$86,'CCG data'!$A:$AD,'CCG data'!I$3,FALSE))</f>
        <v/>
      </c>
      <c r="Q459" s="15" t="str">
        <f>IF(P458="","",VLOOKUP($E458&amp;$D$85&amp;$D$86,'CCG data'!$A:$AD,'CCG data'!J$3,FALSE))</f>
        <v/>
      </c>
      <c r="R459" s="15">
        <f>IF(R458="","",VLOOKUP($E458&amp;$D$85&amp;$D$86,'CCG data'!$A:$AD,'CCG data'!K$3,FALSE))</f>
        <v>0.73399999999999999</v>
      </c>
      <c r="S459" s="15">
        <f>IF(R458="","",VLOOKUP($E458&amp;$D$85&amp;$D$86,'CCG data'!$A:$AD,'CCG data'!L$3,FALSE))</f>
        <v>0.81200000000000006</v>
      </c>
      <c r="T459" s="15">
        <f>IF(T458="","",VLOOKUP($E458&amp;$D$85&amp;$D$86,'CCG data'!$A:$AD,'CCG data'!M$3,FALSE))</f>
        <v>0.107</v>
      </c>
      <c r="U459" s="15">
        <f>IF(T458="","",VLOOKUP($E458&amp;$D$85&amp;$D$86,'CCG data'!$A:$AD,'CCG data'!N$3,FALSE))</f>
        <v>0.17199999999999999</v>
      </c>
      <c r="V459" s="15">
        <f>IF(V458="","",VLOOKUP($E458&amp;$D$85&amp;$D$86,'CCG data'!$A:$AD,'CCG data'!O$3,FALSE))</f>
        <v>6.5000000000000002E-2</v>
      </c>
      <c r="W459" s="142">
        <f>IF(V458="","",VLOOKUP($E458&amp;$D$85&amp;$D$86,'CCG data'!$A:$AD,'CCG data'!P$3,FALSE))</f>
        <v>0.11799999999999999</v>
      </c>
      <c r="Z459" s="178" t="str">
        <f>IFERROR(VLOOKUP($E459&amp;$D$86, Outliers!$A$4:$P$214,13,FALSE),"0")</f>
        <v>0</v>
      </c>
      <c r="AA459" s="178" t="str">
        <f>IFERROR(VLOOKUP($E459&amp;$D$86, Outliers!$A$4:$P$214,14,FALSE),"0")</f>
        <v>0</v>
      </c>
      <c r="AB459" s="178" t="str">
        <f>IFERROR(VLOOKUP($E459&amp;$D$86, Outliers!$A$4:$P$214,15,FALSE),"0")</f>
        <v>0</v>
      </c>
    </row>
    <row r="460" spans="4:28" ht="15.75" x14ac:dyDescent="0.25">
      <c r="D460" s="301"/>
      <c r="E460" s="108" t="s">
        <v>309</v>
      </c>
      <c r="F460" s="372" t="str">
        <f>IF(OR(ISERROR(VLOOKUP($E460&amp;$D$85&amp;$D$86,'CCG data'!$A:$AD,'CCG data'!R$3,FALSE)),ISBLANK(VLOOKUP($E460&amp;$D$85&amp;$D$86,'CCG data'!$A:$AD,'CCG data'!R$3,FALSE))),"",VLOOKUP($E460&amp;$D$85&amp;$D$86,'CCG data'!$A:$AD,'CCG data'!R$3,FALSE))</f>
        <v/>
      </c>
      <c r="G460" s="373"/>
      <c r="H460" s="373">
        <f>IF(OR(ISERROR(VLOOKUP($E460&amp;$D$85&amp;$D$86,'CCG data'!$A:$AD,'CCG data'!S$3,FALSE)),ISBLANK(VLOOKUP($E460&amp;$D$85&amp;$D$86,'CCG data'!$A:$AD,'CCG data'!S$3,FALSE))),"",VLOOKUP($E460&amp;$D$85&amp;$D$86,'CCG data'!$A:$AD,'CCG data'!S$3,FALSE))</f>
        <v>126</v>
      </c>
      <c r="I460" s="373"/>
      <c r="J460" s="373">
        <f>IF(OR(ISERROR(VLOOKUP($E460&amp;$D$85&amp;$D$86,'CCG data'!$A:$AD,'CCG data'!T$3,FALSE)),ISBLANK(VLOOKUP($E460&amp;$D$85&amp;$D$86,'CCG data'!$A:$AD,'CCG data'!T$3,FALSE))),"",VLOOKUP($E460&amp;$D$85&amp;$D$86,'CCG data'!$A:$AD,'CCG data'!T$3,FALSE))</f>
        <v>13.1</v>
      </c>
      <c r="K460" s="373"/>
      <c r="L460" s="373">
        <f>IF(OR(ISERROR(VLOOKUP($E460&amp;$D$85&amp;$D$86,'CCG data'!$A:$AD,'CCG data'!U$3,FALSE)),ISBLANK(VLOOKUP($E460&amp;$D$85&amp;$D$86,'CCG data'!$A:$AD,'CCG data'!U$3,FALSE))),"",VLOOKUP($E460&amp;$D$85&amp;$D$86,'CCG data'!$A:$AD,'CCG data'!U$3,FALSE))</f>
        <v>35.9</v>
      </c>
      <c r="M460" s="374"/>
      <c r="N460" s="303">
        <f>IF(OR(ISERROR(VLOOKUP($E460&amp;$D$85&amp;$D$86,'CCG data'!$A:$AD,'CCG data'!G$3,FALSE)),ISBLANK(VLOOKUP($E460&amp;$D$85&amp;$D$86,'CCG data'!$A:$AD,'CCG data'!G$3,FALSE))),"",VLOOKUP($E460&amp;$D$85&amp;$D$86,'CCG data'!$A:$AD,'CCG data'!G$3,FALSE))</f>
        <v>1186</v>
      </c>
      <c r="P460" s="354" t="str">
        <f>IF(OR(ISERROR(VLOOKUP($E460&amp;$D$85&amp;$D$86,'CCG data'!$A:$AD,'CCG data'!B$3,FALSE)),ISBLANK(VLOOKUP($E460&amp;$D$85&amp;$D$86,'CCG data'!$A:$AD,'CCG data'!B$3,FALSE))),"",VLOOKUP($E460&amp;$D$85&amp;$D$86,'CCG data'!$A:$AD,'CCG data'!B$3,FALSE))</f>
        <v/>
      </c>
      <c r="Q460" s="246"/>
      <c r="R460" s="246">
        <f>IF(OR(ISERROR(VLOOKUP($E460&amp;$D$85&amp;$D$86,'CCG data'!$A:$AD,'CCG data'!C$3,FALSE)),ISBLANK(VLOOKUP($E460&amp;$D$85&amp;$D$86,'CCG data'!$A:$AD,'CCG data'!C$3,FALSE))),"",VLOOKUP($E460&amp;$D$85&amp;$D$86,'CCG data'!$A:$AD,'CCG data'!C$3,FALSE))</f>
        <v>0.72512647554806076</v>
      </c>
      <c r="S460" s="246"/>
      <c r="T460" s="246">
        <f>IF(OR(ISERROR(VLOOKUP($E460&amp;$D$85&amp;$D$86,'CCG data'!$A:$AD,'CCG data'!D$3,FALSE)),ISBLANK(VLOOKUP($E460&amp;$D$85&amp;$D$86,'CCG data'!$A:$AD,'CCG data'!D$3,FALSE))),"",VLOOKUP($E460&amp;$D$85&amp;$D$86,'CCG data'!$A:$AD,'CCG data'!D$3,FALSE))</f>
        <v>6.8296795952782458E-2</v>
      </c>
      <c r="U460" s="246"/>
      <c r="V460" s="246">
        <f>IF(OR(ISERROR(VLOOKUP($E460&amp;$D$85&amp;$D$86,'CCG data'!$A:$AD,'CCG data'!E$3,FALSE)),ISBLANK(VLOOKUP($E460&amp;$D$85&amp;$D$86,'CCG data'!$A:$AD,'CCG data'!E$3,FALSE))),"",VLOOKUP($E460&amp;$D$85&amp;$D$86,'CCG data'!$A:$AD,'CCG data'!E$3,FALSE))</f>
        <v>0.20657672849915684</v>
      </c>
      <c r="W460" s="387"/>
      <c r="Z460" s="178">
        <f>IFERROR(VLOOKUP($E460&amp;$D$86, Outliers!$A$4:$P$214,13,FALSE),"0")</f>
        <v>0</v>
      </c>
      <c r="AA460" s="178">
        <f>IFERROR(VLOOKUP($E460&amp;$D$86, Outliers!$A$4:$P$214,14,FALSE),"0")</f>
        <v>0</v>
      </c>
      <c r="AB460" s="178">
        <f>IFERROR(VLOOKUP($E460&amp;$D$86, Outliers!$A$4:$P$214,15,FALSE),"0")</f>
        <v>0</v>
      </c>
    </row>
    <row r="461" spans="4:28" x14ac:dyDescent="0.25">
      <c r="D461" s="301"/>
      <c r="E461" s="107" t="s">
        <v>27</v>
      </c>
      <c r="F461" s="99" t="str">
        <f>IF(P460="","",VLOOKUP($E460&amp;$D$85&amp;$D$86,'CCG data'!$A:$AD,'CCG data'!W$3,FALSE))</f>
        <v/>
      </c>
      <c r="G461" s="100" t="str">
        <f>IF(P460="","",VLOOKUP($E460&amp;$D$85&amp;$D$86,'CCG data'!$A:$AD,'CCG data'!X$3,FALSE))</f>
        <v/>
      </c>
      <c r="H461" s="100">
        <f>IF(R460="","",VLOOKUP($E460&amp;$D$85&amp;$D$86,'CCG data'!$A:$AD,'CCG data'!Y$3,FALSE))</f>
        <v>117.6</v>
      </c>
      <c r="I461" s="100">
        <f>IF(R460="","",VLOOKUP($E460&amp;$D$85&amp;$D$86,'CCG data'!$A:$AD,'CCG data'!Z$3,FALSE))</f>
        <v>134.4</v>
      </c>
      <c r="J461" s="100">
        <f>IF(T460="","",VLOOKUP($E460&amp;$D$85&amp;$D$86,'CCG data'!$A:$AD,'CCG data'!AA$3,FALSE))</f>
        <v>10.3</v>
      </c>
      <c r="K461" s="100">
        <f>IF(T460="","",VLOOKUP($E460&amp;$D$85&amp;$D$86,'CCG data'!$A:$AD,'CCG data'!AB$3,FALSE))</f>
        <v>16</v>
      </c>
      <c r="L461" s="100">
        <f>IF(V460="","",VLOOKUP($E460&amp;$D$85&amp;$D$86,'CCG data'!$A:$AD,'CCG data'!AC$3,FALSE))</f>
        <v>31.4</v>
      </c>
      <c r="M461" s="100">
        <f>IF(V460="","",VLOOKUP($E460&amp;$D$85&amp;$D$86,'CCG data'!$A:$AD,'CCG data'!AD$3,FALSE))</f>
        <v>40.4</v>
      </c>
      <c r="N461" s="304"/>
      <c r="P461" s="162" t="str">
        <f>IF(P460="","",VLOOKUP($E460&amp;$D$85&amp;$D$86,'CCG data'!$A:$AD,'CCG data'!I$3,FALSE))</f>
        <v/>
      </c>
      <c r="Q461" s="15" t="str">
        <f>IF(P460="","",VLOOKUP($E460&amp;$D$85&amp;$D$86,'CCG data'!$A:$AD,'CCG data'!J$3,FALSE))</f>
        <v/>
      </c>
      <c r="R461" s="15">
        <f>IF(R460="","",VLOOKUP($E460&amp;$D$85&amp;$D$86,'CCG data'!$A:$AD,'CCG data'!K$3,FALSE))</f>
        <v>0.69899999999999995</v>
      </c>
      <c r="S461" s="15">
        <f>IF(R460="","",VLOOKUP($E460&amp;$D$85&amp;$D$86,'CCG data'!$A:$AD,'CCG data'!L$3,FALSE))</f>
        <v>0.75</v>
      </c>
      <c r="T461" s="15">
        <f>IF(T460="","",VLOOKUP($E460&amp;$D$85&amp;$D$86,'CCG data'!$A:$AD,'CCG data'!M$3,FALSE))</f>
        <v>5.5E-2</v>
      </c>
      <c r="U461" s="15">
        <f>IF(T460="","",VLOOKUP($E460&amp;$D$85&amp;$D$86,'CCG data'!$A:$AD,'CCG data'!N$3,FALSE))</f>
        <v>8.4000000000000005E-2</v>
      </c>
      <c r="V461" s="15">
        <f>IF(V460="","",VLOOKUP($E460&amp;$D$85&amp;$D$86,'CCG data'!$A:$AD,'CCG data'!O$3,FALSE))</f>
        <v>0.185</v>
      </c>
      <c r="W461" s="142">
        <f>IF(V460="","",VLOOKUP($E460&amp;$D$85&amp;$D$86,'CCG data'!$A:$AD,'CCG data'!P$3,FALSE))</f>
        <v>0.23100000000000001</v>
      </c>
      <c r="Z461" s="178" t="str">
        <f>IFERROR(VLOOKUP($E461&amp;$D$86, Outliers!$A$4:$P$214,13,FALSE),"0")</f>
        <v>0</v>
      </c>
      <c r="AA461" s="178" t="str">
        <f>IFERROR(VLOOKUP($E461&amp;$D$86, Outliers!$A$4:$P$214,14,FALSE),"0")</f>
        <v>0</v>
      </c>
      <c r="AB461" s="178" t="str">
        <f>IFERROR(VLOOKUP($E461&amp;$D$86, Outliers!$A$4:$P$214,15,FALSE),"0")</f>
        <v>0</v>
      </c>
    </row>
    <row r="462" spans="4:28" ht="15.75" x14ac:dyDescent="0.25">
      <c r="D462" s="301"/>
      <c r="E462" s="108" t="s">
        <v>488</v>
      </c>
      <c r="F462" s="372" t="str">
        <f>IF(OR(ISERROR(VLOOKUP($E462&amp;$D$85&amp;$D$86,'CCG data'!$A:$AD,'CCG data'!R$3,FALSE)),ISBLANK(VLOOKUP($E462&amp;$D$85&amp;$D$86,'CCG data'!$A:$AD,'CCG data'!R$3,FALSE))),"",VLOOKUP($E462&amp;$D$85&amp;$D$86,'CCG data'!$A:$AD,'CCG data'!R$3,FALSE))</f>
        <v/>
      </c>
      <c r="G462" s="373"/>
      <c r="H462" s="373">
        <f>IF(OR(ISERROR(VLOOKUP($E462&amp;$D$85&amp;$D$86,'CCG data'!$A:$AD,'CCG data'!S$3,FALSE)),ISBLANK(VLOOKUP($E462&amp;$D$85&amp;$D$86,'CCG data'!$A:$AD,'CCG data'!S$3,FALSE))),"",VLOOKUP($E462&amp;$D$85&amp;$D$86,'CCG data'!$A:$AD,'CCG data'!S$3,FALSE))</f>
        <v>147.80000000000001</v>
      </c>
      <c r="I462" s="373"/>
      <c r="J462" s="373">
        <f>IF(OR(ISERROR(VLOOKUP($E462&amp;$D$85&amp;$D$86,'CCG data'!$A:$AD,'CCG data'!T$3,FALSE)),ISBLANK(VLOOKUP($E462&amp;$D$85&amp;$D$86,'CCG data'!$A:$AD,'CCG data'!T$3,FALSE))),"",VLOOKUP($E462&amp;$D$85&amp;$D$86,'CCG data'!$A:$AD,'CCG data'!T$3,FALSE))</f>
        <v>12.3</v>
      </c>
      <c r="K462" s="373"/>
      <c r="L462" s="373">
        <f>IF(OR(ISERROR(VLOOKUP($E462&amp;$D$85&amp;$D$86,'CCG data'!$A:$AD,'CCG data'!U$3,FALSE)),ISBLANK(VLOOKUP($E462&amp;$D$85&amp;$D$86,'CCG data'!$A:$AD,'CCG data'!U$3,FALSE))),"",VLOOKUP($E462&amp;$D$85&amp;$D$86,'CCG data'!$A:$AD,'CCG data'!U$3,FALSE))</f>
        <v>29.2</v>
      </c>
      <c r="M462" s="374"/>
      <c r="N462" s="303">
        <f>IF(OR(ISERROR(VLOOKUP($E462&amp;$D$85&amp;$D$86,'CCG data'!$A:$AD,'CCG data'!G$3,FALSE)),ISBLANK(VLOOKUP($E462&amp;$D$85&amp;$D$86,'CCG data'!$A:$AD,'CCG data'!G$3,FALSE))),"",VLOOKUP($E462&amp;$D$85&amp;$D$86,'CCG data'!$A:$AD,'CCG data'!G$3,FALSE))</f>
        <v>2145</v>
      </c>
      <c r="P462" s="354" t="str">
        <f>IF(OR(ISERROR(VLOOKUP($E462&amp;$D$85&amp;$D$86,'CCG data'!$A:$AD,'CCG data'!B$3,FALSE)),ISBLANK(VLOOKUP($E462&amp;$D$85&amp;$D$86,'CCG data'!$A:$AD,'CCG data'!B$3,FALSE))),"",VLOOKUP($E462&amp;$D$85&amp;$D$86,'CCG data'!$A:$AD,'CCG data'!B$3,FALSE))</f>
        <v/>
      </c>
      <c r="Q462" s="246"/>
      <c r="R462" s="246">
        <f>IF(OR(ISERROR(VLOOKUP($E462&amp;$D$85&amp;$D$86,'CCG data'!$A:$AD,'CCG data'!C$3,FALSE)),ISBLANK(VLOOKUP($E462&amp;$D$85&amp;$D$86,'CCG data'!$A:$AD,'CCG data'!C$3,FALSE))),"",VLOOKUP($E462&amp;$D$85&amp;$D$86,'CCG data'!$A:$AD,'CCG data'!C$3,FALSE))</f>
        <v>0.78368298368298372</v>
      </c>
      <c r="S462" s="246"/>
      <c r="T462" s="246">
        <f>IF(OR(ISERROR(VLOOKUP($E462&amp;$D$85&amp;$D$86,'CCG data'!$A:$AD,'CCG data'!D$3,FALSE)),ISBLANK(VLOOKUP($E462&amp;$D$85&amp;$D$86,'CCG data'!$A:$AD,'CCG data'!D$3,FALSE))),"",VLOOKUP($E462&amp;$D$85&amp;$D$86,'CCG data'!$A:$AD,'CCG data'!D$3,FALSE))</f>
        <v>6.0606060606060608E-2</v>
      </c>
      <c r="U462" s="246"/>
      <c r="V462" s="246">
        <f>IF(OR(ISERROR(VLOOKUP($E462&amp;$D$85&amp;$D$86,'CCG data'!$A:$AD,'CCG data'!E$3,FALSE)),ISBLANK(VLOOKUP($E462&amp;$D$85&amp;$D$86,'CCG data'!$A:$AD,'CCG data'!E$3,FALSE))),"",VLOOKUP($E462&amp;$D$85&amp;$D$86,'CCG data'!$A:$AD,'CCG data'!E$3,FALSE))</f>
        <v>0.15571095571095572</v>
      </c>
      <c r="W462" s="387"/>
      <c r="Z462" s="178">
        <f>IFERROR(VLOOKUP($E462&amp;$D$86, Outliers!$A$4:$P$214,13,FALSE),"0")</f>
        <v>1</v>
      </c>
      <c r="AA462" s="178">
        <f>IFERROR(VLOOKUP($E462&amp;$D$86, Outliers!$A$4:$P$214,14,FALSE),"0")</f>
        <v>1</v>
      </c>
      <c r="AB462" s="178">
        <f>IFERROR(VLOOKUP($E462&amp;$D$86, Outliers!$A$4:$P$214,15,FALSE),"0")</f>
        <v>0</v>
      </c>
    </row>
    <row r="463" spans="4:28" x14ac:dyDescent="0.25">
      <c r="D463" s="301"/>
      <c r="E463" s="107" t="s">
        <v>27</v>
      </c>
      <c r="F463" s="99" t="str">
        <f>IF(P462="","",VLOOKUP($E462&amp;$D$85&amp;$D$86,'CCG data'!$A:$AD,'CCG data'!W$3,FALSE))</f>
        <v/>
      </c>
      <c r="G463" s="100" t="str">
        <f>IF(P462="","",VLOOKUP($E462&amp;$D$85&amp;$D$86,'CCG data'!$A:$AD,'CCG data'!X$3,FALSE))</f>
        <v/>
      </c>
      <c r="H463" s="100">
        <f>IF(R462="","",VLOOKUP($E462&amp;$D$85&amp;$D$86,'CCG data'!$A:$AD,'CCG data'!Y$3,FALSE))</f>
        <v>140.80000000000001</v>
      </c>
      <c r="I463" s="100">
        <f>IF(R462="","",VLOOKUP($E462&amp;$D$85&amp;$D$86,'CCG data'!$A:$AD,'CCG data'!Z$3,FALSE))</f>
        <v>154.9</v>
      </c>
      <c r="J463" s="100">
        <f>IF(T462="","",VLOOKUP($E462&amp;$D$85&amp;$D$86,'CCG data'!$A:$AD,'CCG data'!AA$3,FALSE))</f>
        <v>10.199999999999999</v>
      </c>
      <c r="K463" s="100">
        <f>IF(T462="","",VLOOKUP($E462&amp;$D$85&amp;$D$86,'CCG data'!$A:$AD,'CCG data'!AB$3,FALSE))</f>
        <v>14.4</v>
      </c>
      <c r="L463" s="100">
        <f>IF(V462="","",VLOOKUP($E462&amp;$D$85&amp;$D$86,'CCG data'!$A:$AD,'CCG data'!AC$3,FALSE))</f>
        <v>26.1</v>
      </c>
      <c r="M463" s="100">
        <f>IF(V462="","",VLOOKUP($E462&amp;$D$85&amp;$D$86,'CCG data'!$A:$AD,'CCG data'!AD$3,FALSE))</f>
        <v>32.4</v>
      </c>
      <c r="N463" s="304"/>
      <c r="P463" s="162" t="str">
        <f>IF(P462="","",VLOOKUP($E462&amp;$D$85&amp;$D$86,'CCG data'!$A:$AD,'CCG data'!I$3,FALSE))</f>
        <v/>
      </c>
      <c r="Q463" s="15" t="str">
        <f>IF(P462="","",VLOOKUP($E462&amp;$D$85&amp;$D$86,'CCG data'!$A:$AD,'CCG data'!J$3,FALSE))</f>
        <v/>
      </c>
      <c r="R463" s="15">
        <f>IF(R462="","",VLOOKUP($E462&amp;$D$85&amp;$D$86,'CCG data'!$A:$AD,'CCG data'!K$3,FALSE))</f>
        <v>0.76600000000000001</v>
      </c>
      <c r="S463" s="15">
        <f>IF(R462="","",VLOOKUP($E462&amp;$D$85&amp;$D$86,'CCG data'!$A:$AD,'CCG data'!L$3,FALSE))</f>
        <v>0.80100000000000005</v>
      </c>
      <c r="T463" s="15">
        <f>IF(T462="","",VLOOKUP($E462&amp;$D$85&amp;$D$86,'CCG data'!$A:$AD,'CCG data'!M$3,FALSE))</f>
        <v>5.0999999999999997E-2</v>
      </c>
      <c r="U463" s="15">
        <f>IF(T462="","",VLOOKUP($E462&amp;$D$85&amp;$D$86,'CCG data'!$A:$AD,'CCG data'!N$3,FALSE))</f>
        <v>7.1999999999999995E-2</v>
      </c>
      <c r="V463" s="15">
        <f>IF(V462="","",VLOOKUP($E462&amp;$D$85&amp;$D$86,'CCG data'!$A:$AD,'CCG data'!O$3,FALSE))</f>
        <v>0.14099999999999999</v>
      </c>
      <c r="W463" s="142">
        <f>IF(V462="","",VLOOKUP($E462&amp;$D$85&amp;$D$86,'CCG data'!$A:$AD,'CCG data'!P$3,FALSE))</f>
        <v>0.17199999999999999</v>
      </c>
      <c r="Z463" s="178" t="str">
        <f>IFERROR(VLOOKUP($E463&amp;$D$86, Outliers!$A$4:$P$214,13,FALSE),"0")</f>
        <v>0</v>
      </c>
      <c r="AA463" s="178" t="str">
        <f>IFERROR(VLOOKUP($E463&amp;$D$86, Outliers!$A$4:$P$214,14,FALSE),"0")</f>
        <v>0</v>
      </c>
      <c r="AB463" s="178" t="str">
        <f>IFERROR(VLOOKUP($E463&amp;$D$86, Outliers!$A$4:$P$214,15,FALSE),"0")</f>
        <v>0</v>
      </c>
    </row>
    <row r="464" spans="4:28" ht="15.75" x14ac:dyDescent="0.25">
      <c r="D464" s="301"/>
      <c r="E464" s="108" t="s">
        <v>310</v>
      </c>
      <c r="F464" s="372" t="str">
        <f>IF(OR(ISERROR(VLOOKUP($E464&amp;$D$85&amp;$D$86,'CCG data'!$A:$AD,'CCG data'!R$3,FALSE)),ISBLANK(VLOOKUP($E464&amp;$D$85&amp;$D$86,'CCG data'!$A:$AD,'CCG data'!R$3,FALSE))),"",VLOOKUP($E464&amp;$D$85&amp;$D$86,'CCG data'!$A:$AD,'CCG data'!R$3,FALSE))</f>
        <v/>
      </c>
      <c r="G464" s="373"/>
      <c r="H464" s="373">
        <f>IF(OR(ISERROR(VLOOKUP($E464&amp;$D$85&amp;$D$86,'CCG data'!$A:$AD,'CCG data'!S$3,FALSE)),ISBLANK(VLOOKUP($E464&amp;$D$85&amp;$D$86,'CCG data'!$A:$AD,'CCG data'!S$3,FALSE))),"",VLOOKUP($E464&amp;$D$85&amp;$D$86,'CCG data'!$A:$AD,'CCG data'!S$3,FALSE))</f>
        <v>129.4</v>
      </c>
      <c r="I464" s="373"/>
      <c r="J464" s="373">
        <f>IF(OR(ISERROR(VLOOKUP($E464&amp;$D$85&amp;$D$86,'CCG data'!$A:$AD,'CCG data'!T$3,FALSE)),ISBLANK(VLOOKUP($E464&amp;$D$85&amp;$D$86,'CCG data'!$A:$AD,'CCG data'!T$3,FALSE))),"",VLOOKUP($E464&amp;$D$85&amp;$D$86,'CCG data'!$A:$AD,'CCG data'!T$3,FALSE))</f>
        <v>24.6</v>
      </c>
      <c r="K464" s="373"/>
      <c r="L464" s="373">
        <f>IF(OR(ISERROR(VLOOKUP($E464&amp;$D$85&amp;$D$86,'CCG data'!$A:$AD,'CCG data'!U$3,FALSE)),ISBLANK(VLOOKUP($E464&amp;$D$85&amp;$D$86,'CCG data'!$A:$AD,'CCG data'!U$3,FALSE))),"",VLOOKUP($E464&amp;$D$85&amp;$D$86,'CCG data'!$A:$AD,'CCG data'!U$3,FALSE))</f>
        <v>21.7</v>
      </c>
      <c r="M464" s="374"/>
      <c r="N464" s="303">
        <f>IF(OR(ISERROR(VLOOKUP($E464&amp;$D$85&amp;$D$86,'CCG data'!$A:$AD,'CCG data'!G$3,FALSE)),ISBLANK(VLOOKUP($E464&amp;$D$85&amp;$D$86,'CCG data'!$A:$AD,'CCG data'!G$3,FALSE))),"",VLOOKUP($E464&amp;$D$85&amp;$D$86,'CCG data'!$A:$AD,'CCG data'!G$3,FALSE))</f>
        <v>581</v>
      </c>
      <c r="P464" s="354" t="str">
        <f>IF(OR(ISERROR(VLOOKUP($E464&amp;$D$85&amp;$D$86,'CCG data'!$A:$AD,'CCG data'!B$3,FALSE)),ISBLANK(VLOOKUP($E464&amp;$D$85&amp;$D$86,'CCG data'!$A:$AD,'CCG data'!B$3,FALSE))),"",VLOOKUP($E464&amp;$D$85&amp;$D$86,'CCG data'!$A:$AD,'CCG data'!B$3,FALSE))</f>
        <v/>
      </c>
      <c r="Q464" s="246"/>
      <c r="R464" s="246">
        <f>IF(OR(ISERROR(VLOOKUP($E464&amp;$D$85&amp;$D$86,'CCG data'!$A:$AD,'CCG data'!C$3,FALSE)),ISBLANK(VLOOKUP($E464&amp;$D$85&amp;$D$86,'CCG data'!$A:$AD,'CCG data'!C$3,FALSE))),"",VLOOKUP($E464&amp;$D$85&amp;$D$86,'CCG data'!$A:$AD,'CCG data'!C$3,FALSE))</f>
        <v>0.75731497418244409</v>
      </c>
      <c r="S464" s="246"/>
      <c r="T464" s="246">
        <f>IF(OR(ISERROR(VLOOKUP($E464&amp;$D$85&amp;$D$86,'CCG data'!$A:$AD,'CCG data'!D$3,FALSE)),ISBLANK(VLOOKUP($E464&amp;$D$85&amp;$D$86,'CCG data'!$A:$AD,'CCG data'!D$3,FALSE))),"",VLOOKUP($E464&amp;$D$85&amp;$D$86,'CCG data'!$A:$AD,'CCG data'!D$3,FALSE))</f>
        <v>0.11876075731497418</v>
      </c>
      <c r="U464" s="246"/>
      <c r="V464" s="246">
        <f>IF(OR(ISERROR(VLOOKUP($E464&amp;$D$85&amp;$D$86,'CCG data'!$A:$AD,'CCG data'!E$3,FALSE)),ISBLANK(VLOOKUP($E464&amp;$D$85&amp;$D$86,'CCG data'!$A:$AD,'CCG data'!E$3,FALSE))),"",VLOOKUP($E464&amp;$D$85&amp;$D$86,'CCG data'!$A:$AD,'CCG data'!E$3,FALSE))</f>
        <v>0.12392426850258176</v>
      </c>
      <c r="W464" s="387"/>
      <c r="Z464" s="178">
        <f>IFERROR(VLOOKUP($E464&amp;$D$86, Outliers!$A$4:$P$214,13,FALSE),"0")</f>
        <v>0</v>
      </c>
      <c r="AA464" s="178">
        <f>IFERROR(VLOOKUP($E464&amp;$D$86, Outliers!$A$4:$P$214,14,FALSE),"0")</f>
        <v>0</v>
      </c>
      <c r="AB464" s="178">
        <f>IFERROR(VLOOKUP($E464&amp;$D$86, Outliers!$A$4:$P$214,15,FALSE),"0")</f>
        <v>0</v>
      </c>
    </row>
    <row r="465" spans="4:28" x14ac:dyDescent="0.25">
      <c r="D465" s="301"/>
      <c r="E465" s="107" t="s">
        <v>27</v>
      </c>
      <c r="F465" s="99" t="str">
        <f>IF(P464="","",VLOOKUP($E464&amp;$D$85&amp;$D$86,'CCG data'!$A:$AD,'CCG data'!W$3,FALSE))</f>
        <v/>
      </c>
      <c r="G465" s="100" t="str">
        <f>IF(P464="","",VLOOKUP($E464&amp;$D$85&amp;$D$86,'CCG data'!$A:$AD,'CCG data'!X$3,FALSE))</f>
        <v/>
      </c>
      <c r="H465" s="100">
        <f>IF(R464="","",VLOOKUP($E464&amp;$D$85&amp;$D$86,'CCG data'!$A:$AD,'CCG data'!Y$3,FALSE))</f>
        <v>117.3</v>
      </c>
      <c r="I465" s="100">
        <f>IF(R464="","",VLOOKUP($E464&amp;$D$85&amp;$D$86,'CCG data'!$A:$AD,'CCG data'!Z$3,FALSE))</f>
        <v>141.5</v>
      </c>
      <c r="J465" s="100">
        <f>IF(T464="","",VLOOKUP($E464&amp;$D$85&amp;$D$86,'CCG data'!$A:$AD,'CCG data'!AA$3,FALSE))</f>
        <v>18.8</v>
      </c>
      <c r="K465" s="100">
        <f>IF(T464="","",VLOOKUP($E464&amp;$D$85&amp;$D$86,'CCG data'!$A:$AD,'CCG data'!AB$3,FALSE))</f>
        <v>30.4</v>
      </c>
      <c r="L465" s="100">
        <f>IF(V464="","",VLOOKUP($E464&amp;$D$85&amp;$D$86,'CCG data'!$A:$AD,'CCG data'!AC$3,FALSE))</f>
        <v>16.7</v>
      </c>
      <c r="M465" s="100">
        <f>IF(V464="","",VLOOKUP($E464&amp;$D$85&amp;$D$86,'CCG data'!$A:$AD,'CCG data'!AD$3,FALSE))</f>
        <v>26.7</v>
      </c>
      <c r="N465" s="304"/>
      <c r="P465" s="162" t="str">
        <f>IF(P464="","",VLOOKUP($E464&amp;$D$85&amp;$D$86,'CCG data'!$A:$AD,'CCG data'!I$3,FALSE))</f>
        <v/>
      </c>
      <c r="Q465" s="15" t="str">
        <f>IF(P464="","",VLOOKUP($E464&amp;$D$85&amp;$D$86,'CCG data'!$A:$AD,'CCG data'!J$3,FALSE))</f>
        <v/>
      </c>
      <c r="R465" s="15">
        <f>IF(R464="","",VLOOKUP($E464&amp;$D$85&amp;$D$86,'CCG data'!$A:$AD,'CCG data'!K$3,FALSE))</f>
        <v>0.72099999999999997</v>
      </c>
      <c r="S465" s="15">
        <f>IF(R464="","",VLOOKUP($E464&amp;$D$85&amp;$D$86,'CCG data'!$A:$AD,'CCG data'!L$3,FALSE))</f>
        <v>0.79</v>
      </c>
      <c r="T465" s="15">
        <f>IF(T464="","",VLOOKUP($E464&amp;$D$85&amp;$D$86,'CCG data'!$A:$AD,'CCG data'!M$3,FALSE))</f>
        <v>9.5000000000000001E-2</v>
      </c>
      <c r="U465" s="15">
        <f>IF(T464="","",VLOOKUP($E464&amp;$D$85&amp;$D$86,'CCG data'!$A:$AD,'CCG data'!N$3,FALSE))</f>
        <v>0.14799999999999999</v>
      </c>
      <c r="V465" s="15">
        <f>IF(V464="","",VLOOKUP($E464&amp;$D$85&amp;$D$86,'CCG data'!$A:$AD,'CCG data'!O$3,FALSE))</f>
        <v>0.1</v>
      </c>
      <c r="W465" s="142">
        <f>IF(V464="","",VLOOKUP($E464&amp;$D$85&amp;$D$86,'CCG data'!$A:$AD,'CCG data'!P$3,FALSE))</f>
        <v>0.153</v>
      </c>
      <c r="Z465" s="178" t="str">
        <f>IFERROR(VLOOKUP($E465&amp;$D$86, Outliers!$A$4:$P$214,13,FALSE),"0")</f>
        <v>0</v>
      </c>
      <c r="AA465" s="178" t="str">
        <f>IFERROR(VLOOKUP($E465&amp;$D$86, Outliers!$A$4:$P$214,14,FALSE),"0")</f>
        <v>0</v>
      </c>
      <c r="AB465" s="178" t="str">
        <f>IFERROR(VLOOKUP($E465&amp;$D$86, Outliers!$A$4:$P$214,15,FALSE),"0")</f>
        <v>0</v>
      </c>
    </row>
    <row r="466" spans="4:28" ht="15.75" x14ac:dyDescent="0.25">
      <c r="D466" s="301"/>
      <c r="E466" s="108" t="s">
        <v>489</v>
      </c>
      <c r="F466" s="372" t="str">
        <f>IF(OR(ISERROR(VLOOKUP($E466&amp;$D$85&amp;$D$86,'CCG data'!$A:$AD,'CCG data'!R$3,FALSE)),ISBLANK(VLOOKUP($E466&amp;$D$85&amp;$D$86,'CCG data'!$A:$AD,'CCG data'!R$3,FALSE))),"",VLOOKUP($E466&amp;$D$85&amp;$D$86,'CCG data'!$A:$AD,'CCG data'!R$3,FALSE))</f>
        <v/>
      </c>
      <c r="G466" s="373"/>
      <c r="H466" s="373">
        <f>IF(OR(ISERROR(VLOOKUP($E466&amp;$D$85&amp;$D$86,'CCG data'!$A:$AD,'CCG data'!S$3,FALSE)),ISBLANK(VLOOKUP($E466&amp;$D$85&amp;$D$86,'CCG data'!$A:$AD,'CCG data'!S$3,FALSE))),"",VLOOKUP($E466&amp;$D$85&amp;$D$86,'CCG data'!$A:$AD,'CCG data'!S$3,FALSE))</f>
        <v>127.7</v>
      </c>
      <c r="I466" s="373"/>
      <c r="J466" s="373">
        <f>IF(OR(ISERROR(VLOOKUP($E466&amp;$D$85&amp;$D$86,'CCG data'!$A:$AD,'CCG data'!T$3,FALSE)),ISBLANK(VLOOKUP($E466&amp;$D$85&amp;$D$86,'CCG data'!$A:$AD,'CCG data'!T$3,FALSE))),"",VLOOKUP($E466&amp;$D$85&amp;$D$86,'CCG data'!$A:$AD,'CCG data'!T$3,FALSE))</f>
        <v>23.6</v>
      </c>
      <c r="K466" s="373"/>
      <c r="L466" s="373">
        <f>IF(OR(ISERROR(VLOOKUP($E466&amp;$D$85&amp;$D$86,'CCG data'!$A:$AD,'CCG data'!U$3,FALSE)),ISBLANK(VLOOKUP($E466&amp;$D$85&amp;$D$86,'CCG data'!$A:$AD,'CCG data'!U$3,FALSE))),"",VLOOKUP($E466&amp;$D$85&amp;$D$86,'CCG data'!$A:$AD,'CCG data'!U$3,FALSE))</f>
        <v>24.5</v>
      </c>
      <c r="M466" s="374"/>
      <c r="N466" s="303">
        <f>IF(OR(ISERROR(VLOOKUP($E466&amp;$D$85&amp;$D$86,'CCG data'!$A:$AD,'CCG data'!G$3,FALSE)),ISBLANK(VLOOKUP($E466&amp;$D$85&amp;$D$86,'CCG data'!$A:$AD,'CCG data'!G$3,FALSE))),"",VLOOKUP($E466&amp;$D$85&amp;$D$86,'CCG data'!$A:$AD,'CCG data'!G$3,FALSE))</f>
        <v>1833</v>
      </c>
      <c r="P466" s="354" t="str">
        <f>IF(OR(ISERROR(VLOOKUP($E466&amp;$D$85&amp;$D$86,'CCG data'!$A:$AD,'CCG data'!B$3,FALSE)),ISBLANK(VLOOKUP($E466&amp;$D$85&amp;$D$86,'CCG data'!$A:$AD,'CCG data'!B$3,FALSE))),"",VLOOKUP($E466&amp;$D$85&amp;$D$86,'CCG data'!$A:$AD,'CCG data'!B$3,FALSE))</f>
        <v/>
      </c>
      <c r="Q466" s="246"/>
      <c r="R466" s="246">
        <f>IF(OR(ISERROR(VLOOKUP($E466&amp;$D$85&amp;$D$86,'CCG data'!$A:$AD,'CCG data'!C$3,FALSE)),ISBLANK(VLOOKUP($E466&amp;$D$85&amp;$D$86,'CCG data'!$A:$AD,'CCG data'!C$3,FALSE))),"",VLOOKUP($E466&amp;$D$85&amp;$D$86,'CCG data'!$A:$AD,'CCG data'!C$3,FALSE))</f>
        <v>0.73540643753409707</v>
      </c>
      <c r="S466" s="246"/>
      <c r="T466" s="246">
        <f>IF(OR(ISERROR(VLOOKUP($E466&amp;$D$85&amp;$D$86,'CCG data'!$A:$AD,'CCG data'!D$3,FALSE)),ISBLANK(VLOOKUP($E466&amp;$D$85&amp;$D$86,'CCG data'!$A:$AD,'CCG data'!D$3,FALSE))),"",VLOOKUP($E466&amp;$D$85&amp;$D$86,'CCG data'!$A:$AD,'CCG data'!D$3,FALSE))</f>
        <v>0.11729405346426623</v>
      </c>
      <c r="U466" s="246"/>
      <c r="V466" s="246">
        <f>IF(OR(ISERROR(VLOOKUP($E466&amp;$D$85&amp;$D$86,'CCG data'!$A:$AD,'CCG data'!E$3,FALSE)),ISBLANK(VLOOKUP($E466&amp;$D$85&amp;$D$86,'CCG data'!$A:$AD,'CCG data'!E$3,FALSE))),"",VLOOKUP($E466&amp;$D$85&amp;$D$86,'CCG data'!$A:$AD,'CCG data'!E$3,FALSE))</f>
        <v>0.14729950900163666</v>
      </c>
      <c r="W466" s="387"/>
      <c r="Z466" s="178">
        <f>IFERROR(VLOOKUP($E466&amp;$D$86, Outliers!$A$4:$P$214,13,FALSE),"0")</f>
        <v>0</v>
      </c>
      <c r="AA466" s="178">
        <f>IFERROR(VLOOKUP($E466&amp;$D$86, Outliers!$A$4:$P$214,14,FALSE),"0")</f>
        <v>1</v>
      </c>
      <c r="AB466" s="178">
        <f>IFERROR(VLOOKUP($E466&amp;$D$86, Outliers!$A$4:$P$214,15,FALSE),"0")</f>
        <v>1</v>
      </c>
    </row>
    <row r="467" spans="4:28" x14ac:dyDescent="0.25">
      <c r="D467" s="301"/>
      <c r="E467" s="107" t="s">
        <v>27</v>
      </c>
      <c r="F467" s="99" t="str">
        <f>IF(P466="","",VLOOKUP($E466&amp;$D$85&amp;$D$86,'CCG data'!$A:$AD,'CCG data'!W$3,FALSE))</f>
        <v/>
      </c>
      <c r="G467" s="100" t="str">
        <f>IF(P466="","",VLOOKUP($E466&amp;$D$85&amp;$D$86,'CCG data'!$A:$AD,'CCG data'!X$3,FALSE))</f>
        <v/>
      </c>
      <c r="H467" s="100">
        <f>IF(R466="","",VLOOKUP($E466&amp;$D$85&amp;$D$86,'CCG data'!$A:$AD,'CCG data'!Y$3,FALSE))</f>
        <v>120.8</v>
      </c>
      <c r="I467" s="100">
        <f>IF(R466="","",VLOOKUP($E466&amp;$D$85&amp;$D$86,'CCG data'!$A:$AD,'CCG data'!Z$3,FALSE))</f>
        <v>134.5</v>
      </c>
      <c r="J467" s="100">
        <f>IF(T466="","",VLOOKUP($E466&amp;$D$85&amp;$D$86,'CCG data'!$A:$AD,'CCG data'!AA$3,FALSE))</f>
        <v>20.5</v>
      </c>
      <c r="K467" s="100">
        <f>IF(T466="","",VLOOKUP($E466&amp;$D$85&amp;$D$86,'CCG data'!$A:$AD,'CCG data'!AB$3,FALSE))</f>
        <v>26.8</v>
      </c>
      <c r="L467" s="100">
        <f>IF(V466="","",VLOOKUP($E466&amp;$D$85&amp;$D$86,'CCG data'!$A:$AD,'CCG data'!AC$3,FALSE))</f>
        <v>21.6</v>
      </c>
      <c r="M467" s="100">
        <f>IF(V466="","",VLOOKUP($E466&amp;$D$85&amp;$D$86,'CCG data'!$A:$AD,'CCG data'!AD$3,FALSE))</f>
        <v>27.4</v>
      </c>
      <c r="N467" s="304"/>
      <c r="P467" s="162" t="str">
        <f>IF(P466="","",VLOOKUP($E466&amp;$D$85&amp;$D$86,'CCG data'!$A:$AD,'CCG data'!I$3,FALSE))</f>
        <v/>
      </c>
      <c r="Q467" s="15" t="str">
        <f>IF(P466="","",VLOOKUP($E466&amp;$D$85&amp;$D$86,'CCG data'!$A:$AD,'CCG data'!J$3,FALSE))</f>
        <v/>
      </c>
      <c r="R467" s="15">
        <f>IF(R466="","",VLOOKUP($E466&amp;$D$85&amp;$D$86,'CCG data'!$A:$AD,'CCG data'!K$3,FALSE))</f>
        <v>0.71499999999999997</v>
      </c>
      <c r="S467" s="15">
        <f>IF(R466="","",VLOOKUP($E466&amp;$D$85&amp;$D$86,'CCG data'!$A:$AD,'CCG data'!L$3,FALSE))</f>
        <v>0.755</v>
      </c>
      <c r="T467" s="15">
        <f>IF(T466="","",VLOOKUP($E466&amp;$D$85&amp;$D$86,'CCG data'!$A:$AD,'CCG data'!M$3,FALSE))</f>
        <v>0.10299999999999999</v>
      </c>
      <c r="U467" s="15">
        <f>IF(T466="","",VLOOKUP($E466&amp;$D$85&amp;$D$86,'CCG data'!$A:$AD,'CCG data'!N$3,FALSE))</f>
        <v>0.13300000000000001</v>
      </c>
      <c r="V467" s="15">
        <f>IF(V466="","",VLOOKUP($E466&amp;$D$85&amp;$D$86,'CCG data'!$A:$AD,'CCG data'!O$3,FALSE))</f>
        <v>0.13200000000000001</v>
      </c>
      <c r="W467" s="142">
        <f>IF(V466="","",VLOOKUP($E466&amp;$D$85&amp;$D$86,'CCG data'!$A:$AD,'CCG data'!P$3,FALSE))</f>
        <v>0.16400000000000001</v>
      </c>
      <c r="Z467" s="178" t="str">
        <f>IFERROR(VLOOKUP($E467&amp;$D$86, Outliers!$A$4:$P$214,13,FALSE),"0")</f>
        <v>0</v>
      </c>
      <c r="AA467" s="178" t="str">
        <f>IFERROR(VLOOKUP($E467&amp;$D$86, Outliers!$A$4:$P$214,14,FALSE),"0")</f>
        <v>0</v>
      </c>
      <c r="AB467" s="178" t="str">
        <f>IFERROR(VLOOKUP($E467&amp;$D$86, Outliers!$A$4:$P$214,15,FALSE),"0")</f>
        <v>0</v>
      </c>
    </row>
    <row r="468" spans="4:28" ht="15.75" x14ac:dyDescent="0.25">
      <c r="D468" s="301"/>
      <c r="E468" s="108" t="s">
        <v>311</v>
      </c>
      <c r="F468" s="372" t="str">
        <f>IF(OR(ISERROR(VLOOKUP($E468&amp;$D$85&amp;$D$86,'CCG data'!$A:$AD,'CCG data'!R$3,FALSE)),ISBLANK(VLOOKUP($E468&amp;$D$85&amp;$D$86,'CCG data'!$A:$AD,'CCG data'!R$3,FALSE))),"",VLOOKUP($E468&amp;$D$85&amp;$D$86,'CCG data'!$A:$AD,'CCG data'!R$3,FALSE))</f>
        <v/>
      </c>
      <c r="G468" s="373"/>
      <c r="H468" s="373">
        <f>IF(OR(ISERROR(VLOOKUP($E468&amp;$D$85&amp;$D$86,'CCG data'!$A:$AD,'CCG data'!S$3,FALSE)),ISBLANK(VLOOKUP($E468&amp;$D$85&amp;$D$86,'CCG data'!$A:$AD,'CCG data'!S$3,FALSE))),"",VLOOKUP($E468&amp;$D$85&amp;$D$86,'CCG data'!$A:$AD,'CCG data'!S$3,FALSE))</f>
        <v>127.7</v>
      </c>
      <c r="I468" s="373"/>
      <c r="J468" s="373">
        <f>IF(OR(ISERROR(VLOOKUP($E468&amp;$D$85&amp;$D$86,'CCG data'!$A:$AD,'CCG data'!T$3,FALSE)),ISBLANK(VLOOKUP($E468&amp;$D$85&amp;$D$86,'CCG data'!$A:$AD,'CCG data'!T$3,FALSE))),"",VLOOKUP($E468&amp;$D$85&amp;$D$86,'CCG data'!$A:$AD,'CCG data'!T$3,FALSE))</f>
        <v>14.9</v>
      </c>
      <c r="K468" s="373"/>
      <c r="L468" s="373">
        <f>IF(OR(ISERROR(VLOOKUP($E468&amp;$D$85&amp;$D$86,'CCG data'!$A:$AD,'CCG data'!U$3,FALSE)),ISBLANK(VLOOKUP($E468&amp;$D$85&amp;$D$86,'CCG data'!$A:$AD,'CCG data'!U$3,FALSE))),"",VLOOKUP($E468&amp;$D$85&amp;$D$86,'CCG data'!$A:$AD,'CCG data'!U$3,FALSE))</f>
        <v>20.7</v>
      </c>
      <c r="M468" s="374"/>
      <c r="N468" s="303">
        <f>IF(OR(ISERROR(VLOOKUP($E468&amp;$D$85&amp;$D$86,'CCG data'!$A:$AD,'CCG data'!G$3,FALSE)),ISBLANK(VLOOKUP($E468&amp;$D$85&amp;$D$86,'CCG data'!$A:$AD,'CCG data'!G$3,FALSE))),"",VLOOKUP($E468&amp;$D$85&amp;$D$86,'CCG data'!$A:$AD,'CCG data'!G$3,FALSE))</f>
        <v>1342</v>
      </c>
      <c r="P468" s="354" t="str">
        <f>IF(OR(ISERROR(VLOOKUP($E468&amp;$D$85&amp;$D$86,'CCG data'!$A:$AD,'CCG data'!B$3,FALSE)),ISBLANK(VLOOKUP($E468&amp;$D$85&amp;$D$86,'CCG data'!$A:$AD,'CCG data'!B$3,FALSE))),"",VLOOKUP($E468&amp;$D$85&amp;$D$86,'CCG data'!$A:$AD,'CCG data'!B$3,FALSE))</f>
        <v/>
      </c>
      <c r="Q468" s="246"/>
      <c r="R468" s="246">
        <f>IF(OR(ISERROR(VLOOKUP($E468&amp;$D$85&amp;$D$86,'CCG data'!$A:$AD,'CCG data'!C$3,FALSE)),ISBLANK(VLOOKUP($E468&amp;$D$85&amp;$D$86,'CCG data'!$A:$AD,'CCG data'!C$3,FALSE))),"",VLOOKUP($E468&amp;$D$85&amp;$D$86,'CCG data'!$A:$AD,'CCG data'!C$3,FALSE))</f>
        <v>0.78986587183308499</v>
      </c>
      <c r="S468" s="246"/>
      <c r="T468" s="246">
        <f>IF(OR(ISERROR(VLOOKUP($E468&amp;$D$85&amp;$D$86,'CCG data'!$A:$AD,'CCG data'!D$3,FALSE)),ISBLANK(VLOOKUP($E468&amp;$D$85&amp;$D$86,'CCG data'!$A:$AD,'CCG data'!D$3,FALSE))),"",VLOOKUP($E468&amp;$D$85&amp;$D$86,'CCG data'!$A:$AD,'CCG data'!D$3,FALSE))</f>
        <v>8.1967213114754092E-2</v>
      </c>
      <c r="U468" s="246"/>
      <c r="V468" s="246">
        <f>IF(OR(ISERROR(VLOOKUP($E468&amp;$D$85&amp;$D$86,'CCG data'!$A:$AD,'CCG data'!E$3,FALSE)),ISBLANK(VLOOKUP($E468&amp;$D$85&amp;$D$86,'CCG data'!$A:$AD,'CCG data'!E$3,FALSE))),"",VLOOKUP($E468&amp;$D$85&amp;$D$86,'CCG data'!$A:$AD,'CCG data'!E$3,FALSE))</f>
        <v>0.12816691505216096</v>
      </c>
      <c r="W468" s="387"/>
      <c r="Z468" s="178">
        <f>IFERROR(VLOOKUP($E468&amp;$D$86, Outliers!$A$4:$P$214,13,FALSE),"0")</f>
        <v>0</v>
      </c>
      <c r="AA468" s="178">
        <f>IFERROR(VLOOKUP($E468&amp;$D$86, Outliers!$A$4:$P$214,14,FALSE),"0")</f>
        <v>0</v>
      </c>
      <c r="AB468" s="178">
        <f>IFERROR(VLOOKUP($E468&amp;$D$86, Outliers!$A$4:$P$214,15,FALSE),"0")</f>
        <v>1</v>
      </c>
    </row>
    <row r="469" spans="4:28" x14ac:dyDescent="0.25">
      <c r="D469" s="301"/>
      <c r="E469" s="107" t="s">
        <v>27</v>
      </c>
      <c r="F469" s="99" t="str">
        <f>IF(P468="","",VLOOKUP($E468&amp;$D$85&amp;$D$86,'CCG data'!$A:$AD,'CCG data'!W$3,FALSE))</f>
        <v/>
      </c>
      <c r="G469" s="100" t="str">
        <f>IF(P468="","",VLOOKUP($E468&amp;$D$85&amp;$D$86,'CCG data'!$A:$AD,'CCG data'!X$3,FALSE))</f>
        <v/>
      </c>
      <c r="H469" s="100">
        <f>IF(R468="","",VLOOKUP($E468&amp;$D$85&amp;$D$86,'CCG data'!$A:$AD,'CCG data'!Y$3,FALSE))</f>
        <v>120</v>
      </c>
      <c r="I469" s="100">
        <f>IF(R468="","",VLOOKUP($E468&amp;$D$85&amp;$D$86,'CCG data'!$A:$AD,'CCG data'!Z$3,FALSE))</f>
        <v>135.4</v>
      </c>
      <c r="J469" s="100">
        <f>IF(T468="","",VLOOKUP($E468&amp;$D$85&amp;$D$86,'CCG data'!$A:$AD,'CCG data'!AA$3,FALSE))</f>
        <v>12.2</v>
      </c>
      <c r="K469" s="100">
        <f>IF(T468="","",VLOOKUP($E468&amp;$D$85&amp;$D$86,'CCG data'!$A:$AD,'CCG data'!AB$3,FALSE))</f>
        <v>17.7</v>
      </c>
      <c r="L469" s="100">
        <f>IF(V468="","",VLOOKUP($E468&amp;$D$85&amp;$D$86,'CCG data'!$A:$AD,'CCG data'!AC$3,FALSE))</f>
        <v>17.600000000000001</v>
      </c>
      <c r="M469" s="100">
        <f>IF(V468="","",VLOOKUP($E468&amp;$D$85&amp;$D$86,'CCG data'!$A:$AD,'CCG data'!AD$3,FALSE))</f>
        <v>23.8</v>
      </c>
      <c r="N469" s="304"/>
      <c r="P469" s="162" t="str">
        <f>IF(P468="","",VLOOKUP($E468&amp;$D$85&amp;$D$86,'CCG data'!$A:$AD,'CCG data'!I$3,FALSE))</f>
        <v/>
      </c>
      <c r="Q469" s="15" t="str">
        <f>IF(P468="","",VLOOKUP($E468&amp;$D$85&amp;$D$86,'CCG data'!$A:$AD,'CCG data'!J$3,FALSE))</f>
        <v/>
      </c>
      <c r="R469" s="15">
        <f>IF(R468="","",VLOOKUP($E468&amp;$D$85&amp;$D$86,'CCG data'!$A:$AD,'CCG data'!K$3,FALSE))</f>
        <v>0.76700000000000002</v>
      </c>
      <c r="S469" s="15">
        <f>IF(R468="","",VLOOKUP($E468&amp;$D$85&amp;$D$86,'CCG data'!$A:$AD,'CCG data'!L$3,FALSE))</f>
        <v>0.81100000000000005</v>
      </c>
      <c r="T469" s="15">
        <f>IF(T468="","",VLOOKUP($E468&amp;$D$85&amp;$D$86,'CCG data'!$A:$AD,'CCG data'!M$3,FALSE))</f>
        <v>6.8000000000000005E-2</v>
      </c>
      <c r="U469" s="15">
        <f>IF(T468="","",VLOOKUP($E468&amp;$D$85&amp;$D$86,'CCG data'!$A:$AD,'CCG data'!N$3,FALSE))</f>
        <v>9.8000000000000004E-2</v>
      </c>
      <c r="V469" s="15">
        <f>IF(V468="","",VLOOKUP($E468&amp;$D$85&amp;$D$86,'CCG data'!$A:$AD,'CCG data'!O$3,FALSE))</f>
        <v>0.111</v>
      </c>
      <c r="W469" s="142">
        <f>IF(V468="","",VLOOKUP($E468&amp;$D$85&amp;$D$86,'CCG data'!$A:$AD,'CCG data'!P$3,FALSE))</f>
        <v>0.14699999999999999</v>
      </c>
      <c r="Z469" s="178" t="str">
        <f>IFERROR(VLOOKUP($E469&amp;$D$86, Outliers!$A$4:$P$214,13,FALSE),"0")</f>
        <v>0</v>
      </c>
      <c r="AA469" s="178" t="str">
        <f>IFERROR(VLOOKUP($E469&amp;$D$86, Outliers!$A$4:$P$214,14,FALSE),"0")</f>
        <v>0</v>
      </c>
      <c r="AB469" s="178" t="str">
        <f>IFERROR(VLOOKUP($E469&amp;$D$86, Outliers!$A$4:$P$214,15,FALSE),"0")</f>
        <v>0</v>
      </c>
    </row>
    <row r="470" spans="4:28" ht="15.75" x14ac:dyDescent="0.25">
      <c r="D470" s="301"/>
      <c r="E470" s="108" t="s">
        <v>312</v>
      </c>
      <c r="F470" s="372" t="str">
        <f>IF(OR(ISERROR(VLOOKUP($E470&amp;$D$85&amp;$D$86,'CCG data'!$A:$AD,'CCG data'!R$3,FALSE)),ISBLANK(VLOOKUP($E470&amp;$D$85&amp;$D$86,'CCG data'!$A:$AD,'CCG data'!R$3,FALSE))),"",VLOOKUP($E470&amp;$D$85&amp;$D$86,'CCG data'!$A:$AD,'CCG data'!R$3,FALSE))</f>
        <v/>
      </c>
      <c r="G470" s="373"/>
      <c r="H470" s="373">
        <f>IF(OR(ISERROR(VLOOKUP($E470&amp;$D$85&amp;$D$86,'CCG data'!$A:$AD,'CCG data'!S$3,FALSE)),ISBLANK(VLOOKUP($E470&amp;$D$85&amp;$D$86,'CCG data'!$A:$AD,'CCG data'!S$3,FALSE))),"",VLOOKUP($E470&amp;$D$85&amp;$D$86,'CCG data'!$A:$AD,'CCG data'!S$3,FALSE))</f>
        <v>126.4</v>
      </c>
      <c r="I470" s="373"/>
      <c r="J470" s="373">
        <f>IF(OR(ISERROR(VLOOKUP($E470&amp;$D$85&amp;$D$86,'CCG data'!$A:$AD,'CCG data'!T$3,FALSE)),ISBLANK(VLOOKUP($E470&amp;$D$85&amp;$D$86,'CCG data'!$A:$AD,'CCG data'!T$3,FALSE))),"",VLOOKUP($E470&amp;$D$85&amp;$D$86,'CCG data'!$A:$AD,'CCG data'!T$3,FALSE))</f>
        <v>29.3</v>
      </c>
      <c r="K470" s="373"/>
      <c r="L470" s="373">
        <f>IF(OR(ISERROR(VLOOKUP($E470&amp;$D$85&amp;$D$86,'CCG data'!$A:$AD,'CCG data'!U$3,FALSE)),ISBLANK(VLOOKUP($E470&amp;$D$85&amp;$D$86,'CCG data'!$A:$AD,'CCG data'!U$3,FALSE))),"",VLOOKUP($E470&amp;$D$85&amp;$D$86,'CCG data'!$A:$AD,'CCG data'!U$3,FALSE))</f>
        <v>55.2</v>
      </c>
      <c r="M470" s="374"/>
      <c r="N470" s="303">
        <f>IF(OR(ISERROR(VLOOKUP($E470&amp;$D$85&amp;$D$86,'CCG data'!$A:$AD,'CCG data'!G$3,FALSE)),ISBLANK(VLOOKUP($E470&amp;$D$85&amp;$D$86,'CCG data'!$A:$AD,'CCG data'!G$3,FALSE))),"",VLOOKUP($E470&amp;$D$85&amp;$D$86,'CCG data'!$A:$AD,'CCG data'!G$3,FALSE))</f>
        <v>1036</v>
      </c>
      <c r="P470" s="354" t="str">
        <f>IF(OR(ISERROR(VLOOKUP($E470&amp;$D$85&amp;$D$86,'CCG data'!$A:$AD,'CCG data'!B$3,FALSE)),ISBLANK(VLOOKUP($E470&amp;$D$85&amp;$D$86,'CCG data'!$A:$AD,'CCG data'!B$3,FALSE))),"",VLOOKUP($E470&amp;$D$85&amp;$D$86,'CCG data'!$A:$AD,'CCG data'!B$3,FALSE))</f>
        <v/>
      </c>
      <c r="Q470" s="246"/>
      <c r="R470" s="246">
        <f>IF(OR(ISERROR(VLOOKUP($E470&amp;$D$85&amp;$D$86,'CCG data'!$A:$AD,'CCG data'!C$3,FALSE)),ISBLANK(VLOOKUP($E470&amp;$D$85&amp;$D$86,'CCG data'!$A:$AD,'CCG data'!C$3,FALSE))),"",VLOOKUP($E470&amp;$D$85&amp;$D$86,'CCG data'!$A:$AD,'CCG data'!C$3,FALSE))</f>
        <v>0.61389961389961389</v>
      </c>
      <c r="S470" s="246"/>
      <c r="T470" s="246">
        <f>IF(OR(ISERROR(VLOOKUP($E470&amp;$D$85&amp;$D$86,'CCG data'!$A:$AD,'CCG data'!D$3,FALSE)),ISBLANK(VLOOKUP($E470&amp;$D$85&amp;$D$86,'CCG data'!$A:$AD,'CCG data'!D$3,FALSE))),"",VLOOKUP($E470&amp;$D$85&amp;$D$86,'CCG data'!$A:$AD,'CCG data'!D$3,FALSE))</f>
        <v>0.12162162162162163</v>
      </c>
      <c r="U470" s="246"/>
      <c r="V470" s="246">
        <f>IF(OR(ISERROR(VLOOKUP($E470&amp;$D$85&amp;$D$86,'CCG data'!$A:$AD,'CCG data'!E$3,FALSE)),ISBLANK(VLOOKUP($E470&amp;$D$85&amp;$D$86,'CCG data'!$A:$AD,'CCG data'!E$3,FALSE))),"",VLOOKUP($E470&amp;$D$85&amp;$D$86,'CCG data'!$A:$AD,'CCG data'!E$3,FALSE))</f>
        <v>0.26447876447876451</v>
      </c>
      <c r="W470" s="387"/>
      <c r="Z470" s="178">
        <f>IFERROR(VLOOKUP($E470&amp;$D$86, Outliers!$A$4:$P$214,13,FALSE),"0")</f>
        <v>0</v>
      </c>
      <c r="AA470" s="178">
        <f>IFERROR(VLOOKUP($E470&amp;$D$86, Outliers!$A$4:$P$214,14,FALSE),"0")</f>
        <v>1</v>
      </c>
      <c r="AB470" s="178">
        <f>IFERROR(VLOOKUP($E470&amp;$D$86, Outliers!$A$4:$P$214,15,FALSE),"0")</f>
        <v>1</v>
      </c>
    </row>
    <row r="471" spans="4:28" x14ac:dyDescent="0.25">
      <c r="D471" s="301"/>
      <c r="E471" s="107" t="s">
        <v>27</v>
      </c>
      <c r="F471" s="99" t="str">
        <f>IF(P470="","",VLOOKUP($E470&amp;$D$85&amp;$D$86,'CCG data'!$A:$AD,'CCG data'!W$3,FALSE))</f>
        <v/>
      </c>
      <c r="G471" s="100" t="str">
        <f>IF(P470="","",VLOOKUP($E470&amp;$D$85&amp;$D$86,'CCG data'!$A:$AD,'CCG data'!X$3,FALSE))</f>
        <v/>
      </c>
      <c r="H471" s="100">
        <f>IF(R470="","",VLOOKUP($E470&amp;$D$85&amp;$D$86,'CCG data'!$A:$AD,'CCG data'!Y$3,FALSE))</f>
        <v>116.6</v>
      </c>
      <c r="I471" s="100">
        <f>IF(R470="","",VLOOKUP($E470&amp;$D$85&amp;$D$86,'CCG data'!$A:$AD,'CCG data'!Z$3,FALSE))</f>
        <v>136.19999999999999</v>
      </c>
      <c r="J471" s="100">
        <f>IF(T470="","",VLOOKUP($E470&amp;$D$85&amp;$D$86,'CCG data'!$A:$AD,'CCG data'!AA$3,FALSE))</f>
        <v>24.2</v>
      </c>
      <c r="K471" s="100">
        <f>IF(T470="","",VLOOKUP($E470&amp;$D$85&amp;$D$86,'CCG data'!$A:$AD,'CCG data'!AB$3,FALSE))</f>
        <v>34.5</v>
      </c>
      <c r="L471" s="100">
        <f>IF(V470="","",VLOOKUP($E470&amp;$D$85&amp;$D$86,'CCG data'!$A:$AD,'CCG data'!AC$3,FALSE))</f>
        <v>48.7</v>
      </c>
      <c r="M471" s="100">
        <f>IF(V470="","",VLOOKUP($E470&amp;$D$85&amp;$D$86,'CCG data'!$A:$AD,'CCG data'!AD$3,FALSE))</f>
        <v>61.7</v>
      </c>
      <c r="N471" s="304"/>
      <c r="P471" s="162" t="str">
        <f>IF(P470="","",VLOOKUP($E470&amp;$D$85&amp;$D$86,'CCG data'!$A:$AD,'CCG data'!I$3,FALSE))</f>
        <v/>
      </c>
      <c r="Q471" s="15" t="str">
        <f>IF(P470="","",VLOOKUP($E470&amp;$D$85&amp;$D$86,'CCG data'!$A:$AD,'CCG data'!J$3,FALSE))</f>
        <v/>
      </c>
      <c r="R471" s="15">
        <f>IF(R470="","",VLOOKUP($E470&amp;$D$85&amp;$D$86,'CCG data'!$A:$AD,'CCG data'!K$3,FALSE))</f>
        <v>0.58399999999999996</v>
      </c>
      <c r="S471" s="15">
        <f>IF(R470="","",VLOOKUP($E470&amp;$D$85&amp;$D$86,'CCG data'!$A:$AD,'CCG data'!L$3,FALSE))</f>
        <v>0.64300000000000002</v>
      </c>
      <c r="T471" s="15">
        <f>IF(T470="","",VLOOKUP($E470&amp;$D$85&amp;$D$86,'CCG data'!$A:$AD,'CCG data'!M$3,FALSE))</f>
        <v>0.10299999999999999</v>
      </c>
      <c r="U471" s="15">
        <f>IF(T470="","",VLOOKUP($E470&amp;$D$85&amp;$D$86,'CCG data'!$A:$AD,'CCG data'!N$3,FALSE))</f>
        <v>0.14299999999999999</v>
      </c>
      <c r="V471" s="15">
        <f>IF(V470="","",VLOOKUP($E470&amp;$D$85&amp;$D$86,'CCG data'!$A:$AD,'CCG data'!O$3,FALSE))</f>
        <v>0.23899999999999999</v>
      </c>
      <c r="W471" s="142">
        <f>IF(V470="","",VLOOKUP($E470&amp;$D$85&amp;$D$86,'CCG data'!$A:$AD,'CCG data'!P$3,FALSE))</f>
        <v>0.29199999999999998</v>
      </c>
      <c r="Z471" s="178" t="str">
        <f>IFERROR(VLOOKUP($E471&amp;$D$86, Outliers!$A$4:$P$214,13,FALSE),"0")</f>
        <v>0</v>
      </c>
      <c r="AA471" s="178" t="str">
        <f>IFERROR(VLOOKUP($E471&amp;$D$86, Outliers!$A$4:$P$214,14,FALSE),"0")</f>
        <v>0</v>
      </c>
      <c r="AB471" s="178" t="str">
        <f>IFERROR(VLOOKUP($E471&amp;$D$86, Outliers!$A$4:$P$214,15,FALSE),"0")</f>
        <v>0</v>
      </c>
    </row>
    <row r="472" spans="4:28" ht="15.75" x14ac:dyDescent="0.25">
      <c r="D472" s="301"/>
      <c r="E472" s="108" t="s">
        <v>313</v>
      </c>
      <c r="F472" s="372" t="str">
        <f>IF(OR(ISERROR(VLOOKUP($E472&amp;$D$85&amp;$D$86,'CCG data'!$A:$AD,'CCG data'!R$3,FALSE)),ISBLANK(VLOOKUP($E472&amp;$D$85&amp;$D$86,'CCG data'!$A:$AD,'CCG data'!R$3,FALSE))),"",VLOOKUP($E472&amp;$D$85&amp;$D$86,'CCG data'!$A:$AD,'CCG data'!R$3,FALSE))</f>
        <v/>
      </c>
      <c r="G472" s="373"/>
      <c r="H472" s="373">
        <f>IF(OR(ISERROR(VLOOKUP($E472&amp;$D$85&amp;$D$86,'CCG data'!$A:$AD,'CCG data'!S$3,FALSE)),ISBLANK(VLOOKUP($E472&amp;$D$85&amp;$D$86,'CCG data'!$A:$AD,'CCG data'!S$3,FALSE))),"",VLOOKUP($E472&amp;$D$85&amp;$D$86,'CCG data'!$A:$AD,'CCG data'!S$3,FALSE))</f>
        <v>128.9</v>
      </c>
      <c r="I472" s="373"/>
      <c r="J472" s="373">
        <f>IF(OR(ISERROR(VLOOKUP($E472&amp;$D$85&amp;$D$86,'CCG data'!$A:$AD,'CCG data'!T$3,FALSE)),ISBLANK(VLOOKUP($E472&amp;$D$85&amp;$D$86,'CCG data'!$A:$AD,'CCG data'!T$3,FALSE))),"",VLOOKUP($E472&amp;$D$85&amp;$D$86,'CCG data'!$A:$AD,'CCG data'!T$3,FALSE))</f>
        <v>19.3</v>
      </c>
      <c r="K472" s="373"/>
      <c r="L472" s="373">
        <f>IF(OR(ISERROR(VLOOKUP($E472&amp;$D$85&amp;$D$86,'CCG data'!$A:$AD,'CCG data'!U$3,FALSE)),ISBLANK(VLOOKUP($E472&amp;$D$85&amp;$D$86,'CCG data'!$A:$AD,'CCG data'!U$3,FALSE))),"",VLOOKUP($E472&amp;$D$85&amp;$D$86,'CCG data'!$A:$AD,'CCG data'!U$3,FALSE))</f>
        <v>33.200000000000003</v>
      </c>
      <c r="M472" s="374"/>
      <c r="N472" s="303">
        <f>IF(OR(ISERROR(VLOOKUP($E472&amp;$D$85&amp;$D$86,'CCG data'!$A:$AD,'CCG data'!G$3,FALSE)),ISBLANK(VLOOKUP($E472&amp;$D$85&amp;$D$86,'CCG data'!$A:$AD,'CCG data'!G$3,FALSE))),"",VLOOKUP($E472&amp;$D$85&amp;$D$86,'CCG data'!$A:$AD,'CCG data'!G$3,FALSE))</f>
        <v>940</v>
      </c>
      <c r="P472" s="354" t="str">
        <f>IF(OR(ISERROR(VLOOKUP($E472&amp;$D$85&amp;$D$86,'CCG data'!$A:$AD,'CCG data'!B$3,FALSE)),ISBLANK(VLOOKUP($E472&amp;$D$85&amp;$D$86,'CCG data'!$A:$AD,'CCG data'!B$3,FALSE))),"",VLOOKUP($E472&amp;$D$85&amp;$D$86,'CCG data'!$A:$AD,'CCG data'!B$3,FALSE))</f>
        <v/>
      </c>
      <c r="Q472" s="246"/>
      <c r="R472" s="246">
        <f>IF(OR(ISERROR(VLOOKUP($E472&amp;$D$85&amp;$D$86,'CCG data'!$A:$AD,'CCG data'!C$3,FALSE)),ISBLANK(VLOOKUP($E472&amp;$D$85&amp;$D$86,'CCG data'!$A:$AD,'CCG data'!C$3,FALSE))),"",VLOOKUP($E472&amp;$D$85&amp;$D$86,'CCG data'!$A:$AD,'CCG data'!C$3,FALSE))</f>
        <v>0.71489361702127663</v>
      </c>
      <c r="S472" s="246"/>
      <c r="T472" s="246">
        <f>IF(OR(ISERROR(VLOOKUP($E472&amp;$D$85&amp;$D$86,'CCG data'!$A:$AD,'CCG data'!D$3,FALSE)),ISBLANK(VLOOKUP($E472&amp;$D$85&amp;$D$86,'CCG data'!$A:$AD,'CCG data'!D$3,FALSE))),"",VLOOKUP($E472&amp;$D$85&amp;$D$86,'CCG data'!$A:$AD,'CCG data'!D$3,FALSE))</f>
        <v>9.2553191489361697E-2</v>
      </c>
      <c r="U472" s="246"/>
      <c r="V472" s="246">
        <f>IF(OR(ISERROR(VLOOKUP($E472&amp;$D$85&amp;$D$86,'CCG data'!$A:$AD,'CCG data'!E$3,FALSE)),ISBLANK(VLOOKUP($E472&amp;$D$85&amp;$D$86,'CCG data'!$A:$AD,'CCG data'!E$3,FALSE))),"",VLOOKUP($E472&amp;$D$85&amp;$D$86,'CCG data'!$A:$AD,'CCG data'!E$3,FALSE))</f>
        <v>0.1925531914893617</v>
      </c>
      <c r="W472" s="387"/>
      <c r="Z472" s="178">
        <f>IFERROR(VLOOKUP($E472&amp;$D$86, Outliers!$A$4:$P$214,13,FALSE),"0")</f>
        <v>0</v>
      </c>
      <c r="AA472" s="178">
        <f>IFERROR(VLOOKUP($E472&amp;$D$86, Outliers!$A$4:$P$214,14,FALSE),"0")</f>
        <v>0</v>
      </c>
      <c r="AB472" s="178">
        <f>IFERROR(VLOOKUP($E472&amp;$D$86, Outliers!$A$4:$P$214,15,FALSE),"0")</f>
        <v>0</v>
      </c>
    </row>
    <row r="473" spans="4:28" x14ac:dyDescent="0.25">
      <c r="D473" s="301"/>
      <c r="E473" s="107" t="s">
        <v>27</v>
      </c>
      <c r="F473" s="99" t="str">
        <f>IF(P472="","",VLOOKUP($E472&amp;$D$85&amp;$D$86,'CCG data'!$A:$AD,'CCG data'!W$3,FALSE))</f>
        <v/>
      </c>
      <c r="G473" s="100" t="str">
        <f>IF(P472="","",VLOOKUP($E472&amp;$D$85&amp;$D$86,'CCG data'!$A:$AD,'CCG data'!X$3,FALSE))</f>
        <v/>
      </c>
      <c r="H473" s="100">
        <f>IF(R472="","",VLOOKUP($E472&amp;$D$85&amp;$D$86,'CCG data'!$A:$AD,'CCG data'!Y$3,FALSE))</f>
        <v>119.2</v>
      </c>
      <c r="I473" s="100">
        <f>IF(R472="","",VLOOKUP($E472&amp;$D$85&amp;$D$86,'CCG data'!$A:$AD,'CCG data'!Z$3,FALSE))</f>
        <v>138.69999999999999</v>
      </c>
      <c r="J473" s="100">
        <f>IF(T472="","",VLOOKUP($E472&amp;$D$85&amp;$D$86,'CCG data'!$A:$AD,'CCG data'!AA$3,FALSE))</f>
        <v>15.2</v>
      </c>
      <c r="K473" s="100">
        <f>IF(T472="","",VLOOKUP($E472&amp;$D$85&amp;$D$86,'CCG data'!$A:$AD,'CCG data'!AB$3,FALSE))</f>
        <v>23.3</v>
      </c>
      <c r="L473" s="100">
        <f>IF(V472="","",VLOOKUP($E472&amp;$D$85&amp;$D$86,'CCG data'!$A:$AD,'CCG data'!AC$3,FALSE))</f>
        <v>28.3</v>
      </c>
      <c r="M473" s="100">
        <f>IF(V472="","",VLOOKUP($E472&amp;$D$85&amp;$D$86,'CCG data'!$A:$AD,'CCG data'!AD$3,FALSE))</f>
        <v>38</v>
      </c>
      <c r="N473" s="304"/>
      <c r="P473" s="162" t="str">
        <f>IF(P472="","",VLOOKUP($E472&amp;$D$85&amp;$D$86,'CCG data'!$A:$AD,'CCG data'!I$3,FALSE))</f>
        <v/>
      </c>
      <c r="Q473" s="15" t="str">
        <f>IF(P472="","",VLOOKUP($E472&amp;$D$85&amp;$D$86,'CCG data'!$A:$AD,'CCG data'!J$3,FALSE))</f>
        <v/>
      </c>
      <c r="R473" s="15">
        <f>IF(R472="","",VLOOKUP($E472&amp;$D$85&amp;$D$86,'CCG data'!$A:$AD,'CCG data'!K$3,FALSE))</f>
        <v>0.68500000000000005</v>
      </c>
      <c r="S473" s="15">
        <f>IF(R472="","",VLOOKUP($E472&amp;$D$85&amp;$D$86,'CCG data'!$A:$AD,'CCG data'!L$3,FALSE))</f>
        <v>0.74299999999999999</v>
      </c>
      <c r="T473" s="15">
        <f>IF(T472="","",VLOOKUP($E472&amp;$D$85&amp;$D$86,'CCG data'!$A:$AD,'CCG data'!M$3,FALSE))</f>
        <v>7.5999999999999998E-2</v>
      </c>
      <c r="U473" s="15">
        <f>IF(T472="","",VLOOKUP($E472&amp;$D$85&amp;$D$86,'CCG data'!$A:$AD,'CCG data'!N$3,FALSE))</f>
        <v>0.113</v>
      </c>
      <c r="V473" s="15">
        <f>IF(V472="","",VLOOKUP($E472&amp;$D$85&amp;$D$86,'CCG data'!$A:$AD,'CCG data'!O$3,FALSE))</f>
        <v>0.16900000000000001</v>
      </c>
      <c r="W473" s="142">
        <f>IF(V472="","",VLOOKUP($E472&amp;$D$85&amp;$D$86,'CCG data'!$A:$AD,'CCG data'!P$3,FALSE))</f>
        <v>0.219</v>
      </c>
      <c r="Z473" s="178" t="str">
        <f>IFERROR(VLOOKUP($E473&amp;$D$86, Outliers!$A$4:$P$214,13,FALSE),"0")</f>
        <v>0</v>
      </c>
      <c r="AA473" s="178" t="str">
        <f>IFERROR(VLOOKUP($E473&amp;$D$86, Outliers!$A$4:$P$214,14,FALSE),"0")</f>
        <v>0</v>
      </c>
      <c r="AB473" s="178" t="str">
        <f>IFERROR(VLOOKUP($E473&amp;$D$86, Outliers!$A$4:$P$214,15,FALSE),"0")</f>
        <v>0</v>
      </c>
    </row>
    <row r="474" spans="4:28" ht="15.75" x14ac:dyDescent="0.25">
      <c r="D474" s="301"/>
      <c r="E474" s="108" t="s">
        <v>314</v>
      </c>
      <c r="F474" s="372" t="str">
        <f>IF(OR(ISERROR(VLOOKUP($E474&amp;$D$85&amp;$D$86,'CCG data'!$A:$AD,'CCG data'!R$3,FALSE)),ISBLANK(VLOOKUP($E474&amp;$D$85&amp;$D$86,'CCG data'!$A:$AD,'CCG data'!R$3,FALSE))),"",VLOOKUP($E474&amp;$D$85&amp;$D$86,'CCG data'!$A:$AD,'CCG data'!R$3,FALSE))</f>
        <v/>
      </c>
      <c r="G474" s="373"/>
      <c r="H474" s="373">
        <f>IF(OR(ISERROR(VLOOKUP($E474&amp;$D$85&amp;$D$86,'CCG data'!$A:$AD,'CCG data'!S$3,FALSE)),ISBLANK(VLOOKUP($E474&amp;$D$85&amp;$D$86,'CCG data'!$A:$AD,'CCG data'!S$3,FALSE))),"",VLOOKUP($E474&amp;$D$85&amp;$D$86,'CCG data'!$A:$AD,'CCG data'!S$3,FALSE))</f>
        <v>85.1</v>
      </c>
      <c r="I474" s="373"/>
      <c r="J474" s="373">
        <f>IF(OR(ISERROR(VLOOKUP($E474&amp;$D$85&amp;$D$86,'CCG data'!$A:$AD,'CCG data'!T$3,FALSE)),ISBLANK(VLOOKUP($E474&amp;$D$85&amp;$D$86,'CCG data'!$A:$AD,'CCG data'!T$3,FALSE))),"",VLOOKUP($E474&amp;$D$85&amp;$D$86,'CCG data'!$A:$AD,'CCG data'!T$3,FALSE))</f>
        <v>19.399999999999999</v>
      </c>
      <c r="K474" s="373"/>
      <c r="L474" s="373">
        <f>IF(OR(ISERROR(VLOOKUP($E474&amp;$D$85&amp;$D$86,'CCG data'!$A:$AD,'CCG data'!U$3,FALSE)),ISBLANK(VLOOKUP($E474&amp;$D$85&amp;$D$86,'CCG data'!$A:$AD,'CCG data'!U$3,FALSE))),"",VLOOKUP($E474&amp;$D$85&amp;$D$86,'CCG data'!$A:$AD,'CCG data'!U$3,FALSE))</f>
        <v>39.1</v>
      </c>
      <c r="M474" s="374"/>
      <c r="N474" s="303">
        <f>IF(OR(ISERROR(VLOOKUP($E474&amp;$D$85&amp;$D$86,'CCG data'!$A:$AD,'CCG data'!G$3,FALSE)),ISBLANK(VLOOKUP($E474&amp;$D$85&amp;$D$86,'CCG data'!$A:$AD,'CCG data'!G$3,FALSE))),"",VLOOKUP($E474&amp;$D$85&amp;$D$86,'CCG data'!$A:$AD,'CCG data'!G$3,FALSE))</f>
        <v>872</v>
      </c>
      <c r="P474" s="354" t="str">
        <f>IF(OR(ISERROR(VLOOKUP($E474&amp;$D$85&amp;$D$86,'CCG data'!$A:$AD,'CCG data'!B$3,FALSE)),ISBLANK(VLOOKUP($E474&amp;$D$85&amp;$D$86,'CCG data'!$A:$AD,'CCG data'!B$3,FALSE))),"",VLOOKUP($E474&amp;$D$85&amp;$D$86,'CCG data'!$A:$AD,'CCG data'!B$3,FALSE))</f>
        <v/>
      </c>
      <c r="Q474" s="246"/>
      <c r="R474" s="246">
        <f>IF(OR(ISERROR(VLOOKUP($E474&amp;$D$85&amp;$D$86,'CCG data'!$A:$AD,'CCG data'!C$3,FALSE)),ISBLANK(VLOOKUP($E474&amp;$D$85&amp;$D$86,'CCG data'!$A:$AD,'CCG data'!C$3,FALSE))),"",VLOOKUP($E474&amp;$D$85&amp;$D$86,'CCG data'!$A:$AD,'CCG data'!C$3,FALSE))</f>
        <v>0.60779816513761464</v>
      </c>
      <c r="S474" s="246"/>
      <c r="T474" s="246">
        <f>IF(OR(ISERROR(VLOOKUP($E474&amp;$D$85&amp;$D$86,'CCG data'!$A:$AD,'CCG data'!D$3,FALSE)),ISBLANK(VLOOKUP($E474&amp;$D$85&amp;$D$86,'CCG data'!$A:$AD,'CCG data'!D$3,FALSE))),"",VLOOKUP($E474&amp;$D$85&amp;$D$86,'CCG data'!$A:$AD,'CCG data'!D$3,FALSE))</f>
        <v>0.10779816513761468</v>
      </c>
      <c r="U474" s="246"/>
      <c r="V474" s="246">
        <f>IF(OR(ISERROR(VLOOKUP($E474&amp;$D$85&amp;$D$86,'CCG data'!$A:$AD,'CCG data'!E$3,FALSE)),ISBLANK(VLOOKUP($E474&amp;$D$85&amp;$D$86,'CCG data'!$A:$AD,'CCG data'!E$3,FALSE))),"",VLOOKUP($E474&amp;$D$85&amp;$D$86,'CCG data'!$A:$AD,'CCG data'!E$3,FALSE))</f>
        <v>0.28440366972477066</v>
      </c>
      <c r="W474" s="387"/>
      <c r="Z474" s="178">
        <f>IFERROR(VLOOKUP($E474&amp;$D$86, Outliers!$A$4:$P$214,13,FALSE),"0")</f>
        <v>1</v>
      </c>
      <c r="AA474" s="178">
        <f>IFERROR(VLOOKUP($E474&amp;$D$86, Outliers!$A$4:$P$214,14,FALSE),"0")</f>
        <v>0</v>
      </c>
      <c r="AB474" s="178">
        <f>IFERROR(VLOOKUP($E474&amp;$D$86, Outliers!$A$4:$P$214,15,FALSE),"0")</f>
        <v>1</v>
      </c>
    </row>
    <row r="475" spans="4:28" x14ac:dyDescent="0.25">
      <c r="D475" s="301"/>
      <c r="E475" s="107" t="s">
        <v>27</v>
      </c>
      <c r="F475" s="99" t="str">
        <f>IF(P474="","",VLOOKUP($E474&amp;$D$85&amp;$D$86,'CCG data'!$A:$AD,'CCG data'!W$3,FALSE))</f>
        <v/>
      </c>
      <c r="G475" s="100" t="str">
        <f>IF(P474="","",VLOOKUP($E474&amp;$D$85&amp;$D$86,'CCG data'!$A:$AD,'CCG data'!X$3,FALSE))</f>
        <v/>
      </c>
      <c r="H475" s="100">
        <f>IF(R474="","",VLOOKUP($E474&amp;$D$85&amp;$D$86,'CCG data'!$A:$AD,'CCG data'!Y$3,FALSE))</f>
        <v>77.900000000000006</v>
      </c>
      <c r="I475" s="100">
        <f>IF(R474="","",VLOOKUP($E474&amp;$D$85&amp;$D$86,'CCG data'!$A:$AD,'CCG data'!Z$3,FALSE))</f>
        <v>92.4</v>
      </c>
      <c r="J475" s="100">
        <f>IF(T474="","",VLOOKUP($E474&amp;$D$85&amp;$D$86,'CCG data'!$A:$AD,'CCG data'!AA$3,FALSE))</f>
        <v>15.5</v>
      </c>
      <c r="K475" s="100">
        <f>IF(T474="","",VLOOKUP($E474&amp;$D$85&amp;$D$86,'CCG data'!$A:$AD,'CCG data'!AB$3,FALSE))</f>
        <v>23.4</v>
      </c>
      <c r="L475" s="100">
        <f>IF(V474="","",VLOOKUP($E474&amp;$D$85&amp;$D$86,'CCG data'!$A:$AD,'CCG data'!AC$3,FALSE))</f>
        <v>34.200000000000003</v>
      </c>
      <c r="M475" s="100">
        <f>IF(V474="","",VLOOKUP($E474&amp;$D$85&amp;$D$86,'CCG data'!$A:$AD,'CCG data'!AD$3,FALSE))</f>
        <v>43.9</v>
      </c>
      <c r="N475" s="304"/>
      <c r="P475" s="162" t="str">
        <f>IF(P474="","",VLOOKUP($E474&amp;$D$85&amp;$D$86,'CCG data'!$A:$AD,'CCG data'!I$3,FALSE))</f>
        <v/>
      </c>
      <c r="Q475" s="15" t="str">
        <f>IF(P474="","",VLOOKUP($E474&amp;$D$85&amp;$D$86,'CCG data'!$A:$AD,'CCG data'!J$3,FALSE))</f>
        <v/>
      </c>
      <c r="R475" s="15">
        <f>IF(R474="","",VLOOKUP($E474&amp;$D$85&amp;$D$86,'CCG data'!$A:$AD,'CCG data'!K$3,FALSE))</f>
        <v>0.57499999999999996</v>
      </c>
      <c r="S475" s="15">
        <f>IF(R474="","",VLOOKUP($E474&amp;$D$85&amp;$D$86,'CCG data'!$A:$AD,'CCG data'!L$3,FALSE))</f>
        <v>0.64</v>
      </c>
      <c r="T475" s="15">
        <f>IF(T474="","",VLOOKUP($E474&amp;$D$85&amp;$D$86,'CCG data'!$A:$AD,'CCG data'!M$3,FALSE))</f>
        <v>8.8999999999999996E-2</v>
      </c>
      <c r="U475" s="15">
        <f>IF(T474="","",VLOOKUP($E474&amp;$D$85&amp;$D$86,'CCG data'!$A:$AD,'CCG data'!N$3,FALSE))</f>
        <v>0.13</v>
      </c>
      <c r="V475" s="15">
        <f>IF(V474="","",VLOOKUP($E474&amp;$D$85&amp;$D$86,'CCG data'!$A:$AD,'CCG data'!O$3,FALSE))</f>
        <v>0.255</v>
      </c>
      <c r="W475" s="142">
        <f>IF(V474="","",VLOOKUP($E474&amp;$D$85&amp;$D$86,'CCG data'!$A:$AD,'CCG data'!P$3,FALSE))</f>
        <v>0.315</v>
      </c>
      <c r="Z475" s="178" t="str">
        <f>IFERROR(VLOOKUP($E475&amp;$D$86, Outliers!$A$4:$P$214,13,FALSE),"0")</f>
        <v>0</v>
      </c>
      <c r="AA475" s="178" t="str">
        <f>IFERROR(VLOOKUP($E475&amp;$D$86, Outliers!$A$4:$P$214,14,FALSE),"0")</f>
        <v>0</v>
      </c>
      <c r="AB475" s="178" t="str">
        <f>IFERROR(VLOOKUP($E475&amp;$D$86, Outliers!$A$4:$P$214,15,FALSE),"0")</f>
        <v>0</v>
      </c>
    </row>
    <row r="476" spans="4:28" ht="15.75" x14ac:dyDescent="0.25">
      <c r="D476" s="301"/>
      <c r="E476" s="108" t="s">
        <v>315</v>
      </c>
      <c r="F476" s="372" t="str">
        <f>IF(OR(ISERROR(VLOOKUP($E476&amp;$D$85&amp;$D$86,'CCG data'!$A:$AD,'CCG data'!R$3,FALSE)),ISBLANK(VLOOKUP($E476&amp;$D$85&amp;$D$86,'CCG data'!$A:$AD,'CCG data'!R$3,FALSE))),"",VLOOKUP($E476&amp;$D$85&amp;$D$86,'CCG data'!$A:$AD,'CCG data'!R$3,FALSE))</f>
        <v/>
      </c>
      <c r="G476" s="373"/>
      <c r="H476" s="373">
        <f>IF(OR(ISERROR(VLOOKUP($E476&amp;$D$85&amp;$D$86,'CCG data'!$A:$AD,'CCG data'!S$3,FALSE)),ISBLANK(VLOOKUP($E476&amp;$D$85&amp;$D$86,'CCG data'!$A:$AD,'CCG data'!S$3,FALSE))),"",VLOOKUP($E476&amp;$D$85&amp;$D$86,'CCG data'!$A:$AD,'CCG data'!S$3,FALSE))</f>
        <v>113.1</v>
      </c>
      <c r="I476" s="373"/>
      <c r="J476" s="373">
        <f>IF(OR(ISERROR(VLOOKUP($E476&amp;$D$85&amp;$D$86,'CCG data'!$A:$AD,'CCG data'!T$3,FALSE)),ISBLANK(VLOOKUP($E476&amp;$D$85&amp;$D$86,'CCG data'!$A:$AD,'CCG data'!T$3,FALSE))),"",VLOOKUP($E476&amp;$D$85&amp;$D$86,'CCG data'!$A:$AD,'CCG data'!T$3,FALSE))</f>
        <v>10.1</v>
      </c>
      <c r="K476" s="373"/>
      <c r="L476" s="373">
        <f>IF(OR(ISERROR(VLOOKUP($E476&amp;$D$85&amp;$D$86,'CCG data'!$A:$AD,'CCG data'!U$3,FALSE)),ISBLANK(VLOOKUP($E476&amp;$D$85&amp;$D$86,'CCG data'!$A:$AD,'CCG data'!U$3,FALSE))),"",VLOOKUP($E476&amp;$D$85&amp;$D$86,'CCG data'!$A:$AD,'CCG data'!U$3,FALSE))</f>
        <v>23.2</v>
      </c>
      <c r="M476" s="374"/>
      <c r="N476" s="303">
        <f>IF(OR(ISERROR(VLOOKUP($E476&amp;$D$85&amp;$D$86,'CCG data'!$A:$AD,'CCG data'!G$3,FALSE)),ISBLANK(VLOOKUP($E476&amp;$D$85&amp;$D$86,'CCG data'!$A:$AD,'CCG data'!G$3,FALSE))),"",VLOOKUP($E476&amp;$D$85&amp;$D$86,'CCG data'!$A:$AD,'CCG data'!G$3,FALSE))</f>
        <v>893</v>
      </c>
      <c r="P476" s="354" t="str">
        <f>IF(OR(ISERROR(VLOOKUP($E476&amp;$D$85&amp;$D$86,'CCG data'!$A:$AD,'CCG data'!B$3,FALSE)),ISBLANK(VLOOKUP($E476&amp;$D$85&amp;$D$86,'CCG data'!$A:$AD,'CCG data'!B$3,FALSE))),"",VLOOKUP($E476&amp;$D$85&amp;$D$86,'CCG data'!$A:$AD,'CCG data'!B$3,FALSE))</f>
        <v/>
      </c>
      <c r="Q476" s="246"/>
      <c r="R476" s="246">
        <f>IF(OR(ISERROR(VLOOKUP($E476&amp;$D$85&amp;$D$86,'CCG data'!$A:$AD,'CCG data'!C$3,FALSE)),ISBLANK(VLOOKUP($E476&amp;$D$85&amp;$D$86,'CCG data'!$A:$AD,'CCG data'!C$3,FALSE))),"",VLOOKUP($E476&amp;$D$85&amp;$D$86,'CCG data'!$A:$AD,'CCG data'!C$3,FALSE))</f>
        <v>0.78387458006718924</v>
      </c>
      <c r="S476" s="246"/>
      <c r="T476" s="246">
        <f>IF(OR(ISERROR(VLOOKUP($E476&amp;$D$85&amp;$D$86,'CCG data'!$A:$AD,'CCG data'!D$3,FALSE)),ISBLANK(VLOOKUP($E476&amp;$D$85&amp;$D$86,'CCG data'!$A:$AD,'CCG data'!D$3,FALSE))),"",VLOOKUP($E476&amp;$D$85&amp;$D$86,'CCG data'!$A:$AD,'CCG data'!D$3,FALSE))</f>
        <v>5.7110862262038077E-2</v>
      </c>
      <c r="U476" s="246"/>
      <c r="V476" s="246">
        <f>IF(OR(ISERROR(VLOOKUP($E476&amp;$D$85&amp;$D$86,'CCG data'!$A:$AD,'CCG data'!E$3,FALSE)),ISBLANK(VLOOKUP($E476&amp;$D$85&amp;$D$86,'CCG data'!$A:$AD,'CCG data'!E$3,FALSE))),"",VLOOKUP($E476&amp;$D$85&amp;$D$86,'CCG data'!$A:$AD,'CCG data'!E$3,FALSE))</f>
        <v>0.15901455767077269</v>
      </c>
      <c r="W476" s="387"/>
      <c r="Z476" s="178">
        <f>IFERROR(VLOOKUP($E476&amp;$D$86, Outliers!$A$4:$P$214,13,FALSE),"0")</f>
        <v>1</v>
      </c>
      <c r="AA476" s="178">
        <f>IFERROR(VLOOKUP($E476&amp;$D$86, Outliers!$A$4:$P$214,14,FALSE),"0")</f>
        <v>1</v>
      </c>
      <c r="AB476" s="178">
        <f>IFERROR(VLOOKUP($E476&amp;$D$86, Outliers!$A$4:$P$214,15,FALSE),"0")</f>
        <v>1</v>
      </c>
    </row>
    <row r="477" spans="4:28" x14ac:dyDescent="0.25">
      <c r="D477" s="301"/>
      <c r="E477" s="107" t="s">
        <v>27</v>
      </c>
      <c r="F477" s="99" t="str">
        <f>IF(P476="","",VLOOKUP($E476&amp;$D$85&amp;$D$86,'CCG data'!$A:$AD,'CCG data'!W$3,FALSE))</f>
        <v/>
      </c>
      <c r="G477" s="100" t="str">
        <f>IF(P476="","",VLOOKUP($E476&amp;$D$85&amp;$D$86,'CCG data'!$A:$AD,'CCG data'!X$3,FALSE))</f>
        <v/>
      </c>
      <c r="H477" s="100">
        <f>IF(R476="","",VLOOKUP($E476&amp;$D$85&amp;$D$86,'CCG data'!$A:$AD,'CCG data'!Y$3,FALSE))</f>
        <v>104.8</v>
      </c>
      <c r="I477" s="100">
        <f>IF(R476="","",VLOOKUP($E476&amp;$D$85&amp;$D$86,'CCG data'!$A:$AD,'CCG data'!Z$3,FALSE))</f>
        <v>121.5</v>
      </c>
      <c r="J477" s="100">
        <f>IF(T476="","",VLOOKUP($E476&amp;$D$85&amp;$D$86,'CCG data'!$A:$AD,'CCG data'!AA$3,FALSE))</f>
        <v>7.3</v>
      </c>
      <c r="K477" s="100">
        <f>IF(T476="","",VLOOKUP($E476&amp;$D$85&amp;$D$86,'CCG data'!$A:$AD,'CCG data'!AB$3,FALSE))</f>
        <v>12.9</v>
      </c>
      <c r="L477" s="100">
        <f>IF(V476="","",VLOOKUP($E476&amp;$D$85&amp;$D$86,'CCG data'!$A:$AD,'CCG data'!AC$3,FALSE))</f>
        <v>19.399999999999999</v>
      </c>
      <c r="M477" s="100">
        <f>IF(V476="","",VLOOKUP($E476&amp;$D$85&amp;$D$86,'CCG data'!$A:$AD,'CCG data'!AD$3,FALSE))</f>
        <v>27.1</v>
      </c>
      <c r="N477" s="304"/>
      <c r="P477" s="162" t="str">
        <f>IF(P476="","",VLOOKUP($E476&amp;$D$85&amp;$D$86,'CCG data'!$A:$AD,'CCG data'!I$3,FALSE))</f>
        <v/>
      </c>
      <c r="Q477" s="15" t="str">
        <f>IF(P476="","",VLOOKUP($E476&amp;$D$85&amp;$D$86,'CCG data'!$A:$AD,'CCG data'!J$3,FALSE))</f>
        <v/>
      </c>
      <c r="R477" s="15">
        <f>IF(R476="","",VLOOKUP($E476&amp;$D$85&amp;$D$86,'CCG data'!$A:$AD,'CCG data'!K$3,FALSE))</f>
        <v>0.75600000000000001</v>
      </c>
      <c r="S477" s="15">
        <f>IF(R476="","",VLOOKUP($E476&amp;$D$85&amp;$D$86,'CCG data'!$A:$AD,'CCG data'!L$3,FALSE))</f>
        <v>0.81</v>
      </c>
      <c r="T477" s="15">
        <f>IF(T476="","",VLOOKUP($E476&amp;$D$85&amp;$D$86,'CCG data'!$A:$AD,'CCG data'!M$3,FALSE))</f>
        <v>4.3999999999999997E-2</v>
      </c>
      <c r="U477" s="15">
        <f>IF(T476="","",VLOOKUP($E476&amp;$D$85&amp;$D$86,'CCG data'!$A:$AD,'CCG data'!N$3,FALSE))</f>
        <v>7.3999999999999996E-2</v>
      </c>
      <c r="V477" s="15">
        <f>IF(V476="","",VLOOKUP($E476&amp;$D$85&amp;$D$86,'CCG data'!$A:$AD,'CCG data'!O$3,FALSE))</f>
        <v>0.13600000000000001</v>
      </c>
      <c r="W477" s="142">
        <f>IF(V476="","",VLOOKUP($E476&amp;$D$85&amp;$D$86,'CCG data'!$A:$AD,'CCG data'!P$3,FALSE))</f>
        <v>0.184</v>
      </c>
      <c r="Z477" s="178" t="str">
        <f>IFERROR(VLOOKUP($E477&amp;$D$86, Outliers!$A$4:$P$214,13,FALSE),"0")</f>
        <v>0</v>
      </c>
      <c r="AA477" s="178" t="str">
        <f>IFERROR(VLOOKUP($E477&amp;$D$86, Outliers!$A$4:$P$214,14,FALSE),"0")</f>
        <v>0</v>
      </c>
      <c r="AB477" s="178" t="str">
        <f>IFERROR(VLOOKUP($E477&amp;$D$86, Outliers!$A$4:$P$214,15,FALSE),"0")</f>
        <v>0</v>
      </c>
    </row>
    <row r="478" spans="4:28" ht="15.75" x14ac:dyDescent="0.25">
      <c r="D478" s="301"/>
      <c r="E478" s="108" t="s">
        <v>316</v>
      </c>
      <c r="F478" s="372" t="str">
        <f>IF(OR(ISERROR(VLOOKUP($E478&amp;$D$85&amp;$D$86,'CCG data'!$A:$AD,'CCG data'!R$3,FALSE)),ISBLANK(VLOOKUP($E478&amp;$D$85&amp;$D$86,'CCG data'!$A:$AD,'CCG data'!R$3,FALSE))),"",VLOOKUP($E478&amp;$D$85&amp;$D$86,'CCG data'!$A:$AD,'CCG data'!R$3,FALSE))</f>
        <v/>
      </c>
      <c r="G478" s="373"/>
      <c r="H478" s="373">
        <f>IF(OR(ISERROR(VLOOKUP($E478&amp;$D$85&amp;$D$86,'CCG data'!$A:$AD,'CCG data'!S$3,FALSE)),ISBLANK(VLOOKUP($E478&amp;$D$85&amp;$D$86,'CCG data'!$A:$AD,'CCG data'!S$3,FALSE))),"",VLOOKUP($E478&amp;$D$85&amp;$D$86,'CCG data'!$A:$AD,'CCG data'!S$3,FALSE))</f>
        <v>145.80000000000001</v>
      </c>
      <c r="I478" s="373"/>
      <c r="J478" s="373">
        <f>IF(OR(ISERROR(VLOOKUP($E478&amp;$D$85&amp;$D$86,'CCG data'!$A:$AD,'CCG data'!T$3,FALSE)),ISBLANK(VLOOKUP($E478&amp;$D$85&amp;$D$86,'CCG data'!$A:$AD,'CCG data'!T$3,FALSE))),"",VLOOKUP($E478&amp;$D$85&amp;$D$86,'CCG data'!$A:$AD,'CCG data'!T$3,FALSE))</f>
        <v>17.899999999999999</v>
      </c>
      <c r="K478" s="373"/>
      <c r="L478" s="373">
        <f>IF(OR(ISERROR(VLOOKUP($E478&amp;$D$85&amp;$D$86,'CCG data'!$A:$AD,'CCG data'!U$3,FALSE)),ISBLANK(VLOOKUP($E478&amp;$D$85&amp;$D$86,'CCG data'!$A:$AD,'CCG data'!U$3,FALSE))),"",VLOOKUP($E478&amp;$D$85&amp;$D$86,'CCG data'!$A:$AD,'CCG data'!U$3,FALSE))</f>
        <v>29.1</v>
      </c>
      <c r="M478" s="374"/>
      <c r="N478" s="303">
        <f>IF(OR(ISERROR(VLOOKUP($E478&amp;$D$85&amp;$D$86,'CCG data'!$A:$AD,'CCG data'!G$3,FALSE)),ISBLANK(VLOOKUP($E478&amp;$D$85&amp;$D$86,'CCG data'!$A:$AD,'CCG data'!G$3,FALSE))),"",VLOOKUP($E478&amp;$D$85&amp;$D$86,'CCG data'!$A:$AD,'CCG data'!G$3,FALSE))</f>
        <v>1540</v>
      </c>
      <c r="P478" s="354" t="str">
        <f>IF(OR(ISERROR(VLOOKUP($E478&amp;$D$85&amp;$D$86,'CCG data'!$A:$AD,'CCG data'!B$3,FALSE)),ISBLANK(VLOOKUP($E478&amp;$D$85&amp;$D$86,'CCG data'!$A:$AD,'CCG data'!B$3,FALSE))),"",VLOOKUP($E478&amp;$D$85&amp;$D$86,'CCG data'!$A:$AD,'CCG data'!B$3,FALSE))</f>
        <v/>
      </c>
      <c r="Q478" s="246"/>
      <c r="R478" s="246">
        <f>IF(OR(ISERROR(VLOOKUP($E478&amp;$D$85&amp;$D$86,'CCG data'!$A:$AD,'CCG data'!C$3,FALSE)),ISBLANK(VLOOKUP($E478&amp;$D$85&amp;$D$86,'CCG data'!$A:$AD,'CCG data'!C$3,FALSE))),"",VLOOKUP($E478&amp;$D$85&amp;$D$86,'CCG data'!$A:$AD,'CCG data'!C$3,FALSE))</f>
        <v>0.76103896103896107</v>
      </c>
      <c r="S478" s="246"/>
      <c r="T478" s="246">
        <f>IF(OR(ISERROR(VLOOKUP($E478&amp;$D$85&amp;$D$86,'CCG data'!$A:$AD,'CCG data'!D$3,FALSE)),ISBLANK(VLOOKUP($E478&amp;$D$85&amp;$D$86,'CCG data'!$A:$AD,'CCG data'!D$3,FALSE))),"",VLOOKUP($E478&amp;$D$85&amp;$D$86,'CCG data'!$A:$AD,'CCG data'!D$3,FALSE))</f>
        <v>8.5714285714285715E-2</v>
      </c>
      <c r="U478" s="246"/>
      <c r="V478" s="246">
        <f>IF(OR(ISERROR(VLOOKUP($E478&amp;$D$85&amp;$D$86,'CCG data'!$A:$AD,'CCG data'!E$3,FALSE)),ISBLANK(VLOOKUP($E478&amp;$D$85&amp;$D$86,'CCG data'!$A:$AD,'CCG data'!E$3,FALSE))),"",VLOOKUP($E478&amp;$D$85&amp;$D$86,'CCG data'!$A:$AD,'CCG data'!E$3,FALSE))</f>
        <v>0.15324675324675324</v>
      </c>
      <c r="W478" s="387"/>
      <c r="Z478" s="178">
        <f>IFERROR(VLOOKUP($E478&amp;$D$86, Outliers!$A$4:$P$214,13,FALSE),"0")</f>
        <v>1</v>
      </c>
      <c r="AA478" s="178">
        <f>IFERROR(VLOOKUP($E478&amp;$D$86, Outliers!$A$4:$P$214,14,FALSE),"0")</f>
        <v>0</v>
      </c>
      <c r="AB478" s="178">
        <f>IFERROR(VLOOKUP($E478&amp;$D$86, Outliers!$A$4:$P$214,15,FALSE),"0")</f>
        <v>0</v>
      </c>
    </row>
    <row r="479" spans="4:28" x14ac:dyDescent="0.25">
      <c r="D479" s="301"/>
      <c r="E479" s="107" t="s">
        <v>27</v>
      </c>
      <c r="F479" s="99" t="str">
        <f>IF(P478="","",VLOOKUP($E478&amp;$D$85&amp;$D$86,'CCG data'!$A:$AD,'CCG data'!W$3,FALSE))</f>
        <v/>
      </c>
      <c r="G479" s="100" t="str">
        <f>IF(P478="","",VLOOKUP($E478&amp;$D$85&amp;$D$86,'CCG data'!$A:$AD,'CCG data'!X$3,FALSE))</f>
        <v/>
      </c>
      <c r="H479" s="100">
        <f>IF(R478="","",VLOOKUP($E478&amp;$D$85&amp;$D$86,'CCG data'!$A:$AD,'CCG data'!Y$3,FALSE))</f>
        <v>137.4</v>
      </c>
      <c r="I479" s="100">
        <f>IF(R478="","",VLOOKUP($E478&amp;$D$85&amp;$D$86,'CCG data'!$A:$AD,'CCG data'!Z$3,FALSE))</f>
        <v>154.1</v>
      </c>
      <c r="J479" s="100">
        <f>IF(T478="","",VLOOKUP($E478&amp;$D$85&amp;$D$86,'CCG data'!$A:$AD,'CCG data'!AA$3,FALSE))</f>
        <v>14.9</v>
      </c>
      <c r="K479" s="100">
        <f>IF(T478="","",VLOOKUP($E478&amp;$D$85&amp;$D$86,'CCG data'!$A:$AD,'CCG data'!AB$3,FALSE))</f>
        <v>21</v>
      </c>
      <c r="L479" s="100">
        <f>IF(V478="","",VLOOKUP($E478&amp;$D$85&amp;$D$86,'CCG data'!$A:$AD,'CCG data'!AC$3,FALSE))</f>
        <v>25.4</v>
      </c>
      <c r="M479" s="100">
        <f>IF(V478="","",VLOOKUP($E478&amp;$D$85&amp;$D$86,'CCG data'!$A:$AD,'CCG data'!AD$3,FALSE))</f>
        <v>32.799999999999997</v>
      </c>
      <c r="N479" s="304"/>
      <c r="P479" s="162" t="str">
        <f>IF(P478="","",VLOOKUP($E478&amp;$D$85&amp;$D$86,'CCG data'!$A:$AD,'CCG data'!I$3,FALSE))</f>
        <v/>
      </c>
      <c r="Q479" s="15" t="str">
        <f>IF(P478="","",VLOOKUP($E478&amp;$D$85&amp;$D$86,'CCG data'!$A:$AD,'CCG data'!J$3,FALSE))</f>
        <v/>
      </c>
      <c r="R479" s="15">
        <f>IF(R478="","",VLOOKUP($E478&amp;$D$85&amp;$D$86,'CCG data'!$A:$AD,'CCG data'!K$3,FALSE))</f>
        <v>0.73899999999999999</v>
      </c>
      <c r="S479" s="15">
        <f>IF(R478="","",VLOOKUP($E478&amp;$D$85&amp;$D$86,'CCG data'!$A:$AD,'CCG data'!L$3,FALSE))</f>
        <v>0.78200000000000003</v>
      </c>
      <c r="T479" s="15">
        <f>IF(T478="","",VLOOKUP($E478&amp;$D$85&amp;$D$86,'CCG data'!$A:$AD,'CCG data'!M$3,FALSE))</f>
        <v>7.2999999999999995E-2</v>
      </c>
      <c r="U479" s="15">
        <f>IF(T478="","",VLOOKUP($E478&amp;$D$85&amp;$D$86,'CCG data'!$A:$AD,'CCG data'!N$3,FALSE))</f>
        <v>0.10100000000000001</v>
      </c>
      <c r="V479" s="15">
        <f>IF(V478="","",VLOOKUP($E478&amp;$D$85&amp;$D$86,'CCG data'!$A:$AD,'CCG data'!O$3,FALSE))</f>
        <v>0.13600000000000001</v>
      </c>
      <c r="W479" s="142">
        <f>IF(V478="","",VLOOKUP($E478&amp;$D$85&amp;$D$86,'CCG data'!$A:$AD,'CCG data'!P$3,FALSE))</f>
        <v>0.17199999999999999</v>
      </c>
      <c r="Z479" s="178" t="str">
        <f>IFERROR(VLOOKUP($E479&amp;$D$86, Outliers!$A$4:$P$214,13,FALSE),"0")</f>
        <v>0</v>
      </c>
      <c r="AA479" s="178" t="str">
        <f>IFERROR(VLOOKUP($E479&amp;$D$86, Outliers!$A$4:$P$214,14,FALSE),"0")</f>
        <v>0</v>
      </c>
      <c r="AB479" s="178" t="str">
        <f>IFERROR(VLOOKUP($E479&amp;$D$86, Outliers!$A$4:$P$214,15,FALSE),"0")</f>
        <v>0</v>
      </c>
    </row>
    <row r="480" spans="4:28" ht="15.75" x14ac:dyDescent="0.25">
      <c r="D480" s="301"/>
      <c r="E480" s="108" t="s">
        <v>317</v>
      </c>
      <c r="F480" s="372" t="str">
        <f>IF(OR(ISERROR(VLOOKUP($E480&amp;$D$85&amp;$D$86,'CCG data'!$A:$AD,'CCG data'!R$3,FALSE)),ISBLANK(VLOOKUP($E480&amp;$D$85&amp;$D$86,'CCG data'!$A:$AD,'CCG data'!R$3,FALSE))),"",VLOOKUP($E480&amp;$D$85&amp;$D$86,'CCG data'!$A:$AD,'CCG data'!R$3,FALSE))</f>
        <v/>
      </c>
      <c r="G480" s="373"/>
      <c r="H480" s="373">
        <f>IF(OR(ISERROR(VLOOKUP($E480&amp;$D$85&amp;$D$86,'CCG data'!$A:$AD,'CCG data'!S$3,FALSE)),ISBLANK(VLOOKUP($E480&amp;$D$85&amp;$D$86,'CCG data'!$A:$AD,'CCG data'!S$3,FALSE))),"",VLOOKUP($E480&amp;$D$85&amp;$D$86,'CCG data'!$A:$AD,'CCG data'!S$3,FALSE))</f>
        <v>152.69999999999999</v>
      </c>
      <c r="I480" s="373"/>
      <c r="J480" s="373">
        <f>IF(OR(ISERROR(VLOOKUP($E480&amp;$D$85&amp;$D$86,'CCG data'!$A:$AD,'CCG data'!T$3,FALSE)),ISBLANK(VLOOKUP($E480&amp;$D$85&amp;$D$86,'CCG data'!$A:$AD,'CCG data'!T$3,FALSE))),"",VLOOKUP($E480&amp;$D$85&amp;$D$86,'CCG data'!$A:$AD,'CCG data'!T$3,FALSE))</f>
        <v>13.1</v>
      </c>
      <c r="K480" s="373"/>
      <c r="L480" s="373">
        <f>IF(OR(ISERROR(VLOOKUP($E480&amp;$D$85&amp;$D$86,'CCG data'!$A:$AD,'CCG data'!U$3,FALSE)),ISBLANK(VLOOKUP($E480&amp;$D$85&amp;$D$86,'CCG data'!$A:$AD,'CCG data'!U$3,FALSE))),"",VLOOKUP($E480&amp;$D$85&amp;$D$86,'CCG data'!$A:$AD,'CCG data'!U$3,FALSE))</f>
        <v>37.5</v>
      </c>
      <c r="M480" s="374"/>
      <c r="N480" s="303">
        <f>IF(OR(ISERROR(VLOOKUP($E480&amp;$D$85&amp;$D$86,'CCG data'!$A:$AD,'CCG data'!G$3,FALSE)),ISBLANK(VLOOKUP($E480&amp;$D$85&amp;$D$86,'CCG data'!$A:$AD,'CCG data'!G$3,FALSE))),"",VLOOKUP($E480&amp;$D$85&amp;$D$86,'CCG data'!$A:$AD,'CCG data'!G$3,FALSE))</f>
        <v>1843</v>
      </c>
      <c r="P480" s="354" t="str">
        <f>IF(OR(ISERROR(VLOOKUP($E480&amp;$D$85&amp;$D$86,'CCG data'!$A:$AD,'CCG data'!B$3,FALSE)),ISBLANK(VLOOKUP($E480&amp;$D$85&amp;$D$86,'CCG data'!$A:$AD,'CCG data'!B$3,FALSE))),"",VLOOKUP($E480&amp;$D$85&amp;$D$86,'CCG data'!$A:$AD,'CCG data'!B$3,FALSE))</f>
        <v/>
      </c>
      <c r="Q480" s="246"/>
      <c r="R480" s="246">
        <f>IF(OR(ISERROR(VLOOKUP($E480&amp;$D$85&amp;$D$86,'CCG data'!$A:$AD,'CCG data'!C$3,FALSE)),ISBLANK(VLOOKUP($E480&amp;$D$85&amp;$D$86,'CCG data'!$A:$AD,'CCG data'!C$3,FALSE))),"",VLOOKUP($E480&amp;$D$85&amp;$D$86,'CCG data'!$A:$AD,'CCG data'!C$3,FALSE))</f>
        <v>0.75094953879544224</v>
      </c>
      <c r="S480" s="246"/>
      <c r="T480" s="246">
        <f>IF(OR(ISERROR(VLOOKUP($E480&amp;$D$85&amp;$D$86,'CCG data'!$A:$AD,'CCG data'!D$3,FALSE)),ISBLANK(VLOOKUP($E480&amp;$D$85&amp;$D$86,'CCG data'!$A:$AD,'CCG data'!D$3,FALSE))),"",VLOOKUP($E480&amp;$D$85&amp;$D$86,'CCG data'!$A:$AD,'CCG data'!D$3,FALSE))</f>
        <v>6.0770482908301685E-2</v>
      </c>
      <c r="U480" s="246"/>
      <c r="V480" s="246">
        <f>IF(OR(ISERROR(VLOOKUP($E480&amp;$D$85&amp;$D$86,'CCG data'!$A:$AD,'CCG data'!E$3,FALSE)),ISBLANK(VLOOKUP($E480&amp;$D$85&amp;$D$86,'CCG data'!$A:$AD,'CCG data'!E$3,FALSE))),"",VLOOKUP($E480&amp;$D$85&amp;$D$86,'CCG data'!$A:$AD,'CCG data'!E$3,FALSE))</f>
        <v>0.18827997829625612</v>
      </c>
      <c r="W480" s="387"/>
      <c r="Z480" s="178">
        <f>IFERROR(VLOOKUP($E480&amp;$D$86, Outliers!$A$4:$P$214,13,FALSE),"0")</f>
        <v>1</v>
      </c>
      <c r="AA480" s="178">
        <f>IFERROR(VLOOKUP($E480&amp;$D$86, Outliers!$A$4:$P$214,14,FALSE),"0")</f>
        <v>0</v>
      </c>
      <c r="AB480" s="178">
        <f>IFERROR(VLOOKUP($E480&amp;$D$86, Outliers!$A$4:$P$214,15,FALSE),"0")</f>
        <v>1</v>
      </c>
    </row>
    <row r="481" spans="4:28" x14ac:dyDescent="0.25">
      <c r="D481" s="301"/>
      <c r="E481" s="107" t="s">
        <v>27</v>
      </c>
      <c r="F481" s="99" t="str">
        <f>IF(P480="","",VLOOKUP($E480&amp;$D$85&amp;$D$86,'CCG data'!$A:$AD,'CCG data'!W$3,FALSE))</f>
        <v/>
      </c>
      <c r="G481" s="100" t="str">
        <f>IF(P480="","",VLOOKUP($E480&amp;$D$85&amp;$D$86,'CCG data'!$A:$AD,'CCG data'!X$3,FALSE))</f>
        <v/>
      </c>
      <c r="H481" s="100">
        <f>IF(R480="","",VLOOKUP($E480&amp;$D$85&amp;$D$86,'CCG data'!$A:$AD,'CCG data'!Y$3,FALSE))</f>
        <v>144.6</v>
      </c>
      <c r="I481" s="100">
        <f>IF(R480="","",VLOOKUP($E480&amp;$D$85&amp;$D$86,'CCG data'!$A:$AD,'CCG data'!Z$3,FALSE))</f>
        <v>160.69999999999999</v>
      </c>
      <c r="J481" s="100">
        <f>IF(T480="","",VLOOKUP($E480&amp;$D$85&amp;$D$86,'CCG data'!$A:$AD,'CCG data'!AA$3,FALSE))</f>
        <v>10.7</v>
      </c>
      <c r="K481" s="100">
        <f>IF(T480="","",VLOOKUP($E480&amp;$D$85&amp;$D$86,'CCG data'!$A:$AD,'CCG data'!AB$3,FALSE))</f>
        <v>15.6</v>
      </c>
      <c r="L481" s="100">
        <f>IF(V480="","",VLOOKUP($E480&amp;$D$85&amp;$D$86,'CCG data'!$A:$AD,'CCG data'!AC$3,FALSE))</f>
        <v>33.6</v>
      </c>
      <c r="M481" s="100">
        <f>IF(V480="","",VLOOKUP($E480&amp;$D$85&amp;$D$86,'CCG data'!$A:$AD,'CCG data'!AD$3,FALSE))</f>
        <v>41.5</v>
      </c>
      <c r="N481" s="304"/>
      <c r="P481" s="162" t="str">
        <f>IF(P480="","",VLOOKUP($E480&amp;$D$85&amp;$D$86,'CCG data'!$A:$AD,'CCG data'!I$3,FALSE))</f>
        <v/>
      </c>
      <c r="Q481" s="15" t="str">
        <f>IF(P480="","",VLOOKUP($E480&amp;$D$85&amp;$D$86,'CCG data'!$A:$AD,'CCG data'!J$3,FALSE))</f>
        <v/>
      </c>
      <c r="R481" s="15">
        <f>IF(R480="","",VLOOKUP($E480&amp;$D$85&amp;$D$86,'CCG data'!$A:$AD,'CCG data'!K$3,FALSE))</f>
        <v>0.73099999999999998</v>
      </c>
      <c r="S481" s="15">
        <f>IF(R480="","",VLOOKUP($E480&amp;$D$85&amp;$D$86,'CCG data'!$A:$AD,'CCG data'!L$3,FALSE))</f>
        <v>0.77</v>
      </c>
      <c r="T481" s="15">
        <f>IF(T480="","",VLOOKUP($E480&amp;$D$85&amp;$D$86,'CCG data'!$A:$AD,'CCG data'!M$3,FALSE))</f>
        <v>5.0999999999999997E-2</v>
      </c>
      <c r="U481" s="15">
        <f>IF(T480="","",VLOOKUP($E480&amp;$D$85&amp;$D$86,'CCG data'!$A:$AD,'CCG data'!N$3,FALSE))</f>
        <v>7.2999999999999995E-2</v>
      </c>
      <c r="V481" s="15">
        <f>IF(V480="","",VLOOKUP($E480&amp;$D$85&amp;$D$86,'CCG data'!$A:$AD,'CCG data'!O$3,FALSE))</f>
        <v>0.17100000000000001</v>
      </c>
      <c r="W481" s="142">
        <f>IF(V480="","",VLOOKUP($E480&amp;$D$85&amp;$D$86,'CCG data'!$A:$AD,'CCG data'!P$3,FALSE))</f>
        <v>0.20699999999999999</v>
      </c>
      <c r="Z481" s="178" t="str">
        <f>IFERROR(VLOOKUP($E481&amp;$D$86, Outliers!$A$4:$P$214,13,FALSE),"0")</f>
        <v>0</v>
      </c>
      <c r="AA481" s="178" t="str">
        <f>IFERROR(VLOOKUP($E481&amp;$D$86, Outliers!$A$4:$P$214,14,FALSE),"0")</f>
        <v>0</v>
      </c>
      <c r="AB481" s="178" t="str">
        <f>IFERROR(VLOOKUP($E481&amp;$D$86, Outliers!$A$4:$P$214,15,FALSE),"0")</f>
        <v>0</v>
      </c>
    </row>
    <row r="482" spans="4:28" ht="15.75" x14ac:dyDescent="0.25">
      <c r="D482" s="301"/>
      <c r="E482" s="108" t="s">
        <v>318</v>
      </c>
      <c r="F482" s="372" t="str">
        <f>IF(OR(ISERROR(VLOOKUP($E482&amp;$D$85&amp;$D$86,'CCG data'!$A:$AD,'CCG data'!R$3,FALSE)),ISBLANK(VLOOKUP($E482&amp;$D$85&amp;$D$86,'CCG data'!$A:$AD,'CCG data'!R$3,FALSE))),"",VLOOKUP($E482&amp;$D$85&amp;$D$86,'CCG data'!$A:$AD,'CCG data'!R$3,FALSE))</f>
        <v/>
      </c>
      <c r="G482" s="373"/>
      <c r="H482" s="373">
        <f>IF(OR(ISERROR(VLOOKUP($E482&amp;$D$85&amp;$D$86,'CCG data'!$A:$AD,'CCG data'!S$3,FALSE)),ISBLANK(VLOOKUP($E482&amp;$D$85&amp;$D$86,'CCG data'!$A:$AD,'CCG data'!S$3,FALSE))),"",VLOOKUP($E482&amp;$D$85&amp;$D$86,'CCG data'!$A:$AD,'CCG data'!S$3,FALSE))</f>
        <v>134.19999999999999</v>
      </c>
      <c r="I482" s="373"/>
      <c r="J482" s="373">
        <f>IF(OR(ISERROR(VLOOKUP($E482&amp;$D$85&amp;$D$86,'CCG data'!$A:$AD,'CCG data'!T$3,FALSE)),ISBLANK(VLOOKUP($E482&amp;$D$85&amp;$D$86,'CCG data'!$A:$AD,'CCG data'!T$3,FALSE))),"",VLOOKUP($E482&amp;$D$85&amp;$D$86,'CCG data'!$A:$AD,'CCG data'!T$3,FALSE))</f>
        <v>18.399999999999999</v>
      </c>
      <c r="K482" s="373"/>
      <c r="L482" s="373">
        <f>IF(OR(ISERROR(VLOOKUP($E482&amp;$D$85&amp;$D$86,'CCG data'!$A:$AD,'CCG data'!U$3,FALSE)),ISBLANK(VLOOKUP($E482&amp;$D$85&amp;$D$86,'CCG data'!$A:$AD,'CCG data'!U$3,FALSE))),"",VLOOKUP($E482&amp;$D$85&amp;$D$86,'CCG data'!$A:$AD,'CCG data'!U$3,FALSE))</f>
        <v>33.299999999999997</v>
      </c>
      <c r="M482" s="374"/>
      <c r="N482" s="303">
        <f>IF(OR(ISERROR(VLOOKUP($E482&amp;$D$85&amp;$D$86,'CCG data'!$A:$AD,'CCG data'!G$3,FALSE)),ISBLANK(VLOOKUP($E482&amp;$D$85&amp;$D$86,'CCG data'!$A:$AD,'CCG data'!G$3,FALSE))),"",VLOOKUP($E482&amp;$D$85&amp;$D$86,'CCG data'!$A:$AD,'CCG data'!G$3,FALSE))</f>
        <v>3703</v>
      </c>
      <c r="P482" s="354" t="str">
        <f>IF(OR(ISERROR(VLOOKUP($E482&amp;$D$85&amp;$D$86,'CCG data'!$A:$AD,'CCG data'!B$3,FALSE)),ISBLANK(VLOOKUP($E482&amp;$D$85&amp;$D$86,'CCG data'!$A:$AD,'CCG data'!B$3,FALSE))),"",VLOOKUP($E482&amp;$D$85&amp;$D$86,'CCG data'!$A:$AD,'CCG data'!B$3,FALSE))</f>
        <v/>
      </c>
      <c r="Q482" s="246"/>
      <c r="R482" s="246">
        <f>IF(OR(ISERROR(VLOOKUP($E482&amp;$D$85&amp;$D$86,'CCG data'!$A:$AD,'CCG data'!C$3,FALSE)),ISBLANK(VLOOKUP($E482&amp;$D$85&amp;$D$86,'CCG data'!$A:$AD,'CCG data'!C$3,FALSE))),"",VLOOKUP($E482&amp;$D$85&amp;$D$86,'CCG data'!$A:$AD,'CCG data'!C$3,FALSE))</f>
        <v>0.72643802322441264</v>
      </c>
      <c r="S482" s="246"/>
      <c r="T482" s="246">
        <f>IF(OR(ISERROR(VLOOKUP($E482&amp;$D$85&amp;$D$86,'CCG data'!$A:$AD,'CCG data'!D$3,FALSE)),ISBLANK(VLOOKUP($E482&amp;$D$85&amp;$D$86,'CCG data'!$A:$AD,'CCG data'!D$3,FALSE))),"",VLOOKUP($E482&amp;$D$85&amp;$D$86,'CCG data'!$A:$AD,'CCG data'!D$3,FALSE))</f>
        <v>9.3437753173102892E-2</v>
      </c>
      <c r="U482" s="246"/>
      <c r="V482" s="246">
        <f>IF(OR(ISERROR(VLOOKUP($E482&amp;$D$85&amp;$D$86,'CCG data'!$A:$AD,'CCG data'!E$3,FALSE)),ISBLANK(VLOOKUP($E482&amp;$D$85&amp;$D$86,'CCG data'!$A:$AD,'CCG data'!E$3,FALSE))),"",VLOOKUP($E482&amp;$D$85&amp;$D$86,'CCG data'!$A:$AD,'CCG data'!E$3,FALSE))</f>
        <v>0.18012422360248448</v>
      </c>
      <c r="W482" s="387"/>
      <c r="Z482" s="178">
        <f>IFERROR(VLOOKUP($E482&amp;$D$86, Outliers!$A$4:$P$214,13,FALSE),"0")</f>
        <v>0</v>
      </c>
      <c r="AA482" s="178">
        <f>IFERROR(VLOOKUP($E482&amp;$D$86, Outliers!$A$4:$P$214,14,FALSE),"0")</f>
        <v>0</v>
      </c>
      <c r="AB482" s="178">
        <f>IFERROR(VLOOKUP($E482&amp;$D$86, Outliers!$A$4:$P$214,15,FALSE),"0")</f>
        <v>0</v>
      </c>
    </row>
    <row r="483" spans="4:28" x14ac:dyDescent="0.25">
      <c r="D483" s="301"/>
      <c r="E483" s="107" t="s">
        <v>27</v>
      </c>
      <c r="F483" s="99" t="str">
        <f>IF(P482="","",VLOOKUP($E482&amp;$D$85&amp;$D$86,'CCG data'!$A:$AD,'CCG data'!W$3,FALSE))</f>
        <v/>
      </c>
      <c r="G483" s="100" t="str">
        <f>IF(P482="","",VLOOKUP($E482&amp;$D$85&amp;$D$86,'CCG data'!$A:$AD,'CCG data'!X$3,FALSE))</f>
        <v/>
      </c>
      <c r="H483" s="100">
        <f>IF(R482="","",VLOOKUP($E482&amp;$D$85&amp;$D$86,'CCG data'!$A:$AD,'CCG data'!Y$3,FALSE))</f>
        <v>129.1</v>
      </c>
      <c r="I483" s="100">
        <f>IF(R482="","",VLOOKUP($E482&amp;$D$85&amp;$D$86,'CCG data'!$A:$AD,'CCG data'!Z$3,FALSE))</f>
        <v>139.19999999999999</v>
      </c>
      <c r="J483" s="100">
        <f>IF(T482="","",VLOOKUP($E482&amp;$D$85&amp;$D$86,'CCG data'!$A:$AD,'CCG data'!AA$3,FALSE))</f>
        <v>16.5</v>
      </c>
      <c r="K483" s="100">
        <f>IF(T482="","",VLOOKUP($E482&amp;$D$85&amp;$D$86,'CCG data'!$A:$AD,'CCG data'!AB$3,FALSE))</f>
        <v>20.3</v>
      </c>
      <c r="L483" s="100">
        <f>IF(V482="","",VLOOKUP($E482&amp;$D$85&amp;$D$86,'CCG data'!$A:$AD,'CCG data'!AC$3,FALSE))</f>
        <v>30.7</v>
      </c>
      <c r="M483" s="100">
        <f>IF(V482="","",VLOOKUP($E482&amp;$D$85&amp;$D$86,'CCG data'!$A:$AD,'CCG data'!AD$3,FALSE))</f>
        <v>35.799999999999997</v>
      </c>
      <c r="N483" s="304"/>
      <c r="P483" s="162" t="str">
        <f>IF(P482="","",VLOOKUP($E482&amp;$D$85&amp;$D$86,'CCG data'!$A:$AD,'CCG data'!I$3,FALSE))</f>
        <v/>
      </c>
      <c r="Q483" s="15" t="str">
        <f>IF(P482="","",VLOOKUP($E482&amp;$D$85&amp;$D$86,'CCG data'!$A:$AD,'CCG data'!J$3,FALSE))</f>
        <v/>
      </c>
      <c r="R483" s="15">
        <f>IF(R482="","",VLOOKUP($E482&amp;$D$85&amp;$D$86,'CCG data'!$A:$AD,'CCG data'!K$3,FALSE))</f>
        <v>0.71199999999999997</v>
      </c>
      <c r="S483" s="15">
        <f>IF(R482="","",VLOOKUP($E482&amp;$D$85&amp;$D$86,'CCG data'!$A:$AD,'CCG data'!L$3,FALSE))</f>
        <v>0.74099999999999999</v>
      </c>
      <c r="T483" s="15">
        <f>IF(T482="","",VLOOKUP($E482&amp;$D$85&amp;$D$86,'CCG data'!$A:$AD,'CCG data'!M$3,FALSE))</f>
        <v>8.4000000000000005E-2</v>
      </c>
      <c r="U483" s="15">
        <f>IF(T482="","",VLOOKUP($E482&amp;$D$85&amp;$D$86,'CCG data'!$A:$AD,'CCG data'!N$3,FALSE))</f>
        <v>0.10299999999999999</v>
      </c>
      <c r="V483" s="15">
        <f>IF(V482="","",VLOOKUP($E482&amp;$D$85&amp;$D$86,'CCG data'!$A:$AD,'CCG data'!O$3,FALSE))</f>
        <v>0.16800000000000001</v>
      </c>
      <c r="W483" s="142">
        <f>IF(V482="","",VLOOKUP($E482&amp;$D$85&amp;$D$86,'CCG data'!$A:$AD,'CCG data'!P$3,FALSE))</f>
        <v>0.193</v>
      </c>
      <c r="Z483" s="178" t="str">
        <f>IFERROR(VLOOKUP($E483&amp;$D$86, Outliers!$A$4:$P$214,13,FALSE),"0")</f>
        <v>0</v>
      </c>
      <c r="AA483" s="178" t="str">
        <f>IFERROR(VLOOKUP($E483&amp;$D$86, Outliers!$A$4:$P$214,14,FALSE),"0")</f>
        <v>0</v>
      </c>
      <c r="AB483" s="178" t="str">
        <f>IFERROR(VLOOKUP($E483&amp;$D$86, Outliers!$A$4:$P$214,15,FALSE),"0")</f>
        <v>0</v>
      </c>
    </row>
    <row r="484" spans="4:28" ht="15.75" x14ac:dyDescent="0.25">
      <c r="D484" s="301"/>
      <c r="E484" s="108" t="s">
        <v>319</v>
      </c>
      <c r="F484" s="372" t="str">
        <f>IF(OR(ISERROR(VLOOKUP($E484&amp;$D$85&amp;$D$86,'CCG data'!$A:$AD,'CCG data'!R$3,FALSE)),ISBLANK(VLOOKUP($E484&amp;$D$85&amp;$D$86,'CCG data'!$A:$AD,'CCG data'!R$3,FALSE))),"",VLOOKUP($E484&amp;$D$85&amp;$D$86,'CCG data'!$A:$AD,'CCG data'!R$3,FALSE))</f>
        <v/>
      </c>
      <c r="G484" s="373"/>
      <c r="H484" s="373">
        <f>IF(OR(ISERROR(VLOOKUP($E484&amp;$D$85&amp;$D$86,'CCG data'!$A:$AD,'CCG data'!S$3,FALSE)),ISBLANK(VLOOKUP($E484&amp;$D$85&amp;$D$86,'CCG data'!$A:$AD,'CCG data'!S$3,FALSE))),"",VLOOKUP($E484&amp;$D$85&amp;$D$86,'CCG data'!$A:$AD,'CCG data'!S$3,FALSE))</f>
        <v>136.9</v>
      </c>
      <c r="I484" s="373"/>
      <c r="J484" s="373">
        <f>IF(OR(ISERROR(VLOOKUP($E484&amp;$D$85&amp;$D$86,'CCG data'!$A:$AD,'CCG data'!T$3,FALSE)),ISBLANK(VLOOKUP($E484&amp;$D$85&amp;$D$86,'CCG data'!$A:$AD,'CCG data'!T$3,FALSE))),"",VLOOKUP($E484&amp;$D$85&amp;$D$86,'CCG data'!$A:$AD,'CCG data'!T$3,FALSE))</f>
        <v>15</v>
      </c>
      <c r="K484" s="373"/>
      <c r="L484" s="373">
        <f>IF(OR(ISERROR(VLOOKUP($E484&amp;$D$85&amp;$D$86,'CCG data'!$A:$AD,'CCG data'!U$3,FALSE)),ISBLANK(VLOOKUP($E484&amp;$D$85&amp;$D$86,'CCG data'!$A:$AD,'CCG data'!U$3,FALSE))),"",VLOOKUP($E484&amp;$D$85&amp;$D$86,'CCG data'!$A:$AD,'CCG data'!U$3,FALSE))</f>
        <v>26.8</v>
      </c>
      <c r="M484" s="374"/>
      <c r="N484" s="303">
        <f>IF(OR(ISERROR(VLOOKUP($E484&amp;$D$85&amp;$D$86,'CCG data'!$A:$AD,'CCG data'!G$3,FALSE)),ISBLANK(VLOOKUP($E484&amp;$D$85&amp;$D$86,'CCG data'!$A:$AD,'CCG data'!G$3,FALSE))),"",VLOOKUP($E484&amp;$D$85&amp;$D$86,'CCG data'!$A:$AD,'CCG data'!G$3,FALSE))</f>
        <v>2653</v>
      </c>
      <c r="P484" s="354" t="str">
        <f>IF(OR(ISERROR(VLOOKUP($E484&amp;$D$85&amp;$D$86,'CCG data'!$A:$AD,'CCG data'!B$3,FALSE)),ISBLANK(VLOOKUP($E484&amp;$D$85&amp;$D$86,'CCG data'!$A:$AD,'CCG data'!B$3,FALSE))),"",VLOOKUP($E484&amp;$D$85&amp;$D$86,'CCG data'!$A:$AD,'CCG data'!B$3,FALSE))</f>
        <v/>
      </c>
      <c r="Q484" s="246"/>
      <c r="R484" s="246">
        <f>IF(OR(ISERROR(VLOOKUP($E484&amp;$D$85&amp;$D$86,'CCG data'!$A:$AD,'CCG data'!C$3,FALSE)),ISBLANK(VLOOKUP($E484&amp;$D$85&amp;$D$86,'CCG data'!$A:$AD,'CCG data'!C$3,FALSE))),"",VLOOKUP($E484&amp;$D$85&amp;$D$86,'CCG data'!$A:$AD,'CCG data'!C$3,FALSE))</f>
        <v>0.77384093479080285</v>
      </c>
      <c r="S484" s="246"/>
      <c r="T484" s="246">
        <f>IF(OR(ISERROR(VLOOKUP($E484&amp;$D$85&amp;$D$86,'CCG data'!$A:$AD,'CCG data'!D$3,FALSE)),ISBLANK(VLOOKUP($E484&amp;$D$85&amp;$D$86,'CCG data'!$A:$AD,'CCG data'!D$3,FALSE))),"",VLOOKUP($E484&amp;$D$85&amp;$D$86,'CCG data'!$A:$AD,'CCG data'!D$3,FALSE))</f>
        <v>7.463249151903506E-2</v>
      </c>
      <c r="U484" s="246"/>
      <c r="V484" s="246">
        <f>IF(OR(ISERROR(VLOOKUP($E484&amp;$D$85&amp;$D$86,'CCG data'!$A:$AD,'CCG data'!E$3,FALSE)),ISBLANK(VLOOKUP($E484&amp;$D$85&amp;$D$86,'CCG data'!$A:$AD,'CCG data'!E$3,FALSE))),"",VLOOKUP($E484&amp;$D$85&amp;$D$86,'CCG data'!$A:$AD,'CCG data'!E$3,FALSE))</f>
        <v>0.15152657369016209</v>
      </c>
      <c r="W484" s="387"/>
      <c r="Z484" s="178">
        <f>IFERROR(VLOOKUP($E484&amp;$D$86, Outliers!$A$4:$P$214,13,FALSE),"0")</f>
        <v>1</v>
      </c>
      <c r="AA484" s="178">
        <f>IFERROR(VLOOKUP($E484&amp;$D$86, Outliers!$A$4:$P$214,14,FALSE),"0")</f>
        <v>0</v>
      </c>
      <c r="AB484" s="178">
        <f>IFERROR(VLOOKUP($E484&amp;$D$86, Outliers!$A$4:$P$214,15,FALSE),"0")</f>
        <v>0</v>
      </c>
    </row>
    <row r="485" spans="4:28" x14ac:dyDescent="0.25">
      <c r="D485" s="301"/>
      <c r="E485" s="107" t="s">
        <v>27</v>
      </c>
      <c r="F485" s="99" t="str">
        <f>IF(P484="","",VLOOKUP($E484&amp;$D$85&amp;$D$86,'CCG data'!$A:$AD,'CCG data'!W$3,FALSE))</f>
        <v/>
      </c>
      <c r="G485" s="100" t="str">
        <f>IF(P484="","",VLOOKUP($E484&amp;$D$85&amp;$D$86,'CCG data'!$A:$AD,'CCG data'!X$3,FALSE))</f>
        <v/>
      </c>
      <c r="H485" s="100">
        <f>IF(R484="","",VLOOKUP($E484&amp;$D$85&amp;$D$86,'CCG data'!$A:$AD,'CCG data'!Y$3,FALSE))</f>
        <v>131</v>
      </c>
      <c r="I485" s="100">
        <f>IF(R484="","",VLOOKUP($E484&amp;$D$85&amp;$D$86,'CCG data'!$A:$AD,'CCG data'!Z$3,FALSE))</f>
        <v>142.80000000000001</v>
      </c>
      <c r="J485" s="100">
        <f>IF(T484="","",VLOOKUP($E484&amp;$D$85&amp;$D$86,'CCG data'!$A:$AD,'CCG data'!AA$3,FALSE))</f>
        <v>12.9</v>
      </c>
      <c r="K485" s="100">
        <f>IF(T484="","",VLOOKUP($E484&amp;$D$85&amp;$D$86,'CCG data'!$A:$AD,'CCG data'!AB$3,FALSE))</f>
        <v>17.100000000000001</v>
      </c>
      <c r="L485" s="100">
        <f>IF(V484="","",VLOOKUP($E484&amp;$D$85&amp;$D$86,'CCG data'!$A:$AD,'CCG data'!AC$3,FALSE))</f>
        <v>24.2</v>
      </c>
      <c r="M485" s="100">
        <f>IF(V484="","",VLOOKUP($E484&amp;$D$85&amp;$D$86,'CCG data'!$A:$AD,'CCG data'!AD$3,FALSE))</f>
        <v>29.4</v>
      </c>
      <c r="N485" s="304"/>
      <c r="P485" s="162" t="str">
        <f>IF(P484="","",VLOOKUP($E484&amp;$D$85&amp;$D$86,'CCG data'!$A:$AD,'CCG data'!I$3,FALSE))</f>
        <v/>
      </c>
      <c r="Q485" s="15" t="str">
        <f>IF(P484="","",VLOOKUP($E484&amp;$D$85&amp;$D$86,'CCG data'!$A:$AD,'CCG data'!J$3,FALSE))</f>
        <v/>
      </c>
      <c r="R485" s="15">
        <f>IF(R484="","",VLOOKUP($E484&amp;$D$85&amp;$D$86,'CCG data'!$A:$AD,'CCG data'!K$3,FALSE))</f>
        <v>0.75800000000000001</v>
      </c>
      <c r="S485" s="15">
        <f>IF(R484="","",VLOOKUP($E484&amp;$D$85&amp;$D$86,'CCG data'!$A:$AD,'CCG data'!L$3,FALSE))</f>
        <v>0.78900000000000003</v>
      </c>
      <c r="T485" s="15">
        <f>IF(T484="","",VLOOKUP($E484&amp;$D$85&amp;$D$86,'CCG data'!$A:$AD,'CCG data'!M$3,FALSE))</f>
        <v>6.5000000000000002E-2</v>
      </c>
      <c r="U485" s="15">
        <f>IF(T484="","",VLOOKUP($E484&amp;$D$85&amp;$D$86,'CCG data'!$A:$AD,'CCG data'!N$3,FALSE))</f>
        <v>8.5000000000000006E-2</v>
      </c>
      <c r="V485" s="15">
        <f>IF(V484="","",VLOOKUP($E484&amp;$D$85&amp;$D$86,'CCG data'!$A:$AD,'CCG data'!O$3,FALSE))</f>
        <v>0.13800000000000001</v>
      </c>
      <c r="W485" s="142">
        <f>IF(V484="","",VLOOKUP($E484&amp;$D$85&amp;$D$86,'CCG data'!$A:$AD,'CCG data'!P$3,FALSE))</f>
        <v>0.16600000000000001</v>
      </c>
      <c r="Z485" s="178" t="str">
        <f>IFERROR(VLOOKUP($E485&amp;$D$86, Outliers!$A$4:$P$214,13,FALSE),"0")</f>
        <v>0</v>
      </c>
      <c r="AA485" s="178" t="str">
        <f>IFERROR(VLOOKUP($E485&amp;$D$86, Outliers!$A$4:$P$214,14,FALSE),"0")</f>
        <v>0</v>
      </c>
      <c r="AB485" s="178" t="str">
        <f>IFERROR(VLOOKUP($E485&amp;$D$86, Outliers!$A$4:$P$214,15,FALSE),"0")</f>
        <v>0</v>
      </c>
    </row>
    <row r="486" spans="4:28" ht="15.75" x14ac:dyDescent="0.25">
      <c r="D486" s="301"/>
      <c r="E486" s="108" t="s">
        <v>320</v>
      </c>
      <c r="F486" s="372" t="str">
        <f>IF(OR(ISERROR(VLOOKUP($E486&amp;$D$85&amp;$D$86,'CCG data'!$A:$AD,'CCG data'!R$3,FALSE)),ISBLANK(VLOOKUP($E486&amp;$D$85&amp;$D$86,'CCG data'!$A:$AD,'CCG data'!R$3,FALSE))),"",VLOOKUP($E486&amp;$D$85&amp;$D$86,'CCG data'!$A:$AD,'CCG data'!R$3,FALSE))</f>
        <v/>
      </c>
      <c r="G486" s="373"/>
      <c r="H486" s="373">
        <f>IF(OR(ISERROR(VLOOKUP($E486&amp;$D$85&amp;$D$86,'CCG data'!$A:$AD,'CCG data'!S$3,FALSE)),ISBLANK(VLOOKUP($E486&amp;$D$85&amp;$D$86,'CCG data'!$A:$AD,'CCG data'!S$3,FALSE))),"",VLOOKUP($E486&amp;$D$85&amp;$D$86,'CCG data'!$A:$AD,'CCG data'!S$3,FALSE))</f>
        <v>93.7</v>
      </c>
      <c r="I486" s="373"/>
      <c r="J486" s="373">
        <f>IF(OR(ISERROR(VLOOKUP($E486&amp;$D$85&amp;$D$86,'CCG data'!$A:$AD,'CCG data'!T$3,FALSE)),ISBLANK(VLOOKUP($E486&amp;$D$85&amp;$D$86,'CCG data'!$A:$AD,'CCG data'!T$3,FALSE))),"",VLOOKUP($E486&amp;$D$85&amp;$D$86,'CCG data'!$A:$AD,'CCG data'!T$3,FALSE))</f>
        <v>15.8</v>
      </c>
      <c r="K486" s="373"/>
      <c r="L486" s="373">
        <f>IF(OR(ISERROR(VLOOKUP($E486&amp;$D$85&amp;$D$86,'CCG data'!$A:$AD,'CCG data'!U$3,FALSE)),ISBLANK(VLOOKUP($E486&amp;$D$85&amp;$D$86,'CCG data'!$A:$AD,'CCG data'!U$3,FALSE))),"",VLOOKUP($E486&amp;$D$85&amp;$D$86,'CCG data'!$A:$AD,'CCG data'!U$3,FALSE))</f>
        <v>21.1</v>
      </c>
      <c r="M486" s="374"/>
      <c r="N486" s="303">
        <f>IF(OR(ISERROR(VLOOKUP($E486&amp;$D$85&amp;$D$86,'CCG data'!$A:$AD,'CCG data'!G$3,FALSE)),ISBLANK(VLOOKUP($E486&amp;$D$85&amp;$D$86,'CCG data'!$A:$AD,'CCG data'!G$3,FALSE))),"",VLOOKUP($E486&amp;$D$85&amp;$D$86,'CCG data'!$A:$AD,'CCG data'!G$3,FALSE))</f>
        <v>497</v>
      </c>
      <c r="P486" s="354" t="str">
        <f>IF(OR(ISERROR(VLOOKUP($E486&amp;$D$85&amp;$D$86,'CCG data'!$A:$AD,'CCG data'!B$3,FALSE)),ISBLANK(VLOOKUP($E486&amp;$D$85&amp;$D$86,'CCG data'!$A:$AD,'CCG data'!B$3,FALSE))),"",VLOOKUP($E486&amp;$D$85&amp;$D$86,'CCG data'!$A:$AD,'CCG data'!B$3,FALSE))</f>
        <v/>
      </c>
      <c r="Q486" s="246"/>
      <c r="R486" s="246">
        <f>IF(OR(ISERROR(VLOOKUP($E486&amp;$D$85&amp;$D$86,'CCG data'!$A:$AD,'CCG data'!C$3,FALSE)),ISBLANK(VLOOKUP($E486&amp;$D$85&amp;$D$86,'CCG data'!$A:$AD,'CCG data'!C$3,FALSE))),"",VLOOKUP($E486&amp;$D$85&amp;$D$86,'CCG data'!$A:$AD,'CCG data'!C$3,FALSE))</f>
        <v>0.73239436619718312</v>
      </c>
      <c r="S486" s="246"/>
      <c r="T486" s="246">
        <f>IF(OR(ISERROR(VLOOKUP($E486&amp;$D$85&amp;$D$86,'CCG data'!$A:$AD,'CCG data'!D$3,FALSE)),ISBLANK(VLOOKUP($E486&amp;$D$85&amp;$D$86,'CCG data'!$A:$AD,'CCG data'!D$3,FALSE))),"",VLOOKUP($E486&amp;$D$85&amp;$D$86,'CCG data'!$A:$AD,'CCG data'!D$3,FALSE))</f>
        <v>0.10261569416498995</v>
      </c>
      <c r="U486" s="246"/>
      <c r="V486" s="246">
        <f>IF(OR(ISERROR(VLOOKUP($E486&amp;$D$85&amp;$D$86,'CCG data'!$A:$AD,'CCG data'!E$3,FALSE)),ISBLANK(VLOOKUP($E486&amp;$D$85&amp;$D$86,'CCG data'!$A:$AD,'CCG data'!E$3,FALSE))),"",VLOOKUP($E486&amp;$D$85&amp;$D$86,'CCG data'!$A:$AD,'CCG data'!E$3,FALSE))</f>
        <v>0.16498993963782696</v>
      </c>
      <c r="W486" s="387"/>
      <c r="Z486" s="178">
        <f>IFERROR(VLOOKUP($E486&amp;$D$86, Outliers!$A$4:$P$214,13,FALSE),"0")</f>
        <v>1</v>
      </c>
      <c r="AA486" s="178">
        <f>IFERROR(VLOOKUP($E486&amp;$D$86, Outliers!$A$4:$P$214,14,FALSE),"0")</f>
        <v>0</v>
      </c>
      <c r="AB486" s="178">
        <f>IFERROR(VLOOKUP($E486&amp;$D$86, Outliers!$A$4:$P$214,15,FALSE),"0")</f>
        <v>1</v>
      </c>
    </row>
    <row r="487" spans="4:28" x14ac:dyDescent="0.25">
      <c r="D487" s="301"/>
      <c r="E487" s="107" t="s">
        <v>27</v>
      </c>
      <c r="F487" s="99" t="str">
        <f>IF(P486="","",VLOOKUP($E486&amp;$D$85&amp;$D$86,'CCG data'!$A:$AD,'CCG data'!W$3,FALSE))</f>
        <v/>
      </c>
      <c r="G487" s="100" t="str">
        <f>IF(P486="","",VLOOKUP($E486&amp;$D$85&amp;$D$86,'CCG data'!$A:$AD,'CCG data'!X$3,FALSE))</f>
        <v/>
      </c>
      <c r="H487" s="100">
        <f>IF(R486="","",VLOOKUP($E486&amp;$D$85&amp;$D$86,'CCG data'!$A:$AD,'CCG data'!Y$3,FALSE))</f>
        <v>84.1</v>
      </c>
      <c r="I487" s="100">
        <f>IF(R486="","",VLOOKUP($E486&amp;$D$85&amp;$D$86,'CCG data'!$A:$AD,'CCG data'!Z$3,FALSE))</f>
        <v>103.3</v>
      </c>
      <c r="J487" s="100">
        <f>IF(T486="","",VLOOKUP($E486&amp;$D$85&amp;$D$86,'CCG data'!$A:$AD,'CCG data'!AA$3,FALSE))</f>
        <v>11.5</v>
      </c>
      <c r="K487" s="100">
        <f>IF(T486="","",VLOOKUP($E486&amp;$D$85&amp;$D$86,'CCG data'!$A:$AD,'CCG data'!AB$3,FALSE))</f>
        <v>20.100000000000001</v>
      </c>
      <c r="L487" s="100">
        <f>IF(V486="","",VLOOKUP($E486&amp;$D$85&amp;$D$86,'CCG data'!$A:$AD,'CCG data'!AC$3,FALSE))</f>
        <v>16.5</v>
      </c>
      <c r="M487" s="100">
        <f>IF(V486="","",VLOOKUP($E486&amp;$D$85&amp;$D$86,'CCG data'!$A:$AD,'CCG data'!AD$3,FALSE))</f>
        <v>25.6</v>
      </c>
      <c r="N487" s="304"/>
      <c r="P487" s="162" t="str">
        <f>IF(P486="","",VLOOKUP($E486&amp;$D$85&amp;$D$86,'CCG data'!$A:$AD,'CCG data'!I$3,FALSE))</f>
        <v/>
      </c>
      <c r="Q487" s="15" t="str">
        <f>IF(P486="","",VLOOKUP($E486&amp;$D$85&amp;$D$86,'CCG data'!$A:$AD,'CCG data'!J$3,FALSE))</f>
        <v/>
      </c>
      <c r="R487" s="15">
        <f>IF(R486="","",VLOOKUP($E486&amp;$D$85&amp;$D$86,'CCG data'!$A:$AD,'CCG data'!K$3,FALSE))</f>
        <v>0.69199999999999995</v>
      </c>
      <c r="S487" s="15">
        <f>IF(R486="","",VLOOKUP($E486&amp;$D$85&amp;$D$86,'CCG data'!$A:$AD,'CCG data'!L$3,FALSE))</f>
        <v>0.76900000000000002</v>
      </c>
      <c r="T487" s="15">
        <f>IF(T486="","",VLOOKUP($E486&amp;$D$85&amp;$D$86,'CCG data'!$A:$AD,'CCG data'!M$3,FALSE))</f>
        <v>7.9000000000000001E-2</v>
      </c>
      <c r="U487" s="15">
        <f>IF(T486="","",VLOOKUP($E486&amp;$D$85&amp;$D$86,'CCG data'!$A:$AD,'CCG data'!N$3,FALSE))</f>
        <v>0.13200000000000001</v>
      </c>
      <c r="V487" s="15">
        <f>IF(V486="","",VLOOKUP($E486&amp;$D$85&amp;$D$86,'CCG data'!$A:$AD,'CCG data'!O$3,FALSE))</f>
        <v>0.13500000000000001</v>
      </c>
      <c r="W487" s="142">
        <f>IF(V486="","",VLOOKUP($E486&amp;$D$85&amp;$D$86,'CCG data'!$A:$AD,'CCG data'!P$3,FALSE))</f>
        <v>0.2</v>
      </c>
      <c r="Z487" s="178" t="str">
        <f>IFERROR(VLOOKUP($E487&amp;$D$86, Outliers!$A$4:$P$214,13,FALSE),"0")</f>
        <v>0</v>
      </c>
      <c r="AA487" s="178" t="str">
        <f>IFERROR(VLOOKUP($E487&amp;$D$86, Outliers!$A$4:$P$214,14,FALSE),"0")</f>
        <v>0</v>
      </c>
      <c r="AB487" s="178" t="str">
        <f>IFERROR(VLOOKUP($E487&amp;$D$86, Outliers!$A$4:$P$214,15,FALSE),"0")</f>
        <v>0</v>
      </c>
    </row>
    <row r="488" spans="4:28" ht="15.75" x14ac:dyDescent="0.25">
      <c r="D488" s="301"/>
      <c r="E488" s="108" t="s">
        <v>321</v>
      </c>
      <c r="F488" s="372" t="str">
        <f>IF(OR(ISERROR(VLOOKUP($E488&amp;$D$85&amp;$D$86,'CCG data'!$A:$AD,'CCG data'!R$3,FALSE)),ISBLANK(VLOOKUP($E488&amp;$D$85&amp;$D$86,'CCG data'!$A:$AD,'CCG data'!R$3,FALSE))),"",VLOOKUP($E488&amp;$D$85&amp;$D$86,'CCG data'!$A:$AD,'CCG data'!R$3,FALSE))</f>
        <v/>
      </c>
      <c r="G488" s="373"/>
      <c r="H488" s="373">
        <f>IF(OR(ISERROR(VLOOKUP($E488&amp;$D$85&amp;$D$86,'CCG data'!$A:$AD,'CCG data'!S$3,FALSE)),ISBLANK(VLOOKUP($E488&amp;$D$85&amp;$D$86,'CCG data'!$A:$AD,'CCG data'!S$3,FALSE))),"",VLOOKUP($E488&amp;$D$85&amp;$D$86,'CCG data'!$A:$AD,'CCG data'!S$3,FALSE))</f>
        <v>100.3</v>
      </c>
      <c r="I488" s="373"/>
      <c r="J488" s="373">
        <f>IF(OR(ISERROR(VLOOKUP($E488&amp;$D$85&amp;$D$86,'CCG data'!$A:$AD,'CCG data'!T$3,FALSE)),ISBLANK(VLOOKUP($E488&amp;$D$85&amp;$D$86,'CCG data'!$A:$AD,'CCG data'!T$3,FALSE))),"",VLOOKUP($E488&amp;$D$85&amp;$D$86,'CCG data'!$A:$AD,'CCG data'!T$3,FALSE))</f>
        <v>14.2</v>
      </c>
      <c r="K488" s="373"/>
      <c r="L488" s="373">
        <f>IF(OR(ISERROR(VLOOKUP($E488&amp;$D$85&amp;$D$86,'CCG data'!$A:$AD,'CCG data'!U$3,FALSE)),ISBLANK(VLOOKUP($E488&amp;$D$85&amp;$D$86,'CCG data'!$A:$AD,'CCG data'!U$3,FALSE))),"",VLOOKUP($E488&amp;$D$85&amp;$D$86,'CCG data'!$A:$AD,'CCG data'!U$3,FALSE))</f>
        <v>29.8</v>
      </c>
      <c r="M488" s="374"/>
      <c r="N488" s="303">
        <f>IF(OR(ISERROR(VLOOKUP($E488&amp;$D$85&amp;$D$86,'CCG data'!$A:$AD,'CCG data'!G$3,FALSE)),ISBLANK(VLOOKUP($E488&amp;$D$85&amp;$D$86,'CCG data'!$A:$AD,'CCG data'!G$3,FALSE))),"",VLOOKUP($E488&amp;$D$85&amp;$D$86,'CCG data'!$A:$AD,'CCG data'!G$3,FALSE))</f>
        <v>1733</v>
      </c>
      <c r="P488" s="354" t="str">
        <f>IF(OR(ISERROR(VLOOKUP($E488&amp;$D$85&amp;$D$86,'CCG data'!$A:$AD,'CCG data'!B$3,FALSE)),ISBLANK(VLOOKUP($E488&amp;$D$85&amp;$D$86,'CCG data'!$A:$AD,'CCG data'!B$3,FALSE))),"",VLOOKUP($E488&amp;$D$85&amp;$D$86,'CCG data'!$A:$AD,'CCG data'!B$3,FALSE))</f>
        <v/>
      </c>
      <c r="Q488" s="246"/>
      <c r="R488" s="246">
        <f>IF(OR(ISERROR(VLOOKUP($E488&amp;$D$85&amp;$D$86,'CCG data'!$A:$AD,'CCG data'!C$3,FALSE)),ISBLANK(VLOOKUP($E488&amp;$D$85&amp;$D$86,'CCG data'!$A:$AD,'CCG data'!C$3,FALSE))),"",VLOOKUP($E488&amp;$D$85&amp;$D$86,'CCG data'!$A:$AD,'CCG data'!C$3,FALSE))</f>
        <v>0.70628967109059437</v>
      </c>
      <c r="S488" s="246"/>
      <c r="T488" s="246">
        <f>IF(OR(ISERROR(VLOOKUP($E488&amp;$D$85&amp;$D$86,'CCG data'!$A:$AD,'CCG data'!D$3,FALSE)),ISBLANK(VLOOKUP($E488&amp;$D$85&amp;$D$86,'CCG data'!$A:$AD,'CCG data'!D$3,FALSE))),"",VLOOKUP($E488&amp;$D$85&amp;$D$86,'CCG data'!$A:$AD,'CCG data'!D$3,FALSE))</f>
        <v>8.4246970571263707E-2</v>
      </c>
      <c r="U488" s="246"/>
      <c r="V488" s="246">
        <f>IF(OR(ISERROR(VLOOKUP($E488&amp;$D$85&amp;$D$86,'CCG data'!$A:$AD,'CCG data'!E$3,FALSE)),ISBLANK(VLOOKUP($E488&amp;$D$85&amp;$D$86,'CCG data'!$A:$AD,'CCG data'!E$3,FALSE))),"",VLOOKUP($E488&amp;$D$85&amp;$D$86,'CCG data'!$A:$AD,'CCG data'!E$3,FALSE))</f>
        <v>0.20946335833814195</v>
      </c>
      <c r="W488" s="387"/>
      <c r="Z488" s="178">
        <f>IFERROR(VLOOKUP($E488&amp;$D$86, Outliers!$A$4:$P$214,13,FALSE),"0")</f>
        <v>1</v>
      </c>
      <c r="AA488" s="178">
        <f>IFERROR(VLOOKUP($E488&amp;$D$86, Outliers!$A$4:$P$214,14,FALSE),"0")</f>
        <v>0</v>
      </c>
      <c r="AB488" s="178">
        <f>IFERROR(VLOOKUP($E488&amp;$D$86, Outliers!$A$4:$P$214,15,FALSE),"0")</f>
        <v>0</v>
      </c>
    </row>
    <row r="489" spans="4:28" x14ac:dyDescent="0.25">
      <c r="D489" s="301"/>
      <c r="E489" s="107" t="s">
        <v>27</v>
      </c>
      <c r="F489" s="99" t="str">
        <f>IF(P488="","",VLOOKUP($E488&amp;$D$85&amp;$D$86,'CCG data'!$A:$AD,'CCG data'!W$3,FALSE))</f>
        <v/>
      </c>
      <c r="G489" s="100" t="str">
        <f>IF(P488="","",VLOOKUP($E488&amp;$D$85&amp;$D$86,'CCG data'!$A:$AD,'CCG data'!X$3,FALSE))</f>
        <v/>
      </c>
      <c r="H489" s="100">
        <f>IF(R488="","",VLOOKUP($E488&amp;$D$85&amp;$D$86,'CCG data'!$A:$AD,'CCG data'!Y$3,FALSE))</f>
        <v>94.7</v>
      </c>
      <c r="I489" s="100">
        <f>IF(R488="","",VLOOKUP($E488&amp;$D$85&amp;$D$86,'CCG data'!$A:$AD,'CCG data'!Z$3,FALSE))</f>
        <v>105.9</v>
      </c>
      <c r="J489" s="100">
        <f>IF(T488="","",VLOOKUP($E488&amp;$D$85&amp;$D$86,'CCG data'!$A:$AD,'CCG data'!AA$3,FALSE))</f>
        <v>11.9</v>
      </c>
      <c r="K489" s="100">
        <f>IF(T488="","",VLOOKUP($E488&amp;$D$85&amp;$D$86,'CCG data'!$A:$AD,'CCG data'!AB$3,FALSE))</f>
        <v>16.5</v>
      </c>
      <c r="L489" s="100">
        <f>IF(V488="","",VLOOKUP($E488&amp;$D$85&amp;$D$86,'CCG data'!$A:$AD,'CCG data'!AC$3,FALSE))</f>
        <v>26.7</v>
      </c>
      <c r="M489" s="100">
        <f>IF(V488="","",VLOOKUP($E488&amp;$D$85&amp;$D$86,'CCG data'!$A:$AD,'CCG data'!AD$3,FALSE))</f>
        <v>32.799999999999997</v>
      </c>
      <c r="N489" s="304"/>
      <c r="P489" s="162" t="str">
        <f>IF(P488="","",VLOOKUP($E488&amp;$D$85&amp;$D$86,'CCG data'!$A:$AD,'CCG data'!I$3,FALSE))</f>
        <v/>
      </c>
      <c r="Q489" s="15" t="str">
        <f>IF(P488="","",VLOOKUP($E488&amp;$D$85&amp;$D$86,'CCG data'!$A:$AD,'CCG data'!J$3,FALSE))</f>
        <v/>
      </c>
      <c r="R489" s="15">
        <f>IF(R488="","",VLOOKUP($E488&amp;$D$85&amp;$D$86,'CCG data'!$A:$AD,'CCG data'!K$3,FALSE))</f>
        <v>0.68400000000000005</v>
      </c>
      <c r="S489" s="15">
        <f>IF(R488="","",VLOOKUP($E488&amp;$D$85&amp;$D$86,'CCG data'!$A:$AD,'CCG data'!L$3,FALSE))</f>
        <v>0.72699999999999998</v>
      </c>
      <c r="T489" s="15">
        <f>IF(T488="","",VLOOKUP($E488&amp;$D$85&amp;$D$86,'CCG data'!$A:$AD,'CCG data'!M$3,FALSE))</f>
        <v>7.1999999999999995E-2</v>
      </c>
      <c r="U489" s="15">
        <f>IF(T488="","",VLOOKUP($E488&amp;$D$85&amp;$D$86,'CCG data'!$A:$AD,'CCG data'!N$3,FALSE))</f>
        <v>9.8000000000000004E-2</v>
      </c>
      <c r="V489" s="15">
        <f>IF(V488="","",VLOOKUP($E488&amp;$D$85&amp;$D$86,'CCG data'!$A:$AD,'CCG data'!O$3,FALSE))</f>
        <v>0.191</v>
      </c>
      <c r="W489" s="142">
        <f>IF(V488="","",VLOOKUP($E488&amp;$D$85&amp;$D$86,'CCG data'!$A:$AD,'CCG data'!P$3,FALSE))</f>
        <v>0.22900000000000001</v>
      </c>
      <c r="Z489" s="178" t="str">
        <f>IFERROR(VLOOKUP($E489&amp;$D$86, Outliers!$A$4:$P$214,13,FALSE),"0")</f>
        <v>0</v>
      </c>
      <c r="AA489" s="178" t="str">
        <f>IFERROR(VLOOKUP($E489&amp;$D$86, Outliers!$A$4:$P$214,14,FALSE),"0")</f>
        <v>0</v>
      </c>
      <c r="AB489" s="178" t="str">
        <f>IFERROR(VLOOKUP($E489&amp;$D$86, Outliers!$A$4:$P$214,15,FALSE),"0")</f>
        <v>0</v>
      </c>
    </row>
    <row r="490" spans="4:28" ht="15.75" x14ac:dyDescent="0.25">
      <c r="D490" s="301"/>
      <c r="E490" s="108" t="s">
        <v>503</v>
      </c>
      <c r="F490" s="372" t="str">
        <f>IF(OR(ISERROR(VLOOKUP($E490&amp;$D$85&amp;$D$86,'CCG data'!$A:$AD,'CCG data'!R$3,FALSE)),ISBLANK(VLOOKUP($E490&amp;$D$85&amp;$D$86,'CCG data'!$A:$AD,'CCG data'!R$3,FALSE))),"",VLOOKUP($E490&amp;$D$85&amp;$D$86,'CCG data'!$A:$AD,'CCG data'!R$3,FALSE))</f>
        <v/>
      </c>
      <c r="G490" s="373"/>
      <c r="H490" s="373">
        <f>IF(OR(ISERROR(VLOOKUP($E490&amp;$D$85&amp;$D$86,'CCG data'!$A:$AD,'CCG data'!S$3,FALSE)),ISBLANK(VLOOKUP($E490&amp;$D$85&amp;$D$86,'CCG data'!$A:$AD,'CCG data'!S$3,FALSE))),"",VLOOKUP($E490&amp;$D$85&amp;$D$86,'CCG data'!$A:$AD,'CCG data'!S$3,FALSE))</f>
        <v>57.7</v>
      </c>
      <c r="I490" s="373"/>
      <c r="J490" s="373">
        <f>IF(OR(ISERROR(VLOOKUP($E490&amp;$D$85&amp;$D$86,'CCG data'!$A:$AD,'CCG data'!T$3,FALSE)),ISBLANK(VLOOKUP($E490&amp;$D$85&amp;$D$86,'CCG data'!$A:$AD,'CCG data'!T$3,FALSE))),"",VLOOKUP($E490&amp;$D$85&amp;$D$86,'CCG data'!$A:$AD,'CCG data'!T$3,FALSE))</f>
        <v>13.1</v>
      </c>
      <c r="K490" s="373"/>
      <c r="L490" s="373">
        <f>IF(OR(ISERROR(VLOOKUP($E490&amp;$D$85&amp;$D$86,'CCG data'!$A:$AD,'CCG data'!U$3,FALSE)),ISBLANK(VLOOKUP($E490&amp;$D$85&amp;$D$86,'CCG data'!$A:$AD,'CCG data'!U$3,FALSE))),"",VLOOKUP($E490&amp;$D$85&amp;$D$86,'CCG data'!$A:$AD,'CCG data'!U$3,FALSE))</f>
        <v>55.5</v>
      </c>
      <c r="M490" s="374"/>
      <c r="N490" s="303">
        <f>IF(OR(ISERROR(VLOOKUP($E490&amp;$D$85&amp;$D$86,'CCG data'!$A:$AD,'CCG data'!G$3,FALSE)),ISBLANK(VLOOKUP($E490&amp;$D$85&amp;$D$86,'CCG data'!$A:$AD,'CCG data'!G$3,FALSE))),"",VLOOKUP($E490&amp;$D$85&amp;$D$86,'CCG data'!$A:$AD,'CCG data'!G$3,FALSE))</f>
        <v>641</v>
      </c>
      <c r="P490" s="354" t="str">
        <f>IF(OR(ISERROR(VLOOKUP($E490&amp;$D$85&amp;$D$86,'CCG data'!$A:$AD,'CCG data'!B$3,FALSE)),ISBLANK(VLOOKUP($E490&amp;$D$85&amp;$D$86,'CCG data'!$A:$AD,'CCG data'!B$3,FALSE))),"",VLOOKUP($E490&amp;$D$85&amp;$D$86,'CCG data'!$A:$AD,'CCG data'!B$3,FALSE))</f>
        <v/>
      </c>
      <c r="Q490" s="246"/>
      <c r="R490" s="246">
        <f>IF(OR(ISERROR(VLOOKUP($E490&amp;$D$85&amp;$D$86,'CCG data'!$A:$AD,'CCG data'!C$3,FALSE)),ISBLANK(VLOOKUP($E490&amp;$D$85&amp;$D$86,'CCG data'!$A:$AD,'CCG data'!C$3,FALSE))),"",VLOOKUP($E490&amp;$D$85&amp;$D$86,'CCG data'!$A:$AD,'CCG data'!C$3,FALSE))</f>
        <v>0.46021840873634945</v>
      </c>
      <c r="S490" s="246"/>
      <c r="T490" s="246">
        <f>IF(OR(ISERROR(VLOOKUP($E490&amp;$D$85&amp;$D$86,'CCG data'!$A:$AD,'CCG data'!D$3,FALSE)),ISBLANK(VLOOKUP($E490&amp;$D$85&amp;$D$86,'CCG data'!$A:$AD,'CCG data'!D$3,FALSE))),"",VLOOKUP($E490&amp;$D$85&amp;$D$86,'CCG data'!$A:$AD,'CCG data'!D$3,FALSE))</f>
        <v>9.0483619344773794E-2</v>
      </c>
      <c r="U490" s="246"/>
      <c r="V490" s="246">
        <f>IF(OR(ISERROR(VLOOKUP($E490&amp;$D$85&amp;$D$86,'CCG data'!$A:$AD,'CCG data'!E$3,FALSE)),ISBLANK(VLOOKUP($E490&amp;$D$85&amp;$D$86,'CCG data'!$A:$AD,'CCG data'!E$3,FALSE))),"",VLOOKUP($E490&amp;$D$85&amp;$D$86,'CCG data'!$A:$AD,'CCG data'!E$3,FALSE))</f>
        <v>0.44929797191887677</v>
      </c>
      <c r="W490" s="387"/>
      <c r="Z490" s="178">
        <f>IFERROR(VLOOKUP($E490&amp;$D$86, Outliers!$A$4:$P$214,13,FALSE),"0")</f>
        <v>1</v>
      </c>
      <c r="AA490" s="178">
        <f>IFERROR(VLOOKUP($E490&amp;$D$86, Outliers!$A$4:$P$214,14,FALSE),"0")</f>
        <v>0</v>
      </c>
      <c r="AB490" s="178">
        <f>IFERROR(VLOOKUP($E490&amp;$D$86, Outliers!$A$4:$P$214,15,FALSE),"0")</f>
        <v>1</v>
      </c>
    </row>
    <row r="491" spans="4:28" x14ac:dyDescent="0.25">
      <c r="D491" s="301"/>
      <c r="E491" s="107" t="s">
        <v>27</v>
      </c>
      <c r="F491" s="99" t="str">
        <f>IF(P490="","",VLOOKUP($E490&amp;$D$85&amp;$D$86,'CCG data'!$A:$AD,'CCG data'!W$3,FALSE))</f>
        <v/>
      </c>
      <c r="G491" s="100" t="str">
        <f>IF(P490="","",VLOOKUP($E490&amp;$D$85&amp;$D$86,'CCG data'!$A:$AD,'CCG data'!X$3,FALSE))</f>
        <v/>
      </c>
      <c r="H491" s="100">
        <f>IF(R490="","",VLOOKUP($E490&amp;$D$85&amp;$D$86,'CCG data'!$A:$AD,'CCG data'!Y$3,FALSE))</f>
        <v>51.1</v>
      </c>
      <c r="I491" s="100">
        <f>IF(R490="","",VLOOKUP($E490&amp;$D$85&amp;$D$86,'CCG data'!$A:$AD,'CCG data'!Z$3,FALSE))</f>
        <v>64.3</v>
      </c>
      <c r="J491" s="100">
        <f>IF(T490="","",VLOOKUP($E490&amp;$D$85&amp;$D$86,'CCG data'!$A:$AD,'CCG data'!AA$3,FALSE))</f>
        <v>9.6999999999999993</v>
      </c>
      <c r="K491" s="100">
        <f>IF(T490="","",VLOOKUP($E490&amp;$D$85&amp;$D$86,'CCG data'!$A:$AD,'CCG data'!AB$3,FALSE))</f>
        <v>16.5</v>
      </c>
      <c r="L491" s="100">
        <f>IF(V490="","",VLOOKUP($E490&amp;$D$85&amp;$D$86,'CCG data'!$A:$AD,'CCG data'!AC$3,FALSE))</f>
        <v>49.1</v>
      </c>
      <c r="M491" s="100">
        <f>IF(V490="","",VLOOKUP($E490&amp;$D$85&amp;$D$86,'CCG data'!$A:$AD,'CCG data'!AD$3,FALSE))</f>
        <v>61.9</v>
      </c>
      <c r="N491" s="304"/>
      <c r="P491" s="162" t="str">
        <f>IF(P490="","",VLOOKUP($E490&amp;$D$85&amp;$D$86,'CCG data'!$A:$AD,'CCG data'!I$3,FALSE))</f>
        <v/>
      </c>
      <c r="Q491" s="15" t="str">
        <f>IF(P490="","",VLOOKUP($E490&amp;$D$85&amp;$D$86,'CCG data'!$A:$AD,'CCG data'!J$3,FALSE))</f>
        <v/>
      </c>
      <c r="R491" s="15">
        <f>IF(R490="","",VLOOKUP($E490&amp;$D$85&amp;$D$86,'CCG data'!$A:$AD,'CCG data'!K$3,FALSE))</f>
        <v>0.42199999999999999</v>
      </c>
      <c r="S491" s="15">
        <f>IF(R490="","",VLOOKUP($E490&amp;$D$85&amp;$D$86,'CCG data'!$A:$AD,'CCG data'!L$3,FALSE))</f>
        <v>0.499</v>
      </c>
      <c r="T491" s="15">
        <f>IF(T490="","",VLOOKUP($E490&amp;$D$85&amp;$D$86,'CCG data'!$A:$AD,'CCG data'!M$3,FALSE))</f>
        <v>7.0999999999999994E-2</v>
      </c>
      <c r="U491" s="15">
        <f>IF(T490="","",VLOOKUP($E490&amp;$D$85&amp;$D$86,'CCG data'!$A:$AD,'CCG data'!N$3,FALSE))</f>
        <v>0.115</v>
      </c>
      <c r="V491" s="15">
        <f>IF(V490="","",VLOOKUP($E490&amp;$D$85&amp;$D$86,'CCG data'!$A:$AD,'CCG data'!O$3,FALSE))</f>
        <v>0.41099999999999998</v>
      </c>
      <c r="W491" s="142">
        <f>IF(V490="","",VLOOKUP($E490&amp;$D$85&amp;$D$86,'CCG data'!$A:$AD,'CCG data'!P$3,FALSE))</f>
        <v>0.48799999999999999</v>
      </c>
      <c r="Z491" s="178" t="str">
        <f>IFERROR(VLOOKUP($E491&amp;$D$86, Outliers!$A$4:$P$214,13,FALSE),"0")</f>
        <v>0</v>
      </c>
      <c r="AA491" s="178" t="str">
        <f>IFERROR(VLOOKUP($E491&amp;$D$86, Outliers!$A$4:$P$214,14,FALSE),"0")</f>
        <v>0</v>
      </c>
      <c r="AB491" s="178" t="str">
        <f>IFERROR(VLOOKUP($E491&amp;$D$86, Outliers!$A$4:$P$214,15,FALSE),"0")</f>
        <v>0</v>
      </c>
    </row>
    <row r="492" spans="4:28" ht="15.75" x14ac:dyDescent="0.25">
      <c r="D492" s="301"/>
      <c r="E492" s="108" t="s">
        <v>322</v>
      </c>
      <c r="F492" s="372" t="str">
        <f>IF(OR(ISERROR(VLOOKUP($E492&amp;$D$85&amp;$D$86,'CCG data'!$A:$AD,'CCG data'!R$3,FALSE)),ISBLANK(VLOOKUP($E492&amp;$D$85&amp;$D$86,'CCG data'!$A:$AD,'CCG data'!R$3,FALSE))),"",VLOOKUP($E492&amp;$D$85&amp;$D$86,'CCG data'!$A:$AD,'CCG data'!R$3,FALSE))</f>
        <v/>
      </c>
      <c r="G492" s="373"/>
      <c r="H492" s="373">
        <f>IF(OR(ISERROR(VLOOKUP($E492&amp;$D$85&amp;$D$86,'CCG data'!$A:$AD,'CCG data'!S$3,FALSE)),ISBLANK(VLOOKUP($E492&amp;$D$85&amp;$D$86,'CCG data'!$A:$AD,'CCG data'!S$3,FALSE))),"",VLOOKUP($E492&amp;$D$85&amp;$D$86,'CCG data'!$A:$AD,'CCG data'!S$3,FALSE))</f>
        <v>132.1</v>
      </c>
      <c r="I492" s="373"/>
      <c r="J492" s="373">
        <f>IF(OR(ISERROR(VLOOKUP($E492&amp;$D$85&amp;$D$86,'CCG data'!$A:$AD,'CCG data'!T$3,FALSE)),ISBLANK(VLOOKUP($E492&amp;$D$85&amp;$D$86,'CCG data'!$A:$AD,'CCG data'!T$3,FALSE))),"",VLOOKUP($E492&amp;$D$85&amp;$D$86,'CCG data'!$A:$AD,'CCG data'!T$3,FALSE))</f>
        <v>12.7</v>
      </c>
      <c r="K492" s="373"/>
      <c r="L492" s="373">
        <f>IF(OR(ISERROR(VLOOKUP($E492&amp;$D$85&amp;$D$86,'CCG data'!$A:$AD,'CCG data'!U$3,FALSE)),ISBLANK(VLOOKUP($E492&amp;$D$85&amp;$D$86,'CCG data'!$A:$AD,'CCG data'!U$3,FALSE))),"",VLOOKUP($E492&amp;$D$85&amp;$D$86,'CCG data'!$A:$AD,'CCG data'!U$3,FALSE))</f>
        <v>38</v>
      </c>
      <c r="M492" s="374"/>
      <c r="N492" s="303">
        <f>IF(OR(ISERROR(VLOOKUP($E492&amp;$D$85&amp;$D$86,'CCG data'!$A:$AD,'CCG data'!G$3,FALSE)),ISBLANK(VLOOKUP($E492&amp;$D$85&amp;$D$86,'CCG data'!$A:$AD,'CCG data'!G$3,FALSE))),"",VLOOKUP($E492&amp;$D$85&amp;$D$86,'CCG data'!$A:$AD,'CCG data'!G$3,FALSE))</f>
        <v>1330</v>
      </c>
      <c r="P492" s="354" t="str">
        <f>IF(OR(ISERROR(VLOOKUP($E492&amp;$D$85&amp;$D$86,'CCG data'!$A:$AD,'CCG data'!B$3,FALSE)),ISBLANK(VLOOKUP($E492&amp;$D$85&amp;$D$86,'CCG data'!$A:$AD,'CCG data'!B$3,FALSE))),"",VLOOKUP($E492&amp;$D$85&amp;$D$86,'CCG data'!$A:$AD,'CCG data'!B$3,FALSE))</f>
        <v/>
      </c>
      <c r="Q492" s="246"/>
      <c r="R492" s="246">
        <f>IF(OR(ISERROR(VLOOKUP($E492&amp;$D$85&amp;$D$86,'CCG data'!$A:$AD,'CCG data'!C$3,FALSE)),ISBLANK(VLOOKUP($E492&amp;$D$85&amp;$D$86,'CCG data'!$A:$AD,'CCG data'!C$3,FALSE))),"",VLOOKUP($E492&amp;$D$85&amp;$D$86,'CCG data'!$A:$AD,'CCG data'!C$3,FALSE))</f>
        <v>0.72631578947368425</v>
      </c>
      <c r="S492" s="246"/>
      <c r="T492" s="246">
        <f>IF(OR(ISERROR(VLOOKUP($E492&amp;$D$85&amp;$D$86,'CCG data'!$A:$AD,'CCG data'!D$3,FALSE)),ISBLANK(VLOOKUP($E492&amp;$D$85&amp;$D$86,'CCG data'!$A:$AD,'CCG data'!D$3,FALSE))),"",VLOOKUP($E492&amp;$D$85&amp;$D$86,'CCG data'!$A:$AD,'CCG data'!D$3,FALSE))</f>
        <v>6.5413533834586465E-2</v>
      </c>
      <c r="U492" s="246"/>
      <c r="V492" s="246">
        <f>IF(OR(ISERROR(VLOOKUP($E492&amp;$D$85&amp;$D$86,'CCG data'!$A:$AD,'CCG data'!E$3,FALSE)),ISBLANK(VLOOKUP($E492&amp;$D$85&amp;$D$86,'CCG data'!$A:$AD,'CCG data'!E$3,FALSE))),"",VLOOKUP($E492&amp;$D$85&amp;$D$86,'CCG data'!$A:$AD,'CCG data'!E$3,FALSE))</f>
        <v>0.20827067669172933</v>
      </c>
      <c r="W492" s="387"/>
      <c r="Z492" s="178">
        <f>IFERROR(VLOOKUP($E492&amp;$D$86, Outliers!$A$4:$P$214,13,FALSE),"0")</f>
        <v>0</v>
      </c>
      <c r="AA492" s="178">
        <f>IFERROR(VLOOKUP($E492&amp;$D$86, Outliers!$A$4:$P$214,14,FALSE),"0")</f>
        <v>0</v>
      </c>
      <c r="AB492" s="178">
        <f>IFERROR(VLOOKUP($E492&amp;$D$86, Outliers!$A$4:$P$214,15,FALSE),"0")</f>
        <v>1</v>
      </c>
    </row>
    <row r="493" spans="4:28" x14ac:dyDescent="0.25">
      <c r="D493" s="301"/>
      <c r="E493" s="107" t="s">
        <v>27</v>
      </c>
      <c r="F493" s="99" t="str">
        <f>IF(P492="","",VLOOKUP($E492&amp;$D$85&amp;$D$86,'CCG data'!$A:$AD,'CCG data'!W$3,FALSE))</f>
        <v/>
      </c>
      <c r="G493" s="100" t="str">
        <f>IF(P492="","",VLOOKUP($E492&amp;$D$85&amp;$D$86,'CCG data'!$A:$AD,'CCG data'!X$3,FALSE))</f>
        <v/>
      </c>
      <c r="H493" s="100">
        <f>IF(R492="","",VLOOKUP($E492&amp;$D$85&amp;$D$86,'CCG data'!$A:$AD,'CCG data'!Y$3,FALSE))</f>
        <v>123.7</v>
      </c>
      <c r="I493" s="100">
        <f>IF(R492="","",VLOOKUP($E492&amp;$D$85&amp;$D$86,'CCG data'!$A:$AD,'CCG data'!Z$3,FALSE))</f>
        <v>140.4</v>
      </c>
      <c r="J493" s="100">
        <f>IF(T492="","",VLOOKUP($E492&amp;$D$85&amp;$D$86,'CCG data'!$A:$AD,'CCG data'!AA$3,FALSE))</f>
        <v>10</v>
      </c>
      <c r="K493" s="100">
        <f>IF(T492="","",VLOOKUP($E492&amp;$D$85&amp;$D$86,'CCG data'!$A:$AD,'CCG data'!AB$3,FALSE))</f>
        <v>15.4</v>
      </c>
      <c r="L493" s="100">
        <f>IF(V492="","",VLOOKUP($E492&amp;$D$85&amp;$D$86,'CCG data'!$A:$AD,'CCG data'!AC$3,FALSE))</f>
        <v>33.5</v>
      </c>
      <c r="M493" s="100">
        <f>IF(V492="","",VLOOKUP($E492&amp;$D$85&amp;$D$86,'CCG data'!$A:$AD,'CCG data'!AD$3,FALSE))</f>
        <v>42.5</v>
      </c>
      <c r="N493" s="304"/>
      <c r="P493" s="162" t="str">
        <f>IF(P492="","",VLOOKUP($E492&amp;$D$85&amp;$D$86,'CCG data'!$A:$AD,'CCG data'!I$3,FALSE))</f>
        <v/>
      </c>
      <c r="Q493" s="15" t="str">
        <f>IF(P492="","",VLOOKUP($E492&amp;$D$85&amp;$D$86,'CCG data'!$A:$AD,'CCG data'!J$3,FALSE))</f>
        <v/>
      </c>
      <c r="R493" s="15">
        <f>IF(R492="","",VLOOKUP($E492&amp;$D$85&amp;$D$86,'CCG data'!$A:$AD,'CCG data'!K$3,FALSE))</f>
        <v>0.70199999999999996</v>
      </c>
      <c r="S493" s="15">
        <f>IF(R492="","",VLOOKUP($E492&amp;$D$85&amp;$D$86,'CCG data'!$A:$AD,'CCG data'!L$3,FALSE))</f>
        <v>0.75</v>
      </c>
      <c r="T493" s="15">
        <f>IF(T492="","",VLOOKUP($E492&amp;$D$85&amp;$D$86,'CCG data'!$A:$AD,'CCG data'!M$3,FALSE))</f>
        <v>5.2999999999999999E-2</v>
      </c>
      <c r="U493" s="15">
        <f>IF(T492="","",VLOOKUP($E492&amp;$D$85&amp;$D$86,'CCG data'!$A:$AD,'CCG data'!N$3,FALSE))</f>
        <v>0.08</v>
      </c>
      <c r="V493" s="15">
        <f>IF(V492="","",VLOOKUP($E492&amp;$D$85&amp;$D$86,'CCG data'!$A:$AD,'CCG data'!O$3,FALSE))</f>
        <v>0.187</v>
      </c>
      <c r="W493" s="142">
        <f>IF(V492="","",VLOOKUP($E492&amp;$D$85&amp;$D$86,'CCG data'!$A:$AD,'CCG data'!P$3,FALSE))</f>
        <v>0.23100000000000001</v>
      </c>
      <c r="Z493" s="178" t="str">
        <f>IFERROR(VLOOKUP($E493&amp;$D$86, Outliers!$A$4:$P$214,13,FALSE),"0")</f>
        <v>0</v>
      </c>
      <c r="AA493" s="178" t="str">
        <f>IFERROR(VLOOKUP($E493&amp;$D$86, Outliers!$A$4:$P$214,14,FALSE),"0")</f>
        <v>0</v>
      </c>
      <c r="AB493" s="178" t="str">
        <f>IFERROR(VLOOKUP($E493&amp;$D$86, Outliers!$A$4:$P$214,15,FALSE),"0")</f>
        <v>0</v>
      </c>
    </row>
    <row r="494" spans="4:28" ht="15.75" x14ac:dyDescent="0.25">
      <c r="D494" s="301"/>
      <c r="E494" s="108" t="s">
        <v>323</v>
      </c>
      <c r="F494" s="372" t="str">
        <f>IF(OR(ISERROR(VLOOKUP($E494&amp;$D$85&amp;$D$86,'CCG data'!$A:$AD,'CCG data'!R$3,FALSE)),ISBLANK(VLOOKUP($E494&amp;$D$85&amp;$D$86,'CCG data'!$A:$AD,'CCG data'!R$3,FALSE))),"",VLOOKUP($E494&amp;$D$85&amp;$D$86,'CCG data'!$A:$AD,'CCG data'!R$3,FALSE))</f>
        <v/>
      </c>
      <c r="G494" s="373"/>
      <c r="H494" s="373">
        <f>IF(OR(ISERROR(VLOOKUP($E494&amp;$D$85&amp;$D$86,'CCG data'!$A:$AD,'CCG data'!S$3,FALSE)),ISBLANK(VLOOKUP($E494&amp;$D$85&amp;$D$86,'CCG data'!$A:$AD,'CCG data'!S$3,FALSE))),"",VLOOKUP($E494&amp;$D$85&amp;$D$86,'CCG data'!$A:$AD,'CCG data'!S$3,FALSE))</f>
        <v>161.69999999999999</v>
      </c>
      <c r="I494" s="373"/>
      <c r="J494" s="373">
        <f>IF(OR(ISERROR(VLOOKUP($E494&amp;$D$85&amp;$D$86,'CCG data'!$A:$AD,'CCG data'!T$3,FALSE)),ISBLANK(VLOOKUP($E494&amp;$D$85&amp;$D$86,'CCG data'!$A:$AD,'CCG data'!T$3,FALSE))),"",VLOOKUP($E494&amp;$D$85&amp;$D$86,'CCG data'!$A:$AD,'CCG data'!T$3,FALSE))</f>
        <v>13.5</v>
      </c>
      <c r="K494" s="373"/>
      <c r="L494" s="373">
        <f>IF(OR(ISERROR(VLOOKUP($E494&amp;$D$85&amp;$D$86,'CCG data'!$A:$AD,'CCG data'!U$3,FALSE)),ISBLANK(VLOOKUP($E494&amp;$D$85&amp;$D$86,'CCG data'!$A:$AD,'CCG data'!U$3,FALSE))),"",VLOOKUP($E494&amp;$D$85&amp;$D$86,'CCG data'!$A:$AD,'CCG data'!U$3,FALSE))</f>
        <v>50.7</v>
      </c>
      <c r="M494" s="374"/>
      <c r="N494" s="303">
        <f>IF(OR(ISERROR(VLOOKUP($E494&amp;$D$85&amp;$D$86,'CCG data'!$A:$AD,'CCG data'!G$3,FALSE)),ISBLANK(VLOOKUP($E494&amp;$D$85&amp;$D$86,'CCG data'!$A:$AD,'CCG data'!G$3,FALSE))),"",VLOOKUP($E494&amp;$D$85&amp;$D$86,'CCG data'!$A:$AD,'CCG data'!G$3,FALSE))</f>
        <v>1740</v>
      </c>
      <c r="P494" s="354" t="str">
        <f>IF(OR(ISERROR(VLOOKUP($E494&amp;$D$85&amp;$D$86,'CCG data'!$A:$AD,'CCG data'!B$3,FALSE)),ISBLANK(VLOOKUP($E494&amp;$D$85&amp;$D$86,'CCG data'!$A:$AD,'CCG data'!B$3,FALSE))),"",VLOOKUP($E494&amp;$D$85&amp;$D$86,'CCG data'!$A:$AD,'CCG data'!B$3,FALSE))</f>
        <v/>
      </c>
      <c r="Q494" s="246"/>
      <c r="R494" s="246">
        <f>IF(OR(ISERROR(VLOOKUP($E494&amp;$D$85&amp;$D$86,'CCG data'!$A:$AD,'CCG data'!C$3,FALSE)),ISBLANK(VLOOKUP($E494&amp;$D$85&amp;$D$86,'CCG data'!$A:$AD,'CCG data'!C$3,FALSE))),"",VLOOKUP($E494&amp;$D$85&amp;$D$86,'CCG data'!$A:$AD,'CCG data'!C$3,FALSE))</f>
        <v>0.71666666666666667</v>
      </c>
      <c r="S494" s="246"/>
      <c r="T494" s="246">
        <f>IF(OR(ISERROR(VLOOKUP($E494&amp;$D$85&amp;$D$86,'CCG data'!$A:$AD,'CCG data'!D$3,FALSE)),ISBLANK(VLOOKUP($E494&amp;$D$85&amp;$D$86,'CCG data'!$A:$AD,'CCG data'!D$3,FALSE))),"",VLOOKUP($E494&amp;$D$85&amp;$D$86,'CCG data'!$A:$AD,'CCG data'!D$3,FALSE))</f>
        <v>5.5172413793103448E-2</v>
      </c>
      <c r="U494" s="246"/>
      <c r="V494" s="246">
        <f>IF(OR(ISERROR(VLOOKUP($E494&amp;$D$85&amp;$D$86,'CCG data'!$A:$AD,'CCG data'!E$3,FALSE)),ISBLANK(VLOOKUP($E494&amp;$D$85&amp;$D$86,'CCG data'!$A:$AD,'CCG data'!E$3,FALSE))),"",VLOOKUP($E494&amp;$D$85&amp;$D$86,'CCG data'!$A:$AD,'CCG data'!E$3,FALSE))</f>
        <v>0.22816091954022988</v>
      </c>
      <c r="W494" s="387"/>
      <c r="Z494" s="178">
        <f>IFERROR(VLOOKUP($E494&amp;$D$86, Outliers!$A$4:$P$214,13,FALSE),"0")</f>
        <v>1</v>
      </c>
      <c r="AA494" s="178">
        <f>IFERROR(VLOOKUP($E494&amp;$D$86, Outliers!$A$4:$P$214,14,FALSE),"0")</f>
        <v>0</v>
      </c>
      <c r="AB494" s="178">
        <f>IFERROR(VLOOKUP($E494&amp;$D$86, Outliers!$A$4:$P$214,15,FALSE),"0")</f>
        <v>1</v>
      </c>
    </row>
    <row r="495" spans="4:28" x14ac:dyDescent="0.25">
      <c r="D495" s="301"/>
      <c r="E495" s="107" t="s">
        <v>27</v>
      </c>
      <c r="F495" s="99" t="str">
        <f>IF(P494="","",VLOOKUP($E494&amp;$D$85&amp;$D$86,'CCG data'!$A:$AD,'CCG data'!W$3,FALSE))</f>
        <v/>
      </c>
      <c r="G495" s="100" t="str">
        <f>IF(P494="","",VLOOKUP($E494&amp;$D$85&amp;$D$86,'CCG data'!$A:$AD,'CCG data'!X$3,FALSE))</f>
        <v/>
      </c>
      <c r="H495" s="100">
        <f>IF(R494="","",VLOOKUP($E494&amp;$D$85&amp;$D$86,'CCG data'!$A:$AD,'CCG data'!Y$3,FALSE))</f>
        <v>152.69999999999999</v>
      </c>
      <c r="I495" s="100">
        <f>IF(R494="","",VLOOKUP($E494&amp;$D$85&amp;$D$86,'CCG data'!$A:$AD,'CCG data'!Z$3,FALSE))</f>
        <v>170.7</v>
      </c>
      <c r="J495" s="100">
        <f>IF(T494="","",VLOOKUP($E494&amp;$D$85&amp;$D$86,'CCG data'!$A:$AD,'CCG data'!AA$3,FALSE))</f>
        <v>10.8</v>
      </c>
      <c r="K495" s="100">
        <f>IF(T494="","",VLOOKUP($E494&amp;$D$85&amp;$D$86,'CCG data'!$A:$AD,'CCG data'!AB$3,FALSE))</f>
        <v>16.2</v>
      </c>
      <c r="L495" s="100">
        <f>IF(V494="","",VLOOKUP($E494&amp;$D$85&amp;$D$86,'CCG data'!$A:$AD,'CCG data'!AC$3,FALSE))</f>
        <v>45.7</v>
      </c>
      <c r="M495" s="100">
        <f>IF(V494="","",VLOOKUP($E494&amp;$D$85&amp;$D$86,'CCG data'!$A:$AD,'CCG data'!AD$3,FALSE))</f>
        <v>55.7</v>
      </c>
      <c r="N495" s="304"/>
      <c r="P495" s="162" t="str">
        <f>IF(P494="","",VLOOKUP($E494&amp;$D$85&amp;$D$86,'CCG data'!$A:$AD,'CCG data'!I$3,FALSE))</f>
        <v/>
      </c>
      <c r="Q495" s="15" t="str">
        <f>IF(P494="","",VLOOKUP($E494&amp;$D$85&amp;$D$86,'CCG data'!$A:$AD,'CCG data'!J$3,FALSE))</f>
        <v/>
      </c>
      <c r="R495" s="15">
        <f>IF(R494="","",VLOOKUP($E494&amp;$D$85&amp;$D$86,'CCG data'!$A:$AD,'CCG data'!K$3,FALSE))</f>
        <v>0.69499999999999995</v>
      </c>
      <c r="S495" s="15">
        <f>IF(R494="","",VLOOKUP($E494&amp;$D$85&amp;$D$86,'CCG data'!$A:$AD,'CCG data'!L$3,FALSE))</f>
        <v>0.73699999999999999</v>
      </c>
      <c r="T495" s="15">
        <f>IF(T494="","",VLOOKUP($E494&amp;$D$85&amp;$D$86,'CCG data'!$A:$AD,'CCG data'!M$3,FALSE))</f>
        <v>4.4999999999999998E-2</v>
      </c>
      <c r="U495" s="15">
        <f>IF(T494="","",VLOOKUP($E494&amp;$D$85&amp;$D$86,'CCG data'!$A:$AD,'CCG data'!N$3,FALSE))</f>
        <v>6.7000000000000004E-2</v>
      </c>
      <c r="V495" s="15">
        <f>IF(V494="","",VLOOKUP($E494&amp;$D$85&amp;$D$86,'CCG data'!$A:$AD,'CCG data'!O$3,FALSE))</f>
        <v>0.20899999999999999</v>
      </c>
      <c r="W495" s="142">
        <f>IF(V494="","",VLOOKUP($E494&amp;$D$85&amp;$D$86,'CCG data'!$A:$AD,'CCG data'!P$3,FALSE))</f>
        <v>0.248</v>
      </c>
      <c r="Z495" s="178" t="str">
        <f>IFERROR(VLOOKUP($E495&amp;$D$86, Outliers!$A$4:$P$214,13,FALSE),"0")</f>
        <v>0</v>
      </c>
      <c r="AA495" s="178" t="str">
        <f>IFERROR(VLOOKUP($E495&amp;$D$86, Outliers!$A$4:$P$214,14,FALSE),"0")</f>
        <v>0</v>
      </c>
      <c r="AB495" s="178" t="str">
        <f>IFERROR(VLOOKUP($E495&amp;$D$86, Outliers!$A$4:$P$214,15,FALSE),"0")</f>
        <v>0</v>
      </c>
    </row>
    <row r="496" spans="4:28" ht="15.75" x14ac:dyDescent="0.25">
      <c r="D496" s="301"/>
      <c r="E496" s="108" t="s">
        <v>324</v>
      </c>
      <c r="F496" s="372" t="str">
        <f>IF(OR(ISERROR(VLOOKUP($E496&amp;$D$85&amp;$D$86,'CCG data'!$A:$AD,'CCG data'!R$3,FALSE)),ISBLANK(VLOOKUP($E496&amp;$D$85&amp;$D$86,'CCG data'!$A:$AD,'CCG data'!R$3,FALSE))),"",VLOOKUP($E496&amp;$D$85&amp;$D$86,'CCG data'!$A:$AD,'CCG data'!R$3,FALSE))</f>
        <v/>
      </c>
      <c r="G496" s="373"/>
      <c r="H496" s="373">
        <f>IF(OR(ISERROR(VLOOKUP($E496&amp;$D$85&amp;$D$86,'CCG data'!$A:$AD,'CCG data'!S$3,FALSE)),ISBLANK(VLOOKUP($E496&amp;$D$85&amp;$D$86,'CCG data'!$A:$AD,'CCG data'!S$3,FALSE))),"",VLOOKUP($E496&amp;$D$85&amp;$D$86,'CCG data'!$A:$AD,'CCG data'!S$3,FALSE))</f>
        <v>119.3</v>
      </c>
      <c r="I496" s="373"/>
      <c r="J496" s="373">
        <f>IF(OR(ISERROR(VLOOKUP($E496&amp;$D$85&amp;$D$86,'CCG data'!$A:$AD,'CCG data'!T$3,FALSE)),ISBLANK(VLOOKUP($E496&amp;$D$85&amp;$D$86,'CCG data'!$A:$AD,'CCG data'!T$3,FALSE))),"",VLOOKUP($E496&amp;$D$85&amp;$D$86,'CCG data'!$A:$AD,'CCG data'!T$3,FALSE))</f>
        <v>22.9</v>
      </c>
      <c r="K496" s="373"/>
      <c r="L496" s="373">
        <f>IF(OR(ISERROR(VLOOKUP($E496&amp;$D$85&amp;$D$86,'CCG data'!$A:$AD,'CCG data'!U$3,FALSE)),ISBLANK(VLOOKUP($E496&amp;$D$85&amp;$D$86,'CCG data'!$A:$AD,'CCG data'!U$3,FALSE))),"",VLOOKUP($E496&amp;$D$85&amp;$D$86,'CCG data'!$A:$AD,'CCG data'!U$3,FALSE))</f>
        <v>25.5</v>
      </c>
      <c r="M496" s="374"/>
      <c r="N496" s="303">
        <f>IF(OR(ISERROR(VLOOKUP($E496&amp;$D$85&amp;$D$86,'CCG data'!$A:$AD,'CCG data'!G$3,FALSE)),ISBLANK(VLOOKUP($E496&amp;$D$85&amp;$D$86,'CCG data'!$A:$AD,'CCG data'!G$3,FALSE))),"",VLOOKUP($E496&amp;$D$85&amp;$D$86,'CCG data'!$A:$AD,'CCG data'!G$3,FALSE))</f>
        <v>1656</v>
      </c>
      <c r="P496" s="354" t="str">
        <f>IF(OR(ISERROR(VLOOKUP($E496&amp;$D$85&amp;$D$86,'CCG data'!$A:$AD,'CCG data'!B$3,FALSE)),ISBLANK(VLOOKUP($E496&amp;$D$85&amp;$D$86,'CCG data'!$A:$AD,'CCG data'!B$3,FALSE))),"",VLOOKUP($E496&amp;$D$85&amp;$D$86,'CCG data'!$A:$AD,'CCG data'!B$3,FALSE))</f>
        <v/>
      </c>
      <c r="Q496" s="246"/>
      <c r="R496" s="246">
        <f>IF(OR(ISERROR(VLOOKUP($E496&amp;$D$85&amp;$D$86,'CCG data'!$A:$AD,'CCG data'!C$3,FALSE)),ISBLANK(VLOOKUP($E496&amp;$D$85&amp;$D$86,'CCG data'!$A:$AD,'CCG data'!C$3,FALSE))),"",VLOOKUP($E496&amp;$D$85&amp;$D$86,'CCG data'!$A:$AD,'CCG data'!C$3,FALSE))</f>
        <v>0.7342995169082126</v>
      </c>
      <c r="S496" s="246"/>
      <c r="T496" s="246">
        <f>IF(OR(ISERROR(VLOOKUP($E496&amp;$D$85&amp;$D$86,'CCG data'!$A:$AD,'CCG data'!D$3,FALSE)),ISBLANK(VLOOKUP($E496&amp;$D$85&amp;$D$86,'CCG data'!$A:$AD,'CCG data'!D$3,FALSE))),"",VLOOKUP($E496&amp;$D$85&amp;$D$86,'CCG data'!$A:$AD,'CCG data'!D$3,FALSE))</f>
        <v>0.10929951690821256</v>
      </c>
      <c r="U496" s="246"/>
      <c r="V496" s="246">
        <f>IF(OR(ISERROR(VLOOKUP($E496&amp;$D$85&amp;$D$86,'CCG data'!$A:$AD,'CCG data'!E$3,FALSE)),ISBLANK(VLOOKUP($E496&amp;$D$85&amp;$D$86,'CCG data'!$A:$AD,'CCG data'!E$3,FALSE))),"",VLOOKUP($E496&amp;$D$85&amp;$D$86,'CCG data'!$A:$AD,'CCG data'!E$3,FALSE))</f>
        <v>0.15640096618357488</v>
      </c>
      <c r="W496" s="387"/>
      <c r="Z496" s="178">
        <f>IFERROR(VLOOKUP($E496&amp;$D$86, Outliers!$A$4:$P$214,13,FALSE),"0")</f>
        <v>0</v>
      </c>
      <c r="AA496" s="178">
        <f>IFERROR(VLOOKUP($E496&amp;$D$86, Outliers!$A$4:$P$214,14,FALSE),"0")</f>
        <v>1</v>
      </c>
      <c r="AB496" s="178">
        <f>IFERROR(VLOOKUP($E496&amp;$D$86, Outliers!$A$4:$P$214,15,FALSE),"0")</f>
        <v>0</v>
      </c>
    </row>
    <row r="497" spans="4:28" x14ac:dyDescent="0.25">
      <c r="D497" s="301"/>
      <c r="E497" s="107" t="s">
        <v>27</v>
      </c>
      <c r="F497" s="99" t="str">
        <f>IF(P496="","",VLOOKUP($E496&amp;$D$85&amp;$D$86,'CCG data'!$A:$AD,'CCG data'!W$3,FALSE))</f>
        <v/>
      </c>
      <c r="G497" s="100" t="str">
        <f>IF(P496="","",VLOOKUP($E496&amp;$D$85&amp;$D$86,'CCG data'!$A:$AD,'CCG data'!X$3,FALSE))</f>
        <v/>
      </c>
      <c r="H497" s="100">
        <f>IF(R496="","",VLOOKUP($E496&amp;$D$85&amp;$D$86,'CCG data'!$A:$AD,'CCG data'!Y$3,FALSE))</f>
        <v>112.6</v>
      </c>
      <c r="I497" s="100">
        <f>IF(R496="","",VLOOKUP($E496&amp;$D$85&amp;$D$86,'CCG data'!$A:$AD,'CCG data'!Z$3,FALSE))</f>
        <v>126</v>
      </c>
      <c r="J497" s="100">
        <f>IF(T496="","",VLOOKUP($E496&amp;$D$85&amp;$D$86,'CCG data'!$A:$AD,'CCG data'!AA$3,FALSE))</f>
        <v>19.5</v>
      </c>
      <c r="K497" s="100">
        <f>IF(T496="","",VLOOKUP($E496&amp;$D$85&amp;$D$86,'CCG data'!$A:$AD,'CCG data'!AB$3,FALSE))</f>
        <v>26.2</v>
      </c>
      <c r="L497" s="100">
        <f>IF(V496="","",VLOOKUP($E496&amp;$D$85&amp;$D$86,'CCG data'!$A:$AD,'CCG data'!AC$3,FALSE))</f>
        <v>22.4</v>
      </c>
      <c r="M497" s="100">
        <f>IF(V496="","",VLOOKUP($E496&amp;$D$85&amp;$D$86,'CCG data'!$A:$AD,'CCG data'!AD$3,FALSE))</f>
        <v>28.6</v>
      </c>
      <c r="N497" s="304"/>
      <c r="P497" s="162" t="str">
        <f>IF(P496="","",VLOOKUP($E496&amp;$D$85&amp;$D$86,'CCG data'!$A:$AD,'CCG data'!I$3,FALSE))</f>
        <v/>
      </c>
      <c r="Q497" s="15" t="str">
        <f>IF(P496="","",VLOOKUP($E496&amp;$D$85&amp;$D$86,'CCG data'!$A:$AD,'CCG data'!J$3,FALSE))</f>
        <v/>
      </c>
      <c r="R497" s="15">
        <f>IF(R496="","",VLOOKUP($E496&amp;$D$85&amp;$D$86,'CCG data'!$A:$AD,'CCG data'!K$3,FALSE))</f>
        <v>0.71299999999999997</v>
      </c>
      <c r="S497" s="15">
        <f>IF(R496="","",VLOOKUP($E496&amp;$D$85&amp;$D$86,'CCG data'!$A:$AD,'CCG data'!L$3,FALSE))</f>
        <v>0.755</v>
      </c>
      <c r="T497" s="15">
        <f>IF(T496="","",VLOOKUP($E496&amp;$D$85&amp;$D$86,'CCG data'!$A:$AD,'CCG data'!M$3,FALSE))</f>
        <v>9.5000000000000001E-2</v>
      </c>
      <c r="U497" s="15">
        <f>IF(T496="","",VLOOKUP($E496&amp;$D$85&amp;$D$86,'CCG data'!$A:$AD,'CCG data'!N$3,FALSE))</f>
        <v>0.125</v>
      </c>
      <c r="V497" s="15">
        <f>IF(V496="","",VLOOKUP($E496&amp;$D$85&amp;$D$86,'CCG data'!$A:$AD,'CCG data'!O$3,FALSE))</f>
        <v>0.14000000000000001</v>
      </c>
      <c r="W497" s="142">
        <f>IF(V496="","",VLOOKUP($E496&amp;$D$85&amp;$D$86,'CCG data'!$A:$AD,'CCG data'!P$3,FALSE))</f>
        <v>0.17499999999999999</v>
      </c>
      <c r="Z497" s="178" t="str">
        <f>IFERROR(VLOOKUP($E497&amp;$D$86, Outliers!$A$4:$P$214,13,FALSE),"0")</f>
        <v>0</v>
      </c>
      <c r="AA497" s="178" t="str">
        <f>IFERROR(VLOOKUP($E497&amp;$D$86, Outliers!$A$4:$P$214,14,FALSE),"0")</f>
        <v>0</v>
      </c>
      <c r="AB497" s="178" t="str">
        <f>IFERROR(VLOOKUP($E497&amp;$D$86, Outliers!$A$4:$P$214,15,FALSE),"0")</f>
        <v>0</v>
      </c>
    </row>
    <row r="498" spans="4:28" ht="15.75" x14ac:dyDescent="0.25">
      <c r="D498" s="301"/>
      <c r="E498" s="108" t="s">
        <v>325</v>
      </c>
      <c r="F498" s="372" t="str">
        <f>IF(OR(ISERROR(VLOOKUP($E498&amp;$D$85&amp;$D$86,'CCG data'!$A:$AD,'CCG data'!R$3,FALSE)),ISBLANK(VLOOKUP($E498&amp;$D$85&amp;$D$86,'CCG data'!$A:$AD,'CCG data'!R$3,FALSE))),"",VLOOKUP($E498&amp;$D$85&amp;$D$86,'CCG data'!$A:$AD,'CCG data'!R$3,FALSE))</f>
        <v/>
      </c>
      <c r="G498" s="373"/>
      <c r="H498" s="373">
        <f>IF(OR(ISERROR(VLOOKUP($E498&amp;$D$85&amp;$D$86,'CCG data'!$A:$AD,'CCG data'!S$3,FALSE)),ISBLANK(VLOOKUP($E498&amp;$D$85&amp;$D$86,'CCG data'!$A:$AD,'CCG data'!S$3,FALSE))),"",VLOOKUP($E498&amp;$D$85&amp;$D$86,'CCG data'!$A:$AD,'CCG data'!S$3,FALSE))</f>
        <v>155.30000000000001</v>
      </c>
      <c r="I498" s="373"/>
      <c r="J498" s="373">
        <f>IF(OR(ISERROR(VLOOKUP($E498&amp;$D$85&amp;$D$86,'CCG data'!$A:$AD,'CCG data'!T$3,FALSE)),ISBLANK(VLOOKUP($E498&amp;$D$85&amp;$D$86,'CCG data'!$A:$AD,'CCG data'!T$3,FALSE))),"",VLOOKUP($E498&amp;$D$85&amp;$D$86,'CCG data'!$A:$AD,'CCG data'!T$3,FALSE))</f>
        <v>16.899999999999999</v>
      </c>
      <c r="K498" s="373"/>
      <c r="L498" s="373">
        <f>IF(OR(ISERROR(VLOOKUP($E498&amp;$D$85&amp;$D$86,'CCG data'!$A:$AD,'CCG data'!U$3,FALSE)),ISBLANK(VLOOKUP($E498&amp;$D$85&amp;$D$86,'CCG data'!$A:$AD,'CCG data'!U$3,FALSE))),"",VLOOKUP($E498&amp;$D$85&amp;$D$86,'CCG data'!$A:$AD,'CCG data'!U$3,FALSE))</f>
        <v>27.1</v>
      </c>
      <c r="M498" s="374"/>
      <c r="N498" s="303">
        <f>IF(OR(ISERROR(VLOOKUP($E498&amp;$D$85&amp;$D$86,'CCG data'!$A:$AD,'CCG data'!G$3,FALSE)),ISBLANK(VLOOKUP($E498&amp;$D$85&amp;$D$86,'CCG data'!$A:$AD,'CCG data'!G$3,FALSE))),"",VLOOKUP($E498&amp;$D$85&amp;$D$86,'CCG data'!$A:$AD,'CCG data'!G$3,FALSE))</f>
        <v>3181</v>
      </c>
      <c r="P498" s="354" t="str">
        <f>IF(OR(ISERROR(VLOOKUP($E498&amp;$D$85&amp;$D$86,'CCG data'!$A:$AD,'CCG data'!B$3,FALSE)),ISBLANK(VLOOKUP($E498&amp;$D$85&amp;$D$86,'CCG data'!$A:$AD,'CCG data'!B$3,FALSE))),"",VLOOKUP($E498&amp;$D$85&amp;$D$86,'CCG data'!$A:$AD,'CCG data'!B$3,FALSE))</f>
        <v/>
      </c>
      <c r="Q498" s="246"/>
      <c r="R498" s="246">
        <f>IF(OR(ISERROR(VLOOKUP($E498&amp;$D$85&amp;$D$86,'CCG data'!$A:$AD,'CCG data'!C$3,FALSE)),ISBLANK(VLOOKUP($E498&amp;$D$85&amp;$D$86,'CCG data'!$A:$AD,'CCG data'!C$3,FALSE))),"",VLOOKUP($E498&amp;$D$85&amp;$D$86,'CCG data'!$A:$AD,'CCG data'!C$3,FALSE))</f>
        <v>0.78717384470292362</v>
      </c>
      <c r="S498" s="246"/>
      <c r="T498" s="246">
        <f>IF(OR(ISERROR(VLOOKUP($E498&amp;$D$85&amp;$D$86,'CCG data'!$A:$AD,'CCG data'!D$3,FALSE)),ISBLANK(VLOOKUP($E498&amp;$D$85&amp;$D$86,'CCG data'!$A:$AD,'CCG data'!D$3,FALSE))),"",VLOOKUP($E498&amp;$D$85&amp;$D$86,'CCG data'!$A:$AD,'CCG data'!D$3,FALSE))</f>
        <v>7.6391071989940273E-2</v>
      </c>
      <c r="U498" s="246"/>
      <c r="V498" s="246">
        <f>IF(OR(ISERROR(VLOOKUP($E498&amp;$D$85&amp;$D$86,'CCG data'!$A:$AD,'CCG data'!E$3,FALSE)),ISBLANK(VLOOKUP($E498&amp;$D$85&amp;$D$86,'CCG data'!$A:$AD,'CCG data'!E$3,FALSE))),"",VLOOKUP($E498&amp;$D$85&amp;$D$86,'CCG data'!$A:$AD,'CCG data'!E$3,FALSE))</f>
        <v>0.13643508330713611</v>
      </c>
      <c r="W498" s="387"/>
      <c r="Z498" s="178">
        <f>IFERROR(VLOOKUP($E498&amp;$D$86, Outliers!$A$4:$P$214,13,FALSE),"0")</f>
        <v>1</v>
      </c>
      <c r="AA498" s="178">
        <f>IFERROR(VLOOKUP($E498&amp;$D$86, Outliers!$A$4:$P$214,14,FALSE),"0")</f>
        <v>0</v>
      </c>
      <c r="AB498" s="178">
        <f>IFERROR(VLOOKUP($E498&amp;$D$86, Outliers!$A$4:$P$214,15,FALSE),"0")</f>
        <v>0</v>
      </c>
    </row>
    <row r="499" spans="4:28" x14ac:dyDescent="0.25">
      <c r="D499" s="301"/>
      <c r="E499" s="107" t="s">
        <v>27</v>
      </c>
      <c r="F499" s="99" t="str">
        <f>IF(P498="","",VLOOKUP($E498&amp;$D$85&amp;$D$86,'CCG data'!$A:$AD,'CCG data'!W$3,FALSE))</f>
        <v/>
      </c>
      <c r="G499" s="100" t="str">
        <f>IF(P498="","",VLOOKUP($E498&amp;$D$85&amp;$D$86,'CCG data'!$A:$AD,'CCG data'!X$3,FALSE))</f>
        <v/>
      </c>
      <c r="H499" s="100">
        <f>IF(R498="","",VLOOKUP($E498&amp;$D$85&amp;$D$86,'CCG data'!$A:$AD,'CCG data'!Y$3,FALSE))</f>
        <v>149.30000000000001</v>
      </c>
      <c r="I499" s="100">
        <f>IF(R498="","",VLOOKUP($E498&amp;$D$85&amp;$D$86,'CCG data'!$A:$AD,'CCG data'!Z$3,FALSE))</f>
        <v>161.4</v>
      </c>
      <c r="J499" s="100">
        <f>IF(T498="","",VLOOKUP($E498&amp;$D$85&amp;$D$86,'CCG data'!$A:$AD,'CCG data'!AA$3,FALSE))</f>
        <v>14.7</v>
      </c>
      <c r="K499" s="100">
        <f>IF(T498="","",VLOOKUP($E498&amp;$D$85&amp;$D$86,'CCG data'!$A:$AD,'CCG data'!AB$3,FALSE))</f>
        <v>19</v>
      </c>
      <c r="L499" s="100">
        <f>IF(V498="","",VLOOKUP($E498&amp;$D$85&amp;$D$86,'CCG data'!$A:$AD,'CCG data'!AC$3,FALSE))</f>
        <v>24.6</v>
      </c>
      <c r="M499" s="100">
        <f>IF(V498="","",VLOOKUP($E498&amp;$D$85&amp;$D$86,'CCG data'!$A:$AD,'CCG data'!AD$3,FALSE))</f>
        <v>29.7</v>
      </c>
      <c r="N499" s="304"/>
      <c r="P499" s="162" t="str">
        <f>IF(P498="","",VLOOKUP($E498&amp;$D$85&amp;$D$86,'CCG data'!$A:$AD,'CCG data'!I$3,FALSE))</f>
        <v/>
      </c>
      <c r="Q499" s="15" t="str">
        <f>IF(P498="","",VLOOKUP($E498&amp;$D$85&amp;$D$86,'CCG data'!$A:$AD,'CCG data'!J$3,FALSE))</f>
        <v/>
      </c>
      <c r="R499" s="15">
        <f>IF(R498="","",VLOOKUP($E498&amp;$D$85&amp;$D$86,'CCG data'!$A:$AD,'CCG data'!K$3,FALSE))</f>
        <v>0.77300000000000002</v>
      </c>
      <c r="S499" s="15">
        <f>IF(R498="","",VLOOKUP($E498&amp;$D$85&amp;$D$86,'CCG data'!$A:$AD,'CCG data'!L$3,FALSE))</f>
        <v>0.80100000000000005</v>
      </c>
      <c r="T499" s="15">
        <f>IF(T498="","",VLOOKUP($E498&amp;$D$85&amp;$D$86,'CCG data'!$A:$AD,'CCG data'!M$3,FALSE))</f>
        <v>6.8000000000000005E-2</v>
      </c>
      <c r="U499" s="15">
        <f>IF(T498="","",VLOOKUP($E498&amp;$D$85&amp;$D$86,'CCG data'!$A:$AD,'CCG data'!N$3,FALSE))</f>
        <v>8.5999999999999993E-2</v>
      </c>
      <c r="V499" s="15">
        <f>IF(V498="","",VLOOKUP($E498&amp;$D$85&amp;$D$86,'CCG data'!$A:$AD,'CCG data'!O$3,FALSE))</f>
        <v>0.125</v>
      </c>
      <c r="W499" s="142">
        <f>IF(V498="","",VLOOKUP($E498&amp;$D$85&amp;$D$86,'CCG data'!$A:$AD,'CCG data'!P$3,FALSE))</f>
        <v>0.14899999999999999</v>
      </c>
      <c r="Z499" s="178" t="str">
        <f>IFERROR(VLOOKUP($E499&amp;$D$86, Outliers!$A$4:$P$214,13,FALSE),"0")</f>
        <v>0</v>
      </c>
      <c r="AA499" s="178" t="str">
        <f>IFERROR(VLOOKUP($E499&amp;$D$86, Outliers!$A$4:$P$214,14,FALSE),"0")</f>
        <v>0</v>
      </c>
      <c r="AB499" s="178" t="str">
        <f>IFERROR(VLOOKUP($E499&amp;$D$86, Outliers!$A$4:$P$214,15,FALSE),"0")</f>
        <v>0</v>
      </c>
    </row>
    <row r="500" spans="4:28" ht="15.75" x14ac:dyDescent="0.25">
      <c r="D500" s="301"/>
      <c r="E500" s="108" t="s">
        <v>490</v>
      </c>
      <c r="F500" s="372" t="str">
        <f>IF(OR(ISERROR(VLOOKUP($E500&amp;$D$85&amp;$D$86,'CCG data'!$A:$AD,'CCG data'!R$3,FALSE)),ISBLANK(VLOOKUP($E500&amp;$D$85&amp;$D$86,'CCG data'!$A:$AD,'CCG data'!R$3,FALSE))),"",VLOOKUP($E500&amp;$D$85&amp;$D$86,'CCG data'!$A:$AD,'CCG data'!R$3,FALSE))</f>
        <v/>
      </c>
      <c r="G500" s="373"/>
      <c r="H500" s="373">
        <f>IF(OR(ISERROR(VLOOKUP($E500&amp;$D$85&amp;$D$86,'CCG data'!$A:$AD,'CCG data'!S$3,FALSE)),ISBLANK(VLOOKUP($E500&amp;$D$85&amp;$D$86,'CCG data'!$A:$AD,'CCG data'!S$3,FALSE))),"",VLOOKUP($E500&amp;$D$85&amp;$D$86,'CCG data'!$A:$AD,'CCG data'!S$3,FALSE))</f>
        <v>116.6</v>
      </c>
      <c r="I500" s="373"/>
      <c r="J500" s="373">
        <f>IF(OR(ISERROR(VLOOKUP($E500&amp;$D$85&amp;$D$86,'CCG data'!$A:$AD,'CCG data'!T$3,FALSE)),ISBLANK(VLOOKUP($E500&amp;$D$85&amp;$D$86,'CCG data'!$A:$AD,'CCG data'!T$3,FALSE))),"",VLOOKUP($E500&amp;$D$85&amp;$D$86,'CCG data'!$A:$AD,'CCG data'!T$3,FALSE))</f>
        <v>19.7</v>
      </c>
      <c r="K500" s="373"/>
      <c r="L500" s="373">
        <f>IF(OR(ISERROR(VLOOKUP($E500&amp;$D$85&amp;$D$86,'CCG data'!$A:$AD,'CCG data'!U$3,FALSE)),ISBLANK(VLOOKUP($E500&amp;$D$85&amp;$D$86,'CCG data'!$A:$AD,'CCG data'!U$3,FALSE))),"",VLOOKUP($E500&amp;$D$85&amp;$D$86,'CCG data'!$A:$AD,'CCG data'!U$3,FALSE))</f>
        <v>39.200000000000003</v>
      </c>
      <c r="M500" s="374"/>
      <c r="N500" s="303">
        <f>IF(OR(ISERROR(VLOOKUP($E500&amp;$D$85&amp;$D$86,'CCG data'!$A:$AD,'CCG data'!G$3,FALSE)),ISBLANK(VLOOKUP($E500&amp;$D$85&amp;$D$86,'CCG data'!$A:$AD,'CCG data'!G$3,FALSE))),"",VLOOKUP($E500&amp;$D$85&amp;$D$86,'CCG data'!$A:$AD,'CCG data'!G$3,FALSE))</f>
        <v>730</v>
      </c>
      <c r="P500" s="354" t="str">
        <f>IF(OR(ISERROR(VLOOKUP($E500&amp;$D$85&amp;$D$86,'CCG data'!$A:$AD,'CCG data'!B$3,FALSE)),ISBLANK(VLOOKUP($E500&amp;$D$85&amp;$D$86,'CCG data'!$A:$AD,'CCG data'!B$3,FALSE))),"",VLOOKUP($E500&amp;$D$85&amp;$D$86,'CCG data'!$A:$AD,'CCG data'!B$3,FALSE))</f>
        <v/>
      </c>
      <c r="Q500" s="246"/>
      <c r="R500" s="246">
        <f>IF(OR(ISERROR(VLOOKUP($E500&amp;$D$85&amp;$D$86,'CCG data'!$A:$AD,'CCG data'!C$3,FALSE)),ISBLANK(VLOOKUP($E500&amp;$D$85&amp;$D$86,'CCG data'!$A:$AD,'CCG data'!C$3,FALSE))),"",VLOOKUP($E500&amp;$D$85&amp;$D$86,'CCG data'!$A:$AD,'CCG data'!C$3,FALSE))</f>
        <v>0.66575342465753429</v>
      </c>
      <c r="S500" s="246"/>
      <c r="T500" s="246">
        <f>IF(OR(ISERROR(VLOOKUP($E500&amp;$D$85&amp;$D$86,'CCG data'!$A:$AD,'CCG data'!D$3,FALSE)),ISBLANK(VLOOKUP($E500&amp;$D$85&amp;$D$86,'CCG data'!$A:$AD,'CCG data'!D$3,FALSE))),"",VLOOKUP($E500&amp;$D$85&amp;$D$86,'CCG data'!$A:$AD,'CCG data'!D$3,FALSE))</f>
        <v>0.10684931506849316</v>
      </c>
      <c r="U500" s="246"/>
      <c r="V500" s="246">
        <f>IF(OR(ISERROR(VLOOKUP($E500&amp;$D$85&amp;$D$86,'CCG data'!$A:$AD,'CCG data'!E$3,FALSE)),ISBLANK(VLOOKUP($E500&amp;$D$85&amp;$D$86,'CCG data'!$A:$AD,'CCG data'!E$3,FALSE))),"",VLOOKUP($E500&amp;$D$85&amp;$D$86,'CCG data'!$A:$AD,'CCG data'!E$3,FALSE))</f>
        <v>0.22739726027397261</v>
      </c>
      <c r="W500" s="387"/>
      <c r="Z500" s="178">
        <f>IFERROR(VLOOKUP($E500&amp;$D$86, Outliers!$A$4:$P$214,13,FALSE),"0")</f>
        <v>0</v>
      </c>
      <c r="AA500" s="178">
        <f>IFERROR(VLOOKUP($E500&amp;$D$86, Outliers!$A$4:$P$214,14,FALSE),"0")</f>
        <v>0</v>
      </c>
      <c r="AB500" s="178">
        <f>IFERROR(VLOOKUP($E500&amp;$D$86, Outliers!$A$4:$P$214,15,FALSE),"0")</f>
        <v>1</v>
      </c>
    </row>
    <row r="501" spans="4:28" x14ac:dyDescent="0.25">
      <c r="D501" s="301"/>
      <c r="E501" s="107" t="s">
        <v>27</v>
      </c>
      <c r="F501" s="99" t="str">
        <f>IF(P500="","",VLOOKUP($E500&amp;$D$85&amp;$D$86,'CCG data'!$A:$AD,'CCG data'!W$3,FALSE))</f>
        <v/>
      </c>
      <c r="G501" s="100" t="str">
        <f>IF(P500="","",VLOOKUP($E500&amp;$D$85&amp;$D$86,'CCG data'!$A:$AD,'CCG data'!X$3,FALSE))</f>
        <v/>
      </c>
      <c r="H501" s="100">
        <f>IF(R500="","",VLOOKUP($E500&amp;$D$85&amp;$D$86,'CCG data'!$A:$AD,'CCG data'!Y$3,FALSE))</f>
        <v>106.2</v>
      </c>
      <c r="I501" s="100">
        <f>IF(R500="","",VLOOKUP($E500&amp;$D$85&amp;$D$86,'CCG data'!$A:$AD,'CCG data'!Z$3,FALSE))</f>
        <v>127</v>
      </c>
      <c r="J501" s="100">
        <f>IF(T500="","",VLOOKUP($E500&amp;$D$85&amp;$D$86,'CCG data'!$A:$AD,'CCG data'!AA$3,FALSE))</f>
        <v>15.3</v>
      </c>
      <c r="K501" s="100">
        <f>IF(T500="","",VLOOKUP($E500&amp;$D$85&amp;$D$86,'CCG data'!$A:$AD,'CCG data'!AB$3,FALSE))</f>
        <v>24.1</v>
      </c>
      <c r="L501" s="100">
        <f>IF(V500="","",VLOOKUP($E500&amp;$D$85&amp;$D$86,'CCG data'!$A:$AD,'CCG data'!AC$3,FALSE))</f>
        <v>33.200000000000003</v>
      </c>
      <c r="M501" s="100">
        <f>IF(V500="","",VLOOKUP($E500&amp;$D$85&amp;$D$86,'CCG data'!$A:$AD,'CCG data'!AD$3,FALSE))</f>
        <v>45.2</v>
      </c>
      <c r="N501" s="304"/>
      <c r="P501" s="162" t="str">
        <f>IF(P500="","",VLOOKUP($E500&amp;$D$85&amp;$D$86,'CCG data'!$A:$AD,'CCG data'!I$3,FALSE))</f>
        <v/>
      </c>
      <c r="Q501" s="15" t="str">
        <f>IF(P500="","",VLOOKUP($E500&amp;$D$85&amp;$D$86,'CCG data'!$A:$AD,'CCG data'!J$3,FALSE))</f>
        <v/>
      </c>
      <c r="R501" s="15">
        <f>IF(R500="","",VLOOKUP($E500&amp;$D$85&amp;$D$86,'CCG data'!$A:$AD,'CCG data'!K$3,FALSE))</f>
        <v>0.63100000000000001</v>
      </c>
      <c r="S501" s="15">
        <f>IF(R500="","",VLOOKUP($E500&amp;$D$85&amp;$D$86,'CCG data'!$A:$AD,'CCG data'!L$3,FALSE))</f>
        <v>0.69899999999999995</v>
      </c>
      <c r="T501" s="15">
        <f>IF(T500="","",VLOOKUP($E500&amp;$D$85&amp;$D$86,'CCG data'!$A:$AD,'CCG data'!M$3,FALSE))</f>
        <v>8.5999999999999993E-2</v>
      </c>
      <c r="U501" s="15">
        <f>IF(T500="","",VLOOKUP($E500&amp;$D$85&amp;$D$86,'CCG data'!$A:$AD,'CCG data'!N$3,FALSE))</f>
        <v>0.13100000000000001</v>
      </c>
      <c r="V501" s="15">
        <f>IF(V500="","",VLOOKUP($E500&amp;$D$85&amp;$D$86,'CCG data'!$A:$AD,'CCG data'!O$3,FALSE))</f>
        <v>0.19800000000000001</v>
      </c>
      <c r="W501" s="142">
        <f>IF(V500="","",VLOOKUP($E500&amp;$D$85&amp;$D$86,'CCG data'!$A:$AD,'CCG data'!P$3,FALSE))</f>
        <v>0.25900000000000001</v>
      </c>
      <c r="Z501" s="178" t="str">
        <f>IFERROR(VLOOKUP($E501&amp;$D$86, Outliers!$A$4:$P$214,13,FALSE),"0")</f>
        <v>0</v>
      </c>
      <c r="AA501" s="178" t="str">
        <f>IFERROR(VLOOKUP($E501&amp;$D$86, Outliers!$A$4:$P$214,14,FALSE),"0")</f>
        <v>0</v>
      </c>
      <c r="AB501" s="178" t="str">
        <f>IFERROR(VLOOKUP($E501&amp;$D$86, Outliers!$A$4:$P$214,15,FALSE),"0")</f>
        <v>0</v>
      </c>
    </row>
    <row r="502" spans="4:28" ht="15.75" x14ac:dyDescent="0.25">
      <c r="D502" s="301"/>
      <c r="E502" s="108" t="s">
        <v>326</v>
      </c>
      <c r="F502" s="372" t="str">
        <f>IF(OR(ISERROR(VLOOKUP($E502&amp;$D$85&amp;$D$86,'CCG data'!$A:$AD,'CCG data'!R$3,FALSE)),ISBLANK(VLOOKUP($E502&amp;$D$85&amp;$D$86,'CCG data'!$A:$AD,'CCG data'!R$3,FALSE))),"",VLOOKUP($E502&amp;$D$85&amp;$D$86,'CCG data'!$A:$AD,'CCG data'!R$3,FALSE))</f>
        <v/>
      </c>
      <c r="G502" s="373"/>
      <c r="H502" s="373">
        <f>IF(OR(ISERROR(VLOOKUP($E502&amp;$D$85&amp;$D$86,'CCG data'!$A:$AD,'CCG data'!S$3,FALSE)),ISBLANK(VLOOKUP($E502&amp;$D$85&amp;$D$86,'CCG data'!$A:$AD,'CCG data'!S$3,FALSE))),"",VLOOKUP($E502&amp;$D$85&amp;$D$86,'CCG data'!$A:$AD,'CCG data'!S$3,FALSE))</f>
        <v>133</v>
      </c>
      <c r="I502" s="373"/>
      <c r="J502" s="373">
        <f>IF(OR(ISERROR(VLOOKUP($E502&amp;$D$85&amp;$D$86,'CCG data'!$A:$AD,'CCG data'!T$3,FALSE)),ISBLANK(VLOOKUP($E502&amp;$D$85&amp;$D$86,'CCG data'!$A:$AD,'CCG data'!T$3,FALSE))),"",VLOOKUP($E502&amp;$D$85&amp;$D$86,'CCG data'!$A:$AD,'CCG data'!T$3,FALSE))</f>
        <v>23.5</v>
      </c>
      <c r="K502" s="373"/>
      <c r="L502" s="373">
        <f>IF(OR(ISERROR(VLOOKUP($E502&amp;$D$85&amp;$D$86,'CCG data'!$A:$AD,'CCG data'!U$3,FALSE)),ISBLANK(VLOOKUP($E502&amp;$D$85&amp;$D$86,'CCG data'!$A:$AD,'CCG data'!U$3,FALSE))),"",VLOOKUP($E502&amp;$D$85&amp;$D$86,'CCG data'!$A:$AD,'CCG data'!U$3,FALSE))</f>
        <v>21.4</v>
      </c>
      <c r="M502" s="374"/>
      <c r="N502" s="303">
        <f>IF(OR(ISERROR(VLOOKUP($E502&amp;$D$85&amp;$D$86,'CCG data'!$A:$AD,'CCG data'!G$3,FALSE)),ISBLANK(VLOOKUP($E502&amp;$D$85&amp;$D$86,'CCG data'!$A:$AD,'CCG data'!G$3,FALSE))),"",VLOOKUP($E502&amp;$D$85&amp;$D$86,'CCG data'!$A:$AD,'CCG data'!G$3,FALSE))</f>
        <v>1946</v>
      </c>
      <c r="P502" s="354" t="str">
        <f>IF(OR(ISERROR(VLOOKUP($E502&amp;$D$85&amp;$D$86,'CCG data'!$A:$AD,'CCG data'!B$3,FALSE)),ISBLANK(VLOOKUP($E502&amp;$D$85&amp;$D$86,'CCG data'!$A:$AD,'CCG data'!B$3,FALSE))),"",VLOOKUP($E502&amp;$D$85&amp;$D$86,'CCG data'!$A:$AD,'CCG data'!B$3,FALSE))</f>
        <v/>
      </c>
      <c r="Q502" s="246"/>
      <c r="R502" s="246">
        <f>IF(OR(ISERROR(VLOOKUP($E502&amp;$D$85&amp;$D$86,'CCG data'!$A:$AD,'CCG data'!C$3,FALSE)),ISBLANK(VLOOKUP($E502&amp;$D$85&amp;$D$86,'CCG data'!$A:$AD,'CCG data'!C$3,FALSE))),"",VLOOKUP($E502&amp;$D$85&amp;$D$86,'CCG data'!$A:$AD,'CCG data'!C$3,FALSE))</f>
        <v>0.7579650565262076</v>
      </c>
      <c r="S502" s="246"/>
      <c r="T502" s="246">
        <f>IF(OR(ISERROR(VLOOKUP($E502&amp;$D$85&amp;$D$86,'CCG data'!$A:$AD,'CCG data'!D$3,FALSE)),ISBLANK(VLOOKUP($E502&amp;$D$85&amp;$D$86,'CCG data'!$A:$AD,'CCG data'!D$3,FALSE))),"",VLOOKUP($E502&amp;$D$85&amp;$D$86,'CCG data'!$A:$AD,'CCG data'!D$3,FALSE))</f>
        <v>0.1223021582733813</v>
      </c>
      <c r="U502" s="246"/>
      <c r="V502" s="246">
        <f>IF(OR(ISERROR(VLOOKUP($E502&amp;$D$85&amp;$D$86,'CCG data'!$A:$AD,'CCG data'!E$3,FALSE)),ISBLANK(VLOOKUP($E502&amp;$D$85&amp;$D$86,'CCG data'!$A:$AD,'CCG data'!E$3,FALSE))),"",VLOOKUP($E502&amp;$D$85&amp;$D$86,'CCG data'!$A:$AD,'CCG data'!E$3,FALSE))</f>
        <v>0.1197327852004111</v>
      </c>
      <c r="W502" s="387"/>
      <c r="Z502" s="178">
        <f>IFERROR(VLOOKUP($E502&amp;$D$86, Outliers!$A$4:$P$214,13,FALSE),"0")</f>
        <v>0</v>
      </c>
      <c r="AA502" s="178">
        <f>IFERROR(VLOOKUP($E502&amp;$D$86, Outliers!$A$4:$P$214,14,FALSE),"0")</f>
        <v>1</v>
      </c>
      <c r="AB502" s="178">
        <f>IFERROR(VLOOKUP($E502&amp;$D$86, Outliers!$A$4:$P$214,15,FALSE),"0")</f>
        <v>1</v>
      </c>
    </row>
    <row r="503" spans="4:28" x14ac:dyDescent="0.25">
      <c r="D503" s="301"/>
      <c r="E503" s="107" t="s">
        <v>27</v>
      </c>
      <c r="F503" s="99" t="str">
        <f>IF(P502="","",VLOOKUP($E502&amp;$D$85&amp;$D$86,'CCG data'!$A:$AD,'CCG data'!W$3,FALSE))</f>
        <v/>
      </c>
      <c r="G503" s="100" t="str">
        <f>IF(P502="","",VLOOKUP($E502&amp;$D$85&amp;$D$86,'CCG data'!$A:$AD,'CCG data'!X$3,FALSE))</f>
        <v/>
      </c>
      <c r="H503" s="100">
        <f>IF(R502="","",VLOOKUP($E502&amp;$D$85&amp;$D$86,'CCG data'!$A:$AD,'CCG data'!Y$3,FALSE))</f>
        <v>126.2</v>
      </c>
      <c r="I503" s="100">
        <f>IF(R502="","",VLOOKUP($E502&amp;$D$85&amp;$D$86,'CCG data'!$A:$AD,'CCG data'!Z$3,FALSE))</f>
        <v>139.80000000000001</v>
      </c>
      <c r="J503" s="100">
        <f>IF(T502="","",VLOOKUP($E502&amp;$D$85&amp;$D$86,'CCG data'!$A:$AD,'CCG data'!AA$3,FALSE))</f>
        <v>20.5</v>
      </c>
      <c r="K503" s="100">
        <f>IF(T502="","",VLOOKUP($E502&amp;$D$85&amp;$D$86,'CCG data'!$A:$AD,'CCG data'!AB$3,FALSE))</f>
        <v>26.5</v>
      </c>
      <c r="L503" s="100">
        <f>IF(V502="","",VLOOKUP($E502&amp;$D$85&amp;$D$86,'CCG data'!$A:$AD,'CCG data'!AC$3,FALSE))</f>
        <v>18.600000000000001</v>
      </c>
      <c r="M503" s="100">
        <f>IF(V502="","",VLOOKUP($E502&amp;$D$85&amp;$D$86,'CCG data'!$A:$AD,'CCG data'!AD$3,FALSE))</f>
        <v>24.1</v>
      </c>
      <c r="N503" s="304"/>
      <c r="P503" s="162" t="str">
        <f>IF(P502="","",VLOOKUP($E502&amp;$D$85&amp;$D$86,'CCG data'!$A:$AD,'CCG data'!I$3,FALSE))</f>
        <v/>
      </c>
      <c r="Q503" s="15" t="str">
        <f>IF(P502="","",VLOOKUP($E502&amp;$D$85&amp;$D$86,'CCG data'!$A:$AD,'CCG data'!J$3,FALSE))</f>
        <v/>
      </c>
      <c r="R503" s="15">
        <f>IF(R502="","",VLOOKUP($E502&amp;$D$85&amp;$D$86,'CCG data'!$A:$AD,'CCG data'!K$3,FALSE))</f>
        <v>0.73799999999999999</v>
      </c>
      <c r="S503" s="15">
        <f>IF(R502="","",VLOOKUP($E502&amp;$D$85&amp;$D$86,'CCG data'!$A:$AD,'CCG data'!L$3,FALSE))</f>
        <v>0.77600000000000002</v>
      </c>
      <c r="T503" s="15">
        <f>IF(T502="","",VLOOKUP($E502&amp;$D$85&amp;$D$86,'CCG data'!$A:$AD,'CCG data'!M$3,FALSE))</f>
        <v>0.108</v>
      </c>
      <c r="U503" s="15">
        <f>IF(T502="","",VLOOKUP($E502&amp;$D$85&amp;$D$86,'CCG data'!$A:$AD,'CCG data'!N$3,FALSE))</f>
        <v>0.13800000000000001</v>
      </c>
      <c r="V503" s="15">
        <f>IF(V502="","",VLOOKUP($E502&amp;$D$85&amp;$D$86,'CCG data'!$A:$AD,'CCG data'!O$3,FALSE))</f>
        <v>0.106</v>
      </c>
      <c r="W503" s="142">
        <f>IF(V502="","",VLOOKUP($E502&amp;$D$85&amp;$D$86,'CCG data'!$A:$AD,'CCG data'!P$3,FALSE))</f>
        <v>0.13500000000000001</v>
      </c>
      <c r="Z503" s="178" t="str">
        <f>IFERROR(VLOOKUP($E503&amp;$D$86, Outliers!$A$4:$P$214,13,FALSE),"0")</f>
        <v>0</v>
      </c>
      <c r="AA503" s="178" t="str">
        <f>IFERROR(VLOOKUP($E503&amp;$D$86, Outliers!$A$4:$P$214,14,FALSE),"0")</f>
        <v>0</v>
      </c>
      <c r="AB503" s="178" t="str">
        <f>IFERROR(VLOOKUP($E503&amp;$D$86, Outliers!$A$4:$P$214,15,FALSE),"0")</f>
        <v>0</v>
      </c>
    </row>
    <row r="504" spans="4:28" ht="15.75" x14ac:dyDescent="0.25">
      <c r="D504" s="301"/>
      <c r="E504" s="108" t="s">
        <v>327</v>
      </c>
      <c r="F504" s="372" t="str">
        <f>IF(OR(ISERROR(VLOOKUP($E504&amp;$D$85&amp;$D$86,'CCG data'!$A:$AD,'CCG data'!R$3,FALSE)),ISBLANK(VLOOKUP($E504&amp;$D$85&amp;$D$86,'CCG data'!$A:$AD,'CCG data'!R$3,FALSE))),"",VLOOKUP($E504&amp;$D$85&amp;$D$86,'CCG data'!$A:$AD,'CCG data'!R$3,FALSE))</f>
        <v/>
      </c>
      <c r="G504" s="373"/>
      <c r="H504" s="373">
        <f>IF(OR(ISERROR(VLOOKUP($E504&amp;$D$85&amp;$D$86,'CCG data'!$A:$AD,'CCG data'!S$3,FALSE)),ISBLANK(VLOOKUP($E504&amp;$D$85&amp;$D$86,'CCG data'!$A:$AD,'CCG data'!S$3,FALSE))),"",VLOOKUP($E504&amp;$D$85&amp;$D$86,'CCG data'!$A:$AD,'CCG data'!S$3,FALSE))</f>
        <v>127.6</v>
      </c>
      <c r="I504" s="373"/>
      <c r="J504" s="373">
        <f>IF(OR(ISERROR(VLOOKUP($E504&amp;$D$85&amp;$D$86,'CCG data'!$A:$AD,'CCG data'!T$3,FALSE)),ISBLANK(VLOOKUP($E504&amp;$D$85&amp;$D$86,'CCG data'!$A:$AD,'CCG data'!T$3,FALSE))),"",VLOOKUP($E504&amp;$D$85&amp;$D$86,'CCG data'!$A:$AD,'CCG data'!T$3,FALSE))</f>
        <v>13.3</v>
      </c>
      <c r="K504" s="373"/>
      <c r="L504" s="373">
        <f>IF(OR(ISERROR(VLOOKUP($E504&amp;$D$85&amp;$D$86,'CCG data'!$A:$AD,'CCG data'!U$3,FALSE)),ISBLANK(VLOOKUP($E504&amp;$D$85&amp;$D$86,'CCG data'!$A:$AD,'CCG data'!U$3,FALSE))),"",VLOOKUP($E504&amp;$D$85&amp;$D$86,'CCG data'!$A:$AD,'CCG data'!U$3,FALSE))</f>
        <v>50.1</v>
      </c>
      <c r="M504" s="374"/>
      <c r="N504" s="303">
        <f>IF(OR(ISERROR(VLOOKUP($E504&amp;$D$85&amp;$D$86,'CCG data'!$A:$AD,'CCG data'!G$3,FALSE)),ISBLANK(VLOOKUP($E504&amp;$D$85&amp;$D$86,'CCG data'!$A:$AD,'CCG data'!G$3,FALSE))),"",VLOOKUP($E504&amp;$D$85&amp;$D$86,'CCG data'!$A:$AD,'CCG data'!G$3,FALSE))</f>
        <v>878</v>
      </c>
      <c r="P504" s="354" t="str">
        <f>IF(OR(ISERROR(VLOOKUP($E504&amp;$D$85&amp;$D$86,'CCG data'!$A:$AD,'CCG data'!B$3,FALSE)),ISBLANK(VLOOKUP($E504&amp;$D$85&amp;$D$86,'CCG data'!$A:$AD,'CCG data'!B$3,FALSE))),"",VLOOKUP($E504&amp;$D$85&amp;$D$86,'CCG data'!$A:$AD,'CCG data'!B$3,FALSE))</f>
        <v/>
      </c>
      <c r="Q504" s="246"/>
      <c r="R504" s="246">
        <f>IF(OR(ISERROR(VLOOKUP($E504&amp;$D$85&amp;$D$86,'CCG data'!$A:$AD,'CCG data'!C$3,FALSE)),ISBLANK(VLOOKUP($E504&amp;$D$85&amp;$D$86,'CCG data'!$A:$AD,'CCG data'!C$3,FALSE))),"",VLOOKUP($E504&amp;$D$85&amp;$D$86,'CCG data'!$A:$AD,'CCG data'!C$3,FALSE))</f>
        <v>0.67539863325740324</v>
      </c>
      <c r="S504" s="246"/>
      <c r="T504" s="246">
        <f>IF(OR(ISERROR(VLOOKUP($E504&amp;$D$85&amp;$D$86,'CCG data'!$A:$AD,'CCG data'!D$3,FALSE)),ISBLANK(VLOOKUP($E504&amp;$D$85&amp;$D$86,'CCG data'!$A:$AD,'CCG data'!D$3,FALSE))),"",VLOOKUP($E504&amp;$D$85&amp;$D$86,'CCG data'!$A:$AD,'CCG data'!D$3,FALSE))</f>
        <v>5.5808656036446469E-2</v>
      </c>
      <c r="U504" s="246"/>
      <c r="V504" s="246">
        <f>IF(OR(ISERROR(VLOOKUP($E504&amp;$D$85&amp;$D$86,'CCG data'!$A:$AD,'CCG data'!E$3,FALSE)),ISBLANK(VLOOKUP($E504&amp;$D$85&amp;$D$86,'CCG data'!$A:$AD,'CCG data'!E$3,FALSE))),"",VLOOKUP($E504&amp;$D$85&amp;$D$86,'CCG data'!$A:$AD,'CCG data'!E$3,FALSE))</f>
        <v>0.26879271070615035</v>
      </c>
      <c r="W504" s="387"/>
      <c r="Z504" s="178">
        <f>IFERROR(VLOOKUP($E504&amp;$D$86, Outliers!$A$4:$P$214,13,FALSE),"0")</f>
        <v>0</v>
      </c>
      <c r="AA504" s="178">
        <f>IFERROR(VLOOKUP($E504&amp;$D$86, Outliers!$A$4:$P$214,14,FALSE),"0")</f>
        <v>0</v>
      </c>
      <c r="AB504" s="178">
        <f>IFERROR(VLOOKUP($E504&amp;$D$86, Outliers!$A$4:$P$214,15,FALSE),"0")</f>
        <v>1</v>
      </c>
    </row>
    <row r="505" spans="4:28" x14ac:dyDescent="0.25">
      <c r="D505" s="301"/>
      <c r="E505" s="107" t="s">
        <v>27</v>
      </c>
      <c r="F505" s="99" t="str">
        <f>IF(P504="","",VLOOKUP($E504&amp;$D$85&amp;$D$86,'CCG data'!$A:$AD,'CCG data'!W$3,FALSE))</f>
        <v/>
      </c>
      <c r="G505" s="100" t="str">
        <f>IF(P504="","",VLOOKUP($E504&amp;$D$85&amp;$D$86,'CCG data'!$A:$AD,'CCG data'!X$3,FALSE))</f>
        <v/>
      </c>
      <c r="H505" s="100">
        <f>IF(R504="","",VLOOKUP($E504&amp;$D$85&amp;$D$86,'CCG data'!$A:$AD,'CCG data'!Y$3,FALSE))</f>
        <v>117.4</v>
      </c>
      <c r="I505" s="100">
        <f>IF(R504="","",VLOOKUP($E504&amp;$D$85&amp;$D$86,'CCG data'!$A:$AD,'CCG data'!Z$3,FALSE))</f>
        <v>137.9</v>
      </c>
      <c r="J505" s="100">
        <f>IF(T504="","",VLOOKUP($E504&amp;$D$85&amp;$D$86,'CCG data'!$A:$AD,'CCG data'!AA$3,FALSE))</f>
        <v>9.6</v>
      </c>
      <c r="K505" s="100">
        <f>IF(T504="","",VLOOKUP($E504&amp;$D$85&amp;$D$86,'CCG data'!$A:$AD,'CCG data'!AB$3,FALSE))</f>
        <v>17</v>
      </c>
      <c r="L505" s="100">
        <f>IF(V504="","",VLOOKUP($E504&amp;$D$85&amp;$D$86,'CCG data'!$A:$AD,'CCG data'!AC$3,FALSE))</f>
        <v>43.7</v>
      </c>
      <c r="M505" s="100">
        <f>IF(V504="","",VLOOKUP($E504&amp;$D$85&amp;$D$86,'CCG data'!$A:$AD,'CCG data'!AD$3,FALSE))</f>
        <v>56.4</v>
      </c>
      <c r="N505" s="304"/>
      <c r="P505" s="162" t="str">
        <f>IF(P504="","",VLOOKUP($E504&amp;$D$85&amp;$D$86,'CCG data'!$A:$AD,'CCG data'!I$3,FALSE))</f>
        <v/>
      </c>
      <c r="Q505" s="15" t="str">
        <f>IF(P504="","",VLOOKUP($E504&amp;$D$85&amp;$D$86,'CCG data'!$A:$AD,'CCG data'!J$3,FALSE))</f>
        <v/>
      </c>
      <c r="R505" s="15">
        <f>IF(R504="","",VLOOKUP($E504&amp;$D$85&amp;$D$86,'CCG data'!$A:$AD,'CCG data'!K$3,FALSE))</f>
        <v>0.64400000000000002</v>
      </c>
      <c r="S505" s="15">
        <f>IF(R504="","",VLOOKUP($E504&amp;$D$85&amp;$D$86,'CCG data'!$A:$AD,'CCG data'!L$3,FALSE))</f>
        <v>0.70599999999999996</v>
      </c>
      <c r="T505" s="15">
        <f>IF(T504="","",VLOOKUP($E504&amp;$D$85&amp;$D$86,'CCG data'!$A:$AD,'CCG data'!M$3,FALSE))</f>
        <v>4.2000000000000003E-2</v>
      </c>
      <c r="U505" s="15">
        <f>IF(T504="","",VLOOKUP($E504&amp;$D$85&amp;$D$86,'CCG data'!$A:$AD,'CCG data'!N$3,FALSE))</f>
        <v>7.2999999999999995E-2</v>
      </c>
      <c r="V505" s="15">
        <f>IF(V504="","",VLOOKUP($E504&amp;$D$85&amp;$D$86,'CCG data'!$A:$AD,'CCG data'!O$3,FALSE))</f>
        <v>0.24099999999999999</v>
      </c>
      <c r="W505" s="142">
        <f>IF(V504="","",VLOOKUP($E504&amp;$D$85&amp;$D$86,'CCG data'!$A:$AD,'CCG data'!P$3,FALSE))</f>
        <v>0.29899999999999999</v>
      </c>
      <c r="Z505" s="178" t="str">
        <f>IFERROR(VLOOKUP($E505&amp;$D$86, Outliers!$A$4:$P$214,13,FALSE),"0")</f>
        <v>0</v>
      </c>
      <c r="AA505" s="178" t="str">
        <f>IFERROR(VLOOKUP($E505&amp;$D$86, Outliers!$A$4:$P$214,14,FALSE),"0")</f>
        <v>0</v>
      </c>
      <c r="AB505" s="178" t="str">
        <f>IFERROR(VLOOKUP($E505&amp;$D$86, Outliers!$A$4:$P$214,15,FALSE),"0")</f>
        <v>0</v>
      </c>
    </row>
    <row r="506" spans="4:28" ht="15.75" x14ac:dyDescent="0.25">
      <c r="D506" s="301"/>
      <c r="E506" s="108" t="s">
        <v>328</v>
      </c>
      <c r="F506" s="372" t="str">
        <f>IF(OR(ISERROR(VLOOKUP($E506&amp;$D$85&amp;$D$86,'CCG data'!$A:$AD,'CCG data'!R$3,FALSE)),ISBLANK(VLOOKUP($E506&amp;$D$85&amp;$D$86,'CCG data'!$A:$AD,'CCG data'!R$3,FALSE))),"",VLOOKUP($E506&amp;$D$85&amp;$D$86,'CCG data'!$A:$AD,'CCG data'!R$3,FALSE))</f>
        <v/>
      </c>
      <c r="G506" s="373"/>
      <c r="H506" s="373">
        <f>IF(OR(ISERROR(VLOOKUP($E506&amp;$D$85&amp;$D$86,'CCG data'!$A:$AD,'CCG data'!S$3,FALSE)),ISBLANK(VLOOKUP($E506&amp;$D$85&amp;$D$86,'CCG data'!$A:$AD,'CCG data'!S$3,FALSE))),"",VLOOKUP($E506&amp;$D$85&amp;$D$86,'CCG data'!$A:$AD,'CCG data'!S$3,FALSE))</f>
        <v>130.30000000000001</v>
      </c>
      <c r="I506" s="373"/>
      <c r="J506" s="373">
        <f>IF(OR(ISERROR(VLOOKUP($E506&amp;$D$85&amp;$D$86,'CCG data'!$A:$AD,'CCG data'!T$3,FALSE)),ISBLANK(VLOOKUP($E506&amp;$D$85&amp;$D$86,'CCG data'!$A:$AD,'CCG data'!T$3,FALSE))),"",VLOOKUP($E506&amp;$D$85&amp;$D$86,'CCG data'!$A:$AD,'CCG data'!T$3,FALSE))</f>
        <v>14.7</v>
      </c>
      <c r="K506" s="373"/>
      <c r="L506" s="373">
        <f>IF(OR(ISERROR(VLOOKUP($E506&amp;$D$85&amp;$D$86,'CCG data'!$A:$AD,'CCG data'!U$3,FALSE)),ISBLANK(VLOOKUP($E506&amp;$D$85&amp;$D$86,'CCG data'!$A:$AD,'CCG data'!U$3,FALSE))),"",VLOOKUP($E506&amp;$D$85&amp;$D$86,'CCG data'!$A:$AD,'CCG data'!U$3,FALSE))</f>
        <v>24.2</v>
      </c>
      <c r="M506" s="374"/>
      <c r="N506" s="303">
        <f>IF(OR(ISERROR(VLOOKUP($E506&amp;$D$85&amp;$D$86,'CCG data'!$A:$AD,'CCG data'!G$3,FALSE)),ISBLANK(VLOOKUP($E506&amp;$D$85&amp;$D$86,'CCG data'!$A:$AD,'CCG data'!G$3,FALSE))),"",VLOOKUP($E506&amp;$D$85&amp;$D$86,'CCG data'!$A:$AD,'CCG data'!G$3,FALSE))</f>
        <v>1270</v>
      </c>
      <c r="P506" s="354" t="str">
        <f>IF(OR(ISERROR(VLOOKUP($E506&amp;$D$85&amp;$D$86,'CCG data'!$A:$AD,'CCG data'!B$3,FALSE)),ISBLANK(VLOOKUP($E506&amp;$D$85&amp;$D$86,'CCG data'!$A:$AD,'CCG data'!B$3,FALSE))),"",VLOOKUP($E506&amp;$D$85&amp;$D$86,'CCG data'!$A:$AD,'CCG data'!B$3,FALSE))</f>
        <v/>
      </c>
      <c r="Q506" s="246"/>
      <c r="R506" s="246">
        <f>IF(OR(ISERROR(VLOOKUP($E506&amp;$D$85&amp;$D$86,'CCG data'!$A:$AD,'CCG data'!C$3,FALSE)),ISBLANK(VLOOKUP($E506&amp;$D$85&amp;$D$86,'CCG data'!$A:$AD,'CCG data'!C$3,FALSE))),"",VLOOKUP($E506&amp;$D$85&amp;$D$86,'CCG data'!$A:$AD,'CCG data'!C$3,FALSE))</f>
        <v>0.778740157480315</v>
      </c>
      <c r="S506" s="246"/>
      <c r="T506" s="246">
        <f>IF(OR(ISERROR(VLOOKUP($E506&amp;$D$85&amp;$D$86,'CCG data'!$A:$AD,'CCG data'!D$3,FALSE)),ISBLANK(VLOOKUP($E506&amp;$D$85&amp;$D$86,'CCG data'!$A:$AD,'CCG data'!D$3,FALSE))),"",VLOOKUP($E506&amp;$D$85&amp;$D$86,'CCG data'!$A:$AD,'CCG data'!D$3,FALSE))</f>
        <v>8.1889763779527558E-2</v>
      </c>
      <c r="U506" s="246"/>
      <c r="V506" s="246">
        <f>IF(OR(ISERROR(VLOOKUP($E506&amp;$D$85&amp;$D$86,'CCG data'!$A:$AD,'CCG data'!E$3,FALSE)),ISBLANK(VLOOKUP($E506&amp;$D$85&amp;$D$86,'CCG data'!$A:$AD,'CCG data'!E$3,FALSE))),"",VLOOKUP($E506&amp;$D$85&amp;$D$86,'CCG data'!$A:$AD,'CCG data'!E$3,FALSE))</f>
        <v>0.13937007874015747</v>
      </c>
      <c r="W506" s="387"/>
      <c r="Z506" s="178">
        <f>IFERROR(VLOOKUP($E506&amp;$D$86, Outliers!$A$4:$P$214,13,FALSE),"0")</f>
        <v>0</v>
      </c>
      <c r="AA506" s="178">
        <f>IFERROR(VLOOKUP($E506&amp;$D$86, Outliers!$A$4:$P$214,14,FALSE),"0")</f>
        <v>0</v>
      </c>
      <c r="AB506" s="178">
        <f>IFERROR(VLOOKUP($E506&amp;$D$86, Outliers!$A$4:$P$214,15,FALSE),"0")</f>
        <v>0</v>
      </c>
    </row>
    <row r="507" spans="4:28" x14ac:dyDescent="0.25">
      <c r="D507" s="301"/>
      <c r="E507" s="107" t="s">
        <v>27</v>
      </c>
      <c r="F507" s="99" t="str">
        <f>IF(P506="","",VLOOKUP($E506&amp;$D$85&amp;$D$86,'CCG data'!$A:$AD,'CCG data'!W$3,FALSE))</f>
        <v/>
      </c>
      <c r="G507" s="100" t="str">
        <f>IF(P506="","",VLOOKUP($E506&amp;$D$85&amp;$D$86,'CCG data'!$A:$AD,'CCG data'!X$3,FALSE))</f>
        <v/>
      </c>
      <c r="H507" s="100">
        <f>IF(R506="","",VLOOKUP($E506&amp;$D$85&amp;$D$86,'CCG data'!$A:$AD,'CCG data'!Y$3,FALSE))</f>
        <v>122.2</v>
      </c>
      <c r="I507" s="100">
        <f>IF(R506="","",VLOOKUP($E506&amp;$D$85&amp;$D$86,'CCG data'!$A:$AD,'CCG data'!Z$3,FALSE))</f>
        <v>138.5</v>
      </c>
      <c r="J507" s="100">
        <f>IF(T506="","",VLOOKUP($E506&amp;$D$85&amp;$D$86,'CCG data'!$A:$AD,'CCG data'!AA$3,FALSE))</f>
        <v>11.9</v>
      </c>
      <c r="K507" s="100">
        <f>IF(T506="","",VLOOKUP($E506&amp;$D$85&amp;$D$86,'CCG data'!$A:$AD,'CCG data'!AB$3,FALSE))</f>
        <v>17.5</v>
      </c>
      <c r="L507" s="100">
        <f>IF(V506="","",VLOOKUP($E506&amp;$D$85&amp;$D$86,'CCG data'!$A:$AD,'CCG data'!AC$3,FALSE))</f>
        <v>20.6</v>
      </c>
      <c r="M507" s="100">
        <f>IF(V506="","",VLOOKUP($E506&amp;$D$85&amp;$D$86,'CCG data'!$A:$AD,'CCG data'!AD$3,FALSE))</f>
        <v>27.7</v>
      </c>
      <c r="N507" s="304"/>
      <c r="P507" s="162" t="str">
        <f>IF(P506="","",VLOOKUP($E506&amp;$D$85&amp;$D$86,'CCG data'!$A:$AD,'CCG data'!I$3,FALSE))</f>
        <v/>
      </c>
      <c r="Q507" s="15" t="str">
        <f>IF(P506="","",VLOOKUP($E506&amp;$D$85&amp;$D$86,'CCG data'!$A:$AD,'CCG data'!J$3,FALSE))</f>
        <v/>
      </c>
      <c r="R507" s="15">
        <f>IF(R506="","",VLOOKUP($E506&amp;$D$85&amp;$D$86,'CCG data'!$A:$AD,'CCG data'!K$3,FALSE))</f>
        <v>0.755</v>
      </c>
      <c r="S507" s="15">
        <f>IF(R506="","",VLOOKUP($E506&amp;$D$85&amp;$D$86,'CCG data'!$A:$AD,'CCG data'!L$3,FALSE))</f>
        <v>0.80100000000000005</v>
      </c>
      <c r="T507" s="15">
        <f>IF(T506="","",VLOOKUP($E506&amp;$D$85&amp;$D$86,'CCG data'!$A:$AD,'CCG data'!M$3,FALSE))</f>
        <v>6.8000000000000005E-2</v>
      </c>
      <c r="U507" s="15">
        <f>IF(T506="","",VLOOKUP($E506&amp;$D$85&amp;$D$86,'CCG data'!$A:$AD,'CCG data'!N$3,FALSE))</f>
        <v>9.8000000000000004E-2</v>
      </c>
      <c r="V507" s="15">
        <f>IF(V506="","",VLOOKUP($E506&amp;$D$85&amp;$D$86,'CCG data'!$A:$AD,'CCG data'!O$3,FALSE))</f>
        <v>0.121</v>
      </c>
      <c r="W507" s="142">
        <f>IF(V506="","",VLOOKUP($E506&amp;$D$85&amp;$D$86,'CCG data'!$A:$AD,'CCG data'!P$3,FALSE))</f>
        <v>0.16</v>
      </c>
      <c r="Z507" s="178" t="str">
        <f>IFERROR(VLOOKUP($E507&amp;$D$86, Outliers!$A$4:$P$214,13,FALSE),"0")</f>
        <v>0</v>
      </c>
      <c r="AA507" s="178" t="str">
        <f>IFERROR(VLOOKUP($E507&amp;$D$86, Outliers!$A$4:$P$214,14,FALSE),"0")</f>
        <v>0</v>
      </c>
      <c r="AB507" s="178" t="str">
        <f>IFERROR(VLOOKUP($E507&amp;$D$86, Outliers!$A$4:$P$214,15,FALSE),"0")</f>
        <v>0</v>
      </c>
    </row>
    <row r="508" spans="4:28" ht="15.75" x14ac:dyDescent="0.25">
      <c r="D508" s="301"/>
      <c r="E508" s="108" t="s">
        <v>329</v>
      </c>
      <c r="F508" s="375" t="str">
        <f>IF(OR(ISERROR(VLOOKUP($E508&amp;$D$85&amp;$D$86,'CCG data'!$A:$AD,'CCG data'!R$3,FALSE)),ISBLANK(VLOOKUP($E508&amp;$D$85&amp;$D$86,'CCG data'!$A:$AD,'CCG data'!R$3,FALSE))),"",VLOOKUP($E508&amp;$D$85&amp;$D$86,'CCG data'!$A:$AD,'CCG data'!R$3,FALSE))</f>
        <v/>
      </c>
      <c r="G508" s="376"/>
      <c r="H508" s="376">
        <f>IF(OR(ISERROR(VLOOKUP($E508&amp;$D$85&amp;$D$86,'CCG data'!$A:$AD,'CCG data'!S$3,FALSE)),ISBLANK(VLOOKUP($E508&amp;$D$85&amp;$D$86,'CCG data'!$A:$AD,'CCG data'!S$3,FALSE))),"",VLOOKUP($E508&amp;$D$85&amp;$D$86,'CCG data'!$A:$AD,'CCG data'!S$3,FALSE))</f>
        <v>144.5</v>
      </c>
      <c r="I508" s="376"/>
      <c r="J508" s="376">
        <f>IF(OR(ISERROR(VLOOKUP($E508&amp;$D$85&amp;$D$86,'CCG data'!$A:$AD,'CCG data'!T$3,FALSE)),ISBLANK(VLOOKUP($E508&amp;$D$85&amp;$D$86,'CCG data'!$A:$AD,'CCG data'!T$3,FALSE))),"",VLOOKUP($E508&amp;$D$85&amp;$D$86,'CCG data'!$A:$AD,'CCG data'!T$3,FALSE))</f>
        <v>10.9</v>
      </c>
      <c r="K508" s="376"/>
      <c r="L508" s="376">
        <f>IF(OR(ISERROR(VLOOKUP($E508&amp;$D$85&amp;$D$86,'CCG data'!$A:$AD,'CCG data'!U$3,FALSE)),ISBLANK(VLOOKUP($E508&amp;$D$85&amp;$D$86,'CCG data'!$A:$AD,'CCG data'!U$3,FALSE))),"",VLOOKUP($E508&amp;$D$85&amp;$D$86,'CCG data'!$A:$AD,'CCG data'!U$3,FALSE))</f>
        <v>29.3</v>
      </c>
      <c r="M508" s="377"/>
      <c r="N508" s="305">
        <f>IF(OR(ISERROR(VLOOKUP($E508&amp;$D$85&amp;$D$86,'CCG data'!$A:$AD,'CCG data'!G$3,FALSE)),ISBLANK(VLOOKUP($E508&amp;$D$85&amp;$D$86,'CCG data'!$A:$AD,'CCG data'!G$3,FALSE))),"",VLOOKUP($E508&amp;$D$85&amp;$D$86,'CCG data'!$A:$AD,'CCG data'!G$3,FALSE))</f>
        <v>721</v>
      </c>
      <c r="P508" s="354" t="str">
        <f>IF(OR(ISERROR(VLOOKUP($E508&amp;$D$85&amp;$D$86,'CCG data'!$A:$AD,'CCG data'!B$3,FALSE)),ISBLANK(VLOOKUP($E508&amp;$D$85&amp;$D$86,'CCG data'!$A:$AD,'CCG data'!B$3,FALSE))),"",VLOOKUP($E508&amp;$D$85&amp;$D$86,'CCG data'!$A:$AD,'CCG data'!B$3,FALSE))</f>
        <v/>
      </c>
      <c r="Q508" s="246"/>
      <c r="R508" s="246">
        <f>IF(OR(ISERROR(VLOOKUP($E508&amp;$D$85&amp;$D$86,'CCG data'!$A:$AD,'CCG data'!C$3,FALSE)),ISBLANK(VLOOKUP($E508&amp;$D$85&amp;$D$86,'CCG data'!$A:$AD,'CCG data'!C$3,FALSE))),"",VLOOKUP($E508&amp;$D$85&amp;$D$86,'CCG data'!$A:$AD,'CCG data'!C$3,FALSE))</f>
        <v>0.78640776699029125</v>
      </c>
      <c r="S508" s="246"/>
      <c r="T508" s="246">
        <f>IF(OR(ISERROR(VLOOKUP($E508&amp;$D$85&amp;$D$86,'CCG data'!$A:$AD,'CCG data'!D$3,FALSE)),ISBLANK(VLOOKUP($E508&amp;$D$85&amp;$D$86,'CCG data'!$A:$AD,'CCG data'!D$3,FALSE))),"",VLOOKUP($E508&amp;$D$85&amp;$D$86,'CCG data'!$A:$AD,'CCG data'!D$3,FALSE))</f>
        <v>4.8543689320388349E-2</v>
      </c>
      <c r="U508" s="246"/>
      <c r="V508" s="246">
        <f>IF(OR(ISERROR(VLOOKUP($E508&amp;$D$85&amp;$D$86,'CCG data'!$A:$AD,'CCG data'!E$3,FALSE)),ISBLANK(VLOOKUP($E508&amp;$D$85&amp;$D$86,'CCG data'!$A:$AD,'CCG data'!E$3,FALSE))),"",VLOOKUP($E508&amp;$D$85&amp;$D$86,'CCG data'!$A:$AD,'CCG data'!E$3,FALSE))</f>
        <v>0.1650485436893204</v>
      </c>
      <c r="W508" s="387"/>
      <c r="Z508" s="178">
        <f>IFERROR(VLOOKUP($E508&amp;$D$86, Outliers!$A$4:$P$214,13,FALSE),"0")</f>
        <v>0</v>
      </c>
      <c r="AA508" s="178">
        <f>IFERROR(VLOOKUP($E508&amp;$D$86, Outliers!$A$4:$P$214,14,FALSE),"0")</f>
        <v>0</v>
      </c>
      <c r="AB508" s="178">
        <f>IFERROR(VLOOKUP($E508&amp;$D$86, Outliers!$A$4:$P$214,15,FALSE),"0")</f>
        <v>0</v>
      </c>
    </row>
    <row r="509" spans="4:28" ht="15.75" thickBot="1" x14ac:dyDescent="0.3">
      <c r="D509" s="302"/>
      <c r="E509" s="109" t="s">
        <v>27</v>
      </c>
      <c r="F509" s="101" t="str">
        <f>IF(P508="","",VLOOKUP($E508&amp;$D$85&amp;$D$86,'CCG data'!$A:$AD,'CCG data'!W$3,FALSE))</f>
        <v/>
      </c>
      <c r="G509" s="102" t="str">
        <f>IF(P508="","",VLOOKUP($E508&amp;$D$85&amp;$D$86,'CCG data'!$A:$AD,'CCG data'!X$3,FALSE))</f>
        <v/>
      </c>
      <c r="H509" s="102">
        <f>IF(R508="","",VLOOKUP($E508&amp;$D$85&amp;$D$86,'CCG data'!$A:$AD,'CCG data'!Y$3,FALSE))</f>
        <v>132.6</v>
      </c>
      <c r="I509" s="102">
        <f>IF(R508="","",VLOOKUP($E508&amp;$D$85&amp;$D$86,'CCG data'!$A:$AD,'CCG data'!Z$3,FALSE))</f>
        <v>156.4</v>
      </c>
      <c r="J509" s="102">
        <f>IF(T508="","",VLOOKUP($E508&amp;$D$85&amp;$D$86,'CCG data'!$A:$AD,'CCG data'!AA$3,FALSE))</f>
        <v>7.3</v>
      </c>
      <c r="K509" s="102">
        <f>IF(T508="","",VLOOKUP($E508&amp;$D$85&amp;$D$86,'CCG data'!$A:$AD,'CCG data'!AB$3,FALSE))</f>
        <v>14.5</v>
      </c>
      <c r="L509" s="102">
        <f>IF(V508="","",VLOOKUP($E508&amp;$D$85&amp;$D$86,'CCG data'!$A:$AD,'CCG data'!AC$3,FALSE))</f>
        <v>24</v>
      </c>
      <c r="M509" s="102">
        <f>IF(V508="","",VLOOKUP($E508&amp;$D$85&amp;$D$86,'CCG data'!$A:$AD,'CCG data'!AD$3,FALSE))</f>
        <v>34.6</v>
      </c>
      <c r="N509" s="309"/>
      <c r="P509" s="156" t="str">
        <f>IF(P508="","",VLOOKUP($E508&amp;$D$85&amp;$D$86,'CCG data'!$A:$AD,'CCG data'!I$3,FALSE))</f>
        <v/>
      </c>
      <c r="Q509" s="3" t="str">
        <f>IF(P508="","",VLOOKUP($E508&amp;$D$85&amp;$D$86,'CCG data'!$A:$AD,'CCG data'!J$3,FALSE))</f>
        <v/>
      </c>
      <c r="R509" s="3">
        <f>IF(R508="","",VLOOKUP($E508&amp;$D$85&amp;$D$86,'CCG data'!$A:$AD,'CCG data'!K$3,FALSE))</f>
        <v>0.755</v>
      </c>
      <c r="S509" s="3">
        <f>IF(R508="","",VLOOKUP($E508&amp;$D$85&amp;$D$86,'CCG data'!$A:$AD,'CCG data'!L$3,FALSE))</f>
        <v>0.81499999999999995</v>
      </c>
      <c r="T509" s="3">
        <f>IF(T508="","",VLOOKUP($E508&amp;$D$85&amp;$D$86,'CCG data'!$A:$AD,'CCG data'!M$3,FALSE))</f>
        <v>3.5000000000000003E-2</v>
      </c>
      <c r="U509" s="3">
        <f>IF(T508="","",VLOOKUP($E508&amp;$D$85&amp;$D$86,'CCG data'!$A:$AD,'CCG data'!N$3,FALSE))</f>
        <v>6.7000000000000004E-2</v>
      </c>
      <c r="V509" s="3">
        <f>IF(V508="","",VLOOKUP($E508&amp;$D$85&amp;$D$86,'CCG data'!$A:$AD,'CCG data'!O$3,FALSE))</f>
        <v>0.14000000000000001</v>
      </c>
      <c r="W509" s="143">
        <f>IF(V508="","",VLOOKUP($E508&amp;$D$85&amp;$D$86,'CCG data'!$A:$AD,'CCG data'!P$3,FALSE))</f>
        <v>0.19400000000000001</v>
      </c>
      <c r="Z509" s="178" t="str">
        <f>IFERROR(VLOOKUP($E509&amp;$D$86, Outliers!$A$4:$P$214,13,FALSE),"0")</f>
        <v>0</v>
      </c>
      <c r="AA509" s="178" t="str">
        <f>IFERROR(VLOOKUP($E509&amp;$D$86, Outliers!$A$4:$P$214,14,FALSE),"0")</f>
        <v>0</v>
      </c>
      <c r="AB509" s="178" t="str">
        <f>IFERROR(VLOOKUP($E509&amp;$D$86, Outliers!$A$4:$P$214,15,FALSE),"0")</f>
        <v>0</v>
      </c>
    </row>
    <row r="511" spans="4:28" x14ac:dyDescent="0.25">
      <c r="D511" s="274" t="s">
        <v>516</v>
      </c>
      <c r="E511" s="274"/>
      <c r="F511" s="274"/>
      <c r="G511" s="274"/>
      <c r="H511" s="274"/>
      <c r="I511" s="274"/>
      <c r="J511" s="274"/>
      <c r="K511" s="274"/>
      <c r="L511" s="274"/>
      <c r="M511" s="274"/>
    </row>
    <row r="512" spans="4:28" x14ac:dyDescent="0.25">
      <c r="D512" s="274"/>
      <c r="E512" s="274"/>
      <c r="F512" s="274"/>
      <c r="G512" s="274"/>
      <c r="H512" s="274"/>
      <c r="I512" s="274"/>
      <c r="J512" s="274"/>
      <c r="K512" s="274"/>
      <c r="L512" s="274"/>
      <c r="M512" s="274"/>
    </row>
  </sheetData>
  <sheetCalcPr fullCalcOnLoad="1"/>
  <sheetProtection sheet="1" scenarios="1"/>
  <mergeCells count="1928">
    <mergeCell ref="D511:M511"/>
    <mergeCell ref="D512:M512"/>
    <mergeCell ref="F506:G506"/>
    <mergeCell ref="H506:I506"/>
    <mergeCell ref="J506:K506"/>
    <mergeCell ref="L506:M506"/>
    <mergeCell ref="N506:N507"/>
    <mergeCell ref="F508:G508"/>
    <mergeCell ref="H508:I508"/>
    <mergeCell ref="J508:K508"/>
    <mergeCell ref="L508:M508"/>
    <mergeCell ref="N508:N509"/>
    <mergeCell ref="F502:G502"/>
    <mergeCell ref="H502:I502"/>
    <mergeCell ref="J502:K502"/>
    <mergeCell ref="L502:M502"/>
    <mergeCell ref="N502:N503"/>
    <mergeCell ref="F504:G504"/>
    <mergeCell ref="H504:I504"/>
    <mergeCell ref="J504:K504"/>
    <mergeCell ref="L504:M504"/>
    <mergeCell ref="N504:N505"/>
    <mergeCell ref="F498:G498"/>
    <mergeCell ref="H498:I498"/>
    <mergeCell ref="J498:K498"/>
    <mergeCell ref="L498:M498"/>
    <mergeCell ref="N498:N499"/>
    <mergeCell ref="F500:G500"/>
    <mergeCell ref="H500:I500"/>
    <mergeCell ref="J500:K500"/>
    <mergeCell ref="L500:M500"/>
    <mergeCell ref="N500:N501"/>
    <mergeCell ref="F494:G494"/>
    <mergeCell ref="H494:I494"/>
    <mergeCell ref="J494:K494"/>
    <mergeCell ref="L494:M494"/>
    <mergeCell ref="N494:N495"/>
    <mergeCell ref="F496:G496"/>
    <mergeCell ref="H496:I496"/>
    <mergeCell ref="J496:K496"/>
    <mergeCell ref="L496:M496"/>
    <mergeCell ref="N496:N497"/>
    <mergeCell ref="F490:G490"/>
    <mergeCell ref="H490:I490"/>
    <mergeCell ref="J490:K490"/>
    <mergeCell ref="L490:M490"/>
    <mergeCell ref="N490:N491"/>
    <mergeCell ref="F492:G492"/>
    <mergeCell ref="H492:I492"/>
    <mergeCell ref="J492:K492"/>
    <mergeCell ref="L492:M492"/>
    <mergeCell ref="N492:N493"/>
    <mergeCell ref="F486:G486"/>
    <mergeCell ref="H486:I486"/>
    <mergeCell ref="J486:K486"/>
    <mergeCell ref="L486:M486"/>
    <mergeCell ref="N486:N487"/>
    <mergeCell ref="F488:G488"/>
    <mergeCell ref="H488:I488"/>
    <mergeCell ref="J488:K488"/>
    <mergeCell ref="L488:M488"/>
    <mergeCell ref="N488:N489"/>
    <mergeCell ref="F482:G482"/>
    <mergeCell ref="H482:I482"/>
    <mergeCell ref="J482:K482"/>
    <mergeCell ref="L482:M482"/>
    <mergeCell ref="N482:N483"/>
    <mergeCell ref="F484:G484"/>
    <mergeCell ref="H484:I484"/>
    <mergeCell ref="J484:K484"/>
    <mergeCell ref="L484:M484"/>
    <mergeCell ref="N484:N485"/>
    <mergeCell ref="F478:G478"/>
    <mergeCell ref="H478:I478"/>
    <mergeCell ref="J478:K478"/>
    <mergeCell ref="L478:M478"/>
    <mergeCell ref="N478:N479"/>
    <mergeCell ref="F480:G480"/>
    <mergeCell ref="H480:I480"/>
    <mergeCell ref="J480:K480"/>
    <mergeCell ref="L480:M480"/>
    <mergeCell ref="N480:N481"/>
    <mergeCell ref="F474:G474"/>
    <mergeCell ref="H474:I474"/>
    <mergeCell ref="J474:K474"/>
    <mergeCell ref="L474:M474"/>
    <mergeCell ref="N474:N475"/>
    <mergeCell ref="F476:G476"/>
    <mergeCell ref="H476:I476"/>
    <mergeCell ref="J476:K476"/>
    <mergeCell ref="L476:M476"/>
    <mergeCell ref="N476:N477"/>
    <mergeCell ref="F470:G470"/>
    <mergeCell ref="H470:I470"/>
    <mergeCell ref="J470:K470"/>
    <mergeCell ref="L470:M470"/>
    <mergeCell ref="N470:N471"/>
    <mergeCell ref="F472:G472"/>
    <mergeCell ref="H472:I472"/>
    <mergeCell ref="J472:K472"/>
    <mergeCell ref="L472:M472"/>
    <mergeCell ref="N472:N473"/>
    <mergeCell ref="F466:G466"/>
    <mergeCell ref="H466:I466"/>
    <mergeCell ref="J466:K466"/>
    <mergeCell ref="L466:M466"/>
    <mergeCell ref="N466:N467"/>
    <mergeCell ref="F468:G468"/>
    <mergeCell ref="H468:I468"/>
    <mergeCell ref="J468:K468"/>
    <mergeCell ref="L468:M468"/>
    <mergeCell ref="N468:N469"/>
    <mergeCell ref="F462:G462"/>
    <mergeCell ref="H462:I462"/>
    <mergeCell ref="J462:K462"/>
    <mergeCell ref="L462:M462"/>
    <mergeCell ref="N462:N463"/>
    <mergeCell ref="F464:G464"/>
    <mergeCell ref="H464:I464"/>
    <mergeCell ref="J464:K464"/>
    <mergeCell ref="L464:M464"/>
    <mergeCell ref="N464:N465"/>
    <mergeCell ref="F458:G458"/>
    <mergeCell ref="H458:I458"/>
    <mergeCell ref="J458:K458"/>
    <mergeCell ref="L458:M458"/>
    <mergeCell ref="N458:N459"/>
    <mergeCell ref="F460:G460"/>
    <mergeCell ref="H460:I460"/>
    <mergeCell ref="J460:K460"/>
    <mergeCell ref="L460:M460"/>
    <mergeCell ref="N460:N461"/>
    <mergeCell ref="F454:G454"/>
    <mergeCell ref="H454:I454"/>
    <mergeCell ref="J454:K454"/>
    <mergeCell ref="L454:M454"/>
    <mergeCell ref="N454:N455"/>
    <mergeCell ref="F456:G456"/>
    <mergeCell ref="H456:I456"/>
    <mergeCell ref="J456:K456"/>
    <mergeCell ref="L456:M456"/>
    <mergeCell ref="N456:N457"/>
    <mergeCell ref="F450:G450"/>
    <mergeCell ref="H450:I450"/>
    <mergeCell ref="J450:K450"/>
    <mergeCell ref="L450:M450"/>
    <mergeCell ref="N450:N451"/>
    <mergeCell ref="F452:G452"/>
    <mergeCell ref="H452:I452"/>
    <mergeCell ref="J452:K452"/>
    <mergeCell ref="L452:M452"/>
    <mergeCell ref="N452:N453"/>
    <mergeCell ref="F446:G446"/>
    <mergeCell ref="H446:I446"/>
    <mergeCell ref="J446:K446"/>
    <mergeCell ref="L446:M446"/>
    <mergeCell ref="N446:N447"/>
    <mergeCell ref="F448:G448"/>
    <mergeCell ref="H448:I448"/>
    <mergeCell ref="J448:K448"/>
    <mergeCell ref="L448:M448"/>
    <mergeCell ref="N448:N449"/>
    <mergeCell ref="F442:G442"/>
    <mergeCell ref="H442:I442"/>
    <mergeCell ref="J442:K442"/>
    <mergeCell ref="L442:M442"/>
    <mergeCell ref="N442:N443"/>
    <mergeCell ref="F444:G444"/>
    <mergeCell ref="H444:I444"/>
    <mergeCell ref="J444:K444"/>
    <mergeCell ref="L444:M444"/>
    <mergeCell ref="N444:N445"/>
    <mergeCell ref="F438:G438"/>
    <mergeCell ref="H438:I438"/>
    <mergeCell ref="J438:K438"/>
    <mergeCell ref="L438:M438"/>
    <mergeCell ref="N438:N439"/>
    <mergeCell ref="F440:G440"/>
    <mergeCell ref="H440:I440"/>
    <mergeCell ref="J440:K440"/>
    <mergeCell ref="L440:M440"/>
    <mergeCell ref="N440:N441"/>
    <mergeCell ref="F434:G434"/>
    <mergeCell ref="H434:I434"/>
    <mergeCell ref="J434:K434"/>
    <mergeCell ref="L434:M434"/>
    <mergeCell ref="N434:N435"/>
    <mergeCell ref="F436:G436"/>
    <mergeCell ref="H436:I436"/>
    <mergeCell ref="J436:K436"/>
    <mergeCell ref="L436:M436"/>
    <mergeCell ref="N436:N437"/>
    <mergeCell ref="F430:G430"/>
    <mergeCell ref="H430:I430"/>
    <mergeCell ref="J430:K430"/>
    <mergeCell ref="L430:M430"/>
    <mergeCell ref="N430:N431"/>
    <mergeCell ref="F432:G432"/>
    <mergeCell ref="H432:I432"/>
    <mergeCell ref="J432:K432"/>
    <mergeCell ref="L432:M432"/>
    <mergeCell ref="N432:N433"/>
    <mergeCell ref="F426:G426"/>
    <mergeCell ref="H426:I426"/>
    <mergeCell ref="J426:K426"/>
    <mergeCell ref="L426:M426"/>
    <mergeCell ref="N426:N427"/>
    <mergeCell ref="F428:G428"/>
    <mergeCell ref="H428:I428"/>
    <mergeCell ref="J428:K428"/>
    <mergeCell ref="L428:M428"/>
    <mergeCell ref="N428:N429"/>
    <mergeCell ref="F422:G422"/>
    <mergeCell ref="H422:I422"/>
    <mergeCell ref="J422:K422"/>
    <mergeCell ref="L422:M422"/>
    <mergeCell ref="N422:N423"/>
    <mergeCell ref="F424:G424"/>
    <mergeCell ref="H424:I424"/>
    <mergeCell ref="J424:K424"/>
    <mergeCell ref="L424:M424"/>
    <mergeCell ref="N424:N425"/>
    <mergeCell ref="F418:G418"/>
    <mergeCell ref="H418:I418"/>
    <mergeCell ref="J418:K418"/>
    <mergeCell ref="L418:M418"/>
    <mergeCell ref="N418:N419"/>
    <mergeCell ref="F420:G420"/>
    <mergeCell ref="H420:I420"/>
    <mergeCell ref="J420:K420"/>
    <mergeCell ref="L420:M420"/>
    <mergeCell ref="N420:N421"/>
    <mergeCell ref="F414:G414"/>
    <mergeCell ref="H414:I414"/>
    <mergeCell ref="J414:K414"/>
    <mergeCell ref="L414:M414"/>
    <mergeCell ref="N414:N415"/>
    <mergeCell ref="F416:G416"/>
    <mergeCell ref="H416:I416"/>
    <mergeCell ref="J416:K416"/>
    <mergeCell ref="L416:M416"/>
    <mergeCell ref="N416:N417"/>
    <mergeCell ref="F410:G410"/>
    <mergeCell ref="H410:I410"/>
    <mergeCell ref="J410:K410"/>
    <mergeCell ref="L410:M410"/>
    <mergeCell ref="N410:N411"/>
    <mergeCell ref="F412:G412"/>
    <mergeCell ref="H412:I412"/>
    <mergeCell ref="J412:K412"/>
    <mergeCell ref="L412:M412"/>
    <mergeCell ref="N412:N413"/>
    <mergeCell ref="F406:G406"/>
    <mergeCell ref="H406:I406"/>
    <mergeCell ref="J406:K406"/>
    <mergeCell ref="L406:M406"/>
    <mergeCell ref="N406:N407"/>
    <mergeCell ref="F408:G408"/>
    <mergeCell ref="H408:I408"/>
    <mergeCell ref="J408:K408"/>
    <mergeCell ref="L408:M408"/>
    <mergeCell ref="N408:N409"/>
    <mergeCell ref="F402:G402"/>
    <mergeCell ref="H402:I402"/>
    <mergeCell ref="J402:K402"/>
    <mergeCell ref="L402:M402"/>
    <mergeCell ref="N402:N403"/>
    <mergeCell ref="F404:G404"/>
    <mergeCell ref="H404:I404"/>
    <mergeCell ref="J404:K404"/>
    <mergeCell ref="L404:M404"/>
    <mergeCell ref="N404:N405"/>
    <mergeCell ref="F398:G398"/>
    <mergeCell ref="H398:I398"/>
    <mergeCell ref="J398:K398"/>
    <mergeCell ref="L398:M398"/>
    <mergeCell ref="N398:N399"/>
    <mergeCell ref="F400:G400"/>
    <mergeCell ref="H400:I400"/>
    <mergeCell ref="J400:K400"/>
    <mergeCell ref="L400:M400"/>
    <mergeCell ref="N400:N401"/>
    <mergeCell ref="F394:G394"/>
    <mergeCell ref="H394:I394"/>
    <mergeCell ref="J394:K394"/>
    <mergeCell ref="L394:M394"/>
    <mergeCell ref="N394:N395"/>
    <mergeCell ref="F396:G396"/>
    <mergeCell ref="H396:I396"/>
    <mergeCell ref="J396:K396"/>
    <mergeCell ref="L396:M396"/>
    <mergeCell ref="N396:N397"/>
    <mergeCell ref="F390:G390"/>
    <mergeCell ref="H390:I390"/>
    <mergeCell ref="J390:K390"/>
    <mergeCell ref="L390:M390"/>
    <mergeCell ref="N390:N391"/>
    <mergeCell ref="F392:G392"/>
    <mergeCell ref="H392:I392"/>
    <mergeCell ref="J392:K392"/>
    <mergeCell ref="L392:M392"/>
    <mergeCell ref="N392:N393"/>
    <mergeCell ref="F386:G386"/>
    <mergeCell ref="H386:I386"/>
    <mergeCell ref="J386:K386"/>
    <mergeCell ref="L386:M386"/>
    <mergeCell ref="N386:N387"/>
    <mergeCell ref="F388:G388"/>
    <mergeCell ref="H388:I388"/>
    <mergeCell ref="J388:K388"/>
    <mergeCell ref="L388:M388"/>
    <mergeCell ref="N388:N389"/>
    <mergeCell ref="F382:G382"/>
    <mergeCell ref="H382:I382"/>
    <mergeCell ref="J382:K382"/>
    <mergeCell ref="L382:M382"/>
    <mergeCell ref="N382:N383"/>
    <mergeCell ref="F384:G384"/>
    <mergeCell ref="H384:I384"/>
    <mergeCell ref="J384:K384"/>
    <mergeCell ref="L384:M384"/>
    <mergeCell ref="N384:N385"/>
    <mergeCell ref="F378:G378"/>
    <mergeCell ref="H378:I378"/>
    <mergeCell ref="J378:K378"/>
    <mergeCell ref="L378:M378"/>
    <mergeCell ref="N378:N379"/>
    <mergeCell ref="F380:G380"/>
    <mergeCell ref="H380:I380"/>
    <mergeCell ref="J380:K380"/>
    <mergeCell ref="L380:M380"/>
    <mergeCell ref="N380:N381"/>
    <mergeCell ref="F374:G374"/>
    <mergeCell ref="H374:I374"/>
    <mergeCell ref="J374:K374"/>
    <mergeCell ref="L374:M374"/>
    <mergeCell ref="N374:N375"/>
    <mergeCell ref="F376:G376"/>
    <mergeCell ref="H376:I376"/>
    <mergeCell ref="J376:K376"/>
    <mergeCell ref="L376:M376"/>
    <mergeCell ref="N376:N377"/>
    <mergeCell ref="F370:G370"/>
    <mergeCell ref="H370:I370"/>
    <mergeCell ref="J370:K370"/>
    <mergeCell ref="L370:M370"/>
    <mergeCell ref="N370:N371"/>
    <mergeCell ref="F372:G372"/>
    <mergeCell ref="H372:I372"/>
    <mergeCell ref="J372:K372"/>
    <mergeCell ref="L372:M372"/>
    <mergeCell ref="N372:N373"/>
    <mergeCell ref="F366:G366"/>
    <mergeCell ref="H366:I366"/>
    <mergeCell ref="J366:K366"/>
    <mergeCell ref="L366:M366"/>
    <mergeCell ref="N366:N367"/>
    <mergeCell ref="F368:G368"/>
    <mergeCell ref="H368:I368"/>
    <mergeCell ref="J368:K368"/>
    <mergeCell ref="L368:M368"/>
    <mergeCell ref="N368:N369"/>
    <mergeCell ref="F362:G362"/>
    <mergeCell ref="H362:I362"/>
    <mergeCell ref="J362:K362"/>
    <mergeCell ref="L362:M362"/>
    <mergeCell ref="N362:N363"/>
    <mergeCell ref="F364:G364"/>
    <mergeCell ref="H364:I364"/>
    <mergeCell ref="J364:K364"/>
    <mergeCell ref="L364:M364"/>
    <mergeCell ref="N364:N365"/>
    <mergeCell ref="F358:G358"/>
    <mergeCell ref="H358:I358"/>
    <mergeCell ref="J358:K358"/>
    <mergeCell ref="L358:M358"/>
    <mergeCell ref="N358:N359"/>
    <mergeCell ref="F360:G360"/>
    <mergeCell ref="H360:I360"/>
    <mergeCell ref="J360:K360"/>
    <mergeCell ref="L360:M360"/>
    <mergeCell ref="N360:N361"/>
    <mergeCell ref="F354:G354"/>
    <mergeCell ref="H354:I354"/>
    <mergeCell ref="J354:K354"/>
    <mergeCell ref="L354:M354"/>
    <mergeCell ref="N354:N355"/>
    <mergeCell ref="F356:G356"/>
    <mergeCell ref="H356:I356"/>
    <mergeCell ref="J356:K356"/>
    <mergeCell ref="L356:M356"/>
    <mergeCell ref="N356:N357"/>
    <mergeCell ref="F350:G350"/>
    <mergeCell ref="H350:I350"/>
    <mergeCell ref="J350:K350"/>
    <mergeCell ref="L350:M350"/>
    <mergeCell ref="N350:N351"/>
    <mergeCell ref="F352:G352"/>
    <mergeCell ref="H352:I352"/>
    <mergeCell ref="J352:K352"/>
    <mergeCell ref="L352:M352"/>
    <mergeCell ref="N352:N353"/>
    <mergeCell ref="F346:G346"/>
    <mergeCell ref="H346:I346"/>
    <mergeCell ref="J346:K346"/>
    <mergeCell ref="L346:M346"/>
    <mergeCell ref="N346:N347"/>
    <mergeCell ref="F348:G348"/>
    <mergeCell ref="H348:I348"/>
    <mergeCell ref="J348:K348"/>
    <mergeCell ref="L348:M348"/>
    <mergeCell ref="N348:N349"/>
    <mergeCell ref="F342:G342"/>
    <mergeCell ref="H342:I342"/>
    <mergeCell ref="J342:K342"/>
    <mergeCell ref="L342:M342"/>
    <mergeCell ref="N342:N343"/>
    <mergeCell ref="F344:G344"/>
    <mergeCell ref="H344:I344"/>
    <mergeCell ref="J344:K344"/>
    <mergeCell ref="L344:M344"/>
    <mergeCell ref="N344:N345"/>
    <mergeCell ref="F338:G338"/>
    <mergeCell ref="H338:I338"/>
    <mergeCell ref="J338:K338"/>
    <mergeCell ref="L338:M338"/>
    <mergeCell ref="N338:N339"/>
    <mergeCell ref="F340:G340"/>
    <mergeCell ref="H340:I340"/>
    <mergeCell ref="J340:K340"/>
    <mergeCell ref="L340:M340"/>
    <mergeCell ref="N340:N341"/>
    <mergeCell ref="F334:G334"/>
    <mergeCell ref="H334:I334"/>
    <mergeCell ref="J334:K334"/>
    <mergeCell ref="L334:M334"/>
    <mergeCell ref="N334:N335"/>
    <mergeCell ref="F336:G336"/>
    <mergeCell ref="H336:I336"/>
    <mergeCell ref="J336:K336"/>
    <mergeCell ref="L336:M336"/>
    <mergeCell ref="N336:N337"/>
    <mergeCell ref="F330:G330"/>
    <mergeCell ref="H330:I330"/>
    <mergeCell ref="J330:K330"/>
    <mergeCell ref="L330:M330"/>
    <mergeCell ref="N330:N331"/>
    <mergeCell ref="F332:G332"/>
    <mergeCell ref="H332:I332"/>
    <mergeCell ref="J332:K332"/>
    <mergeCell ref="L332:M332"/>
    <mergeCell ref="N332:N333"/>
    <mergeCell ref="F326:G326"/>
    <mergeCell ref="H326:I326"/>
    <mergeCell ref="J326:K326"/>
    <mergeCell ref="L326:M326"/>
    <mergeCell ref="N326:N327"/>
    <mergeCell ref="F328:G328"/>
    <mergeCell ref="H328:I328"/>
    <mergeCell ref="J328:K328"/>
    <mergeCell ref="L328:M328"/>
    <mergeCell ref="N328:N329"/>
    <mergeCell ref="F322:G322"/>
    <mergeCell ref="H322:I322"/>
    <mergeCell ref="J322:K322"/>
    <mergeCell ref="L322:M322"/>
    <mergeCell ref="N322:N323"/>
    <mergeCell ref="F324:G324"/>
    <mergeCell ref="H324:I324"/>
    <mergeCell ref="J324:K324"/>
    <mergeCell ref="L324:M324"/>
    <mergeCell ref="N324:N325"/>
    <mergeCell ref="F318:G318"/>
    <mergeCell ref="H318:I318"/>
    <mergeCell ref="J318:K318"/>
    <mergeCell ref="L318:M318"/>
    <mergeCell ref="N318:N319"/>
    <mergeCell ref="F320:G320"/>
    <mergeCell ref="H320:I320"/>
    <mergeCell ref="J320:K320"/>
    <mergeCell ref="L320:M320"/>
    <mergeCell ref="N320:N321"/>
    <mergeCell ref="F314:G314"/>
    <mergeCell ref="H314:I314"/>
    <mergeCell ref="J314:K314"/>
    <mergeCell ref="L314:M314"/>
    <mergeCell ref="N314:N315"/>
    <mergeCell ref="F316:G316"/>
    <mergeCell ref="H316:I316"/>
    <mergeCell ref="J316:K316"/>
    <mergeCell ref="L316:M316"/>
    <mergeCell ref="N316:N317"/>
    <mergeCell ref="F310:G310"/>
    <mergeCell ref="H310:I310"/>
    <mergeCell ref="J310:K310"/>
    <mergeCell ref="L310:M310"/>
    <mergeCell ref="N310:N311"/>
    <mergeCell ref="F312:G312"/>
    <mergeCell ref="H312:I312"/>
    <mergeCell ref="J312:K312"/>
    <mergeCell ref="L312:M312"/>
    <mergeCell ref="N312:N313"/>
    <mergeCell ref="F306:G306"/>
    <mergeCell ref="H306:I306"/>
    <mergeCell ref="J306:K306"/>
    <mergeCell ref="L306:M306"/>
    <mergeCell ref="N306:N307"/>
    <mergeCell ref="F308:G308"/>
    <mergeCell ref="H308:I308"/>
    <mergeCell ref="J308:K308"/>
    <mergeCell ref="L308:M308"/>
    <mergeCell ref="N308:N309"/>
    <mergeCell ref="F302:G302"/>
    <mergeCell ref="H302:I302"/>
    <mergeCell ref="J302:K302"/>
    <mergeCell ref="L302:M302"/>
    <mergeCell ref="N302:N303"/>
    <mergeCell ref="F304:G304"/>
    <mergeCell ref="H304:I304"/>
    <mergeCell ref="J304:K304"/>
    <mergeCell ref="L304:M304"/>
    <mergeCell ref="N304:N305"/>
    <mergeCell ref="F298:G298"/>
    <mergeCell ref="H298:I298"/>
    <mergeCell ref="J298:K298"/>
    <mergeCell ref="L298:M298"/>
    <mergeCell ref="N298:N299"/>
    <mergeCell ref="F300:G300"/>
    <mergeCell ref="H300:I300"/>
    <mergeCell ref="J300:K300"/>
    <mergeCell ref="L300:M300"/>
    <mergeCell ref="N300:N301"/>
    <mergeCell ref="F294:G294"/>
    <mergeCell ref="H294:I294"/>
    <mergeCell ref="J294:K294"/>
    <mergeCell ref="L294:M294"/>
    <mergeCell ref="N294:N295"/>
    <mergeCell ref="F296:G296"/>
    <mergeCell ref="H296:I296"/>
    <mergeCell ref="J296:K296"/>
    <mergeCell ref="L296:M296"/>
    <mergeCell ref="N296:N297"/>
    <mergeCell ref="F290:G290"/>
    <mergeCell ref="H290:I290"/>
    <mergeCell ref="J290:K290"/>
    <mergeCell ref="L290:M290"/>
    <mergeCell ref="N290:N291"/>
    <mergeCell ref="F292:G292"/>
    <mergeCell ref="H292:I292"/>
    <mergeCell ref="J292:K292"/>
    <mergeCell ref="L292:M292"/>
    <mergeCell ref="N292:N293"/>
    <mergeCell ref="F286:G286"/>
    <mergeCell ref="H286:I286"/>
    <mergeCell ref="J286:K286"/>
    <mergeCell ref="L286:M286"/>
    <mergeCell ref="N286:N287"/>
    <mergeCell ref="F288:G288"/>
    <mergeCell ref="H288:I288"/>
    <mergeCell ref="J288:K288"/>
    <mergeCell ref="L288:M288"/>
    <mergeCell ref="N288:N289"/>
    <mergeCell ref="F282:G282"/>
    <mergeCell ref="H282:I282"/>
    <mergeCell ref="J282:K282"/>
    <mergeCell ref="L282:M282"/>
    <mergeCell ref="N282:N283"/>
    <mergeCell ref="F284:G284"/>
    <mergeCell ref="H284:I284"/>
    <mergeCell ref="J284:K284"/>
    <mergeCell ref="L284:M284"/>
    <mergeCell ref="N284:N285"/>
    <mergeCell ref="F278:G278"/>
    <mergeCell ref="H278:I278"/>
    <mergeCell ref="J278:K278"/>
    <mergeCell ref="L278:M278"/>
    <mergeCell ref="N278:N279"/>
    <mergeCell ref="F280:G280"/>
    <mergeCell ref="H280:I280"/>
    <mergeCell ref="J280:K280"/>
    <mergeCell ref="L280:M280"/>
    <mergeCell ref="N280:N281"/>
    <mergeCell ref="F274:G274"/>
    <mergeCell ref="H274:I274"/>
    <mergeCell ref="J274:K274"/>
    <mergeCell ref="L274:M274"/>
    <mergeCell ref="N274:N275"/>
    <mergeCell ref="F276:G276"/>
    <mergeCell ref="H276:I276"/>
    <mergeCell ref="J276:K276"/>
    <mergeCell ref="L276:M276"/>
    <mergeCell ref="N276:N277"/>
    <mergeCell ref="F270:G270"/>
    <mergeCell ref="H270:I270"/>
    <mergeCell ref="J270:K270"/>
    <mergeCell ref="L270:M270"/>
    <mergeCell ref="N270:N271"/>
    <mergeCell ref="F272:G272"/>
    <mergeCell ref="H272:I272"/>
    <mergeCell ref="J272:K272"/>
    <mergeCell ref="L272:M272"/>
    <mergeCell ref="N272:N273"/>
    <mergeCell ref="F266:G266"/>
    <mergeCell ref="H266:I266"/>
    <mergeCell ref="J266:K266"/>
    <mergeCell ref="L266:M266"/>
    <mergeCell ref="N266:N267"/>
    <mergeCell ref="F268:G268"/>
    <mergeCell ref="H268:I268"/>
    <mergeCell ref="J268:K268"/>
    <mergeCell ref="L268:M268"/>
    <mergeCell ref="N268:N269"/>
    <mergeCell ref="F262:G262"/>
    <mergeCell ref="H262:I262"/>
    <mergeCell ref="J262:K262"/>
    <mergeCell ref="L262:M262"/>
    <mergeCell ref="N262:N263"/>
    <mergeCell ref="F264:G264"/>
    <mergeCell ref="H264:I264"/>
    <mergeCell ref="J264:K264"/>
    <mergeCell ref="L264:M264"/>
    <mergeCell ref="N264:N265"/>
    <mergeCell ref="F258:G258"/>
    <mergeCell ref="H258:I258"/>
    <mergeCell ref="J258:K258"/>
    <mergeCell ref="L258:M258"/>
    <mergeCell ref="N258:N259"/>
    <mergeCell ref="F260:G260"/>
    <mergeCell ref="H260:I260"/>
    <mergeCell ref="J260:K260"/>
    <mergeCell ref="L260:M260"/>
    <mergeCell ref="N260:N261"/>
    <mergeCell ref="F254:G254"/>
    <mergeCell ref="H254:I254"/>
    <mergeCell ref="J254:K254"/>
    <mergeCell ref="L254:M254"/>
    <mergeCell ref="N254:N255"/>
    <mergeCell ref="F256:G256"/>
    <mergeCell ref="H256:I256"/>
    <mergeCell ref="J256:K256"/>
    <mergeCell ref="L256:M256"/>
    <mergeCell ref="N256:N257"/>
    <mergeCell ref="F250:G250"/>
    <mergeCell ref="H250:I250"/>
    <mergeCell ref="J250:K250"/>
    <mergeCell ref="L250:M250"/>
    <mergeCell ref="N250:N251"/>
    <mergeCell ref="F252:G252"/>
    <mergeCell ref="H252:I252"/>
    <mergeCell ref="J252:K252"/>
    <mergeCell ref="L252:M252"/>
    <mergeCell ref="N252:N253"/>
    <mergeCell ref="F246:G246"/>
    <mergeCell ref="H246:I246"/>
    <mergeCell ref="J246:K246"/>
    <mergeCell ref="L246:M246"/>
    <mergeCell ref="N246:N247"/>
    <mergeCell ref="F248:G248"/>
    <mergeCell ref="H248:I248"/>
    <mergeCell ref="J248:K248"/>
    <mergeCell ref="L248:M248"/>
    <mergeCell ref="N248:N249"/>
    <mergeCell ref="F242:G242"/>
    <mergeCell ref="H242:I242"/>
    <mergeCell ref="J242:K242"/>
    <mergeCell ref="L242:M242"/>
    <mergeCell ref="N242:N243"/>
    <mergeCell ref="F244:G244"/>
    <mergeCell ref="H244:I244"/>
    <mergeCell ref="J244:K244"/>
    <mergeCell ref="L244:M244"/>
    <mergeCell ref="N244:N245"/>
    <mergeCell ref="F238:G238"/>
    <mergeCell ref="H238:I238"/>
    <mergeCell ref="J238:K238"/>
    <mergeCell ref="L238:M238"/>
    <mergeCell ref="N238:N239"/>
    <mergeCell ref="F240:G240"/>
    <mergeCell ref="H240:I240"/>
    <mergeCell ref="J240:K240"/>
    <mergeCell ref="L240:M240"/>
    <mergeCell ref="N240:N241"/>
    <mergeCell ref="F234:G234"/>
    <mergeCell ref="H234:I234"/>
    <mergeCell ref="J234:K234"/>
    <mergeCell ref="L234:M234"/>
    <mergeCell ref="N234:N235"/>
    <mergeCell ref="F236:G236"/>
    <mergeCell ref="H236:I236"/>
    <mergeCell ref="J236:K236"/>
    <mergeCell ref="L236:M236"/>
    <mergeCell ref="N236:N237"/>
    <mergeCell ref="F230:G230"/>
    <mergeCell ref="H230:I230"/>
    <mergeCell ref="J230:K230"/>
    <mergeCell ref="L230:M230"/>
    <mergeCell ref="N230:N231"/>
    <mergeCell ref="F232:G232"/>
    <mergeCell ref="H232:I232"/>
    <mergeCell ref="J232:K232"/>
    <mergeCell ref="L232:M232"/>
    <mergeCell ref="N232:N233"/>
    <mergeCell ref="F226:G226"/>
    <mergeCell ref="H226:I226"/>
    <mergeCell ref="J226:K226"/>
    <mergeCell ref="L226:M226"/>
    <mergeCell ref="N226:N227"/>
    <mergeCell ref="F228:G228"/>
    <mergeCell ref="H228:I228"/>
    <mergeCell ref="J228:K228"/>
    <mergeCell ref="L228:M228"/>
    <mergeCell ref="N228:N229"/>
    <mergeCell ref="F222:G222"/>
    <mergeCell ref="H222:I222"/>
    <mergeCell ref="J222:K222"/>
    <mergeCell ref="L222:M222"/>
    <mergeCell ref="N222:N223"/>
    <mergeCell ref="F224:G224"/>
    <mergeCell ref="H224:I224"/>
    <mergeCell ref="J224:K224"/>
    <mergeCell ref="L224:M224"/>
    <mergeCell ref="N224:N225"/>
    <mergeCell ref="F218:G218"/>
    <mergeCell ref="H218:I218"/>
    <mergeCell ref="J218:K218"/>
    <mergeCell ref="L218:M218"/>
    <mergeCell ref="N218:N219"/>
    <mergeCell ref="F220:G220"/>
    <mergeCell ref="H220:I220"/>
    <mergeCell ref="J220:K220"/>
    <mergeCell ref="L220:M220"/>
    <mergeCell ref="N220:N221"/>
    <mergeCell ref="F214:G214"/>
    <mergeCell ref="H214:I214"/>
    <mergeCell ref="J214:K214"/>
    <mergeCell ref="L214:M214"/>
    <mergeCell ref="N214:N215"/>
    <mergeCell ref="F216:G216"/>
    <mergeCell ref="H216:I216"/>
    <mergeCell ref="J216:K216"/>
    <mergeCell ref="L216:M216"/>
    <mergeCell ref="N216:N217"/>
    <mergeCell ref="F210:G210"/>
    <mergeCell ref="H210:I210"/>
    <mergeCell ref="J210:K210"/>
    <mergeCell ref="L210:M210"/>
    <mergeCell ref="N210:N211"/>
    <mergeCell ref="F212:G212"/>
    <mergeCell ref="H212:I212"/>
    <mergeCell ref="J212:K212"/>
    <mergeCell ref="L212:M212"/>
    <mergeCell ref="N212:N213"/>
    <mergeCell ref="F206:G206"/>
    <mergeCell ref="H206:I206"/>
    <mergeCell ref="J206:K206"/>
    <mergeCell ref="L206:M206"/>
    <mergeCell ref="N206:N207"/>
    <mergeCell ref="F208:G208"/>
    <mergeCell ref="H208:I208"/>
    <mergeCell ref="J208:K208"/>
    <mergeCell ref="L208:M208"/>
    <mergeCell ref="N208:N209"/>
    <mergeCell ref="F202:G202"/>
    <mergeCell ref="H202:I202"/>
    <mergeCell ref="J202:K202"/>
    <mergeCell ref="L202:M202"/>
    <mergeCell ref="N202:N203"/>
    <mergeCell ref="F204:G204"/>
    <mergeCell ref="H204:I204"/>
    <mergeCell ref="J204:K204"/>
    <mergeCell ref="L204:M204"/>
    <mergeCell ref="N204:N205"/>
    <mergeCell ref="F198:G198"/>
    <mergeCell ref="H198:I198"/>
    <mergeCell ref="J198:K198"/>
    <mergeCell ref="L198:M198"/>
    <mergeCell ref="N198:N199"/>
    <mergeCell ref="F200:G200"/>
    <mergeCell ref="H200:I200"/>
    <mergeCell ref="J200:K200"/>
    <mergeCell ref="L200:M200"/>
    <mergeCell ref="N200:N201"/>
    <mergeCell ref="F194:G194"/>
    <mergeCell ref="H194:I194"/>
    <mergeCell ref="J194:K194"/>
    <mergeCell ref="L194:M194"/>
    <mergeCell ref="N194:N195"/>
    <mergeCell ref="F196:G196"/>
    <mergeCell ref="H196:I196"/>
    <mergeCell ref="J196:K196"/>
    <mergeCell ref="L196:M196"/>
    <mergeCell ref="N196:N197"/>
    <mergeCell ref="F190:G190"/>
    <mergeCell ref="H190:I190"/>
    <mergeCell ref="J190:K190"/>
    <mergeCell ref="L190:M190"/>
    <mergeCell ref="N190:N191"/>
    <mergeCell ref="F192:G192"/>
    <mergeCell ref="H192:I192"/>
    <mergeCell ref="J192:K192"/>
    <mergeCell ref="L192:M192"/>
    <mergeCell ref="N192:N193"/>
    <mergeCell ref="F186:G186"/>
    <mergeCell ref="H186:I186"/>
    <mergeCell ref="J186:K186"/>
    <mergeCell ref="L186:M186"/>
    <mergeCell ref="N186:N187"/>
    <mergeCell ref="F188:G188"/>
    <mergeCell ref="H188:I188"/>
    <mergeCell ref="J188:K188"/>
    <mergeCell ref="L188:M188"/>
    <mergeCell ref="N188:N189"/>
    <mergeCell ref="F182:G182"/>
    <mergeCell ref="H182:I182"/>
    <mergeCell ref="J182:K182"/>
    <mergeCell ref="L182:M182"/>
    <mergeCell ref="N182:N183"/>
    <mergeCell ref="F184:G184"/>
    <mergeCell ref="H184:I184"/>
    <mergeCell ref="J184:K184"/>
    <mergeCell ref="L184:M184"/>
    <mergeCell ref="N184:N185"/>
    <mergeCell ref="F178:G178"/>
    <mergeCell ref="H178:I178"/>
    <mergeCell ref="J178:K178"/>
    <mergeCell ref="L178:M178"/>
    <mergeCell ref="N178:N179"/>
    <mergeCell ref="F180:G180"/>
    <mergeCell ref="H180:I180"/>
    <mergeCell ref="J180:K180"/>
    <mergeCell ref="L180:M180"/>
    <mergeCell ref="N180:N181"/>
    <mergeCell ref="F174:G174"/>
    <mergeCell ref="H174:I174"/>
    <mergeCell ref="J174:K174"/>
    <mergeCell ref="L174:M174"/>
    <mergeCell ref="N174:N175"/>
    <mergeCell ref="F176:G176"/>
    <mergeCell ref="H176:I176"/>
    <mergeCell ref="J176:K176"/>
    <mergeCell ref="L176:M176"/>
    <mergeCell ref="N176:N177"/>
    <mergeCell ref="F170:G170"/>
    <mergeCell ref="H170:I170"/>
    <mergeCell ref="J170:K170"/>
    <mergeCell ref="L170:M170"/>
    <mergeCell ref="N170:N171"/>
    <mergeCell ref="F172:G172"/>
    <mergeCell ref="H172:I172"/>
    <mergeCell ref="J172:K172"/>
    <mergeCell ref="L172:M172"/>
    <mergeCell ref="N172:N173"/>
    <mergeCell ref="F166:G166"/>
    <mergeCell ref="H166:I166"/>
    <mergeCell ref="J166:K166"/>
    <mergeCell ref="L166:M166"/>
    <mergeCell ref="N166:N167"/>
    <mergeCell ref="F168:G168"/>
    <mergeCell ref="H168:I168"/>
    <mergeCell ref="J168:K168"/>
    <mergeCell ref="L168:M168"/>
    <mergeCell ref="N168:N169"/>
    <mergeCell ref="F162:G162"/>
    <mergeCell ref="H162:I162"/>
    <mergeCell ref="J162:K162"/>
    <mergeCell ref="L162:M162"/>
    <mergeCell ref="N162:N163"/>
    <mergeCell ref="F164:G164"/>
    <mergeCell ref="H164:I164"/>
    <mergeCell ref="J164:K164"/>
    <mergeCell ref="L164:M164"/>
    <mergeCell ref="N164:N165"/>
    <mergeCell ref="F158:G158"/>
    <mergeCell ref="H158:I158"/>
    <mergeCell ref="J158:K158"/>
    <mergeCell ref="L158:M158"/>
    <mergeCell ref="N158:N159"/>
    <mergeCell ref="F160:G160"/>
    <mergeCell ref="H160:I160"/>
    <mergeCell ref="J160:K160"/>
    <mergeCell ref="L160:M160"/>
    <mergeCell ref="N160:N161"/>
    <mergeCell ref="F154:G154"/>
    <mergeCell ref="H154:I154"/>
    <mergeCell ref="J154:K154"/>
    <mergeCell ref="L154:M154"/>
    <mergeCell ref="N154:N155"/>
    <mergeCell ref="F156:G156"/>
    <mergeCell ref="H156:I156"/>
    <mergeCell ref="J156:K156"/>
    <mergeCell ref="L156:M156"/>
    <mergeCell ref="N156:N157"/>
    <mergeCell ref="F150:G150"/>
    <mergeCell ref="H150:I150"/>
    <mergeCell ref="J150:K150"/>
    <mergeCell ref="L150:M150"/>
    <mergeCell ref="N150:N151"/>
    <mergeCell ref="F152:G152"/>
    <mergeCell ref="H152:I152"/>
    <mergeCell ref="J152:K152"/>
    <mergeCell ref="L152:M152"/>
    <mergeCell ref="N152:N153"/>
    <mergeCell ref="F146:G146"/>
    <mergeCell ref="H146:I146"/>
    <mergeCell ref="J146:K146"/>
    <mergeCell ref="L146:M146"/>
    <mergeCell ref="N146:N147"/>
    <mergeCell ref="F148:G148"/>
    <mergeCell ref="H148:I148"/>
    <mergeCell ref="J148:K148"/>
    <mergeCell ref="L148:M148"/>
    <mergeCell ref="N148:N149"/>
    <mergeCell ref="F142:G142"/>
    <mergeCell ref="H142:I142"/>
    <mergeCell ref="J142:K142"/>
    <mergeCell ref="L142:M142"/>
    <mergeCell ref="N142:N143"/>
    <mergeCell ref="F144:G144"/>
    <mergeCell ref="H144:I144"/>
    <mergeCell ref="J144:K144"/>
    <mergeCell ref="L144:M144"/>
    <mergeCell ref="N144:N145"/>
    <mergeCell ref="F138:G138"/>
    <mergeCell ref="H138:I138"/>
    <mergeCell ref="J138:K138"/>
    <mergeCell ref="L138:M138"/>
    <mergeCell ref="N138:N139"/>
    <mergeCell ref="F140:G140"/>
    <mergeCell ref="H140:I140"/>
    <mergeCell ref="J140:K140"/>
    <mergeCell ref="L140:M140"/>
    <mergeCell ref="N140:N141"/>
    <mergeCell ref="F134:G134"/>
    <mergeCell ref="H134:I134"/>
    <mergeCell ref="J134:K134"/>
    <mergeCell ref="L134:M134"/>
    <mergeCell ref="N134:N135"/>
    <mergeCell ref="F136:G136"/>
    <mergeCell ref="H136:I136"/>
    <mergeCell ref="J136:K136"/>
    <mergeCell ref="L136:M136"/>
    <mergeCell ref="N136:N137"/>
    <mergeCell ref="F130:G130"/>
    <mergeCell ref="H130:I130"/>
    <mergeCell ref="J130:K130"/>
    <mergeCell ref="L130:M130"/>
    <mergeCell ref="N130:N131"/>
    <mergeCell ref="F132:G132"/>
    <mergeCell ref="H132:I132"/>
    <mergeCell ref="J132:K132"/>
    <mergeCell ref="L132:M132"/>
    <mergeCell ref="N132:N133"/>
    <mergeCell ref="F126:G126"/>
    <mergeCell ref="H126:I126"/>
    <mergeCell ref="J126:K126"/>
    <mergeCell ref="L126:M126"/>
    <mergeCell ref="N126:N127"/>
    <mergeCell ref="F128:G128"/>
    <mergeCell ref="H128:I128"/>
    <mergeCell ref="J128:K128"/>
    <mergeCell ref="L128:M128"/>
    <mergeCell ref="N128:N129"/>
    <mergeCell ref="F122:G122"/>
    <mergeCell ref="H122:I122"/>
    <mergeCell ref="J122:K122"/>
    <mergeCell ref="L122:M122"/>
    <mergeCell ref="N122:N123"/>
    <mergeCell ref="F124:G124"/>
    <mergeCell ref="H124:I124"/>
    <mergeCell ref="J124:K124"/>
    <mergeCell ref="L124:M124"/>
    <mergeCell ref="N124:N125"/>
    <mergeCell ref="F118:G118"/>
    <mergeCell ref="H118:I118"/>
    <mergeCell ref="J118:K118"/>
    <mergeCell ref="L118:M118"/>
    <mergeCell ref="N118:N119"/>
    <mergeCell ref="F120:G120"/>
    <mergeCell ref="H120:I120"/>
    <mergeCell ref="J120:K120"/>
    <mergeCell ref="L120:M120"/>
    <mergeCell ref="N120:N121"/>
    <mergeCell ref="F114:G114"/>
    <mergeCell ref="H114:I114"/>
    <mergeCell ref="J114:K114"/>
    <mergeCell ref="L114:M114"/>
    <mergeCell ref="N114:N115"/>
    <mergeCell ref="F116:G116"/>
    <mergeCell ref="H116:I116"/>
    <mergeCell ref="J116:K116"/>
    <mergeCell ref="L116:M116"/>
    <mergeCell ref="N116:N117"/>
    <mergeCell ref="F110:G110"/>
    <mergeCell ref="H110:I110"/>
    <mergeCell ref="J110:K110"/>
    <mergeCell ref="L110:M110"/>
    <mergeCell ref="N110:N111"/>
    <mergeCell ref="F112:G112"/>
    <mergeCell ref="H112:I112"/>
    <mergeCell ref="J112:K112"/>
    <mergeCell ref="L112:M112"/>
    <mergeCell ref="N112:N113"/>
    <mergeCell ref="F106:G106"/>
    <mergeCell ref="H106:I106"/>
    <mergeCell ref="J106:K106"/>
    <mergeCell ref="L106:M106"/>
    <mergeCell ref="N106:N107"/>
    <mergeCell ref="F108:G108"/>
    <mergeCell ref="H108:I108"/>
    <mergeCell ref="J108:K108"/>
    <mergeCell ref="L108:M108"/>
    <mergeCell ref="N108:N109"/>
    <mergeCell ref="F102:G102"/>
    <mergeCell ref="H102:I102"/>
    <mergeCell ref="J102:K102"/>
    <mergeCell ref="L102:M102"/>
    <mergeCell ref="N102:N103"/>
    <mergeCell ref="F104:G104"/>
    <mergeCell ref="H104:I104"/>
    <mergeCell ref="J104:K104"/>
    <mergeCell ref="L104:M104"/>
    <mergeCell ref="N104:N105"/>
    <mergeCell ref="F98:G98"/>
    <mergeCell ref="H98:I98"/>
    <mergeCell ref="J98:K98"/>
    <mergeCell ref="L98:M98"/>
    <mergeCell ref="N98:N99"/>
    <mergeCell ref="F100:G100"/>
    <mergeCell ref="H100:I100"/>
    <mergeCell ref="J100:K100"/>
    <mergeCell ref="L100:M100"/>
    <mergeCell ref="N100:N101"/>
    <mergeCell ref="F94:G94"/>
    <mergeCell ref="H94:I94"/>
    <mergeCell ref="J94:K94"/>
    <mergeCell ref="L94:M94"/>
    <mergeCell ref="N94:N95"/>
    <mergeCell ref="F96:G96"/>
    <mergeCell ref="H96:I96"/>
    <mergeCell ref="J96:K96"/>
    <mergeCell ref="L96:M96"/>
    <mergeCell ref="N96:N97"/>
    <mergeCell ref="L90:M90"/>
    <mergeCell ref="N90:N91"/>
    <mergeCell ref="F92:G92"/>
    <mergeCell ref="H92:I92"/>
    <mergeCell ref="J92:K92"/>
    <mergeCell ref="L92:M92"/>
    <mergeCell ref="N92:N93"/>
    <mergeCell ref="D85:E85"/>
    <mergeCell ref="F85:G85"/>
    <mergeCell ref="H85:I85"/>
    <mergeCell ref="J85:K85"/>
    <mergeCell ref="L85:M85"/>
    <mergeCell ref="F88:G88"/>
    <mergeCell ref="H88:I88"/>
    <mergeCell ref="J88:K88"/>
    <mergeCell ref="L88:M88"/>
    <mergeCell ref="F86:G86"/>
    <mergeCell ref="D2:N4"/>
    <mergeCell ref="D6:N6"/>
    <mergeCell ref="D7:N7"/>
    <mergeCell ref="D9:M9"/>
    <mergeCell ref="D34:M34"/>
    <mergeCell ref="D59:M59"/>
    <mergeCell ref="D84:N84"/>
    <mergeCell ref="H86:I86"/>
    <mergeCell ref="J86:K86"/>
    <mergeCell ref="L86:M86"/>
    <mergeCell ref="N86:N87"/>
    <mergeCell ref="D86:D509"/>
    <mergeCell ref="N88:N89"/>
    <mergeCell ref="F90:G90"/>
    <mergeCell ref="H90:I90"/>
    <mergeCell ref="J90:K90"/>
    <mergeCell ref="P84:W84"/>
    <mergeCell ref="P85:Q85"/>
    <mergeCell ref="R85:S85"/>
    <mergeCell ref="T85:U85"/>
    <mergeCell ref="V85:W85"/>
    <mergeCell ref="P86:Q86"/>
    <mergeCell ref="R86:S86"/>
    <mergeCell ref="T86:U86"/>
    <mergeCell ref="V86:W86"/>
    <mergeCell ref="P88:Q88"/>
    <mergeCell ref="R88:S88"/>
    <mergeCell ref="T88:U88"/>
    <mergeCell ref="V88:W88"/>
    <mergeCell ref="P90:Q90"/>
    <mergeCell ref="R90:S90"/>
    <mergeCell ref="T90:U90"/>
    <mergeCell ref="V90:W90"/>
    <mergeCell ref="P92:Q92"/>
    <mergeCell ref="R92:S92"/>
    <mergeCell ref="T92:U92"/>
    <mergeCell ref="V92:W92"/>
    <mergeCell ref="P94:Q94"/>
    <mergeCell ref="R94:S94"/>
    <mergeCell ref="T94:U94"/>
    <mergeCell ref="V94:W94"/>
    <mergeCell ref="P96:Q96"/>
    <mergeCell ref="R96:S96"/>
    <mergeCell ref="T96:U96"/>
    <mergeCell ref="V96:W96"/>
    <mergeCell ref="P98:Q98"/>
    <mergeCell ref="R98:S98"/>
    <mergeCell ref="T98:U98"/>
    <mergeCell ref="V98:W98"/>
    <mergeCell ref="P100:Q100"/>
    <mergeCell ref="R100:S100"/>
    <mergeCell ref="T100:U100"/>
    <mergeCell ref="V100:W100"/>
    <mergeCell ref="P102:Q102"/>
    <mergeCell ref="R102:S102"/>
    <mergeCell ref="T102:U102"/>
    <mergeCell ref="V102:W102"/>
    <mergeCell ref="P104:Q104"/>
    <mergeCell ref="R104:S104"/>
    <mergeCell ref="T104:U104"/>
    <mergeCell ref="V104:W104"/>
    <mergeCell ref="P106:Q106"/>
    <mergeCell ref="R106:S106"/>
    <mergeCell ref="T106:U106"/>
    <mergeCell ref="V106:W106"/>
    <mergeCell ref="P108:Q108"/>
    <mergeCell ref="R108:S108"/>
    <mergeCell ref="T108:U108"/>
    <mergeCell ref="V108:W108"/>
    <mergeCell ref="P110:Q110"/>
    <mergeCell ref="R110:S110"/>
    <mergeCell ref="T110:U110"/>
    <mergeCell ref="V110:W110"/>
    <mergeCell ref="P112:Q112"/>
    <mergeCell ref="R112:S112"/>
    <mergeCell ref="T112:U112"/>
    <mergeCell ref="V112:W112"/>
    <mergeCell ref="P114:Q114"/>
    <mergeCell ref="R114:S114"/>
    <mergeCell ref="T114:U114"/>
    <mergeCell ref="V114:W114"/>
    <mergeCell ref="P116:Q116"/>
    <mergeCell ref="R116:S116"/>
    <mergeCell ref="T116:U116"/>
    <mergeCell ref="V116:W116"/>
    <mergeCell ref="P118:Q118"/>
    <mergeCell ref="R118:S118"/>
    <mergeCell ref="T118:U118"/>
    <mergeCell ref="V118:W118"/>
    <mergeCell ref="P120:Q120"/>
    <mergeCell ref="R120:S120"/>
    <mergeCell ref="T120:U120"/>
    <mergeCell ref="V120:W120"/>
    <mergeCell ref="P122:Q122"/>
    <mergeCell ref="R122:S122"/>
    <mergeCell ref="T122:U122"/>
    <mergeCell ref="V122:W122"/>
    <mergeCell ref="P124:Q124"/>
    <mergeCell ref="R124:S124"/>
    <mergeCell ref="T124:U124"/>
    <mergeCell ref="V124:W124"/>
    <mergeCell ref="P126:Q126"/>
    <mergeCell ref="R126:S126"/>
    <mergeCell ref="T126:U126"/>
    <mergeCell ref="V126:W126"/>
    <mergeCell ref="P128:Q128"/>
    <mergeCell ref="R128:S128"/>
    <mergeCell ref="T128:U128"/>
    <mergeCell ref="V128:W128"/>
    <mergeCell ref="P130:Q130"/>
    <mergeCell ref="R130:S130"/>
    <mergeCell ref="T130:U130"/>
    <mergeCell ref="V130:W130"/>
    <mergeCell ref="P132:Q132"/>
    <mergeCell ref="R132:S132"/>
    <mergeCell ref="T132:U132"/>
    <mergeCell ref="V132:W132"/>
    <mergeCell ref="P134:Q134"/>
    <mergeCell ref="R134:S134"/>
    <mergeCell ref="T134:U134"/>
    <mergeCell ref="V134:W134"/>
    <mergeCell ref="P136:Q136"/>
    <mergeCell ref="R136:S136"/>
    <mergeCell ref="T136:U136"/>
    <mergeCell ref="V136:W136"/>
    <mergeCell ref="P138:Q138"/>
    <mergeCell ref="R138:S138"/>
    <mergeCell ref="T138:U138"/>
    <mergeCell ref="V138:W138"/>
    <mergeCell ref="P140:Q140"/>
    <mergeCell ref="R140:S140"/>
    <mergeCell ref="T140:U140"/>
    <mergeCell ref="V140:W140"/>
    <mergeCell ref="P142:Q142"/>
    <mergeCell ref="R142:S142"/>
    <mergeCell ref="T142:U142"/>
    <mergeCell ref="V142:W142"/>
    <mergeCell ref="P144:Q144"/>
    <mergeCell ref="R144:S144"/>
    <mergeCell ref="T144:U144"/>
    <mergeCell ref="V144:W144"/>
    <mergeCell ref="P146:Q146"/>
    <mergeCell ref="R146:S146"/>
    <mergeCell ref="T146:U146"/>
    <mergeCell ref="V146:W146"/>
    <mergeCell ref="P148:Q148"/>
    <mergeCell ref="R148:S148"/>
    <mergeCell ref="T148:U148"/>
    <mergeCell ref="V148:W148"/>
    <mergeCell ref="P150:Q150"/>
    <mergeCell ref="R150:S150"/>
    <mergeCell ref="T150:U150"/>
    <mergeCell ref="V150:W150"/>
    <mergeCell ref="P152:Q152"/>
    <mergeCell ref="R152:S152"/>
    <mergeCell ref="T152:U152"/>
    <mergeCell ref="V152:W152"/>
    <mergeCell ref="P154:Q154"/>
    <mergeCell ref="R154:S154"/>
    <mergeCell ref="T154:U154"/>
    <mergeCell ref="V154:W154"/>
    <mergeCell ref="P156:Q156"/>
    <mergeCell ref="R156:S156"/>
    <mergeCell ref="T156:U156"/>
    <mergeCell ref="V156:W156"/>
    <mergeCell ref="P158:Q158"/>
    <mergeCell ref="R158:S158"/>
    <mergeCell ref="T158:U158"/>
    <mergeCell ref="V158:W158"/>
    <mergeCell ref="P160:Q160"/>
    <mergeCell ref="R160:S160"/>
    <mergeCell ref="T160:U160"/>
    <mergeCell ref="V160:W160"/>
    <mergeCell ref="P162:Q162"/>
    <mergeCell ref="R162:S162"/>
    <mergeCell ref="T162:U162"/>
    <mergeCell ref="V162:W162"/>
    <mergeCell ref="P164:Q164"/>
    <mergeCell ref="R164:S164"/>
    <mergeCell ref="T164:U164"/>
    <mergeCell ref="V164:W164"/>
    <mergeCell ref="P166:Q166"/>
    <mergeCell ref="R166:S166"/>
    <mergeCell ref="T166:U166"/>
    <mergeCell ref="V166:W166"/>
    <mergeCell ref="P168:Q168"/>
    <mergeCell ref="R168:S168"/>
    <mergeCell ref="T168:U168"/>
    <mergeCell ref="V168:W168"/>
    <mergeCell ref="P170:Q170"/>
    <mergeCell ref="R170:S170"/>
    <mergeCell ref="T170:U170"/>
    <mergeCell ref="V170:W170"/>
    <mergeCell ref="P172:Q172"/>
    <mergeCell ref="R172:S172"/>
    <mergeCell ref="T172:U172"/>
    <mergeCell ref="V172:W172"/>
    <mergeCell ref="P174:Q174"/>
    <mergeCell ref="R174:S174"/>
    <mergeCell ref="T174:U174"/>
    <mergeCell ref="V174:W174"/>
    <mergeCell ref="P176:Q176"/>
    <mergeCell ref="R176:S176"/>
    <mergeCell ref="T176:U176"/>
    <mergeCell ref="V176:W176"/>
    <mergeCell ref="P178:Q178"/>
    <mergeCell ref="R178:S178"/>
    <mergeCell ref="T178:U178"/>
    <mergeCell ref="V178:W178"/>
    <mergeCell ref="P180:Q180"/>
    <mergeCell ref="R180:S180"/>
    <mergeCell ref="T180:U180"/>
    <mergeCell ref="V180:W180"/>
    <mergeCell ref="P182:Q182"/>
    <mergeCell ref="R182:S182"/>
    <mergeCell ref="T182:U182"/>
    <mergeCell ref="V182:W182"/>
    <mergeCell ref="P184:Q184"/>
    <mergeCell ref="R184:S184"/>
    <mergeCell ref="T184:U184"/>
    <mergeCell ref="V184:W184"/>
    <mergeCell ref="P186:Q186"/>
    <mergeCell ref="R186:S186"/>
    <mergeCell ref="T186:U186"/>
    <mergeCell ref="V186:W186"/>
    <mergeCell ref="P188:Q188"/>
    <mergeCell ref="R188:S188"/>
    <mergeCell ref="T188:U188"/>
    <mergeCell ref="V188:W188"/>
    <mergeCell ref="P190:Q190"/>
    <mergeCell ref="R190:S190"/>
    <mergeCell ref="T190:U190"/>
    <mergeCell ref="V190:W190"/>
    <mergeCell ref="P192:Q192"/>
    <mergeCell ref="R192:S192"/>
    <mergeCell ref="T192:U192"/>
    <mergeCell ref="V192:W192"/>
    <mergeCell ref="P194:Q194"/>
    <mergeCell ref="R194:S194"/>
    <mergeCell ref="T194:U194"/>
    <mergeCell ref="V194:W194"/>
    <mergeCell ref="P196:Q196"/>
    <mergeCell ref="R196:S196"/>
    <mergeCell ref="T196:U196"/>
    <mergeCell ref="V196:W196"/>
    <mergeCell ref="P198:Q198"/>
    <mergeCell ref="R198:S198"/>
    <mergeCell ref="T198:U198"/>
    <mergeCell ref="V198:W198"/>
    <mergeCell ref="P200:Q200"/>
    <mergeCell ref="R200:S200"/>
    <mergeCell ref="T200:U200"/>
    <mergeCell ref="V200:W200"/>
    <mergeCell ref="P202:Q202"/>
    <mergeCell ref="R202:S202"/>
    <mergeCell ref="T202:U202"/>
    <mergeCell ref="V202:W202"/>
    <mergeCell ref="P204:Q204"/>
    <mergeCell ref="R204:S204"/>
    <mergeCell ref="T204:U204"/>
    <mergeCell ref="V204:W204"/>
    <mergeCell ref="P206:Q206"/>
    <mergeCell ref="R206:S206"/>
    <mergeCell ref="T206:U206"/>
    <mergeCell ref="V206:W206"/>
    <mergeCell ref="P208:Q208"/>
    <mergeCell ref="R208:S208"/>
    <mergeCell ref="T208:U208"/>
    <mergeCell ref="V208:W208"/>
    <mergeCell ref="P210:Q210"/>
    <mergeCell ref="R210:S210"/>
    <mergeCell ref="T210:U210"/>
    <mergeCell ref="V210:W210"/>
    <mergeCell ref="P212:Q212"/>
    <mergeCell ref="R212:S212"/>
    <mergeCell ref="T212:U212"/>
    <mergeCell ref="V212:W212"/>
    <mergeCell ref="P214:Q214"/>
    <mergeCell ref="R214:S214"/>
    <mergeCell ref="T214:U214"/>
    <mergeCell ref="V214:W214"/>
    <mergeCell ref="P216:Q216"/>
    <mergeCell ref="R216:S216"/>
    <mergeCell ref="T216:U216"/>
    <mergeCell ref="V216:W216"/>
    <mergeCell ref="P218:Q218"/>
    <mergeCell ref="R218:S218"/>
    <mergeCell ref="T218:U218"/>
    <mergeCell ref="V218:W218"/>
    <mergeCell ref="P220:Q220"/>
    <mergeCell ref="R220:S220"/>
    <mergeCell ref="T220:U220"/>
    <mergeCell ref="V220:W220"/>
    <mergeCell ref="P222:Q222"/>
    <mergeCell ref="R222:S222"/>
    <mergeCell ref="T222:U222"/>
    <mergeCell ref="V222:W222"/>
    <mergeCell ref="P224:Q224"/>
    <mergeCell ref="R224:S224"/>
    <mergeCell ref="T224:U224"/>
    <mergeCell ref="V224:W224"/>
    <mergeCell ref="P226:Q226"/>
    <mergeCell ref="R226:S226"/>
    <mergeCell ref="T226:U226"/>
    <mergeCell ref="V226:W226"/>
    <mergeCell ref="P228:Q228"/>
    <mergeCell ref="R228:S228"/>
    <mergeCell ref="T228:U228"/>
    <mergeCell ref="V228:W228"/>
    <mergeCell ref="P230:Q230"/>
    <mergeCell ref="R230:S230"/>
    <mergeCell ref="T230:U230"/>
    <mergeCell ref="V230:W230"/>
    <mergeCell ref="P232:Q232"/>
    <mergeCell ref="R232:S232"/>
    <mergeCell ref="T232:U232"/>
    <mergeCell ref="V232:W232"/>
    <mergeCell ref="P234:Q234"/>
    <mergeCell ref="R234:S234"/>
    <mergeCell ref="T234:U234"/>
    <mergeCell ref="V234:W234"/>
    <mergeCell ref="P236:Q236"/>
    <mergeCell ref="R236:S236"/>
    <mergeCell ref="T236:U236"/>
    <mergeCell ref="V236:W236"/>
    <mergeCell ref="P238:Q238"/>
    <mergeCell ref="R238:S238"/>
    <mergeCell ref="T238:U238"/>
    <mergeCell ref="V238:W238"/>
    <mergeCell ref="P240:Q240"/>
    <mergeCell ref="R240:S240"/>
    <mergeCell ref="T240:U240"/>
    <mergeCell ref="V240:W240"/>
    <mergeCell ref="P242:Q242"/>
    <mergeCell ref="R242:S242"/>
    <mergeCell ref="T242:U242"/>
    <mergeCell ref="V242:W242"/>
    <mergeCell ref="P244:Q244"/>
    <mergeCell ref="R244:S244"/>
    <mergeCell ref="T244:U244"/>
    <mergeCell ref="V244:W244"/>
    <mergeCell ref="P246:Q246"/>
    <mergeCell ref="R246:S246"/>
    <mergeCell ref="T246:U246"/>
    <mergeCell ref="V246:W246"/>
    <mergeCell ref="P248:Q248"/>
    <mergeCell ref="R248:S248"/>
    <mergeCell ref="T248:U248"/>
    <mergeCell ref="V248:W248"/>
    <mergeCell ref="P250:Q250"/>
    <mergeCell ref="R250:S250"/>
    <mergeCell ref="T250:U250"/>
    <mergeCell ref="V250:W250"/>
    <mergeCell ref="P252:Q252"/>
    <mergeCell ref="R252:S252"/>
    <mergeCell ref="T252:U252"/>
    <mergeCell ref="V252:W252"/>
    <mergeCell ref="P254:Q254"/>
    <mergeCell ref="R254:S254"/>
    <mergeCell ref="T254:U254"/>
    <mergeCell ref="V254:W254"/>
    <mergeCell ref="P256:Q256"/>
    <mergeCell ref="R256:S256"/>
    <mergeCell ref="T256:U256"/>
    <mergeCell ref="V256:W256"/>
    <mergeCell ref="P258:Q258"/>
    <mergeCell ref="R258:S258"/>
    <mergeCell ref="T258:U258"/>
    <mergeCell ref="V258:W258"/>
    <mergeCell ref="P260:Q260"/>
    <mergeCell ref="R260:S260"/>
    <mergeCell ref="T260:U260"/>
    <mergeCell ref="V260:W260"/>
    <mergeCell ref="P262:Q262"/>
    <mergeCell ref="R262:S262"/>
    <mergeCell ref="T262:U262"/>
    <mergeCell ref="V262:W262"/>
    <mergeCell ref="P264:Q264"/>
    <mergeCell ref="R264:S264"/>
    <mergeCell ref="T264:U264"/>
    <mergeCell ref="V264:W264"/>
    <mergeCell ref="P266:Q266"/>
    <mergeCell ref="R266:S266"/>
    <mergeCell ref="T266:U266"/>
    <mergeCell ref="V266:W266"/>
    <mergeCell ref="P268:Q268"/>
    <mergeCell ref="R268:S268"/>
    <mergeCell ref="T268:U268"/>
    <mergeCell ref="V268:W268"/>
    <mergeCell ref="P270:Q270"/>
    <mergeCell ref="R270:S270"/>
    <mergeCell ref="T270:U270"/>
    <mergeCell ref="V270:W270"/>
    <mergeCell ref="P272:Q272"/>
    <mergeCell ref="R272:S272"/>
    <mergeCell ref="T272:U272"/>
    <mergeCell ref="V272:W272"/>
    <mergeCell ref="P274:Q274"/>
    <mergeCell ref="R274:S274"/>
    <mergeCell ref="T274:U274"/>
    <mergeCell ref="V274:W274"/>
    <mergeCell ref="P276:Q276"/>
    <mergeCell ref="R276:S276"/>
    <mergeCell ref="T276:U276"/>
    <mergeCell ref="V276:W276"/>
    <mergeCell ref="P278:Q278"/>
    <mergeCell ref="R278:S278"/>
    <mergeCell ref="T278:U278"/>
    <mergeCell ref="V278:W278"/>
    <mergeCell ref="P280:Q280"/>
    <mergeCell ref="R280:S280"/>
    <mergeCell ref="T280:U280"/>
    <mergeCell ref="V280:W280"/>
    <mergeCell ref="P282:Q282"/>
    <mergeCell ref="R282:S282"/>
    <mergeCell ref="T282:U282"/>
    <mergeCell ref="V282:W282"/>
    <mergeCell ref="P284:Q284"/>
    <mergeCell ref="R284:S284"/>
    <mergeCell ref="T284:U284"/>
    <mergeCell ref="V284:W284"/>
    <mergeCell ref="P286:Q286"/>
    <mergeCell ref="R286:S286"/>
    <mergeCell ref="T286:U286"/>
    <mergeCell ref="V286:W286"/>
    <mergeCell ref="P288:Q288"/>
    <mergeCell ref="R288:S288"/>
    <mergeCell ref="T288:U288"/>
    <mergeCell ref="V288:W288"/>
    <mergeCell ref="P290:Q290"/>
    <mergeCell ref="R290:S290"/>
    <mergeCell ref="T290:U290"/>
    <mergeCell ref="V290:W290"/>
    <mergeCell ref="P292:Q292"/>
    <mergeCell ref="R292:S292"/>
    <mergeCell ref="T292:U292"/>
    <mergeCell ref="V292:W292"/>
    <mergeCell ref="P294:Q294"/>
    <mergeCell ref="R294:S294"/>
    <mergeCell ref="T294:U294"/>
    <mergeCell ref="V294:W294"/>
    <mergeCell ref="P296:Q296"/>
    <mergeCell ref="R296:S296"/>
    <mergeCell ref="T296:U296"/>
    <mergeCell ref="V296:W296"/>
    <mergeCell ref="P298:Q298"/>
    <mergeCell ref="R298:S298"/>
    <mergeCell ref="T298:U298"/>
    <mergeCell ref="V298:W298"/>
    <mergeCell ref="P300:Q300"/>
    <mergeCell ref="R300:S300"/>
    <mergeCell ref="T300:U300"/>
    <mergeCell ref="V300:W300"/>
    <mergeCell ref="P302:Q302"/>
    <mergeCell ref="R302:S302"/>
    <mergeCell ref="T302:U302"/>
    <mergeCell ref="V302:W302"/>
    <mergeCell ref="P304:Q304"/>
    <mergeCell ref="R304:S304"/>
    <mergeCell ref="T304:U304"/>
    <mergeCell ref="V304:W304"/>
    <mergeCell ref="P306:Q306"/>
    <mergeCell ref="R306:S306"/>
    <mergeCell ref="T306:U306"/>
    <mergeCell ref="V306:W306"/>
    <mergeCell ref="P308:Q308"/>
    <mergeCell ref="R308:S308"/>
    <mergeCell ref="T308:U308"/>
    <mergeCell ref="V308:W308"/>
    <mergeCell ref="P310:Q310"/>
    <mergeCell ref="R310:S310"/>
    <mergeCell ref="T310:U310"/>
    <mergeCell ref="V310:W310"/>
    <mergeCell ref="P312:Q312"/>
    <mergeCell ref="R312:S312"/>
    <mergeCell ref="T312:U312"/>
    <mergeCell ref="V312:W312"/>
    <mergeCell ref="P314:Q314"/>
    <mergeCell ref="R314:S314"/>
    <mergeCell ref="T314:U314"/>
    <mergeCell ref="V314:W314"/>
    <mergeCell ref="P316:Q316"/>
    <mergeCell ref="R316:S316"/>
    <mergeCell ref="T316:U316"/>
    <mergeCell ref="V316:W316"/>
    <mergeCell ref="P318:Q318"/>
    <mergeCell ref="R318:S318"/>
    <mergeCell ref="T318:U318"/>
    <mergeCell ref="V318:W318"/>
    <mergeCell ref="P320:Q320"/>
    <mergeCell ref="R320:S320"/>
    <mergeCell ref="T320:U320"/>
    <mergeCell ref="V320:W320"/>
    <mergeCell ref="P322:Q322"/>
    <mergeCell ref="R322:S322"/>
    <mergeCell ref="T322:U322"/>
    <mergeCell ref="V322:W322"/>
    <mergeCell ref="P324:Q324"/>
    <mergeCell ref="R324:S324"/>
    <mergeCell ref="T324:U324"/>
    <mergeCell ref="V324:W324"/>
    <mergeCell ref="P326:Q326"/>
    <mergeCell ref="R326:S326"/>
    <mergeCell ref="T326:U326"/>
    <mergeCell ref="V326:W326"/>
    <mergeCell ref="P328:Q328"/>
    <mergeCell ref="R328:S328"/>
    <mergeCell ref="T328:U328"/>
    <mergeCell ref="V328:W328"/>
    <mergeCell ref="P330:Q330"/>
    <mergeCell ref="R330:S330"/>
    <mergeCell ref="T330:U330"/>
    <mergeCell ref="V330:W330"/>
    <mergeCell ref="P332:Q332"/>
    <mergeCell ref="R332:S332"/>
    <mergeCell ref="T332:U332"/>
    <mergeCell ref="V332:W332"/>
    <mergeCell ref="P334:Q334"/>
    <mergeCell ref="R334:S334"/>
    <mergeCell ref="T334:U334"/>
    <mergeCell ref="V334:W334"/>
    <mergeCell ref="P336:Q336"/>
    <mergeCell ref="R336:S336"/>
    <mergeCell ref="T336:U336"/>
    <mergeCell ref="V336:W336"/>
    <mergeCell ref="P338:Q338"/>
    <mergeCell ref="R338:S338"/>
    <mergeCell ref="T338:U338"/>
    <mergeCell ref="V338:W338"/>
    <mergeCell ref="P340:Q340"/>
    <mergeCell ref="R340:S340"/>
    <mergeCell ref="T340:U340"/>
    <mergeCell ref="V340:W340"/>
    <mergeCell ref="P342:Q342"/>
    <mergeCell ref="R342:S342"/>
    <mergeCell ref="T342:U342"/>
    <mergeCell ref="V342:W342"/>
    <mergeCell ref="P344:Q344"/>
    <mergeCell ref="R344:S344"/>
    <mergeCell ref="T344:U344"/>
    <mergeCell ref="V344:W344"/>
    <mergeCell ref="P346:Q346"/>
    <mergeCell ref="R346:S346"/>
    <mergeCell ref="T346:U346"/>
    <mergeCell ref="V346:W346"/>
    <mergeCell ref="P348:Q348"/>
    <mergeCell ref="R348:S348"/>
    <mergeCell ref="T348:U348"/>
    <mergeCell ref="V348:W348"/>
    <mergeCell ref="P350:Q350"/>
    <mergeCell ref="R350:S350"/>
    <mergeCell ref="T350:U350"/>
    <mergeCell ref="V350:W350"/>
    <mergeCell ref="P352:Q352"/>
    <mergeCell ref="R352:S352"/>
    <mergeCell ref="T352:U352"/>
    <mergeCell ref="V352:W352"/>
    <mergeCell ref="P354:Q354"/>
    <mergeCell ref="R354:S354"/>
    <mergeCell ref="T354:U354"/>
    <mergeCell ref="V354:W354"/>
    <mergeCell ref="P356:Q356"/>
    <mergeCell ref="R356:S356"/>
    <mergeCell ref="T356:U356"/>
    <mergeCell ref="V356:W356"/>
    <mergeCell ref="P358:Q358"/>
    <mergeCell ref="R358:S358"/>
    <mergeCell ref="T358:U358"/>
    <mergeCell ref="V358:W358"/>
    <mergeCell ref="P360:Q360"/>
    <mergeCell ref="R360:S360"/>
    <mergeCell ref="T360:U360"/>
    <mergeCell ref="V360:W360"/>
    <mergeCell ref="P362:Q362"/>
    <mergeCell ref="R362:S362"/>
    <mergeCell ref="T362:U362"/>
    <mergeCell ref="V362:W362"/>
    <mergeCell ref="P364:Q364"/>
    <mergeCell ref="R364:S364"/>
    <mergeCell ref="T364:U364"/>
    <mergeCell ref="V364:W364"/>
    <mergeCell ref="P366:Q366"/>
    <mergeCell ref="R366:S366"/>
    <mergeCell ref="T366:U366"/>
    <mergeCell ref="V366:W366"/>
    <mergeCell ref="P368:Q368"/>
    <mergeCell ref="R368:S368"/>
    <mergeCell ref="T368:U368"/>
    <mergeCell ref="V368:W368"/>
    <mergeCell ref="P370:Q370"/>
    <mergeCell ref="R370:S370"/>
    <mergeCell ref="T370:U370"/>
    <mergeCell ref="V370:W370"/>
    <mergeCell ref="P372:Q372"/>
    <mergeCell ref="R372:S372"/>
    <mergeCell ref="T372:U372"/>
    <mergeCell ref="V372:W372"/>
    <mergeCell ref="P374:Q374"/>
    <mergeCell ref="R374:S374"/>
    <mergeCell ref="T374:U374"/>
    <mergeCell ref="V374:W374"/>
    <mergeCell ref="P376:Q376"/>
    <mergeCell ref="R376:S376"/>
    <mergeCell ref="T376:U376"/>
    <mergeCell ref="V376:W376"/>
    <mergeCell ref="P378:Q378"/>
    <mergeCell ref="R378:S378"/>
    <mergeCell ref="T378:U378"/>
    <mergeCell ref="V378:W378"/>
    <mergeCell ref="P380:Q380"/>
    <mergeCell ref="R380:S380"/>
    <mergeCell ref="T380:U380"/>
    <mergeCell ref="V380:W380"/>
    <mergeCell ref="P382:Q382"/>
    <mergeCell ref="R382:S382"/>
    <mergeCell ref="T382:U382"/>
    <mergeCell ref="V382:W382"/>
    <mergeCell ref="P384:Q384"/>
    <mergeCell ref="R384:S384"/>
    <mergeCell ref="T384:U384"/>
    <mergeCell ref="V384:W384"/>
    <mergeCell ref="P386:Q386"/>
    <mergeCell ref="R386:S386"/>
    <mergeCell ref="T386:U386"/>
    <mergeCell ref="V386:W386"/>
    <mergeCell ref="P388:Q388"/>
    <mergeCell ref="R388:S388"/>
    <mergeCell ref="T388:U388"/>
    <mergeCell ref="V388:W388"/>
    <mergeCell ref="P390:Q390"/>
    <mergeCell ref="R390:S390"/>
    <mergeCell ref="T390:U390"/>
    <mergeCell ref="V390:W390"/>
    <mergeCell ref="P392:Q392"/>
    <mergeCell ref="R392:S392"/>
    <mergeCell ref="T392:U392"/>
    <mergeCell ref="V392:W392"/>
    <mergeCell ref="P394:Q394"/>
    <mergeCell ref="R394:S394"/>
    <mergeCell ref="T394:U394"/>
    <mergeCell ref="V394:W394"/>
    <mergeCell ref="P396:Q396"/>
    <mergeCell ref="R396:S396"/>
    <mergeCell ref="T396:U396"/>
    <mergeCell ref="V396:W396"/>
    <mergeCell ref="P398:Q398"/>
    <mergeCell ref="R398:S398"/>
    <mergeCell ref="T398:U398"/>
    <mergeCell ref="V398:W398"/>
    <mergeCell ref="P400:Q400"/>
    <mergeCell ref="R400:S400"/>
    <mergeCell ref="T400:U400"/>
    <mergeCell ref="V400:W400"/>
    <mergeCell ref="P402:Q402"/>
    <mergeCell ref="R402:S402"/>
    <mergeCell ref="T402:U402"/>
    <mergeCell ref="V402:W402"/>
    <mergeCell ref="P404:Q404"/>
    <mergeCell ref="R404:S404"/>
    <mergeCell ref="T404:U404"/>
    <mergeCell ref="V404:W404"/>
    <mergeCell ref="P406:Q406"/>
    <mergeCell ref="R406:S406"/>
    <mergeCell ref="T406:U406"/>
    <mergeCell ref="V406:W406"/>
    <mergeCell ref="P408:Q408"/>
    <mergeCell ref="R408:S408"/>
    <mergeCell ref="T408:U408"/>
    <mergeCell ref="V408:W408"/>
    <mergeCell ref="P410:Q410"/>
    <mergeCell ref="R410:S410"/>
    <mergeCell ref="T410:U410"/>
    <mergeCell ref="V410:W410"/>
    <mergeCell ref="P412:Q412"/>
    <mergeCell ref="R412:S412"/>
    <mergeCell ref="T412:U412"/>
    <mergeCell ref="V412:W412"/>
    <mergeCell ref="P414:Q414"/>
    <mergeCell ref="R414:S414"/>
    <mergeCell ref="T414:U414"/>
    <mergeCell ref="V414:W414"/>
    <mergeCell ref="P416:Q416"/>
    <mergeCell ref="R416:S416"/>
    <mergeCell ref="T416:U416"/>
    <mergeCell ref="V416:W416"/>
    <mergeCell ref="P418:Q418"/>
    <mergeCell ref="R418:S418"/>
    <mergeCell ref="T418:U418"/>
    <mergeCell ref="V418:W418"/>
    <mergeCell ref="P420:Q420"/>
    <mergeCell ref="R420:S420"/>
    <mergeCell ref="T420:U420"/>
    <mergeCell ref="V420:W420"/>
    <mergeCell ref="P422:Q422"/>
    <mergeCell ref="R422:S422"/>
    <mergeCell ref="T422:U422"/>
    <mergeCell ref="V422:W422"/>
    <mergeCell ref="P424:Q424"/>
    <mergeCell ref="R424:S424"/>
    <mergeCell ref="T424:U424"/>
    <mergeCell ref="V424:W424"/>
    <mergeCell ref="P426:Q426"/>
    <mergeCell ref="R426:S426"/>
    <mergeCell ref="T426:U426"/>
    <mergeCell ref="V426:W426"/>
    <mergeCell ref="P428:Q428"/>
    <mergeCell ref="R428:S428"/>
    <mergeCell ref="T428:U428"/>
    <mergeCell ref="V428:W428"/>
    <mergeCell ref="P430:Q430"/>
    <mergeCell ref="R430:S430"/>
    <mergeCell ref="T430:U430"/>
    <mergeCell ref="V430:W430"/>
    <mergeCell ref="P432:Q432"/>
    <mergeCell ref="R432:S432"/>
    <mergeCell ref="T432:U432"/>
    <mergeCell ref="V432:W432"/>
    <mergeCell ref="P434:Q434"/>
    <mergeCell ref="R434:S434"/>
    <mergeCell ref="T434:U434"/>
    <mergeCell ref="V434:W434"/>
    <mergeCell ref="P436:Q436"/>
    <mergeCell ref="R436:S436"/>
    <mergeCell ref="T436:U436"/>
    <mergeCell ref="V436:W436"/>
    <mergeCell ref="P438:Q438"/>
    <mergeCell ref="R438:S438"/>
    <mergeCell ref="T438:U438"/>
    <mergeCell ref="V438:W438"/>
    <mergeCell ref="P440:Q440"/>
    <mergeCell ref="R440:S440"/>
    <mergeCell ref="T440:U440"/>
    <mergeCell ref="V440:W440"/>
    <mergeCell ref="P442:Q442"/>
    <mergeCell ref="R442:S442"/>
    <mergeCell ref="T442:U442"/>
    <mergeCell ref="V442:W442"/>
    <mergeCell ref="P444:Q444"/>
    <mergeCell ref="R444:S444"/>
    <mergeCell ref="T444:U444"/>
    <mergeCell ref="V444:W444"/>
    <mergeCell ref="P446:Q446"/>
    <mergeCell ref="R446:S446"/>
    <mergeCell ref="T446:U446"/>
    <mergeCell ref="V446:W446"/>
    <mergeCell ref="P448:Q448"/>
    <mergeCell ref="R448:S448"/>
    <mergeCell ref="T448:U448"/>
    <mergeCell ref="V448:W448"/>
    <mergeCell ref="P450:Q450"/>
    <mergeCell ref="R450:S450"/>
    <mergeCell ref="T450:U450"/>
    <mergeCell ref="V450:W450"/>
    <mergeCell ref="P452:Q452"/>
    <mergeCell ref="R452:S452"/>
    <mergeCell ref="T452:U452"/>
    <mergeCell ref="V452:W452"/>
    <mergeCell ref="P454:Q454"/>
    <mergeCell ref="R454:S454"/>
    <mergeCell ref="T454:U454"/>
    <mergeCell ref="V454:W454"/>
    <mergeCell ref="P456:Q456"/>
    <mergeCell ref="R456:S456"/>
    <mergeCell ref="T456:U456"/>
    <mergeCell ref="V456:W456"/>
    <mergeCell ref="P458:Q458"/>
    <mergeCell ref="R458:S458"/>
    <mergeCell ref="T458:U458"/>
    <mergeCell ref="V458:W458"/>
    <mergeCell ref="P460:Q460"/>
    <mergeCell ref="R460:S460"/>
    <mergeCell ref="T460:U460"/>
    <mergeCell ref="V460:W460"/>
    <mergeCell ref="P462:Q462"/>
    <mergeCell ref="R462:S462"/>
    <mergeCell ref="T462:U462"/>
    <mergeCell ref="V462:W462"/>
    <mergeCell ref="P464:Q464"/>
    <mergeCell ref="R464:S464"/>
    <mergeCell ref="T464:U464"/>
    <mergeCell ref="V464:W464"/>
    <mergeCell ref="P466:Q466"/>
    <mergeCell ref="R466:S466"/>
    <mergeCell ref="T466:U466"/>
    <mergeCell ref="V466:W466"/>
    <mergeCell ref="P468:Q468"/>
    <mergeCell ref="R468:S468"/>
    <mergeCell ref="T468:U468"/>
    <mergeCell ref="V468:W468"/>
    <mergeCell ref="P470:Q470"/>
    <mergeCell ref="R470:S470"/>
    <mergeCell ref="T470:U470"/>
    <mergeCell ref="V470:W470"/>
    <mergeCell ref="P472:Q472"/>
    <mergeCell ref="R472:S472"/>
    <mergeCell ref="T472:U472"/>
    <mergeCell ref="V472:W472"/>
    <mergeCell ref="P474:Q474"/>
    <mergeCell ref="R474:S474"/>
    <mergeCell ref="T474:U474"/>
    <mergeCell ref="V474:W474"/>
    <mergeCell ref="P476:Q476"/>
    <mergeCell ref="R476:S476"/>
    <mergeCell ref="T476:U476"/>
    <mergeCell ref="V476:W476"/>
    <mergeCell ref="P478:Q478"/>
    <mergeCell ref="R478:S478"/>
    <mergeCell ref="T478:U478"/>
    <mergeCell ref="V478:W478"/>
    <mergeCell ref="P480:Q480"/>
    <mergeCell ref="R480:S480"/>
    <mergeCell ref="T480:U480"/>
    <mergeCell ref="V480:W480"/>
    <mergeCell ref="P482:Q482"/>
    <mergeCell ref="R482:S482"/>
    <mergeCell ref="T482:U482"/>
    <mergeCell ref="V482:W482"/>
    <mergeCell ref="P484:Q484"/>
    <mergeCell ref="R484:S484"/>
    <mergeCell ref="T484:U484"/>
    <mergeCell ref="V484:W484"/>
    <mergeCell ref="P486:Q486"/>
    <mergeCell ref="R486:S486"/>
    <mergeCell ref="T486:U486"/>
    <mergeCell ref="V486:W486"/>
    <mergeCell ref="P488:Q488"/>
    <mergeCell ref="R488:S488"/>
    <mergeCell ref="T488:U488"/>
    <mergeCell ref="V488:W488"/>
    <mergeCell ref="P490:Q490"/>
    <mergeCell ref="R490:S490"/>
    <mergeCell ref="T490:U490"/>
    <mergeCell ref="V490:W490"/>
    <mergeCell ref="P492:Q492"/>
    <mergeCell ref="R492:S492"/>
    <mergeCell ref="T492:U492"/>
    <mergeCell ref="V492:W492"/>
    <mergeCell ref="P494:Q494"/>
    <mergeCell ref="R494:S494"/>
    <mergeCell ref="T494:U494"/>
    <mergeCell ref="V494:W494"/>
    <mergeCell ref="P496:Q496"/>
    <mergeCell ref="R496:S496"/>
    <mergeCell ref="T496:U496"/>
    <mergeCell ref="V496:W496"/>
    <mergeCell ref="P498:Q498"/>
    <mergeCell ref="R498:S498"/>
    <mergeCell ref="T498:U498"/>
    <mergeCell ref="V498:W498"/>
    <mergeCell ref="T506:U506"/>
    <mergeCell ref="V506:W506"/>
    <mergeCell ref="P500:Q500"/>
    <mergeCell ref="R500:S500"/>
    <mergeCell ref="T500:U500"/>
    <mergeCell ref="V500:W500"/>
    <mergeCell ref="P502:Q502"/>
    <mergeCell ref="R502:S502"/>
    <mergeCell ref="T502:U502"/>
    <mergeCell ref="V502:W502"/>
    <mergeCell ref="P508:Q508"/>
    <mergeCell ref="R508:S508"/>
    <mergeCell ref="T508:U508"/>
    <mergeCell ref="V508:W508"/>
    <mergeCell ref="P504:Q504"/>
    <mergeCell ref="R504:S504"/>
    <mergeCell ref="T504:U504"/>
    <mergeCell ref="V504:W504"/>
    <mergeCell ref="P506:Q506"/>
    <mergeCell ref="R506:S506"/>
  </mergeCells>
  <conditionalFormatting sqref="D86">
    <cfRule type="cellIs" dxfId="1480" priority="2893" operator="equal">
      <formula>"2006-2013"</formula>
    </cfRule>
  </conditionalFormatting>
  <conditionalFormatting sqref="H236:I236">
    <cfRule type="expression" dxfId="1479" priority="956">
      <formula>Z236=1</formula>
    </cfRule>
  </conditionalFormatting>
  <conditionalFormatting sqref="F236:G236">
    <cfRule type="expression" dxfId="1478" priority="955">
      <formula>Y236=1</formula>
    </cfRule>
  </conditionalFormatting>
  <conditionalFormatting sqref="J236:K236">
    <cfRule type="expression" dxfId="1477" priority="954">
      <formula>AA236=1</formula>
    </cfRule>
  </conditionalFormatting>
  <conditionalFormatting sqref="L236:M236">
    <cfRule type="expression" dxfId="1476" priority="953">
      <formula>AB236=1</formula>
    </cfRule>
  </conditionalFormatting>
  <conditionalFormatting sqref="H248:I248">
    <cfRule type="expression" dxfId="1475" priority="914">
      <formula>Z248=1</formula>
    </cfRule>
  </conditionalFormatting>
  <conditionalFormatting sqref="F248:G248">
    <cfRule type="expression" dxfId="1474" priority="913">
      <formula>Y248=1</formula>
    </cfRule>
  </conditionalFormatting>
  <conditionalFormatting sqref="J248:K248">
    <cfRule type="expression" dxfId="1473" priority="912">
      <formula>AA248=1</formula>
    </cfRule>
  </conditionalFormatting>
  <conditionalFormatting sqref="L248:M248">
    <cfRule type="expression" dxfId="1472" priority="911">
      <formula>AB248=1</formula>
    </cfRule>
  </conditionalFormatting>
  <conditionalFormatting sqref="H260:I260">
    <cfRule type="expression" dxfId="1471" priority="872">
      <formula>Z260=1</formula>
    </cfRule>
  </conditionalFormatting>
  <conditionalFormatting sqref="F260:G260">
    <cfRule type="expression" dxfId="1470" priority="871">
      <formula>Y260=1</formula>
    </cfRule>
  </conditionalFormatting>
  <conditionalFormatting sqref="J260:K260">
    <cfRule type="expression" dxfId="1469" priority="870">
      <formula>AA260=1</formula>
    </cfRule>
  </conditionalFormatting>
  <conditionalFormatting sqref="L260:M260">
    <cfRule type="expression" dxfId="1468" priority="869">
      <formula>AB260=1</formula>
    </cfRule>
  </conditionalFormatting>
  <conditionalFormatting sqref="P86:W87">
    <cfRule type="containsBlanks" dxfId="1467" priority="1904">
      <formula>LEN(TRIM(P86))=0</formula>
    </cfRule>
  </conditionalFormatting>
  <conditionalFormatting sqref="P86:W86">
    <cfRule type="colorScale" priority="1903">
      <colorScale>
        <cfvo type="min"/>
        <cfvo type="max"/>
        <color rgb="FFFFEF9C"/>
        <color rgb="FFFF7128"/>
      </colorScale>
    </cfRule>
  </conditionalFormatting>
  <conditionalFormatting sqref="P88:W89">
    <cfRule type="containsBlanks" dxfId="1466" priority="1902">
      <formula>LEN(TRIM(P88))=0</formula>
    </cfRule>
  </conditionalFormatting>
  <conditionalFormatting sqref="P88:W88">
    <cfRule type="colorScale" priority="1901">
      <colorScale>
        <cfvo type="min"/>
        <cfvo type="max"/>
        <color rgb="FFFFEF9C"/>
        <color rgb="FFFF7128"/>
      </colorScale>
    </cfRule>
  </conditionalFormatting>
  <conditionalFormatting sqref="P90:W91">
    <cfRule type="containsBlanks" dxfId="1465" priority="1900">
      <formula>LEN(TRIM(P90))=0</formula>
    </cfRule>
  </conditionalFormatting>
  <conditionalFormatting sqref="P90:W90">
    <cfRule type="colorScale" priority="1899">
      <colorScale>
        <cfvo type="min"/>
        <cfvo type="max"/>
        <color rgb="FFFFEF9C"/>
        <color rgb="FFFF7128"/>
      </colorScale>
    </cfRule>
  </conditionalFormatting>
  <conditionalFormatting sqref="P92:W93">
    <cfRule type="containsBlanks" dxfId="1464" priority="1898">
      <formula>LEN(TRIM(P92))=0</formula>
    </cfRule>
  </conditionalFormatting>
  <conditionalFormatting sqref="P92:W92">
    <cfRule type="colorScale" priority="1897">
      <colorScale>
        <cfvo type="min"/>
        <cfvo type="max"/>
        <color rgb="FFFFEF9C"/>
        <color rgb="FFFF7128"/>
      </colorScale>
    </cfRule>
  </conditionalFormatting>
  <conditionalFormatting sqref="P94:W95">
    <cfRule type="containsBlanks" dxfId="1463" priority="1896">
      <formula>LEN(TRIM(P94))=0</formula>
    </cfRule>
  </conditionalFormatting>
  <conditionalFormatting sqref="P94:W94">
    <cfRule type="colorScale" priority="1895">
      <colorScale>
        <cfvo type="min"/>
        <cfvo type="max"/>
        <color rgb="FFFFEF9C"/>
        <color rgb="FFFF7128"/>
      </colorScale>
    </cfRule>
  </conditionalFormatting>
  <conditionalFormatting sqref="P96:W97">
    <cfRule type="containsBlanks" dxfId="1462" priority="1894">
      <formula>LEN(TRIM(P96))=0</formula>
    </cfRule>
  </conditionalFormatting>
  <conditionalFormatting sqref="P96:W96">
    <cfRule type="colorScale" priority="1893">
      <colorScale>
        <cfvo type="min"/>
        <cfvo type="max"/>
        <color rgb="FFFFEF9C"/>
        <color rgb="FFFF7128"/>
      </colorScale>
    </cfRule>
  </conditionalFormatting>
  <conditionalFormatting sqref="P98:W99">
    <cfRule type="containsBlanks" dxfId="1461" priority="1892">
      <formula>LEN(TRIM(P98))=0</formula>
    </cfRule>
  </conditionalFormatting>
  <conditionalFormatting sqref="P98:W98">
    <cfRule type="colorScale" priority="1891">
      <colorScale>
        <cfvo type="min"/>
        <cfvo type="max"/>
        <color rgb="FFFFEF9C"/>
        <color rgb="FFFF7128"/>
      </colorScale>
    </cfRule>
  </conditionalFormatting>
  <conditionalFormatting sqref="P100:W101">
    <cfRule type="containsBlanks" dxfId="1460" priority="1890">
      <formula>LEN(TRIM(P100))=0</formula>
    </cfRule>
  </conditionalFormatting>
  <conditionalFormatting sqref="P100:W100">
    <cfRule type="colorScale" priority="1889">
      <colorScale>
        <cfvo type="min"/>
        <cfvo type="max"/>
        <color rgb="FFFFEF9C"/>
        <color rgb="FFFF7128"/>
      </colorScale>
    </cfRule>
  </conditionalFormatting>
  <conditionalFormatting sqref="P102:W103">
    <cfRule type="containsBlanks" dxfId="1459" priority="1888">
      <formula>LEN(TRIM(P102))=0</formula>
    </cfRule>
  </conditionalFormatting>
  <conditionalFormatting sqref="P102:W102">
    <cfRule type="colorScale" priority="1887">
      <colorScale>
        <cfvo type="min"/>
        <cfvo type="max"/>
        <color rgb="FFFFEF9C"/>
        <color rgb="FFFF7128"/>
      </colorScale>
    </cfRule>
  </conditionalFormatting>
  <conditionalFormatting sqref="P104:W105">
    <cfRule type="containsBlanks" dxfId="1458" priority="1886">
      <formula>LEN(TRIM(P104))=0</formula>
    </cfRule>
  </conditionalFormatting>
  <conditionalFormatting sqref="P104:W104">
    <cfRule type="colorScale" priority="1885">
      <colorScale>
        <cfvo type="min"/>
        <cfvo type="max"/>
        <color rgb="FFFFEF9C"/>
        <color rgb="FFFF7128"/>
      </colorScale>
    </cfRule>
  </conditionalFormatting>
  <conditionalFormatting sqref="P106:W107">
    <cfRule type="containsBlanks" dxfId="1457" priority="1884">
      <formula>LEN(TRIM(P106))=0</formula>
    </cfRule>
  </conditionalFormatting>
  <conditionalFormatting sqref="P106:W106">
    <cfRule type="colorScale" priority="1883">
      <colorScale>
        <cfvo type="min"/>
        <cfvo type="max"/>
        <color rgb="FFFFEF9C"/>
        <color rgb="FFFF7128"/>
      </colorScale>
    </cfRule>
  </conditionalFormatting>
  <conditionalFormatting sqref="P108:W109">
    <cfRule type="containsBlanks" dxfId="1456" priority="1882">
      <formula>LEN(TRIM(P108))=0</formula>
    </cfRule>
  </conditionalFormatting>
  <conditionalFormatting sqref="P108:W108">
    <cfRule type="colorScale" priority="1881">
      <colorScale>
        <cfvo type="min"/>
        <cfvo type="max"/>
        <color rgb="FFFFEF9C"/>
        <color rgb="FFFF7128"/>
      </colorScale>
    </cfRule>
  </conditionalFormatting>
  <conditionalFormatting sqref="P110:W111">
    <cfRule type="containsBlanks" dxfId="1455" priority="1880">
      <formula>LEN(TRIM(P110))=0</formula>
    </cfRule>
  </conditionalFormatting>
  <conditionalFormatting sqref="P110:W110">
    <cfRule type="colorScale" priority="1879">
      <colorScale>
        <cfvo type="min"/>
        <cfvo type="max"/>
        <color rgb="FFFFEF9C"/>
        <color rgb="FFFF7128"/>
      </colorScale>
    </cfRule>
  </conditionalFormatting>
  <conditionalFormatting sqref="P112:W113">
    <cfRule type="containsBlanks" dxfId="1454" priority="1878">
      <formula>LEN(TRIM(P112))=0</formula>
    </cfRule>
  </conditionalFormatting>
  <conditionalFormatting sqref="P112:W112">
    <cfRule type="colorScale" priority="1877">
      <colorScale>
        <cfvo type="min"/>
        <cfvo type="max"/>
        <color rgb="FFFFEF9C"/>
        <color rgb="FFFF7128"/>
      </colorScale>
    </cfRule>
  </conditionalFormatting>
  <conditionalFormatting sqref="P114:W115">
    <cfRule type="containsBlanks" dxfId="1453" priority="1876">
      <formula>LEN(TRIM(P114))=0</formula>
    </cfRule>
  </conditionalFormatting>
  <conditionalFormatting sqref="P114:W114">
    <cfRule type="colorScale" priority="1875">
      <colorScale>
        <cfvo type="min"/>
        <cfvo type="max"/>
        <color rgb="FFFFEF9C"/>
        <color rgb="FFFF7128"/>
      </colorScale>
    </cfRule>
  </conditionalFormatting>
  <conditionalFormatting sqref="P116:W117">
    <cfRule type="containsBlanks" dxfId="1452" priority="1874">
      <formula>LEN(TRIM(P116))=0</formula>
    </cfRule>
  </conditionalFormatting>
  <conditionalFormatting sqref="P116:W116">
    <cfRule type="colorScale" priority="1873">
      <colorScale>
        <cfvo type="min"/>
        <cfvo type="max"/>
        <color rgb="FFFFEF9C"/>
        <color rgb="FFFF7128"/>
      </colorScale>
    </cfRule>
  </conditionalFormatting>
  <conditionalFormatting sqref="P118:W119">
    <cfRule type="containsBlanks" dxfId="1451" priority="1872">
      <formula>LEN(TRIM(P118))=0</formula>
    </cfRule>
  </conditionalFormatting>
  <conditionalFormatting sqref="P118:W118">
    <cfRule type="colorScale" priority="1871">
      <colorScale>
        <cfvo type="min"/>
        <cfvo type="max"/>
        <color rgb="FFFFEF9C"/>
        <color rgb="FFFF7128"/>
      </colorScale>
    </cfRule>
  </conditionalFormatting>
  <conditionalFormatting sqref="P120:W121">
    <cfRule type="containsBlanks" dxfId="1450" priority="1870">
      <formula>LEN(TRIM(P120))=0</formula>
    </cfRule>
  </conditionalFormatting>
  <conditionalFormatting sqref="P120:W120">
    <cfRule type="colorScale" priority="1869">
      <colorScale>
        <cfvo type="min"/>
        <cfvo type="max"/>
        <color rgb="FFFFEF9C"/>
        <color rgb="FFFF7128"/>
      </colorScale>
    </cfRule>
  </conditionalFormatting>
  <conditionalFormatting sqref="P122:W123">
    <cfRule type="containsBlanks" dxfId="1449" priority="1868">
      <formula>LEN(TRIM(P122))=0</formula>
    </cfRule>
  </conditionalFormatting>
  <conditionalFormatting sqref="P122:W122">
    <cfRule type="colorScale" priority="1867">
      <colorScale>
        <cfvo type="min"/>
        <cfvo type="max"/>
        <color rgb="FFFFEF9C"/>
        <color rgb="FFFF7128"/>
      </colorScale>
    </cfRule>
  </conditionalFormatting>
  <conditionalFormatting sqref="P124:W125">
    <cfRule type="containsBlanks" dxfId="1448" priority="1866">
      <formula>LEN(TRIM(P124))=0</formula>
    </cfRule>
  </conditionalFormatting>
  <conditionalFormatting sqref="P124:W124">
    <cfRule type="colorScale" priority="1865">
      <colorScale>
        <cfvo type="min"/>
        <cfvo type="max"/>
        <color rgb="FFFFEF9C"/>
        <color rgb="FFFF7128"/>
      </colorScale>
    </cfRule>
  </conditionalFormatting>
  <conditionalFormatting sqref="P126:W127">
    <cfRule type="containsBlanks" dxfId="1447" priority="1864">
      <formula>LEN(TRIM(P126))=0</formula>
    </cfRule>
  </conditionalFormatting>
  <conditionalFormatting sqref="P126:W126">
    <cfRule type="colorScale" priority="1863">
      <colorScale>
        <cfvo type="min"/>
        <cfvo type="max"/>
        <color rgb="FFFFEF9C"/>
        <color rgb="FFFF7128"/>
      </colorScale>
    </cfRule>
  </conditionalFormatting>
  <conditionalFormatting sqref="P128:W129">
    <cfRule type="containsBlanks" dxfId="1446" priority="1862">
      <formula>LEN(TRIM(P128))=0</formula>
    </cfRule>
  </conditionalFormatting>
  <conditionalFormatting sqref="P128:W128">
    <cfRule type="colorScale" priority="1861">
      <colorScale>
        <cfvo type="min"/>
        <cfvo type="max"/>
        <color rgb="FFFFEF9C"/>
        <color rgb="FFFF7128"/>
      </colorScale>
    </cfRule>
  </conditionalFormatting>
  <conditionalFormatting sqref="P132:W133">
    <cfRule type="containsBlanks" dxfId="1445" priority="1860">
      <formula>LEN(TRIM(P132))=0</formula>
    </cfRule>
  </conditionalFormatting>
  <conditionalFormatting sqref="P132:W132">
    <cfRule type="colorScale" priority="1859">
      <colorScale>
        <cfvo type="min"/>
        <cfvo type="max"/>
        <color rgb="FFFFEF9C"/>
        <color rgb="FFFF7128"/>
      </colorScale>
    </cfRule>
  </conditionalFormatting>
  <conditionalFormatting sqref="P134:W135">
    <cfRule type="containsBlanks" dxfId="1444" priority="1858">
      <formula>LEN(TRIM(P134))=0</formula>
    </cfRule>
  </conditionalFormatting>
  <conditionalFormatting sqref="P134:W134">
    <cfRule type="colorScale" priority="1857">
      <colorScale>
        <cfvo type="min"/>
        <cfvo type="max"/>
        <color rgb="FFFFEF9C"/>
        <color rgb="FFFF7128"/>
      </colorScale>
    </cfRule>
  </conditionalFormatting>
  <conditionalFormatting sqref="P136:W137">
    <cfRule type="containsBlanks" dxfId="1443" priority="1856">
      <formula>LEN(TRIM(P136))=0</formula>
    </cfRule>
  </conditionalFormatting>
  <conditionalFormatting sqref="P136:W136">
    <cfRule type="colorScale" priority="1855">
      <colorScale>
        <cfvo type="min"/>
        <cfvo type="max"/>
        <color rgb="FFFFEF9C"/>
        <color rgb="FFFF7128"/>
      </colorScale>
    </cfRule>
  </conditionalFormatting>
  <conditionalFormatting sqref="P138:W139">
    <cfRule type="containsBlanks" dxfId="1442" priority="1854">
      <formula>LEN(TRIM(P138))=0</formula>
    </cfRule>
  </conditionalFormatting>
  <conditionalFormatting sqref="P138:W138">
    <cfRule type="colorScale" priority="1853">
      <colorScale>
        <cfvo type="min"/>
        <cfvo type="max"/>
        <color rgb="FFFFEF9C"/>
        <color rgb="FFFF7128"/>
      </colorScale>
    </cfRule>
  </conditionalFormatting>
  <conditionalFormatting sqref="P140:W141">
    <cfRule type="containsBlanks" dxfId="1441" priority="1852">
      <formula>LEN(TRIM(P140))=0</formula>
    </cfRule>
  </conditionalFormatting>
  <conditionalFormatting sqref="P140:W140">
    <cfRule type="colorScale" priority="1851">
      <colorScale>
        <cfvo type="min"/>
        <cfvo type="max"/>
        <color rgb="FFFFEF9C"/>
        <color rgb="FFFF7128"/>
      </colorScale>
    </cfRule>
  </conditionalFormatting>
  <conditionalFormatting sqref="P142:W143">
    <cfRule type="containsBlanks" dxfId="1440" priority="1850">
      <formula>LEN(TRIM(P142))=0</formula>
    </cfRule>
  </conditionalFormatting>
  <conditionalFormatting sqref="P142:W142">
    <cfRule type="colorScale" priority="1849">
      <colorScale>
        <cfvo type="min"/>
        <cfvo type="max"/>
        <color rgb="FFFFEF9C"/>
        <color rgb="FFFF7128"/>
      </colorScale>
    </cfRule>
  </conditionalFormatting>
  <conditionalFormatting sqref="P144:W145">
    <cfRule type="containsBlanks" dxfId="1439" priority="1848">
      <formula>LEN(TRIM(P144))=0</formula>
    </cfRule>
  </conditionalFormatting>
  <conditionalFormatting sqref="P144:W144">
    <cfRule type="colorScale" priority="1847">
      <colorScale>
        <cfvo type="min"/>
        <cfvo type="max"/>
        <color rgb="FFFFEF9C"/>
        <color rgb="FFFF7128"/>
      </colorScale>
    </cfRule>
  </conditionalFormatting>
  <conditionalFormatting sqref="P146:W147">
    <cfRule type="containsBlanks" dxfId="1438" priority="1846">
      <formula>LEN(TRIM(P146))=0</formula>
    </cfRule>
  </conditionalFormatting>
  <conditionalFormatting sqref="P146:W146">
    <cfRule type="colorScale" priority="1845">
      <colorScale>
        <cfvo type="min"/>
        <cfvo type="max"/>
        <color rgb="FFFFEF9C"/>
        <color rgb="FFFF7128"/>
      </colorScale>
    </cfRule>
  </conditionalFormatting>
  <conditionalFormatting sqref="P148:W149">
    <cfRule type="containsBlanks" dxfId="1437" priority="1844">
      <formula>LEN(TRIM(P148))=0</formula>
    </cfRule>
  </conditionalFormatting>
  <conditionalFormatting sqref="P148:W148">
    <cfRule type="colorScale" priority="1843">
      <colorScale>
        <cfvo type="min"/>
        <cfvo type="max"/>
        <color rgb="FFFFEF9C"/>
        <color rgb="FFFF7128"/>
      </colorScale>
    </cfRule>
  </conditionalFormatting>
  <conditionalFormatting sqref="P150:W151">
    <cfRule type="containsBlanks" dxfId="1436" priority="1842">
      <formula>LEN(TRIM(P150))=0</formula>
    </cfRule>
  </conditionalFormatting>
  <conditionalFormatting sqref="P150:W150">
    <cfRule type="colorScale" priority="1841">
      <colorScale>
        <cfvo type="min"/>
        <cfvo type="max"/>
        <color rgb="FFFFEF9C"/>
        <color rgb="FFFF7128"/>
      </colorScale>
    </cfRule>
  </conditionalFormatting>
  <conditionalFormatting sqref="P152:W153">
    <cfRule type="containsBlanks" dxfId="1435" priority="1840">
      <formula>LEN(TRIM(P152))=0</formula>
    </cfRule>
  </conditionalFormatting>
  <conditionalFormatting sqref="P152:W152">
    <cfRule type="colorScale" priority="1839">
      <colorScale>
        <cfvo type="min"/>
        <cfvo type="max"/>
        <color rgb="FFFFEF9C"/>
        <color rgb="FFFF7128"/>
      </colorScale>
    </cfRule>
  </conditionalFormatting>
  <conditionalFormatting sqref="P130:W131">
    <cfRule type="containsBlanks" dxfId="1434" priority="1838">
      <formula>LEN(TRIM(P130))=0</formula>
    </cfRule>
  </conditionalFormatting>
  <conditionalFormatting sqref="P130:W130">
    <cfRule type="colorScale" priority="1837">
      <colorScale>
        <cfvo type="min"/>
        <cfvo type="max"/>
        <color rgb="FFFFEF9C"/>
        <color rgb="FFFF7128"/>
      </colorScale>
    </cfRule>
  </conditionalFormatting>
  <conditionalFormatting sqref="P154:W155">
    <cfRule type="containsBlanks" dxfId="1433" priority="1836">
      <formula>LEN(TRIM(P154))=0</formula>
    </cfRule>
  </conditionalFormatting>
  <conditionalFormatting sqref="P154:W154">
    <cfRule type="colorScale" priority="1835">
      <colorScale>
        <cfvo type="min"/>
        <cfvo type="max"/>
        <color rgb="FFFFEF9C"/>
        <color rgb="FFFF7128"/>
      </colorScale>
    </cfRule>
  </conditionalFormatting>
  <conditionalFormatting sqref="P156:W157">
    <cfRule type="containsBlanks" dxfId="1432" priority="1834">
      <formula>LEN(TRIM(P156))=0</formula>
    </cfRule>
  </conditionalFormatting>
  <conditionalFormatting sqref="P156:W156">
    <cfRule type="colorScale" priority="1833">
      <colorScale>
        <cfvo type="min"/>
        <cfvo type="max"/>
        <color rgb="FFFFEF9C"/>
        <color rgb="FFFF7128"/>
      </colorScale>
    </cfRule>
  </conditionalFormatting>
  <conditionalFormatting sqref="P158:W159">
    <cfRule type="containsBlanks" dxfId="1431" priority="1832">
      <formula>LEN(TRIM(P158))=0</formula>
    </cfRule>
  </conditionalFormatting>
  <conditionalFormatting sqref="P158:W158">
    <cfRule type="colorScale" priority="1831">
      <colorScale>
        <cfvo type="min"/>
        <cfvo type="max"/>
        <color rgb="FFFFEF9C"/>
        <color rgb="FFFF7128"/>
      </colorScale>
    </cfRule>
  </conditionalFormatting>
  <conditionalFormatting sqref="P160:W161">
    <cfRule type="containsBlanks" dxfId="1430" priority="1830">
      <formula>LEN(TRIM(P160))=0</formula>
    </cfRule>
  </conditionalFormatting>
  <conditionalFormatting sqref="P160:W160">
    <cfRule type="colorScale" priority="1829">
      <colorScale>
        <cfvo type="min"/>
        <cfvo type="max"/>
        <color rgb="FFFFEF9C"/>
        <color rgb="FFFF7128"/>
      </colorScale>
    </cfRule>
  </conditionalFormatting>
  <conditionalFormatting sqref="P162:W163">
    <cfRule type="containsBlanks" dxfId="1429" priority="1828">
      <formula>LEN(TRIM(P162))=0</formula>
    </cfRule>
  </conditionalFormatting>
  <conditionalFormatting sqref="P162:W162">
    <cfRule type="colorScale" priority="1827">
      <colorScale>
        <cfvo type="min"/>
        <cfvo type="max"/>
        <color rgb="FFFFEF9C"/>
        <color rgb="FFFF7128"/>
      </colorScale>
    </cfRule>
  </conditionalFormatting>
  <conditionalFormatting sqref="P164:W165">
    <cfRule type="containsBlanks" dxfId="1428" priority="1826">
      <formula>LEN(TRIM(P164))=0</formula>
    </cfRule>
  </conditionalFormatting>
  <conditionalFormatting sqref="P164:W164">
    <cfRule type="colorScale" priority="1825">
      <colorScale>
        <cfvo type="min"/>
        <cfvo type="max"/>
        <color rgb="FFFFEF9C"/>
        <color rgb="FFFF7128"/>
      </colorScale>
    </cfRule>
  </conditionalFormatting>
  <conditionalFormatting sqref="P166:W167">
    <cfRule type="containsBlanks" dxfId="1427" priority="1824">
      <formula>LEN(TRIM(P166))=0</formula>
    </cfRule>
  </conditionalFormatting>
  <conditionalFormatting sqref="P166:W166">
    <cfRule type="colorScale" priority="1823">
      <colorScale>
        <cfvo type="min"/>
        <cfvo type="max"/>
        <color rgb="FFFFEF9C"/>
        <color rgb="FFFF7128"/>
      </colorScale>
    </cfRule>
  </conditionalFormatting>
  <conditionalFormatting sqref="P168:W169">
    <cfRule type="containsBlanks" dxfId="1426" priority="1822">
      <formula>LEN(TRIM(P168))=0</formula>
    </cfRule>
  </conditionalFormatting>
  <conditionalFormatting sqref="P168:W168">
    <cfRule type="colorScale" priority="1821">
      <colorScale>
        <cfvo type="min"/>
        <cfvo type="max"/>
        <color rgb="FFFFEF9C"/>
        <color rgb="FFFF7128"/>
      </colorScale>
    </cfRule>
  </conditionalFormatting>
  <conditionalFormatting sqref="P170:W171">
    <cfRule type="containsBlanks" dxfId="1425" priority="1820">
      <formula>LEN(TRIM(P170))=0</formula>
    </cfRule>
  </conditionalFormatting>
  <conditionalFormatting sqref="P170:W170">
    <cfRule type="colorScale" priority="1819">
      <colorScale>
        <cfvo type="min"/>
        <cfvo type="max"/>
        <color rgb="FFFFEF9C"/>
        <color rgb="FFFF7128"/>
      </colorScale>
    </cfRule>
  </conditionalFormatting>
  <conditionalFormatting sqref="P172:W173">
    <cfRule type="containsBlanks" dxfId="1424" priority="1818">
      <formula>LEN(TRIM(P172))=0</formula>
    </cfRule>
  </conditionalFormatting>
  <conditionalFormatting sqref="P172:W172">
    <cfRule type="colorScale" priority="1817">
      <colorScale>
        <cfvo type="min"/>
        <cfvo type="max"/>
        <color rgb="FFFFEF9C"/>
        <color rgb="FFFF7128"/>
      </colorScale>
    </cfRule>
  </conditionalFormatting>
  <conditionalFormatting sqref="P174:W175">
    <cfRule type="containsBlanks" dxfId="1423" priority="1816">
      <formula>LEN(TRIM(P174))=0</formula>
    </cfRule>
  </conditionalFormatting>
  <conditionalFormatting sqref="P174:W174">
    <cfRule type="colorScale" priority="1815">
      <colorScale>
        <cfvo type="min"/>
        <cfvo type="max"/>
        <color rgb="FFFFEF9C"/>
        <color rgb="FFFF7128"/>
      </colorScale>
    </cfRule>
  </conditionalFormatting>
  <conditionalFormatting sqref="P176:W177">
    <cfRule type="containsBlanks" dxfId="1422" priority="1814">
      <formula>LEN(TRIM(P176))=0</formula>
    </cfRule>
  </conditionalFormatting>
  <conditionalFormatting sqref="P176:W176">
    <cfRule type="colorScale" priority="1813">
      <colorScale>
        <cfvo type="min"/>
        <cfvo type="max"/>
        <color rgb="FFFFEF9C"/>
        <color rgb="FFFF7128"/>
      </colorScale>
    </cfRule>
  </conditionalFormatting>
  <conditionalFormatting sqref="P178:W179">
    <cfRule type="containsBlanks" dxfId="1421" priority="1812">
      <formula>LEN(TRIM(P178))=0</formula>
    </cfRule>
  </conditionalFormatting>
  <conditionalFormatting sqref="P178:W178">
    <cfRule type="colorScale" priority="1811">
      <colorScale>
        <cfvo type="min"/>
        <cfvo type="max"/>
        <color rgb="FFFFEF9C"/>
        <color rgb="FFFF7128"/>
      </colorScale>
    </cfRule>
  </conditionalFormatting>
  <conditionalFormatting sqref="P180:W181">
    <cfRule type="containsBlanks" dxfId="1420" priority="1810">
      <formula>LEN(TRIM(P180))=0</formula>
    </cfRule>
  </conditionalFormatting>
  <conditionalFormatting sqref="P180:W180">
    <cfRule type="colorScale" priority="1809">
      <colorScale>
        <cfvo type="min"/>
        <cfvo type="max"/>
        <color rgb="FFFFEF9C"/>
        <color rgb="FFFF7128"/>
      </colorScale>
    </cfRule>
  </conditionalFormatting>
  <conditionalFormatting sqref="P182:W183">
    <cfRule type="containsBlanks" dxfId="1419" priority="1808">
      <formula>LEN(TRIM(P182))=0</formula>
    </cfRule>
  </conditionalFormatting>
  <conditionalFormatting sqref="P182:W182">
    <cfRule type="colorScale" priority="1807">
      <colorScale>
        <cfvo type="min"/>
        <cfvo type="max"/>
        <color rgb="FFFFEF9C"/>
        <color rgb="FFFF7128"/>
      </colorScale>
    </cfRule>
  </conditionalFormatting>
  <conditionalFormatting sqref="P184:W185">
    <cfRule type="containsBlanks" dxfId="1418" priority="1806">
      <formula>LEN(TRIM(P184))=0</formula>
    </cfRule>
  </conditionalFormatting>
  <conditionalFormatting sqref="P184:W184">
    <cfRule type="colorScale" priority="1805">
      <colorScale>
        <cfvo type="min"/>
        <cfvo type="max"/>
        <color rgb="FFFFEF9C"/>
        <color rgb="FFFF7128"/>
      </colorScale>
    </cfRule>
  </conditionalFormatting>
  <conditionalFormatting sqref="P186:W187">
    <cfRule type="containsBlanks" dxfId="1417" priority="1804">
      <formula>LEN(TRIM(P186))=0</formula>
    </cfRule>
  </conditionalFormatting>
  <conditionalFormatting sqref="P186:W186">
    <cfRule type="colorScale" priority="1803">
      <colorScale>
        <cfvo type="min"/>
        <cfvo type="max"/>
        <color rgb="FFFFEF9C"/>
        <color rgb="FFFF7128"/>
      </colorScale>
    </cfRule>
  </conditionalFormatting>
  <conditionalFormatting sqref="P188:W189">
    <cfRule type="containsBlanks" dxfId="1416" priority="1802">
      <formula>LEN(TRIM(P188))=0</formula>
    </cfRule>
  </conditionalFormatting>
  <conditionalFormatting sqref="P188:W188">
    <cfRule type="colorScale" priority="1801">
      <colorScale>
        <cfvo type="min"/>
        <cfvo type="max"/>
        <color rgb="FFFFEF9C"/>
        <color rgb="FFFF7128"/>
      </colorScale>
    </cfRule>
  </conditionalFormatting>
  <conditionalFormatting sqref="P190:W191">
    <cfRule type="containsBlanks" dxfId="1415" priority="1800">
      <formula>LEN(TRIM(P190))=0</formula>
    </cfRule>
  </conditionalFormatting>
  <conditionalFormatting sqref="P190:W190">
    <cfRule type="colorScale" priority="1799">
      <colorScale>
        <cfvo type="min"/>
        <cfvo type="max"/>
        <color rgb="FFFFEF9C"/>
        <color rgb="FFFF7128"/>
      </colorScale>
    </cfRule>
  </conditionalFormatting>
  <conditionalFormatting sqref="P192:W193">
    <cfRule type="containsBlanks" dxfId="1414" priority="1798">
      <formula>LEN(TRIM(P192))=0</formula>
    </cfRule>
  </conditionalFormatting>
  <conditionalFormatting sqref="P192:W192">
    <cfRule type="colorScale" priority="1797">
      <colorScale>
        <cfvo type="min"/>
        <cfvo type="max"/>
        <color rgb="FFFFEF9C"/>
        <color rgb="FFFF7128"/>
      </colorScale>
    </cfRule>
  </conditionalFormatting>
  <conditionalFormatting sqref="P196:W197">
    <cfRule type="containsBlanks" dxfId="1413" priority="1796">
      <formula>LEN(TRIM(P196))=0</formula>
    </cfRule>
  </conditionalFormatting>
  <conditionalFormatting sqref="P196:W196">
    <cfRule type="colorScale" priority="1795">
      <colorScale>
        <cfvo type="min"/>
        <cfvo type="max"/>
        <color rgb="FFFFEF9C"/>
        <color rgb="FFFF7128"/>
      </colorScale>
    </cfRule>
  </conditionalFormatting>
  <conditionalFormatting sqref="P198:W199">
    <cfRule type="containsBlanks" dxfId="1412" priority="1794">
      <formula>LEN(TRIM(P198))=0</formula>
    </cfRule>
  </conditionalFormatting>
  <conditionalFormatting sqref="P198:W198">
    <cfRule type="colorScale" priority="1793">
      <colorScale>
        <cfvo type="min"/>
        <cfvo type="max"/>
        <color rgb="FFFFEF9C"/>
        <color rgb="FFFF7128"/>
      </colorScale>
    </cfRule>
  </conditionalFormatting>
  <conditionalFormatting sqref="P200:W201">
    <cfRule type="containsBlanks" dxfId="1411" priority="1792">
      <formula>LEN(TRIM(P200))=0</formula>
    </cfRule>
  </conditionalFormatting>
  <conditionalFormatting sqref="P200:W200">
    <cfRule type="colorScale" priority="1791">
      <colorScale>
        <cfvo type="min"/>
        <cfvo type="max"/>
        <color rgb="FFFFEF9C"/>
        <color rgb="FFFF7128"/>
      </colorScale>
    </cfRule>
  </conditionalFormatting>
  <conditionalFormatting sqref="P202:W203">
    <cfRule type="containsBlanks" dxfId="1410" priority="1790">
      <formula>LEN(TRIM(P202))=0</formula>
    </cfRule>
  </conditionalFormatting>
  <conditionalFormatting sqref="P202:W202">
    <cfRule type="colorScale" priority="1789">
      <colorScale>
        <cfvo type="min"/>
        <cfvo type="max"/>
        <color rgb="FFFFEF9C"/>
        <color rgb="FFFF7128"/>
      </colorScale>
    </cfRule>
  </conditionalFormatting>
  <conditionalFormatting sqref="P204:W205">
    <cfRule type="containsBlanks" dxfId="1409" priority="1788">
      <formula>LEN(TRIM(P204))=0</formula>
    </cfRule>
  </conditionalFormatting>
  <conditionalFormatting sqref="P204:W204">
    <cfRule type="colorScale" priority="1787">
      <colorScale>
        <cfvo type="min"/>
        <cfvo type="max"/>
        <color rgb="FFFFEF9C"/>
        <color rgb="FFFF7128"/>
      </colorScale>
    </cfRule>
  </conditionalFormatting>
  <conditionalFormatting sqref="P206:W207">
    <cfRule type="containsBlanks" dxfId="1408" priority="1786">
      <formula>LEN(TRIM(P206))=0</formula>
    </cfRule>
  </conditionalFormatting>
  <conditionalFormatting sqref="P206:W206">
    <cfRule type="colorScale" priority="1785">
      <colorScale>
        <cfvo type="min"/>
        <cfvo type="max"/>
        <color rgb="FFFFEF9C"/>
        <color rgb="FFFF7128"/>
      </colorScale>
    </cfRule>
  </conditionalFormatting>
  <conditionalFormatting sqref="P208:W209">
    <cfRule type="containsBlanks" dxfId="1407" priority="1784">
      <formula>LEN(TRIM(P208))=0</formula>
    </cfRule>
  </conditionalFormatting>
  <conditionalFormatting sqref="P208:W208">
    <cfRule type="colorScale" priority="1783">
      <colorScale>
        <cfvo type="min"/>
        <cfvo type="max"/>
        <color rgb="FFFFEF9C"/>
        <color rgb="FFFF7128"/>
      </colorScale>
    </cfRule>
  </conditionalFormatting>
  <conditionalFormatting sqref="P210:W211">
    <cfRule type="containsBlanks" dxfId="1406" priority="1782">
      <formula>LEN(TRIM(P210))=0</formula>
    </cfRule>
  </conditionalFormatting>
  <conditionalFormatting sqref="P210:W210">
    <cfRule type="colorScale" priority="1781">
      <colorScale>
        <cfvo type="min"/>
        <cfvo type="max"/>
        <color rgb="FFFFEF9C"/>
        <color rgb="FFFF7128"/>
      </colorScale>
    </cfRule>
  </conditionalFormatting>
  <conditionalFormatting sqref="P212:W213">
    <cfRule type="containsBlanks" dxfId="1405" priority="1780">
      <formula>LEN(TRIM(P212))=0</formula>
    </cfRule>
  </conditionalFormatting>
  <conditionalFormatting sqref="P212:W212">
    <cfRule type="colorScale" priority="1779">
      <colorScale>
        <cfvo type="min"/>
        <cfvo type="max"/>
        <color rgb="FFFFEF9C"/>
        <color rgb="FFFF7128"/>
      </colorScale>
    </cfRule>
  </conditionalFormatting>
  <conditionalFormatting sqref="P214:W215">
    <cfRule type="containsBlanks" dxfId="1404" priority="1778">
      <formula>LEN(TRIM(P214))=0</formula>
    </cfRule>
  </conditionalFormatting>
  <conditionalFormatting sqref="P214:W214">
    <cfRule type="colorScale" priority="1777">
      <colorScale>
        <cfvo type="min"/>
        <cfvo type="max"/>
        <color rgb="FFFFEF9C"/>
        <color rgb="FFFF7128"/>
      </colorScale>
    </cfRule>
  </conditionalFormatting>
  <conditionalFormatting sqref="P216:W217">
    <cfRule type="containsBlanks" dxfId="1403" priority="1776">
      <formula>LEN(TRIM(P216))=0</formula>
    </cfRule>
  </conditionalFormatting>
  <conditionalFormatting sqref="P216:W216">
    <cfRule type="colorScale" priority="1775">
      <colorScale>
        <cfvo type="min"/>
        <cfvo type="max"/>
        <color rgb="FFFFEF9C"/>
        <color rgb="FFFF7128"/>
      </colorScale>
    </cfRule>
  </conditionalFormatting>
  <conditionalFormatting sqref="P194:W195">
    <cfRule type="containsBlanks" dxfId="1402" priority="1774">
      <formula>LEN(TRIM(P194))=0</formula>
    </cfRule>
  </conditionalFormatting>
  <conditionalFormatting sqref="P194:W194">
    <cfRule type="colorScale" priority="1773">
      <colorScale>
        <cfvo type="min"/>
        <cfvo type="max"/>
        <color rgb="FFFFEF9C"/>
        <color rgb="FFFF7128"/>
      </colorScale>
    </cfRule>
  </conditionalFormatting>
  <conditionalFormatting sqref="P218:W219">
    <cfRule type="containsBlanks" dxfId="1401" priority="1772">
      <formula>LEN(TRIM(P218))=0</formula>
    </cfRule>
  </conditionalFormatting>
  <conditionalFormatting sqref="P218:W218">
    <cfRule type="colorScale" priority="1771">
      <colorScale>
        <cfvo type="min"/>
        <cfvo type="max"/>
        <color rgb="FFFFEF9C"/>
        <color rgb="FFFF7128"/>
      </colorScale>
    </cfRule>
  </conditionalFormatting>
  <conditionalFormatting sqref="P220:W221">
    <cfRule type="containsBlanks" dxfId="1400" priority="1770">
      <formula>LEN(TRIM(P220))=0</formula>
    </cfRule>
  </conditionalFormatting>
  <conditionalFormatting sqref="P220:W220">
    <cfRule type="colorScale" priority="1769">
      <colorScale>
        <cfvo type="min"/>
        <cfvo type="max"/>
        <color rgb="FFFFEF9C"/>
        <color rgb="FFFF7128"/>
      </colorScale>
    </cfRule>
  </conditionalFormatting>
  <conditionalFormatting sqref="P222:W223">
    <cfRule type="containsBlanks" dxfId="1399" priority="1768">
      <formula>LEN(TRIM(P222))=0</formula>
    </cfRule>
  </conditionalFormatting>
  <conditionalFormatting sqref="P222:W222">
    <cfRule type="colorScale" priority="1767">
      <colorScale>
        <cfvo type="min"/>
        <cfvo type="max"/>
        <color rgb="FFFFEF9C"/>
        <color rgb="FFFF7128"/>
      </colorScale>
    </cfRule>
  </conditionalFormatting>
  <conditionalFormatting sqref="P224:W225">
    <cfRule type="containsBlanks" dxfId="1398" priority="1766">
      <formula>LEN(TRIM(P224))=0</formula>
    </cfRule>
  </conditionalFormatting>
  <conditionalFormatting sqref="P224:W224">
    <cfRule type="colorScale" priority="1765">
      <colorScale>
        <cfvo type="min"/>
        <cfvo type="max"/>
        <color rgb="FFFFEF9C"/>
        <color rgb="FFFF7128"/>
      </colorScale>
    </cfRule>
  </conditionalFormatting>
  <conditionalFormatting sqref="P226:W227">
    <cfRule type="containsBlanks" dxfId="1397" priority="1764">
      <formula>LEN(TRIM(P226))=0</formula>
    </cfRule>
  </conditionalFormatting>
  <conditionalFormatting sqref="P226:W226">
    <cfRule type="colorScale" priority="1763">
      <colorScale>
        <cfvo type="min"/>
        <cfvo type="max"/>
        <color rgb="FFFFEF9C"/>
        <color rgb="FFFF7128"/>
      </colorScale>
    </cfRule>
  </conditionalFormatting>
  <conditionalFormatting sqref="P228:W229">
    <cfRule type="containsBlanks" dxfId="1396" priority="1762">
      <formula>LEN(TRIM(P228))=0</formula>
    </cfRule>
  </conditionalFormatting>
  <conditionalFormatting sqref="P228:W228">
    <cfRule type="colorScale" priority="1761">
      <colorScale>
        <cfvo type="min"/>
        <cfvo type="max"/>
        <color rgb="FFFFEF9C"/>
        <color rgb="FFFF7128"/>
      </colorScale>
    </cfRule>
  </conditionalFormatting>
  <conditionalFormatting sqref="P230:W231">
    <cfRule type="containsBlanks" dxfId="1395" priority="1760">
      <formula>LEN(TRIM(P230))=0</formula>
    </cfRule>
  </conditionalFormatting>
  <conditionalFormatting sqref="P230:W230">
    <cfRule type="colorScale" priority="1759">
      <colorScale>
        <cfvo type="min"/>
        <cfvo type="max"/>
        <color rgb="FFFFEF9C"/>
        <color rgb="FFFF7128"/>
      </colorScale>
    </cfRule>
  </conditionalFormatting>
  <conditionalFormatting sqref="P232:W233">
    <cfRule type="containsBlanks" dxfId="1394" priority="1758">
      <formula>LEN(TRIM(P232))=0</formula>
    </cfRule>
  </conditionalFormatting>
  <conditionalFormatting sqref="P232:W232">
    <cfRule type="colorScale" priority="1757">
      <colorScale>
        <cfvo type="min"/>
        <cfvo type="max"/>
        <color rgb="FFFFEF9C"/>
        <color rgb="FFFF7128"/>
      </colorScale>
    </cfRule>
  </conditionalFormatting>
  <conditionalFormatting sqref="P234:W235">
    <cfRule type="containsBlanks" dxfId="1393" priority="1756">
      <formula>LEN(TRIM(P234))=0</formula>
    </cfRule>
  </conditionalFormatting>
  <conditionalFormatting sqref="P234:W234">
    <cfRule type="colorScale" priority="1755">
      <colorScale>
        <cfvo type="min"/>
        <cfvo type="max"/>
        <color rgb="FFFFEF9C"/>
        <color rgb="FFFF7128"/>
      </colorScale>
    </cfRule>
  </conditionalFormatting>
  <conditionalFormatting sqref="P236:W237">
    <cfRule type="containsBlanks" dxfId="1392" priority="1754">
      <formula>LEN(TRIM(P236))=0</formula>
    </cfRule>
  </conditionalFormatting>
  <conditionalFormatting sqref="P236:W236">
    <cfRule type="colorScale" priority="1753">
      <colorScale>
        <cfvo type="min"/>
        <cfvo type="max"/>
        <color rgb="FFFFEF9C"/>
        <color rgb="FFFF7128"/>
      </colorScale>
    </cfRule>
  </conditionalFormatting>
  <conditionalFormatting sqref="P238:W239">
    <cfRule type="containsBlanks" dxfId="1391" priority="1752">
      <formula>LEN(TRIM(P238))=0</formula>
    </cfRule>
  </conditionalFormatting>
  <conditionalFormatting sqref="P238:W238">
    <cfRule type="colorScale" priority="1751">
      <colorScale>
        <cfvo type="min"/>
        <cfvo type="max"/>
        <color rgb="FFFFEF9C"/>
        <color rgb="FFFF7128"/>
      </colorScale>
    </cfRule>
  </conditionalFormatting>
  <conditionalFormatting sqref="P240:W241">
    <cfRule type="containsBlanks" dxfId="1390" priority="1750">
      <formula>LEN(TRIM(P240))=0</formula>
    </cfRule>
  </conditionalFormatting>
  <conditionalFormatting sqref="P240:W240">
    <cfRule type="colorScale" priority="1749">
      <colorScale>
        <cfvo type="min"/>
        <cfvo type="max"/>
        <color rgb="FFFFEF9C"/>
        <color rgb="FFFF7128"/>
      </colorScale>
    </cfRule>
  </conditionalFormatting>
  <conditionalFormatting sqref="P242:W243">
    <cfRule type="containsBlanks" dxfId="1389" priority="1748">
      <formula>LEN(TRIM(P242))=0</formula>
    </cfRule>
  </conditionalFormatting>
  <conditionalFormatting sqref="P242:W242">
    <cfRule type="colorScale" priority="1747">
      <colorScale>
        <cfvo type="min"/>
        <cfvo type="max"/>
        <color rgb="FFFFEF9C"/>
        <color rgb="FFFF7128"/>
      </colorScale>
    </cfRule>
  </conditionalFormatting>
  <conditionalFormatting sqref="P244:W245">
    <cfRule type="containsBlanks" dxfId="1388" priority="1746">
      <formula>LEN(TRIM(P244))=0</formula>
    </cfRule>
  </conditionalFormatting>
  <conditionalFormatting sqref="P244:W244">
    <cfRule type="colorScale" priority="1745">
      <colorScale>
        <cfvo type="min"/>
        <cfvo type="max"/>
        <color rgb="FFFFEF9C"/>
        <color rgb="FFFF7128"/>
      </colorScale>
    </cfRule>
  </conditionalFormatting>
  <conditionalFormatting sqref="P246:W247">
    <cfRule type="containsBlanks" dxfId="1387" priority="1744">
      <formula>LEN(TRIM(P246))=0</formula>
    </cfRule>
  </conditionalFormatting>
  <conditionalFormatting sqref="P246:W246">
    <cfRule type="colorScale" priority="1743">
      <colorScale>
        <cfvo type="min"/>
        <cfvo type="max"/>
        <color rgb="FFFFEF9C"/>
        <color rgb="FFFF7128"/>
      </colorScale>
    </cfRule>
  </conditionalFormatting>
  <conditionalFormatting sqref="P248:W249">
    <cfRule type="containsBlanks" dxfId="1386" priority="1742">
      <formula>LEN(TRIM(P248))=0</formula>
    </cfRule>
  </conditionalFormatting>
  <conditionalFormatting sqref="P248:W248">
    <cfRule type="colorScale" priority="1741">
      <colorScale>
        <cfvo type="min"/>
        <cfvo type="max"/>
        <color rgb="FFFFEF9C"/>
        <color rgb="FFFF7128"/>
      </colorScale>
    </cfRule>
  </conditionalFormatting>
  <conditionalFormatting sqref="P250:W251">
    <cfRule type="containsBlanks" dxfId="1385" priority="1740">
      <formula>LEN(TRIM(P250))=0</formula>
    </cfRule>
  </conditionalFormatting>
  <conditionalFormatting sqref="P250:W250">
    <cfRule type="colorScale" priority="1739">
      <colorScale>
        <cfvo type="min"/>
        <cfvo type="max"/>
        <color rgb="FFFFEF9C"/>
        <color rgb="FFFF7128"/>
      </colorScale>
    </cfRule>
  </conditionalFormatting>
  <conditionalFormatting sqref="P252:W253">
    <cfRule type="containsBlanks" dxfId="1384" priority="1738">
      <formula>LEN(TRIM(P252))=0</formula>
    </cfRule>
  </conditionalFormatting>
  <conditionalFormatting sqref="P252:W252">
    <cfRule type="colorScale" priority="1737">
      <colorScale>
        <cfvo type="min"/>
        <cfvo type="max"/>
        <color rgb="FFFFEF9C"/>
        <color rgb="FFFF7128"/>
      </colorScale>
    </cfRule>
  </conditionalFormatting>
  <conditionalFormatting sqref="P254:W255">
    <cfRule type="containsBlanks" dxfId="1383" priority="1736">
      <formula>LEN(TRIM(P254))=0</formula>
    </cfRule>
  </conditionalFormatting>
  <conditionalFormatting sqref="P254:W254">
    <cfRule type="colorScale" priority="1735">
      <colorScale>
        <cfvo type="min"/>
        <cfvo type="max"/>
        <color rgb="FFFFEF9C"/>
        <color rgb="FFFF7128"/>
      </colorScale>
    </cfRule>
  </conditionalFormatting>
  <conditionalFormatting sqref="P256:W257">
    <cfRule type="containsBlanks" dxfId="1382" priority="1734">
      <formula>LEN(TRIM(P256))=0</formula>
    </cfRule>
  </conditionalFormatting>
  <conditionalFormatting sqref="P256:W256">
    <cfRule type="colorScale" priority="1733">
      <colorScale>
        <cfvo type="min"/>
        <cfvo type="max"/>
        <color rgb="FFFFEF9C"/>
        <color rgb="FFFF7128"/>
      </colorScale>
    </cfRule>
  </conditionalFormatting>
  <conditionalFormatting sqref="P260:W261">
    <cfRule type="containsBlanks" dxfId="1381" priority="1732">
      <formula>LEN(TRIM(P260))=0</formula>
    </cfRule>
  </conditionalFormatting>
  <conditionalFormatting sqref="P260:W260">
    <cfRule type="colorScale" priority="1731">
      <colorScale>
        <cfvo type="min"/>
        <cfvo type="max"/>
        <color rgb="FFFFEF9C"/>
        <color rgb="FFFF7128"/>
      </colorScale>
    </cfRule>
  </conditionalFormatting>
  <conditionalFormatting sqref="P262:W263">
    <cfRule type="containsBlanks" dxfId="1380" priority="1730">
      <formula>LEN(TRIM(P262))=0</formula>
    </cfRule>
  </conditionalFormatting>
  <conditionalFormatting sqref="P262:W262">
    <cfRule type="colorScale" priority="1729">
      <colorScale>
        <cfvo type="min"/>
        <cfvo type="max"/>
        <color rgb="FFFFEF9C"/>
        <color rgb="FFFF7128"/>
      </colorScale>
    </cfRule>
  </conditionalFormatting>
  <conditionalFormatting sqref="P264:W265">
    <cfRule type="containsBlanks" dxfId="1379" priority="1728">
      <formula>LEN(TRIM(P264))=0</formula>
    </cfRule>
  </conditionalFormatting>
  <conditionalFormatting sqref="P264:W264">
    <cfRule type="colorScale" priority="1727">
      <colorScale>
        <cfvo type="min"/>
        <cfvo type="max"/>
        <color rgb="FFFFEF9C"/>
        <color rgb="FFFF7128"/>
      </colorScale>
    </cfRule>
  </conditionalFormatting>
  <conditionalFormatting sqref="P266:W267">
    <cfRule type="containsBlanks" dxfId="1378" priority="1726">
      <formula>LEN(TRIM(P266))=0</formula>
    </cfRule>
  </conditionalFormatting>
  <conditionalFormatting sqref="P266:W266">
    <cfRule type="colorScale" priority="1725">
      <colorScale>
        <cfvo type="min"/>
        <cfvo type="max"/>
        <color rgb="FFFFEF9C"/>
        <color rgb="FFFF7128"/>
      </colorScale>
    </cfRule>
  </conditionalFormatting>
  <conditionalFormatting sqref="P268:W269">
    <cfRule type="containsBlanks" dxfId="1377" priority="1724">
      <formula>LEN(TRIM(P268))=0</formula>
    </cfRule>
  </conditionalFormatting>
  <conditionalFormatting sqref="P268:W268">
    <cfRule type="colorScale" priority="1723">
      <colorScale>
        <cfvo type="min"/>
        <cfvo type="max"/>
        <color rgb="FFFFEF9C"/>
        <color rgb="FFFF7128"/>
      </colorScale>
    </cfRule>
  </conditionalFormatting>
  <conditionalFormatting sqref="P270:W271">
    <cfRule type="containsBlanks" dxfId="1376" priority="1722">
      <formula>LEN(TRIM(P270))=0</formula>
    </cfRule>
  </conditionalFormatting>
  <conditionalFormatting sqref="P270:W270">
    <cfRule type="colorScale" priority="1721">
      <colorScale>
        <cfvo type="min"/>
        <cfvo type="max"/>
        <color rgb="FFFFEF9C"/>
        <color rgb="FFFF7128"/>
      </colorScale>
    </cfRule>
  </conditionalFormatting>
  <conditionalFormatting sqref="P272:W273">
    <cfRule type="containsBlanks" dxfId="1375" priority="1720">
      <formula>LEN(TRIM(P272))=0</formula>
    </cfRule>
  </conditionalFormatting>
  <conditionalFormatting sqref="P272:W272">
    <cfRule type="colorScale" priority="1719">
      <colorScale>
        <cfvo type="min"/>
        <cfvo type="max"/>
        <color rgb="FFFFEF9C"/>
        <color rgb="FFFF7128"/>
      </colorScale>
    </cfRule>
  </conditionalFormatting>
  <conditionalFormatting sqref="P274:W275">
    <cfRule type="containsBlanks" dxfId="1374" priority="1718">
      <formula>LEN(TRIM(P274))=0</formula>
    </cfRule>
  </conditionalFormatting>
  <conditionalFormatting sqref="P274:W274">
    <cfRule type="colorScale" priority="1717">
      <colorScale>
        <cfvo type="min"/>
        <cfvo type="max"/>
        <color rgb="FFFFEF9C"/>
        <color rgb="FFFF7128"/>
      </colorScale>
    </cfRule>
  </conditionalFormatting>
  <conditionalFormatting sqref="P276:W277">
    <cfRule type="containsBlanks" dxfId="1373" priority="1716">
      <formula>LEN(TRIM(P276))=0</formula>
    </cfRule>
  </conditionalFormatting>
  <conditionalFormatting sqref="P276:W276">
    <cfRule type="colorScale" priority="1715">
      <colorScale>
        <cfvo type="min"/>
        <cfvo type="max"/>
        <color rgb="FFFFEF9C"/>
        <color rgb="FFFF7128"/>
      </colorScale>
    </cfRule>
  </conditionalFormatting>
  <conditionalFormatting sqref="P278:W279">
    <cfRule type="containsBlanks" dxfId="1372" priority="1714">
      <formula>LEN(TRIM(P278))=0</formula>
    </cfRule>
  </conditionalFormatting>
  <conditionalFormatting sqref="P278:W278">
    <cfRule type="colorScale" priority="1713">
      <colorScale>
        <cfvo type="min"/>
        <cfvo type="max"/>
        <color rgb="FFFFEF9C"/>
        <color rgb="FFFF7128"/>
      </colorScale>
    </cfRule>
  </conditionalFormatting>
  <conditionalFormatting sqref="P280:W281">
    <cfRule type="containsBlanks" dxfId="1371" priority="1712">
      <formula>LEN(TRIM(P280))=0</formula>
    </cfRule>
  </conditionalFormatting>
  <conditionalFormatting sqref="P280:W280">
    <cfRule type="colorScale" priority="1711">
      <colorScale>
        <cfvo type="min"/>
        <cfvo type="max"/>
        <color rgb="FFFFEF9C"/>
        <color rgb="FFFF7128"/>
      </colorScale>
    </cfRule>
  </conditionalFormatting>
  <conditionalFormatting sqref="P258:W259">
    <cfRule type="containsBlanks" dxfId="1370" priority="1710">
      <formula>LEN(TRIM(P258))=0</formula>
    </cfRule>
  </conditionalFormatting>
  <conditionalFormatting sqref="P258:W258">
    <cfRule type="colorScale" priority="1709">
      <colorScale>
        <cfvo type="min"/>
        <cfvo type="max"/>
        <color rgb="FFFFEF9C"/>
        <color rgb="FFFF7128"/>
      </colorScale>
    </cfRule>
  </conditionalFormatting>
  <conditionalFormatting sqref="P282:W283">
    <cfRule type="containsBlanks" dxfId="1369" priority="1708">
      <formula>LEN(TRIM(P282))=0</formula>
    </cfRule>
  </conditionalFormatting>
  <conditionalFormatting sqref="P282:W282">
    <cfRule type="colorScale" priority="1707">
      <colorScale>
        <cfvo type="min"/>
        <cfvo type="max"/>
        <color rgb="FFFFEF9C"/>
        <color rgb="FFFF7128"/>
      </colorScale>
    </cfRule>
  </conditionalFormatting>
  <conditionalFormatting sqref="P284:W285">
    <cfRule type="containsBlanks" dxfId="1368" priority="1706">
      <formula>LEN(TRIM(P284))=0</formula>
    </cfRule>
  </conditionalFormatting>
  <conditionalFormatting sqref="P284:W284">
    <cfRule type="colorScale" priority="1705">
      <colorScale>
        <cfvo type="min"/>
        <cfvo type="max"/>
        <color rgb="FFFFEF9C"/>
        <color rgb="FFFF7128"/>
      </colorScale>
    </cfRule>
  </conditionalFormatting>
  <conditionalFormatting sqref="P286:W287">
    <cfRule type="containsBlanks" dxfId="1367" priority="1704">
      <formula>LEN(TRIM(P286))=0</formula>
    </cfRule>
  </conditionalFormatting>
  <conditionalFormatting sqref="P286:W286">
    <cfRule type="colorScale" priority="1703">
      <colorScale>
        <cfvo type="min"/>
        <cfvo type="max"/>
        <color rgb="FFFFEF9C"/>
        <color rgb="FFFF7128"/>
      </colorScale>
    </cfRule>
  </conditionalFormatting>
  <conditionalFormatting sqref="P288:W289">
    <cfRule type="containsBlanks" dxfId="1366" priority="1702">
      <formula>LEN(TRIM(P288))=0</formula>
    </cfRule>
  </conditionalFormatting>
  <conditionalFormatting sqref="P288:W288">
    <cfRule type="colorScale" priority="1701">
      <colorScale>
        <cfvo type="min"/>
        <cfvo type="max"/>
        <color rgb="FFFFEF9C"/>
        <color rgb="FFFF7128"/>
      </colorScale>
    </cfRule>
  </conditionalFormatting>
  <conditionalFormatting sqref="P290:W291">
    <cfRule type="containsBlanks" dxfId="1365" priority="1700">
      <formula>LEN(TRIM(P290))=0</formula>
    </cfRule>
  </conditionalFormatting>
  <conditionalFormatting sqref="P290:W290">
    <cfRule type="colorScale" priority="1699">
      <colorScale>
        <cfvo type="min"/>
        <cfvo type="max"/>
        <color rgb="FFFFEF9C"/>
        <color rgb="FFFF7128"/>
      </colorScale>
    </cfRule>
  </conditionalFormatting>
  <conditionalFormatting sqref="P292:W293">
    <cfRule type="containsBlanks" dxfId="1364" priority="1698">
      <formula>LEN(TRIM(P292))=0</formula>
    </cfRule>
  </conditionalFormatting>
  <conditionalFormatting sqref="P292:W292">
    <cfRule type="colorScale" priority="1697">
      <colorScale>
        <cfvo type="min"/>
        <cfvo type="max"/>
        <color rgb="FFFFEF9C"/>
        <color rgb="FFFF7128"/>
      </colorScale>
    </cfRule>
  </conditionalFormatting>
  <conditionalFormatting sqref="P294:W295">
    <cfRule type="containsBlanks" dxfId="1363" priority="1696">
      <formula>LEN(TRIM(P294))=0</formula>
    </cfRule>
  </conditionalFormatting>
  <conditionalFormatting sqref="P294:W294">
    <cfRule type="colorScale" priority="1695">
      <colorScale>
        <cfvo type="min"/>
        <cfvo type="max"/>
        <color rgb="FFFFEF9C"/>
        <color rgb="FFFF7128"/>
      </colorScale>
    </cfRule>
  </conditionalFormatting>
  <conditionalFormatting sqref="P296:W297">
    <cfRule type="containsBlanks" dxfId="1362" priority="1694">
      <formula>LEN(TRIM(P296))=0</formula>
    </cfRule>
  </conditionalFormatting>
  <conditionalFormatting sqref="P296:W296">
    <cfRule type="colorScale" priority="1693">
      <colorScale>
        <cfvo type="min"/>
        <cfvo type="max"/>
        <color rgb="FFFFEF9C"/>
        <color rgb="FFFF7128"/>
      </colorScale>
    </cfRule>
  </conditionalFormatting>
  <conditionalFormatting sqref="P298:W299">
    <cfRule type="containsBlanks" dxfId="1361" priority="1692">
      <formula>LEN(TRIM(P298))=0</formula>
    </cfRule>
  </conditionalFormatting>
  <conditionalFormatting sqref="P298:W298">
    <cfRule type="colorScale" priority="1691">
      <colorScale>
        <cfvo type="min"/>
        <cfvo type="max"/>
        <color rgb="FFFFEF9C"/>
        <color rgb="FFFF7128"/>
      </colorScale>
    </cfRule>
  </conditionalFormatting>
  <conditionalFormatting sqref="P300:W301">
    <cfRule type="containsBlanks" dxfId="1360" priority="1690">
      <formula>LEN(TRIM(P300))=0</formula>
    </cfRule>
  </conditionalFormatting>
  <conditionalFormatting sqref="P300:W300">
    <cfRule type="colorScale" priority="1689">
      <colorScale>
        <cfvo type="min"/>
        <cfvo type="max"/>
        <color rgb="FFFFEF9C"/>
        <color rgb="FFFF7128"/>
      </colorScale>
    </cfRule>
  </conditionalFormatting>
  <conditionalFormatting sqref="P302:W303">
    <cfRule type="containsBlanks" dxfId="1359" priority="1688">
      <formula>LEN(TRIM(P302))=0</formula>
    </cfRule>
  </conditionalFormatting>
  <conditionalFormatting sqref="P302:W302">
    <cfRule type="colorScale" priority="1687">
      <colorScale>
        <cfvo type="min"/>
        <cfvo type="max"/>
        <color rgb="FFFFEF9C"/>
        <color rgb="FFFF7128"/>
      </colorScale>
    </cfRule>
  </conditionalFormatting>
  <conditionalFormatting sqref="P304:W305">
    <cfRule type="containsBlanks" dxfId="1358" priority="1686">
      <formula>LEN(TRIM(P304))=0</formula>
    </cfRule>
  </conditionalFormatting>
  <conditionalFormatting sqref="P304:W304">
    <cfRule type="colorScale" priority="1685">
      <colorScale>
        <cfvo type="min"/>
        <cfvo type="max"/>
        <color rgb="FFFFEF9C"/>
        <color rgb="FFFF7128"/>
      </colorScale>
    </cfRule>
  </conditionalFormatting>
  <conditionalFormatting sqref="P306:W307">
    <cfRule type="containsBlanks" dxfId="1357" priority="1684">
      <formula>LEN(TRIM(P306))=0</formula>
    </cfRule>
  </conditionalFormatting>
  <conditionalFormatting sqref="P306:W306">
    <cfRule type="colorScale" priority="1683">
      <colorScale>
        <cfvo type="min"/>
        <cfvo type="max"/>
        <color rgb="FFFFEF9C"/>
        <color rgb="FFFF7128"/>
      </colorScale>
    </cfRule>
  </conditionalFormatting>
  <conditionalFormatting sqref="P308:W309">
    <cfRule type="containsBlanks" dxfId="1356" priority="1682">
      <formula>LEN(TRIM(P308))=0</formula>
    </cfRule>
  </conditionalFormatting>
  <conditionalFormatting sqref="P308:W308">
    <cfRule type="colorScale" priority="1681">
      <colorScale>
        <cfvo type="min"/>
        <cfvo type="max"/>
        <color rgb="FFFFEF9C"/>
        <color rgb="FFFF7128"/>
      </colorScale>
    </cfRule>
  </conditionalFormatting>
  <conditionalFormatting sqref="P310:W311">
    <cfRule type="containsBlanks" dxfId="1355" priority="1680">
      <formula>LEN(TRIM(P310))=0</formula>
    </cfRule>
  </conditionalFormatting>
  <conditionalFormatting sqref="P310:W310">
    <cfRule type="colorScale" priority="1679">
      <colorScale>
        <cfvo type="min"/>
        <cfvo type="max"/>
        <color rgb="FFFFEF9C"/>
        <color rgb="FFFF7128"/>
      </colorScale>
    </cfRule>
  </conditionalFormatting>
  <conditionalFormatting sqref="P312:W313">
    <cfRule type="containsBlanks" dxfId="1354" priority="1678">
      <formula>LEN(TRIM(P312))=0</formula>
    </cfRule>
  </conditionalFormatting>
  <conditionalFormatting sqref="P312:W312">
    <cfRule type="colorScale" priority="1677">
      <colorScale>
        <cfvo type="min"/>
        <cfvo type="max"/>
        <color rgb="FFFFEF9C"/>
        <color rgb="FFFF7128"/>
      </colorScale>
    </cfRule>
  </conditionalFormatting>
  <conditionalFormatting sqref="P314:W315">
    <cfRule type="containsBlanks" dxfId="1353" priority="1676">
      <formula>LEN(TRIM(P314))=0</formula>
    </cfRule>
  </conditionalFormatting>
  <conditionalFormatting sqref="P314:W314">
    <cfRule type="colorScale" priority="1675">
      <colorScale>
        <cfvo type="min"/>
        <cfvo type="max"/>
        <color rgb="FFFFEF9C"/>
        <color rgb="FFFF7128"/>
      </colorScale>
    </cfRule>
  </conditionalFormatting>
  <conditionalFormatting sqref="P316:W317">
    <cfRule type="containsBlanks" dxfId="1352" priority="1674">
      <formula>LEN(TRIM(P316))=0</formula>
    </cfRule>
  </conditionalFormatting>
  <conditionalFormatting sqref="P316:W316">
    <cfRule type="colorScale" priority="1673">
      <colorScale>
        <cfvo type="min"/>
        <cfvo type="max"/>
        <color rgb="FFFFEF9C"/>
        <color rgb="FFFF7128"/>
      </colorScale>
    </cfRule>
  </conditionalFormatting>
  <conditionalFormatting sqref="P318:W319">
    <cfRule type="containsBlanks" dxfId="1351" priority="1672">
      <formula>LEN(TRIM(P318))=0</formula>
    </cfRule>
  </conditionalFormatting>
  <conditionalFormatting sqref="P318:W318">
    <cfRule type="colorScale" priority="1671">
      <colorScale>
        <cfvo type="min"/>
        <cfvo type="max"/>
        <color rgb="FFFFEF9C"/>
        <color rgb="FFFF7128"/>
      </colorScale>
    </cfRule>
  </conditionalFormatting>
  <conditionalFormatting sqref="P320:W321">
    <cfRule type="containsBlanks" dxfId="1350" priority="1670">
      <formula>LEN(TRIM(P320))=0</formula>
    </cfRule>
  </conditionalFormatting>
  <conditionalFormatting sqref="P320:W320">
    <cfRule type="colorScale" priority="1669">
      <colorScale>
        <cfvo type="min"/>
        <cfvo type="max"/>
        <color rgb="FFFFEF9C"/>
        <color rgb="FFFF7128"/>
      </colorScale>
    </cfRule>
  </conditionalFormatting>
  <conditionalFormatting sqref="P324:W325">
    <cfRule type="containsBlanks" dxfId="1349" priority="1668">
      <formula>LEN(TRIM(P324))=0</formula>
    </cfRule>
  </conditionalFormatting>
  <conditionalFormatting sqref="P324:W324">
    <cfRule type="colorScale" priority="1667">
      <colorScale>
        <cfvo type="min"/>
        <cfvo type="max"/>
        <color rgb="FFFFEF9C"/>
        <color rgb="FFFF7128"/>
      </colorScale>
    </cfRule>
  </conditionalFormatting>
  <conditionalFormatting sqref="P326:W327">
    <cfRule type="containsBlanks" dxfId="1348" priority="1666">
      <formula>LEN(TRIM(P326))=0</formula>
    </cfRule>
  </conditionalFormatting>
  <conditionalFormatting sqref="P326:W326">
    <cfRule type="colorScale" priority="1665">
      <colorScale>
        <cfvo type="min"/>
        <cfvo type="max"/>
        <color rgb="FFFFEF9C"/>
        <color rgb="FFFF7128"/>
      </colorScale>
    </cfRule>
  </conditionalFormatting>
  <conditionalFormatting sqref="P328:W329">
    <cfRule type="containsBlanks" dxfId="1347" priority="1664">
      <formula>LEN(TRIM(P328))=0</formula>
    </cfRule>
  </conditionalFormatting>
  <conditionalFormatting sqref="P328:W328">
    <cfRule type="colorScale" priority="1663">
      <colorScale>
        <cfvo type="min"/>
        <cfvo type="max"/>
        <color rgb="FFFFEF9C"/>
        <color rgb="FFFF7128"/>
      </colorScale>
    </cfRule>
  </conditionalFormatting>
  <conditionalFormatting sqref="P330:W331">
    <cfRule type="containsBlanks" dxfId="1346" priority="1662">
      <formula>LEN(TRIM(P330))=0</formula>
    </cfRule>
  </conditionalFormatting>
  <conditionalFormatting sqref="P330:W330">
    <cfRule type="colorScale" priority="1661">
      <colorScale>
        <cfvo type="min"/>
        <cfvo type="max"/>
        <color rgb="FFFFEF9C"/>
        <color rgb="FFFF7128"/>
      </colorScale>
    </cfRule>
  </conditionalFormatting>
  <conditionalFormatting sqref="P332:W333">
    <cfRule type="containsBlanks" dxfId="1345" priority="1660">
      <formula>LEN(TRIM(P332))=0</formula>
    </cfRule>
  </conditionalFormatting>
  <conditionalFormatting sqref="P332:W332">
    <cfRule type="colorScale" priority="1659">
      <colorScale>
        <cfvo type="min"/>
        <cfvo type="max"/>
        <color rgb="FFFFEF9C"/>
        <color rgb="FFFF7128"/>
      </colorScale>
    </cfRule>
  </conditionalFormatting>
  <conditionalFormatting sqref="P334:W335">
    <cfRule type="containsBlanks" dxfId="1344" priority="1658">
      <formula>LEN(TRIM(P334))=0</formula>
    </cfRule>
  </conditionalFormatting>
  <conditionalFormatting sqref="P334:W334">
    <cfRule type="colorScale" priority="1657">
      <colorScale>
        <cfvo type="min"/>
        <cfvo type="max"/>
        <color rgb="FFFFEF9C"/>
        <color rgb="FFFF7128"/>
      </colorScale>
    </cfRule>
  </conditionalFormatting>
  <conditionalFormatting sqref="P336:W337">
    <cfRule type="containsBlanks" dxfId="1343" priority="1656">
      <formula>LEN(TRIM(P336))=0</formula>
    </cfRule>
  </conditionalFormatting>
  <conditionalFormatting sqref="P336:W336">
    <cfRule type="colorScale" priority="1655">
      <colorScale>
        <cfvo type="min"/>
        <cfvo type="max"/>
        <color rgb="FFFFEF9C"/>
        <color rgb="FFFF7128"/>
      </colorScale>
    </cfRule>
  </conditionalFormatting>
  <conditionalFormatting sqref="P338:W339">
    <cfRule type="containsBlanks" dxfId="1342" priority="1654">
      <formula>LEN(TRIM(P338))=0</formula>
    </cfRule>
  </conditionalFormatting>
  <conditionalFormatting sqref="P338:W338">
    <cfRule type="colorScale" priority="1653">
      <colorScale>
        <cfvo type="min"/>
        <cfvo type="max"/>
        <color rgb="FFFFEF9C"/>
        <color rgb="FFFF7128"/>
      </colorScale>
    </cfRule>
  </conditionalFormatting>
  <conditionalFormatting sqref="P340:W341">
    <cfRule type="containsBlanks" dxfId="1341" priority="1652">
      <formula>LEN(TRIM(P340))=0</formula>
    </cfRule>
  </conditionalFormatting>
  <conditionalFormatting sqref="P340:W340">
    <cfRule type="colorScale" priority="1651">
      <colorScale>
        <cfvo type="min"/>
        <cfvo type="max"/>
        <color rgb="FFFFEF9C"/>
        <color rgb="FFFF7128"/>
      </colorScale>
    </cfRule>
  </conditionalFormatting>
  <conditionalFormatting sqref="P342:W343">
    <cfRule type="containsBlanks" dxfId="1340" priority="1650">
      <formula>LEN(TRIM(P342))=0</formula>
    </cfRule>
  </conditionalFormatting>
  <conditionalFormatting sqref="P342:W342">
    <cfRule type="colorScale" priority="1649">
      <colorScale>
        <cfvo type="min"/>
        <cfvo type="max"/>
        <color rgb="FFFFEF9C"/>
        <color rgb="FFFF7128"/>
      </colorScale>
    </cfRule>
  </conditionalFormatting>
  <conditionalFormatting sqref="P344:W345">
    <cfRule type="containsBlanks" dxfId="1339" priority="1648">
      <formula>LEN(TRIM(P344))=0</formula>
    </cfRule>
  </conditionalFormatting>
  <conditionalFormatting sqref="P344:W344">
    <cfRule type="colorScale" priority="1647">
      <colorScale>
        <cfvo type="min"/>
        <cfvo type="max"/>
        <color rgb="FFFFEF9C"/>
        <color rgb="FFFF7128"/>
      </colorScale>
    </cfRule>
  </conditionalFormatting>
  <conditionalFormatting sqref="P322:W323">
    <cfRule type="containsBlanks" dxfId="1338" priority="1646">
      <formula>LEN(TRIM(P322))=0</formula>
    </cfRule>
  </conditionalFormatting>
  <conditionalFormatting sqref="P322:W322">
    <cfRule type="colorScale" priority="1645">
      <colorScale>
        <cfvo type="min"/>
        <cfvo type="max"/>
        <color rgb="FFFFEF9C"/>
        <color rgb="FFFF7128"/>
      </colorScale>
    </cfRule>
  </conditionalFormatting>
  <conditionalFormatting sqref="P346:W347">
    <cfRule type="containsBlanks" dxfId="1337" priority="1644">
      <formula>LEN(TRIM(P346))=0</formula>
    </cfRule>
  </conditionalFormatting>
  <conditionalFormatting sqref="P346:W346">
    <cfRule type="colorScale" priority="1643">
      <colorScale>
        <cfvo type="min"/>
        <cfvo type="max"/>
        <color rgb="FFFFEF9C"/>
        <color rgb="FFFF7128"/>
      </colorScale>
    </cfRule>
  </conditionalFormatting>
  <conditionalFormatting sqref="P348:W349">
    <cfRule type="containsBlanks" dxfId="1336" priority="1642">
      <formula>LEN(TRIM(P348))=0</formula>
    </cfRule>
  </conditionalFormatting>
  <conditionalFormatting sqref="P348:W348">
    <cfRule type="colorScale" priority="1641">
      <colorScale>
        <cfvo type="min"/>
        <cfvo type="max"/>
        <color rgb="FFFFEF9C"/>
        <color rgb="FFFF7128"/>
      </colorScale>
    </cfRule>
  </conditionalFormatting>
  <conditionalFormatting sqref="P350:W351">
    <cfRule type="containsBlanks" dxfId="1335" priority="1640">
      <formula>LEN(TRIM(P350))=0</formula>
    </cfRule>
  </conditionalFormatting>
  <conditionalFormatting sqref="P350:W350">
    <cfRule type="colorScale" priority="1639">
      <colorScale>
        <cfvo type="min"/>
        <cfvo type="max"/>
        <color rgb="FFFFEF9C"/>
        <color rgb="FFFF7128"/>
      </colorScale>
    </cfRule>
  </conditionalFormatting>
  <conditionalFormatting sqref="P352:W353">
    <cfRule type="containsBlanks" dxfId="1334" priority="1638">
      <formula>LEN(TRIM(P352))=0</formula>
    </cfRule>
  </conditionalFormatting>
  <conditionalFormatting sqref="P352:W352">
    <cfRule type="colorScale" priority="1637">
      <colorScale>
        <cfvo type="min"/>
        <cfvo type="max"/>
        <color rgb="FFFFEF9C"/>
        <color rgb="FFFF7128"/>
      </colorScale>
    </cfRule>
  </conditionalFormatting>
  <conditionalFormatting sqref="P354:W355">
    <cfRule type="containsBlanks" dxfId="1333" priority="1636">
      <formula>LEN(TRIM(P354))=0</formula>
    </cfRule>
  </conditionalFormatting>
  <conditionalFormatting sqref="P354:W354">
    <cfRule type="colorScale" priority="1635">
      <colorScale>
        <cfvo type="min"/>
        <cfvo type="max"/>
        <color rgb="FFFFEF9C"/>
        <color rgb="FFFF7128"/>
      </colorScale>
    </cfRule>
  </conditionalFormatting>
  <conditionalFormatting sqref="P356:W357">
    <cfRule type="containsBlanks" dxfId="1332" priority="1634">
      <formula>LEN(TRIM(P356))=0</formula>
    </cfRule>
  </conditionalFormatting>
  <conditionalFormatting sqref="P356:W356">
    <cfRule type="colorScale" priority="1633">
      <colorScale>
        <cfvo type="min"/>
        <cfvo type="max"/>
        <color rgb="FFFFEF9C"/>
        <color rgb="FFFF7128"/>
      </colorScale>
    </cfRule>
  </conditionalFormatting>
  <conditionalFormatting sqref="P358:W359">
    <cfRule type="containsBlanks" dxfId="1331" priority="1632">
      <formula>LEN(TRIM(P358))=0</formula>
    </cfRule>
  </conditionalFormatting>
  <conditionalFormatting sqref="P358:W358">
    <cfRule type="colorScale" priority="1631">
      <colorScale>
        <cfvo type="min"/>
        <cfvo type="max"/>
        <color rgb="FFFFEF9C"/>
        <color rgb="FFFF7128"/>
      </colorScale>
    </cfRule>
  </conditionalFormatting>
  <conditionalFormatting sqref="P360:W361">
    <cfRule type="containsBlanks" dxfId="1330" priority="1630">
      <formula>LEN(TRIM(P360))=0</formula>
    </cfRule>
  </conditionalFormatting>
  <conditionalFormatting sqref="P360:W360">
    <cfRule type="colorScale" priority="1629">
      <colorScale>
        <cfvo type="min"/>
        <cfvo type="max"/>
        <color rgb="FFFFEF9C"/>
        <color rgb="FFFF7128"/>
      </colorScale>
    </cfRule>
  </conditionalFormatting>
  <conditionalFormatting sqref="P362:W363">
    <cfRule type="containsBlanks" dxfId="1329" priority="1628">
      <formula>LEN(TRIM(P362))=0</formula>
    </cfRule>
  </conditionalFormatting>
  <conditionalFormatting sqref="P362:W362">
    <cfRule type="colorScale" priority="1627">
      <colorScale>
        <cfvo type="min"/>
        <cfvo type="max"/>
        <color rgb="FFFFEF9C"/>
        <color rgb="FFFF7128"/>
      </colorScale>
    </cfRule>
  </conditionalFormatting>
  <conditionalFormatting sqref="P364:W365">
    <cfRule type="containsBlanks" dxfId="1328" priority="1626">
      <formula>LEN(TRIM(P364))=0</formula>
    </cfRule>
  </conditionalFormatting>
  <conditionalFormatting sqref="P364:W364">
    <cfRule type="colorScale" priority="1625">
      <colorScale>
        <cfvo type="min"/>
        <cfvo type="max"/>
        <color rgb="FFFFEF9C"/>
        <color rgb="FFFF7128"/>
      </colorScale>
    </cfRule>
  </conditionalFormatting>
  <conditionalFormatting sqref="P366:W367">
    <cfRule type="containsBlanks" dxfId="1327" priority="1624">
      <formula>LEN(TRIM(P366))=0</formula>
    </cfRule>
  </conditionalFormatting>
  <conditionalFormatting sqref="P366:W366">
    <cfRule type="colorScale" priority="1623">
      <colorScale>
        <cfvo type="min"/>
        <cfvo type="max"/>
        <color rgb="FFFFEF9C"/>
        <color rgb="FFFF7128"/>
      </colorScale>
    </cfRule>
  </conditionalFormatting>
  <conditionalFormatting sqref="P368:W369">
    <cfRule type="containsBlanks" dxfId="1326" priority="1622">
      <formula>LEN(TRIM(P368))=0</formula>
    </cfRule>
  </conditionalFormatting>
  <conditionalFormatting sqref="P368:W368">
    <cfRule type="colorScale" priority="1621">
      <colorScale>
        <cfvo type="min"/>
        <cfvo type="max"/>
        <color rgb="FFFFEF9C"/>
        <color rgb="FFFF7128"/>
      </colorScale>
    </cfRule>
  </conditionalFormatting>
  <conditionalFormatting sqref="P370:W371">
    <cfRule type="containsBlanks" dxfId="1325" priority="1620">
      <formula>LEN(TRIM(P370))=0</formula>
    </cfRule>
  </conditionalFormatting>
  <conditionalFormatting sqref="P370:W370">
    <cfRule type="colorScale" priority="1619">
      <colorScale>
        <cfvo type="min"/>
        <cfvo type="max"/>
        <color rgb="FFFFEF9C"/>
        <color rgb="FFFF7128"/>
      </colorScale>
    </cfRule>
  </conditionalFormatting>
  <conditionalFormatting sqref="P372:W373">
    <cfRule type="containsBlanks" dxfId="1324" priority="1618">
      <formula>LEN(TRIM(P372))=0</formula>
    </cfRule>
  </conditionalFormatting>
  <conditionalFormatting sqref="P372:W372">
    <cfRule type="colorScale" priority="1617">
      <colorScale>
        <cfvo type="min"/>
        <cfvo type="max"/>
        <color rgb="FFFFEF9C"/>
        <color rgb="FFFF7128"/>
      </colorScale>
    </cfRule>
  </conditionalFormatting>
  <conditionalFormatting sqref="P374:W375">
    <cfRule type="containsBlanks" dxfId="1323" priority="1616">
      <formula>LEN(TRIM(P374))=0</formula>
    </cfRule>
  </conditionalFormatting>
  <conditionalFormatting sqref="P374:W374">
    <cfRule type="colorScale" priority="1615">
      <colorScale>
        <cfvo type="min"/>
        <cfvo type="max"/>
        <color rgb="FFFFEF9C"/>
        <color rgb="FFFF7128"/>
      </colorScale>
    </cfRule>
  </conditionalFormatting>
  <conditionalFormatting sqref="P376:W377">
    <cfRule type="containsBlanks" dxfId="1322" priority="1614">
      <formula>LEN(TRIM(P376))=0</formula>
    </cfRule>
  </conditionalFormatting>
  <conditionalFormatting sqref="P376:W376">
    <cfRule type="colorScale" priority="1613">
      <colorScale>
        <cfvo type="min"/>
        <cfvo type="max"/>
        <color rgb="FFFFEF9C"/>
        <color rgb="FFFF7128"/>
      </colorScale>
    </cfRule>
  </conditionalFormatting>
  <conditionalFormatting sqref="P378:W379">
    <cfRule type="containsBlanks" dxfId="1321" priority="1612">
      <formula>LEN(TRIM(P378))=0</formula>
    </cfRule>
  </conditionalFormatting>
  <conditionalFormatting sqref="P378:W378">
    <cfRule type="colorScale" priority="1611">
      <colorScale>
        <cfvo type="min"/>
        <cfvo type="max"/>
        <color rgb="FFFFEF9C"/>
        <color rgb="FFFF7128"/>
      </colorScale>
    </cfRule>
  </conditionalFormatting>
  <conditionalFormatting sqref="P380:W381">
    <cfRule type="containsBlanks" dxfId="1320" priority="1610">
      <formula>LEN(TRIM(P380))=0</formula>
    </cfRule>
  </conditionalFormatting>
  <conditionalFormatting sqref="P380:W380">
    <cfRule type="colorScale" priority="1609">
      <colorScale>
        <cfvo type="min"/>
        <cfvo type="max"/>
        <color rgb="FFFFEF9C"/>
        <color rgb="FFFF7128"/>
      </colorScale>
    </cfRule>
  </conditionalFormatting>
  <conditionalFormatting sqref="P382:W383">
    <cfRule type="containsBlanks" dxfId="1319" priority="1608">
      <formula>LEN(TRIM(P382))=0</formula>
    </cfRule>
  </conditionalFormatting>
  <conditionalFormatting sqref="P382:W382">
    <cfRule type="colorScale" priority="1607">
      <colorScale>
        <cfvo type="min"/>
        <cfvo type="max"/>
        <color rgb="FFFFEF9C"/>
        <color rgb="FFFF7128"/>
      </colorScale>
    </cfRule>
  </conditionalFormatting>
  <conditionalFormatting sqref="P384:W385">
    <cfRule type="containsBlanks" dxfId="1318" priority="1606">
      <formula>LEN(TRIM(P384))=0</formula>
    </cfRule>
  </conditionalFormatting>
  <conditionalFormatting sqref="P384:W384">
    <cfRule type="colorScale" priority="1605">
      <colorScale>
        <cfvo type="min"/>
        <cfvo type="max"/>
        <color rgb="FFFFEF9C"/>
        <color rgb="FFFF7128"/>
      </colorScale>
    </cfRule>
  </conditionalFormatting>
  <conditionalFormatting sqref="P388:W389">
    <cfRule type="containsBlanks" dxfId="1317" priority="1604">
      <formula>LEN(TRIM(P388))=0</formula>
    </cfRule>
  </conditionalFormatting>
  <conditionalFormatting sqref="P388:W388">
    <cfRule type="colorScale" priority="1603">
      <colorScale>
        <cfvo type="min"/>
        <cfvo type="max"/>
        <color rgb="FFFFEF9C"/>
        <color rgb="FFFF7128"/>
      </colorScale>
    </cfRule>
  </conditionalFormatting>
  <conditionalFormatting sqref="P390:W391">
    <cfRule type="containsBlanks" dxfId="1316" priority="1602">
      <formula>LEN(TRIM(P390))=0</formula>
    </cfRule>
  </conditionalFormatting>
  <conditionalFormatting sqref="P390:W390">
    <cfRule type="colorScale" priority="1601">
      <colorScale>
        <cfvo type="min"/>
        <cfvo type="max"/>
        <color rgb="FFFFEF9C"/>
        <color rgb="FFFF7128"/>
      </colorScale>
    </cfRule>
  </conditionalFormatting>
  <conditionalFormatting sqref="P392:W393">
    <cfRule type="containsBlanks" dxfId="1315" priority="1600">
      <formula>LEN(TRIM(P392))=0</formula>
    </cfRule>
  </conditionalFormatting>
  <conditionalFormatting sqref="P392:W392">
    <cfRule type="colorScale" priority="1599">
      <colorScale>
        <cfvo type="min"/>
        <cfvo type="max"/>
        <color rgb="FFFFEF9C"/>
        <color rgb="FFFF7128"/>
      </colorScale>
    </cfRule>
  </conditionalFormatting>
  <conditionalFormatting sqref="P394:W395">
    <cfRule type="containsBlanks" dxfId="1314" priority="1598">
      <formula>LEN(TRIM(P394))=0</formula>
    </cfRule>
  </conditionalFormatting>
  <conditionalFormatting sqref="P394:W394">
    <cfRule type="colorScale" priority="1597">
      <colorScale>
        <cfvo type="min"/>
        <cfvo type="max"/>
        <color rgb="FFFFEF9C"/>
        <color rgb="FFFF7128"/>
      </colorScale>
    </cfRule>
  </conditionalFormatting>
  <conditionalFormatting sqref="P396:W397">
    <cfRule type="containsBlanks" dxfId="1313" priority="1596">
      <formula>LEN(TRIM(P396))=0</formula>
    </cfRule>
  </conditionalFormatting>
  <conditionalFormatting sqref="P396:W396">
    <cfRule type="colorScale" priority="1595">
      <colorScale>
        <cfvo type="min"/>
        <cfvo type="max"/>
        <color rgb="FFFFEF9C"/>
        <color rgb="FFFF7128"/>
      </colorScale>
    </cfRule>
  </conditionalFormatting>
  <conditionalFormatting sqref="P398:W399">
    <cfRule type="containsBlanks" dxfId="1312" priority="1594">
      <formula>LEN(TRIM(P398))=0</formula>
    </cfRule>
  </conditionalFormatting>
  <conditionalFormatting sqref="P398:W398">
    <cfRule type="colorScale" priority="1593">
      <colorScale>
        <cfvo type="min"/>
        <cfvo type="max"/>
        <color rgb="FFFFEF9C"/>
        <color rgb="FFFF7128"/>
      </colorScale>
    </cfRule>
  </conditionalFormatting>
  <conditionalFormatting sqref="P400:W401">
    <cfRule type="containsBlanks" dxfId="1311" priority="1592">
      <formula>LEN(TRIM(P400))=0</formula>
    </cfRule>
  </conditionalFormatting>
  <conditionalFormatting sqref="P400:W400">
    <cfRule type="colorScale" priority="1591">
      <colorScale>
        <cfvo type="min"/>
        <cfvo type="max"/>
        <color rgb="FFFFEF9C"/>
        <color rgb="FFFF7128"/>
      </colorScale>
    </cfRule>
  </conditionalFormatting>
  <conditionalFormatting sqref="P402:W403">
    <cfRule type="containsBlanks" dxfId="1310" priority="1590">
      <formula>LEN(TRIM(P402))=0</formula>
    </cfRule>
  </conditionalFormatting>
  <conditionalFormatting sqref="P402:W402">
    <cfRule type="colorScale" priority="1589">
      <colorScale>
        <cfvo type="min"/>
        <cfvo type="max"/>
        <color rgb="FFFFEF9C"/>
        <color rgb="FFFF7128"/>
      </colorScale>
    </cfRule>
  </conditionalFormatting>
  <conditionalFormatting sqref="P404:W405">
    <cfRule type="containsBlanks" dxfId="1309" priority="1588">
      <formula>LEN(TRIM(P404))=0</formula>
    </cfRule>
  </conditionalFormatting>
  <conditionalFormatting sqref="P404:W404">
    <cfRule type="colorScale" priority="1587">
      <colorScale>
        <cfvo type="min"/>
        <cfvo type="max"/>
        <color rgb="FFFFEF9C"/>
        <color rgb="FFFF7128"/>
      </colorScale>
    </cfRule>
  </conditionalFormatting>
  <conditionalFormatting sqref="P406:W407">
    <cfRule type="containsBlanks" dxfId="1308" priority="1586">
      <formula>LEN(TRIM(P406))=0</formula>
    </cfRule>
  </conditionalFormatting>
  <conditionalFormatting sqref="P406:W406">
    <cfRule type="colorScale" priority="1585">
      <colorScale>
        <cfvo type="min"/>
        <cfvo type="max"/>
        <color rgb="FFFFEF9C"/>
        <color rgb="FFFF7128"/>
      </colorScale>
    </cfRule>
  </conditionalFormatting>
  <conditionalFormatting sqref="P408:W409">
    <cfRule type="containsBlanks" dxfId="1307" priority="1584">
      <formula>LEN(TRIM(P408))=0</formula>
    </cfRule>
  </conditionalFormatting>
  <conditionalFormatting sqref="P408:W408">
    <cfRule type="colorScale" priority="1583">
      <colorScale>
        <cfvo type="min"/>
        <cfvo type="max"/>
        <color rgb="FFFFEF9C"/>
        <color rgb="FFFF7128"/>
      </colorScale>
    </cfRule>
  </conditionalFormatting>
  <conditionalFormatting sqref="P386:W387">
    <cfRule type="containsBlanks" dxfId="1306" priority="1582">
      <formula>LEN(TRIM(P386))=0</formula>
    </cfRule>
  </conditionalFormatting>
  <conditionalFormatting sqref="P386:W386">
    <cfRule type="colorScale" priority="1581">
      <colorScale>
        <cfvo type="min"/>
        <cfvo type="max"/>
        <color rgb="FFFFEF9C"/>
        <color rgb="FFFF7128"/>
      </colorScale>
    </cfRule>
  </conditionalFormatting>
  <conditionalFormatting sqref="P410:W411">
    <cfRule type="containsBlanks" dxfId="1305" priority="1580">
      <formula>LEN(TRIM(P410))=0</formula>
    </cfRule>
  </conditionalFormatting>
  <conditionalFormatting sqref="P410:W410">
    <cfRule type="colorScale" priority="1579">
      <colorScale>
        <cfvo type="min"/>
        <cfvo type="max"/>
        <color rgb="FFFFEF9C"/>
        <color rgb="FFFF7128"/>
      </colorScale>
    </cfRule>
  </conditionalFormatting>
  <conditionalFormatting sqref="P412:W413">
    <cfRule type="containsBlanks" dxfId="1304" priority="1578">
      <formula>LEN(TRIM(P412))=0</formula>
    </cfRule>
  </conditionalFormatting>
  <conditionalFormatting sqref="P412:W412">
    <cfRule type="colorScale" priority="1577">
      <colorScale>
        <cfvo type="min"/>
        <cfvo type="max"/>
        <color rgb="FFFFEF9C"/>
        <color rgb="FFFF7128"/>
      </colorScale>
    </cfRule>
  </conditionalFormatting>
  <conditionalFormatting sqref="P414:W415">
    <cfRule type="containsBlanks" dxfId="1303" priority="1576">
      <formula>LEN(TRIM(P414))=0</formula>
    </cfRule>
  </conditionalFormatting>
  <conditionalFormatting sqref="P414:W414">
    <cfRule type="colorScale" priority="1575">
      <colorScale>
        <cfvo type="min"/>
        <cfvo type="max"/>
        <color rgb="FFFFEF9C"/>
        <color rgb="FFFF7128"/>
      </colorScale>
    </cfRule>
  </conditionalFormatting>
  <conditionalFormatting sqref="P416:W417">
    <cfRule type="containsBlanks" dxfId="1302" priority="1574">
      <formula>LEN(TRIM(P416))=0</formula>
    </cfRule>
  </conditionalFormatting>
  <conditionalFormatting sqref="P416:W416">
    <cfRule type="colorScale" priority="1573">
      <colorScale>
        <cfvo type="min"/>
        <cfvo type="max"/>
        <color rgb="FFFFEF9C"/>
        <color rgb="FFFF7128"/>
      </colorScale>
    </cfRule>
  </conditionalFormatting>
  <conditionalFormatting sqref="P418:W419">
    <cfRule type="containsBlanks" dxfId="1301" priority="1572">
      <formula>LEN(TRIM(P418))=0</formula>
    </cfRule>
  </conditionalFormatting>
  <conditionalFormatting sqref="P418:W418">
    <cfRule type="colorScale" priority="1571">
      <colorScale>
        <cfvo type="min"/>
        <cfvo type="max"/>
        <color rgb="FFFFEF9C"/>
        <color rgb="FFFF7128"/>
      </colorScale>
    </cfRule>
  </conditionalFormatting>
  <conditionalFormatting sqref="P420:W421">
    <cfRule type="containsBlanks" dxfId="1300" priority="1570">
      <formula>LEN(TRIM(P420))=0</formula>
    </cfRule>
  </conditionalFormatting>
  <conditionalFormatting sqref="P420:W420">
    <cfRule type="colorScale" priority="1569">
      <colorScale>
        <cfvo type="min"/>
        <cfvo type="max"/>
        <color rgb="FFFFEF9C"/>
        <color rgb="FFFF7128"/>
      </colorScale>
    </cfRule>
  </conditionalFormatting>
  <conditionalFormatting sqref="P422:W423">
    <cfRule type="containsBlanks" dxfId="1299" priority="1568">
      <formula>LEN(TRIM(P422))=0</formula>
    </cfRule>
  </conditionalFormatting>
  <conditionalFormatting sqref="P422:W422">
    <cfRule type="colorScale" priority="1567">
      <colorScale>
        <cfvo type="min"/>
        <cfvo type="max"/>
        <color rgb="FFFFEF9C"/>
        <color rgb="FFFF7128"/>
      </colorScale>
    </cfRule>
  </conditionalFormatting>
  <conditionalFormatting sqref="P424:W425">
    <cfRule type="containsBlanks" dxfId="1298" priority="1566">
      <formula>LEN(TRIM(P424))=0</formula>
    </cfRule>
  </conditionalFormatting>
  <conditionalFormatting sqref="P424:W424">
    <cfRule type="colorScale" priority="1565">
      <colorScale>
        <cfvo type="min"/>
        <cfvo type="max"/>
        <color rgb="FFFFEF9C"/>
        <color rgb="FFFF7128"/>
      </colorScale>
    </cfRule>
  </conditionalFormatting>
  <conditionalFormatting sqref="P426:W427">
    <cfRule type="containsBlanks" dxfId="1297" priority="1564">
      <formula>LEN(TRIM(P426))=0</formula>
    </cfRule>
  </conditionalFormatting>
  <conditionalFormatting sqref="P426:W426">
    <cfRule type="colorScale" priority="1563">
      <colorScale>
        <cfvo type="min"/>
        <cfvo type="max"/>
        <color rgb="FFFFEF9C"/>
        <color rgb="FFFF7128"/>
      </colorScale>
    </cfRule>
  </conditionalFormatting>
  <conditionalFormatting sqref="P428:W429">
    <cfRule type="containsBlanks" dxfId="1296" priority="1562">
      <formula>LEN(TRIM(P428))=0</formula>
    </cfRule>
  </conditionalFormatting>
  <conditionalFormatting sqref="P428:W428">
    <cfRule type="colorScale" priority="1561">
      <colorScale>
        <cfvo type="min"/>
        <cfvo type="max"/>
        <color rgb="FFFFEF9C"/>
        <color rgb="FFFF7128"/>
      </colorScale>
    </cfRule>
  </conditionalFormatting>
  <conditionalFormatting sqref="P430:W431">
    <cfRule type="containsBlanks" dxfId="1295" priority="1560">
      <formula>LEN(TRIM(P430))=0</formula>
    </cfRule>
  </conditionalFormatting>
  <conditionalFormatting sqref="P430:W430">
    <cfRule type="colorScale" priority="1559">
      <colorScale>
        <cfvo type="min"/>
        <cfvo type="max"/>
        <color rgb="FFFFEF9C"/>
        <color rgb="FFFF7128"/>
      </colorScale>
    </cfRule>
  </conditionalFormatting>
  <conditionalFormatting sqref="P432:W433">
    <cfRule type="containsBlanks" dxfId="1294" priority="1558">
      <formula>LEN(TRIM(P432))=0</formula>
    </cfRule>
  </conditionalFormatting>
  <conditionalFormatting sqref="P432:W432">
    <cfRule type="colorScale" priority="1557">
      <colorScale>
        <cfvo type="min"/>
        <cfvo type="max"/>
        <color rgb="FFFFEF9C"/>
        <color rgb="FFFF7128"/>
      </colorScale>
    </cfRule>
  </conditionalFormatting>
  <conditionalFormatting sqref="P434:W435">
    <cfRule type="containsBlanks" dxfId="1293" priority="1556">
      <formula>LEN(TRIM(P434))=0</formula>
    </cfRule>
  </conditionalFormatting>
  <conditionalFormatting sqref="P434:W434">
    <cfRule type="colorScale" priority="1555">
      <colorScale>
        <cfvo type="min"/>
        <cfvo type="max"/>
        <color rgb="FFFFEF9C"/>
        <color rgb="FFFF7128"/>
      </colorScale>
    </cfRule>
  </conditionalFormatting>
  <conditionalFormatting sqref="P436:W437">
    <cfRule type="containsBlanks" dxfId="1292" priority="1554">
      <formula>LEN(TRIM(P436))=0</formula>
    </cfRule>
  </conditionalFormatting>
  <conditionalFormatting sqref="P436:W436">
    <cfRule type="colorScale" priority="1553">
      <colorScale>
        <cfvo type="min"/>
        <cfvo type="max"/>
        <color rgb="FFFFEF9C"/>
        <color rgb="FFFF7128"/>
      </colorScale>
    </cfRule>
  </conditionalFormatting>
  <conditionalFormatting sqref="P438:W439">
    <cfRule type="containsBlanks" dxfId="1291" priority="1552">
      <formula>LEN(TRIM(P438))=0</formula>
    </cfRule>
  </conditionalFormatting>
  <conditionalFormatting sqref="P438:W438">
    <cfRule type="colorScale" priority="1551">
      <colorScale>
        <cfvo type="min"/>
        <cfvo type="max"/>
        <color rgb="FFFFEF9C"/>
        <color rgb="FFFF7128"/>
      </colorScale>
    </cfRule>
  </conditionalFormatting>
  <conditionalFormatting sqref="P440:W441">
    <cfRule type="containsBlanks" dxfId="1290" priority="1550">
      <formula>LEN(TRIM(P440))=0</formula>
    </cfRule>
  </conditionalFormatting>
  <conditionalFormatting sqref="P440:W440">
    <cfRule type="colorScale" priority="1549">
      <colorScale>
        <cfvo type="min"/>
        <cfvo type="max"/>
        <color rgb="FFFFEF9C"/>
        <color rgb="FFFF7128"/>
      </colorScale>
    </cfRule>
  </conditionalFormatting>
  <conditionalFormatting sqref="P442:W443">
    <cfRule type="containsBlanks" dxfId="1289" priority="1548">
      <formula>LEN(TRIM(P442))=0</formula>
    </cfRule>
  </conditionalFormatting>
  <conditionalFormatting sqref="P442:W442">
    <cfRule type="colorScale" priority="1547">
      <colorScale>
        <cfvo type="min"/>
        <cfvo type="max"/>
        <color rgb="FFFFEF9C"/>
        <color rgb="FFFF7128"/>
      </colorScale>
    </cfRule>
  </conditionalFormatting>
  <conditionalFormatting sqref="P444:W445">
    <cfRule type="containsBlanks" dxfId="1288" priority="1546">
      <formula>LEN(TRIM(P444))=0</formula>
    </cfRule>
  </conditionalFormatting>
  <conditionalFormatting sqref="P444:W444">
    <cfRule type="colorScale" priority="1545">
      <colorScale>
        <cfvo type="min"/>
        <cfvo type="max"/>
        <color rgb="FFFFEF9C"/>
        <color rgb="FFFF7128"/>
      </colorScale>
    </cfRule>
  </conditionalFormatting>
  <conditionalFormatting sqref="P446:W447">
    <cfRule type="containsBlanks" dxfId="1287" priority="1544">
      <formula>LEN(TRIM(P446))=0</formula>
    </cfRule>
  </conditionalFormatting>
  <conditionalFormatting sqref="P446:W446">
    <cfRule type="colorScale" priority="1543">
      <colorScale>
        <cfvo type="min"/>
        <cfvo type="max"/>
        <color rgb="FFFFEF9C"/>
        <color rgb="FFFF7128"/>
      </colorScale>
    </cfRule>
  </conditionalFormatting>
  <conditionalFormatting sqref="P448:W449">
    <cfRule type="containsBlanks" dxfId="1286" priority="1542">
      <formula>LEN(TRIM(P448))=0</formula>
    </cfRule>
  </conditionalFormatting>
  <conditionalFormatting sqref="P448:W448">
    <cfRule type="colorScale" priority="1541">
      <colorScale>
        <cfvo type="min"/>
        <cfvo type="max"/>
        <color rgb="FFFFEF9C"/>
        <color rgb="FFFF7128"/>
      </colorScale>
    </cfRule>
  </conditionalFormatting>
  <conditionalFormatting sqref="P452:W453">
    <cfRule type="containsBlanks" dxfId="1285" priority="1540">
      <formula>LEN(TRIM(P452))=0</formula>
    </cfRule>
  </conditionalFormatting>
  <conditionalFormatting sqref="P452:W452">
    <cfRule type="colorScale" priority="1539">
      <colorScale>
        <cfvo type="min"/>
        <cfvo type="max"/>
        <color rgb="FFFFEF9C"/>
        <color rgb="FFFF7128"/>
      </colorScale>
    </cfRule>
  </conditionalFormatting>
  <conditionalFormatting sqref="P454:W455">
    <cfRule type="containsBlanks" dxfId="1284" priority="1538">
      <formula>LEN(TRIM(P454))=0</formula>
    </cfRule>
  </conditionalFormatting>
  <conditionalFormatting sqref="P454:W454">
    <cfRule type="colorScale" priority="1537">
      <colorScale>
        <cfvo type="min"/>
        <cfvo type="max"/>
        <color rgb="FFFFEF9C"/>
        <color rgb="FFFF7128"/>
      </colorScale>
    </cfRule>
  </conditionalFormatting>
  <conditionalFormatting sqref="P456:W457">
    <cfRule type="containsBlanks" dxfId="1283" priority="1536">
      <formula>LEN(TRIM(P456))=0</formula>
    </cfRule>
  </conditionalFormatting>
  <conditionalFormatting sqref="P456:W456">
    <cfRule type="colorScale" priority="1535">
      <colorScale>
        <cfvo type="min"/>
        <cfvo type="max"/>
        <color rgb="FFFFEF9C"/>
        <color rgb="FFFF7128"/>
      </colorScale>
    </cfRule>
  </conditionalFormatting>
  <conditionalFormatting sqref="P458:W459">
    <cfRule type="containsBlanks" dxfId="1282" priority="1534">
      <formula>LEN(TRIM(P458))=0</formula>
    </cfRule>
  </conditionalFormatting>
  <conditionalFormatting sqref="P458:W458">
    <cfRule type="colorScale" priority="1533">
      <colorScale>
        <cfvo type="min"/>
        <cfvo type="max"/>
        <color rgb="FFFFEF9C"/>
        <color rgb="FFFF7128"/>
      </colorScale>
    </cfRule>
  </conditionalFormatting>
  <conditionalFormatting sqref="P460:W461">
    <cfRule type="containsBlanks" dxfId="1281" priority="1532">
      <formula>LEN(TRIM(P460))=0</formula>
    </cfRule>
  </conditionalFormatting>
  <conditionalFormatting sqref="P460:W460">
    <cfRule type="colorScale" priority="1531">
      <colorScale>
        <cfvo type="min"/>
        <cfvo type="max"/>
        <color rgb="FFFFEF9C"/>
        <color rgb="FFFF7128"/>
      </colorScale>
    </cfRule>
  </conditionalFormatting>
  <conditionalFormatting sqref="P462:W463">
    <cfRule type="containsBlanks" dxfId="1280" priority="1530">
      <formula>LEN(TRIM(P462))=0</formula>
    </cfRule>
  </conditionalFormatting>
  <conditionalFormatting sqref="P462:W462">
    <cfRule type="colorScale" priority="1529">
      <colorScale>
        <cfvo type="min"/>
        <cfvo type="max"/>
        <color rgb="FFFFEF9C"/>
        <color rgb="FFFF7128"/>
      </colorScale>
    </cfRule>
  </conditionalFormatting>
  <conditionalFormatting sqref="P464:W465">
    <cfRule type="containsBlanks" dxfId="1279" priority="1528">
      <formula>LEN(TRIM(P464))=0</formula>
    </cfRule>
  </conditionalFormatting>
  <conditionalFormatting sqref="P464:W464">
    <cfRule type="colorScale" priority="1527">
      <colorScale>
        <cfvo type="min"/>
        <cfvo type="max"/>
        <color rgb="FFFFEF9C"/>
        <color rgb="FFFF7128"/>
      </colorScale>
    </cfRule>
  </conditionalFormatting>
  <conditionalFormatting sqref="P466:W467">
    <cfRule type="containsBlanks" dxfId="1278" priority="1526">
      <formula>LEN(TRIM(P466))=0</formula>
    </cfRule>
  </conditionalFormatting>
  <conditionalFormatting sqref="P466:W466">
    <cfRule type="colorScale" priority="1525">
      <colorScale>
        <cfvo type="min"/>
        <cfvo type="max"/>
        <color rgb="FFFFEF9C"/>
        <color rgb="FFFF7128"/>
      </colorScale>
    </cfRule>
  </conditionalFormatting>
  <conditionalFormatting sqref="P468:W469">
    <cfRule type="containsBlanks" dxfId="1277" priority="1524">
      <formula>LEN(TRIM(P468))=0</formula>
    </cfRule>
  </conditionalFormatting>
  <conditionalFormatting sqref="P468:W468">
    <cfRule type="colorScale" priority="1523">
      <colorScale>
        <cfvo type="min"/>
        <cfvo type="max"/>
        <color rgb="FFFFEF9C"/>
        <color rgb="FFFF7128"/>
      </colorScale>
    </cfRule>
  </conditionalFormatting>
  <conditionalFormatting sqref="P470:W471">
    <cfRule type="containsBlanks" dxfId="1276" priority="1522">
      <formula>LEN(TRIM(P470))=0</formula>
    </cfRule>
  </conditionalFormatting>
  <conditionalFormatting sqref="P470:W470">
    <cfRule type="colorScale" priority="1521">
      <colorScale>
        <cfvo type="min"/>
        <cfvo type="max"/>
        <color rgb="FFFFEF9C"/>
        <color rgb="FFFF7128"/>
      </colorScale>
    </cfRule>
  </conditionalFormatting>
  <conditionalFormatting sqref="P472:W473">
    <cfRule type="containsBlanks" dxfId="1275" priority="1520">
      <formula>LEN(TRIM(P472))=0</formula>
    </cfRule>
  </conditionalFormatting>
  <conditionalFormatting sqref="P472:W472">
    <cfRule type="colorScale" priority="1519">
      <colorScale>
        <cfvo type="min"/>
        <cfvo type="max"/>
        <color rgb="FFFFEF9C"/>
        <color rgb="FFFF7128"/>
      </colorScale>
    </cfRule>
  </conditionalFormatting>
  <conditionalFormatting sqref="P450:W451">
    <cfRule type="containsBlanks" dxfId="1274" priority="1518">
      <formula>LEN(TRIM(P450))=0</formula>
    </cfRule>
  </conditionalFormatting>
  <conditionalFormatting sqref="P450:W450">
    <cfRule type="colorScale" priority="1517">
      <colorScale>
        <cfvo type="min"/>
        <cfvo type="max"/>
        <color rgb="FFFFEF9C"/>
        <color rgb="FFFF7128"/>
      </colorScale>
    </cfRule>
  </conditionalFormatting>
  <conditionalFormatting sqref="P474:W475">
    <cfRule type="containsBlanks" dxfId="1273" priority="1516">
      <formula>LEN(TRIM(P474))=0</formula>
    </cfRule>
  </conditionalFormatting>
  <conditionalFormatting sqref="P474:W474">
    <cfRule type="colorScale" priority="1515">
      <colorScale>
        <cfvo type="min"/>
        <cfvo type="max"/>
        <color rgb="FFFFEF9C"/>
        <color rgb="FFFF7128"/>
      </colorScale>
    </cfRule>
  </conditionalFormatting>
  <conditionalFormatting sqref="P476:W477">
    <cfRule type="containsBlanks" dxfId="1272" priority="1514">
      <formula>LEN(TRIM(P476))=0</formula>
    </cfRule>
  </conditionalFormatting>
  <conditionalFormatting sqref="P476:W476">
    <cfRule type="colorScale" priority="1513">
      <colorScale>
        <cfvo type="min"/>
        <cfvo type="max"/>
        <color rgb="FFFFEF9C"/>
        <color rgb="FFFF7128"/>
      </colorScale>
    </cfRule>
  </conditionalFormatting>
  <conditionalFormatting sqref="P478:W479">
    <cfRule type="containsBlanks" dxfId="1271" priority="1512">
      <formula>LEN(TRIM(P478))=0</formula>
    </cfRule>
  </conditionalFormatting>
  <conditionalFormatting sqref="P478:W478">
    <cfRule type="colorScale" priority="1511">
      <colorScale>
        <cfvo type="min"/>
        <cfvo type="max"/>
        <color rgb="FFFFEF9C"/>
        <color rgb="FFFF7128"/>
      </colorScale>
    </cfRule>
  </conditionalFormatting>
  <conditionalFormatting sqref="P480:W481">
    <cfRule type="containsBlanks" dxfId="1270" priority="1510">
      <formula>LEN(TRIM(P480))=0</formula>
    </cfRule>
  </conditionalFormatting>
  <conditionalFormatting sqref="P480:W480">
    <cfRule type="colorScale" priority="1509">
      <colorScale>
        <cfvo type="min"/>
        <cfvo type="max"/>
        <color rgb="FFFFEF9C"/>
        <color rgb="FFFF7128"/>
      </colorScale>
    </cfRule>
  </conditionalFormatting>
  <conditionalFormatting sqref="P482:W483">
    <cfRule type="containsBlanks" dxfId="1269" priority="1508">
      <formula>LEN(TRIM(P482))=0</formula>
    </cfRule>
  </conditionalFormatting>
  <conditionalFormatting sqref="P482:W482">
    <cfRule type="colorScale" priority="1507">
      <colorScale>
        <cfvo type="min"/>
        <cfvo type="max"/>
        <color rgb="FFFFEF9C"/>
        <color rgb="FFFF7128"/>
      </colorScale>
    </cfRule>
  </conditionalFormatting>
  <conditionalFormatting sqref="P484:W485">
    <cfRule type="containsBlanks" dxfId="1268" priority="1506">
      <formula>LEN(TRIM(P484))=0</formula>
    </cfRule>
  </conditionalFormatting>
  <conditionalFormatting sqref="P484:W484">
    <cfRule type="colorScale" priority="1505">
      <colorScale>
        <cfvo type="min"/>
        <cfvo type="max"/>
        <color rgb="FFFFEF9C"/>
        <color rgb="FFFF7128"/>
      </colorScale>
    </cfRule>
  </conditionalFormatting>
  <conditionalFormatting sqref="P486:W487">
    <cfRule type="containsBlanks" dxfId="1267" priority="1504">
      <formula>LEN(TRIM(P486))=0</formula>
    </cfRule>
  </conditionalFormatting>
  <conditionalFormatting sqref="P486:W486">
    <cfRule type="colorScale" priority="1503">
      <colorScale>
        <cfvo type="min"/>
        <cfvo type="max"/>
        <color rgb="FFFFEF9C"/>
        <color rgb="FFFF7128"/>
      </colorScale>
    </cfRule>
  </conditionalFormatting>
  <conditionalFormatting sqref="P488:W489">
    <cfRule type="containsBlanks" dxfId="1266" priority="1502">
      <formula>LEN(TRIM(P488))=0</formula>
    </cfRule>
  </conditionalFormatting>
  <conditionalFormatting sqref="P488:W488">
    <cfRule type="colorScale" priority="1501">
      <colorScale>
        <cfvo type="min"/>
        <cfvo type="max"/>
        <color rgb="FFFFEF9C"/>
        <color rgb="FFFF7128"/>
      </colorScale>
    </cfRule>
  </conditionalFormatting>
  <conditionalFormatting sqref="P490:W491">
    <cfRule type="containsBlanks" dxfId="1265" priority="1500">
      <formula>LEN(TRIM(P490))=0</formula>
    </cfRule>
  </conditionalFormatting>
  <conditionalFormatting sqref="P490:W490">
    <cfRule type="colorScale" priority="1499">
      <colorScale>
        <cfvo type="min"/>
        <cfvo type="max"/>
        <color rgb="FFFFEF9C"/>
        <color rgb="FFFF7128"/>
      </colorScale>
    </cfRule>
  </conditionalFormatting>
  <conditionalFormatting sqref="P492:W493">
    <cfRule type="containsBlanks" dxfId="1264" priority="1498">
      <formula>LEN(TRIM(P492))=0</formula>
    </cfRule>
  </conditionalFormatting>
  <conditionalFormatting sqref="P492:W492">
    <cfRule type="colorScale" priority="1497">
      <colorScale>
        <cfvo type="min"/>
        <cfvo type="max"/>
        <color rgb="FFFFEF9C"/>
        <color rgb="FFFF7128"/>
      </colorScale>
    </cfRule>
  </conditionalFormatting>
  <conditionalFormatting sqref="P494:W495">
    <cfRule type="containsBlanks" dxfId="1263" priority="1496">
      <formula>LEN(TRIM(P494))=0</formula>
    </cfRule>
  </conditionalFormatting>
  <conditionalFormatting sqref="P494:W494">
    <cfRule type="colorScale" priority="1495">
      <colorScale>
        <cfvo type="min"/>
        <cfvo type="max"/>
        <color rgb="FFFFEF9C"/>
        <color rgb="FFFF7128"/>
      </colorScale>
    </cfRule>
  </conditionalFormatting>
  <conditionalFormatting sqref="P496:W497">
    <cfRule type="containsBlanks" dxfId="1262" priority="1494">
      <formula>LEN(TRIM(P496))=0</formula>
    </cfRule>
  </conditionalFormatting>
  <conditionalFormatting sqref="P496:W496">
    <cfRule type="colorScale" priority="1493">
      <colorScale>
        <cfvo type="min"/>
        <cfvo type="max"/>
        <color rgb="FFFFEF9C"/>
        <color rgb="FFFF7128"/>
      </colorScale>
    </cfRule>
  </conditionalFormatting>
  <conditionalFormatting sqref="P498:W499">
    <cfRule type="containsBlanks" dxfId="1261" priority="1492">
      <formula>LEN(TRIM(P498))=0</formula>
    </cfRule>
  </conditionalFormatting>
  <conditionalFormatting sqref="P498:W498">
    <cfRule type="colorScale" priority="1491">
      <colorScale>
        <cfvo type="min"/>
        <cfvo type="max"/>
        <color rgb="FFFFEF9C"/>
        <color rgb="FFFF7128"/>
      </colorScale>
    </cfRule>
  </conditionalFormatting>
  <conditionalFormatting sqref="P500:W501">
    <cfRule type="containsBlanks" dxfId="1260" priority="1490">
      <formula>LEN(TRIM(P500))=0</formula>
    </cfRule>
  </conditionalFormatting>
  <conditionalFormatting sqref="P500:W500">
    <cfRule type="colorScale" priority="1489">
      <colorScale>
        <cfvo type="min"/>
        <cfvo type="max"/>
        <color rgb="FFFFEF9C"/>
        <color rgb="FFFF7128"/>
      </colorScale>
    </cfRule>
  </conditionalFormatting>
  <conditionalFormatting sqref="P502:W503">
    <cfRule type="containsBlanks" dxfId="1259" priority="1488">
      <formula>LEN(TRIM(P502))=0</formula>
    </cfRule>
  </conditionalFormatting>
  <conditionalFormatting sqref="P502:W502">
    <cfRule type="colorScale" priority="1487">
      <colorScale>
        <cfvo type="min"/>
        <cfvo type="max"/>
        <color rgb="FFFFEF9C"/>
        <color rgb="FFFF7128"/>
      </colorScale>
    </cfRule>
  </conditionalFormatting>
  <conditionalFormatting sqref="P504:W505">
    <cfRule type="containsBlanks" dxfId="1258" priority="1486">
      <formula>LEN(TRIM(P504))=0</formula>
    </cfRule>
  </conditionalFormatting>
  <conditionalFormatting sqref="P504:W504">
    <cfRule type="colorScale" priority="1485">
      <colorScale>
        <cfvo type="min"/>
        <cfvo type="max"/>
        <color rgb="FFFFEF9C"/>
        <color rgb="FFFF7128"/>
      </colorScale>
    </cfRule>
  </conditionalFormatting>
  <conditionalFormatting sqref="P506:W507">
    <cfRule type="containsBlanks" dxfId="1257" priority="1484">
      <formula>LEN(TRIM(P506))=0</formula>
    </cfRule>
  </conditionalFormatting>
  <conditionalFormatting sqref="P506:W506">
    <cfRule type="colorScale" priority="1483">
      <colorScale>
        <cfvo type="min"/>
        <cfvo type="max"/>
        <color rgb="FFFFEF9C"/>
        <color rgb="FFFF7128"/>
      </colorScale>
    </cfRule>
  </conditionalFormatting>
  <conditionalFormatting sqref="P508:W509">
    <cfRule type="containsBlanks" dxfId="1256" priority="1482">
      <formula>LEN(TRIM(P508))=0</formula>
    </cfRule>
  </conditionalFormatting>
  <conditionalFormatting sqref="P508:W508">
    <cfRule type="colorScale" priority="1481">
      <colorScale>
        <cfvo type="min"/>
        <cfvo type="max"/>
        <color rgb="FFFFEF9C"/>
        <color rgb="FFFF7128"/>
      </colorScale>
    </cfRule>
  </conditionalFormatting>
  <conditionalFormatting sqref="F86:M87">
    <cfRule type="containsBlanks" dxfId="1255" priority="1480">
      <formula>LEN(TRIM(F86))=0</formula>
    </cfRule>
  </conditionalFormatting>
  <conditionalFormatting sqref="L86:M86">
    <cfRule type="expression" dxfId="1254" priority="1478">
      <formula>AE86=1</formula>
    </cfRule>
  </conditionalFormatting>
  <conditionalFormatting sqref="F86:M86">
    <cfRule type="colorScale" priority="1479">
      <colorScale>
        <cfvo type="min"/>
        <cfvo type="max"/>
        <color rgb="FFFFEF9C"/>
        <color rgb="FFFF7128"/>
      </colorScale>
    </cfRule>
  </conditionalFormatting>
  <conditionalFormatting sqref="F89:M89">
    <cfRule type="containsBlanks" dxfId="1253" priority="1477">
      <formula>LEN(TRIM(F89))=0</formula>
    </cfRule>
  </conditionalFormatting>
  <conditionalFormatting sqref="F88:M88">
    <cfRule type="containsBlanks" dxfId="1252" priority="1476">
      <formula>LEN(TRIM(F88))=0</formula>
    </cfRule>
    <cfRule type="colorScale" priority="1475">
      <colorScale>
        <cfvo type="min"/>
        <cfvo type="max"/>
        <color rgb="FFFFEF9C"/>
        <color rgb="FFFF7128"/>
      </colorScale>
    </cfRule>
  </conditionalFormatting>
  <conditionalFormatting sqref="H88:I88">
    <cfRule type="expression" dxfId="1251" priority="1474">
      <formula>Z88=1</formula>
    </cfRule>
  </conditionalFormatting>
  <conditionalFormatting sqref="F88:G88">
    <cfRule type="expression" dxfId="1250" priority="1473">
      <formula>Y88=1</formula>
    </cfRule>
  </conditionalFormatting>
  <conditionalFormatting sqref="J88:K88">
    <cfRule type="expression" dxfId="1249" priority="1472">
      <formula>AA88=1</formula>
    </cfRule>
  </conditionalFormatting>
  <conditionalFormatting sqref="L88:M88">
    <cfRule type="expression" dxfId="1248" priority="1471">
      <formula>AB88=1</formula>
    </cfRule>
  </conditionalFormatting>
  <conditionalFormatting sqref="F91:M91">
    <cfRule type="containsBlanks" dxfId="1247" priority="1470">
      <formula>LEN(TRIM(F91))=0</formula>
    </cfRule>
  </conditionalFormatting>
  <conditionalFormatting sqref="F90:M90">
    <cfRule type="containsBlanks" dxfId="1246" priority="1469">
      <formula>LEN(TRIM(F90))=0</formula>
    </cfRule>
    <cfRule type="colorScale" priority="1468">
      <colorScale>
        <cfvo type="min"/>
        <cfvo type="max"/>
        <color rgb="FFFFEF9C"/>
        <color rgb="FFFF7128"/>
      </colorScale>
    </cfRule>
  </conditionalFormatting>
  <conditionalFormatting sqref="H90:I90">
    <cfRule type="expression" dxfId="1245" priority="1467">
      <formula>Z90=1</formula>
    </cfRule>
  </conditionalFormatting>
  <conditionalFormatting sqref="F90:G90">
    <cfRule type="expression" dxfId="1244" priority="1466">
      <formula>Y90=1</formula>
    </cfRule>
  </conditionalFormatting>
  <conditionalFormatting sqref="J90:K90">
    <cfRule type="expression" dxfId="1243" priority="1465">
      <formula>AA90=1</formula>
    </cfRule>
  </conditionalFormatting>
  <conditionalFormatting sqref="L90:M90">
    <cfRule type="expression" dxfId="1242" priority="1464">
      <formula>AB90=1</formula>
    </cfRule>
  </conditionalFormatting>
  <conditionalFormatting sqref="F93:M93">
    <cfRule type="containsBlanks" dxfId="1241" priority="1463">
      <formula>LEN(TRIM(F93))=0</formula>
    </cfRule>
  </conditionalFormatting>
  <conditionalFormatting sqref="F92:M92">
    <cfRule type="containsBlanks" dxfId="1240" priority="1462">
      <formula>LEN(TRIM(F92))=0</formula>
    </cfRule>
    <cfRule type="colorScale" priority="1461">
      <colorScale>
        <cfvo type="min"/>
        <cfvo type="max"/>
        <color rgb="FFFFEF9C"/>
        <color rgb="FFFF7128"/>
      </colorScale>
    </cfRule>
  </conditionalFormatting>
  <conditionalFormatting sqref="H92:I92">
    <cfRule type="expression" dxfId="1239" priority="1460">
      <formula>Z92=1</formula>
    </cfRule>
  </conditionalFormatting>
  <conditionalFormatting sqref="F92:G92">
    <cfRule type="expression" dxfId="1238" priority="1459">
      <formula>Y92=1</formula>
    </cfRule>
  </conditionalFormatting>
  <conditionalFormatting sqref="J92:K92">
    <cfRule type="expression" dxfId="1237" priority="1458">
      <formula>AA92=1</formula>
    </cfRule>
  </conditionalFormatting>
  <conditionalFormatting sqref="L92:M92">
    <cfRule type="expression" dxfId="1236" priority="1457">
      <formula>AB92=1</formula>
    </cfRule>
  </conditionalFormatting>
  <conditionalFormatting sqref="F95:M95">
    <cfRule type="containsBlanks" dxfId="1235" priority="1456">
      <formula>LEN(TRIM(F95))=0</formula>
    </cfRule>
  </conditionalFormatting>
  <conditionalFormatting sqref="F94:M94">
    <cfRule type="containsBlanks" dxfId="1234" priority="1455">
      <formula>LEN(TRIM(F94))=0</formula>
    </cfRule>
    <cfRule type="colorScale" priority="1454">
      <colorScale>
        <cfvo type="min"/>
        <cfvo type="max"/>
        <color rgb="FFFFEF9C"/>
        <color rgb="FFFF7128"/>
      </colorScale>
    </cfRule>
  </conditionalFormatting>
  <conditionalFormatting sqref="H94:I94">
    <cfRule type="expression" dxfId="1233" priority="1453">
      <formula>Z94=1</formula>
    </cfRule>
  </conditionalFormatting>
  <conditionalFormatting sqref="F94:G94">
    <cfRule type="expression" dxfId="1232" priority="1452">
      <formula>Y94=1</formula>
    </cfRule>
  </conditionalFormatting>
  <conditionalFormatting sqref="J94:K94">
    <cfRule type="expression" dxfId="1231" priority="1451">
      <formula>AA94=1</formula>
    </cfRule>
  </conditionalFormatting>
  <conditionalFormatting sqref="L94:M94">
    <cfRule type="expression" dxfId="1230" priority="1450">
      <formula>AB94=1</formula>
    </cfRule>
  </conditionalFormatting>
  <conditionalFormatting sqref="F97:M97">
    <cfRule type="containsBlanks" dxfId="1229" priority="1449">
      <formula>LEN(TRIM(F97))=0</formula>
    </cfRule>
  </conditionalFormatting>
  <conditionalFormatting sqref="F96:M96">
    <cfRule type="containsBlanks" dxfId="1228" priority="1448">
      <formula>LEN(TRIM(F96))=0</formula>
    </cfRule>
    <cfRule type="colorScale" priority="1447">
      <colorScale>
        <cfvo type="min"/>
        <cfvo type="max"/>
        <color rgb="FFFFEF9C"/>
        <color rgb="FFFF7128"/>
      </colorScale>
    </cfRule>
  </conditionalFormatting>
  <conditionalFormatting sqref="H96:I96">
    <cfRule type="expression" dxfId="1227" priority="1446">
      <formula>Z96=1</formula>
    </cfRule>
  </conditionalFormatting>
  <conditionalFormatting sqref="F96:G96">
    <cfRule type="expression" dxfId="1226" priority="1445">
      <formula>Y96=1</formula>
    </cfRule>
  </conditionalFormatting>
  <conditionalFormatting sqref="J96:K96">
    <cfRule type="expression" dxfId="1225" priority="1444">
      <formula>AA96=1</formula>
    </cfRule>
  </conditionalFormatting>
  <conditionalFormatting sqref="L96:M96">
    <cfRule type="expression" dxfId="1224" priority="1443">
      <formula>AB96=1</formula>
    </cfRule>
  </conditionalFormatting>
  <conditionalFormatting sqref="F99:M99">
    <cfRule type="containsBlanks" dxfId="1223" priority="1442">
      <formula>LEN(TRIM(F99))=0</formula>
    </cfRule>
  </conditionalFormatting>
  <conditionalFormatting sqref="F98:M98">
    <cfRule type="containsBlanks" dxfId="1222" priority="1441">
      <formula>LEN(TRIM(F98))=0</formula>
    </cfRule>
    <cfRule type="colorScale" priority="1440">
      <colorScale>
        <cfvo type="min"/>
        <cfvo type="max"/>
        <color rgb="FFFFEF9C"/>
        <color rgb="FFFF7128"/>
      </colorScale>
    </cfRule>
  </conditionalFormatting>
  <conditionalFormatting sqref="H98:I98">
    <cfRule type="expression" dxfId="1221" priority="1439">
      <formula>Z98=1</formula>
    </cfRule>
  </conditionalFormatting>
  <conditionalFormatting sqref="F98:G98">
    <cfRule type="expression" dxfId="1220" priority="1438">
      <formula>Y98=1</formula>
    </cfRule>
  </conditionalFormatting>
  <conditionalFormatting sqref="J98:K98">
    <cfRule type="expression" dxfId="1219" priority="1437">
      <formula>AA98=1</formula>
    </cfRule>
  </conditionalFormatting>
  <conditionalFormatting sqref="L98:M98">
    <cfRule type="expression" dxfId="1218" priority="1436">
      <formula>AB98=1</formula>
    </cfRule>
  </conditionalFormatting>
  <conditionalFormatting sqref="F101:M101">
    <cfRule type="containsBlanks" dxfId="1217" priority="1435">
      <formula>LEN(TRIM(F101))=0</formula>
    </cfRule>
  </conditionalFormatting>
  <conditionalFormatting sqref="F100:M100">
    <cfRule type="containsBlanks" dxfId="1216" priority="1434">
      <formula>LEN(TRIM(F100))=0</formula>
    </cfRule>
    <cfRule type="colorScale" priority="1433">
      <colorScale>
        <cfvo type="min"/>
        <cfvo type="max"/>
        <color rgb="FFFFEF9C"/>
        <color rgb="FFFF7128"/>
      </colorScale>
    </cfRule>
  </conditionalFormatting>
  <conditionalFormatting sqref="H100:I100">
    <cfRule type="expression" dxfId="1215" priority="1432">
      <formula>Z100=1</formula>
    </cfRule>
  </conditionalFormatting>
  <conditionalFormatting sqref="F100:G100">
    <cfRule type="expression" dxfId="1214" priority="1431">
      <formula>Y100=1</formula>
    </cfRule>
  </conditionalFormatting>
  <conditionalFormatting sqref="J100:K100">
    <cfRule type="expression" dxfId="1213" priority="1430">
      <formula>AA100=1</formula>
    </cfRule>
  </conditionalFormatting>
  <conditionalFormatting sqref="L100:M100">
    <cfRule type="expression" dxfId="1212" priority="1429">
      <formula>AB100=1</formula>
    </cfRule>
  </conditionalFormatting>
  <conditionalFormatting sqref="F103:M103">
    <cfRule type="containsBlanks" dxfId="1211" priority="1428">
      <formula>LEN(TRIM(F103))=0</formula>
    </cfRule>
  </conditionalFormatting>
  <conditionalFormatting sqref="F102:M102">
    <cfRule type="containsBlanks" dxfId="1210" priority="1427">
      <formula>LEN(TRIM(F102))=0</formula>
    </cfRule>
    <cfRule type="colorScale" priority="1426">
      <colorScale>
        <cfvo type="min"/>
        <cfvo type="max"/>
        <color rgb="FFFFEF9C"/>
        <color rgb="FFFF7128"/>
      </colorScale>
    </cfRule>
  </conditionalFormatting>
  <conditionalFormatting sqref="H102:I102">
    <cfRule type="expression" dxfId="1209" priority="1425">
      <formula>Z102=1</formula>
    </cfRule>
  </conditionalFormatting>
  <conditionalFormatting sqref="F102:G102">
    <cfRule type="expression" dxfId="1208" priority="1424">
      <formula>Y102=1</formula>
    </cfRule>
  </conditionalFormatting>
  <conditionalFormatting sqref="J102:K102">
    <cfRule type="expression" dxfId="1207" priority="1423">
      <formula>AA102=1</formula>
    </cfRule>
  </conditionalFormatting>
  <conditionalFormatting sqref="L102:M102">
    <cfRule type="expression" dxfId="1206" priority="1422">
      <formula>AB102=1</formula>
    </cfRule>
  </conditionalFormatting>
  <conditionalFormatting sqref="F105:M105">
    <cfRule type="containsBlanks" dxfId="1205" priority="1421">
      <formula>LEN(TRIM(F105))=0</formula>
    </cfRule>
  </conditionalFormatting>
  <conditionalFormatting sqref="F104:M104">
    <cfRule type="containsBlanks" dxfId="1204" priority="1420">
      <formula>LEN(TRIM(F104))=0</formula>
    </cfRule>
    <cfRule type="colorScale" priority="1419">
      <colorScale>
        <cfvo type="min"/>
        <cfvo type="max"/>
        <color rgb="FFFFEF9C"/>
        <color rgb="FFFF7128"/>
      </colorScale>
    </cfRule>
  </conditionalFormatting>
  <conditionalFormatting sqref="H104:I104">
    <cfRule type="expression" dxfId="1203" priority="1418">
      <formula>Z104=1</formula>
    </cfRule>
  </conditionalFormatting>
  <conditionalFormatting sqref="F104:G104">
    <cfRule type="expression" dxfId="1202" priority="1417">
      <formula>Y104=1</formula>
    </cfRule>
  </conditionalFormatting>
  <conditionalFormatting sqref="J104:K104">
    <cfRule type="expression" dxfId="1201" priority="1416">
      <formula>AA104=1</formula>
    </cfRule>
  </conditionalFormatting>
  <conditionalFormatting sqref="L104:M104">
    <cfRule type="expression" dxfId="1200" priority="1415">
      <formula>AB104=1</formula>
    </cfRule>
  </conditionalFormatting>
  <conditionalFormatting sqref="F107:M107">
    <cfRule type="containsBlanks" dxfId="1199" priority="1414">
      <formula>LEN(TRIM(F107))=0</formula>
    </cfRule>
  </conditionalFormatting>
  <conditionalFormatting sqref="F106:M106">
    <cfRule type="containsBlanks" dxfId="1198" priority="1413">
      <formula>LEN(TRIM(F106))=0</formula>
    </cfRule>
    <cfRule type="colorScale" priority="1412">
      <colorScale>
        <cfvo type="min"/>
        <cfvo type="max"/>
        <color rgb="FFFFEF9C"/>
        <color rgb="FFFF7128"/>
      </colorScale>
    </cfRule>
  </conditionalFormatting>
  <conditionalFormatting sqref="H106:I106">
    <cfRule type="expression" dxfId="1197" priority="1411">
      <formula>Z106=1</formula>
    </cfRule>
  </conditionalFormatting>
  <conditionalFormatting sqref="F106:G106">
    <cfRule type="expression" dxfId="1196" priority="1410">
      <formula>Y106=1</formula>
    </cfRule>
  </conditionalFormatting>
  <conditionalFormatting sqref="J106:K106">
    <cfRule type="expression" dxfId="1195" priority="1409">
      <formula>AA106=1</formula>
    </cfRule>
  </conditionalFormatting>
  <conditionalFormatting sqref="L106:M106">
    <cfRule type="expression" dxfId="1194" priority="1408">
      <formula>AB106=1</formula>
    </cfRule>
  </conditionalFormatting>
  <conditionalFormatting sqref="F109:M109">
    <cfRule type="containsBlanks" dxfId="1193" priority="1407">
      <formula>LEN(TRIM(F109))=0</formula>
    </cfRule>
  </conditionalFormatting>
  <conditionalFormatting sqref="F108:M108">
    <cfRule type="containsBlanks" dxfId="1192" priority="1406">
      <formula>LEN(TRIM(F108))=0</formula>
    </cfRule>
    <cfRule type="colorScale" priority="1405">
      <colorScale>
        <cfvo type="min"/>
        <cfvo type="max"/>
        <color rgb="FFFFEF9C"/>
        <color rgb="FFFF7128"/>
      </colorScale>
    </cfRule>
  </conditionalFormatting>
  <conditionalFormatting sqref="H108:I108">
    <cfRule type="expression" dxfId="1191" priority="1404">
      <formula>Z108=1</formula>
    </cfRule>
  </conditionalFormatting>
  <conditionalFormatting sqref="F108:G108">
    <cfRule type="expression" dxfId="1190" priority="1403">
      <formula>Y108=1</formula>
    </cfRule>
  </conditionalFormatting>
  <conditionalFormatting sqref="J108:K108">
    <cfRule type="expression" dxfId="1189" priority="1402">
      <formula>AA108=1</formula>
    </cfRule>
  </conditionalFormatting>
  <conditionalFormatting sqref="L108:M108">
    <cfRule type="expression" dxfId="1188" priority="1401">
      <formula>AB108=1</formula>
    </cfRule>
  </conditionalFormatting>
  <conditionalFormatting sqref="F111:M111">
    <cfRule type="containsBlanks" dxfId="1187" priority="1400">
      <formula>LEN(TRIM(F111))=0</formula>
    </cfRule>
  </conditionalFormatting>
  <conditionalFormatting sqref="F110:M110">
    <cfRule type="containsBlanks" dxfId="1186" priority="1399">
      <formula>LEN(TRIM(F110))=0</formula>
    </cfRule>
    <cfRule type="colorScale" priority="1398">
      <colorScale>
        <cfvo type="min"/>
        <cfvo type="max"/>
        <color rgb="FFFFEF9C"/>
        <color rgb="FFFF7128"/>
      </colorScale>
    </cfRule>
  </conditionalFormatting>
  <conditionalFormatting sqref="H110:I110">
    <cfRule type="expression" dxfId="1185" priority="1397">
      <formula>Z110=1</formula>
    </cfRule>
  </conditionalFormatting>
  <conditionalFormatting sqref="F110:G110">
    <cfRule type="expression" dxfId="1184" priority="1396">
      <formula>Y110=1</formula>
    </cfRule>
  </conditionalFormatting>
  <conditionalFormatting sqref="J110:K110">
    <cfRule type="expression" dxfId="1183" priority="1395">
      <formula>AA110=1</formula>
    </cfRule>
  </conditionalFormatting>
  <conditionalFormatting sqref="L110:M110">
    <cfRule type="expression" dxfId="1182" priority="1394">
      <formula>AB110=1</formula>
    </cfRule>
  </conditionalFormatting>
  <conditionalFormatting sqref="F113:M113">
    <cfRule type="containsBlanks" dxfId="1181" priority="1393">
      <formula>LEN(TRIM(F113))=0</formula>
    </cfRule>
  </conditionalFormatting>
  <conditionalFormatting sqref="F112:M112">
    <cfRule type="containsBlanks" dxfId="1180" priority="1392">
      <formula>LEN(TRIM(F112))=0</formula>
    </cfRule>
    <cfRule type="colorScale" priority="1391">
      <colorScale>
        <cfvo type="min"/>
        <cfvo type="max"/>
        <color rgb="FFFFEF9C"/>
        <color rgb="FFFF7128"/>
      </colorScale>
    </cfRule>
  </conditionalFormatting>
  <conditionalFormatting sqref="H112:I112">
    <cfRule type="expression" dxfId="1179" priority="1390">
      <formula>Z112=1</formula>
    </cfRule>
  </conditionalFormatting>
  <conditionalFormatting sqref="F112:G112">
    <cfRule type="expression" dxfId="1178" priority="1389">
      <formula>Y112=1</formula>
    </cfRule>
  </conditionalFormatting>
  <conditionalFormatting sqref="J112:K112">
    <cfRule type="expression" dxfId="1177" priority="1388">
      <formula>AA112=1</formula>
    </cfRule>
  </conditionalFormatting>
  <conditionalFormatting sqref="L112:M112">
    <cfRule type="expression" dxfId="1176" priority="1387">
      <formula>AB112=1</formula>
    </cfRule>
  </conditionalFormatting>
  <conditionalFormatting sqref="F115:M115">
    <cfRule type="containsBlanks" dxfId="1175" priority="1386">
      <formula>LEN(TRIM(F115))=0</formula>
    </cfRule>
  </conditionalFormatting>
  <conditionalFormatting sqref="F114:M114">
    <cfRule type="containsBlanks" dxfId="1174" priority="1385">
      <formula>LEN(TRIM(F114))=0</formula>
    </cfRule>
    <cfRule type="colorScale" priority="1384">
      <colorScale>
        <cfvo type="min"/>
        <cfvo type="max"/>
        <color rgb="FFFFEF9C"/>
        <color rgb="FFFF7128"/>
      </colorScale>
    </cfRule>
  </conditionalFormatting>
  <conditionalFormatting sqref="H114:I114">
    <cfRule type="expression" dxfId="1173" priority="1383">
      <formula>Z114=1</formula>
    </cfRule>
  </conditionalFormatting>
  <conditionalFormatting sqref="F114:G114">
    <cfRule type="expression" dxfId="1172" priority="1382">
      <formula>Y114=1</formula>
    </cfRule>
  </conditionalFormatting>
  <conditionalFormatting sqref="J114:K114">
    <cfRule type="expression" dxfId="1171" priority="1381">
      <formula>AA114=1</formula>
    </cfRule>
  </conditionalFormatting>
  <conditionalFormatting sqref="L114:M114">
    <cfRule type="expression" dxfId="1170" priority="1380">
      <formula>AB114=1</formula>
    </cfRule>
  </conditionalFormatting>
  <conditionalFormatting sqref="F117:M117">
    <cfRule type="containsBlanks" dxfId="1169" priority="1379">
      <formula>LEN(TRIM(F117))=0</formula>
    </cfRule>
  </conditionalFormatting>
  <conditionalFormatting sqref="F116:M116">
    <cfRule type="containsBlanks" dxfId="1168" priority="1378">
      <formula>LEN(TRIM(F116))=0</formula>
    </cfRule>
    <cfRule type="colorScale" priority="1377">
      <colorScale>
        <cfvo type="min"/>
        <cfvo type="max"/>
        <color rgb="FFFFEF9C"/>
        <color rgb="FFFF7128"/>
      </colorScale>
    </cfRule>
  </conditionalFormatting>
  <conditionalFormatting sqref="H116:I116">
    <cfRule type="expression" dxfId="1167" priority="1376">
      <formula>Z116=1</formula>
    </cfRule>
  </conditionalFormatting>
  <conditionalFormatting sqref="F116:G116">
    <cfRule type="expression" dxfId="1166" priority="1375">
      <formula>Y116=1</formula>
    </cfRule>
  </conditionalFormatting>
  <conditionalFormatting sqref="J116:K116">
    <cfRule type="expression" dxfId="1165" priority="1374">
      <formula>AA116=1</formula>
    </cfRule>
  </conditionalFormatting>
  <conditionalFormatting sqref="L116:M116">
    <cfRule type="expression" dxfId="1164" priority="1373">
      <formula>AB116=1</formula>
    </cfRule>
  </conditionalFormatting>
  <conditionalFormatting sqref="F119:M119">
    <cfRule type="containsBlanks" dxfId="1163" priority="1372">
      <formula>LEN(TRIM(F119))=0</formula>
    </cfRule>
  </conditionalFormatting>
  <conditionalFormatting sqref="F118:M118">
    <cfRule type="containsBlanks" dxfId="1162" priority="1371">
      <formula>LEN(TRIM(F118))=0</formula>
    </cfRule>
    <cfRule type="colorScale" priority="1370">
      <colorScale>
        <cfvo type="min"/>
        <cfvo type="max"/>
        <color rgb="FFFFEF9C"/>
        <color rgb="FFFF7128"/>
      </colorScale>
    </cfRule>
  </conditionalFormatting>
  <conditionalFormatting sqref="H118:I118">
    <cfRule type="expression" dxfId="1161" priority="1369">
      <formula>Z118=1</formula>
    </cfRule>
  </conditionalFormatting>
  <conditionalFormatting sqref="F118:G118">
    <cfRule type="expression" dxfId="1160" priority="1368">
      <formula>Y118=1</formula>
    </cfRule>
  </conditionalFormatting>
  <conditionalFormatting sqref="J118:K118">
    <cfRule type="expression" dxfId="1159" priority="1367">
      <formula>AA118=1</formula>
    </cfRule>
  </conditionalFormatting>
  <conditionalFormatting sqref="L118:M118">
    <cfRule type="expression" dxfId="1158" priority="1366">
      <formula>AB118=1</formula>
    </cfRule>
  </conditionalFormatting>
  <conditionalFormatting sqref="F121:M121">
    <cfRule type="containsBlanks" dxfId="1157" priority="1365">
      <formula>LEN(TRIM(F121))=0</formula>
    </cfRule>
  </conditionalFormatting>
  <conditionalFormatting sqref="F120:M120">
    <cfRule type="containsBlanks" dxfId="1156" priority="1364">
      <formula>LEN(TRIM(F120))=0</formula>
    </cfRule>
    <cfRule type="colorScale" priority="1363">
      <colorScale>
        <cfvo type="min"/>
        <cfvo type="max"/>
        <color rgb="FFFFEF9C"/>
        <color rgb="FFFF7128"/>
      </colorScale>
    </cfRule>
  </conditionalFormatting>
  <conditionalFormatting sqref="H120:I120">
    <cfRule type="expression" dxfId="1155" priority="1362">
      <formula>Z120=1</formula>
    </cfRule>
  </conditionalFormatting>
  <conditionalFormatting sqref="F120:G120">
    <cfRule type="expression" dxfId="1154" priority="1361">
      <formula>Y120=1</formula>
    </cfRule>
  </conditionalFormatting>
  <conditionalFormatting sqref="J120:K120">
    <cfRule type="expression" dxfId="1153" priority="1360">
      <formula>AA120=1</formula>
    </cfRule>
  </conditionalFormatting>
  <conditionalFormatting sqref="L120:M120">
    <cfRule type="expression" dxfId="1152" priority="1359">
      <formula>AB120=1</formula>
    </cfRule>
  </conditionalFormatting>
  <conditionalFormatting sqref="F123:M123">
    <cfRule type="containsBlanks" dxfId="1151" priority="1358">
      <formula>LEN(TRIM(F123))=0</formula>
    </cfRule>
  </conditionalFormatting>
  <conditionalFormatting sqref="F122:M122">
    <cfRule type="containsBlanks" dxfId="1150" priority="1357">
      <formula>LEN(TRIM(F122))=0</formula>
    </cfRule>
    <cfRule type="colorScale" priority="1356">
      <colorScale>
        <cfvo type="min"/>
        <cfvo type="max"/>
        <color rgb="FFFFEF9C"/>
        <color rgb="FFFF7128"/>
      </colorScale>
    </cfRule>
  </conditionalFormatting>
  <conditionalFormatting sqref="H122:I122">
    <cfRule type="expression" dxfId="1149" priority="1355">
      <formula>Z122=1</formula>
    </cfRule>
  </conditionalFormatting>
  <conditionalFormatting sqref="F122:G122">
    <cfRule type="expression" dxfId="1148" priority="1354">
      <formula>Y122=1</formula>
    </cfRule>
  </conditionalFormatting>
  <conditionalFormatting sqref="J122:K122">
    <cfRule type="expression" dxfId="1147" priority="1353">
      <formula>AA122=1</formula>
    </cfRule>
  </conditionalFormatting>
  <conditionalFormatting sqref="L122:M122">
    <cfRule type="expression" dxfId="1146" priority="1352">
      <formula>AB122=1</formula>
    </cfRule>
  </conditionalFormatting>
  <conditionalFormatting sqref="F125:M125">
    <cfRule type="containsBlanks" dxfId="1145" priority="1351">
      <formula>LEN(TRIM(F125))=0</formula>
    </cfRule>
  </conditionalFormatting>
  <conditionalFormatting sqref="F124:M124">
    <cfRule type="containsBlanks" dxfId="1144" priority="1350">
      <formula>LEN(TRIM(F124))=0</formula>
    </cfRule>
    <cfRule type="colorScale" priority="1349">
      <colorScale>
        <cfvo type="min"/>
        <cfvo type="max"/>
        <color rgb="FFFFEF9C"/>
        <color rgb="FFFF7128"/>
      </colorScale>
    </cfRule>
  </conditionalFormatting>
  <conditionalFormatting sqref="H124:I124">
    <cfRule type="expression" dxfId="1143" priority="1348">
      <formula>Z124=1</formula>
    </cfRule>
  </conditionalFormatting>
  <conditionalFormatting sqref="F124:G124">
    <cfRule type="expression" dxfId="1142" priority="1347">
      <formula>Y124=1</formula>
    </cfRule>
  </conditionalFormatting>
  <conditionalFormatting sqref="J124:K124">
    <cfRule type="expression" dxfId="1141" priority="1346">
      <formula>AA124=1</formula>
    </cfRule>
  </conditionalFormatting>
  <conditionalFormatting sqref="L124:M124">
    <cfRule type="expression" dxfId="1140" priority="1345">
      <formula>AB124=1</formula>
    </cfRule>
  </conditionalFormatting>
  <conditionalFormatting sqref="F127:M127">
    <cfRule type="containsBlanks" dxfId="1139" priority="1344">
      <formula>LEN(TRIM(F127))=0</formula>
    </cfRule>
  </conditionalFormatting>
  <conditionalFormatting sqref="F126:M126">
    <cfRule type="containsBlanks" dxfId="1138" priority="1343">
      <formula>LEN(TRIM(F126))=0</formula>
    </cfRule>
    <cfRule type="colorScale" priority="1342">
      <colorScale>
        <cfvo type="min"/>
        <cfvo type="max"/>
        <color rgb="FFFFEF9C"/>
        <color rgb="FFFF7128"/>
      </colorScale>
    </cfRule>
  </conditionalFormatting>
  <conditionalFormatting sqref="H126:I126">
    <cfRule type="expression" dxfId="1137" priority="1341">
      <formula>Z126=1</formula>
    </cfRule>
  </conditionalFormatting>
  <conditionalFormatting sqref="F126:G126">
    <cfRule type="expression" dxfId="1136" priority="1340">
      <formula>Y126=1</formula>
    </cfRule>
  </conditionalFormatting>
  <conditionalFormatting sqref="J126:K126">
    <cfRule type="expression" dxfId="1135" priority="1339">
      <formula>AA126=1</formula>
    </cfRule>
  </conditionalFormatting>
  <conditionalFormatting sqref="L126:M126">
    <cfRule type="expression" dxfId="1134" priority="1338">
      <formula>AB126=1</formula>
    </cfRule>
  </conditionalFormatting>
  <conditionalFormatting sqref="F129:M129">
    <cfRule type="containsBlanks" dxfId="1133" priority="1337">
      <formula>LEN(TRIM(F129))=0</formula>
    </cfRule>
  </conditionalFormatting>
  <conditionalFormatting sqref="F128:M128">
    <cfRule type="containsBlanks" dxfId="1132" priority="1336">
      <formula>LEN(TRIM(F128))=0</formula>
    </cfRule>
    <cfRule type="colorScale" priority="1335">
      <colorScale>
        <cfvo type="min"/>
        <cfvo type="max"/>
        <color rgb="FFFFEF9C"/>
        <color rgb="FFFF7128"/>
      </colorScale>
    </cfRule>
  </conditionalFormatting>
  <conditionalFormatting sqref="H128:I128">
    <cfRule type="expression" dxfId="1131" priority="1334">
      <formula>Z128=1</formula>
    </cfRule>
  </conditionalFormatting>
  <conditionalFormatting sqref="F128:G128">
    <cfRule type="expression" dxfId="1130" priority="1333">
      <formula>Y128=1</formula>
    </cfRule>
  </conditionalFormatting>
  <conditionalFormatting sqref="J128:K128">
    <cfRule type="expression" dxfId="1129" priority="1332">
      <formula>AA128=1</formula>
    </cfRule>
  </conditionalFormatting>
  <conditionalFormatting sqref="L128:M128">
    <cfRule type="expression" dxfId="1128" priority="1331">
      <formula>AB128=1</formula>
    </cfRule>
  </conditionalFormatting>
  <conditionalFormatting sqref="F131:M131">
    <cfRule type="containsBlanks" dxfId="1127" priority="1330">
      <formula>LEN(TRIM(F131))=0</formula>
    </cfRule>
  </conditionalFormatting>
  <conditionalFormatting sqref="F130:M130">
    <cfRule type="containsBlanks" dxfId="1126" priority="1329">
      <formula>LEN(TRIM(F130))=0</formula>
    </cfRule>
    <cfRule type="colorScale" priority="1328">
      <colorScale>
        <cfvo type="min"/>
        <cfvo type="max"/>
        <color rgb="FFFFEF9C"/>
        <color rgb="FFFF7128"/>
      </colorScale>
    </cfRule>
  </conditionalFormatting>
  <conditionalFormatting sqref="H130:I130">
    <cfRule type="expression" dxfId="1125" priority="1327">
      <formula>Z130=1</formula>
    </cfRule>
  </conditionalFormatting>
  <conditionalFormatting sqref="F130:G130">
    <cfRule type="expression" dxfId="1124" priority="1326">
      <formula>Y130=1</formula>
    </cfRule>
  </conditionalFormatting>
  <conditionalFormatting sqref="J130:K130">
    <cfRule type="expression" dxfId="1123" priority="1325">
      <formula>AA130=1</formula>
    </cfRule>
  </conditionalFormatting>
  <conditionalFormatting sqref="L130:M130">
    <cfRule type="expression" dxfId="1122" priority="1324">
      <formula>AB130=1</formula>
    </cfRule>
  </conditionalFormatting>
  <conditionalFormatting sqref="F133:M133">
    <cfRule type="containsBlanks" dxfId="1121" priority="1323">
      <formula>LEN(TRIM(F133))=0</formula>
    </cfRule>
  </conditionalFormatting>
  <conditionalFormatting sqref="F132:M132">
    <cfRule type="containsBlanks" dxfId="1120" priority="1322">
      <formula>LEN(TRIM(F132))=0</formula>
    </cfRule>
    <cfRule type="colorScale" priority="1321">
      <colorScale>
        <cfvo type="min"/>
        <cfvo type="max"/>
        <color rgb="FFFFEF9C"/>
        <color rgb="FFFF7128"/>
      </colorScale>
    </cfRule>
  </conditionalFormatting>
  <conditionalFormatting sqref="H132:I132">
    <cfRule type="expression" dxfId="1119" priority="1320">
      <formula>Z132=1</formula>
    </cfRule>
  </conditionalFormatting>
  <conditionalFormatting sqref="F132:G132">
    <cfRule type="expression" dxfId="1118" priority="1319">
      <formula>Y132=1</formula>
    </cfRule>
  </conditionalFormatting>
  <conditionalFormatting sqref="J132:K132">
    <cfRule type="expression" dxfId="1117" priority="1318">
      <formula>AA132=1</formula>
    </cfRule>
  </conditionalFormatting>
  <conditionalFormatting sqref="L132:M132">
    <cfRule type="expression" dxfId="1116" priority="1317">
      <formula>AB132=1</formula>
    </cfRule>
  </conditionalFormatting>
  <conditionalFormatting sqref="F135:M135">
    <cfRule type="containsBlanks" dxfId="1115" priority="1316">
      <formula>LEN(TRIM(F135))=0</formula>
    </cfRule>
  </conditionalFormatting>
  <conditionalFormatting sqref="F134:M134">
    <cfRule type="containsBlanks" dxfId="1114" priority="1315">
      <formula>LEN(TRIM(F134))=0</formula>
    </cfRule>
    <cfRule type="colorScale" priority="1314">
      <colorScale>
        <cfvo type="min"/>
        <cfvo type="max"/>
        <color rgb="FFFFEF9C"/>
        <color rgb="FFFF7128"/>
      </colorScale>
    </cfRule>
  </conditionalFormatting>
  <conditionalFormatting sqref="H134:I134">
    <cfRule type="expression" dxfId="1113" priority="1313">
      <formula>Z134=1</formula>
    </cfRule>
  </conditionalFormatting>
  <conditionalFormatting sqref="F134:G134">
    <cfRule type="expression" dxfId="1112" priority="1312">
      <formula>Y134=1</formula>
    </cfRule>
  </conditionalFormatting>
  <conditionalFormatting sqref="J134:K134">
    <cfRule type="expression" dxfId="1111" priority="1311">
      <formula>AA134=1</formula>
    </cfRule>
  </conditionalFormatting>
  <conditionalFormatting sqref="L134:M134">
    <cfRule type="expression" dxfId="1110" priority="1310">
      <formula>AB134=1</formula>
    </cfRule>
  </conditionalFormatting>
  <conditionalFormatting sqref="F137:M137">
    <cfRule type="containsBlanks" dxfId="1109" priority="1309">
      <formula>LEN(TRIM(F137))=0</formula>
    </cfRule>
  </conditionalFormatting>
  <conditionalFormatting sqref="F136:M136">
    <cfRule type="containsBlanks" dxfId="1108" priority="1308">
      <formula>LEN(TRIM(F136))=0</formula>
    </cfRule>
    <cfRule type="colorScale" priority="1307">
      <colorScale>
        <cfvo type="min"/>
        <cfvo type="max"/>
        <color rgb="FFFFEF9C"/>
        <color rgb="FFFF7128"/>
      </colorScale>
    </cfRule>
  </conditionalFormatting>
  <conditionalFormatting sqref="H136:I136">
    <cfRule type="expression" dxfId="1107" priority="1306">
      <formula>Z136=1</formula>
    </cfRule>
  </conditionalFormatting>
  <conditionalFormatting sqref="F136:G136">
    <cfRule type="expression" dxfId="1106" priority="1305">
      <formula>Y136=1</formula>
    </cfRule>
  </conditionalFormatting>
  <conditionalFormatting sqref="J136:K136">
    <cfRule type="expression" dxfId="1105" priority="1304">
      <formula>AA136=1</formula>
    </cfRule>
  </conditionalFormatting>
  <conditionalFormatting sqref="L136:M136">
    <cfRule type="expression" dxfId="1104" priority="1303">
      <formula>AB136=1</formula>
    </cfRule>
  </conditionalFormatting>
  <conditionalFormatting sqref="F139:M139">
    <cfRule type="containsBlanks" dxfId="1103" priority="1302">
      <formula>LEN(TRIM(F139))=0</formula>
    </cfRule>
  </conditionalFormatting>
  <conditionalFormatting sqref="F138:M138">
    <cfRule type="containsBlanks" dxfId="1102" priority="1301">
      <formula>LEN(TRIM(F138))=0</formula>
    </cfRule>
    <cfRule type="colorScale" priority="1300">
      <colorScale>
        <cfvo type="min"/>
        <cfvo type="max"/>
        <color rgb="FFFFEF9C"/>
        <color rgb="FFFF7128"/>
      </colorScale>
    </cfRule>
  </conditionalFormatting>
  <conditionalFormatting sqref="H138:I138">
    <cfRule type="expression" dxfId="1101" priority="1299">
      <formula>Z138=1</formula>
    </cfRule>
  </conditionalFormatting>
  <conditionalFormatting sqref="F138:G138">
    <cfRule type="expression" dxfId="1100" priority="1298">
      <formula>Y138=1</formula>
    </cfRule>
  </conditionalFormatting>
  <conditionalFormatting sqref="J138:K138">
    <cfRule type="expression" dxfId="1099" priority="1297">
      <formula>AA138=1</formula>
    </cfRule>
  </conditionalFormatting>
  <conditionalFormatting sqref="L138:M138">
    <cfRule type="expression" dxfId="1098" priority="1296">
      <formula>AB138=1</formula>
    </cfRule>
  </conditionalFormatting>
  <conditionalFormatting sqref="F141:M141">
    <cfRule type="containsBlanks" dxfId="1097" priority="1295">
      <formula>LEN(TRIM(F141))=0</formula>
    </cfRule>
  </conditionalFormatting>
  <conditionalFormatting sqref="F140:M140">
    <cfRule type="containsBlanks" dxfId="1096" priority="1294">
      <formula>LEN(TRIM(F140))=0</formula>
    </cfRule>
    <cfRule type="colorScale" priority="1293">
      <colorScale>
        <cfvo type="min"/>
        <cfvo type="max"/>
        <color rgb="FFFFEF9C"/>
        <color rgb="FFFF7128"/>
      </colorScale>
    </cfRule>
  </conditionalFormatting>
  <conditionalFormatting sqref="H140:I140">
    <cfRule type="expression" dxfId="1095" priority="1292">
      <formula>Z140=1</formula>
    </cfRule>
  </conditionalFormatting>
  <conditionalFormatting sqref="F140:G140">
    <cfRule type="expression" dxfId="1094" priority="1291">
      <formula>Y140=1</formula>
    </cfRule>
  </conditionalFormatting>
  <conditionalFormatting sqref="J140:K140">
    <cfRule type="expression" dxfId="1093" priority="1290">
      <formula>AA140=1</formula>
    </cfRule>
  </conditionalFormatting>
  <conditionalFormatting sqref="L140:M140">
    <cfRule type="expression" dxfId="1092" priority="1289">
      <formula>AB140=1</formula>
    </cfRule>
  </conditionalFormatting>
  <conditionalFormatting sqref="F143:M143">
    <cfRule type="containsBlanks" dxfId="1091" priority="1288">
      <formula>LEN(TRIM(F143))=0</formula>
    </cfRule>
  </conditionalFormatting>
  <conditionalFormatting sqref="F142:M142">
    <cfRule type="containsBlanks" dxfId="1090" priority="1287">
      <formula>LEN(TRIM(F142))=0</formula>
    </cfRule>
    <cfRule type="colorScale" priority="1286">
      <colorScale>
        <cfvo type="min"/>
        <cfvo type="max"/>
        <color rgb="FFFFEF9C"/>
        <color rgb="FFFF7128"/>
      </colorScale>
    </cfRule>
  </conditionalFormatting>
  <conditionalFormatting sqref="H142:I142">
    <cfRule type="expression" dxfId="1089" priority="1285">
      <formula>Z142=1</formula>
    </cfRule>
  </conditionalFormatting>
  <conditionalFormatting sqref="F142:G142">
    <cfRule type="expression" dxfId="1088" priority="1284">
      <formula>Y142=1</formula>
    </cfRule>
  </conditionalFormatting>
  <conditionalFormatting sqref="J142:K142">
    <cfRule type="expression" dxfId="1087" priority="1283">
      <formula>AA142=1</formula>
    </cfRule>
  </conditionalFormatting>
  <conditionalFormatting sqref="L142:M142">
    <cfRule type="expression" dxfId="1086" priority="1282">
      <formula>AB142=1</formula>
    </cfRule>
  </conditionalFormatting>
  <conditionalFormatting sqref="F145:M145">
    <cfRule type="containsBlanks" dxfId="1085" priority="1281">
      <formula>LEN(TRIM(F145))=0</formula>
    </cfRule>
  </conditionalFormatting>
  <conditionalFormatting sqref="F144:M144">
    <cfRule type="containsBlanks" dxfId="1084" priority="1280">
      <formula>LEN(TRIM(F144))=0</formula>
    </cfRule>
    <cfRule type="colorScale" priority="1279">
      <colorScale>
        <cfvo type="min"/>
        <cfvo type="max"/>
        <color rgb="FFFFEF9C"/>
        <color rgb="FFFF7128"/>
      </colorScale>
    </cfRule>
  </conditionalFormatting>
  <conditionalFormatting sqref="H144:I144">
    <cfRule type="expression" dxfId="1083" priority="1278">
      <formula>Z144=1</formula>
    </cfRule>
  </conditionalFormatting>
  <conditionalFormatting sqref="F144:G144">
    <cfRule type="expression" dxfId="1082" priority="1277">
      <formula>Y144=1</formula>
    </cfRule>
  </conditionalFormatting>
  <conditionalFormatting sqref="J144:K144">
    <cfRule type="expression" dxfId="1081" priority="1276">
      <formula>AA144=1</formula>
    </cfRule>
  </conditionalFormatting>
  <conditionalFormatting sqref="L144:M144">
    <cfRule type="expression" dxfId="1080" priority="1275">
      <formula>AB144=1</formula>
    </cfRule>
  </conditionalFormatting>
  <conditionalFormatting sqref="F147:M147">
    <cfRule type="containsBlanks" dxfId="1079" priority="1274">
      <formula>LEN(TRIM(F147))=0</formula>
    </cfRule>
  </conditionalFormatting>
  <conditionalFormatting sqref="F146:M146">
    <cfRule type="containsBlanks" dxfId="1078" priority="1273">
      <formula>LEN(TRIM(F146))=0</formula>
    </cfRule>
    <cfRule type="colorScale" priority="1272">
      <colorScale>
        <cfvo type="min"/>
        <cfvo type="max"/>
        <color rgb="FFFFEF9C"/>
        <color rgb="FFFF7128"/>
      </colorScale>
    </cfRule>
  </conditionalFormatting>
  <conditionalFormatting sqref="H146:I146">
    <cfRule type="expression" dxfId="1077" priority="1271">
      <formula>Z146=1</formula>
    </cfRule>
  </conditionalFormatting>
  <conditionalFormatting sqref="F146:G146">
    <cfRule type="expression" dxfId="1076" priority="1270">
      <formula>Y146=1</formula>
    </cfRule>
  </conditionalFormatting>
  <conditionalFormatting sqref="J146:K146">
    <cfRule type="expression" dxfId="1075" priority="1269">
      <formula>AA146=1</formula>
    </cfRule>
  </conditionalFormatting>
  <conditionalFormatting sqref="L146:M146">
    <cfRule type="expression" dxfId="1074" priority="1268">
      <formula>AB146=1</formula>
    </cfRule>
  </conditionalFormatting>
  <conditionalFormatting sqref="F149:M149">
    <cfRule type="containsBlanks" dxfId="1073" priority="1267">
      <formula>LEN(TRIM(F149))=0</formula>
    </cfRule>
  </conditionalFormatting>
  <conditionalFormatting sqref="F148:M148">
    <cfRule type="containsBlanks" dxfId="1072" priority="1266">
      <formula>LEN(TRIM(F148))=0</formula>
    </cfRule>
    <cfRule type="colorScale" priority="1265">
      <colorScale>
        <cfvo type="min"/>
        <cfvo type="max"/>
        <color rgb="FFFFEF9C"/>
        <color rgb="FFFF7128"/>
      </colorScale>
    </cfRule>
  </conditionalFormatting>
  <conditionalFormatting sqref="H148:I148">
    <cfRule type="expression" dxfId="1071" priority="1264">
      <formula>Z148=1</formula>
    </cfRule>
  </conditionalFormatting>
  <conditionalFormatting sqref="F148:G148">
    <cfRule type="expression" dxfId="1070" priority="1263">
      <formula>Y148=1</formula>
    </cfRule>
  </conditionalFormatting>
  <conditionalFormatting sqref="J148:K148">
    <cfRule type="expression" dxfId="1069" priority="1262">
      <formula>AA148=1</formula>
    </cfRule>
  </conditionalFormatting>
  <conditionalFormatting sqref="L148:M148">
    <cfRule type="expression" dxfId="1068" priority="1261">
      <formula>AB148=1</formula>
    </cfRule>
  </conditionalFormatting>
  <conditionalFormatting sqref="F151:M151">
    <cfRule type="containsBlanks" dxfId="1067" priority="1260">
      <formula>LEN(TRIM(F151))=0</formula>
    </cfRule>
  </conditionalFormatting>
  <conditionalFormatting sqref="F150:M150">
    <cfRule type="containsBlanks" dxfId="1066" priority="1259">
      <formula>LEN(TRIM(F150))=0</formula>
    </cfRule>
    <cfRule type="colorScale" priority="1258">
      <colorScale>
        <cfvo type="min"/>
        <cfvo type="max"/>
        <color rgb="FFFFEF9C"/>
        <color rgb="FFFF7128"/>
      </colorScale>
    </cfRule>
  </conditionalFormatting>
  <conditionalFormatting sqref="H150:I150">
    <cfRule type="expression" dxfId="1065" priority="1257">
      <formula>Z150=1</formula>
    </cfRule>
  </conditionalFormatting>
  <conditionalFormatting sqref="F150:G150">
    <cfRule type="expression" dxfId="1064" priority="1256">
      <formula>Y150=1</formula>
    </cfRule>
  </conditionalFormatting>
  <conditionalFormatting sqref="J150:K150">
    <cfRule type="expression" dxfId="1063" priority="1255">
      <formula>AA150=1</formula>
    </cfRule>
  </conditionalFormatting>
  <conditionalFormatting sqref="L150:M150">
    <cfRule type="expression" dxfId="1062" priority="1254">
      <formula>AB150=1</formula>
    </cfRule>
  </conditionalFormatting>
  <conditionalFormatting sqref="F153:M153">
    <cfRule type="containsBlanks" dxfId="1061" priority="1253">
      <formula>LEN(TRIM(F153))=0</formula>
    </cfRule>
  </conditionalFormatting>
  <conditionalFormatting sqref="F152:M152">
    <cfRule type="containsBlanks" dxfId="1060" priority="1252">
      <formula>LEN(TRIM(F152))=0</formula>
    </cfRule>
    <cfRule type="colorScale" priority="1251">
      <colorScale>
        <cfvo type="min"/>
        <cfvo type="max"/>
        <color rgb="FFFFEF9C"/>
        <color rgb="FFFF7128"/>
      </colorScale>
    </cfRule>
  </conditionalFormatting>
  <conditionalFormatting sqref="H152:I152">
    <cfRule type="expression" dxfId="1059" priority="1250">
      <formula>Z152=1</formula>
    </cfRule>
  </conditionalFormatting>
  <conditionalFormatting sqref="F152:G152">
    <cfRule type="expression" dxfId="1058" priority="1249">
      <formula>Y152=1</formula>
    </cfRule>
  </conditionalFormatting>
  <conditionalFormatting sqref="J152:K152">
    <cfRule type="expression" dxfId="1057" priority="1248">
      <formula>AA152=1</formula>
    </cfRule>
  </conditionalFormatting>
  <conditionalFormatting sqref="L152:M152">
    <cfRule type="expression" dxfId="1056" priority="1247">
      <formula>AB152=1</formula>
    </cfRule>
  </conditionalFormatting>
  <conditionalFormatting sqref="F155:M155">
    <cfRule type="containsBlanks" dxfId="1055" priority="1246">
      <formula>LEN(TRIM(F155))=0</formula>
    </cfRule>
  </conditionalFormatting>
  <conditionalFormatting sqref="F154:M154">
    <cfRule type="containsBlanks" dxfId="1054" priority="1245">
      <formula>LEN(TRIM(F154))=0</formula>
    </cfRule>
    <cfRule type="colorScale" priority="1244">
      <colorScale>
        <cfvo type="min"/>
        <cfvo type="max"/>
        <color rgb="FFFFEF9C"/>
        <color rgb="FFFF7128"/>
      </colorScale>
    </cfRule>
  </conditionalFormatting>
  <conditionalFormatting sqref="H154:I154">
    <cfRule type="expression" dxfId="1053" priority="1243">
      <formula>Z154=1</formula>
    </cfRule>
  </conditionalFormatting>
  <conditionalFormatting sqref="F154:G154">
    <cfRule type="expression" dxfId="1052" priority="1242">
      <formula>Y154=1</formula>
    </cfRule>
  </conditionalFormatting>
  <conditionalFormatting sqref="J154:K154">
    <cfRule type="expression" dxfId="1051" priority="1241">
      <formula>AA154=1</formula>
    </cfRule>
  </conditionalFormatting>
  <conditionalFormatting sqref="L154:M154">
    <cfRule type="expression" dxfId="1050" priority="1240">
      <formula>AB154=1</formula>
    </cfRule>
  </conditionalFormatting>
  <conditionalFormatting sqref="F157:M157">
    <cfRule type="containsBlanks" dxfId="1049" priority="1239">
      <formula>LEN(TRIM(F157))=0</formula>
    </cfRule>
  </conditionalFormatting>
  <conditionalFormatting sqref="F156:M156">
    <cfRule type="containsBlanks" dxfId="1048" priority="1238">
      <formula>LEN(TRIM(F156))=0</formula>
    </cfRule>
    <cfRule type="colorScale" priority="1237">
      <colorScale>
        <cfvo type="min"/>
        <cfvo type="max"/>
        <color rgb="FFFFEF9C"/>
        <color rgb="FFFF7128"/>
      </colorScale>
    </cfRule>
  </conditionalFormatting>
  <conditionalFormatting sqref="H156:I156">
    <cfRule type="expression" dxfId="1047" priority="1236">
      <formula>Z156=1</formula>
    </cfRule>
  </conditionalFormatting>
  <conditionalFormatting sqref="F156:G156">
    <cfRule type="expression" dxfId="1046" priority="1235">
      <formula>Y156=1</formula>
    </cfRule>
  </conditionalFormatting>
  <conditionalFormatting sqref="J156:K156">
    <cfRule type="expression" dxfId="1045" priority="1234">
      <formula>AA156=1</formula>
    </cfRule>
  </conditionalFormatting>
  <conditionalFormatting sqref="L156:M156">
    <cfRule type="expression" dxfId="1044" priority="1233">
      <formula>AB156=1</formula>
    </cfRule>
  </conditionalFormatting>
  <conditionalFormatting sqref="F159:M159">
    <cfRule type="containsBlanks" dxfId="1043" priority="1232">
      <formula>LEN(TRIM(F159))=0</formula>
    </cfRule>
  </conditionalFormatting>
  <conditionalFormatting sqref="F158:M158">
    <cfRule type="containsBlanks" dxfId="1042" priority="1231">
      <formula>LEN(TRIM(F158))=0</formula>
    </cfRule>
    <cfRule type="colorScale" priority="1230">
      <colorScale>
        <cfvo type="min"/>
        <cfvo type="max"/>
        <color rgb="FFFFEF9C"/>
        <color rgb="FFFF7128"/>
      </colorScale>
    </cfRule>
  </conditionalFormatting>
  <conditionalFormatting sqref="H158:I158">
    <cfRule type="expression" dxfId="1041" priority="1229">
      <formula>Z158=1</formula>
    </cfRule>
  </conditionalFormatting>
  <conditionalFormatting sqref="F158:G158">
    <cfRule type="expression" dxfId="1040" priority="1228">
      <formula>Y158=1</formula>
    </cfRule>
  </conditionalFormatting>
  <conditionalFormatting sqref="J158:K158">
    <cfRule type="expression" dxfId="1039" priority="1227">
      <formula>AA158=1</formula>
    </cfRule>
  </conditionalFormatting>
  <conditionalFormatting sqref="L158:M158">
    <cfRule type="expression" dxfId="1038" priority="1226">
      <formula>AB158=1</formula>
    </cfRule>
  </conditionalFormatting>
  <conditionalFormatting sqref="F161:M161">
    <cfRule type="containsBlanks" dxfId="1037" priority="1225">
      <formula>LEN(TRIM(F161))=0</formula>
    </cfRule>
  </conditionalFormatting>
  <conditionalFormatting sqref="F160:M160">
    <cfRule type="containsBlanks" dxfId="1036" priority="1224">
      <formula>LEN(TRIM(F160))=0</formula>
    </cfRule>
    <cfRule type="colorScale" priority="1223">
      <colorScale>
        <cfvo type="min"/>
        <cfvo type="max"/>
        <color rgb="FFFFEF9C"/>
        <color rgb="FFFF7128"/>
      </colorScale>
    </cfRule>
  </conditionalFormatting>
  <conditionalFormatting sqref="H160:I160">
    <cfRule type="expression" dxfId="1035" priority="1222">
      <formula>Z160=1</formula>
    </cfRule>
  </conditionalFormatting>
  <conditionalFormatting sqref="F160:G160">
    <cfRule type="expression" dxfId="1034" priority="1221">
      <formula>Y160=1</formula>
    </cfRule>
  </conditionalFormatting>
  <conditionalFormatting sqref="J160:K160">
    <cfRule type="expression" dxfId="1033" priority="1220">
      <formula>AA160=1</formula>
    </cfRule>
  </conditionalFormatting>
  <conditionalFormatting sqref="L160:M160">
    <cfRule type="expression" dxfId="1032" priority="1219">
      <formula>AB160=1</formula>
    </cfRule>
  </conditionalFormatting>
  <conditionalFormatting sqref="F163:M163">
    <cfRule type="containsBlanks" dxfId="1031" priority="1218">
      <formula>LEN(TRIM(F163))=0</formula>
    </cfRule>
  </conditionalFormatting>
  <conditionalFormatting sqref="F162:M162">
    <cfRule type="containsBlanks" dxfId="1030" priority="1217">
      <formula>LEN(TRIM(F162))=0</formula>
    </cfRule>
    <cfRule type="colorScale" priority="1216">
      <colorScale>
        <cfvo type="min"/>
        <cfvo type="max"/>
        <color rgb="FFFFEF9C"/>
        <color rgb="FFFF7128"/>
      </colorScale>
    </cfRule>
  </conditionalFormatting>
  <conditionalFormatting sqref="H162:I162">
    <cfRule type="expression" dxfId="1029" priority="1215">
      <formula>Z162=1</formula>
    </cfRule>
  </conditionalFormatting>
  <conditionalFormatting sqref="F162:G162">
    <cfRule type="expression" dxfId="1028" priority="1214">
      <formula>Y162=1</formula>
    </cfRule>
  </conditionalFormatting>
  <conditionalFormatting sqref="J162:K162">
    <cfRule type="expression" dxfId="1027" priority="1213">
      <formula>AA162=1</formula>
    </cfRule>
  </conditionalFormatting>
  <conditionalFormatting sqref="L162:M162">
    <cfRule type="expression" dxfId="1026" priority="1212">
      <formula>AB162=1</formula>
    </cfRule>
  </conditionalFormatting>
  <conditionalFormatting sqref="F165:M165">
    <cfRule type="containsBlanks" dxfId="1025" priority="1211">
      <formula>LEN(TRIM(F165))=0</formula>
    </cfRule>
  </conditionalFormatting>
  <conditionalFormatting sqref="F164:M164">
    <cfRule type="containsBlanks" dxfId="1024" priority="1210">
      <formula>LEN(TRIM(F164))=0</formula>
    </cfRule>
    <cfRule type="colorScale" priority="1209">
      <colorScale>
        <cfvo type="min"/>
        <cfvo type="max"/>
        <color rgb="FFFFEF9C"/>
        <color rgb="FFFF7128"/>
      </colorScale>
    </cfRule>
  </conditionalFormatting>
  <conditionalFormatting sqref="H164:I164">
    <cfRule type="expression" dxfId="1023" priority="1208">
      <formula>Z164=1</formula>
    </cfRule>
  </conditionalFormatting>
  <conditionalFormatting sqref="F164:G164">
    <cfRule type="expression" dxfId="1022" priority="1207">
      <formula>Y164=1</formula>
    </cfRule>
  </conditionalFormatting>
  <conditionalFormatting sqref="J164:K164">
    <cfRule type="expression" dxfId="1021" priority="1206">
      <formula>AA164=1</formula>
    </cfRule>
  </conditionalFormatting>
  <conditionalFormatting sqref="L164:M164">
    <cfRule type="expression" dxfId="1020" priority="1205">
      <formula>AB164=1</formula>
    </cfRule>
  </conditionalFormatting>
  <conditionalFormatting sqref="F167:M167">
    <cfRule type="containsBlanks" dxfId="1019" priority="1204">
      <formula>LEN(TRIM(F167))=0</formula>
    </cfRule>
  </conditionalFormatting>
  <conditionalFormatting sqref="F166:M166">
    <cfRule type="containsBlanks" dxfId="1018" priority="1203">
      <formula>LEN(TRIM(F166))=0</formula>
    </cfRule>
    <cfRule type="colorScale" priority="1202">
      <colorScale>
        <cfvo type="min"/>
        <cfvo type="max"/>
        <color rgb="FFFFEF9C"/>
        <color rgb="FFFF7128"/>
      </colorScale>
    </cfRule>
  </conditionalFormatting>
  <conditionalFormatting sqref="H166:I166">
    <cfRule type="expression" dxfId="1017" priority="1201">
      <formula>Z166=1</formula>
    </cfRule>
  </conditionalFormatting>
  <conditionalFormatting sqref="F166:G166">
    <cfRule type="expression" dxfId="1016" priority="1200">
      <formula>Y166=1</formula>
    </cfRule>
  </conditionalFormatting>
  <conditionalFormatting sqref="J166:K166">
    <cfRule type="expression" dxfId="1015" priority="1199">
      <formula>AA166=1</formula>
    </cfRule>
  </conditionalFormatting>
  <conditionalFormatting sqref="L166:M166">
    <cfRule type="expression" dxfId="1014" priority="1198">
      <formula>AB166=1</formula>
    </cfRule>
  </conditionalFormatting>
  <conditionalFormatting sqref="F169:M169">
    <cfRule type="containsBlanks" dxfId="1013" priority="1197">
      <formula>LEN(TRIM(F169))=0</formula>
    </cfRule>
  </conditionalFormatting>
  <conditionalFormatting sqref="F168:M168">
    <cfRule type="containsBlanks" dxfId="1012" priority="1196">
      <formula>LEN(TRIM(F168))=0</formula>
    </cfRule>
    <cfRule type="colorScale" priority="1195">
      <colorScale>
        <cfvo type="min"/>
        <cfvo type="max"/>
        <color rgb="FFFFEF9C"/>
        <color rgb="FFFF7128"/>
      </colorScale>
    </cfRule>
  </conditionalFormatting>
  <conditionalFormatting sqref="H168:I168">
    <cfRule type="expression" dxfId="1011" priority="1194">
      <formula>Z168=1</formula>
    </cfRule>
  </conditionalFormatting>
  <conditionalFormatting sqref="F168:G168">
    <cfRule type="expression" dxfId="1010" priority="1193">
      <formula>Y168=1</formula>
    </cfRule>
  </conditionalFormatting>
  <conditionalFormatting sqref="J168:K168">
    <cfRule type="expression" dxfId="1009" priority="1192">
      <formula>AA168=1</formula>
    </cfRule>
  </conditionalFormatting>
  <conditionalFormatting sqref="L168:M168">
    <cfRule type="expression" dxfId="1008" priority="1191">
      <formula>AB168=1</formula>
    </cfRule>
  </conditionalFormatting>
  <conditionalFormatting sqref="F171:M171">
    <cfRule type="containsBlanks" dxfId="1007" priority="1190">
      <formula>LEN(TRIM(F171))=0</formula>
    </cfRule>
  </conditionalFormatting>
  <conditionalFormatting sqref="F170:M170">
    <cfRule type="containsBlanks" dxfId="1006" priority="1189">
      <formula>LEN(TRIM(F170))=0</formula>
    </cfRule>
    <cfRule type="colorScale" priority="1188">
      <colorScale>
        <cfvo type="min"/>
        <cfvo type="max"/>
        <color rgb="FFFFEF9C"/>
        <color rgb="FFFF7128"/>
      </colorScale>
    </cfRule>
  </conditionalFormatting>
  <conditionalFormatting sqref="H170:I170">
    <cfRule type="expression" dxfId="1005" priority="1187">
      <formula>Z170=1</formula>
    </cfRule>
  </conditionalFormatting>
  <conditionalFormatting sqref="F170:G170">
    <cfRule type="expression" dxfId="1004" priority="1186">
      <formula>Y170=1</formula>
    </cfRule>
  </conditionalFormatting>
  <conditionalFormatting sqref="J170:K170">
    <cfRule type="expression" dxfId="1003" priority="1185">
      <formula>AA170=1</formula>
    </cfRule>
  </conditionalFormatting>
  <conditionalFormatting sqref="L170:M170">
    <cfRule type="expression" dxfId="1002" priority="1184">
      <formula>AB170=1</formula>
    </cfRule>
  </conditionalFormatting>
  <conditionalFormatting sqref="F173:M173">
    <cfRule type="containsBlanks" dxfId="1001" priority="1183">
      <formula>LEN(TRIM(F173))=0</formula>
    </cfRule>
  </conditionalFormatting>
  <conditionalFormatting sqref="F172:M172">
    <cfRule type="containsBlanks" dxfId="1000" priority="1182">
      <formula>LEN(TRIM(F172))=0</formula>
    </cfRule>
    <cfRule type="colorScale" priority="1181">
      <colorScale>
        <cfvo type="min"/>
        <cfvo type="max"/>
        <color rgb="FFFFEF9C"/>
        <color rgb="FFFF7128"/>
      </colorScale>
    </cfRule>
  </conditionalFormatting>
  <conditionalFormatting sqref="H172:I172">
    <cfRule type="expression" dxfId="999" priority="1180">
      <formula>Z172=1</formula>
    </cfRule>
  </conditionalFormatting>
  <conditionalFormatting sqref="F172:G172">
    <cfRule type="expression" dxfId="998" priority="1179">
      <formula>Y172=1</formula>
    </cfRule>
  </conditionalFormatting>
  <conditionalFormatting sqref="J172:K172">
    <cfRule type="expression" dxfId="997" priority="1178">
      <formula>AA172=1</formula>
    </cfRule>
  </conditionalFormatting>
  <conditionalFormatting sqref="L172:M172">
    <cfRule type="expression" dxfId="996" priority="1177">
      <formula>AB172=1</formula>
    </cfRule>
  </conditionalFormatting>
  <conditionalFormatting sqref="F175:M175">
    <cfRule type="containsBlanks" dxfId="995" priority="1176">
      <formula>LEN(TRIM(F175))=0</formula>
    </cfRule>
  </conditionalFormatting>
  <conditionalFormatting sqref="F174:M174">
    <cfRule type="containsBlanks" dxfId="994" priority="1175">
      <formula>LEN(TRIM(F174))=0</formula>
    </cfRule>
    <cfRule type="colorScale" priority="1174">
      <colorScale>
        <cfvo type="min"/>
        <cfvo type="max"/>
        <color rgb="FFFFEF9C"/>
        <color rgb="FFFF7128"/>
      </colorScale>
    </cfRule>
  </conditionalFormatting>
  <conditionalFormatting sqref="H174:I174">
    <cfRule type="expression" dxfId="993" priority="1173">
      <formula>Z174=1</formula>
    </cfRule>
  </conditionalFormatting>
  <conditionalFormatting sqref="F174:G174">
    <cfRule type="expression" dxfId="992" priority="1172">
      <formula>Y174=1</formula>
    </cfRule>
  </conditionalFormatting>
  <conditionalFormatting sqref="J174:K174">
    <cfRule type="expression" dxfId="991" priority="1171">
      <formula>AA174=1</formula>
    </cfRule>
  </conditionalFormatting>
  <conditionalFormatting sqref="L174:M174">
    <cfRule type="expression" dxfId="990" priority="1170">
      <formula>AB174=1</formula>
    </cfRule>
  </conditionalFormatting>
  <conditionalFormatting sqref="F177:M177">
    <cfRule type="containsBlanks" dxfId="989" priority="1169">
      <formula>LEN(TRIM(F177))=0</formula>
    </cfRule>
  </conditionalFormatting>
  <conditionalFormatting sqref="F176:M176">
    <cfRule type="containsBlanks" dxfId="988" priority="1168">
      <formula>LEN(TRIM(F176))=0</formula>
    </cfRule>
    <cfRule type="colorScale" priority="1167">
      <colorScale>
        <cfvo type="min"/>
        <cfvo type="max"/>
        <color rgb="FFFFEF9C"/>
        <color rgb="FFFF7128"/>
      </colorScale>
    </cfRule>
  </conditionalFormatting>
  <conditionalFormatting sqref="H176:I176">
    <cfRule type="expression" dxfId="987" priority="1166">
      <formula>Z176=1</formula>
    </cfRule>
  </conditionalFormatting>
  <conditionalFormatting sqref="F176:G176">
    <cfRule type="expression" dxfId="986" priority="1165">
      <formula>Y176=1</formula>
    </cfRule>
  </conditionalFormatting>
  <conditionalFormatting sqref="J176:K176">
    <cfRule type="expression" dxfId="985" priority="1164">
      <formula>AA176=1</formula>
    </cfRule>
  </conditionalFormatting>
  <conditionalFormatting sqref="L176:M176">
    <cfRule type="expression" dxfId="984" priority="1163">
      <formula>AB176=1</formula>
    </cfRule>
  </conditionalFormatting>
  <conditionalFormatting sqref="F179:M179">
    <cfRule type="containsBlanks" dxfId="983" priority="1162">
      <formula>LEN(TRIM(F179))=0</formula>
    </cfRule>
  </conditionalFormatting>
  <conditionalFormatting sqref="F178:M178">
    <cfRule type="containsBlanks" dxfId="982" priority="1161">
      <formula>LEN(TRIM(F178))=0</formula>
    </cfRule>
    <cfRule type="colorScale" priority="1160">
      <colorScale>
        <cfvo type="min"/>
        <cfvo type="max"/>
        <color rgb="FFFFEF9C"/>
        <color rgb="FFFF7128"/>
      </colorScale>
    </cfRule>
  </conditionalFormatting>
  <conditionalFormatting sqref="H178:I178">
    <cfRule type="expression" dxfId="981" priority="1159">
      <formula>Z178=1</formula>
    </cfRule>
  </conditionalFormatting>
  <conditionalFormatting sqref="F178:G178">
    <cfRule type="expression" dxfId="980" priority="1158">
      <formula>Y178=1</formula>
    </cfRule>
  </conditionalFormatting>
  <conditionalFormatting sqref="J178:K178">
    <cfRule type="expression" dxfId="979" priority="1157">
      <formula>AA178=1</formula>
    </cfRule>
  </conditionalFormatting>
  <conditionalFormatting sqref="L178:M178">
    <cfRule type="expression" dxfId="978" priority="1156">
      <formula>AB178=1</formula>
    </cfRule>
  </conditionalFormatting>
  <conditionalFormatting sqref="F181:M181">
    <cfRule type="containsBlanks" dxfId="977" priority="1155">
      <formula>LEN(TRIM(F181))=0</formula>
    </cfRule>
  </conditionalFormatting>
  <conditionalFormatting sqref="F180:M180">
    <cfRule type="containsBlanks" dxfId="976" priority="1154">
      <formula>LEN(TRIM(F180))=0</formula>
    </cfRule>
    <cfRule type="colorScale" priority="1153">
      <colorScale>
        <cfvo type="min"/>
        <cfvo type="max"/>
        <color rgb="FFFFEF9C"/>
        <color rgb="FFFF7128"/>
      </colorScale>
    </cfRule>
  </conditionalFormatting>
  <conditionalFormatting sqref="H180:I180">
    <cfRule type="expression" dxfId="975" priority="1152">
      <formula>Z180=1</formula>
    </cfRule>
  </conditionalFormatting>
  <conditionalFormatting sqref="F180:G180">
    <cfRule type="expression" dxfId="974" priority="1151">
      <formula>Y180=1</formula>
    </cfRule>
  </conditionalFormatting>
  <conditionalFormatting sqref="J180:K180">
    <cfRule type="expression" dxfId="973" priority="1150">
      <formula>AA180=1</formula>
    </cfRule>
  </conditionalFormatting>
  <conditionalFormatting sqref="L180:M180">
    <cfRule type="expression" dxfId="972" priority="1149">
      <formula>AB180=1</formula>
    </cfRule>
  </conditionalFormatting>
  <conditionalFormatting sqref="F183:M183">
    <cfRule type="containsBlanks" dxfId="971" priority="1148">
      <formula>LEN(TRIM(F183))=0</formula>
    </cfRule>
  </conditionalFormatting>
  <conditionalFormatting sqref="F182:M182">
    <cfRule type="containsBlanks" dxfId="970" priority="1147">
      <formula>LEN(TRIM(F182))=0</formula>
    </cfRule>
    <cfRule type="colorScale" priority="1146">
      <colorScale>
        <cfvo type="min"/>
        <cfvo type="max"/>
        <color rgb="FFFFEF9C"/>
        <color rgb="FFFF7128"/>
      </colorScale>
    </cfRule>
  </conditionalFormatting>
  <conditionalFormatting sqref="H182:I182">
    <cfRule type="expression" dxfId="969" priority="1145">
      <formula>Z182=1</formula>
    </cfRule>
  </conditionalFormatting>
  <conditionalFormatting sqref="F182:G182">
    <cfRule type="expression" dxfId="968" priority="1144">
      <formula>Y182=1</formula>
    </cfRule>
  </conditionalFormatting>
  <conditionalFormatting sqref="J182:K182">
    <cfRule type="expression" dxfId="967" priority="1143">
      <formula>AA182=1</formula>
    </cfRule>
  </conditionalFormatting>
  <conditionalFormatting sqref="L182:M182">
    <cfRule type="expression" dxfId="966" priority="1142">
      <formula>AB182=1</formula>
    </cfRule>
  </conditionalFormatting>
  <conditionalFormatting sqref="F185:M185">
    <cfRule type="containsBlanks" dxfId="965" priority="1141">
      <formula>LEN(TRIM(F185))=0</formula>
    </cfRule>
  </conditionalFormatting>
  <conditionalFormatting sqref="F184:M184">
    <cfRule type="containsBlanks" dxfId="964" priority="1140">
      <formula>LEN(TRIM(F184))=0</formula>
    </cfRule>
    <cfRule type="colorScale" priority="1139">
      <colorScale>
        <cfvo type="min"/>
        <cfvo type="max"/>
        <color rgb="FFFFEF9C"/>
        <color rgb="FFFF7128"/>
      </colorScale>
    </cfRule>
  </conditionalFormatting>
  <conditionalFormatting sqref="H184:I184">
    <cfRule type="expression" dxfId="963" priority="1138">
      <formula>Z184=1</formula>
    </cfRule>
  </conditionalFormatting>
  <conditionalFormatting sqref="F184:G184">
    <cfRule type="expression" dxfId="962" priority="1137">
      <formula>Y184=1</formula>
    </cfRule>
  </conditionalFormatting>
  <conditionalFormatting sqref="J184:K184">
    <cfRule type="expression" dxfId="961" priority="1136">
      <formula>AA184=1</formula>
    </cfRule>
  </conditionalFormatting>
  <conditionalFormatting sqref="L184:M184">
    <cfRule type="expression" dxfId="960" priority="1135">
      <formula>AB184=1</formula>
    </cfRule>
  </conditionalFormatting>
  <conditionalFormatting sqref="F187:M187">
    <cfRule type="containsBlanks" dxfId="959" priority="1134">
      <formula>LEN(TRIM(F187))=0</formula>
    </cfRule>
  </conditionalFormatting>
  <conditionalFormatting sqref="F186:M186">
    <cfRule type="containsBlanks" dxfId="958" priority="1133">
      <formula>LEN(TRIM(F186))=0</formula>
    </cfRule>
    <cfRule type="colorScale" priority="1132">
      <colorScale>
        <cfvo type="min"/>
        <cfvo type="max"/>
        <color rgb="FFFFEF9C"/>
        <color rgb="FFFF7128"/>
      </colorScale>
    </cfRule>
  </conditionalFormatting>
  <conditionalFormatting sqref="H186:I186">
    <cfRule type="expression" dxfId="957" priority="1131">
      <formula>Z186=1</formula>
    </cfRule>
  </conditionalFormatting>
  <conditionalFormatting sqref="F186:G186">
    <cfRule type="expression" dxfId="956" priority="1130">
      <formula>Y186=1</formula>
    </cfRule>
  </conditionalFormatting>
  <conditionalFormatting sqref="J186:K186">
    <cfRule type="expression" dxfId="955" priority="1129">
      <formula>AA186=1</formula>
    </cfRule>
  </conditionalFormatting>
  <conditionalFormatting sqref="L186:M186">
    <cfRule type="expression" dxfId="954" priority="1128">
      <formula>AB186=1</formula>
    </cfRule>
  </conditionalFormatting>
  <conditionalFormatting sqref="F189:M189">
    <cfRule type="containsBlanks" dxfId="953" priority="1127">
      <formula>LEN(TRIM(F189))=0</formula>
    </cfRule>
  </conditionalFormatting>
  <conditionalFormatting sqref="F188:M188">
    <cfRule type="containsBlanks" dxfId="952" priority="1126">
      <formula>LEN(TRIM(F188))=0</formula>
    </cfRule>
    <cfRule type="colorScale" priority="1125">
      <colorScale>
        <cfvo type="min"/>
        <cfvo type="max"/>
        <color rgb="FFFFEF9C"/>
        <color rgb="FFFF7128"/>
      </colorScale>
    </cfRule>
  </conditionalFormatting>
  <conditionalFormatting sqref="H188:I188">
    <cfRule type="expression" dxfId="951" priority="1124">
      <formula>Z188=1</formula>
    </cfRule>
  </conditionalFormatting>
  <conditionalFormatting sqref="F188:G188">
    <cfRule type="expression" dxfId="950" priority="1123">
      <formula>Y188=1</formula>
    </cfRule>
  </conditionalFormatting>
  <conditionalFormatting sqref="J188:K188">
    <cfRule type="expression" dxfId="949" priority="1122">
      <formula>AA188=1</formula>
    </cfRule>
  </conditionalFormatting>
  <conditionalFormatting sqref="L188:M188">
    <cfRule type="expression" dxfId="948" priority="1121">
      <formula>AB188=1</formula>
    </cfRule>
  </conditionalFormatting>
  <conditionalFormatting sqref="F191:M191">
    <cfRule type="containsBlanks" dxfId="947" priority="1120">
      <formula>LEN(TRIM(F191))=0</formula>
    </cfRule>
  </conditionalFormatting>
  <conditionalFormatting sqref="F190:M190">
    <cfRule type="containsBlanks" dxfId="946" priority="1119">
      <formula>LEN(TRIM(F190))=0</formula>
    </cfRule>
    <cfRule type="colorScale" priority="1118">
      <colorScale>
        <cfvo type="min"/>
        <cfvo type="max"/>
        <color rgb="FFFFEF9C"/>
        <color rgb="FFFF7128"/>
      </colorScale>
    </cfRule>
  </conditionalFormatting>
  <conditionalFormatting sqref="H190:I190">
    <cfRule type="expression" dxfId="945" priority="1117">
      <formula>Z190=1</formula>
    </cfRule>
  </conditionalFormatting>
  <conditionalFormatting sqref="F190:G190">
    <cfRule type="expression" dxfId="944" priority="1116">
      <formula>Y190=1</formula>
    </cfRule>
  </conditionalFormatting>
  <conditionalFormatting sqref="J190:K190">
    <cfRule type="expression" dxfId="943" priority="1115">
      <formula>AA190=1</formula>
    </cfRule>
  </conditionalFormatting>
  <conditionalFormatting sqref="L190:M190">
    <cfRule type="expression" dxfId="942" priority="1114">
      <formula>AB190=1</formula>
    </cfRule>
  </conditionalFormatting>
  <conditionalFormatting sqref="F193:M193">
    <cfRule type="containsBlanks" dxfId="941" priority="1113">
      <formula>LEN(TRIM(F193))=0</formula>
    </cfRule>
  </conditionalFormatting>
  <conditionalFormatting sqref="F192:M192">
    <cfRule type="containsBlanks" dxfId="940" priority="1112">
      <formula>LEN(TRIM(F192))=0</formula>
    </cfRule>
    <cfRule type="colorScale" priority="1111">
      <colorScale>
        <cfvo type="min"/>
        <cfvo type="max"/>
        <color rgb="FFFFEF9C"/>
        <color rgb="FFFF7128"/>
      </colorScale>
    </cfRule>
  </conditionalFormatting>
  <conditionalFormatting sqref="H192:I192">
    <cfRule type="expression" dxfId="939" priority="1110">
      <formula>Z192=1</formula>
    </cfRule>
  </conditionalFormatting>
  <conditionalFormatting sqref="F192:G192">
    <cfRule type="expression" dxfId="938" priority="1109">
      <formula>Y192=1</formula>
    </cfRule>
  </conditionalFormatting>
  <conditionalFormatting sqref="J192:K192">
    <cfRule type="expression" dxfId="937" priority="1108">
      <formula>AA192=1</formula>
    </cfRule>
  </conditionalFormatting>
  <conditionalFormatting sqref="L192:M192">
    <cfRule type="expression" dxfId="936" priority="1107">
      <formula>AB192=1</formula>
    </cfRule>
  </conditionalFormatting>
  <conditionalFormatting sqref="F195:M195">
    <cfRule type="containsBlanks" dxfId="935" priority="1106">
      <formula>LEN(TRIM(F195))=0</formula>
    </cfRule>
  </conditionalFormatting>
  <conditionalFormatting sqref="F194:M194">
    <cfRule type="containsBlanks" dxfId="934" priority="1105">
      <formula>LEN(TRIM(F194))=0</formula>
    </cfRule>
    <cfRule type="colorScale" priority="1104">
      <colorScale>
        <cfvo type="min"/>
        <cfvo type="max"/>
        <color rgb="FFFFEF9C"/>
        <color rgb="FFFF7128"/>
      </colorScale>
    </cfRule>
  </conditionalFormatting>
  <conditionalFormatting sqref="H194:I194">
    <cfRule type="expression" dxfId="933" priority="1103">
      <formula>Z194=1</formula>
    </cfRule>
  </conditionalFormatting>
  <conditionalFormatting sqref="F194:G194">
    <cfRule type="expression" dxfId="932" priority="1102">
      <formula>Y194=1</formula>
    </cfRule>
  </conditionalFormatting>
  <conditionalFormatting sqref="J194:K194">
    <cfRule type="expression" dxfId="931" priority="1101">
      <formula>AA194=1</formula>
    </cfRule>
  </conditionalFormatting>
  <conditionalFormatting sqref="L194:M194">
    <cfRule type="expression" dxfId="930" priority="1100">
      <formula>AB194=1</formula>
    </cfRule>
  </conditionalFormatting>
  <conditionalFormatting sqref="F197:M197">
    <cfRule type="containsBlanks" dxfId="929" priority="1099">
      <formula>LEN(TRIM(F197))=0</formula>
    </cfRule>
  </conditionalFormatting>
  <conditionalFormatting sqref="F196:M196">
    <cfRule type="containsBlanks" dxfId="928" priority="1098">
      <formula>LEN(TRIM(F196))=0</formula>
    </cfRule>
    <cfRule type="colorScale" priority="1097">
      <colorScale>
        <cfvo type="min"/>
        <cfvo type="max"/>
        <color rgb="FFFFEF9C"/>
        <color rgb="FFFF7128"/>
      </colorScale>
    </cfRule>
  </conditionalFormatting>
  <conditionalFormatting sqref="H196:I196">
    <cfRule type="expression" dxfId="927" priority="1096">
      <formula>Z196=1</formula>
    </cfRule>
  </conditionalFormatting>
  <conditionalFormatting sqref="F196:G196">
    <cfRule type="expression" dxfId="926" priority="1095">
      <formula>Y196=1</formula>
    </cfRule>
  </conditionalFormatting>
  <conditionalFormatting sqref="J196:K196">
    <cfRule type="expression" dxfId="925" priority="1094">
      <formula>AA196=1</formula>
    </cfRule>
  </conditionalFormatting>
  <conditionalFormatting sqref="L196:M196">
    <cfRule type="expression" dxfId="924" priority="1093">
      <formula>AB196=1</formula>
    </cfRule>
  </conditionalFormatting>
  <conditionalFormatting sqref="F199:M199">
    <cfRule type="containsBlanks" dxfId="923" priority="1092">
      <formula>LEN(TRIM(F199))=0</formula>
    </cfRule>
  </conditionalFormatting>
  <conditionalFormatting sqref="F198:M198">
    <cfRule type="containsBlanks" dxfId="922" priority="1091">
      <formula>LEN(TRIM(F198))=0</formula>
    </cfRule>
    <cfRule type="colorScale" priority="1090">
      <colorScale>
        <cfvo type="min"/>
        <cfvo type="max"/>
        <color rgb="FFFFEF9C"/>
        <color rgb="FFFF7128"/>
      </colorScale>
    </cfRule>
  </conditionalFormatting>
  <conditionalFormatting sqref="H198:I198">
    <cfRule type="expression" dxfId="921" priority="1089">
      <formula>Z198=1</formula>
    </cfRule>
  </conditionalFormatting>
  <conditionalFormatting sqref="F198:G198">
    <cfRule type="expression" dxfId="920" priority="1088">
      <formula>Y198=1</formula>
    </cfRule>
  </conditionalFormatting>
  <conditionalFormatting sqref="J198:K198">
    <cfRule type="expression" dxfId="919" priority="1087">
      <formula>AA198=1</formula>
    </cfRule>
  </conditionalFormatting>
  <conditionalFormatting sqref="L198:M198">
    <cfRule type="expression" dxfId="918" priority="1086">
      <formula>AB198=1</formula>
    </cfRule>
  </conditionalFormatting>
  <conditionalFormatting sqref="F201:M201">
    <cfRule type="containsBlanks" dxfId="917" priority="1085">
      <formula>LEN(TRIM(F201))=0</formula>
    </cfRule>
  </conditionalFormatting>
  <conditionalFormatting sqref="F200:M200">
    <cfRule type="containsBlanks" dxfId="916" priority="1084">
      <formula>LEN(TRIM(F200))=0</formula>
    </cfRule>
    <cfRule type="colorScale" priority="1083">
      <colorScale>
        <cfvo type="min"/>
        <cfvo type="max"/>
        <color rgb="FFFFEF9C"/>
        <color rgb="FFFF7128"/>
      </colorScale>
    </cfRule>
  </conditionalFormatting>
  <conditionalFormatting sqref="H200:I200">
    <cfRule type="expression" dxfId="915" priority="1082">
      <formula>Z200=1</formula>
    </cfRule>
  </conditionalFormatting>
  <conditionalFormatting sqref="F200:G200">
    <cfRule type="expression" dxfId="914" priority="1081">
      <formula>Y200=1</formula>
    </cfRule>
  </conditionalFormatting>
  <conditionalFormatting sqref="J200:K200">
    <cfRule type="expression" dxfId="913" priority="1080">
      <formula>AA200=1</formula>
    </cfRule>
  </conditionalFormatting>
  <conditionalFormatting sqref="L200:M200">
    <cfRule type="expression" dxfId="912" priority="1079">
      <formula>AB200=1</formula>
    </cfRule>
  </conditionalFormatting>
  <conditionalFormatting sqref="F203:M203">
    <cfRule type="containsBlanks" dxfId="911" priority="1078">
      <formula>LEN(TRIM(F203))=0</formula>
    </cfRule>
  </conditionalFormatting>
  <conditionalFormatting sqref="F202:M202">
    <cfRule type="containsBlanks" dxfId="910" priority="1077">
      <formula>LEN(TRIM(F202))=0</formula>
    </cfRule>
    <cfRule type="colorScale" priority="1076">
      <colorScale>
        <cfvo type="min"/>
        <cfvo type="max"/>
        <color rgb="FFFFEF9C"/>
        <color rgb="FFFF7128"/>
      </colorScale>
    </cfRule>
  </conditionalFormatting>
  <conditionalFormatting sqref="H202:I202">
    <cfRule type="expression" dxfId="909" priority="1075">
      <formula>Z202=1</formula>
    </cfRule>
  </conditionalFormatting>
  <conditionalFormatting sqref="F202:G202">
    <cfRule type="expression" dxfId="908" priority="1074">
      <formula>Y202=1</formula>
    </cfRule>
  </conditionalFormatting>
  <conditionalFormatting sqref="J202:K202">
    <cfRule type="expression" dxfId="907" priority="1073">
      <formula>AA202=1</formula>
    </cfRule>
  </conditionalFormatting>
  <conditionalFormatting sqref="L202:M202">
    <cfRule type="expression" dxfId="906" priority="1072">
      <formula>AB202=1</formula>
    </cfRule>
  </conditionalFormatting>
  <conditionalFormatting sqref="F205:M205">
    <cfRule type="containsBlanks" dxfId="905" priority="1071">
      <formula>LEN(TRIM(F205))=0</formula>
    </cfRule>
  </conditionalFormatting>
  <conditionalFormatting sqref="F204:M204">
    <cfRule type="containsBlanks" dxfId="904" priority="1070">
      <formula>LEN(TRIM(F204))=0</formula>
    </cfRule>
    <cfRule type="colorScale" priority="1069">
      <colorScale>
        <cfvo type="min"/>
        <cfvo type="max"/>
        <color rgb="FFFFEF9C"/>
        <color rgb="FFFF7128"/>
      </colorScale>
    </cfRule>
  </conditionalFormatting>
  <conditionalFormatting sqref="H204:I204">
    <cfRule type="expression" dxfId="903" priority="1068">
      <formula>Z204=1</formula>
    </cfRule>
  </conditionalFormatting>
  <conditionalFormatting sqref="F204:G204">
    <cfRule type="expression" dxfId="902" priority="1067">
      <formula>Y204=1</formula>
    </cfRule>
  </conditionalFormatting>
  <conditionalFormatting sqref="J204:K204">
    <cfRule type="expression" dxfId="901" priority="1066">
      <formula>AA204=1</formula>
    </cfRule>
  </conditionalFormatting>
  <conditionalFormatting sqref="L204:M204">
    <cfRule type="expression" dxfId="900" priority="1065">
      <formula>AB204=1</formula>
    </cfRule>
  </conditionalFormatting>
  <conditionalFormatting sqref="F207:M207">
    <cfRule type="containsBlanks" dxfId="899" priority="1064">
      <formula>LEN(TRIM(F207))=0</formula>
    </cfRule>
  </conditionalFormatting>
  <conditionalFormatting sqref="F206:M206">
    <cfRule type="containsBlanks" dxfId="898" priority="1063">
      <formula>LEN(TRIM(F206))=0</formula>
    </cfRule>
    <cfRule type="colorScale" priority="1062">
      <colorScale>
        <cfvo type="min"/>
        <cfvo type="max"/>
        <color rgb="FFFFEF9C"/>
        <color rgb="FFFF7128"/>
      </colorScale>
    </cfRule>
  </conditionalFormatting>
  <conditionalFormatting sqref="H206:I206">
    <cfRule type="expression" dxfId="897" priority="1061">
      <formula>Z206=1</formula>
    </cfRule>
  </conditionalFormatting>
  <conditionalFormatting sqref="F206:G206">
    <cfRule type="expression" dxfId="896" priority="1060">
      <formula>Y206=1</formula>
    </cfRule>
  </conditionalFormatting>
  <conditionalFormatting sqref="J206:K206">
    <cfRule type="expression" dxfId="895" priority="1059">
      <formula>AA206=1</formula>
    </cfRule>
  </conditionalFormatting>
  <conditionalFormatting sqref="L206:M206">
    <cfRule type="expression" dxfId="894" priority="1058">
      <formula>AB206=1</formula>
    </cfRule>
  </conditionalFormatting>
  <conditionalFormatting sqref="F209:M209">
    <cfRule type="containsBlanks" dxfId="893" priority="1057">
      <formula>LEN(TRIM(F209))=0</formula>
    </cfRule>
  </conditionalFormatting>
  <conditionalFormatting sqref="F208:M208">
    <cfRule type="containsBlanks" dxfId="892" priority="1056">
      <formula>LEN(TRIM(F208))=0</formula>
    </cfRule>
    <cfRule type="colorScale" priority="1055">
      <colorScale>
        <cfvo type="min"/>
        <cfvo type="max"/>
        <color rgb="FFFFEF9C"/>
        <color rgb="FFFF7128"/>
      </colorScale>
    </cfRule>
  </conditionalFormatting>
  <conditionalFormatting sqref="H208:I208">
    <cfRule type="expression" dxfId="891" priority="1054">
      <formula>Z208=1</formula>
    </cfRule>
  </conditionalFormatting>
  <conditionalFormatting sqref="F208:G208">
    <cfRule type="expression" dxfId="890" priority="1053">
      <formula>Y208=1</formula>
    </cfRule>
  </conditionalFormatting>
  <conditionalFormatting sqref="J208:K208">
    <cfRule type="expression" dxfId="889" priority="1052">
      <formula>AA208=1</formula>
    </cfRule>
  </conditionalFormatting>
  <conditionalFormatting sqref="L208:M208">
    <cfRule type="expression" dxfId="888" priority="1051">
      <formula>AB208=1</formula>
    </cfRule>
  </conditionalFormatting>
  <conditionalFormatting sqref="F211:M211">
    <cfRule type="containsBlanks" dxfId="887" priority="1050">
      <formula>LEN(TRIM(F211))=0</formula>
    </cfRule>
  </conditionalFormatting>
  <conditionalFormatting sqref="F210:M210">
    <cfRule type="containsBlanks" dxfId="886" priority="1049">
      <formula>LEN(TRIM(F210))=0</formula>
    </cfRule>
    <cfRule type="colorScale" priority="1048">
      <colorScale>
        <cfvo type="min"/>
        <cfvo type="max"/>
        <color rgb="FFFFEF9C"/>
        <color rgb="FFFF7128"/>
      </colorScale>
    </cfRule>
  </conditionalFormatting>
  <conditionalFormatting sqref="H210:I210">
    <cfRule type="expression" dxfId="885" priority="1047">
      <formula>Z210=1</formula>
    </cfRule>
  </conditionalFormatting>
  <conditionalFormatting sqref="F210:G210">
    <cfRule type="expression" dxfId="884" priority="1046">
      <formula>Y210=1</formula>
    </cfRule>
  </conditionalFormatting>
  <conditionalFormatting sqref="J210:K210">
    <cfRule type="expression" dxfId="883" priority="1045">
      <formula>AA210=1</formula>
    </cfRule>
  </conditionalFormatting>
  <conditionalFormatting sqref="L210:M210">
    <cfRule type="expression" dxfId="882" priority="1044">
      <formula>AB210=1</formula>
    </cfRule>
  </conditionalFormatting>
  <conditionalFormatting sqref="F213:M213">
    <cfRule type="containsBlanks" dxfId="881" priority="1043">
      <formula>LEN(TRIM(F213))=0</formula>
    </cfRule>
  </conditionalFormatting>
  <conditionalFormatting sqref="F212:M212">
    <cfRule type="containsBlanks" dxfId="880" priority="1042">
      <formula>LEN(TRIM(F212))=0</formula>
    </cfRule>
    <cfRule type="colorScale" priority="1041">
      <colorScale>
        <cfvo type="min"/>
        <cfvo type="max"/>
        <color rgb="FFFFEF9C"/>
        <color rgb="FFFF7128"/>
      </colorScale>
    </cfRule>
  </conditionalFormatting>
  <conditionalFormatting sqref="H212:I212">
    <cfRule type="expression" dxfId="879" priority="1040">
      <formula>Z212=1</formula>
    </cfRule>
  </conditionalFormatting>
  <conditionalFormatting sqref="F212:G212">
    <cfRule type="expression" dxfId="878" priority="1039">
      <formula>Y212=1</formula>
    </cfRule>
  </conditionalFormatting>
  <conditionalFormatting sqref="J212:K212">
    <cfRule type="expression" dxfId="877" priority="1038">
      <formula>AA212=1</formula>
    </cfRule>
  </conditionalFormatting>
  <conditionalFormatting sqref="L212:M212">
    <cfRule type="expression" dxfId="876" priority="1037">
      <formula>AB212=1</formula>
    </cfRule>
  </conditionalFormatting>
  <conditionalFormatting sqref="F215:M215">
    <cfRule type="containsBlanks" dxfId="875" priority="1036">
      <formula>LEN(TRIM(F215))=0</formula>
    </cfRule>
  </conditionalFormatting>
  <conditionalFormatting sqref="F214:M214">
    <cfRule type="containsBlanks" dxfId="874" priority="1035">
      <formula>LEN(TRIM(F214))=0</formula>
    </cfRule>
    <cfRule type="colorScale" priority="1034">
      <colorScale>
        <cfvo type="min"/>
        <cfvo type="max"/>
        <color rgb="FFFFEF9C"/>
        <color rgb="FFFF7128"/>
      </colorScale>
    </cfRule>
  </conditionalFormatting>
  <conditionalFormatting sqref="H214:I214">
    <cfRule type="expression" dxfId="873" priority="1033">
      <formula>Z214=1</formula>
    </cfRule>
  </conditionalFormatting>
  <conditionalFormatting sqref="F214:G214">
    <cfRule type="expression" dxfId="872" priority="1032">
      <formula>Y214=1</formula>
    </cfRule>
  </conditionalFormatting>
  <conditionalFormatting sqref="J214:K214">
    <cfRule type="expression" dxfId="871" priority="1031">
      <formula>AA214=1</formula>
    </cfRule>
  </conditionalFormatting>
  <conditionalFormatting sqref="L214:M214">
    <cfRule type="expression" dxfId="870" priority="1030">
      <formula>AB214=1</formula>
    </cfRule>
  </conditionalFormatting>
  <conditionalFormatting sqref="F217:M217">
    <cfRule type="containsBlanks" dxfId="869" priority="1029">
      <formula>LEN(TRIM(F217))=0</formula>
    </cfRule>
  </conditionalFormatting>
  <conditionalFormatting sqref="F216:M216">
    <cfRule type="containsBlanks" dxfId="868" priority="1028">
      <formula>LEN(TRIM(F216))=0</formula>
    </cfRule>
    <cfRule type="colorScale" priority="1027">
      <colorScale>
        <cfvo type="min"/>
        <cfvo type="max"/>
        <color rgb="FFFFEF9C"/>
        <color rgb="FFFF7128"/>
      </colorScale>
    </cfRule>
  </conditionalFormatting>
  <conditionalFormatting sqref="H216:I216">
    <cfRule type="expression" dxfId="867" priority="1026">
      <formula>Z216=1</formula>
    </cfRule>
  </conditionalFormatting>
  <conditionalFormatting sqref="F216:G216">
    <cfRule type="expression" dxfId="866" priority="1025">
      <formula>Y216=1</formula>
    </cfRule>
  </conditionalFormatting>
  <conditionalFormatting sqref="J216:K216">
    <cfRule type="expression" dxfId="865" priority="1024">
      <formula>AA216=1</formula>
    </cfRule>
  </conditionalFormatting>
  <conditionalFormatting sqref="L216:M216">
    <cfRule type="expression" dxfId="864" priority="1023">
      <formula>AB216=1</formula>
    </cfRule>
  </conditionalFormatting>
  <conditionalFormatting sqref="F219:M219">
    <cfRule type="containsBlanks" dxfId="863" priority="1022">
      <formula>LEN(TRIM(F219))=0</formula>
    </cfRule>
  </conditionalFormatting>
  <conditionalFormatting sqref="F218:M218">
    <cfRule type="containsBlanks" dxfId="862" priority="1021">
      <formula>LEN(TRIM(F218))=0</formula>
    </cfRule>
    <cfRule type="colorScale" priority="1020">
      <colorScale>
        <cfvo type="min"/>
        <cfvo type="max"/>
        <color rgb="FFFFEF9C"/>
        <color rgb="FFFF7128"/>
      </colorScale>
    </cfRule>
  </conditionalFormatting>
  <conditionalFormatting sqref="H218:I218">
    <cfRule type="expression" dxfId="861" priority="1019">
      <formula>Z218=1</formula>
    </cfRule>
  </conditionalFormatting>
  <conditionalFormatting sqref="F218:G218">
    <cfRule type="expression" dxfId="860" priority="1018">
      <formula>Y218=1</formula>
    </cfRule>
  </conditionalFormatting>
  <conditionalFormatting sqref="J218:K218">
    <cfRule type="expression" dxfId="859" priority="1017">
      <formula>AA218=1</formula>
    </cfRule>
  </conditionalFormatting>
  <conditionalFormatting sqref="L218:M218">
    <cfRule type="expression" dxfId="858" priority="1016">
      <formula>AB218=1</formula>
    </cfRule>
  </conditionalFormatting>
  <conditionalFormatting sqref="F221:M221">
    <cfRule type="containsBlanks" dxfId="857" priority="1015">
      <formula>LEN(TRIM(F221))=0</formula>
    </cfRule>
  </conditionalFormatting>
  <conditionalFormatting sqref="F220:M220">
    <cfRule type="containsBlanks" dxfId="856" priority="1014">
      <formula>LEN(TRIM(F220))=0</formula>
    </cfRule>
    <cfRule type="colorScale" priority="1013">
      <colorScale>
        <cfvo type="min"/>
        <cfvo type="max"/>
        <color rgb="FFFFEF9C"/>
        <color rgb="FFFF7128"/>
      </colorScale>
    </cfRule>
  </conditionalFormatting>
  <conditionalFormatting sqref="H220:I220">
    <cfRule type="expression" dxfId="855" priority="1012">
      <formula>Z220=1</formula>
    </cfRule>
  </conditionalFormatting>
  <conditionalFormatting sqref="F220:G220">
    <cfRule type="expression" dxfId="854" priority="1011">
      <formula>Y220=1</formula>
    </cfRule>
  </conditionalFormatting>
  <conditionalFormatting sqref="J220:K220">
    <cfRule type="expression" dxfId="853" priority="1010">
      <formula>AA220=1</formula>
    </cfRule>
  </conditionalFormatting>
  <conditionalFormatting sqref="L220:M220">
    <cfRule type="expression" dxfId="852" priority="1009">
      <formula>AB220=1</formula>
    </cfRule>
  </conditionalFormatting>
  <conditionalFormatting sqref="F223:M223">
    <cfRule type="containsBlanks" dxfId="851" priority="1008">
      <formula>LEN(TRIM(F223))=0</formula>
    </cfRule>
  </conditionalFormatting>
  <conditionalFormatting sqref="F222:M222">
    <cfRule type="containsBlanks" dxfId="850" priority="1007">
      <formula>LEN(TRIM(F222))=0</formula>
    </cfRule>
    <cfRule type="colorScale" priority="1006">
      <colorScale>
        <cfvo type="min"/>
        <cfvo type="max"/>
        <color rgb="FFFFEF9C"/>
        <color rgb="FFFF7128"/>
      </colorScale>
    </cfRule>
  </conditionalFormatting>
  <conditionalFormatting sqref="H222:I222">
    <cfRule type="expression" dxfId="849" priority="1005">
      <formula>Z222=1</formula>
    </cfRule>
  </conditionalFormatting>
  <conditionalFormatting sqref="F222:G222">
    <cfRule type="expression" dxfId="848" priority="1004">
      <formula>Y222=1</formula>
    </cfRule>
  </conditionalFormatting>
  <conditionalFormatting sqref="J222:K222">
    <cfRule type="expression" dxfId="847" priority="1003">
      <formula>AA222=1</formula>
    </cfRule>
  </conditionalFormatting>
  <conditionalFormatting sqref="L222:M222">
    <cfRule type="expression" dxfId="846" priority="1002">
      <formula>AB222=1</formula>
    </cfRule>
  </conditionalFormatting>
  <conditionalFormatting sqref="F225:M225">
    <cfRule type="containsBlanks" dxfId="845" priority="1001">
      <formula>LEN(TRIM(F225))=0</formula>
    </cfRule>
  </conditionalFormatting>
  <conditionalFormatting sqref="F224:M224">
    <cfRule type="containsBlanks" dxfId="844" priority="1000">
      <formula>LEN(TRIM(F224))=0</formula>
    </cfRule>
    <cfRule type="colorScale" priority="999">
      <colorScale>
        <cfvo type="min"/>
        <cfvo type="max"/>
        <color rgb="FFFFEF9C"/>
        <color rgb="FFFF7128"/>
      </colorScale>
    </cfRule>
  </conditionalFormatting>
  <conditionalFormatting sqref="H224:I224">
    <cfRule type="expression" dxfId="843" priority="998">
      <formula>Z224=1</formula>
    </cfRule>
  </conditionalFormatting>
  <conditionalFormatting sqref="F224:G224">
    <cfRule type="expression" dxfId="842" priority="997">
      <formula>Y224=1</formula>
    </cfRule>
  </conditionalFormatting>
  <conditionalFormatting sqref="J224:K224">
    <cfRule type="expression" dxfId="841" priority="996">
      <formula>AA224=1</formula>
    </cfRule>
  </conditionalFormatting>
  <conditionalFormatting sqref="L224:M224">
    <cfRule type="expression" dxfId="840" priority="995">
      <formula>AB224=1</formula>
    </cfRule>
  </conditionalFormatting>
  <conditionalFormatting sqref="F227:M227">
    <cfRule type="containsBlanks" dxfId="839" priority="994">
      <formula>LEN(TRIM(F227))=0</formula>
    </cfRule>
  </conditionalFormatting>
  <conditionalFormatting sqref="F226:M226">
    <cfRule type="containsBlanks" dxfId="838" priority="993">
      <formula>LEN(TRIM(F226))=0</formula>
    </cfRule>
    <cfRule type="colorScale" priority="992">
      <colorScale>
        <cfvo type="min"/>
        <cfvo type="max"/>
        <color rgb="FFFFEF9C"/>
        <color rgb="FFFF7128"/>
      </colorScale>
    </cfRule>
  </conditionalFormatting>
  <conditionalFormatting sqref="H226:I226">
    <cfRule type="expression" dxfId="837" priority="991">
      <formula>Z226=1</formula>
    </cfRule>
  </conditionalFormatting>
  <conditionalFormatting sqref="F226:G226">
    <cfRule type="expression" dxfId="836" priority="990">
      <formula>Y226=1</formula>
    </cfRule>
  </conditionalFormatting>
  <conditionalFormatting sqref="J226:K226">
    <cfRule type="expression" dxfId="835" priority="989">
      <formula>AA226=1</formula>
    </cfRule>
  </conditionalFormatting>
  <conditionalFormatting sqref="L226:M226">
    <cfRule type="expression" dxfId="834" priority="988">
      <formula>AB226=1</formula>
    </cfRule>
  </conditionalFormatting>
  <conditionalFormatting sqref="F229:M229">
    <cfRule type="containsBlanks" dxfId="833" priority="987">
      <formula>LEN(TRIM(F229))=0</formula>
    </cfRule>
  </conditionalFormatting>
  <conditionalFormatting sqref="F228:M228">
    <cfRule type="containsBlanks" dxfId="832" priority="986">
      <formula>LEN(TRIM(F228))=0</formula>
    </cfRule>
    <cfRule type="colorScale" priority="985">
      <colorScale>
        <cfvo type="min"/>
        <cfvo type="max"/>
        <color rgb="FFFFEF9C"/>
        <color rgb="FFFF7128"/>
      </colorScale>
    </cfRule>
  </conditionalFormatting>
  <conditionalFormatting sqref="H228:I228">
    <cfRule type="expression" dxfId="831" priority="984">
      <formula>Z228=1</formula>
    </cfRule>
  </conditionalFormatting>
  <conditionalFormatting sqref="F228:G228">
    <cfRule type="expression" dxfId="830" priority="983">
      <formula>Y228=1</formula>
    </cfRule>
  </conditionalFormatting>
  <conditionalFormatting sqref="J228:K228">
    <cfRule type="expression" dxfId="829" priority="982">
      <formula>AA228=1</formula>
    </cfRule>
  </conditionalFormatting>
  <conditionalFormatting sqref="L228:M228">
    <cfRule type="expression" dxfId="828" priority="981">
      <formula>AB228=1</formula>
    </cfRule>
  </conditionalFormatting>
  <conditionalFormatting sqref="F231:M231">
    <cfRule type="containsBlanks" dxfId="827" priority="980">
      <formula>LEN(TRIM(F231))=0</formula>
    </cfRule>
  </conditionalFormatting>
  <conditionalFormatting sqref="F230:M230">
    <cfRule type="containsBlanks" dxfId="826" priority="979">
      <formula>LEN(TRIM(F230))=0</formula>
    </cfRule>
    <cfRule type="colorScale" priority="978">
      <colorScale>
        <cfvo type="min"/>
        <cfvo type="max"/>
        <color rgb="FFFFEF9C"/>
        <color rgb="FFFF7128"/>
      </colorScale>
    </cfRule>
  </conditionalFormatting>
  <conditionalFormatting sqref="H230:I230">
    <cfRule type="expression" dxfId="825" priority="977">
      <formula>Z230=1</formula>
    </cfRule>
  </conditionalFormatting>
  <conditionalFormatting sqref="F230:G230">
    <cfRule type="expression" dxfId="824" priority="976">
      <formula>Y230=1</formula>
    </cfRule>
  </conditionalFormatting>
  <conditionalFormatting sqref="J230:K230">
    <cfRule type="expression" dxfId="823" priority="975">
      <formula>AA230=1</formula>
    </cfRule>
  </conditionalFormatting>
  <conditionalFormatting sqref="L230:M230">
    <cfRule type="expression" dxfId="822" priority="974">
      <formula>AB230=1</formula>
    </cfRule>
  </conditionalFormatting>
  <conditionalFormatting sqref="F233:M233">
    <cfRule type="containsBlanks" dxfId="821" priority="973">
      <formula>LEN(TRIM(F233))=0</formula>
    </cfRule>
  </conditionalFormatting>
  <conditionalFormatting sqref="F232:M232">
    <cfRule type="containsBlanks" dxfId="820" priority="972">
      <formula>LEN(TRIM(F232))=0</formula>
    </cfRule>
    <cfRule type="colorScale" priority="971">
      <colorScale>
        <cfvo type="min"/>
        <cfvo type="max"/>
        <color rgb="FFFFEF9C"/>
        <color rgb="FFFF7128"/>
      </colorScale>
    </cfRule>
  </conditionalFormatting>
  <conditionalFormatting sqref="H232:I232">
    <cfRule type="expression" dxfId="819" priority="970">
      <formula>Z232=1</formula>
    </cfRule>
  </conditionalFormatting>
  <conditionalFormatting sqref="F232:G232">
    <cfRule type="expression" dxfId="818" priority="969">
      <formula>Y232=1</formula>
    </cfRule>
  </conditionalFormatting>
  <conditionalFormatting sqref="J232:K232">
    <cfRule type="expression" dxfId="817" priority="968">
      <formula>AA232=1</formula>
    </cfRule>
  </conditionalFormatting>
  <conditionalFormatting sqref="L232:M232">
    <cfRule type="expression" dxfId="816" priority="967">
      <formula>AB232=1</formula>
    </cfRule>
  </conditionalFormatting>
  <conditionalFormatting sqref="F235:M235">
    <cfRule type="containsBlanks" dxfId="815" priority="966">
      <formula>LEN(TRIM(F235))=0</formula>
    </cfRule>
  </conditionalFormatting>
  <conditionalFormatting sqref="F234:M234">
    <cfRule type="containsBlanks" dxfId="814" priority="965">
      <formula>LEN(TRIM(F234))=0</formula>
    </cfRule>
    <cfRule type="colorScale" priority="964">
      <colorScale>
        <cfvo type="min"/>
        <cfvo type="max"/>
        <color rgb="FFFFEF9C"/>
        <color rgb="FFFF7128"/>
      </colorScale>
    </cfRule>
  </conditionalFormatting>
  <conditionalFormatting sqref="H234:I234">
    <cfRule type="expression" dxfId="813" priority="963">
      <formula>Z234=1</formula>
    </cfRule>
  </conditionalFormatting>
  <conditionalFormatting sqref="F234:G234">
    <cfRule type="expression" dxfId="812" priority="962">
      <formula>Y234=1</formula>
    </cfRule>
  </conditionalFormatting>
  <conditionalFormatting sqref="J234:K234">
    <cfRule type="expression" dxfId="811" priority="961">
      <formula>AA234=1</formula>
    </cfRule>
  </conditionalFormatting>
  <conditionalFormatting sqref="L234:M234">
    <cfRule type="expression" dxfId="810" priority="960">
      <formula>AB234=1</formula>
    </cfRule>
  </conditionalFormatting>
  <conditionalFormatting sqref="F237:M237">
    <cfRule type="containsBlanks" dxfId="809" priority="959">
      <formula>LEN(TRIM(F237))=0</formula>
    </cfRule>
  </conditionalFormatting>
  <conditionalFormatting sqref="F236:M236">
    <cfRule type="containsBlanks" dxfId="808" priority="958">
      <formula>LEN(TRIM(F236))=0</formula>
    </cfRule>
    <cfRule type="colorScale" priority="957">
      <colorScale>
        <cfvo type="min"/>
        <cfvo type="max"/>
        <color rgb="FFFFEF9C"/>
        <color rgb="FFFF7128"/>
      </colorScale>
    </cfRule>
  </conditionalFormatting>
  <conditionalFormatting sqref="F239:M239">
    <cfRule type="containsBlanks" dxfId="807" priority="952">
      <formula>LEN(TRIM(F239))=0</formula>
    </cfRule>
  </conditionalFormatting>
  <conditionalFormatting sqref="F238:M238">
    <cfRule type="containsBlanks" dxfId="806" priority="951">
      <formula>LEN(TRIM(F238))=0</formula>
    </cfRule>
    <cfRule type="colorScale" priority="950">
      <colorScale>
        <cfvo type="min"/>
        <cfvo type="max"/>
        <color rgb="FFFFEF9C"/>
        <color rgb="FFFF7128"/>
      </colorScale>
    </cfRule>
  </conditionalFormatting>
  <conditionalFormatting sqref="H238:I238">
    <cfRule type="expression" dxfId="805" priority="949">
      <formula>Z238=1</formula>
    </cfRule>
  </conditionalFormatting>
  <conditionalFormatting sqref="F238:G238">
    <cfRule type="expression" dxfId="804" priority="948">
      <formula>Y238=1</formula>
    </cfRule>
  </conditionalFormatting>
  <conditionalFormatting sqref="J238:K238">
    <cfRule type="expression" dxfId="803" priority="947">
      <formula>AA238=1</formula>
    </cfRule>
  </conditionalFormatting>
  <conditionalFormatting sqref="L238:M238">
    <cfRule type="expression" dxfId="802" priority="946">
      <formula>AB238=1</formula>
    </cfRule>
  </conditionalFormatting>
  <conditionalFormatting sqref="F241:M241">
    <cfRule type="containsBlanks" dxfId="801" priority="945">
      <formula>LEN(TRIM(F241))=0</formula>
    </cfRule>
  </conditionalFormatting>
  <conditionalFormatting sqref="F240:M240">
    <cfRule type="containsBlanks" dxfId="800" priority="944">
      <formula>LEN(TRIM(F240))=0</formula>
    </cfRule>
    <cfRule type="colorScale" priority="943">
      <colorScale>
        <cfvo type="min"/>
        <cfvo type="max"/>
        <color rgb="FFFFEF9C"/>
        <color rgb="FFFF7128"/>
      </colorScale>
    </cfRule>
  </conditionalFormatting>
  <conditionalFormatting sqref="H240:I240">
    <cfRule type="expression" dxfId="799" priority="942">
      <formula>Z240=1</formula>
    </cfRule>
  </conditionalFormatting>
  <conditionalFormatting sqref="F240:G240">
    <cfRule type="expression" dxfId="798" priority="941">
      <formula>Y240=1</formula>
    </cfRule>
  </conditionalFormatting>
  <conditionalFormatting sqref="J240:K240">
    <cfRule type="expression" dxfId="797" priority="940">
      <formula>AA240=1</formula>
    </cfRule>
  </conditionalFormatting>
  <conditionalFormatting sqref="L240:M240">
    <cfRule type="expression" dxfId="796" priority="939">
      <formula>AB240=1</formula>
    </cfRule>
  </conditionalFormatting>
  <conditionalFormatting sqref="F243:M243">
    <cfRule type="containsBlanks" dxfId="795" priority="938">
      <formula>LEN(TRIM(F243))=0</formula>
    </cfRule>
  </conditionalFormatting>
  <conditionalFormatting sqref="F242:M242">
    <cfRule type="containsBlanks" dxfId="794" priority="937">
      <formula>LEN(TRIM(F242))=0</formula>
    </cfRule>
    <cfRule type="colorScale" priority="936">
      <colorScale>
        <cfvo type="min"/>
        <cfvo type="max"/>
        <color rgb="FFFFEF9C"/>
        <color rgb="FFFF7128"/>
      </colorScale>
    </cfRule>
  </conditionalFormatting>
  <conditionalFormatting sqref="H242:I242">
    <cfRule type="expression" dxfId="793" priority="935">
      <formula>Z242=1</formula>
    </cfRule>
  </conditionalFormatting>
  <conditionalFormatting sqref="F242:G242">
    <cfRule type="expression" dxfId="792" priority="934">
      <formula>Y242=1</formula>
    </cfRule>
  </conditionalFormatting>
  <conditionalFormatting sqref="J242:K242">
    <cfRule type="expression" dxfId="791" priority="933">
      <formula>AA242=1</formula>
    </cfRule>
  </conditionalFormatting>
  <conditionalFormatting sqref="L242:M242">
    <cfRule type="expression" dxfId="790" priority="932">
      <formula>AB242=1</formula>
    </cfRule>
  </conditionalFormatting>
  <conditionalFormatting sqref="F245:M245">
    <cfRule type="containsBlanks" dxfId="789" priority="931">
      <formula>LEN(TRIM(F245))=0</formula>
    </cfRule>
  </conditionalFormatting>
  <conditionalFormatting sqref="F244:M244">
    <cfRule type="containsBlanks" dxfId="788" priority="930">
      <formula>LEN(TRIM(F244))=0</formula>
    </cfRule>
    <cfRule type="colorScale" priority="929">
      <colorScale>
        <cfvo type="min"/>
        <cfvo type="max"/>
        <color rgb="FFFFEF9C"/>
        <color rgb="FFFF7128"/>
      </colorScale>
    </cfRule>
  </conditionalFormatting>
  <conditionalFormatting sqref="H244:I244">
    <cfRule type="expression" dxfId="787" priority="928">
      <formula>Z244=1</formula>
    </cfRule>
  </conditionalFormatting>
  <conditionalFormatting sqref="F244:G244">
    <cfRule type="expression" dxfId="786" priority="927">
      <formula>Y244=1</formula>
    </cfRule>
  </conditionalFormatting>
  <conditionalFormatting sqref="J244:K244">
    <cfRule type="expression" dxfId="785" priority="926">
      <formula>AA244=1</formula>
    </cfRule>
  </conditionalFormatting>
  <conditionalFormatting sqref="L244:M244">
    <cfRule type="expression" dxfId="784" priority="925">
      <formula>AB244=1</formula>
    </cfRule>
  </conditionalFormatting>
  <conditionalFormatting sqref="F247:M247">
    <cfRule type="containsBlanks" dxfId="783" priority="924">
      <formula>LEN(TRIM(F247))=0</formula>
    </cfRule>
  </conditionalFormatting>
  <conditionalFormatting sqref="F246:M246">
    <cfRule type="containsBlanks" dxfId="782" priority="923">
      <formula>LEN(TRIM(F246))=0</formula>
    </cfRule>
    <cfRule type="colorScale" priority="922">
      <colorScale>
        <cfvo type="min"/>
        <cfvo type="max"/>
        <color rgb="FFFFEF9C"/>
        <color rgb="FFFF7128"/>
      </colorScale>
    </cfRule>
  </conditionalFormatting>
  <conditionalFormatting sqref="H246:I246">
    <cfRule type="expression" dxfId="781" priority="921">
      <formula>Z246=1</formula>
    </cfRule>
  </conditionalFormatting>
  <conditionalFormatting sqref="F246:G246">
    <cfRule type="expression" dxfId="780" priority="920">
      <formula>Y246=1</formula>
    </cfRule>
  </conditionalFormatting>
  <conditionalFormatting sqref="J246:K246">
    <cfRule type="expression" dxfId="779" priority="919">
      <formula>AA246=1</formula>
    </cfRule>
  </conditionalFormatting>
  <conditionalFormatting sqref="L246:M246">
    <cfRule type="expression" dxfId="778" priority="918">
      <formula>AB246=1</formula>
    </cfRule>
  </conditionalFormatting>
  <conditionalFormatting sqref="F249:M249">
    <cfRule type="containsBlanks" dxfId="777" priority="917">
      <formula>LEN(TRIM(F249))=0</formula>
    </cfRule>
  </conditionalFormatting>
  <conditionalFormatting sqref="F248:M248">
    <cfRule type="containsBlanks" dxfId="776" priority="916">
      <formula>LEN(TRIM(F248))=0</formula>
    </cfRule>
    <cfRule type="colorScale" priority="915">
      <colorScale>
        <cfvo type="min"/>
        <cfvo type="max"/>
        <color rgb="FFFFEF9C"/>
        <color rgb="FFFF7128"/>
      </colorScale>
    </cfRule>
  </conditionalFormatting>
  <conditionalFormatting sqref="F251:M251">
    <cfRule type="containsBlanks" dxfId="775" priority="910">
      <formula>LEN(TRIM(F251))=0</formula>
    </cfRule>
  </conditionalFormatting>
  <conditionalFormatting sqref="F250:M250">
    <cfRule type="containsBlanks" dxfId="774" priority="909">
      <formula>LEN(TRIM(F250))=0</formula>
    </cfRule>
    <cfRule type="colorScale" priority="908">
      <colorScale>
        <cfvo type="min"/>
        <cfvo type="max"/>
        <color rgb="FFFFEF9C"/>
        <color rgb="FFFF7128"/>
      </colorScale>
    </cfRule>
  </conditionalFormatting>
  <conditionalFormatting sqref="H250:I250">
    <cfRule type="expression" dxfId="773" priority="907">
      <formula>Z250=1</formula>
    </cfRule>
  </conditionalFormatting>
  <conditionalFormatting sqref="F250:G250">
    <cfRule type="expression" dxfId="772" priority="906">
      <formula>Y250=1</formula>
    </cfRule>
  </conditionalFormatting>
  <conditionalFormatting sqref="J250:K250">
    <cfRule type="expression" dxfId="771" priority="905">
      <formula>AA250=1</formula>
    </cfRule>
  </conditionalFormatting>
  <conditionalFormatting sqref="L250:M250">
    <cfRule type="expression" dxfId="770" priority="904">
      <formula>AB250=1</formula>
    </cfRule>
  </conditionalFormatting>
  <conditionalFormatting sqref="F253:M253">
    <cfRule type="containsBlanks" dxfId="769" priority="903">
      <formula>LEN(TRIM(F253))=0</formula>
    </cfRule>
  </conditionalFormatting>
  <conditionalFormatting sqref="F252:M252">
    <cfRule type="containsBlanks" dxfId="768" priority="902">
      <formula>LEN(TRIM(F252))=0</formula>
    </cfRule>
    <cfRule type="colorScale" priority="901">
      <colorScale>
        <cfvo type="min"/>
        <cfvo type="max"/>
        <color rgb="FFFFEF9C"/>
        <color rgb="FFFF7128"/>
      </colorScale>
    </cfRule>
  </conditionalFormatting>
  <conditionalFormatting sqref="H252:I252">
    <cfRule type="expression" dxfId="767" priority="900">
      <formula>Z252=1</formula>
    </cfRule>
  </conditionalFormatting>
  <conditionalFormatting sqref="F252:G252">
    <cfRule type="expression" dxfId="766" priority="899">
      <formula>Y252=1</formula>
    </cfRule>
  </conditionalFormatting>
  <conditionalFormatting sqref="J252:K252">
    <cfRule type="expression" dxfId="765" priority="898">
      <formula>AA252=1</formula>
    </cfRule>
  </conditionalFormatting>
  <conditionalFormatting sqref="L252:M252">
    <cfRule type="expression" dxfId="764" priority="897">
      <formula>AB252=1</formula>
    </cfRule>
  </conditionalFormatting>
  <conditionalFormatting sqref="F255:M255">
    <cfRule type="containsBlanks" dxfId="763" priority="896">
      <formula>LEN(TRIM(F255))=0</formula>
    </cfRule>
  </conditionalFormatting>
  <conditionalFormatting sqref="F254:M254">
    <cfRule type="containsBlanks" dxfId="762" priority="895">
      <formula>LEN(TRIM(F254))=0</formula>
    </cfRule>
    <cfRule type="colorScale" priority="894">
      <colorScale>
        <cfvo type="min"/>
        <cfvo type="max"/>
        <color rgb="FFFFEF9C"/>
        <color rgb="FFFF7128"/>
      </colorScale>
    </cfRule>
  </conditionalFormatting>
  <conditionalFormatting sqref="H254:I254">
    <cfRule type="expression" dxfId="761" priority="893">
      <formula>Z254=1</formula>
    </cfRule>
  </conditionalFormatting>
  <conditionalFormatting sqref="F254:G254">
    <cfRule type="expression" dxfId="760" priority="892">
      <formula>Y254=1</formula>
    </cfRule>
  </conditionalFormatting>
  <conditionalFormatting sqref="J254:K254">
    <cfRule type="expression" dxfId="759" priority="891">
      <formula>AA254=1</formula>
    </cfRule>
  </conditionalFormatting>
  <conditionalFormatting sqref="L254:M254">
    <cfRule type="expression" dxfId="758" priority="890">
      <formula>AB254=1</formula>
    </cfRule>
  </conditionalFormatting>
  <conditionalFormatting sqref="F257:M257">
    <cfRule type="containsBlanks" dxfId="757" priority="889">
      <formula>LEN(TRIM(F257))=0</formula>
    </cfRule>
  </conditionalFormatting>
  <conditionalFormatting sqref="F256:M256">
    <cfRule type="containsBlanks" dxfId="756" priority="888">
      <formula>LEN(TRIM(F256))=0</formula>
    </cfRule>
    <cfRule type="colorScale" priority="887">
      <colorScale>
        <cfvo type="min"/>
        <cfvo type="max"/>
        <color rgb="FFFFEF9C"/>
        <color rgb="FFFF7128"/>
      </colorScale>
    </cfRule>
  </conditionalFormatting>
  <conditionalFormatting sqref="H256:I256">
    <cfRule type="expression" dxfId="755" priority="886">
      <formula>Z256=1</formula>
    </cfRule>
  </conditionalFormatting>
  <conditionalFormatting sqref="F256:G256">
    <cfRule type="expression" dxfId="754" priority="885">
      <formula>Y256=1</formula>
    </cfRule>
  </conditionalFormatting>
  <conditionalFormatting sqref="J256:K256">
    <cfRule type="expression" dxfId="753" priority="884">
      <formula>AA256=1</formula>
    </cfRule>
  </conditionalFormatting>
  <conditionalFormatting sqref="L256:M256">
    <cfRule type="expression" dxfId="752" priority="883">
      <formula>AB256=1</formula>
    </cfRule>
  </conditionalFormatting>
  <conditionalFormatting sqref="F259:M259">
    <cfRule type="containsBlanks" dxfId="751" priority="882">
      <formula>LEN(TRIM(F259))=0</formula>
    </cfRule>
  </conditionalFormatting>
  <conditionalFormatting sqref="F258:M258">
    <cfRule type="containsBlanks" dxfId="750" priority="881">
      <formula>LEN(TRIM(F258))=0</formula>
    </cfRule>
    <cfRule type="colorScale" priority="880">
      <colorScale>
        <cfvo type="min"/>
        <cfvo type="max"/>
        <color rgb="FFFFEF9C"/>
        <color rgb="FFFF7128"/>
      </colorScale>
    </cfRule>
  </conditionalFormatting>
  <conditionalFormatting sqref="H258:I258">
    <cfRule type="expression" dxfId="749" priority="879">
      <formula>Z258=1</formula>
    </cfRule>
  </conditionalFormatting>
  <conditionalFormatting sqref="F258:G258">
    <cfRule type="expression" dxfId="748" priority="878">
      <formula>Y258=1</formula>
    </cfRule>
  </conditionalFormatting>
  <conditionalFormatting sqref="J258:K258">
    <cfRule type="expression" dxfId="747" priority="877">
      <formula>AA258=1</formula>
    </cfRule>
  </conditionalFormatting>
  <conditionalFormatting sqref="L258:M258">
    <cfRule type="expression" dxfId="746" priority="876">
      <formula>AB258=1</formula>
    </cfRule>
  </conditionalFormatting>
  <conditionalFormatting sqref="F261:M261">
    <cfRule type="containsBlanks" dxfId="745" priority="875">
      <formula>LEN(TRIM(F261))=0</formula>
    </cfRule>
  </conditionalFormatting>
  <conditionalFormatting sqref="F260:M260">
    <cfRule type="containsBlanks" dxfId="744" priority="874">
      <formula>LEN(TRIM(F260))=0</formula>
    </cfRule>
    <cfRule type="colorScale" priority="873">
      <colorScale>
        <cfvo type="min"/>
        <cfvo type="max"/>
        <color rgb="FFFFEF9C"/>
        <color rgb="FFFF7128"/>
      </colorScale>
    </cfRule>
  </conditionalFormatting>
  <conditionalFormatting sqref="F263:M263">
    <cfRule type="containsBlanks" dxfId="743" priority="868">
      <formula>LEN(TRIM(F263))=0</formula>
    </cfRule>
  </conditionalFormatting>
  <conditionalFormatting sqref="F262:M262">
    <cfRule type="containsBlanks" dxfId="742" priority="867">
      <formula>LEN(TRIM(F262))=0</formula>
    </cfRule>
    <cfRule type="colorScale" priority="866">
      <colorScale>
        <cfvo type="min"/>
        <cfvo type="max"/>
        <color rgb="FFFFEF9C"/>
        <color rgb="FFFF7128"/>
      </colorScale>
    </cfRule>
  </conditionalFormatting>
  <conditionalFormatting sqref="H262:I262">
    <cfRule type="expression" dxfId="741" priority="865">
      <formula>Z262=1</formula>
    </cfRule>
  </conditionalFormatting>
  <conditionalFormatting sqref="F262:G262">
    <cfRule type="expression" dxfId="740" priority="864">
      <formula>Y262=1</formula>
    </cfRule>
  </conditionalFormatting>
  <conditionalFormatting sqref="J262:K262">
    <cfRule type="expression" dxfId="739" priority="863">
      <formula>AA262=1</formula>
    </cfRule>
  </conditionalFormatting>
  <conditionalFormatting sqref="L262:M262">
    <cfRule type="expression" dxfId="738" priority="862">
      <formula>AB262=1</formula>
    </cfRule>
  </conditionalFormatting>
  <conditionalFormatting sqref="F265:M265">
    <cfRule type="containsBlanks" dxfId="737" priority="861">
      <formula>LEN(TRIM(F265))=0</formula>
    </cfRule>
  </conditionalFormatting>
  <conditionalFormatting sqref="F264:M264">
    <cfRule type="containsBlanks" dxfId="736" priority="860">
      <formula>LEN(TRIM(F264))=0</formula>
    </cfRule>
    <cfRule type="colorScale" priority="859">
      <colorScale>
        <cfvo type="min"/>
        <cfvo type="max"/>
        <color rgb="FFFFEF9C"/>
        <color rgb="FFFF7128"/>
      </colorScale>
    </cfRule>
  </conditionalFormatting>
  <conditionalFormatting sqref="H264:I264">
    <cfRule type="expression" dxfId="735" priority="858">
      <formula>Z264=1</formula>
    </cfRule>
  </conditionalFormatting>
  <conditionalFormatting sqref="F264:G264">
    <cfRule type="expression" dxfId="734" priority="857">
      <formula>Y264=1</formula>
    </cfRule>
  </conditionalFormatting>
  <conditionalFormatting sqref="J264:K264">
    <cfRule type="expression" dxfId="733" priority="856">
      <formula>AA264=1</formula>
    </cfRule>
  </conditionalFormatting>
  <conditionalFormatting sqref="L264:M264">
    <cfRule type="expression" dxfId="732" priority="855">
      <formula>AB264=1</formula>
    </cfRule>
  </conditionalFormatting>
  <conditionalFormatting sqref="F267:M267">
    <cfRule type="containsBlanks" dxfId="731" priority="854">
      <formula>LEN(TRIM(F267))=0</formula>
    </cfRule>
  </conditionalFormatting>
  <conditionalFormatting sqref="F266:M266">
    <cfRule type="containsBlanks" dxfId="730" priority="853">
      <formula>LEN(TRIM(F266))=0</formula>
    </cfRule>
    <cfRule type="colorScale" priority="852">
      <colorScale>
        <cfvo type="min"/>
        <cfvo type="max"/>
        <color rgb="FFFFEF9C"/>
        <color rgb="FFFF7128"/>
      </colorScale>
    </cfRule>
  </conditionalFormatting>
  <conditionalFormatting sqref="H266:I266">
    <cfRule type="expression" dxfId="729" priority="851">
      <formula>Z266=1</formula>
    </cfRule>
  </conditionalFormatting>
  <conditionalFormatting sqref="F266:G266">
    <cfRule type="expression" dxfId="728" priority="850">
      <formula>Y266=1</formula>
    </cfRule>
  </conditionalFormatting>
  <conditionalFormatting sqref="J266:K266">
    <cfRule type="expression" dxfId="727" priority="849">
      <formula>AA266=1</formula>
    </cfRule>
  </conditionalFormatting>
  <conditionalFormatting sqref="L266:M266">
    <cfRule type="expression" dxfId="726" priority="848">
      <formula>AB266=1</formula>
    </cfRule>
  </conditionalFormatting>
  <conditionalFormatting sqref="F269:M269">
    <cfRule type="containsBlanks" dxfId="725" priority="847">
      <formula>LEN(TRIM(F269))=0</formula>
    </cfRule>
  </conditionalFormatting>
  <conditionalFormatting sqref="F268:M268">
    <cfRule type="containsBlanks" dxfId="724" priority="846">
      <formula>LEN(TRIM(F268))=0</formula>
    </cfRule>
    <cfRule type="colorScale" priority="845">
      <colorScale>
        <cfvo type="min"/>
        <cfvo type="max"/>
        <color rgb="FFFFEF9C"/>
        <color rgb="FFFF7128"/>
      </colorScale>
    </cfRule>
  </conditionalFormatting>
  <conditionalFormatting sqref="H268:I268">
    <cfRule type="expression" dxfId="723" priority="844">
      <formula>Z268=1</formula>
    </cfRule>
  </conditionalFormatting>
  <conditionalFormatting sqref="F268:G268">
    <cfRule type="expression" dxfId="722" priority="843">
      <formula>Y268=1</formula>
    </cfRule>
  </conditionalFormatting>
  <conditionalFormatting sqref="J268:K268">
    <cfRule type="expression" dxfId="721" priority="842">
      <formula>AA268=1</formula>
    </cfRule>
  </conditionalFormatting>
  <conditionalFormatting sqref="L268:M268">
    <cfRule type="expression" dxfId="720" priority="841">
      <formula>AB268=1</formula>
    </cfRule>
  </conditionalFormatting>
  <conditionalFormatting sqref="F271:M271">
    <cfRule type="containsBlanks" dxfId="719" priority="840">
      <formula>LEN(TRIM(F271))=0</formula>
    </cfRule>
  </conditionalFormatting>
  <conditionalFormatting sqref="F270:M270">
    <cfRule type="containsBlanks" dxfId="718" priority="839">
      <formula>LEN(TRIM(F270))=0</formula>
    </cfRule>
    <cfRule type="colorScale" priority="838">
      <colorScale>
        <cfvo type="min"/>
        <cfvo type="max"/>
        <color rgb="FFFFEF9C"/>
        <color rgb="FFFF7128"/>
      </colorScale>
    </cfRule>
  </conditionalFormatting>
  <conditionalFormatting sqref="H270:I270">
    <cfRule type="expression" dxfId="717" priority="837">
      <formula>Z270=1</formula>
    </cfRule>
  </conditionalFormatting>
  <conditionalFormatting sqref="F270:G270">
    <cfRule type="expression" dxfId="716" priority="836">
      <formula>Y270=1</formula>
    </cfRule>
  </conditionalFormatting>
  <conditionalFormatting sqref="J270:K270">
    <cfRule type="expression" dxfId="715" priority="835">
      <formula>AA270=1</formula>
    </cfRule>
  </conditionalFormatting>
  <conditionalFormatting sqref="L270:M270">
    <cfRule type="expression" dxfId="714" priority="834">
      <formula>AB270=1</formula>
    </cfRule>
  </conditionalFormatting>
  <conditionalFormatting sqref="F273:M273">
    <cfRule type="containsBlanks" dxfId="713" priority="833">
      <formula>LEN(TRIM(F273))=0</formula>
    </cfRule>
  </conditionalFormatting>
  <conditionalFormatting sqref="F272:M272">
    <cfRule type="containsBlanks" dxfId="712" priority="832">
      <formula>LEN(TRIM(F272))=0</formula>
    </cfRule>
    <cfRule type="colorScale" priority="831">
      <colorScale>
        <cfvo type="min"/>
        <cfvo type="max"/>
        <color rgb="FFFFEF9C"/>
        <color rgb="FFFF7128"/>
      </colorScale>
    </cfRule>
  </conditionalFormatting>
  <conditionalFormatting sqref="H272:I272">
    <cfRule type="expression" dxfId="711" priority="830">
      <formula>Z272=1</formula>
    </cfRule>
  </conditionalFormatting>
  <conditionalFormatting sqref="F272:G272">
    <cfRule type="expression" dxfId="710" priority="829">
      <formula>Y272=1</formula>
    </cfRule>
  </conditionalFormatting>
  <conditionalFormatting sqref="J272:K272">
    <cfRule type="expression" dxfId="709" priority="828">
      <formula>AA272=1</formula>
    </cfRule>
  </conditionalFormatting>
  <conditionalFormatting sqref="L272:M272">
    <cfRule type="expression" dxfId="708" priority="827">
      <formula>AB272=1</formula>
    </cfRule>
  </conditionalFormatting>
  <conditionalFormatting sqref="F275:M275">
    <cfRule type="containsBlanks" dxfId="707" priority="826">
      <formula>LEN(TRIM(F275))=0</formula>
    </cfRule>
  </conditionalFormatting>
  <conditionalFormatting sqref="F274:M274">
    <cfRule type="containsBlanks" dxfId="706" priority="825">
      <formula>LEN(TRIM(F274))=0</formula>
    </cfRule>
    <cfRule type="colorScale" priority="824">
      <colorScale>
        <cfvo type="min"/>
        <cfvo type="max"/>
        <color rgb="FFFFEF9C"/>
        <color rgb="FFFF7128"/>
      </colorScale>
    </cfRule>
  </conditionalFormatting>
  <conditionalFormatting sqref="H274:I274">
    <cfRule type="expression" dxfId="705" priority="823">
      <formula>Z274=1</formula>
    </cfRule>
  </conditionalFormatting>
  <conditionalFormatting sqref="F274:G274">
    <cfRule type="expression" dxfId="704" priority="822">
      <formula>Y274=1</formula>
    </cfRule>
  </conditionalFormatting>
  <conditionalFormatting sqref="J274:K274">
    <cfRule type="expression" dxfId="703" priority="821">
      <formula>AA274=1</formula>
    </cfRule>
  </conditionalFormatting>
  <conditionalFormatting sqref="L274:M274">
    <cfRule type="expression" dxfId="702" priority="820">
      <formula>AB274=1</formula>
    </cfRule>
  </conditionalFormatting>
  <conditionalFormatting sqref="F277:M277">
    <cfRule type="containsBlanks" dxfId="701" priority="819">
      <formula>LEN(TRIM(F277))=0</formula>
    </cfRule>
  </conditionalFormatting>
  <conditionalFormatting sqref="F276:M276">
    <cfRule type="containsBlanks" dxfId="700" priority="818">
      <formula>LEN(TRIM(F276))=0</formula>
    </cfRule>
    <cfRule type="colorScale" priority="817">
      <colorScale>
        <cfvo type="min"/>
        <cfvo type="max"/>
        <color rgb="FFFFEF9C"/>
        <color rgb="FFFF7128"/>
      </colorScale>
    </cfRule>
  </conditionalFormatting>
  <conditionalFormatting sqref="H276:I276">
    <cfRule type="expression" dxfId="699" priority="816">
      <formula>Z276=1</formula>
    </cfRule>
  </conditionalFormatting>
  <conditionalFormatting sqref="F276:G276">
    <cfRule type="expression" dxfId="698" priority="815">
      <formula>Y276=1</formula>
    </cfRule>
  </conditionalFormatting>
  <conditionalFormatting sqref="J276:K276">
    <cfRule type="expression" dxfId="697" priority="814">
      <formula>AA276=1</formula>
    </cfRule>
  </conditionalFormatting>
  <conditionalFormatting sqref="L276:M276">
    <cfRule type="expression" dxfId="696" priority="813">
      <formula>AB276=1</formula>
    </cfRule>
  </conditionalFormatting>
  <conditionalFormatting sqref="F279:M279">
    <cfRule type="containsBlanks" dxfId="695" priority="812">
      <formula>LEN(TRIM(F279))=0</formula>
    </cfRule>
  </conditionalFormatting>
  <conditionalFormatting sqref="F278:M278">
    <cfRule type="containsBlanks" dxfId="694" priority="811">
      <formula>LEN(TRIM(F278))=0</formula>
    </cfRule>
    <cfRule type="colorScale" priority="810">
      <colorScale>
        <cfvo type="min"/>
        <cfvo type="max"/>
        <color rgb="FFFFEF9C"/>
        <color rgb="FFFF7128"/>
      </colorScale>
    </cfRule>
  </conditionalFormatting>
  <conditionalFormatting sqref="H278:I278">
    <cfRule type="expression" dxfId="693" priority="809">
      <formula>Z278=1</formula>
    </cfRule>
  </conditionalFormatting>
  <conditionalFormatting sqref="F278:G278">
    <cfRule type="expression" dxfId="692" priority="808">
      <formula>Y278=1</formula>
    </cfRule>
  </conditionalFormatting>
  <conditionalFormatting sqref="J278:K278">
    <cfRule type="expression" dxfId="691" priority="807">
      <formula>AA278=1</formula>
    </cfRule>
  </conditionalFormatting>
  <conditionalFormatting sqref="L278:M278">
    <cfRule type="expression" dxfId="690" priority="806">
      <formula>AB278=1</formula>
    </cfRule>
  </conditionalFormatting>
  <conditionalFormatting sqref="F281:M281">
    <cfRule type="containsBlanks" dxfId="689" priority="805">
      <formula>LEN(TRIM(F281))=0</formula>
    </cfRule>
  </conditionalFormatting>
  <conditionalFormatting sqref="F280:M280">
    <cfRule type="containsBlanks" dxfId="688" priority="804">
      <formula>LEN(TRIM(F280))=0</formula>
    </cfRule>
    <cfRule type="colorScale" priority="803">
      <colorScale>
        <cfvo type="min"/>
        <cfvo type="max"/>
        <color rgb="FFFFEF9C"/>
        <color rgb="FFFF7128"/>
      </colorScale>
    </cfRule>
  </conditionalFormatting>
  <conditionalFormatting sqref="H280:I280">
    <cfRule type="expression" dxfId="687" priority="802">
      <formula>Z280=1</formula>
    </cfRule>
  </conditionalFormatting>
  <conditionalFormatting sqref="F280:G280">
    <cfRule type="expression" dxfId="686" priority="801">
      <formula>Y280=1</formula>
    </cfRule>
  </conditionalFormatting>
  <conditionalFormatting sqref="J280:K280">
    <cfRule type="expression" dxfId="685" priority="800">
      <formula>AA280=1</formula>
    </cfRule>
  </conditionalFormatting>
  <conditionalFormatting sqref="L280:M280">
    <cfRule type="expression" dxfId="684" priority="799">
      <formula>AB280=1</formula>
    </cfRule>
  </conditionalFormatting>
  <conditionalFormatting sqref="F283:M283">
    <cfRule type="containsBlanks" dxfId="683" priority="798">
      <formula>LEN(TRIM(F283))=0</formula>
    </cfRule>
  </conditionalFormatting>
  <conditionalFormatting sqref="F282:M282">
    <cfRule type="containsBlanks" dxfId="682" priority="797">
      <formula>LEN(TRIM(F282))=0</formula>
    </cfRule>
    <cfRule type="colorScale" priority="796">
      <colorScale>
        <cfvo type="min"/>
        <cfvo type="max"/>
        <color rgb="FFFFEF9C"/>
        <color rgb="FFFF7128"/>
      </colorScale>
    </cfRule>
  </conditionalFormatting>
  <conditionalFormatting sqref="H282:I282">
    <cfRule type="expression" dxfId="681" priority="795">
      <formula>Z282=1</formula>
    </cfRule>
  </conditionalFormatting>
  <conditionalFormatting sqref="F282:G282">
    <cfRule type="expression" dxfId="680" priority="794">
      <formula>Y282=1</formula>
    </cfRule>
  </conditionalFormatting>
  <conditionalFormatting sqref="J282:K282">
    <cfRule type="expression" dxfId="679" priority="793">
      <formula>AA282=1</formula>
    </cfRule>
  </conditionalFormatting>
  <conditionalFormatting sqref="L282:M282">
    <cfRule type="expression" dxfId="678" priority="792">
      <formula>AB282=1</formula>
    </cfRule>
  </conditionalFormatting>
  <conditionalFormatting sqref="F285:M285">
    <cfRule type="containsBlanks" dxfId="677" priority="791">
      <formula>LEN(TRIM(F285))=0</formula>
    </cfRule>
  </conditionalFormatting>
  <conditionalFormatting sqref="F284:M284">
    <cfRule type="containsBlanks" dxfId="676" priority="790">
      <formula>LEN(TRIM(F284))=0</formula>
    </cfRule>
    <cfRule type="colorScale" priority="789">
      <colorScale>
        <cfvo type="min"/>
        <cfvo type="max"/>
        <color rgb="FFFFEF9C"/>
        <color rgb="FFFF7128"/>
      </colorScale>
    </cfRule>
  </conditionalFormatting>
  <conditionalFormatting sqref="H284:I284">
    <cfRule type="expression" dxfId="675" priority="788">
      <formula>Z284=1</formula>
    </cfRule>
  </conditionalFormatting>
  <conditionalFormatting sqref="F284:G284">
    <cfRule type="expression" dxfId="674" priority="787">
      <formula>Y284=1</formula>
    </cfRule>
  </conditionalFormatting>
  <conditionalFormatting sqref="J284:K284">
    <cfRule type="expression" dxfId="673" priority="786">
      <formula>AA284=1</formula>
    </cfRule>
  </conditionalFormatting>
  <conditionalFormatting sqref="L284:M284">
    <cfRule type="expression" dxfId="672" priority="785">
      <formula>AB284=1</formula>
    </cfRule>
  </conditionalFormatting>
  <conditionalFormatting sqref="F287:M287">
    <cfRule type="containsBlanks" dxfId="671" priority="784">
      <formula>LEN(TRIM(F287))=0</formula>
    </cfRule>
  </conditionalFormatting>
  <conditionalFormatting sqref="F286:M286">
    <cfRule type="containsBlanks" dxfId="670" priority="783">
      <formula>LEN(TRIM(F286))=0</formula>
    </cfRule>
    <cfRule type="colorScale" priority="782">
      <colorScale>
        <cfvo type="min"/>
        <cfvo type="max"/>
        <color rgb="FFFFEF9C"/>
        <color rgb="FFFF7128"/>
      </colorScale>
    </cfRule>
  </conditionalFormatting>
  <conditionalFormatting sqref="H286:I286">
    <cfRule type="expression" dxfId="669" priority="781">
      <formula>Z286=1</formula>
    </cfRule>
  </conditionalFormatting>
  <conditionalFormatting sqref="F286:G286">
    <cfRule type="expression" dxfId="668" priority="780">
      <formula>Y286=1</formula>
    </cfRule>
  </conditionalFormatting>
  <conditionalFormatting sqref="J286:K286">
    <cfRule type="expression" dxfId="667" priority="779">
      <formula>AA286=1</formula>
    </cfRule>
  </conditionalFormatting>
  <conditionalFormatting sqref="L286:M286">
    <cfRule type="expression" dxfId="666" priority="778">
      <formula>AB286=1</formula>
    </cfRule>
  </conditionalFormatting>
  <conditionalFormatting sqref="F289:M289">
    <cfRule type="containsBlanks" dxfId="665" priority="777">
      <formula>LEN(TRIM(F289))=0</formula>
    </cfRule>
  </conditionalFormatting>
  <conditionalFormatting sqref="F288:M288">
    <cfRule type="containsBlanks" dxfId="664" priority="776">
      <formula>LEN(TRIM(F288))=0</formula>
    </cfRule>
    <cfRule type="colorScale" priority="775">
      <colorScale>
        <cfvo type="min"/>
        <cfvo type="max"/>
        <color rgb="FFFFEF9C"/>
        <color rgb="FFFF7128"/>
      </colorScale>
    </cfRule>
  </conditionalFormatting>
  <conditionalFormatting sqref="H288:I288">
    <cfRule type="expression" dxfId="663" priority="774">
      <formula>Z288=1</formula>
    </cfRule>
  </conditionalFormatting>
  <conditionalFormatting sqref="F288:G288">
    <cfRule type="expression" dxfId="662" priority="773">
      <formula>Y288=1</formula>
    </cfRule>
  </conditionalFormatting>
  <conditionalFormatting sqref="J288:K288">
    <cfRule type="expression" dxfId="661" priority="772">
      <formula>AA288=1</formula>
    </cfRule>
  </conditionalFormatting>
  <conditionalFormatting sqref="L288:M288">
    <cfRule type="expression" dxfId="660" priority="771">
      <formula>AB288=1</formula>
    </cfRule>
  </conditionalFormatting>
  <conditionalFormatting sqref="F291:M291">
    <cfRule type="containsBlanks" dxfId="659" priority="770">
      <formula>LEN(TRIM(F291))=0</formula>
    </cfRule>
  </conditionalFormatting>
  <conditionalFormatting sqref="F290:M290">
    <cfRule type="containsBlanks" dxfId="658" priority="769">
      <formula>LEN(TRIM(F290))=0</formula>
    </cfRule>
    <cfRule type="colorScale" priority="768">
      <colorScale>
        <cfvo type="min"/>
        <cfvo type="max"/>
        <color rgb="FFFFEF9C"/>
        <color rgb="FFFF7128"/>
      </colorScale>
    </cfRule>
  </conditionalFormatting>
  <conditionalFormatting sqref="H290:I290">
    <cfRule type="expression" dxfId="657" priority="767">
      <formula>Z290=1</formula>
    </cfRule>
  </conditionalFormatting>
  <conditionalFormatting sqref="F290:G290">
    <cfRule type="expression" dxfId="656" priority="766">
      <formula>Y290=1</formula>
    </cfRule>
  </conditionalFormatting>
  <conditionalFormatting sqref="J290:K290">
    <cfRule type="expression" dxfId="655" priority="765">
      <formula>AA290=1</formula>
    </cfRule>
  </conditionalFormatting>
  <conditionalFormatting sqref="L290:M290">
    <cfRule type="expression" dxfId="654" priority="764">
      <formula>AB290=1</formula>
    </cfRule>
  </conditionalFormatting>
  <conditionalFormatting sqref="F293:M293">
    <cfRule type="containsBlanks" dxfId="653" priority="763">
      <formula>LEN(TRIM(F293))=0</formula>
    </cfRule>
  </conditionalFormatting>
  <conditionalFormatting sqref="F292:M292">
    <cfRule type="containsBlanks" dxfId="652" priority="762">
      <formula>LEN(TRIM(F292))=0</formula>
    </cfRule>
    <cfRule type="colorScale" priority="761">
      <colorScale>
        <cfvo type="min"/>
        <cfvo type="max"/>
        <color rgb="FFFFEF9C"/>
        <color rgb="FFFF7128"/>
      </colorScale>
    </cfRule>
  </conditionalFormatting>
  <conditionalFormatting sqref="H292:I292">
    <cfRule type="expression" dxfId="651" priority="760">
      <formula>Z292=1</formula>
    </cfRule>
  </conditionalFormatting>
  <conditionalFormatting sqref="F292:G292">
    <cfRule type="expression" dxfId="650" priority="759">
      <formula>Y292=1</formula>
    </cfRule>
  </conditionalFormatting>
  <conditionalFormatting sqref="J292:K292">
    <cfRule type="expression" dxfId="649" priority="758">
      <formula>AA292=1</formula>
    </cfRule>
  </conditionalFormatting>
  <conditionalFormatting sqref="L292:M292">
    <cfRule type="expression" dxfId="648" priority="757">
      <formula>AB292=1</formula>
    </cfRule>
  </conditionalFormatting>
  <conditionalFormatting sqref="F295:M295">
    <cfRule type="containsBlanks" dxfId="647" priority="756">
      <formula>LEN(TRIM(F295))=0</formula>
    </cfRule>
  </conditionalFormatting>
  <conditionalFormatting sqref="F294:M294">
    <cfRule type="containsBlanks" dxfId="646" priority="755">
      <formula>LEN(TRIM(F294))=0</formula>
    </cfRule>
    <cfRule type="colorScale" priority="754">
      <colorScale>
        <cfvo type="min"/>
        <cfvo type="max"/>
        <color rgb="FFFFEF9C"/>
        <color rgb="FFFF7128"/>
      </colorScale>
    </cfRule>
  </conditionalFormatting>
  <conditionalFormatting sqref="H294:I294">
    <cfRule type="expression" dxfId="645" priority="753">
      <formula>Z294=1</formula>
    </cfRule>
  </conditionalFormatting>
  <conditionalFormatting sqref="F294:G294">
    <cfRule type="expression" dxfId="644" priority="752">
      <formula>Y294=1</formula>
    </cfRule>
  </conditionalFormatting>
  <conditionalFormatting sqref="J294:K294">
    <cfRule type="expression" dxfId="643" priority="751">
      <formula>AA294=1</formula>
    </cfRule>
  </conditionalFormatting>
  <conditionalFormatting sqref="L294:M294">
    <cfRule type="expression" dxfId="642" priority="750">
      <formula>AB294=1</formula>
    </cfRule>
  </conditionalFormatting>
  <conditionalFormatting sqref="F297:M297">
    <cfRule type="containsBlanks" dxfId="641" priority="749">
      <formula>LEN(TRIM(F297))=0</formula>
    </cfRule>
  </conditionalFormatting>
  <conditionalFormatting sqref="F296:M296">
    <cfRule type="containsBlanks" dxfId="640" priority="748">
      <formula>LEN(TRIM(F296))=0</formula>
    </cfRule>
    <cfRule type="colorScale" priority="747">
      <colorScale>
        <cfvo type="min"/>
        <cfvo type="max"/>
        <color rgb="FFFFEF9C"/>
        <color rgb="FFFF7128"/>
      </colorScale>
    </cfRule>
  </conditionalFormatting>
  <conditionalFormatting sqref="H296:I296">
    <cfRule type="expression" dxfId="639" priority="746">
      <formula>Z296=1</formula>
    </cfRule>
  </conditionalFormatting>
  <conditionalFormatting sqref="F296:G296">
    <cfRule type="expression" dxfId="638" priority="745">
      <formula>Y296=1</formula>
    </cfRule>
  </conditionalFormatting>
  <conditionalFormatting sqref="J296:K296">
    <cfRule type="expression" dxfId="637" priority="744">
      <formula>AA296=1</formula>
    </cfRule>
  </conditionalFormatting>
  <conditionalFormatting sqref="L296:M296">
    <cfRule type="expression" dxfId="636" priority="743">
      <formula>AB296=1</formula>
    </cfRule>
  </conditionalFormatting>
  <conditionalFormatting sqref="F299:M299">
    <cfRule type="containsBlanks" dxfId="635" priority="742">
      <formula>LEN(TRIM(F299))=0</formula>
    </cfRule>
  </conditionalFormatting>
  <conditionalFormatting sqref="F298:M298">
    <cfRule type="containsBlanks" dxfId="634" priority="741">
      <formula>LEN(TRIM(F298))=0</formula>
    </cfRule>
    <cfRule type="colorScale" priority="740">
      <colorScale>
        <cfvo type="min"/>
        <cfvo type="max"/>
        <color rgb="FFFFEF9C"/>
        <color rgb="FFFF7128"/>
      </colorScale>
    </cfRule>
  </conditionalFormatting>
  <conditionalFormatting sqref="H298:I298">
    <cfRule type="expression" dxfId="633" priority="739">
      <formula>Z298=1</formula>
    </cfRule>
  </conditionalFormatting>
  <conditionalFormatting sqref="F298:G298">
    <cfRule type="expression" dxfId="632" priority="738">
      <formula>Y298=1</formula>
    </cfRule>
  </conditionalFormatting>
  <conditionalFormatting sqref="J298:K298">
    <cfRule type="expression" dxfId="631" priority="737">
      <formula>AA298=1</formula>
    </cfRule>
  </conditionalFormatting>
  <conditionalFormatting sqref="L298:M298">
    <cfRule type="expression" dxfId="630" priority="736">
      <formula>AB298=1</formula>
    </cfRule>
  </conditionalFormatting>
  <conditionalFormatting sqref="F301:M301">
    <cfRule type="containsBlanks" dxfId="629" priority="735">
      <formula>LEN(TRIM(F301))=0</formula>
    </cfRule>
  </conditionalFormatting>
  <conditionalFormatting sqref="F300:M300">
    <cfRule type="containsBlanks" dxfId="628" priority="734">
      <formula>LEN(TRIM(F300))=0</formula>
    </cfRule>
    <cfRule type="colorScale" priority="733">
      <colorScale>
        <cfvo type="min"/>
        <cfvo type="max"/>
        <color rgb="FFFFEF9C"/>
        <color rgb="FFFF7128"/>
      </colorScale>
    </cfRule>
  </conditionalFormatting>
  <conditionalFormatting sqref="H300:I300">
    <cfRule type="expression" dxfId="627" priority="732">
      <formula>Z300=1</formula>
    </cfRule>
  </conditionalFormatting>
  <conditionalFormatting sqref="F300:G300">
    <cfRule type="expression" dxfId="626" priority="731">
      <formula>Y300=1</formula>
    </cfRule>
  </conditionalFormatting>
  <conditionalFormatting sqref="J300:K300">
    <cfRule type="expression" dxfId="625" priority="730">
      <formula>AA300=1</formula>
    </cfRule>
  </conditionalFormatting>
  <conditionalFormatting sqref="L300:M300">
    <cfRule type="expression" dxfId="624" priority="729">
      <formula>AB300=1</formula>
    </cfRule>
  </conditionalFormatting>
  <conditionalFormatting sqref="F303:M303">
    <cfRule type="containsBlanks" dxfId="623" priority="728">
      <formula>LEN(TRIM(F303))=0</formula>
    </cfRule>
  </conditionalFormatting>
  <conditionalFormatting sqref="F302:M302">
    <cfRule type="containsBlanks" dxfId="622" priority="727">
      <formula>LEN(TRIM(F302))=0</formula>
    </cfRule>
    <cfRule type="colorScale" priority="726">
      <colorScale>
        <cfvo type="min"/>
        <cfvo type="max"/>
        <color rgb="FFFFEF9C"/>
        <color rgb="FFFF7128"/>
      </colorScale>
    </cfRule>
  </conditionalFormatting>
  <conditionalFormatting sqref="H302:I302">
    <cfRule type="expression" dxfId="621" priority="725">
      <formula>Z302=1</formula>
    </cfRule>
  </conditionalFormatting>
  <conditionalFormatting sqref="F302:G302">
    <cfRule type="expression" dxfId="620" priority="724">
      <formula>Y302=1</formula>
    </cfRule>
  </conditionalFormatting>
  <conditionalFormatting sqref="J302:K302">
    <cfRule type="expression" dxfId="619" priority="723">
      <formula>AA302=1</formula>
    </cfRule>
  </conditionalFormatting>
  <conditionalFormatting sqref="L302:M302">
    <cfRule type="expression" dxfId="618" priority="722">
      <formula>AB302=1</formula>
    </cfRule>
  </conditionalFormatting>
  <conditionalFormatting sqref="F305:M305">
    <cfRule type="containsBlanks" dxfId="617" priority="721">
      <formula>LEN(TRIM(F305))=0</formula>
    </cfRule>
  </conditionalFormatting>
  <conditionalFormatting sqref="F304:M304">
    <cfRule type="containsBlanks" dxfId="616" priority="720">
      <formula>LEN(TRIM(F304))=0</formula>
    </cfRule>
    <cfRule type="colorScale" priority="719">
      <colorScale>
        <cfvo type="min"/>
        <cfvo type="max"/>
        <color rgb="FFFFEF9C"/>
        <color rgb="FFFF7128"/>
      </colorScale>
    </cfRule>
  </conditionalFormatting>
  <conditionalFormatting sqref="H304:I304">
    <cfRule type="expression" dxfId="615" priority="718">
      <formula>Z304=1</formula>
    </cfRule>
  </conditionalFormatting>
  <conditionalFormatting sqref="F304:G304">
    <cfRule type="expression" dxfId="614" priority="717">
      <formula>Y304=1</formula>
    </cfRule>
  </conditionalFormatting>
  <conditionalFormatting sqref="J304:K304">
    <cfRule type="expression" dxfId="613" priority="716">
      <formula>AA304=1</formula>
    </cfRule>
  </conditionalFormatting>
  <conditionalFormatting sqref="L304:M304">
    <cfRule type="expression" dxfId="612" priority="715">
      <formula>AB304=1</formula>
    </cfRule>
  </conditionalFormatting>
  <conditionalFormatting sqref="F307:M307">
    <cfRule type="containsBlanks" dxfId="611" priority="714">
      <formula>LEN(TRIM(F307))=0</formula>
    </cfRule>
  </conditionalFormatting>
  <conditionalFormatting sqref="F306:M306">
    <cfRule type="containsBlanks" dxfId="610" priority="713">
      <formula>LEN(TRIM(F306))=0</formula>
    </cfRule>
    <cfRule type="colorScale" priority="712">
      <colorScale>
        <cfvo type="min"/>
        <cfvo type="max"/>
        <color rgb="FFFFEF9C"/>
        <color rgb="FFFF7128"/>
      </colorScale>
    </cfRule>
  </conditionalFormatting>
  <conditionalFormatting sqref="H306:I306">
    <cfRule type="expression" dxfId="609" priority="711">
      <formula>Z306=1</formula>
    </cfRule>
  </conditionalFormatting>
  <conditionalFormatting sqref="F306:G306">
    <cfRule type="expression" dxfId="608" priority="710">
      <formula>Y306=1</formula>
    </cfRule>
  </conditionalFormatting>
  <conditionalFormatting sqref="J306:K306">
    <cfRule type="expression" dxfId="607" priority="709">
      <formula>AA306=1</formula>
    </cfRule>
  </conditionalFormatting>
  <conditionalFormatting sqref="L306:M306">
    <cfRule type="expression" dxfId="606" priority="708">
      <formula>AB306=1</formula>
    </cfRule>
  </conditionalFormatting>
  <conditionalFormatting sqref="F309:M309">
    <cfRule type="containsBlanks" dxfId="605" priority="707">
      <formula>LEN(TRIM(F309))=0</formula>
    </cfRule>
  </conditionalFormatting>
  <conditionalFormatting sqref="F308:M308">
    <cfRule type="containsBlanks" dxfId="604" priority="706">
      <formula>LEN(TRIM(F308))=0</formula>
    </cfRule>
    <cfRule type="colorScale" priority="705">
      <colorScale>
        <cfvo type="min"/>
        <cfvo type="max"/>
        <color rgb="FFFFEF9C"/>
        <color rgb="FFFF7128"/>
      </colorScale>
    </cfRule>
  </conditionalFormatting>
  <conditionalFormatting sqref="H308:I308">
    <cfRule type="expression" dxfId="603" priority="704">
      <formula>Z308=1</formula>
    </cfRule>
  </conditionalFormatting>
  <conditionalFormatting sqref="F308:G308">
    <cfRule type="expression" dxfId="602" priority="703">
      <formula>Y308=1</formula>
    </cfRule>
  </conditionalFormatting>
  <conditionalFormatting sqref="J308:K308">
    <cfRule type="expression" dxfId="601" priority="702">
      <formula>AA308=1</formula>
    </cfRule>
  </conditionalFormatting>
  <conditionalFormatting sqref="L308:M308">
    <cfRule type="expression" dxfId="600" priority="701">
      <formula>AB308=1</formula>
    </cfRule>
  </conditionalFormatting>
  <conditionalFormatting sqref="F311:M311">
    <cfRule type="containsBlanks" dxfId="599" priority="700">
      <formula>LEN(TRIM(F311))=0</formula>
    </cfRule>
  </conditionalFormatting>
  <conditionalFormatting sqref="F310:M310">
    <cfRule type="containsBlanks" dxfId="598" priority="699">
      <formula>LEN(TRIM(F310))=0</formula>
    </cfRule>
    <cfRule type="colorScale" priority="698">
      <colorScale>
        <cfvo type="min"/>
        <cfvo type="max"/>
        <color rgb="FFFFEF9C"/>
        <color rgb="FFFF7128"/>
      </colorScale>
    </cfRule>
  </conditionalFormatting>
  <conditionalFormatting sqref="H310:I310">
    <cfRule type="expression" dxfId="597" priority="697">
      <formula>Z310=1</formula>
    </cfRule>
  </conditionalFormatting>
  <conditionalFormatting sqref="F310:G310">
    <cfRule type="expression" dxfId="596" priority="696">
      <formula>Y310=1</formula>
    </cfRule>
  </conditionalFormatting>
  <conditionalFormatting sqref="J310:K310">
    <cfRule type="expression" dxfId="595" priority="695">
      <formula>AA310=1</formula>
    </cfRule>
  </conditionalFormatting>
  <conditionalFormatting sqref="L310:M310">
    <cfRule type="expression" dxfId="594" priority="694">
      <formula>AB310=1</formula>
    </cfRule>
  </conditionalFormatting>
  <conditionalFormatting sqref="F313:M313">
    <cfRule type="containsBlanks" dxfId="593" priority="693">
      <formula>LEN(TRIM(F313))=0</formula>
    </cfRule>
  </conditionalFormatting>
  <conditionalFormatting sqref="F312:M312">
    <cfRule type="containsBlanks" dxfId="592" priority="692">
      <formula>LEN(TRIM(F312))=0</formula>
    </cfRule>
    <cfRule type="colorScale" priority="691">
      <colorScale>
        <cfvo type="min"/>
        <cfvo type="max"/>
        <color rgb="FFFFEF9C"/>
        <color rgb="FFFF7128"/>
      </colorScale>
    </cfRule>
  </conditionalFormatting>
  <conditionalFormatting sqref="H312:I312">
    <cfRule type="expression" dxfId="591" priority="690">
      <formula>Z312=1</formula>
    </cfRule>
  </conditionalFormatting>
  <conditionalFormatting sqref="F312:G312">
    <cfRule type="expression" dxfId="590" priority="689">
      <formula>Y312=1</formula>
    </cfRule>
  </conditionalFormatting>
  <conditionalFormatting sqref="J312:K312">
    <cfRule type="expression" dxfId="589" priority="688">
      <formula>AA312=1</formula>
    </cfRule>
  </conditionalFormatting>
  <conditionalFormatting sqref="L312:M312">
    <cfRule type="expression" dxfId="588" priority="687">
      <formula>AB312=1</formula>
    </cfRule>
  </conditionalFormatting>
  <conditionalFormatting sqref="F315:M315">
    <cfRule type="containsBlanks" dxfId="587" priority="686">
      <formula>LEN(TRIM(F315))=0</formula>
    </cfRule>
  </conditionalFormatting>
  <conditionalFormatting sqref="F314:M314">
    <cfRule type="containsBlanks" dxfId="586" priority="685">
      <formula>LEN(TRIM(F314))=0</formula>
    </cfRule>
    <cfRule type="colorScale" priority="684">
      <colorScale>
        <cfvo type="min"/>
        <cfvo type="max"/>
        <color rgb="FFFFEF9C"/>
        <color rgb="FFFF7128"/>
      </colorScale>
    </cfRule>
  </conditionalFormatting>
  <conditionalFormatting sqref="H314:I314">
    <cfRule type="expression" dxfId="585" priority="683">
      <formula>Z314=1</formula>
    </cfRule>
  </conditionalFormatting>
  <conditionalFormatting sqref="F314:G314">
    <cfRule type="expression" dxfId="584" priority="682">
      <formula>Y314=1</formula>
    </cfRule>
  </conditionalFormatting>
  <conditionalFormatting sqref="J314:K314">
    <cfRule type="expression" dxfId="583" priority="681">
      <formula>AA314=1</formula>
    </cfRule>
  </conditionalFormatting>
  <conditionalFormatting sqref="L314:M314">
    <cfRule type="expression" dxfId="582" priority="680">
      <formula>AB314=1</formula>
    </cfRule>
  </conditionalFormatting>
  <conditionalFormatting sqref="F317:M317">
    <cfRule type="containsBlanks" dxfId="581" priority="679">
      <formula>LEN(TRIM(F317))=0</formula>
    </cfRule>
  </conditionalFormatting>
  <conditionalFormatting sqref="F316:M316">
    <cfRule type="containsBlanks" dxfId="580" priority="678">
      <formula>LEN(TRIM(F316))=0</formula>
    </cfRule>
    <cfRule type="colorScale" priority="677">
      <colorScale>
        <cfvo type="min"/>
        <cfvo type="max"/>
        <color rgb="FFFFEF9C"/>
        <color rgb="FFFF7128"/>
      </colorScale>
    </cfRule>
  </conditionalFormatting>
  <conditionalFormatting sqref="H316:I316">
    <cfRule type="expression" dxfId="579" priority="676">
      <formula>Z316=1</formula>
    </cfRule>
  </conditionalFormatting>
  <conditionalFormatting sqref="F316:G316">
    <cfRule type="expression" dxfId="578" priority="675">
      <formula>Y316=1</formula>
    </cfRule>
  </conditionalFormatting>
  <conditionalFormatting sqref="J316:K316">
    <cfRule type="expression" dxfId="577" priority="674">
      <formula>AA316=1</formula>
    </cfRule>
  </conditionalFormatting>
  <conditionalFormatting sqref="L316:M316">
    <cfRule type="expression" dxfId="576" priority="673">
      <formula>AB316=1</formula>
    </cfRule>
  </conditionalFormatting>
  <conditionalFormatting sqref="F319:M319">
    <cfRule type="containsBlanks" dxfId="575" priority="672">
      <formula>LEN(TRIM(F319))=0</formula>
    </cfRule>
  </conditionalFormatting>
  <conditionalFormatting sqref="F318:M318">
    <cfRule type="containsBlanks" dxfId="574" priority="671">
      <formula>LEN(TRIM(F318))=0</formula>
    </cfRule>
    <cfRule type="colorScale" priority="670">
      <colorScale>
        <cfvo type="min"/>
        <cfvo type="max"/>
        <color rgb="FFFFEF9C"/>
        <color rgb="FFFF7128"/>
      </colorScale>
    </cfRule>
  </conditionalFormatting>
  <conditionalFormatting sqref="H318:I318">
    <cfRule type="expression" dxfId="573" priority="669">
      <formula>Z318=1</formula>
    </cfRule>
  </conditionalFormatting>
  <conditionalFormatting sqref="F318:G318">
    <cfRule type="expression" dxfId="572" priority="668">
      <formula>Y318=1</formula>
    </cfRule>
  </conditionalFormatting>
  <conditionalFormatting sqref="J318:K318">
    <cfRule type="expression" dxfId="571" priority="667">
      <formula>AA318=1</formula>
    </cfRule>
  </conditionalFormatting>
  <conditionalFormatting sqref="L318:M318">
    <cfRule type="expression" dxfId="570" priority="666">
      <formula>AB318=1</formula>
    </cfRule>
  </conditionalFormatting>
  <conditionalFormatting sqref="F321:M321">
    <cfRule type="containsBlanks" dxfId="569" priority="665">
      <formula>LEN(TRIM(F321))=0</formula>
    </cfRule>
  </conditionalFormatting>
  <conditionalFormatting sqref="F320:M320">
    <cfRule type="containsBlanks" dxfId="568" priority="664">
      <formula>LEN(TRIM(F320))=0</formula>
    </cfRule>
    <cfRule type="colorScale" priority="663">
      <colorScale>
        <cfvo type="min"/>
        <cfvo type="max"/>
        <color rgb="FFFFEF9C"/>
        <color rgb="FFFF7128"/>
      </colorScale>
    </cfRule>
  </conditionalFormatting>
  <conditionalFormatting sqref="H320:I320">
    <cfRule type="expression" dxfId="567" priority="662">
      <formula>Z320=1</formula>
    </cfRule>
  </conditionalFormatting>
  <conditionalFormatting sqref="F320:G320">
    <cfRule type="expression" dxfId="566" priority="661">
      <formula>Y320=1</formula>
    </cfRule>
  </conditionalFormatting>
  <conditionalFormatting sqref="J320:K320">
    <cfRule type="expression" dxfId="565" priority="660">
      <formula>AA320=1</formula>
    </cfRule>
  </conditionalFormatting>
  <conditionalFormatting sqref="L320:M320">
    <cfRule type="expression" dxfId="564" priority="659">
      <formula>AB320=1</formula>
    </cfRule>
  </conditionalFormatting>
  <conditionalFormatting sqref="F323:M323">
    <cfRule type="containsBlanks" dxfId="563" priority="658">
      <formula>LEN(TRIM(F323))=0</formula>
    </cfRule>
  </conditionalFormatting>
  <conditionalFormatting sqref="F322:M322">
    <cfRule type="containsBlanks" dxfId="562" priority="657">
      <formula>LEN(TRIM(F322))=0</formula>
    </cfRule>
    <cfRule type="colorScale" priority="656">
      <colorScale>
        <cfvo type="min"/>
        <cfvo type="max"/>
        <color rgb="FFFFEF9C"/>
        <color rgb="FFFF7128"/>
      </colorScale>
    </cfRule>
  </conditionalFormatting>
  <conditionalFormatting sqref="H322:I322">
    <cfRule type="expression" dxfId="561" priority="655">
      <formula>Z322=1</formula>
    </cfRule>
  </conditionalFormatting>
  <conditionalFormatting sqref="F322:G322">
    <cfRule type="expression" dxfId="560" priority="654">
      <formula>Y322=1</formula>
    </cfRule>
  </conditionalFormatting>
  <conditionalFormatting sqref="J322:K322">
    <cfRule type="expression" dxfId="559" priority="653">
      <formula>AA322=1</formula>
    </cfRule>
  </conditionalFormatting>
  <conditionalFormatting sqref="L322:M322">
    <cfRule type="expression" dxfId="558" priority="652">
      <formula>AB322=1</formula>
    </cfRule>
  </conditionalFormatting>
  <conditionalFormatting sqref="F325:M325">
    <cfRule type="containsBlanks" dxfId="557" priority="651">
      <formula>LEN(TRIM(F325))=0</formula>
    </cfRule>
  </conditionalFormatting>
  <conditionalFormatting sqref="F324:M324">
    <cfRule type="containsBlanks" dxfId="556" priority="650">
      <formula>LEN(TRIM(F324))=0</formula>
    </cfRule>
    <cfRule type="colorScale" priority="649">
      <colorScale>
        <cfvo type="min"/>
        <cfvo type="max"/>
        <color rgb="FFFFEF9C"/>
        <color rgb="FFFF7128"/>
      </colorScale>
    </cfRule>
  </conditionalFormatting>
  <conditionalFormatting sqref="H324:I324">
    <cfRule type="expression" dxfId="555" priority="648">
      <formula>Z324=1</formula>
    </cfRule>
  </conditionalFormatting>
  <conditionalFormatting sqref="F324:G324">
    <cfRule type="expression" dxfId="554" priority="647">
      <formula>Y324=1</formula>
    </cfRule>
  </conditionalFormatting>
  <conditionalFormatting sqref="J324:K324">
    <cfRule type="expression" dxfId="553" priority="646">
      <formula>AA324=1</formula>
    </cfRule>
  </conditionalFormatting>
  <conditionalFormatting sqref="L324:M324">
    <cfRule type="expression" dxfId="552" priority="645">
      <formula>AB324=1</formula>
    </cfRule>
  </conditionalFormatting>
  <conditionalFormatting sqref="F327:M327">
    <cfRule type="containsBlanks" dxfId="551" priority="644">
      <formula>LEN(TRIM(F327))=0</formula>
    </cfRule>
  </conditionalFormatting>
  <conditionalFormatting sqref="F326:M326">
    <cfRule type="containsBlanks" dxfId="550" priority="643">
      <formula>LEN(TRIM(F326))=0</formula>
    </cfRule>
    <cfRule type="colorScale" priority="642">
      <colorScale>
        <cfvo type="min"/>
        <cfvo type="max"/>
        <color rgb="FFFFEF9C"/>
        <color rgb="FFFF7128"/>
      </colorScale>
    </cfRule>
  </conditionalFormatting>
  <conditionalFormatting sqref="H326:I326">
    <cfRule type="expression" dxfId="549" priority="641">
      <formula>Z326=1</formula>
    </cfRule>
  </conditionalFormatting>
  <conditionalFormatting sqref="F326:G326">
    <cfRule type="expression" dxfId="548" priority="640">
      <formula>Y326=1</formula>
    </cfRule>
  </conditionalFormatting>
  <conditionalFormatting sqref="J326:K326">
    <cfRule type="expression" dxfId="547" priority="639">
      <formula>AA326=1</formula>
    </cfRule>
  </conditionalFormatting>
  <conditionalFormatting sqref="L326:M326">
    <cfRule type="expression" dxfId="546" priority="638">
      <formula>AB326=1</formula>
    </cfRule>
  </conditionalFormatting>
  <conditionalFormatting sqref="F329:M329">
    <cfRule type="containsBlanks" dxfId="545" priority="637">
      <formula>LEN(TRIM(F329))=0</formula>
    </cfRule>
  </conditionalFormatting>
  <conditionalFormatting sqref="F328:M328">
    <cfRule type="containsBlanks" dxfId="544" priority="636">
      <formula>LEN(TRIM(F328))=0</formula>
    </cfRule>
    <cfRule type="colorScale" priority="635">
      <colorScale>
        <cfvo type="min"/>
        <cfvo type="max"/>
        <color rgb="FFFFEF9C"/>
        <color rgb="FFFF7128"/>
      </colorScale>
    </cfRule>
  </conditionalFormatting>
  <conditionalFormatting sqref="H328:I328">
    <cfRule type="expression" dxfId="543" priority="634">
      <formula>Z328=1</formula>
    </cfRule>
  </conditionalFormatting>
  <conditionalFormatting sqref="F328:G328">
    <cfRule type="expression" dxfId="542" priority="633">
      <formula>Y328=1</formula>
    </cfRule>
  </conditionalFormatting>
  <conditionalFormatting sqref="J328:K328">
    <cfRule type="expression" dxfId="541" priority="632">
      <formula>AA328=1</formula>
    </cfRule>
  </conditionalFormatting>
  <conditionalFormatting sqref="L328:M328">
    <cfRule type="expression" dxfId="540" priority="631">
      <formula>AB328=1</formula>
    </cfRule>
  </conditionalFormatting>
  <conditionalFormatting sqref="F331:M331">
    <cfRule type="containsBlanks" dxfId="539" priority="630">
      <formula>LEN(TRIM(F331))=0</formula>
    </cfRule>
  </conditionalFormatting>
  <conditionalFormatting sqref="F330:M330">
    <cfRule type="containsBlanks" dxfId="538" priority="629">
      <formula>LEN(TRIM(F330))=0</formula>
    </cfRule>
    <cfRule type="colorScale" priority="628">
      <colorScale>
        <cfvo type="min"/>
        <cfvo type="max"/>
        <color rgb="FFFFEF9C"/>
        <color rgb="FFFF7128"/>
      </colorScale>
    </cfRule>
  </conditionalFormatting>
  <conditionalFormatting sqref="H330:I330">
    <cfRule type="expression" dxfId="537" priority="627">
      <formula>Z330=1</formula>
    </cfRule>
  </conditionalFormatting>
  <conditionalFormatting sqref="F330:G330">
    <cfRule type="expression" dxfId="536" priority="626">
      <formula>Y330=1</formula>
    </cfRule>
  </conditionalFormatting>
  <conditionalFormatting sqref="J330:K330">
    <cfRule type="expression" dxfId="535" priority="625">
      <formula>AA330=1</formula>
    </cfRule>
  </conditionalFormatting>
  <conditionalFormatting sqref="L330:M330">
    <cfRule type="expression" dxfId="534" priority="624">
      <formula>AB330=1</formula>
    </cfRule>
  </conditionalFormatting>
  <conditionalFormatting sqref="F333:M333">
    <cfRule type="containsBlanks" dxfId="533" priority="623">
      <formula>LEN(TRIM(F333))=0</formula>
    </cfRule>
  </conditionalFormatting>
  <conditionalFormatting sqref="F332:M332">
    <cfRule type="containsBlanks" dxfId="532" priority="622">
      <formula>LEN(TRIM(F332))=0</formula>
    </cfRule>
    <cfRule type="colorScale" priority="621">
      <colorScale>
        <cfvo type="min"/>
        <cfvo type="max"/>
        <color rgb="FFFFEF9C"/>
        <color rgb="FFFF7128"/>
      </colorScale>
    </cfRule>
  </conditionalFormatting>
  <conditionalFormatting sqref="H332:I332">
    <cfRule type="expression" dxfId="531" priority="620">
      <formula>Z332=1</formula>
    </cfRule>
  </conditionalFormatting>
  <conditionalFormatting sqref="F332:G332">
    <cfRule type="expression" dxfId="530" priority="619">
      <formula>Y332=1</formula>
    </cfRule>
  </conditionalFormatting>
  <conditionalFormatting sqref="J332:K332">
    <cfRule type="expression" dxfId="529" priority="618">
      <formula>AA332=1</formula>
    </cfRule>
  </conditionalFormatting>
  <conditionalFormatting sqref="L332:M332">
    <cfRule type="expression" dxfId="528" priority="617">
      <formula>AB332=1</formula>
    </cfRule>
  </conditionalFormatting>
  <conditionalFormatting sqref="F335:M335">
    <cfRule type="containsBlanks" dxfId="527" priority="616">
      <formula>LEN(TRIM(F335))=0</formula>
    </cfRule>
  </conditionalFormatting>
  <conditionalFormatting sqref="F334:M334">
    <cfRule type="containsBlanks" dxfId="526" priority="615">
      <formula>LEN(TRIM(F334))=0</formula>
    </cfRule>
    <cfRule type="colorScale" priority="614">
      <colorScale>
        <cfvo type="min"/>
        <cfvo type="max"/>
        <color rgb="FFFFEF9C"/>
        <color rgb="FFFF7128"/>
      </colorScale>
    </cfRule>
  </conditionalFormatting>
  <conditionalFormatting sqref="H334:I334">
    <cfRule type="expression" dxfId="525" priority="613">
      <formula>Z334=1</formula>
    </cfRule>
  </conditionalFormatting>
  <conditionalFormatting sqref="F334:G334">
    <cfRule type="expression" dxfId="524" priority="612">
      <formula>Y334=1</formula>
    </cfRule>
  </conditionalFormatting>
  <conditionalFormatting sqref="J334:K334">
    <cfRule type="expression" dxfId="523" priority="611">
      <formula>AA334=1</formula>
    </cfRule>
  </conditionalFormatting>
  <conditionalFormatting sqref="L334:M334">
    <cfRule type="expression" dxfId="522" priority="610">
      <formula>AB334=1</formula>
    </cfRule>
  </conditionalFormatting>
  <conditionalFormatting sqref="F337:M337">
    <cfRule type="containsBlanks" dxfId="521" priority="609">
      <formula>LEN(TRIM(F337))=0</formula>
    </cfRule>
  </conditionalFormatting>
  <conditionalFormatting sqref="F336:M336">
    <cfRule type="containsBlanks" dxfId="520" priority="608">
      <formula>LEN(TRIM(F336))=0</formula>
    </cfRule>
    <cfRule type="colorScale" priority="607">
      <colorScale>
        <cfvo type="min"/>
        <cfvo type="max"/>
        <color rgb="FFFFEF9C"/>
        <color rgb="FFFF7128"/>
      </colorScale>
    </cfRule>
  </conditionalFormatting>
  <conditionalFormatting sqref="H336:I336">
    <cfRule type="expression" dxfId="519" priority="606">
      <formula>Z336=1</formula>
    </cfRule>
  </conditionalFormatting>
  <conditionalFormatting sqref="F336:G336">
    <cfRule type="expression" dxfId="518" priority="605">
      <formula>Y336=1</formula>
    </cfRule>
  </conditionalFormatting>
  <conditionalFormatting sqref="J336:K336">
    <cfRule type="expression" dxfId="517" priority="604">
      <formula>AA336=1</formula>
    </cfRule>
  </conditionalFormatting>
  <conditionalFormatting sqref="L336:M336">
    <cfRule type="expression" dxfId="516" priority="603">
      <formula>AB336=1</formula>
    </cfRule>
  </conditionalFormatting>
  <conditionalFormatting sqref="F339:M339">
    <cfRule type="containsBlanks" dxfId="515" priority="602">
      <formula>LEN(TRIM(F339))=0</formula>
    </cfRule>
  </conditionalFormatting>
  <conditionalFormatting sqref="F338:M338">
    <cfRule type="containsBlanks" dxfId="514" priority="601">
      <formula>LEN(TRIM(F338))=0</formula>
    </cfRule>
    <cfRule type="colorScale" priority="600">
      <colorScale>
        <cfvo type="min"/>
        <cfvo type="max"/>
        <color rgb="FFFFEF9C"/>
        <color rgb="FFFF7128"/>
      </colorScale>
    </cfRule>
  </conditionalFormatting>
  <conditionalFormatting sqref="H338:I338">
    <cfRule type="expression" dxfId="513" priority="599">
      <formula>Z338=1</formula>
    </cfRule>
  </conditionalFormatting>
  <conditionalFormatting sqref="F338:G338">
    <cfRule type="expression" dxfId="512" priority="598">
      <formula>Y338=1</formula>
    </cfRule>
  </conditionalFormatting>
  <conditionalFormatting sqref="J338:K338">
    <cfRule type="expression" dxfId="511" priority="597">
      <formula>AA338=1</formula>
    </cfRule>
  </conditionalFormatting>
  <conditionalFormatting sqref="L338:M338">
    <cfRule type="expression" dxfId="510" priority="596">
      <formula>AB338=1</formula>
    </cfRule>
  </conditionalFormatting>
  <conditionalFormatting sqref="F341:M341">
    <cfRule type="containsBlanks" dxfId="509" priority="595">
      <formula>LEN(TRIM(F341))=0</formula>
    </cfRule>
  </conditionalFormatting>
  <conditionalFormatting sqref="F340:M340">
    <cfRule type="containsBlanks" dxfId="508" priority="594">
      <formula>LEN(TRIM(F340))=0</formula>
    </cfRule>
    <cfRule type="colorScale" priority="593">
      <colorScale>
        <cfvo type="min"/>
        <cfvo type="max"/>
        <color rgb="FFFFEF9C"/>
        <color rgb="FFFF7128"/>
      </colorScale>
    </cfRule>
  </conditionalFormatting>
  <conditionalFormatting sqref="H340:I340">
    <cfRule type="expression" dxfId="507" priority="592">
      <formula>Z340=1</formula>
    </cfRule>
  </conditionalFormatting>
  <conditionalFormatting sqref="F340:G340">
    <cfRule type="expression" dxfId="506" priority="591">
      <formula>Y340=1</formula>
    </cfRule>
  </conditionalFormatting>
  <conditionalFormatting sqref="J340:K340">
    <cfRule type="expression" dxfId="505" priority="590">
      <formula>AA340=1</formula>
    </cfRule>
  </conditionalFormatting>
  <conditionalFormatting sqref="L340:M340">
    <cfRule type="expression" dxfId="504" priority="589">
      <formula>AB340=1</formula>
    </cfRule>
  </conditionalFormatting>
  <conditionalFormatting sqref="F343:M343">
    <cfRule type="containsBlanks" dxfId="503" priority="588">
      <formula>LEN(TRIM(F343))=0</formula>
    </cfRule>
  </conditionalFormatting>
  <conditionalFormatting sqref="F342:M342">
    <cfRule type="containsBlanks" dxfId="502" priority="587">
      <formula>LEN(TRIM(F342))=0</formula>
    </cfRule>
    <cfRule type="colorScale" priority="586">
      <colorScale>
        <cfvo type="min"/>
        <cfvo type="max"/>
        <color rgb="FFFFEF9C"/>
        <color rgb="FFFF7128"/>
      </colorScale>
    </cfRule>
  </conditionalFormatting>
  <conditionalFormatting sqref="H342:I342">
    <cfRule type="expression" dxfId="501" priority="585">
      <formula>Z342=1</formula>
    </cfRule>
  </conditionalFormatting>
  <conditionalFormatting sqref="F342:G342">
    <cfRule type="expression" dxfId="500" priority="584">
      <formula>Y342=1</formula>
    </cfRule>
  </conditionalFormatting>
  <conditionalFormatting sqref="J342:K342">
    <cfRule type="expression" dxfId="499" priority="583">
      <formula>AA342=1</formula>
    </cfRule>
  </conditionalFormatting>
  <conditionalFormatting sqref="L342:M342">
    <cfRule type="expression" dxfId="498" priority="582">
      <formula>AB342=1</formula>
    </cfRule>
  </conditionalFormatting>
  <conditionalFormatting sqref="F345:M345">
    <cfRule type="containsBlanks" dxfId="497" priority="581">
      <formula>LEN(TRIM(F345))=0</formula>
    </cfRule>
  </conditionalFormatting>
  <conditionalFormatting sqref="F344:M344">
    <cfRule type="containsBlanks" dxfId="496" priority="580">
      <formula>LEN(TRIM(F344))=0</formula>
    </cfRule>
    <cfRule type="colorScale" priority="579">
      <colorScale>
        <cfvo type="min"/>
        <cfvo type="max"/>
        <color rgb="FFFFEF9C"/>
        <color rgb="FFFF7128"/>
      </colorScale>
    </cfRule>
  </conditionalFormatting>
  <conditionalFormatting sqref="H344:I344">
    <cfRule type="expression" dxfId="495" priority="578">
      <formula>Z344=1</formula>
    </cfRule>
  </conditionalFormatting>
  <conditionalFormatting sqref="F344:G344">
    <cfRule type="expression" dxfId="494" priority="577">
      <formula>Y344=1</formula>
    </cfRule>
  </conditionalFormatting>
  <conditionalFormatting sqref="J344:K344">
    <cfRule type="expression" dxfId="493" priority="576">
      <formula>AA344=1</formula>
    </cfRule>
  </conditionalFormatting>
  <conditionalFormatting sqref="L344:M344">
    <cfRule type="expression" dxfId="492" priority="575">
      <formula>AB344=1</formula>
    </cfRule>
  </conditionalFormatting>
  <conditionalFormatting sqref="F347:M347">
    <cfRule type="containsBlanks" dxfId="491" priority="574">
      <formula>LEN(TRIM(F347))=0</formula>
    </cfRule>
  </conditionalFormatting>
  <conditionalFormatting sqref="F346:M346">
    <cfRule type="containsBlanks" dxfId="490" priority="573">
      <formula>LEN(TRIM(F346))=0</formula>
    </cfRule>
    <cfRule type="colorScale" priority="572">
      <colorScale>
        <cfvo type="min"/>
        <cfvo type="max"/>
        <color rgb="FFFFEF9C"/>
        <color rgb="FFFF7128"/>
      </colorScale>
    </cfRule>
  </conditionalFormatting>
  <conditionalFormatting sqref="H346:I346">
    <cfRule type="expression" dxfId="489" priority="571">
      <formula>Z346=1</formula>
    </cfRule>
  </conditionalFormatting>
  <conditionalFormatting sqref="F346:G346">
    <cfRule type="expression" dxfId="488" priority="570">
      <formula>Y346=1</formula>
    </cfRule>
  </conditionalFormatting>
  <conditionalFormatting sqref="J346:K346">
    <cfRule type="expression" dxfId="487" priority="569">
      <formula>AA346=1</formula>
    </cfRule>
  </conditionalFormatting>
  <conditionalFormatting sqref="L346:M346">
    <cfRule type="expression" dxfId="486" priority="568">
      <formula>AB346=1</formula>
    </cfRule>
  </conditionalFormatting>
  <conditionalFormatting sqref="F349:M349">
    <cfRule type="containsBlanks" dxfId="485" priority="567">
      <formula>LEN(TRIM(F349))=0</formula>
    </cfRule>
  </conditionalFormatting>
  <conditionalFormatting sqref="F348:M348">
    <cfRule type="containsBlanks" dxfId="484" priority="566">
      <formula>LEN(TRIM(F348))=0</formula>
    </cfRule>
    <cfRule type="colorScale" priority="565">
      <colorScale>
        <cfvo type="min"/>
        <cfvo type="max"/>
        <color rgb="FFFFEF9C"/>
        <color rgb="FFFF7128"/>
      </colorScale>
    </cfRule>
  </conditionalFormatting>
  <conditionalFormatting sqref="H348:I348">
    <cfRule type="expression" dxfId="483" priority="564">
      <formula>Z348=1</formula>
    </cfRule>
  </conditionalFormatting>
  <conditionalFormatting sqref="F348:G348">
    <cfRule type="expression" dxfId="482" priority="563">
      <formula>Y348=1</formula>
    </cfRule>
  </conditionalFormatting>
  <conditionalFormatting sqref="J348:K348">
    <cfRule type="expression" dxfId="481" priority="562">
      <formula>AA348=1</formula>
    </cfRule>
  </conditionalFormatting>
  <conditionalFormatting sqref="L348:M348">
    <cfRule type="expression" dxfId="480" priority="561">
      <formula>AB348=1</formula>
    </cfRule>
  </conditionalFormatting>
  <conditionalFormatting sqref="F351:M351">
    <cfRule type="containsBlanks" dxfId="479" priority="560">
      <formula>LEN(TRIM(F351))=0</formula>
    </cfRule>
  </conditionalFormatting>
  <conditionalFormatting sqref="F350:M350">
    <cfRule type="containsBlanks" dxfId="478" priority="559">
      <formula>LEN(TRIM(F350))=0</formula>
    </cfRule>
    <cfRule type="colorScale" priority="558">
      <colorScale>
        <cfvo type="min"/>
        <cfvo type="max"/>
        <color rgb="FFFFEF9C"/>
        <color rgb="FFFF7128"/>
      </colorScale>
    </cfRule>
  </conditionalFormatting>
  <conditionalFormatting sqref="H350:I350">
    <cfRule type="expression" dxfId="477" priority="557">
      <formula>Z350=1</formula>
    </cfRule>
  </conditionalFormatting>
  <conditionalFormatting sqref="F350:G350">
    <cfRule type="expression" dxfId="476" priority="556">
      <formula>Y350=1</formula>
    </cfRule>
  </conditionalFormatting>
  <conditionalFormatting sqref="J350:K350">
    <cfRule type="expression" dxfId="475" priority="555">
      <formula>AA350=1</formula>
    </cfRule>
  </conditionalFormatting>
  <conditionalFormatting sqref="L350:M350">
    <cfRule type="expression" dxfId="474" priority="554">
      <formula>AB350=1</formula>
    </cfRule>
  </conditionalFormatting>
  <conditionalFormatting sqref="F353:M353">
    <cfRule type="containsBlanks" dxfId="473" priority="553">
      <formula>LEN(TRIM(F353))=0</formula>
    </cfRule>
  </conditionalFormatting>
  <conditionalFormatting sqref="F352:M352">
    <cfRule type="containsBlanks" dxfId="472" priority="552">
      <formula>LEN(TRIM(F352))=0</formula>
    </cfRule>
    <cfRule type="colorScale" priority="551">
      <colorScale>
        <cfvo type="min"/>
        <cfvo type="max"/>
        <color rgb="FFFFEF9C"/>
        <color rgb="FFFF7128"/>
      </colorScale>
    </cfRule>
  </conditionalFormatting>
  <conditionalFormatting sqref="H352:I352">
    <cfRule type="expression" dxfId="471" priority="550">
      <formula>Z352=1</formula>
    </cfRule>
  </conditionalFormatting>
  <conditionalFormatting sqref="F352:G352">
    <cfRule type="expression" dxfId="470" priority="549">
      <formula>Y352=1</formula>
    </cfRule>
  </conditionalFormatting>
  <conditionalFormatting sqref="J352:K352">
    <cfRule type="expression" dxfId="469" priority="548">
      <formula>AA352=1</formula>
    </cfRule>
  </conditionalFormatting>
  <conditionalFormatting sqref="L352:M352">
    <cfRule type="expression" dxfId="468" priority="547">
      <formula>AB352=1</formula>
    </cfRule>
  </conditionalFormatting>
  <conditionalFormatting sqref="F355:M355">
    <cfRule type="containsBlanks" dxfId="467" priority="546">
      <formula>LEN(TRIM(F355))=0</formula>
    </cfRule>
  </conditionalFormatting>
  <conditionalFormatting sqref="F354:M354">
    <cfRule type="containsBlanks" dxfId="466" priority="545">
      <formula>LEN(TRIM(F354))=0</formula>
    </cfRule>
    <cfRule type="colorScale" priority="544">
      <colorScale>
        <cfvo type="min"/>
        <cfvo type="max"/>
        <color rgb="FFFFEF9C"/>
        <color rgb="FFFF7128"/>
      </colorScale>
    </cfRule>
  </conditionalFormatting>
  <conditionalFormatting sqref="H354:I354">
    <cfRule type="expression" dxfId="465" priority="543">
      <formula>Z354=1</formula>
    </cfRule>
  </conditionalFormatting>
  <conditionalFormatting sqref="F354:G354">
    <cfRule type="expression" dxfId="464" priority="542">
      <formula>Y354=1</formula>
    </cfRule>
  </conditionalFormatting>
  <conditionalFormatting sqref="J354:K354">
    <cfRule type="expression" dxfId="463" priority="541">
      <formula>AA354=1</formula>
    </cfRule>
  </conditionalFormatting>
  <conditionalFormatting sqref="L354:M354">
    <cfRule type="expression" dxfId="462" priority="540">
      <formula>AB354=1</formula>
    </cfRule>
  </conditionalFormatting>
  <conditionalFormatting sqref="F357:M357">
    <cfRule type="containsBlanks" dxfId="461" priority="539">
      <formula>LEN(TRIM(F357))=0</formula>
    </cfRule>
  </conditionalFormatting>
  <conditionalFormatting sqref="F356:M356">
    <cfRule type="containsBlanks" dxfId="460" priority="538">
      <formula>LEN(TRIM(F356))=0</formula>
    </cfRule>
    <cfRule type="colorScale" priority="537">
      <colorScale>
        <cfvo type="min"/>
        <cfvo type="max"/>
        <color rgb="FFFFEF9C"/>
        <color rgb="FFFF7128"/>
      </colorScale>
    </cfRule>
  </conditionalFormatting>
  <conditionalFormatting sqref="H356:I356">
    <cfRule type="expression" dxfId="459" priority="536">
      <formula>Z356=1</formula>
    </cfRule>
  </conditionalFormatting>
  <conditionalFormatting sqref="F356:G356">
    <cfRule type="expression" dxfId="458" priority="535">
      <formula>Y356=1</formula>
    </cfRule>
  </conditionalFormatting>
  <conditionalFormatting sqref="J356:K356">
    <cfRule type="expression" dxfId="457" priority="534">
      <formula>AA356=1</formula>
    </cfRule>
  </conditionalFormatting>
  <conditionalFormatting sqref="L356:M356">
    <cfRule type="expression" dxfId="456" priority="533">
      <formula>AB356=1</formula>
    </cfRule>
  </conditionalFormatting>
  <conditionalFormatting sqref="F359:M359">
    <cfRule type="containsBlanks" dxfId="455" priority="532">
      <formula>LEN(TRIM(F359))=0</formula>
    </cfRule>
  </conditionalFormatting>
  <conditionalFormatting sqref="F358:M358">
    <cfRule type="containsBlanks" dxfId="454" priority="531">
      <formula>LEN(TRIM(F358))=0</formula>
    </cfRule>
    <cfRule type="colorScale" priority="530">
      <colorScale>
        <cfvo type="min"/>
        <cfvo type="max"/>
        <color rgb="FFFFEF9C"/>
        <color rgb="FFFF7128"/>
      </colorScale>
    </cfRule>
  </conditionalFormatting>
  <conditionalFormatting sqref="H358:I358">
    <cfRule type="expression" dxfId="453" priority="529">
      <formula>Z358=1</formula>
    </cfRule>
  </conditionalFormatting>
  <conditionalFormatting sqref="F358:G358">
    <cfRule type="expression" dxfId="452" priority="528">
      <formula>Y358=1</formula>
    </cfRule>
  </conditionalFormatting>
  <conditionalFormatting sqref="J358:K358">
    <cfRule type="expression" dxfId="451" priority="527">
      <formula>AA358=1</formula>
    </cfRule>
  </conditionalFormatting>
  <conditionalFormatting sqref="L358:M358">
    <cfRule type="expression" dxfId="450" priority="526">
      <formula>AB358=1</formula>
    </cfRule>
  </conditionalFormatting>
  <conditionalFormatting sqref="F361:M361">
    <cfRule type="containsBlanks" dxfId="449" priority="525">
      <formula>LEN(TRIM(F361))=0</formula>
    </cfRule>
  </conditionalFormatting>
  <conditionalFormatting sqref="F360:M360">
    <cfRule type="containsBlanks" dxfId="448" priority="524">
      <formula>LEN(TRIM(F360))=0</formula>
    </cfRule>
    <cfRule type="colorScale" priority="523">
      <colorScale>
        <cfvo type="min"/>
        <cfvo type="max"/>
        <color rgb="FFFFEF9C"/>
        <color rgb="FFFF7128"/>
      </colorScale>
    </cfRule>
  </conditionalFormatting>
  <conditionalFormatting sqref="H360:I360">
    <cfRule type="expression" dxfId="447" priority="522">
      <formula>Z360=1</formula>
    </cfRule>
  </conditionalFormatting>
  <conditionalFormatting sqref="F360:G360">
    <cfRule type="expression" dxfId="446" priority="521">
      <formula>Y360=1</formula>
    </cfRule>
  </conditionalFormatting>
  <conditionalFormatting sqref="J360:K360">
    <cfRule type="expression" dxfId="445" priority="520">
      <formula>AA360=1</formula>
    </cfRule>
  </conditionalFormatting>
  <conditionalFormatting sqref="L360:M360">
    <cfRule type="expression" dxfId="444" priority="519">
      <formula>AB360=1</formula>
    </cfRule>
  </conditionalFormatting>
  <conditionalFormatting sqref="F363:M363">
    <cfRule type="containsBlanks" dxfId="443" priority="518">
      <formula>LEN(TRIM(F363))=0</formula>
    </cfRule>
  </conditionalFormatting>
  <conditionalFormatting sqref="F362:M362">
    <cfRule type="containsBlanks" dxfId="442" priority="517">
      <formula>LEN(TRIM(F362))=0</formula>
    </cfRule>
    <cfRule type="colorScale" priority="516">
      <colorScale>
        <cfvo type="min"/>
        <cfvo type="max"/>
        <color rgb="FFFFEF9C"/>
        <color rgb="FFFF7128"/>
      </colorScale>
    </cfRule>
  </conditionalFormatting>
  <conditionalFormatting sqref="H362:I362">
    <cfRule type="expression" dxfId="441" priority="515">
      <formula>Z362=1</formula>
    </cfRule>
  </conditionalFormatting>
  <conditionalFormatting sqref="F362:G362">
    <cfRule type="expression" dxfId="440" priority="514">
      <formula>Y362=1</formula>
    </cfRule>
  </conditionalFormatting>
  <conditionalFormatting sqref="J362:K362">
    <cfRule type="expression" dxfId="439" priority="513">
      <formula>AA362=1</formula>
    </cfRule>
  </conditionalFormatting>
  <conditionalFormatting sqref="L362:M362">
    <cfRule type="expression" dxfId="438" priority="512">
      <formula>AB362=1</formula>
    </cfRule>
  </conditionalFormatting>
  <conditionalFormatting sqref="F365:M365">
    <cfRule type="containsBlanks" dxfId="437" priority="511">
      <formula>LEN(TRIM(F365))=0</formula>
    </cfRule>
  </conditionalFormatting>
  <conditionalFormatting sqref="F364:M364">
    <cfRule type="containsBlanks" dxfId="436" priority="510">
      <formula>LEN(TRIM(F364))=0</formula>
    </cfRule>
    <cfRule type="colorScale" priority="509">
      <colorScale>
        <cfvo type="min"/>
        <cfvo type="max"/>
        <color rgb="FFFFEF9C"/>
        <color rgb="FFFF7128"/>
      </colorScale>
    </cfRule>
  </conditionalFormatting>
  <conditionalFormatting sqref="H364:I364">
    <cfRule type="expression" dxfId="435" priority="508">
      <formula>Z364=1</formula>
    </cfRule>
  </conditionalFormatting>
  <conditionalFormatting sqref="F364:G364">
    <cfRule type="expression" dxfId="434" priority="507">
      <formula>Y364=1</formula>
    </cfRule>
  </conditionalFormatting>
  <conditionalFormatting sqref="J364:K364">
    <cfRule type="expression" dxfId="433" priority="506">
      <formula>AA364=1</formula>
    </cfRule>
  </conditionalFormatting>
  <conditionalFormatting sqref="L364:M364">
    <cfRule type="expression" dxfId="432" priority="505">
      <formula>AB364=1</formula>
    </cfRule>
  </conditionalFormatting>
  <conditionalFormatting sqref="F367:M367">
    <cfRule type="containsBlanks" dxfId="431" priority="504">
      <formula>LEN(TRIM(F367))=0</formula>
    </cfRule>
  </conditionalFormatting>
  <conditionalFormatting sqref="F366:M366">
    <cfRule type="containsBlanks" dxfId="430" priority="503">
      <formula>LEN(TRIM(F366))=0</formula>
    </cfRule>
    <cfRule type="colorScale" priority="502">
      <colorScale>
        <cfvo type="min"/>
        <cfvo type="max"/>
        <color rgb="FFFFEF9C"/>
        <color rgb="FFFF7128"/>
      </colorScale>
    </cfRule>
  </conditionalFormatting>
  <conditionalFormatting sqref="H366:I366">
    <cfRule type="expression" dxfId="429" priority="501">
      <formula>Z366=1</formula>
    </cfRule>
  </conditionalFormatting>
  <conditionalFormatting sqref="F366:G366">
    <cfRule type="expression" dxfId="428" priority="500">
      <formula>Y366=1</formula>
    </cfRule>
  </conditionalFormatting>
  <conditionalFormatting sqref="J366:K366">
    <cfRule type="expression" dxfId="427" priority="499">
      <formula>AA366=1</formula>
    </cfRule>
  </conditionalFormatting>
  <conditionalFormatting sqref="L366:M366">
    <cfRule type="expression" dxfId="426" priority="498">
      <formula>AB366=1</formula>
    </cfRule>
  </conditionalFormatting>
  <conditionalFormatting sqref="F369:M369">
    <cfRule type="containsBlanks" dxfId="425" priority="497">
      <formula>LEN(TRIM(F369))=0</formula>
    </cfRule>
  </conditionalFormatting>
  <conditionalFormatting sqref="F368:M368">
    <cfRule type="containsBlanks" dxfId="424" priority="496">
      <formula>LEN(TRIM(F368))=0</formula>
    </cfRule>
    <cfRule type="colorScale" priority="495">
      <colorScale>
        <cfvo type="min"/>
        <cfvo type="max"/>
        <color rgb="FFFFEF9C"/>
        <color rgb="FFFF7128"/>
      </colorScale>
    </cfRule>
  </conditionalFormatting>
  <conditionalFormatting sqref="H368:I368">
    <cfRule type="expression" dxfId="423" priority="494">
      <formula>Z368=1</formula>
    </cfRule>
  </conditionalFormatting>
  <conditionalFormatting sqref="F368:G368">
    <cfRule type="expression" dxfId="422" priority="493">
      <formula>Y368=1</formula>
    </cfRule>
  </conditionalFormatting>
  <conditionalFormatting sqref="J368:K368">
    <cfRule type="expression" dxfId="421" priority="492">
      <formula>AA368=1</formula>
    </cfRule>
  </conditionalFormatting>
  <conditionalFormatting sqref="L368:M368">
    <cfRule type="expression" dxfId="420" priority="491">
      <formula>AB368=1</formula>
    </cfRule>
  </conditionalFormatting>
  <conditionalFormatting sqref="F371:M371">
    <cfRule type="containsBlanks" dxfId="419" priority="490">
      <formula>LEN(TRIM(F371))=0</formula>
    </cfRule>
  </conditionalFormatting>
  <conditionalFormatting sqref="F370:M370">
    <cfRule type="containsBlanks" dxfId="418" priority="489">
      <formula>LEN(TRIM(F370))=0</formula>
    </cfRule>
    <cfRule type="colorScale" priority="488">
      <colorScale>
        <cfvo type="min"/>
        <cfvo type="max"/>
        <color rgb="FFFFEF9C"/>
        <color rgb="FFFF7128"/>
      </colorScale>
    </cfRule>
  </conditionalFormatting>
  <conditionalFormatting sqref="H370:I370">
    <cfRule type="expression" dxfId="417" priority="487">
      <formula>Z370=1</formula>
    </cfRule>
  </conditionalFormatting>
  <conditionalFormatting sqref="F370:G370">
    <cfRule type="expression" dxfId="416" priority="486">
      <formula>Y370=1</formula>
    </cfRule>
  </conditionalFormatting>
  <conditionalFormatting sqref="J370:K370">
    <cfRule type="expression" dxfId="415" priority="485">
      <formula>AA370=1</formula>
    </cfRule>
  </conditionalFormatting>
  <conditionalFormatting sqref="L370:M370">
    <cfRule type="expression" dxfId="414" priority="484">
      <formula>AB370=1</formula>
    </cfRule>
  </conditionalFormatting>
  <conditionalFormatting sqref="F373:M373">
    <cfRule type="containsBlanks" dxfId="413" priority="483">
      <formula>LEN(TRIM(F373))=0</formula>
    </cfRule>
  </conditionalFormatting>
  <conditionalFormatting sqref="F372:M372">
    <cfRule type="containsBlanks" dxfId="412" priority="482">
      <formula>LEN(TRIM(F372))=0</formula>
    </cfRule>
    <cfRule type="colorScale" priority="481">
      <colorScale>
        <cfvo type="min"/>
        <cfvo type="max"/>
        <color rgb="FFFFEF9C"/>
        <color rgb="FFFF7128"/>
      </colorScale>
    </cfRule>
  </conditionalFormatting>
  <conditionalFormatting sqref="H372:I372">
    <cfRule type="expression" dxfId="411" priority="480">
      <formula>Z372=1</formula>
    </cfRule>
  </conditionalFormatting>
  <conditionalFormatting sqref="F372:G372">
    <cfRule type="expression" dxfId="410" priority="479">
      <formula>Y372=1</formula>
    </cfRule>
  </conditionalFormatting>
  <conditionalFormatting sqref="J372:K372">
    <cfRule type="expression" dxfId="409" priority="478">
      <formula>AA372=1</formula>
    </cfRule>
  </conditionalFormatting>
  <conditionalFormatting sqref="L372:M372">
    <cfRule type="expression" dxfId="408" priority="477">
      <formula>AB372=1</formula>
    </cfRule>
  </conditionalFormatting>
  <conditionalFormatting sqref="F375:M375">
    <cfRule type="containsBlanks" dxfId="407" priority="476">
      <formula>LEN(TRIM(F375))=0</formula>
    </cfRule>
  </conditionalFormatting>
  <conditionalFormatting sqref="F374:M374">
    <cfRule type="containsBlanks" dxfId="406" priority="475">
      <formula>LEN(TRIM(F374))=0</formula>
    </cfRule>
    <cfRule type="colorScale" priority="474">
      <colorScale>
        <cfvo type="min"/>
        <cfvo type="max"/>
        <color rgb="FFFFEF9C"/>
        <color rgb="FFFF7128"/>
      </colorScale>
    </cfRule>
  </conditionalFormatting>
  <conditionalFormatting sqref="H374:I374">
    <cfRule type="expression" dxfId="405" priority="473">
      <formula>Z374=1</formula>
    </cfRule>
  </conditionalFormatting>
  <conditionalFormatting sqref="F374:G374">
    <cfRule type="expression" dxfId="404" priority="472">
      <formula>Y374=1</formula>
    </cfRule>
  </conditionalFormatting>
  <conditionalFormatting sqref="J374:K374">
    <cfRule type="expression" dxfId="403" priority="471">
      <formula>AA374=1</formula>
    </cfRule>
  </conditionalFormatting>
  <conditionalFormatting sqref="L374:M374">
    <cfRule type="expression" dxfId="402" priority="470">
      <formula>AB374=1</formula>
    </cfRule>
  </conditionalFormatting>
  <conditionalFormatting sqref="F377:M377">
    <cfRule type="containsBlanks" dxfId="401" priority="469">
      <formula>LEN(TRIM(F377))=0</formula>
    </cfRule>
  </conditionalFormatting>
  <conditionalFormatting sqref="F376:M376">
    <cfRule type="containsBlanks" dxfId="400" priority="468">
      <formula>LEN(TRIM(F376))=0</formula>
    </cfRule>
    <cfRule type="colorScale" priority="467">
      <colorScale>
        <cfvo type="min"/>
        <cfvo type="max"/>
        <color rgb="FFFFEF9C"/>
        <color rgb="FFFF7128"/>
      </colorScale>
    </cfRule>
  </conditionalFormatting>
  <conditionalFormatting sqref="H376:I376">
    <cfRule type="expression" dxfId="399" priority="466">
      <formula>Z376=1</formula>
    </cfRule>
  </conditionalFormatting>
  <conditionalFormatting sqref="F376:G376">
    <cfRule type="expression" dxfId="398" priority="465">
      <formula>Y376=1</formula>
    </cfRule>
  </conditionalFormatting>
  <conditionalFormatting sqref="J376:K376">
    <cfRule type="expression" dxfId="397" priority="464">
      <formula>AA376=1</formula>
    </cfRule>
  </conditionalFormatting>
  <conditionalFormatting sqref="L376:M376">
    <cfRule type="expression" dxfId="396" priority="463">
      <formula>AB376=1</formula>
    </cfRule>
  </conditionalFormatting>
  <conditionalFormatting sqref="F379:M379">
    <cfRule type="containsBlanks" dxfId="395" priority="462">
      <formula>LEN(TRIM(F379))=0</formula>
    </cfRule>
  </conditionalFormatting>
  <conditionalFormatting sqref="F378:M378">
    <cfRule type="containsBlanks" dxfId="394" priority="461">
      <formula>LEN(TRIM(F378))=0</formula>
    </cfRule>
    <cfRule type="colorScale" priority="460">
      <colorScale>
        <cfvo type="min"/>
        <cfvo type="max"/>
        <color rgb="FFFFEF9C"/>
        <color rgb="FFFF7128"/>
      </colorScale>
    </cfRule>
  </conditionalFormatting>
  <conditionalFormatting sqref="H378:I378">
    <cfRule type="expression" dxfId="393" priority="459">
      <formula>Z378=1</formula>
    </cfRule>
  </conditionalFormatting>
  <conditionalFormatting sqref="F378:G378">
    <cfRule type="expression" dxfId="392" priority="458">
      <formula>Y378=1</formula>
    </cfRule>
  </conditionalFormatting>
  <conditionalFormatting sqref="J378:K378">
    <cfRule type="expression" dxfId="391" priority="457">
      <formula>AA378=1</formula>
    </cfRule>
  </conditionalFormatting>
  <conditionalFormatting sqref="L378:M378">
    <cfRule type="expression" dxfId="390" priority="456">
      <formula>AB378=1</formula>
    </cfRule>
  </conditionalFormatting>
  <conditionalFormatting sqref="F381:M381">
    <cfRule type="containsBlanks" dxfId="389" priority="455">
      <formula>LEN(TRIM(F381))=0</formula>
    </cfRule>
  </conditionalFormatting>
  <conditionalFormatting sqref="F380:M380">
    <cfRule type="containsBlanks" dxfId="388" priority="454">
      <formula>LEN(TRIM(F380))=0</formula>
    </cfRule>
    <cfRule type="colorScale" priority="453">
      <colorScale>
        <cfvo type="min"/>
        <cfvo type="max"/>
        <color rgb="FFFFEF9C"/>
        <color rgb="FFFF7128"/>
      </colorScale>
    </cfRule>
  </conditionalFormatting>
  <conditionalFormatting sqref="H380:I380">
    <cfRule type="expression" dxfId="387" priority="452">
      <formula>Z380=1</formula>
    </cfRule>
  </conditionalFormatting>
  <conditionalFormatting sqref="F380:G380">
    <cfRule type="expression" dxfId="386" priority="451">
      <formula>Y380=1</formula>
    </cfRule>
  </conditionalFormatting>
  <conditionalFormatting sqref="J380:K380">
    <cfRule type="expression" dxfId="385" priority="450">
      <formula>AA380=1</formula>
    </cfRule>
  </conditionalFormatting>
  <conditionalFormatting sqref="L380:M380">
    <cfRule type="expression" dxfId="384" priority="449">
      <formula>AB380=1</formula>
    </cfRule>
  </conditionalFormatting>
  <conditionalFormatting sqref="F383:M383">
    <cfRule type="containsBlanks" dxfId="383" priority="448">
      <formula>LEN(TRIM(F383))=0</formula>
    </cfRule>
  </conditionalFormatting>
  <conditionalFormatting sqref="F382:M382">
    <cfRule type="containsBlanks" dxfId="382" priority="447">
      <formula>LEN(TRIM(F382))=0</formula>
    </cfRule>
    <cfRule type="colorScale" priority="446">
      <colorScale>
        <cfvo type="min"/>
        <cfvo type="max"/>
        <color rgb="FFFFEF9C"/>
        <color rgb="FFFF7128"/>
      </colorScale>
    </cfRule>
  </conditionalFormatting>
  <conditionalFormatting sqref="H382:I382">
    <cfRule type="expression" dxfId="381" priority="445">
      <formula>Z382=1</formula>
    </cfRule>
  </conditionalFormatting>
  <conditionalFormatting sqref="F382:G382">
    <cfRule type="expression" dxfId="380" priority="444">
      <formula>Y382=1</formula>
    </cfRule>
  </conditionalFormatting>
  <conditionalFormatting sqref="J382:K382">
    <cfRule type="expression" dxfId="379" priority="443">
      <formula>AA382=1</formula>
    </cfRule>
  </conditionalFormatting>
  <conditionalFormatting sqref="L382:M382">
    <cfRule type="expression" dxfId="378" priority="442">
      <formula>AB382=1</formula>
    </cfRule>
  </conditionalFormatting>
  <conditionalFormatting sqref="F385:M385">
    <cfRule type="containsBlanks" dxfId="377" priority="441">
      <formula>LEN(TRIM(F385))=0</formula>
    </cfRule>
  </conditionalFormatting>
  <conditionalFormatting sqref="F384:M384">
    <cfRule type="containsBlanks" dxfId="376" priority="440">
      <formula>LEN(TRIM(F384))=0</formula>
    </cfRule>
    <cfRule type="colorScale" priority="439">
      <colorScale>
        <cfvo type="min"/>
        <cfvo type="max"/>
        <color rgb="FFFFEF9C"/>
        <color rgb="FFFF7128"/>
      </colorScale>
    </cfRule>
  </conditionalFormatting>
  <conditionalFormatting sqref="H384:I384">
    <cfRule type="expression" dxfId="375" priority="438">
      <formula>Z384=1</formula>
    </cfRule>
  </conditionalFormatting>
  <conditionalFormatting sqref="F384:G384">
    <cfRule type="expression" dxfId="374" priority="437">
      <formula>Y384=1</formula>
    </cfRule>
  </conditionalFormatting>
  <conditionalFormatting sqref="J384:K384">
    <cfRule type="expression" dxfId="373" priority="436">
      <formula>AA384=1</formula>
    </cfRule>
  </conditionalFormatting>
  <conditionalFormatting sqref="L384:M384">
    <cfRule type="expression" dxfId="372" priority="435">
      <formula>AB384=1</formula>
    </cfRule>
  </conditionalFormatting>
  <conditionalFormatting sqref="F387:M387">
    <cfRule type="containsBlanks" dxfId="371" priority="434">
      <formula>LEN(TRIM(F387))=0</formula>
    </cfRule>
  </conditionalFormatting>
  <conditionalFormatting sqref="F386:M386">
    <cfRule type="containsBlanks" dxfId="370" priority="433">
      <formula>LEN(TRIM(F386))=0</formula>
    </cfRule>
    <cfRule type="colorScale" priority="432">
      <colorScale>
        <cfvo type="min"/>
        <cfvo type="max"/>
        <color rgb="FFFFEF9C"/>
        <color rgb="FFFF7128"/>
      </colorScale>
    </cfRule>
  </conditionalFormatting>
  <conditionalFormatting sqref="H386:I386">
    <cfRule type="expression" dxfId="369" priority="431">
      <formula>Z386=1</formula>
    </cfRule>
  </conditionalFormatting>
  <conditionalFormatting sqref="F386:G386">
    <cfRule type="expression" dxfId="368" priority="430">
      <formula>Y386=1</formula>
    </cfRule>
  </conditionalFormatting>
  <conditionalFormatting sqref="J386:K386">
    <cfRule type="expression" dxfId="367" priority="429">
      <formula>AA386=1</formula>
    </cfRule>
  </conditionalFormatting>
  <conditionalFormatting sqref="L386:M386">
    <cfRule type="expression" dxfId="366" priority="428">
      <formula>AB386=1</formula>
    </cfRule>
  </conditionalFormatting>
  <conditionalFormatting sqref="F389:M389">
    <cfRule type="containsBlanks" dxfId="365" priority="427">
      <formula>LEN(TRIM(F389))=0</formula>
    </cfRule>
  </conditionalFormatting>
  <conditionalFormatting sqref="F388:M388">
    <cfRule type="containsBlanks" dxfId="364" priority="426">
      <formula>LEN(TRIM(F388))=0</formula>
    </cfRule>
    <cfRule type="colorScale" priority="425">
      <colorScale>
        <cfvo type="min"/>
        <cfvo type="max"/>
        <color rgb="FFFFEF9C"/>
        <color rgb="FFFF7128"/>
      </colorScale>
    </cfRule>
  </conditionalFormatting>
  <conditionalFormatting sqref="H388:I388">
    <cfRule type="expression" dxfId="363" priority="424">
      <formula>Z388=1</formula>
    </cfRule>
  </conditionalFormatting>
  <conditionalFormatting sqref="F388:G388">
    <cfRule type="expression" dxfId="362" priority="423">
      <formula>Y388=1</formula>
    </cfRule>
  </conditionalFormatting>
  <conditionalFormatting sqref="J388:K388">
    <cfRule type="expression" dxfId="361" priority="422">
      <formula>AA388=1</formula>
    </cfRule>
  </conditionalFormatting>
  <conditionalFormatting sqref="L388:M388">
    <cfRule type="expression" dxfId="360" priority="421">
      <formula>AB388=1</formula>
    </cfRule>
  </conditionalFormatting>
  <conditionalFormatting sqref="F391:M391">
    <cfRule type="containsBlanks" dxfId="359" priority="420">
      <formula>LEN(TRIM(F391))=0</formula>
    </cfRule>
  </conditionalFormatting>
  <conditionalFormatting sqref="F390:M390">
    <cfRule type="containsBlanks" dxfId="358" priority="419">
      <formula>LEN(TRIM(F390))=0</formula>
    </cfRule>
    <cfRule type="colorScale" priority="418">
      <colorScale>
        <cfvo type="min"/>
        <cfvo type="max"/>
        <color rgb="FFFFEF9C"/>
        <color rgb="FFFF7128"/>
      </colorScale>
    </cfRule>
  </conditionalFormatting>
  <conditionalFormatting sqref="H390:I390">
    <cfRule type="expression" dxfId="357" priority="417">
      <formula>Z390=1</formula>
    </cfRule>
  </conditionalFormatting>
  <conditionalFormatting sqref="F390:G390">
    <cfRule type="expression" dxfId="356" priority="416">
      <formula>Y390=1</formula>
    </cfRule>
  </conditionalFormatting>
  <conditionalFormatting sqref="J390:K390">
    <cfRule type="expression" dxfId="355" priority="415">
      <formula>AA390=1</formula>
    </cfRule>
  </conditionalFormatting>
  <conditionalFormatting sqref="L390:M390">
    <cfRule type="expression" dxfId="354" priority="414">
      <formula>AB390=1</formula>
    </cfRule>
  </conditionalFormatting>
  <conditionalFormatting sqref="F393:M393">
    <cfRule type="containsBlanks" dxfId="353" priority="413">
      <formula>LEN(TRIM(F393))=0</formula>
    </cfRule>
  </conditionalFormatting>
  <conditionalFormatting sqref="F392:M392">
    <cfRule type="containsBlanks" dxfId="352" priority="412">
      <formula>LEN(TRIM(F392))=0</formula>
    </cfRule>
    <cfRule type="colorScale" priority="411">
      <colorScale>
        <cfvo type="min"/>
        <cfvo type="max"/>
        <color rgb="FFFFEF9C"/>
        <color rgb="FFFF7128"/>
      </colorScale>
    </cfRule>
  </conditionalFormatting>
  <conditionalFormatting sqref="H392:I392">
    <cfRule type="expression" dxfId="351" priority="410">
      <formula>Z392=1</formula>
    </cfRule>
  </conditionalFormatting>
  <conditionalFormatting sqref="F392:G392">
    <cfRule type="expression" dxfId="350" priority="409">
      <formula>Y392=1</formula>
    </cfRule>
  </conditionalFormatting>
  <conditionalFormatting sqref="J392:K392">
    <cfRule type="expression" dxfId="349" priority="408">
      <formula>AA392=1</formula>
    </cfRule>
  </conditionalFormatting>
  <conditionalFormatting sqref="L392:M392">
    <cfRule type="expression" dxfId="348" priority="407">
      <formula>AB392=1</formula>
    </cfRule>
  </conditionalFormatting>
  <conditionalFormatting sqref="F395:M395">
    <cfRule type="containsBlanks" dxfId="347" priority="406">
      <formula>LEN(TRIM(F395))=0</formula>
    </cfRule>
  </conditionalFormatting>
  <conditionalFormatting sqref="F394:M394">
    <cfRule type="containsBlanks" dxfId="346" priority="405">
      <formula>LEN(TRIM(F394))=0</formula>
    </cfRule>
    <cfRule type="colorScale" priority="404">
      <colorScale>
        <cfvo type="min"/>
        <cfvo type="max"/>
        <color rgb="FFFFEF9C"/>
        <color rgb="FFFF7128"/>
      </colorScale>
    </cfRule>
  </conditionalFormatting>
  <conditionalFormatting sqref="H394:I394">
    <cfRule type="expression" dxfId="345" priority="403">
      <formula>Z394=1</formula>
    </cfRule>
  </conditionalFormatting>
  <conditionalFormatting sqref="F394:G394">
    <cfRule type="expression" dxfId="344" priority="402">
      <formula>Y394=1</formula>
    </cfRule>
  </conditionalFormatting>
  <conditionalFormatting sqref="J394:K394">
    <cfRule type="expression" dxfId="343" priority="401">
      <formula>AA394=1</formula>
    </cfRule>
  </conditionalFormatting>
  <conditionalFormatting sqref="L394:M394">
    <cfRule type="expression" dxfId="342" priority="400">
      <formula>AB394=1</formula>
    </cfRule>
  </conditionalFormatting>
  <conditionalFormatting sqref="F397:M397">
    <cfRule type="containsBlanks" dxfId="341" priority="399">
      <formula>LEN(TRIM(F397))=0</formula>
    </cfRule>
  </conditionalFormatting>
  <conditionalFormatting sqref="F396:M396">
    <cfRule type="containsBlanks" dxfId="340" priority="398">
      <formula>LEN(TRIM(F396))=0</formula>
    </cfRule>
    <cfRule type="colorScale" priority="397">
      <colorScale>
        <cfvo type="min"/>
        <cfvo type="max"/>
        <color rgb="FFFFEF9C"/>
        <color rgb="FFFF7128"/>
      </colorScale>
    </cfRule>
  </conditionalFormatting>
  <conditionalFormatting sqref="H396:I396">
    <cfRule type="expression" dxfId="339" priority="396">
      <formula>Z396=1</formula>
    </cfRule>
  </conditionalFormatting>
  <conditionalFormatting sqref="F396:G396">
    <cfRule type="expression" dxfId="338" priority="395">
      <formula>Y396=1</formula>
    </cfRule>
  </conditionalFormatting>
  <conditionalFormatting sqref="J396:K396">
    <cfRule type="expression" dxfId="337" priority="394">
      <formula>AA396=1</formula>
    </cfRule>
  </conditionalFormatting>
  <conditionalFormatting sqref="L396:M396">
    <cfRule type="expression" dxfId="336" priority="393">
      <formula>AB396=1</formula>
    </cfRule>
  </conditionalFormatting>
  <conditionalFormatting sqref="F399:M399">
    <cfRule type="containsBlanks" dxfId="335" priority="392">
      <formula>LEN(TRIM(F399))=0</formula>
    </cfRule>
  </conditionalFormatting>
  <conditionalFormatting sqref="F398:M398">
    <cfRule type="containsBlanks" dxfId="334" priority="391">
      <formula>LEN(TRIM(F398))=0</formula>
    </cfRule>
    <cfRule type="colorScale" priority="390">
      <colorScale>
        <cfvo type="min"/>
        <cfvo type="max"/>
        <color rgb="FFFFEF9C"/>
        <color rgb="FFFF7128"/>
      </colorScale>
    </cfRule>
  </conditionalFormatting>
  <conditionalFormatting sqref="H398:I398">
    <cfRule type="expression" dxfId="333" priority="389">
      <formula>Z398=1</formula>
    </cfRule>
  </conditionalFormatting>
  <conditionalFormatting sqref="F398:G398">
    <cfRule type="expression" dxfId="332" priority="388">
      <formula>Y398=1</formula>
    </cfRule>
  </conditionalFormatting>
  <conditionalFormatting sqref="J398:K398">
    <cfRule type="expression" dxfId="331" priority="387">
      <formula>AA398=1</formula>
    </cfRule>
  </conditionalFormatting>
  <conditionalFormatting sqref="L398:M398">
    <cfRule type="expression" dxfId="330" priority="386">
      <formula>AB398=1</formula>
    </cfRule>
  </conditionalFormatting>
  <conditionalFormatting sqref="F401:M401">
    <cfRule type="containsBlanks" dxfId="329" priority="385">
      <formula>LEN(TRIM(F401))=0</formula>
    </cfRule>
  </conditionalFormatting>
  <conditionalFormatting sqref="F400:M400">
    <cfRule type="containsBlanks" dxfId="328" priority="384">
      <formula>LEN(TRIM(F400))=0</formula>
    </cfRule>
    <cfRule type="colorScale" priority="383">
      <colorScale>
        <cfvo type="min"/>
        <cfvo type="max"/>
        <color rgb="FFFFEF9C"/>
        <color rgb="FFFF7128"/>
      </colorScale>
    </cfRule>
  </conditionalFormatting>
  <conditionalFormatting sqref="H400:I400">
    <cfRule type="expression" dxfId="327" priority="382">
      <formula>Z400=1</formula>
    </cfRule>
  </conditionalFormatting>
  <conditionalFormatting sqref="F400:G400">
    <cfRule type="expression" dxfId="326" priority="381">
      <formula>Y400=1</formula>
    </cfRule>
  </conditionalFormatting>
  <conditionalFormatting sqref="J400:K400">
    <cfRule type="expression" dxfId="325" priority="380">
      <formula>AA400=1</formula>
    </cfRule>
  </conditionalFormatting>
  <conditionalFormatting sqref="L400:M400">
    <cfRule type="expression" dxfId="324" priority="379">
      <formula>AB400=1</formula>
    </cfRule>
  </conditionalFormatting>
  <conditionalFormatting sqref="F403:M403">
    <cfRule type="containsBlanks" dxfId="323" priority="378">
      <formula>LEN(TRIM(F403))=0</formula>
    </cfRule>
  </conditionalFormatting>
  <conditionalFormatting sqref="F402:M402">
    <cfRule type="containsBlanks" dxfId="322" priority="377">
      <formula>LEN(TRIM(F402))=0</formula>
    </cfRule>
    <cfRule type="colorScale" priority="376">
      <colorScale>
        <cfvo type="min"/>
        <cfvo type="max"/>
        <color rgb="FFFFEF9C"/>
        <color rgb="FFFF7128"/>
      </colorScale>
    </cfRule>
  </conditionalFormatting>
  <conditionalFormatting sqref="H402:I402">
    <cfRule type="expression" dxfId="321" priority="375">
      <formula>Z402=1</formula>
    </cfRule>
  </conditionalFormatting>
  <conditionalFormatting sqref="F402:G402">
    <cfRule type="expression" dxfId="320" priority="374">
      <formula>Y402=1</formula>
    </cfRule>
  </conditionalFormatting>
  <conditionalFormatting sqref="J402:K402">
    <cfRule type="expression" dxfId="319" priority="373">
      <formula>AA402=1</formula>
    </cfRule>
  </conditionalFormatting>
  <conditionalFormatting sqref="L402:M402">
    <cfRule type="expression" dxfId="318" priority="372">
      <formula>AB402=1</formula>
    </cfRule>
  </conditionalFormatting>
  <conditionalFormatting sqref="F405:M405">
    <cfRule type="containsBlanks" dxfId="317" priority="371">
      <formula>LEN(TRIM(F405))=0</formula>
    </cfRule>
  </conditionalFormatting>
  <conditionalFormatting sqref="F404:M404">
    <cfRule type="containsBlanks" dxfId="316" priority="370">
      <formula>LEN(TRIM(F404))=0</formula>
    </cfRule>
    <cfRule type="colorScale" priority="369">
      <colorScale>
        <cfvo type="min"/>
        <cfvo type="max"/>
        <color rgb="FFFFEF9C"/>
        <color rgb="FFFF7128"/>
      </colorScale>
    </cfRule>
  </conditionalFormatting>
  <conditionalFormatting sqref="H404:I404">
    <cfRule type="expression" dxfId="315" priority="368">
      <formula>Z404=1</formula>
    </cfRule>
  </conditionalFormatting>
  <conditionalFormatting sqref="F404:G404">
    <cfRule type="expression" dxfId="314" priority="367">
      <formula>Y404=1</formula>
    </cfRule>
  </conditionalFormatting>
  <conditionalFormatting sqref="J404:K404">
    <cfRule type="expression" dxfId="313" priority="366">
      <formula>AA404=1</formula>
    </cfRule>
  </conditionalFormatting>
  <conditionalFormatting sqref="L404:M404">
    <cfRule type="expression" dxfId="312" priority="365">
      <formula>AB404=1</formula>
    </cfRule>
  </conditionalFormatting>
  <conditionalFormatting sqref="F407:M407">
    <cfRule type="containsBlanks" dxfId="311" priority="364">
      <formula>LEN(TRIM(F407))=0</formula>
    </cfRule>
  </conditionalFormatting>
  <conditionalFormatting sqref="F406:M406">
    <cfRule type="containsBlanks" dxfId="310" priority="363">
      <formula>LEN(TRIM(F406))=0</formula>
    </cfRule>
    <cfRule type="colorScale" priority="362">
      <colorScale>
        <cfvo type="min"/>
        <cfvo type="max"/>
        <color rgb="FFFFEF9C"/>
        <color rgb="FFFF7128"/>
      </colorScale>
    </cfRule>
  </conditionalFormatting>
  <conditionalFormatting sqref="H406:I406">
    <cfRule type="expression" dxfId="309" priority="361">
      <formula>Z406=1</formula>
    </cfRule>
  </conditionalFormatting>
  <conditionalFormatting sqref="F406:G406">
    <cfRule type="expression" dxfId="308" priority="360">
      <formula>Y406=1</formula>
    </cfRule>
  </conditionalFormatting>
  <conditionalFormatting sqref="J406:K406">
    <cfRule type="expression" dxfId="307" priority="359">
      <formula>AA406=1</formula>
    </cfRule>
  </conditionalFormatting>
  <conditionalFormatting sqref="L406:M406">
    <cfRule type="expression" dxfId="306" priority="358">
      <formula>AB406=1</formula>
    </cfRule>
  </conditionalFormatting>
  <conditionalFormatting sqref="F409:M409">
    <cfRule type="containsBlanks" dxfId="305" priority="357">
      <formula>LEN(TRIM(F409))=0</formula>
    </cfRule>
  </conditionalFormatting>
  <conditionalFormatting sqref="F408:M408">
    <cfRule type="containsBlanks" dxfId="304" priority="356">
      <formula>LEN(TRIM(F408))=0</formula>
    </cfRule>
    <cfRule type="colorScale" priority="355">
      <colorScale>
        <cfvo type="min"/>
        <cfvo type="max"/>
        <color rgb="FFFFEF9C"/>
        <color rgb="FFFF7128"/>
      </colorScale>
    </cfRule>
  </conditionalFormatting>
  <conditionalFormatting sqref="H408:I408">
    <cfRule type="expression" dxfId="303" priority="354">
      <formula>Z408=1</formula>
    </cfRule>
  </conditionalFormatting>
  <conditionalFormatting sqref="F408:G408">
    <cfRule type="expression" dxfId="302" priority="353">
      <formula>Y408=1</formula>
    </cfRule>
  </conditionalFormatting>
  <conditionalFormatting sqref="J408:K408">
    <cfRule type="expression" dxfId="301" priority="352">
      <formula>AA408=1</formula>
    </cfRule>
  </conditionalFormatting>
  <conditionalFormatting sqref="L408:M408">
    <cfRule type="expression" dxfId="300" priority="351">
      <formula>AB408=1</formula>
    </cfRule>
  </conditionalFormatting>
  <conditionalFormatting sqref="F411:M411">
    <cfRule type="containsBlanks" dxfId="299" priority="350">
      <formula>LEN(TRIM(F411))=0</formula>
    </cfRule>
  </conditionalFormatting>
  <conditionalFormatting sqref="F410:M410">
    <cfRule type="containsBlanks" dxfId="298" priority="349">
      <formula>LEN(TRIM(F410))=0</formula>
    </cfRule>
    <cfRule type="colorScale" priority="348">
      <colorScale>
        <cfvo type="min"/>
        <cfvo type="max"/>
        <color rgb="FFFFEF9C"/>
        <color rgb="FFFF7128"/>
      </colorScale>
    </cfRule>
  </conditionalFormatting>
  <conditionalFormatting sqref="H410:I410">
    <cfRule type="expression" dxfId="297" priority="347">
      <formula>Z410=1</formula>
    </cfRule>
  </conditionalFormatting>
  <conditionalFormatting sqref="F410:G410">
    <cfRule type="expression" dxfId="296" priority="346">
      <formula>Y410=1</formula>
    </cfRule>
  </conditionalFormatting>
  <conditionalFormatting sqref="J410:K410">
    <cfRule type="expression" dxfId="295" priority="345">
      <formula>AA410=1</formula>
    </cfRule>
  </conditionalFormatting>
  <conditionalFormatting sqref="L410:M410">
    <cfRule type="expression" dxfId="294" priority="344">
      <formula>AB410=1</formula>
    </cfRule>
  </conditionalFormatting>
  <conditionalFormatting sqref="F413:M413">
    <cfRule type="containsBlanks" dxfId="293" priority="343">
      <formula>LEN(TRIM(F413))=0</formula>
    </cfRule>
  </conditionalFormatting>
  <conditionalFormatting sqref="F412:M412">
    <cfRule type="containsBlanks" dxfId="292" priority="342">
      <formula>LEN(TRIM(F412))=0</formula>
    </cfRule>
    <cfRule type="colorScale" priority="341">
      <colorScale>
        <cfvo type="min"/>
        <cfvo type="max"/>
        <color rgb="FFFFEF9C"/>
        <color rgb="FFFF7128"/>
      </colorScale>
    </cfRule>
  </conditionalFormatting>
  <conditionalFormatting sqref="H412:I412">
    <cfRule type="expression" dxfId="291" priority="340">
      <formula>Z412=1</formula>
    </cfRule>
  </conditionalFormatting>
  <conditionalFormatting sqref="F412:G412">
    <cfRule type="expression" dxfId="290" priority="339">
      <formula>Y412=1</formula>
    </cfRule>
  </conditionalFormatting>
  <conditionalFormatting sqref="J412:K412">
    <cfRule type="expression" dxfId="289" priority="338">
      <formula>AA412=1</formula>
    </cfRule>
  </conditionalFormatting>
  <conditionalFormatting sqref="L412:M412">
    <cfRule type="expression" dxfId="288" priority="337">
      <formula>AB412=1</formula>
    </cfRule>
  </conditionalFormatting>
  <conditionalFormatting sqref="F415:M415">
    <cfRule type="containsBlanks" dxfId="287" priority="336">
      <formula>LEN(TRIM(F415))=0</formula>
    </cfRule>
  </conditionalFormatting>
  <conditionalFormatting sqref="F414:M414">
    <cfRule type="containsBlanks" dxfId="286" priority="335">
      <formula>LEN(TRIM(F414))=0</formula>
    </cfRule>
    <cfRule type="colorScale" priority="334">
      <colorScale>
        <cfvo type="min"/>
        <cfvo type="max"/>
        <color rgb="FFFFEF9C"/>
        <color rgb="FFFF7128"/>
      </colorScale>
    </cfRule>
  </conditionalFormatting>
  <conditionalFormatting sqref="H414:I414">
    <cfRule type="expression" dxfId="285" priority="333">
      <formula>Z414=1</formula>
    </cfRule>
  </conditionalFormatting>
  <conditionalFormatting sqref="F414:G414">
    <cfRule type="expression" dxfId="284" priority="332">
      <formula>Y414=1</formula>
    </cfRule>
  </conditionalFormatting>
  <conditionalFormatting sqref="J414:K414">
    <cfRule type="expression" dxfId="283" priority="331">
      <formula>AA414=1</formula>
    </cfRule>
  </conditionalFormatting>
  <conditionalFormatting sqref="L414:M414">
    <cfRule type="expression" dxfId="282" priority="330">
      <formula>AB414=1</formula>
    </cfRule>
  </conditionalFormatting>
  <conditionalFormatting sqref="F417:M417">
    <cfRule type="containsBlanks" dxfId="281" priority="329">
      <formula>LEN(TRIM(F417))=0</formula>
    </cfRule>
  </conditionalFormatting>
  <conditionalFormatting sqref="F416:M416">
    <cfRule type="containsBlanks" dxfId="280" priority="328">
      <formula>LEN(TRIM(F416))=0</formula>
    </cfRule>
    <cfRule type="colorScale" priority="327">
      <colorScale>
        <cfvo type="min"/>
        <cfvo type="max"/>
        <color rgb="FFFFEF9C"/>
        <color rgb="FFFF7128"/>
      </colorScale>
    </cfRule>
  </conditionalFormatting>
  <conditionalFormatting sqref="H416:I416">
    <cfRule type="expression" dxfId="279" priority="326">
      <formula>Z416=1</formula>
    </cfRule>
  </conditionalFormatting>
  <conditionalFormatting sqref="F416:G416">
    <cfRule type="expression" dxfId="278" priority="325">
      <formula>Y416=1</formula>
    </cfRule>
  </conditionalFormatting>
  <conditionalFormatting sqref="J416:K416">
    <cfRule type="expression" dxfId="277" priority="324">
      <formula>AA416=1</formula>
    </cfRule>
  </conditionalFormatting>
  <conditionalFormatting sqref="L416:M416">
    <cfRule type="expression" dxfId="276" priority="323">
      <formula>AB416=1</formula>
    </cfRule>
  </conditionalFormatting>
  <conditionalFormatting sqref="F419:M419">
    <cfRule type="containsBlanks" dxfId="275" priority="322">
      <formula>LEN(TRIM(F419))=0</formula>
    </cfRule>
  </conditionalFormatting>
  <conditionalFormatting sqref="F418:M418">
    <cfRule type="containsBlanks" dxfId="274" priority="321">
      <formula>LEN(TRIM(F418))=0</formula>
    </cfRule>
    <cfRule type="colorScale" priority="320">
      <colorScale>
        <cfvo type="min"/>
        <cfvo type="max"/>
        <color rgb="FFFFEF9C"/>
        <color rgb="FFFF7128"/>
      </colorScale>
    </cfRule>
  </conditionalFormatting>
  <conditionalFormatting sqref="H418:I418">
    <cfRule type="expression" dxfId="273" priority="319">
      <formula>Z418=1</formula>
    </cfRule>
  </conditionalFormatting>
  <conditionalFormatting sqref="F418:G418">
    <cfRule type="expression" dxfId="272" priority="318">
      <formula>Y418=1</formula>
    </cfRule>
  </conditionalFormatting>
  <conditionalFormatting sqref="J418:K418">
    <cfRule type="expression" dxfId="271" priority="317">
      <formula>AA418=1</formula>
    </cfRule>
  </conditionalFormatting>
  <conditionalFormatting sqref="L418:M418">
    <cfRule type="expression" dxfId="270" priority="316">
      <formula>AB418=1</formula>
    </cfRule>
  </conditionalFormatting>
  <conditionalFormatting sqref="F421:M421">
    <cfRule type="containsBlanks" dxfId="269" priority="315">
      <formula>LEN(TRIM(F421))=0</formula>
    </cfRule>
  </conditionalFormatting>
  <conditionalFormatting sqref="F420:M420">
    <cfRule type="containsBlanks" dxfId="268" priority="314">
      <formula>LEN(TRIM(F420))=0</formula>
    </cfRule>
    <cfRule type="colorScale" priority="313">
      <colorScale>
        <cfvo type="min"/>
        <cfvo type="max"/>
        <color rgb="FFFFEF9C"/>
        <color rgb="FFFF7128"/>
      </colorScale>
    </cfRule>
  </conditionalFormatting>
  <conditionalFormatting sqref="H420:I420">
    <cfRule type="expression" dxfId="267" priority="312">
      <formula>Z420=1</formula>
    </cfRule>
  </conditionalFormatting>
  <conditionalFormatting sqref="F420:G420">
    <cfRule type="expression" dxfId="266" priority="311">
      <formula>Y420=1</formula>
    </cfRule>
  </conditionalFormatting>
  <conditionalFormatting sqref="J420:K420">
    <cfRule type="expression" dxfId="265" priority="310">
      <formula>AA420=1</formula>
    </cfRule>
  </conditionalFormatting>
  <conditionalFormatting sqref="L420:M420">
    <cfRule type="expression" dxfId="264" priority="309">
      <formula>AB420=1</formula>
    </cfRule>
  </conditionalFormatting>
  <conditionalFormatting sqref="F423:M423">
    <cfRule type="containsBlanks" dxfId="263" priority="308">
      <formula>LEN(TRIM(F423))=0</formula>
    </cfRule>
  </conditionalFormatting>
  <conditionalFormatting sqref="F422:M422">
    <cfRule type="containsBlanks" dxfId="262" priority="307">
      <formula>LEN(TRIM(F422))=0</formula>
    </cfRule>
    <cfRule type="colorScale" priority="306">
      <colorScale>
        <cfvo type="min"/>
        <cfvo type="max"/>
        <color rgb="FFFFEF9C"/>
        <color rgb="FFFF7128"/>
      </colorScale>
    </cfRule>
  </conditionalFormatting>
  <conditionalFormatting sqref="H422:I422">
    <cfRule type="expression" dxfId="261" priority="305">
      <formula>Z422=1</formula>
    </cfRule>
  </conditionalFormatting>
  <conditionalFormatting sqref="F422:G422">
    <cfRule type="expression" dxfId="260" priority="304">
      <formula>Y422=1</formula>
    </cfRule>
  </conditionalFormatting>
  <conditionalFormatting sqref="J422:K422">
    <cfRule type="expression" dxfId="259" priority="303">
      <formula>AA422=1</formula>
    </cfRule>
  </conditionalFormatting>
  <conditionalFormatting sqref="L422:M422">
    <cfRule type="expression" dxfId="258" priority="302">
      <formula>AB422=1</formula>
    </cfRule>
  </conditionalFormatting>
  <conditionalFormatting sqref="F425:M425">
    <cfRule type="containsBlanks" dxfId="257" priority="301">
      <formula>LEN(TRIM(F425))=0</formula>
    </cfRule>
  </conditionalFormatting>
  <conditionalFormatting sqref="F424:M424">
    <cfRule type="containsBlanks" dxfId="256" priority="300">
      <formula>LEN(TRIM(F424))=0</formula>
    </cfRule>
    <cfRule type="colorScale" priority="299">
      <colorScale>
        <cfvo type="min"/>
        <cfvo type="max"/>
        <color rgb="FFFFEF9C"/>
        <color rgb="FFFF7128"/>
      </colorScale>
    </cfRule>
  </conditionalFormatting>
  <conditionalFormatting sqref="H424:I424">
    <cfRule type="expression" dxfId="255" priority="298">
      <formula>Z424=1</formula>
    </cfRule>
  </conditionalFormatting>
  <conditionalFormatting sqref="F424:G424">
    <cfRule type="expression" dxfId="254" priority="297">
      <formula>Y424=1</formula>
    </cfRule>
  </conditionalFormatting>
  <conditionalFormatting sqref="J424:K424">
    <cfRule type="expression" dxfId="253" priority="296">
      <formula>AA424=1</formula>
    </cfRule>
  </conditionalFormatting>
  <conditionalFormatting sqref="L424:M424">
    <cfRule type="expression" dxfId="252" priority="295">
      <formula>AB424=1</formula>
    </cfRule>
  </conditionalFormatting>
  <conditionalFormatting sqref="F427:M427">
    <cfRule type="containsBlanks" dxfId="251" priority="294">
      <formula>LEN(TRIM(F427))=0</formula>
    </cfRule>
  </conditionalFormatting>
  <conditionalFormatting sqref="F426:M426">
    <cfRule type="containsBlanks" dxfId="250" priority="293">
      <formula>LEN(TRIM(F426))=0</formula>
    </cfRule>
    <cfRule type="colorScale" priority="292">
      <colorScale>
        <cfvo type="min"/>
        <cfvo type="max"/>
        <color rgb="FFFFEF9C"/>
        <color rgb="FFFF7128"/>
      </colorScale>
    </cfRule>
  </conditionalFormatting>
  <conditionalFormatting sqref="H426:I426">
    <cfRule type="expression" dxfId="249" priority="291">
      <formula>Z426=1</formula>
    </cfRule>
  </conditionalFormatting>
  <conditionalFormatting sqref="F426:G426">
    <cfRule type="expression" dxfId="248" priority="290">
      <formula>Y426=1</formula>
    </cfRule>
  </conditionalFormatting>
  <conditionalFormatting sqref="J426:K426">
    <cfRule type="expression" dxfId="247" priority="289">
      <formula>AA426=1</formula>
    </cfRule>
  </conditionalFormatting>
  <conditionalFormatting sqref="L426:M426">
    <cfRule type="expression" dxfId="246" priority="288">
      <formula>AB426=1</formula>
    </cfRule>
  </conditionalFormatting>
  <conditionalFormatting sqref="F429:M429">
    <cfRule type="containsBlanks" dxfId="245" priority="287">
      <formula>LEN(TRIM(F429))=0</formula>
    </cfRule>
  </conditionalFormatting>
  <conditionalFormatting sqref="F428:M428">
    <cfRule type="containsBlanks" dxfId="244" priority="286">
      <formula>LEN(TRIM(F428))=0</formula>
    </cfRule>
    <cfRule type="colorScale" priority="285">
      <colorScale>
        <cfvo type="min"/>
        <cfvo type="max"/>
        <color rgb="FFFFEF9C"/>
        <color rgb="FFFF7128"/>
      </colorScale>
    </cfRule>
  </conditionalFormatting>
  <conditionalFormatting sqref="H428:I428">
    <cfRule type="expression" dxfId="243" priority="284">
      <formula>Z428=1</formula>
    </cfRule>
  </conditionalFormatting>
  <conditionalFormatting sqref="F428:G428">
    <cfRule type="expression" dxfId="242" priority="283">
      <formula>Y428=1</formula>
    </cfRule>
  </conditionalFormatting>
  <conditionalFormatting sqref="J428:K428">
    <cfRule type="expression" dxfId="241" priority="282">
      <formula>AA428=1</formula>
    </cfRule>
  </conditionalFormatting>
  <conditionalFormatting sqref="L428:M428">
    <cfRule type="expression" dxfId="240" priority="281">
      <formula>AB428=1</formula>
    </cfRule>
  </conditionalFormatting>
  <conditionalFormatting sqref="F431:M431">
    <cfRule type="containsBlanks" dxfId="239" priority="280">
      <formula>LEN(TRIM(F431))=0</formula>
    </cfRule>
  </conditionalFormatting>
  <conditionalFormatting sqref="F430:M430">
    <cfRule type="containsBlanks" dxfId="238" priority="279">
      <formula>LEN(TRIM(F430))=0</formula>
    </cfRule>
    <cfRule type="colorScale" priority="278">
      <colorScale>
        <cfvo type="min"/>
        <cfvo type="max"/>
        <color rgb="FFFFEF9C"/>
        <color rgb="FFFF7128"/>
      </colorScale>
    </cfRule>
  </conditionalFormatting>
  <conditionalFormatting sqref="H430:I430">
    <cfRule type="expression" dxfId="237" priority="277">
      <formula>Z430=1</formula>
    </cfRule>
  </conditionalFormatting>
  <conditionalFormatting sqref="F430:G430">
    <cfRule type="expression" dxfId="236" priority="276">
      <formula>Y430=1</formula>
    </cfRule>
  </conditionalFormatting>
  <conditionalFormatting sqref="J430:K430">
    <cfRule type="expression" dxfId="235" priority="275">
      <formula>AA430=1</formula>
    </cfRule>
  </conditionalFormatting>
  <conditionalFormatting sqref="L430:M430">
    <cfRule type="expression" dxfId="234" priority="274">
      <formula>AB430=1</formula>
    </cfRule>
  </conditionalFormatting>
  <conditionalFormatting sqref="F433:M433">
    <cfRule type="containsBlanks" dxfId="233" priority="273">
      <formula>LEN(TRIM(F433))=0</formula>
    </cfRule>
  </conditionalFormatting>
  <conditionalFormatting sqref="F432:M432">
    <cfRule type="containsBlanks" dxfId="232" priority="272">
      <formula>LEN(TRIM(F432))=0</formula>
    </cfRule>
    <cfRule type="colorScale" priority="271">
      <colorScale>
        <cfvo type="min"/>
        <cfvo type="max"/>
        <color rgb="FFFFEF9C"/>
        <color rgb="FFFF7128"/>
      </colorScale>
    </cfRule>
  </conditionalFormatting>
  <conditionalFormatting sqref="H432:I432">
    <cfRule type="expression" dxfId="231" priority="270">
      <formula>Z432=1</formula>
    </cfRule>
  </conditionalFormatting>
  <conditionalFormatting sqref="F432:G432">
    <cfRule type="expression" dxfId="230" priority="269">
      <formula>Y432=1</formula>
    </cfRule>
  </conditionalFormatting>
  <conditionalFormatting sqref="J432:K432">
    <cfRule type="expression" dxfId="229" priority="268">
      <formula>AA432=1</formula>
    </cfRule>
  </conditionalFormatting>
  <conditionalFormatting sqref="L432:M432">
    <cfRule type="expression" dxfId="228" priority="267">
      <formula>AB432=1</formula>
    </cfRule>
  </conditionalFormatting>
  <conditionalFormatting sqref="F435:M435">
    <cfRule type="containsBlanks" dxfId="227" priority="266">
      <formula>LEN(TRIM(F435))=0</formula>
    </cfRule>
  </conditionalFormatting>
  <conditionalFormatting sqref="F434:M434">
    <cfRule type="containsBlanks" dxfId="226" priority="265">
      <formula>LEN(TRIM(F434))=0</formula>
    </cfRule>
    <cfRule type="colorScale" priority="264">
      <colorScale>
        <cfvo type="min"/>
        <cfvo type="max"/>
        <color rgb="FFFFEF9C"/>
        <color rgb="FFFF7128"/>
      </colorScale>
    </cfRule>
  </conditionalFormatting>
  <conditionalFormatting sqref="H434:I434">
    <cfRule type="expression" dxfId="225" priority="263">
      <formula>Z434=1</formula>
    </cfRule>
  </conditionalFormatting>
  <conditionalFormatting sqref="F434:G434">
    <cfRule type="expression" dxfId="224" priority="262">
      <formula>Y434=1</formula>
    </cfRule>
  </conditionalFormatting>
  <conditionalFormatting sqref="J434:K434">
    <cfRule type="expression" dxfId="223" priority="261">
      <formula>AA434=1</formula>
    </cfRule>
  </conditionalFormatting>
  <conditionalFormatting sqref="L434:M434">
    <cfRule type="expression" dxfId="222" priority="260">
      <formula>AB434=1</formula>
    </cfRule>
  </conditionalFormatting>
  <conditionalFormatting sqref="F437:M437">
    <cfRule type="containsBlanks" dxfId="221" priority="259">
      <formula>LEN(TRIM(F437))=0</formula>
    </cfRule>
  </conditionalFormatting>
  <conditionalFormatting sqref="F436:M436">
    <cfRule type="containsBlanks" dxfId="220" priority="258">
      <formula>LEN(TRIM(F436))=0</formula>
    </cfRule>
    <cfRule type="colorScale" priority="257">
      <colorScale>
        <cfvo type="min"/>
        <cfvo type="max"/>
        <color rgb="FFFFEF9C"/>
        <color rgb="FFFF7128"/>
      </colorScale>
    </cfRule>
  </conditionalFormatting>
  <conditionalFormatting sqref="H436:I436">
    <cfRule type="expression" dxfId="219" priority="256">
      <formula>Z436=1</formula>
    </cfRule>
  </conditionalFormatting>
  <conditionalFormatting sqref="F436:G436">
    <cfRule type="expression" dxfId="218" priority="255">
      <formula>Y436=1</formula>
    </cfRule>
  </conditionalFormatting>
  <conditionalFormatting sqref="J436:K436">
    <cfRule type="expression" dxfId="217" priority="254">
      <formula>AA436=1</formula>
    </cfRule>
  </conditionalFormatting>
  <conditionalFormatting sqref="L436:M436">
    <cfRule type="expression" dxfId="216" priority="253">
      <formula>AB436=1</formula>
    </cfRule>
  </conditionalFormatting>
  <conditionalFormatting sqref="F439:M439">
    <cfRule type="containsBlanks" dxfId="215" priority="252">
      <formula>LEN(TRIM(F439))=0</formula>
    </cfRule>
  </conditionalFormatting>
  <conditionalFormatting sqref="F438:M438">
    <cfRule type="containsBlanks" dxfId="214" priority="251">
      <formula>LEN(TRIM(F438))=0</formula>
    </cfRule>
    <cfRule type="colorScale" priority="250">
      <colorScale>
        <cfvo type="min"/>
        <cfvo type="max"/>
        <color rgb="FFFFEF9C"/>
        <color rgb="FFFF7128"/>
      </colorScale>
    </cfRule>
  </conditionalFormatting>
  <conditionalFormatting sqref="H438:I438">
    <cfRule type="expression" dxfId="213" priority="249">
      <formula>Z438=1</formula>
    </cfRule>
  </conditionalFormatting>
  <conditionalFormatting sqref="F438:G438">
    <cfRule type="expression" dxfId="212" priority="248">
      <formula>Y438=1</formula>
    </cfRule>
  </conditionalFormatting>
  <conditionalFormatting sqref="J438:K438">
    <cfRule type="expression" dxfId="211" priority="247">
      <formula>AA438=1</formula>
    </cfRule>
  </conditionalFormatting>
  <conditionalFormatting sqref="L438:M438">
    <cfRule type="expression" dxfId="210" priority="246">
      <formula>AB438=1</formula>
    </cfRule>
  </conditionalFormatting>
  <conditionalFormatting sqref="F441:M441">
    <cfRule type="containsBlanks" dxfId="209" priority="245">
      <formula>LEN(TRIM(F441))=0</formula>
    </cfRule>
  </conditionalFormatting>
  <conditionalFormatting sqref="F440:M440">
    <cfRule type="containsBlanks" dxfId="208" priority="244">
      <formula>LEN(TRIM(F440))=0</formula>
    </cfRule>
    <cfRule type="colorScale" priority="243">
      <colorScale>
        <cfvo type="min"/>
        <cfvo type="max"/>
        <color rgb="FFFFEF9C"/>
        <color rgb="FFFF7128"/>
      </colorScale>
    </cfRule>
  </conditionalFormatting>
  <conditionalFormatting sqref="H440:I440">
    <cfRule type="expression" dxfId="207" priority="242">
      <formula>Z440=1</formula>
    </cfRule>
  </conditionalFormatting>
  <conditionalFormatting sqref="F440:G440">
    <cfRule type="expression" dxfId="206" priority="241">
      <formula>Y440=1</formula>
    </cfRule>
  </conditionalFormatting>
  <conditionalFormatting sqref="J440:K440">
    <cfRule type="expression" dxfId="205" priority="240">
      <formula>AA440=1</formula>
    </cfRule>
  </conditionalFormatting>
  <conditionalFormatting sqref="L440:M440">
    <cfRule type="expression" dxfId="204" priority="239">
      <formula>AB440=1</formula>
    </cfRule>
  </conditionalFormatting>
  <conditionalFormatting sqref="F443:M443">
    <cfRule type="containsBlanks" dxfId="203" priority="238">
      <formula>LEN(TRIM(F443))=0</formula>
    </cfRule>
  </conditionalFormatting>
  <conditionalFormatting sqref="F442:M442">
    <cfRule type="containsBlanks" dxfId="202" priority="237">
      <formula>LEN(TRIM(F442))=0</formula>
    </cfRule>
    <cfRule type="colorScale" priority="236">
      <colorScale>
        <cfvo type="min"/>
        <cfvo type="max"/>
        <color rgb="FFFFEF9C"/>
        <color rgb="FFFF7128"/>
      </colorScale>
    </cfRule>
  </conditionalFormatting>
  <conditionalFormatting sqref="H442:I442">
    <cfRule type="expression" dxfId="201" priority="235">
      <formula>Z442=1</formula>
    </cfRule>
  </conditionalFormatting>
  <conditionalFormatting sqref="F442:G442">
    <cfRule type="expression" dxfId="200" priority="234">
      <formula>Y442=1</formula>
    </cfRule>
  </conditionalFormatting>
  <conditionalFormatting sqref="J442:K442">
    <cfRule type="expression" dxfId="199" priority="233">
      <formula>AA442=1</formula>
    </cfRule>
  </conditionalFormatting>
  <conditionalFormatting sqref="L442:M442">
    <cfRule type="expression" dxfId="198" priority="232">
      <formula>AB442=1</formula>
    </cfRule>
  </conditionalFormatting>
  <conditionalFormatting sqref="F445:M445">
    <cfRule type="containsBlanks" dxfId="197" priority="231">
      <formula>LEN(TRIM(F445))=0</formula>
    </cfRule>
  </conditionalFormatting>
  <conditionalFormatting sqref="F444:M444">
    <cfRule type="containsBlanks" dxfId="196" priority="230">
      <formula>LEN(TRIM(F444))=0</formula>
    </cfRule>
    <cfRule type="colorScale" priority="229">
      <colorScale>
        <cfvo type="min"/>
        <cfvo type="max"/>
        <color rgb="FFFFEF9C"/>
        <color rgb="FFFF7128"/>
      </colorScale>
    </cfRule>
  </conditionalFormatting>
  <conditionalFormatting sqref="H444:I444">
    <cfRule type="expression" dxfId="195" priority="228">
      <formula>Z444=1</formula>
    </cfRule>
  </conditionalFormatting>
  <conditionalFormatting sqref="F444:G444">
    <cfRule type="expression" dxfId="194" priority="227">
      <formula>Y444=1</formula>
    </cfRule>
  </conditionalFormatting>
  <conditionalFormatting sqref="J444:K444">
    <cfRule type="expression" dxfId="193" priority="226">
      <formula>AA444=1</formula>
    </cfRule>
  </conditionalFormatting>
  <conditionalFormatting sqref="L444:M444">
    <cfRule type="expression" dxfId="192" priority="225">
      <formula>AB444=1</formula>
    </cfRule>
  </conditionalFormatting>
  <conditionalFormatting sqref="F447:M447">
    <cfRule type="containsBlanks" dxfId="191" priority="224">
      <formula>LEN(TRIM(F447))=0</formula>
    </cfRule>
  </conditionalFormatting>
  <conditionalFormatting sqref="F446:M446">
    <cfRule type="containsBlanks" dxfId="190" priority="223">
      <formula>LEN(TRIM(F446))=0</formula>
    </cfRule>
    <cfRule type="colorScale" priority="222">
      <colorScale>
        <cfvo type="min"/>
        <cfvo type="max"/>
        <color rgb="FFFFEF9C"/>
        <color rgb="FFFF7128"/>
      </colorScale>
    </cfRule>
  </conditionalFormatting>
  <conditionalFormatting sqref="H446:I446">
    <cfRule type="expression" dxfId="189" priority="221">
      <formula>Z446=1</formula>
    </cfRule>
  </conditionalFormatting>
  <conditionalFormatting sqref="F446:G446">
    <cfRule type="expression" dxfId="188" priority="220">
      <formula>Y446=1</formula>
    </cfRule>
  </conditionalFormatting>
  <conditionalFormatting sqref="J446:K446">
    <cfRule type="expression" dxfId="187" priority="219">
      <formula>AA446=1</formula>
    </cfRule>
  </conditionalFormatting>
  <conditionalFormatting sqref="L446:M446">
    <cfRule type="expression" dxfId="186" priority="218">
      <formula>AB446=1</formula>
    </cfRule>
  </conditionalFormatting>
  <conditionalFormatting sqref="F449:M449">
    <cfRule type="containsBlanks" dxfId="185" priority="217">
      <formula>LEN(TRIM(F449))=0</formula>
    </cfRule>
  </conditionalFormatting>
  <conditionalFormatting sqref="F448:M448">
    <cfRule type="containsBlanks" dxfId="184" priority="216">
      <formula>LEN(TRIM(F448))=0</formula>
    </cfRule>
    <cfRule type="colorScale" priority="215">
      <colorScale>
        <cfvo type="min"/>
        <cfvo type="max"/>
        <color rgb="FFFFEF9C"/>
        <color rgb="FFFF7128"/>
      </colorScale>
    </cfRule>
  </conditionalFormatting>
  <conditionalFormatting sqref="H448:I448">
    <cfRule type="expression" dxfId="183" priority="214">
      <formula>Z448=1</formula>
    </cfRule>
  </conditionalFormatting>
  <conditionalFormatting sqref="F448:G448">
    <cfRule type="expression" dxfId="182" priority="213">
      <formula>Y448=1</formula>
    </cfRule>
  </conditionalFormatting>
  <conditionalFormatting sqref="J448:K448">
    <cfRule type="expression" dxfId="181" priority="212">
      <formula>AA448=1</formula>
    </cfRule>
  </conditionalFormatting>
  <conditionalFormatting sqref="L448:M448">
    <cfRule type="expression" dxfId="180" priority="211">
      <formula>AB448=1</formula>
    </cfRule>
  </conditionalFormatting>
  <conditionalFormatting sqref="F451:M451">
    <cfRule type="containsBlanks" dxfId="179" priority="210">
      <formula>LEN(TRIM(F451))=0</formula>
    </cfRule>
  </conditionalFormatting>
  <conditionalFormatting sqref="F450:M450">
    <cfRule type="containsBlanks" dxfId="178" priority="209">
      <formula>LEN(TRIM(F450))=0</formula>
    </cfRule>
    <cfRule type="colorScale" priority="208">
      <colorScale>
        <cfvo type="min"/>
        <cfvo type="max"/>
        <color rgb="FFFFEF9C"/>
        <color rgb="FFFF7128"/>
      </colorScale>
    </cfRule>
  </conditionalFormatting>
  <conditionalFormatting sqref="H450:I450">
    <cfRule type="expression" dxfId="177" priority="207">
      <formula>Z450=1</formula>
    </cfRule>
  </conditionalFormatting>
  <conditionalFormatting sqref="F450:G450">
    <cfRule type="expression" dxfId="176" priority="206">
      <formula>Y450=1</formula>
    </cfRule>
  </conditionalFormatting>
  <conditionalFormatting sqref="J450:K450">
    <cfRule type="expression" dxfId="175" priority="205">
      <formula>AA450=1</formula>
    </cfRule>
  </conditionalFormatting>
  <conditionalFormatting sqref="L450:M450">
    <cfRule type="expression" dxfId="174" priority="204">
      <formula>AB450=1</formula>
    </cfRule>
  </conditionalFormatting>
  <conditionalFormatting sqref="F453:M453">
    <cfRule type="containsBlanks" dxfId="173" priority="203">
      <formula>LEN(TRIM(F453))=0</formula>
    </cfRule>
  </conditionalFormatting>
  <conditionalFormatting sqref="F452:M452">
    <cfRule type="containsBlanks" dxfId="172" priority="202">
      <formula>LEN(TRIM(F452))=0</formula>
    </cfRule>
    <cfRule type="colorScale" priority="201">
      <colorScale>
        <cfvo type="min"/>
        <cfvo type="max"/>
        <color rgb="FFFFEF9C"/>
        <color rgb="FFFF7128"/>
      </colorScale>
    </cfRule>
  </conditionalFormatting>
  <conditionalFormatting sqref="H452:I452">
    <cfRule type="expression" dxfId="171" priority="200">
      <formula>Z452=1</formula>
    </cfRule>
  </conditionalFormatting>
  <conditionalFormatting sqref="F452:G452">
    <cfRule type="expression" dxfId="170" priority="199">
      <formula>Y452=1</formula>
    </cfRule>
  </conditionalFormatting>
  <conditionalFormatting sqref="J452:K452">
    <cfRule type="expression" dxfId="169" priority="198">
      <formula>AA452=1</formula>
    </cfRule>
  </conditionalFormatting>
  <conditionalFormatting sqref="L452:M452">
    <cfRule type="expression" dxfId="168" priority="197">
      <formula>AB452=1</formula>
    </cfRule>
  </conditionalFormatting>
  <conditionalFormatting sqref="F455:M455">
    <cfRule type="containsBlanks" dxfId="167" priority="196">
      <formula>LEN(TRIM(F455))=0</formula>
    </cfRule>
  </conditionalFormatting>
  <conditionalFormatting sqref="F454:M454">
    <cfRule type="containsBlanks" dxfId="166" priority="195">
      <formula>LEN(TRIM(F454))=0</formula>
    </cfRule>
    <cfRule type="colorScale" priority="194">
      <colorScale>
        <cfvo type="min"/>
        <cfvo type="max"/>
        <color rgb="FFFFEF9C"/>
        <color rgb="FFFF7128"/>
      </colorScale>
    </cfRule>
  </conditionalFormatting>
  <conditionalFormatting sqref="H454:I454">
    <cfRule type="expression" dxfId="165" priority="193">
      <formula>Z454=1</formula>
    </cfRule>
  </conditionalFormatting>
  <conditionalFormatting sqref="F454:G454">
    <cfRule type="expression" dxfId="164" priority="192">
      <formula>Y454=1</formula>
    </cfRule>
  </conditionalFormatting>
  <conditionalFormatting sqref="J454:K454">
    <cfRule type="expression" dxfId="163" priority="191">
      <formula>AA454=1</formula>
    </cfRule>
  </conditionalFormatting>
  <conditionalFormatting sqref="L454:M454">
    <cfRule type="expression" dxfId="162" priority="190">
      <formula>AB454=1</formula>
    </cfRule>
  </conditionalFormatting>
  <conditionalFormatting sqref="F457:M457">
    <cfRule type="containsBlanks" dxfId="161" priority="189">
      <formula>LEN(TRIM(F457))=0</formula>
    </cfRule>
  </conditionalFormatting>
  <conditionalFormatting sqref="F456:M456">
    <cfRule type="containsBlanks" dxfId="160" priority="188">
      <formula>LEN(TRIM(F456))=0</formula>
    </cfRule>
    <cfRule type="colorScale" priority="187">
      <colorScale>
        <cfvo type="min"/>
        <cfvo type="max"/>
        <color rgb="FFFFEF9C"/>
        <color rgb="FFFF7128"/>
      </colorScale>
    </cfRule>
  </conditionalFormatting>
  <conditionalFormatting sqref="H456:I456">
    <cfRule type="expression" dxfId="159" priority="186">
      <formula>Z456=1</formula>
    </cfRule>
  </conditionalFormatting>
  <conditionalFormatting sqref="F456:G456">
    <cfRule type="expression" dxfId="158" priority="185">
      <formula>Y456=1</formula>
    </cfRule>
  </conditionalFormatting>
  <conditionalFormatting sqref="J456:K456">
    <cfRule type="expression" dxfId="157" priority="184">
      <formula>AA456=1</formula>
    </cfRule>
  </conditionalFormatting>
  <conditionalFormatting sqref="L456:M456">
    <cfRule type="expression" dxfId="156" priority="183">
      <formula>AB456=1</formula>
    </cfRule>
  </conditionalFormatting>
  <conditionalFormatting sqref="F459:M459">
    <cfRule type="containsBlanks" dxfId="155" priority="182">
      <formula>LEN(TRIM(F459))=0</formula>
    </cfRule>
  </conditionalFormatting>
  <conditionalFormatting sqref="F458:M458">
    <cfRule type="containsBlanks" dxfId="154" priority="181">
      <formula>LEN(TRIM(F458))=0</formula>
    </cfRule>
    <cfRule type="colorScale" priority="180">
      <colorScale>
        <cfvo type="min"/>
        <cfvo type="max"/>
        <color rgb="FFFFEF9C"/>
        <color rgb="FFFF7128"/>
      </colorScale>
    </cfRule>
  </conditionalFormatting>
  <conditionalFormatting sqref="H458:I458">
    <cfRule type="expression" dxfId="153" priority="179">
      <formula>Z458=1</formula>
    </cfRule>
  </conditionalFormatting>
  <conditionalFormatting sqref="F458:G458">
    <cfRule type="expression" dxfId="152" priority="178">
      <formula>Y458=1</formula>
    </cfRule>
  </conditionalFormatting>
  <conditionalFormatting sqref="J458:K458">
    <cfRule type="expression" dxfId="151" priority="177">
      <formula>AA458=1</formula>
    </cfRule>
  </conditionalFormatting>
  <conditionalFormatting sqref="L458:M458">
    <cfRule type="expression" dxfId="150" priority="176">
      <formula>AB458=1</formula>
    </cfRule>
  </conditionalFormatting>
  <conditionalFormatting sqref="F461:M461">
    <cfRule type="containsBlanks" dxfId="149" priority="175">
      <formula>LEN(TRIM(F461))=0</formula>
    </cfRule>
  </conditionalFormatting>
  <conditionalFormatting sqref="F460:M460">
    <cfRule type="containsBlanks" dxfId="148" priority="174">
      <formula>LEN(TRIM(F460))=0</formula>
    </cfRule>
    <cfRule type="colorScale" priority="173">
      <colorScale>
        <cfvo type="min"/>
        <cfvo type="max"/>
        <color rgb="FFFFEF9C"/>
        <color rgb="FFFF7128"/>
      </colorScale>
    </cfRule>
  </conditionalFormatting>
  <conditionalFormatting sqref="H460:I460">
    <cfRule type="expression" dxfId="147" priority="172">
      <formula>Z460=1</formula>
    </cfRule>
  </conditionalFormatting>
  <conditionalFormatting sqref="F460:G460">
    <cfRule type="expression" dxfId="146" priority="171">
      <formula>Y460=1</formula>
    </cfRule>
  </conditionalFormatting>
  <conditionalFormatting sqref="J460:K460">
    <cfRule type="expression" dxfId="145" priority="170">
      <formula>AA460=1</formula>
    </cfRule>
  </conditionalFormatting>
  <conditionalFormatting sqref="L460:M460">
    <cfRule type="expression" dxfId="144" priority="169">
      <formula>AB460=1</formula>
    </cfRule>
  </conditionalFormatting>
  <conditionalFormatting sqref="F463:M463">
    <cfRule type="containsBlanks" dxfId="143" priority="168">
      <formula>LEN(TRIM(F463))=0</formula>
    </cfRule>
  </conditionalFormatting>
  <conditionalFormatting sqref="F462:M462">
    <cfRule type="containsBlanks" dxfId="142" priority="167">
      <formula>LEN(TRIM(F462))=0</formula>
    </cfRule>
    <cfRule type="colorScale" priority="166">
      <colorScale>
        <cfvo type="min"/>
        <cfvo type="max"/>
        <color rgb="FFFFEF9C"/>
        <color rgb="FFFF7128"/>
      </colorScale>
    </cfRule>
  </conditionalFormatting>
  <conditionalFormatting sqref="H462:I462">
    <cfRule type="expression" dxfId="141" priority="165">
      <formula>Z462=1</formula>
    </cfRule>
  </conditionalFormatting>
  <conditionalFormatting sqref="F462:G462">
    <cfRule type="expression" dxfId="140" priority="164">
      <formula>Y462=1</formula>
    </cfRule>
  </conditionalFormatting>
  <conditionalFormatting sqref="J462:K462">
    <cfRule type="expression" dxfId="139" priority="163">
      <formula>AA462=1</formula>
    </cfRule>
  </conditionalFormatting>
  <conditionalFormatting sqref="L462:M462">
    <cfRule type="expression" dxfId="138" priority="162">
      <formula>AB462=1</formula>
    </cfRule>
  </conditionalFormatting>
  <conditionalFormatting sqref="F465:M465">
    <cfRule type="containsBlanks" dxfId="137" priority="161">
      <formula>LEN(TRIM(F465))=0</formula>
    </cfRule>
  </conditionalFormatting>
  <conditionalFormatting sqref="F464:M464">
    <cfRule type="containsBlanks" dxfId="136" priority="160">
      <formula>LEN(TRIM(F464))=0</formula>
    </cfRule>
    <cfRule type="colorScale" priority="159">
      <colorScale>
        <cfvo type="min"/>
        <cfvo type="max"/>
        <color rgb="FFFFEF9C"/>
        <color rgb="FFFF7128"/>
      </colorScale>
    </cfRule>
  </conditionalFormatting>
  <conditionalFormatting sqref="H464:I464">
    <cfRule type="expression" dxfId="135" priority="158">
      <formula>Z464=1</formula>
    </cfRule>
  </conditionalFormatting>
  <conditionalFormatting sqref="F464:G464">
    <cfRule type="expression" dxfId="134" priority="157">
      <formula>Y464=1</formula>
    </cfRule>
  </conditionalFormatting>
  <conditionalFormatting sqref="J464:K464">
    <cfRule type="expression" dxfId="133" priority="156">
      <formula>AA464=1</formula>
    </cfRule>
  </conditionalFormatting>
  <conditionalFormatting sqref="L464:M464">
    <cfRule type="expression" dxfId="132" priority="155">
      <formula>AB464=1</formula>
    </cfRule>
  </conditionalFormatting>
  <conditionalFormatting sqref="F467:M467">
    <cfRule type="containsBlanks" dxfId="131" priority="154">
      <formula>LEN(TRIM(F467))=0</formula>
    </cfRule>
  </conditionalFormatting>
  <conditionalFormatting sqref="F466:M466">
    <cfRule type="containsBlanks" dxfId="130" priority="153">
      <formula>LEN(TRIM(F466))=0</formula>
    </cfRule>
    <cfRule type="colorScale" priority="152">
      <colorScale>
        <cfvo type="min"/>
        <cfvo type="max"/>
        <color rgb="FFFFEF9C"/>
        <color rgb="FFFF7128"/>
      </colorScale>
    </cfRule>
  </conditionalFormatting>
  <conditionalFormatting sqref="H466:I466">
    <cfRule type="expression" dxfId="129" priority="151">
      <formula>Z466=1</formula>
    </cfRule>
  </conditionalFormatting>
  <conditionalFormatting sqref="F466:G466">
    <cfRule type="expression" dxfId="128" priority="150">
      <formula>Y466=1</formula>
    </cfRule>
  </conditionalFormatting>
  <conditionalFormatting sqref="J466:K466">
    <cfRule type="expression" dxfId="127" priority="149">
      <formula>AA466=1</formula>
    </cfRule>
  </conditionalFormatting>
  <conditionalFormatting sqref="L466:M466">
    <cfRule type="expression" dxfId="126" priority="148">
      <formula>AB466=1</formula>
    </cfRule>
  </conditionalFormatting>
  <conditionalFormatting sqref="F469:M469">
    <cfRule type="containsBlanks" dxfId="125" priority="147">
      <formula>LEN(TRIM(F469))=0</formula>
    </cfRule>
  </conditionalFormatting>
  <conditionalFormatting sqref="F468:M468">
    <cfRule type="containsBlanks" dxfId="124" priority="146">
      <formula>LEN(TRIM(F468))=0</formula>
    </cfRule>
    <cfRule type="colorScale" priority="145">
      <colorScale>
        <cfvo type="min"/>
        <cfvo type="max"/>
        <color rgb="FFFFEF9C"/>
        <color rgb="FFFF7128"/>
      </colorScale>
    </cfRule>
  </conditionalFormatting>
  <conditionalFormatting sqref="H468:I468">
    <cfRule type="expression" dxfId="123" priority="144">
      <formula>Z468=1</formula>
    </cfRule>
  </conditionalFormatting>
  <conditionalFormatting sqref="F468:G468">
    <cfRule type="expression" dxfId="122" priority="143">
      <formula>Y468=1</formula>
    </cfRule>
  </conditionalFormatting>
  <conditionalFormatting sqref="J468:K468">
    <cfRule type="expression" dxfId="121" priority="142">
      <formula>AA468=1</formula>
    </cfRule>
  </conditionalFormatting>
  <conditionalFormatting sqref="L468:M468">
    <cfRule type="expression" dxfId="120" priority="141">
      <formula>AB468=1</formula>
    </cfRule>
  </conditionalFormatting>
  <conditionalFormatting sqref="F471:M471">
    <cfRule type="containsBlanks" dxfId="119" priority="140">
      <formula>LEN(TRIM(F471))=0</formula>
    </cfRule>
  </conditionalFormatting>
  <conditionalFormatting sqref="F470:M470">
    <cfRule type="containsBlanks" dxfId="118" priority="139">
      <formula>LEN(TRIM(F470))=0</formula>
    </cfRule>
    <cfRule type="colorScale" priority="138">
      <colorScale>
        <cfvo type="min"/>
        <cfvo type="max"/>
        <color rgb="FFFFEF9C"/>
        <color rgb="FFFF7128"/>
      </colorScale>
    </cfRule>
  </conditionalFormatting>
  <conditionalFormatting sqref="H470:I470">
    <cfRule type="expression" dxfId="117" priority="137">
      <formula>Z470=1</formula>
    </cfRule>
  </conditionalFormatting>
  <conditionalFormatting sqref="F470:G470">
    <cfRule type="expression" dxfId="116" priority="136">
      <formula>Y470=1</formula>
    </cfRule>
  </conditionalFormatting>
  <conditionalFormatting sqref="J470:K470">
    <cfRule type="expression" dxfId="115" priority="135">
      <formula>AA470=1</formula>
    </cfRule>
  </conditionalFormatting>
  <conditionalFormatting sqref="L470:M470">
    <cfRule type="expression" dxfId="114" priority="134">
      <formula>AB470=1</formula>
    </cfRule>
  </conditionalFormatting>
  <conditionalFormatting sqref="F473:M473">
    <cfRule type="containsBlanks" dxfId="113" priority="133">
      <formula>LEN(TRIM(F473))=0</formula>
    </cfRule>
  </conditionalFormatting>
  <conditionalFormatting sqref="F472:M472">
    <cfRule type="containsBlanks" dxfId="112" priority="132">
      <formula>LEN(TRIM(F472))=0</formula>
    </cfRule>
    <cfRule type="colorScale" priority="131">
      <colorScale>
        <cfvo type="min"/>
        <cfvo type="max"/>
        <color rgb="FFFFEF9C"/>
        <color rgb="FFFF7128"/>
      </colorScale>
    </cfRule>
  </conditionalFormatting>
  <conditionalFormatting sqref="H472:I472">
    <cfRule type="expression" dxfId="111" priority="130">
      <formula>Z472=1</formula>
    </cfRule>
  </conditionalFormatting>
  <conditionalFormatting sqref="F472:G472">
    <cfRule type="expression" dxfId="110" priority="129">
      <formula>Y472=1</formula>
    </cfRule>
  </conditionalFormatting>
  <conditionalFormatting sqref="J472:K472">
    <cfRule type="expression" dxfId="109" priority="128">
      <formula>AA472=1</formula>
    </cfRule>
  </conditionalFormatting>
  <conditionalFormatting sqref="L472:M472">
    <cfRule type="expression" dxfId="108" priority="127">
      <formula>AB472=1</formula>
    </cfRule>
  </conditionalFormatting>
  <conditionalFormatting sqref="F475:M475">
    <cfRule type="containsBlanks" dxfId="107" priority="126">
      <formula>LEN(TRIM(F475))=0</formula>
    </cfRule>
  </conditionalFormatting>
  <conditionalFormatting sqref="F474:M474">
    <cfRule type="containsBlanks" dxfId="106" priority="125">
      <formula>LEN(TRIM(F474))=0</formula>
    </cfRule>
    <cfRule type="colorScale" priority="124">
      <colorScale>
        <cfvo type="min"/>
        <cfvo type="max"/>
        <color rgb="FFFFEF9C"/>
        <color rgb="FFFF7128"/>
      </colorScale>
    </cfRule>
  </conditionalFormatting>
  <conditionalFormatting sqref="H474:I474">
    <cfRule type="expression" dxfId="105" priority="123">
      <formula>Z474=1</formula>
    </cfRule>
  </conditionalFormatting>
  <conditionalFormatting sqref="F474:G474">
    <cfRule type="expression" dxfId="104" priority="122">
      <formula>Y474=1</formula>
    </cfRule>
  </conditionalFormatting>
  <conditionalFormatting sqref="J474:K474">
    <cfRule type="expression" dxfId="103" priority="121">
      <formula>AA474=1</formula>
    </cfRule>
  </conditionalFormatting>
  <conditionalFormatting sqref="L474:M474">
    <cfRule type="expression" dxfId="102" priority="120">
      <formula>AB474=1</formula>
    </cfRule>
  </conditionalFormatting>
  <conditionalFormatting sqref="F477:M477">
    <cfRule type="containsBlanks" dxfId="101" priority="119">
      <formula>LEN(TRIM(F477))=0</formula>
    </cfRule>
  </conditionalFormatting>
  <conditionalFormatting sqref="F476:M476">
    <cfRule type="containsBlanks" dxfId="100" priority="118">
      <formula>LEN(TRIM(F476))=0</formula>
    </cfRule>
    <cfRule type="colorScale" priority="117">
      <colorScale>
        <cfvo type="min"/>
        <cfvo type="max"/>
        <color rgb="FFFFEF9C"/>
        <color rgb="FFFF7128"/>
      </colorScale>
    </cfRule>
  </conditionalFormatting>
  <conditionalFormatting sqref="H476:I476">
    <cfRule type="expression" dxfId="99" priority="116">
      <formula>Z476=1</formula>
    </cfRule>
  </conditionalFormatting>
  <conditionalFormatting sqref="F476:G476">
    <cfRule type="expression" dxfId="98" priority="115">
      <formula>Y476=1</formula>
    </cfRule>
  </conditionalFormatting>
  <conditionalFormatting sqref="J476:K476">
    <cfRule type="expression" dxfId="97" priority="114">
      <formula>AA476=1</formula>
    </cfRule>
  </conditionalFormatting>
  <conditionalFormatting sqref="L476:M476">
    <cfRule type="expression" dxfId="96" priority="113">
      <formula>AB476=1</formula>
    </cfRule>
  </conditionalFormatting>
  <conditionalFormatting sqref="F479:M479">
    <cfRule type="containsBlanks" dxfId="95" priority="112">
      <formula>LEN(TRIM(F479))=0</formula>
    </cfRule>
  </conditionalFormatting>
  <conditionalFormatting sqref="F478:M478">
    <cfRule type="containsBlanks" dxfId="94" priority="111">
      <formula>LEN(TRIM(F478))=0</formula>
    </cfRule>
    <cfRule type="colorScale" priority="110">
      <colorScale>
        <cfvo type="min"/>
        <cfvo type="max"/>
        <color rgb="FFFFEF9C"/>
        <color rgb="FFFF7128"/>
      </colorScale>
    </cfRule>
  </conditionalFormatting>
  <conditionalFormatting sqref="H478:I478">
    <cfRule type="expression" dxfId="93" priority="109">
      <formula>Z478=1</formula>
    </cfRule>
  </conditionalFormatting>
  <conditionalFormatting sqref="F478:G478">
    <cfRule type="expression" dxfId="92" priority="108">
      <formula>Y478=1</formula>
    </cfRule>
  </conditionalFormatting>
  <conditionalFormatting sqref="J478:K478">
    <cfRule type="expression" dxfId="91" priority="107">
      <formula>AA478=1</formula>
    </cfRule>
  </conditionalFormatting>
  <conditionalFormatting sqref="L478:M478">
    <cfRule type="expression" dxfId="90" priority="106">
      <formula>AB478=1</formula>
    </cfRule>
  </conditionalFormatting>
  <conditionalFormatting sqref="F481:M481">
    <cfRule type="containsBlanks" dxfId="89" priority="105">
      <formula>LEN(TRIM(F481))=0</formula>
    </cfRule>
  </conditionalFormatting>
  <conditionalFormatting sqref="F480:M480">
    <cfRule type="containsBlanks" dxfId="88" priority="104">
      <formula>LEN(TRIM(F480))=0</formula>
    </cfRule>
    <cfRule type="colorScale" priority="103">
      <colorScale>
        <cfvo type="min"/>
        <cfvo type="max"/>
        <color rgb="FFFFEF9C"/>
        <color rgb="FFFF7128"/>
      </colorScale>
    </cfRule>
  </conditionalFormatting>
  <conditionalFormatting sqref="H480:I480">
    <cfRule type="expression" dxfId="87" priority="102">
      <formula>Z480=1</formula>
    </cfRule>
  </conditionalFormatting>
  <conditionalFormatting sqref="F480:G480">
    <cfRule type="expression" dxfId="86" priority="101">
      <formula>Y480=1</formula>
    </cfRule>
  </conditionalFormatting>
  <conditionalFormatting sqref="J480:K480">
    <cfRule type="expression" dxfId="85" priority="100">
      <formula>AA480=1</formula>
    </cfRule>
  </conditionalFormatting>
  <conditionalFormatting sqref="L480:M480">
    <cfRule type="expression" dxfId="84" priority="99">
      <formula>AB480=1</formula>
    </cfRule>
  </conditionalFormatting>
  <conditionalFormatting sqref="F483:M483">
    <cfRule type="containsBlanks" dxfId="83" priority="98">
      <formula>LEN(TRIM(F483))=0</formula>
    </cfRule>
  </conditionalFormatting>
  <conditionalFormatting sqref="F482:M482">
    <cfRule type="containsBlanks" dxfId="82" priority="97">
      <formula>LEN(TRIM(F482))=0</formula>
    </cfRule>
    <cfRule type="colorScale" priority="96">
      <colorScale>
        <cfvo type="min"/>
        <cfvo type="max"/>
        <color rgb="FFFFEF9C"/>
        <color rgb="FFFF7128"/>
      </colorScale>
    </cfRule>
  </conditionalFormatting>
  <conditionalFormatting sqref="H482:I482">
    <cfRule type="expression" dxfId="81" priority="95">
      <formula>Z482=1</formula>
    </cfRule>
  </conditionalFormatting>
  <conditionalFormatting sqref="F482:G482">
    <cfRule type="expression" dxfId="80" priority="94">
      <formula>Y482=1</formula>
    </cfRule>
  </conditionalFormatting>
  <conditionalFormatting sqref="J482:K482">
    <cfRule type="expression" dxfId="79" priority="93">
      <formula>AA482=1</formula>
    </cfRule>
  </conditionalFormatting>
  <conditionalFormatting sqref="L482:M482">
    <cfRule type="expression" dxfId="78" priority="92">
      <formula>AB482=1</formula>
    </cfRule>
  </conditionalFormatting>
  <conditionalFormatting sqref="F485:M485">
    <cfRule type="containsBlanks" dxfId="77" priority="91">
      <formula>LEN(TRIM(F485))=0</formula>
    </cfRule>
  </conditionalFormatting>
  <conditionalFormatting sqref="F484:M484">
    <cfRule type="containsBlanks" dxfId="76" priority="90">
      <formula>LEN(TRIM(F484))=0</formula>
    </cfRule>
    <cfRule type="colorScale" priority="89">
      <colorScale>
        <cfvo type="min"/>
        <cfvo type="max"/>
        <color rgb="FFFFEF9C"/>
        <color rgb="FFFF7128"/>
      </colorScale>
    </cfRule>
  </conditionalFormatting>
  <conditionalFormatting sqref="H484:I484">
    <cfRule type="expression" dxfId="75" priority="88">
      <formula>Z484=1</formula>
    </cfRule>
  </conditionalFormatting>
  <conditionalFormatting sqref="F484:G484">
    <cfRule type="expression" dxfId="74" priority="87">
      <formula>Y484=1</formula>
    </cfRule>
  </conditionalFormatting>
  <conditionalFormatting sqref="J484:K484">
    <cfRule type="expression" dxfId="73" priority="86">
      <formula>AA484=1</formula>
    </cfRule>
  </conditionalFormatting>
  <conditionalFormatting sqref="L484:M484">
    <cfRule type="expression" dxfId="72" priority="85">
      <formula>AB484=1</formula>
    </cfRule>
  </conditionalFormatting>
  <conditionalFormatting sqref="F487:M487">
    <cfRule type="containsBlanks" dxfId="71" priority="84">
      <formula>LEN(TRIM(F487))=0</formula>
    </cfRule>
  </conditionalFormatting>
  <conditionalFormatting sqref="F486:M486">
    <cfRule type="containsBlanks" dxfId="70" priority="83">
      <formula>LEN(TRIM(F486))=0</formula>
    </cfRule>
    <cfRule type="colorScale" priority="82">
      <colorScale>
        <cfvo type="min"/>
        <cfvo type="max"/>
        <color rgb="FFFFEF9C"/>
        <color rgb="FFFF7128"/>
      </colorScale>
    </cfRule>
  </conditionalFormatting>
  <conditionalFormatting sqref="H486:I486">
    <cfRule type="expression" dxfId="69" priority="81">
      <formula>Z486=1</formula>
    </cfRule>
  </conditionalFormatting>
  <conditionalFormatting sqref="F486:G486">
    <cfRule type="expression" dxfId="68" priority="80">
      <formula>Y486=1</formula>
    </cfRule>
  </conditionalFormatting>
  <conditionalFormatting sqref="J486:K486">
    <cfRule type="expression" dxfId="67" priority="79">
      <formula>AA486=1</formula>
    </cfRule>
  </conditionalFormatting>
  <conditionalFormatting sqref="L486:M486">
    <cfRule type="expression" dxfId="66" priority="78">
      <formula>AB486=1</formula>
    </cfRule>
  </conditionalFormatting>
  <conditionalFormatting sqref="F489:M489">
    <cfRule type="containsBlanks" dxfId="65" priority="77">
      <formula>LEN(TRIM(F489))=0</formula>
    </cfRule>
  </conditionalFormatting>
  <conditionalFormatting sqref="F488:M488">
    <cfRule type="containsBlanks" dxfId="64" priority="76">
      <formula>LEN(TRIM(F488))=0</formula>
    </cfRule>
    <cfRule type="colorScale" priority="75">
      <colorScale>
        <cfvo type="min"/>
        <cfvo type="max"/>
        <color rgb="FFFFEF9C"/>
        <color rgb="FFFF7128"/>
      </colorScale>
    </cfRule>
  </conditionalFormatting>
  <conditionalFormatting sqref="H488:I488">
    <cfRule type="expression" dxfId="63" priority="74">
      <formula>Z488=1</formula>
    </cfRule>
  </conditionalFormatting>
  <conditionalFormatting sqref="F488:G488">
    <cfRule type="expression" dxfId="62" priority="73">
      <formula>Y488=1</formula>
    </cfRule>
  </conditionalFormatting>
  <conditionalFormatting sqref="J488:K488">
    <cfRule type="expression" dxfId="61" priority="72">
      <formula>AA488=1</formula>
    </cfRule>
  </conditionalFormatting>
  <conditionalFormatting sqref="L488:M488">
    <cfRule type="expression" dxfId="60" priority="71">
      <formula>AB488=1</formula>
    </cfRule>
  </conditionalFormatting>
  <conditionalFormatting sqref="F491:M491">
    <cfRule type="containsBlanks" dxfId="59" priority="70">
      <formula>LEN(TRIM(F491))=0</formula>
    </cfRule>
  </conditionalFormatting>
  <conditionalFormatting sqref="F490:M490">
    <cfRule type="containsBlanks" dxfId="58" priority="69">
      <formula>LEN(TRIM(F490))=0</formula>
    </cfRule>
    <cfRule type="colorScale" priority="68">
      <colorScale>
        <cfvo type="min"/>
        <cfvo type="max"/>
        <color rgb="FFFFEF9C"/>
        <color rgb="FFFF7128"/>
      </colorScale>
    </cfRule>
  </conditionalFormatting>
  <conditionalFormatting sqref="H490:I490">
    <cfRule type="expression" dxfId="57" priority="67">
      <formula>Z490=1</formula>
    </cfRule>
  </conditionalFormatting>
  <conditionalFormatting sqref="F490:G490">
    <cfRule type="expression" dxfId="56" priority="66">
      <formula>Y490=1</formula>
    </cfRule>
  </conditionalFormatting>
  <conditionalFormatting sqref="J490:K490">
    <cfRule type="expression" dxfId="55" priority="65">
      <formula>AA490=1</formula>
    </cfRule>
  </conditionalFormatting>
  <conditionalFormatting sqref="L490:M490">
    <cfRule type="expression" dxfId="54" priority="64">
      <formula>AB490=1</formula>
    </cfRule>
  </conditionalFormatting>
  <conditionalFormatting sqref="F493:M493">
    <cfRule type="containsBlanks" dxfId="53" priority="63">
      <formula>LEN(TRIM(F493))=0</formula>
    </cfRule>
  </conditionalFormatting>
  <conditionalFormatting sqref="F492:M492">
    <cfRule type="containsBlanks" dxfId="52" priority="62">
      <formula>LEN(TRIM(F492))=0</formula>
    </cfRule>
    <cfRule type="colorScale" priority="61">
      <colorScale>
        <cfvo type="min"/>
        <cfvo type="max"/>
        <color rgb="FFFFEF9C"/>
        <color rgb="FFFF7128"/>
      </colorScale>
    </cfRule>
  </conditionalFormatting>
  <conditionalFormatting sqref="H492:I492">
    <cfRule type="expression" dxfId="51" priority="60">
      <formula>Z492=1</formula>
    </cfRule>
  </conditionalFormatting>
  <conditionalFormatting sqref="F492:G492">
    <cfRule type="expression" dxfId="50" priority="59">
      <formula>Y492=1</formula>
    </cfRule>
  </conditionalFormatting>
  <conditionalFormatting sqref="J492:K492">
    <cfRule type="expression" dxfId="49" priority="58">
      <formula>AA492=1</formula>
    </cfRule>
  </conditionalFormatting>
  <conditionalFormatting sqref="L492:M492">
    <cfRule type="expression" dxfId="48" priority="57">
      <formula>AB492=1</formula>
    </cfRule>
  </conditionalFormatting>
  <conditionalFormatting sqref="F495:M495">
    <cfRule type="containsBlanks" dxfId="47" priority="56">
      <formula>LEN(TRIM(F495))=0</formula>
    </cfRule>
  </conditionalFormatting>
  <conditionalFormatting sqref="F494:M494">
    <cfRule type="containsBlanks" dxfId="46" priority="55">
      <formula>LEN(TRIM(F494))=0</formula>
    </cfRule>
    <cfRule type="colorScale" priority="54">
      <colorScale>
        <cfvo type="min"/>
        <cfvo type="max"/>
        <color rgb="FFFFEF9C"/>
        <color rgb="FFFF7128"/>
      </colorScale>
    </cfRule>
  </conditionalFormatting>
  <conditionalFormatting sqref="H494:I494">
    <cfRule type="expression" dxfId="45" priority="53">
      <formula>Z494=1</formula>
    </cfRule>
  </conditionalFormatting>
  <conditionalFormatting sqref="F494:G494">
    <cfRule type="expression" dxfId="44" priority="52">
      <formula>Y494=1</formula>
    </cfRule>
  </conditionalFormatting>
  <conditionalFormatting sqref="J494:K494">
    <cfRule type="expression" dxfId="43" priority="51">
      <formula>AA494=1</formula>
    </cfRule>
  </conditionalFormatting>
  <conditionalFormatting sqref="L494:M494">
    <cfRule type="expression" dxfId="42" priority="50">
      <formula>AB494=1</formula>
    </cfRule>
  </conditionalFormatting>
  <conditionalFormatting sqref="F497:M497">
    <cfRule type="containsBlanks" dxfId="41" priority="49">
      <formula>LEN(TRIM(F497))=0</formula>
    </cfRule>
  </conditionalFormatting>
  <conditionalFormatting sqref="F496:M496">
    <cfRule type="containsBlanks" dxfId="40" priority="48">
      <formula>LEN(TRIM(F496))=0</formula>
    </cfRule>
    <cfRule type="colorScale" priority="47">
      <colorScale>
        <cfvo type="min"/>
        <cfvo type="max"/>
        <color rgb="FFFFEF9C"/>
        <color rgb="FFFF7128"/>
      </colorScale>
    </cfRule>
  </conditionalFormatting>
  <conditionalFormatting sqref="H496:I496">
    <cfRule type="expression" dxfId="39" priority="46">
      <formula>Z496=1</formula>
    </cfRule>
  </conditionalFormatting>
  <conditionalFormatting sqref="F496:G496">
    <cfRule type="expression" dxfId="38" priority="45">
      <formula>Y496=1</formula>
    </cfRule>
  </conditionalFormatting>
  <conditionalFormatting sqref="J496:K496">
    <cfRule type="expression" dxfId="37" priority="44">
      <formula>AA496=1</formula>
    </cfRule>
  </conditionalFormatting>
  <conditionalFormatting sqref="L496:M496">
    <cfRule type="expression" dxfId="36" priority="43">
      <formula>AB496=1</formula>
    </cfRule>
  </conditionalFormatting>
  <conditionalFormatting sqref="F499:M499">
    <cfRule type="containsBlanks" dxfId="35" priority="42">
      <formula>LEN(TRIM(F499))=0</formula>
    </cfRule>
  </conditionalFormatting>
  <conditionalFormatting sqref="F498:M498">
    <cfRule type="containsBlanks" dxfId="34" priority="41">
      <formula>LEN(TRIM(F498))=0</formula>
    </cfRule>
    <cfRule type="colorScale" priority="40">
      <colorScale>
        <cfvo type="min"/>
        <cfvo type="max"/>
        <color rgb="FFFFEF9C"/>
        <color rgb="FFFF7128"/>
      </colorScale>
    </cfRule>
  </conditionalFormatting>
  <conditionalFormatting sqref="H498:I498">
    <cfRule type="expression" dxfId="33" priority="39">
      <formula>Z498=1</formula>
    </cfRule>
  </conditionalFormatting>
  <conditionalFormatting sqref="F498:G498">
    <cfRule type="expression" dxfId="32" priority="38">
      <formula>Y498=1</formula>
    </cfRule>
  </conditionalFormatting>
  <conditionalFormatting sqref="J498:K498">
    <cfRule type="expression" dxfId="31" priority="37">
      <formula>AA498=1</formula>
    </cfRule>
  </conditionalFormatting>
  <conditionalFormatting sqref="L498:M498">
    <cfRule type="expression" dxfId="30" priority="36">
      <formula>AB498=1</formula>
    </cfRule>
  </conditionalFormatting>
  <conditionalFormatting sqref="F501:M501">
    <cfRule type="containsBlanks" dxfId="29" priority="35">
      <formula>LEN(TRIM(F501))=0</formula>
    </cfRule>
  </conditionalFormatting>
  <conditionalFormatting sqref="F500:M500">
    <cfRule type="containsBlanks" dxfId="28" priority="34">
      <formula>LEN(TRIM(F500))=0</formula>
    </cfRule>
    <cfRule type="colorScale" priority="33">
      <colorScale>
        <cfvo type="min"/>
        <cfvo type="max"/>
        <color rgb="FFFFEF9C"/>
        <color rgb="FFFF7128"/>
      </colorScale>
    </cfRule>
  </conditionalFormatting>
  <conditionalFormatting sqref="H500:I500">
    <cfRule type="expression" dxfId="27" priority="32">
      <formula>Z500=1</formula>
    </cfRule>
  </conditionalFormatting>
  <conditionalFormatting sqref="F500:G500">
    <cfRule type="expression" dxfId="26" priority="31">
      <formula>Y500=1</formula>
    </cfRule>
  </conditionalFormatting>
  <conditionalFormatting sqref="J500:K500">
    <cfRule type="expression" dxfId="25" priority="30">
      <formula>AA500=1</formula>
    </cfRule>
  </conditionalFormatting>
  <conditionalFormatting sqref="L500:M500">
    <cfRule type="expression" dxfId="24" priority="29">
      <formula>AB500=1</formula>
    </cfRule>
  </conditionalFormatting>
  <conditionalFormatting sqref="F503:M503">
    <cfRule type="containsBlanks" dxfId="23" priority="28">
      <formula>LEN(TRIM(F503))=0</formula>
    </cfRule>
  </conditionalFormatting>
  <conditionalFormatting sqref="F502:M502">
    <cfRule type="containsBlanks" dxfId="22" priority="27">
      <formula>LEN(TRIM(F502))=0</formula>
    </cfRule>
    <cfRule type="colorScale" priority="26">
      <colorScale>
        <cfvo type="min"/>
        <cfvo type="max"/>
        <color rgb="FFFFEF9C"/>
        <color rgb="FFFF7128"/>
      </colorScale>
    </cfRule>
  </conditionalFormatting>
  <conditionalFormatting sqref="H502:I502">
    <cfRule type="expression" dxfId="21" priority="25">
      <formula>Z502=1</formula>
    </cfRule>
  </conditionalFormatting>
  <conditionalFormatting sqref="F502:G502">
    <cfRule type="expression" dxfId="20" priority="24">
      <formula>Y502=1</formula>
    </cfRule>
  </conditionalFormatting>
  <conditionalFormatting sqref="J502:K502">
    <cfRule type="expression" dxfId="19" priority="23">
      <formula>AA502=1</formula>
    </cfRule>
  </conditionalFormatting>
  <conditionalFormatting sqref="L502:M502">
    <cfRule type="expression" dxfId="18" priority="22">
      <formula>AB502=1</formula>
    </cfRule>
  </conditionalFormatting>
  <conditionalFormatting sqref="F505:M505">
    <cfRule type="containsBlanks" dxfId="17" priority="21">
      <formula>LEN(TRIM(F505))=0</formula>
    </cfRule>
  </conditionalFormatting>
  <conditionalFormatting sqref="F504:M504">
    <cfRule type="containsBlanks" dxfId="16" priority="20">
      <formula>LEN(TRIM(F504))=0</formula>
    </cfRule>
    <cfRule type="colorScale" priority="19">
      <colorScale>
        <cfvo type="min"/>
        <cfvo type="max"/>
        <color rgb="FFFFEF9C"/>
        <color rgb="FFFF7128"/>
      </colorScale>
    </cfRule>
  </conditionalFormatting>
  <conditionalFormatting sqref="H504:I504">
    <cfRule type="expression" dxfId="15" priority="18">
      <formula>Z504=1</formula>
    </cfRule>
  </conditionalFormatting>
  <conditionalFormatting sqref="F504:G504">
    <cfRule type="expression" dxfId="14" priority="17">
      <formula>Y504=1</formula>
    </cfRule>
  </conditionalFormatting>
  <conditionalFormatting sqref="J504:K504">
    <cfRule type="expression" dxfId="13" priority="16">
      <formula>AA504=1</formula>
    </cfRule>
  </conditionalFormatting>
  <conditionalFormatting sqref="L504:M504">
    <cfRule type="expression" dxfId="12" priority="15">
      <formula>AB504=1</formula>
    </cfRule>
  </conditionalFormatting>
  <conditionalFormatting sqref="F507:M507">
    <cfRule type="containsBlanks" dxfId="11" priority="14">
      <formula>LEN(TRIM(F507))=0</formula>
    </cfRule>
  </conditionalFormatting>
  <conditionalFormatting sqref="F506:M506">
    <cfRule type="containsBlanks" dxfId="10" priority="13">
      <formula>LEN(TRIM(F506))=0</formula>
    </cfRule>
    <cfRule type="colorScale" priority="12">
      <colorScale>
        <cfvo type="min"/>
        <cfvo type="max"/>
        <color rgb="FFFFEF9C"/>
        <color rgb="FFFF7128"/>
      </colorScale>
    </cfRule>
  </conditionalFormatting>
  <conditionalFormatting sqref="H506:I506">
    <cfRule type="expression" dxfId="9" priority="11">
      <formula>Z506=1</formula>
    </cfRule>
  </conditionalFormatting>
  <conditionalFormatting sqref="F506:G506">
    <cfRule type="expression" dxfId="8" priority="10">
      <formula>Y506=1</formula>
    </cfRule>
  </conditionalFormatting>
  <conditionalFormatting sqref="J506:K506">
    <cfRule type="expression" dxfId="7" priority="9">
      <formula>AA506=1</formula>
    </cfRule>
  </conditionalFormatting>
  <conditionalFormatting sqref="L506:M506">
    <cfRule type="expression" dxfId="6" priority="8">
      <formula>AB506=1</formula>
    </cfRule>
  </conditionalFormatting>
  <conditionalFormatting sqref="F509:M509">
    <cfRule type="containsBlanks" dxfId="5" priority="7">
      <formula>LEN(TRIM(F509))=0</formula>
    </cfRule>
  </conditionalFormatting>
  <conditionalFormatting sqref="F508:M508">
    <cfRule type="containsBlanks" dxfId="4" priority="6">
      <formula>LEN(TRIM(F508))=0</formula>
    </cfRule>
    <cfRule type="colorScale" priority="5">
      <colorScale>
        <cfvo type="min"/>
        <cfvo type="max"/>
        <color rgb="FFFFEF9C"/>
        <color rgb="FFFF7128"/>
      </colorScale>
    </cfRule>
  </conditionalFormatting>
  <conditionalFormatting sqref="H508:I508">
    <cfRule type="expression" dxfId="3" priority="4">
      <formula>Z508=1</formula>
    </cfRule>
  </conditionalFormatting>
  <conditionalFormatting sqref="F508:G508">
    <cfRule type="expression" dxfId="2" priority="3">
      <formula>Y508=1</formula>
    </cfRule>
  </conditionalFormatting>
  <conditionalFormatting sqref="J508:K508">
    <cfRule type="expression" dxfId="1" priority="2">
      <formula>AA508=1</formula>
    </cfRule>
  </conditionalFormatting>
  <conditionalFormatting sqref="L508:M508">
    <cfRule type="expression" dxfId="0" priority="1">
      <formula>AB508=1</formula>
    </cfRule>
  </conditionalFormatting>
  <hyperlinks>
    <hyperlink ref="B3" location="Contents!A1" display="Back to Contents page"/>
    <hyperlink ref="D7:N7" r:id="rId1" display="Funnel plots have been created using the APHO funnel plot templates: http://www.apho.org.uk/resource/item.aspx?RID=25353"/>
  </hyperlinks>
  <pageMargins left="0.70866141732283472" right="0.70866141732283472" top="0.74803149606299213" bottom="0.74803149606299213" header="0.31496062992125984" footer="0.31496062992125984"/>
  <pageSetup paperSize="9" scale="10" orientation="portrait" r:id="rId2"/>
  <colBreaks count="1" manualBreakCount="1">
    <brk id="13" max="1048575" man="1"/>
  </colBreaks>
  <ignoredErrors>
    <ignoredError sqref="P87:W509 F86:N509" formula="1"/>
  </ignoredError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2:AD1457"/>
  <sheetViews>
    <sheetView workbookViewId="0"/>
  </sheetViews>
  <sheetFormatPr defaultRowHeight="15" x14ac:dyDescent="0.25"/>
  <cols>
    <col min="1" max="1" width="49.28515625" customWidth="1"/>
    <col min="2" max="2" width="9.7109375" bestFit="1" customWidth="1"/>
    <col min="4" max="4" width="23" bestFit="1" customWidth="1"/>
    <col min="5" max="5" width="6.140625" bestFit="1" customWidth="1"/>
    <col min="6" max="6" width="6.7109375" bestFit="1" customWidth="1"/>
    <col min="7" max="7" width="13.42578125" bestFit="1" customWidth="1"/>
    <col min="8" max="8" width="10.140625" customWidth="1"/>
    <col min="9" max="10" width="9.7109375" bestFit="1" customWidth="1"/>
    <col min="13" max="14" width="23" bestFit="1" customWidth="1"/>
    <col min="15" max="16" width="6.140625" bestFit="1" customWidth="1"/>
    <col min="18" max="18" width="9.7109375" bestFit="1" customWidth="1"/>
    <col min="20" max="20" width="10.7109375" bestFit="1" customWidth="1"/>
    <col min="21" max="21" width="6.140625" bestFit="1" customWidth="1"/>
    <col min="22" max="22" width="10.7109375" customWidth="1"/>
    <col min="23" max="24" width="9.7109375" bestFit="1" customWidth="1"/>
    <col min="27" max="28" width="10.7109375" bestFit="1" customWidth="1"/>
    <col min="29" max="30" width="6.140625" bestFit="1" customWidth="1"/>
  </cols>
  <sheetData>
    <row r="2" spans="1:30" x14ac:dyDescent="0.25">
      <c r="A2">
        <v>1</v>
      </c>
      <c r="B2">
        <v>2</v>
      </c>
      <c r="C2">
        <v>3</v>
      </c>
      <c r="D2">
        <v>4</v>
      </c>
      <c r="E2">
        <v>5</v>
      </c>
      <c r="F2" s="97">
        <v>6</v>
      </c>
      <c r="G2" s="97">
        <v>7</v>
      </c>
      <c r="H2" s="97">
        <v>8</v>
      </c>
      <c r="I2" s="97">
        <v>9</v>
      </c>
      <c r="J2" s="97">
        <v>10</v>
      </c>
      <c r="K2" s="97">
        <v>11</v>
      </c>
      <c r="L2" s="97">
        <v>12</v>
      </c>
      <c r="M2" s="97">
        <v>13</v>
      </c>
      <c r="N2" s="97">
        <v>14</v>
      </c>
      <c r="O2" s="97">
        <v>15</v>
      </c>
      <c r="P2" s="97">
        <v>16</v>
      </c>
      <c r="Q2" s="97">
        <v>17</v>
      </c>
      <c r="R2" s="97">
        <v>18</v>
      </c>
      <c r="S2" s="97">
        <v>19</v>
      </c>
      <c r="T2" s="97">
        <v>20</v>
      </c>
      <c r="U2" s="97">
        <v>21</v>
      </c>
      <c r="V2" s="97">
        <v>22</v>
      </c>
      <c r="W2" s="97">
        <v>23</v>
      </c>
      <c r="X2" s="97">
        <v>24</v>
      </c>
      <c r="Y2" s="97">
        <v>25</v>
      </c>
      <c r="Z2" s="97">
        <v>26</v>
      </c>
      <c r="AA2" s="97">
        <v>27</v>
      </c>
      <c r="AB2" s="97">
        <v>28</v>
      </c>
      <c r="AC2" s="97">
        <v>29</v>
      </c>
      <c r="AD2" s="97">
        <v>30</v>
      </c>
    </row>
    <row r="3" spans="1:30" x14ac:dyDescent="0.25">
      <c r="A3">
        <v>1</v>
      </c>
      <c r="B3">
        <v>2</v>
      </c>
      <c r="C3">
        <v>3</v>
      </c>
      <c r="D3">
        <v>4</v>
      </c>
      <c r="E3">
        <v>5</v>
      </c>
      <c r="F3">
        <v>6</v>
      </c>
      <c r="G3">
        <v>7</v>
      </c>
      <c r="H3">
        <v>8</v>
      </c>
      <c r="I3">
        <v>9</v>
      </c>
      <c r="J3">
        <v>10</v>
      </c>
      <c r="K3">
        <v>11</v>
      </c>
      <c r="L3">
        <v>12</v>
      </c>
      <c r="M3">
        <v>13</v>
      </c>
      <c r="N3">
        <v>14</v>
      </c>
      <c r="O3">
        <v>15</v>
      </c>
      <c r="P3">
        <v>16</v>
      </c>
      <c r="Q3">
        <v>17</v>
      </c>
      <c r="R3">
        <v>18</v>
      </c>
      <c r="S3" s="97">
        <v>19</v>
      </c>
      <c r="T3" s="97">
        <v>20</v>
      </c>
      <c r="U3" s="97">
        <v>21</v>
      </c>
      <c r="V3" s="97">
        <v>22</v>
      </c>
      <c r="W3" s="97">
        <v>23</v>
      </c>
      <c r="X3" s="97">
        <v>24</v>
      </c>
      <c r="Y3" s="97">
        <v>25</v>
      </c>
      <c r="Z3" s="97">
        <v>26</v>
      </c>
      <c r="AA3" s="97">
        <v>27</v>
      </c>
      <c r="AB3" s="97">
        <v>28</v>
      </c>
      <c r="AC3" s="97">
        <v>29</v>
      </c>
      <c r="AD3" s="97">
        <v>30</v>
      </c>
    </row>
    <row r="4" spans="1:30" x14ac:dyDescent="0.25">
      <c r="A4" t="s">
        <v>437</v>
      </c>
      <c r="B4" t="s">
        <v>433</v>
      </c>
      <c r="C4" t="s">
        <v>171</v>
      </c>
      <c r="D4" t="s">
        <v>9</v>
      </c>
      <c r="E4" t="s">
        <v>172</v>
      </c>
      <c r="F4" t="s">
        <v>32</v>
      </c>
      <c r="G4" t="s">
        <v>434</v>
      </c>
      <c r="I4" t="s">
        <v>433</v>
      </c>
      <c r="J4" t="s">
        <v>433</v>
      </c>
      <c r="K4" t="s">
        <v>171</v>
      </c>
      <c r="L4" t="s">
        <v>171</v>
      </c>
      <c r="M4" t="s">
        <v>9</v>
      </c>
      <c r="N4" t="s">
        <v>9</v>
      </c>
      <c r="O4" t="s">
        <v>172</v>
      </c>
      <c r="P4" t="s">
        <v>172</v>
      </c>
      <c r="Q4" s="144" t="s">
        <v>435</v>
      </c>
      <c r="R4" s="97" t="s">
        <v>433</v>
      </c>
      <c r="S4" s="97" t="s">
        <v>171</v>
      </c>
      <c r="T4" s="144" t="s">
        <v>436</v>
      </c>
      <c r="U4" s="144" t="s">
        <v>172</v>
      </c>
      <c r="V4" s="144"/>
      <c r="W4" s="97" t="s">
        <v>433</v>
      </c>
      <c r="X4" s="97" t="s">
        <v>433</v>
      </c>
      <c r="Y4" s="97" t="s">
        <v>171</v>
      </c>
      <c r="Z4" s="97" t="s">
        <v>171</v>
      </c>
      <c r="AA4" s="144" t="s">
        <v>436</v>
      </c>
      <c r="AB4" s="144" t="s">
        <v>436</v>
      </c>
      <c r="AC4" s="144" t="s">
        <v>172</v>
      </c>
      <c r="AD4" s="144" t="s">
        <v>172</v>
      </c>
    </row>
    <row r="5" spans="1:30" x14ac:dyDescent="0.25">
      <c r="A5" t="s">
        <v>2050</v>
      </c>
      <c r="B5" s="154">
        <v>3.2090199479618386E-2</v>
      </c>
      <c r="C5" s="154">
        <v>0.52992194275802251</v>
      </c>
      <c r="D5" s="154">
        <v>0.25672159583694709</v>
      </c>
      <c r="E5" s="154">
        <v>0.18126626192541198</v>
      </c>
      <c r="F5" s="154">
        <v>1</v>
      </c>
      <c r="G5" s="144">
        <v>1153</v>
      </c>
      <c r="H5" s="144"/>
      <c r="I5" s="154">
        <v>2.3E-2</v>
      </c>
      <c r="J5" s="154">
        <v>4.3999999999999997E-2</v>
      </c>
      <c r="K5" s="154">
        <v>0.501</v>
      </c>
      <c r="L5" s="154">
        <v>0.55900000000000005</v>
      </c>
      <c r="M5" s="154">
        <v>0.23200000000000001</v>
      </c>
      <c r="N5" s="154">
        <v>0.28299999999999997</v>
      </c>
      <c r="O5" s="154">
        <v>0.16</v>
      </c>
      <c r="P5" s="154">
        <v>0.20499999999999999</v>
      </c>
      <c r="Q5" s="154"/>
      <c r="R5" s="155">
        <v>2.5</v>
      </c>
      <c r="S5" s="155">
        <v>39.5</v>
      </c>
      <c r="T5" s="155">
        <v>19</v>
      </c>
      <c r="U5" s="155">
        <v>13.3</v>
      </c>
      <c r="V5" s="155"/>
      <c r="W5" s="155">
        <v>1.7</v>
      </c>
      <c r="X5" s="155">
        <v>3.3</v>
      </c>
      <c r="Y5" s="155">
        <v>36.4</v>
      </c>
      <c r="Z5" s="155">
        <v>42.7</v>
      </c>
      <c r="AA5" s="155">
        <v>16.899999999999999</v>
      </c>
      <c r="AB5" s="155">
        <v>21.2</v>
      </c>
      <c r="AC5" s="155">
        <v>11.5</v>
      </c>
      <c r="AD5" s="155">
        <v>15.1</v>
      </c>
    </row>
    <row r="6" spans="1:30" x14ac:dyDescent="0.25">
      <c r="A6" s="97" t="s">
        <v>2051</v>
      </c>
      <c r="B6" s="154">
        <v>0.28289025221540559</v>
      </c>
      <c r="C6" s="154">
        <v>0.58623040218132239</v>
      </c>
      <c r="D6" s="154">
        <v>3.8173142467620998E-2</v>
      </c>
      <c r="E6" s="154">
        <v>9.2706203135650991E-2</v>
      </c>
      <c r="F6" s="154">
        <v>1</v>
      </c>
      <c r="G6" s="144">
        <v>1467</v>
      </c>
      <c r="H6" s="144"/>
      <c r="I6" s="154">
        <v>0.26</v>
      </c>
      <c r="J6" s="154">
        <v>0.30599999999999999</v>
      </c>
      <c r="K6" s="154">
        <v>0.56100000000000005</v>
      </c>
      <c r="L6" s="154">
        <v>0.61099999999999999</v>
      </c>
      <c r="M6" s="154">
        <v>0.03</v>
      </c>
      <c r="N6" s="154">
        <v>4.9000000000000002E-2</v>
      </c>
      <c r="O6" s="154">
        <v>7.9000000000000001E-2</v>
      </c>
      <c r="P6" s="154">
        <v>0.109</v>
      </c>
      <c r="R6" s="155">
        <v>51.8</v>
      </c>
      <c r="S6" s="155">
        <v>96.3</v>
      </c>
      <c r="T6" s="155">
        <v>6.1</v>
      </c>
      <c r="U6" s="155">
        <v>15.4</v>
      </c>
      <c r="V6" s="155"/>
      <c r="W6" s="155">
        <v>46.8</v>
      </c>
      <c r="X6" s="155">
        <v>56.8</v>
      </c>
      <c r="Y6" s="155">
        <v>89.9</v>
      </c>
      <c r="Z6" s="155">
        <v>102.8</v>
      </c>
      <c r="AA6" s="155">
        <v>4.5</v>
      </c>
      <c r="AB6" s="155">
        <v>7.7</v>
      </c>
      <c r="AC6" s="155">
        <v>12.8</v>
      </c>
      <c r="AD6" s="155">
        <v>18</v>
      </c>
    </row>
    <row r="7" spans="1:30" x14ac:dyDescent="0.25">
      <c r="A7" s="97" t="s">
        <v>2052</v>
      </c>
      <c r="B7" s="154" t="s">
        <v>162</v>
      </c>
      <c r="C7" s="154">
        <v>0.51142225497420779</v>
      </c>
      <c r="D7" s="154">
        <v>0.3087693441414886</v>
      </c>
      <c r="E7" s="154">
        <v>0.17980840088430361</v>
      </c>
      <c r="F7" s="154">
        <v>1</v>
      </c>
      <c r="G7" s="144">
        <v>1357</v>
      </c>
      <c r="H7" s="144"/>
      <c r="I7" s="154" t="s">
        <v>162</v>
      </c>
      <c r="J7" s="154" t="s">
        <v>162</v>
      </c>
      <c r="K7" s="154">
        <v>0.48499999999999999</v>
      </c>
      <c r="L7" s="154">
        <v>0.53800000000000003</v>
      </c>
      <c r="M7" s="154">
        <v>0.28499999999999998</v>
      </c>
      <c r="N7" s="154">
        <v>0.33400000000000002</v>
      </c>
      <c r="O7" s="154">
        <v>0.16</v>
      </c>
      <c r="P7" s="154">
        <v>0.20100000000000001</v>
      </c>
      <c r="R7" s="155" t="s">
        <v>162</v>
      </c>
      <c r="S7" s="155">
        <v>45.8</v>
      </c>
      <c r="T7" s="155">
        <v>27.2</v>
      </c>
      <c r="U7" s="155">
        <v>15.8</v>
      </c>
      <c r="V7" s="155"/>
      <c r="W7" s="155" t="s">
        <v>162</v>
      </c>
      <c r="X7" s="155" t="s">
        <v>162</v>
      </c>
      <c r="Y7" s="155">
        <v>42.4</v>
      </c>
      <c r="Z7" s="155">
        <v>49.2</v>
      </c>
      <c r="AA7" s="155">
        <v>24.6</v>
      </c>
      <c r="AB7" s="155">
        <v>29.8</v>
      </c>
      <c r="AC7" s="155">
        <v>13.8</v>
      </c>
      <c r="AD7" s="155">
        <v>17.8</v>
      </c>
    </row>
    <row r="8" spans="1:30" x14ac:dyDescent="0.25">
      <c r="A8" s="97" t="s">
        <v>2053</v>
      </c>
      <c r="B8" s="154" t="s">
        <v>162</v>
      </c>
      <c r="C8" s="154">
        <v>0.72512647554806076</v>
      </c>
      <c r="D8" s="154">
        <v>6.8296795952782458E-2</v>
      </c>
      <c r="E8" s="154">
        <v>0.20657672849915684</v>
      </c>
      <c r="F8" s="154">
        <v>1</v>
      </c>
      <c r="G8" s="144">
        <v>1186</v>
      </c>
      <c r="H8" s="144"/>
      <c r="I8" s="154" t="s">
        <v>162</v>
      </c>
      <c r="J8" s="154" t="s">
        <v>162</v>
      </c>
      <c r="K8" s="154">
        <v>0.69899999999999995</v>
      </c>
      <c r="L8" s="154">
        <v>0.75</v>
      </c>
      <c r="M8" s="154">
        <v>5.5E-2</v>
      </c>
      <c r="N8" s="154">
        <v>8.4000000000000005E-2</v>
      </c>
      <c r="O8" s="154">
        <v>0.185</v>
      </c>
      <c r="P8" s="154">
        <v>0.23100000000000001</v>
      </c>
      <c r="R8" s="155" t="s">
        <v>162</v>
      </c>
      <c r="S8" s="155">
        <v>126</v>
      </c>
      <c r="T8" s="155">
        <v>13.1</v>
      </c>
      <c r="U8" s="155">
        <v>35.9</v>
      </c>
      <c r="V8" s="155"/>
      <c r="W8" s="155" t="s">
        <v>162</v>
      </c>
      <c r="X8" s="155" t="s">
        <v>162</v>
      </c>
      <c r="Y8" s="155">
        <v>117.6</v>
      </c>
      <c r="Z8" s="155">
        <v>134.4</v>
      </c>
      <c r="AA8" s="155">
        <v>10.3</v>
      </c>
      <c r="AB8" s="155">
        <v>16</v>
      </c>
      <c r="AC8" s="155">
        <v>31.4</v>
      </c>
      <c r="AD8" s="155">
        <v>40.4</v>
      </c>
    </row>
    <row r="9" spans="1:30" x14ac:dyDescent="0.25">
      <c r="A9" s="97" t="s">
        <v>2054</v>
      </c>
      <c r="B9" s="154">
        <v>4.9771834872121404E-2</v>
      </c>
      <c r="C9" s="154">
        <v>0.56563727050833068</v>
      </c>
      <c r="D9" s="154">
        <v>0.20343839541547279</v>
      </c>
      <c r="E9" s="154">
        <v>0.18115249920407514</v>
      </c>
      <c r="F9" s="154">
        <v>1</v>
      </c>
      <c r="G9" s="144">
        <v>9423</v>
      </c>
      <c r="H9" s="144"/>
      <c r="I9" s="154">
        <v>4.5999999999999999E-2</v>
      </c>
      <c r="J9" s="154">
        <v>5.3999999999999999E-2</v>
      </c>
      <c r="K9" s="154">
        <v>0.55600000000000005</v>
      </c>
      <c r="L9" s="154">
        <v>0.57599999999999996</v>
      </c>
      <c r="M9" s="154">
        <v>0.19500000000000001</v>
      </c>
      <c r="N9" s="154">
        <v>0.21199999999999999</v>
      </c>
      <c r="O9" s="154">
        <v>0.17399999999999999</v>
      </c>
      <c r="P9" s="154">
        <v>0.189</v>
      </c>
      <c r="R9" s="155" t="s">
        <v>162</v>
      </c>
      <c r="S9" s="155" t="s">
        <v>162</v>
      </c>
      <c r="T9" s="155" t="s">
        <v>162</v>
      </c>
      <c r="U9" s="155" t="s">
        <v>162</v>
      </c>
      <c r="V9" s="155"/>
      <c r="W9" s="155" t="s">
        <v>162</v>
      </c>
      <c r="X9" s="155" t="s">
        <v>162</v>
      </c>
      <c r="Y9" s="155" t="s">
        <v>162</v>
      </c>
      <c r="Z9" s="155" t="s">
        <v>162</v>
      </c>
      <c r="AA9" s="155" t="s">
        <v>162</v>
      </c>
      <c r="AB9" s="155" t="s">
        <v>162</v>
      </c>
      <c r="AC9" s="155" t="s">
        <v>162</v>
      </c>
      <c r="AD9" s="155" t="s">
        <v>162</v>
      </c>
    </row>
    <row r="10" spans="1:30" x14ac:dyDescent="0.25">
      <c r="A10" s="97" t="s">
        <v>2055</v>
      </c>
      <c r="B10" s="154">
        <v>6.3924899418864548E-2</v>
      </c>
      <c r="C10" s="154">
        <v>0.47027268663388466</v>
      </c>
      <c r="D10" s="154">
        <v>0.29280286097451946</v>
      </c>
      <c r="E10" s="154">
        <v>0.17299955297273134</v>
      </c>
      <c r="F10" s="154">
        <v>1</v>
      </c>
      <c r="G10" s="144">
        <v>2237</v>
      </c>
      <c r="H10" s="144"/>
      <c r="I10" s="154">
        <v>5.5E-2</v>
      </c>
      <c r="J10" s="154">
        <v>7.4999999999999997E-2</v>
      </c>
      <c r="K10" s="154">
        <v>0.45</v>
      </c>
      <c r="L10" s="154">
        <v>0.49099999999999999</v>
      </c>
      <c r="M10" s="154">
        <v>0.27400000000000002</v>
      </c>
      <c r="N10" s="154">
        <v>0.312</v>
      </c>
      <c r="O10" s="154">
        <v>0.158</v>
      </c>
      <c r="P10" s="154">
        <v>0.189</v>
      </c>
      <c r="R10" s="155">
        <v>5.0999999999999996</v>
      </c>
      <c r="S10" s="155">
        <v>36.9</v>
      </c>
      <c r="T10" s="155">
        <v>23.4</v>
      </c>
      <c r="U10" s="155">
        <v>13.6</v>
      </c>
      <c r="V10" s="155"/>
      <c r="W10" s="155">
        <v>4.3</v>
      </c>
      <c r="X10" s="155">
        <v>5.9</v>
      </c>
      <c r="Y10" s="155">
        <v>34.700000000000003</v>
      </c>
      <c r="Z10" s="155">
        <v>39.200000000000003</v>
      </c>
      <c r="AA10" s="155">
        <v>21.6</v>
      </c>
      <c r="AB10" s="155">
        <v>25.2</v>
      </c>
      <c r="AC10" s="155">
        <v>12.3</v>
      </c>
      <c r="AD10" s="155">
        <v>15</v>
      </c>
    </row>
    <row r="11" spans="1:30" x14ac:dyDescent="0.25">
      <c r="A11" s="97" t="s">
        <v>2056</v>
      </c>
      <c r="B11" s="154">
        <v>0.26893353941267389</v>
      </c>
      <c r="C11" s="154">
        <v>0.62480680061823801</v>
      </c>
      <c r="D11" s="154">
        <v>4.7913446676970631E-2</v>
      </c>
      <c r="E11" s="154">
        <v>5.8346213292117463E-2</v>
      </c>
      <c r="F11" s="154">
        <v>0.99999999999999989</v>
      </c>
      <c r="G11" s="144">
        <v>2588</v>
      </c>
      <c r="H11" s="144"/>
      <c r="I11" s="154">
        <v>0.252</v>
      </c>
      <c r="J11" s="154">
        <v>0.28599999999999998</v>
      </c>
      <c r="K11" s="154">
        <v>0.60599999999999998</v>
      </c>
      <c r="L11" s="154">
        <v>0.64300000000000002</v>
      </c>
      <c r="M11" s="154">
        <v>0.04</v>
      </c>
      <c r="N11" s="154">
        <v>5.7000000000000002E-2</v>
      </c>
      <c r="O11" s="154">
        <v>0.05</v>
      </c>
      <c r="P11" s="154">
        <v>6.8000000000000005E-2</v>
      </c>
      <c r="R11" s="155">
        <v>45.7</v>
      </c>
      <c r="S11" s="155">
        <v>99.1</v>
      </c>
      <c r="T11" s="155">
        <v>7.6</v>
      </c>
      <c r="U11" s="155">
        <v>9.3000000000000007</v>
      </c>
      <c r="V11" s="155"/>
      <c r="W11" s="155">
        <v>42.3</v>
      </c>
      <c r="X11" s="155">
        <v>49.1</v>
      </c>
      <c r="Y11" s="155">
        <v>94.3</v>
      </c>
      <c r="Z11" s="155">
        <v>103.9</v>
      </c>
      <c r="AA11" s="155">
        <v>6.3</v>
      </c>
      <c r="AB11" s="155">
        <v>9</v>
      </c>
      <c r="AC11" s="155">
        <v>7.9</v>
      </c>
      <c r="AD11" s="155">
        <v>10.8</v>
      </c>
    </row>
    <row r="12" spans="1:30" x14ac:dyDescent="0.25">
      <c r="A12" s="97" t="s">
        <v>2057</v>
      </c>
      <c r="B12" s="154" t="s">
        <v>162</v>
      </c>
      <c r="C12" s="154">
        <v>0.48520710059171596</v>
      </c>
      <c r="D12" s="154">
        <v>0.325958322613841</v>
      </c>
      <c r="E12" s="154">
        <v>0.18883457679444302</v>
      </c>
      <c r="F12" s="154">
        <v>1</v>
      </c>
      <c r="G12" s="144">
        <v>3887</v>
      </c>
      <c r="H12" s="144"/>
      <c r="I12" s="154" t="s">
        <v>162</v>
      </c>
      <c r="J12" s="154" t="s">
        <v>162</v>
      </c>
      <c r="K12" s="154">
        <v>0.47</v>
      </c>
      <c r="L12" s="154">
        <v>0.501</v>
      </c>
      <c r="M12" s="154">
        <v>0.311</v>
      </c>
      <c r="N12" s="154">
        <v>0.34100000000000003</v>
      </c>
      <c r="O12" s="154">
        <v>0.17699999999999999</v>
      </c>
      <c r="P12" s="154">
        <v>0.20100000000000001</v>
      </c>
      <c r="R12" s="155" t="s">
        <v>162</v>
      </c>
      <c r="S12" s="155">
        <v>66.900000000000006</v>
      </c>
      <c r="T12" s="155">
        <v>45.3</v>
      </c>
      <c r="U12" s="155">
        <v>26.1</v>
      </c>
      <c r="V12" s="155"/>
      <c r="W12" s="155" t="s">
        <v>162</v>
      </c>
      <c r="X12" s="155" t="s">
        <v>162</v>
      </c>
      <c r="Y12" s="155">
        <v>63.9</v>
      </c>
      <c r="Z12" s="155">
        <v>69.900000000000006</v>
      </c>
      <c r="AA12" s="155">
        <v>42.8</v>
      </c>
      <c r="AB12" s="155">
        <v>47.8</v>
      </c>
      <c r="AC12" s="155">
        <v>24.2</v>
      </c>
      <c r="AD12" s="155">
        <v>28</v>
      </c>
    </row>
    <row r="13" spans="1:30" x14ac:dyDescent="0.25">
      <c r="A13" s="97" t="s">
        <v>2058</v>
      </c>
      <c r="B13" s="154" t="s">
        <v>162</v>
      </c>
      <c r="C13" s="154">
        <v>0.7188841201716738</v>
      </c>
      <c r="D13" s="154">
        <v>0.10300429184549356</v>
      </c>
      <c r="E13" s="154">
        <v>0.17811158798283261</v>
      </c>
      <c r="F13" s="154">
        <v>1</v>
      </c>
      <c r="G13" s="144">
        <v>1864</v>
      </c>
      <c r="H13" s="144"/>
      <c r="I13" s="154" t="s">
        <v>162</v>
      </c>
      <c r="J13" s="154" t="s">
        <v>162</v>
      </c>
      <c r="K13" s="154">
        <v>0.69799999999999995</v>
      </c>
      <c r="L13" s="154">
        <v>0.73899999999999999</v>
      </c>
      <c r="M13" s="154">
        <v>0.09</v>
      </c>
      <c r="N13" s="154">
        <v>0.11799999999999999</v>
      </c>
      <c r="O13" s="154">
        <v>0.161</v>
      </c>
      <c r="P13" s="154">
        <v>0.19600000000000001</v>
      </c>
      <c r="R13" s="155" t="s">
        <v>162</v>
      </c>
      <c r="S13" s="155">
        <v>105.9</v>
      </c>
      <c r="T13" s="155">
        <v>18.600000000000001</v>
      </c>
      <c r="U13" s="155">
        <v>27.3</v>
      </c>
      <c r="V13" s="155"/>
      <c r="W13" s="155" t="s">
        <v>162</v>
      </c>
      <c r="X13" s="155" t="s">
        <v>162</v>
      </c>
      <c r="Y13" s="155">
        <v>100.2</v>
      </c>
      <c r="Z13" s="155">
        <v>111.6</v>
      </c>
      <c r="AA13" s="155">
        <v>16</v>
      </c>
      <c r="AB13" s="155">
        <v>21.2</v>
      </c>
      <c r="AC13" s="155">
        <v>24.3</v>
      </c>
      <c r="AD13" s="155">
        <v>30.2</v>
      </c>
    </row>
    <row r="14" spans="1:30" x14ac:dyDescent="0.25">
      <c r="A14" s="97" t="s">
        <v>2059</v>
      </c>
      <c r="B14" s="154">
        <v>4.6040981533012899E-2</v>
      </c>
      <c r="C14" s="154">
        <v>0.52724513028079945</v>
      </c>
      <c r="D14" s="154">
        <v>0.23602327346319252</v>
      </c>
      <c r="E14" s="154">
        <v>0.1906906147229952</v>
      </c>
      <c r="F14" s="154">
        <v>1</v>
      </c>
      <c r="G14" s="144">
        <v>19765</v>
      </c>
      <c r="H14" s="144"/>
      <c r="I14" s="154">
        <v>4.2999999999999997E-2</v>
      </c>
      <c r="J14" s="154">
        <v>4.9000000000000002E-2</v>
      </c>
      <c r="K14" s="154">
        <v>0.52</v>
      </c>
      <c r="L14" s="154">
        <v>0.53400000000000003</v>
      </c>
      <c r="M14" s="154">
        <v>0.23</v>
      </c>
      <c r="N14" s="154">
        <v>0.24199999999999999</v>
      </c>
      <c r="O14" s="154">
        <v>0.185</v>
      </c>
      <c r="P14" s="154">
        <v>0.19600000000000001</v>
      </c>
      <c r="R14" s="155" t="s">
        <v>162</v>
      </c>
      <c r="S14" s="155" t="s">
        <v>162</v>
      </c>
      <c r="T14" s="155" t="s">
        <v>162</v>
      </c>
      <c r="U14" s="155" t="s">
        <v>162</v>
      </c>
      <c r="V14" s="155"/>
      <c r="W14" s="155" t="s">
        <v>162</v>
      </c>
      <c r="X14" s="155" t="s">
        <v>162</v>
      </c>
      <c r="Y14" s="155" t="s">
        <v>162</v>
      </c>
      <c r="Z14" s="155" t="s">
        <v>162</v>
      </c>
      <c r="AA14" s="155" t="s">
        <v>162</v>
      </c>
      <c r="AB14" s="155" t="s">
        <v>162</v>
      </c>
      <c r="AC14" s="155" t="s">
        <v>162</v>
      </c>
      <c r="AD14" s="155" t="s">
        <v>162</v>
      </c>
    </row>
    <row r="15" spans="1:30" x14ac:dyDescent="0.25">
      <c r="A15" s="97" t="s">
        <v>2060</v>
      </c>
      <c r="B15" s="154">
        <v>8.3756345177664976E-2</v>
      </c>
      <c r="C15" s="154">
        <v>0.52030456852791873</v>
      </c>
      <c r="D15" s="154">
        <v>0.21489001692047377</v>
      </c>
      <c r="E15" s="154">
        <v>0.18104906937394247</v>
      </c>
      <c r="F15" s="154">
        <v>0.99999999999999989</v>
      </c>
      <c r="G15" s="144">
        <v>1182</v>
      </c>
      <c r="H15" s="144"/>
      <c r="I15" s="154">
        <v>6.9000000000000006E-2</v>
      </c>
      <c r="J15" s="154">
        <v>0.10100000000000001</v>
      </c>
      <c r="K15" s="154">
        <v>0.49199999999999999</v>
      </c>
      <c r="L15" s="154">
        <v>0.54900000000000004</v>
      </c>
      <c r="M15" s="154">
        <v>0.192</v>
      </c>
      <c r="N15" s="154">
        <v>0.23899999999999999</v>
      </c>
      <c r="O15" s="154">
        <v>0.16</v>
      </c>
      <c r="P15" s="154">
        <v>0.20399999999999999</v>
      </c>
      <c r="R15" s="155">
        <v>6.7</v>
      </c>
      <c r="S15" s="155">
        <v>40.799999999999997</v>
      </c>
      <c r="T15" s="155">
        <v>16.8</v>
      </c>
      <c r="U15" s="155">
        <v>14.2</v>
      </c>
      <c r="V15" s="155"/>
      <c r="W15" s="155">
        <v>5.4</v>
      </c>
      <c r="X15" s="155">
        <v>8</v>
      </c>
      <c r="Y15" s="155">
        <v>37.6</v>
      </c>
      <c r="Z15" s="155">
        <v>44.1</v>
      </c>
      <c r="AA15" s="155">
        <v>14.8</v>
      </c>
      <c r="AB15" s="155">
        <v>18.899999999999999</v>
      </c>
      <c r="AC15" s="155">
        <v>12.3</v>
      </c>
      <c r="AD15" s="155">
        <v>16.100000000000001</v>
      </c>
    </row>
    <row r="16" spans="1:30" x14ac:dyDescent="0.25">
      <c r="A16" s="97" t="s">
        <v>2061</v>
      </c>
      <c r="B16" s="154">
        <v>0.32</v>
      </c>
      <c r="C16" s="154">
        <v>0.60905660377358495</v>
      </c>
      <c r="D16" s="154">
        <v>3.471698113207547E-2</v>
      </c>
      <c r="E16" s="154">
        <v>3.6226415094339624E-2</v>
      </c>
      <c r="F16" s="154">
        <v>1</v>
      </c>
      <c r="G16" s="144">
        <v>1325</v>
      </c>
      <c r="H16" s="144"/>
      <c r="I16" s="154">
        <v>0.29499999999999998</v>
      </c>
      <c r="J16" s="154">
        <v>0.34599999999999997</v>
      </c>
      <c r="K16" s="154">
        <v>0.58299999999999996</v>
      </c>
      <c r="L16" s="154">
        <v>0.63500000000000001</v>
      </c>
      <c r="M16" s="154">
        <v>2.5999999999999999E-2</v>
      </c>
      <c r="N16" s="154">
        <v>4.5999999999999999E-2</v>
      </c>
      <c r="O16" s="154">
        <v>2.7E-2</v>
      </c>
      <c r="P16" s="154">
        <v>4.8000000000000001E-2</v>
      </c>
      <c r="R16" s="155">
        <v>53.4</v>
      </c>
      <c r="S16" s="155">
        <v>94.3</v>
      </c>
      <c r="T16" s="155">
        <v>5.0999999999999996</v>
      </c>
      <c r="U16" s="155">
        <v>5.6</v>
      </c>
      <c r="V16" s="155"/>
      <c r="W16" s="155">
        <v>48.3</v>
      </c>
      <c r="X16" s="155">
        <v>58.4</v>
      </c>
      <c r="Y16" s="155">
        <v>87.8</v>
      </c>
      <c r="Z16" s="155">
        <v>100.8</v>
      </c>
      <c r="AA16" s="155">
        <v>3.6</v>
      </c>
      <c r="AB16" s="155">
        <v>6.6</v>
      </c>
      <c r="AC16" s="155">
        <v>4</v>
      </c>
      <c r="AD16" s="155">
        <v>7.2</v>
      </c>
    </row>
    <row r="17" spans="1:30" x14ac:dyDescent="0.25">
      <c r="A17" s="97" t="s">
        <v>2062</v>
      </c>
      <c r="B17" s="154" t="s">
        <v>162</v>
      </c>
      <c r="C17" s="154">
        <v>0.45221736414740787</v>
      </c>
      <c r="D17" s="154">
        <v>0.38101186758276079</v>
      </c>
      <c r="E17" s="154">
        <v>0.16677076826983137</v>
      </c>
      <c r="F17" s="154">
        <v>1</v>
      </c>
      <c r="G17" s="144">
        <v>1601</v>
      </c>
      <c r="H17" s="144"/>
      <c r="I17" s="154" t="s">
        <v>162</v>
      </c>
      <c r="J17" s="154" t="s">
        <v>162</v>
      </c>
      <c r="K17" s="154">
        <v>0.42799999999999999</v>
      </c>
      <c r="L17" s="154">
        <v>0.47699999999999998</v>
      </c>
      <c r="M17" s="154">
        <v>0.35799999999999998</v>
      </c>
      <c r="N17" s="154">
        <v>0.40500000000000003</v>
      </c>
      <c r="O17" s="154">
        <v>0.14899999999999999</v>
      </c>
      <c r="P17" s="154">
        <v>0.186</v>
      </c>
      <c r="R17" s="155" t="s">
        <v>162</v>
      </c>
      <c r="S17" s="155">
        <v>48.8</v>
      </c>
      <c r="T17" s="155">
        <v>40.5</v>
      </c>
      <c r="U17" s="155">
        <v>17.899999999999999</v>
      </c>
      <c r="V17" s="155"/>
      <c r="W17" s="155" t="s">
        <v>162</v>
      </c>
      <c r="X17" s="155" t="s">
        <v>162</v>
      </c>
      <c r="Y17" s="155">
        <v>45.2</v>
      </c>
      <c r="Z17" s="155">
        <v>52.3</v>
      </c>
      <c r="AA17" s="155">
        <v>37.299999999999997</v>
      </c>
      <c r="AB17" s="155">
        <v>43.7</v>
      </c>
      <c r="AC17" s="155">
        <v>15.8</v>
      </c>
      <c r="AD17" s="155">
        <v>20.100000000000001</v>
      </c>
    </row>
    <row r="18" spans="1:30" x14ac:dyDescent="0.25">
      <c r="A18" s="97" t="s">
        <v>2063</v>
      </c>
      <c r="B18" s="154" t="s">
        <v>162</v>
      </c>
      <c r="C18" s="154">
        <v>0.72623138602520043</v>
      </c>
      <c r="D18" s="154">
        <v>8.5910652920962199E-2</v>
      </c>
      <c r="E18" s="154">
        <v>0.18785796105383734</v>
      </c>
      <c r="F18" s="154">
        <v>1</v>
      </c>
      <c r="G18" s="144">
        <v>873</v>
      </c>
      <c r="H18" s="144"/>
      <c r="I18" s="154" t="s">
        <v>162</v>
      </c>
      <c r="J18" s="154" t="s">
        <v>162</v>
      </c>
      <c r="K18" s="154">
        <v>0.69599999999999995</v>
      </c>
      <c r="L18" s="154">
        <v>0.755</v>
      </c>
      <c r="M18" s="154">
        <v>6.9000000000000006E-2</v>
      </c>
      <c r="N18" s="154">
        <v>0.106</v>
      </c>
      <c r="O18" s="154">
        <v>0.16300000000000001</v>
      </c>
      <c r="P18" s="154">
        <v>0.215</v>
      </c>
      <c r="R18" s="155" t="s">
        <v>162</v>
      </c>
      <c r="S18" s="155">
        <v>99.1</v>
      </c>
      <c r="T18" s="155">
        <v>12.3</v>
      </c>
      <c r="U18" s="155">
        <v>25.3</v>
      </c>
      <c r="V18" s="155"/>
      <c r="W18" s="155" t="s">
        <v>162</v>
      </c>
      <c r="X18" s="155" t="s">
        <v>162</v>
      </c>
      <c r="Y18" s="155">
        <v>91.4</v>
      </c>
      <c r="Z18" s="155">
        <v>106.8</v>
      </c>
      <c r="AA18" s="155">
        <v>9.5</v>
      </c>
      <c r="AB18" s="155">
        <v>15.1</v>
      </c>
      <c r="AC18" s="155">
        <v>21.4</v>
      </c>
      <c r="AD18" s="155">
        <v>29.1</v>
      </c>
    </row>
    <row r="19" spans="1:30" x14ac:dyDescent="0.25">
      <c r="A19" s="97" t="s">
        <v>2064</v>
      </c>
      <c r="B19" s="154">
        <v>5.8359957401490949E-2</v>
      </c>
      <c r="C19" s="154">
        <v>0.54728434504792334</v>
      </c>
      <c r="D19" s="154">
        <v>0.23993610223642173</v>
      </c>
      <c r="E19" s="154">
        <v>0.15441959531416399</v>
      </c>
      <c r="F19" s="154">
        <v>1</v>
      </c>
      <c r="G19" s="144">
        <v>9390</v>
      </c>
      <c r="H19" s="144"/>
      <c r="I19" s="154">
        <v>5.3999999999999999E-2</v>
      </c>
      <c r="J19" s="154">
        <v>6.3E-2</v>
      </c>
      <c r="K19" s="154">
        <v>0.53700000000000003</v>
      </c>
      <c r="L19" s="154">
        <v>0.55700000000000005</v>
      </c>
      <c r="M19" s="154">
        <v>0.23100000000000001</v>
      </c>
      <c r="N19" s="154">
        <v>0.249</v>
      </c>
      <c r="O19" s="154">
        <v>0.14699999999999999</v>
      </c>
      <c r="P19" s="154">
        <v>0.16200000000000001</v>
      </c>
      <c r="R19" s="155" t="s">
        <v>162</v>
      </c>
      <c r="S19" s="155" t="s">
        <v>162</v>
      </c>
      <c r="T19" s="155" t="s">
        <v>162</v>
      </c>
      <c r="U19" s="155" t="s">
        <v>162</v>
      </c>
      <c r="V19" s="155"/>
      <c r="W19" s="155" t="s">
        <v>162</v>
      </c>
      <c r="X19" s="155" t="s">
        <v>162</v>
      </c>
      <c r="Y19" s="155" t="s">
        <v>162</v>
      </c>
      <c r="Z19" s="155" t="s">
        <v>162</v>
      </c>
      <c r="AA19" s="155" t="s">
        <v>162</v>
      </c>
      <c r="AB19" s="155" t="s">
        <v>162</v>
      </c>
      <c r="AC19" s="155" t="s">
        <v>162</v>
      </c>
      <c r="AD19" s="155" t="s">
        <v>162</v>
      </c>
    </row>
    <row r="20" spans="1:30" x14ac:dyDescent="0.25">
      <c r="A20" s="97" t="s">
        <v>2065</v>
      </c>
      <c r="B20" s="154">
        <v>7.4538745387453878E-2</v>
      </c>
      <c r="C20" s="154">
        <v>0.5453874538745388</v>
      </c>
      <c r="D20" s="154">
        <v>0.2007380073800738</v>
      </c>
      <c r="E20" s="154">
        <v>0.17933579335793359</v>
      </c>
      <c r="F20" s="154">
        <v>1</v>
      </c>
      <c r="G20" s="144">
        <v>1355</v>
      </c>
      <c r="H20" s="144"/>
      <c r="I20" s="154">
        <v>6.2E-2</v>
      </c>
      <c r="J20" s="154">
        <v>0.09</v>
      </c>
      <c r="K20" s="154">
        <v>0.51900000000000002</v>
      </c>
      <c r="L20" s="154">
        <v>0.57199999999999995</v>
      </c>
      <c r="M20" s="154">
        <v>0.18</v>
      </c>
      <c r="N20" s="154">
        <v>0.223</v>
      </c>
      <c r="O20" s="154">
        <v>0.16</v>
      </c>
      <c r="P20" s="154">
        <v>0.20100000000000001</v>
      </c>
      <c r="R20" s="155">
        <v>4.9000000000000004</v>
      </c>
      <c r="S20" s="155">
        <v>36.5</v>
      </c>
      <c r="T20" s="155">
        <v>13.1</v>
      </c>
      <c r="U20" s="155">
        <v>12</v>
      </c>
      <c r="V20" s="155"/>
      <c r="W20" s="155">
        <v>4</v>
      </c>
      <c r="X20" s="155">
        <v>5.9</v>
      </c>
      <c r="Y20" s="155">
        <v>33.9</v>
      </c>
      <c r="Z20" s="155">
        <v>39.200000000000003</v>
      </c>
      <c r="AA20" s="155">
        <v>11.6</v>
      </c>
      <c r="AB20" s="155">
        <v>14.7</v>
      </c>
      <c r="AC20" s="155">
        <v>10.5</v>
      </c>
      <c r="AD20" s="155">
        <v>13.5</v>
      </c>
    </row>
    <row r="21" spans="1:30" x14ac:dyDescent="0.25">
      <c r="A21" s="97" t="s">
        <v>2066</v>
      </c>
      <c r="B21" s="154">
        <v>0.29989384288747345</v>
      </c>
      <c r="C21" s="154">
        <v>0.59235668789808915</v>
      </c>
      <c r="D21" s="154">
        <v>4.2993630573248405E-2</v>
      </c>
      <c r="E21" s="154">
        <v>6.4755838641188959E-2</v>
      </c>
      <c r="F21" s="154">
        <v>1</v>
      </c>
      <c r="G21" s="144">
        <v>1884</v>
      </c>
      <c r="H21" s="144"/>
      <c r="I21" s="154">
        <v>0.28000000000000003</v>
      </c>
      <c r="J21" s="154">
        <v>0.32100000000000001</v>
      </c>
      <c r="K21" s="154">
        <v>0.56999999999999995</v>
      </c>
      <c r="L21" s="154">
        <v>0.61399999999999999</v>
      </c>
      <c r="M21" s="154">
        <v>3.5000000000000003E-2</v>
      </c>
      <c r="N21" s="154">
        <v>5.2999999999999999E-2</v>
      </c>
      <c r="O21" s="154">
        <v>5.5E-2</v>
      </c>
      <c r="P21" s="154">
        <v>7.6999999999999999E-2</v>
      </c>
      <c r="R21" s="155">
        <v>54.3</v>
      </c>
      <c r="S21" s="155">
        <v>101.9</v>
      </c>
      <c r="T21" s="155">
        <v>6.4</v>
      </c>
      <c r="U21" s="155">
        <v>11</v>
      </c>
      <c r="V21" s="155"/>
      <c r="W21" s="155">
        <v>49.8</v>
      </c>
      <c r="X21" s="155">
        <v>58.8</v>
      </c>
      <c r="Y21" s="155">
        <v>96</v>
      </c>
      <c r="Z21" s="155">
        <v>107.9</v>
      </c>
      <c r="AA21" s="155">
        <v>5</v>
      </c>
      <c r="AB21" s="155">
        <v>7.8</v>
      </c>
      <c r="AC21" s="155">
        <v>9.1</v>
      </c>
      <c r="AD21" s="155">
        <v>13</v>
      </c>
    </row>
    <row r="22" spans="1:30" x14ac:dyDescent="0.25">
      <c r="A22" s="97" t="s">
        <v>2067</v>
      </c>
      <c r="B22" s="154" t="s">
        <v>162</v>
      </c>
      <c r="C22" s="154">
        <v>0.41369047619047616</v>
      </c>
      <c r="D22" s="154">
        <v>0.34523809523809523</v>
      </c>
      <c r="E22" s="154">
        <v>0.24107142857142858</v>
      </c>
      <c r="F22" s="154">
        <v>1</v>
      </c>
      <c r="G22" s="144">
        <v>1008</v>
      </c>
      <c r="H22" s="144"/>
      <c r="I22" s="154" t="s">
        <v>162</v>
      </c>
      <c r="J22" s="154" t="s">
        <v>162</v>
      </c>
      <c r="K22" s="154">
        <v>0.38400000000000001</v>
      </c>
      <c r="L22" s="154">
        <v>0.44400000000000001</v>
      </c>
      <c r="M22" s="154">
        <v>0.317</v>
      </c>
      <c r="N22" s="154">
        <v>0.375</v>
      </c>
      <c r="O22" s="154">
        <v>0.216</v>
      </c>
      <c r="P22" s="154">
        <v>0.26800000000000002</v>
      </c>
      <c r="R22" s="155" t="s">
        <v>162</v>
      </c>
      <c r="S22" s="155">
        <v>20.8</v>
      </c>
      <c r="T22" s="155">
        <v>17.2</v>
      </c>
      <c r="U22" s="155">
        <v>12.2</v>
      </c>
      <c r="V22" s="155"/>
      <c r="W22" s="155" t="s">
        <v>162</v>
      </c>
      <c r="X22" s="155" t="s">
        <v>162</v>
      </c>
      <c r="Y22" s="155">
        <v>18.8</v>
      </c>
      <c r="Z22" s="155">
        <v>22.8</v>
      </c>
      <c r="AA22" s="155">
        <v>15.4</v>
      </c>
      <c r="AB22" s="155">
        <v>19</v>
      </c>
      <c r="AC22" s="155">
        <v>10.6</v>
      </c>
      <c r="AD22" s="155">
        <v>13.7</v>
      </c>
    </row>
    <row r="23" spans="1:30" x14ac:dyDescent="0.25">
      <c r="A23" s="97" t="s">
        <v>2068</v>
      </c>
      <c r="B23" s="154" t="s">
        <v>162</v>
      </c>
      <c r="C23" s="154">
        <v>0.8</v>
      </c>
      <c r="D23" s="154">
        <v>5.0617283950617285E-2</v>
      </c>
      <c r="E23" s="154">
        <v>0.14938271604938272</v>
      </c>
      <c r="F23" s="154">
        <v>1</v>
      </c>
      <c r="G23" s="144">
        <v>1620</v>
      </c>
      <c r="H23" s="144"/>
      <c r="I23" s="154" t="s">
        <v>162</v>
      </c>
      <c r="J23" s="154" t="s">
        <v>162</v>
      </c>
      <c r="K23" s="154">
        <v>0.78</v>
      </c>
      <c r="L23" s="154">
        <v>0.81899999999999995</v>
      </c>
      <c r="M23" s="154">
        <v>4.1000000000000002E-2</v>
      </c>
      <c r="N23" s="154">
        <v>6.2E-2</v>
      </c>
      <c r="O23" s="154">
        <v>0.13300000000000001</v>
      </c>
      <c r="P23" s="154">
        <v>0.16800000000000001</v>
      </c>
      <c r="R23" s="155" t="s">
        <v>162</v>
      </c>
      <c r="S23" s="155">
        <v>140.80000000000001</v>
      </c>
      <c r="T23" s="155">
        <v>9.6999999999999993</v>
      </c>
      <c r="U23" s="155">
        <v>26.9</v>
      </c>
      <c r="V23" s="155"/>
      <c r="W23" s="155" t="s">
        <v>162</v>
      </c>
      <c r="X23" s="155" t="s">
        <v>162</v>
      </c>
      <c r="Y23" s="155">
        <v>133.1</v>
      </c>
      <c r="Z23" s="155">
        <v>148.4</v>
      </c>
      <c r="AA23" s="155">
        <v>7.6</v>
      </c>
      <c r="AB23" s="155">
        <v>11.8</v>
      </c>
      <c r="AC23" s="155">
        <v>23.5</v>
      </c>
      <c r="AD23" s="155">
        <v>30.3</v>
      </c>
    </row>
    <row r="24" spans="1:30" x14ac:dyDescent="0.25">
      <c r="A24" s="97" t="s">
        <v>2069</v>
      </c>
      <c r="B24" s="154">
        <v>6.220924929307671E-2</v>
      </c>
      <c r="C24" s="154">
        <v>0.5639879595001368</v>
      </c>
      <c r="D24" s="154">
        <v>0.18124600930402263</v>
      </c>
      <c r="E24" s="154">
        <v>0.19255678190276385</v>
      </c>
      <c r="F24" s="154">
        <v>1</v>
      </c>
      <c r="G24" s="144">
        <v>10963</v>
      </c>
      <c r="H24" s="144"/>
      <c r="I24" s="154">
        <v>5.8000000000000003E-2</v>
      </c>
      <c r="J24" s="154">
        <v>6.7000000000000004E-2</v>
      </c>
      <c r="K24" s="154">
        <v>0.55500000000000005</v>
      </c>
      <c r="L24" s="154">
        <v>0.57299999999999995</v>
      </c>
      <c r="M24" s="154">
        <v>0.17399999999999999</v>
      </c>
      <c r="N24" s="154">
        <v>0.189</v>
      </c>
      <c r="O24" s="154">
        <v>0.185</v>
      </c>
      <c r="P24" s="154">
        <v>0.2</v>
      </c>
      <c r="R24" s="155" t="s">
        <v>162</v>
      </c>
      <c r="S24" s="155" t="s">
        <v>162</v>
      </c>
      <c r="T24" s="155" t="s">
        <v>162</v>
      </c>
      <c r="U24" s="155" t="s">
        <v>162</v>
      </c>
      <c r="V24" s="155"/>
      <c r="W24" s="155" t="s">
        <v>162</v>
      </c>
      <c r="X24" s="155" t="s">
        <v>162</v>
      </c>
      <c r="Y24" s="155" t="s">
        <v>162</v>
      </c>
      <c r="Z24" s="155" t="s">
        <v>162</v>
      </c>
      <c r="AA24" s="155" t="s">
        <v>162</v>
      </c>
      <c r="AB24" s="155" t="s">
        <v>162</v>
      </c>
      <c r="AC24" s="155" t="s">
        <v>162</v>
      </c>
      <c r="AD24" s="155" t="s">
        <v>162</v>
      </c>
    </row>
    <row r="25" spans="1:30" x14ac:dyDescent="0.25">
      <c r="A25" s="97" t="s">
        <v>2070</v>
      </c>
      <c r="B25" s="154">
        <v>3.5897435897435895E-2</v>
      </c>
      <c r="C25" s="154">
        <v>0.52649572649572651</v>
      </c>
      <c r="D25" s="154">
        <v>0.28376068376068375</v>
      </c>
      <c r="E25" s="154">
        <v>0.15384615384615385</v>
      </c>
      <c r="F25" s="154">
        <v>1</v>
      </c>
      <c r="G25" s="144">
        <v>585</v>
      </c>
      <c r="H25" s="144"/>
      <c r="I25" s="154">
        <v>2.4E-2</v>
      </c>
      <c r="J25" s="154">
        <v>5.3999999999999999E-2</v>
      </c>
      <c r="K25" s="154">
        <v>0.48599999999999999</v>
      </c>
      <c r="L25" s="154">
        <v>0.56699999999999995</v>
      </c>
      <c r="M25" s="154">
        <v>0.249</v>
      </c>
      <c r="N25" s="154">
        <v>0.32200000000000001</v>
      </c>
      <c r="O25" s="154">
        <v>0.127</v>
      </c>
      <c r="P25" s="154">
        <v>0.185</v>
      </c>
      <c r="R25" s="155">
        <v>2.4</v>
      </c>
      <c r="S25" s="155">
        <v>35.299999999999997</v>
      </c>
      <c r="T25" s="155">
        <v>19.600000000000001</v>
      </c>
      <c r="U25" s="155">
        <v>9.3000000000000007</v>
      </c>
      <c r="V25" s="155"/>
      <c r="W25" s="155">
        <v>1.4</v>
      </c>
      <c r="X25" s="155">
        <v>3.4</v>
      </c>
      <c r="Y25" s="155">
        <v>31.3</v>
      </c>
      <c r="Z25" s="155">
        <v>39.200000000000003</v>
      </c>
      <c r="AA25" s="155">
        <v>16.7</v>
      </c>
      <c r="AB25" s="155">
        <v>22.6</v>
      </c>
      <c r="AC25" s="155">
        <v>7.4</v>
      </c>
      <c r="AD25" s="155">
        <v>11.3</v>
      </c>
    </row>
    <row r="26" spans="1:30" x14ac:dyDescent="0.25">
      <c r="A26" s="97" t="s">
        <v>2071</v>
      </c>
      <c r="B26" s="154">
        <v>0.21554770318021202</v>
      </c>
      <c r="C26" s="154">
        <v>0.64546525323910486</v>
      </c>
      <c r="D26" s="154">
        <v>5.7714958775029447E-2</v>
      </c>
      <c r="E26" s="154">
        <v>8.1272084805653705E-2</v>
      </c>
      <c r="F26" s="154">
        <v>1</v>
      </c>
      <c r="G26" s="144">
        <v>849</v>
      </c>
      <c r="H26" s="144"/>
      <c r="I26" s="154">
        <v>0.189</v>
      </c>
      <c r="J26" s="154">
        <v>0.24399999999999999</v>
      </c>
      <c r="K26" s="154">
        <v>0.61299999999999999</v>
      </c>
      <c r="L26" s="154">
        <v>0.67700000000000005</v>
      </c>
      <c r="M26" s="154">
        <v>4.3999999999999997E-2</v>
      </c>
      <c r="N26" s="154">
        <v>7.4999999999999997E-2</v>
      </c>
      <c r="O26" s="154">
        <v>6.5000000000000002E-2</v>
      </c>
      <c r="P26" s="154">
        <v>0.10199999999999999</v>
      </c>
      <c r="R26" s="155">
        <v>34.700000000000003</v>
      </c>
      <c r="S26" s="155">
        <v>88.4</v>
      </c>
      <c r="T26" s="155">
        <v>10.7</v>
      </c>
      <c r="U26" s="155">
        <v>11</v>
      </c>
      <c r="V26" s="155"/>
      <c r="W26" s="155">
        <v>29.6</v>
      </c>
      <c r="X26" s="155">
        <v>39.700000000000003</v>
      </c>
      <c r="Y26" s="155">
        <v>81</v>
      </c>
      <c r="Z26" s="155">
        <v>95.8</v>
      </c>
      <c r="AA26" s="155">
        <v>7.7</v>
      </c>
      <c r="AB26" s="155">
        <v>13.7</v>
      </c>
      <c r="AC26" s="155">
        <v>8.4</v>
      </c>
      <c r="AD26" s="155">
        <v>13.6</v>
      </c>
    </row>
    <row r="27" spans="1:30" x14ac:dyDescent="0.25">
      <c r="A27" s="97" t="s">
        <v>2072</v>
      </c>
      <c r="B27" s="154" t="s">
        <v>162</v>
      </c>
      <c r="C27" s="154">
        <v>0.45871559633027525</v>
      </c>
      <c r="D27" s="154">
        <v>0.36959370904325034</v>
      </c>
      <c r="E27" s="154">
        <v>0.17169069462647443</v>
      </c>
      <c r="F27" s="154">
        <v>1</v>
      </c>
      <c r="G27" s="144">
        <v>763</v>
      </c>
      <c r="H27" s="144"/>
      <c r="I27" s="154" t="s">
        <v>162</v>
      </c>
      <c r="J27" s="154" t="s">
        <v>162</v>
      </c>
      <c r="K27" s="154">
        <v>0.42399999999999999</v>
      </c>
      <c r="L27" s="154">
        <v>0.49399999999999999</v>
      </c>
      <c r="M27" s="154">
        <v>0.33600000000000002</v>
      </c>
      <c r="N27" s="154">
        <v>0.40400000000000003</v>
      </c>
      <c r="O27" s="154">
        <v>0.14699999999999999</v>
      </c>
      <c r="P27" s="154">
        <v>0.2</v>
      </c>
      <c r="R27" s="155" t="s">
        <v>162</v>
      </c>
      <c r="S27" s="155">
        <v>40.4</v>
      </c>
      <c r="T27" s="155">
        <v>34.1</v>
      </c>
      <c r="U27" s="155">
        <v>14.8</v>
      </c>
      <c r="V27" s="155"/>
      <c r="W27" s="155" t="s">
        <v>162</v>
      </c>
      <c r="X27" s="155" t="s">
        <v>162</v>
      </c>
      <c r="Y27" s="155">
        <v>36.200000000000003</v>
      </c>
      <c r="Z27" s="155">
        <v>44.6</v>
      </c>
      <c r="AA27" s="155">
        <v>30.1</v>
      </c>
      <c r="AB27" s="155">
        <v>38.1</v>
      </c>
      <c r="AC27" s="155">
        <v>12.3</v>
      </c>
      <c r="AD27" s="155">
        <v>17.3</v>
      </c>
    </row>
    <row r="28" spans="1:30" x14ac:dyDescent="0.25">
      <c r="A28" s="97" t="s">
        <v>2073</v>
      </c>
      <c r="B28" s="154" t="s">
        <v>162</v>
      </c>
      <c r="C28" s="154">
        <v>0.77518427518427513</v>
      </c>
      <c r="D28" s="154">
        <v>9.0909090909090912E-2</v>
      </c>
      <c r="E28" s="154">
        <v>0.1339066339066339</v>
      </c>
      <c r="F28" s="154">
        <v>1</v>
      </c>
      <c r="G28" s="144">
        <v>814</v>
      </c>
      <c r="H28" s="144"/>
      <c r="I28" s="154" t="s">
        <v>162</v>
      </c>
      <c r="J28" s="154" t="s">
        <v>162</v>
      </c>
      <c r="K28" s="154">
        <v>0.745</v>
      </c>
      <c r="L28" s="154">
        <v>0.80300000000000005</v>
      </c>
      <c r="M28" s="154">
        <v>7.2999999999999995E-2</v>
      </c>
      <c r="N28" s="154">
        <v>0.113</v>
      </c>
      <c r="O28" s="154">
        <v>0.112</v>
      </c>
      <c r="P28" s="154">
        <v>0.159</v>
      </c>
      <c r="R28" s="155" t="s">
        <v>162</v>
      </c>
      <c r="S28" s="155">
        <v>154.6</v>
      </c>
      <c r="T28" s="155">
        <v>21.5</v>
      </c>
      <c r="U28" s="155">
        <v>27.9</v>
      </c>
      <c r="V28" s="155"/>
      <c r="W28" s="155" t="s">
        <v>162</v>
      </c>
      <c r="X28" s="155" t="s">
        <v>162</v>
      </c>
      <c r="Y28" s="155">
        <v>142.5</v>
      </c>
      <c r="Z28" s="155">
        <v>166.7</v>
      </c>
      <c r="AA28" s="155">
        <v>16.600000000000001</v>
      </c>
      <c r="AB28" s="155">
        <v>26.4</v>
      </c>
      <c r="AC28" s="155">
        <v>22.7</v>
      </c>
      <c r="AD28" s="155">
        <v>33.200000000000003</v>
      </c>
    </row>
    <row r="29" spans="1:30" x14ac:dyDescent="0.25">
      <c r="A29" s="97" t="s">
        <v>2074</v>
      </c>
      <c r="B29" s="154">
        <v>3.5207656810801576E-2</v>
      </c>
      <c r="C29" s="154">
        <v>0.52982396171594603</v>
      </c>
      <c r="D29" s="154">
        <v>0.24149717996923603</v>
      </c>
      <c r="E29" s="154">
        <v>0.19347120150401642</v>
      </c>
      <c r="F29" s="154">
        <v>1</v>
      </c>
      <c r="G29" s="144">
        <v>5851</v>
      </c>
      <c r="H29" s="144"/>
      <c r="I29" s="154">
        <v>3.1E-2</v>
      </c>
      <c r="J29" s="154">
        <v>0.04</v>
      </c>
      <c r="K29" s="154">
        <v>0.51700000000000002</v>
      </c>
      <c r="L29" s="154">
        <v>0.54300000000000004</v>
      </c>
      <c r="M29" s="154">
        <v>0.23100000000000001</v>
      </c>
      <c r="N29" s="154">
        <v>0.253</v>
      </c>
      <c r="O29" s="154">
        <v>0.184</v>
      </c>
      <c r="P29" s="154">
        <v>0.20399999999999999</v>
      </c>
      <c r="R29" s="155" t="s">
        <v>162</v>
      </c>
      <c r="S29" s="155" t="s">
        <v>162</v>
      </c>
      <c r="T29" s="155" t="s">
        <v>162</v>
      </c>
      <c r="U29" s="155" t="s">
        <v>162</v>
      </c>
      <c r="V29" s="155"/>
      <c r="W29" s="155" t="s">
        <v>162</v>
      </c>
      <c r="X29" s="155" t="s">
        <v>162</v>
      </c>
      <c r="Y29" s="155" t="s">
        <v>162</v>
      </c>
      <c r="Z29" s="155" t="s">
        <v>162</v>
      </c>
      <c r="AA29" s="155" t="s">
        <v>162</v>
      </c>
      <c r="AB29" s="155" t="s">
        <v>162</v>
      </c>
      <c r="AC29" s="155" t="s">
        <v>162</v>
      </c>
      <c r="AD29" s="155" t="s">
        <v>162</v>
      </c>
    </row>
    <row r="30" spans="1:30" x14ac:dyDescent="0.25">
      <c r="A30" s="97" t="s">
        <v>2075</v>
      </c>
      <c r="B30" s="154">
        <v>3.4755134281200632E-2</v>
      </c>
      <c r="C30" s="154">
        <v>0.48973143759873616</v>
      </c>
      <c r="D30" s="154">
        <v>0.29857819905213268</v>
      </c>
      <c r="E30" s="154">
        <v>0.17693522906793049</v>
      </c>
      <c r="F30" s="154">
        <v>0.99999999999999989</v>
      </c>
      <c r="G30" s="144">
        <v>633</v>
      </c>
      <c r="H30" s="144"/>
      <c r="I30" s="154">
        <v>2.3E-2</v>
      </c>
      <c r="J30" s="154">
        <v>5.1999999999999998E-2</v>
      </c>
      <c r="K30" s="154">
        <v>0.45100000000000001</v>
      </c>
      <c r="L30" s="154">
        <v>0.52900000000000003</v>
      </c>
      <c r="M30" s="154">
        <v>0.26400000000000001</v>
      </c>
      <c r="N30" s="154">
        <v>0.33500000000000002</v>
      </c>
      <c r="O30" s="154">
        <v>0.14899999999999999</v>
      </c>
      <c r="P30" s="154">
        <v>0.20899999999999999</v>
      </c>
      <c r="R30" s="155">
        <v>3.1</v>
      </c>
      <c r="S30" s="155">
        <v>38.799999999999997</v>
      </c>
      <c r="T30" s="155">
        <v>22.5</v>
      </c>
      <c r="U30" s="155">
        <v>14</v>
      </c>
      <c r="V30" s="155"/>
      <c r="W30" s="155">
        <v>1.8</v>
      </c>
      <c r="X30" s="155">
        <v>4.4000000000000004</v>
      </c>
      <c r="Y30" s="155">
        <v>34.5</v>
      </c>
      <c r="Z30" s="155">
        <v>43.1</v>
      </c>
      <c r="AA30" s="155">
        <v>19.3</v>
      </c>
      <c r="AB30" s="155">
        <v>25.7</v>
      </c>
      <c r="AC30" s="155">
        <v>11.4</v>
      </c>
      <c r="AD30" s="155">
        <v>16.600000000000001</v>
      </c>
    </row>
    <row r="31" spans="1:30" x14ac:dyDescent="0.25">
      <c r="A31" s="97" t="s">
        <v>2076</v>
      </c>
      <c r="B31" s="154">
        <v>0.23834196891191708</v>
      </c>
      <c r="C31" s="154">
        <v>0.65673575129533679</v>
      </c>
      <c r="D31" s="154">
        <v>4.5336787564766841E-2</v>
      </c>
      <c r="E31" s="154">
        <v>5.9585492227979271E-2</v>
      </c>
      <c r="F31" s="154">
        <v>1</v>
      </c>
      <c r="G31" s="144">
        <v>772</v>
      </c>
      <c r="H31" s="144"/>
      <c r="I31" s="154">
        <v>0.21</v>
      </c>
      <c r="J31" s="154">
        <v>0.27</v>
      </c>
      <c r="K31" s="154">
        <v>0.623</v>
      </c>
      <c r="L31" s="154">
        <v>0.68899999999999995</v>
      </c>
      <c r="M31" s="154">
        <v>3.3000000000000002E-2</v>
      </c>
      <c r="N31" s="154">
        <v>6.2E-2</v>
      </c>
      <c r="O31" s="154">
        <v>4.4999999999999998E-2</v>
      </c>
      <c r="P31" s="154">
        <v>7.9000000000000001E-2</v>
      </c>
      <c r="R31" s="155">
        <v>42.7</v>
      </c>
      <c r="S31" s="155">
        <v>104.9</v>
      </c>
      <c r="T31" s="155">
        <v>7.3</v>
      </c>
      <c r="U31" s="155">
        <v>9.6</v>
      </c>
      <c r="V31" s="155"/>
      <c r="W31" s="155">
        <v>36.5</v>
      </c>
      <c r="X31" s="155">
        <v>48.9</v>
      </c>
      <c r="Y31" s="155">
        <v>95.8</v>
      </c>
      <c r="Z31" s="155">
        <v>114.1</v>
      </c>
      <c r="AA31" s="155">
        <v>4.9000000000000004</v>
      </c>
      <c r="AB31" s="155">
        <v>9.6999999999999993</v>
      </c>
      <c r="AC31" s="155">
        <v>6.8</v>
      </c>
      <c r="AD31" s="155">
        <v>12.4</v>
      </c>
    </row>
    <row r="32" spans="1:30" x14ac:dyDescent="0.25">
      <c r="A32" s="97" t="s">
        <v>2077</v>
      </c>
      <c r="B32" s="154" t="s">
        <v>162</v>
      </c>
      <c r="C32" s="154">
        <v>0.5065666041275797</v>
      </c>
      <c r="D32" s="154">
        <v>0.34427767354596622</v>
      </c>
      <c r="E32" s="154">
        <v>0.14915572232645402</v>
      </c>
      <c r="F32" s="154">
        <v>0.99999999999999989</v>
      </c>
      <c r="G32" s="144">
        <v>1066</v>
      </c>
      <c r="H32" s="144"/>
      <c r="I32" s="154" t="s">
        <v>162</v>
      </c>
      <c r="J32" s="154" t="s">
        <v>162</v>
      </c>
      <c r="K32" s="154">
        <v>0.47699999999999998</v>
      </c>
      <c r="L32" s="154">
        <v>0.53700000000000003</v>
      </c>
      <c r="M32" s="154">
        <v>0.316</v>
      </c>
      <c r="N32" s="154">
        <v>0.373</v>
      </c>
      <c r="O32" s="154">
        <v>0.129</v>
      </c>
      <c r="P32" s="154">
        <v>0.17199999999999999</v>
      </c>
      <c r="R32" s="155" t="s">
        <v>162</v>
      </c>
      <c r="S32" s="155">
        <v>69.8</v>
      </c>
      <c r="T32" s="155">
        <v>46.8</v>
      </c>
      <c r="U32" s="155">
        <v>20.100000000000001</v>
      </c>
      <c r="V32" s="155"/>
      <c r="W32" s="155" t="s">
        <v>162</v>
      </c>
      <c r="X32" s="155" t="s">
        <v>162</v>
      </c>
      <c r="Y32" s="155">
        <v>63.9</v>
      </c>
      <c r="Z32" s="155">
        <v>75.7</v>
      </c>
      <c r="AA32" s="155">
        <v>42</v>
      </c>
      <c r="AB32" s="155">
        <v>51.5</v>
      </c>
      <c r="AC32" s="155">
        <v>16.899999999999999</v>
      </c>
      <c r="AD32" s="155">
        <v>23.2</v>
      </c>
    </row>
    <row r="33" spans="1:30" x14ac:dyDescent="0.25">
      <c r="A33" s="97" t="s">
        <v>2078</v>
      </c>
      <c r="B33" s="154" t="s">
        <v>162</v>
      </c>
      <c r="C33" s="154">
        <v>0.75259875259875264</v>
      </c>
      <c r="D33" s="154">
        <v>8.5239085239085244E-2</v>
      </c>
      <c r="E33" s="154">
        <v>0.16216216216216217</v>
      </c>
      <c r="F33" s="154">
        <v>1</v>
      </c>
      <c r="G33" s="144">
        <v>481</v>
      </c>
      <c r="H33" s="144"/>
      <c r="I33" s="154" t="s">
        <v>162</v>
      </c>
      <c r="J33" s="154" t="s">
        <v>162</v>
      </c>
      <c r="K33" s="154">
        <v>0.71199999999999997</v>
      </c>
      <c r="L33" s="154">
        <v>0.78900000000000003</v>
      </c>
      <c r="M33" s="154">
        <v>6.3E-2</v>
      </c>
      <c r="N33" s="154">
        <v>0.114</v>
      </c>
      <c r="O33" s="154">
        <v>0.13200000000000001</v>
      </c>
      <c r="P33" s="154">
        <v>0.19800000000000001</v>
      </c>
      <c r="R33" s="155" t="s">
        <v>162</v>
      </c>
      <c r="S33" s="155">
        <v>109.2</v>
      </c>
      <c r="T33" s="155">
        <v>12.8</v>
      </c>
      <c r="U33" s="155">
        <v>23.6</v>
      </c>
      <c r="V33" s="155"/>
      <c r="W33" s="155" t="s">
        <v>162</v>
      </c>
      <c r="X33" s="155" t="s">
        <v>162</v>
      </c>
      <c r="Y33" s="155">
        <v>97.9</v>
      </c>
      <c r="Z33" s="155">
        <v>120.4</v>
      </c>
      <c r="AA33" s="155">
        <v>8.9</v>
      </c>
      <c r="AB33" s="155">
        <v>16.7</v>
      </c>
      <c r="AC33" s="155">
        <v>18.399999999999999</v>
      </c>
      <c r="AD33" s="155">
        <v>28.8</v>
      </c>
    </row>
    <row r="34" spans="1:30" x14ac:dyDescent="0.25">
      <c r="A34" s="97" t="s">
        <v>2079</v>
      </c>
      <c r="B34" s="154">
        <v>4.1862143630458315E-2</v>
      </c>
      <c r="C34" s="154">
        <v>0.55304944063514971</v>
      </c>
      <c r="D34" s="154">
        <v>0.24160952724648141</v>
      </c>
      <c r="E34" s="154">
        <v>0.16347888848791051</v>
      </c>
      <c r="F34" s="154">
        <v>1</v>
      </c>
      <c r="G34" s="144">
        <v>5542</v>
      </c>
      <c r="H34" s="144"/>
      <c r="I34" s="154">
        <v>3.6999999999999998E-2</v>
      </c>
      <c r="J34" s="154">
        <v>4.7E-2</v>
      </c>
      <c r="K34" s="154">
        <v>0.54</v>
      </c>
      <c r="L34" s="154">
        <v>0.56599999999999995</v>
      </c>
      <c r="M34" s="154">
        <v>0.23100000000000001</v>
      </c>
      <c r="N34" s="154">
        <v>0.253</v>
      </c>
      <c r="O34" s="154">
        <v>0.154</v>
      </c>
      <c r="P34" s="154">
        <v>0.17299999999999999</v>
      </c>
      <c r="R34" s="155" t="s">
        <v>162</v>
      </c>
      <c r="S34" s="155" t="s">
        <v>162</v>
      </c>
      <c r="T34" s="155" t="s">
        <v>162</v>
      </c>
      <c r="U34" s="155" t="s">
        <v>162</v>
      </c>
      <c r="V34" s="155"/>
      <c r="W34" s="155" t="s">
        <v>162</v>
      </c>
      <c r="X34" s="155" t="s">
        <v>162</v>
      </c>
      <c r="Y34" s="155" t="s">
        <v>162</v>
      </c>
      <c r="Z34" s="155" t="s">
        <v>162</v>
      </c>
      <c r="AA34" s="155" t="s">
        <v>162</v>
      </c>
      <c r="AB34" s="155" t="s">
        <v>162</v>
      </c>
      <c r="AC34" s="155" t="s">
        <v>162</v>
      </c>
      <c r="AD34" s="155" t="s">
        <v>162</v>
      </c>
    </row>
    <row r="35" spans="1:30" x14ac:dyDescent="0.25">
      <c r="A35" s="97" t="s">
        <v>2080</v>
      </c>
      <c r="B35" s="154">
        <v>4.8361934477379097E-2</v>
      </c>
      <c r="C35" s="154">
        <v>0.51716068642745705</v>
      </c>
      <c r="D35" s="154">
        <v>0.24726989079563183</v>
      </c>
      <c r="E35" s="154">
        <v>0.18720748829953199</v>
      </c>
      <c r="F35" s="154">
        <v>1</v>
      </c>
      <c r="G35" s="144">
        <v>1282</v>
      </c>
      <c r="H35" s="144"/>
      <c r="I35" s="154">
        <v>3.7999999999999999E-2</v>
      </c>
      <c r="J35" s="154">
        <v>6.2E-2</v>
      </c>
      <c r="K35" s="154">
        <v>0.49</v>
      </c>
      <c r="L35" s="154">
        <v>0.54400000000000004</v>
      </c>
      <c r="M35" s="154">
        <v>0.224</v>
      </c>
      <c r="N35" s="154">
        <v>0.27200000000000002</v>
      </c>
      <c r="O35" s="154">
        <v>0.16700000000000001</v>
      </c>
      <c r="P35" s="154">
        <v>0.20899999999999999</v>
      </c>
      <c r="R35" s="155">
        <v>3.1</v>
      </c>
      <c r="S35" s="155">
        <v>32.700000000000003</v>
      </c>
      <c r="T35" s="155">
        <v>14.8</v>
      </c>
      <c r="U35" s="155">
        <v>11.7</v>
      </c>
      <c r="V35" s="155"/>
      <c r="W35" s="155">
        <v>2.2999999999999998</v>
      </c>
      <c r="X35" s="155">
        <v>3.9</v>
      </c>
      <c r="Y35" s="155">
        <v>30.2</v>
      </c>
      <c r="Z35" s="155">
        <v>35.200000000000003</v>
      </c>
      <c r="AA35" s="155">
        <v>13.1</v>
      </c>
      <c r="AB35" s="155">
        <v>16.399999999999999</v>
      </c>
      <c r="AC35" s="155">
        <v>10.199999999999999</v>
      </c>
      <c r="AD35" s="155">
        <v>13.1</v>
      </c>
    </row>
    <row r="36" spans="1:30" x14ac:dyDescent="0.25">
      <c r="A36" s="97" t="s">
        <v>2081</v>
      </c>
      <c r="B36" s="154">
        <v>0.24615384615384617</v>
      </c>
      <c r="C36" s="154">
        <v>0.5283819628647215</v>
      </c>
      <c r="D36" s="154">
        <v>5.7824933687002651E-2</v>
      </c>
      <c r="E36" s="154">
        <v>0.16763925729442972</v>
      </c>
      <c r="F36" s="154">
        <v>1</v>
      </c>
      <c r="G36" s="144">
        <v>1885</v>
      </c>
      <c r="H36" s="144"/>
      <c r="I36" s="154">
        <v>0.22700000000000001</v>
      </c>
      <c r="J36" s="154">
        <v>0.26600000000000001</v>
      </c>
      <c r="K36" s="154">
        <v>0.50600000000000001</v>
      </c>
      <c r="L36" s="154">
        <v>0.55100000000000005</v>
      </c>
      <c r="M36" s="154">
        <v>4.8000000000000001E-2</v>
      </c>
      <c r="N36" s="154">
        <v>6.9000000000000006E-2</v>
      </c>
      <c r="O36" s="154">
        <v>0.151</v>
      </c>
      <c r="P36" s="154">
        <v>0.185</v>
      </c>
      <c r="R36" s="155">
        <v>42.7</v>
      </c>
      <c r="S36" s="155">
        <v>80.7</v>
      </c>
      <c r="T36" s="155">
        <v>8.5</v>
      </c>
      <c r="U36" s="155">
        <v>26.3</v>
      </c>
      <c r="V36" s="155"/>
      <c r="W36" s="155">
        <v>38.799999999999997</v>
      </c>
      <c r="X36" s="155">
        <v>46.6</v>
      </c>
      <c r="Y36" s="155">
        <v>75.7</v>
      </c>
      <c r="Z36" s="155">
        <v>85.8</v>
      </c>
      <c r="AA36" s="155">
        <v>6.9</v>
      </c>
      <c r="AB36" s="155">
        <v>10.1</v>
      </c>
      <c r="AC36" s="155">
        <v>23.4</v>
      </c>
      <c r="AD36" s="155">
        <v>29.2</v>
      </c>
    </row>
    <row r="37" spans="1:30" x14ac:dyDescent="0.25">
      <c r="A37" s="97" t="s">
        <v>2082</v>
      </c>
      <c r="B37" s="154" t="s">
        <v>162</v>
      </c>
      <c r="C37" s="154">
        <v>0.35251215559157212</v>
      </c>
      <c r="D37" s="154">
        <v>0.41977309562398701</v>
      </c>
      <c r="E37" s="154">
        <v>0.22771474878444084</v>
      </c>
      <c r="F37" s="154">
        <v>1</v>
      </c>
      <c r="G37" s="144">
        <v>1234</v>
      </c>
      <c r="H37" s="144"/>
      <c r="I37" s="154" t="s">
        <v>162</v>
      </c>
      <c r="J37" s="154" t="s">
        <v>162</v>
      </c>
      <c r="K37" s="154">
        <v>0.32600000000000001</v>
      </c>
      <c r="L37" s="154">
        <v>0.38</v>
      </c>
      <c r="M37" s="154">
        <v>0.39300000000000002</v>
      </c>
      <c r="N37" s="154">
        <v>0.44800000000000001</v>
      </c>
      <c r="O37" s="154">
        <v>0.20499999999999999</v>
      </c>
      <c r="P37" s="154">
        <v>0.252</v>
      </c>
      <c r="R37" s="155" t="s">
        <v>162</v>
      </c>
      <c r="S37" s="155">
        <v>21.6</v>
      </c>
      <c r="T37" s="155">
        <v>24.8</v>
      </c>
      <c r="U37" s="155">
        <v>13.7</v>
      </c>
      <c r="V37" s="155"/>
      <c r="W37" s="155" t="s">
        <v>162</v>
      </c>
      <c r="X37" s="155" t="s">
        <v>162</v>
      </c>
      <c r="Y37" s="155">
        <v>19.600000000000001</v>
      </c>
      <c r="Z37" s="155">
        <v>23.7</v>
      </c>
      <c r="AA37" s="155">
        <v>22.7</v>
      </c>
      <c r="AB37" s="155">
        <v>27</v>
      </c>
      <c r="AC37" s="155">
        <v>12.1</v>
      </c>
      <c r="AD37" s="155">
        <v>15.3</v>
      </c>
    </row>
    <row r="38" spans="1:30" x14ac:dyDescent="0.25">
      <c r="A38" s="97" t="s">
        <v>2083</v>
      </c>
      <c r="B38" s="154" t="s">
        <v>162</v>
      </c>
      <c r="C38" s="154">
        <v>0.60127478753541075</v>
      </c>
      <c r="D38" s="154">
        <v>0.11402266288951841</v>
      </c>
      <c r="E38" s="154">
        <v>0.2847025495750708</v>
      </c>
      <c r="F38" s="154">
        <v>1</v>
      </c>
      <c r="G38" s="144">
        <v>1412</v>
      </c>
      <c r="H38" s="144"/>
      <c r="I38" s="154" t="s">
        <v>162</v>
      </c>
      <c r="J38" s="154" t="s">
        <v>162</v>
      </c>
      <c r="K38" s="154">
        <v>0.57499999999999996</v>
      </c>
      <c r="L38" s="154">
        <v>0.627</v>
      </c>
      <c r="M38" s="154">
        <v>9.8000000000000004E-2</v>
      </c>
      <c r="N38" s="154">
        <v>0.13200000000000001</v>
      </c>
      <c r="O38" s="154">
        <v>0.26200000000000001</v>
      </c>
      <c r="P38" s="154">
        <v>0.309</v>
      </c>
      <c r="R38" s="155" t="s">
        <v>162</v>
      </c>
      <c r="S38" s="155">
        <v>97.3</v>
      </c>
      <c r="T38" s="155">
        <v>19.2</v>
      </c>
      <c r="U38" s="155">
        <v>45.8</v>
      </c>
      <c r="V38" s="155"/>
      <c r="W38" s="155" t="s">
        <v>162</v>
      </c>
      <c r="X38" s="155" t="s">
        <v>162</v>
      </c>
      <c r="Y38" s="155">
        <v>90.8</v>
      </c>
      <c r="Z38" s="155">
        <v>103.9</v>
      </c>
      <c r="AA38" s="155">
        <v>16.3</v>
      </c>
      <c r="AB38" s="155">
        <v>22.2</v>
      </c>
      <c r="AC38" s="155">
        <v>41.3</v>
      </c>
      <c r="AD38" s="155">
        <v>50.3</v>
      </c>
    </row>
    <row r="39" spans="1:30" x14ac:dyDescent="0.25">
      <c r="A39" s="97" t="s">
        <v>2084</v>
      </c>
      <c r="B39" s="154">
        <v>4.6523784631468897E-2</v>
      </c>
      <c r="C39" s="154">
        <v>0.48562467328802927</v>
      </c>
      <c r="D39" s="154">
        <v>0.22094441540338039</v>
      </c>
      <c r="E39" s="154">
        <v>0.24690712667712145</v>
      </c>
      <c r="F39" s="154">
        <v>1</v>
      </c>
      <c r="G39" s="144">
        <v>11478</v>
      </c>
      <c r="H39" s="144"/>
      <c r="I39" s="154">
        <v>4.2999999999999997E-2</v>
      </c>
      <c r="J39" s="154">
        <v>5.0999999999999997E-2</v>
      </c>
      <c r="K39" s="154">
        <v>0.47599999999999998</v>
      </c>
      <c r="L39" s="154">
        <v>0.495</v>
      </c>
      <c r="M39" s="154">
        <v>0.21299999999999999</v>
      </c>
      <c r="N39" s="154">
        <v>0.22900000000000001</v>
      </c>
      <c r="O39" s="154">
        <v>0.23899999999999999</v>
      </c>
      <c r="P39" s="154">
        <v>0.255</v>
      </c>
      <c r="R39" s="155" t="s">
        <v>162</v>
      </c>
      <c r="S39" s="155" t="s">
        <v>162</v>
      </c>
      <c r="T39" s="155" t="s">
        <v>162</v>
      </c>
      <c r="U39" s="155" t="s">
        <v>162</v>
      </c>
      <c r="V39" s="155"/>
      <c r="W39" s="155" t="s">
        <v>162</v>
      </c>
      <c r="X39" s="155" t="s">
        <v>162</v>
      </c>
      <c r="Y39" s="155" t="s">
        <v>162</v>
      </c>
      <c r="Z39" s="155" t="s">
        <v>162</v>
      </c>
      <c r="AA39" s="155" t="s">
        <v>162</v>
      </c>
      <c r="AB39" s="155" t="s">
        <v>162</v>
      </c>
      <c r="AC39" s="155" t="s">
        <v>162</v>
      </c>
      <c r="AD39" s="155" t="s">
        <v>162</v>
      </c>
    </row>
    <row r="40" spans="1:30" x14ac:dyDescent="0.25">
      <c r="A40" s="97" t="s">
        <v>2085</v>
      </c>
      <c r="B40" s="154">
        <v>8.4848484848484854E-2</v>
      </c>
      <c r="C40" s="154">
        <v>0.50909090909090904</v>
      </c>
      <c r="D40" s="154">
        <v>0.20606060606060606</v>
      </c>
      <c r="E40" s="154">
        <v>0.2</v>
      </c>
      <c r="F40" s="154">
        <v>1</v>
      </c>
      <c r="G40" s="144">
        <v>495</v>
      </c>
      <c r="H40" s="144"/>
      <c r="I40" s="154">
        <v>6.3E-2</v>
      </c>
      <c r="J40" s="154">
        <v>0.113</v>
      </c>
      <c r="K40" s="154">
        <v>0.46500000000000002</v>
      </c>
      <c r="L40" s="154">
        <v>0.55300000000000005</v>
      </c>
      <c r="M40" s="154">
        <v>0.17299999999999999</v>
      </c>
      <c r="N40" s="154">
        <v>0.24399999999999999</v>
      </c>
      <c r="O40" s="154">
        <v>0.16700000000000001</v>
      </c>
      <c r="P40" s="154">
        <v>0.23699999999999999</v>
      </c>
      <c r="R40" s="155">
        <v>4.5999999999999996</v>
      </c>
      <c r="S40" s="155">
        <v>29.8</v>
      </c>
      <c r="T40" s="155">
        <v>12.4</v>
      </c>
      <c r="U40" s="155">
        <v>11.6</v>
      </c>
      <c r="V40" s="155"/>
      <c r="W40" s="155">
        <v>3.2</v>
      </c>
      <c r="X40" s="155">
        <v>6</v>
      </c>
      <c r="Y40" s="155">
        <v>26.1</v>
      </c>
      <c r="Z40" s="155">
        <v>33.4</v>
      </c>
      <c r="AA40" s="155">
        <v>10</v>
      </c>
      <c r="AB40" s="155">
        <v>14.8</v>
      </c>
      <c r="AC40" s="155">
        <v>9.3000000000000007</v>
      </c>
      <c r="AD40" s="155">
        <v>13.8</v>
      </c>
    </row>
    <row r="41" spans="1:30" x14ac:dyDescent="0.25">
      <c r="A41" s="97" t="s">
        <v>2086</v>
      </c>
      <c r="B41" s="154">
        <v>0.35162950257289882</v>
      </c>
      <c r="C41" s="154">
        <v>0.56260720411663812</v>
      </c>
      <c r="D41" s="154">
        <v>4.4596912521440824E-2</v>
      </c>
      <c r="E41" s="154">
        <v>4.1166380789022301E-2</v>
      </c>
      <c r="F41" s="154">
        <v>1</v>
      </c>
      <c r="G41" s="144">
        <v>583</v>
      </c>
      <c r="H41" s="144"/>
      <c r="I41" s="154">
        <v>0.314</v>
      </c>
      <c r="J41" s="154">
        <v>0.39100000000000001</v>
      </c>
      <c r="K41" s="154">
        <v>0.52200000000000002</v>
      </c>
      <c r="L41" s="154">
        <v>0.60199999999999998</v>
      </c>
      <c r="M41" s="154">
        <v>3.1E-2</v>
      </c>
      <c r="N41" s="154">
        <v>6.5000000000000002E-2</v>
      </c>
      <c r="O41" s="154">
        <v>2.8000000000000001E-2</v>
      </c>
      <c r="P41" s="154">
        <v>6.0999999999999999E-2</v>
      </c>
      <c r="R41" s="155">
        <v>43.2</v>
      </c>
      <c r="S41" s="155">
        <v>69.599999999999994</v>
      </c>
      <c r="T41" s="155">
        <v>5.6</v>
      </c>
      <c r="U41" s="155">
        <v>5.0999999999999996</v>
      </c>
      <c r="V41" s="155"/>
      <c r="W41" s="155">
        <v>37.299999999999997</v>
      </c>
      <c r="X41" s="155">
        <v>49.1</v>
      </c>
      <c r="Y41" s="155">
        <v>62.1</v>
      </c>
      <c r="Z41" s="155">
        <v>77.2</v>
      </c>
      <c r="AA41" s="155">
        <v>3.4</v>
      </c>
      <c r="AB41" s="155">
        <v>7.7</v>
      </c>
      <c r="AC41" s="155">
        <v>3.1</v>
      </c>
      <c r="AD41" s="155">
        <v>7.2</v>
      </c>
    </row>
    <row r="42" spans="1:30" x14ac:dyDescent="0.25">
      <c r="A42" s="97" t="s">
        <v>2087</v>
      </c>
      <c r="B42" s="154" t="s">
        <v>162</v>
      </c>
      <c r="C42" s="154">
        <v>0.4455252918287938</v>
      </c>
      <c r="D42" s="154">
        <v>0.40466926070038911</v>
      </c>
      <c r="E42" s="154">
        <v>0.14980544747081712</v>
      </c>
      <c r="F42" s="154">
        <v>1</v>
      </c>
      <c r="G42" s="144">
        <v>514</v>
      </c>
      <c r="H42" s="144"/>
      <c r="I42" s="154" t="s">
        <v>162</v>
      </c>
      <c r="J42" s="154" t="s">
        <v>162</v>
      </c>
      <c r="K42" s="154">
        <v>0.40300000000000002</v>
      </c>
      <c r="L42" s="154">
        <v>0.48899999999999999</v>
      </c>
      <c r="M42" s="154">
        <v>0.36299999999999999</v>
      </c>
      <c r="N42" s="154">
        <v>0.44800000000000001</v>
      </c>
      <c r="O42" s="154">
        <v>0.122</v>
      </c>
      <c r="P42" s="154">
        <v>0.183</v>
      </c>
      <c r="R42" s="155" t="s">
        <v>162</v>
      </c>
      <c r="S42" s="155">
        <v>26.6</v>
      </c>
      <c r="T42" s="155">
        <v>24.8</v>
      </c>
      <c r="U42" s="155">
        <v>9</v>
      </c>
      <c r="V42" s="155"/>
      <c r="W42" s="155" t="s">
        <v>162</v>
      </c>
      <c r="X42" s="155" t="s">
        <v>162</v>
      </c>
      <c r="Y42" s="155">
        <v>23.2</v>
      </c>
      <c r="Z42" s="155">
        <v>30.1</v>
      </c>
      <c r="AA42" s="155">
        <v>21.5</v>
      </c>
      <c r="AB42" s="155">
        <v>28.2</v>
      </c>
      <c r="AC42" s="155">
        <v>7</v>
      </c>
      <c r="AD42" s="155">
        <v>11</v>
      </c>
    </row>
    <row r="43" spans="1:30" x14ac:dyDescent="0.25">
      <c r="A43" s="97" t="s">
        <v>2088</v>
      </c>
      <c r="B43" s="154" t="s">
        <v>162</v>
      </c>
      <c r="C43" s="154">
        <v>0.73239436619718312</v>
      </c>
      <c r="D43" s="154">
        <v>0.10261569416498995</v>
      </c>
      <c r="E43" s="154">
        <v>0.16498993963782696</v>
      </c>
      <c r="F43" s="154">
        <v>1</v>
      </c>
      <c r="G43" s="144">
        <v>497</v>
      </c>
      <c r="H43" s="144"/>
      <c r="I43" s="154" t="s">
        <v>162</v>
      </c>
      <c r="J43" s="154" t="s">
        <v>162</v>
      </c>
      <c r="K43" s="154">
        <v>0.69199999999999995</v>
      </c>
      <c r="L43" s="154">
        <v>0.76900000000000002</v>
      </c>
      <c r="M43" s="154">
        <v>7.9000000000000001E-2</v>
      </c>
      <c r="N43" s="154">
        <v>0.13200000000000001</v>
      </c>
      <c r="O43" s="154">
        <v>0.13500000000000001</v>
      </c>
      <c r="P43" s="154">
        <v>0.2</v>
      </c>
      <c r="R43" s="155" t="s">
        <v>162</v>
      </c>
      <c r="S43" s="155">
        <v>93.7</v>
      </c>
      <c r="T43" s="155">
        <v>15.8</v>
      </c>
      <c r="U43" s="155">
        <v>21.1</v>
      </c>
      <c r="V43" s="155"/>
      <c r="W43" s="155" t="s">
        <v>162</v>
      </c>
      <c r="X43" s="155" t="s">
        <v>162</v>
      </c>
      <c r="Y43" s="155">
        <v>84.1</v>
      </c>
      <c r="Z43" s="155">
        <v>103.3</v>
      </c>
      <c r="AA43" s="155">
        <v>11.5</v>
      </c>
      <c r="AB43" s="155">
        <v>20.100000000000001</v>
      </c>
      <c r="AC43" s="155">
        <v>16.5</v>
      </c>
      <c r="AD43" s="155">
        <v>25.6</v>
      </c>
    </row>
    <row r="44" spans="1:30" x14ac:dyDescent="0.25">
      <c r="A44" s="97" t="s">
        <v>2089</v>
      </c>
      <c r="B44" s="154">
        <v>6.7630356220960253E-2</v>
      </c>
      <c r="C44" s="154">
        <v>0.54775425916365517</v>
      </c>
      <c r="D44" s="154">
        <v>0.20986060918946825</v>
      </c>
      <c r="E44" s="154">
        <v>0.17475477542591636</v>
      </c>
      <c r="F44" s="154">
        <v>1</v>
      </c>
      <c r="G44" s="144">
        <v>3874</v>
      </c>
      <c r="H44" s="144"/>
      <c r="I44" s="154">
        <v>0.06</v>
      </c>
      <c r="J44" s="154">
        <v>7.5999999999999998E-2</v>
      </c>
      <c r="K44" s="154">
        <v>0.53200000000000003</v>
      </c>
      <c r="L44" s="154">
        <v>0.56299999999999994</v>
      </c>
      <c r="M44" s="154">
        <v>0.19700000000000001</v>
      </c>
      <c r="N44" s="154">
        <v>0.223</v>
      </c>
      <c r="O44" s="154">
        <v>0.16300000000000001</v>
      </c>
      <c r="P44" s="154">
        <v>0.187</v>
      </c>
      <c r="R44" s="155" t="s">
        <v>162</v>
      </c>
      <c r="S44" s="155" t="s">
        <v>162</v>
      </c>
      <c r="T44" s="155" t="s">
        <v>162</v>
      </c>
      <c r="U44" s="155" t="s">
        <v>162</v>
      </c>
      <c r="V44" s="155"/>
      <c r="W44" s="155" t="s">
        <v>162</v>
      </c>
      <c r="X44" s="155" t="s">
        <v>162</v>
      </c>
      <c r="Y44" s="155" t="s">
        <v>162</v>
      </c>
      <c r="Z44" s="155" t="s">
        <v>162</v>
      </c>
      <c r="AA44" s="155" t="s">
        <v>162</v>
      </c>
      <c r="AB44" s="155" t="s">
        <v>162</v>
      </c>
      <c r="AC44" s="155" t="s">
        <v>162</v>
      </c>
      <c r="AD44" s="155" t="s">
        <v>162</v>
      </c>
    </row>
    <row r="45" spans="1:30" x14ac:dyDescent="0.25">
      <c r="A45" s="97" t="s">
        <v>2090</v>
      </c>
      <c r="B45" s="154">
        <v>8.098591549295775E-2</v>
      </c>
      <c r="C45" s="154">
        <v>0.48268779342723006</v>
      </c>
      <c r="D45" s="154">
        <v>0.24853286384976525</v>
      </c>
      <c r="E45" s="154">
        <v>0.18779342723004694</v>
      </c>
      <c r="F45" s="154">
        <v>1</v>
      </c>
      <c r="G45" s="144">
        <v>3408</v>
      </c>
      <c r="H45" s="144"/>
      <c r="I45" s="154">
        <v>7.1999999999999995E-2</v>
      </c>
      <c r="J45" s="154">
        <v>9.0999999999999998E-2</v>
      </c>
      <c r="K45" s="154">
        <v>0.46600000000000003</v>
      </c>
      <c r="L45" s="154">
        <v>0.499</v>
      </c>
      <c r="M45" s="154">
        <v>0.23400000000000001</v>
      </c>
      <c r="N45" s="154">
        <v>0.26300000000000001</v>
      </c>
      <c r="O45" s="154">
        <v>0.17499999999999999</v>
      </c>
      <c r="P45" s="154">
        <v>0.20100000000000001</v>
      </c>
      <c r="R45" s="155">
        <v>6.2</v>
      </c>
      <c r="S45" s="155">
        <v>36.1</v>
      </c>
      <c r="T45" s="155">
        <v>18.2</v>
      </c>
      <c r="U45" s="155">
        <v>14.1</v>
      </c>
      <c r="V45" s="155"/>
      <c r="W45" s="155">
        <v>5.4</v>
      </c>
      <c r="X45" s="155">
        <v>6.9</v>
      </c>
      <c r="Y45" s="155">
        <v>34.4</v>
      </c>
      <c r="Z45" s="155">
        <v>37.9</v>
      </c>
      <c r="AA45" s="155">
        <v>17</v>
      </c>
      <c r="AB45" s="155">
        <v>19.399999999999999</v>
      </c>
      <c r="AC45" s="155">
        <v>13</v>
      </c>
      <c r="AD45" s="155">
        <v>15.2</v>
      </c>
    </row>
    <row r="46" spans="1:30" x14ac:dyDescent="0.25">
      <c r="A46" s="97" t="s">
        <v>2091</v>
      </c>
      <c r="B46" s="154">
        <v>0.29135383870186488</v>
      </c>
      <c r="C46" s="154">
        <v>0.59481714700896104</v>
      </c>
      <c r="D46" s="154">
        <v>5.2070719302494552E-2</v>
      </c>
      <c r="E46" s="154">
        <v>6.1758294986679584E-2</v>
      </c>
      <c r="F46" s="154">
        <v>1</v>
      </c>
      <c r="G46" s="144">
        <v>4129</v>
      </c>
      <c r="H46" s="144"/>
      <c r="I46" s="154">
        <v>0.27800000000000002</v>
      </c>
      <c r="J46" s="154">
        <v>0.30499999999999999</v>
      </c>
      <c r="K46" s="154">
        <v>0.57999999999999996</v>
      </c>
      <c r="L46" s="154">
        <v>0.61</v>
      </c>
      <c r="M46" s="154">
        <v>4.5999999999999999E-2</v>
      </c>
      <c r="N46" s="154">
        <v>5.8999999999999997E-2</v>
      </c>
      <c r="O46" s="154">
        <v>5.5E-2</v>
      </c>
      <c r="P46" s="154">
        <v>7.0000000000000007E-2</v>
      </c>
      <c r="R46" s="155">
        <v>52.5</v>
      </c>
      <c r="S46" s="155">
        <v>102.8</v>
      </c>
      <c r="T46" s="155">
        <v>7.8</v>
      </c>
      <c r="U46" s="155">
        <v>10.8</v>
      </c>
      <c r="V46" s="155"/>
      <c r="W46" s="155">
        <v>49.5</v>
      </c>
      <c r="X46" s="155">
        <v>55.5</v>
      </c>
      <c r="Y46" s="155">
        <v>98.7</v>
      </c>
      <c r="Z46" s="155">
        <v>106.9</v>
      </c>
      <c r="AA46" s="155">
        <v>6.8</v>
      </c>
      <c r="AB46" s="155">
        <v>8.9</v>
      </c>
      <c r="AC46" s="155">
        <v>9.5</v>
      </c>
      <c r="AD46" s="155">
        <v>12.1</v>
      </c>
    </row>
    <row r="47" spans="1:30" x14ac:dyDescent="0.25">
      <c r="A47" s="97" t="s">
        <v>2092</v>
      </c>
      <c r="B47" s="154" t="s">
        <v>162</v>
      </c>
      <c r="C47" s="154">
        <v>0.48694316436251922</v>
      </c>
      <c r="D47" s="154">
        <v>0.38018433179723504</v>
      </c>
      <c r="E47" s="154">
        <v>0.13287250384024576</v>
      </c>
      <c r="F47" s="154">
        <v>1</v>
      </c>
      <c r="G47" s="144">
        <v>2604</v>
      </c>
      <c r="H47" s="144"/>
      <c r="I47" s="154" t="s">
        <v>162</v>
      </c>
      <c r="J47" s="154" t="s">
        <v>162</v>
      </c>
      <c r="K47" s="154">
        <v>0.46800000000000003</v>
      </c>
      <c r="L47" s="154">
        <v>0.50600000000000001</v>
      </c>
      <c r="M47" s="154">
        <v>0.36199999999999999</v>
      </c>
      <c r="N47" s="154">
        <v>0.39900000000000002</v>
      </c>
      <c r="O47" s="154">
        <v>0.12</v>
      </c>
      <c r="P47" s="154">
        <v>0.14599999999999999</v>
      </c>
      <c r="R47" s="155" t="s">
        <v>162</v>
      </c>
      <c r="S47" s="155">
        <v>27.9</v>
      </c>
      <c r="T47" s="155">
        <v>21.3</v>
      </c>
      <c r="U47" s="155">
        <v>7.6</v>
      </c>
      <c r="V47" s="155"/>
      <c r="W47" s="155" t="s">
        <v>162</v>
      </c>
      <c r="X47" s="155" t="s">
        <v>162</v>
      </c>
      <c r="Y47" s="155">
        <v>26.4</v>
      </c>
      <c r="Z47" s="155">
        <v>29.5</v>
      </c>
      <c r="AA47" s="155">
        <v>20</v>
      </c>
      <c r="AB47" s="155">
        <v>22.6</v>
      </c>
      <c r="AC47" s="155">
        <v>6.8</v>
      </c>
      <c r="AD47" s="155">
        <v>8.4</v>
      </c>
    </row>
    <row r="48" spans="1:30" x14ac:dyDescent="0.25">
      <c r="A48" s="97" t="s">
        <v>2093</v>
      </c>
      <c r="B48" s="154" t="s">
        <v>162</v>
      </c>
      <c r="C48" s="154">
        <v>0.74826666666666664</v>
      </c>
      <c r="D48" s="154">
        <v>0.10639999999999999</v>
      </c>
      <c r="E48" s="154">
        <v>0.14533333333333334</v>
      </c>
      <c r="F48" s="154">
        <v>1</v>
      </c>
      <c r="G48" s="144">
        <v>3750</v>
      </c>
      <c r="H48" s="144"/>
      <c r="I48" s="154" t="s">
        <v>162</v>
      </c>
      <c r="J48" s="154" t="s">
        <v>162</v>
      </c>
      <c r="K48" s="154">
        <v>0.73399999999999999</v>
      </c>
      <c r="L48" s="154">
        <v>0.76200000000000001</v>
      </c>
      <c r="M48" s="154">
        <v>9.7000000000000003E-2</v>
      </c>
      <c r="N48" s="154">
        <v>0.11700000000000001</v>
      </c>
      <c r="O48" s="154">
        <v>0.13400000000000001</v>
      </c>
      <c r="P48" s="154">
        <v>0.157</v>
      </c>
      <c r="R48" s="155" t="s">
        <v>162</v>
      </c>
      <c r="S48" s="155">
        <v>135.69999999999999</v>
      </c>
      <c r="T48" s="155">
        <v>21.2</v>
      </c>
      <c r="U48" s="155">
        <v>26.6</v>
      </c>
      <c r="V48" s="155"/>
      <c r="W48" s="155" t="s">
        <v>162</v>
      </c>
      <c r="X48" s="155" t="s">
        <v>162</v>
      </c>
      <c r="Y48" s="155">
        <v>130.6</v>
      </c>
      <c r="Z48" s="155">
        <v>140.69999999999999</v>
      </c>
      <c r="AA48" s="155">
        <v>19.100000000000001</v>
      </c>
      <c r="AB48" s="155">
        <v>23.2</v>
      </c>
      <c r="AC48" s="155">
        <v>24.4</v>
      </c>
      <c r="AD48" s="155">
        <v>28.9</v>
      </c>
    </row>
    <row r="49" spans="1:30" x14ac:dyDescent="0.25">
      <c r="A49" s="97" t="s">
        <v>2094</v>
      </c>
      <c r="B49" s="154">
        <v>5.7268056814747656E-2</v>
      </c>
      <c r="C49" s="154">
        <v>0.564143245693563</v>
      </c>
      <c r="D49" s="154">
        <v>0.22476579026896343</v>
      </c>
      <c r="E49" s="154">
        <v>0.1538229072227259</v>
      </c>
      <c r="F49" s="154">
        <v>1</v>
      </c>
      <c r="G49" s="144">
        <v>26472</v>
      </c>
      <c r="H49" s="144"/>
      <c r="I49" s="154">
        <v>5.5E-2</v>
      </c>
      <c r="J49" s="154">
        <v>0.06</v>
      </c>
      <c r="K49" s="154">
        <v>0.55800000000000005</v>
      </c>
      <c r="L49" s="154">
        <v>0.56999999999999995</v>
      </c>
      <c r="M49" s="154">
        <v>0.22</v>
      </c>
      <c r="N49" s="154">
        <v>0.23</v>
      </c>
      <c r="O49" s="154">
        <v>0.15</v>
      </c>
      <c r="P49" s="154">
        <v>0.158</v>
      </c>
      <c r="R49" s="155" t="s">
        <v>162</v>
      </c>
      <c r="S49" s="155" t="s">
        <v>162</v>
      </c>
      <c r="T49" s="155" t="s">
        <v>162</v>
      </c>
      <c r="U49" s="155" t="s">
        <v>162</v>
      </c>
      <c r="V49" s="155"/>
      <c r="W49" s="155" t="s">
        <v>162</v>
      </c>
      <c r="X49" s="155" t="s">
        <v>162</v>
      </c>
      <c r="Y49" s="155" t="s">
        <v>162</v>
      </c>
      <c r="Z49" s="155" t="s">
        <v>162</v>
      </c>
      <c r="AA49" s="155" t="s">
        <v>162</v>
      </c>
      <c r="AB49" s="155" t="s">
        <v>162</v>
      </c>
      <c r="AC49" s="155" t="s">
        <v>162</v>
      </c>
      <c r="AD49" s="155" t="s">
        <v>162</v>
      </c>
    </row>
    <row r="50" spans="1:30" x14ac:dyDescent="0.25">
      <c r="A50" s="97" t="s">
        <v>2095</v>
      </c>
      <c r="B50" s="154">
        <v>6.4347826086956522E-2</v>
      </c>
      <c r="C50" s="154">
        <v>0.52521739130434786</v>
      </c>
      <c r="D50" s="154">
        <v>0.27217391304347827</v>
      </c>
      <c r="E50" s="154">
        <v>0.13826086956521738</v>
      </c>
      <c r="F50" s="154">
        <v>1</v>
      </c>
      <c r="G50" s="144">
        <v>1150</v>
      </c>
      <c r="H50" s="144"/>
      <c r="I50" s="154">
        <v>5.1999999999999998E-2</v>
      </c>
      <c r="J50" s="154">
        <v>0.08</v>
      </c>
      <c r="K50" s="154">
        <v>0.496</v>
      </c>
      <c r="L50" s="154">
        <v>0.55400000000000005</v>
      </c>
      <c r="M50" s="154">
        <v>0.247</v>
      </c>
      <c r="N50" s="154">
        <v>0.29899999999999999</v>
      </c>
      <c r="O50" s="154">
        <v>0.12</v>
      </c>
      <c r="P50" s="154">
        <v>0.159</v>
      </c>
      <c r="R50" s="155">
        <v>4.5</v>
      </c>
      <c r="S50" s="155">
        <v>38.200000000000003</v>
      </c>
      <c r="T50" s="155">
        <v>20.100000000000001</v>
      </c>
      <c r="U50" s="155">
        <v>9.8000000000000007</v>
      </c>
      <c r="V50" s="155"/>
      <c r="W50" s="155">
        <v>3.5</v>
      </c>
      <c r="X50" s="155">
        <v>5.5</v>
      </c>
      <c r="Y50" s="155">
        <v>35.200000000000003</v>
      </c>
      <c r="Z50" s="155">
        <v>41.3</v>
      </c>
      <c r="AA50" s="155">
        <v>17.899999999999999</v>
      </c>
      <c r="AB50" s="155">
        <v>22.3</v>
      </c>
      <c r="AC50" s="155">
        <v>8.1999999999999993</v>
      </c>
      <c r="AD50" s="155">
        <v>11.3</v>
      </c>
    </row>
    <row r="51" spans="1:30" x14ac:dyDescent="0.25">
      <c r="A51" s="97" t="s">
        <v>2096</v>
      </c>
      <c r="B51" s="154">
        <v>0.30826558265582654</v>
      </c>
      <c r="C51" s="154">
        <v>0.59146341463414631</v>
      </c>
      <c r="D51" s="154">
        <v>3.8617886178861791E-2</v>
      </c>
      <c r="E51" s="154">
        <v>6.1653116531165314E-2</v>
      </c>
      <c r="F51" s="154">
        <v>1</v>
      </c>
      <c r="G51" s="144">
        <v>1476</v>
      </c>
      <c r="H51" s="144"/>
      <c r="I51" s="154">
        <v>0.28499999999999998</v>
      </c>
      <c r="J51" s="154">
        <v>0.33200000000000002</v>
      </c>
      <c r="K51" s="154">
        <v>0.56599999999999995</v>
      </c>
      <c r="L51" s="154">
        <v>0.61599999999999999</v>
      </c>
      <c r="M51" s="154">
        <v>0.03</v>
      </c>
      <c r="N51" s="154">
        <v>0.05</v>
      </c>
      <c r="O51" s="154">
        <v>0.05</v>
      </c>
      <c r="P51" s="154">
        <v>7.4999999999999997E-2</v>
      </c>
      <c r="R51" s="155">
        <v>50.3</v>
      </c>
      <c r="S51" s="155">
        <v>93.8</v>
      </c>
      <c r="T51" s="155">
        <v>6.3</v>
      </c>
      <c r="U51" s="155">
        <v>9.6999999999999993</v>
      </c>
      <c r="V51" s="155"/>
      <c r="W51" s="155">
        <v>45.7</v>
      </c>
      <c r="X51" s="155">
        <v>54.9</v>
      </c>
      <c r="Y51" s="155">
        <v>87.6</v>
      </c>
      <c r="Z51" s="155">
        <v>100</v>
      </c>
      <c r="AA51" s="155">
        <v>4.7</v>
      </c>
      <c r="AB51" s="155">
        <v>8</v>
      </c>
      <c r="AC51" s="155">
        <v>7.7</v>
      </c>
      <c r="AD51" s="155">
        <v>11.7</v>
      </c>
    </row>
    <row r="52" spans="1:30" x14ac:dyDescent="0.25">
      <c r="A52" s="97" t="s">
        <v>2097</v>
      </c>
      <c r="B52" s="154" t="s">
        <v>162</v>
      </c>
      <c r="C52" s="154">
        <v>0.42254663422546634</v>
      </c>
      <c r="D52" s="154">
        <v>0.39821573398215732</v>
      </c>
      <c r="E52" s="154">
        <v>0.17923763179237631</v>
      </c>
      <c r="F52" s="154">
        <v>1</v>
      </c>
      <c r="G52" s="144">
        <v>1233</v>
      </c>
      <c r="H52" s="144"/>
      <c r="I52" s="154" t="s">
        <v>162</v>
      </c>
      <c r="J52" s="154" t="s">
        <v>162</v>
      </c>
      <c r="K52" s="154">
        <v>0.39500000000000002</v>
      </c>
      <c r="L52" s="154">
        <v>0.45</v>
      </c>
      <c r="M52" s="154">
        <v>0.371</v>
      </c>
      <c r="N52" s="154">
        <v>0.42599999999999999</v>
      </c>
      <c r="O52" s="154">
        <v>0.159</v>
      </c>
      <c r="P52" s="154">
        <v>0.20200000000000001</v>
      </c>
      <c r="R52" s="155" t="s">
        <v>162</v>
      </c>
      <c r="S52" s="155">
        <v>32.799999999999997</v>
      </c>
      <c r="T52" s="155">
        <v>31.6</v>
      </c>
      <c r="U52" s="155">
        <v>13.7</v>
      </c>
      <c r="V52" s="155"/>
      <c r="W52" s="155" t="s">
        <v>162</v>
      </c>
      <c r="X52" s="155" t="s">
        <v>162</v>
      </c>
      <c r="Y52" s="155">
        <v>30</v>
      </c>
      <c r="Z52" s="155">
        <v>35.6</v>
      </c>
      <c r="AA52" s="155">
        <v>28.8</v>
      </c>
      <c r="AB52" s="155">
        <v>34.4</v>
      </c>
      <c r="AC52" s="155">
        <v>11.9</v>
      </c>
      <c r="AD52" s="155">
        <v>15.5</v>
      </c>
    </row>
    <row r="53" spans="1:30" x14ac:dyDescent="0.25">
      <c r="A53" s="97" t="s">
        <v>2098</v>
      </c>
      <c r="B53" s="154" t="s">
        <v>162</v>
      </c>
      <c r="C53" s="154">
        <v>0.65952184666117064</v>
      </c>
      <c r="D53" s="154">
        <v>8.6562242374278647E-2</v>
      </c>
      <c r="E53" s="154">
        <v>0.25391591096455068</v>
      </c>
      <c r="F53" s="154">
        <v>1</v>
      </c>
      <c r="G53" s="144">
        <v>1213</v>
      </c>
      <c r="H53" s="144"/>
      <c r="I53" s="154" t="s">
        <v>162</v>
      </c>
      <c r="J53" s="154" t="s">
        <v>162</v>
      </c>
      <c r="K53" s="154">
        <v>0.63200000000000001</v>
      </c>
      <c r="L53" s="154">
        <v>0.68600000000000005</v>
      </c>
      <c r="M53" s="154">
        <v>7.1999999999999995E-2</v>
      </c>
      <c r="N53" s="154">
        <v>0.104</v>
      </c>
      <c r="O53" s="154">
        <v>0.23</v>
      </c>
      <c r="P53" s="154">
        <v>0.27900000000000003</v>
      </c>
      <c r="R53" s="155" t="s">
        <v>162</v>
      </c>
      <c r="S53" s="155">
        <v>106.8</v>
      </c>
      <c r="T53" s="155">
        <v>18.8</v>
      </c>
      <c r="U53" s="155">
        <v>42.1</v>
      </c>
      <c r="V53" s="155"/>
      <c r="W53" s="155" t="s">
        <v>162</v>
      </c>
      <c r="X53" s="155" t="s">
        <v>162</v>
      </c>
      <c r="Y53" s="155">
        <v>99.4</v>
      </c>
      <c r="Z53" s="155">
        <v>114.2</v>
      </c>
      <c r="AA53" s="155">
        <v>15.2</v>
      </c>
      <c r="AB53" s="155">
        <v>22.4</v>
      </c>
      <c r="AC53" s="155">
        <v>37.4</v>
      </c>
      <c r="AD53" s="155">
        <v>46.8</v>
      </c>
    </row>
    <row r="54" spans="1:30" x14ac:dyDescent="0.25">
      <c r="A54" s="97" t="s">
        <v>2099</v>
      </c>
      <c r="B54" s="154">
        <v>5.5129533678756476E-2</v>
      </c>
      <c r="C54" s="154">
        <v>0.53502590673575134</v>
      </c>
      <c r="D54" s="154">
        <v>0.22445595854922279</v>
      </c>
      <c r="E54" s="154">
        <v>0.18538860103626942</v>
      </c>
      <c r="F54" s="154">
        <v>1</v>
      </c>
      <c r="G54" s="144">
        <v>9650</v>
      </c>
      <c r="H54" s="144"/>
      <c r="I54" s="154">
        <v>5.0999999999999997E-2</v>
      </c>
      <c r="J54" s="154">
        <v>0.06</v>
      </c>
      <c r="K54" s="154">
        <v>0.52500000000000002</v>
      </c>
      <c r="L54" s="154">
        <v>0.54500000000000004</v>
      </c>
      <c r="M54" s="154">
        <v>0.216</v>
      </c>
      <c r="N54" s="154">
        <v>0.23300000000000001</v>
      </c>
      <c r="O54" s="154">
        <v>0.17799999999999999</v>
      </c>
      <c r="P54" s="154">
        <v>0.193</v>
      </c>
      <c r="R54" s="155" t="s">
        <v>162</v>
      </c>
      <c r="S54" s="155" t="s">
        <v>162</v>
      </c>
      <c r="T54" s="155" t="s">
        <v>162</v>
      </c>
      <c r="U54" s="155" t="s">
        <v>162</v>
      </c>
      <c r="V54" s="155"/>
      <c r="W54" s="155" t="s">
        <v>162</v>
      </c>
      <c r="X54" s="155" t="s">
        <v>162</v>
      </c>
      <c r="Y54" s="155" t="s">
        <v>162</v>
      </c>
      <c r="Z54" s="155" t="s">
        <v>162</v>
      </c>
      <c r="AA54" s="155" t="s">
        <v>162</v>
      </c>
      <c r="AB54" s="155" t="s">
        <v>162</v>
      </c>
      <c r="AC54" s="155" t="s">
        <v>162</v>
      </c>
      <c r="AD54" s="155" t="s">
        <v>162</v>
      </c>
    </row>
    <row r="55" spans="1:30" x14ac:dyDescent="0.25">
      <c r="A55" s="97" t="s">
        <v>2100</v>
      </c>
      <c r="B55" s="154">
        <v>3.8737446197991389E-2</v>
      </c>
      <c r="C55" s="154">
        <v>0.45050215208034433</v>
      </c>
      <c r="D55" s="154">
        <v>0.26398852223816355</v>
      </c>
      <c r="E55" s="154">
        <v>0.24677187948350071</v>
      </c>
      <c r="F55" s="154">
        <v>1</v>
      </c>
      <c r="G55" s="144">
        <v>697</v>
      </c>
      <c r="H55" s="144"/>
      <c r="I55" s="154">
        <v>2.7E-2</v>
      </c>
      <c r="J55" s="154">
        <v>5.6000000000000001E-2</v>
      </c>
      <c r="K55" s="154">
        <v>0.41399999999999998</v>
      </c>
      <c r="L55" s="154">
        <v>0.48799999999999999</v>
      </c>
      <c r="M55" s="154">
        <v>0.23300000000000001</v>
      </c>
      <c r="N55" s="154">
        <v>0.29799999999999999</v>
      </c>
      <c r="O55" s="154">
        <v>0.216</v>
      </c>
      <c r="P55" s="154">
        <v>0.28000000000000003</v>
      </c>
      <c r="R55" s="155">
        <v>2.4</v>
      </c>
      <c r="S55" s="155">
        <v>27.5</v>
      </c>
      <c r="T55" s="155">
        <v>16</v>
      </c>
      <c r="U55" s="155">
        <v>14.2</v>
      </c>
      <c r="V55" s="155"/>
      <c r="W55" s="155">
        <v>1.5</v>
      </c>
      <c r="X55" s="155">
        <v>3.2</v>
      </c>
      <c r="Y55" s="155">
        <v>24.5</v>
      </c>
      <c r="Z55" s="155">
        <v>30.5</v>
      </c>
      <c r="AA55" s="155">
        <v>13.7</v>
      </c>
      <c r="AB55" s="155">
        <v>18.3</v>
      </c>
      <c r="AC55" s="155">
        <v>12.1</v>
      </c>
      <c r="AD55" s="155">
        <v>16.3</v>
      </c>
    </row>
    <row r="56" spans="1:30" x14ac:dyDescent="0.25">
      <c r="A56" s="97" t="s">
        <v>2101</v>
      </c>
      <c r="B56" s="154">
        <v>0.23501427212178877</v>
      </c>
      <c r="C56" s="154">
        <v>0.6194100856327307</v>
      </c>
      <c r="D56" s="154">
        <v>6.9457659372026637E-2</v>
      </c>
      <c r="E56" s="154">
        <v>7.6117982873453852E-2</v>
      </c>
      <c r="F56" s="154">
        <v>0.99999999999999989</v>
      </c>
      <c r="G56" s="144">
        <v>1051</v>
      </c>
      <c r="H56" s="144"/>
      <c r="I56" s="154">
        <v>0.21</v>
      </c>
      <c r="J56" s="154">
        <v>0.26200000000000001</v>
      </c>
      <c r="K56" s="154">
        <v>0.59</v>
      </c>
      <c r="L56" s="154">
        <v>0.64800000000000002</v>
      </c>
      <c r="M56" s="154">
        <v>5.6000000000000001E-2</v>
      </c>
      <c r="N56" s="154">
        <v>8.5999999999999993E-2</v>
      </c>
      <c r="O56" s="154">
        <v>6.2E-2</v>
      </c>
      <c r="P56" s="154">
        <v>9.4E-2</v>
      </c>
      <c r="R56" s="155">
        <v>37</v>
      </c>
      <c r="S56" s="155">
        <v>85.7</v>
      </c>
      <c r="T56" s="155">
        <v>10.5</v>
      </c>
      <c r="U56" s="155">
        <v>10.9</v>
      </c>
      <c r="V56" s="155"/>
      <c r="W56" s="155">
        <v>32.4</v>
      </c>
      <c r="X56" s="155">
        <v>41.6</v>
      </c>
      <c r="Y56" s="155">
        <v>79.099999999999994</v>
      </c>
      <c r="Z56" s="155">
        <v>92.3</v>
      </c>
      <c r="AA56" s="155">
        <v>8.1</v>
      </c>
      <c r="AB56" s="155">
        <v>12.9</v>
      </c>
      <c r="AC56" s="155">
        <v>8.5</v>
      </c>
      <c r="AD56" s="155">
        <v>13.3</v>
      </c>
    </row>
    <row r="57" spans="1:30" x14ac:dyDescent="0.25">
      <c r="A57" s="97" t="s">
        <v>2102</v>
      </c>
      <c r="B57" s="154" t="s">
        <v>162</v>
      </c>
      <c r="C57" s="154">
        <v>0.38653366583541149</v>
      </c>
      <c r="D57" s="154">
        <v>0.43266832917705733</v>
      </c>
      <c r="E57" s="154">
        <v>0.18079800498753118</v>
      </c>
      <c r="F57" s="154">
        <v>1</v>
      </c>
      <c r="G57" s="144">
        <v>802</v>
      </c>
      <c r="H57" s="144"/>
      <c r="I57" s="154" t="s">
        <v>162</v>
      </c>
      <c r="J57" s="154" t="s">
        <v>162</v>
      </c>
      <c r="K57" s="154">
        <v>0.35299999999999998</v>
      </c>
      <c r="L57" s="154">
        <v>0.42099999999999999</v>
      </c>
      <c r="M57" s="154">
        <v>0.39900000000000002</v>
      </c>
      <c r="N57" s="154">
        <v>0.46700000000000003</v>
      </c>
      <c r="O57" s="154">
        <v>0.156</v>
      </c>
      <c r="P57" s="154">
        <v>0.20899999999999999</v>
      </c>
      <c r="R57" s="155" t="s">
        <v>162</v>
      </c>
      <c r="S57" s="155">
        <v>27.4</v>
      </c>
      <c r="T57" s="155">
        <v>30.9</v>
      </c>
      <c r="U57" s="155">
        <v>12.7</v>
      </c>
      <c r="V57" s="155"/>
      <c r="W57" s="155" t="s">
        <v>162</v>
      </c>
      <c r="X57" s="155" t="s">
        <v>162</v>
      </c>
      <c r="Y57" s="155">
        <v>24.4</v>
      </c>
      <c r="Z57" s="155">
        <v>30.5</v>
      </c>
      <c r="AA57" s="155">
        <v>27.7</v>
      </c>
      <c r="AB57" s="155">
        <v>34.200000000000003</v>
      </c>
      <c r="AC57" s="155">
        <v>10.7</v>
      </c>
      <c r="AD57" s="155">
        <v>14.8</v>
      </c>
    </row>
    <row r="58" spans="1:30" x14ac:dyDescent="0.25">
      <c r="A58" s="97" t="s">
        <v>2103</v>
      </c>
      <c r="B58" s="154" t="s">
        <v>162</v>
      </c>
      <c r="C58" s="154">
        <v>0.61389961389961389</v>
      </c>
      <c r="D58" s="154">
        <v>0.12162162162162163</v>
      </c>
      <c r="E58" s="154">
        <v>0.26447876447876451</v>
      </c>
      <c r="F58" s="154">
        <v>1</v>
      </c>
      <c r="G58" s="144">
        <v>1036</v>
      </c>
      <c r="H58" s="144"/>
      <c r="I58" s="154" t="s">
        <v>162</v>
      </c>
      <c r="J58" s="154" t="s">
        <v>162</v>
      </c>
      <c r="K58" s="154">
        <v>0.58399999999999996</v>
      </c>
      <c r="L58" s="154">
        <v>0.64300000000000002</v>
      </c>
      <c r="M58" s="154">
        <v>0.10299999999999999</v>
      </c>
      <c r="N58" s="154">
        <v>0.14299999999999999</v>
      </c>
      <c r="O58" s="154">
        <v>0.23899999999999999</v>
      </c>
      <c r="P58" s="154">
        <v>0.29199999999999998</v>
      </c>
      <c r="R58" s="155" t="s">
        <v>162</v>
      </c>
      <c r="S58" s="155">
        <v>126.4</v>
      </c>
      <c r="T58" s="155">
        <v>29.3</v>
      </c>
      <c r="U58" s="155">
        <v>55.2</v>
      </c>
      <c r="V58" s="155"/>
      <c r="W58" s="155" t="s">
        <v>162</v>
      </c>
      <c r="X58" s="155" t="s">
        <v>162</v>
      </c>
      <c r="Y58" s="155">
        <v>116.6</v>
      </c>
      <c r="Z58" s="155">
        <v>136.19999999999999</v>
      </c>
      <c r="AA58" s="155">
        <v>24.2</v>
      </c>
      <c r="AB58" s="155">
        <v>34.5</v>
      </c>
      <c r="AC58" s="155">
        <v>48.7</v>
      </c>
      <c r="AD58" s="155">
        <v>61.7</v>
      </c>
    </row>
    <row r="59" spans="1:30" x14ac:dyDescent="0.25">
      <c r="A59" s="97" t="s">
        <v>2104</v>
      </c>
      <c r="B59" s="154">
        <v>4.0081620754991984E-2</v>
      </c>
      <c r="C59" s="154">
        <v>0.49118204343390176</v>
      </c>
      <c r="D59" s="154">
        <v>0.26249817810814752</v>
      </c>
      <c r="E59" s="154">
        <v>0.20623815770295875</v>
      </c>
      <c r="F59" s="154">
        <v>0.99999999999999989</v>
      </c>
      <c r="G59" s="144">
        <v>6861</v>
      </c>
      <c r="H59" s="144"/>
      <c r="I59" s="154">
        <v>3.5999999999999997E-2</v>
      </c>
      <c r="J59" s="154">
        <v>4.4999999999999998E-2</v>
      </c>
      <c r="K59" s="154">
        <v>0.47899999999999998</v>
      </c>
      <c r="L59" s="154">
        <v>0.503</v>
      </c>
      <c r="M59" s="154">
        <v>0.252</v>
      </c>
      <c r="N59" s="154">
        <v>0.27300000000000002</v>
      </c>
      <c r="O59" s="154">
        <v>0.19700000000000001</v>
      </c>
      <c r="P59" s="154">
        <v>0.216</v>
      </c>
      <c r="R59" s="155" t="s">
        <v>162</v>
      </c>
      <c r="S59" s="155" t="s">
        <v>162</v>
      </c>
      <c r="T59" s="155" t="s">
        <v>162</v>
      </c>
      <c r="U59" s="155" t="s">
        <v>162</v>
      </c>
      <c r="V59" s="155"/>
      <c r="W59" s="155" t="s">
        <v>162</v>
      </c>
      <c r="X59" s="155" t="s">
        <v>162</v>
      </c>
      <c r="Y59" s="155" t="s">
        <v>162</v>
      </c>
      <c r="Z59" s="155" t="s">
        <v>162</v>
      </c>
      <c r="AA59" s="155" t="s">
        <v>162</v>
      </c>
      <c r="AB59" s="155" t="s">
        <v>162</v>
      </c>
      <c r="AC59" s="155" t="s">
        <v>162</v>
      </c>
      <c r="AD59" s="155" t="s">
        <v>162</v>
      </c>
    </row>
    <row r="60" spans="1:30" x14ac:dyDescent="0.25">
      <c r="A60" s="97" t="s">
        <v>2105</v>
      </c>
      <c r="B60" s="154">
        <v>6.1643835616438353E-2</v>
      </c>
      <c r="C60" s="154">
        <v>0.45205479452054792</v>
      </c>
      <c r="D60" s="154">
        <v>0.31678082191780821</v>
      </c>
      <c r="E60" s="154">
        <v>0.16952054794520549</v>
      </c>
      <c r="F60" s="154">
        <v>1</v>
      </c>
      <c r="G60" s="144">
        <v>584</v>
      </c>
      <c r="H60" s="144"/>
      <c r="I60" s="154">
        <v>4.4999999999999998E-2</v>
      </c>
      <c r="J60" s="154">
        <v>8.4000000000000005E-2</v>
      </c>
      <c r="K60" s="154">
        <v>0.41199999999999998</v>
      </c>
      <c r="L60" s="154">
        <v>0.49299999999999999</v>
      </c>
      <c r="M60" s="154">
        <v>0.28000000000000003</v>
      </c>
      <c r="N60" s="154">
        <v>0.35599999999999998</v>
      </c>
      <c r="O60" s="154">
        <v>0.14099999999999999</v>
      </c>
      <c r="P60" s="154">
        <v>0.20200000000000001</v>
      </c>
      <c r="R60" s="155">
        <v>3.7</v>
      </c>
      <c r="S60" s="155">
        <v>26.5</v>
      </c>
      <c r="T60" s="155">
        <v>18.7</v>
      </c>
      <c r="U60" s="155">
        <v>9.5</v>
      </c>
      <c r="V60" s="155"/>
      <c r="W60" s="155">
        <v>2.5</v>
      </c>
      <c r="X60" s="155">
        <v>4.9000000000000004</v>
      </c>
      <c r="Y60" s="155">
        <v>23.3</v>
      </c>
      <c r="Z60" s="155">
        <v>29.7</v>
      </c>
      <c r="AA60" s="155">
        <v>16</v>
      </c>
      <c r="AB60" s="155">
        <v>21.3</v>
      </c>
      <c r="AC60" s="155">
        <v>7.6</v>
      </c>
      <c r="AD60" s="155">
        <v>11.3</v>
      </c>
    </row>
    <row r="61" spans="1:30" x14ac:dyDescent="0.25">
      <c r="A61" s="97" t="s">
        <v>2106</v>
      </c>
      <c r="B61" s="154">
        <v>0.22676991150442477</v>
      </c>
      <c r="C61" s="154">
        <v>0.62942477876106195</v>
      </c>
      <c r="D61" s="154">
        <v>6.1946902654867256E-2</v>
      </c>
      <c r="E61" s="154">
        <v>8.185840707964602E-2</v>
      </c>
      <c r="F61" s="154">
        <v>0.99999999999999989</v>
      </c>
      <c r="G61" s="144">
        <v>904</v>
      </c>
      <c r="H61" s="144"/>
      <c r="I61" s="154">
        <v>0.20100000000000001</v>
      </c>
      <c r="J61" s="154">
        <v>0.255</v>
      </c>
      <c r="K61" s="154">
        <v>0.59699999999999998</v>
      </c>
      <c r="L61" s="154">
        <v>0.66</v>
      </c>
      <c r="M61" s="154">
        <v>4.8000000000000001E-2</v>
      </c>
      <c r="N61" s="154">
        <v>0.08</v>
      </c>
      <c r="O61" s="154">
        <v>6.6000000000000003E-2</v>
      </c>
      <c r="P61" s="154">
        <v>0.10199999999999999</v>
      </c>
      <c r="R61" s="155">
        <v>33.299999999999997</v>
      </c>
      <c r="S61" s="155">
        <v>84.4</v>
      </c>
      <c r="T61" s="155">
        <v>9.1999999999999993</v>
      </c>
      <c r="U61" s="155">
        <v>10.8</v>
      </c>
      <c r="V61" s="155"/>
      <c r="W61" s="155">
        <v>28.7</v>
      </c>
      <c r="X61" s="155">
        <v>37.799999999999997</v>
      </c>
      <c r="Y61" s="155">
        <v>77.5</v>
      </c>
      <c r="Z61" s="155">
        <v>91.3</v>
      </c>
      <c r="AA61" s="155">
        <v>6.8</v>
      </c>
      <c r="AB61" s="155">
        <v>11.6</v>
      </c>
      <c r="AC61" s="155">
        <v>8.3000000000000007</v>
      </c>
      <c r="AD61" s="155">
        <v>13.3</v>
      </c>
    </row>
    <row r="62" spans="1:30" x14ac:dyDescent="0.25">
      <c r="A62" s="97" t="s">
        <v>2107</v>
      </c>
      <c r="B62" s="154" t="s">
        <v>162</v>
      </c>
      <c r="C62" s="154">
        <v>0.2790152403282532</v>
      </c>
      <c r="D62" s="154">
        <v>0.43141852286049237</v>
      </c>
      <c r="E62" s="154">
        <v>0.28956623681125437</v>
      </c>
      <c r="F62" s="154">
        <v>1</v>
      </c>
      <c r="G62" s="144">
        <v>853</v>
      </c>
      <c r="H62" s="144"/>
      <c r="I62" s="154" t="s">
        <v>162</v>
      </c>
      <c r="J62" s="154" t="s">
        <v>162</v>
      </c>
      <c r="K62" s="154">
        <v>0.25</v>
      </c>
      <c r="L62" s="154">
        <v>0.31</v>
      </c>
      <c r="M62" s="154">
        <v>0.39900000000000002</v>
      </c>
      <c r="N62" s="154">
        <v>0.46500000000000002</v>
      </c>
      <c r="O62" s="154">
        <v>0.26</v>
      </c>
      <c r="P62" s="154">
        <v>0.32100000000000001</v>
      </c>
      <c r="R62" s="155" t="s">
        <v>162</v>
      </c>
      <c r="S62" s="155">
        <v>24.9</v>
      </c>
      <c r="T62" s="155">
        <v>40</v>
      </c>
      <c r="U62" s="155">
        <v>26.2</v>
      </c>
      <c r="V62" s="155"/>
      <c r="W62" s="155" t="s">
        <v>162</v>
      </c>
      <c r="X62" s="155" t="s">
        <v>162</v>
      </c>
      <c r="Y62" s="155">
        <v>21.7</v>
      </c>
      <c r="Z62" s="155">
        <v>28.1</v>
      </c>
      <c r="AA62" s="155">
        <v>35.9</v>
      </c>
      <c r="AB62" s="155">
        <v>44.1</v>
      </c>
      <c r="AC62" s="155">
        <v>23</v>
      </c>
      <c r="AD62" s="155">
        <v>29.5</v>
      </c>
    </row>
    <row r="63" spans="1:30" x14ac:dyDescent="0.25">
      <c r="A63" s="97" t="s">
        <v>2108</v>
      </c>
      <c r="B63" s="154" t="s">
        <v>162</v>
      </c>
      <c r="C63" s="154">
        <v>0.68965517241379315</v>
      </c>
      <c r="D63" s="154">
        <v>0.1220159151193634</v>
      </c>
      <c r="E63" s="154">
        <v>0.1883289124668435</v>
      </c>
      <c r="F63" s="154">
        <v>1</v>
      </c>
      <c r="G63" s="144">
        <v>754</v>
      </c>
      <c r="H63" s="144"/>
      <c r="I63" s="154" t="s">
        <v>162</v>
      </c>
      <c r="J63" s="154" t="s">
        <v>162</v>
      </c>
      <c r="K63" s="154">
        <v>0.65600000000000003</v>
      </c>
      <c r="L63" s="154">
        <v>0.72199999999999998</v>
      </c>
      <c r="M63" s="154">
        <v>0.10100000000000001</v>
      </c>
      <c r="N63" s="154">
        <v>0.14699999999999999</v>
      </c>
      <c r="O63" s="154">
        <v>0.16200000000000001</v>
      </c>
      <c r="P63" s="154">
        <v>0.218</v>
      </c>
      <c r="R63" s="155" t="s">
        <v>162</v>
      </c>
      <c r="S63" s="155">
        <v>125.7</v>
      </c>
      <c r="T63" s="155">
        <v>24.8</v>
      </c>
      <c r="U63" s="155">
        <v>34.799999999999997</v>
      </c>
      <c r="V63" s="155"/>
      <c r="W63" s="155" t="s">
        <v>162</v>
      </c>
      <c r="X63" s="155" t="s">
        <v>162</v>
      </c>
      <c r="Y63" s="155">
        <v>114.9</v>
      </c>
      <c r="Z63" s="155">
        <v>136.5</v>
      </c>
      <c r="AA63" s="155">
        <v>19.8</v>
      </c>
      <c r="AB63" s="155">
        <v>29.9</v>
      </c>
      <c r="AC63" s="155">
        <v>29.1</v>
      </c>
      <c r="AD63" s="155">
        <v>40.5</v>
      </c>
    </row>
    <row r="64" spans="1:30" x14ac:dyDescent="0.25">
      <c r="A64" s="97" t="s">
        <v>2109</v>
      </c>
      <c r="B64" s="154">
        <v>4.0133222314737718E-2</v>
      </c>
      <c r="C64" s="154">
        <v>0.47260616153205665</v>
      </c>
      <c r="D64" s="154">
        <v>0.27260616153205663</v>
      </c>
      <c r="E64" s="154">
        <v>0.21465445462114904</v>
      </c>
      <c r="F64" s="154">
        <v>1</v>
      </c>
      <c r="G64" s="144">
        <v>6005</v>
      </c>
      <c r="H64" s="144"/>
      <c r="I64" s="154">
        <v>3.5000000000000003E-2</v>
      </c>
      <c r="J64" s="154">
        <v>4.4999999999999998E-2</v>
      </c>
      <c r="K64" s="154">
        <v>0.46</v>
      </c>
      <c r="L64" s="154">
        <v>0.48499999999999999</v>
      </c>
      <c r="M64" s="154">
        <v>0.26100000000000001</v>
      </c>
      <c r="N64" s="154">
        <v>0.28399999999999997</v>
      </c>
      <c r="O64" s="154">
        <v>0.20399999999999999</v>
      </c>
      <c r="P64" s="154">
        <v>0.22500000000000001</v>
      </c>
      <c r="R64" s="155" t="s">
        <v>162</v>
      </c>
      <c r="S64" s="155" t="s">
        <v>162</v>
      </c>
      <c r="T64" s="155" t="s">
        <v>162</v>
      </c>
      <c r="U64" s="155" t="s">
        <v>162</v>
      </c>
      <c r="V64" s="155"/>
      <c r="W64" s="155" t="s">
        <v>162</v>
      </c>
      <c r="X64" s="155" t="s">
        <v>162</v>
      </c>
      <c r="Y64" s="155" t="s">
        <v>162</v>
      </c>
      <c r="Z64" s="155" t="s">
        <v>162</v>
      </c>
      <c r="AA64" s="155" t="s">
        <v>162</v>
      </c>
      <c r="AB64" s="155" t="s">
        <v>162</v>
      </c>
      <c r="AC64" s="155" t="s">
        <v>162</v>
      </c>
      <c r="AD64" s="155" t="s">
        <v>162</v>
      </c>
    </row>
    <row r="65" spans="1:30" x14ac:dyDescent="0.25">
      <c r="A65" s="97" t="s">
        <v>2110</v>
      </c>
      <c r="B65" s="154">
        <v>6.879194630872483E-2</v>
      </c>
      <c r="C65" s="154">
        <v>0.48881431767337807</v>
      </c>
      <c r="D65" s="154">
        <v>0.26286353467561524</v>
      </c>
      <c r="E65" s="154">
        <v>0.17953020134228187</v>
      </c>
      <c r="F65" s="154">
        <v>1</v>
      </c>
      <c r="G65" s="144">
        <v>1788</v>
      </c>
      <c r="H65" s="144"/>
      <c r="I65" s="154">
        <v>5.8000000000000003E-2</v>
      </c>
      <c r="J65" s="154">
        <v>8.1000000000000003E-2</v>
      </c>
      <c r="K65" s="154">
        <v>0.46600000000000003</v>
      </c>
      <c r="L65" s="154">
        <v>0.51200000000000001</v>
      </c>
      <c r="M65" s="154">
        <v>0.24299999999999999</v>
      </c>
      <c r="N65" s="154">
        <v>0.28399999999999997</v>
      </c>
      <c r="O65" s="154">
        <v>0.16200000000000001</v>
      </c>
      <c r="P65" s="154">
        <v>0.19800000000000001</v>
      </c>
      <c r="R65" s="155">
        <v>5.6</v>
      </c>
      <c r="S65" s="155">
        <v>37.299999999999997</v>
      </c>
      <c r="T65" s="155">
        <v>19.600000000000001</v>
      </c>
      <c r="U65" s="155">
        <v>13.4</v>
      </c>
      <c r="V65" s="155"/>
      <c r="W65" s="155">
        <v>4.5999999999999996</v>
      </c>
      <c r="X65" s="155">
        <v>6.6</v>
      </c>
      <c r="Y65" s="155">
        <v>34.799999999999997</v>
      </c>
      <c r="Z65" s="155">
        <v>39.799999999999997</v>
      </c>
      <c r="AA65" s="155">
        <v>17.8</v>
      </c>
      <c r="AB65" s="155">
        <v>21.3</v>
      </c>
      <c r="AC65" s="155">
        <v>12</v>
      </c>
      <c r="AD65" s="155">
        <v>14.9</v>
      </c>
    </row>
    <row r="66" spans="1:30" x14ac:dyDescent="0.25">
      <c r="A66" s="97" t="s">
        <v>2111</v>
      </c>
      <c r="B66" s="154">
        <v>0.28703276419012458</v>
      </c>
      <c r="C66" s="154">
        <v>0.54314720812182737</v>
      </c>
      <c r="D66" s="154">
        <v>4.3839409321642826E-2</v>
      </c>
      <c r="E66" s="154">
        <v>0.12598061836640517</v>
      </c>
      <c r="F66" s="154">
        <v>1</v>
      </c>
      <c r="G66" s="144">
        <v>2167</v>
      </c>
      <c r="H66" s="144"/>
      <c r="I66" s="154">
        <v>0.26800000000000002</v>
      </c>
      <c r="J66" s="154">
        <v>0.30599999999999999</v>
      </c>
      <c r="K66" s="154">
        <v>0.52200000000000002</v>
      </c>
      <c r="L66" s="154">
        <v>0.56399999999999995</v>
      </c>
      <c r="M66" s="154">
        <v>3.5999999999999997E-2</v>
      </c>
      <c r="N66" s="154">
        <v>5.2999999999999999E-2</v>
      </c>
      <c r="O66" s="154">
        <v>0.113</v>
      </c>
      <c r="P66" s="154">
        <v>0.14099999999999999</v>
      </c>
      <c r="R66" s="155">
        <v>52.4</v>
      </c>
      <c r="S66" s="155">
        <v>88.7</v>
      </c>
      <c r="T66" s="155">
        <v>6.6</v>
      </c>
      <c r="U66" s="155">
        <v>20.9</v>
      </c>
      <c r="V66" s="155"/>
      <c r="W66" s="155">
        <v>48.2</v>
      </c>
      <c r="X66" s="155">
        <v>56.5</v>
      </c>
      <c r="Y66" s="155">
        <v>83.6</v>
      </c>
      <c r="Z66" s="155">
        <v>93.7</v>
      </c>
      <c r="AA66" s="155">
        <v>5.3</v>
      </c>
      <c r="AB66" s="155">
        <v>7.9</v>
      </c>
      <c r="AC66" s="155">
        <v>18.399999999999999</v>
      </c>
      <c r="AD66" s="155">
        <v>23.4</v>
      </c>
    </row>
    <row r="67" spans="1:30" x14ac:dyDescent="0.25">
      <c r="A67" s="97" t="s">
        <v>2112</v>
      </c>
      <c r="B67" s="154" t="s">
        <v>162</v>
      </c>
      <c r="C67" s="154">
        <v>0.47826086956521741</v>
      </c>
      <c r="D67" s="154">
        <v>0.34782608695652173</v>
      </c>
      <c r="E67" s="154">
        <v>0.17391304347826086</v>
      </c>
      <c r="F67" s="154">
        <v>1</v>
      </c>
      <c r="G67" s="144">
        <v>1449</v>
      </c>
      <c r="H67" s="144"/>
      <c r="I67" s="154" t="s">
        <v>162</v>
      </c>
      <c r="J67" s="154" t="s">
        <v>162</v>
      </c>
      <c r="K67" s="154">
        <v>0.45300000000000001</v>
      </c>
      <c r="L67" s="154">
        <v>0.504</v>
      </c>
      <c r="M67" s="154">
        <v>0.32400000000000001</v>
      </c>
      <c r="N67" s="154">
        <v>0.373</v>
      </c>
      <c r="O67" s="154">
        <v>0.155</v>
      </c>
      <c r="P67" s="154">
        <v>0.19400000000000001</v>
      </c>
      <c r="R67" s="155" t="s">
        <v>162</v>
      </c>
      <c r="S67" s="155">
        <v>30.2</v>
      </c>
      <c r="T67" s="155">
        <v>21.5</v>
      </c>
      <c r="U67" s="155">
        <v>10.8</v>
      </c>
      <c r="V67" s="155"/>
      <c r="W67" s="155" t="s">
        <v>162</v>
      </c>
      <c r="X67" s="155" t="s">
        <v>162</v>
      </c>
      <c r="Y67" s="155">
        <v>28</v>
      </c>
      <c r="Z67" s="155">
        <v>32.5</v>
      </c>
      <c r="AA67" s="155">
        <v>19.600000000000001</v>
      </c>
      <c r="AB67" s="155">
        <v>23.3</v>
      </c>
      <c r="AC67" s="155">
        <v>9.5</v>
      </c>
      <c r="AD67" s="155">
        <v>12.2</v>
      </c>
    </row>
    <row r="68" spans="1:30" x14ac:dyDescent="0.25">
      <c r="A68" s="97" t="s">
        <v>2113</v>
      </c>
      <c r="B68" s="154" t="s">
        <v>162</v>
      </c>
      <c r="C68" s="154">
        <v>0.69345579793340983</v>
      </c>
      <c r="D68" s="154">
        <v>0.11710677382319173</v>
      </c>
      <c r="E68" s="154">
        <v>0.1894374282433984</v>
      </c>
      <c r="F68" s="154">
        <v>1</v>
      </c>
      <c r="G68" s="144">
        <v>1742</v>
      </c>
      <c r="H68" s="144"/>
      <c r="I68" s="154" t="s">
        <v>162</v>
      </c>
      <c r="J68" s="154" t="s">
        <v>162</v>
      </c>
      <c r="K68" s="154">
        <v>0.67100000000000004</v>
      </c>
      <c r="L68" s="154">
        <v>0.71499999999999997</v>
      </c>
      <c r="M68" s="154">
        <v>0.10299999999999999</v>
      </c>
      <c r="N68" s="154">
        <v>0.13300000000000001</v>
      </c>
      <c r="O68" s="154">
        <v>0.17199999999999999</v>
      </c>
      <c r="P68" s="154">
        <v>0.20899999999999999</v>
      </c>
      <c r="R68" s="155" t="s">
        <v>162</v>
      </c>
      <c r="S68" s="155">
        <v>116.5</v>
      </c>
      <c r="T68" s="155">
        <v>21.3</v>
      </c>
      <c r="U68" s="155">
        <v>31.8</v>
      </c>
      <c r="V68" s="155"/>
      <c r="W68" s="155" t="s">
        <v>162</v>
      </c>
      <c r="X68" s="155" t="s">
        <v>162</v>
      </c>
      <c r="Y68" s="155">
        <v>109.9</v>
      </c>
      <c r="Z68" s="155">
        <v>123.1</v>
      </c>
      <c r="AA68" s="155">
        <v>18.399999999999999</v>
      </c>
      <c r="AB68" s="155">
        <v>24.2</v>
      </c>
      <c r="AC68" s="155">
        <v>28.4</v>
      </c>
      <c r="AD68" s="155">
        <v>35.200000000000003</v>
      </c>
    </row>
    <row r="69" spans="1:30" x14ac:dyDescent="0.25">
      <c r="A69" s="97" t="s">
        <v>2114</v>
      </c>
      <c r="B69" s="154">
        <v>5.8164192668888219E-2</v>
      </c>
      <c r="C69" s="154">
        <v>0.53150560436231442</v>
      </c>
      <c r="D69" s="154">
        <v>0.21531354135110573</v>
      </c>
      <c r="E69" s="154">
        <v>0.1950166616176916</v>
      </c>
      <c r="F69" s="154">
        <v>0.99999999999999989</v>
      </c>
      <c r="G69" s="144">
        <v>13204</v>
      </c>
      <c r="H69" s="144"/>
      <c r="I69" s="154">
        <v>5.3999999999999999E-2</v>
      </c>
      <c r="J69" s="154">
        <v>6.2E-2</v>
      </c>
      <c r="K69" s="154">
        <v>0.52300000000000002</v>
      </c>
      <c r="L69" s="154">
        <v>0.54</v>
      </c>
      <c r="M69" s="154">
        <v>0.20799999999999999</v>
      </c>
      <c r="N69" s="154">
        <v>0.222</v>
      </c>
      <c r="O69" s="154">
        <v>0.188</v>
      </c>
      <c r="P69" s="154">
        <v>0.20200000000000001</v>
      </c>
      <c r="R69" s="155" t="s">
        <v>162</v>
      </c>
      <c r="S69" s="155" t="s">
        <v>162</v>
      </c>
      <c r="T69" s="155" t="s">
        <v>162</v>
      </c>
      <c r="U69" s="155" t="s">
        <v>162</v>
      </c>
      <c r="V69" s="155"/>
      <c r="W69" s="155" t="s">
        <v>162</v>
      </c>
      <c r="X69" s="155" t="s">
        <v>162</v>
      </c>
      <c r="Y69" s="155" t="s">
        <v>162</v>
      </c>
      <c r="Z69" s="155" t="s">
        <v>162</v>
      </c>
      <c r="AA69" s="155" t="s">
        <v>162</v>
      </c>
      <c r="AB69" s="155" t="s">
        <v>162</v>
      </c>
      <c r="AC69" s="155" t="s">
        <v>162</v>
      </c>
      <c r="AD69" s="155" t="s">
        <v>162</v>
      </c>
    </row>
    <row r="70" spans="1:30" x14ac:dyDescent="0.25">
      <c r="A70" s="97" t="s">
        <v>2115</v>
      </c>
      <c r="B70" s="154">
        <v>7.0950468540829981E-2</v>
      </c>
      <c r="C70" s="154">
        <v>0.56224899598393574</v>
      </c>
      <c r="D70" s="154">
        <v>0.2289156626506024</v>
      </c>
      <c r="E70" s="154">
        <v>0.13788487282463185</v>
      </c>
      <c r="F70" s="154">
        <v>1</v>
      </c>
      <c r="G70" s="144">
        <v>747</v>
      </c>
      <c r="H70" s="144"/>
      <c r="I70" s="154">
        <v>5.5E-2</v>
      </c>
      <c r="J70" s="154">
        <v>9.1999999999999998E-2</v>
      </c>
      <c r="K70" s="154">
        <v>0.52600000000000002</v>
      </c>
      <c r="L70" s="154">
        <v>0.59699999999999998</v>
      </c>
      <c r="M70" s="154">
        <v>0.2</v>
      </c>
      <c r="N70" s="154">
        <v>0.26</v>
      </c>
      <c r="O70" s="154">
        <v>0.115</v>
      </c>
      <c r="P70" s="154">
        <v>0.16400000000000001</v>
      </c>
      <c r="R70" s="155">
        <v>5.3</v>
      </c>
      <c r="S70" s="155">
        <v>42.1</v>
      </c>
      <c r="T70" s="155">
        <v>17</v>
      </c>
      <c r="U70" s="155">
        <v>10.199999999999999</v>
      </c>
      <c r="V70" s="155"/>
      <c r="W70" s="155">
        <v>3.8</v>
      </c>
      <c r="X70" s="155">
        <v>6.7</v>
      </c>
      <c r="Y70" s="155">
        <v>38.1</v>
      </c>
      <c r="Z70" s="155">
        <v>46.2</v>
      </c>
      <c r="AA70" s="155">
        <v>14.4</v>
      </c>
      <c r="AB70" s="155">
        <v>19.5</v>
      </c>
      <c r="AC70" s="155">
        <v>8.1999999999999993</v>
      </c>
      <c r="AD70" s="155">
        <v>12.1</v>
      </c>
    </row>
    <row r="71" spans="1:30" x14ac:dyDescent="0.25">
      <c r="A71" s="97" t="s">
        <v>2116</v>
      </c>
      <c r="B71" s="154">
        <v>0.33412604042806182</v>
      </c>
      <c r="C71" s="154">
        <v>0.58501783590963141</v>
      </c>
      <c r="D71" s="154">
        <v>4.5184304399524373E-2</v>
      </c>
      <c r="E71" s="154">
        <v>3.56718192627824E-2</v>
      </c>
      <c r="F71" s="154">
        <v>1</v>
      </c>
      <c r="G71" s="144">
        <v>841</v>
      </c>
      <c r="H71" s="144"/>
      <c r="I71" s="154">
        <v>0.30299999999999999</v>
      </c>
      <c r="J71" s="154">
        <v>0.36699999999999999</v>
      </c>
      <c r="K71" s="154">
        <v>0.55100000000000005</v>
      </c>
      <c r="L71" s="154">
        <v>0.61799999999999999</v>
      </c>
      <c r="M71" s="154">
        <v>3.3000000000000002E-2</v>
      </c>
      <c r="N71" s="154">
        <v>6.0999999999999999E-2</v>
      </c>
      <c r="O71" s="154">
        <v>2.5000000000000001E-2</v>
      </c>
      <c r="P71" s="154">
        <v>0.05</v>
      </c>
      <c r="R71" s="155">
        <v>55.6</v>
      </c>
      <c r="S71" s="155">
        <v>94.1</v>
      </c>
      <c r="T71" s="155">
        <v>6.2</v>
      </c>
      <c r="U71" s="155">
        <v>5.4</v>
      </c>
      <c r="V71" s="155"/>
      <c r="W71" s="155">
        <v>49.1</v>
      </c>
      <c r="X71" s="155">
        <v>62.1</v>
      </c>
      <c r="Y71" s="155">
        <v>85.8</v>
      </c>
      <c r="Z71" s="155">
        <v>102.4</v>
      </c>
      <c r="AA71" s="155">
        <v>4.2</v>
      </c>
      <c r="AB71" s="155">
        <v>8.1</v>
      </c>
      <c r="AC71" s="155">
        <v>3.5</v>
      </c>
      <c r="AD71" s="155">
        <v>7.3</v>
      </c>
    </row>
    <row r="72" spans="1:30" x14ac:dyDescent="0.25">
      <c r="A72" s="97" t="s">
        <v>2117</v>
      </c>
      <c r="B72" s="154" t="s">
        <v>162</v>
      </c>
      <c r="C72" s="154">
        <v>0.54545454545454541</v>
      </c>
      <c r="D72" s="154">
        <v>0.3371212121212121</v>
      </c>
      <c r="E72" s="154">
        <v>0.11742424242424243</v>
      </c>
      <c r="F72" s="154">
        <v>1</v>
      </c>
      <c r="G72" s="144">
        <v>792</v>
      </c>
      <c r="H72" s="144"/>
      <c r="I72" s="154" t="s">
        <v>162</v>
      </c>
      <c r="J72" s="154" t="s">
        <v>162</v>
      </c>
      <c r="K72" s="154">
        <v>0.51100000000000001</v>
      </c>
      <c r="L72" s="154">
        <v>0.57999999999999996</v>
      </c>
      <c r="M72" s="154">
        <v>0.30499999999999999</v>
      </c>
      <c r="N72" s="154">
        <v>0.371</v>
      </c>
      <c r="O72" s="154">
        <v>9.7000000000000003E-2</v>
      </c>
      <c r="P72" s="154">
        <v>0.14199999999999999</v>
      </c>
      <c r="R72" s="155" t="s">
        <v>162</v>
      </c>
      <c r="S72" s="155">
        <v>43.2</v>
      </c>
      <c r="T72" s="155">
        <v>26.3</v>
      </c>
      <c r="U72" s="155">
        <v>9.1999999999999993</v>
      </c>
      <c r="V72" s="155"/>
      <c r="W72" s="155" t="s">
        <v>162</v>
      </c>
      <c r="X72" s="155" t="s">
        <v>162</v>
      </c>
      <c r="Y72" s="155">
        <v>39.200000000000003</v>
      </c>
      <c r="Z72" s="155">
        <v>47.3</v>
      </c>
      <c r="AA72" s="155">
        <v>23.2</v>
      </c>
      <c r="AB72" s="155">
        <v>29.5</v>
      </c>
      <c r="AC72" s="155">
        <v>7.3</v>
      </c>
      <c r="AD72" s="155">
        <v>11.1</v>
      </c>
    </row>
    <row r="73" spans="1:30" x14ac:dyDescent="0.25">
      <c r="A73" s="97" t="s">
        <v>2118</v>
      </c>
      <c r="B73" s="154" t="s">
        <v>162</v>
      </c>
      <c r="C73" s="154">
        <v>0.82636655948553051</v>
      </c>
      <c r="D73" s="154">
        <v>6.591639871382636E-2</v>
      </c>
      <c r="E73" s="154">
        <v>0.10771704180064309</v>
      </c>
      <c r="F73" s="154">
        <v>1</v>
      </c>
      <c r="G73" s="144">
        <v>622</v>
      </c>
      <c r="H73" s="144"/>
      <c r="I73" s="154" t="s">
        <v>162</v>
      </c>
      <c r="J73" s="154" t="s">
        <v>162</v>
      </c>
      <c r="K73" s="154">
        <v>0.79500000000000004</v>
      </c>
      <c r="L73" s="154">
        <v>0.85399999999999998</v>
      </c>
      <c r="M73" s="154">
        <v>4.9000000000000002E-2</v>
      </c>
      <c r="N73" s="154">
        <v>8.7999999999999995E-2</v>
      </c>
      <c r="O73" s="154">
        <v>8.5999999999999993E-2</v>
      </c>
      <c r="P73" s="154">
        <v>0.13500000000000001</v>
      </c>
      <c r="R73" s="155" t="s">
        <v>162</v>
      </c>
      <c r="S73" s="155">
        <v>115.7</v>
      </c>
      <c r="T73" s="155">
        <v>10.199999999999999</v>
      </c>
      <c r="U73" s="155">
        <v>15.2</v>
      </c>
      <c r="V73" s="155"/>
      <c r="W73" s="155" t="s">
        <v>162</v>
      </c>
      <c r="X73" s="155" t="s">
        <v>162</v>
      </c>
      <c r="Y73" s="155">
        <v>105.7</v>
      </c>
      <c r="Z73" s="155">
        <v>125.7</v>
      </c>
      <c r="AA73" s="155">
        <v>7</v>
      </c>
      <c r="AB73" s="155">
        <v>13.3</v>
      </c>
      <c r="AC73" s="155">
        <v>11.5</v>
      </c>
      <c r="AD73" s="155">
        <v>18.8</v>
      </c>
    </row>
    <row r="74" spans="1:30" x14ac:dyDescent="0.25">
      <c r="A74" s="97" t="s">
        <v>2119</v>
      </c>
      <c r="B74" s="154">
        <v>6.0697757208971165E-2</v>
      </c>
      <c r="C74" s="154">
        <v>0.59683161267354934</v>
      </c>
      <c r="D74" s="154">
        <v>0.2114631541473834</v>
      </c>
      <c r="E74" s="154">
        <v>0.13100747597009613</v>
      </c>
      <c r="F74" s="154">
        <v>1</v>
      </c>
      <c r="G74" s="144">
        <v>5618</v>
      </c>
      <c r="H74" s="144"/>
      <c r="I74" s="154">
        <v>5.5E-2</v>
      </c>
      <c r="J74" s="154">
        <v>6.7000000000000004E-2</v>
      </c>
      <c r="K74" s="154">
        <v>0.58399999999999996</v>
      </c>
      <c r="L74" s="154">
        <v>0.61</v>
      </c>
      <c r="M74" s="154">
        <v>0.20100000000000001</v>
      </c>
      <c r="N74" s="154">
        <v>0.222</v>
      </c>
      <c r="O74" s="154">
        <v>0.122</v>
      </c>
      <c r="P74" s="154">
        <v>0.14000000000000001</v>
      </c>
      <c r="R74" s="155" t="s">
        <v>162</v>
      </c>
      <c r="S74" s="155" t="s">
        <v>162</v>
      </c>
      <c r="T74" s="155" t="s">
        <v>162</v>
      </c>
      <c r="U74" s="155" t="s">
        <v>162</v>
      </c>
      <c r="V74" s="155"/>
      <c r="W74" s="155" t="s">
        <v>162</v>
      </c>
      <c r="X74" s="155" t="s">
        <v>162</v>
      </c>
      <c r="Y74" s="155" t="s">
        <v>162</v>
      </c>
      <c r="Z74" s="155" t="s">
        <v>162</v>
      </c>
      <c r="AA74" s="155" t="s">
        <v>162</v>
      </c>
      <c r="AB74" s="155" t="s">
        <v>162</v>
      </c>
      <c r="AC74" s="155" t="s">
        <v>162</v>
      </c>
      <c r="AD74" s="155" t="s">
        <v>162</v>
      </c>
    </row>
    <row r="75" spans="1:30" x14ac:dyDescent="0.25">
      <c r="A75" s="97" t="s">
        <v>2120</v>
      </c>
      <c r="B75" s="154">
        <v>3.2670454545454544E-2</v>
      </c>
      <c r="C75" s="154">
        <v>0.53125</v>
      </c>
      <c r="D75" s="154">
        <v>0.31676136363636365</v>
      </c>
      <c r="E75" s="154">
        <v>0.11931818181818182</v>
      </c>
      <c r="F75" s="154">
        <v>1</v>
      </c>
      <c r="G75" s="144">
        <v>704</v>
      </c>
      <c r="H75" s="144"/>
      <c r="I75" s="154">
        <v>2.1999999999999999E-2</v>
      </c>
      <c r="J75" s="154">
        <v>4.9000000000000002E-2</v>
      </c>
      <c r="K75" s="154">
        <v>0.49399999999999999</v>
      </c>
      <c r="L75" s="154">
        <v>0.56799999999999995</v>
      </c>
      <c r="M75" s="154">
        <v>0.28299999999999997</v>
      </c>
      <c r="N75" s="154">
        <v>0.35199999999999998</v>
      </c>
      <c r="O75" s="154">
        <v>9.7000000000000003E-2</v>
      </c>
      <c r="P75" s="154">
        <v>0.14499999999999999</v>
      </c>
      <c r="R75" s="155">
        <v>2.2999999999999998</v>
      </c>
      <c r="S75" s="155">
        <v>34.1</v>
      </c>
      <c r="T75" s="155">
        <v>20.2</v>
      </c>
      <c r="U75" s="155">
        <v>7.3</v>
      </c>
      <c r="V75" s="155"/>
      <c r="W75" s="155">
        <v>1.3</v>
      </c>
      <c r="X75" s="155">
        <v>3.2</v>
      </c>
      <c r="Y75" s="155">
        <v>30.7</v>
      </c>
      <c r="Z75" s="155">
        <v>37.6</v>
      </c>
      <c r="AA75" s="155">
        <v>17.5</v>
      </c>
      <c r="AB75" s="155">
        <v>22.8</v>
      </c>
      <c r="AC75" s="155">
        <v>5.7</v>
      </c>
      <c r="AD75" s="155">
        <v>8.8000000000000007</v>
      </c>
    </row>
    <row r="76" spans="1:30" x14ac:dyDescent="0.25">
      <c r="A76" s="97" t="s">
        <v>2121</v>
      </c>
      <c r="B76" s="154">
        <v>0.23434535104364326</v>
      </c>
      <c r="C76" s="154">
        <v>0.62903225806451613</v>
      </c>
      <c r="D76" s="154">
        <v>5.218216318785579E-2</v>
      </c>
      <c r="E76" s="154">
        <v>8.4440227703984821E-2</v>
      </c>
      <c r="F76" s="154">
        <v>1</v>
      </c>
      <c r="G76" s="144">
        <v>1054</v>
      </c>
      <c r="H76" s="144"/>
      <c r="I76" s="154">
        <v>0.21</v>
      </c>
      <c r="J76" s="154">
        <v>0.26100000000000001</v>
      </c>
      <c r="K76" s="154">
        <v>0.59899999999999998</v>
      </c>
      <c r="L76" s="154">
        <v>0.65800000000000003</v>
      </c>
      <c r="M76" s="154">
        <v>0.04</v>
      </c>
      <c r="N76" s="154">
        <v>6.7000000000000004E-2</v>
      </c>
      <c r="O76" s="154">
        <v>6.9000000000000006E-2</v>
      </c>
      <c r="P76" s="154">
        <v>0.10299999999999999</v>
      </c>
      <c r="R76" s="155">
        <v>38.200000000000003</v>
      </c>
      <c r="S76" s="155">
        <v>85.5</v>
      </c>
      <c r="T76" s="155">
        <v>8.6</v>
      </c>
      <c r="U76" s="155">
        <v>10.4</v>
      </c>
      <c r="V76" s="155"/>
      <c r="W76" s="155">
        <v>33.5</v>
      </c>
      <c r="X76" s="155">
        <v>43</v>
      </c>
      <c r="Y76" s="155">
        <v>79</v>
      </c>
      <c r="Z76" s="155">
        <v>92</v>
      </c>
      <c r="AA76" s="155">
        <v>6.3</v>
      </c>
      <c r="AB76" s="155">
        <v>10.8</v>
      </c>
      <c r="AC76" s="155">
        <v>8.1999999999999993</v>
      </c>
      <c r="AD76" s="155">
        <v>12.6</v>
      </c>
    </row>
    <row r="77" spans="1:30" x14ac:dyDescent="0.25">
      <c r="A77" s="97" t="s">
        <v>2122</v>
      </c>
      <c r="B77" s="154" t="s">
        <v>162</v>
      </c>
      <c r="C77" s="154">
        <v>0.44817658349328215</v>
      </c>
      <c r="D77" s="154">
        <v>0.45201535508637236</v>
      </c>
      <c r="E77" s="154">
        <v>9.9808061420345484E-2</v>
      </c>
      <c r="F77" s="154">
        <v>1</v>
      </c>
      <c r="G77" s="144">
        <v>1042</v>
      </c>
      <c r="H77" s="144"/>
      <c r="I77" s="154" t="s">
        <v>162</v>
      </c>
      <c r="J77" s="154" t="s">
        <v>162</v>
      </c>
      <c r="K77" s="154">
        <v>0.41799999999999998</v>
      </c>
      <c r="L77" s="154">
        <v>0.47899999999999998</v>
      </c>
      <c r="M77" s="154">
        <v>0.42199999999999999</v>
      </c>
      <c r="N77" s="154">
        <v>0.48199999999999998</v>
      </c>
      <c r="O77" s="154">
        <v>8.3000000000000004E-2</v>
      </c>
      <c r="P77" s="154">
        <v>0.12</v>
      </c>
      <c r="R77" s="155" t="s">
        <v>162</v>
      </c>
      <c r="S77" s="155">
        <v>44.3</v>
      </c>
      <c r="T77" s="155">
        <v>44.8</v>
      </c>
      <c r="U77" s="155">
        <v>9.9</v>
      </c>
      <c r="V77" s="155"/>
      <c r="W77" s="155" t="s">
        <v>162</v>
      </c>
      <c r="X77" s="155" t="s">
        <v>162</v>
      </c>
      <c r="Y77" s="155">
        <v>40.299999999999997</v>
      </c>
      <c r="Z77" s="155">
        <v>48.3</v>
      </c>
      <c r="AA77" s="155">
        <v>40.799999999999997</v>
      </c>
      <c r="AB77" s="155">
        <v>48.9</v>
      </c>
      <c r="AC77" s="155">
        <v>8</v>
      </c>
      <c r="AD77" s="155">
        <v>11.9</v>
      </c>
    </row>
    <row r="78" spans="1:30" x14ac:dyDescent="0.25">
      <c r="A78" s="97" t="s">
        <v>2123</v>
      </c>
      <c r="B78" s="154" t="s">
        <v>162</v>
      </c>
      <c r="C78" s="154">
        <v>0.78421052631578947</v>
      </c>
      <c r="D78" s="154">
        <v>0.12</v>
      </c>
      <c r="E78" s="154">
        <v>9.5789473684210522E-2</v>
      </c>
      <c r="F78" s="154">
        <v>1</v>
      </c>
      <c r="G78" s="144">
        <v>950</v>
      </c>
      <c r="H78" s="144"/>
      <c r="I78" s="154" t="s">
        <v>162</v>
      </c>
      <c r="J78" s="154" t="s">
        <v>162</v>
      </c>
      <c r="K78" s="154">
        <v>0.75700000000000001</v>
      </c>
      <c r="L78" s="154">
        <v>0.80900000000000005</v>
      </c>
      <c r="M78" s="154">
        <v>0.10100000000000001</v>
      </c>
      <c r="N78" s="154">
        <v>0.14199999999999999</v>
      </c>
      <c r="O78" s="154">
        <v>7.9000000000000001E-2</v>
      </c>
      <c r="P78" s="154">
        <v>0.11600000000000001</v>
      </c>
      <c r="R78" s="155" t="s">
        <v>162</v>
      </c>
      <c r="S78" s="155">
        <v>152.69999999999999</v>
      </c>
      <c r="T78" s="155">
        <v>28.2</v>
      </c>
      <c r="U78" s="155">
        <v>19</v>
      </c>
      <c r="V78" s="155"/>
      <c r="W78" s="155" t="s">
        <v>162</v>
      </c>
      <c r="X78" s="155" t="s">
        <v>162</v>
      </c>
      <c r="Y78" s="155">
        <v>141.69999999999999</v>
      </c>
      <c r="Z78" s="155">
        <v>163.6</v>
      </c>
      <c r="AA78" s="155">
        <v>23</v>
      </c>
      <c r="AB78" s="155">
        <v>33.4</v>
      </c>
      <c r="AC78" s="155">
        <v>15.1</v>
      </c>
      <c r="AD78" s="155">
        <v>22.9</v>
      </c>
    </row>
    <row r="79" spans="1:30" x14ac:dyDescent="0.25">
      <c r="A79" s="97" t="s">
        <v>2124</v>
      </c>
      <c r="B79" s="154">
        <v>3.7868162692847124E-2</v>
      </c>
      <c r="C79" s="154">
        <v>0.56718092566619915</v>
      </c>
      <c r="D79" s="154">
        <v>0.26129032258064516</v>
      </c>
      <c r="E79" s="154">
        <v>0.13366058906030856</v>
      </c>
      <c r="F79" s="154">
        <v>0.99999999999999989</v>
      </c>
      <c r="G79" s="144">
        <v>7130</v>
      </c>
      <c r="H79" s="144"/>
      <c r="I79" s="154">
        <v>3.4000000000000002E-2</v>
      </c>
      <c r="J79" s="154">
        <v>4.2999999999999997E-2</v>
      </c>
      <c r="K79" s="154">
        <v>0.55600000000000005</v>
      </c>
      <c r="L79" s="154">
        <v>0.57899999999999996</v>
      </c>
      <c r="M79" s="154">
        <v>0.251</v>
      </c>
      <c r="N79" s="154">
        <v>0.27200000000000002</v>
      </c>
      <c r="O79" s="154">
        <v>0.126</v>
      </c>
      <c r="P79" s="154">
        <v>0.14199999999999999</v>
      </c>
      <c r="R79" s="155" t="s">
        <v>162</v>
      </c>
      <c r="S79" s="155" t="s">
        <v>162</v>
      </c>
      <c r="T79" s="155" t="s">
        <v>162</v>
      </c>
      <c r="U79" s="155" t="s">
        <v>162</v>
      </c>
      <c r="V79" s="155"/>
      <c r="W79" s="155" t="s">
        <v>162</v>
      </c>
      <c r="X79" s="155" t="s">
        <v>162</v>
      </c>
      <c r="Y79" s="155" t="s">
        <v>162</v>
      </c>
      <c r="Z79" s="155" t="s">
        <v>162</v>
      </c>
      <c r="AA79" s="155" t="s">
        <v>162</v>
      </c>
      <c r="AB79" s="155" t="s">
        <v>162</v>
      </c>
      <c r="AC79" s="155" t="s">
        <v>162</v>
      </c>
      <c r="AD79" s="155" t="s">
        <v>162</v>
      </c>
    </row>
    <row r="80" spans="1:30" x14ac:dyDescent="0.25">
      <c r="A80" s="97" t="s">
        <v>2125</v>
      </c>
      <c r="B80" s="154">
        <v>6.3253012048192767E-2</v>
      </c>
      <c r="C80" s="154">
        <v>0.58835341365461846</v>
      </c>
      <c r="D80" s="154">
        <v>0.23895582329317269</v>
      </c>
      <c r="E80" s="154">
        <v>0.10943775100401607</v>
      </c>
      <c r="F80" s="154">
        <v>1</v>
      </c>
      <c r="G80" s="144">
        <v>996</v>
      </c>
      <c r="H80" s="144"/>
      <c r="I80" s="154">
        <v>0.05</v>
      </c>
      <c r="J80" s="154">
        <v>0.08</v>
      </c>
      <c r="K80" s="154">
        <v>0.55800000000000005</v>
      </c>
      <c r="L80" s="154">
        <v>0.61899999999999999</v>
      </c>
      <c r="M80" s="154">
        <v>0.214</v>
      </c>
      <c r="N80" s="154">
        <v>0.26600000000000001</v>
      </c>
      <c r="O80" s="154">
        <v>9.1999999999999998E-2</v>
      </c>
      <c r="P80" s="154">
        <v>0.13</v>
      </c>
      <c r="R80" s="155">
        <v>5.7</v>
      </c>
      <c r="S80" s="155">
        <v>51</v>
      </c>
      <c r="T80" s="155">
        <v>20.6</v>
      </c>
      <c r="U80" s="155">
        <v>9.5</v>
      </c>
      <c r="V80" s="155"/>
      <c r="W80" s="155">
        <v>4.3</v>
      </c>
      <c r="X80" s="155">
        <v>7.1</v>
      </c>
      <c r="Y80" s="155">
        <v>46.8</v>
      </c>
      <c r="Z80" s="155">
        <v>55.1</v>
      </c>
      <c r="AA80" s="155">
        <v>18</v>
      </c>
      <c r="AB80" s="155">
        <v>23.2</v>
      </c>
      <c r="AC80" s="155">
        <v>7.7</v>
      </c>
      <c r="AD80" s="155">
        <v>11.2</v>
      </c>
    </row>
    <row r="81" spans="1:30" x14ac:dyDescent="0.25">
      <c r="A81" s="97" t="s">
        <v>2126</v>
      </c>
      <c r="B81" s="154">
        <v>0.25855130784708247</v>
      </c>
      <c r="C81" s="154">
        <v>0.63883299798792759</v>
      </c>
      <c r="D81" s="154">
        <v>6.8410462776659964E-2</v>
      </c>
      <c r="E81" s="154">
        <v>3.4205231388329982E-2</v>
      </c>
      <c r="F81" s="154">
        <v>1</v>
      </c>
      <c r="G81" s="144">
        <v>994</v>
      </c>
      <c r="H81" s="144"/>
      <c r="I81" s="154">
        <v>0.23200000000000001</v>
      </c>
      <c r="J81" s="154">
        <v>0.28699999999999998</v>
      </c>
      <c r="K81" s="154">
        <v>0.60799999999999998</v>
      </c>
      <c r="L81" s="154">
        <v>0.66800000000000004</v>
      </c>
      <c r="M81" s="154">
        <v>5.3999999999999999E-2</v>
      </c>
      <c r="N81" s="154">
        <v>8.5999999999999993E-2</v>
      </c>
      <c r="O81" s="154">
        <v>2.5000000000000001E-2</v>
      </c>
      <c r="P81" s="154">
        <v>4.7E-2</v>
      </c>
      <c r="R81" s="155">
        <v>42.9</v>
      </c>
      <c r="S81" s="155">
        <v>99.1</v>
      </c>
      <c r="T81" s="155">
        <v>10</v>
      </c>
      <c r="U81" s="155">
        <v>5.3</v>
      </c>
      <c r="V81" s="155"/>
      <c r="W81" s="155">
        <v>37.700000000000003</v>
      </c>
      <c r="X81" s="155">
        <v>48.2</v>
      </c>
      <c r="Y81" s="155">
        <v>91.4</v>
      </c>
      <c r="Z81" s="155">
        <v>106.8</v>
      </c>
      <c r="AA81" s="155">
        <v>7.6</v>
      </c>
      <c r="AB81" s="155">
        <v>12.3</v>
      </c>
      <c r="AC81" s="155">
        <v>3.5</v>
      </c>
      <c r="AD81" s="155">
        <v>7.1</v>
      </c>
    </row>
    <row r="82" spans="1:30" x14ac:dyDescent="0.25">
      <c r="A82" s="97" t="s">
        <v>2127</v>
      </c>
      <c r="B82" s="154" t="s">
        <v>162</v>
      </c>
      <c r="C82" s="154">
        <v>0.4801880456682337</v>
      </c>
      <c r="D82" s="154">
        <v>0.42041638683680321</v>
      </c>
      <c r="E82" s="154">
        <v>9.9395567494963061E-2</v>
      </c>
      <c r="F82" s="154">
        <v>0.99999999999999989</v>
      </c>
      <c r="G82" s="144">
        <v>1489</v>
      </c>
      <c r="H82" s="144"/>
      <c r="I82" s="154" t="s">
        <v>162</v>
      </c>
      <c r="J82" s="154" t="s">
        <v>162</v>
      </c>
      <c r="K82" s="154">
        <v>0.45500000000000002</v>
      </c>
      <c r="L82" s="154">
        <v>0.50600000000000001</v>
      </c>
      <c r="M82" s="154">
        <v>0.39600000000000002</v>
      </c>
      <c r="N82" s="154">
        <v>0.44600000000000001</v>
      </c>
      <c r="O82" s="154">
        <v>8.5000000000000006E-2</v>
      </c>
      <c r="P82" s="154">
        <v>0.11600000000000001</v>
      </c>
      <c r="R82" s="155" t="s">
        <v>162</v>
      </c>
      <c r="S82" s="155">
        <v>62.7</v>
      </c>
      <c r="T82" s="155">
        <v>54.4</v>
      </c>
      <c r="U82" s="155">
        <v>12.9</v>
      </c>
      <c r="V82" s="155"/>
      <c r="W82" s="155" t="s">
        <v>162</v>
      </c>
      <c r="X82" s="155" t="s">
        <v>162</v>
      </c>
      <c r="Y82" s="155">
        <v>58.1</v>
      </c>
      <c r="Z82" s="155">
        <v>67.3</v>
      </c>
      <c r="AA82" s="155">
        <v>50.1</v>
      </c>
      <c r="AB82" s="155">
        <v>58.7</v>
      </c>
      <c r="AC82" s="155">
        <v>10.9</v>
      </c>
      <c r="AD82" s="155">
        <v>15</v>
      </c>
    </row>
    <row r="83" spans="1:30" x14ac:dyDescent="0.25">
      <c r="A83" s="97" t="s">
        <v>2128</v>
      </c>
      <c r="B83" s="154" t="s">
        <v>162</v>
      </c>
      <c r="C83" s="154">
        <v>0.75248933143669983</v>
      </c>
      <c r="D83" s="154">
        <v>9.388335704125178E-2</v>
      </c>
      <c r="E83" s="154">
        <v>0.15362731152204837</v>
      </c>
      <c r="F83" s="154">
        <v>1</v>
      </c>
      <c r="G83" s="144">
        <v>703</v>
      </c>
      <c r="H83" s="144"/>
      <c r="I83" s="154" t="s">
        <v>162</v>
      </c>
      <c r="J83" s="154" t="s">
        <v>162</v>
      </c>
      <c r="K83" s="154">
        <v>0.71899999999999997</v>
      </c>
      <c r="L83" s="154">
        <v>0.78300000000000003</v>
      </c>
      <c r="M83" s="154">
        <v>7.3999999999999996E-2</v>
      </c>
      <c r="N83" s="154">
        <v>0.11799999999999999</v>
      </c>
      <c r="O83" s="154">
        <v>0.129</v>
      </c>
      <c r="P83" s="154">
        <v>0.182</v>
      </c>
      <c r="R83" s="155" t="s">
        <v>162</v>
      </c>
      <c r="S83" s="155">
        <v>106.7</v>
      </c>
      <c r="T83" s="155">
        <v>15.1</v>
      </c>
      <c r="U83" s="155">
        <v>21.8</v>
      </c>
      <c r="V83" s="155"/>
      <c r="W83" s="155" t="s">
        <v>162</v>
      </c>
      <c r="X83" s="155" t="s">
        <v>162</v>
      </c>
      <c r="Y83" s="155">
        <v>97.6</v>
      </c>
      <c r="Z83" s="155">
        <v>115.8</v>
      </c>
      <c r="AA83" s="155">
        <v>11.4</v>
      </c>
      <c r="AB83" s="155">
        <v>18.7</v>
      </c>
      <c r="AC83" s="155">
        <v>17.7</v>
      </c>
      <c r="AD83" s="155">
        <v>25.9</v>
      </c>
    </row>
    <row r="84" spans="1:30" x14ac:dyDescent="0.25">
      <c r="A84" s="97" t="s">
        <v>2129</v>
      </c>
      <c r="B84" s="154">
        <v>4.5090048639411066E-2</v>
      </c>
      <c r="C84" s="154">
        <v>0.56066780596818722</v>
      </c>
      <c r="D84" s="154">
        <v>0.27027737610095964</v>
      </c>
      <c r="E84" s="154">
        <v>0.1239647692914421</v>
      </c>
      <c r="F84" s="154">
        <v>1</v>
      </c>
      <c r="G84" s="144">
        <v>7607</v>
      </c>
      <c r="H84" s="144"/>
      <c r="I84" s="154">
        <v>4.1000000000000002E-2</v>
      </c>
      <c r="J84" s="154">
        <v>0.05</v>
      </c>
      <c r="K84" s="154">
        <v>0.54900000000000004</v>
      </c>
      <c r="L84" s="154">
        <v>0.57199999999999995</v>
      </c>
      <c r="M84" s="154">
        <v>0.26</v>
      </c>
      <c r="N84" s="154">
        <v>0.28000000000000003</v>
      </c>
      <c r="O84" s="154">
        <v>0.11700000000000001</v>
      </c>
      <c r="P84" s="154">
        <v>0.13200000000000001</v>
      </c>
      <c r="R84" s="155" t="s">
        <v>162</v>
      </c>
      <c r="S84" s="155" t="s">
        <v>162</v>
      </c>
      <c r="T84" s="155" t="s">
        <v>162</v>
      </c>
      <c r="U84" s="155" t="s">
        <v>162</v>
      </c>
      <c r="V84" s="155"/>
      <c r="W84" s="155" t="s">
        <v>162</v>
      </c>
      <c r="X84" s="155" t="s">
        <v>162</v>
      </c>
      <c r="Y84" s="155" t="s">
        <v>162</v>
      </c>
      <c r="Z84" s="155" t="s">
        <v>162</v>
      </c>
      <c r="AA84" s="155" t="s">
        <v>162</v>
      </c>
      <c r="AB84" s="155" t="s">
        <v>162</v>
      </c>
      <c r="AC84" s="155" t="s">
        <v>162</v>
      </c>
      <c r="AD84" s="155" t="s">
        <v>162</v>
      </c>
    </row>
    <row r="85" spans="1:30" x14ac:dyDescent="0.25">
      <c r="A85" s="97" t="s">
        <v>2130</v>
      </c>
      <c r="B85" s="154">
        <v>5.8379466532460997E-2</v>
      </c>
      <c r="C85" s="154">
        <v>0.57322596879718168</v>
      </c>
      <c r="D85" s="154">
        <v>0.22395571212883744</v>
      </c>
      <c r="E85" s="154">
        <v>0.14443885254151989</v>
      </c>
      <c r="F85" s="154">
        <v>1</v>
      </c>
      <c r="G85" s="144">
        <v>1987</v>
      </c>
      <c r="H85" s="144"/>
      <c r="I85" s="154">
        <v>4.9000000000000002E-2</v>
      </c>
      <c r="J85" s="154">
        <v>7.0000000000000007E-2</v>
      </c>
      <c r="K85" s="154">
        <v>0.55100000000000005</v>
      </c>
      <c r="L85" s="154">
        <v>0.59499999999999997</v>
      </c>
      <c r="M85" s="154">
        <v>0.20599999999999999</v>
      </c>
      <c r="N85" s="154">
        <v>0.24299999999999999</v>
      </c>
      <c r="O85" s="154">
        <v>0.13</v>
      </c>
      <c r="P85" s="154">
        <v>0.161</v>
      </c>
      <c r="R85" s="155">
        <v>4.4000000000000004</v>
      </c>
      <c r="S85" s="155">
        <v>43.4</v>
      </c>
      <c r="T85" s="155">
        <v>16.5</v>
      </c>
      <c r="U85" s="155">
        <v>10.9</v>
      </c>
      <c r="V85" s="155"/>
      <c r="W85" s="155">
        <v>3.6</v>
      </c>
      <c r="X85" s="155">
        <v>5.2</v>
      </c>
      <c r="Y85" s="155">
        <v>40.9</v>
      </c>
      <c r="Z85" s="155">
        <v>45.9</v>
      </c>
      <c r="AA85" s="155">
        <v>15</v>
      </c>
      <c r="AB85" s="155">
        <v>18.100000000000001</v>
      </c>
      <c r="AC85" s="155">
        <v>9.6</v>
      </c>
      <c r="AD85" s="155">
        <v>12.2</v>
      </c>
    </row>
    <row r="86" spans="1:30" x14ac:dyDescent="0.25">
      <c r="A86" s="97" t="s">
        <v>2131</v>
      </c>
      <c r="B86" s="154">
        <v>0.31531933899062081</v>
      </c>
      <c r="C86" s="154">
        <v>0.59624832514515413</v>
      </c>
      <c r="D86" s="154">
        <v>2.7690933452434122E-2</v>
      </c>
      <c r="E86" s="154">
        <v>6.0741402411790976E-2</v>
      </c>
      <c r="F86" s="154">
        <v>1</v>
      </c>
      <c r="G86" s="144">
        <v>2239</v>
      </c>
      <c r="H86" s="144"/>
      <c r="I86" s="154">
        <v>0.29599999999999999</v>
      </c>
      <c r="J86" s="154">
        <v>0.33500000000000002</v>
      </c>
      <c r="K86" s="154">
        <v>0.57599999999999996</v>
      </c>
      <c r="L86" s="154">
        <v>0.61599999999999999</v>
      </c>
      <c r="M86" s="154">
        <v>2.1999999999999999E-2</v>
      </c>
      <c r="N86" s="154">
        <v>3.5000000000000003E-2</v>
      </c>
      <c r="O86" s="154">
        <v>5.1999999999999998E-2</v>
      </c>
      <c r="P86" s="154">
        <v>7.0999999999999994E-2</v>
      </c>
      <c r="R86" s="155">
        <v>53.5</v>
      </c>
      <c r="S86" s="155">
        <v>96.2</v>
      </c>
      <c r="T86" s="155">
        <v>3.9</v>
      </c>
      <c r="U86" s="155">
        <v>10</v>
      </c>
      <c r="V86" s="155"/>
      <c r="W86" s="155">
        <v>49.6</v>
      </c>
      <c r="X86" s="155">
        <v>57.4</v>
      </c>
      <c r="Y86" s="155">
        <v>91</v>
      </c>
      <c r="Z86" s="155">
        <v>101.3</v>
      </c>
      <c r="AA86" s="155">
        <v>3</v>
      </c>
      <c r="AB86" s="155">
        <v>4.9000000000000004</v>
      </c>
      <c r="AC86" s="155">
        <v>8.3000000000000007</v>
      </c>
      <c r="AD86" s="155">
        <v>11.7</v>
      </c>
    </row>
    <row r="87" spans="1:30" x14ac:dyDescent="0.25">
      <c r="A87" s="97" t="s">
        <v>2132</v>
      </c>
      <c r="B87" s="154" t="s">
        <v>162</v>
      </c>
      <c r="C87" s="154">
        <v>0.48051948051948051</v>
      </c>
      <c r="D87" s="154">
        <v>0.41276115189158669</v>
      </c>
      <c r="E87" s="154">
        <v>0.1067193675889328</v>
      </c>
      <c r="F87" s="154">
        <v>1</v>
      </c>
      <c r="G87" s="144">
        <v>1771</v>
      </c>
      <c r="H87" s="144"/>
      <c r="I87" s="154" t="s">
        <v>162</v>
      </c>
      <c r="J87" s="154" t="s">
        <v>162</v>
      </c>
      <c r="K87" s="154">
        <v>0.45700000000000002</v>
      </c>
      <c r="L87" s="154">
        <v>0.504</v>
      </c>
      <c r="M87" s="154">
        <v>0.39</v>
      </c>
      <c r="N87" s="154">
        <v>0.436</v>
      </c>
      <c r="O87" s="154">
        <v>9.2999999999999999E-2</v>
      </c>
      <c r="P87" s="154">
        <v>0.122</v>
      </c>
      <c r="R87" s="155" t="s">
        <v>162</v>
      </c>
      <c r="S87" s="155">
        <v>32.6</v>
      </c>
      <c r="T87" s="155">
        <v>27.6</v>
      </c>
      <c r="U87" s="155">
        <v>7.2</v>
      </c>
      <c r="V87" s="155"/>
      <c r="W87" s="155" t="s">
        <v>162</v>
      </c>
      <c r="X87" s="155" t="s">
        <v>162</v>
      </c>
      <c r="Y87" s="155">
        <v>30.4</v>
      </c>
      <c r="Z87" s="155">
        <v>34.799999999999997</v>
      </c>
      <c r="AA87" s="155">
        <v>25.6</v>
      </c>
      <c r="AB87" s="155">
        <v>29.6</v>
      </c>
      <c r="AC87" s="155">
        <v>6.1</v>
      </c>
      <c r="AD87" s="155">
        <v>8.1999999999999993</v>
      </c>
    </row>
    <row r="88" spans="1:30" x14ac:dyDescent="0.25">
      <c r="A88" s="97" t="s">
        <v>2133</v>
      </c>
      <c r="B88" s="154" t="s">
        <v>162</v>
      </c>
      <c r="C88" s="154">
        <v>0.69718670076726341</v>
      </c>
      <c r="D88" s="154">
        <v>7.1099744245524302E-2</v>
      </c>
      <c r="E88" s="154">
        <v>0.23171355498721227</v>
      </c>
      <c r="F88" s="154">
        <v>1</v>
      </c>
      <c r="G88" s="144">
        <v>1955</v>
      </c>
      <c r="H88" s="144"/>
      <c r="I88" s="154" t="s">
        <v>162</v>
      </c>
      <c r="J88" s="154" t="s">
        <v>162</v>
      </c>
      <c r="K88" s="154">
        <v>0.67600000000000005</v>
      </c>
      <c r="L88" s="154">
        <v>0.71699999999999997</v>
      </c>
      <c r="M88" s="154">
        <v>6.0999999999999999E-2</v>
      </c>
      <c r="N88" s="154">
        <v>8.3000000000000004E-2</v>
      </c>
      <c r="O88" s="154">
        <v>0.214</v>
      </c>
      <c r="P88" s="154">
        <v>0.251</v>
      </c>
      <c r="R88" s="155" t="s">
        <v>162</v>
      </c>
      <c r="S88" s="155">
        <v>116.1</v>
      </c>
      <c r="T88" s="155">
        <v>12.8</v>
      </c>
      <c r="U88" s="155">
        <v>38.6</v>
      </c>
      <c r="V88" s="155"/>
      <c r="W88" s="155" t="s">
        <v>162</v>
      </c>
      <c r="X88" s="155" t="s">
        <v>162</v>
      </c>
      <c r="Y88" s="155">
        <v>109.9</v>
      </c>
      <c r="Z88" s="155">
        <v>122.3</v>
      </c>
      <c r="AA88" s="155">
        <v>10.6</v>
      </c>
      <c r="AB88" s="155">
        <v>14.9</v>
      </c>
      <c r="AC88" s="155">
        <v>35.1</v>
      </c>
      <c r="AD88" s="155">
        <v>42.2</v>
      </c>
    </row>
    <row r="89" spans="1:30" x14ac:dyDescent="0.25">
      <c r="A89" s="97" t="s">
        <v>2134</v>
      </c>
      <c r="B89" s="154">
        <v>5.5352757682352163E-2</v>
      </c>
      <c r="C89" s="154">
        <v>0.56003185770226327</v>
      </c>
      <c r="D89" s="154">
        <v>0.22585783500365036</v>
      </c>
      <c r="E89" s="154">
        <v>0.15875754961173424</v>
      </c>
      <c r="F89" s="154">
        <v>1</v>
      </c>
      <c r="G89" s="144">
        <v>15067</v>
      </c>
      <c r="H89" s="144"/>
      <c r="I89" s="154">
        <v>5.1999999999999998E-2</v>
      </c>
      <c r="J89" s="154">
        <v>5.8999999999999997E-2</v>
      </c>
      <c r="K89" s="154">
        <v>0.55200000000000005</v>
      </c>
      <c r="L89" s="154">
        <v>0.56799999999999995</v>
      </c>
      <c r="M89" s="154">
        <v>0.219</v>
      </c>
      <c r="N89" s="154">
        <v>0.23300000000000001</v>
      </c>
      <c r="O89" s="154">
        <v>0.153</v>
      </c>
      <c r="P89" s="154">
        <v>0.16500000000000001</v>
      </c>
      <c r="R89" s="155" t="s">
        <v>162</v>
      </c>
      <c r="S89" s="155" t="s">
        <v>162</v>
      </c>
      <c r="T89" s="155" t="s">
        <v>162</v>
      </c>
      <c r="U89" s="155" t="s">
        <v>162</v>
      </c>
      <c r="V89" s="155"/>
      <c r="W89" s="155" t="s">
        <v>162</v>
      </c>
      <c r="X89" s="155" t="s">
        <v>162</v>
      </c>
      <c r="Y89" s="155" t="s">
        <v>162</v>
      </c>
      <c r="Z89" s="155" t="s">
        <v>162</v>
      </c>
      <c r="AA89" s="155" t="s">
        <v>162</v>
      </c>
      <c r="AB89" s="155" t="s">
        <v>162</v>
      </c>
      <c r="AC89" s="155" t="s">
        <v>162</v>
      </c>
      <c r="AD89" s="155" t="s">
        <v>162</v>
      </c>
    </row>
    <row r="90" spans="1:30" x14ac:dyDescent="0.25">
      <c r="A90" s="97" t="s">
        <v>2135</v>
      </c>
      <c r="B90" s="154">
        <v>3.7401574803149609E-2</v>
      </c>
      <c r="C90" s="154">
        <v>0.53740157480314965</v>
      </c>
      <c r="D90" s="154">
        <v>0.29527559055118108</v>
      </c>
      <c r="E90" s="154">
        <v>0.12992125984251968</v>
      </c>
      <c r="F90" s="154">
        <v>1</v>
      </c>
      <c r="G90" s="144">
        <v>508</v>
      </c>
      <c r="H90" s="144"/>
      <c r="I90" s="154">
        <v>2.4E-2</v>
      </c>
      <c r="J90" s="154">
        <v>5.8000000000000003E-2</v>
      </c>
      <c r="K90" s="154">
        <v>0.49399999999999999</v>
      </c>
      <c r="L90" s="154">
        <v>0.57999999999999996</v>
      </c>
      <c r="M90" s="154">
        <v>0.25700000000000001</v>
      </c>
      <c r="N90" s="154">
        <v>0.33600000000000002</v>
      </c>
      <c r="O90" s="154">
        <v>0.10299999999999999</v>
      </c>
      <c r="P90" s="154">
        <v>0.16200000000000001</v>
      </c>
      <c r="R90" s="155">
        <v>3.2</v>
      </c>
      <c r="S90" s="155">
        <v>42.7</v>
      </c>
      <c r="T90" s="155">
        <v>23.7</v>
      </c>
      <c r="U90" s="155">
        <v>9.5</v>
      </c>
      <c r="V90" s="155"/>
      <c r="W90" s="155">
        <v>1.8</v>
      </c>
      <c r="X90" s="155">
        <v>4.7</v>
      </c>
      <c r="Y90" s="155">
        <v>37.6</v>
      </c>
      <c r="Z90" s="155">
        <v>47.8</v>
      </c>
      <c r="AA90" s="155">
        <v>19.899999999999999</v>
      </c>
      <c r="AB90" s="155">
        <v>27.5</v>
      </c>
      <c r="AC90" s="155">
        <v>7.2</v>
      </c>
      <c r="AD90" s="155">
        <v>11.8</v>
      </c>
    </row>
    <row r="91" spans="1:30" x14ac:dyDescent="0.25">
      <c r="A91" s="97" t="s">
        <v>2136</v>
      </c>
      <c r="B91" s="154">
        <v>0.23839009287925697</v>
      </c>
      <c r="C91" s="154">
        <v>0.67182662538699689</v>
      </c>
      <c r="D91" s="154">
        <v>4.6439628482972138E-2</v>
      </c>
      <c r="E91" s="154">
        <v>4.3343653250773995E-2</v>
      </c>
      <c r="F91" s="154">
        <v>1</v>
      </c>
      <c r="G91" s="144">
        <v>646</v>
      </c>
      <c r="H91" s="144"/>
      <c r="I91" s="154">
        <v>0.20699999999999999</v>
      </c>
      <c r="J91" s="154">
        <v>0.27300000000000002</v>
      </c>
      <c r="K91" s="154">
        <v>0.63500000000000001</v>
      </c>
      <c r="L91" s="154">
        <v>0.70699999999999996</v>
      </c>
      <c r="M91" s="154">
        <v>3.3000000000000002E-2</v>
      </c>
      <c r="N91" s="154">
        <v>6.6000000000000003E-2</v>
      </c>
      <c r="O91" s="154">
        <v>0.03</v>
      </c>
      <c r="P91" s="154">
        <v>6.2E-2</v>
      </c>
      <c r="R91" s="155">
        <v>46.2</v>
      </c>
      <c r="S91" s="155">
        <v>108.4</v>
      </c>
      <c r="T91" s="155">
        <v>8.8000000000000007</v>
      </c>
      <c r="U91" s="155">
        <v>7.1</v>
      </c>
      <c r="V91" s="155"/>
      <c r="W91" s="155">
        <v>38.9</v>
      </c>
      <c r="X91" s="155">
        <v>53.5</v>
      </c>
      <c r="Y91" s="155">
        <v>98.2</v>
      </c>
      <c r="Z91" s="155">
        <v>118.6</v>
      </c>
      <c r="AA91" s="155">
        <v>5.7</v>
      </c>
      <c r="AB91" s="155">
        <v>12</v>
      </c>
      <c r="AC91" s="155">
        <v>4.5</v>
      </c>
      <c r="AD91" s="155">
        <v>9.6999999999999993</v>
      </c>
    </row>
    <row r="92" spans="1:30" x14ac:dyDescent="0.25">
      <c r="A92" s="97" t="s">
        <v>2137</v>
      </c>
      <c r="B92" s="154" t="s">
        <v>162</v>
      </c>
      <c r="C92" s="154">
        <v>0.40324963072378139</v>
      </c>
      <c r="D92" s="154">
        <v>0.48301329394386999</v>
      </c>
      <c r="E92" s="154">
        <v>0.1137370753323486</v>
      </c>
      <c r="F92" s="154">
        <v>1</v>
      </c>
      <c r="G92" s="144">
        <v>677</v>
      </c>
      <c r="H92" s="144"/>
      <c r="I92" s="154" t="s">
        <v>162</v>
      </c>
      <c r="J92" s="154" t="s">
        <v>162</v>
      </c>
      <c r="K92" s="154">
        <v>0.36699999999999999</v>
      </c>
      <c r="L92" s="154">
        <v>0.441</v>
      </c>
      <c r="M92" s="154">
        <v>0.44600000000000001</v>
      </c>
      <c r="N92" s="154">
        <v>0.52100000000000002</v>
      </c>
      <c r="O92" s="154">
        <v>9.1999999999999998E-2</v>
      </c>
      <c r="P92" s="154">
        <v>0.14000000000000001</v>
      </c>
      <c r="R92" s="155" t="s">
        <v>162</v>
      </c>
      <c r="S92" s="155">
        <v>45</v>
      </c>
      <c r="T92" s="155">
        <v>54.3</v>
      </c>
      <c r="U92" s="155">
        <v>11.9</v>
      </c>
      <c r="V92" s="155"/>
      <c r="W92" s="155" t="s">
        <v>162</v>
      </c>
      <c r="X92" s="155" t="s">
        <v>162</v>
      </c>
      <c r="Y92" s="155">
        <v>39.6</v>
      </c>
      <c r="Z92" s="155">
        <v>50.3</v>
      </c>
      <c r="AA92" s="155">
        <v>48.4</v>
      </c>
      <c r="AB92" s="155">
        <v>60.2</v>
      </c>
      <c r="AC92" s="155">
        <v>9.1999999999999993</v>
      </c>
      <c r="AD92" s="155">
        <v>14.5</v>
      </c>
    </row>
    <row r="93" spans="1:30" x14ac:dyDescent="0.25">
      <c r="A93" s="97" t="s">
        <v>2138</v>
      </c>
      <c r="B93" s="154" t="s">
        <v>162</v>
      </c>
      <c r="C93" s="154">
        <v>0.70824053452115809</v>
      </c>
      <c r="D93" s="154">
        <v>0.18040089086859687</v>
      </c>
      <c r="E93" s="154">
        <v>0.111358574610245</v>
      </c>
      <c r="F93" s="154">
        <v>1</v>
      </c>
      <c r="G93" s="144">
        <v>449</v>
      </c>
      <c r="H93" s="144"/>
      <c r="I93" s="154" t="s">
        <v>162</v>
      </c>
      <c r="J93" s="154" t="s">
        <v>162</v>
      </c>
      <c r="K93" s="154">
        <v>0.66500000000000004</v>
      </c>
      <c r="L93" s="154">
        <v>0.748</v>
      </c>
      <c r="M93" s="154">
        <v>0.14799999999999999</v>
      </c>
      <c r="N93" s="154">
        <v>0.219</v>
      </c>
      <c r="O93" s="154">
        <v>8.5000000000000006E-2</v>
      </c>
      <c r="P93" s="154">
        <v>0.14399999999999999</v>
      </c>
      <c r="R93" s="155" t="s">
        <v>162</v>
      </c>
      <c r="S93" s="155">
        <v>113.8</v>
      </c>
      <c r="T93" s="155">
        <v>34.200000000000003</v>
      </c>
      <c r="U93" s="155">
        <v>17.899999999999999</v>
      </c>
      <c r="V93" s="155"/>
      <c r="W93" s="155" t="s">
        <v>162</v>
      </c>
      <c r="X93" s="155" t="s">
        <v>162</v>
      </c>
      <c r="Y93" s="155">
        <v>101.3</v>
      </c>
      <c r="Z93" s="155">
        <v>126.3</v>
      </c>
      <c r="AA93" s="155">
        <v>26.8</v>
      </c>
      <c r="AB93" s="155">
        <v>41.7</v>
      </c>
      <c r="AC93" s="155">
        <v>12.9</v>
      </c>
      <c r="AD93" s="155">
        <v>22.8</v>
      </c>
    </row>
    <row r="94" spans="1:30" x14ac:dyDescent="0.25">
      <c r="A94" s="97" t="s">
        <v>2139</v>
      </c>
      <c r="B94" s="154">
        <v>4.1479820627802692E-2</v>
      </c>
      <c r="C94" s="154">
        <v>0.54461883408071754</v>
      </c>
      <c r="D94" s="154">
        <v>0.29484304932735428</v>
      </c>
      <c r="E94" s="154">
        <v>0.11905829596412557</v>
      </c>
      <c r="F94" s="154">
        <v>1</v>
      </c>
      <c r="G94" s="144">
        <v>4460</v>
      </c>
      <c r="H94" s="144"/>
      <c r="I94" s="154">
        <v>3.5999999999999997E-2</v>
      </c>
      <c r="J94" s="154">
        <v>4.8000000000000001E-2</v>
      </c>
      <c r="K94" s="154">
        <v>0.53</v>
      </c>
      <c r="L94" s="154">
        <v>0.55900000000000005</v>
      </c>
      <c r="M94" s="154">
        <v>0.28199999999999997</v>
      </c>
      <c r="N94" s="154">
        <v>0.308</v>
      </c>
      <c r="O94" s="154">
        <v>0.11</v>
      </c>
      <c r="P94" s="154">
        <v>0.129</v>
      </c>
      <c r="R94" s="155" t="s">
        <v>162</v>
      </c>
      <c r="S94" s="155" t="s">
        <v>162</v>
      </c>
      <c r="T94" s="155" t="s">
        <v>162</v>
      </c>
      <c r="U94" s="155" t="s">
        <v>162</v>
      </c>
      <c r="V94" s="155"/>
      <c r="W94" s="155" t="s">
        <v>162</v>
      </c>
      <c r="X94" s="155" t="s">
        <v>162</v>
      </c>
      <c r="Y94" s="155" t="s">
        <v>162</v>
      </c>
      <c r="Z94" s="155" t="s">
        <v>162</v>
      </c>
      <c r="AA94" s="155" t="s">
        <v>162</v>
      </c>
      <c r="AB94" s="155" t="s">
        <v>162</v>
      </c>
      <c r="AC94" s="155" t="s">
        <v>162</v>
      </c>
      <c r="AD94" s="155" t="s">
        <v>162</v>
      </c>
    </row>
    <row r="95" spans="1:30" x14ac:dyDescent="0.25">
      <c r="A95" s="97" t="s">
        <v>2140</v>
      </c>
      <c r="B95" s="154">
        <v>9.8039215686274508E-2</v>
      </c>
      <c r="C95" s="154">
        <v>0.51441753171856974</v>
      </c>
      <c r="D95" s="154">
        <v>0.22606689734717417</v>
      </c>
      <c r="E95" s="154">
        <v>0.16147635524798154</v>
      </c>
      <c r="F95" s="154">
        <v>0.99999999999999989</v>
      </c>
      <c r="G95" s="144">
        <v>867</v>
      </c>
      <c r="H95" s="144"/>
      <c r="I95" s="154">
        <v>0.08</v>
      </c>
      <c r="J95" s="154">
        <v>0.12</v>
      </c>
      <c r="K95" s="154">
        <v>0.48099999999999998</v>
      </c>
      <c r="L95" s="154">
        <v>0.54800000000000004</v>
      </c>
      <c r="M95" s="154">
        <v>0.19900000000000001</v>
      </c>
      <c r="N95" s="154">
        <v>0.255</v>
      </c>
      <c r="O95" s="154">
        <v>0.13800000000000001</v>
      </c>
      <c r="P95" s="154">
        <v>0.187</v>
      </c>
      <c r="R95" s="155">
        <v>5.9</v>
      </c>
      <c r="S95" s="155">
        <v>33.299999999999997</v>
      </c>
      <c r="T95" s="155">
        <v>15</v>
      </c>
      <c r="U95" s="155">
        <v>10.3</v>
      </c>
      <c r="V95" s="155"/>
      <c r="W95" s="155">
        <v>4.5999999999999996</v>
      </c>
      <c r="X95" s="155">
        <v>7.1</v>
      </c>
      <c r="Y95" s="155">
        <v>30.2</v>
      </c>
      <c r="Z95" s="155">
        <v>36.299999999999997</v>
      </c>
      <c r="AA95" s="155">
        <v>12.9</v>
      </c>
      <c r="AB95" s="155">
        <v>17.100000000000001</v>
      </c>
      <c r="AC95" s="155">
        <v>8.6</v>
      </c>
      <c r="AD95" s="155">
        <v>12</v>
      </c>
    </row>
    <row r="96" spans="1:30" x14ac:dyDescent="0.25">
      <c r="A96" s="97" t="s">
        <v>2141</v>
      </c>
      <c r="B96" s="154">
        <v>0.31345826235093699</v>
      </c>
      <c r="C96" s="154">
        <v>0.60477001703577515</v>
      </c>
      <c r="D96" s="154">
        <v>3.0664395229982964E-2</v>
      </c>
      <c r="E96" s="154">
        <v>5.1107325383304938E-2</v>
      </c>
      <c r="F96" s="154">
        <v>1</v>
      </c>
      <c r="G96" s="144">
        <v>1174</v>
      </c>
      <c r="H96" s="144"/>
      <c r="I96" s="154">
        <v>0.28799999999999998</v>
      </c>
      <c r="J96" s="154">
        <v>0.34100000000000003</v>
      </c>
      <c r="K96" s="154">
        <v>0.57699999999999996</v>
      </c>
      <c r="L96" s="154">
        <v>0.63200000000000001</v>
      </c>
      <c r="M96" s="154">
        <v>2.1999999999999999E-2</v>
      </c>
      <c r="N96" s="154">
        <v>4.2000000000000003E-2</v>
      </c>
      <c r="O96" s="154">
        <v>0.04</v>
      </c>
      <c r="P96" s="154">
        <v>6.5000000000000002E-2</v>
      </c>
      <c r="R96" s="155">
        <v>49.3</v>
      </c>
      <c r="S96" s="155">
        <v>95.3</v>
      </c>
      <c r="T96" s="155">
        <v>4.9000000000000004</v>
      </c>
      <c r="U96" s="155">
        <v>7.9</v>
      </c>
      <c r="V96" s="155"/>
      <c r="W96" s="155">
        <v>44.3</v>
      </c>
      <c r="X96" s="155">
        <v>54.4</v>
      </c>
      <c r="Y96" s="155">
        <v>88.3</v>
      </c>
      <c r="Z96" s="155">
        <v>102.3</v>
      </c>
      <c r="AA96" s="155">
        <v>3.3</v>
      </c>
      <c r="AB96" s="155">
        <v>6.5</v>
      </c>
      <c r="AC96" s="155">
        <v>5.9</v>
      </c>
      <c r="AD96" s="155">
        <v>9.9</v>
      </c>
    </row>
    <row r="97" spans="1:30" x14ac:dyDescent="0.25">
      <c r="A97" s="97" t="s">
        <v>2142</v>
      </c>
      <c r="B97" s="154" t="s">
        <v>162</v>
      </c>
      <c r="C97" s="154">
        <v>0.47019230769230769</v>
      </c>
      <c r="D97" s="154">
        <v>0.35096153846153844</v>
      </c>
      <c r="E97" s="154">
        <v>0.17884615384615385</v>
      </c>
      <c r="F97" s="154">
        <v>1</v>
      </c>
      <c r="G97" s="144">
        <v>1040</v>
      </c>
      <c r="H97" s="144"/>
      <c r="I97" s="154" t="s">
        <v>162</v>
      </c>
      <c r="J97" s="154" t="s">
        <v>162</v>
      </c>
      <c r="K97" s="154">
        <v>0.44</v>
      </c>
      <c r="L97" s="154">
        <v>0.501</v>
      </c>
      <c r="M97" s="154">
        <v>0.32300000000000001</v>
      </c>
      <c r="N97" s="154">
        <v>0.38</v>
      </c>
      <c r="O97" s="154">
        <v>0.157</v>
      </c>
      <c r="P97" s="154">
        <v>0.20300000000000001</v>
      </c>
      <c r="R97" s="155" t="s">
        <v>162</v>
      </c>
      <c r="S97" s="155">
        <v>36.700000000000003</v>
      </c>
      <c r="T97" s="155">
        <v>28</v>
      </c>
      <c r="U97" s="155">
        <v>13.8</v>
      </c>
      <c r="V97" s="155"/>
      <c r="W97" s="155" t="s">
        <v>162</v>
      </c>
      <c r="X97" s="155" t="s">
        <v>162</v>
      </c>
      <c r="Y97" s="155">
        <v>33.4</v>
      </c>
      <c r="Z97" s="155">
        <v>39.9</v>
      </c>
      <c r="AA97" s="155">
        <v>25.1</v>
      </c>
      <c r="AB97" s="155">
        <v>30.9</v>
      </c>
      <c r="AC97" s="155">
        <v>11.8</v>
      </c>
      <c r="AD97" s="155">
        <v>15.8</v>
      </c>
    </row>
    <row r="98" spans="1:30" x14ac:dyDescent="0.25">
      <c r="A98" s="97" t="s">
        <v>2143</v>
      </c>
      <c r="B98" s="154" t="s">
        <v>162</v>
      </c>
      <c r="C98" s="154">
        <v>0.78387458006718924</v>
      </c>
      <c r="D98" s="154">
        <v>5.7110862262038077E-2</v>
      </c>
      <c r="E98" s="154">
        <v>0.15901455767077269</v>
      </c>
      <c r="F98" s="154">
        <v>1</v>
      </c>
      <c r="G98" s="144">
        <v>893</v>
      </c>
      <c r="H98" s="144"/>
      <c r="I98" s="154" t="s">
        <v>162</v>
      </c>
      <c r="J98" s="154" t="s">
        <v>162</v>
      </c>
      <c r="K98" s="154">
        <v>0.75600000000000001</v>
      </c>
      <c r="L98" s="154">
        <v>0.81</v>
      </c>
      <c r="M98" s="154">
        <v>4.3999999999999997E-2</v>
      </c>
      <c r="N98" s="154">
        <v>7.3999999999999996E-2</v>
      </c>
      <c r="O98" s="154">
        <v>0.13600000000000001</v>
      </c>
      <c r="P98" s="154">
        <v>0.184</v>
      </c>
      <c r="R98" s="155" t="s">
        <v>162</v>
      </c>
      <c r="S98" s="155">
        <v>113.1</v>
      </c>
      <c r="T98" s="155">
        <v>10.1</v>
      </c>
      <c r="U98" s="155">
        <v>23.2</v>
      </c>
      <c r="V98" s="155"/>
      <c r="W98" s="155" t="s">
        <v>162</v>
      </c>
      <c r="X98" s="155" t="s">
        <v>162</v>
      </c>
      <c r="Y98" s="155">
        <v>104.8</v>
      </c>
      <c r="Z98" s="155">
        <v>121.5</v>
      </c>
      <c r="AA98" s="155">
        <v>7.3</v>
      </c>
      <c r="AB98" s="155">
        <v>12.9</v>
      </c>
      <c r="AC98" s="155">
        <v>19.399999999999999</v>
      </c>
      <c r="AD98" s="155">
        <v>27.1</v>
      </c>
    </row>
    <row r="99" spans="1:30" x14ac:dyDescent="0.25">
      <c r="A99" s="97" t="s">
        <v>2144</v>
      </c>
      <c r="B99" s="154">
        <v>6.1057816956183564E-2</v>
      </c>
      <c r="C99" s="154">
        <v>0.55561317085817996</v>
      </c>
      <c r="D99" s="154">
        <v>0.20871143375680581</v>
      </c>
      <c r="E99" s="154">
        <v>0.17461757842883069</v>
      </c>
      <c r="F99" s="154">
        <v>1</v>
      </c>
      <c r="G99" s="144">
        <v>7714</v>
      </c>
      <c r="H99" s="144"/>
      <c r="I99" s="154">
        <v>5.6000000000000001E-2</v>
      </c>
      <c r="J99" s="154">
        <v>6.7000000000000004E-2</v>
      </c>
      <c r="K99" s="154">
        <v>0.54400000000000004</v>
      </c>
      <c r="L99" s="154">
        <v>0.56699999999999995</v>
      </c>
      <c r="M99" s="154">
        <v>0.2</v>
      </c>
      <c r="N99" s="154">
        <v>0.218</v>
      </c>
      <c r="O99" s="154">
        <v>0.16600000000000001</v>
      </c>
      <c r="P99" s="154">
        <v>0.183</v>
      </c>
      <c r="R99" s="155" t="s">
        <v>162</v>
      </c>
      <c r="S99" s="155" t="s">
        <v>162</v>
      </c>
      <c r="T99" s="155" t="s">
        <v>162</v>
      </c>
      <c r="U99" s="155" t="s">
        <v>162</v>
      </c>
      <c r="V99" s="155"/>
      <c r="W99" s="155" t="s">
        <v>162</v>
      </c>
      <c r="X99" s="155" t="s">
        <v>162</v>
      </c>
      <c r="Y99" s="155" t="s">
        <v>162</v>
      </c>
      <c r="Z99" s="155" t="s">
        <v>162</v>
      </c>
      <c r="AA99" s="155" t="s">
        <v>162</v>
      </c>
      <c r="AB99" s="155" t="s">
        <v>162</v>
      </c>
      <c r="AC99" s="155" t="s">
        <v>162</v>
      </c>
      <c r="AD99" s="155" t="s">
        <v>162</v>
      </c>
    </row>
    <row r="100" spans="1:30" x14ac:dyDescent="0.25">
      <c r="A100" s="97" t="s">
        <v>2145</v>
      </c>
      <c r="B100" s="154">
        <v>4.9041182018233258E-2</v>
      </c>
      <c r="C100" s="154">
        <v>0.46777742848160958</v>
      </c>
      <c r="D100" s="154">
        <v>0.23797547940899089</v>
      </c>
      <c r="E100" s="154">
        <v>0.2452059100911663</v>
      </c>
      <c r="F100" s="154">
        <v>1</v>
      </c>
      <c r="G100" s="144">
        <v>3181</v>
      </c>
      <c r="H100" s="144"/>
      <c r="I100" s="154">
        <v>4.2000000000000003E-2</v>
      </c>
      <c r="J100" s="154">
        <v>5.7000000000000002E-2</v>
      </c>
      <c r="K100" s="154">
        <v>0.45</v>
      </c>
      <c r="L100" s="154">
        <v>0.48499999999999999</v>
      </c>
      <c r="M100" s="154">
        <v>0.223</v>
      </c>
      <c r="N100" s="154">
        <v>0.253</v>
      </c>
      <c r="O100" s="154">
        <v>0.23100000000000001</v>
      </c>
      <c r="P100" s="154">
        <v>0.26</v>
      </c>
      <c r="R100" s="155">
        <v>3.7</v>
      </c>
      <c r="S100" s="155">
        <v>35.299999999999997</v>
      </c>
      <c r="T100" s="155">
        <v>17.600000000000001</v>
      </c>
      <c r="U100" s="155">
        <v>18.100000000000001</v>
      </c>
      <c r="V100" s="155"/>
      <c r="W100" s="155">
        <v>3.1</v>
      </c>
      <c r="X100" s="155">
        <v>4.3</v>
      </c>
      <c r="Y100" s="155">
        <v>33.5</v>
      </c>
      <c r="Z100" s="155">
        <v>37.1</v>
      </c>
      <c r="AA100" s="155">
        <v>16.3</v>
      </c>
      <c r="AB100" s="155">
        <v>18.8</v>
      </c>
      <c r="AC100" s="155">
        <v>16.8</v>
      </c>
      <c r="AD100" s="155">
        <v>19.399999999999999</v>
      </c>
    </row>
    <row r="101" spans="1:30" x14ac:dyDescent="0.25">
      <c r="A101" s="97" t="s">
        <v>2146</v>
      </c>
      <c r="B101" s="154">
        <v>0.3</v>
      </c>
      <c r="C101" s="154">
        <v>0.58439716312056733</v>
      </c>
      <c r="D101" s="154">
        <v>3.4515366430260049E-2</v>
      </c>
      <c r="E101" s="154">
        <v>8.1087470449172583E-2</v>
      </c>
      <c r="F101" s="154">
        <v>1</v>
      </c>
      <c r="G101" s="144">
        <v>4230</v>
      </c>
      <c r="H101" s="144"/>
      <c r="I101" s="154">
        <v>0.28599999999999998</v>
      </c>
      <c r="J101" s="154">
        <v>0.314</v>
      </c>
      <c r="K101" s="154">
        <v>0.56899999999999995</v>
      </c>
      <c r="L101" s="154">
        <v>0.59899999999999998</v>
      </c>
      <c r="M101" s="154">
        <v>2.9000000000000001E-2</v>
      </c>
      <c r="N101" s="154">
        <v>0.04</v>
      </c>
      <c r="O101" s="154">
        <v>7.2999999999999995E-2</v>
      </c>
      <c r="P101" s="154">
        <v>0.09</v>
      </c>
      <c r="R101" s="155">
        <v>56.9</v>
      </c>
      <c r="S101" s="155">
        <v>103.5</v>
      </c>
      <c r="T101" s="155">
        <v>5.8</v>
      </c>
      <c r="U101" s="155">
        <v>14</v>
      </c>
      <c r="V101" s="155"/>
      <c r="W101" s="155">
        <v>53.8</v>
      </c>
      <c r="X101" s="155">
        <v>60</v>
      </c>
      <c r="Y101" s="155">
        <v>99.4</v>
      </c>
      <c r="Z101" s="155">
        <v>107.5</v>
      </c>
      <c r="AA101" s="155">
        <v>4.8</v>
      </c>
      <c r="AB101" s="155">
        <v>6.7</v>
      </c>
      <c r="AC101" s="155">
        <v>12.6</v>
      </c>
      <c r="AD101" s="155">
        <v>15.5</v>
      </c>
    </row>
    <row r="102" spans="1:30" x14ac:dyDescent="0.25">
      <c r="A102" s="97" t="s">
        <v>2147</v>
      </c>
      <c r="B102" s="154" t="s">
        <v>162</v>
      </c>
      <c r="C102" s="154">
        <v>0.47314285714285714</v>
      </c>
      <c r="D102" s="154">
        <v>0.33523809523809522</v>
      </c>
      <c r="E102" s="154">
        <v>0.19161904761904761</v>
      </c>
      <c r="F102" s="154">
        <v>1</v>
      </c>
      <c r="G102" s="144">
        <v>2625</v>
      </c>
      <c r="H102" s="144"/>
      <c r="I102" s="154" t="s">
        <v>162</v>
      </c>
      <c r="J102" s="154" t="s">
        <v>162</v>
      </c>
      <c r="K102" s="154">
        <v>0.45400000000000001</v>
      </c>
      <c r="L102" s="154">
        <v>0.49199999999999999</v>
      </c>
      <c r="M102" s="154">
        <v>0.317</v>
      </c>
      <c r="N102" s="154">
        <v>0.35399999999999998</v>
      </c>
      <c r="O102" s="154">
        <v>0.17699999999999999</v>
      </c>
      <c r="P102" s="154">
        <v>0.20699999999999999</v>
      </c>
      <c r="R102" s="155" t="s">
        <v>162</v>
      </c>
      <c r="S102" s="155">
        <v>29.6</v>
      </c>
      <c r="T102" s="155">
        <v>20.8</v>
      </c>
      <c r="U102" s="155">
        <v>12</v>
      </c>
      <c r="V102" s="155"/>
      <c r="W102" s="155" t="s">
        <v>162</v>
      </c>
      <c r="X102" s="155" t="s">
        <v>162</v>
      </c>
      <c r="Y102" s="155">
        <v>28</v>
      </c>
      <c r="Z102" s="155">
        <v>31.3</v>
      </c>
      <c r="AA102" s="155">
        <v>19.399999999999999</v>
      </c>
      <c r="AB102" s="155">
        <v>22.1</v>
      </c>
      <c r="AC102" s="155">
        <v>10.9</v>
      </c>
      <c r="AD102" s="155">
        <v>13</v>
      </c>
    </row>
    <row r="103" spans="1:30" x14ac:dyDescent="0.25">
      <c r="A103" s="97" t="s">
        <v>2148</v>
      </c>
      <c r="B103" s="154" t="s">
        <v>162</v>
      </c>
      <c r="C103" s="154">
        <v>0.73955161915305845</v>
      </c>
      <c r="D103" s="154">
        <v>7.47301411569333E-2</v>
      </c>
      <c r="E103" s="154">
        <v>0.18571823969000831</v>
      </c>
      <c r="F103" s="154">
        <v>1</v>
      </c>
      <c r="G103" s="144">
        <v>3613</v>
      </c>
      <c r="H103" s="144"/>
      <c r="I103" s="154" t="s">
        <v>162</v>
      </c>
      <c r="J103" s="154" t="s">
        <v>162</v>
      </c>
      <c r="K103" s="154">
        <v>0.72499999999999998</v>
      </c>
      <c r="L103" s="154">
        <v>0.754</v>
      </c>
      <c r="M103" s="154">
        <v>6.7000000000000004E-2</v>
      </c>
      <c r="N103" s="154">
        <v>8.4000000000000005E-2</v>
      </c>
      <c r="O103" s="154">
        <v>0.17299999999999999</v>
      </c>
      <c r="P103" s="154">
        <v>0.19900000000000001</v>
      </c>
      <c r="R103" s="155" t="s">
        <v>162</v>
      </c>
      <c r="S103" s="155">
        <v>139.80000000000001</v>
      </c>
      <c r="T103" s="155">
        <v>15.6</v>
      </c>
      <c r="U103" s="155">
        <v>34.700000000000003</v>
      </c>
      <c r="V103" s="155"/>
      <c r="W103" s="155" t="s">
        <v>162</v>
      </c>
      <c r="X103" s="155" t="s">
        <v>162</v>
      </c>
      <c r="Y103" s="155">
        <v>134.5</v>
      </c>
      <c r="Z103" s="155">
        <v>145.1</v>
      </c>
      <c r="AA103" s="155">
        <v>13.8</v>
      </c>
      <c r="AB103" s="155">
        <v>17.5</v>
      </c>
      <c r="AC103" s="155">
        <v>32.1</v>
      </c>
      <c r="AD103" s="155">
        <v>37.299999999999997</v>
      </c>
    </row>
    <row r="104" spans="1:30" x14ac:dyDescent="0.25">
      <c r="A104" s="97" t="s">
        <v>2149</v>
      </c>
      <c r="B104" s="154">
        <v>5.6843076213536264E-2</v>
      </c>
      <c r="C104" s="154">
        <v>0.54971367077904609</v>
      </c>
      <c r="D104" s="154">
        <v>0.19535723894077406</v>
      </c>
      <c r="E104" s="154">
        <v>0.19808601406664361</v>
      </c>
      <c r="F104" s="154">
        <v>1</v>
      </c>
      <c r="G104" s="144">
        <v>26019</v>
      </c>
      <c r="H104" s="144"/>
      <c r="I104" s="154">
        <v>5.3999999999999999E-2</v>
      </c>
      <c r="J104" s="154">
        <v>0.06</v>
      </c>
      <c r="K104" s="154">
        <v>0.54400000000000004</v>
      </c>
      <c r="L104" s="154">
        <v>0.55600000000000005</v>
      </c>
      <c r="M104" s="154">
        <v>0.191</v>
      </c>
      <c r="N104" s="154">
        <v>0.2</v>
      </c>
      <c r="O104" s="154">
        <v>0.193</v>
      </c>
      <c r="P104" s="154">
        <v>0.20300000000000001</v>
      </c>
      <c r="R104" s="155" t="s">
        <v>162</v>
      </c>
      <c r="S104" s="155" t="s">
        <v>162</v>
      </c>
      <c r="T104" s="155" t="s">
        <v>162</v>
      </c>
      <c r="U104" s="155" t="s">
        <v>162</v>
      </c>
      <c r="V104" s="155"/>
      <c r="W104" s="155" t="s">
        <v>162</v>
      </c>
      <c r="X104" s="155" t="s">
        <v>162</v>
      </c>
      <c r="Y104" s="155" t="s">
        <v>162</v>
      </c>
      <c r="Z104" s="155" t="s">
        <v>162</v>
      </c>
      <c r="AA104" s="155" t="s">
        <v>162</v>
      </c>
      <c r="AB104" s="155" t="s">
        <v>162</v>
      </c>
      <c r="AC104" s="155" t="s">
        <v>162</v>
      </c>
      <c r="AD104" s="155" t="s">
        <v>162</v>
      </c>
    </row>
    <row r="105" spans="1:30" x14ac:dyDescent="0.25">
      <c r="A105" s="97" t="s">
        <v>2150</v>
      </c>
      <c r="B105" s="154">
        <v>4.8574445617740235E-2</v>
      </c>
      <c r="C105" s="154">
        <v>0.5501583949313622</v>
      </c>
      <c r="D105" s="154">
        <v>0.23970432946145723</v>
      </c>
      <c r="E105" s="154">
        <v>0.16156282998944033</v>
      </c>
      <c r="F105" s="154">
        <v>1</v>
      </c>
      <c r="G105" s="144">
        <v>947</v>
      </c>
      <c r="H105" s="144"/>
      <c r="I105" s="154">
        <v>3.6999999999999998E-2</v>
      </c>
      <c r="J105" s="154">
        <v>6.4000000000000001E-2</v>
      </c>
      <c r="K105" s="154">
        <v>0.51800000000000002</v>
      </c>
      <c r="L105" s="154">
        <v>0.58199999999999996</v>
      </c>
      <c r="M105" s="154">
        <v>0.214</v>
      </c>
      <c r="N105" s="154">
        <v>0.26800000000000002</v>
      </c>
      <c r="O105" s="154">
        <v>0.13900000000000001</v>
      </c>
      <c r="P105" s="154">
        <v>0.186</v>
      </c>
      <c r="R105" s="155">
        <v>3.2</v>
      </c>
      <c r="S105" s="155">
        <v>40.700000000000003</v>
      </c>
      <c r="T105" s="155">
        <v>18.2</v>
      </c>
      <c r="U105" s="155">
        <v>11.1</v>
      </c>
      <c r="V105" s="155"/>
      <c r="W105" s="155">
        <v>2.2999999999999998</v>
      </c>
      <c r="X105" s="155">
        <v>4.0999999999999996</v>
      </c>
      <c r="Y105" s="155">
        <v>37.200000000000003</v>
      </c>
      <c r="Z105" s="155">
        <v>44.1</v>
      </c>
      <c r="AA105" s="155">
        <v>15.8</v>
      </c>
      <c r="AB105" s="155">
        <v>20.6</v>
      </c>
      <c r="AC105" s="155">
        <v>9.4</v>
      </c>
      <c r="AD105" s="155">
        <v>12.9</v>
      </c>
    </row>
    <row r="106" spans="1:30" x14ac:dyDescent="0.25">
      <c r="A106" s="97" t="s">
        <v>2151</v>
      </c>
      <c r="B106" s="154">
        <v>0.28730512249443207</v>
      </c>
      <c r="C106" s="154">
        <v>0.59539717891610988</v>
      </c>
      <c r="D106" s="154">
        <v>3.6377134372680031E-2</v>
      </c>
      <c r="E106" s="154">
        <v>8.0920564216778026E-2</v>
      </c>
      <c r="F106" s="154">
        <v>1</v>
      </c>
      <c r="G106" s="144">
        <v>1347</v>
      </c>
      <c r="H106" s="144"/>
      <c r="I106" s="154">
        <v>0.26400000000000001</v>
      </c>
      <c r="J106" s="154">
        <v>0.312</v>
      </c>
      <c r="K106" s="154">
        <v>0.56899999999999995</v>
      </c>
      <c r="L106" s="154">
        <v>0.621</v>
      </c>
      <c r="M106" s="154">
        <v>2.8000000000000001E-2</v>
      </c>
      <c r="N106" s="154">
        <v>4.8000000000000001E-2</v>
      </c>
      <c r="O106" s="154">
        <v>6.8000000000000005E-2</v>
      </c>
      <c r="P106" s="154">
        <v>9.7000000000000003E-2</v>
      </c>
      <c r="R106" s="155">
        <v>48.5</v>
      </c>
      <c r="S106" s="155">
        <v>98.2</v>
      </c>
      <c r="T106" s="155">
        <v>6.5</v>
      </c>
      <c r="U106" s="155">
        <v>12.7</v>
      </c>
      <c r="V106" s="155"/>
      <c r="W106" s="155">
        <v>43.6</v>
      </c>
      <c r="X106" s="155">
        <v>53.3</v>
      </c>
      <c r="Y106" s="155">
        <v>91.4</v>
      </c>
      <c r="Z106" s="155">
        <v>105</v>
      </c>
      <c r="AA106" s="155">
        <v>4.7</v>
      </c>
      <c r="AB106" s="155">
        <v>8.4</v>
      </c>
      <c r="AC106" s="155">
        <v>10.3</v>
      </c>
      <c r="AD106" s="155">
        <v>15.1</v>
      </c>
    </row>
    <row r="107" spans="1:30" x14ac:dyDescent="0.25">
      <c r="A107" s="97" t="s">
        <v>2152</v>
      </c>
      <c r="B107" s="154" t="s">
        <v>162</v>
      </c>
      <c r="C107" s="154">
        <v>0.48969072164948452</v>
      </c>
      <c r="D107" s="154">
        <v>0.37731958762886597</v>
      </c>
      <c r="E107" s="154">
        <v>0.13298969072164948</v>
      </c>
      <c r="F107" s="154">
        <v>1</v>
      </c>
      <c r="G107" s="144">
        <v>970</v>
      </c>
      <c r="H107" s="144"/>
      <c r="I107" s="154" t="s">
        <v>162</v>
      </c>
      <c r="J107" s="154" t="s">
        <v>162</v>
      </c>
      <c r="K107" s="154">
        <v>0.45800000000000002</v>
      </c>
      <c r="L107" s="154">
        <v>0.52100000000000002</v>
      </c>
      <c r="M107" s="154">
        <v>0.34699999999999998</v>
      </c>
      <c r="N107" s="154">
        <v>0.40799999999999997</v>
      </c>
      <c r="O107" s="154">
        <v>0.113</v>
      </c>
      <c r="P107" s="154">
        <v>0.156</v>
      </c>
      <c r="R107" s="155" t="s">
        <v>162</v>
      </c>
      <c r="S107" s="155">
        <v>37.4</v>
      </c>
      <c r="T107" s="155">
        <v>29.3</v>
      </c>
      <c r="U107" s="155">
        <v>10.1</v>
      </c>
      <c r="V107" s="155"/>
      <c r="W107" s="155" t="s">
        <v>162</v>
      </c>
      <c r="X107" s="155" t="s">
        <v>162</v>
      </c>
      <c r="Y107" s="155">
        <v>34</v>
      </c>
      <c r="Z107" s="155">
        <v>40.799999999999997</v>
      </c>
      <c r="AA107" s="155">
        <v>26.3</v>
      </c>
      <c r="AB107" s="155">
        <v>32.299999999999997</v>
      </c>
      <c r="AC107" s="155">
        <v>8.4</v>
      </c>
      <c r="AD107" s="155">
        <v>11.8</v>
      </c>
    </row>
    <row r="108" spans="1:30" x14ac:dyDescent="0.25">
      <c r="A108" s="97" t="s">
        <v>2153</v>
      </c>
      <c r="B108" s="154" t="s">
        <v>162</v>
      </c>
      <c r="C108" s="154">
        <v>0.77366997294860229</v>
      </c>
      <c r="D108" s="154">
        <v>7.7547339945897201E-2</v>
      </c>
      <c r="E108" s="154">
        <v>0.14878268710550044</v>
      </c>
      <c r="F108" s="154">
        <v>1</v>
      </c>
      <c r="G108" s="144">
        <v>1109</v>
      </c>
      <c r="H108" s="144"/>
      <c r="I108" s="154" t="s">
        <v>162</v>
      </c>
      <c r="J108" s="154" t="s">
        <v>162</v>
      </c>
      <c r="K108" s="154">
        <v>0.748</v>
      </c>
      <c r="L108" s="154">
        <v>0.79700000000000004</v>
      </c>
      <c r="M108" s="154">
        <v>6.3E-2</v>
      </c>
      <c r="N108" s="154">
        <v>9.5000000000000001E-2</v>
      </c>
      <c r="O108" s="154">
        <v>0.129</v>
      </c>
      <c r="P108" s="154">
        <v>0.17100000000000001</v>
      </c>
      <c r="R108" s="155" t="s">
        <v>162</v>
      </c>
      <c r="S108" s="155">
        <v>148.30000000000001</v>
      </c>
      <c r="T108" s="155">
        <v>18.2</v>
      </c>
      <c r="U108" s="155">
        <v>28.3</v>
      </c>
      <c r="V108" s="155"/>
      <c r="W108" s="155" t="s">
        <v>162</v>
      </c>
      <c r="X108" s="155" t="s">
        <v>162</v>
      </c>
      <c r="Y108" s="155">
        <v>138.30000000000001</v>
      </c>
      <c r="Z108" s="155">
        <v>158.19999999999999</v>
      </c>
      <c r="AA108" s="155">
        <v>14.4</v>
      </c>
      <c r="AB108" s="155">
        <v>22</v>
      </c>
      <c r="AC108" s="155">
        <v>24</v>
      </c>
      <c r="AD108" s="155">
        <v>32.6</v>
      </c>
    </row>
    <row r="109" spans="1:30" x14ac:dyDescent="0.25">
      <c r="A109" s="97" t="s">
        <v>2154</v>
      </c>
      <c r="B109" s="154">
        <v>5.4905273319657291E-2</v>
      </c>
      <c r="C109" s="154">
        <v>0.56546397972728368</v>
      </c>
      <c r="D109" s="154">
        <v>0.21069144443103657</v>
      </c>
      <c r="E109" s="154">
        <v>0.16893930252202244</v>
      </c>
      <c r="F109" s="154">
        <v>1</v>
      </c>
      <c r="G109" s="144">
        <v>8287</v>
      </c>
      <c r="H109" s="144"/>
      <c r="I109" s="154">
        <v>0.05</v>
      </c>
      <c r="J109" s="154">
        <v>0.06</v>
      </c>
      <c r="K109" s="154">
        <v>0.55500000000000005</v>
      </c>
      <c r="L109" s="154">
        <v>0.57599999999999996</v>
      </c>
      <c r="M109" s="154">
        <v>0.20200000000000001</v>
      </c>
      <c r="N109" s="154">
        <v>0.22</v>
      </c>
      <c r="O109" s="154">
        <v>0.161</v>
      </c>
      <c r="P109" s="154">
        <v>0.17699999999999999</v>
      </c>
      <c r="R109" s="155" t="s">
        <v>162</v>
      </c>
      <c r="S109" s="155" t="s">
        <v>162</v>
      </c>
      <c r="T109" s="155" t="s">
        <v>162</v>
      </c>
      <c r="U109" s="155" t="s">
        <v>162</v>
      </c>
      <c r="V109" s="155"/>
      <c r="W109" s="155" t="s">
        <v>162</v>
      </c>
      <c r="X109" s="155" t="s">
        <v>162</v>
      </c>
      <c r="Y109" s="155" t="s">
        <v>162</v>
      </c>
      <c r="Z109" s="155" t="s">
        <v>162</v>
      </c>
      <c r="AA109" s="155" t="s">
        <v>162</v>
      </c>
      <c r="AB109" s="155" t="s">
        <v>162</v>
      </c>
      <c r="AC109" s="155" t="s">
        <v>162</v>
      </c>
      <c r="AD109" s="155" t="s">
        <v>162</v>
      </c>
    </row>
    <row r="110" spans="1:30" x14ac:dyDescent="0.25">
      <c r="A110" s="97" t="s">
        <v>2155</v>
      </c>
      <c r="B110" s="154">
        <v>5.8495821727019497E-2</v>
      </c>
      <c r="C110" s="154">
        <v>0.50603528319405755</v>
      </c>
      <c r="D110" s="154">
        <v>0.26833797585886721</v>
      </c>
      <c r="E110" s="154">
        <v>0.16713091922005571</v>
      </c>
      <c r="F110" s="154">
        <v>1</v>
      </c>
      <c r="G110" s="144">
        <v>1077</v>
      </c>
      <c r="H110" s="144"/>
      <c r="I110" s="154">
        <v>4.5999999999999999E-2</v>
      </c>
      <c r="J110" s="154">
        <v>7.3999999999999996E-2</v>
      </c>
      <c r="K110" s="154">
        <v>0.47599999999999998</v>
      </c>
      <c r="L110" s="154">
        <v>0.53600000000000003</v>
      </c>
      <c r="M110" s="154">
        <v>0.24299999999999999</v>
      </c>
      <c r="N110" s="154">
        <v>0.29599999999999999</v>
      </c>
      <c r="O110" s="154">
        <v>0.14599999999999999</v>
      </c>
      <c r="P110" s="154">
        <v>0.191</v>
      </c>
      <c r="R110" s="155">
        <v>3.8</v>
      </c>
      <c r="S110" s="155">
        <v>32.1</v>
      </c>
      <c r="T110" s="155">
        <v>17</v>
      </c>
      <c r="U110" s="155">
        <v>10.5</v>
      </c>
      <c r="V110" s="155"/>
      <c r="W110" s="155">
        <v>2.9</v>
      </c>
      <c r="X110" s="155">
        <v>4.8</v>
      </c>
      <c r="Y110" s="155">
        <v>29.4</v>
      </c>
      <c r="Z110" s="155">
        <v>34.799999999999997</v>
      </c>
      <c r="AA110" s="155">
        <v>15</v>
      </c>
      <c r="AB110" s="155">
        <v>19</v>
      </c>
      <c r="AC110" s="155">
        <v>8.9</v>
      </c>
      <c r="AD110" s="155">
        <v>12</v>
      </c>
    </row>
    <row r="111" spans="1:30" x14ac:dyDescent="0.25">
      <c r="A111" s="97" t="s">
        <v>2156</v>
      </c>
      <c r="B111" s="154">
        <v>0.25116279069767444</v>
      </c>
      <c r="C111" s="154">
        <v>0.57541528239202655</v>
      </c>
      <c r="D111" s="154">
        <v>6.3787375415282385E-2</v>
      </c>
      <c r="E111" s="154">
        <v>0.10963455149501661</v>
      </c>
      <c r="F111" s="154">
        <v>1</v>
      </c>
      <c r="G111" s="144">
        <v>1505</v>
      </c>
      <c r="H111" s="144"/>
      <c r="I111" s="154">
        <v>0.23</v>
      </c>
      <c r="J111" s="154">
        <v>0.27400000000000002</v>
      </c>
      <c r="K111" s="154">
        <v>0.55000000000000004</v>
      </c>
      <c r="L111" s="154">
        <v>0.6</v>
      </c>
      <c r="M111" s="154">
        <v>5.2999999999999999E-2</v>
      </c>
      <c r="N111" s="154">
        <v>7.6999999999999999E-2</v>
      </c>
      <c r="O111" s="154">
        <v>9.5000000000000001E-2</v>
      </c>
      <c r="P111" s="154">
        <v>0.126</v>
      </c>
      <c r="R111" s="155">
        <v>40.799999999999997</v>
      </c>
      <c r="S111" s="155">
        <v>82.9</v>
      </c>
      <c r="T111" s="155">
        <v>9.5</v>
      </c>
      <c r="U111" s="155">
        <v>16</v>
      </c>
      <c r="V111" s="155"/>
      <c r="W111" s="155">
        <v>36.700000000000003</v>
      </c>
      <c r="X111" s="155">
        <v>44.9</v>
      </c>
      <c r="Y111" s="155">
        <v>77.400000000000006</v>
      </c>
      <c r="Z111" s="155">
        <v>88.5</v>
      </c>
      <c r="AA111" s="155">
        <v>7.6</v>
      </c>
      <c r="AB111" s="155">
        <v>11.4</v>
      </c>
      <c r="AC111" s="155">
        <v>13.5</v>
      </c>
      <c r="AD111" s="155">
        <v>18.399999999999999</v>
      </c>
    </row>
    <row r="112" spans="1:30" x14ac:dyDescent="0.25">
      <c r="A112" s="97" t="s">
        <v>2157</v>
      </c>
      <c r="B112" s="154" t="s">
        <v>162</v>
      </c>
      <c r="C112" s="154">
        <v>0.37065972222222221</v>
      </c>
      <c r="D112" s="154">
        <v>0.38802083333333331</v>
      </c>
      <c r="E112" s="154">
        <v>0.24131944444444445</v>
      </c>
      <c r="F112" s="154">
        <v>1</v>
      </c>
      <c r="G112" s="144">
        <v>1152</v>
      </c>
      <c r="H112" s="144"/>
      <c r="I112" s="154" t="s">
        <v>162</v>
      </c>
      <c r="J112" s="154" t="s">
        <v>162</v>
      </c>
      <c r="K112" s="154">
        <v>0.34300000000000003</v>
      </c>
      <c r="L112" s="154">
        <v>0.39900000000000002</v>
      </c>
      <c r="M112" s="154">
        <v>0.36</v>
      </c>
      <c r="N112" s="154">
        <v>0.41599999999999998</v>
      </c>
      <c r="O112" s="154">
        <v>0.217</v>
      </c>
      <c r="P112" s="154">
        <v>0.26700000000000002</v>
      </c>
      <c r="R112" s="155" t="s">
        <v>162</v>
      </c>
      <c r="S112" s="155">
        <v>25.8</v>
      </c>
      <c r="T112" s="155">
        <v>27.1</v>
      </c>
      <c r="U112" s="155">
        <v>16.7</v>
      </c>
      <c r="V112" s="155"/>
      <c r="W112" s="155" t="s">
        <v>162</v>
      </c>
      <c r="X112" s="155" t="s">
        <v>162</v>
      </c>
      <c r="Y112" s="155">
        <v>23.4</v>
      </c>
      <c r="Z112" s="155">
        <v>28.3</v>
      </c>
      <c r="AA112" s="155">
        <v>24.5</v>
      </c>
      <c r="AB112" s="155">
        <v>29.6</v>
      </c>
      <c r="AC112" s="155">
        <v>14.8</v>
      </c>
      <c r="AD112" s="155">
        <v>18.7</v>
      </c>
    </row>
    <row r="113" spans="1:30" x14ac:dyDescent="0.25">
      <c r="A113" s="97" t="s">
        <v>2158</v>
      </c>
      <c r="B113" s="154" t="s">
        <v>162</v>
      </c>
      <c r="C113" s="154">
        <v>0.63323353293413176</v>
      </c>
      <c r="D113" s="154">
        <v>8.6077844311377244E-2</v>
      </c>
      <c r="E113" s="154">
        <v>0.28068862275449102</v>
      </c>
      <c r="F113" s="154">
        <v>1</v>
      </c>
      <c r="G113" s="144">
        <v>1336</v>
      </c>
      <c r="H113" s="144"/>
      <c r="I113" s="154" t="s">
        <v>162</v>
      </c>
      <c r="J113" s="154" t="s">
        <v>162</v>
      </c>
      <c r="K113" s="154">
        <v>0.60699999999999998</v>
      </c>
      <c r="L113" s="154">
        <v>0.65900000000000003</v>
      </c>
      <c r="M113" s="154">
        <v>7.1999999999999995E-2</v>
      </c>
      <c r="N113" s="154">
        <v>0.10199999999999999</v>
      </c>
      <c r="O113" s="154">
        <v>0.25700000000000001</v>
      </c>
      <c r="P113" s="154">
        <v>0.30499999999999999</v>
      </c>
      <c r="R113" s="155" t="s">
        <v>162</v>
      </c>
      <c r="S113" s="155">
        <v>114.1</v>
      </c>
      <c r="T113" s="155">
        <v>17.3</v>
      </c>
      <c r="U113" s="155">
        <v>50.4</v>
      </c>
      <c r="V113" s="155"/>
      <c r="W113" s="155" t="s">
        <v>162</v>
      </c>
      <c r="X113" s="155" t="s">
        <v>162</v>
      </c>
      <c r="Y113" s="155">
        <v>106.4</v>
      </c>
      <c r="Z113" s="155">
        <v>121.8</v>
      </c>
      <c r="AA113" s="155">
        <v>14.1</v>
      </c>
      <c r="AB113" s="155">
        <v>20.5</v>
      </c>
      <c r="AC113" s="155">
        <v>45.3</v>
      </c>
      <c r="AD113" s="155">
        <v>55.5</v>
      </c>
    </row>
    <row r="114" spans="1:30" x14ac:dyDescent="0.25">
      <c r="A114" s="97" t="s">
        <v>2159</v>
      </c>
      <c r="B114" s="154">
        <v>4.7599077374711682E-2</v>
      </c>
      <c r="C114" s="154">
        <v>0.50555672048647515</v>
      </c>
      <c r="D114" s="154">
        <v>0.23086600964562801</v>
      </c>
      <c r="E114" s="154">
        <v>0.21597819249318514</v>
      </c>
      <c r="F114" s="154">
        <v>1</v>
      </c>
      <c r="G114" s="144">
        <v>9538</v>
      </c>
      <c r="H114" s="144"/>
      <c r="I114" s="154">
        <v>4.3999999999999997E-2</v>
      </c>
      <c r="J114" s="154">
        <v>5.1999999999999998E-2</v>
      </c>
      <c r="K114" s="154">
        <v>0.496</v>
      </c>
      <c r="L114" s="154">
        <v>0.51600000000000001</v>
      </c>
      <c r="M114" s="154">
        <v>0.223</v>
      </c>
      <c r="N114" s="154">
        <v>0.23899999999999999</v>
      </c>
      <c r="O114" s="154">
        <v>0.20799999999999999</v>
      </c>
      <c r="P114" s="154">
        <v>0.224</v>
      </c>
      <c r="R114" s="155" t="s">
        <v>162</v>
      </c>
      <c r="S114" s="155" t="s">
        <v>162</v>
      </c>
      <c r="T114" s="155" t="s">
        <v>162</v>
      </c>
      <c r="U114" s="155" t="s">
        <v>162</v>
      </c>
      <c r="V114" s="155"/>
      <c r="W114" s="155" t="s">
        <v>162</v>
      </c>
      <c r="X114" s="155" t="s">
        <v>162</v>
      </c>
      <c r="Y114" s="155" t="s">
        <v>162</v>
      </c>
      <c r="Z114" s="155" t="s">
        <v>162</v>
      </c>
      <c r="AA114" s="155" t="s">
        <v>162</v>
      </c>
      <c r="AB114" s="155" t="s">
        <v>162</v>
      </c>
      <c r="AC114" s="155" t="s">
        <v>162</v>
      </c>
      <c r="AD114" s="155" t="s">
        <v>162</v>
      </c>
    </row>
    <row r="115" spans="1:30" x14ac:dyDescent="0.25">
      <c r="A115" s="97" t="s">
        <v>2160</v>
      </c>
      <c r="B115" s="154">
        <v>6.0370009737098343E-2</v>
      </c>
      <c r="C115" s="154">
        <v>0.53067185978578379</v>
      </c>
      <c r="D115" s="154">
        <v>0.26192794547224929</v>
      </c>
      <c r="E115" s="154">
        <v>0.14703018500486856</v>
      </c>
      <c r="F115" s="154">
        <v>1</v>
      </c>
      <c r="G115" s="144">
        <v>1027</v>
      </c>
      <c r="H115" s="144"/>
      <c r="I115" s="154">
        <v>4.7E-2</v>
      </c>
      <c r="J115" s="154">
        <v>7.6999999999999999E-2</v>
      </c>
      <c r="K115" s="154">
        <v>0.5</v>
      </c>
      <c r="L115" s="154">
        <v>0.56100000000000005</v>
      </c>
      <c r="M115" s="154">
        <v>0.23599999999999999</v>
      </c>
      <c r="N115" s="154">
        <v>0.28999999999999998</v>
      </c>
      <c r="O115" s="154">
        <v>0.127</v>
      </c>
      <c r="P115" s="154">
        <v>0.17</v>
      </c>
      <c r="R115" s="155">
        <v>4.0999999999999996</v>
      </c>
      <c r="S115" s="155">
        <v>38.700000000000003</v>
      </c>
      <c r="T115" s="155">
        <v>19.100000000000001</v>
      </c>
      <c r="U115" s="155">
        <v>10.4</v>
      </c>
      <c r="V115" s="155"/>
      <c r="W115" s="155">
        <v>3.1</v>
      </c>
      <c r="X115" s="155">
        <v>5.0999999999999996</v>
      </c>
      <c r="Y115" s="155">
        <v>35.4</v>
      </c>
      <c r="Z115" s="155">
        <v>41.9</v>
      </c>
      <c r="AA115" s="155">
        <v>16.8</v>
      </c>
      <c r="AB115" s="155">
        <v>21.3</v>
      </c>
      <c r="AC115" s="155">
        <v>8.8000000000000007</v>
      </c>
      <c r="AD115" s="155">
        <v>12.1</v>
      </c>
    </row>
    <row r="116" spans="1:30" x14ac:dyDescent="0.25">
      <c r="A116" s="97" t="s">
        <v>2161</v>
      </c>
      <c r="B116" s="154">
        <v>0.28322259136212624</v>
      </c>
      <c r="C116" s="154">
        <v>0.6071428571428571</v>
      </c>
      <c r="D116" s="154">
        <v>4.6511627906976744E-2</v>
      </c>
      <c r="E116" s="154">
        <v>6.3122923588039864E-2</v>
      </c>
      <c r="F116" s="154">
        <v>0.99999999999999989</v>
      </c>
      <c r="G116" s="144">
        <v>1204</v>
      </c>
      <c r="H116" s="144"/>
      <c r="I116" s="154">
        <v>0.25800000000000001</v>
      </c>
      <c r="J116" s="154">
        <v>0.309</v>
      </c>
      <c r="K116" s="154">
        <v>0.57899999999999996</v>
      </c>
      <c r="L116" s="154">
        <v>0.63400000000000001</v>
      </c>
      <c r="M116" s="154">
        <v>3.5999999999999997E-2</v>
      </c>
      <c r="N116" s="154">
        <v>0.06</v>
      </c>
      <c r="O116" s="154">
        <v>5.0999999999999997E-2</v>
      </c>
      <c r="P116" s="154">
        <v>7.8E-2</v>
      </c>
      <c r="R116" s="155">
        <v>43.5</v>
      </c>
      <c r="S116" s="155">
        <v>89</v>
      </c>
      <c r="T116" s="155">
        <v>6.7</v>
      </c>
      <c r="U116" s="155">
        <v>9.1999999999999993</v>
      </c>
      <c r="V116" s="155"/>
      <c r="W116" s="155">
        <v>38.799999999999997</v>
      </c>
      <c r="X116" s="155">
        <v>48.1</v>
      </c>
      <c r="Y116" s="155">
        <v>82.6</v>
      </c>
      <c r="Z116" s="155">
        <v>95.5</v>
      </c>
      <c r="AA116" s="155">
        <v>5</v>
      </c>
      <c r="AB116" s="155">
        <v>8.5</v>
      </c>
      <c r="AC116" s="155">
        <v>7.1</v>
      </c>
      <c r="AD116" s="155">
        <v>11.2</v>
      </c>
    </row>
    <row r="117" spans="1:30" x14ac:dyDescent="0.25">
      <c r="A117" s="97" t="s">
        <v>2162</v>
      </c>
      <c r="B117" s="154" t="s">
        <v>162</v>
      </c>
      <c r="C117" s="154">
        <v>0.49067909454061254</v>
      </c>
      <c r="D117" s="154">
        <v>0.37416777629826897</v>
      </c>
      <c r="E117" s="154">
        <v>0.13515312916111852</v>
      </c>
      <c r="F117" s="154">
        <v>1</v>
      </c>
      <c r="G117" s="144">
        <v>1502</v>
      </c>
      <c r="H117" s="144"/>
      <c r="I117" s="154" t="s">
        <v>162</v>
      </c>
      <c r="J117" s="154" t="s">
        <v>162</v>
      </c>
      <c r="K117" s="154">
        <v>0.46500000000000002</v>
      </c>
      <c r="L117" s="154">
        <v>0.51600000000000001</v>
      </c>
      <c r="M117" s="154">
        <v>0.35</v>
      </c>
      <c r="N117" s="154">
        <v>0.39900000000000002</v>
      </c>
      <c r="O117" s="154">
        <v>0.11899999999999999</v>
      </c>
      <c r="P117" s="154">
        <v>0.153</v>
      </c>
      <c r="R117" s="155" t="s">
        <v>162</v>
      </c>
      <c r="S117" s="155">
        <v>52.4</v>
      </c>
      <c r="T117" s="155">
        <v>40.700000000000003</v>
      </c>
      <c r="U117" s="155">
        <v>14.3</v>
      </c>
      <c r="V117" s="155"/>
      <c r="W117" s="155" t="s">
        <v>162</v>
      </c>
      <c r="X117" s="155" t="s">
        <v>162</v>
      </c>
      <c r="Y117" s="155">
        <v>48.6</v>
      </c>
      <c r="Z117" s="155">
        <v>56.1</v>
      </c>
      <c r="AA117" s="155">
        <v>37.299999999999997</v>
      </c>
      <c r="AB117" s="155">
        <v>44</v>
      </c>
      <c r="AC117" s="155">
        <v>12.3</v>
      </c>
      <c r="AD117" s="155">
        <v>16.3</v>
      </c>
    </row>
    <row r="118" spans="1:30" x14ac:dyDescent="0.25">
      <c r="A118" s="97" t="s">
        <v>2163</v>
      </c>
      <c r="B118" s="154" t="s">
        <v>162</v>
      </c>
      <c r="C118" s="154">
        <v>0.75107296137339052</v>
      </c>
      <c r="D118" s="154">
        <v>8.8412017167381979E-2</v>
      </c>
      <c r="E118" s="154">
        <v>0.16051502145922747</v>
      </c>
      <c r="F118" s="154">
        <v>1</v>
      </c>
      <c r="G118" s="144">
        <v>1165</v>
      </c>
      <c r="H118" s="144"/>
      <c r="I118" s="154" t="s">
        <v>162</v>
      </c>
      <c r="J118" s="154" t="s">
        <v>162</v>
      </c>
      <c r="K118" s="154">
        <v>0.72499999999999998</v>
      </c>
      <c r="L118" s="154">
        <v>0.77500000000000002</v>
      </c>
      <c r="M118" s="154">
        <v>7.2999999999999995E-2</v>
      </c>
      <c r="N118" s="154">
        <v>0.106</v>
      </c>
      <c r="O118" s="154">
        <v>0.14099999999999999</v>
      </c>
      <c r="P118" s="154">
        <v>0.183</v>
      </c>
      <c r="R118" s="155" t="s">
        <v>162</v>
      </c>
      <c r="S118" s="155">
        <v>139.6</v>
      </c>
      <c r="T118" s="155">
        <v>19.399999999999999</v>
      </c>
      <c r="U118" s="155">
        <v>30.1</v>
      </c>
      <c r="V118" s="155"/>
      <c r="W118" s="155" t="s">
        <v>162</v>
      </c>
      <c r="X118" s="155" t="s">
        <v>162</v>
      </c>
      <c r="Y118" s="155">
        <v>130.4</v>
      </c>
      <c r="Z118" s="155">
        <v>148.9</v>
      </c>
      <c r="AA118" s="155">
        <v>15.7</v>
      </c>
      <c r="AB118" s="155">
        <v>23.1</v>
      </c>
      <c r="AC118" s="155">
        <v>25.8</v>
      </c>
      <c r="AD118" s="155">
        <v>34.5</v>
      </c>
    </row>
    <row r="119" spans="1:30" x14ac:dyDescent="0.25">
      <c r="A119" s="97" t="s">
        <v>2164</v>
      </c>
      <c r="B119" s="154">
        <v>4.9453644249183283E-2</v>
      </c>
      <c r="C119" s="154">
        <v>0.5573955165033232</v>
      </c>
      <c r="D119" s="154">
        <v>0.23487664751605272</v>
      </c>
      <c r="E119" s="154">
        <v>0.15827419173144081</v>
      </c>
      <c r="F119" s="154">
        <v>1</v>
      </c>
      <c r="G119" s="144">
        <v>8877</v>
      </c>
      <c r="H119" s="144"/>
      <c r="I119" s="154">
        <v>4.4999999999999998E-2</v>
      </c>
      <c r="J119" s="154">
        <v>5.3999999999999999E-2</v>
      </c>
      <c r="K119" s="154">
        <v>0.54700000000000004</v>
      </c>
      <c r="L119" s="154">
        <v>0.56799999999999995</v>
      </c>
      <c r="M119" s="154">
        <v>0.22600000000000001</v>
      </c>
      <c r="N119" s="154">
        <v>0.24399999999999999</v>
      </c>
      <c r="O119" s="154">
        <v>0.151</v>
      </c>
      <c r="P119" s="154">
        <v>0.16600000000000001</v>
      </c>
      <c r="R119" s="155" t="s">
        <v>162</v>
      </c>
      <c r="S119" s="155" t="s">
        <v>162</v>
      </c>
      <c r="T119" s="155" t="s">
        <v>162</v>
      </c>
      <c r="U119" s="155" t="s">
        <v>162</v>
      </c>
      <c r="V119" s="155"/>
      <c r="W119" s="155" t="s">
        <v>162</v>
      </c>
      <c r="X119" s="155" t="s">
        <v>162</v>
      </c>
      <c r="Y119" s="155" t="s">
        <v>162</v>
      </c>
      <c r="Z119" s="155" t="s">
        <v>162</v>
      </c>
      <c r="AA119" s="155" t="s">
        <v>162</v>
      </c>
      <c r="AB119" s="155" t="s">
        <v>162</v>
      </c>
      <c r="AC119" s="155" t="s">
        <v>162</v>
      </c>
      <c r="AD119" s="155" t="s">
        <v>162</v>
      </c>
    </row>
    <row r="120" spans="1:30" x14ac:dyDescent="0.25">
      <c r="A120" s="97" t="s">
        <v>2165</v>
      </c>
      <c r="B120" s="154">
        <v>8.7858450274557659E-2</v>
      </c>
      <c r="C120" s="154">
        <v>0.53935326418547891</v>
      </c>
      <c r="D120" s="154">
        <v>0.24771201952410007</v>
      </c>
      <c r="E120" s="154">
        <v>0.12507626601586333</v>
      </c>
      <c r="F120" s="154">
        <v>0.99999999999999989</v>
      </c>
      <c r="G120" s="144">
        <v>1639</v>
      </c>
      <c r="H120" s="144"/>
      <c r="I120" s="154">
        <v>7.4999999999999997E-2</v>
      </c>
      <c r="J120" s="154">
        <v>0.10299999999999999</v>
      </c>
      <c r="K120" s="154">
        <v>0.51500000000000001</v>
      </c>
      <c r="L120" s="154">
        <v>0.56299999999999994</v>
      </c>
      <c r="M120" s="154">
        <v>0.22700000000000001</v>
      </c>
      <c r="N120" s="154">
        <v>0.26900000000000002</v>
      </c>
      <c r="O120" s="154">
        <v>0.11</v>
      </c>
      <c r="P120" s="154">
        <v>0.14199999999999999</v>
      </c>
      <c r="R120" s="155">
        <v>6.7</v>
      </c>
      <c r="S120" s="155">
        <v>40.799999999999997</v>
      </c>
      <c r="T120" s="155">
        <v>19.100000000000001</v>
      </c>
      <c r="U120" s="155">
        <v>9.5</v>
      </c>
      <c r="V120" s="155"/>
      <c r="W120" s="155">
        <v>5.6</v>
      </c>
      <c r="X120" s="155">
        <v>7.8</v>
      </c>
      <c r="Y120" s="155">
        <v>38.1</v>
      </c>
      <c r="Z120" s="155">
        <v>43.5</v>
      </c>
      <c r="AA120" s="155">
        <v>17.2</v>
      </c>
      <c r="AB120" s="155">
        <v>20.9</v>
      </c>
      <c r="AC120" s="155">
        <v>8.1999999999999993</v>
      </c>
      <c r="AD120" s="155">
        <v>10.8</v>
      </c>
    </row>
    <row r="121" spans="1:30" x14ac:dyDescent="0.25">
      <c r="A121" s="97" t="s">
        <v>2166</v>
      </c>
      <c r="B121" s="154">
        <v>0.28304821150855364</v>
      </c>
      <c r="C121" s="154">
        <v>0.63193364437532396</v>
      </c>
      <c r="D121" s="154">
        <v>3.3177812337998963E-2</v>
      </c>
      <c r="E121" s="154">
        <v>5.1840331778123382E-2</v>
      </c>
      <c r="F121" s="154">
        <v>1</v>
      </c>
      <c r="G121" s="144">
        <v>1929</v>
      </c>
      <c r="H121" s="144"/>
      <c r="I121" s="154">
        <v>0.26300000000000001</v>
      </c>
      <c r="J121" s="154">
        <v>0.30399999999999999</v>
      </c>
      <c r="K121" s="154">
        <v>0.61</v>
      </c>
      <c r="L121" s="154">
        <v>0.65300000000000002</v>
      </c>
      <c r="M121" s="154">
        <v>2.5999999999999999E-2</v>
      </c>
      <c r="N121" s="154">
        <v>4.2000000000000003E-2</v>
      </c>
      <c r="O121" s="154">
        <v>4.2999999999999997E-2</v>
      </c>
      <c r="P121" s="154">
        <v>6.3E-2</v>
      </c>
      <c r="R121" s="155">
        <v>47.3</v>
      </c>
      <c r="S121" s="155">
        <v>102.1</v>
      </c>
      <c r="T121" s="155">
        <v>5.0999999999999996</v>
      </c>
      <c r="U121" s="155">
        <v>8.3000000000000007</v>
      </c>
      <c r="V121" s="155"/>
      <c r="W121" s="155">
        <v>43.3</v>
      </c>
      <c r="X121" s="155">
        <v>51.2</v>
      </c>
      <c r="Y121" s="155">
        <v>96.4</v>
      </c>
      <c r="Z121" s="155">
        <v>107.8</v>
      </c>
      <c r="AA121" s="155">
        <v>3.8</v>
      </c>
      <c r="AB121" s="155">
        <v>6.3</v>
      </c>
      <c r="AC121" s="155">
        <v>6.6</v>
      </c>
      <c r="AD121" s="155">
        <v>9.9</v>
      </c>
    </row>
    <row r="122" spans="1:30" x14ac:dyDescent="0.25">
      <c r="A122" s="97" t="s">
        <v>2167</v>
      </c>
      <c r="B122" s="154" t="s">
        <v>162</v>
      </c>
      <c r="C122" s="154">
        <v>0.46855895196506553</v>
      </c>
      <c r="D122" s="154">
        <v>0.38471615720524016</v>
      </c>
      <c r="E122" s="154">
        <v>0.14672489082969431</v>
      </c>
      <c r="F122" s="154">
        <v>1</v>
      </c>
      <c r="G122" s="144">
        <v>2290</v>
      </c>
      <c r="H122" s="144"/>
      <c r="I122" s="154" t="s">
        <v>162</v>
      </c>
      <c r="J122" s="154" t="s">
        <v>162</v>
      </c>
      <c r="K122" s="154">
        <v>0.44800000000000001</v>
      </c>
      <c r="L122" s="154">
        <v>0.48899999999999999</v>
      </c>
      <c r="M122" s="154">
        <v>0.36499999999999999</v>
      </c>
      <c r="N122" s="154">
        <v>0.40500000000000003</v>
      </c>
      <c r="O122" s="154">
        <v>0.13300000000000001</v>
      </c>
      <c r="P122" s="154">
        <v>0.16200000000000001</v>
      </c>
      <c r="R122" s="155" t="s">
        <v>162</v>
      </c>
      <c r="S122" s="155">
        <v>49.8</v>
      </c>
      <c r="T122" s="155">
        <v>41.4</v>
      </c>
      <c r="U122" s="155">
        <v>15.7</v>
      </c>
      <c r="V122" s="155"/>
      <c r="W122" s="155" t="s">
        <v>162</v>
      </c>
      <c r="X122" s="155" t="s">
        <v>162</v>
      </c>
      <c r="Y122" s="155">
        <v>46.8</v>
      </c>
      <c r="Z122" s="155">
        <v>52.8</v>
      </c>
      <c r="AA122" s="155">
        <v>38.700000000000003</v>
      </c>
      <c r="AB122" s="155">
        <v>44.2</v>
      </c>
      <c r="AC122" s="155">
        <v>14</v>
      </c>
      <c r="AD122" s="155">
        <v>17.3</v>
      </c>
    </row>
    <row r="123" spans="1:30" x14ac:dyDescent="0.25">
      <c r="A123" s="97" t="s">
        <v>2168</v>
      </c>
      <c r="B123" s="154" t="s">
        <v>162</v>
      </c>
      <c r="C123" s="154">
        <v>0.71512770137524562</v>
      </c>
      <c r="D123" s="154">
        <v>0.11656843483955469</v>
      </c>
      <c r="E123" s="154">
        <v>0.16830386378519974</v>
      </c>
      <c r="F123" s="154">
        <v>1</v>
      </c>
      <c r="G123" s="144">
        <v>1527</v>
      </c>
      <c r="H123" s="144"/>
      <c r="I123" s="154" t="s">
        <v>162</v>
      </c>
      <c r="J123" s="154" t="s">
        <v>162</v>
      </c>
      <c r="K123" s="154">
        <v>0.69199999999999995</v>
      </c>
      <c r="L123" s="154">
        <v>0.73699999999999999</v>
      </c>
      <c r="M123" s="154">
        <v>0.10100000000000001</v>
      </c>
      <c r="N123" s="154">
        <v>0.13400000000000001</v>
      </c>
      <c r="O123" s="154">
        <v>0.15</v>
      </c>
      <c r="P123" s="154">
        <v>0.188</v>
      </c>
      <c r="R123" s="155" t="s">
        <v>162</v>
      </c>
      <c r="S123" s="155">
        <v>112.2</v>
      </c>
      <c r="T123" s="155">
        <v>20.3</v>
      </c>
      <c r="U123" s="155">
        <v>27.3</v>
      </c>
      <c r="V123" s="155"/>
      <c r="W123" s="155" t="s">
        <v>162</v>
      </c>
      <c r="X123" s="155" t="s">
        <v>162</v>
      </c>
      <c r="Y123" s="155">
        <v>105.6</v>
      </c>
      <c r="Z123" s="155">
        <v>118.9</v>
      </c>
      <c r="AA123" s="155">
        <v>17.3</v>
      </c>
      <c r="AB123" s="155">
        <v>23.3</v>
      </c>
      <c r="AC123" s="155">
        <v>24</v>
      </c>
      <c r="AD123" s="155">
        <v>30.6</v>
      </c>
    </row>
    <row r="124" spans="1:30" x14ac:dyDescent="0.25">
      <c r="A124" s="97" t="s">
        <v>2169</v>
      </c>
      <c r="B124" s="154">
        <v>5.0989234797788767E-2</v>
      </c>
      <c r="C124" s="154">
        <v>0.55135292406168168</v>
      </c>
      <c r="D124" s="154">
        <v>0.247890602269421</v>
      </c>
      <c r="E124" s="154">
        <v>0.14976723887110852</v>
      </c>
      <c r="F124" s="154">
        <v>0.99999999999999989</v>
      </c>
      <c r="G124" s="144">
        <v>13748</v>
      </c>
      <c r="H124" s="144"/>
      <c r="I124" s="154">
        <v>4.7E-2</v>
      </c>
      <c r="J124" s="154">
        <v>5.5E-2</v>
      </c>
      <c r="K124" s="154">
        <v>0.54300000000000004</v>
      </c>
      <c r="L124" s="154">
        <v>0.56000000000000005</v>
      </c>
      <c r="M124" s="154">
        <v>0.24099999999999999</v>
      </c>
      <c r="N124" s="154">
        <v>0.255</v>
      </c>
      <c r="O124" s="154">
        <v>0.14399999999999999</v>
      </c>
      <c r="P124" s="154">
        <v>0.156</v>
      </c>
      <c r="R124" s="155" t="s">
        <v>162</v>
      </c>
      <c r="S124" s="155" t="s">
        <v>162</v>
      </c>
      <c r="T124" s="155" t="s">
        <v>162</v>
      </c>
      <c r="U124" s="155" t="s">
        <v>162</v>
      </c>
      <c r="V124" s="155"/>
      <c r="W124" s="155" t="s">
        <v>162</v>
      </c>
      <c r="X124" s="155" t="s">
        <v>162</v>
      </c>
      <c r="Y124" s="155" t="s">
        <v>162</v>
      </c>
      <c r="Z124" s="155" t="s">
        <v>162</v>
      </c>
      <c r="AA124" s="155" t="s">
        <v>162</v>
      </c>
      <c r="AB124" s="155" t="s">
        <v>162</v>
      </c>
      <c r="AC124" s="155" t="s">
        <v>162</v>
      </c>
      <c r="AD124" s="155" t="s">
        <v>162</v>
      </c>
    </row>
    <row r="125" spans="1:30" x14ac:dyDescent="0.25">
      <c r="A125" s="97" t="s">
        <v>2170</v>
      </c>
      <c r="B125" s="154">
        <v>4.4566544566544568E-2</v>
      </c>
      <c r="C125" s="154">
        <v>0.56715506715506714</v>
      </c>
      <c r="D125" s="154">
        <v>0.27167277167277165</v>
      </c>
      <c r="E125" s="154">
        <v>0.11660561660561661</v>
      </c>
      <c r="F125" s="154">
        <v>1</v>
      </c>
      <c r="G125" s="144">
        <v>1638</v>
      </c>
      <c r="H125" s="144"/>
      <c r="I125" s="154">
        <v>3.5999999999999997E-2</v>
      </c>
      <c r="J125" s="154">
        <v>5.6000000000000001E-2</v>
      </c>
      <c r="K125" s="154">
        <v>0.54300000000000004</v>
      </c>
      <c r="L125" s="154">
        <v>0.59099999999999997</v>
      </c>
      <c r="M125" s="154">
        <v>0.251</v>
      </c>
      <c r="N125" s="154">
        <v>0.29399999999999998</v>
      </c>
      <c r="O125" s="154">
        <v>0.10199999999999999</v>
      </c>
      <c r="P125" s="154">
        <v>0.13300000000000001</v>
      </c>
      <c r="R125" s="155">
        <v>3</v>
      </c>
      <c r="S125" s="155">
        <v>40.299999999999997</v>
      </c>
      <c r="T125" s="155">
        <v>19.600000000000001</v>
      </c>
      <c r="U125" s="155">
        <v>8.1999999999999993</v>
      </c>
      <c r="V125" s="155"/>
      <c r="W125" s="155">
        <v>2.2999999999999998</v>
      </c>
      <c r="X125" s="155">
        <v>3.7</v>
      </c>
      <c r="Y125" s="155">
        <v>37.700000000000003</v>
      </c>
      <c r="Z125" s="155">
        <v>42.9</v>
      </c>
      <c r="AA125" s="155">
        <v>17.8</v>
      </c>
      <c r="AB125" s="155">
        <v>21.4</v>
      </c>
      <c r="AC125" s="155">
        <v>7</v>
      </c>
      <c r="AD125" s="155">
        <v>9.3000000000000007</v>
      </c>
    </row>
    <row r="126" spans="1:30" x14ac:dyDescent="0.25">
      <c r="A126" s="97" t="s">
        <v>2171</v>
      </c>
      <c r="B126" s="154">
        <v>0.32150101419878296</v>
      </c>
      <c r="C126" s="154">
        <v>0.54716024340770786</v>
      </c>
      <c r="D126" s="154">
        <v>9.0263691683569985E-2</v>
      </c>
      <c r="E126" s="154">
        <v>4.1075050709939151E-2</v>
      </c>
      <c r="F126" s="154">
        <v>0.99999999999999989</v>
      </c>
      <c r="G126" s="144">
        <v>1972</v>
      </c>
      <c r="H126" s="144"/>
      <c r="I126" s="154">
        <v>0.30099999999999999</v>
      </c>
      <c r="J126" s="154">
        <v>0.34200000000000003</v>
      </c>
      <c r="K126" s="154">
        <v>0.52500000000000002</v>
      </c>
      <c r="L126" s="154">
        <v>0.56899999999999995</v>
      </c>
      <c r="M126" s="154">
        <v>7.8E-2</v>
      </c>
      <c r="N126" s="154">
        <v>0.104</v>
      </c>
      <c r="O126" s="154">
        <v>3.3000000000000002E-2</v>
      </c>
      <c r="P126" s="154">
        <v>5.0999999999999997E-2</v>
      </c>
      <c r="R126" s="155">
        <v>50</v>
      </c>
      <c r="S126" s="155">
        <v>82.2</v>
      </c>
      <c r="T126" s="155">
        <v>13.5</v>
      </c>
      <c r="U126" s="155">
        <v>6.2</v>
      </c>
      <c r="V126" s="155"/>
      <c r="W126" s="155">
        <v>46.1</v>
      </c>
      <c r="X126" s="155">
        <v>53.9</v>
      </c>
      <c r="Y126" s="155">
        <v>77.3</v>
      </c>
      <c r="Z126" s="155">
        <v>87.1</v>
      </c>
      <c r="AA126" s="155">
        <v>11.5</v>
      </c>
      <c r="AB126" s="155">
        <v>15.5</v>
      </c>
      <c r="AC126" s="155">
        <v>4.8</v>
      </c>
      <c r="AD126" s="155">
        <v>7.5</v>
      </c>
    </row>
    <row r="127" spans="1:30" x14ac:dyDescent="0.25">
      <c r="A127" s="97" t="s">
        <v>2172</v>
      </c>
      <c r="B127" s="154" t="s">
        <v>162</v>
      </c>
      <c r="C127" s="154">
        <v>0.51186579378068742</v>
      </c>
      <c r="D127" s="154">
        <v>0.40793780687397707</v>
      </c>
      <c r="E127" s="154">
        <v>8.0196399345335512E-2</v>
      </c>
      <c r="F127" s="154">
        <v>1</v>
      </c>
      <c r="G127" s="144">
        <v>2444</v>
      </c>
      <c r="H127" s="144"/>
      <c r="I127" s="154" t="s">
        <v>162</v>
      </c>
      <c r="J127" s="154" t="s">
        <v>162</v>
      </c>
      <c r="K127" s="154">
        <v>0.49199999999999999</v>
      </c>
      <c r="L127" s="154">
        <v>0.53200000000000003</v>
      </c>
      <c r="M127" s="154">
        <v>0.38900000000000001</v>
      </c>
      <c r="N127" s="154">
        <v>0.42799999999999999</v>
      </c>
      <c r="O127" s="154">
        <v>7.0000000000000007E-2</v>
      </c>
      <c r="P127" s="154">
        <v>9.1999999999999998E-2</v>
      </c>
      <c r="R127" s="155" t="s">
        <v>162</v>
      </c>
      <c r="S127" s="155">
        <v>54.1</v>
      </c>
      <c r="T127" s="155">
        <v>43.4</v>
      </c>
      <c r="U127" s="155">
        <v>8.4</v>
      </c>
      <c r="V127" s="155"/>
      <c r="W127" s="155" t="s">
        <v>162</v>
      </c>
      <c r="X127" s="155" t="s">
        <v>162</v>
      </c>
      <c r="Y127" s="155">
        <v>51.1</v>
      </c>
      <c r="Z127" s="155">
        <v>57.1</v>
      </c>
      <c r="AA127" s="155">
        <v>40.700000000000003</v>
      </c>
      <c r="AB127" s="155">
        <v>46.1</v>
      </c>
      <c r="AC127" s="155">
        <v>7.2</v>
      </c>
      <c r="AD127" s="155">
        <v>9.6</v>
      </c>
    </row>
    <row r="128" spans="1:30" x14ac:dyDescent="0.25">
      <c r="A128" s="97" t="s">
        <v>2173</v>
      </c>
      <c r="B128" s="154" t="s">
        <v>162</v>
      </c>
      <c r="C128" s="154">
        <v>0.73540643753409707</v>
      </c>
      <c r="D128" s="154">
        <v>0.11729405346426623</v>
      </c>
      <c r="E128" s="154">
        <v>0.14729950900163666</v>
      </c>
      <c r="F128" s="154">
        <v>1</v>
      </c>
      <c r="G128" s="144">
        <v>1833</v>
      </c>
      <c r="H128" s="144"/>
      <c r="I128" s="154" t="s">
        <v>162</v>
      </c>
      <c r="J128" s="154" t="s">
        <v>162</v>
      </c>
      <c r="K128" s="154">
        <v>0.71499999999999997</v>
      </c>
      <c r="L128" s="154">
        <v>0.755</v>
      </c>
      <c r="M128" s="154">
        <v>0.10299999999999999</v>
      </c>
      <c r="N128" s="154">
        <v>0.13300000000000001</v>
      </c>
      <c r="O128" s="154">
        <v>0.13200000000000001</v>
      </c>
      <c r="P128" s="154">
        <v>0.16400000000000001</v>
      </c>
      <c r="R128" s="155" t="s">
        <v>162</v>
      </c>
      <c r="S128" s="155">
        <v>127.7</v>
      </c>
      <c r="T128" s="155">
        <v>23.6</v>
      </c>
      <c r="U128" s="155">
        <v>24.5</v>
      </c>
      <c r="V128" s="155"/>
      <c r="W128" s="155" t="s">
        <v>162</v>
      </c>
      <c r="X128" s="155" t="s">
        <v>162</v>
      </c>
      <c r="Y128" s="155">
        <v>120.8</v>
      </c>
      <c r="Z128" s="155">
        <v>134.5</v>
      </c>
      <c r="AA128" s="155">
        <v>20.5</v>
      </c>
      <c r="AB128" s="155">
        <v>26.8</v>
      </c>
      <c r="AC128" s="155">
        <v>21.6</v>
      </c>
      <c r="AD128" s="155">
        <v>27.4</v>
      </c>
    </row>
    <row r="129" spans="1:30" x14ac:dyDescent="0.25">
      <c r="A129" s="97" t="s">
        <v>2174</v>
      </c>
      <c r="B129" s="154">
        <v>5.0827746613763852E-2</v>
      </c>
      <c r="C129" s="154">
        <v>0.56601450266794362</v>
      </c>
      <c r="D129" s="154">
        <v>0.27124093583253522</v>
      </c>
      <c r="E129" s="154">
        <v>0.11191681488575729</v>
      </c>
      <c r="F129" s="154">
        <v>1</v>
      </c>
      <c r="G129" s="144">
        <v>14618</v>
      </c>
      <c r="H129" s="144"/>
      <c r="I129" s="154">
        <v>4.7E-2</v>
      </c>
      <c r="J129" s="154">
        <v>5.5E-2</v>
      </c>
      <c r="K129" s="154">
        <v>0.55800000000000005</v>
      </c>
      <c r="L129" s="154">
        <v>0.57399999999999995</v>
      </c>
      <c r="M129" s="154">
        <v>0.26400000000000001</v>
      </c>
      <c r="N129" s="154">
        <v>0.27900000000000003</v>
      </c>
      <c r="O129" s="154">
        <v>0.107</v>
      </c>
      <c r="P129" s="154">
        <v>0.11700000000000001</v>
      </c>
      <c r="R129" s="155" t="s">
        <v>162</v>
      </c>
      <c r="S129" s="155" t="s">
        <v>162</v>
      </c>
      <c r="T129" s="155" t="s">
        <v>162</v>
      </c>
      <c r="U129" s="155" t="s">
        <v>162</v>
      </c>
      <c r="V129" s="155"/>
      <c r="W129" s="155" t="s">
        <v>162</v>
      </c>
      <c r="X129" s="155" t="s">
        <v>162</v>
      </c>
      <c r="Y129" s="155" t="s">
        <v>162</v>
      </c>
      <c r="Z129" s="155" t="s">
        <v>162</v>
      </c>
      <c r="AA129" s="155" t="s">
        <v>162</v>
      </c>
      <c r="AB129" s="155" t="s">
        <v>162</v>
      </c>
      <c r="AC129" s="155" t="s">
        <v>162</v>
      </c>
      <c r="AD129" s="155" t="s">
        <v>162</v>
      </c>
    </row>
    <row r="130" spans="1:30" x14ac:dyDescent="0.25">
      <c r="A130" s="97" t="s">
        <v>2175</v>
      </c>
      <c r="B130" s="154">
        <v>3.923766816143498E-2</v>
      </c>
      <c r="C130" s="154">
        <v>0.57623318385650224</v>
      </c>
      <c r="D130" s="154">
        <v>0.24775784753363228</v>
      </c>
      <c r="E130" s="154">
        <v>0.1367713004484305</v>
      </c>
      <c r="F130" s="154">
        <v>1</v>
      </c>
      <c r="G130" s="144">
        <v>892</v>
      </c>
      <c r="H130" s="144"/>
      <c r="I130" s="154">
        <v>2.8000000000000001E-2</v>
      </c>
      <c r="J130" s="154">
        <v>5.3999999999999999E-2</v>
      </c>
      <c r="K130" s="154">
        <v>0.54400000000000004</v>
      </c>
      <c r="L130" s="154">
        <v>0.60799999999999998</v>
      </c>
      <c r="M130" s="154">
        <v>0.221</v>
      </c>
      <c r="N130" s="154">
        <v>0.27700000000000002</v>
      </c>
      <c r="O130" s="154">
        <v>0.11600000000000001</v>
      </c>
      <c r="P130" s="154">
        <v>0.161</v>
      </c>
      <c r="R130" s="155">
        <v>2.9</v>
      </c>
      <c r="S130" s="155">
        <v>43.8</v>
      </c>
      <c r="T130" s="155">
        <v>18.7</v>
      </c>
      <c r="U130" s="155">
        <v>10.4</v>
      </c>
      <c r="V130" s="155"/>
      <c r="W130" s="155">
        <v>1.9</v>
      </c>
      <c r="X130" s="155">
        <v>3.8</v>
      </c>
      <c r="Y130" s="155">
        <v>40</v>
      </c>
      <c r="Z130" s="155">
        <v>47.6</v>
      </c>
      <c r="AA130" s="155">
        <v>16.2</v>
      </c>
      <c r="AB130" s="155">
        <v>21.1</v>
      </c>
      <c r="AC130" s="155">
        <v>8.5</v>
      </c>
      <c r="AD130" s="155">
        <v>12.2</v>
      </c>
    </row>
    <row r="131" spans="1:30" x14ac:dyDescent="0.25">
      <c r="A131" s="97" t="s">
        <v>2176</v>
      </c>
      <c r="B131" s="154">
        <v>0.30382293762575452</v>
      </c>
      <c r="C131" s="154">
        <v>0.61167002012072436</v>
      </c>
      <c r="D131" s="154">
        <v>4.3259557344064385E-2</v>
      </c>
      <c r="E131" s="154">
        <v>4.124748490945674E-2</v>
      </c>
      <c r="F131" s="154">
        <v>1</v>
      </c>
      <c r="G131" s="144">
        <v>994</v>
      </c>
      <c r="H131" s="144"/>
      <c r="I131" s="154">
        <v>0.27600000000000002</v>
      </c>
      <c r="J131" s="154">
        <v>0.33300000000000002</v>
      </c>
      <c r="K131" s="154">
        <v>0.58099999999999996</v>
      </c>
      <c r="L131" s="154">
        <v>0.64100000000000001</v>
      </c>
      <c r="M131" s="154">
        <v>3.2000000000000001E-2</v>
      </c>
      <c r="N131" s="154">
        <v>5.8000000000000003E-2</v>
      </c>
      <c r="O131" s="154">
        <v>3.1E-2</v>
      </c>
      <c r="P131" s="154">
        <v>5.5E-2</v>
      </c>
      <c r="R131" s="155">
        <v>50.2</v>
      </c>
      <c r="S131" s="155">
        <v>97.3</v>
      </c>
      <c r="T131" s="155">
        <v>6.2</v>
      </c>
      <c r="U131" s="155">
        <v>6.3</v>
      </c>
      <c r="V131" s="155"/>
      <c r="W131" s="155">
        <v>44.5</v>
      </c>
      <c r="X131" s="155">
        <v>55.8</v>
      </c>
      <c r="Y131" s="155">
        <v>89.5</v>
      </c>
      <c r="Z131" s="155">
        <v>105</v>
      </c>
      <c r="AA131" s="155">
        <v>4.4000000000000004</v>
      </c>
      <c r="AB131" s="155">
        <v>8.1</v>
      </c>
      <c r="AC131" s="155">
        <v>4.4000000000000004</v>
      </c>
      <c r="AD131" s="155">
        <v>8.3000000000000007</v>
      </c>
    </row>
    <row r="132" spans="1:30" x14ac:dyDescent="0.25">
      <c r="A132" s="97" t="s">
        <v>2177</v>
      </c>
      <c r="B132" s="154" t="s">
        <v>162</v>
      </c>
      <c r="C132" s="154">
        <v>0.52722443559096943</v>
      </c>
      <c r="D132" s="154">
        <v>0.33067729083665337</v>
      </c>
      <c r="E132" s="154">
        <v>0.14209827357237717</v>
      </c>
      <c r="F132" s="154">
        <v>0.99999999999999989</v>
      </c>
      <c r="G132" s="144">
        <v>753</v>
      </c>
      <c r="H132" s="144"/>
      <c r="I132" s="154" t="s">
        <v>162</v>
      </c>
      <c r="J132" s="154" t="s">
        <v>162</v>
      </c>
      <c r="K132" s="154">
        <v>0.49199999999999999</v>
      </c>
      <c r="L132" s="154">
        <v>0.56299999999999994</v>
      </c>
      <c r="M132" s="154">
        <v>0.29799999999999999</v>
      </c>
      <c r="N132" s="154">
        <v>0.36499999999999999</v>
      </c>
      <c r="O132" s="154">
        <v>0.11899999999999999</v>
      </c>
      <c r="P132" s="154">
        <v>0.16900000000000001</v>
      </c>
      <c r="R132" s="155" t="s">
        <v>162</v>
      </c>
      <c r="S132" s="155">
        <v>33.700000000000003</v>
      </c>
      <c r="T132" s="155">
        <v>20.9</v>
      </c>
      <c r="U132" s="155">
        <v>9.1</v>
      </c>
      <c r="V132" s="155"/>
      <c r="W132" s="155" t="s">
        <v>162</v>
      </c>
      <c r="X132" s="155" t="s">
        <v>162</v>
      </c>
      <c r="Y132" s="155">
        <v>30.4</v>
      </c>
      <c r="Z132" s="155">
        <v>37</v>
      </c>
      <c r="AA132" s="155">
        <v>18.3</v>
      </c>
      <c r="AB132" s="155">
        <v>23.6</v>
      </c>
      <c r="AC132" s="155">
        <v>7.4</v>
      </c>
      <c r="AD132" s="155">
        <v>10.8</v>
      </c>
    </row>
    <row r="133" spans="1:30" x14ac:dyDescent="0.25">
      <c r="A133" s="97" t="s">
        <v>2178</v>
      </c>
      <c r="B133" s="154" t="s">
        <v>162</v>
      </c>
      <c r="C133" s="154">
        <v>0.73938879456706286</v>
      </c>
      <c r="D133" s="154">
        <v>6.1120543293718167E-2</v>
      </c>
      <c r="E133" s="154">
        <v>0.19949066213921901</v>
      </c>
      <c r="F133" s="154">
        <v>1</v>
      </c>
      <c r="G133" s="144">
        <v>1178</v>
      </c>
      <c r="H133" s="144"/>
      <c r="I133" s="154" t="s">
        <v>162</v>
      </c>
      <c r="J133" s="154" t="s">
        <v>162</v>
      </c>
      <c r="K133" s="154">
        <v>0.71399999999999997</v>
      </c>
      <c r="L133" s="154">
        <v>0.76400000000000001</v>
      </c>
      <c r="M133" s="154">
        <v>4.9000000000000002E-2</v>
      </c>
      <c r="N133" s="154">
        <v>7.5999999999999998E-2</v>
      </c>
      <c r="O133" s="154">
        <v>0.17799999999999999</v>
      </c>
      <c r="P133" s="154">
        <v>0.223</v>
      </c>
      <c r="R133" s="155" t="s">
        <v>162</v>
      </c>
      <c r="S133" s="155">
        <v>161.19999999999999</v>
      </c>
      <c r="T133" s="155">
        <v>14.8</v>
      </c>
      <c r="U133" s="155">
        <v>43.9</v>
      </c>
      <c r="V133" s="155"/>
      <c r="W133" s="155" t="s">
        <v>162</v>
      </c>
      <c r="X133" s="155" t="s">
        <v>162</v>
      </c>
      <c r="Y133" s="155">
        <v>150.5</v>
      </c>
      <c r="Z133" s="155">
        <v>171.9</v>
      </c>
      <c r="AA133" s="155">
        <v>11.4</v>
      </c>
      <c r="AB133" s="155">
        <v>18.2</v>
      </c>
      <c r="AC133" s="155">
        <v>38.299999999999997</v>
      </c>
      <c r="AD133" s="155">
        <v>49.5</v>
      </c>
    </row>
    <row r="134" spans="1:30" x14ac:dyDescent="0.25">
      <c r="A134" s="97" t="s">
        <v>2179</v>
      </c>
      <c r="B134" s="154">
        <v>5.007235890014472E-2</v>
      </c>
      <c r="C134" s="154">
        <v>0.60173661360347319</v>
      </c>
      <c r="D134" s="154">
        <v>0.19826338639652677</v>
      </c>
      <c r="E134" s="154">
        <v>0.14992764109985529</v>
      </c>
      <c r="F134" s="154">
        <v>1</v>
      </c>
      <c r="G134" s="144">
        <v>6910</v>
      </c>
      <c r="H134" s="144"/>
      <c r="I134" s="154">
        <v>4.4999999999999998E-2</v>
      </c>
      <c r="J134" s="154">
        <v>5.5E-2</v>
      </c>
      <c r="K134" s="154">
        <v>0.59</v>
      </c>
      <c r="L134" s="154">
        <v>0.61299999999999999</v>
      </c>
      <c r="M134" s="154">
        <v>0.189</v>
      </c>
      <c r="N134" s="154">
        <v>0.20799999999999999</v>
      </c>
      <c r="O134" s="154">
        <v>0.14199999999999999</v>
      </c>
      <c r="P134" s="154">
        <v>0.159</v>
      </c>
      <c r="R134" s="155" t="s">
        <v>162</v>
      </c>
      <c r="S134" s="155" t="s">
        <v>162</v>
      </c>
      <c r="T134" s="155" t="s">
        <v>162</v>
      </c>
      <c r="U134" s="155" t="s">
        <v>162</v>
      </c>
      <c r="V134" s="155"/>
      <c r="W134" s="155" t="s">
        <v>162</v>
      </c>
      <c r="X134" s="155" t="s">
        <v>162</v>
      </c>
      <c r="Y134" s="155" t="s">
        <v>162</v>
      </c>
      <c r="Z134" s="155" t="s">
        <v>162</v>
      </c>
      <c r="AA134" s="155" t="s">
        <v>162</v>
      </c>
      <c r="AB134" s="155" t="s">
        <v>162</v>
      </c>
      <c r="AC134" s="155" t="s">
        <v>162</v>
      </c>
      <c r="AD134" s="155" t="s">
        <v>162</v>
      </c>
    </row>
    <row r="135" spans="1:30" x14ac:dyDescent="0.25">
      <c r="A135" s="97" t="s">
        <v>2180</v>
      </c>
      <c r="B135" s="154">
        <v>4.6372475691847423E-2</v>
      </c>
      <c r="C135" s="154">
        <v>0.54674644727000743</v>
      </c>
      <c r="D135" s="154">
        <v>0.25504861630516079</v>
      </c>
      <c r="E135" s="154">
        <v>0.15183246073298429</v>
      </c>
      <c r="F135" s="154">
        <v>0.99999999999999989</v>
      </c>
      <c r="G135" s="144">
        <v>1337</v>
      </c>
      <c r="H135" s="144"/>
      <c r="I135" s="154">
        <v>3.5999999999999997E-2</v>
      </c>
      <c r="J135" s="154">
        <v>5.8999999999999997E-2</v>
      </c>
      <c r="K135" s="154">
        <v>0.52</v>
      </c>
      <c r="L135" s="154">
        <v>0.57299999999999995</v>
      </c>
      <c r="M135" s="154">
        <v>0.23200000000000001</v>
      </c>
      <c r="N135" s="154">
        <v>0.27900000000000003</v>
      </c>
      <c r="O135" s="154">
        <v>0.13400000000000001</v>
      </c>
      <c r="P135" s="154">
        <v>0.17199999999999999</v>
      </c>
      <c r="R135" s="155">
        <v>3.4</v>
      </c>
      <c r="S135" s="155">
        <v>40.5</v>
      </c>
      <c r="T135" s="155">
        <v>18.7</v>
      </c>
      <c r="U135" s="155">
        <v>11.1</v>
      </c>
      <c r="V135" s="155"/>
      <c r="W135" s="155">
        <v>2.6</v>
      </c>
      <c r="X135" s="155">
        <v>4.3</v>
      </c>
      <c r="Y135" s="155">
        <v>37.6</v>
      </c>
      <c r="Z135" s="155">
        <v>43.5</v>
      </c>
      <c r="AA135" s="155">
        <v>16.7</v>
      </c>
      <c r="AB135" s="155">
        <v>20.6</v>
      </c>
      <c r="AC135" s="155">
        <v>9.6</v>
      </c>
      <c r="AD135" s="155">
        <v>12.6</v>
      </c>
    </row>
    <row r="136" spans="1:30" x14ac:dyDescent="0.25">
      <c r="A136" s="97" t="s">
        <v>2181</v>
      </c>
      <c r="B136" s="154">
        <v>0.29279538904899133</v>
      </c>
      <c r="C136" s="154">
        <v>0.6184438040345821</v>
      </c>
      <c r="D136" s="154">
        <v>4.7262247838616718E-2</v>
      </c>
      <c r="E136" s="154">
        <v>4.1498559077809798E-2</v>
      </c>
      <c r="F136" s="154">
        <v>1</v>
      </c>
      <c r="G136" s="144">
        <v>1735</v>
      </c>
      <c r="H136" s="144"/>
      <c r="I136" s="154">
        <v>0.27200000000000002</v>
      </c>
      <c r="J136" s="154">
        <v>0.315</v>
      </c>
      <c r="K136" s="154">
        <v>0.59499999999999997</v>
      </c>
      <c r="L136" s="154">
        <v>0.64100000000000001</v>
      </c>
      <c r="M136" s="154">
        <v>3.7999999999999999E-2</v>
      </c>
      <c r="N136" s="154">
        <v>5.8000000000000003E-2</v>
      </c>
      <c r="O136" s="154">
        <v>3.3000000000000002E-2</v>
      </c>
      <c r="P136" s="154">
        <v>5.1999999999999998E-2</v>
      </c>
      <c r="R136" s="155">
        <v>53.3</v>
      </c>
      <c r="S136" s="155">
        <v>102.7</v>
      </c>
      <c r="T136" s="155">
        <v>7.6</v>
      </c>
      <c r="U136" s="155">
        <v>6.7</v>
      </c>
      <c r="V136" s="155"/>
      <c r="W136" s="155">
        <v>48.6</v>
      </c>
      <c r="X136" s="155">
        <v>57.9</v>
      </c>
      <c r="Y136" s="155">
        <v>96.5</v>
      </c>
      <c r="Z136" s="155">
        <v>108.8</v>
      </c>
      <c r="AA136" s="155">
        <v>6</v>
      </c>
      <c r="AB136" s="155">
        <v>9.3000000000000007</v>
      </c>
      <c r="AC136" s="155">
        <v>5.2</v>
      </c>
      <c r="AD136" s="155">
        <v>8.3000000000000007</v>
      </c>
    </row>
    <row r="137" spans="1:30" x14ac:dyDescent="0.25">
      <c r="A137" s="97" t="s">
        <v>2182</v>
      </c>
      <c r="B137" s="154" t="s">
        <v>162</v>
      </c>
      <c r="C137" s="154">
        <v>0.45924050632911395</v>
      </c>
      <c r="D137" s="154">
        <v>0.39645569620253163</v>
      </c>
      <c r="E137" s="154">
        <v>0.14430379746835442</v>
      </c>
      <c r="F137" s="154">
        <v>1</v>
      </c>
      <c r="G137" s="144">
        <v>1975</v>
      </c>
      <c r="H137" s="144"/>
      <c r="I137" s="154" t="s">
        <v>162</v>
      </c>
      <c r="J137" s="154" t="s">
        <v>162</v>
      </c>
      <c r="K137" s="154">
        <v>0.437</v>
      </c>
      <c r="L137" s="154">
        <v>0.48099999999999998</v>
      </c>
      <c r="M137" s="154">
        <v>0.375</v>
      </c>
      <c r="N137" s="154">
        <v>0.41799999999999998</v>
      </c>
      <c r="O137" s="154">
        <v>0.129</v>
      </c>
      <c r="P137" s="154">
        <v>0.16</v>
      </c>
      <c r="R137" s="155" t="s">
        <v>162</v>
      </c>
      <c r="S137" s="155">
        <v>51.1</v>
      </c>
      <c r="T137" s="155">
        <v>43.9</v>
      </c>
      <c r="U137" s="155">
        <v>15.9</v>
      </c>
      <c r="V137" s="155"/>
      <c r="W137" s="155" t="s">
        <v>162</v>
      </c>
      <c r="X137" s="155" t="s">
        <v>162</v>
      </c>
      <c r="Y137" s="155">
        <v>47.8</v>
      </c>
      <c r="Z137" s="155">
        <v>54.4</v>
      </c>
      <c r="AA137" s="155">
        <v>40.799999999999997</v>
      </c>
      <c r="AB137" s="155">
        <v>47</v>
      </c>
      <c r="AC137" s="155">
        <v>14</v>
      </c>
      <c r="AD137" s="155">
        <v>17.7</v>
      </c>
    </row>
    <row r="138" spans="1:30" x14ac:dyDescent="0.25">
      <c r="A138" s="97" t="s">
        <v>2183</v>
      </c>
      <c r="B138" s="154" t="s">
        <v>162</v>
      </c>
      <c r="C138" s="154">
        <v>0.73420479302832242</v>
      </c>
      <c r="D138" s="154">
        <v>0.11692084241103849</v>
      </c>
      <c r="E138" s="154">
        <v>0.14887436456063907</v>
      </c>
      <c r="F138" s="154">
        <v>1</v>
      </c>
      <c r="G138" s="144">
        <v>1377</v>
      </c>
      <c r="H138" s="144"/>
      <c r="I138" s="154" t="s">
        <v>162</v>
      </c>
      <c r="J138" s="154" t="s">
        <v>162</v>
      </c>
      <c r="K138" s="154">
        <v>0.71</v>
      </c>
      <c r="L138" s="154">
        <v>0.75700000000000001</v>
      </c>
      <c r="M138" s="154">
        <v>0.10100000000000001</v>
      </c>
      <c r="N138" s="154">
        <v>0.13500000000000001</v>
      </c>
      <c r="O138" s="154">
        <v>0.13100000000000001</v>
      </c>
      <c r="P138" s="154">
        <v>0.16900000000000001</v>
      </c>
      <c r="R138" s="155" t="s">
        <v>162</v>
      </c>
      <c r="S138" s="155">
        <v>129.80000000000001</v>
      </c>
      <c r="T138" s="155">
        <v>22.5</v>
      </c>
      <c r="U138" s="155">
        <v>25.4</v>
      </c>
      <c r="V138" s="155"/>
      <c r="W138" s="155" t="s">
        <v>162</v>
      </c>
      <c r="X138" s="155" t="s">
        <v>162</v>
      </c>
      <c r="Y138" s="155">
        <v>121.8</v>
      </c>
      <c r="Z138" s="155">
        <v>137.80000000000001</v>
      </c>
      <c r="AA138" s="155">
        <v>19</v>
      </c>
      <c r="AB138" s="155">
        <v>25.9</v>
      </c>
      <c r="AC138" s="155">
        <v>22</v>
      </c>
      <c r="AD138" s="155">
        <v>28.9</v>
      </c>
    </row>
    <row r="139" spans="1:30" x14ac:dyDescent="0.25">
      <c r="A139" s="97" t="s">
        <v>2184</v>
      </c>
      <c r="B139" s="154">
        <v>5.2466330661819383E-2</v>
      </c>
      <c r="C139" s="154">
        <v>0.56638849871932584</v>
      </c>
      <c r="D139" s="154">
        <v>0.24787242832355613</v>
      </c>
      <c r="E139" s="154">
        <v>0.13327274229529867</v>
      </c>
      <c r="F139" s="154">
        <v>1</v>
      </c>
      <c r="G139" s="144">
        <v>12103</v>
      </c>
      <c r="H139" s="144"/>
      <c r="I139" s="154">
        <v>4.9000000000000002E-2</v>
      </c>
      <c r="J139" s="154">
        <v>5.7000000000000002E-2</v>
      </c>
      <c r="K139" s="154">
        <v>0.55800000000000005</v>
      </c>
      <c r="L139" s="154">
        <v>0.57499999999999996</v>
      </c>
      <c r="M139" s="154">
        <v>0.24</v>
      </c>
      <c r="N139" s="154">
        <v>0.25600000000000001</v>
      </c>
      <c r="O139" s="154">
        <v>0.127</v>
      </c>
      <c r="P139" s="154">
        <v>0.13900000000000001</v>
      </c>
      <c r="R139" s="155" t="s">
        <v>162</v>
      </c>
      <c r="S139" s="155" t="s">
        <v>162</v>
      </c>
      <c r="T139" s="155" t="s">
        <v>162</v>
      </c>
      <c r="U139" s="155" t="s">
        <v>162</v>
      </c>
      <c r="V139" s="155"/>
      <c r="W139" s="155" t="s">
        <v>162</v>
      </c>
      <c r="X139" s="155" t="s">
        <v>162</v>
      </c>
      <c r="Y139" s="155" t="s">
        <v>162</v>
      </c>
      <c r="Z139" s="155" t="s">
        <v>162</v>
      </c>
      <c r="AA139" s="155" t="s">
        <v>162</v>
      </c>
      <c r="AB139" s="155" t="s">
        <v>162</v>
      </c>
      <c r="AC139" s="155" t="s">
        <v>162</v>
      </c>
      <c r="AD139" s="155" t="s">
        <v>162</v>
      </c>
    </row>
    <row r="140" spans="1:30" x14ac:dyDescent="0.25">
      <c r="A140" s="97" t="s">
        <v>2185</v>
      </c>
      <c r="B140" s="154">
        <v>7.1585903083700442E-2</v>
      </c>
      <c r="C140" s="154">
        <v>0.53524229074889873</v>
      </c>
      <c r="D140" s="154">
        <v>0.23348017621145375</v>
      </c>
      <c r="E140" s="154">
        <v>0.15969162995594713</v>
      </c>
      <c r="F140" s="154">
        <v>1.0000000000000002</v>
      </c>
      <c r="G140" s="144">
        <v>908</v>
      </c>
      <c r="H140" s="144"/>
      <c r="I140" s="154">
        <v>5.7000000000000002E-2</v>
      </c>
      <c r="J140" s="154">
        <v>0.09</v>
      </c>
      <c r="K140" s="154">
        <v>0.503</v>
      </c>
      <c r="L140" s="154">
        <v>0.56699999999999995</v>
      </c>
      <c r="M140" s="154">
        <v>0.20699999999999999</v>
      </c>
      <c r="N140" s="154">
        <v>0.26200000000000001</v>
      </c>
      <c r="O140" s="154">
        <v>0.13700000000000001</v>
      </c>
      <c r="P140" s="154">
        <v>0.185</v>
      </c>
      <c r="R140" s="155">
        <v>4.7</v>
      </c>
      <c r="S140" s="155">
        <v>36.6</v>
      </c>
      <c r="T140" s="155">
        <v>15.9</v>
      </c>
      <c r="U140" s="155">
        <v>10.6</v>
      </c>
      <c r="V140" s="155"/>
      <c r="W140" s="155">
        <v>3.5</v>
      </c>
      <c r="X140" s="155">
        <v>5.8</v>
      </c>
      <c r="Y140" s="155">
        <v>33.299999999999997</v>
      </c>
      <c r="Z140" s="155">
        <v>39.799999999999997</v>
      </c>
      <c r="AA140" s="155">
        <v>13.8</v>
      </c>
      <c r="AB140" s="155">
        <v>18.100000000000001</v>
      </c>
      <c r="AC140" s="155">
        <v>8.9</v>
      </c>
      <c r="AD140" s="155">
        <v>12.3</v>
      </c>
    </row>
    <row r="141" spans="1:30" x14ac:dyDescent="0.25">
      <c r="A141" s="97" t="s">
        <v>2186</v>
      </c>
      <c r="B141" s="154">
        <v>0.31126397248495269</v>
      </c>
      <c r="C141" s="154">
        <v>0.56491831470335341</v>
      </c>
      <c r="D141" s="154">
        <v>5.073086844368014E-2</v>
      </c>
      <c r="E141" s="154">
        <v>7.3086844368013756E-2</v>
      </c>
      <c r="F141" s="154">
        <v>0.99999999999999989</v>
      </c>
      <c r="G141" s="144">
        <v>1163</v>
      </c>
      <c r="H141" s="144"/>
      <c r="I141" s="154">
        <v>0.28499999999999998</v>
      </c>
      <c r="J141" s="154">
        <v>0.33800000000000002</v>
      </c>
      <c r="K141" s="154">
        <v>0.53600000000000003</v>
      </c>
      <c r="L141" s="154">
        <v>0.59299999999999997</v>
      </c>
      <c r="M141" s="154">
        <v>0.04</v>
      </c>
      <c r="N141" s="154">
        <v>6.5000000000000002E-2</v>
      </c>
      <c r="O141" s="154">
        <v>5.8999999999999997E-2</v>
      </c>
      <c r="P141" s="154">
        <v>8.8999999999999996E-2</v>
      </c>
      <c r="R141" s="155">
        <v>48.5</v>
      </c>
      <c r="S141" s="155">
        <v>85.1</v>
      </c>
      <c r="T141" s="155">
        <v>7.6</v>
      </c>
      <c r="U141" s="155">
        <v>10.7</v>
      </c>
      <c r="V141" s="155"/>
      <c r="W141" s="155">
        <v>43.5</v>
      </c>
      <c r="X141" s="155">
        <v>53.5</v>
      </c>
      <c r="Y141" s="155">
        <v>78.599999999999994</v>
      </c>
      <c r="Z141" s="155">
        <v>91.6</v>
      </c>
      <c r="AA141" s="155">
        <v>5.7</v>
      </c>
      <c r="AB141" s="155">
        <v>9.6</v>
      </c>
      <c r="AC141" s="155">
        <v>8.5</v>
      </c>
      <c r="AD141" s="155">
        <v>13</v>
      </c>
    </row>
    <row r="142" spans="1:30" x14ac:dyDescent="0.25">
      <c r="A142" s="97" t="s">
        <v>2187</v>
      </c>
      <c r="B142" s="154" t="s">
        <v>162</v>
      </c>
      <c r="C142" s="154">
        <v>0.50516224188790559</v>
      </c>
      <c r="D142" s="154">
        <v>0.34660766961651918</v>
      </c>
      <c r="E142" s="154">
        <v>0.14823008849557523</v>
      </c>
      <c r="F142" s="154">
        <v>1</v>
      </c>
      <c r="G142" s="144">
        <v>1356</v>
      </c>
      <c r="H142" s="144"/>
      <c r="I142" s="154" t="s">
        <v>162</v>
      </c>
      <c r="J142" s="154" t="s">
        <v>162</v>
      </c>
      <c r="K142" s="154">
        <v>0.47899999999999998</v>
      </c>
      <c r="L142" s="154">
        <v>0.53200000000000003</v>
      </c>
      <c r="M142" s="154">
        <v>0.32200000000000001</v>
      </c>
      <c r="N142" s="154">
        <v>0.372</v>
      </c>
      <c r="O142" s="154">
        <v>0.13</v>
      </c>
      <c r="P142" s="154">
        <v>0.16800000000000001</v>
      </c>
      <c r="R142" s="155" t="s">
        <v>162</v>
      </c>
      <c r="S142" s="155">
        <v>51.5</v>
      </c>
      <c r="T142" s="155">
        <v>35.799999999999997</v>
      </c>
      <c r="U142" s="155">
        <v>14.9</v>
      </c>
      <c r="V142" s="155"/>
      <c r="W142" s="155" t="s">
        <v>162</v>
      </c>
      <c r="X142" s="155" t="s">
        <v>162</v>
      </c>
      <c r="Y142" s="155">
        <v>47.6</v>
      </c>
      <c r="Z142" s="155">
        <v>55.3</v>
      </c>
      <c r="AA142" s="155">
        <v>32.5</v>
      </c>
      <c r="AB142" s="155">
        <v>39</v>
      </c>
      <c r="AC142" s="155">
        <v>12.9</v>
      </c>
      <c r="AD142" s="155">
        <v>17</v>
      </c>
    </row>
    <row r="143" spans="1:30" x14ac:dyDescent="0.25">
      <c r="A143" s="97" t="s">
        <v>2188</v>
      </c>
      <c r="B143" s="154" t="s">
        <v>162</v>
      </c>
      <c r="C143" s="154">
        <v>0.76094890510948909</v>
      </c>
      <c r="D143" s="154">
        <v>9.5802919708029191E-2</v>
      </c>
      <c r="E143" s="154">
        <v>0.14324817518248176</v>
      </c>
      <c r="F143" s="154">
        <v>1</v>
      </c>
      <c r="G143" s="144">
        <v>1096</v>
      </c>
      <c r="H143" s="144"/>
      <c r="I143" s="154" t="s">
        <v>162</v>
      </c>
      <c r="J143" s="154" t="s">
        <v>162</v>
      </c>
      <c r="K143" s="154">
        <v>0.73499999999999999</v>
      </c>
      <c r="L143" s="154">
        <v>0.78500000000000003</v>
      </c>
      <c r="M143" s="154">
        <v>0.08</v>
      </c>
      <c r="N143" s="154">
        <v>0.115</v>
      </c>
      <c r="O143" s="154">
        <v>0.124</v>
      </c>
      <c r="P143" s="154">
        <v>0.16500000000000001</v>
      </c>
      <c r="R143" s="155" t="s">
        <v>162</v>
      </c>
      <c r="S143" s="155">
        <v>143.69999999999999</v>
      </c>
      <c r="T143" s="155">
        <v>20.6</v>
      </c>
      <c r="U143" s="155">
        <v>25.9</v>
      </c>
      <c r="V143" s="155"/>
      <c r="W143" s="155" t="s">
        <v>162</v>
      </c>
      <c r="X143" s="155" t="s">
        <v>162</v>
      </c>
      <c r="Y143" s="155">
        <v>134</v>
      </c>
      <c r="Z143" s="155">
        <v>153.5</v>
      </c>
      <c r="AA143" s="155">
        <v>16.7</v>
      </c>
      <c r="AB143" s="155">
        <v>24.6</v>
      </c>
      <c r="AC143" s="155">
        <v>21.8</v>
      </c>
      <c r="AD143" s="155">
        <v>29.9</v>
      </c>
    </row>
    <row r="144" spans="1:30" x14ac:dyDescent="0.25">
      <c r="A144" s="97" t="s">
        <v>2189</v>
      </c>
      <c r="B144" s="154">
        <v>5.5261256922706475E-2</v>
      </c>
      <c r="C144" s="154">
        <v>0.55995665783770765</v>
      </c>
      <c r="D144" s="154">
        <v>0.2210450276908259</v>
      </c>
      <c r="E144" s="154">
        <v>0.16373705754875995</v>
      </c>
      <c r="F144" s="154">
        <v>1</v>
      </c>
      <c r="G144" s="144">
        <v>8306</v>
      </c>
      <c r="H144" s="144"/>
      <c r="I144" s="154">
        <v>5.0999999999999997E-2</v>
      </c>
      <c r="J144" s="154">
        <v>0.06</v>
      </c>
      <c r="K144" s="154">
        <v>0.54900000000000004</v>
      </c>
      <c r="L144" s="154">
        <v>0.57099999999999995</v>
      </c>
      <c r="M144" s="154">
        <v>0.21199999999999999</v>
      </c>
      <c r="N144" s="154">
        <v>0.23</v>
      </c>
      <c r="O144" s="154">
        <v>0.156</v>
      </c>
      <c r="P144" s="154">
        <v>0.17199999999999999</v>
      </c>
      <c r="R144" s="155" t="s">
        <v>162</v>
      </c>
      <c r="S144" s="155" t="s">
        <v>162</v>
      </c>
      <c r="T144" s="155" t="s">
        <v>162</v>
      </c>
      <c r="U144" s="155" t="s">
        <v>162</v>
      </c>
      <c r="V144" s="155"/>
      <c r="W144" s="155" t="s">
        <v>162</v>
      </c>
      <c r="X144" s="155" t="s">
        <v>162</v>
      </c>
      <c r="Y144" s="155" t="s">
        <v>162</v>
      </c>
      <c r="Z144" s="155" t="s">
        <v>162</v>
      </c>
      <c r="AA144" s="155" t="s">
        <v>162</v>
      </c>
      <c r="AB144" s="155" t="s">
        <v>162</v>
      </c>
      <c r="AC144" s="155" t="s">
        <v>162</v>
      </c>
      <c r="AD144" s="155" t="s">
        <v>162</v>
      </c>
    </row>
    <row r="145" spans="1:30" x14ac:dyDescent="0.25">
      <c r="A145" s="97" t="s">
        <v>2190</v>
      </c>
      <c r="B145" s="154">
        <v>8.5526315789473686E-2</v>
      </c>
      <c r="C145" s="154">
        <v>0.48026315789473684</v>
      </c>
      <c r="D145" s="154">
        <v>0.22763157894736843</v>
      </c>
      <c r="E145" s="154">
        <v>0.20657894736842106</v>
      </c>
      <c r="F145" s="154">
        <v>1</v>
      </c>
      <c r="G145" s="144">
        <v>760</v>
      </c>
      <c r="H145" s="144"/>
      <c r="I145" s="154">
        <v>6.8000000000000005E-2</v>
      </c>
      <c r="J145" s="154">
        <v>0.108</v>
      </c>
      <c r="K145" s="154">
        <v>0.44500000000000001</v>
      </c>
      <c r="L145" s="154">
        <v>0.51600000000000001</v>
      </c>
      <c r="M145" s="154">
        <v>0.19900000000000001</v>
      </c>
      <c r="N145" s="154">
        <v>0.25900000000000001</v>
      </c>
      <c r="O145" s="154">
        <v>0.17899999999999999</v>
      </c>
      <c r="P145" s="154">
        <v>0.23699999999999999</v>
      </c>
      <c r="R145" s="155">
        <v>4.8</v>
      </c>
      <c r="S145" s="155">
        <v>25.3</v>
      </c>
      <c r="T145" s="155">
        <v>11.9</v>
      </c>
      <c r="U145" s="155">
        <v>10.8</v>
      </c>
      <c r="V145" s="155"/>
      <c r="W145" s="155">
        <v>3.6</v>
      </c>
      <c r="X145" s="155">
        <v>5.9</v>
      </c>
      <c r="Y145" s="155">
        <v>22.7</v>
      </c>
      <c r="Z145" s="155">
        <v>27.9</v>
      </c>
      <c r="AA145" s="155">
        <v>10.1</v>
      </c>
      <c r="AB145" s="155">
        <v>13.7</v>
      </c>
      <c r="AC145" s="155">
        <v>9.1</v>
      </c>
      <c r="AD145" s="155">
        <v>12.4</v>
      </c>
    </row>
    <row r="146" spans="1:30" x14ac:dyDescent="0.25">
      <c r="A146" s="97" t="s">
        <v>2191</v>
      </c>
      <c r="B146" s="154">
        <v>0.27325102880658436</v>
      </c>
      <c r="C146" s="154">
        <v>0.54485596707818928</v>
      </c>
      <c r="D146" s="154">
        <v>3.7860082304526747E-2</v>
      </c>
      <c r="E146" s="154">
        <v>0.1440329218106996</v>
      </c>
      <c r="F146" s="154">
        <v>1</v>
      </c>
      <c r="G146" s="144">
        <v>1215</v>
      </c>
      <c r="H146" s="144"/>
      <c r="I146" s="154">
        <v>0.249</v>
      </c>
      <c r="J146" s="154">
        <v>0.29899999999999999</v>
      </c>
      <c r="K146" s="154">
        <v>0.51700000000000002</v>
      </c>
      <c r="L146" s="154">
        <v>0.57299999999999995</v>
      </c>
      <c r="M146" s="154">
        <v>2.9000000000000001E-2</v>
      </c>
      <c r="N146" s="154">
        <v>0.05</v>
      </c>
      <c r="O146" s="154">
        <v>0.125</v>
      </c>
      <c r="P146" s="154">
        <v>0.16500000000000001</v>
      </c>
      <c r="R146" s="155">
        <v>42.7</v>
      </c>
      <c r="S146" s="155">
        <v>79.3</v>
      </c>
      <c r="T146" s="155">
        <v>5.5</v>
      </c>
      <c r="U146" s="155">
        <v>21.2</v>
      </c>
      <c r="V146" s="155"/>
      <c r="W146" s="155">
        <v>38.1</v>
      </c>
      <c r="X146" s="155">
        <v>47.3</v>
      </c>
      <c r="Y146" s="155">
        <v>73.2</v>
      </c>
      <c r="Z146" s="155">
        <v>85.3</v>
      </c>
      <c r="AA146" s="155">
        <v>3.9</v>
      </c>
      <c r="AB146" s="155">
        <v>7.1</v>
      </c>
      <c r="AC146" s="155">
        <v>18</v>
      </c>
      <c r="AD146" s="155">
        <v>24.3</v>
      </c>
    </row>
    <row r="147" spans="1:30" x14ac:dyDescent="0.25">
      <c r="A147" s="97" t="s">
        <v>2192</v>
      </c>
      <c r="B147" s="154" t="s">
        <v>162</v>
      </c>
      <c r="C147" s="154">
        <v>0.42290748898678415</v>
      </c>
      <c r="D147" s="154">
        <v>0.35389133627019087</v>
      </c>
      <c r="E147" s="154">
        <v>0.22320117474302498</v>
      </c>
      <c r="F147" s="154">
        <v>1</v>
      </c>
      <c r="G147" s="144">
        <v>681</v>
      </c>
      <c r="H147" s="144"/>
      <c r="I147" s="154" t="s">
        <v>162</v>
      </c>
      <c r="J147" s="154" t="s">
        <v>162</v>
      </c>
      <c r="K147" s="154">
        <v>0.38600000000000001</v>
      </c>
      <c r="L147" s="154">
        <v>0.46</v>
      </c>
      <c r="M147" s="154">
        <v>0.31900000000000001</v>
      </c>
      <c r="N147" s="154">
        <v>0.39100000000000001</v>
      </c>
      <c r="O147" s="154">
        <v>0.19400000000000001</v>
      </c>
      <c r="P147" s="154">
        <v>0.25600000000000001</v>
      </c>
      <c r="R147" s="155" t="s">
        <v>162</v>
      </c>
      <c r="S147" s="155">
        <v>20.3</v>
      </c>
      <c r="T147" s="155">
        <v>17</v>
      </c>
      <c r="U147" s="155">
        <v>10.5</v>
      </c>
      <c r="V147" s="155"/>
      <c r="W147" s="155" t="s">
        <v>162</v>
      </c>
      <c r="X147" s="155" t="s">
        <v>162</v>
      </c>
      <c r="Y147" s="155">
        <v>18</v>
      </c>
      <c r="Z147" s="155">
        <v>22.7</v>
      </c>
      <c r="AA147" s="155">
        <v>14.8</v>
      </c>
      <c r="AB147" s="155">
        <v>19.100000000000001</v>
      </c>
      <c r="AC147" s="155">
        <v>8.8000000000000007</v>
      </c>
      <c r="AD147" s="155">
        <v>12.2</v>
      </c>
    </row>
    <row r="148" spans="1:30" x14ac:dyDescent="0.25">
      <c r="A148" s="97" t="s">
        <v>2193</v>
      </c>
      <c r="B148" s="154" t="s">
        <v>162</v>
      </c>
      <c r="C148" s="154">
        <v>0.71671991480298192</v>
      </c>
      <c r="D148" s="154">
        <v>9.5846645367412137E-2</v>
      </c>
      <c r="E148" s="154">
        <v>0.18743343982960597</v>
      </c>
      <c r="F148" s="154">
        <v>1</v>
      </c>
      <c r="G148" s="144">
        <v>939</v>
      </c>
      <c r="H148" s="144"/>
      <c r="I148" s="154" t="s">
        <v>162</v>
      </c>
      <c r="J148" s="154" t="s">
        <v>162</v>
      </c>
      <c r="K148" s="154">
        <v>0.68700000000000006</v>
      </c>
      <c r="L148" s="154">
        <v>0.745</v>
      </c>
      <c r="M148" s="154">
        <v>7.9000000000000001E-2</v>
      </c>
      <c r="N148" s="154">
        <v>0.11600000000000001</v>
      </c>
      <c r="O148" s="154">
        <v>0.16400000000000001</v>
      </c>
      <c r="P148" s="154">
        <v>0.214</v>
      </c>
      <c r="R148" s="155" t="s">
        <v>162</v>
      </c>
      <c r="S148" s="155">
        <v>105.8</v>
      </c>
      <c r="T148" s="155">
        <v>15.6</v>
      </c>
      <c r="U148" s="155">
        <v>27.5</v>
      </c>
      <c r="V148" s="155"/>
      <c r="W148" s="155" t="s">
        <v>162</v>
      </c>
      <c r="X148" s="155" t="s">
        <v>162</v>
      </c>
      <c r="Y148" s="155">
        <v>97.8</v>
      </c>
      <c r="Z148" s="155">
        <v>113.8</v>
      </c>
      <c r="AA148" s="155">
        <v>12.4</v>
      </c>
      <c r="AB148" s="155">
        <v>18.8</v>
      </c>
      <c r="AC148" s="155">
        <v>23.4</v>
      </c>
      <c r="AD148" s="155">
        <v>31.5</v>
      </c>
    </row>
    <row r="149" spans="1:30" x14ac:dyDescent="0.25">
      <c r="A149" s="97" t="s">
        <v>2194</v>
      </c>
      <c r="B149" s="154">
        <v>5.7093673791421606E-2</v>
      </c>
      <c r="C149" s="154">
        <v>0.51785970449003016</v>
      </c>
      <c r="D149" s="154">
        <v>0.20757423612107301</v>
      </c>
      <c r="E149" s="154">
        <v>0.21747238559747525</v>
      </c>
      <c r="F149" s="154">
        <v>1</v>
      </c>
      <c r="G149" s="144">
        <v>6971</v>
      </c>
      <c r="H149" s="144"/>
      <c r="I149" s="154">
        <v>5.1999999999999998E-2</v>
      </c>
      <c r="J149" s="154">
        <v>6.3E-2</v>
      </c>
      <c r="K149" s="154">
        <v>0.50600000000000001</v>
      </c>
      <c r="L149" s="154">
        <v>0.53</v>
      </c>
      <c r="M149" s="154">
        <v>0.19800000000000001</v>
      </c>
      <c r="N149" s="154">
        <v>0.217</v>
      </c>
      <c r="O149" s="154">
        <v>0.20799999999999999</v>
      </c>
      <c r="P149" s="154">
        <v>0.22700000000000001</v>
      </c>
      <c r="R149" s="155" t="s">
        <v>162</v>
      </c>
      <c r="S149" s="155" t="s">
        <v>162</v>
      </c>
      <c r="T149" s="155" t="s">
        <v>162</v>
      </c>
      <c r="U149" s="155" t="s">
        <v>162</v>
      </c>
      <c r="V149" s="155"/>
      <c r="W149" s="155" t="s">
        <v>162</v>
      </c>
      <c r="X149" s="155" t="s">
        <v>162</v>
      </c>
      <c r="Y149" s="155" t="s">
        <v>162</v>
      </c>
      <c r="Z149" s="155" t="s">
        <v>162</v>
      </c>
      <c r="AA149" s="155" t="s">
        <v>162</v>
      </c>
      <c r="AB149" s="155" t="s">
        <v>162</v>
      </c>
      <c r="AC149" s="155" t="s">
        <v>162</v>
      </c>
      <c r="AD149" s="155" t="s">
        <v>162</v>
      </c>
    </row>
    <row r="150" spans="1:30" x14ac:dyDescent="0.25">
      <c r="A150" s="97" t="s">
        <v>2195</v>
      </c>
      <c r="B150" s="154">
        <v>6.8669527896995708E-2</v>
      </c>
      <c r="C150" s="154">
        <v>0.55793991416309008</v>
      </c>
      <c r="D150" s="154">
        <v>0.23175965665236051</v>
      </c>
      <c r="E150" s="154">
        <v>0.14163090128755365</v>
      </c>
      <c r="F150" s="154">
        <v>1</v>
      </c>
      <c r="G150" s="144">
        <v>932</v>
      </c>
      <c r="H150" s="144"/>
      <c r="I150" s="154">
        <v>5.3999999999999999E-2</v>
      </c>
      <c r="J150" s="154">
        <v>8.6999999999999994E-2</v>
      </c>
      <c r="K150" s="154">
        <v>0.52600000000000002</v>
      </c>
      <c r="L150" s="154">
        <v>0.59</v>
      </c>
      <c r="M150" s="154">
        <v>0.20599999999999999</v>
      </c>
      <c r="N150" s="154">
        <v>0.26</v>
      </c>
      <c r="O150" s="154">
        <v>0.121</v>
      </c>
      <c r="P150" s="154">
        <v>0.16500000000000001</v>
      </c>
      <c r="R150" s="155">
        <v>4.8</v>
      </c>
      <c r="S150" s="155">
        <v>41.2</v>
      </c>
      <c r="T150" s="155">
        <v>17.2</v>
      </c>
      <c r="U150" s="155">
        <v>10.5</v>
      </c>
      <c r="V150" s="155"/>
      <c r="W150" s="155">
        <v>3.6</v>
      </c>
      <c r="X150" s="155">
        <v>6</v>
      </c>
      <c r="Y150" s="155">
        <v>37.700000000000003</v>
      </c>
      <c r="Z150" s="155">
        <v>44.8</v>
      </c>
      <c r="AA150" s="155">
        <v>14.9</v>
      </c>
      <c r="AB150" s="155">
        <v>19.5</v>
      </c>
      <c r="AC150" s="155">
        <v>8.6999999999999993</v>
      </c>
      <c r="AD150" s="155">
        <v>12.3</v>
      </c>
    </row>
    <row r="151" spans="1:30" x14ac:dyDescent="0.25">
      <c r="A151" s="97" t="s">
        <v>2196</v>
      </c>
      <c r="B151" s="154">
        <v>0.30998970133882597</v>
      </c>
      <c r="C151" s="154">
        <v>0.62306900102986607</v>
      </c>
      <c r="D151" s="154">
        <v>3.604531410916581E-2</v>
      </c>
      <c r="E151" s="154">
        <v>3.0895983522142123E-2</v>
      </c>
      <c r="F151" s="154">
        <v>1</v>
      </c>
      <c r="G151" s="144">
        <v>971</v>
      </c>
      <c r="H151" s="144"/>
      <c r="I151" s="154">
        <v>0.28199999999999997</v>
      </c>
      <c r="J151" s="154">
        <v>0.34</v>
      </c>
      <c r="K151" s="154">
        <v>0.59199999999999997</v>
      </c>
      <c r="L151" s="154">
        <v>0.65300000000000002</v>
      </c>
      <c r="M151" s="154">
        <v>2.5999999999999999E-2</v>
      </c>
      <c r="N151" s="154">
        <v>0.05</v>
      </c>
      <c r="O151" s="154">
        <v>2.1999999999999999E-2</v>
      </c>
      <c r="P151" s="154">
        <v>4.3999999999999997E-2</v>
      </c>
      <c r="R151" s="155">
        <v>44.9</v>
      </c>
      <c r="S151" s="155">
        <v>90.8</v>
      </c>
      <c r="T151" s="155">
        <v>4.8</v>
      </c>
      <c r="U151" s="155">
        <v>4.5</v>
      </c>
      <c r="V151" s="155"/>
      <c r="W151" s="155">
        <v>39.799999999999997</v>
      </c>
      <c r="X151" s="155">
        <v>50</v>
      </c>
      <c r="Y151" s="155">
        <v>83.5</v>
      </c>
      <c r="Z151" s="155">
        <v>98</v>
      </c>
      <c r="AA151" s="155">
        <v>3.2</v>
      </c>
      <c r="AB151" s="155">
        <v>6.5</v>
      </c>
      <c r="AC151" s="155">
        <v>2.9</v>
      </c>
      <c r="AD151" s="155">
        <v>6.1</v>
      </c>
    </row>
    <row r="152" spans="1:30" x14ac:dyDescent="0.25">
      <c r="A152" s="97" t="s">
        <v>2197</v>
      </c>
      <c r="B152" s="154" t="s">
        <v>162</v>
      </c>
      <c r="C152" s="154">
        <v>0.55757575757575761</v>
      </c>
      <c r="D152" s="154">
        <v>0.31878787878787879</v>
      </c>
      <c r="E152" s="154">
        <v>0.12363636363636364</v>
      </c>
      <c r="F152" s="154">
        <v>1</v>
      </c>
      <c r="G152" s="144">
        <v>825</v>
      </c>
      <c r="H152" s="144"/>
      <c r="I152" s="154" t="s">
        <v>162</v>
      </c>
      <c r="J152" s="154" t="s">
        <v>162</v>
      </c>
      <c r="K152" s="154">
        <v>0.52300000000000002</v>
      </c>
      <c r="L152" s="154">
        <v>0.59099999999999997</v>
      </c>
      <c r="M152" s="154">
        <v>0.28799999999999998</v>
      </c>
      <c r="N152" s="154">
        <v>0.35099999999999998</v>
      </c>
      <c r="O152" s="154">
        <v>0.10299999999999999</v>
      </c>
      <c r="P152" s="154">
        <v>0.14799999999999999</v>
      </c>
      <c r="R152" s="155" t="s">
        <v>162</v>
      </c>
      <c r="S152" s="155">
        <v>36.4</v>
      </c>
      <c r="T152" s="155">
        <v>20.6</v>
      </c>
      <c r="U152" s="155">
        <v>8</v>
      </c>
      <c r="V152" s="155"/>
      <c r="W152" s="155" t="s">
        <v>162</v>
      </c>
      <c r="X152" s="155" t="s">
        <v>162</v>
      </c>
      <c r="Y152" s="155">
        <v>33.1</v>
      </c>
      <c r="Z152" s="155">
        <v>39.700000000000003</v>
      </c>
      <c r="AA152" s="155">
        <v>18.100000000000001</v>
      </c>
      <c r="AB152" s="155">
        <v>23.1</v>
      </c>
      <c r="AC152" s="155">
        <v>6.5</v>
      </c>
      <c r="AD152" s="155">
        <v>9.6</v>
      </c>
    </row>
    <row r="153" spans="1:30" x14ac:dyDescent="0.25">
      <c r="A153" s="97" t="s">
        <v>2198</v>
      </c>
      <c r="B153" s="154" t="s">
        <v>162</v>
      </c>
      <c r="C153" s="154">
        <v>0.83105022831050224</v>
      </c>
      <c r="D153" s="154">
        <v>5.4794520547945202E-2</v>
      </c>
      <c r="E153" s="154">
        <v>0.11415525114155251</v>
      </c>
      <c r="F153" s="154">
        <v>1</v>
      </c>
      <c r="G153" s="144">
        <v>1095</v>
      </c>
      <c r="H153" s="144"/>
      <c r="I153" s="154" t="s">
        <v>162</v>
      </c>
      <c r="J153" s="154" t="s">
        <v>162</v>
      </c>
      <c r="K153" s="154">
        <v>0.80800000000000005</v>
      </c>
      <c r="L153" s="154">
        <v>0.85199999999999998</v>
      </c>
      <c r="M153" s="154">
        <v>4.2999999999999997E-2</v>
      </c>
      <c r="N153" s="154">
        <v>7.0000000000000007E-2</v>
      </c>
      <c r="O153" s="154">
        <v>9.7000000000000003E-2</v>
      </c>
      <c r="P153" s="154">
        <v>0.13400000000000001</v>
      </c>
      <c r="R153" s="155" t="s">
        <v>162</v>
      </c>
      <c r="S153" s="155">
        <v>156.19999999999999</v>
      </c>
      <c r="T153" s="155">
        <v>11.6</v>
      </c>
      <c r="U153" s="155">
        <v>21.6</v>
      </c>
      <c r="V153" s="155"/>
      <c r="W153" s="155" t="s">
        <v>162</v>
      </c>
      <c r="X153" s="155" t="s">
        <v>162</v>
      </c>
      <c r="Y153" s="155">
        <v>146</v>
      </c>
      <c r="Z153" s="155">
        <v>166.3</v>
      </c>
      <c r="AA153" s="155">
        <v>8.6999999999999993</v>
      </c>
      <c r="AB153" s="155">
        <v>14.6</v>
      </c>
      <c r="AC153" s="155">
        <v>17.8</v>
      </c>
      <c r="AD153" s="155">
        <v>25.4</v>
      </c>
    </row>
    <row r="154" spans="1:30" x14ac:dyDescent="0.25">
      <c r="A154" s="97" t="s">
        <v>2199</v>
      </c>
      <c r="B154" s="154">
        <v>5.448809865213651E-2</v>
      </c>
      <c r="C154" s="154">
        <v>0.63062804703183251</v>
      </c>
      <c r="D154" s="154">
        <v>0.19242902208201892</v>
      </c>
      <c r="E154" s="154">
        <v>0.12245483223401205</v>
      </c>
      <c r="F154" s="154">
        <v>1</v>
      </c>
      <c r="G154" s="144">
        <v>6974</v>
      </c>
      <c r="H154" s="144"/>
      <c r="I154" s="154">
        <v>4.9000000000000002E-2</v>
      </c>
      <c r="J154" s="154">
        <v>0.06</v>
      </c>
      <c r="K154" s="154">
        <v>0.61899999999999999</v>
      </c>
      <c r="L154" s="154">
        <v>0.64200000000000002</v>
      </c>
      <c r="M154" s="154">
        <v>0.183</v>
      </c>
      <c r="N154" s="154">
        <v>0.20200000000000001</v>
      </c>
      <c r="O154" s="154">
        <v>0.115</v>
      </c>
      <c r="P154" s="154">
        <v>0.13</v>
      </c>
      <c r="R154" s="155" t="s">
        <v>162</v>
      </c>
      <c r="S154" s="155" t="s">
        <v>162</v>
      </c>
      <c r="T154" s="155" t="s">
        <v>162</v>
      </c>
      <c r="U154" s="155" t="s">
        <v>162</v>
      </c>
      <c r="V154" s="155"/>
      <c r="W154" s="155" t="s">
        <v>162</v>
      </c>
      <c r="X154" s="155" t="s">
        <v>162</v>
      </c>
      <c r="Y154" s="155" t="s">
        <v>162</v>
      </c>
      <c r="Z154" s="155" t="s">
        <v>162</v>
      </c>
      <c r="AA154" s="155" t="s">
        <v>162</v>
      </c>
      <c r="AB154" s="155" t="s">
        <v>162</v>
      </c>
      <c r="AC154" s="155" t="s">
        <v>162</v>
      </c>
      <c r="AD154" s="155" t="s">
        <v>162</v>
      </c>
    </row>
    <row r="155" spans="1:30" x14ac:dyDescent="0.25">
      <c r="A155" s="97" t="s">
        <v>2200</v>
      </c>
      <c r="B155" s="154">
        <v>4.9407685639988444E-2</v>
      </c>
      <c r="C155" s="154">
        <v>0.58451314648945396</v>
      </c>
      <c r="D155" s="154">
        <v>0.22796879514591159</v>
      </c>
      <c r="E155" s="154">
        <v>0.13811037272464605</v>
      </c>
      <c r="F155" s="154">
        <v>1</v>
      </c>
      <c r="G155" s="144">
        <v>3461</v>
      </c>
      <c r="H155" s="144"/>
      <c r="I155" s="154">
        <v>4.2999999999999997E-2</v>
      </c>
      <c r="J155" s="154">
        <v>5.7000000000000002E-2</v>
      </c>
      <c r="K155" s="154">
        <v>0.56799999999999995</v>
      </c>
      <c r="L155" s="154">
        <v>0.60099999999999998</v>
      </c>
      <c r="M155" s="154">
        <v>0.214</v>
      </c>
      <c r="N155" s="154">
        <v>0.24199999999999999</v>
      </c>
      <c r="O155" s="154">
        <v>0.127</v>
      </c>
      <c r="P155" s="154">
        <v>0.15</v>
      </c>
      <c r="R155" s="155">
        <v>3.4</v>
      </c>
      <c r="S155" s="155">
        <v>43.1</v>
      </c>
      <c r="T155" s="155">
        <v>16.7</v>
      </c>
      <c r="U155" s="155">
        <v>10.199999999999999</v>
      </c>
      <c r="V155" s="155"/>
      <c r="W155" s="155">
        <v>2.9</v>
      </c>
      <c r="X155" s="155">
        <v>3.9</v>
      </c>
      <c r="Y155" s="155">
        <v>41.3</v>
      </c>
      <c r="Z155" s="155">
        <v>45</v>
      </c>
      <c r="AA155" s="155">
        <v>15.5</v>
      </c>
      <c r="AB155" s="155">
        <v>17.899999999999999</v>
      </c>
      <c r="AC155" s="155">
        <v>9.3000000000000007</v>
      </c>
      <c r="AD155" s="155">
        <v>11.1</v>
      </c>
    </row>
    <row r="156" spans="1:30" x14ac:dyDescent="0.25">
      <c r="A156" s="97" t="s">
        <v>2201</v>
      </c>
      <c r="B156" s="154">
        <v>0.31666666666666665</v>
      </c>
      <c r="C156" s="154">
        <v>0.57367149758454106</v>
      </c>
      <c r="D156" s="154">
        <v>4.3478260869565216E-2</v>
      </c>
      <c r="E156" s="154">
        <v>6.6183574879227047E-2</v>
      </c>
      <c r="F156" s="154">
        <v>1</v>
      </c>
      <c r="G156" s="144">
        <v>4140</v>
      </c>
      <c r="H156" s="144"/>
      <c r="I156" s="154">
        <v>0.30299999999999999</v>
      </c>
      <c r="J156" s="154">
        <v>0.33100000000000002</v>
      </c>
      <c r="K156" s="154">
        <v>0.55900000000000005</v>
      </c>
      <c r="L156" s="154">
        <v>0.58899999999999997</v>
      </c>
      <c r="M156" s="154">
        <v>3.7999999999999999E-2</v>
      </c>
      <c r="N156" s="154">
        <v>0.05</v>
      </c>
      <c r="O156" s="154">
        <v>5.8999999999999997E-2</v>
      </c>
      <c r="P156" s="154">
        <v>7.3999999999999996E-2</v>
      </c>
      <c r="R156" s="155">
        <v>53.4</v>
      </c>
      <c r="S156" s="155">
        <v>97.1</v>
      </c>
      <c r="T156" s="155">
        <v>6.4</v>
      </c>
      <c r="U156" s="155">
        <v>10.8</v>
      </c>
      <c r="V156" s="155"/>
      <c r="W156" s="155">
        <v>50.5</v>
      </c>
      <c r="X156" s="155">
        <v>56.3</v>
      </c>
      <c r="Y156" s="155">
        <v>93.2</v>
      </c>
      <c r="Z156" s="155">
        <v>101</v>
      </c>
      <c r="AA156" s="155">
        <v>5.5</v>
      </c>
      <c r="AB156" s="155">
        <v>7.3</v>
      </c>
      <c r="AC156" s="155">
        <v>9.5</v>
      </c>
      <c r="AD156" s="155">
        <v>12.1</v>
      </c>
    </row>
    <row r="157" spans="1:30" x14ac:dyDescent="0.25">
      <c r="A157" s="97" t="s">
        <v>2202</v>
      </c>
      <c r="B157" s="154" t="s">
        <v>162</v>
      </c>
      <c r="C157" s="154">
        <v>0.49920810896420653</v>
      </c>
      <c r="D157" s="154">
        <v>0.33861260690528983</v>
      </c>
      <c r="E157" s="154">
        <v>0.16217928413050364</v>
      </c>
      <c r="F157" s="154">
        <v>1</v>
      </c>
      <c r="G157" s="144">
        <v>3157</v>
      </c>
      <c r="H157" s="144"/>
      <c r="I157" s="154" t="s">
        <v>162</v>
      </c>
      <c r="J157" s="154" t="s">
        <v>162</v>
      </c>
      <c r="K157" s="154">
        <v>0.48199999999999998</v>
      </c>
      <c r="L157" s="154">
        <v>0.51700000000000002</v>
      </c>
      <c r="M157" s="154">
        <v>0.32200000000000001</v>
      </c>
      <c r="N157" s="154">
        <v>0.35499999999999998</v>
      </c>
      <c r="O157" s="154">
        <v>0.15</v>
      </c>
      <c r="P157" s="154">
        <v>0.17499999999999999</v>
      </c>
      <c r="R157" s="155" t="s">
        <v>162</v>
      </c>
      <c r="S157" s="155">
        <v>33.6</v>
      </c>
      <c r="T157" s="155">
        <v>22.5</v>
      </c>
      <c r="U157" s="155">
        <v>10.9</v>
      </c>
      <c r="V157" s="155"/>
      <c r="W157" s="155" t="s">
        <v>162</v>
      </c>
      <c r="X157" s="155" t="s">
        <v>162</v>
      </c>
      <c r="Y157" s="155">
        <v>32</v>
      </c>
      <c r="Z157" s="155">
        <v>35.299999999999997</v>
      </c>
      <c r="AA157" s="155">
        <v>21.2</v>
      </c>
      <c r="AB157" s="155">
        <v>23.9</v>
      </c>
      <c r="AC157" s="155">
        <v>9.9</v>
      </c>
      <c r="AD157" s="155">
        <v>11.8</v>
      </c>
    </row>
    <row r="158" spans="1:30" x14ac:dyDescent="0.25">
      <c r="A158" s="97" t="s">
        <v>2203</v>
      </c>
      <c r="B158" s="154" t="s">
        <v>162</v>
      </c>
      <c r="C158" s="154">
        <v>0.7245997088791849</v>
      </c>
      <c r="D158" s="154">
        <v>9.199417758369724E-2</v>
      </c>
      <c r="E158" s="154">
        <v>0.18340611353711792</v>
      </c>
      <c r="F158" s="154">
        <v>1</v>
      </c>
      <c r="G158" s="144">
        <v>3435</v>
      </c>
      <c r="H158" s="144"/>
      <c r="I158" s="154" t="s">
        <v>162</v>
      </c>
      <c r="J158" s="154" t="s">
        <v>162</v>
      </c>
      <c r="K158" s="154">
        <v>0.70899999999999996</v>
      </c>
      <c r="L158" s="154">
        <v>0.73899999999999999</v>
      </c>
      <c r="M158" s="154">
        <v>8.3000000000000004E-2</v>
      </c>
      <c r="N158" s="154">
        <v>0.10199999999999999</v>
      </c>
      <c r="O158" s="154">
        <v>0.17100000000000001</v>
      </c>
      <c r="P158" s="154">
        <v>0.19700000000000001</v>
      </c>
      <c r="R158" s="155" t="s">
        <v>162</v>
      </c>
      <c r="S158" s="155">
        <v>115.3</v>
      </c>
      <c r="T158" s="155">
        <v>16.899999999999999</v>
      </c>
      <c r="U158" s="155">
        <v>30.3</v>
      </c>
      <c r="V158" s="155"/>
      <c r="W158" s="155" t="s">
        <v>162</v>
      </c>
      <c r="X158" s="155" t="s">
        <v>162</v>
      </c>
      <c r="Y158" s="155">
        <v>110.7</v>
      </c>
      <c r="Z158" s="155">
        <v>119.8</v>
      </c>
      <c r="AA158" s="155">
        <v>15</v>
      </c>
      <c r="AB158" s="155">
        <v>18.7</v>
      </c>
      <c r="AC158" s="155">
        <v>27.9</v>
      </c>
      <c r="AD158" s="155">
        <v>32.6</v>
      </c>
    </row>
    <row r="159" spans="1:30" x14ac:dyDescent="0.25">
      <c r="A159" s="97" t="s">
        <v>2204</v>
      </c>
      <c r="B159" s="154">
        <v>5.5298700353125341E-2</v>
      </c>
      <c r="C159" s="154">
        <v>0.5816010775783611</v>
      </c>
      <c r="D159" s="154">
        <v>0.1983326659143034</v>
      </c>
      <c r="E159" s="154">
        <v>0.16476755615421021</v>
      </c>
      <c r="F159" s="154">
        <v>1</v>
      </c>
      <c r="G159" s="144">
        <v>27469</v>
      </c>
      <c r="H159" s="144"/>
      <c r="I159" s="154">
        <v>5.2999999999999999E-2</v>
      </c>
      <c r="J159" s="154">
        <v>5.8000000000000003E-2</v>
      </c>
      <c r="K159" s="154">
        <v>0.57599999999999996</v>
      </c>
      <c r="L159" s="154">
        <v>0.58699999999999997</v>
      </c>
      <c r="M159" s="154">
        <v>0.19400000000000001</v>
      </c>
      <c r="N159" s="154">
        <v>0.20300000000000001</v>
      </c>
      <c r="O159" s="154">
        <v>0.16</v>
      </c>
      <c r="P159" s="154">
        <v>0.16900000000000001</v>
      </c>
      <c r="R159" s="155" t="s">
        <v>162</v>
      </c>
      <c r="S159" s="155" t="s">
        <v>162</v>
      </c>
      <c r="T159" s="155" t="s">
        <v>162</v>
      </c>
      <c r="U159" s="155" t="s">
        <v>162</v>
      </c>
      <c r="V159" s="155"/>
      <c r="W159" s="155" t="s">
        <v>162</v>
      </c>
      <c r="X159" s="155" t="s">
        <v>162</v>
      </c>
      <c r="Y159" s="155" t="s">
        <v>162</v>
      </c>
      <c r="Z159" s="155" t="s">
        <v>162</v>
      </c>
      <c r="AA159" s="155" t="s">
        <v>162</v>
      </c>
      <c r="AB159" s="155" t="s">
        <v>162</v>
      </c>
      <c r="AC159" s="155" t="s">
        <v>162</v>
      </c>
      <c r="AD159" s="155" t="s">
        <v>162</v>
      </c>
    </row>
    <row r="160" spans="1:30" x14ac:dyDescent="0.25">
      <c r="A160" s="97" t="s">
        <v>2205</v>
      </c>
      <c r="B160" s="154">
        <v>6.7073170731707321E-2</v>
      </c>
      <c r="C160" s="154">
        <v>0.49390243902439024</v>
      </c>
      <c r="D160" s="154">
        <v>0.25609756097560976</v>
      </c>
      <c r="E160" s="154">
        <v>0.18292682926829268</v>
      </c>
      <c r="F160" s="154">
        <v>1</v>
      </c>
      <c r="G160" s="144">
        <v>164</v>
      </c>
      <c r="H160" s="144"/>
      <c r="I160" s="154">
        <v>3.7999999999999999E-2</v>
      </c>
      <c r="J160" s="154">
        <v>0.11600000000000001</v>
      </c>
      <c r="K160" s="154">
        <v>0.41799999999999998</v>
      </c>
      <c r="L160" s="154">
        <v>0.56999999999999995</v>
      </c>
      <c r="M160" s="154">
        <v>0.19500000000000001</v>
      </c>
      <c r="N160" s="154">
        <v>0.32800000000000001</v>
      </c>
      <c r="O160" s="154">
        <v>0.13100000000000001</v>
      </c>
      <c r="P160" s="154">
        <v>0.249</v>
      </c>
      <c r="R160" s="155">
        <v>4.4000000000000004</v>
      </c>
      <c r="S160" s="155">
        <v>30</v>
      </c>
      <c r="T160" s="155">
        <v>15.6</v>
      </c>
      <c r="U160" s="155">
        <v>10.4</v>
      </c>
      <c r="V160" s="155"/>
      <c r="W160" s="155">
        <v>1.8</v>
      </c>
      <c r="X160" s="155">
        <v>7</v>
      </c>
      <c r="Y160" s="155">
        <v>23.5</v>
      </c>
      <c r="Z160" s="155">
        <v>36.6</v>
      </c>
      <c r="AA160" s="155">
        <v>10.9</v>
      </c>
      <c r="AB160" s="155">
        <v>20.399999999999999</v>
      </c>
      <c r="AC160" s="155">
        <v>6.7</v>
      </c>
      <c r="AD160" s="155">
        <v>14.1</v>
      </c>
    </row>
    <row r="161" spans="1:30" x14ac:dyDescent="0.25">
      <c r="A161" s="97" t="s">
        <v>2206</v>
      </c>
      <c r="B161" s="154">
        <v>0.22167487684729065</v>
      </c>
      <c r="C161" s="154">
        <v>0.68965517241379315</v>
      </c>
      <c r="D161" s="154">
        <v>6.4039408866995079E-2</v>
      </c>
      <c r="E161" s="154">
        <v>2.4630541871921183E-2</v>
      </c>
      <c r="F161" s="154">
        <v>1.0000000000000002</v>
      </c>
      <c r="G161" s="144">
        <v>203</v>
      </c>
      <c r="H161" s="144"/>
      <c r="I161" s="154">
        <v>0.17</v>
      </c>
      <c r="J161" s="154">
        <v>0.28399999999999997</v>
      </c>
      <c r="K161" s="154">
        <v>0.623</v>
      </c>
      <c r="L161" s="154">
        <v>0.749</v>
      </c>
      <c r="M161" s="154">
        <v>3.7999999999999999E-2</v>
      </c>
      <c r="N161" s="154">
        <v>0.106</v>
      </c>
      <c r="O161" s="154">
        <v>1.0999999999999999E-2</v>
      </c>
      <c r="P161" s="154">
        <v>5.6000000000000001E-2</v>
      </c>
      <c r="R161" s="155">
        <v>32.299999999999997</v>
      </c>
      <c r="S161" s="155">
        <v>84.4</v>
      </c>
      <c r="T161" s="155">
        <v>8.4</v>
      </c>
      <c r="U161" s="155">
        <v>3</v>
      </c>
      <c r="V161" s="155"/>
      <c r="W161" s="155">
        <v>22.9</v>
      </c>
      <c r="X161" s="155">
        <v>41.8</v>
      </c>
      <c r="Y161" s="155">
        <v>70.400000000000006</v>
      </c>
      <c r="Z161" s="155">
        <v>98.3</v>
      </c>
      <c r="AA161" s="155">
        <v>3.8</v>
      </c>
      <c r="AB161" s="155">
        <v>13</v>
      </c>
      <c r="AC161" s="155">
        <v>0.4</v>
      </c>
      <c r="AD161" s="155">
        <v>5.6</v>
      </c>
    </row>
    <row r="162" spans="1:30" x14ac:dyDescent="0.25">
      <c r="A162" s="97" t="s">
        <v>2207</v>
      </c>
      <c r="B162" s="154" t="s">
        <v>162</v>
      </c>
      <c r="C162" s="154">
        <v>0.48109965635738833</v>
      </c>
      <c r="D162" s="154">
        <v>0.35395189003436428</v>
      </c>
      <c r="E162" s="154">
        <v>0.16494845360824742</v>
      </c>
      <c r="F162" s="154">
        <v>1</v>
      </c>
      <c r="G162" s="144">
        <v>291</v>
      </c>
      <c r="H162" s="144"/>
      <c r="I162" s="154" t="s">
        <v>162</v>
      </c>
      <c r="J162" s="154" t="s">
        <v>162</v>
      </c>
      <c r="K162" s="154">
        <v>0.42399999999999999</v>
      </c>
      <c r="L162" s="154">
        <v>0.53800000000000003</v>
      </c>
      <c r="M162" s="154">
        <v>0.30099999999999999</v>
      </c>
      <c r="N162" s="154">
        <v>0.41</v>
      </c>
      <c r="O162" s="154">
        <v>0.127</v>
      </c>
      <c r="P162" s="154">
        <v>0.21199999999999999</v>
      </c>
      <c r="R162" s="155" t="s">
        <v>162</v>
      </c>
      <c r="S162" s="155">
        <v>54.3</v>
      </c>
      <c r="T162" s="155">
        <v>40.799999999999997</v>
      </c>
      <c r="U162" s="155">
        <v>18</v>
      </c>
      <c r="V162" s="155"/>
      <c r="W162" s="155" t="s">
        <v>162</v>
      </c>
      <c r="X162" s="155" t="s">
        <v>162</v>
      </c>
      <c r="Y162" s="155">
        <v>45.3</v>
      </c>
      <c r="Z162" s="155">
        <v>63.3</v>
      </c>
      <c r="AA162" s="155">
        <v>32.9</v>
      </c>
      <c r="AB162" s="155">
        <v>48.7</v>
      </c>
      <c r="AC162" s="155">
        <v>12.9</v>
      </c>
      <c r="AD162" s="155">
        <v>23.1</v>
      </c>
    </row>
    <row r="163" spans="1:30" x14ac:dyDescent="0.25">
      <c r="A163" s="97" t="s">
        <v>2208</v>
      </c>
      <c r="B163" s="154" t="s">
        <v>162</v>
      </c>
      <c r="C163" s="154">
        <v>0.73170731707317072</v>
      </c>
      <c r="D163" s="154">
        <v>8.1300813008130079E-2</v>
      </c>
      <c r="E163" s="154">
        <v>0.18699186991869918</v>
      </c>
      <c r="F163" s="154">
        <v>1</v>
      </c>
      <c r="G163" s="144">
        <v>123</v>
      </c>
      <c r="H163" s="144"/>
      <c r="I163" s="154" t="s">
        <v>162</v>
      </c>
      <c r="J163" s="154" t="s">
        <v>162</v>
      </c>
      <c r="K163" s="154">
        <v>0.64700000000000002</v>
      </c>
      <c r="L163" s="154">
        <v>0.80200000000000005</v>
      </c>
      <c r="M163" s="154">
        <v>4.4999999999999998E-2</v>
      </c>
      <c r="N163" s="154">
        <v>0.14299999999999999</v>
      </c>
      <c r="O163" s="154">
        <v>0.128</v>
      </c>
      <c r="P163" s="154">
        <v>0.26500000000000001</v>
      </c>
      <c r="R163" s="155" t="s">
        <v>162</v>
      </c>
      <c r="S163" s="155">
        <v>75.599999999999994</v>
      </c>
      <c r="T163" s="155">
        <v>9.4</v>
      </c>
      <c r="U163" s="155">
        <v>18.100000000000001</v>
      </c>
      <c r="V163" s="155"/>
      <c r="W163" s="155" t="s">
        <v>162</v>
      </c>
      <c r="X163" s="155" t="s">
        <v>162</v>
      </c>
      <c r="Y163" s="155">
        <v>59.9</v>
      </c>
      <c r="Z163" s="155">
        <v>91.2</v>
      </c>
      <c r="AA163" s="155">
        <v>3.6</v>
      </c>
      <c r="AB163" s="155">
        <v>15.2</v>
      </c>
      <c r="AC163" s="155">
        <v>10.7</v>
      </c>
      <c r="AD163" s="155">
        <v>25.5</v>
      </c>
    </row>
    <row r="164" spans="1:30" x14ac:dyDescent="0.25">
      <c r="A164" s="97" t="s">
        <v>2209</v>
      </c>
      <c r="B164" s="154">
        <v>3.6742192284139621E-2</v>
      </c>
      <c r="C164" s="154">
        <v>0.5327617881200245</v>
      </c>
      <c r="D164" s="154">
        <v>0.26148193508879364</v>
      </c>
      <c r="E164" s="154">
        <v>0.16901408450704225</v>
      </c>
      <c r="F164" s="154">
        <v>1</v>
      </c>
      <c r="G164" s="144">
        <v>1633</v>
      </c>
      <c r="H164" s="144"/>
      <c r="I164" s="154">
        <v>2.9000000000000001E-2</v>
      </c>
      <c r="J164" s="154">
        <v>4.7E-2</v>
      </c>
      <c r="K164" s="154">
        <v>0.50900000000000001</v>
      </c>
      <c r="L164" s="154">
        <v>0.55700000000000005</v>
      </c>
      <c r="M164" s="154">
        <v>0.24099999999999999</v>
      </c>
      <c r="N164" s="154">
        <v>0.28299999999999997</v>
      </c>
      <c r="O164" s="154">
        <v>0.152</v>
      </c>
      <c r="P164" s="154">
        <v>0.188</v>
      </c>
      <c r="R164" s="155" t="s">
        <v>162</v>
      </c>
      <c r="S164" s="155" t="s">
        <v>162</v>
      </c>
      <c r="T164" s="155" t="s">
        <v>162</v>
      </c>
      <c r="U164" s="155" t="s">
        <v>162</v>
      </c>
      <c r="V164" s="155"/>
      <c r="W164" s="155" t="s">
        <v>162</v>
      </c>
      <c r="X164" s="155" t="s">
        <v>162</v>
      </c>
      <c r="Y164" s="155" t="s">
        <v>162</v>
      </c>
      <c r="Z164" s="155" t="s">
        <v>162</v>
      </c>
      <c r="AA164" s="155" t="s">
        <v>162</v>
      </c>
      <c r="AB164" s="155" t="s">
        <v>162</v>
      </c>
      <c r="AC164" s="155" t="s">
        <v>162</v>
      </c>
      <c r="AD164" s="155" t="s">
        <v>162</v>
      </c>
    </row>
    <row r="165" spans="1:30" x14ac:dyDescent="0.25">
      <c r="A165" s="97" t="s">
        <v>2210</v>
      </c>
      <c r="B165" s="154">
        <v>8.0697928026172303E-2</v>
      </c>
      <c r="C165" s="154">
        <v>0.5430752453653217</v>
      </c>
      <c r="D165" s="154">
        <v>0.23336968375136313</v>
      </c>
      <c r="E165" s="154">
        <v>0.14285714285714285</v>
      </c>
      <c r="F165" s="154">
        <v>1</v>
      </c>
      <c r="G165" s="144">
        <v>917</v>
      </c>
      <c r="H165" s="144"/>
      <c r="I165" s="154">
        <v>6.5000000000000002E-2</v>
      </c>
      <c r="J165" s="154">
        <v>0.1</v>
      </c>
      <c r="K165" s="154">
        <v>0.51100000000000001</v>
      </c>
      <c r="L165" s="154">
        <v>0.57499999999999996</v>
      </c>
      <c r="M165" s="154">
        <v>0.20699999999999999</v>
      </c>
      <c r="N165" s="154">
        <v>0.26200000000000001</v>
      </c>
      <c r="O165" s="154">
        <v>0.122</v>
      </c>
      <c r="P165" s="154">
        <v>0.16700000000000001</v>
      </c>
      <c r="R165" s="155">
        <v>6.1</v>
      </c>
      <c r="S165" s="155">
        <v>40.799999999999997</v>
      </c>
      <c r="T165" s="155">
        <v>17.2</v>
      </c>
      <c r="U165" s="155">
        <v>10.8</v>
      </c>
      <c r="V165" s="155"/>
      <c r="W165" s="155">
        <v>4.7</v>
      </c>
      <c r="X165" s="155">
        <v>7.4</v>
      </c>
      <c r="Y165" s="155">
        <v>37.200000000000003</v>
      </c>
      <c r="Z165" s="155">
        <v>44.4</v>
      </c>
      <c r="AA165" s="155">
        <v>14.9</v>
      </c>
      <c r="AB165" s="155">
        <v>19.5</v>
      </c>
      <c r="AC165" s="155">
        <v>8.9</v>
      </c>
      <c r="AD165" s="155">
        <v>12.6</v>
      </c>
    </row>
    <row r="166" spans="1:30" x14ac:dyDescent="0.25">
      <c r="A166" s="97" t="s">
        <v>2211</v>
      </c>
      <c r="B166" s="154">
        <v>0.31457564575645758</v>
      </c>
      <c r="C166" s="154">
        <v>0.60885608856088558</v>
      </c>
      <c r="D166" s="154">
        <v>2.859778597785978E-2</v>
      </c>
      <c r="E166" s="154">
        <v>4.797047970479705E-2</v>
      </c>
      <c r="F166" s="154">
        <v>1</v>
      </c>
      <c r="G166" s="144">
        <v>1084</v>
      </c>
      <c r="H166" s="144"/>
      <c r="I166" s="154">
        <v>0.28799999999999998</v>
      </c>
      <c r="J166" s="154">
        <v>0.34300000000000003</v>
      </c>
      <c r="K166" s="154">
        <v>0.57899999999999996</v>
      </c>
      <c r="L166" s="154">
        <v>0.63700000000000001</v>
      </c>
      <c r="M166" s="154">
        <v>0.02</v>
      </c>
      <c r="N166" s="154">
        <v>0.04</v>
      </c>
      <c r="O166" s="154">
        <v>3.6999999999999998E-2</v>
      </c>
      <c r="P166" s="154">
        <v>6.2E-2</v>
      </c>
      <c r="R166" s="155">
        <v>55</v>
      </c>
      <c r="S166" s="155">
        <v>101.1</v>
      </c>
      <c r="T166" s="155">
        <v>4.3</v>
      </c>
      <c r="U166" s="155">
        <v>8</v>
      </c>
      <c r="V166" s="155"/>
      <c r="W166" s="155">
        <v>49.2</v>
      </c>
      <c r="X166" s="155">
        <v>60.8</v>
      </c>
      <c r="Y166" s="155">
        <v>93.4</v>
      </c>
      <c r="Z166" s="155">
        <v>108.8</v>
      </c>
      <c r="AA166" s="155">
        <v>2.8</v>
      </c>
      <c r="AB166" s="155">
        <v>5.8</v>
      </c>
      <c r="AC166" s="155">
        <v>5.8</v>
      </c>
      <c r="AD166" s="155">
        <v>10.199999999999999</v>
      </c>
    </row>
    <row r="167" spans="1:30" x14ac:dyDescent="0.25">
      <c r="A167" s="97" t="s">
        <v>2212</v>
      </c>
      <c r="B167" s="154" t="s">
        <v>162</v>
      </c>
      <c r="C167" s="154">
        <v>0.53604060913705587</v>
      </c>
      <c r="D167" s="154">
        <v>0.34517766497461927</v>
      </c>
      <c r="E167" s="154">
        <v>0.11878172588832488</v>
      </c>
      <c r="F167" s="154">
        <v>1</v>
      </c>
      <c r="G167" s="144">
        <v>985</v>
      </c>
      <c r="H167" s="144"/>
      <c r="I167" s="154" t="s">
        <v>162</v>
      </c>
      <c r="J167" s="154" t="s">
        <v>162</v>
      </c>
      <c r="K167" s="154">
        <v>0.505</v>
      </c>
      <c r="L167" s="154">
        <v>0.56699999999999995</v>
      </c>
      <c r="M167" s="154">
        <v>0.316</v>
      </c>
      <c r="N167" s="154">
        <v>0.375</v>
      </c>
      <c r="O167" s="154">
        <v>0.1</v>
      </c>
      <c r="P167" s="154">
        <v>0.14000000000000001</v>
      </c>
      <c r="R167" s="155" t="s">
        <v>162</v>
      </c>
      <c r="S167" s="155">
        <v>43.4</v>
      </c>
      <c r="T167" s="155">
        <v>27.8</v>
      </c>
      <c r="U167" s="155">
        <v>9.5</v>
      </c>
      <c r="V167" s="155"/>
      <c r="W167" s="155" t="s">
        <v>162</v>
      </c>
      <c r="X167" s="155" t="s">
        <v>162</v>
      </c>
      <c r="Y167" s="155">
        <v>39.700000000000003</v>
      </c>
      <c r="Z167" s="155">
        <v>47</v>
      </c>
      <c r="AA167" s="155">
        <v>24.8</v>
      </c>
      <c r="AB167" s="155">
        <v>30.7</v>
      </c>
      <c r="AC167" s="155">
        <v>7.7</v>
      </c>
      <c r="AD167" s="155">
        <v>11.2</v>
      </c>
    </row>
    <row r="168" spans="1:30" x14ac:dyDescent="0.25">
      <c r="A168" s="97" t="s">
        <v>2213</v>
      </c>
      <c r="B168" s="154" t="s">
        <v>162</v>
      </c>
      <c r="C168" s="154">
        <v>0.7259174311926605</v>
      </c>
      <c r="D168" s="154">
        <v>9.1743119266055051E-2</v>
      </c>
      <c r="E168" s="154">
        <v>0.18233944954128439</v>
      </c>
      <c r="F168" s="154">
        <v>1</v>
      </c>
      <c r="G168" s="144">
        <v>872</v>
      </c>
      <c r="H168" s="144"/>
      <c r="I168" s="154" t="s">
        <v>162</v>
      </c>
      <c r="J168" s="154" t="s">
        <v>162</v>
      </c>
      <c r="K168" s="154">
        <v>0.69499999999999995</v>
      </c>
      <c r="L168" s="154">
        <v>0.754</v>
      </c>
      <c r="M168" s="154">
        <v>7.3999999999999996E-2</v>
      </c>
      <c r="N168" s="154">
        <v>0.113</v>
      </c>
      <c r="O168" s="154">
        <v>0.158</v>
      </c>
      <c r="P168" s="154">
        <v>0.20899999999999999</v>
      </c>
      <c r="R168" s="155" t="s">
        <v>162</v>
      </c>
      <c r="S168" s="155">
        <v>115.7</v>
      </c>
      <c r="T168" s="155">
        <v>16.100000000000001</v>
      </c>
      <c r="U168" s="155">
        <v>29.3</v>
      </c>
      <c r="V168" s="155"/>
      <c r="W168" s="155" t="s">
        <v>162</v>
      </c>
      <c r="X168" s="155" t="s">
        <v>162</v>
      </c>
      <c r="Y168" s="155">
        <v>106.7</v>
      </c>
      <c r="Z168" s="155">
        <v>124.7</v>
      </c>
      <c r="AA168" s="155">
        <v>12.6</v>
      </c>
      <c r="AB168" s="155">
        <v>19.600000000000001</v>
      </c>
      <c r="AC168" s="155">
        <v>24.8</v>
      </c>
      <c r="AD168" s="155">
        <v>33.9</v>
      </c>
    </row>
    <row r="169" spans="1:30" x14ac:dyDescent="0.25">
      <c r="A169" s="97" t="s">
        <v>2214</v>
      </c>
      <c r="B169" s="154">
        <v>5.9080962800875277E-2</v>
      </c>
      <c r="C169" s="154">
        <v>0.57494529540481398</v>
      </c>
      <c r="D169" s="154">
        <v>0.21813457330415756</v>
      </c>
      <c r="E169" s="154">
        <v>0.14783916849015316</v>
      </c>
      <c r="F169" s="154">
        <v>1</v>
      </c>
      <c r="G169" s="144">
        <v>7312</v>
      </c>
      <c r="H169" s="144"/>
      <c r="I169" s="154">
        <v>5.3999999999999999E-2</v>
      </c>
      <c r="J169" s="154">
        <v>6.5000000000000002E-2</v>
      </c>
      <c r="K169" s="154">
        <v>0.56399999999999995</v>
      </c>
      <c r="L169" s="154">
        <v>0.58599999999999997</v>
      </c>
      <c r="M169" s="154">
        <v>0.20899999999999999</v>
      </c>
      <c r="N169" s="154">
        <v>0.22800000000000001</v>
      </c>
      <c r="O169" s="154">
        <v>0.14000000000000001</v>
      </c>
      <c r="P169" s="154">
        <v>0.156</v>
      </c>
      <c r="R169" s="155" t="s">
        <v>162</v>
      </c>
      <c r="S169" s="155" t="s">
        <v>162</v>
      </c>
      <c r="T169" s="155" t="s">
        <v>162</v>
      </c>
      <c r="U169" s="155" t="s">
        <v>162</v>
      </c>
      <c r="V169" s="155"/>
      <c r="W169" s="155" t="s">
        <v>162</v>
      </c>
      <c r="X169" s="155" t="s">
        <v>162</v>
      </c>
      <c r="Y169" s="155" t="s">
        <v>162</v>
      </c>
      <c r="Z169" s="155" t="s">
        <v>162</v>
      </c>
      <c r="AA169" s="155" t="s">
        <v>162</v>
      </c>
      <c r="AB169" s="155" t="s">
        <v>162</v>
      </c>
      <c r="AC169" s="155" t="s">
        <v>162</v>
      </c>
      <c r="AD169" s="155" t="s">
        <v>162</v>
      </c>
    </row>
    <row r="170" spans="1:30" x14ac:dyDescent="0.25">
      <c r="A170" s="97" t="s">
        <v>2215</v>
      </c>
      <c r="B170" s="154">
        <v>8.507089241034195E-2</v>
      </c>
      <c r="C170" s="154">
        <v>0.53377814845704752</v>
      </c>
      <c r="D170" s="154">
        <v>0.22268557130942451</v>
      </c>
      <c r="E170" s="154">
        <v>0.15846538782318598</v>
      </c>
      <c r="F170" s="154">
        <v>0.99999999999999989</v>
      </c>
      <c r="G170" s="144">
        <v>1199</v>
      </c>
      <c r="H170" s="144"/>
      <c r="I170" s="154">
        <v>7.0999999999999994E-2</v>
      </c>
      <c r="J170" s="154">
        <v>0.10199999999999999</v>
      </c>
      <c r="K170" s="154">
        <v>0.505</v>
      </c>
      <c r="L170" s="154">
        <v>0.56200000000000006</v>
      </c>
      <c r="M170" s="154">
        <v>0.2</v>
      </c>
      <c r="N170" s="154">
        <v>0.247</v>
      </c>
      <c r="O170" s="154">
        <v>0.13900000000000001</v>
      </c>
      <c r="P170" s="154">
        <v>0.18</v>
      </c>
      <c r="R170" s="155">
        <v>6</v>
      </c>
      <c r="S170" s="155">
        <v>36.299999999999997</v>
      </c>
      <c r="T170" s="155">
        <v>15</v>
      </c>
      <c r="U170" s="155">
        <v>10.6</v>
      </c>
      <c r="V170" s="155"/>
      <c r="W170" s="155">
        <v>4.8</v>
      </c>
      <c r="X170" s="155">
        <v>7.1</v>
      </c>
      <c r="Y170" s="155">
        <v>33.5</v>
      </c>
      <c r="Z170" s="155">
        <v>39.200000000000003</v>
      </c>
      <c r="AA170" s="155">
        <v>13.2</v>
      </c>
      <c r="AB170" s="155">
        <v>16.8</v>
      </c>
      <c r="AC170" s="155">
        <v>9.1</v>
      </c>
      <c r="AD170" s="155">
        <v>12.1</v>
      </c>
    </row>
    <row r="171" spans="1:30" x14ac:dyDescent="0.25">
      <c r="A171" s="97" t="s">
        <v>2216</v>
      </c>
      <c r="B171" s="154">
        <v>0.26671168129642131</v>
      </c>
      <c r="C171" s="154">
        <v>0.60432140445644833</v>
      </c>
      <c r="D171" s="154">
        <v>3.7812288993923027E-2</v>
      </c>
      <c r="E171" s="154">
        <v>9.1154625253207291E-2</v>
      </c>
      <c r="F171" s="154">
        <v>0.99999999999999989</v>
      </c>
      <c r="G171" s="144">
        <v>1481</v>
      </c>
      <c r="H171" s="144"/>
      <c r="I171" s="154">
        <v>0.245</v>
      </c>
      <c r="J171" s="154">
        <v>0.28999999999999998</v>
      </c>
      <c r="K171" s="154">
        <v>0.57899999999999996</v>
      </c>
      <c r="L171" s="154">
        <v>0.629</v>
      </c>
      <c r="M171" s="154">
        <v>2.9000000000000001E-2</v>
      </c>
      <c r="N171" s="154">
        <v>4.9000000000000002E-2</v>
      </c>
      <c r="O171" s="154">
        <v>7.8E-2</v>
      </c>
      <c r="P171" s="154">
        <v>0.107</v>
      </c>
      <c r="R171" s="155">
        <v>42.6</v>
      </c>
      <c r="S171" s="155">
        <v>89.4</v>
      </c>
      <c r="T171" s="155">
        <v>5.3</v>
      </c>
      <c r="U171" s="155">
        <v>13.7</v>
      </c>
      <c r="V171" s="155"/>
      <c r="W171" s="155">
        <v>38.4</v>
      </c>
      <c r="X171" s="155">
        <v>46.8</v>
      </c>
      <c r="Y171" s="155">
        <v>83.6</v>
      </c>
      <c r="Z171" s="155">
        <v>95.3</v>
      </c>
      <c r="AA171" s="155">
        <v>3.9</v>
      </c>
      <c r="AB171" s="155">
        <v>6.7</v>
      </c>
      <c r="AC171" s="155">
        <v>11.4</v>
      </c>
      <c r="AD171" s="155">
        <v>16</v>
      </c>
    </row>
    <row r="172" spans="1:30" x14ac:dyDescent="0.25">
      <c r="A172" s="97" t="s">
        <v>2217</v>
      </c>
      <c r="B172" s="154" t="s">
        <v>162</v>
      </c>
      <c r="C172" s="154">
        <v>0.46475409836065573</v>
      </c>
      <c r="D172" s="154">
        <v>0.40491803278688526</v>
      </c>
      <c r="E172" s="154">
        <v>0.13032786885245901</v>
      </c>
      <c r="F172" s="154">
        <v>1</v>
      </c>
      <c r="G172" s="144">
        <v>1220</v>
      </c>
      <c r="H172" s="144"/>
      <c r="I172" s="154" t="s">
        <v>162</v>
      </c>
      <c r="J172" s="154" t="s">
        <v>162</v>
      </c>
      <c r="K172" s="154">
        <v>0.437</v>
      </c>
      <c r="L172" s="154">
        <v>0.49299999999999999</v>
      </c>
      <c r="M172" s="154">
        <v>0.378</v>
      </c>
      <c r="N172" s="154">
        <v>0.433</v>
      </c>
      <c r="O172" s="154">
        <v>0.113</v>
      </c>
      <c r="P172" s="154">
        <v>0.15</v>
      </c>
      <c r="R172" s="155" t="s">
        <v>162</v>
      </c>
      <c r="S172" s="155">
        <v>32.4</v>
      </c>
      <c r="T172" s="155">
        <v>27.9</v>
      </c>
      <c r="U172" s="155">
        <v>9</v>
      </c>
      <c r="V172" s="155"/>
      <c r="W172" s="155" t="s">
        <v>162</v>
      </c>
      <c r="X172" s="155" t="s">
        <v>162</v>
      </c>
      <c r="Y172" s="155">
        <v>29.7</v>
      </c>
      <c r="Z172" s="155">
        <v>35</v>
      </c>
      <c r="AA172" s="155">
        <v>25.5</v>
      </c>
      <c r="AB172" s="155">
        <v>30.4</v>
      </c>
      <c r="AC172" s="155">
        <v>7.6</v>
      </c>
      <c r="AD172" s="155">
        <v>10.4</v>
      </c>
    </row>
    <row r="173" spans="1:30" x14ac:dyDescent="0.25">
      <c r="A173" s="97" t="s">
        <v>2218</v>
      </c>
      <c r="B173" s="154" t="s">
        <v>162</v>
      </c>
      <c r="C173" s="154">
        <v>0.73656387665198242</v>
      </c>
      <c r="D173" s="154">
        <v>7.0484581497797363E-2</v>
      </c>
      <c r="E173" s="154">
        <v>0.19295154185022026</v>
      </c>
      <c r="F173" s="154">
        <v>1</v>
      </c>
      <c r="G173" s="144">
        <v>1135</v>
      </c>
      <c r="H173" s="144"/>
      <c r="I173" s="154" t="s">
        <v>162</v>
      </c>
      <c r="J173" s="154" t="s">
        <v>162</v>
      </c>
      <c r="K173" s="154">
        <v>0.71</v>
      </c>
      <c r="L173" s="154">
        <v>0.76100000000000001</v>
      </c>
      <c r="M173" s="154">
        <v>5.7000000000000002E-2</v>
      </c>
      <c r="N173" s="154">
        <v>8.6999999999999994E-2</v>
      </c>
      <c r="O173" s="154">
        <v>0.17100000000000001</v>
      </c>
      <c r="P173" s="154">
        <v>0.217</v>
      </c>
      <c r="R173" s="155" t="s">
        <v>162</v>
      </c>
      <c r="S173" s="155">
        <v>107.6</v>
      </c>
      <c r="T173" s="155">
        <v>11.3</v>
      </c>
      <c r="U173" s="155">
        <v>27.9</v>
      </c>
      <c r="V173" s="155"/>
      <c r="W173" s="155" t="s">
        <v>162</v>
      </c>
      <c r="X173" s="155" t="s">
        <v>162</v>
      </c>
      <c r="Y173" s="155">
        <v>100.3</v>
      </c>
      <c r="Z173" s="155">
        <v>114.9</v>
      </c>
      <c r="AA173" s="155">
        <v>8.9</v>
      </c>
      <c r="AB173" s="155">
        <v>13.8</v>
      </c>
      <c r="AC173" s="155">
        <v>24.2</v>
      </c>
      <c r="AD173" s="155">
        <v>31.6</v>
      </c>
    </row>
    <row r="174" spans="1:30" x14ac:dyDescent="0.25">
      <c r="A174" s="97" t="s">
        <v>2219</v>
      </c>
      <c r="B174" s="154">
        <v>5.1847252406085065E-2</v>
      </c>
      <c r="C174" s="154">
        <v>0.53792817965435169</v>
      </c>
      <c r="D174" s="154">
        <v>0.22405050191451931</v>
      </c>
      <c r="E174" s="154">
        <v>0.18617406602504399</v>
      </c>
      <c r="F174" s="154">
        <v>1</v>
      </c>
      <c r="G174" s="144">
        <v>9663</v>
      </c>
      <c r="H174" s="144"/>
      <c r="I174" s="154">
        <v>4.8000000000000001E-2</v>
      </c>
      <c r="J174" s="154">
        <v>5.6000000000000001E-2</v>
      </c>
      <c r="K174" s="154">
        <v>0.52800000000000002</v>
      </c>
      <c r="L174" s="154">
        <v>0.54800000000000004</v>
      </c>
      <c r="M174" s="154">
        <v>0.216</v>
      </c>
      <c r="N174" s="154">
        <v>0.23200000000000001</v>
      </c>
      <c r="O174" s="154">
        <v>0.17899999999999999</v>
      </c>
      <c r="P174" s="154">
        <v>0.19400000000000001</v>
      </c>
      <c r="R174" s="155" t="s">
        <v>162</v>
      </c>
      <c r="S174" s="155" t="s">
        <v>162</v>
      </c>
      <c r="T174" s="155" t="s">
        <v>162</v>
      </c>
      <c r="U174" s="155" t="s">
        <v>162</v>
      </c>
      <c r="V174" s="155"/>
      <c r="W174" s="155" t="s">
        <v>162</v>
      </c>
      <c r="X174" s="155" t="s">
        <v>162</v>
      </c>
      <c r="Y174" s="155" t="s">
        <v>162</v>
      </c>
      <c r="Z174" s="155" t="s">
        <v>162</v>
      </c>
      <c r="AA174" s="155" t="s">
        <v>162</v>
      </c>
      <c r="AB174" s="155" t="s">
        <v>162</v>
      </c>
      <c r="AC174" s="155" t="s">
        <v>162</v>
      </c>
      <c r="AD174" s="155" t="s">
        <v>162</v>
      </c>
    </row>
    <row r="175" spans="1:30" x14ac:dyDescent="0.25">
      <c r="A175" s="97" t="s">
        <v>2220</v>
      </c>
      <c r="B175" s="154">
        <v>7.5440067057837387E-2</v>
      </c>
      <c r="C175" s="154">
        <v>0.54149203688181058</v>
      </c>
      <c r="D175" s="154">
        <v>0.23889354568315171</v>
      </c>
      <c r="E175" s="154">
        <v>0.14417435037720033</v>
      </c>
      <c r="F175" s="154">
        <v>1</v>
      </c>
      <c r="G175" s="144">
        <v>1193</v>
      </c>
      <c r="H175" s="144"/>
      <c r="I175" s="154">
        <v>6.2E-2</v>
      </c>
      <c r="J175" s="154">
        <v>9.1999999999999998E-2</v>
      </c>
      <c r="K175" s="154">
        <v>0.51300000000000001</v>
      </c>
      <c r="L175" s="154">
        <v>0.56999999999999995</v>
      </c>
      <c r="M175" s="154">
        <v>0.216</v>
      </c>
      <c r="N175" s="154">
        <v>0.26400000000000001</v>
      </c>
      <c r="O175" s="154">
        <v>0.125</v>
      </c>
      <c r="P175" s="154">
        <v>0.16500000000000001</v>
      </c>
      <c r="R175" s="155">
        <v>5.5</v>
      </c>
      <c r="S175" s="155">
        <v>40.1</v>
      </c>
      <c r="T175" s="155">
        <v>17.5</v>
      </c>
      <c r="U175" s="155">
        <v>10.6</v>
      </c>
      <c r="V175" s="155"/>
      <c r="W175" s="155">
        <v>4.4000000000000004</v>
      </c>
      <c r="X175" s="155">
        <v>6.6</v>
      </c>
      <c r="Y175" s="155">
        <v>37</v>
      </c>
      <c r="Z175" s="155">
        <v>43.2</v>
      </c>
      <c r="AA175" s="155">
        <v>15.4</v>
      </c>
      <c r="AB175" s="155">
        <v>19.5</v>
      </c>
      <c r="AC175" s="155">
        <v>9</v>
      </c>
      <c r="AD175" s="155">
        <v>12.2</v>
      </c>
    </row>
    <row r="176" spans="1:30" x14ac:dyDescent="0.25">
      <c r="A176" s="97" t="s">
        <v>2221</v>
      </c>
      <c r="B176" s="154">
        <v>0.27388109552438211</v>
      </c>
      <c r="C176" s="154">
        <v>0.62124248496993983</v>
      </c>
      <c r="D176" s="154">
        <v>3.2732130928523714E-2</v>
      </c>
      <c r="E176" s="154">
        <v>7.2144288577154311E-2</v>
      </c>
      <c r="F176" s="154">
        <v>0.99999999999999989</v>
      </c>
      <c r="G176" s="144">
        <v>1497</v>
      </c>
      <c r="H176" s="144"/>
      <c r="I176" s="154">
        <v>0.252</v>
      </c>
      <c r="J176" s="154">
        <v>0.29699999999999999</v>
      </c>
      <c r="K176" s="154">
        <v>0.59599999999999997</v>
      </c>
      <c r="L176" s="154">
        <v>0.64500000000000002</v>
      </c>
      <c r="M176" s="154">
        <v>2.5000000000000001E-2</v>
      </c>
      <c r="N176" s="154">
        <v>4.2999999999999997E-2</v>
      </c>
      <c r="O176" s="154">
        <v>0.06</v>
      </c>
      <c r="P176" s="154">
        <v>8.5999999999999993E-2</v>
      </c>
      <c r="R176" s="155">
        <v>49.2</v>
      </c>
      <c r="S176" s="155">
        <v>104.1</v>
      </c>
      <c r="T176" s="155">
        <v>4.9000000000000004</v>
      </c>
      <c r="U176" s="155">
        <v>12.2</v>
      </c>
      <c r="V176" s="155"/>
      <c r="W176" s="155">
        <v>44.4</v>
      </c>
      <c r="X176" s="155">
        <v>53.9</v>
      </c>
      <c r="Y176" s="155">
        <v>97.4</v>
      </c>
      <c r="Z176" s="155">
        <v>110.7</v>
      </c>
      <c r="AA176" s="155">
        <v>3.6</v>
      </c>
      <c r="AB176" s="155">
        <v>6.3</v>
      </c>
      <c r="AC176" s="155">
        <v>9.9</v>
      </c>
      <c r="AD176" s="155">
        <v>14.5</v>
      </c>
    </row>
    <row r="177" spans="1:30" x14ac:dyDescent="0.25">
      <c r="A177" s="97" t="s">
        <v>2222</v>
      </c>
      <c r="B177" s="154" t="s">
        <v>162</v>
      </c>
      <c r="C177" s="154">
        <v>0.46556233653007845</v>
      </c>
      <c r="D177" s="154">
        <v>0.34350479511769832</v>
      </c>
      <c r="E177" s="154">
        <v>0.1909328683522232</v>
      </c>
      <c r="F177" s="154">
        <v>1</v>
      </c>
      <c r="G177" s="144">
        <v>1147</v>
      </c>
      <c r="H177" s="144"/>
      <c r="I177" s="154" t="s">
        <v>162</v>
      </c>
      <c r="J177" s="154" t="s">
        <v>162</v>
      </c>
      <c r="K177" s="154">
        <v>0.437</v>
      </c>
      <c r="L177" s="154">
        <v>0.49399999999999999</v>
      </c>
      <c r="M177" s="154">
        <v>0.317</v>
      </c>
      <c r="N177" s="154">
        <v>0.371</v>
      </c>
      <c r="O177" s="154">
        <v>0.16900000000000001</v>
      </c>
      <c r="P177" s="154">
        <v>0.215</v>
      </c>
      <c r="R177" s="155" t="s">
        <v>162</v>
      </c>
      <c r="S177" s="155">
        <v>33.299999999999997</v>
      </c>
      <c r="T177" s="155">
        <v>23.9</v>
      </c>
      <c r="U177" s="155">
        <v>13.6</v>
      </c>
      <c r="V177" s="155"/>
      <c r="W177" s="155" t="s">
        <v>162</v>
      </c>
      <c r="X177" s="155" t="s">
        <v>162</v>
      </c>
      <c r="Y177" s="155">
        <v>30.5</v>
      </c>
      <c r="Z177" s="155">
        <v>36.1</v>
      </c>
      <c r="AA177" s="155">
        <v>21.6</v>
      </c>
      <c r="AB177" s="155">
        <v>26.3</v>
      </c>
      <c r="AC177" s="155">
        <v>11.8</v>
      </c>
      <c r="AD177" s="155">
        <v>15.4</v>
      </c>
    </row>
    <row r="178" spans="1:30" x14ac:dyDescent="0.25">
      <c r="A178" s="97" t="s">
        <v>2223</v>
      </c>
      <c r="B178" s="154" t="s">
        <v>162</v>
      </c>
      <c r="C178" s="154">
        <v>0.78751500600240099</v>
      </c>
      <c r="D178" s="154">
        <v>5.1020408163265307E-2</v>
      </c>
      <c r="E178" s="154">
        <v>0.16146458583433373</v>
      </c>
      <c r="F178" s="154">
        <v>1</v>
      </c>
      <c r="G178" s="144">
        <v>1666</v>
      </c>
      <c r="H178" s="144"/>
      <c r="I178" s="154" t="s">
        <v>162</v>
      </c>
      <c r="J178" s="154" t="s">
        <v>162</v>
      </c>
      <c r="K178" s="154">
        <v>0.76700000000000002</v>
      </c>
      <c r="L178" s="154">
        <v>0.80600000000000005</v>
      </c>
      <c r="M178" s="154">
        <v>4.1000000000000002E-2</v>
      </c>
      <c r="N178" s="154">
        <v>6.3E-2</v>
      </c>
      <c r="O178" s="154">
        <v>0.14499999999999999</v>
      </c>
      <c r="P178" s="154">
        <v>0.18</v>
      </c>
      <c r="R178" s="155" t="s">
        <v>162</v>
      </c>
      <c r="S178" s="155">
        <v>181.8</v>
      </c>
      <c r="T178" s="155">
        <v>12.7</v>
      </c>
      <c r="U178" s="155">
        <v>36.5</v>
      </c>
      <c r="V178" s="155"/>
      <c r="W178" s="155" t="s">
        <v>162</v>
      </c>
      <c r="X178" s="155" t="s">
        <v>162</v>
      </c>
      <c r="Y178" s="155">
        <v>172</v>
      </c>
      <c r="Z178" s="155">
        <v>191.7</v>
      </c>
      <c r="AA178" s="155">
        <v>10</v>
      </c>
      <c r="AB178" s="155">
        <v>15.4</v>
      </c>
      <c r="AC178" s="155">
        <v>32.200000000000003</v>
      </c>
      <c r="AD178" s="155">
        <v>40.9</v>
      </c>
    </row>
    <row r="179" spans="1:30" x14ac:dyDescent="0.25">
      <c r="A179" s="97" t="s">
        <v>2224</v>
      </c>
      <c r="B179" s="154">
        <v>5.1215623754483859E-2</v>
      </c>
      <c r="C179" s="154">
        <v>0.5981466719808689</v>
      </c>
      <c r="D179" s="154">
        <v>0.19609406137903548</v>
      </c>
      <c r="E179" s="154">
        <v>0.15454364288561179</v>
      </c>
      <c r="F179" s="154">
        <v>1</v>
      </c>
      <c r="G179" s="144">
        <v>10036</v>
      </c>
      <c r="H179" s="144"/>
      <c r="I179" s="154">
        <v>4.7E-2</v>
      </c>
      <c r="J179" s="154">
        <v>5.6000000000000001E-2</v>
      </c>
      <c r="K179" s="154">
        <v>0.58899999999999997</v>
      </c>
      <c r="L179" s="154">
        <v>0.60799999999999998</v>
      </c>
      <c r="M179" s="154">
        <v>0.188</v>
      </c>
      <c r="N179" s="154">
        <v>0.20399999999999999</v>
      </c>
      <c r="O179" s="154">
        <v>0.14799999999999999</v>
      </c>
      <c r="P179" s="154">
        <v>0.16200000000000001</v>
      </c>
      <c r="R179" s="155" t="s">
        <v>162</v>
      </c>
      <c r="S179" s="155" t="s">
        <v>162</v>
      </c>
      <c r="T179" s="155" t="s">
        <v>162</v>
      </c>
      <c r="U179" s="155" t="s">
        <v>162</v>
      </c>
      <c r="V179" s="155"/>
      <c r="W179" s="155" t="s">
        <v>162</v>
      </c>
      <c r="X179" s="155" t="s">
        <v>162</v>
      </c>
      <c r="Y179" s="155" t="s">
        <v>162</v>
      </c>
      <c r="Z179" s="155" t="s">
        <v>162</v>
      </c>
      <c r="AA179" s="155" t="s">
        <v>162</v>
      </c>
      <c r="AB179" s="155" t="s">
        <v>162</v>
      </c>
      <c r="AC179" s="155" t="s">
        <v>162</v>
      </c>
      <c r="AD179" s="155" t="s">
        <v>162</v>
      </c>
    </row>
    <row r="180" spans="1:30" x14ac:dyDescent="0.25">
      <c r="A180" s="97" t="s">
        <v>2225</v>
      </c>
      <c r="B180" s="154">
        <v>6.5420560747663545E-2</v>
      </c>
      <c r="C180" s="154">
        <v>0.57604078164825834</v>
      </c>
      <c r="D180" s="154">
        <v>0.24893797790994052</v>
      </c>
      <c r="E180" s="154">
        <v>0.10960067969413764</v>
      </c>
      <c r="F180" s="154">
        <v>1</v>
      </c>
      <c r="G180" s="144">
        <v>1177</v>
      </c>
      <c r="H180" s="144"/>
      <c r="I180" s="154">
        <v>5.2999999999999999E-2</v>
      </c>
      <c r="J180" s="154">
        <v>8.1000000000000003E-2</v>
      </c>
      <c r="K180" s="154">
        <v>0.54800000000000004</v>
      </c>
      <c r="L180" s="154">
        <v>0.60399999999999998</v>
      </c>
      <c r="M180" s="154">
        <v>0.22500000000000001</v>
      </c>
      <c r="N180" s="154">
        <v>0.27400000000000002</v>
      </c>
      <c r="O180" s="154">
        <v>9.2999999999999999E-2</v>
      </c>
      <c r="P180" s="154">
        <v>0.129</v>
      </c>
      <c r="R180" s="155">
        <v>4.2</v>
      </c>
      <c r="S180" s="155">
        <v>40.299999999999997</v>
      </c>
      <c r="T180" s="155">
        <v>17.399999999999999</v>
      </c>
      <c r="U180" s="155">
        <v>7.6</v>
      </c>
      <c r="V180" s="155"/>
      <c r="W180" s="155">
        <v>3.3</v>
      </c>
      <c r="X180" s="155">
        <v>5.2</v>
      </c>
      <c r="Y180" s="155">
        <v>37.299999999999997</v>
      </c>
      <c r="Z180" s="155">
        <v>43.4</v>
      </c>
      <c r="AA180" s="155">
        <v>15.4</v>
      </c>
      <c r="AB180" s="155">
        <v>19.3</v>
      </c>
      <c r="AC180" s="155">
        <v>6.3</v>
      </c>
      <c r="AD180" s="155">
        <v>8.9</v>
      </c>
    </row>
    <row r="181" spans="1:30" x14ac:dyDescent="0.25">
      <c r="A181" s="97" t="s">
        <v>2226</v>
      </c>
      <c r="B181" s="154">
        <v>0.345821325648415</v>
      </c>
      <c r="C181" s="154">
        <v>0.57420749279538907</v>
      </c>
      <c r="D181" s="154">
        <v>4.2507204610951012E-2</v>
      </c>
      <c r="E181" s="154">
        <v>3.7463976945244955E-2</v>
      </c>
      <c r="F181" s="154">
        <v>1.0000000000000002</v>
      </c>
      <c r="G181" s="144">
        <v>1388</v>
      </c>
      <c r="H181" s="144"/>
      <c r="I181" s="154">
        <v>0.32100000000000001</v>
      </c>
      <c r="J181" s="154">
        <v>0.371</v>
      </c>
      <c r="K181" s="154">
        <v>0.54800000000000004</v>
      </c>
      <c r="L181" s="154">
        <v>0.6</v>
      </c>
      <c r="M181" s="154">
        <v>3.3000000000000002E-2</v>
      </c>
      <c r="N181" s="154">
        <v>5.3999999999999999E-2</v>
      </c>
      <c r="O181" s="154">
        <v>2.9000000000000001E-2</v>
      </c>
      <c r="P181" s="154">
        <v>4.9000000000000002E-2</v>
      </c>
      <c r="R181" s="155">
        <v>53.8</v>
      </c>
      <c r="S181" s="155">
        <v>87</v>
      </c>
      <c r="T181" s="155">
        <v>6.1</v>
      </c>
      <c r="U181" s="155">
        <v>5.6</v>
      </c>
      <c r="V181" s="155"/>
      <c r="W181" s="155">
        <v>49</v>
      </c>
      <c r="X181" s="155">
        <v>58.7</v>
      </c>
      <c r="Y181" s="155">
        <v>81</v>
      </c>
      <c r="Z181" s="155">
        <v>93.1</v>
      </c>
      <c r="AA181" s="155">
        <v>4.5999999999999996</v>
      </c>
      <c r="AB181" s="155">
        <v>7.7</v>
      </c>
      <c r="AC181" s="155">
        <v>4.0999999999999996</v>
      </c>
      <c r="AD181" s="155">
        <v>7.1</v>
      </c>
    </row>
    <row r="182" spans="1:30" x14ac:dyDescent="0.25">
      <c r="A182" s="97" t="s">
        <v>2227</v>
      </c>
      <c r="B182" s="154" t="s">
        <v>162</v>
      </c>
      <c r="C182" s="154">
        <v>0.54481546572934969</v>
      </c>
      <c r="D182" s="154">
        <v>0.31985940246045697</v>
      </c>
      <c r="E182" s="154">
        <v>0.13532513181019332</v>
      </c>
      <c r="F182" s="154">
        <v>1</v>
      </c>
      <c r="G182" s="144">
        <v>1138</v>
      </c>
      <c r="H182" s="144"/>
      <c r="I182" s="154" t="s">
        <v>162</v>
      </c>
      <c r="J182" s="154" t="s">
        <v>162</v>
      </c>
      <c r="K182" s="154">
        <v>0.51600000000000001</v>
      </c>
      <c r="L182" s="154">
        <v>0.57399999999999995</v>
      </c>
      <c r="M182" s="154">
        <v>0.29299999999999998</v>
      </c>
      <c r="N182" s="154">
        <v>0.34799999999999998</v>
      </c>
      <c r="O182" s="154">
        <v>0.11700000000000001</v>
      </c>
      <c r="P182" s="154">
        <v>0.156</v>
      </c>
      <c r="R182" s="155" t="s">
        <v>162</v>
      </c>
      <c r="S182" s="155">
        <v>36.6</v>
      </c>
      <c r="T182" s="155">
        <v>21.8</v>
      </c>
      <c r="U182" s="155">
        <v>9.1999999999999993</v>
      </c>
      <c r="V182" s="155"/>
      <c r="W182" s="155" t="s">
        <v>162</v>
      </c>
      <c r="X182" s="155" t="s">
        <v>162</v>
      </c>
      <c r="Y182" s="155">
        <v>33.700000000000003</v>
      </c>
      <c r="Z182" s="155">
        <v>39.5</v>
      </c>
      <c r="AA182" s="155">
        <v>19.600000000000001</v>
      </c>
      <c r="AB182" s="155">
        <v>24.1</v>
      </c>
      <c r="AC182" s="155">
        <v>7.8</v>
      </c>
      <c r="AD182" s="155">
        <v>10.7</v>
      </c>
    </row>
    <row r="183" spans="1:30" x14ac:dyDescent="0.25">
      <c r="A183" s="97" t="s">
        <v>2228</v>
      </c>
      <c r="B183" s="154" t="s">
        <v>162</v>
      </c>
      <c r="C183" s="154">
        <v>0.84965635738831613</v>
      </c>
      <c r="D183" s="154">
        <v>6.7010309278350513E-2</v>
      </c>
      <c r="E183" s="154">
        <v>8.3333333333333329E-2</v>
      </c>
      <c r="F183" s="154">
        <v>1</v>
      </c>
      <c r="G183" s="144">
        <v>1164</v>
      </c>
      <c r="H183" s="144"/>
      <c r="I183" s="154" t="s">
        <v>162</v>
      </c>
      <c r="J183" s="154" t="s">
        <v>162</v>
      </c>
      <c r="K183" s="154">
        <v>0.82799999999999996</v>
      </c>
      <c r="L183" s="154">
        <v>0.86899999999999999</v>
      </c>
      <c r="M183" s="154">
        <v>5.3999999999999999E-2</v>
      </c>
      <c r="N183" s="154">
        <v>8.3000000000000004E-2</v>
      </c>
      <c r="O183" s="154">
        <v>6.9000000000000006E-2</v>
      </c>
      <c r="P183" s="154">
        <v>0.10100000000000001</v>
      </c>
      <c r="R183" s="155" t="s">
        <v>162</v>
      </c>
      <c r="S183" s="155">
        <v>127.7</v>
      </c>
      <c r="T183" s="155">
        <v>12.1</v>
      </c>
      <c r="U183" s="155">
        <v>13.3</v>
      </c>
      <c r="V183" s="155"/>
      <c r="W183" s="155" t="s">
        <v>162</v>
      </c>
      <c r="X183" s="155" t="s">
        <v>162</v>
      </c>
      <c r="Y183" s="155">
        <v>119.7</v>
      </c>
      <c r="Z183" s="155">
        <v>135.6</v>
      </c>
      <c r="AA183" s="155">
        <v>9.4</v>
      </c>
      <c r="AB183" s="155">
        <v>14.7</v>
      </c>
      <c r="AC183" s="155">
        <v>10.7</v>
      </c>
      <c r="AD183" s="155">
        <v>16</v>
      </c>
    </row>
    <row r="184" spans="1:30" x14ac:dyDescent="0.25">
      <c r="A184" s="97" t="s">
        <v>2229</v>
      </c>
      <c r="B184" s="154">
        <v>6.1633610577948389E-2</v>
      </c>
      <c r="C184" s="154">
        <v>0.62721262529323951</v>
      </c>
      <c r="D184" s="154">
        <v>0.19844316485391342</v>
      </c>
      <c r="E184" s="154">
        <v>0.1127105992748987</v>
      </c>
      <c r="F184" s="154">
        <v>1</v>
      </c>
      <c r="G184" s="144">
        <v>9378</v>
      </c>
      <c r="H184" s="144"/>
      <c r="I184" s="154">
        <v>5.7000000000000002E-2</v>
      </c>
      <c r="J184" s="154">
        <v>6.7000000000000004E-2</v>
      </c>
      <c r="K184" s="154">
        <v>0.61699999999999999</v>
      </c>
      <c r="L184" s="154">
        <v>0.63700000000000001</v>
      </c>
      <c r="M184" s="154">
        <v>0.19</v>
      </c>
      <c r="N184" s="154">
        <v>0.20699999999999999</v>
      </c>
      <c r="O184" s="154">
        <v>0.106</v>
      </c>
      <c r="P184" s="154">
        <v>0.11899999999999999</v>
      </c>
      <c r="R184" s="155" t="s">
        <v>162</v>
      </c>
      <c r="S184" s="155" t="s">
        <v>162</v>
      </c>
      <c r="T184" s="155" t="s">
        <v>162</v>
      </c>
      <c r="U184" s="155" t="s">
        <v>162</v>
      </c>
      <c r="V184" s="155"/>
      <c r="W184" s="155" t="s">
        <v>162</v>
      </c>
      <c r="X184" s="155" t="s">
        <v>162</v>
      </c>
      <c r="Y184" s="155" t="s">
        <v>162</v>
      </c>
      <c r="Z184" s="155" t="s">
        <v>162</v>
      </c>
      <c r="AA184" s="155" t="s">
        <v>162</v>
      </c>
      <c r="AB184" s="155" t="s">
        <v>162</v>
      </c>
      <c r="AC184" s="155" t="s">
        <v>162</v>
      </c>
      <c r="AD184" s="155" t="s">
        <v>162</v>
      </c>
    </row>
    <row r="185" spans="1:30" x14ac:dyDescent="0.25">
      <c r="A185" s="97" t="s">
        <v>2230</v>
      </c>
      <c r="B185" s="154">
        <v>6.9726390114739634E-2</v>
      </c>
      <c r="C185" s="154">
        <v>0.56487202118270075</v>
      </c>
      <c r="D185" s="154">
        <v>0.22683142100617829</v>
      </c>
      <c r="E185" s="154">
        <v>0.13857016769638128</v>
      </c>
      <c r="F185" s="154">
        <v>0.99999999999999989</v>
      </c>
      <c r="G185" s="144">
        <v>1133</v>
      </c>
      <c r="H185" s="144"/>
      <c r="I185" s="154">
        <v>5.6000000000000001E-2</v>
      </c>
      <c r="J185" s="154">
        <v>8.5999999999999993E-2</v>
      </c>
      <c r="K185" s="154">
        <v>0.53600000000000003</v>
      </c>
      <c r="L185" s="154">
        <v>0.59299999999999997</v>
      </c>
      <c r="M185" s="154">
        <v>0.20300000000000001</v>
      </c>
      <c r="N185" s="154">
        <v>0.252</v>
      </c>
      <c r="O185" s="154">
        <v>0.12</v>
      </c>
      <c r="P185" s="154">
        <v>0.16</v>
      </c>
      <c r="R185" s="155">
        <v>5.3</v>
      </c>
      <c r="S185" s="155">
        <v>43.4</v>
      </c>
      <c r="T185" s="155">
        <v>17.5</v>
      </c>
      <c r="U185" s="155">
        <v>10.7</v>
      </c>
      <c r="V185" s="155"/>
      <c r="W185" s="155">
        <v>4.0999999999999996</v>
      </c>
      <c r="X185" s="155">
        <v>6.5</v>
      </c>
      <c r="Y185" s="155">
        <v>40</v>
      </c>
      <c r="Z185" s="155">
        <v>46.8</v>
      </c>
      <c r="AA185" s="155">
        <v>15.4</v>
      </c>
      <c r="AB185" s="155">
        <v>19.7</v>
      </c>
      <c r="AC185" s="155">
        <v>9</v>
      </c>
      <c r="AD185" s="155">
        <v>12.4</v>
      </c>
    </row>
    <row r="186" spans="1:30" x14ac:dyDescent="0.25">
      <c r="A186" s="97" t="s">
        <v>2231</v>
      </c>
      <c r="B186" s="154">
        <v>0.31104199066874028</v>
      </c>
      <c r="C186" s="154">
        <v>0.59486780715396581</v>
      </c>
      <c r="D186" s="154">
        <v>5.2877138413685847E-2</v>
      </c>
      <c r="E186" s="154">
        <v>4.1213063763608088E-2</v>
      </c>
      <c r="F186" s="154">
        <v>1</v>
      </c>
      <c r="G186" s="144">
        <v>1286</v>
      </c>
      <c r="H186" s="144"/>
      <c r="I186" s="154">
        <v>0.28599999999999998</v>
      </c>
      <c r="J186" s="154">
        <v>0.33700000000000002</v>
      </c>
      <c r="K186" s="154">
        <v>0.56799999999999995</v>
      </c>
      <c r="L186" s="154">
        <v>0.621</v>
      </c>
      <c r="M186" s="154">
        <v>4.2000000000000003E-2</v>
      </c>
      <c r="N186" s="154">
        <v>6.6000000000000003E-2</v>
      </c>
      <c r="O186" s="154">
        <v>3.2000000000000001E-2</v>
      </c>
      <c r="P186" s="154">
        <v>5.3999999999999999E-2</v>
      </c>
      <c r="R186" s="155">
        <v>51.9</v>
      </c>
      <c r="S186" s="155">
        <v>94</v>
      </c>
      <c r="T186" s="155">
        <v>7.9</v>
      </c>
      <c r="U186" s="155">
        <v>6.4</v>
      </c>
      <c r="V186" s="155"/>
      <c r="W186" s="155">
        <v>46.8</v>
      </c>
      <c r="X186" s="155">
        <v>57</v>
      </c>
      <c r="Y186" s="155">
        <v>87.3</v>
      </c>
      <c r="Z186" s="155">
        <v>100.7</v>
      </c>
      <c r="AA186" s="155">
        <v>6.1</v>
      </c>
      <c r="AB186" s="155">
        <v>9.8000000000000007</v>
      </c>
      <c r="AC186" s="155">
        <v>4.7</v>
      </c>
      <c r="AD186" s="155">
        <v>8.1999999999999993</v>
      </c>
    </row>
    <row r="187" spans="1:30" x14ac:dyDescent="0.25">
      <c r="A187" s="97" t="s">
        <v>2232</v>
      </c>
      <c r="B187" s="154" t="s">
        <v>162</v>
      </c>
      <c r="C187" s="154">
        <v>0.492973580663294</v>
      </c>
      <c r="D187" s="154">
        <v>0.3934794828555368</v>
      </c>
      <c r="E187" s="154">
        <v>0.1135469364811692</v>
      </c>
      <c r="F187" s="154">
        <v>1</v>
      </c>
      <c r="G187" s="144">
        <v>1779</v>
      </c>
      <c r="H187" s="144"/>
      <c r="I187" s="154" t="s">
        <v>162</v>
      </c>
      <c r="J187" s="154" t="s">
        <v>162</v>
      </c>
      <c r="K187" s="154">
        <v>0.47</v>
      </c>
      <c r="L187" s="154">
        <v>0.51600000000000001</v>
      </c>
      <c r="M187" s="154">
        <v>0.371</v>
      </c>
      <c r="N187" s="154">
        <v>0.41599999999999998</v>
      </c>
      <c r="O187" s="154">
        <v>0.1</v>
      </c>
      <c r="P187" s="154">
        <v>0.129</v>
      </c>
      <c r="R187" s="155" t="s">
        <v>162</v>
      </c>
      <c r="S187" s="155">
        <v>60.1</v>
      </c>
      <c r="T187" s="155">
        <v>48</v>
      </c>
      <c r="U187" s="155">
        <v>13.7</v>
      </c>
      <c r="V187" s="155"/>
      <c r="W187" s="155" t="s">
        <v>162</v>
      </c>
      <c r="X187" s="155" t="s">
        <v>162</v>
      </c>
      <c r="Y187" s="155">
        <v>56.1</v>
      </c>
      <c r="Z187" s="155">
        <v>64.099999999999994</v>
      </c>
      <c r="AA187" s="155">
        <v>44.4</v>
      </c>
      <c r="AB187" s="155">
        <v>51.6</v>
      </c>
      <c r="AC187" s="155">
        <v>11.9</v>
      </c>
      <c r="AD187" s="155">
        <v>15.6</v>
      </c>
    </row>
    <row r="188" spans="1:30" x14ac:dyDescent="0.25">
      <c r="A188" s="97" t="s">
        <v>2233</v>
      </c>
      <c r="B188" s="154" t="s">
        <v>162</v>
      </c>
      <c r="C188" s="154">
        <v>0.71234119782214156</v>
      </c>
      <c r="D188" s="154">
        <v>7.1687840290381125E-2</v>
      </c>
      <c r="E188" s="154">
        <v>0.2159709618874773</v>
      </c>
      <c r="F188" s="154">
        <v>1</v>
      </c>
      <c r="G188" s="144">
        <v>1102</v>
      </c>
      <c r="H188" s="144"/>
      <c r="I188" s="154" t="s">
        <v>162</v>
      </c>
      <c r="J188" s="154" t="s">
        <v>162</v>
      </c>
      <c r="K188" s="154">
        <v>0.68500000000000005</v>
      </c>
      <c r="L188" s="154">
        <v>0.73799999999999999</v>
      </c>
      <c r="M188" s="154">
        <v>5.8000000000000003E-2</v>
      </c>
      <c r="N188" s="154">
        <v>8.7999999999999995E-2</v>
      </c>
      <c r="O188" s="154">
        <v>0.193</v>
      </c>
      <c r="P188" s="154">
        <v>0.24099999999999999</v>
      </c>
      <c r="R188" s="155" t="s">
        <v>162</v>
      </c>
      <c r="S188" s="155">
        <v>117.2</v>
      </c>
      <c r="T188" s="155">
        <v>13.3</v>
      </c>
      <c r="U188" s="155">
        <v>35.799999999999997</v>
      </c>
      <c r="V188" s="155"/>
      <c r="W188" s="155" t="s">
        <v>162</v>
      </c>
      <c r="X188" s="155" t="s">
        <v>162</v>
      </c>
      <c r="Y188" s="155">
        <v>109</v>
      </c>
      <c r="Z188" s="155">
        <v>125.4</v>
      </c>
      <c r="AA188" s="155">
        <v>10.4</v>
      </c>
      <c r="AB188" s="155">
        <v>16.3</v>
      </c>
      <c r="AC188" s="155">
        <v>31.3</v>
      </c>
      <c r="AD188" s="155">
        <v>40.4</v>
      </c>
    </row>
    <row r="189" spans="1:30" x14ac:dyDescent="0.25">
      <c r="A189" s="97" t="s">
        <v>2234</v>
      </c>
      <c r="B189" s="154">
        <v>5.4121306376360812E-2</v>
      </c>
      <c r="C189" s="154">
        <v>0.56868843960601345</v>
      </c>
      <c r="D189" s="154">
        <v>0.23359253499222396</v>
      </c>
      <c r="E189" s="154">
        <v>0.14359771902540175</v>
      </c>
      <c r="F189" s="154">
        <v>1</v>
      </c>
      <c r="G189" s="144">
        <v>9645</v>
      </c>
      <c r="H189" s="144"/>
      <c r="I189" s="154">
        <v>0.05</v>
      </c>
      <c r="J189" s="154">
        <v>5.8999999999999997E-2</v>
      </c>
      <c r="K189" s="154">
        <v>0.55900000000000005</v>
      </c>
      <c r="L189" s="154">
        <v>0.57899999999999996</v>
      </c>
      <c r="M189" s="154">
        <v>0.22500000000000001</v>
      </c>
      <c r="N189" s="154">
        <v>0.24199999999999999</v>
      </c>
      <c r="O189" s="154">
        <v>0.13700000000000001</v>
      </c>
      <c r="P189" s="154">
        <v>0.151</v>
      </c>
      <c r="R189" s="155" t="s">
        <v>162</v>
      </c>
      <c r="S189" s="155" t="s">
        <v>162</v>
      </c>
      <c r="T189" s="155" t="s">
        <v>162</v>
      </c>
      <c r="U189" s="155" t="s">
        <v>162</v>
      </c>
      <c r="V189" s="155"/>
      <c r="W189" s="155" t="s">
        <v>162</v>
      </c>
      <c r="X189" s="155" t="s">
        <v>162</v>
      </c>
      <c r="Y189" s="155" t="s">
        <v>162</v>
      </c>
      <c r="Z189" s="155" t="s">
        <v>162</v>
      </c>
      <c r="AA189" s="155" t="s">
        <v>162</v>
      </c>
      <c r="AB189" s="155" t="s">
        <v>162</v>
      </c>
      <c r="AC189" s="155" t="s">
        <v>162</v>
      </c>
      <c r="AD189" s="155" t="s">
        <v>162</v>
      </c>
    </row>
    <row r="190" spans="1:30" x14ac:dyDescent="0.25">
      <c r="A190" s="97" t="s">
        <v>2235</v>
      </c>
      <c r="B190" s="154">
        <v>6.4371610469228957E-2</v>
      </c>
      <c r="C190" s="154">
        <v>0.57934449422306056</v>
      </c>
      <c r="D190" s="154">
        <v>0.23343551049280831</v>
      </c>
      <c r="E190" s="154">
        <v>0.12284838481490215</v>
      </c>
      <c r="F190" s="154">
        <v>0.99999999999999989</v>
      </c>
      <c r="G190" s="144">
        <v>4241</v>
      </c>
      <c r="H190" s="144"/>
      <c r="I190" s="154">
        <v>5.7000000000000002E-2</v>
      </c>
      <c r="J190" s="154">
        <v>7.1999999999999995E-2</v>
      </c>
      <c r="K190" s="154">
        <v>0.56399999999999995</v>
      </c>
      <c r="L190" s="154">
        <v>0.59399999999999997</v>
      </c>
      <c r="M190" s="154">
        <v>0.221</v>
      </c>
      <c r="N190" s="154">
        <v>0.246</v>
      </c>
      <c r="O190" s="154">
        <v>0.113</v>
      </c>
      <c r="P190" s="154">
        <v>0.13300000000000001</v>
      </c>
      <c r="R190" s="155">
        <v>4.8</v>
      </c>
      <c r="S190" s="155">
        <v>44.7</v>
      </c>
      <c r="T190" s="155">
        <v>17.8</v>
      </c>
      <c r="U190" s="155">
        <v>9.3000000000000007</v>
      </c>
      <c r="V190" s="155"/>
      <c r="W190" s="155">
        <v>4.3</v>
      </c>
      <c r="X190" s="155">
        <v>5.4</v>
      </c>
      <c r="Y190" s="155">
        <v>42.9</v>
      </c>
      <c r="Z190" s="155">
        <v>46.4</v>
      </c>
      <c r="AA190" s="155">
        <v>16.7</v>
      </c>
      <c r="AB190" s="155">
        <v>19</v>
      </c>
      <c r="AC190" s="155">
        <v>8.5</v>
      </c>
      <c r="AD190" s="155">
        <v>10.1</v>
      </c>
    </row>
    <row r="191" spans="1:30" x14ac:dyDescent="0.25">
      <c r="A191" s="97" t="s">
        <v>2236</v>
      </c>
      <c r="B191" s="154">
        <v>0.29655172413793102</v>
      </c>
      <c r="C191" s="154">
        <v>0.61064039408866999</v>
      </c>
      <c r="D191" s="154">
        <v>3.5467980295566505E-2</v>
      </c>
      <c r="E191" s="154">
        <v>5.7339901477832515E-2</v>
      </c>
      <c r="F191" s="154">
        <v>1</v>
      </c>
      <c r="G191" s="144">
        <v>5075</v>
      </c>
      <c r="H191" s="144"/>
      <c r="I191" s="154">
        <v>0.28399999999999997</v>
      </c>
      <c r="J191" s="154">
        <v>0.309</v>
      </c>
      <c r="K191" s="154">
        <v>0.59699999999999998</v>
      </c>
      <c r="L191" s="154">
        <v>0.624</v>
      </c>
      <c r="M191" s="154">
        <v>3.1E-2</v>
      </c>
      <c r="N191" s="154">
        <v>4.1000000000000002E-2</v>
      </c>
      <c r="O191" s="154">
        <v>5.0999999999999997E-2</v>
      </c>
      <c r="P191" s="154">
        <v>6.4000000000000001E-2</v>
      </c>
      <c r="R191" s="155">
        <v>51</v>
      </c>
      <c r="S191" s="155">
        <v>99.3</v>
      </c>
      <c r="T191" s="155">
        <v>5.6</v>
      </c>
      <c r="U191" s="155">
        <v>9.1999999999999993</v>
      </c>
      <c r="V191" s="155"/>
      <c r="W191" s="155">
        <v>48.5</v>
      </c>
      <c r="X191" s="155">
        <v>53.6</v>
      </c>
      <c r="Y191" s="155">
        <v>95.8</v>
      </c>
      <c r="Z191" s="155">
        <v>102.8</v>
      </c>
      <c r="AA191" s="155">
        <v>4.8</v>
      </c>
      <c r="AB191" s="155">
        <v>6.4</v>
      </c>
      <c r="AC191" s="155">
        <v>8.1999999999999993</v>
      </c>
      <c r="AD191" s="155">
        <v>10.3</v>
      </c>
    </row>
    <row r="192" spans="1:30" x14ac:dyDescent="0.25">
      <c r="A192" s="97" t="s">
        <v>2237</v>
      </c>
      <c r="B192" s="154" t="s">
        <v>162</v>
      </c>
      <c r="C192" s="154">
        <v>0.56480970766685057</v>
      </c>
      <c r="D192" s="154">
        <v>0.3047435190292333</v>
      </c>
      <c r="E192" s="154">
        <v>0.13044677330391616</v>
      </c>
      <c r="F192" s="154">
        <v>1</v>
      </c>
      <c r="G192" s="144">
        <v>3626</v>
      </c>
      <c r="H192" s="144"/>
      <c r="I192" s="154" t="s">
        <v>162</v>
      </c>
      <c r="J192" s="154" t="s">
        <v>162</v>
      </c>
      <c r="K192" s="154">
        <v>0.54900000000000004</v>
      </c>
      <c r="L192" s="154">
        <v>0.58099999999999996</v>
      </c>
      <c r="M192" s="154">
        <v>0.28999999999999998</v>
      </c>
      <c r="N192" s="154">
        <v>0.32</v>
      </c>
      <c r="O192" s="154">
        <v>0.12</v>
      </c>
      <c r="P192" s="154">
        <v>0.14199999999999999</v>
      </c>
      <c r="R192" s="155" t="s">
        <v>162</v>
      </c>
      <c r="S192" s="155">
        <v>37.4</v>
      </c>
      <c r="T192" s="155">
        <v>20.100000000000001</v>
      </c>
      <c r="U192" s="155">
        <v>8.6</v>
      </c>
      <c r="V192" s="155"/>
      <c r="W192" s="155" t="s">
        <v>162</v>
      </c>
      <c r="X192" s="155" t="s">
        <v>162</v>
      </c>
      <c r="Y192" s="155">
        <v>35.799999999999997</v>
      </c>
      <c r="Z192" s="155">
        <v>39</v>
      </c>
      <c r="AA192" s="155">
        <v>18.899999999999999</v>
      </c>
      <c r="AB192" s="155">
        <v>21.3</v>
      </c>
      <c r="AC192" s="155">
        <v>7.8</v>
      </c>
      <c r="AD192" s="155">
        <v>9.3000000000000007</v>
      </c>
    </row>
    <row r="193" spans="1:30" x14ac:dyDescent="0.25">
      <c r="A193" s="97" t="s">
        <v>2238</v>
      </c>
      <c r="B193" s="154" t="s">
        <v>162</v>
      </c>
      <c r="C193" s="154">
        <v>0.80348154362416102</v>
      </c>
      <c r="D193" s="154">
        <v>5.2642617449664426E-2</v>
      </c>
      <c r="E193" s="154">
        <v>0.1438758389261745</v>
      </c>
      <c r="F193" s="154">
        <v>1</v>
      </c>
      <c r="G193" s="144">
        <v>4768</v>
      </c>
      <c r="H193" s="144"/>
      <c r="I193" s="154" t="s">
        <v>162</v>
      </c>
      <c r="J193" s="154" t="s">
        <v>162</v>
      </c>
      <c r="K193" s="154">
        <v>0.79200000000000004</v>
      </c>
      <c r="L193" s="154">
        <v>0.81499999999999995</v>
      </c>
      <c r="M193" s="154">
        <v>4.7E-2</v>
      </c>
      <c r="N193" s="154">
        <v>5.8999999999999997E-2</v>
      </c>
      <c r="O193" s="154">
        <v>0.13400000000000001</v>
      </c>
      <c r="P193" s="154">
        <v>0.154</v>
      </c>
      <c r="R193" s="155" t="s">
        <v>162</v>
      </c>
      <c r="S193" s="155">
        <v>153.19999999999999</v>
      </c>
      <c r="T193" s="155">
        <v>11.5</v>
      </c>
      <c r="U193" s="155">
        <v>26.7</v>
      </c>
      <c r="V193" s="155"/>
      <c r="W193" s="155" t="s">
        <v>162</v>
      </c>
      <c r="X193" s="155" t="s">
        <v>162</v>
      </c>
      <c r="Y193" s="155">
        <v>148.4</v>
      </c>
      <c r="Z193" s="155">
        <v>158.1</v>
      </c>
      <c r="AA193" s="155">
        <v>10.1</v>
      </c>
      <c r="AB193" s="155">
        <v>12.9</v>
      </c>
      <c r="AC193" s="155">
        <v>24.7</v>
      </c>
      <c r="AD193" s="155">
        <v>28.7</v>
      </c>
    </row>
    <row r="194" spans="1:30" x14ac:dyDescent="0.25">
      <c r="A194" s="97" t="s">
        <v>2239</v>
      </c>
      <c r="B194" s="154">
        <v>5.6495131289379275E-2</v>
      </c>
      <c r="C194" s="154">
        <v>0.62316481263754486</v>
      </c>
      <c r="D194" s="154">
        <v>0.18425733321274607</v>
      </c>
      <c r="E194" s="154">
        <v>0.1360827228603298</v>
      </c>
      <c r="F194" s="154">
        <v>1</v>
      </c>
      <c r="G194" s="144">
        <v>33171</v>
      </c>
      <c r="H194" s="144"/>
      <c r="I194" s="154">
        <v>5.3999999999999999E-2</v>
      </c>
      <c r="J194" s="154">
        <v>5.8999999999999997E-2</v>
      </c>
      <c r="K194" s="154">
        <v>0.61799999999999999</v>
      </c>
      <c r="L194" s="154">
        <v>0.628</v>
      </c>
      <c r="M194" s="154">
        <v>0.18</v>
      </c>
      <c r="N194" s="154">
        <v>0.188</v>
      </c>
      <c r="O194" s="154">
        <v>0.13200000000000001</v>
      </c>
      <c r="P194" s="154">
        <v>0.14000000000000001</v>
      </c>
      <c r="R194" s="155" t="s">
        <v>162</v>
      </c>
      <c r="S194" s="155" t="s">
        <v>162</v>
      </c>
      <c r="T194" s="155" t="s">
        <v>162</v>
      </c>
      <c r="U194" s="155" t="s">
        <v>162</v>
      </c>
      <c r="V194" s="155"/>
      <c r="W194" s="155" t="s">
        <v>162</v>
      </c>
      <c r="X194" s="155" t="s">
        <v>162</v>
      </c>
      <c r="Y194" s="155" t="s">
        <v>162</v>
      </c>
      <c r="Z194" s="155" t="s">
        <v>162</v>
      </c>
      <c r="AA194" s="155" t="s">
        <v>162</v>
      </c>
      <c r="AB194" s="155" t="s">
        <v>162</v>
      </c>
      <c r="AC194" s="155" t="s">
        <v>162</v>
      </c>
      <c r="AD194" s="155" t="s">
        <v>162</v>
      </c>
    </row>
    <row r="195" spans="1:30" x14ac:dyDescent="0.25">
      <c r="A195" s="97" t="s">
        <v>2240</v>
      </c>
      <c r="B195" s="154">
        <v>6.8839103869653764E-2</v>
      </c>
      <c r="C195" s="154">
        <v>0.55356415478615073</v>
      </c>
      <c r="D195" s="154">
        <v>0.23258655804480652</v>
      </c>
      <c r="E195" s="154">
        <v>0.145010183299389</v>
      </c>
      <c r="F195" s="154">
        <v>1</v>
      </c>
      <c r="G195" s="144">
        <v>2455</v>
      </c>
      <c r="H195" s="144"/>
      <c r="I195" s="154">
        <v>5.8999999999999997E-2</v>
      </c>
      <c r="J195" s="154">
        <v>0.08</v>
      </c>
      <c r="K195" s="154">
        <v>0.53400000000000003</v>
      </c>
      <c r="L195" s="154">
        <v>0.57299999999999995</v>
      </c>
      <c r="M195" s="154">
        <v>0.216</v>
      </c>
      <c r="N195" s="154">
        <v>0.25</v>
      </c>
      <c r="O195" s="154">
        <v>0.13200000000000001</v>
      </c>
      <c r="P195" s="154">
        <v>0.159</v>
      </c>
      <c r="R195" s="155">
        <v>5.4</v>
      </c>
      <c r="S195" s="155">
        <v>43.3</v>
      </c>
      <c r="T195" s="155">
        <v>17.899999999999999</v>
      </c>
      <c r="U195" s="155">
        <v>11.3</v>
      </c>
      <c r="V195" s="155"/>
      <c r="W195" s="155">
        <v>4.5999999999999996</v>
      </c>
      <c r="X195" s="155">
        <v>6.2</v>
      </c>
      <c r="Y195" s="155">
        <v>41</v>
      </c>
      <c r="Z195" s="155">
        <v>45.6</v>
      </c>
      <c r="AA195" s="155">
        <v>16.5</v>
      </c>
      <c r="AB195" s="155">
        <v>19.399999999999999</v>
      </c>
      <c r="AC195" s="155">
        <v>10.1</v>
      </c>
      <c r="AD195" s="155">
        <v>12.5</v>
      </c>
    </row>
    <row r="196" spans="1:30" x14ac:dyDescent="0.25">
      <c r="A196" s="97" t="s">
        <v>2241</v>
      </c>
      <c r="B196" s="154">
        <v>0.30807500956754685</v>
      </c>
      <c r="C196" s="154">
        <v>0.59318790662074239</v>
      </c>
      <c r="D196" s="154">
        <v>3.2912361270570227E-2</v>
      </c>
      <c r="E196" s="154">
        <v>6.5824722541140454E-2</v>
      </c>
      <c r="F196" s="154">
        <v>0.99999999999999989</v>
      </c>
      <c r="G196" s="144">
        <v>2613</v>
      </c>
      <c r="H196" s="144"/>
      <c r="I196" s="154">
        <v>0.29099999999999998</v>
      </c>
      <c r="J196" s="154">
        <v>0.32600000000000001</v>
      </c>
      <c r="K196" s="154">
        <v>0.57399999999999995</v>
      </c>
      <c r="L196" s="154">
        <v>0.61199999999999999</v>
      </c>
      <c r="M196" s="154">
        <v>2.7E-2</v>
      </c>
      <c r="N196" s="154">
        <v>0.04</v>
      </c>
      <c r="O196" s="154">
        <v>5.7000000000000002E-2</v>
      </c>
      <c r="P196" s="154">
        <v>7.5999999999999998E-2</v>
      </c>
      <c r="R196" s="155">
        <v>50.5</v>
      </c>
      <c r="S196" s="155">
        <v>93</v>
      </c>
      <c r="T196" s="155">
        <v>4.8</v>
      </c>
      <c r="U196" s="155">
        <v>10.5</v>
      </c>
      <c r="V196" s="155"/>
      <c r="W196" s="155">
        <v>47</v>
      </c>
      <c r="X196" s="155">
        <v>53.9</v>
      </c>
      <c r="Y196" s="155">
        <v>88.4</v>
      </c>
      <c r="Z196" s="155">
        <v>97.6</v>
      </c>
      <c r="AA196" s="155">
        <v>3.8</v>
      </c>
      <c r="AB196" s="155">
        <v>5.8</v>
      </c>
      <c r="AC196" s="155">
        <v>8.9</v>
      </c>
      <c r="AD196" s="155">
        <v>12</v>
      </c>
    </row>
    <row r="197" spans="1:30" x14ac:dyDescent="0.25">
      <c r="A197" s="97" t="s">
        <v>2242</v>
      </c>
      <c r="B197" s="154" t="s">
        <v>162</v>
      </c>
      <c r="C197" s="154">
        <v>0.51271905031091014</v>
      </c>
      <c r="D197" s="154">
        <v>0.35217637083097797</v>
      </c>
      <c r="E197" s="154">
        <v>0.13510457885811192</v>
      </c>
      <c r="F197" s="154">
        <v>1</v>
      </c>
      <c r="G197" s="144">
        <v>1769</v>
      </c>
      <c r="H197" s="144"/>
      <c r="I197" s="154" t="s">
        <v>162</v>
      </c>
      <c r="J197" s="154" t="s">
        <v>162</v>
      </c>
      <c r="K197" s="154">
        <v>0.48899999999999999</v>
      </c>
      <c r="L197" s="154">
        <v>0.53600000000000003</v>
      </c>
      <c r="M197" s="154">
        <v>0.33</v>
      </c>
      <c r="N197" s="154">
        <v>0.375</v>
      </c>
      <c r="O197" s="154">
        <v>0.12</v>
      </c>
      <c r="P197" s="154">
        <v>0.152</v>
      </c>
      <c r="R197" s="155" t="s">
        <v>162</v>
      </c>
      <c r="S197" s="155">
        <v>29.3</v>
      </c>
      <c r="T197" s="155">
        <v>19.7</v>
      </c>
      <c r="U197" s="155">
        <v>7.6</v>
      </c>
      <c r="V197" s="155"/>
      <c r="W197" s="155" t="s">
        <v>162</v>
      </c>
      <c r="X197" s="155" t="s">
        <v>162</v>
      </c>
      <c r="Y197" s="155">
        <v>27.4</v>
      </c>
      <c r="Z197" s="155">
        <v>31.2</v>
      </c>
      <c r="AA197" s="155">
        <v>18.100000000000001</v>
      </c>
      <c r="AB197" s="155">
        <v>21.2</v>
      </c>
      <c r="AC197" s="155">
        <v>6.7</v>
      </c>
      <c r="AD197" s="155">
        <v>8.6</v>
      </c>
    </row>
    <row r="198" spans="1:30" x14ac:dyDescent="0.25">
      <c r="A198" s="97" t="s">
        <v>2243</v>
      </c>
      <c r="B198" s="154" t="s">
        <v>162</v>
      </c>
      <c r="C198" s="154">
        <v>0.747588424437299</v>
      </c>
      <c r="D198" s="154">
        <v>6.7122186495176844E-2</v>
      </c>
      <c r="E198" s="154">
        <v>0.18528938906752412</v>
      </c>
      <c r="F198" s="154">
        <v>1</v>
      </c>
      <c r="G198" s="144">
        <v>2488</v>
      </c>
      <c r="H198" s="144"/>
      <c r="I198" s="154" t="s">
        <v>162</v>
      </c>
      <c r="J198" s="154" t="s">
        <v>162</v>
      </c>
      <c r="K198" s="154">
        <v>0.73</v>
      </c>
      <c r="L198" s="154">
        <v>0.76400000000000001</v>
      </c>
      <c r="M198" s="154">
        <v>5.8000000000000003E-2</v>
      </c>
      <c r="N198" s="154">
        <v>7.8E-2</v>
      </c>
      <c r="O198" s="154">
        <v>0.17100000000000001</v>
      </c>
      <c r="P198" s="154">
        <v>0.20100000000000001</v>
      </c>
      <c r="R198" s="155" t="s">
        <v>162</v>
      </c>
      <c r="S198" s="155">
        <v>130.30000000000001</v>
      </c>
      <c r="T198" s="155">
        <v>12.6</v>
      </c>
      <c r="U198" s="155">
        <v>32</v>
      </c>
      <c r="V198" s="155"/>
      <c r="W198" s="155" t="s">
        <v>162</v>
      </c>
      <c r="X198" s="155" t="s">
        <v>162</v>
      </c>
      <c r="Y198" s="155">
        <v>124.4</v>
      </c>
      <c r="Z198" s="155">
        <v>136.19999999999999</v>
      </c>
      <c r="AA198" s="155">
        <v>10.7</v>
      </c>
      <c r="AB198" s="155">
        <v>14.5</v>
      </c>
      <c r="AC198" s="155">
        <v>29.1</v>
      </c>
      <c r="AD198" s="155">
        <v>34.9</v>
      </c>
    </row>
    <row r="199" spans="1:30" x14ac:dyDescent="0.25">
      <c r="A199" s="97" t="s">
        <v>2244</v>
      </c>
      <c r="B199" s="154">
        <v>5.8690875448132299E-2</v>
      </c>
      <c r="C199" s="154">
        <v>0.58812304845611196</v>
      </c>
      <c r="D199" s="154">
        <v>0.20261362322192669</v>
      </c>
      <c r="E199" s="154">
        <v>0.15057245287382906</v>
      </c>
      <c r="F199" s="154">
        <v>1</v>
      </c>
      <c r="G199" s="144">
        <v>17294</v>
      </c>
      <c r="H199" s="144"/>
      <c r="I199" s="154">
        <v>5.5E-2</v>
      </c>
      <c r="J199" s="154">
        <v>6.2E-2</v>
      </c>
      <c r="K199" s="154">
        <v>0.58099999999999996</v>
      </c>
      <c r="L199" s="154">
        <v>0.59499999999999997</v>
      </c>
      <c r="M199" s="154">
        <v>0.19700000000000001</v>
      </c>
      <c r="N199" s="154">
        <v>0.20899999999999999</v>
      </c>
      <c r="O199" s="154">
        <v>0.14499999999999999</v>
      </c>
      <c r="P199" s="154">
        <v>0.156</v>
      </c>
      <c r="R199" s="155" t="s">
        <v>162</v>
      </c>
      <c r="S199" s="155" t="s">
        <v>162</v>
      </c>
      <c r="T199" s="155" t="s">
        <v>162</v>
      </c>
      <c r="U199" s="155" t="s">
        <v>162</v>
      </c>
      <c r="V199" s="155"/>
      <c r="W199" s="155" t="s">
        <v>162</v>
      </c>
      <c r="X199" s="155" t="s">
        <v>162</v>
      </c>
      <c r="Y199" s="155" t="s">
        <v>162</v>
      </c>
      <c r="Z199" s="155" t="s">
        <v>162</v>
      </c>
      <c r="AA199" s="155" t="s">
        <v>162</v>
      </c>
      <c r="AB199" s="155" t="s">
        <v>162</v>
      </c>
      <c r="AC199" s="155" t="s">
        <v>162</v>
      </c>
      <c r="AD199" s="155" t="s">
        <v>162</v>
      </c>
    </row>
    <row r="200" spans="1:30" x14ac:dyDescent="0.25">
      <c r="A200" s="97" t="s">
        <v>2245</v>
      </c>
      <c r="B200" s="154">
        <v>5.6502242152466367E-2</v>
      </c>
      <c r="C200" s="154">
        <v>0.56188340807174886</v>
      </c>
      <c r="D200" s="154">
        <v>0.24753363228699551</v>
      </c>
      <c r="E200" s="154">
        <v>0.13408071748878925</v>
      </c>
      <c r="F200" s="154">
        <v>1</v>
      </c>
      <c r="G200" s="144">
        <v>2230</v>
      </c>
      <c r="H200" s="144"/>
      <c r="I200" s="154">
        <v>4.8000000000000001E-2</v>
      </c>
      <c r="J200" s="154">
        <v>6.7000000000000004E-2</v>
      </c>
      <c r="K200" s="154">
        <v>0.54100000000000004</v>
      </c>
      <c r="L200" s="154">
        <v>0.58199999999999996</v>
      </c>
      <c r="M200" s="154">
        <v>0.23</v>
      </c>
      <c r="N200" s="154">
        <v>0.26600000000000001</v>
      </c>
      <c r="O200" s="154">
        <v>0.121</v>
      </c>
      <c r="P200" s="154">
        <v>0.14899999999999999</v>
      </c>
      <c r="R200" s="155">
        <v>3.9</v>
      </c>
      <c r="S200" s="155">
        <v>38.5</v>
      </c>
      <c r="T200" s="155">
        <v>16.8</v>
      </c>
      <c r="U200" s="155">
        <v>9</v>
      </c>
      <c r="V200" s="155"/>
      <c r="W200" s="155">
        <v>3.2</v>
      </c>
      <c r="X200" s="155">
        <v>4.5</v>
      </c>
      <c r="Y200" s="155">
        <v>36.4</v>
      </c>
      <c r="Z200" s="155">
        <v>40.6</v>
      </c>
      <c r="AA200" s="155">
        <v>15.4</v>
      </c>
      <c r="AB200" s="155">
        <v>18.2</v>
      </c>
      <c r="AC200" s="155">
        <v>8</v>
      </c>
      <c r="AD200" s="155">
        <v>10.1</v>
      </c>
    </row>
    <row r="201" spans="1:30" x14ac:dyDescent="0.25">
      <c r="A201" s="97" t="s">
        <v>2246</v>
      </c>
      <c r="B201" s="154">
        <v>0.3003003003003003</v>
      </c>
      <c r="C201" s="154">
        <v>0.55922589255922595</v>
      </c>
      <c r="D201" s="154">
        <v>3.5368702035368703E-2</v>
      </c>
      <c r="E201" s="154">
        <v>0.10510510510510511</v>
      </c>
      <c r="F201" s="154">
        <v>1</v>
      </c>
      <c r="G201" s="144">
        <v>2997</v>
      </c>
      <c r="H201" s="144"/>
      <c r="I201" s="154">
        <v>0.28399999999999997</v>
      </c>
      <c r="J201" s="154">
        <v>0.317</v>
      </c>
      <c r="K201" s="154">
        <v>0.54100000000000004</v>
      </c>
      <c r="L201" s="154">
        <v>0.57699999999999996</v>
      </c>
      <c r="M201" s="154">
        <v>2.9000000000000001E-2</v>
      </c>
      <c r="N201" s="154">
        <v>4.2999999999999997E-2</v>
      </c>
      <c r="O201" s="154">
        <v>9.5000000000000001E-2</v>
      </c>
      <c r="P201" s="154">
        <v>0.11700000000000001</v>
      </c>
      <c r="R201" s="155">
        <v>51.8</v>
      </c>
      <c r="S201" s="155">
        <v>90.4</v>
      </c>
      <c r="T201" s="155">
        <v>5.4</v>
      </c>
      <c r="U201" s="155">
        <v>17</v>
      </c>
      <c r="V201" s="155"/>
      <c r="W201" s="155">
        <v>48.5</v>
      </c>
      <c r="X201" s="155">
        <v>55.2</v>
      </c>
      <c r="Y201" s="155">
        <v>86.1</v>
      </c>
      <c r="Z201" s="155">
        <v>94.7</v>
      </c>
      <c r="AA201" s="155">
        <v>4.4000000000000004</v>
      </c>
      <c r="AB201" s="155">
        <v>6.4</v>
      </c>
      <c r="AC201" s="155">
        <v>15.1</v>
      </c>
      <c r="AD201" s="155">
        <v>18.8</v>
      </c>
    </row>
    <row r="202" spans="1:30" x14ac:dyDescent="0.25">
      <c r="A202" s="97" t="s">
        <v>2247</v>
      </c>
      <c r="B202" s="154" t="s">
        <v>162</v>
      </c>
      <c r="C202" s="154">
        <v>0.49406910778751933</v>
      </c>
      <c r="D202" s="154">
        <v>0.35997937080969572</v>
      </c>
      <c r="E202" s="154">
        <v>0.14595152140278495</v>
      </c>
      <c r="F202" s="154">
        <v>1</v>
      </c>
      <c r="G202" s="144">
        <v>1939</v>
      </c>
      <c r="H202" s="144"/>
      <c r="I202" s="154" t="s">
        <v>162</v>
      </c>
      <c r="J202" s="154" t="s">
        <v>162</v>
      </c>
      <c r="K202" s="154">
        <v>0.47199999999999998</v>
      </c>
      <c r="L202" s="154">
        <v>0.51600000000000001</v>
      </c>
      <c r="M202" s="154">
        <v>0.33900000000000002</v>
      </c>
      <c r="N202" s="154">
        <v>0.38200000000000001</v>
      </c>
      <c r="O202" s="154">
        <v>0.13100000000000001</v>
      </c>
      <c r="P202" s="154">
        <v>0.16200000000000001</v>
      </c>
      <c r="R202" s="155" t="s">
        <v>162</v>
      </c>
      <c r="S202" s="155">
        <v>29.6</v>
      </c>
      <c r="T202" s="155">
        <v>21.4</v>
      </c>
      <c r="U202" s="155">
        <v>8.6999999999999993</v>
      </c>
      <c r="V202" s="155"/>
      <c r="W202" s="155" t="s">
        <v>162</v>
      </c>
      <c r="X202" s="155" t="s">
        <v>162</v>
      </c>
      <c r="Y202" s="155">
        <v>27.7</v>
      </c>
      <c r="Z202" s="155">
        <v>31.5</v>
      </c>
      <c r="AA202" s="155">
        <v>19.8</v>
      </c>
      <c r="AB202" s="155">
        <v>23</v>
      </c>
      <c r="AC202" s="155">
        <v>7.6</v>
      </c>
      <c r="AD202" s="155">
        <v>9.6999999999999993</v>
      </c>
    </row>
    <row r="203" spans="1:30" x14ac:dyDescent="0.25">
      <c r="A203" s="97" t="s">
        <v>2248</v>
      </c>
      <c r="B203" s="154" t="s">
        <v>162</v>
      </c>
      <c r="C203" s="154">
        <v>0.77384093479080285</v>
      </c>
      <c r="D203" s="154">
        <v>7.463249151903506E-2</v>
      </c>
      <c r="E203" s="154">
        <v>0.15152657369016209</v>
      </c>
      <c r="F203" s="154">
        <v>1</v>
      </c>
      <c r="G203" s="144">
        <v>2653</v>
      </c>
      <c r="H203" s="144"/>
      <c r="I203" s="154" t="s">
        <v>162</v>
      </c>
      <c r="J203" s="154" t="s">
        <v>162</v>
      </c>
      <c r="K203" s="154">
        <v>0.75800000000000001</v>
      </c>
      <c r="L203" s="154">
        <v>0.78900000000000003</v>
      </c>
      <c r="M203" s="154">
        <v>6.5000000000000002E-2</v>
      </c>
      <c r="N203" s="154">
        <v>8.5000000000000006E-2</v>
      </c>
      <c r="O203" s="154">
        <v>0.13800000000000001</v>
      </c>
      <c r="P203" s="154">
        <v>0.16600000000000001</v>
      </c>
      <c r="R203" s="155" t="s">
        <v>162</v>
      </c>
      <c r="S203" s="155">
        <v>136.9</v>
      </c>
      <c r="T203" s="155">
        <v>15</v>
      </c>
      <c r="U203" s="155">
        <v>26.8</v>
      </c>
      <c r="V203" s="155"/>
      <c r="W203" s="155" t="s">
        <v>162</v>
      </c>
      <c r="X203" s="155" t="s">
        <v>162</v>
      </c>
      <c r="Y203" s="155">
        <v>131</v>
      </c>
      <c r="Z203" s="155">
        <v>142.80000000000001</v>
      </c>
      <c r="AA203" s="155">
        <v>12.9</v>
      </c>
      <c r="AB203" s="155">
        <v>17.100000000000001</v>
      </c>
      <c r="AC203" s="155">
        <v>24.2</v>
      </c>
      <c r="AD203" s="155">
        <v>29.4</v>
      </c>
    </row>
    <row r="204" spans="1:30" x14ac:dyDescent="0.25">
      <c r="A204" s="97" t="s">
        <v>2249</v>
      </c>
      <c r="B204" s="154">
        <v>5.8931962909172159E-2</v>
      </c>
      <c r="C204" s="154">
        <v>0.57088593453245451</v>
      </c>
      <c r="D204" s="154">
        <v>0.20316165791531673</v>
      </c>
      <c r="E204" s="154">
        <v>0.16702044464305665</v>
      </c>
      <c r="F204" s="154">
        <v>1</v>
      </c>
      <c r="G204" s="144">
        <v>17902</v>
      </c>
      <c r="H204" s="144"/>
      <c r="I204" s="154">
        <v>5.6000000000000001E-2</v>
      </c>
      <c r="J204" s="154">
        <v>6.2E-2</v>
      </c>
      <c r="K204" s="154">
        <v>0.56399999999999995</v>
      </c>
      <c r="L204" s="154">
        <v>0.57799999999999996</v>
      </c>
      <c r="M204" s="154">
        <v>0.19700000000000001</v>
      </c>
      <c r="N204" s="154">
        <v>0.20899999999999999</v>
      </c>
      <c r="O204" s="154">
        <v>0.16200000000000001</v>
      </c>
      <c r="P204" s="154">
        <v>0.17299999999999999</v>
      </c>
      <c r="R204" s="155" t="s">
        <v>162</v>
      </c>
      <c r="S204" s="155" t="s">
        <v>162</v>
      </c>
      <c r="T204" s="155" t="s">
        <v>162</v>
      </c>
      <c r="U204" s="155" t="s">
        <v>162</v>
      </c>
      <c r="V204" s="155"/>
      <c r="W204" s="155" t="s">
        <v>162</v>
      </c>
      <c r="X204" s="155" t="s">
        <v>162</v>
      </c>
      <c r="Y204" s="155" t="s">
        <v>162</v>
      </c>
      <c r="Z204" s="155" t="s">
        <v>162</v>
      </c>
      <c r="AA204" s="155" t="s">
        <v>162</v>
      </c>
      <c r="AB204" s="155" t="s">
        <v>162</v>
      </c>
      <c r="AC204" s="155" t="s">
        <v>162</v>
      </c>
      <c r="AD204" s="155" t="s">
        <v>162</v>
      </c>
    </row>
    <row r="205" spans="1:30" x14ac:dyDescent="0.25">
      <c r="A205" s="97" t="s">
        <v>2250</v>
      </c>
      <c r="B205" s="154">
        <v>4.4093630919978227E-2</v>
      </c>
      <c r="C205" s="154">
        <v>0.48339684267827981</v>
      </c>
      <c r="D205" s="154">
        <v>0.27599346761023408</v>
      </c>
      <c r="E205" s="154">
        <v>0.19651605879150788</v>
      </c>
      <c r="F205" s="154">
        <v>1</v>
      </c>
      <c r="G205" s="144">
        <v>1837</v>
      </c>
      <c r="H205" s="144"/>
      <c r="I205" s="154">
        <v>3.5999999999999997E-2</v>
      </c>
      <c r="J205" s="154">
        <v>5.3999999999999999E-2</v>
      </c>
      <c r="K205" s="154">
        <v>0.46100000000000002</v>
      </c>
      <c r="L205" s="154">
        <v>0.50600000000000001</v>
      </c>
      <c r="M205" s="154">
        <v>0.25600000000000001</v>
      </c>
      <c r="N205" s="154">
        <v>0.29699999999999999</v>
      </c>
      <c r="O205" s="154">
        <v>0.17899999999999999</v>
      </c>
      <c r="P205" s="154">
        <v>0.215</v>
      </c>
      <c r="R205" s="155">
        <v>3.5</v>
      </c>
      <c r="S205" s="155">
        <v>36.6</v>
      </c>
      <c r="T205" s="155">
        <v>20.100000000000001</v>
      </c>
      <c r="U205" s="155">
        <v>14.6</v>
      </c>
      <c r="V205" s="155"/>
      <c r="W205" s="155">
        <v>2.7</v>
      </c>
      <c r="X205" s="155">
        <v>4.3</v>
      </c>
      <c r="Y205" s="155">
        <v>34.200000000000003</v>
      </c>
      <c r="Z205" s="155">
        <v>39</v>
      </c>
      <c r="AA205" s="155">
        <v>18.3</v>
      </c>
      <c r="AB205" s="155">
        <v>21.8</v>
      </c>
      <c r="AC205" s="155">
        <v>13.1</v>
      </c>
      <c r="AD205" s="155">
        <v>16.100000000000001</v>
      </c>
    </row>
    <row r="206" spans="1:30" x14ac:dyDescent="0.25">
      <c r="A206" s="97" t="s">
        <v>2251</v>
      </c>
      <c r="B206" s="154">
        <v>0.26247379454926623</v>
      </c>
      <c r="C206" s="154">
        <v>0.61215932914046123</v>
      </c>
      <c r="D206" s="154">
        <v>5.450733752620545E-2</v>
      </c>
      <c r="E206" s="154">
        <v>7.0859538784067089E-2</v>
      </c>
      <c r="F206" s="154">
        <v>1</v>
      </c>
      <c r="G206" s="144">
        <v>2385</v>
      </c>
      <c r="H206" s="144"/>
      <c r="I206" s="154">
        <v>0.245</v>
      </c>
      <c r="J206" s="154">
        <v>0.28100000000000003</v>
      </c>
      <c r="K206" s="154">
        <v>0.59199999999999997</v>
      </c>
      <c r="L206" s="154">
        <v>0.63200000000000001</v>
      </c>
      <c r="M206" s="154">
        <v>4.5999999999999999E-2</v>
      </c>
      <c r="N206" s="154">
        <v>6.4000000000000001E-2</v>
      </c>
      <c r="O206" s="154">
        <v>6.0999999999999999E-2</v>
      </c>
      <c r="P206" s="154">
        <v>8.2000000000000003E-2</v>
      </c>
      <c r="R206" s="155">
        <v>51.4</v>
      </c>
      <c r="S206" s="155">
        <v>104</v>
      </c>
      <c r="T206" s="155">
        <v>8.6</v>
      </c>
      <c r="U206" s="155">
        <v>12.2</v>
      </c>
      <c r="V206" s="155"/>
      <c r="W206" s="155">
        <v>47.4</v>
      </c>
      <c r="X206" s="155">
        <v>55.5</v>
      </c>
      <c r="Y206" s="155">
        <v>98.6</v>
      </c>
      <c r="Z206" s="155">
        <v>109.3</v>
      </c>
      <c r="AA206" s="155">
        <v>7.1</v>
      </c>
      <c r="AB206" s="155">
        <v>10.1</v>
      </c>
      <c r="AC206" s="155">
        <v>10.4</v>
      </c>
      <c r="AD206" s="155">
        <v>14</v>
      </c>
    </row>
    <row r="207" spans="1:30" x14ac:dyDescent="0.25">
      <c r="A207" s="97" t="s">
        <v>2252</v>
      </c>
      <c r="B207" s="154" t="s">
        <v>162</v>
      </c>
      <c r="C207" s="154">
        <v>0.47188264058679708</v>
      </c>
      <c r="D207" s="154">
        <v>0.38288508557457213</v>
      </c>
      <c r="E207" s="154">
        <v>0.1452322738386308</v>
      </c>
      <c r="F207" s="154">
        <v>1</v>
      </c>
      <c r="G207" s="144">
        <v>2045</v>
      </c>
      <c r="H207" s="144"/>
      <c r="I207" s="154" t="s">
        <v>162</v>
      </c>
      <c r="J207" s="154" t="s">
        <v>162</v>
      </c>
      <c r="K207" s="154">
        <v>0.45</v>
      </c>
      <c r="L207" s="154">
        <v>0.49399999999999999</v>
      </c>
      <c r="M207" s="154">
        <v>0.36199999999999999</v>
      </c>
      <c r="N207" s="154">
        <v>0.40400000000000003</v>
      </c>
      <c r="O207" s="154">
        <v>0.13100000000000001</v>
      </c>
      <c r="P207" s="154">
        <v>0.161</v>
      </c>
      <c r="R207" s="155" t="s">
        <v>162</v>
      </c>
      <c r="S207" s="155">
        <v>40.799999999999997</v>
      </c>
      <c r="T207" s="155">
        <v>32</v>
      </c>
      <c r="U207" s="155">
        <v>12.4</v>
      </c>
      <c r="V207" s="155"/>
      <c r="W207" s="155" t="s">
        <v>162</v>
      </c>
      <c r="X207" s="155" t="s">
        <v>162</v>
      </c>
      <c r="Y207" s="155">
        <v>38.200000000000003</v>
      </c>
      <c r="Z207" s="155">
        <v>43.4</v>
      </c>
      <c r="AA207" s="155">
        <v>29.8</v>
      </c>
      <c r="AB207" s="155">
        <v>34.299999999999997</v>
      </c>
      <c r="AC207" s="155">
        <v>11</v>
      </c>
      <c r="AD207" s="155">
        <v>13.9</v>
      </c>
    </row>
    <row r="208" spans="1:30" x14ac:dyDescent="0.25">
      <c r="A208" s="97" t="s">
        <v>2253</v>
      </c>
      <c r="B208" s="154" t="s">
        <v>162</v>
      </c>
      <c r="C208" s="154">
        <v>0.61760083813514932</v>
      </c>
      <c r="D208" s="154">
        <v>0.10948140387637506</v>
      </c>
      <c r="E208" s="154">
        <v>0.27291775798847562</v>
      </c>
      <c r="F208" s="154">
        <v>1</v>
      </c>
      <c r="G208" s="144">
        <v>1909</v>
      </c>
      <c r="H208" s="144"/>
      <c r="I208" s="154" t="s">
        <v>162</v>
      </c>
      <c r="J208" s="154" t="s">
        <v>162</v>
      </c>
      <c r="K208" s="154">
        <v>0.59599999999999997</v>
      </c>
      <c r="L208" s="154">
        <v>0.63900000000000001</v>
      </c>
      <c r="M208" s="154">
        <v>9.6000000000000002E-2</v>
      </c>
      <c r="N208" s="154">
        <v>0.124</v>
      </c>
      <c r="O208" s="154">
        <v>0.253</v>
      </c>
      <c r="P208" s="154">
        <v>0.29299999999999998</v>
      </c>
      <c r="R208" s="155" t="s">
        <v>162</v>
      </c>
      <c r="S208" s="155">
        <v>111.1</v>
      </c>
      <c r="T208" s="155">
        <v>21.3</v>
      </c>
      <c r="U208" s="155">
        <v>47.9</v>
      </c>
      <c r="V208" s="155"/>
      <c r="W208" s="155" t="s">
        <v>162</v>
      </c>
      <c r="X208" s="155" t="s">
        <v>162</v>
      </c>
      <c r="Y208" s="155">
        <v>104.8</v>
      </c>
      <c r="Z208" s="155">
        <v>117.5</v>
      </c>
      <c r="AA208" s="155">
        <v>18.399999999999999</v>
      </c>
      <c r="AB208" s="155">
        <v>24.2</v>
      </c>
      <c r="AC208" s="155">
        <v>43.8</v>
      </c>
      <c r="AD208" s="155">
        <v>52</v>
      </c>
    </row>
    <row r="209" spans="1:30" x14ac:dyDescent="0.25">
      <c r="A209" s="97" t="s">
        <v>2254</v>
      </c>
      <c r="B209" s="154">
        <v>5.1173504326713568E-2</v>
      </c>
      <c r="C209" s="154">
        <v>0.53682375645894287</v>
      </c>
      <c r="D209" s="154">
        <v>0.23133910228475379</v>
      </c>
      <c r="E209" s="154">
        <v>0.18066363692958973</v>
      </c>
      <c r="F209" s="154">
        <v>1</v>
      </c>
      <c r="G209" s="144">
        <v>16063</v>
      </c>
      <c r="H209" s="144"/>
      <c r="I209" s="154">
        <v>4.8000000000000001E-2</v>
      </c>
      <c r="J209" s="154">
        <v>5.5E-2</v>
      </c>
      <c r="K209" s="154">
        <v>0.52900000000000003</v>
      </c>
      <c r="L209" s="154">
        <v>0.54500000000000004</v>
      </c>
      <c r="M209" s="154">
        <v>0.22500000000000001</v>
      </c>
      <c r="N209" s="154">
        <v>0.23799999999999999</v>
      </c>
      <c r="O209" s="154">
        <v>0.17499999999999999</v>
      </c>
      <c r="P209" s="154">
        <v>0.187</v>
      </c>
      <c r="R209" s="155" t="s">
        <v>162</v>
      </c>
      <c r="S209" s="155" t="s">
        <v>162</v>
      </c>
      <c r="T209" s="155" t="s">
        <v>162</v>
      </c>
      <c r="U209" s="155" t="s">
        <v>162</v>
      </c>
      <c r="V209" s="155"/>
      <c r="W209" s="155" t="s">
        <v>162</v>
      </c>
      <c r="X209" s="155" t="s">
        <v>162</v>
      </c>
      <c r="Y209" s="155" t="s">
        <v>162</v>
      </c>
      <c r="Z209" s="155" t="s">
        <v>162</v>
      </c>
      <c r="AA209" s="155" t="s">
        <v>162</v>
      </c>
      <c r="AB209" s="155" t="s">
        <v>162</v>
      </c>
      <c r="AC209" s="155" t="s">
        <v>162</v>
      </c>
      <c r="AD209" s="155" t="s">
        <v>162</v>
      </c>
    </row>
    <row r="210" spans="1:30" x14ac:dyDescent="0.25">
      <c r="A210" s="97" t="s">
        <v>2255</v>
      </c>
      <c r="B210" s="154">
        <v>3.7201062887511072E-2</v>
      </c>
      <c r="C210" s="154">
        <v>0.59078830823737816</v>
      </c>
      <c r="D210" s="154">
        <v>0.23826395039858281</v>
      </c>
      <c r="E210" s="154">
        <v>0.13374667847652791</v>
      </c>
      <c r="F210" s="154">
        <v>0.99999999999999989</v>
      </c>
      <c r="G210" s="144">
        <v>1129</v>
      </c>
      <c r="H210" s="144"/>
      <c r="I210" s="154">
        <v>2.8000000000000001E-2</v>
      </c>
      <c r="J210" s="154">
        <v>0.05</v>
      </c>
      <c r="K210" s="154">
        <v>0.56200000000000006</v>
      </c>
      <c r="L210" s="154">
        <v>0.61899999999999999</v>
      </c>
      <c r="M210" s="154">
        <v>0.214</v>
      </c>
      <c r="N210" s="154">
        <v>0.26400000000000001</v>
      </c>
      <c r="O210" s="154">
        <v>0.115</v>
      </c>
      <c r="P210" s="154">
        <v>0.155</v>
      </c>
      <c r="R210" s="155">
        <v>2.9</v>
      </c>
      <c r="S210" s="155">
        <v>44.5</v>
      </c>
      <c r="T210" s="155">
        <v>17.8</v>
      </c>
      <c r="U210" s="155">
        <v>10.1</v>
      </c>
      <c r="V210" s="155"/>
      <c r="W210" s="155">
        <v>2</v>
      </c>
      <c r="X210" s="155">
        <v>3.8</v>
      </c>
      <c r="Y210" s="155">
        <v>41.1</v>
      </c>
      <c r="Z210" s="155">
        <v>47.9</v>
      </c>
      <c r="AA210" s="155">
        <v>15.7</v>
      </c>
      <c r="AB210" s="155">
        <v>19.899999999999999</v>
      </c>
      <c r="AC210" s="155">
        <v>8.5</v>
      </c>
      <c r="AD210" s="155">
        <v>11.7</v>
      </c>
    </row>
    <row r="211" spans="1:30" x14ac:dyDescent="0.25">
      <c r="A211" s="97" t="s">
        <v>2256</v>
      </c>
      <c r="B211" s="154">
        <v>0.28062360801781738</v>
      </c>
      <c r="C211" s="154">
        <v>0.60356347438752789</v>
      </c>
      <c r="D211" s="154">
        <v>4.305864884929473E-2</v>
      </c>
      <c r="E211" s="154">
        <v>7.2754268745360062E-2</v>
      </c>
      <c r="F211" s="154">
        <v>1</v>
      </c>
      <c r="G211" s="144">
        <v>1347</v>
      </c>
      <c r="H211" s="144"/>
      <c r="I211" s="154">
        <v>0.25700000000000001</v>
      </c>
      <c r="J211" s="154">
        <v>0.30499999999999999</v>
      </c>
      <c r="K211" s="154">
        <v>0.57699999999999996</v>
      </c>
      <c r="L211" s="154">
        <v>0.629</v>
      </c>
      <c r="M211" s="154">
        <v>3.3000000000000002E-2</v>
      </c>
      <c r="N211" s="154">
        <v>5.5E-2</v>
      </c>
      <c r="O211" s="154">
        <v>0.06</v>
      </c>
      <c r="P211" s="154">
        <v>8.7999999999999995E-2</v>
      </c>
      <c r="R211" s="155">
        <v>49.6</v>
      </c>
      <c r="S211" s="155">
        <v>97.3</v>
      </c>
      <c r="T211" s="155">
        <v>6.1</v>
      </c>
      <c r="U211" s="155">
        <v>12</v>
      </c>
      <c r="V211" s="155"/>
      <c r="W211" s="155">
        <v>44.6</v>
      </c>
      <c r="X211" s="155">
        <v>54.6</v>
      </c>
      <c r="Y211" s="155">
        <v>90.6</v>
      </c>
      <c r="Z211" s="155">
        <v>104</v>
      </c>
      <c r="AA211" s="155">
        <v>4.5</v>
      </c>
      <c r="AB211" s="155">
        <v>7.6</v>
      </c>
      <c r="AC211" s="155">
        <v>9.6</v>
      </c>
      <c r="AD211" s="155">
        <v>14.4</v>
      </c>
    </row>
    <row r="212" spans="1:30" x14ac:dyDescent="0.25">
      <c r="A212" s="97" t="s">
        <v>2257</v>
      </c>
      <c r="B212" s="154" t="s">
        <v>162</v>
      </c>
      <c r="C212" s="154">
        <v>0.49345335515548283</v>
      </c>
      <c r="D212" s="154">
        <v>0.35270049099836331</v>
      </c>
      <c r="E212" s="154">
        <v>0.15384615384615385</v>
      </c>
      <c r="F212" s="154">
        <v>1</v>
      </c>
      <c r="G212" s="144">
        <v>1222</v>
      </c>
      <c r="H212" s="144"/>
      <c r="I212" s="154" t="s">
        <v>162</v>
      </c>
      <c r="J212" s="154" t="s">
        <v>162</v>
      </c>
      <c r="K212" s="154">
        <v>0.46500000000000002</v>
      </c>
      <c r="L212" s="154">
        <v>0.52100000000000002</v>
      </c>
      <c r="M212" s="154">
        <v>0.32600000000000001</v>
      </c>
      <c r="N212" s="154">
        <v>0.38</v>
      </c>
      <c r="O212" s="154">
        <v>0.13500000000000001</v>
      </c>
      <c r="P212" s="154">
        <v>0.17499999999999999</v>
      </c>
      <c r="R212" s="155" t="s">
        <v>162</v>
      </c>
      <c r="S212" s="155">
        <v>40.6</v>
      </c>
      <c r="T212" s="155">
        <v>28.5</v>
      </c>
      <c r="U212" s="155">
        <v>12.6</v>
      </c>
      <c r="V212" s="155"/>
      <c r="W212" s="155" t="s">
        <v>162</v>
      </c>
      <c r="X212" s="155" t="s">
        <v>162</v>
      </c>
      <c r="Y212" s="155">
        <v>37.4</v>
      </c>
      <c r="Z212" s="155">
        <v>43.9</v>
      </c>
      <c r="AA212" s="155">
        <v>25.8</v>
      </c>
      <c r="AB212" s="155">
        <v>31.2</v>
      </c>
      <c r="AC212" s="155">
        <v>10.8</v>
      </c>
      <c r="AD212" s="155">
        <v>14.4</v>
      </c>
    </row>
    <row r="213" spans="1:30" x14ac:dyDescent="0.25">
      <c r="A213" s="97" t="s">
        <v>2258</v>
      </c>
      <c r="B213" s="154" t="s">
        <v>162</v>
      </c>
      <c r="C213" s="154">
        <v>0.72924747866563222</v>
      </c>
      <c r="D213" s="154">
        <v>9.8525989138867343E-2</v>
      </c>
      <c r="E213" s="154">
        <v>0.17222653219550038</v>
      </c>
      <c r="F213" s="154">
        <v>1</v>
      </c>
      <c r="G213" s="144">
        <v>1289</v>
      </c>
      <c r="H213" s="144"/>
      <c r="I213" s="154" t="s">
        <v>162</v>
      </c>
      <c r="J213" s="154" t="s">
        <v>162</v>
      </c>
      <c r="K213" s="154">
        <v>0.70399999999999996</v>
      </c>
      <c r="L213" s="154">
        <v>0.753</v>
      </c>
      <c r="M213" s="154">
        <v>8.3000000000000004E-2</v>
      </c>
      <c r="N213" s="154">
        <v>0.11600000000000001</v>
      </c>
      <c r="O213" s="154">
        <v>0.153</v>
      </c>
      <c r="P213" s="154">
        <v>0.19400000000000001</v>
      </c>
      <c r="R213" s="155" t="s">
        <v>162</v>
      </c>
      <c r="S213" s="155">
        <v>145.80000000000001</v>
      </c>
      <c r="T213" s="155">
        <v>20.3</v>
      </c>
      <c r="U213" s="155">
        <v>33.5</v>
      </c>
      <c r="V213" s="155"/>
      <c r="W213" s="155" t="s">
        <v>162</v>
      </c>
      <c r="X213" s="155" t="s">
        <v>162</v>
      </c>
      <c r="Y213" s="155">
        <v>136.5</v>
      </c>
      <c r="Z213" s="155">
        <v>155.1</v>
      </c>
      <c r="AA213" s="155">
        <v>16.8</v>
      </c>
      <c r="AB213" s="155">
        <v>23.8</v>
      </c>
      <c r="AC213" s="155">
        <v>29.1</v>
      </c>
      <c r="AD213" s="155">
        <v>37.9</v>
      </c>
    </row>
    <row r="214" spans="1:30" x14ac:dyDescent="0.25">
      <c r="A214" s="97" t="s">
        <v>2259</v>
      </c>
      <c r="B214" s="154">
        <v>4.8271363339856488E-2</v>
      </c>
      <c r="C214" s="154">
        <v>0.58773646444879324</v>
      </c>
      <c r="D214" s="154">
        <v>0.21732985431615567</v>
      </c>
      <c r="E214" s="154">
        <v>0.1466623178951946</v>
      </c>
      <c r="F214" s="154">
        <v>1</v>
      </c>
      <c r="G214" s="144">
        <v>9198</v>
      </c>
      <c r="H214" s="144"/>
      <c r="I214" s="154">
        <v>4.3999999999999997E-2</v>
      </c>
      <c r="J214" s="154">
        <v>5.2999999999999999E-2</v>
      </c>
      <c r="K214" s="154">
        <v>0.57799999999999996</v>
      </c>
      <c r="L214" s="154">
        <v>0.59799999999999998</v>
      </c>
      <c r="M214" s="154">
        <v>0.20899999999999999</v>
      </c>
      <c r="N214" s="154">
        <v>0.22600000000000001</v>
      </c>
      <c r="O214" s="154">
        <v>0.14000000000000001</v>
      </c>
      <c r="P214" s="154">
        <v>0.154</v>
      </c>
      <c r="R214" s="155" t="s">
        <v>162</v>
      </c>
      <c r="S214" s="155" t="s">
        <v>162</v>
      </c>
      <c r="T214" s="155" t="s">
        <v>162</v>
      </c>
      <c r="U214" s="155" t="s">
        <v>162</v>
      </c>
      <c r="V214" s="155"/>
      <c r="W214" s="155" t="s">
        <v>162</v>
      </c>
      <c r="X214" s="155" t="s">
        <v>162</v>
      </c>
      <c r="Y214" s="155" t="s">
        <v>162</v>
      </c>
      <c r="Z214" s="155" t="s">
        <v>162</v>
      </c>
      <c r="AA214" s="155" t="s">
        <v>162</v>
      </c>
      <c r="AB214" s="155" t="s">
        <v>162</v>
      </c>
      <c r="AC214" s="155" t="s">
        <v>162</v>
      </c>
      <c r="AD214" s="155" t="s">
        <v>162</v>
      </c>
    </row>
    <row r="215" spans="1:30" x14ac:dyDescent="0.25">
      <c r="A215" s="97" t="s">
        <v>2260</v>
      </c>
      <c r="B215" s="154">
        <v>4.6610169491525424E-2</v>
      </c>
      <c r="C215" s="154">
        <v>0.50564971751412424</v>
      </c>
      <c r="D215" s="154">
        <v>0.28531073446327682</v>
      </c>
      <c r="E215" s="154">
        <v>0.16242937853107345</v>
      </c>
      <c r="F215" s="154">
        <v>0.99999999999999989</v>
      </c>
      <c r="G215" s="144">
        <v>708</v>
      </c>
      <c r="H215" s="144"/>
      <c r="I215" s="154">
        <v>3.3000000000000002E-2</v>
      </c>
      <c r="J215" s="154">
        <v>6.5000000000000002E-2</v>
      </c>
      <c r="K215" s="154">
        <v>0.46899999999999997</v>
      </c>
      <c r="L215" s="154">
        <v>0.54200000000000004</v>
      </c>
      <c r="M215" s="154">
        <v>0.253</v>
      </c>
      <c r="N215" s="154">
        <v>0.32</v>
      </c>
      <c r="O215" s="154">
        <v>0.13700000000000001</v>
      </c>
      <c r="P215" s="154">
        <v>0.191</v>
      </c>
      <c r="R215" s="155">
        <v>3.2</v>
      </c>
      <c r="S215" s="155">
        <v>34.799999999999997</v>
      </c>
      <c r="T215" s="155">
        <v>19.3</v>
      </c>
      <c r="U215" s="155">
        <v>11.1</v>
      </c>
      <c r="V215" s="155"/>
      <c r="W215" s="155">
        <v>2.1</v>
      </c>
      <c r="X215" s="155">
        <v>4.2</v>
      </c>
      <c r="Y215" s="155">
        <v>31.2</v>
      </c>
      <c r="Z215" s="155">
        <v>38.4</v>
      </c>
      <c r="AA215" s="155">
        <v>16.7</v>
      </c>
      <c r="AB215" s="155">
        <v>22</v>
      </c>
      <c r="AC215" s="155">
        <v>9.1</v>
      </c>
      <c r="AD215" s="155">
        <v>13.2</v>
      </c>
    </row>
    <row r="216" spans="1:30" x14ac:dyDescent="0.25">
      <c r="A216" s="97" t="s">
        <v>2261</v>
      </c>
      <c r="B216" s="154">
        <v>0.2318840579710145</v>
      </c>
      <c r="C216" s="154">
        <v>0.60507246376811596</v>
      </c>
      <c r="D216" s="154">
        <v>5.434782608695652E-2</v>
      </c>
      <c r="E216" s="154">
        <v>0.10869565217391304</v>
      </c>
      <c r="F216" s="154">
        <v>1</v>
      </c>
      <c r="G216" s="144">
        <v>1104</v>
      </c>
      <c r="H216" s="144"/>
      <c r="I216" s="154">
        <v>0.20799999999999999</v>
      </c>
      <c r="J216" s="154">
        <v>0.25800000000000001</v>
      </c>
      <c r="K216" s="154">
        <v>0.57599999999999996</v>
      </c>
      <c r="L216" s="154">
        <v>0.63300000000000001</v>
      </c>
      <c r="M216" s="154">
        <v>4.2000000000000003E-2</v>
      </c>
      <c r="N216" s="154">
        <v>6.9000000000000006E-2</v>
      </c>
      <c r="O216" s="154">
        <v>9.1999999999999998E-2</v>
      </c>
      <c r="P216" s="154">
        <v>0.128</v>
      </c>
      <c r="R216" s="155">
        <v>40.200000000000003</v>
      </c>
      <c r="S216" s="155">
        <v>94.5</v>
      </c>
      <c r="T216" s="155">
        <v>10.3</v>
      </c>
      <c r="U216" s="155">
        <v>16.3</v>
      </c>
      <c r="V216" s="155"/>
      <c r="W216" s="155">
        <v>35.299999999999997</v>
      </c>
      <c r="X216" s="155">
        <v>45.2</v>
      </c>
      <c r="Y216" s="155">
        <v>87.3</v>
      </c>
      <c r="Z216" s="155">
        <v>101.7</v>
      </c>
      <c r="AA216" s="155">
        <v>7.7</v>
      </c>
      <c r="AB216" s="155">
        <v>12.9</v>
      </c>
      <c r="AC216" s="155">
        <v>13.4</v>
      </c>
      <c r="AD216" s="155">
        <v>19.2</v>
      </c>
    </row>
    <row r="217" spans="1:30" x14ac:dyDescent="0.25">
      <c r="A217" s="97" t="s">
        <v>2262</v>
      </c>
      <c r="B217" s="154" t="s">
        <v>162</v>
      </c>
      <c r="C217" s="154">
        <v>0.37940761636107195</v>
      </c>
      <c r="D217" s="154">
        <v>0.39633286318758815</v>
      </c>
      <c r="E217" s="154">
        <v>0.22425952045133993</v>
      </c>
      <c r="F217" s="154">
        <v>1</v>
      </c>
      <c r="G217" s="144">
        <v>709</v>
      </c>
      <c r="H217" s="144"/>
      <c r="I217" s="154" t="s">
        <v>162</v>
      </c>
      <c r="J217" s="154" t="s">
        <v>162</v>
      </c>
      <c r="K217" s="154">
        <v>0.34399999999999997</v>
      </c>
      <c r="L217" s="154">
        <v>0.41599999999999998</v>
      </c>
      <c r="M217" s="154">
        <v>0.36099999999999999</v>
      </c>
      <c r="N217" s="154">
        <v>0.433</v>
      </c>
      <c r="O217" s="154">
        <v>0.19500000000000001</v>
      </c>
      <c r="P217" s="154">
        <v>0.25600000000000001</v>
      </c>
      <c r="R217" s="155" t="s">
        <v>162</v>
      </c>
      <c r="S217" s="155">
        <v>26.9</v>
      </c>
      <c r="T217" s="155">
        <v>28.5</v>
      </c>
      <c r="U217" s="155">
        <v>15.8</v>
      </c>
      <c r="V217" s="155"/>
      <c r="W217" s="155" t="s">
        <v>162</v>
      </c>
      <c r="X217" s="155" t="s">
        <v>162</v>
      </c>
      <c r="Y217" s="155">
        <v>23.6</v>
      </c>
      <c r="Z217" s="155">
        <v>30.1</v>
      </c>
      <c r="AA217" s="155">
        <v>25.2</v>
      </c>
      <c r="AB217" s="155">
        <v>31.8</v>
      </c>
      <c r="AC217" s="155">
        <v>13.4</v>
      </c>
      <c r="AD217" s="155">
        <v>18.3</v>
      </c>
    </row>
    <row r="218" spans="1:30" x14ac:dyDescent="0.25">
      <c r="A218" s="97" t="s">
        <v>2263</v>
      </c>
      <c r="B218" s="154" t="s">
        <v>162</v>
      </c>
      <c r="C218" s="154">
        <v>0.66254218222722161</v>
      </c>
      <c r="D218" s="154">
        <v>9.2238470191226093E-2</v>
      </c>
      <c r="E218" s="154">
        <v>0.24521934758155231</v>
      </c>
      <c r="F218" s="154">
        <v>1</v>
      </c>
      <c r="G218" s="144">
        <v>889</v>
      </c>
      <c r="H218" s="144"/>
      <c r="I218" s="154" t="s">
        <v>162</v>
      </c>
      <c r="J218" s="154" t="s">
        <v>162</v>
      </c>
      <c r="K218" s="154">
        <v>0.63100000000000001</v>
      </c>
      <c r="L218" s="154">
        <v>0.69299999999999995</v>
      </c>
      <c r="M218" s="154">
        <v>7.4999999999999997E-2</v>
      </c>
      <c r="N218" s="154">
        <v>0.113</v>
      </c>
      <c r="O218" s="154">
        <v>0.218</v>
      </c>
      <c r="P218" s="154">
        <v>0.27500000000000002</v>
      </c>
      <c r="R218" s="155" t="s">
        <v>162</v>
      </c>
      <c r="S218" s="155">
        <v>127.9</v>
      </c>
      <c r="T218" s="155">
        <v>22.5</v>
      </c>
      <c r="U218" s="155">
        <v>48.7</v>
      </c>
      <c r="V218" s="155"/>
      <c r="W218" s="155" t="s">
        <v>162</v>
      </c>
      <c r="X218" s="155" t="s">
        <v>162</v>
      </c>
      <c r="Y218" s="155">
        <v>117.5</v>
      </c>
      <c r="Z218" s="155">
        <v>138.19999999999999</v>
      </c>
      <c r="AA218" s="155">
        <v>17.600000000000001</v>
      </c>
      <c r="AB218" s="155">
        <v>27.3</v>
      </c>
      <c r="AC218" s="155">
        <v>42.3</v>
      </c>
      <c r="AD218" s="155">
        <v>55.2</v>
      </c>
    </row>
    <row r="219" spans="1:30" x14ac:dyDescent="0.25">
      <c r="A219" s="97" t="s">
        <v>2264</v>
      </c>
      <c r="B219" s="154">
        <v>4.7345544861844148E-2</v>
      </c>
      <c r="C219" s="154">
        <v>0.50977957156162679</v>
      </c>
      <c r="D219" s="154">
        <v>0.23439925488978577</v>
      </c>
      <c r="E219" s="154">
        <v>0.20847562868674324</v>
      </c>
      <c r="F219" s="154">
        <v>1</v>
      </c>
      <c r="G219" s="144">
        <v>6442</v>
      </c>
      <c r="H219" s="144"/>
      <c r="I219" s="154">
        <v>4.2000000000000003E-2</v>
      </c>
      <c r="J219" s="154">
        <v>5.2999999999999999E-2</v>
      </c>
      <c r="K219" s="154">
        <v>0.498</v>
      </c>
      <c r="L219" s="154">
        <v>0.52200000000000002</v>
      </c>
      <c r="M219" s="154">
        <v>0.224</v>
      </c>
      <c r="N219" s="154">
        <v>0.245</v>
      </c>
      <c r="O219" s="154">
        <v>0.19900000000000001</v>
      </c>
      <c r="P219" s="154">
        <v>0.219</v>
      </c>
      <c r="R219" s="155" t="s">
        <v>162</v>
      </c>
      <c r="S219" s="155" t="s">
        <v>162</v>
      </c>
      <c r="T219" s="155" t="s">
        <v>162</v>
      </c>
      <c r="U219" s="155" t="s">
        <v>162</v>
      </c>
      <c r="V219" s="155"/>
      <c r="W219" s="155" t="s">
        <v>162</v>
      </c>
      <c r="X219" s="155" t="s">
        <v>162</v>
      </c>
      <c r="Y219" s="155" t="s">
        <v>162</v>
      </c>
      <c r="Z219" s="155" t="s">
        <v>162</v>
      </c>
      <c r="AA219" s="155" t="s">
        <v>162</v>
      </c>
      <c r="AB219" s="155" t="s">
        <v>162</v>
      </c>
      <c r="AC219" s="155" t="s">
        <v>162</v>
      </c>
      <c r="AD219" s="155" t="s">
        <v>162</v>
      </c>
    </row>
    <row r="220" spans="1:30" x14ac:dyDescent="0.25">
      <c r="A220" s="97" t="s">
        <v>2265</v>
      </c>
      <c r="B220" s="154">
        <v>3.8277511961722487E-2</v>
      </c>
      <c r="C220" s="154">
        <v>0.48963317384370014</v>
      </c>
      <c r="D220" s="154">
        <v>0.35566188197767146</v>
      </c>
      <c r="E220" s="154">
        <v>0.11642743221690591</v>
      </c>
      <c r="F220" s="154">
        <v>1</v>
      </c>
      <c r="G220" s="144">
        <v>627</v>
      </c>
      <c r="H220" s="144"/>
      <c r="I220" s="154">
        <v>2.5999999999999999E-2</v>
      </c>
      <c r="J220" s="154">
        <v>5.6000000000000001E-2</v>
      </c>
      <c r="K220" s="154">
        <v>0.45100000000000001</v>
      </c>
      <c r="L220" s="154">
        <v>0.52900000000000003</v>
      </c>
      <c r="M220" s="154">
        <v>0.31900000000000001</v>
      </c>
      <c r="N220" s="154">
        <v>0.39400000000000002</v>
      </c>
      <c r="O220" s="154">
        <v>9.4E-2</v>
      </c>
      <c r="P220" s="154">
        <v>0.14399999999999999</v>
      </c>
      <c r="R220" s="155">
        <v>3.1</v>
      </c>
      <c r="S220" s="155">
        <v>34.5</v>
      </c>
      <c r="T220" s="155">
        <v>23.8</v>
      </c>
      <c r="U220" s="155">
        <v>8</v>
      </c>
      <c r="V220" s="155"/>
      <c r="W220" s="155">
        <v>1.9</v>
      </c>
      <c r="X220" s="155">
        <v>4.4000000000000004</v>
      </c>
      <c r="Y220" s="155">
        <v>30.6</v>
      </c>
      <c r="Z220" s="155">
        <v>38.299999999999997</v>
      </c>
      <c r="AA220" s="155">
        <v>20.7</v>
      </c>
      <c r="AB220" s="155">
        <v>27</v>
      </c>
      <c r="AC220" s="155">
        <v>6.1</v>
      </c>
      <c r="AD220" s="155">
        <v>9.8000000000000007</v>
      </c>
    </row>
    <row r="221" spans="1:30" x14ac:dyDescent="0.25">
      <c r="A221" s="97" t="s">
        <v>2266</v>
      </c>
      <c r="B221" s="154">
        <v>0.21139240506329113</v>
      </c>
      <c r="C221" s="154">
        <v>0.65949367088607591</v>
      </c>
      <c r="D221" s="154">
        <v>6.20253164556962E-2</v>
      </c>
      <c r="E221" s="154">
        <v>6.7088607594936706E-2</v>
      </c>
      <c r="F221" s="154">
        <v>1</v>
      </c>
      <c r="G221" s="144">
        <v>790</v>
      </c>
      <c r="H221" s="144"/>
      <c r="I221" s="154">
        <v>0.184</v>
      </c>
      <c r="J221" s="154">
        <v>0.24099999999999999</v>
      </c>
      <c r="K221" s="154">
        <v>0.626</v>
      </c>
      <c r="L221" s="154">
        <v>0.69199999999999995</v>
      </c>
      <c r="M221" s="154">
        <v>4.7E-2</v>
      </c>
      <c r="N221" s="154">
        <v>8.1000000000000003E-2</v>
      </c>
      <c r="O221" s="154">
        <v>5.1999999999999998E-2</v>
      </c>
      <c r="P221" s="154">
        <v>8.6999999999999994E-2</v>
      </c>
      <c r="R221" s="155">
        <v>37</v>
      </c>
      <c r="S221" s="155">
        <v>92</v>
      </c>
      <c r="T221" s="155">
        <v>8.8000000000000007</v>
      </c>
      <c r="U221" s="155">
        <v>9.5</v>
      </c>
      <c r="V221" s="155"/>
      <c r="W221" s="155">
        <v>31.4</v>
      </c>
      <c r="X221" s="155">
        <v>42.6</v>
      </c>
      <c r="Y221" s="155">
        <v>84.1</v>
      </c>
      <c r="Z221" s="155">
        <v>99.9</v>
      </c>
      <c r="AA221" s="155">
        <v>6.3</v>
      </c>
      <c r="AB221" s="155">
        <v>11.3</v>
      </c>
      <c r="AC221" s="155">
        <v>7</v>
      </c>
      <c r="AD221" s="155">
        <v>12.1</v>
      </c>
    </row>
    <row r="222" spans="1:30" x14ac:dyDescent="0.25">
      <c r="A222" s="97" t="s">
        <v>2267</v>
      </c>
      <c r="B222" s="154" t="s">
        <v>162</v>
      </c>
      <c r="C222" s="154">
        <v>0.40794979079497906</v>
      </c>
      <c r="D222" s="154">
        <v>0.43619246861924688</v>
      </c>
      <c r="E222" s="154">
        <v>0.15585774058577406</v>
      </c>
      <c r="F222" s="154">
        <v>1</v>
      </c>
      <c r="G222" s="144">
        <v>956</v>
      </c>
      <c r="H222" s="144"/>
      <c r="I222" s="154" t="s">
        <v>162</v>
      </c>
      <c r="J222" s="154" t="s">
        <v>162</v>
      </c>
      <c r="K222" s="154">
        <v>0.377</v>
      </c>
      <c r="L222" s="154">
        <v>0.439</v>
      </c>
      <c r="M222" s="154">
        <v>0.40500000000000003</v>
      </c>
      <c r="N222" s="154">
        <v>0.46800000000000003</v>
      </c>
      <c r="O222" s="154">
        <v>0.13400000000000001</v>
      </c>
      <c r="P222" s="154">
        <v>0.18</v>
      </c>
      <c r="R222" s="155" t="s">
        <v>162</v>
      </c>
      <c r="S222" s="155">
        <v>45.7</v>
      </c>
      <c r="T222" s="155">
        <v>47.6</v>
      </c>
      <c r="U222" s="155">
        <v>17.600000000000001</v>
      </c>
      <c r="V222" s="155"/>
      <c r="W222" s="155" t="s">
        <v>162</v>
      </c>
      <c r="X222" s="155" t="s">
        <v>162</v>
      </c>
      <c r="Y222" s="155">
        <v>41.2</v>
      </c>
      <c r="Z222" s="155">
        <v>50.3</v>
      </c>
      <c r="AA222" s="155">
        <v>43</v>
      </c>
      <c r="AB222" s="155">
        <v>52.1</v>
      </c>
      <c r="AC222" s="155">
        <v>14.8</v>
      </c>
      <c r="AD222" s="155">
        <v>20.5</v>
      </c>
    </row>
    <row r="223" spans="1:30" x14ac:dyDescent="0.25">
      <c r="A223" s="97" t="s">
        <v>2268</v>
      </c>
      <c r="B223" s="154" t="s">
        <v>162</v>
      </c>
      <c r="C223" s="154">
        <v>0.74306569343065698</v>
      </c>
      <c r="D223" s="154">
        <v>8.7591240875912413E-2</v>
      </c>
      <c r="E223" s="154">
        <v>0.16934306569343066</v>
      </c>
      <c r="F223" s="154">
        <v>1</v>
      </c>
      <c r="G223" s="144">
        <v>685</v>
      </c>
      <c r="H223" s="144"/>
      <c r="I223" s="154" t="s">
        <v>162</v>
      </c>
      <c r="J223" s="154" t="s">
        <v>162</v>
      </c>
      <c r="K223" s="154">
        <v>0.70899999999999996</v>
      </c>
      <c r="L223" s="154">
        <v>0.77400000000000002</v>
      </c>
      <c r="M223" s="154">
        <v>6.9000000000000006E-2</v>
      </c>
      <c r="N223" s="154">
        <v>0.111</v>
      </c>
      <c r="O223" s="154">
        <v>0.14299999999999999</v>
      </c>
      <c r="P223" s="154">
        <v>0.19900000000000001</v>
      </c>
      <c r="R223" s="155" t="s">
        <v>162</v>
      </c>
      <c r="S223" s="155">
        <v>138</v>
      </c>
      <c r="T223" s="155">
        <v>17.5</v>
      </c>
      <c r="U223" s="155">
        <v>30.5</v>
      </c>
      <c r="V223" s="155"/>
      <c r="W223" s="155" t="s">
        <v>162</v>
      </c>
      <c r="X223" s="155" t="s">
        <v>162</v>
      </c>
      <c r="Y223" s="155">
        <v>126</v>
      </c>
      <c r="Z223" s="155">
        <v>150</v>
      </c>
      <c r="AA223" s="155">
        <v>13.1</v>
      </c>
      <c r="AB223" s="155">
        <v>21.9</v>
      </c>
      <c r="AC223" s="155">
        <v>25</v>
      </c>
      <c r="AD223" s="155">
        <v>36.1</v>
      </c>
    </row>
    <row r="224" spans="1:30" x14ac:dyDescent="0.25">
      <c r="A224" s="97" t="s">
        <v>2269</v>
      </c>
      <c r="B224" s="154">
        <v>3.4253945480631279E-2</v>
      </c>
      <c r="C224" s="154">
        <v>0.52851506456241037</v>
      </c>
      <c r="D224" s="154">
        <v>0.28299856527977046</v>
      </c>
      <c r="E224" s="154">
        <v>0.15423242467718795</v>
      </c>
      <c r="F224" s="154">
        <v>1.0000000000000002</v>
      </c>
      <c r="G224" s="144">
        <v>5576</v>
      </c>
      <c r="H224" s="144"/>
      <c r="I224" s="154">
        <v>0.03</v>
      </c>
      <c r="J224" s="154">
        <v>3.9E-2</v>
      </c>
      <c r="K224" s="154">
        <v>0.51500000000000001</v>
      </c>
      <c r="L224" s="154">
        <v>0.54200000000000004</v>
      </c>
      <c r="M224" s="154">
        <v>0.27100000000000002</v>
      </c>
      <c r="N224" s="154">
        <v>0.29499999999999998</v>
      </c>
      <c r="O224" s="154">
        <v>0.14499999999999999</v>
      </c>
      <c r="P224" s="154">
        <v>0.16400000000000001</v>
      </c>
      <c r="R224" s="155" t="s">
        <v>162</v>
      </c>
      <c r="S224" s="155" t="s">
        <v>162</v>
      </c>
      <c r="T224" s="155" t="s">
        <v>162</v>
      </c>
      <c r="U224" s="155" t="s">
        <v>162</v>
      </c>
      <c r="V224" s="155"/>
      <c r="W224" s="155" t="s">
        <v>162</v>
      </c>
      <c r="X224" s="155" t="s">
        <v>162</v>
      </c>
      <c r="Y224" s="155" t="s">
        <v>162</v>
      </c>
      <c r="Z224" s="155" t="s">
        <v>162</v>
      </c>
      <c r="AA224" s="155" t="s">
        <v>162</v>
      </c>
      <c r="AB224" s="155" t="s">
        <v>162</v>
      </c>
      <c r="AC224" s="155" t="s">
        <v>162</v>
      </c>
      <c r="AD224" s="155" t="s">
        <v>162</v>
      </c>
    </row>
    <row r="225" spans="1:30" x14ac:dyDescent="0.25">
      <c r="A225" s="97" t="s">
        <v>2270</v>
      </c>
      <c r="B225" s="154">
        <v>6.8273092369477914E-2</v>
      </c>
      <c r="C225" s="154">
        <v>0.5381526104417671</v>
      </c>
      <c r="D225" s="154">
        <v>0.23293172690763053</v>
      </c>
      <c r="E225" s="154">
        <v>0.1606425702811245</v>
      </c>
      <c r="F225" s="154">
        <v>1</v>
      </c>
      <c r="G225" s="144">
        <v>996</v>
      </c>
      <c r="H225" s="144"/>
      <c r="I225" s="154">
        <v>5.3999999999999999E-2</v>
      </c>
      <c r="J225" s="154">
        <v>8.5999999999999993E-2</v>
      </c>
      <c r="K225" s="154">
        <v>0.50700000000000001</v>
      </c>
      <c r="L225" s="154">
        <v>0.56899999999999995</v>
      </c>
      <c r="M225" s="154">
        <v>0.20799999999999999</v>
      </c>
      <c r="N225" s="154">
        <v>0.26</v>
      </c>
      <c r="O225" s="154">
        <v>0.13900000000000001</v>
      </c>
      <c r="P225" s="154">
        <v>0.185</v>
      </c>
      <c r="R225" s="155">
        <v>5.0999999999999996</v>
      </c>
      <c r="S225" s="155">
        <v>42.7</v>
      </c>
      <c r="T225" s="155">
        <v>18.7</v>
      </c>
      <c r="U225" s="155">
        <v>12.4</v>
      </c>
      <c r="V225" s="155"/>
      <c r="W225" s="155">
        <v>3.9</v>
      </c>
      <c r="X225" s="155">
        <v>6.4</v>
      </c>
      <c r="Y225" s="155">
        <v>39.1</v>
      </c>
      <c r="Z225" s="155">
        <v>46.3</v>
      </c>
      <c r="AA225" s="155">
        <v>16.3</v>
      </c>
      <c r="AB225" s="155">
        <v>21.1</v>
      </c>
      <c r="AC225" s="155">
        <v>10.5</v>
      </c>
      <c r="AD225" s="155">
        <v>14.3</v>
      </c>
    </row>
    <row r="226" spans="1:30" x14ac:dyDescent="0.25">
      <c r="A226" s="97" t="s">
        <v>2271</v>
      </c>
      <c r="B226" s="154">
        <v>0.30530973451327431</v>
      </c>
      <c r="C226" s="154">
        <v>0.56814159292035393</v>
      </c>
      <c r="D226" s="154">
        <v>5.9292035398230088E-2</v>
      </c>
      <c r="E226" s="154">
        <v>6.7256637168141592E-2</v>
      </c>
      <c r="F226" s="154">
        <v>0.99999999999999989</v>
      </c>
      <c r="G226" s="144">
        <v>1130</v>
      </c>
      <c r="H226" s="144"/>
      <c r="I226" s="154">
        <v>0.27900000000000003</v>
      </c>
      <c r="J226" s="154">
        <v>0.33300000000000002</v>
      </c>
      <c r="K226" s="154">
        <v>0.53900000000000003</v>
      </c>
      <c r="L226" s="154">
        <v>0.59699999999999998</v>
      </c>
      <c r="M226" s="154">
        <v>4.7E-2</v>
      </c>
      <c r="N226" s="154">
        <v>7.4999999999999997E-2</v>
      </c>
      <c r="O226" s="154">
        <v>5.3999999999999999E-2</v>
      </c>
      <c r="P226" s="154">
        <v>8.3000000000000004E-2</v>
      </c>
      <c r="R226" s="155">
        <v>49.6</v>
      </c>
      <c r="S226" s="155">
        <v>88.9</v>
      </c>
      <c r="T226" s="155">
        <v>9.4</v>
      </c>
      <c r="U226" s="155">
        <v>10.6</v>
      </c>
      <c r="V226" s="155"/>
      <c r="W226" s="155">
        <v>44.4</v>
      </c>
      <c r="X226" s="155">
        <v>54.9</v>
      </c>
      <c r="Y226" s="155">
        <v>82</v>
      </c>
      <c r="Z226" s="155">
        <v>95.7</v>
      </c>
      <c r="AA226" s="155">
        <v>7.1</v>
      </c>
      <c r="AB226" s="155">
        <v>11.6</v>
      </c>
      <c r="AC226" s="155">
        <v>8.1999999999999993</v>
      </c>
      <c r="AD226" s="155">
        <v>13</v>
      </c>
    </row>
    <row r="227" spans="1:30" x14ac:dyDescent="0.25">
      <c r="A227" s="97" t="s">
        <v>2272</v>
      </c>
      <c r="B227" s="154" t="s">
        <v>162</v>
      </c>
      <c r="C227" s="154">
        <v>0.50166112956810627</v>
      </c>
      <c r="D227" s="154">
        <v>0.35465116279069769</v>
      </c>
      <c r="E227" s="154">
        <v>0.14368770764119601</v>
      </c>
      <c r="F227" s="154">
        <v>1</v>
      </c>
      <c r="G227" s="144">
        <v>1204</v>
      </c>
      <c r="H227" s="144"/>
      <c r="I227" s="154" t="s">
        <v>162</v>
      </c>
      <c r="J227" s="154" t="s">
        <v>162</v>
      </c>
      <c r="K227" s="154">
        <v>0.47299999999999998</v>
      </c>
      <c r="L227" s="154">
        <v>0.53</v>
      </c>
      <c r="M227" s="154">
        <v>0.32800000000000001</v>
      </c>
      <c r="N227" s="154">
        <v>0.38200000000000001</v>
      </c>
      <c r="O227" s="154">
        <v>0.125</v>
      </c>
      <c r="P227" s="154">
        <v>0.16500000000000001</v>
      </c>
      <c r="R227" s="155" t="s">
        <v>162</v>
      </c>
      <c r="S227" s="155">
        <v>47.9</v>
      </c>
      <c r="T227" s="155">
        <v>34.799999999999997</v>
      </c>
      <c r="U227" s="155">
        <v>13.7</v>
      </c>
      <c r="V227" s="155"/>
      <c r="W227" s="155" t="s">
        <v>162</v>
      </c>
      <c r="X227" s="155" t="s">
        <v>162</v>
      </c>
      <c r="Y227" s="155">
        <v>44.1</v>
      </c>
      <c r="Z227" s="155">
        <v>51.7</v>
      </c>
      <c r="AA227" s="155">
        <v>31.5</v>
      </c>
      <c r="AB227" s="155">
        <v>38.1</v>
      </c>
      <c r="AC227" s="155">
        <v>11.7</v>
      </c>
      <c r="AD227" s="155">
        <v>15.8</v>
      </c>
    </row>
    <row r="228" spans="1:30" x14ac:dyDescent="0.25">
      <c r="A228" s="97" t="s">
        <v>2273</v>
      </c>
      <c r="B228" s="154" t="s">
        <v>162</v>
      </c>
      <c r="C228" s="154">
        <v>0.75214489990467115</v>
      </c>
      <c r="D228" s="154">
        <v>8.1982840800762624E-2</v>
      </c>
      <c r="E228" s="154">
        <v>0.16587225929456625</v>
      </c>
      <c r="F228" s="154">
        <v>1</v>
      </c>
      <c r="G228" s="144">
        <v>1049</v>
      </c>
      <c r="H228" s="144"/>
      <c r="I228" s="154" t="s">
        <v>162</v>
      </c>
      <c r="J228" s="154" t="s">
        <v>162</v>
      </c>
      <c r="K228" s="154">
        <v>0.72499999999999998</v>
      </c>
      <c r="L228" s="154">
        <v>0.77700000000000002</v>
      </c>
      <c r="M228" s="154">
        <v>6.7000000000000004E-2</v>
      </c>
      <c r="N228" s="154">
        <v>0.1</v>
      </c>
      <c r="O228" s="154">
        <v>0.14499999999999999</v>
      </c>
      <c r="P228" s="154">
        <v>0.19</v>
      </c>
      <c r="R228" s="155" t="s">
        <v>162</v>
      </c>
      <c r="S228" s="155">
        <v>141.9</v>
      </c>
      <c r="T228" s="155">
        <v>18</v>
      </c>
      <c r="U228" s="155">
        <v>30.5</v>
      </c>
      <c r="V228" s="155"/>
      <c r="W228" s="155" t="s">
        <v>162</v>
      </c>
      <c r="X228" s="155" t="s">
        <v>162</v>
      </c>
      <c r="Y228" s="155">
        <v>132</v>
      </c>
      <c r="Z228" s="155">
        <v>151.80000000000001</v>
      </c>
      <c r="AA228" s="155">
        <v>14.2</v>
      </c>
      <c r="AB228" s="155">
        <v>21.8</v>
      </c>
      <c r="AC228" s="155">
        <v>26</v>
      </c>
      <c r="AD228" s="155">
        <v>35.1</v>
      </c>
    </row>
    <row r="229" spans="1:30" x14ac:dyDescent="0.25">
      <c r="A229" s="97" t="s">
        <v>2274</v>
      </c>
      <c r="B229" s="154">
        <v>5.3795877325289093E-2</v>
      </c>
      <c r="C229" s="154">
        <v>0.56950729009552536</v>
      </c>
      <c r="D229" s="154">
        <v>0.21505781799899448</v>
      </c>
      <c r="E229" s="154">
        <v>0.16163901458019106</v>
      </c>
      <c r="F229" s="154">
        <v>1</v>
      </c>
      <c r="G229" s="144">
        <v>7956</v>
      </c>
      <c r="H229" s="144"/>
      <c r="I229" s="154">
        <v>4.9000000000000002E-2</v>
      </c>
      <c r="J229" s="154">
        <v>5.8999999999999997E-2</v>
      </c>
      <c r="K229" s="154">
        <v>0.55900000000000005</v>
      </c>
      <c r="L229" s="154">
        <v>0.57999999999999996</v>
      </c>
      <c r="M229" s="154">
        <v>0.20599999999999999</v>
      </c>
      <c r="N229" s="154">
        <v>0.224</v>
      </c>
      <c r="O229" s="154">
        <v>0.154</v>
      </c>
      <c r="P229" s="154">
        <v>0.17</v>
      </c>
      <c r="R229" s="155" t="s">
        <v>162</v>
      </c>
      <c r="S229" s="155" t="s">
        <v>162</v>
      </c>
      <c r="T229" s="155" t="s">
        <v>162</v>
      </c>
      <c r="U229" s="155" t="s">
        <v>162</v>
      </c>
      <c r="V229" s="155"/>
      <c r="W229" s="155" t="s">
        <v>162</v>
      </c>
      <c r="X229" s="155" t="s">
        <v>162</v>
      </c>
      <c r="Y229" s="155" t="s">
        <v>162</v>
      </c>
      <c r="Z229" s="155" t="s">
        <v>162</v>
      </c>
      <c r="AA229" s="155" t="s">
        <v>162</v>
      </c>
      <c r="AB229" s="155" t="s">
        <v>162</v>
      </c>
      <c r="AC229" s="155" t="s">
        <v>162</v>
      </c>
      <c r="AD229" s="155" t="s">
        <v>162</v>
      </c>
    </row>
    <row r="230" spans="1:30" x14ac:dyDescent="0.25">
      <c r="A230" s="97" t="s">
        <v>2275</v>
      </c>
      <c r="B230" s="154">
        <v>5.9880239520958084E-2</v>
      </c>
      <c r="C230" s="154">
        <v>0.40319361277445109</v>
      </c>
      <c r="D230" s="154">
        <v>0.23952095808383234</v>
      </c>
      <c r="E230" s="154">
        <v>0.29740518962075846</v>
      </c>
      <c r="F230" s="154">
        <v>1</v>
      </c>
      <c r="G230" s="144">
        <v>501</v>
      </c>
      <c r="H230" s="144"/>
      <c r="I230" s="154">
        <v>4.2000000000000003E-2</v>
      </c>
      <c r="J230" s="154">
        <v>8.4000000000000005E-2</v>
      </c>
      <c r="K230" s="154">
        <v>0.36099999999999999</v>
      </c>
      <c r="L230" s="154">
        <v>0.44700000000000001</v>
      </c>
      <c r="M230" s="154">
        <v>0.20399999999999999</v>
      </c>
      <c r="N230" s="154">
        <v>0.27900000000000003</v>
      </c>
      <c r="O230" s="154">
        <v>0.25900000000000001</v>
      </c>
      <c r="P230" s="154">
        <v>0.33900000000000002</v>
      </c>
      <c r="R230" s="155">
        <v>3.5</v>
      </c>
      <c r="S230" s="155">
        <v>23.8</v>
      </c>
      <c r="T230" s="155">
        <v>13.8</v>
      </c>
      <c r="U230" s="155">
        <v>16.899999999999999</v>
      </c>
      <c r="V230" s="155"/>
      <c r="W230" s="155">
        <v>2.2999999999999998</v>
      </c>
      <c r="X230" s="155">
        <v>4.8</v>
      </c>
      <c r="Y230" s="155">
        <v>20.6</v>
      </c>
      <c r="Z230" s="155">
        <v>27.1</v>
      </c>
      <c r="AA230" s="155">
        <v>11.3</v>
      </c>
      <c r="AB230" s="155">
        <v>16.2</v>
      </c>
      <c r="AC230" s="155">
        <v>14.2</v>
      </c>
      <c r="AD230" s="155">
        <v>19.600000000000001</v>
      </c>
    </row>
    <row r="231" spans="1:30" x14ac:dyDescent="0.25">
      <c r="A231" s="97" t="s">
        <v>2276</v>
      </c>
      <c r="B231" s="154">
        <v>0.17879948914431673</v>
      </c>
      <c r="C231" s="154">
        <v>0.44189016602809705</v>
      </c>
      <c r="D231" s="154">
        <v>4.0868454661558112E-2</v>
      </c>
      <c r="E231" s="154">
        <v>0.3384418901660281</v>
      </c>
      <c r="F231" s="154">
        <v>1</v>
      </c>
      <c r="G231" s="144">
        <v>783</v>
      </c>
      <c r="H231" s="144"/>
      <c r="I231" s="154">
        <v>0.154</v>
      </c>
      <c r="J231" s="154">
        <v>0.20699999999999999</v>
      </c>
      <c r="K231" s="154">
        <v>0.40699999999999997</v>
      </c>
      <c r="L231" s="154">
        <v>0.47699999999999998</v>
      </c>
      <c r="M231" s="154">
        <v>2.9000000000000001E-2</v>
      </c>
      <c r="N231" s="154">
        <v>5.7000000000000002E-2</v>
      </c>
      <c r="O231" s="154">
        <v>0.30599999999999999</v>
      </c>
      <c r="P231" s="154">
        <v>0.372</v>
      </c>
      <c r="R231" s="155">
        <v>30.5</v>
      </c>
      <c r="S231" s="155">
        <v>69.400000000000006</v>
      </c>
      <c r="T231" s="155">
        <v>6.8</v>
      </c>
      <c r="U231" s="155">
        <v>53</v>
      </c>
      <c r="V231" s="155"/>
      <c r="W231" s="155">
        <v>25.5</v>
      </c>
      <c r="X231" s="155">
        <v>35.6</v>
      </c>
      <c r="Y231" s="155">
        <v>62.1</v>
      </c>
      <c r="Z231" s="155">
        <v>76.7</v>
      </c>
      <c r="AA231" s="155">
        <v>4.4000000000000004</v>
      </c>
      <c r="AB231" s="155">
        <v>9.1999999999999993</v>
      </c>
      <c r="AC231" s="155">
        <v>46.6</v>
      </c>
      <c r="AD231" s="155">
        <v>59.4</v>
      </c>
    </row>
    <row r="232" spans="1:30" x14ac:dyDescent="0.25">
      <c r="A232" s="97" t="s">
        <v>2277</v>
      </c>
      <c r="B232" s="154" t="s">
        <v>162</v>
      </c>
      <c r="C232" s="154">
        <v>0.30102040816326531</v>
      </c>
      <c r="D232" s="154">
        <v>0.358843537414966</v>
      </c>
      <c r="E232" s="154">
        <v>0.3401360544217687</v>
      </c>
      <c r="F232" s="154">
        <v>1</v>
      </c>
      <c r="G232" s="144">
        <v>588</v>
      </c>
      <c r="H232" s="144"/>
      <c r="I232" s="154" t="s">
        <v>162</v>
      </c>
      <c r="J232" s="154" t="s">
        <v>162</v>
      </c>
      <c r="K232" s="154">
        <v>0.26500000000000001</v>
      </c>
      <c r="L232" s="154">
        <v>0.33900000000000002</v>
      </c>
      <c r="M232" s="154">
        <v>0.32100000000000001</v>
      </c>
      <c r="N232" s="154">
        <v>0.39800000000000002</v>
      </c>
      <c r="O232" s="154">
        <v>0.30299999999999999</v>
      </c>
      <c r="P232" s="154">
        <v>0.379</v>
      </c>
      <c r="R232" s="155" t="s">
        <v>162</v>
      </c>
      <c r="S232" s="155">
        <v>20.9</v>
      </c>
      <c r="T232" s="155">
        <v>25.3</v>
      </c>
      <c r="U232" s="155">
        <v>23.5</v>
      </c>
      <c r="V232" s="155"/>
      <c r="W232" s="155" t="s">
        <v>162</v>
      </c>
      <c r="X232" s="155" t="s">
        <v>162</v>
      </c>
      <c r="Y232" s="155">
        <v>17.8</v>
      </c>
      <c r="Z232" s="155">
        <v>24</v>
      </c>
      <c r="AA232" s="155">
        <v>21.9</v>
      </c>
      <c r="AB232" s="155">
        <v>28.7</v>
      </c>
      <c r="AC232" s="155">
        <v>20.2</v>
      </c>
      <c r="AD232" s="155">
        <v>26.7</v>
      </c>
    </row>
    <row r="233" spans="1:30" x14ac:dyDescent="0.25">
      <c r="A233" s="97" t="s">
        <v>2278</v>
      </c>
      <c r="B233" s="154" t="s">
        <v>162</v>
      </c>
      <c r="C233" s="154">
        <v>0.44731182795698926</v>
      </c>
      <c r="D233" s="154">
        <v>0.11827956989247312</v>
      </c>
      <c r="E233" s="154">
        <v>0.43440860215053761</v>
      </c>
      <c r="F233" s="154">
        <v>1</v>
      </c>
      <c r="G233" s="144">
        <v>465</v>
      </c>
      <c r="H233" s="144"/>
      <c r="I233" s="154" t="s">
        <v>162</v>
      </c>
      <c r="J233" s="154" t="s">
        <v>162</v>
      </c>
      <c r="K233" s="154">
        <v>0.40300000000000002</v>
      </c>
      <c r="L233" s="154">
        <v>0.49299999999999999</v>
      </c>
      <c r="M233" s="154">
        <v>9.1999999999999998E-2</v>
      </c>
      <c r="N233" s="154">
        <v>0.151</v>
      </c>
      <c r="O233" s="154">
        <v>0.39</v>
      </c>
      <c r="P233" s="154">
        <v>0.48</v>
      </c>
      <c r="R233" s="155" t="s">
        <v>162</v>
      </c>
      <c r="S233" s="155">
        <v>51.5</v>
      </c>
      <c r="T233" s="155">
        <v>15.9</v>
      </c>
      <c r="U233" s="155">
        <v>50.6</v>
      </c>
      <c r="V233" s="155"/>
      <c r="W233" s="155" t="s">
        <v>162</v>
      </c>
      <c r="X233" s="155" t="s">
        <v>162</v>
      </c>
      <c r="Y233" s="155">
        <v>44.5</v>
      </c>
      <c r="Z233" s="155">
        <v>58.5</v>
      </c>
      <c r="AA233" s="155">
        <v>11.7</v>
      </c>
      <c r="AB233" s="155">
        <v>20.100000000000001</v>
      </c>
      <c r="AC233" s="155">
        <v>43.7</v>
      </c>
      <c r="AD233" s="155">
        <v>57.6</v>
      </c>
    </row>
    <row r="234" spans="1:30" x14ac:dyDescent="0.25">
      <c r="A234" s="97" t="s">
        <v>2279</v>
      </c>
      <c r="B234" s="154">
        <v>3.7966252220248665E-2</v>
      </c>
      <c r="C234" s="154">
        <v>0.386101243339254</v>
      </c>
      <c r="D234" s="154">
        <v>0.19382770870337479</v>
      </c>
      <c r="E234" s="154">
        <v>0.38210479573712258</v>
      </c>
      <c r="F234" s="154">
        <v>1</v>
      </c>
      <c r="G234" s="144">
        <v>4504</v>
      </c>
      <c r="H234" s="144"/>
      <c r="I234" s="154">
        <v>3.3000000000000002E-2</v>
      </c>
      <c r="J234" s="154">
        <v>4.3999999999999997E-2</v>
      </c>
      <c r="K234" s="154">
        <v>0.372</v>
      </c>
      <c r="L234" s="154">
        <v>0.4</v>
      </c>
      <c r="M234" s="154">
        <v>0.183</v>
      </c>
      <c r="N234" s="154">
        <v>0.20599999999999999</v>
      </c>
      <c r="O234" s="154">
        <v>0.36799999999999999</v>
      </c>
      <c r="P234" s="154">
        <v>0.39600000000000002</v>
      </c>
      <c r="R234" s="155" t="s">
        <v>162</v>
      </c>
      <c r="S234" s="155" t="s">
        <v>162</v>
      </c>
      <c r="T234" s="155" t="s">
        <v>162</v>
      </c>
      <c r="U234" s="155" t="s">
        <v>162</v>
      </c>
      <c r="V234" s="155"/>
      <c r="W234" s="155" t="s">
        <v>162</v>
      </c>
      <c r="X234" s="155" t="s">
        <v>162</v>
      </c>
      <c r="Y234" s="155" t="s">
        <v>162</v>
      </c>
      <c r="Z234" s="155" t="s">
        <v>162</v>
      </c>
      <c r="AA234" s="155" t="s">
        <v>162</v>
      </c>
      <c r="AB234" s="155" t="s">
        <v>162</v>
      </c>
      <c r="AC234" s="155" t="s">
        <v>162</v>
      </c>
      <c r="AD234" s="155" t="s">
        <v>162</v>
      </c>
    </row>
    <row r="235" spans="1:30" x14ac:dyDescent="0.25">
      <c r="A235" s="97" t="s">
        <v>2280</v>
      </c>
      <c r="B235" s="154">
        <v>5.0984936268829661E-2</v>
      </c>
      <c r="C235" s="154">
        <v>0.67555040556199308</v>
      </c>
      <c r="D235" s="154">
        <v>0.15990730011587487</v>
      </c>
      <c r="E235" s="154">
        <v>0.11355735805330243</v>
      </c>
      <c r="F235" s="154">
        <v>1</v>
      </c>
      <c r="G235" s="144">
        <v>863</v>
      </c>
      <c r="H235" s="144"/>
      <c r="I235" s="154">
        <v>3.7999999999999999E-2</v>
      </c>
      <c r="J235" s="154">
        <v>6.8000000000000005E-2</v>
      </c>
      <c r="K235" s="154">
        <v>0.64400000000000002</v>
      </c>
      <c r="L235" s="154">
        <v>0.70599999999999996</v>
      </c>
      <c r="M235" s="154">
        <v>0.13700000000000001</v>
      </c>
      <c r="N235" s="154">
        <v>0.186</v>
      </c>
      <c r="O235" s="154">
        <v>9.4E-2</v>
      </c>
      <c r="P235" s="154">
        <v>0.13600000000000001</v>
      </c>
      <c r="R235" s="155">
        <v>3.4</v>
      </c>
      <c r="S235" s="155">
        <v>46.1</v>
      </c>
      <c r="T235" s="155">
        <v>10.5</v>
      </c>
      <c r="U235" s="155">
        <v>7.8</v>
      </c>
      <c r="V235" s="155"/>
      <c r="W235" s="155">
        <v>2.4</v>
      </c>
      <c r="X235" s="155">
        <v>4.4000000000000004</v>
      </c>
      <c r="Y235" s="155">
        <v>42.3</v>
      </c>
      <c r="Z235" s="155">
        <v>49.8</v>
      </c>
      <c r="AA235" s="155">
        <v>8.8000000000000007</v>
      </c>
      <c r="AB235" s="155">
        <v>12.3</v>
      </c>
      <c r="AC235" s="155">
        <v>6.2</v>
      </c>
      <c r="AD235" s="155">
        <v>9.3000000000000007</v>
      </c>
    </row>
    <row r="236" spans="1:30" x14ac:dyDescent="0.25">
      <c r="A236" s="97" t="s">
        <v>2281</v>
      </c>
      <c r="B236" s="154">
        <v>0.30042194092827001</v>
      </c>
      <c r="C236" s="154">
        <v>0.61434599156118141</v>
      </c>
      <c r="D236" s="154">
        <v>3.2067510548523206E-2</v>
      </c>
      <c r="E236" s="154">
        <v>5.3164556962025315E-2</v>
      </c>
      <c r="F236" s="154">
        <v>0.99999999999999989</v>
      </c>
      <c r="G236" s="144">
        <v>1185</v>
      </c>
      <c r="H236" s="144"/>
      <c r="I236" s="154">
        <v>0.27500000000000002</v>
      </c>
      <c r="J236" s="154">
        <v>0.32700000000000001</v>
      </c>
      <c r="K236" s="154">
        <v>0.58599999999999997</v>
      </c>
      <c r="L236" s="154">
        <v>0.64200000000000002</v>
      </c>
      <c r="M236" s="154">
        <v>2.3E-2</v>
      </c>
      <c r="N236" s="154">
        <v>4.3999999999999997E-2</v>
      </c>
      <c r="O236" s="154">
        <v>4.2000000000000003E-2</v>
      </c>
      <c r="P236" s="154">
        <v>6.7000000000000004E-2</v>
      </c>
      <c r="R236" s="155">
        <v>54.6</v>
      </c>
      <c r="S236" s="155">
        <v>103.3</v>
      </c>
      <c r="T236" s="155">
        <v>4.8</v>
      </c>
      <c r="U236" s="155">
        <v>8.9</v>
      </c>
      <c r="V236" s="155"/>
      <c r="W236" s="155">
        <v>48.9</v>
      </c>
      <c r="X236" s="155">
        <v>60.3</v>
      </c>
      <c r="Y236" s="155">
        <v>95.8</v>
      </c>
      <c r="Z236" s="155">
        <v>110.8</v>
      </c>
      <c r="AA236" s="155">
        <v>3.3</v>
      </c>
      <c r="AB236" s="155">
        <v>6.4</v>
      </c>
      <c r="AC236" s="155">
        <v>6.7</v>
      </c>
      <c r="AD236" s="155">
        <v>11.2</v>
      </c>
    </row>
    <row r="237" spans="1:30" x14ac:dyDescent="0.25">
      <c r="A237" s="97" t="s">
        <v>2282</v>
      </c>
      <c r="B237" s="154" t="s">
        <v>162</v>
      </c>
      <c r="C237" s="154">
        <v>0.63444857496902107</v>
      </c>
      <c r="D237" s="154">
        <v>0.26270136307311026</v>
      </c>
      <c r="E237" s="154">
        <v>0.10285006195786865</v>
      </c>
      <c r="F237" s="154">
        <v>0.99999999999999989</v>
      </c>
      <c r="G237" s="144">
        <v>807</v>
      </c>
      <c r="H237" s="144"/>
      <c r="I237" s="154" t="s">
        <v>162</v>
      </c>
      <c r="J237" s="154" t="s">
        <v>162</v>
      </c>
      <c r="K237" s="154">
        <v>0.60099999999999998</v>
      </c>
      <c r="L237" s="154">
        <v>0.66700000000000004</v>
      </c>
      <c r="M237" s="154">
        <v>0.23400000000000001</v>
      </c>
      <c r="N237" s="154">
        <v>0.29399999999999998</v>
      </c>
      <c r="O237" s="154">
        <v>8.4000000000000005E-2</v>
      </c>
      <c r="P237" s="154">
        <v>0.126</v>
      </c>
      <c r="R237" s="155" t="s">
        <v>162</v>
      </c>
      <c r="S237" s="155">
        <v>40.4</v>
      </c>
      <c r="T237" s="155">
        <v>16.399999999999999</v>
      </c>
      <c r="U237" s="155">
        <v>6.5</v>
      </c>
      <c r="V237" s="155"/>
      <c r="W237" s="155" t="s">
        <v>162</v>
      </c>
      <c r="X237" s="155" t="s">
        <v>162</v>
      </c>
      <c r="Y237" s="155">
        <v>36.9</v>
      </c>
      <c r="Z237" s="155">
        <v>43.9</v>
      </c>
      <c r="AA237" s="155">
        <v>14.2</v>
      </c>
      <c r="AB237" s="155">
        <v>18.600000000000001</v>
      </c>
      <c r="AC237" s="155">
        <v>5.0999999999999996</v>
      </c>
      <c r="AD237" s="155">
        <v>7.9</v>
      </c>
    </row>
    <row r="238" spans="1:30" x14ac:dyDescent="0.25">
      <c r="A238" s="97" t="s">
        <v>2283</v>
      </c>
      <c r="B238" s="154" t="s">
        <v>162</v>
      </c>
      <c r="C238" s="154">
        <v>0.82504780114722753</v>
      </c>
      <c r="D238" s="154">
        <v>8.1261950286806883E-2</v>
      </c>
      <c r="E238" s="154">
        <v>9.3690248565965584E-2</v>
      </c>
      <c r="F238" s="154">
        <v>1</v>
      </c>
      <c r="G238" s="144">
        <v>1046</v>
      </c>
      <c r="H238" s="144"/>
      <c r="I238" s="154" t="s">
        <v>162</v>
      </c>
      <c r="J238" s="154" t="s">
        <v>162</v>
      </c>
      <c r="K238" s="154">
        <v>0.80100000000000005</v>
      </c>
      <c r="L238" s="154">
        <v>0.84699999999999998</v>
      </c>
      <c r="M238" s="154">
        <v>6.6000000000000003E-2</v>
      </c>
      <c r="N238" s="154">
        <v>9.9000000000000005E-2</v>
      </c>
      <c r="O238" s="154">
        <v>7.6999999999999999E-2</v>
      </c>
      <c r="P238" s="154">
        <v>0.113</v>
      </c>
      <c r="R238" s="155" t="s">
        <v>162</v>
      </c>
      <c r="S238" s="155">
        <v>154.19999999999999</v>
      </c>
      <c r="T238" s="155">
        <v>15.3</v>
      </c>
      <c r="U238" s="155">
        <v>17.399999999999999</v>
      </c>
      <c r="V238" s="155"/>
      <c r="W238" s="155" t="s">
        <v>162</v>
      </c>
      <c r="X238" s="155" t="s">
        <v>162</v>
      </c>
      <c r="Y238" s="155">
        <v>143.9</v>
      </c>
      <c r="Z238" s="155">
        <v>164.5</v>
      </c>
      <c r="AA238" s="155">
        <v>12.1</v>
      </c>
      <c r="AB238" s="155">
        <v>18.600000000000001</v>
      </c>
      <c r="AC238" s="155">
        <v>13.9</v>
      </c>
      <c r="AD238" s="155">
        <v>20.8</v>
      </c>
    </row>
    <row r="239" spans="1:30" x14ac:dyDescent="0.25">
      <c r="A239" s="97" t="s">
        <v>2284</v>
      </c>
      <c r="B239" s="154">
        <v>5.9279778393351801E-2</v>
      </c>
      <c r="C239" s="154">
        <v>0.65927977839335183</v>
      </c>
      <c r="D239" s="154">
        <v>0.15512465373961218</v>
      </c>
      <c r="E239" s="154">
        <v>0.12631578947368421</v>
      </c>
      <c r="F239" s="154">
        <v>1</v>
      </c>
      <c r="G239" s="144">
        <v>7220</v>
      </c>
      <c r="H239" s="144"/>
      <c r="I239" s="154">
        <v>5.3999999999999999E-2</v>
      </c>
      <c r="J239" s="154">
        <v>6.5000000000000002E-2</v>
      </c>
      <c r="K239" s="154">
        <v>0.64800000000000002</v>
      </c>
      <c r="L239" s="154">
        <v>0.67</v>
      </c>
      <c r="M239" s="154">
        <v>0.14699999999999999</v>
      </c>
      <c r="N239" s="154">
        <v>0.16400000000000001</v>
      </c>
      <c r="O239" s="154">
        <v>0.11899999999999999</v>
      </c>
      <c r="P239" s="154">
        <v>0.13400000000000001</v>
      </c>
      <c r="R239" s="155" t="s">
        <v>162</v>
      </c>
      <c r="S239" s="155" t="s">
        <v>162</v>
      </c>
      <c r="T239" s="155" t="s">
        <v>162</v>
      </c>
      <c r="U239" s="155" t="s">
        <v>162</v>
      </c>
      <c r="V239" s="155"/>
      <c r="W239" s="155" t="s">
        <v>162</v>
      </c>
      <c r="X239" s="155" t="s">
        <v>162</v>
      </c>
      <c r="Y239" s="155" t="s">
        <v>162</v>
      </c>
      <c r="Z239" s="155" t="s">
        <v>162</v>
      </c>
      <c r="AA239" s="155" t="s">
        <v>162</v>
      </c>
      <c r="AB239" s="155" t="s">
        <v>162</v>
      </c>
      <c r="AC239" s="155" t="s">
        <v>162</v>
      </c>
      <c r="AD239" s="155" t="s">
        <v>162</v>
      </c>
    </row>
    <row r="240" spans="1:30" x14ac:dyDescent="0.25">
      <c r="A240" s="97" t="s">
        <v>2285</v>
      </c>
      <c r="B240" s="154">
        <v>5.5800293685756244E-2</v>
      </c>
      <c r="C240" s="154">
        <v>0.50220264317180618</v>
      </c>
      <c r="D240" s="154">
        <v>0.28634361233480177</v>
      </c>
      <c r="E240" s="154">
        <v>0.15565345080763582</v>
      </c>
      <c r="F240" s="154">
        <v>1</v>
      </c>
      <c r="G240" s="144">
        <v>1362</v>
      </c>
      <c r="H240" s="144"/>
      <c r="I240" s="154">
        <v>4.4999999999999998E-2</v>
      </c>
      <c r="J240" s="154">
        <v>6.9000000000000006E-2</v>
      </c>
      <c r="K240" s="154">
        <v>0.47599999999999998</v>
      </c>
      <c r="L240" s="154">
        <v>0.52900000000000003</v>
      </c>
      <c r="M240" s="154">
        <v>0.26300000000000001</v>
      </c>
      <c r="N240" s="154">
        <v>0.311</v>
      </c>
      <c r="O240" s="154">
        <v>0.13700000000000001</v>
      </c>
      <c r="P240" s="154">
        <v>0.17599999999999999</v>
      </c>
      <c r="R240" s="155">
        <v>3.9</v>
      </c>
      <c r="S240" s="155">
        <v>34.1</v>
      </c>
      <c r="T240" s="155">
        <v>19.5</v>
      </c>
      <c r="U240" s="155">
        <v>10.6</v>
      </c>
      <c r="V240" s="155"/>
      <c r="W240" s="155">
        <v>3</v>
      </c>
      <c r="X240" s="155">
        <v>4.8</v>
      </c>
      <c r="Y240" s="155">
        <v>31.6</v>
      </c>
      <c r="Z240" s="155">
        <v>36.700000000000003</v>
      </c>
      <c r="AA240" s="155">
        <v>17.600000000000001</v>
      </c>
      <c r="AB240" s="155">
        <v>21.5</v>
      </c>
      <c r="AC240" s="155">
        <v>9.1999999999999993</v>
      </c>
      <c r="AD240" s="155">
        <v>12</v>
      </c>
    </row>
    <row r="241" spans="1:30" x14ac:dyDescent="0.25">
      <c r="A241" s="97" t="s">
        <v>2286</v>
      </c>
      <c r="B241" s="154">
        <v>0.27597229621736813</v>
      </c>
      <c r="C241" s="154">
        <v>0.59190197123068722</v>
      </c>
      <c r="D241" s="154">
        <v>5.1678209909429944E-2</v>
      </c>
      <c r="E241" s="154">
        <v>8.0447522642514646E-2</v>
      </c>
      <c r="F241" s="154">
        <v>0.99999999999999989</v>
      </c>
      <c r="G241" s="144">
        <v>1877</v>
      </c>
      <c r="H241" s="144"/>
      <c r="I241" s="154">
        <v>0.25600000000000001</v>
      </c>
      <c r="J241" s="154">
        <v>0.29699999999999999</v>
      </c>
      <c r="K241" s="154">
        <v>0.56999999999999995</v>
      </c>
      <c r="L241" s="154">
        <v>0.61399999999999999</v>
      </c>
      <c r="M241" s="154">
        <v>4.2999999999999997E-2</v>
      </c>
      <c r="N241" s="154">
        <v>6.3E-2</v>
      </c>
      <c r="O241" s="154">
        <v>6.9000000000000006E-2</v>
      </c>
      <c r="P241" s="154">
        <v>9.4E-2</v>
      </c>
      <c r="R241" s="155">
        <v>46.1</v>
      </c>
      <c r="S241" s="155">
        <v>90.5</v>
      </c>
      <c r="T241" s="155">
        <v>8.1999999999999993</v>
      </c>
      <c r="U241" s="155">
        <v>12.2</v>
      </c>
      <c r="V241" s="155"/>
      <c r="W241" s="155">
        <v>42.2</v>
      </c>
      <c r="X241" s="155">
        <v>50.1</v>
      </c>
      <c r="Y241" s="155">
        <v>85.2</v>
      </c>
      <c r="Z241" s="155">
        <v>95.8</v>
      </c>
      <c r="AA241" s="155">
        <v>6.6</v>
      </c>
      <c r="AB241" s="155">
        <v>9.9</v>
      </c>
      <c r="AC241" s="155">
        <v>10.199999999999999</v>
      </c>
      <c r="AD241" s="155">
        <v>14.1</v>
      </c>
    </row>
    <row r="242" spans="1:30" x14ac:dyDescent="0.25">
      <c r="A242" s="97" t="s">
        <v>2287</v>
      </c>
      <c r="B242" s="154" t="s">
        <v>162</v>
      </c>
      <c r="C242" s="154">
        <v>0.4175136825645035</v>
      </c>
      <c r="D242" s="154">
        <v>0.42767787333854573</v>
      </c>
      <c r="E242" s="154">
        <v>0.15480844409695074</v>
      </c>
      <c r="F242" s="154">
        <v>0.99999999999999989</v>
      </c>
      <c r="G242" s="144">
        <v>1279</v>
      </c>
      <c r="H242" s="144"/>
      <c r="I242" s="154" t="s">
        <v>162</v>
      </c>
      <c r="J242" s="154" t="s">
        <v>162</v>
      </c>
      <c r="K242" s="154">
        <v>0.39100000000000001</v>
      </c>
      <c r="L242" s="154">
        <v>0.44500000000000001</v>
      </c>
      <c r="M242" s="154">
        <v>0.40100000000000002</v>
      </c>
      <c r="N242" s="154">
        <v>0.45500000000000002</v>
      </c>
      <c r="O242" s="154">
        <v>0.13600000000000001</v>
      </c>
      <c r="P242" s="154">
        <v>0.17599999999999999</v>
      </c>
      <c r="R242" s="155" t="s">
        <v>162</v>
      </c>
      <c r="S242" s="155">
        <v>27.6</v>
      </c>
      <c r="T242" s="155">
        <v>28</v>
      </c>
      <c r="U242" s="155">
        <v>9.9</v>
      </c>
      <c r="V242" s="155"/>
      <c r="W242" s="155" t="s">
        <v>162</v>
      </c>
      <c r="X242" s="155" t="s">
        <v>162</v>
      </c>
      <c r="Y242" s="155">
        <v>25.3</v>
      </c>
      <c r="Z242" s="155">
        <v>30</v>
      </c>
      <c r="AA242" s="155">
        <v>25.7</v>
      </c>
      <c r="AB242" s="155">
        <v>30.4</v>
      </c>
      <c r="AC242" s="155">
        <v>8.5</v>
      </c>
      <c r="AD242" s="155">
        <v>11.3</v>
      </c>
    </row>
    <row r="243" spans="1:30" x14ac:dyDescent="0.25">
      <c r="A243" s="97" t="s">
        <v>2288</v>
      </c>
      <c r="B243" s="154" t="s">
        <v>162</v>
      </c>
      <c r="C243" s="154">
        <v>0.68509615384615385</v>
      </c>
      <c r="D243" s="154">
        <v>0.140625</v>
      </c>
      <c r="E243" s="154">
        <v>0.17427884615384615</v>
      </c>
      <c r="F243" s="154">
        <v>1</v>
      </c>
      <c r="G243" s="144">
        <v>1664</v>
      </c>
      <c r="H243" s="144"/>
      <c r="I243" s="154" t="s">
        <v>162</v>
      </c>
      <c r="J243" s="154" t="s">
        <v>162</v>
      </c>
      <c r="K243" s="154">
        <v>0.66200000000000003</v>
      </c>
      <c r="L243" s="154">
        <v>0.70699999999999996</v>
      </c>
      <c r="M243" s="154">
        <v>0.125</v>
      </c>
      <c r="N243" s="154">
        <v>0.158</v>
      </c>
      <c r="O243" s="154">
        <v>0.157</v>
      </c>
      <c r="P243" s="154">
        <v>0.193</v>
      </c>
      <c r="R243" s="155" t="s">
        <v>162</v>
      </c>
      <c r="S243" s="155">
        <v>129.69999999999999</v>
      </c>
      <c r="T243" s="155">
        <v>29.3</v>
      </c>
      <c r="U243" s="155">
        <v>32.1</v>
      </c>
      <c r="V243" s="155"/>
      <c r="W243" s="155" t="s">
        <v>162</v>
      </c>
      <c r="X243" s="155" t="s">
        <v>162</v>
      </c>
      <c r="Y243" s="155">
        <v>122.2</v>
      </c>
      <c r="Z243" s="155">
        <v>137.30000000000001</v>
      </c>
      <c r="AA243" s="155">
        <v>25.5</v>
      </c>
      <c r="AB243" s="155">
        <v>33</v>
      </c>
      <c r="AC243" s="155">
        <v>28.4</v>
      </c>
      <c r="AD243" s="155">
        <v>35.799999999999997</v>
      </c>
    </row>
    <row r="244" spans="1:30" x14ac:dyDescent="0.25">
      <c r="A244" s="97" t="s">
        <v>2289</v>
      </c>
      <c r="B244" s="154">
        <v>5.0721543847664592E-2</v>
      </c>
      <c r="C244" s="154">
        <v>0.5177183844248997</v>
      </c>
      <c r="D244" s="154">
        <v>0.25420544786952437</v>
      </c>
      <c r="E244" s="154">
        <v>0.17735462385791137</v>
      </c>
      <c r="F244" s="154">
        <v>1</v>
      </c>
      <c r="G244" s="144">
        <v>11711</v>
      </c>
      <c r="H244" s="144"/>
      <c r="I244" s="154">
        <v>4.7E-2</v>
      </c>
      <c r="J244" s="154">
        <v>5.5E-2</v>
      </c>
      <c r="K244" s="154">
        <v>0.50900000000000001</v>
      </c>
      <c r="L244" s="154">
        <v>0.52700000000000002</v>
      </c>
      <c r="M244" s="154">
        <v>0.246</v>
      </c>
      <c r="N244" s="154">
        <v>0.26200000000000001</v>
      </c>
      <c r="O244" s="154">
        <v>0.17100000000000001</v>
      </c>
      <c r="P244" s="154">
        <v>0.184</v>
      </c>
      <c r="R244" s="155" t="s">
        <v>162</v>
      </c>
      <c r="S244" s="155" t="s">
        <v>162</v>
      </c>
      <c r="T244" s="155" t="s">
        <v>162</v>
      </c>
      <c r="U244" s="155" t="s">
        <v>162</v>
      </c>
      <c r="V244" s="155"/>
      <c r="W244" s="155" t="s">
        <v>162</v>
      </c>
      <c r="X244" s="155" t="s">
        <v>162</v>
      </c>
      <c r="Y244" s="155" t="s">
        <v>162</v>
      </c>
      <c r="Z244" s="155" t="s">
        <v>162</v>
      </c>
      <c r="AA244" s="155" t="s">
        <v>162</v>
      </c>
      <c r="AB244" s="155" t="s">
        <v>162</v>
      </c>
      <c r="AC244" s="155" t="s">
        <v>162</v>
      </c>
      <c r="AD244" s="155" t="s">
        <v>162</v>
      </c>
    </row>
    <row r="245" spans="1:30" x14ac:dyDescent="0.25">
      <c r="A245" s="97" t="s">
        <v>2290</v>
      </c>
      <c r="B245" s="154">
        <v>8.2783443311337732E-2</v>
      </c>
      <c r="C245" s="154">
        <v>0.50449910017996402</v>
      </c>
      <c r="D245" s="154">
        <v>0.26454709058188364</v>
      </c>
      <c r="E245" s="154">
        <v>0.14817036592681462</v>
      </c>
      <c r="F245" s="154">
        <v>1</v>
      </c>
      <c r="G245" s="144">
        <v>1667</v>
      </c>
      <c r="H245" s="144"/>
      <c r="I245" s="154">
        <v>7.0000000000000007E-2</v>
      </c>
      <c r="J245" s="154">
        <v>9.7000000000000003E-2</v>
      </c>
      <c r="K245" s="154">
        <v>0.48099999999999998</v>
      </c>
      <c r="L245" s="154">
        <v>0.52800000000000002</v>
      </c>
      <c r="M245" s="154">
        <v>0.24399999999999999</v>
      </c>
      <c r="N245" s="154">
        <v>0.28599999999999998</v>
      </c>
      <c r="O245" s="154">
        <v>0.13200000000000001</v>
      </c>
      <c r="P245" s="154">
        <v>0.16600000000000001</v>
      </c>
      <c r="R245" s="155">
        <v>5.8</v>
      </c>
      <c r="S245" s="155">
        <v>39.200000000000003</v>
      </c>
      <c r="T245" s="155">
        <v>21</v>
      </c>
      <c r="U245" s="155">
        <v>11.5</v>
      </c>
      <c r="V245" s="155"/>
      <c r="W245" s="155">
        <v>4.9000000000000004</v>
      </c>
      <c r="X245" s="155">
        <v>6.8</v>
      </c>
      <c r="Y245" s="155">
        <v>36.5</v>
      </c>
      <c r="Z245" s="155">
        <v>41.8</v>
      </c>
      <c r="AA245" s="155">
        <v>19</v>
      </c>
      <c r="AB245" s="155">
        <v>22.9</v>
      </c>
      <c r="AC245" s="155">
        <v>10.1</v>
      </c>
      <c r="AD245" s="155">
        <v>13</v>
      </c>
    </row>
    <row r="246" spans="1:30" x14ac:dyDescent="0.25">
      <c r="A246" s="97" t="s">
        <v>2291</v>
      </c>
      <c r="B246" s="154">
        <v>0.28106348345089527</v>
      </c>
      <c r="C246" s="154">
        <v>0.61964188822571897</v>
      </c>
      <c r="D246" s="154">
        <v>4.5035268583830709E-2</v>
      </c>
      <c r="E246" s="154">
        <v>5.425935973955507E-2</v>
      </c>
      <c r="F246" s="154">
        <v>1</v>
      </c>
      <c r="G246" s="144">
        <v>1843</v>
      </c>
      <c r="H246" s="144"/>
      <c r="I246" s="154">
        <v>0.26100000000000001</v>
      </c>
      <c r="J246" s="154">
        <v>0.30199999999999999</v>
      </c>
      <c r="K246" s="154">
        <v>0.59699999999999998</v>
      </c>
      <c r="L246" s="154">
        <v>0.64200000000000002</v>
      </c>
      <c r="M246" s="154">
        <v>3.5999999999999997E-2</v>
      </c>
      <c r="N246" s="154">
        <v>5.5E-2</v>
      </c>
      <c r="O246" s="154">
        <v>4.4999999999999998E-2</v>
      </c>
      <c r="P246" s="154">
        <v>6.6000000000000003E-2</v>
      </c>
      <c r="R246" s="155">
        <v>42.4</v>
      </c>
      <c r="S246" s="155">
        <v>94.3</v>
      </c>
      <c r="T246" s="155">
        <v>7</v>
      </c>
      <c r="U246" s="155">
        <v>8.1999999999999993</v>
      </c>
      <c r="V246" s="155"/>
      <c r="W246" s="155">
        <v>38.799999999999997</v>
      </c>
      <c r="X246" s="155">
        <v>46.1</v>
      </c>
      <c r="Y246" s="155">
        <v>88.8</v>
      </c>
      <c r="Z246" s="155">
        <v>99.7</v>
      </c>
      <c r="AA246" s="155">
        <v>5.5</v>
      </c>
      <c r="AB246" s="155">
        <v>8.5</v>
      </c>
      <c r="AC246" s="155">
        <v>6.6</v>
      </c>
      <c r="AD246" s="155">
        <v>9.8000000000000007</v>
      </c>
    </row>
    <row r="247" spans="1:30" x14ac:dyDescent="0.25">
      <c r="A247" s="97" t="s">
        <v>2292</v>
      </c>
      <c r="B247" s="154" t="s">
        <v>162</v>
      </c>
      <c r="C247" s="154">
        <v>0.38409638554216868</v>
      </c>
      <c r="D247" s="154">
        <v>0.44192771084337351</v>
      </c>
      <c r="E247" s="154">
        <v>0.17397590361445783</v>
      </c>
      <c r="F247" s="154">
        <v>1</v>
      </c>
      <c r="G247" s="144">
        <v>2075</v>
      </c>
      <c r="H247" s="144"/>
      <c r="I247" s="154" t="s">
        <v>162</v>
      </c>
      <c r="J247" s="154" t="s">
        <v>162</v>
      </c>
      <c r="K247" s="154">
        <v>0.36299999999999999</v>
      </c>
      <c r="L247" s="154">
        <v>0.40500000000000003</v>
      </c>
      <c r="M247" s="154">
        <v>0.42099999999999999</v>
      </c>
      <c r="N247" s="154">
        <v>0.46300000000000002</v>
      </c>
      <c r="O247" s="154">
        <v>0.158</v>
      </c>
      <c r="P247" s="154">
        <v>0.191</v>
      </c>
      <c r="R247" s="155" t="s">
        <v>162</v>
      </c>
      <c r="S247" s="155">
        <v>37.1</v>
      </c>
      <c r="T247" s="155">
        <v>44</v>
      </c>
      <c r="U247" s="155">
        <v>16.5</v>
      </c>
      <c r="V247" s="155"/>
      <c r="W247" s="155" t="s">
        <v>162</v>
      </c>
      <c r="X247" s="155" t="s">
        <v>162</v>
      </c>
      <c r="Y247" s="155">
        <v>34.5</v>
      </c>
      <c r="Z247" s="155">
        <v>39.6</v>
      </c>
      <c r="AA247" s="155">
        <v>41.2</v>
      </c>
      <c r="AB247" s="155">
        <v>46.9</v>
      </c>
      <c r="AC247" s="155">
        <v>14.8</v>
      </c>
      <c r="AD247" s="155">
        <v>18.2</v>
      </c>
    </row>
    <row r="248" spans="1:30" x14ac:dyDescent="0.25">
      <c r="A248" s="97" t="s">
        <v>2293</v>
      </c>
      <c r="B248" s="154" t="s">
        <v>162</v>
      </c>
      <c r="C248" s="154">
        <v>0.7342995169082126</v>
      </c>
      <c r="D248" s="154">
        <v>0.10929951690821256</v>
      </c>
      <c r="E248" s="154">
        <v>0.15640096618357488</v>
      </c>
      <c r="F248" s="154">
        <v>1</v>
      </c>
      <c r="G248" s="144">
        <v>1656</v>
      </c>
      <c r="H248" s="144"/>
      <c r="I248" s="154" t="s">
        <v>162</v>
      </c>
      <c r="J248" s="154" t="s">
        <v>162</v>
      </c>
      <c r="K248" s="154">
        <v>0.71299999999999997</v>
      </c>
      <c r="L248" s="154">
        <v>0.755</v>
      </c>
      <c r="M248" s="154">
        <v>9.5000000000000001E-2</v>
      </c>
      <c r="N248" s="154">
        <v>0.125</v>
      </c>
      <c r="O248" s="154">
        <v>0.14000000000000001</v>
      </c>
      <c r="P248" s="154">
        <v>0.17499999999999999</v>
      </c>
      <c r="R248" s="155" t="s">
        <v>162</v>
      </c>
      <c r="S248" s="155">
        <v>119.3</v>
      </c>
      <c r="T248" s="155">
        <v>22.9</v>
      </c>
      <c r="U248" s="155">
        <v>25.5</v>
      </c>
      <c r="V248" s="155"/>
      <c r="W248" s="155" t="s">
        <v>162</v>
      </c>
      <c r="X248" s="155" t="s">
        <v>162</v>
      </c>
      <c r="Y248" s="155">
        <v>112.6</v>
      </c>
      <c r="Z248" s="155">
        <v>126</v>
      </c>
      <c r="AA248" s="155">
        <v>19.5</v>
      </c>
      <c r="AB248" s="155">
        <v>26.2</v>
      </c>
      <c r="AC248" s="155">
        <v>22.4</v>
      </c>
      <c r="AD248" s="155">
        <v>28.6</v>
      </c>
    </row>
    <row r="249" spans="1:30" x14ac:dyDescent="0.25">
      <c r="A249" s="97" t="s">
        <v>2294</v>
      </c>
      <c r="B249" s="154">
        <v>5.3990432075328422E-2</v>
      </c>
      <c r="C249" s="154">
        <v>0.53010858835143138</v>
      </c>
      <c r="D249" s="154">
        <v>0.26152327435644318</v>
      </c>
      <c r="E249" s="154">
        <v>0.15437770521679703</v>
      </c>
      <c r="F249" s="154">
        <v>1</v>
      </c>
      <c r="G249" s="144">
        <v>13169</v>
      </c>
      <c r="H249" s="144"/>
      <c r="I249" s="154">
        <v>0.05</v>
      </c>
      <c r="J249" s="154">
        <v>5.8000000000000003E-2</v>
      </c>
      <c r="K249" s="154">
        <v>0.52200000000000002</v>
      </c>
      <c r="L249" s="154">
        <v>0.53900000000000003</v>
      </c>
      <c r="M249" s="154">
        <v>0.254</v>
      </c>
      <c r="N249" s="154">
        <v>0.26900000000000002</v>
      </c>
      <c r="O249" s="154">
        <v>0.14799999999999999</v>
      </c>
      <c r="P249" s="154">
        <v>0.161</v>
      </c>
      <c r="R249" s="155" t="s">
        <v>162</v>
      </c>
      <c r="S249" s="155" t="s">
        <v>162</v>
      </c>
      <c r="T249" s="155" t="s">
        <v>162</v>
      </c>
      <c r="U249" s="155" t="s">
        <v>162</v>
      </c>
      <c r="V249" s="155"/>
      <c r="W249" s="155" t="s">
        <v>162</v>
      </c>
      <c r="X249" s="155" t="s">
        <v>162</v>
      </c>
      <c r="Y249" s="155" t="s">
        <v>162</v>
      </c>
      <c r="Z249" s="155" t="s">
        <v>162</v>
      </c>
      <c r="AA249" s="155" t="s">
        <v>162</v>
      </c>
      <c r="AB249" s="155" t="s">
        <v>162</v>
      </c>
      <c r="AC249" s="155" t="s">
        <v>162</v>
      </c>
      <c r="AD249" s="155" t="s">
        <v>162</v>
      </c>
    </row>
    <row r="250" spans="1:30" x14ac:dyDescent="0.25">
      <c r="A250" s="97" t="s">
        <v>2295</v>
      </c>
      <c r="B250" s="154">
        <v>6.5331928345626969E-2</v>
      </c>
      <c r="C250" s="154">
        <v>0.4863013698630137</v>
      </c>
      <c r="D250" s="154">
        <v>0.23498419388830347</v>
      </c>
      <c r="E250" s="154">
        <v>0.21338250790305585</v>
      </c>
      <c r="F250" s="154">
        <v>1</v>
      </c>
      <c r="G250" s="144">
        <v>1898</v>
      </c>
      <c r="H250" s="144"/>
      <c r="I250" s="154">
        <v>5.5E-2</v>
      </c>
      <c r="J250" s="154">
        <v>7.6999999999999999E-2</v>
      </c>
      <c r="K250" s="154">
        <v>0.46400000000000002</v>
      </c>
      <c r="L250" s="154">
        <v>0.50900000000000001</v>
      </c>
      <c r="M250" s="154">
        <v>0.216</v>
      </c>
      <c r="N250" s="154">
        <v>0.255</v>
      </c>
      <c r="O250" s="154">
        <v>0.19600000000000001</v>
      </c>
      <c r="P250" s="154">
        <v>0.23200000000000001</v>
      </c>
      <c r="R250" s="155">
        <v>4.7</v>
      </c>
      <c r="S250" s="155">
        <v>34.9</v>
      </c>
      <c r="T250" s="155">
        <v>16.5</v>
      </c>
      <c r="U250" s="155">
        <v>15.2</v>
      </c>
      <c r="V250" s="155"/>
      <c r="W250" s="155">
        <v>3.9</v>
      </c>
      <c r="X250" s="155">
        <v>5.5</v>
      </c>
      <c r="Y250" s="155">
        <v>32.6</v>
      </c>
      <c r="Z250" s="155">
        <v>37.1</v>
      </c>
      <c r="AA250" s="155">
        <v>15</v>
      </c>
      <c r="AB250" s="155">
        <v>18</v>
      </c>
      <c r="AC250" s="155">
        <v>13.7</v>
      </c>
      <c r="AD250" s="155">
        <v>16.7</v>
      </c>
    </row>
    <row r="251" spans="1:30" x14ac:dyDescent="0.25">
      <c r="A251" s="97" t="s">
        <v>2296</v>
      </c>
      <c r="B251" s="154">
        <v>0.27117229870671672</v>
      </c>
      <c r="C251" s="154">
        <v>0.62244472256987904</v>
      </c>
      <c r="D251" s="154">
        <v>3.8381309970796827E-2</v>
      </c>
      <c r="E251" s="154">
        <v>6.8001668752607422E-2</v>
      </c>
      <c r="F251" s="154">
        <v>0.99999999999999989</v>
      </c>
      <c r="G251" s="144">
        <v>2397</v>
      </c>
      <c r="H251" s="144"/>
      <c r="I251" s="154">
        <v>0.254</v>
      </c>
      <c r="J251" s="154">
        <v>0.28899999999999998</v>
      </c>
      <c r="K251" s="154">
        <v>0.60299999999999998</v>
      </c>
      <c r="L251" s="154">
        <v>0.64200000000000002</v>
      </c>
      <c r="M251" s="154">
        <v>3.1E-2</v>
      </c>
      <c r="N251" s="154">
        <v>4.7E-2</v>
      </c>
      <c r="O251" s="154">
        <v>5.8999999999999997E-2</v>
      </c>
      <c r="P251" s="154">
        <v>7.9000000000000001E-2</v>
      </c>
      <c r="R251" s="155">
        <v>47.9</v>
      </c>
      <c r="S251" s="155">
        <v>101.1</v>
      </c>
      <c r="T251" s="155">
        <v>5.8</v>
      </c>
      <c r="U251" s="155">
        <v>11.3</v>
      </c>
      <c r="V251" s="155"/>
      <c r="W251" s="155">
        <v>44.2</v>
      </c>
      <c r="X251" s="155">
        <v>51.6</v>
      </c>
      <c r="Y251" s="155">
        <v>96</v>
      </c>
      <c r="Z251" s="155">
        <v>106.3</v>
      </c>
      <c r="AA251" s="155">
        <v>4.5999999999999996</v>
      </c>
      <c r="AB251" s="155">
        <v>7</v>
      </c>
      <c r="AC251" s="155">
        <v>9.6</v>
      </c>
      <c r="AD251" s="155">
        <v>13</v>
      </c>
    </row>
    <row r="252" spans="1:30" x14ac:dyDescent="0.25">
      <c r="A252" s="97" t="s">
        <v>2297</v>
      </c>
      <c r="B252" s="154" t="s">
        <v>162</v>
      </c>
      <c r="C252" s="154">
        <v>0.43244600703164238</v>
      </c>
      <c r="D252" s="154">
        <v>0.36815670517327975</v>
      </c>
      <c r="E252" s="154">
        <v>0.19939728779507784</v>
      </c>
      <c r="F252" s="154">
        <v>1</v>
      </c>
      <c r="G252" s="144">
        <v>1991</v>
      </c>
      <c r="H252" s="144"/>
      <c r="I252" s="154" t="s">
        <v>162</v>
      </c>
      <c r="J252" s="154" t="s">
        <v>162</v>
      </c>
      <c r="K252" s="154">
        <v>0.41099999999999998</v>
      </c>
      <c r="L252" s="154">
        <v>0.45400000000000001</v>
      </c>
      <c r="M252" s="154">
        <v>0.34699999999999998</v>
      </c>
      <c r="N252" s="154">
        <v>0.39</v>
      </c>
      <c r="O252" s="154">
        <v>0.182</v>
      </c>
      <c r="P252" s="154">
        <v>0.218</v>
      </c>
      <c r="R252" s="155" t="s">
        <v>162</v>
      </c>
      <c r="S252" s="155">
        <v>33</v>
      </c>
      <c r="T252" s="155">
        <v>27.5</v>
      </c>
      <c r="U252" s="155">
        <v>15.2</v>
      </c>
      <c r="V252" s="155"/>
      <c r="W252" s="155" t="s">
        <v>162</v>
      </c>
      <c r="X252" s="155" t="s">
        <v>162</v>
      </c>
      <c r="Y252" s="155">
        <v>30.8</v>
      </c>
      <c r="Z252" s="155">
        <v>35.200000000000003</v>
      </c>
      <c r="AA252" s="155">
        <v>25.5</v>
      </c>
      <c r="AB252" s="155">
        <v>29.5</v>
      </c>
      <c r="AC252" s="155">
        <v>13.7</v>
      </c>
      <c r="AD252" s="155">
        <v>16.7</v>
      </c>
    </row>
    <row r="253" spans="1:30" x14ac:dyDescent="0.25">
      <c r="A253" s="97" t="s">
        <v>2298</v>
      </c>
      <c r="B253" s="154" t="s">
        <v>162</v>
      </c>
      <c r="C253" s="154">
        <v>0.66877637130801693</v>
      </c>
      <c r="D253" s="154">
        <v>7.5421940928270037E-2</v>
      </c>
      <c r="E253" s="154">
        <v>0.25580168776371309</v>
      </c>
      <c r="F253" s="154">
        <v>1</v>
      </c>
      <c r="G253" s="144">
        <v>1896</v>
      </c>
      <c r="H253" s="144"/>
      <c r="I253" s="154" t="s">
        <v>162</v>
      </c>
      <c r="J253" s="154" t="s">
        <v>162</v>
      </c>
      <c r="K253" s="154">
        <v>0.64700000000000002</v>
      </c>
      <c r="L253" s="154">
        <v>0.69</v>
      </c>
      <c r="M253" s="154">
        <v>6.4000000000000001E-2</v>
      </c>
      <c r="N253" s="154">
        <v>8.7999999999999995E-2</v>
      </c>
      <c r="O253" s="154">
        <v>0.23699999999999999</v>
      </c>
      <c r="P253" s="154">
        <v>0.27600000000000002</v>
      </c>
      <c r="R253" s="155" t="s">
        <v>162</v>
      </c>
      <c r="S253" s="155">
        <v>105.7</v>
      </c>
      <c r="T253" s="155">
        <v>12.9</v>
      </c>
      <c r="U253" s="155">
        <v>41.2</v>
      </c>
      <c r="V253" s="155"/>
      <c r="W253" s="155" t="s">
        <v>162</v>
      </c>
      <c r="X253" s="155" t="s">
        <v>162</v>
      </c>
      <c r="Y253" s="155">
        <v>99.9</v>
      </c>
      <c r="Z253" s="155">
        <v>111.5</v>
      </c>
      <c r="AA253" s="155">
        <v>10.8</v>
      </c>
      <c r="AB253" s="155">
        <v>15</v>
      </c>
      <c r="AC253" s="155">
        <v>37.5</v>
      </c>
      <c r="AD253" s="155">
        <v>44.8</v>
      </c>
    </row>
    <row r="254" spans="1:30" x14ac:dyDescent="0.25">
      <c r="A254" s="97" t="s">
        <v>2299</v>
      </c>
      <c r="B254" s="154">
        <v>5.3125803961924366E-2</v>
      </c>
      <c r="C254" s="154">
        <v>0.51009776177000254</v>
      </c>
      <c r="D254" s="154">
        <v>0.22144327244661693</v>
      </c>
      <c r="E254" s="154">
        <v>0.21533316182145615</v>
      </c>
      <c r="F254" s="154">
        <v>0.99999999999999989</v>
      </c>
      <c r="G254" s="144">
        <v>15548</v>
      </c>
      <c r="H254" s="144"/>
      <c r="I254" s="154">
        <v>0.05</v>
      </c>
      <c r="J254" s="154">
        <v>5.7000000000000002E-2</v>
      </c>
      <c r="K254" s="154">
        <v>0.502</v>
      </c>
      <c r="L254" s="154">
        <v>0.51800000000000002</v>
      </c>
      <c r="M254" s="154">
        <v>0.215</v>
      </c>
      <c r="N254" s="154">
        <v>0.22800000000000001</v>
      </c>
      <c r="O254" s="154">
        <v>0.20899999999999999</v>
      </c>
      <c r="P254" s="154">
        <v>0.222</v>
      </c>
      <c r="R254" s="155" t="s">
        <v>162</v>
      </c>
      <c r="S254" s="155" t="s">
        <v>162</v>
      </c>
      <c r="T254" s="155" t="s">
        <v>162</v>
      </c>
      <c r="U254" s="155" t="s">
        <v>162</v>
      </c>
      <c r="V254" s="155"/>
      <c r="W254" s="155" t="s">
        <v>162</v>
      </c>
      <c r="X254" s="155" t="s">
        <v>162</v>
      </c>
      <c r="Y254" s="155" t="s">
        <v>162</v>
      </c>
      <c r="Z254" s="155" t="s">
        <v>162</v>
      </c>
      <c r="AA254" s="155" t="s">
        <v>162</v>
      </c>
      <c r="AB254" s="155" t="s">
        <v>162</v>
      </c>
      <c r="AC254" s="155" t="s">
        <v>162</v>
      </c>
      <c r="AD254" s="155" t="s">
        <v>162</v>
      </c>
    </row>
    <row r="255" spans="1:30" x14ac:dyDescent="0.25">
      <c r="A255" s="97" t="s">
        <v>2300</v>
      </c>
      <c r="B255" s="154">
        <v>5.2680221811460259E-2</v>
      </c>
      <c r="C255" s="154">
        <v>0.50369685767097971</v>
      </c>
      <c r="D255" s="154">
        <v>0.23937153419593346</v>
      </c>
      <c r="E255" s="154">
        <v>0.20425138632162662</v>
      </c>
      <c r="F255" s="154">
        <v>1</v>
      </c>
      <c r="G255" s="144">
        <v>1082</v>
      </c>
      <c r="H255" s="144"/>
      <c r="I255" s="154">
        <v>4.1000000000000002E-2</v>
      </c>
      <c r="J255" s="154">
        <v>6.8000000000000005E-2</v>
      </c>
      <c r="K255" s="154">
        <v>0.47399999999999998</v>
      </c>
      <c r="L255" s="154">
        <v>0.53300000000000003</v>
      </c>
      <c r="M255" s="154">
        <v>0.215</v>
      </c>
      <c r="N255" s="154">
        <v>0.26600000000000001</v>
      </c>
      <c r="O255" s="154">
        <v>0.18099999999999999</v>
      </c>
      <c r="P255" s="154">
        <v>0.22900000000000001</v>
      </c>
      <c r="R255" s="155">
        <v>3.7</v>
      </c>
      <c r="S255" s="155">
        <v>35.4</v>
      </c>
      <c r="T255" s="155">
        <v>16.2</v>
      </c>
      <c r="U255" s="155">
        <v>14.4</v>
      </c>
      <c r="V255" s="155"/>
      <c r="W255" s="155">
        <v>2.7</v>
      </c>
      <c r="X255" s="155">
        <v>4.5999999999999996</v>
      </c>
      <c r="Y255" s="155">
        <v>32.4</v>
      </c>
      <c r="Z255" s="155">
        <v>38.4</v>
      </c>
      <c r="AA255" s="155">
        <v>14.2</v>
      </c>
      <c r="AB255" s="155">
        <v>18.100000000000001</v>
      </c>
      <c r="AC255" s="155">
        <v>12.5</v>
      </c>
      <c r="AD255" s="155">
        <v>16.3</v>
      </c>
    </row>
    <row r="256" spans="1:30" x14ac:dyDescent="0.25">
      <c r="A256" s="97" t="s">
        <v>2301</v>
      </c>
      <c r="B256" s="154">
        <v>0.30864197530864196</v>
      </c>
      <c r="C256" s="154">
        <v>0.59835390946502054</v>
      </c>
      <c r="D256" s="154">
        <v>4.3621399176954734E-2</v>
      </c>
      <c r="E256" s="154">
        <v>4.9382716049382713E-2</v>
      </c>
      <c r="F256" s="154">
        <v>1</v>
      </c>
      <c r="G256" s="144">
        <v>1215</v>
      </c>
      <c r="H256" s="144"/>
      <c r="I256" s="154">
        <v>0.28299999999999997</v>
      </c>
      <c r="J256" s="154">
        <v>0.33500000000000002</v>
      </c>
      <c r="K256" s="154">
        <v>0.57099999999999995</v>
      </c>
      <c r="L256" s="154">
        <v>0.626</v>
      </c>
      <c r="M256" s="154">
        <v>3.4000000000000002E-2</v>
      </c>
      <c r="N256" s="154">
        <v>5.7000000000000002E-2</v>
      </c>
      <c r="O256" s="154">
        <v>3.9E-2</v>
      </c>
      <c r="P256" s="154">
        <v>6.3E-2</v>
      </c>
      <c r="R256" s="155">
        <v>48.4</v>
      </c>
      <c r="S256" s="155">
        <v>87.9</v>
      </c>
      <c r="T256" s="155">
        <v>5.7</v>
      </c>
      <c r="U256" s="155">
        <v>7.3</v>
      </c>
      <c r="V256" s="155"/>
      <c r="W256" s="155">
        <v>43.5</v>
      </c>
      <c r="X256" s="155">
        <v>53.3</v>
      </c>
      <c r="Y256" s="155">
        <v>81.5</v>
      </c>
      <c r="Z256" s="155">
        <v>94.3</v>
      </c>
      <c r="AA256" s="155">
        <v>4.2</v>
      </c>
      <c r="AB256" s="155">
        <v>7.3</v>
      </c>
      <c r="AC256" s="155">
        <v>5.4</v>
      </c>
      <c r="AD256" s="155">
        <v>9.1</v>
      </c>
    </row>
    <row r="257" spans="1:30" x14ac:dyDescent="0.25">
      <c r="A257" s="97" t="s">
        <v>2302</v>
      </c>
      <c r="B257" s="154" t="s">
        <v>162</v>
      </c>
      <c r="C257" s="154">
        <v>0.42622950819672129</v>
      </c>
      <c r="D257" s="154">
        <v>0.36987704918032788</v>
      </c>
      <c r="E257" s="154">
        <v>0.20389344262295081</v>
      </c>
      <c r="F257" s="154">
        <v>1</v>
      </c>
      <c r="G257" s="144">
        <v>976</v>
      </c>
      <c r="H257" s="144"/>
      <c r="I257" s="154" t="s">
        <v>162</v>
      </c>
      <c r="J257" s="154" t="s">
        <v>162</v>
      </c>
      <c r="K257" s="154">
        <v>0.39600000000000002</v>
      </c>
      <c r="L257" s="154">
        <v>0.45700000000000002</v>
      </c>
      <c r="M257" s="154">
        <v>0.34</v>
      </c>
      <c r="N257" s="154">
        <v>0.40100000000000002</v>
      </c>
      <c r="O257" s="154">
        <v>0.18</v>
      </c>
      <c r="P257" s="154">
        <v>0.23</v>
      </c>
      <c r="R257" s="155" t="s">
        <v>162</v>
      </c>
      <c r="S257" s="155">
        <v>27.2</v>
      </c>
      <c r="T257" s="155">
        <v>22.8</v>
      </c>
      <c r="U257" s="155">
        <v>12.9</v>
      </c>
      <c r="V257" s="155"/>
      <c r="W257" s="155" t="s">
        <v>162</v>
      </c>
      <c r="X257" s="155" t="s">
        <v>162</v>
      </c>
      <c r="Y257" s="155">
        <v>24.5</v>
      </c>
      <c r="Z257" s="155">
        <v>29.8</v>
      </c>
      <c r="AA257" s="155">
        <v>20.399999999999999</v>
      </c>
      <c r="AB257" s="155">
        <v>25.1</v>
      </c>
      <c r="AC257" s="155">
        <v>11.1</v>
      </c>
      <c r="AD257" s="155">
        <v>14.7</v>
      </c>
    </row>
    <row r="258" spans="1:30" x14ac:dyDescent="0.25">
      <c r="A258" s="97" t="s">
        <v>2303</v>
      </c>
      <c r="B258" s="154" t="s">
        <v>162</v>
      </c>
      <c r="C258" s="154">
        <v>0.76292466765140321</v>
      </c>
      <c r="D258" s="154">
        <v>9.8227474150664698E-2</v>
      </c>
      <c r="E258" s="154">
        <v>0.13884785819793205</v>
      </c>
      <c r="F258" s="154">
        <v>1</v>
      </c>
      <c r="G258" s="144">
        <v>1354</v>
      </c>
      <c r="H258" s="144"/>
      <c r="I258" s="154" t="s">
        <v>162</v>
      </c>
      <c r="J258" s="154" t="s">
        <v>162</v>
      </c>
      <c r="K258" s="154">
        <v>0.74</v>
      </c>
      <c r="L258" s="154">
        <v>0.78500000000000003</v>
      </c>
      <c r="M258" s="154">
        <v>8.3000000000000004E-2</v>
      </c>
      <c r="N258" s="154">
        <v>0.115</v>
      </c>
      <c r="O258" s="154">
        <v>0.121</v>
      </c>
      <c r="P258" s="154">
        <v>0.158</v>
      </c>
      <c r="R258" s="155" t="s">
        <v>162</v>
      </c>
      <c r="S258" s="155">
        <v>149.69999999999999</v>
      </c>
      <c r="T258" s="155">
        <v>21.1</v>
      </c>
      <c r="U258" s="155">
        <v>27.9</v>
      </c>
      <c r="V258" s="155"/>
      <c r="W258" s="155" t="s">
        <v>162</v>
      </c>
      <c r="X258" s="155" t="s">
        <v>162</v>
      </c>
      <c r="Y258" s="155">
        <v>140.5</v>
      </c>
      <c r="Z258" s="155">
        <v>158.80000000000001</v>
      </c>
      <c r="AA258" s="155">
        <v>17.5</v>
      </c>
      <c r="AB258" s="155">
        <v>24.7</v>
      </c>
      <c r="AC258" s="155">
        <v>23.9</v>
      </c>
      <c r="AD258" s="155">
        <v>31.8</v>
      </c>
    </row>
    <row r="259" spans="1:30" x14ac:dyDescent="0.25">
      <c r="A259" s="97" t="s">
        <v>2304</v>
      </c>
      <c r="B259" s="154">
        <v>4.9766008446524367E-2</v>
      </c>
      <c r="C259" s="154">
        <v>0.55781303504166191</v>
      </c>
      <c r="D259" s="154">
        <v>0.21435909142791917</v>
      </c>
      <c r="E259" s="154">
        <v>0.17806186508389454</v>
      </c>
      <c r="F259" s="154">
        <v>1</v>
      </c>
      <c r="G259" s="144">
        <v>8761</v>
      </c>
      <c r="H259" s="144"/>
      <c r="I259" s="154">
        <v>4.4999999999999998E-2</v>
      </c>
      <c r="J259" s="154">
        <v>5.5E-2</v>
      </c>
      <c r="K259" s="154">
        <v>0.54700000000000004</v>
      </c>
      <c r="L259" s="154">
        <v>0.56799999999999995</v>
      </c>
      <c r="M259" s="154">
        <v>0.20599999999999999</v>
      </c>
      <c r="N259" s="154">
        <v>0.223</v>
      </c>
      <c r="O259" s="154">
        <v>0.17</v>
      </c>
      <c r="P259" s="154">
        <v>0.186</v>
      </c>
      <c r="R259" s="155" t="s">
        <v>162</v>
      </c>
      <c r="S259" s="155" t="s">
        <v>162</v>
      </c>
      <c r="T259" s="155" t="s">
        <v>162</v>
      </c>
      <c r="U259" s="155" t="s">
        <v>162</v>
      </c>
      <c r="V259" s="155"/>
      <c r="W259" s="155" t="s">
        <v>162</v>
      </c>
      <c r="X259" s="155" t="s">
        <v>162</v>
      </c>
      <c r="Y259" s="155" t="s">
        <v>162</v>
      </c>
      <c r="Z259" s="155" t="s">
        <v>162</v>
      </c>
      <c r="AA259" s="155" t="s">
        <v>162</v>
      </c>
      <c r="AB259" s="155" t="s">
        <v>162</v>
      </c>
      <c r="AC259" s="155" t="s">
        <v>162</v>
      </c>
      <c r="AD259" s="155" t="s">
        <v>162</v>
      </c>
    </row>
    <row r="260" spans="1:30" x14ac:dyDescent="0.25">
      <c r="A260" s="97" t="s">
        <v>2305</v>
      </c>
      <c r="B260" s="154">
        <v>6.4802182810368356E-2</v>
      </c>
      <c r="C260" s="154">
        <v>0.51227830832196453</v>
      </c>
      <c r="D260" s="154">
        <v>0.21828103683492497</v>
      </c>
      <c r="E260" s="154">
        <v>0.20463847203274216</v>
      </c>
      <c r="F260" s="154">
        <v>1</v>
      </c>
      <c r="G260" s="144">
        <v>1466</v>
      </c>
      <c r="H260" s="144"/>
      <c r="I260" s="154">
        <v>5.2999999999999999E-2</v>
      </c>
      <c r="J260" s="154">
        <v>7.9000000000000001E-2</v>
      </c>
      <c r="K260" s="154">
        <v>0.48699999999999999</v>
      </c>
      <c r="L260" s="154">
        <v>0.53800000000000003</v>
      </c>
      <c r="M260" s="154">
        <v>0.19800000000000001</v>
      </c>
      <c r="N260" s="154">
        <v>0.24</v>
      </c>
      <c r="O260" s="154">
        <v>0.185</v>
      </c>
      <c r="P260" s="154">
        <v>0.22600000000000001</v>
      </c>
      <c r="R260" s="155">
        <v>4.7</v>
      </c>
      <c r="S260" s="155">
        <v>34.799999999999997</v>
      </c>
      <c r="T260" s="155">
        <v>14.3</v>
      </c>
      <c r="U260" s="155">
        <v>13.9</v>
      </c>
      <c r="V260" s="155"/>
      <c r="W260" s="155">
        <v>3.7</v>
      </c>
      <c r="X260" s="155">
        <v>5.6</v>
      </c>
      <c r="Y260" s="155">
        <v>32.299999999999997</v>
      </c>
      <c r="Z260" s="155">
        <v>37.299999999999997</v>
      </c>
      <c r="AA260" s="155">
        <v>12.7</v>
      </c>
      <c r="AB260" s="155">
        <v>15.8</v>
      </c>
      <c r="AC260" s="155">
        <v>12.3</v>
      </c>
      <c r="AD260" s="155">
        <v>15.5</v>
      </c>
    </row>
    <row r="261" spans="1:30" x14ac:dyDescent="0.25">
      <c r="A261" s="97" t="s">
        <v>2306</v>
      </c>
      <c r="B261" s="154">
        <v>0.29731100963977675</v>
      </c>
      <c r="C261" s="154">
        <v>0.53932014205986811</v>
      </c>
      <c r="D261" s="154">
        <v>3.2470826991374935E-2</v>
      </c>
      <c r="E261" s="154">
        <v>0.13089802130898021</v>
      </c>
      <c r="F261" s="154">
        <v>1</v>
      </c>
      <c r="G261" s="144">
        <v>1971</v>
      </c>
      <c r="H261" s="144"/>
      <c r="I261" s="154">
        <v>0.27800000000000002</v>
      </c>
      <c r="J261" s="154">
        <v>0.318</v>
      </c>
      <c r="K261" s="154">
        <v>0.51700000000000002</v>
      </c>
      <c r="L261" s="154">
        <v>0.56100000000000005</v>
      </c>
      <c r="M261" s="154">
        <v>2.5999999999999999E-2</v>
      </c>
      <c r="N261" s="154">
        <v>4.1000000000000002E-2</v>
      </c>
      <c r="O261" s="154">
        <v>0.11700000000000001</v>
      </c>
      <c r="P261" s="154">
        <v>0.14699999999999999</v>
      </c>
      <c r="R261" s="155">
        <v>52.8</v>
      </c>
      <c r="S261" s="155">
        <v>87.3</v>
      </c>
      <c r="T261" s="155">
        <v>5</v>
      </c>
      <c r="U261" s="155">
        <v>21.8</v>
      </c>
      <c r="V261" s="155"/>
      <c r="W261" s="155">
        <v>48.5</v>
      </c>
      <c r="X261" s="155">
        <v>57</v>
      </c>
      <c r="Y261" s="155">
        <v>82.1</v>
      </c>
      <c r="Z261" s="155">
        <v>92.6</v>
      </c>
      <c r="AA261" s="155">
        <v>3.8</v>
      </c>
      <c r="AB261" s="155">
        <v>6.3</v>
      </c>
      <c r="AC261" s="155">
        <v>19.2</v>
      </c>
      <c r="AD261" s="155">
        <v>24.5</v>
      </c>
    </row>
    <row r="262" spans="1:30" x14ac:dyDescent="0.25">
      <c r="A262" s="97" t="s">
        <v>2307</v>
      </c>
      <c r="B262" s="154" t="s">
        <v>162</v>
      </c>
      <c r="C262" s="154">
        <v>0.45446735395189003</v>
      </c>
      <c r="D262" s="154">
        <v>0.36769759450171824</v>
      </c>
      <c r="E262" s="154">
        <v>0.17783505154639176</v>
      </c>
      <c r="F262" s="154">
        <v>1</v>
      </c>
      <c r="G262" s="144">
        <v>1164</v>
      </c>
      <c r="H262" s="144"/>
      <c r="I262" s="154" t="s">
        <v>162</v>
      </c>
      <c r="J262" s="154" t="s">
        <v>162</v>
      </c>
      <c r="K262" s="154">
        <v>0.42599999999999999</v>
      </c>
      <c r="L262" s="154">
        <v>0.48299999999999998</v>
      </c>
      <c r="M262" s="154">
        <v>0.34</v>
      </c>
      <c r="N262" s="154">
        <v>0.39600000000000002</v>
      </c>
      <c r="O262" s="154">
        <v>0.157</v>
      </c>
      <c r="P262" s="154">
        <v>0.20100000000000001</v>
      </c>
      <c r="R262" s="155" t="s">
        <v>162</v>
      </c>
      <c r="S262" s="155">
        <v>24.7</v>
      </c>
      <c r="T262" s="155">
        <v>19.399999999999999</v>
      </c>
      <c r="U262" s="155">
        <v>9.6</v>
      </c>
      <c r="V262" s="155"/>
      <c r="W262" s="155" t="s">
        <v>162</v>
      </c>
      <c r="X262" s="155" t="s">
        <v>162</v>
      </c>
      <c r="Y262" s="155">
        <v>22.6</v>
      </c>
      <c r="Z262" s="155">
        <v>26.8</v>
      </c>
      <c r="AA262" s="155">
        <v>17.600000000000001</v>
      </c>
      <c r="AB262" s="155">
        <v>21.2</v>
      </c>
      <c r="AC262" s="155">
        <v>8.3000000000000007</v>
      </c>
      <c r="AD262" s="155">
        <v>11</v>
      </c>
    </row>
    <row r="263" spans="1:30" x14ac:dyDescent="0.25">
      <c r="A263" s="97" t="s">
        <v>2308</v>
      </c>
      <c r="B263" s="154" t="s">
        <v>162</v>
      </c>
      <c r="C263" s="154">
        <v>0.65743527995183626</v>
      </c>
      <c r="D263" s="154">
        <v>9.151113786875377E-2</v>
      </c>
      <c r="E263" s="154">
        <v>0.25105358217940998</v>
      </c>
      <c r="F263" s="154">
        <v>1</v>
      </c>
      <c r="G263" s="144">
        <v>1661</v>
      </c>
      <c r="H263" s="144"/>
      <c r="I263" s="154" t="s">
        <v>162</v>
      </c>
      <c r="J263" s="154" t="s">
        <v>162</v>
      </c>
      <c r="K263" s="154">
        <v>0.63400000000000001</v>
      </c>
      <c r="L263" s="154">
        <v>0.68</v>
      </c>
      <c r="M263" s="154">
        <v>7.9000000000000001E-2</v>
      </c>
      <c r="N263" s="154">
        <v>0.106</v>
      </c>
      <c r="O263" s="154">
        <v>0.23100000000000001</v>
      </c>
      <c r="P263" s="154">
        <v>0.27200000000000002</v>
      </c>
      <c r="R263" s="155" t="s">
        <v>162</v>
      </c>
      <c r="S263" s="155">
        <v>114.4</v>
      </c>
      <c r="T263" s="155">
        <v>16.399999999999999</v>
      </c>
      <c r="U263" s="155">
        <v>43</v>
      </c>
      <c r="V263" s="155"/>
      <c r="W263" s="155" t="s">
        <v>162</v>
      </c>
      <c r="X263" s="155" t="s">
        <v>162</v>
      </c>
      <c r="Y263" s="155">
        <v>107.6</v>
      </c>
      <c r="Z263" s="155">
        <v>121.2</v>
      </c>
      <c r="AA263" s="155">
        <v>13.8</v>
      </c>
      <c r="AB263" s="155">
        <v>19.100000000000001</v>
      </c>
      <c r="AC263" s="155">
        <v>38.799999999999997</v>
      </c>
      <c r="AD263" s="155">
        <v>47.1</v>
      </c>
    </row>
    <row r="264" spans="1:30" x14ac:dyDescent="0.25">
      <c r="A264" s="97" t="s">
        <v>2309</v>
      </c>
      <c r="B264" s="154">
        <v>5.7746120580005091E-2</v>
      </c>
      <c r="C264" s="154">
        <v>0.51284660391757819</v>
      </c>
      <c r="D264" s="154">
        <v>0.20232341219367422</v>
      </c>
      <c r="E264" s="154">
        <v>0.22708386330874247</v>
      </c>
      <c r="F264" s="154">
        <v>1</v>
      </c>
      <c r="G264" s="144">
        <v>11793</v>
      </c>
      <c r="H264" s="144"/>
      <c r="I264" s="154">
        <v>5.3999999999999999E-2</v>
      </c>
      <c r="J264" s="154">
        <v>6.2E-2</v>
      </c>
      <c r="K264" s="154">
        <v>0.504</v>
      </c>
      <c r="L264" s="154">
        <v>0.52200000000000002</v>
      </c>
      <c r="M264" s="154">
        <v>0.19500000000000001</v>
      </c>
      <c r="N264" s="154">
        <v>0.21</v>
      </c>
      <c r="O264" s="154">
        <v>0.22</v>
      </c>
      <c r="P264" s="154">
        <v>0.23499999999999999</v>
      </c>
      <c r="R264" s="155" t="s">
        <v>162</v>
      </c>
      <c r="S264" s="155" t="s">
        <v>162</v>
      </c>
      <c r="T264" s="155" t="s">
        <v>162</v>
      </c>
      <c r="U264" s="155" t="s">
        <v>162</v>
      </c>
      <c r="V264" s="155"/>
      <c r="W264" s="155" t="s">
        <v>162</v>
      </c>
      <c r="X264" s="155" t="s">
        <v>162</v>
      </c>
      <c r="Y264" s="155" t="s">
        <v>162</v>
      </c>
      <c r="Z264" s="155" t="s">
        <v>162</v>
      </c>
      <c r="AA264" s="155" t="s">
        <v>162</v>
      </c>
      <c r="AB264" s="155" t="s">
        <v>162</v>
      </c>
      <c r="AC264" s="155" t="s">
        <v>162</v>
      </c>
      <c r="AD264" s="155" t="s">
        <v>162</v>
      </c>
    </row>
    <row r="265" spans="1:30" x14ac:dyDescent="0.25">
      <c r="A265" s="97" t="s">
        <v>2310</v>
      </c>
      <c r="B265" s="154">
        <v>8.039647577092511E-2</v>
      </c>
      <c r="C265" s="154">
        <v>0.52973568281938321</v>
      </c>
      <c r="D265" s="154">
        <v>0.21475770925110133</v>
      </c>
      <c r="E265" s="154">
        <v>0.17511013215859031</v>
      </c>
      <c r="F265" s="154">
        <v>0.99999999999999989</v>
      </c>
      <c r="G265" s="144">
        <v>908</v>
      </c>
      <c r="H265" s="144"/>
      <c r="I265" s="154">
        <v>6.4000000000000001E-2</v>
      </c>
      <c r="J265" s="154">
        <v>0.1</v>
      </c>
      <c r="K265" s="154">
        <v>0.497</v>
      </c>
      <c r="L265" s="154">
        <v>0.56200000000000006</v>
      </c>
      <c r="M265" s="154">
        <v>0.189</v>
      </c>
      <c r="N265" s="154">
        <v>0.24299999999999999</v>
      </c>
      <c r="O265" s="154">
        <v>0.152</v>
      </c>
      <c r="P265" s="154">
        <v>0.20100000000000001</v>
      </c>
      <c r="R265" s="155">
        <v>5.2</v>
      </c>
      <c r="S265" s="155">
        <v>32.6</v>
      </c>
      <c r="T265" s="155">
        <v>12.9</v>
      </c>
      <c r="U265" s="155">
        <v>10.4</v>
      </c>
      <c r="V265" s="155"/>
      <c r="W265" s="155">
        <v>4</v>
      </c>
      <c r="X265" s="155">
        <v>6.4</v>
      </c>
      <c r="Y265" s="155">
        <v>29.6</v>
      </c>
      <c r="Z265" s="155">
        <v>35.5</v>
      </c>
      <c r="AA265" s="155">
        <v>11.1</v>
      </c>
      <c r="AB265" s="155">
        <v>14.8</v>
      </c>
      <c r="AC265" s="155">
        <v>8.8000000000000007</v>
      </c>
      <c r="AD265" s="155">
        <v>12.1</v>
      </c>
    </row>
    <row r="266" spans="1:30" x14ac:dyDescent="0.25">
      <c r="A266" s="97" t="s">
        <v>2311</v>
      </c>
      <c r="B266" s="154">
        <v>0.30475504322766572</v>
      </c>
      <c r="C266" s="154">
        <v>0.45893371757925072</v>
      </c>
      <c r="D266" s="154">
        <v>4.9711815561959652E-2</v>
      </c>
      <c r="E266" s="154">
        <v>0.18659942363112392</v>
      </c>
      <c r="F266" s="154">
        <v>1</v>
      </c>
      <c r="G266" s="144">
        <v>1388</v>
      </c>
      <c r="H266" s="144"/>
      <c r="I266" s="154">
        <v>0.28100000000000003</v>
      </c>
      <c r="J266" s="154">
        <v>0.32900000000000001</v>
      </c>
      <c r="K266" s="154">
        <v>0.433</v>
      </c>
      <c r="L266" s="154">
        <v>0.48499999999999999</v>
      </c>
      <c r="M266" s="154">
        <v>3.9E-2</v>
      </c>
      <c r="N266" s="154">
        <v>6.2E-2</v>
      </c>
      <c r="O266" s="154">
        <v>0.16700000000000001</v>
      </c>
      <c r="P266" s="154">
        <v>0.20799999999999999</v>
      </c>
      <c r="R266" s="155">
        <v>55.8</v>
      </c>
      <c r="S266" s="155">
        <v>77</v>
      </c>
      <c r="T266" s="155">
        <v>7.8</v>
      </c>
      <c r="U266" s="155">
        <v>32.200000000000003</v>
      </c>
      <c r="V266" s="155"/>
      <c r="W266" s="155">
        <v>50.5</v>
      </c>
      <c r="X266" s="155">
        <v>61.1</v>
      </c>
      <c r="Y266" s="155">
        <v>71</v>
      </c>
      <c r="Z266" s="155">
        <v>83</v>
      </c>
      <c r="AA266" s="155">
        <v>5.9</v>
      </c>
      <c r="AB266" s="155">
        <v>9.6</v>
      </c>
      <c r="AC266" s="155">
        <v>28.3</v>
      </c>
      <c r="AD266" s="155">
        <v>36.1</v>
      </c>
    </row>
    <row r="267" spans="1:30" x14ac:dyDescent="0.25">
      <c r="A267" s="97" t="s">
        <v>2312</v>
      </c>
      <c r="B267" s="154" t="s">
        <v>162</v>
      </c>
      <c r="C267" s="154">
        <v>0.46884735202492211</v>
      </c>
      <c r="D267" s="154">
        <v>0.36604361370716509</v>
      </c>
      <c r="E267" s="154">
        <v>0.16510903426791276</v>
      </c>
      <c r="F267" s="154">
        <v>1</v>
      </c>
      <c r="G267" s="144">
        <v>642</v>
      </c>
      <c r="H267" s="144"/>
      <c r="I267" s="154" t="s">
        <v>162</v>
      </c>
      <c r="J267" s="154" t="s">
        <v>162</v>
      </c>
      <c r="K267" s="154">
        <v>0.43099999999999999</v>
      </c>
      <c r="L267" s="154">
        <v>0.50800000000000001</v>
      </c>
      <c r="M267" s="154">
        <v>0.33</v>
      </c>
      <c r="N267" s="154">
        <v>0.40400000000000003</v>
      </c>
      <c r="O267" s="154">
        <v>0.13800000000000001</v>
      </c>
      <c r="P267" s="154">
        <v>0.19600000000000001</v>
      </c>
      <c r="R267" s="155" t="s">
        <v>162</v>
      </c>
      <c r="S267" s="155">
        <v>20.6</v>
      </c>
      <c r="T267" s="155">
        <v>15.7</v>
      </c>
      <c r="U267" s="155">
        <v>7.3</v>
      </c>
      <c r="V267" s="155"/>
      <c r="W267" s="155" t="s">
        <v>162</v>
      </c>
      <c r="X267" s="155" t="s">
        <v>162</v>
      </c>
      <c r="Y267" s="155">
        <v>18.2</v>
      </c>
      <c r="Z267" s="155">
        <v>22.9</v>
      </c>
      <c r="AA267" s="155">
        <v>13.7</v>
      </c>
      <c r="AB267" s="155">
        <v>17.7</v>
      </c>
      <c r="AC267" s="155">
        <v>5.9</v>
      </c>
      <c r="AD267" s="155">
        <v>8.6999999999999993</v>
      </c>
    </row>
    <row r="268" spans="1:30" x14ac:dyDescent="0.25">
      <c r="A268" s="97" t="s">
        <v>2313</v>
      </c>
      <c r="B268" s="154" t="s">
        <v>162</v>
      </c>
      <c r="C268" s="154">
        <v>0.74525745257452569</v>
      </c>
      <c r="D268" s="154">
        <v>5.9620596205962058E-2</v>
      </c>
      <c r="E268" s="154">
        <v>0.1951219512195122</v>
      </c>
      <c r="F268" s="154">
        <v>1</v>
      </c>
      <c r="G268" s="144">
        <v>1107</v>
      </c>
      <c r="H268" s="144"/>
      <c r="I268" s="154" t="s">
        <v>162</v>
      </c>
      <c r="J268" s="154" t="s">
        <v>162</v>
      </c>
      <c r="K268" s="154">
        <v>0.71899999999999997</v>
      </c>
      <c r="L268" s="154">
        <v>0.77</v>
      </c>
      <c r="M268" s="154">
        <v>4.7E-2</v>
      </c>
      <c r="N268" s="154">
        <v>7.4999999999999997E-2</v>
      </c>
      <c r="O268" s="154">
        <v>0.17299999999999999</v>
      </c>
      <c r="P268" s="154">
        <v>0.22</v>
      </c>
      <c r="R268" s="155" t="s">
        <v>162</v>
      </c>
      <c r="S268" s="155">
        <v>127.1</v>
      </c>
      <c r="T268" s="155">
        <v>11</v>
      </c>
      <c r="U268" s="155">
        <v>33.1</v>
      </c>
      <c r="V268" s="155"/>
      <c r="W268" s="155" t="s">
        <v>162</v>
      </c>
      <c r="X268" s="155" t="s">
        <v>162</v>
      </c>
      <c r="Y268" s="155">
        <v>118.4</v>
      </c>
      <c r="Z268" s="155">
        <v>135.80000000000001</v>
      </c>
      <c r="AA268" s="155">
        <v>8.3000000000000007</v>
      </c>
      <c r="AB268" s="155">
        <v>13.6</v>
      </c>
      <c r="AC268" s="155">
        <v>28.7</v>
      </c>
      <c r="AD268" s="155">
        <v>37.5</v>
      </c>
    </row>
    <row r="269" spans="1:30" x14ac:dyDescent="0.25">
      <c r="A269" s="97" t="s">
        <v>2314</v>
      </c>
      <c r="B269" s="154">
        <v>6.5772336545975515E-2</v>
      </c>
      <c r="C269" s="154">
        <v>0.5484501172180255</v>
      </c>
      <c r="D269" s="154">
        <v>0.18820005209690024</v>
      </c>
      <c r="E269" s="154">
        <v>0.19757749413909872</v>
      </c>
      <c r="F269" s="154">
        <v>1</v>
      </c>
      <c r="G269" s="144">
        <v>7678</v>
      </c>
      <c r="H269" s="144"/>
      <c r="I269" s="154">
        <v>0.06</v>
      </c>
      <c r="J269" s="154">
        <v>7.1999999999999995E-2</v>
      </c>
      <c r="K269" s="154">
        <v>0.53700000000000003</v>
      </c>
      <c r="L269" s="154">
        <v>0.56000000000000005</v>
      </c>
      <c r="M269" s="154">
        <v>0.18</v>
      </c>
      <c r="N269" s="154">
        <v>0.19700000000000001</v>
      </c>
      <c r="O269" s="154">
        <v>0.189</v>
      </c>
      <c r="P269" s="154">
        <v>0.20699999999999999</v>
      </c>
      <c r="R269" s="155" t="s">
        <v>162</v>
      </c>
      <c r="S269" s="155" t="s">
        <v>162</v>
      </c>
      <c r="T269" s="155" t="s">
        <v>162</v>
      </c>
      <c r="U269" s="155" t="s">
        <v>162</v>
      </c>
      <c r="V269" s="155"/>
      <c r="W269" s="155" t="s">
        <v>162</v>
      </c>
      <c r="X269" s="155" t="s">
        <v>162</v>
      </c>
      <c r="Y269" s="155" t="s">
        <v>162</v>
      </c>
      <c r="Z269" s="155" t="s">
        <v>162</v>
      </c>
      <c r="AA269" s="155" t="s">
        <v>162</v>
      </c>
      <c r="AB269" s="155" t="s">
        <v>162</v>
      </c>
      <c r="AC269" s="155" t="s">
        <v>162</v>
      </c>
      <c r="AD269" s="155" t="s">
        <v>162</v>
      </c>
    </row>
    <row r="270" spans="1:30" x14ac:dyDescent="0.25">
      <c r="A270" s="97" t="s">
        <v>2315</v>
      </c>
      <c r="B270" s="154">
        <v>7.2176949941792787E-2</v>
      </c>
      <c r="C270" s="154">
        <v>0.57159487776484286</v>
      </c>
      <c r="D270" s="154">
        <v>0.27939464493597205</v>
      </c>
      <c r="E270" s="154">
        <v>7.6833527357392323E-2</v>
      </c>
      <c r="F270" s="154">
        <v>1</v>
      </c>
      <c r="G270" s="144">
        <v>859</v>
      </c>
      <c r="H270" s="144"/>
      <c r="I270" s="154">
        <v>5.7000000000000002E-2</v>
      </c>
      <c r="J270" s="154">
        <v>9.0999999999999998E-2</v>
      </c>
      <c r="K270" s="154">
        <v>0.53800000000000003</v>
      </c>
      <c r="L270" s="154">
        <v>0.60399999999999998</v>
      </c>
      <c r="M270" s="154">
        <v>0.25</v>
      </c>
      <c r="N270" s="154">
        <v>0.31</v>
      </c>
      <c r="O270" s="154">
        <v>6.0999999999999999E-2</v>
      </c>
      <c r="P270" s="154">
        <v>9.7000000000000003E-2</v>
      </c>
      <c r="R270" s="155">
        <v>4.9000000000000004</v>
      </c>
      <c r="S270" s="155">
        <v>38.9</v>
      </c>
      <c r="T270" s="155">
        <v>19.3</v>
      </c>
      <c r="U270" s="155">
        <v>5.3</v>
      </c>
      <c r="V270" s="155"/>
      <c r="W270" s="155">
        <v>3.7</v>
      </c>
      <c r="X270" s="155">
        <v>6.1</v>
      </c>
      <c r="Y270" s="155">
        <v>35.5</v>
      </c>
      <c r="Z270" s="155">
        <v>42.4</v>
      </c>
      <c r="AA270" s="155">
        <v>16.899999999999999</v>
      </c>
      <c r="AB270" s="155">
        <v>21.8</v>
      </c>
      <c r="AC270" s="155">
        <v>4.0999999999999996</v>
      </c>
      <c r="AD270" s="155">
        <v>6.6</v>
      </c>
    </row>
    <row r="271" spans="1:30" x14ac:dyDescent="0.25">
      <c r="A271" s="97" t="s">
        <v>2316</v>
      </c>
      <c r="B271" s="154">
        <v>0.30939226519337015</v>
      </c>
      <c r="C271" s="154">
        <v>0.60036832412523022</v>
      </c>
      <c r="D271" s="154">
        <v>5.2486187845303865E-2</v>
      </c>
      <c r="E271" s="154">
        <v>3.7753222836095765E-2</v>
      </c>
      <c r="F271" s="154">
        <v>1</v>
      </c>
      <c r="G271" s="144">
        <v>1086</v>
      </c>
      <c r="H271" s="144"/>
      <c r="I271" s="154">
        <v>0.28299999999999997</v>
      </c>
      <c r="J271" s="154">
        <v>0.33800000000000002</v>
      </c>
      <c r="K271" s="154">
        <v>0.57099999999999995</v>
      </c>
      <c r="L271" s="154">
        <v>0.629</v>
      </c>
      <c r="M271" s="154">
        <v>4.1000000000000002E-2</v>
      </c>
      <c r="N271" s="154">
        <v>6.7000000000000004E-2</v>
      </c>
      <c r="O271" s="154">
        <v>2.8000000000000001E-2</v>
      </c>
      <c r="P271" s="154">
        <v>5.0999999999999997E-2</v>
      </c>
      <c r="R271" s="155">
        <v>49.9</v>
      </c>
      <c r="S271" s="155">
        <v>95.9</v>
      </c>
      <c r="T271" s="155">
        <v>7.9</v>
      </c>
      <c r="U271" s="155">
        <v>6</v>
      </c>
      <c r="V271" s="155"/>
      <c r="W271" s="155">
        <v>44.6</v>
      </c>
      <c r="X271" s="155">
        <v>55.2</v>
      </c>
      <c r="Y271" s="155">
        <v>88.6</v>
      </c>
      <c r="Z271" s="155">
        <v>103.3</v>
      </c>
      <c r="AA271" s="155">
        <v>5.8</v>
      </c>
      <c r="AB271" s="155">
        <v>9.9</v>
      </c>
      <c r="AC271" s="155">
        <v>4.0999999999999996</v>
      </c>
      <c r="AD271" s="155">
        <v>7.8</v>
      </c>
    </row>
    <row r="272" spans="1:30" x14ac:dyDescent="0.25">
      <c r="A272" s="97" t="s">
        <v>2317</v>
      </c>
      <c r="B272" s="154" t="s">
        <v>162</v>
      </c>
      <c r="C272" s="154">
        <v>0.50314465408805031</v>
      </c>
      <c r="D272" s="154">
        <v>0.42946990116801437</v>
      </c>
      <c r="E272" s="154">
        <v>6.7385444743935305E-2</v>
      </c>
      <c r="F272" s="154">
        <v>1</v>
      </c>
      <c r="G272" s="144">
        <v>1113</v>
      </c>
      <c r="H272" s="144"/>
      <c r="I272" s="154" t="s">
        <v>162</v>
      </c>
      <c r="J272" s="154" t="s">
        <v>162</v>
      </c>
      <c r="K272" s="154">
        <v>0.47399999999999998</v>
      </c>
      <c r="L272" s="154">
        <v>0.53200000000000003</v>
      </c>
      <c r="M272" s="154">
        <v>0.40100000000000002</v>
      </c>
      <c r="N272" s="154">
        <v>0.45900000000000002</v>
      </c>
      <c r="O272" s="154">
        <v>5.3999999999999999E-2</v>
      </c>
      <c r="P272" s="154">
        <v>8.4000000000000005E-2</v>
      </c>
      <c r="R272" s="155" t="s">
        <v>162</v>
      </c>
      <c r="S272" s="155">
        <v>44.4</v>
      </c>
      <c r="T272" s="155">
        <v>38.5</v>
      </c>
      <c r="U272" s="155">
        <v>5.9</v>
      </c>
      <c r="V272" s="155"/>
      <c r="W272" s="155" t="s">
        <v>162</v>
      </c>
      <c r="X272" s="155" t="s">
        <v>162</v>
      </c>
      <c r="Y272" s="155">
        <v>40.700000000000003</v>
      </c>
      <c r="Z272" s="155">
        <v>48.1</v>
      </c>
      <c r="AA272" s="155">
        <v>35</v>
      </c>
      <c r="AB272" s="155">
        <v>41.9</v>
      </c>
      <c r="AC272" s="155">
        <v>4.5999999999999996</v>
      </c>
      <c r="AD272" s="155">
        <v>7.3</v>
      </c>
    </row>
    <row r="273" spans="1:30" x14ac:dyDescent="0.25">
      <c r="A273" s="97" t="s">
        <v>2318</v>
      </c>
      <c r="B273" s="154" t="s">
        <v>162</v>
      </c>
      <c r="C273" s="154">
        <v>0.78674033149171274</v>
      </c>
      <c r="D273" s="154">
        <v>0.10828729281767956</v>
      </c>
      <c r="E273" s="154">
        <v>0.10497237569060773</v>
      </c>
      <c r="F273" s="154">
        <v>1</v>
      </c>
      <c r="G273" s="144">
        <v>905</v>
      </c>
      <c r="H273" s="144"/>
      <c r="I273" s="154" t="s">
        <v>162</v>
      </c>
      <c r="J273" s="154" t="s">
        <v>162</v>
      </c>
      <c r="K273" s="154">
        <v>0.75900000000000001</v>
      </c>
      <c r="L273" s="154">
        <v>0.81200000000000006</v>
      </c>
      <c r="M273" s="154">
        <v>0.09</v>
      </c>
      <c r="N273" s="154">
        <v>0.13</v>
      </c>
      <c r="O273" s="154">
        <v>8.6999999999999994E-2</v>
      </c>
      <c r="P273" s="154">
        <v>0.127</v>
      </c>
      <c r="R273" s="155" t="s">
        <v>162</v>
      </c>
      <c r="S273" s="155">
        <v>124.1</v>
      </c>
      <c r="T273" s="155">
        <v>20.100000000000001</v>
      </c>
      <c r="U273" s="155">
        <v>16.399999999999999</v>
      </c>
      <c r="V273" s="155"/>
      <c r="W273" s="155" t="s">
        <v>162</v>
      </c>
      <c r="X273" s="155" t="s">
        <v>162</v>
      </c>
      <c r="Y273" s="155">
        <v>115</v>
      </c>
      <c r="Z273" s="155">
        <v>133.19999999999999</v>
      </c>
      <c r="AA273" s="155">
        <v>16.100000000000001</v>
      </c>
      <c r="AB273" s="155">
        <v>24.1</v>
      </c>
      <c r="AC273" s="155">
        <v>13.1</v>
      </c>
      <c r="AD273" s="155">
        <v>19.7</v>
      </c>
    </row>
    <row r="274" spans="1:30" x14ac:dyDescent="0.25">
      <c r="A274" s="97" t="s">
        <v>2319</v>
      </c>
      <c r="B274" s="154">
        <v>5.7188884414015304E-2</v>
      </c>
      <c r="C274" s="154">
        <v>0.60102027117733925</v>
      </c>
      <c r="D274" s="154">
        <v>0.24647603705195328</v>
      </c>
      <c r="E274" s="154">
        <v>9.5314807356692177E-2</v>
      </c>
      <c r="F274" s="154">
        <v>1</v>
      </c>
      <c r="G274" s="144">
        <v>7449</v>
      </c>
      <c r="H274" s="144"/>
      <c r="I274" s="154">
        <v>5.1999999999999998E-2</v>
      </c>
      <c r="J274" s="154">
        <v>6.3E-2</v>
      </c>
      <c r="K274" s="154">
        <v>0.59</v>
      </c>
      <c r="L274" s="154">
        <v>0.61199999999999999</v>
      </c>
      <c r="M274" s="154">
        <v>0.23699999999999999</v>
      </c>
      <c r="N274" s="154">
        <v>0.25600000000000001</v>
      </c>
      <c r="O274" s="154">
        <v>8.8999999999999996E-2</v>
      </c>
      <c r="P274" s="154">
        <v>0.10199999999999999</v>
      </c>
      <c r="R274" s="155" t="s">
        <v>162</v>
      </c>
      <c r="S274" s="155" t="s">
        <v>162</v>
      </c>
      <c r="T274" s="155" t="s">
        <v>162</v>
      </c>
      <c r="U274" s="155" t="s">
        <v>162</v>
      </c>
      <c r="V274" s="155"/>
      <c r="W274" s="155" t="s">
        <v>162</v>
      </c>
      <c r="X274" s="155" t="s">
        <v>162</v>
      </c>
      <c r="Y274" s="155" t="s">
        <v>162</v>
      </c>
      <c r="Z274" s="155" t="s">
        <v>162</v>
      </c>
      <c r="AA274" s="155" t="s">
        <v>162</v>
      </c>
      <c r="AB274" s="155" t="s">
        <v>162</v>
      </c>
      <c r="AC274" s="155" t="s">
        <v>162</v>
      </c>
      <c r="AD274" s="155" t="s">
        <v>162</v>
      </c>
    </row>
    <row r="275" spans="1:30" x14ac:dyDescent="0.25">
      <c r="A275" s="97" t="s">
        <v>2320</v>
      </c>
      <c r="B275" s="154">
        <v>6.1809045226130656E-2</v>
      </c>
      <c r="C275" s="154">
        <v>0.55075376884422111</v>
      </c>
      <c r="D275" s="154">
        <v>0.23768844221105528</v>
      </c>
      <c r="E275" s="154">
        <v>0.14974874371859295</v>
      </c>
      <c r="F275" s="154">
        <v>1</v>
      </c>
      <c r="G275" s="144">
        <v>1990</v>
      </c>
      <c r="H275" s="144"/>
      <c r="I275" s="154">
        <v>5.1999999999999998E-2</v>
      </c>
      <c r="J275" s="154">
        <v>7.2999999999999995E-2</v>
      </c>
      <c r="K275" s="154">
        <v>0.52900000000000003</v>
      </c>
      <c r="L275" s="154">
        <v>0.57199999999999995</v>
      </c>
      <c r="M275" s="154">
        <v>0.22</v>
      </c>
      <c r="N275" s="154">
        <v>0.25700000000000001</v>
      </c>
      <c r="O275" s="154">
        <v>0.13500000000000001</v>
      </c>
      <c r="P275" s="154">
        <v>0.16600000000000001</v>
      </c>
      <c r="R275" s="155">
        <v>4.3</v>
      </c>
      <c r="S275" s="155">
        <v>40.1</v>
      </c>
      <c r="T275" s="155">
        <v>17.100000000000001</v>
      </c>
      <c r="U275" s="155">
        <v>10.6</v>
      </c>
      <c r="V275" s="155"/>
      <c r="W275" s="155">
        <v>3.6</v>
      </c>
      <c r="X275" s="155">
        <v>5.0999999999999996</v>
      </c>
      <c r="Y275" s="155">
        <v>37.700000000000003</v>
      </c>
      <c r="Z275" s="155">
        <v>42.5</v>
      </c>
      <c r="AA275" s="155">
        <v>15.6</v>
      </c>
      <c r="AB275" s="155">
        <v>18.7</v>
      </c>
      <c r="AC275" s="155">
        <v>9.4</v>
      </c>
      <c r="AD275" s="155">
        <v>11.9</v>
      </c>
    </row>
    <row r="276" spans="1:30" x14ac:dyDescent="0.25">
      <c r="A276" s="97" t="s">
        <v>2321</v>
      </c>
      <c r="B276" s="154">
        <v>0.32444444444444442</v>
      </c>
      <c r="C276" s="154">
        <v>0.57370370370370372</v>
      </c>
      <c r="D276" s="154">
        <v>3.3333333333333333E-2</v>
      </c>
      <c r="E276" s="154">
        <v>6.851851851851852E-2</v>
      </c>
      <c r="F276" s="154">
        <v>1</v>
      </c>
      <c r="G276" s="144">
        <v>2700</v>
      </c>
      <c r="H276" s="144"/>
      <c r="I276" s="154">
        <v>0.307</v>
      </c>
      <c r="J276" s="154">
        <v>0.34200000000000003</v>
      </c>
      <c r="K276" s="154">
        <v>0.55500000000000005</v>
      </c>
      <c r="L276" s="154">
        <v>0.59199999999999997</v>
      </c>
      <c r="M276" s="154">
        <v>2.7E-2</v>
      </c>
      <c r="N276" s="154">
        <v>4.1000000000000002E-2</v>
      </c>
      <c r="O276" s="154">
        <v>0.06</v>
      </c>
      <c r="P276" s="154">
        <v>7.9000000000000001E-2</v>
      </c>
      <c r="R276" s="155">
        <v>58</v>
      </c>
      <c r="S276" s="155">
        <v>98.1</v>
      </c>
      <c r="T276" s="155">
        <v>5.7</v>
      </c>
      <c r="U276" s="155">
        <v>11.5</v>
      </c>
      <c r="V276" s="155"/>
      <c r="W276" s="155">
        <v>54.2</v>
      </c>
      <c r="X276" s="155">
        <v>61.9</v>
      </c>
      <c r="Y276" s="155">
        <v>93.2</v>
      </c>
      <c r="Z276" s="155">
        <v>103</v>
      </c>
      <c r="AA276" s="155">
        <v>4.5</v>
      </c>
      <c r="AB276" s="155">
        <v>6.9</v>
      </c>
      <c r="AC276" s="155">
        <v>9.8000000000000007</v>
      </c>
      <c r="AD276" s="155">
        <v>13.1</v>
      </c>
    </row>
    <row r="277" spans="1:30" x14ac:dyDescent="0.25">
      <c r="A277" s="97" t="s">
        <v>2322</v>
      </c>
      <c r="B277" s="154" t="s">
        <v>162</v>
      </c>
      <c r="C277" s="154">
        <v>0.52355712603062421</v>
      </c>
      <c r="D277" s="154">
        <v>0.35100117785630153</v>
      </c>
      <c r="E277" s="154">
        <v>0.12544169611307421</v>
      </c>
      <c r="F277" s="154">
        <v>1</v>
      </c>
      <c r="G277" s="144">
        <v>1698</v>
      </c>
      <c r="H277" s="144"/>
      <c r="I277" s="154" t="s">
        <v>162</v>
      </c>
      <c r="J277" s="154" t="s">
        <v>162</v>
      </c>
      <c r="K277" s="154">
        <v>0.5</v>
      </c>
      <c r="L277" s="154">
        <v>0.54700000000000004</v>
      </c>
      <c r="M277" s="154">
        <v>0.32900000000000001</v>
      </c>
      <c r="N277" s="154">
        <v>0.374</v>
      </c>
      <c r="O277" s="154">
        <v>0.111</v>
      </c>
      <c r="P277" s="154">
        <v>0.14199999999999999</v>
      </c>
      <c r="R277" s="155" t="s">
        <v>162</v>
      </c>
      <c r="S277" s="155">
        <v>32.5</v>
      </c>
      <c r="T277" s="155">
        <v>22</v>
      </c>
      <c r="U277" s="155">
        <v>7.8</v>
      </c>
      <c r="V277" s="155"/>
      <c r="W277" s="155" t="s">
        <v>162</v>
      </c>
      <c r="X277" s="155" t="s">
        <v>162</v>
      </c>
      <c r="Y277" s="155">
        <v>30.4</v>
      </c>
      <c r="Z277" s="155">
        <v>34.700000000000003</v>
      </c>
      <c r="AA277" s="155">
        <v>20.3</v>
      </c>
      <c r="AB277" s="155">
        <v>23.8</v>
      </c>
      <c r="AC277" s="155">
        <v>6.7</v>
      </c>
      <c r="AD277" s="155">
        <v>8.8000000000000007</v>
      </c>
    </row>
    <row r="278" spans="1:30" x14ac:dyDescent="0.25">
      <c r="A278" s="97" t="s">
        <v>2323</v>
      </c>
      <c r="B278" s="154" t="s">
        <v>162</v>
      </c>
      <c r="C278" s="154">
        <v>0.7964939024390244</v>
      </c>
      <c r="D278" s="154">
        <v>7.660060975609756E-2</v>
      </c>
      <c r="E278" s="154">
        <v>0.12690548780487804</v>
      </c>
      <c r="F278" s="154">
        <v>1</v>
      </c>
      <c r="G278" s="144">
        <v>2624</v>
      </c>
      <c r="H278" s="144"/>
      <c r="I278" s="154" t="s">
        <v>162</v>
      </c>
      <c r="J278" s="154" t="s">
        <v>162</v>
      </c>
      <c r="K278" s="154">
        <v>0.78100000000000003</v>
      </c>
      <c r="L278" s="154">
        <v>0.81100000000000005</v>
      </c>
      <c r="M278" s="154">
        <v>6.7000000000000004E-2</v>
      </c>
      <c r="N278" s="154">
        <v>8.6999999999999994E-2</v>
      </c>
      <c r="O278" s="154">
        <v>0.115</v>
      </c>
      <c r="P278" s="154">
        <v>0.14000000000000001</v>
      </c>
      <c r="R278" s="155" t="s">
        <v>162</v>
      </c>
      <c r="S278" s="155">
        <v>166.3</v>
      </c>
      <c r="T278" s="155">
        <v>18.5</v>
      </c>
      <c r="U278" s="155">
        <v>26.4</v>
      </c>
      <c r="V278" s="155"/>
      <c r="W278" s="155" t="s">
        <v>162</v>
      </c>
      <c r="X278" s="155" t="s">
        <v>162</v>
      </c>
      <c r="Y278" s="155">
        <v>159.19999999999999</v>
      </c>
      <c r="Z278" s="155">
        <v>173.4</v>
      </c>
      <c r="AA278" s="155">
        <v>15.9</v>
      </c>
      <c r="AB278" s="155">
        <v>21.1</v>
      </c>
      <c r="AC278" s="155">
        <v>23.6</v>
      </c>
      <c r="AD278" s="155">
        <v>29.2</v>
      </c>
    </row>
    <row r="279" spans="1:30" x14ac:dyDescent="0.25">
      <c r="A279" s="97" t="s">
        <v>2324</v>
      </c>
      <c r="B279" s="154">
        <v>6.2919156200463358E-2</v>
      </c>
      <c r="C279" s="154">
        <v>0.59596390684062917</v>
      </c>
      <c r="D279" s="154">
        <v>0.19546396780880382</v>
      </c>
      <c r="E279" s="154">
        <v>0.14565296915010364</v>
      </c>
      <c r="F279" s="154">
        <v>1</v>
      </c>
      <c r="G279" s="144">
        <v>16402</v>
      </c>
      <c r="H279" s="144"/>
      <c r="I279" s="154">
        <v>5.8999999999999997E-2</v>
      </c>
      <c r="J279" s="154">
        <v>6.7000000000000004E-2</v>
      </c>
      <c r="K279" s="154">
        <v>0.58799999999999997</v>
      </c>
      <c r="L279" s="154">
        <v>0.60299999999999998</v>
      </c>
      <c r="M279" s="154">
        <v>0.189</v>
      </c>
      <c r="N279" s="154">
        <v>0.20200000000000001</v>
      </c>
      <c r="O279" s="154">
        <v>0.14000000000000001</v>
      </c>
      <c r="P279" s="154">
        <v>0.151</v>
      </c>
      <c r="R279" s="155" t="s">
        <v>162</v>
      </c>
      <c r="S279" s="155" t="s">
        <v>162</v>
      </c>
      <c r="T279" s="155" t="s">
        <v>162</v>
      </c>
      <c r="U279" s="155" t="s">
        <v>162</v>
      </c>
      <c r="V279" s="155"/>
      <c r="W279" s="155" t="s">
        <v>162</v>
      </c>
      <c r="X279" s="155" t="s">
        <v>162</v>
      </c>
      <c r="Y279" s="155" t="s">
        <v>162</v>
      </c>
      <c r="Z279" s="155" t="s">
        <v>162</v>
      </c>
      <c r="AA279" s="155" t="s">
        <v>162</v>
      </c>
      <c r="AB279" s="155" t="s">
        <v>162</v>
      </c>
      <c r="AC279" s="155" t="s">
        <v>162</v>
      </c>
      <c r="AD279" s="155" t="s">
        <v>162</v>
      </c>
    </row>
    <row r="280" spans="1:30" x14ac:dyDescent="0.25">
      <c r="A280" s="97" t="s">
        <v>2325</v>
      </c>
      <c r="B280" s="154">
        <v>8.2296266559614611E-2</v>
      </c>
      <c r="C280" s="154">
        <v>0.47651545564030512</v>
      </c>
      <c r="D280" s="154">
        <v>0.24889602569249297</v>
      </c>
      <c r="E280" s="154">
        <v>0.19229225210758732</v>
      </c>
      <c r="F280" s="154">
        <v>1</v>
      </c>
      <c r="G280" s="144">
        <v>2491</v>
      </c>
      <c r="H280" s="144"/>
      <c r="I280" s="154">
        <v>7.1999999999999995E-2</v>
      </c>
      <c r="J280" s="154">
        <v>9.4E-2</v>
      </c>
      <c r="K280" s="154">
        <v>0.45700000000000002</v>
      </c>
      <c r="L280" s="154">
        <v>0.496</v>
      </c>
      <c r="M280" s="154">
        <v>0.23200000000000001</v>
      </c>
      <c r="N280" s="154">
        <v>0.26600000000000001</v>
      </c>
      <c r="O280" s="154">
        <v>0.17699999999999999</v>
      </c>
      <c r="P280" s="154">
        <v>0.20799999999999999</v>
      </c>
      <c r="R280" s="155">
        <v>5.8</v>
      </c>
      <c r="S280" s="155">
        <v>32</v>
      </c>
      <c r="T280" s="155">
        <v>16.3</v>
      </c>
      <c r="U280" s="155">
        <v>12.8</v>
      </c>
      <c r="V280" s="155"/>
      <c r="W280" s="155">
        <v>5</v>
      </c>
      <c r="X280" s="155">
        <v>6.6</v>
      </c>
      <c r="Y280" s="155">
        <v>30.2</v>
      </c>
      <c r="Z280" s="155">
        <v>33.799999999999997</v>
      </c>
      <c r="AA280" s="155">
        <v>15</v>
      </c>
      <c r="AB280" s="155">
        <v>17.600000000000001</v>
      </c>
      <c r="AC280" s="155">
        <v>11.6</v>
      </c>
      <c r="AD280" s="155">
        <v>13.9</v>
      </c>
    </row>
    <row r="281" spans="1:30" x14ac:dyDescent="0.25">
      <c r="A281" s="97" t="s">
        <v>2326</v>
      </c>
      <c r="B281" s="154">
        <v>0.26832888097358265</v>
      </c>
      <c r="C281" s="154">
        <v>0.60908281389136243</v>
      </c>
      <c r="D281" s="154">
        <v>3.1463342238052833E-2</v>
      </c>
      <c r="E281" s="154">
        <v>9.1124962897002074E-2</v>
      </c>
      <c r="F281" s="154">
        <v>1</v>
      </c>
      <c r="G281" s="144">
        <v>3369</v>
      </c>
      <c r="H281" s="144"/>
      <c r="I281" s="154">
        <v>0.254</v>
      </c>
      <c r="J281" s="154">
        <v>0.28399999999999997</v>
      </c>
      <c r="K281" s="154">
        <v>0.59199999999999997</v>
      </c>
      <c r="L281" s="154">
        <v>0.625</v>
      </c>
      <c r="M281" s="154">
        <v>2.5999999999999999E-2</v>
      </c>
      <c r="N281" s="154">
        <v>3.7999999999999999E-2</v>
      </c>
      <c r="O281" s="154">
        <v>8.2000000000000003E-2</v>
      </c>
      <c r="P281" s="154">
        <v>0.10100000000000001</v>
      </c>
      <c r="R281" s="155">
        <v>46.6</v>
      </c>
      <c r="S281" s="155">
        <v>95.2</v>
      </c>
      <c r="T281" s="155">
        <v>4.7</v>
      </c>
      <c r="U281" s="155">
        <v>14.2</v>
      </c>
      <c r="V281" s="155"/>
      <c r="W281" s="155">
        <v>43.5</v>
      </c>
      <c r="X281" s="155">
        <v>49.6</v>
      </c>
      <c r="Y281" s="155">
        <v>91.1</v>
      </c>
      <c r="Z281" s="155">
        <v>99.4</v>
      </c>
      <c r="AA281" s="155">
        <v>3.8</v>
      </c>
      <c r="AB281" s="155">
        <v>5.6</v>
      </c>
      <c r="AC281" s="155">
        <v>12.6</v>
      </c>
      <c r="AD281" s="155">
        <v>15.8</v>
      </c>
    </row>
    <row r="282" spans="1:30" x14ac:dyDescent="0.25">
      <c r="A282" s="97" t="s">
        <v>2327</v>
      </c>
      <c r="B282" s="154" t="s">
        <v>162</v>
      </c>
      <c r="C282" s="154">
        <v>0.46020008699434539</v>
      </c>
      <c r="D282" s="154">
        <v>0.38408003479773817</v>
      </c>
      <c r="E282" s="154">
        <v>0.1557198782079165</v>
      </c>
      <c r="F282" s="154">
        <v>1</v>
      </c>
      <c r="G282" s="144">
        <v>2299</v>
      </c>
      <c r="H282" s="144"/>
      <c r="I282" s="154" t="s">
        <v>162</v>
      </c>
      <c r="J282" s="154" t="s">
        <v>162</v>
      </c>
      <c r="K282" s="154">
        <v>0.44</v>
      </c>
      <c r="L282" s="154">
        <v>0.48099999999999998</v>
      </c>
      <c r="M282" s="154">
        <v>0.36399999999999999</v>
      </c>
      <c r="N282" s="154">
        <v>0.40400000000000003</v>
      </c>
      <c r="O282" s="154">
        <v>0.14099999999999999</v>
      </c>
      <c r="P282" s="154">
        <v>0.17100000000000001</v>
      </c>
      <c r="R282" s="155" t="s">
        <v>162</v>
      </c>
      <c r="S282" s="155">
        <v>28.8</v>
      </c>
      <c r="T282" s="155">
        <v>23.4</v>
      </c>
      <c r="U282" s="155">
        <v>9.6</v>
      </c>
      <c r="V282" s="155"/>
      <c r="W282" s="155" t="s">
        <v>162</v>
      </c>
      <c r="X282" s="155" t="s">
        <v>162</v>
      </c>
      <c r="Y282" s="155">
        <v>27</v>
      </c>
      <c r="Z282" s="155">
        <v>30.5</v>
      </c>
      <c r="AA282" s="155">
        <v>21.8</v>
      </c>
      <c r="AB282" s="155">
        <v>24.9</v>
      </c>
      <c r="AC282" s="155">
        <v>8.6</v>
      </c>
      <c r="AD282" s="155">
        <v>10.6</v>
      </c>
    </row>
    <row r="283" spans="1:30" x14ac:dyDescent="0.25">
      <c r="A283" s="97" t="s">
        <v>2328</v>
      </c>
      <c r="B283" s="154" t="s">
        <v>162</v>
      </c>
      <c r="C283" s="154">
        <v>0.7299561228560032</v>
      </c>
      <c r="D283" s="154">
        <v>8.0973274830474673E-2</v>
      </c>
      <c r="E283" s="154">
        <v>0.18907060231352213</v>
      </c>
      <c r="F283" s="154">
        <v>1</v>
      </c>
      <c r="G283" s="144">
        <v>2507</v>
      </c>
      <c r="H283" s="144"/>
      <c r="I283" s="154" t="s">
        <v>162</v>
      </c>
      <c r="J283" s="154" t="s">
        <v>162</v>
      </c>
      <c r="K283" s="154">
        <v>0.71199999999999997</v>
      </c>
      <c r="L283" s="154">
        <v>0.747</v>
      </c>
      <c r="M283" s="154">
        <v>7.0999999999999994E-2</v>
      </c>
      <c r="N283" s="154">
        <v>9.1999999999999998E-2</v>
      </c>
      <c r="O283" s="154">
        <v>0.17399999999999999</v>
      </c>
      <c r="P283" s="154">
        <v>0.20499999999999999</v>
      </c>
      <c r="R283" s="155" t="s">
        <v>162</v>
      </c>
      <c r="S283" s="155">
        <v>112.9</v>
      </c>
      <c r="T283" s="155">
        <v>13.2</v>
      </c>
      <c r="U283" s="155">
        <v>28.8</v>
      </c>
      <c r="V283" s="155"/>
      <c r="W283" s="155" t="s">
        <v>162</v>
      </c>
      <c r="X283" s="155" t="s">
        <v>162</v>
      </c>
      <c r="Y283" s="155">
        <v>107.7</v>
      </c>
      <c r="Z283" s="155">
        <v>118</v>
      </c>
      <c r="AA283" s="155">
        <v>11.4</v>
      </c>
      <c r="AB283" s="155">
        <v>15.1</v>
      </c>
      <c r="AC283" s="155">
        <v>26.2</v>
      </c>
      <c r="AD283" s="155">
        <v>31.4</v>
      </c>
    </row>
    <row r="284" spans="1:30" x14ac:dyDescent="0.25">
      <c r="A284" s="97" t="s">
        <v>2329</v>
      </c>
      <c r="B284" s="154">
        <v>5.7887338086153227E-2</v>
      </c>
      <c r="C284" s="154">
        <v>0.5404157043879908</v>
      </c>
      <c r="D284" s="154">
        <v>0.20890651671854604</v>
      </c>
      <c r="E284" s="154">
        <v>0.19279044080730998</v>
      </c>
      <c r="F284" s="154">
        <v>1</v>
      </c>
      <c r="G284" s="144">
        <v>19918</v>
      </c>
      <c r="H284" s="144"/>
      <c r="I284" s="154">
        <v>5.5E-2</v>
      </c>
      <c r="J284" s="154">
        <v>6.0999999999999999E-2</v>
      </c>
      <c r="K284" s="154">
        <v>0.53300000000000003</v>
      </c>
      <c r="L284" s="154">
        <v>0.54700000000000004</v>
      </c>
      <c r="M284" s="154">
        <v>0.20300000000000001</v>
      </c>
      <c r="N284" s="154">
        <v>0.215</v>
      </c>
      <c r="O284" s="154">
        <v>0.187</v>
      </c>
      <c r="P284" s="154">
        <v>0.19800000000000001</v>
      </c>
      <c r="R284" s="155" t="s">
        <v>162</v>
      </c>
      <c r="S284" s="155" t="s">
        <v>162</v>
      </c>
      <c r="T284" s="155" t="s">
        <v>162</v>
      </c>
      <c r="U284" s="155" t="s">
        <v>162</v>
      </c>
      <c r="V284" s="155"/>
      <c r="W284" s="155" t="s">
        <v>162</v>
      </c>
      <c r="X284" s="155" t="s">
        <v>162</v>
      </c>
      <c r="Y284" s="155" t="s">
        <v>162</v>
      </c>
      <c r="Z284" s="155" t="s">
        <v>162</v>
      </c>
      <c r="AA284" s="155" t="s">
        <v>162</v>
      </c>
      <c r="AB284" s="155" t="s">
        <v>162</v>
      </c>
      <c r="AC284" s="155" t="s">
        <v>162</v>
      </c>
      <c r="AD284" s="155" t="s">
        <v>162</v>
      </c>
    </row>
    <row r="285" spans="1:30" x14ac:dyDescent="0.25">
      <c r="A285" s="97" t="s">
        <v>2330</v>
      </c>
      <c r="B285" s="154">
        <v>6.6012002182214952E-2</v>
      </c>
      <c r="C285" s="154">
        <v>0.50572831423895259</v>
      </c>
      <c r="D285" s="154">
        <v>0.28914348063284234</v>
      </c>
      <c r="E285" s="154">
        <v>0.13911620294599017</v>
      </c>
      <c r="F285" s="154">
        <v>1</v>
      </c>
      <c r="G285" s="144">
        <v>1833</v>
      </c>
      <c r="H285" s="144"/>
      <c r="I285" s="154">
        <v>5.6000000000000001E-2</v>
      </c>
      <c r="J285" s="154">
        <v>7.8E-2</v>
      </c>
      <c r="K285" s="154">
        <v>0.48299999999999998</v>
      </c>
      <c r="L285" s="154">
        <v>0.52900000000000003</v>
      </c>
      <c r="M285" s="154">
        <v>0.26900000000000002</v>
      </c>
      <c r="N285" s="154">
        <v>0.31</v>
      </c>
      <c r="O285" s="154">
        <v>0.124</v>
      </c>
      <c r="P285" s="154">
        <v>0.156</v>
      </c>
      <c r="R285" s="155">
        <v>4.8</v>
      </c>
      <c r="S285" s="155">
        <v>35.4</v>
      </c>
      <c r="T285" s="155">
        <v>20.2</v>
      </c>
      <c r="U285" s="155">
        <v>9.6</v>
      </c>
      <c r="V285" s="155"/>
      <c r="W285" s="155">
        <v>3.9</v>
      </c>
      <c r="X285" s="155">
        <v>5.7</v>
      </c>
      <c r="Y285" s="155">
        <v>33.1</v>
      </c>
      <c r="Z285" s="155">
        <v>37.6</v>
      </c>
      <c r="AA285" s="155">
        <v>18.5</v>
      </c>
      <c r="AB285" s="155">
        <v>21.9</v>
      </c>
      <c r="AC285" s="155">
        <v>8.4</v>
      </c>
      <c r="AD285" s="155">
        <v>10.7</v>
      </c>
    </row>
    <row r="286" spans="1:30" x14ac:dyDescent="0.25">
      <c r="A286" s="97" t="s">
        <v>2331</v>
      </c>
      <c r="B286" s="154">
        <v>0.27711941659070194</v>
      </c>
      <c r="C286" s="154">
        <v>0.62351868732907934</v>
      </c>
      <c r="D286" s="154">
        <v>5.8796718322698269E-2</v>
      </c>
      <c r="E286" s="154">
        <v>4.0565177757520512E-2</v>
      </c>
      <c r="F286" s="154">
        <v>1</v>
      </c>
      <c r="G286" s="144">
        <v>2194</v>
      </c>
      <c r="H286" s="144"/>
      <c r="I286" s="154">
        <v>0.25900000000000001</v>
      </c>
      <c r="J286" s="154">
        <v>0.29599999999999999</v>
      </c>
      <c r="K286" s="154">
        <v>0.60299999999999998</v>
      </c>
      <c r="L286" s="154">
        <v>0.64400000000000002</v>
      </c>
      <c r="M286" s="154">
        <v>0.05</v>
      </c>
      <c r="N286" s="154">
        <v>6.9000000000000006E-2</v>
      </c>
      <c r="O286" s="154">
        <v>3.3000000000000002E-2</v>
      </c>
      <c r="P286" s="154">
        <v>0.05</v>
      </c>
      <c r="R286" s="155">
        <v>45</v>
      </c>
      <c r="S286" s="155">
        <v>90</v>
      </c>
      <c r="T286" s="155">
        <v>8.3000000000000007</v>
      </c>
      <c r="U286" s="155">
        <v>5.9</v>
      </c>
      <c r="V286" s="155"/>
      <c r="W286" s="155">
        <v>41.4</v>
      </c>
      <c r="X286" s="155">
        <v>48.6</v>
      </c>
      <c r="Y286" s="155">
        <v>85.3</v>
      </c>
      <c r="Z286" s="155">
        <v>94.8</v>
      </c>
      <c r="AA286" s="155">
        <v>6.9</v>
      </c>
      <c r="AB286" s="155">
        <v>9.6999999999999993</v>
      </c>
      <c r="AC286" s="155">
        <v>4.7</v>
      </c>
      <c r="AD286" s="155">
        <v>7.2</v>
      </c>
    </row>
    <row r="287" spans="1:30" x14ac:dyDescent="0.25">
      <c r="A287" s="97" t="s">
        <v>2332</v>
      </c>
      <c r="B287" s="154" t="s">
        <v>162</v>
      </c>
      <c r="C287" s="154">
        <v>0.45774647887323944</v>
      </c>
      <c r="D287" s="154">
        <v>0.35563380281690143</v>
      </c>
      <c r="E287" s="154">
        <v>0.18661971830985916</v>
      </c>
      <c r="F287" s="154">
        <v>1</v>
      </c>
      <c r="G287" s="144">
        <v>2272</v>
      </c>
      <c r="H287" s="144"/>
      <c r="I287" s="154" t="s">
        <v>162</v>
      </c>
      <c r="J287" s="154" t="s">
        <v>162</v>
      </c>
      <c r="K287" s="154">
        <v>0.437</v>
      </c>
      <c r="L287" s="154">
        <v>0.47799999999999998</v>
      </c>
      <c r="M287" s="154">
        <v>0.33600000000000002</v>
      </c>
      <c r="N287" s="154">
        <v>0.376</v>
      </c>
      <c r="O287" s="154">
        <v>0.17100000000000001</v>
      </c>
      <c r="P287" s="154">
        <v>0.20300000000000001</v>
      </c>
      <c r="R287" s="155" t="s">
        <v>162</v>
      </c>
      <c r="S287" s="155">
        <v>40.200000000000003</v>
      </c>
      <c r="T287" s="155">
        <v>31.2</v>
      </c>
      <c r="U287" s="155">
        <v>16.3</v>
      </c>
      <c r="V287" s="155"/>
      <c r="W287" s="155" t="s">
        <v>162</v>
      </c>
      <c r="X287" s="155" t="s">
        <v>162</v>
      </c>
      <c r="Y287" s="155">
        <v>37.799999999999997</v>
      </c>
      <c r="Z287" s="155">
        <v>42.6</v>
      </c>
      <c r="AA287" s="155">
        <v>29.1</v>
      </c>
      <c r="AB287" s="155">
        <v>33.4</v>
      </c>
      <c r="AC287" s="155">
        <v>14.7</v>
      </c>
      <c r="AD287" s="155">
        <v>17.8</v>
      </c>
    </row>
    <row r="288" spans="1:30" x14ac:dyDescent="0.25">
      <c r="A288" s="97" t="s">
        <v>2333</v>
      </c>
      <c r="B288" s="154" t="s">
        <v>162</v>
      </c>
      <c r="C288" s="154">
        <v>0.78604651162790695</v>
      </c>
      <c r="D288" s="154">
        <v>8.6046511627906982E-2</v>
      </c>
      <c r="E288" s="154">
        <v>0.12790697674418605</v>
      </c>
      <c r="F288" s="154">
        <v>1</v>
      </c>
      <c r="G288" s="144">
        <v>2150</v>
      </c>
      <c r="H288" s="144"/>
      <c r="I288" s="154" t="s">
        <v>162</v>
      </c>
      <c r="J288" s="154" t="s">
        <v>162</v>
      </c>
      <c r="K288" s="154">
        <v>0.76800000000000002</v>
      </c>
      <c r="L288" s="154">
        <v>0.80300000000000005</v>
      </c>
      <c r="M288" s="154">
        <v>7.4999999999999997E-2</v>
      </c>
      <c r="N288" s="154">
        <v>9.9000000000000005E-2</v>
      </c>
      <c r="O288" s="154">
        <v>0.114</v>
      </c>
      <c r="P288" s="154">
        <v>0.14299999999999999</v>
      </c>
      <c r="R288" s="155" t="s">
        <v>162</v>
      </c>
      <c r="S288" s="155">
        <v>146.6</v>
      </c>
      <c r="T288" s="155">
        <v>17.399999999999999</v>
      </c>
      <c r="U288" s="155">
        <v>24.2</v>
      </c>
      <c r="V288" s="155"/>
      <c r="W288" s="155" t="s">
        <v>162</v>
      </c>
      <c r="X288" s="155" t="s">
        <v>162</v>
      </c>
      <c r="Y288" s="155">
        <v>139.6</v>
      </c>
      <c r="Z288" s="155">
        <v>153.6</v>
      </c>
      <c r="AA288" s="155">
        <v>14.9</v>
      </c>
      <c r="AB288" s="155">
        <v>19.899999999999999</v>
      </c>
      <c r="AC288" s="155">
        <v>21.3</v>
      </c>
      <c r="AD288" s="155">
        <v>27.1</v>
      </c>
    </row>
    <row r="289" spans="1:30" x14ac:dyDescent="0.25">
      <c r="A289" s="97" t="s">
        <v>2334</v>
      </c>
      <c r="B289" s="154">
        <v>5.0092409661589447E-2</v>
      </c>
      <c r="C289" s="154">
        <v>0.56006628003313996</v>
      </c>
      <c r="D289" s="154">
        <v>0.23809827289529029</v>
      </c>
      <c r="E289" s="154">
        <v>0.15174303740998024</v>
      </c>
      <c r="F289" s="154">
        <v>1</v>
      </c>
      <c r="G289" s="144">
        <v>15691</v>
      </c>
      <c r="H289" s="144"/>
      <c r="I289" s="154">
        <v>4.7E-2</v>
      </c>
      <c r="J289" s="154">
        <v>5.3999999999999999E-2</v>
      </c>
      <c r="K289" s="154">
        <v>0.55200000000000005</v>
      </c>
      <c r="L289" s="154">
        <v>0.56799999999999995</v>
      </c>
      <c r="M289" s="154">
        <v>0.23100000000000001</v>
      </c>
      <c r="N289" s="154">
        <v>0.245</v>
      </c>
      <c r="O289" s="154">
        <v>0.14599999999999999</v>
      </c>
      <c r="P289" s="154">
        <v>0.157</v>
      </c>
      <c r="R289" s="155" t="s">
        <v>162</v>
      </c>
      <c r="S289" s="155" t="s">
        <v>162</v>
      </c>
      <c r="T289" s="155" t="s">
        <v>162</v>
      </c>
      <c r="U289" s="155" t="s">
        <v>162</v>
      </c>
      <c r="V289" s="155"/>
      <c r="W289" s="155" t="s">
        <v>162</v>
      </c>
      <c r="X289" s="155" t="s">
        <v>162</v>
      </c>
      <c r="Y289" s="155" t="s">
        <v>162</v>
      </c>
      <c r="Z289" s="155" t="s">
        <v>162</v>
      </c>
      <c r="AA289" s="155" t="s">
        <v>162</v>
      </c>
      <c r="AB289" s="155" t="s">
        <v>162</v>
      </c>
      <c r="AC289" s="155" t="s">
        <v>162</v>
      </c>
      <c r="AD289" s="155" t="s">
        <v>162</v>
      </c>
    </row>
    <row r="290" spans="1:30" x14ac:dyDescent="0.25">
      <c r="A290" s="97" t="s">
        <v>2335</v>
      </c>
      <c r="B290" s="154">
        <v>6.3018242122719739E-2</v>
      </c>
      <c r="C290" s="154">
        <v>0.52183526810392478</v>
      </c>
      <c r="D290" s="154">
        <v>0.29187396351575456</v>
      </c>
      <c r="E290" s="154">
        <v>0.12327252625760088</v>
      </c>
      <c r="F290" s="154">
        <v>1</v>
      </c>
      <c r="G290" s="144">
        <v>1809</v>
      </c>
      <c r="H290" s="144"/>
      <c r="I290" s="154">
        <v>5.2999999999999999E-2</v>
      </c>
      <c r="J290" s="154">
        <v>7.4999999999999997E-2</v>
      </c>
      <c r="K290" s="154">
        <v>0.499</v>
      </c>
      <c r="L290" s="154">
        <v>0.54500000000000004</v>
      </c>
      <c r="M290" s="154">
        <v>0.27100000000000002</v>
      </c>
      <c r="N290" s="154">
        <v>0.313</v>
      </c>
      <c r="O290" s="154">
        <v>0.109</v>
      </c>
      <c r="P290" s="154">
        <v>0.13900000000000001</v>
      </c>
      <c r="R290" s="155">
        <v>4.3</v>
      </c>
      <c r="S290" s="155">
        <v>36.1</v>
      </c>
      <c r="T290" s="155">
        <v>20.3</v>
      </c>
      <c r="U290" s="155">
        <v>8.4</v>
      </c>
      <c r="V290" s="155"/>
      <c r="W290" s="155">
        <v>3.5</v>
      </c>
      <c r="X290" s="155">
        <v>5.0999999999999996</v>
      </c>
      <c r="Y290" s="155">
        <v>33.799999999999997</v>
      </c>
      <c r="Z290" s="155">
        <v>38.4</v>
      </c>
      <c r="AA290" s="155">
        <v>18.600000000000001</v>
      </c>
      <c r="AB290" s="155">
        <v>22.1</v>
      </c>
      <c r="AC290" s="155">
        <v>7.3</v>
      </c>
      <c r="AD290" s="155">
        <v>9.5</v>
      </c>
    </row>
    <row r="291" spans="1:30" x14ac:dyDescent="0.25">
      <c r="A291" s="97" t="s">
        <v>2336</v>
      </c>
      <c r="B291" s="154">
        <v>0.29318681318681317</v>
      </c>
      <c r="C291" s="154">
        <v>0.59604395604395599</v>
      </c>
      <c r="D291" s="154">
        <v>5.2307692307692305E-2</v>
      </c>
      <c r="E291" s="154">
        <v>5.8461538461538461E-2</v>
      </c>
      <c r="F291" s="154">
        <v>0.99999999999999989</v>
      </c>
      <c r="G291" s="144">
        <v>2275</v>
      </c>
      <c r="H291" s="144"/>
      <c r="I291" s="154">
        <v>0.27500000000000002</v>
      </c>
      <c r="J291" s="154">
        <v>0.312</v>
      </c>
      <c r="K291" s="154">
        <v>0.57599999999999996</v>
      </c>
      <c r="L291" s="154">
        <v>0.61599999999999999</v>
      </c>
      <c r="M291" s="154">
        <v>4.3999999999999997E-2</v>
      </c>
      <c r="N291" s="154">
        <v>6.2E-2</v>
      </c>
      <c r="O291" s="154">
        <v>0.05</v>
      </c>
      <c r="P291" s="154">
        <v>6.9000000000000006E-2</v>
      </c>
      <c r="R291" s="155">
        <v>46.7</v>
      </c>
      <c r="S291" s="155">
        <v>93</v>
      </c>
      <c r="T291" s="155">
        <v>8</v>
      </c>
      <c r="U291" s="155">
        <v>9.1</v>
      </c>
      <c r="V291" s="155"/>
      <c r="W291" s="155">
        <v>43.2</v>
      </c>
      <c r="X291" s="155">
        <v>50.2</v>
      </c>
      <c r="Y291" s="155">
        <v>88.1</v>
      </c>
      <c r="Z291" s="155">
        <v>98</v>
      </c>
      <c r="AA291" s="155">
        <v>6.6</v>
      </c>
      <c r="AB291" s="155">
        <v>9.4</v>
      </c>
      <c r="AC291" s="155">
        <v>7.6</v>
      </c>
      <c r="AD291" s="155">
        <v>10.7</v>
      </c>
    </row>
    <row r="292" spans="1:30" x14ac:dyDescent="0.25">
      <c r="A292" s="97" t="s">
        <v>2337</v>
      </c>
      <c r="B292" s="154" t="s">
        <v>162</v>
      </c>
      <c r="C292" s="154">
        <v>0.494567579313342</v>
      </c>
      <c r="D292" s="154">
        <v>0.36288570186875274</v>
      </c>
      <c r="E292" s="154">
        <v>0.14254671881790526</v>
      </c>
      <c r="F292" s="154">
        <v>1</v>
      </c>
      <c r="G292" s="144">
        <v>2301</v>
      </c>
      <c r="H292" s="144"/>
      <c r="I292" s="154" t="s">
        <v>162</v>
      </c>
      <c r="J292" s="154" t="s">
        <v>162</v>
      </c>
      <c r="K292" s="154">
        <v>0.47399999999999998</v>
      </c>
      <c r="L292" s="154">
        <v>0.51500000000000001</v>
      </c>
      <c r="M292" s="154">
        <v>0.34300000000000003</v>
      </c>
      <c r="N292" s="154">
        <v>0.38300000000000001</v>
      </c>
      <c r="O292" s="154">
        <v>0.129</v>
      </c>
      <c r="P292" s="154">
        <v>0.157</v>
      </c>
      <c r="R292" s="155" t="s">
        <v>162</v>
      </c>
      <c r="S292" s="155">
        <v>43.5</v>
      </c>
      <c r="T292" s="155">
        <v>32.299999999999997</v>
      </c>
      <c r="U292" s="155">
        <v>12.6</v>
      </c>
      <c r="V292" s="155"/>
      <c r="W292" s="155" t="s">
        <v>162</v>
      </c>
      <c r="X292" s="155" t="s">
        <v>162</v>
      </c>
      <c r="Y292" s="155">
        <v>41</v>
      </c>
      <c r="Z292" s="155">
        <v>46.1</v>
      </c>
      <c r="AA292" s="155">
        <v>30.1</v>
      </c>
      <c r="AB292" s="155">
        <v>34.5</v>
      </c>
      <c r="AC292" s="155">
        <v>11.2</v>
      </c>
      <c r="AD292" s="155">
        <v>13.9</v>
      </c>
    </row>
    <row r="293" spans="1:30" x14ac:dyDescent="0.25">
      <c r="A293" s="97" t="s">
        <v>2338</v>
      </c>
      <c r="B293" s="154" t="s">
        <v>162</v>
      </c>
      <c r="C293" s="154">
        <v>0.7115971515768057</v>
      </c>
      <c r="D293" s="154">
        <v>0.10681586978636826</v>
      </c>
      <c r="E293" s="154">
        <v>0.18158697863682605</v>
      </c>
      <c r="F293" s="154">
        <v>1</v>
      </c>
      <c r="G293" s="144">
        <v>1966</v>
      </c>
      <c r="H293" s="144"/>
      <c r="I293" s="154" t="s">
        <v>162</v>
      </c>
      <c r="J293" s="154" t="s">
        <v>162</v>
      </c>
      <c r="K293" s="154">
        <v>0.69099999999999995</v>
      </c>
      <c r="L293" s="154">
        <v>0.73099999999999998</v>
      </c>
      <c r="M293" s="154">
        <v>9.4E-2</v>
      </c>
      <c r="N293" s="154">
        <v>0.121</v>
      </c>
      <c r="O293" s="154">
        <v>0.16500000000000001</v>
      </c>
      <c r="P293" s="154">
        <v>0.19900000000000001</v>
      </c>
      <c r="R293" s="155" t="s">
        <v>162</v>
      </c>
      <c r="S293" s="155">
        <v>116.7</v>
      </c>
      <c r="T293" s="155">
        <v>20</v>
      </c>
      <c r="U293" s="155">
        <v>29.8</v>
      </c>
      <c r="V293" s="155"/>
      <c r="W293" s="155" t="s">
        <v>162</v>
      </c>
      <c r="X293" s="155" t="s">
        <v>162</v>
      </c>
      <c r="Y293" s="155">
        <v>110.6</v>
      </c>
      <c r="Z293" s="155">
        <v>122.8</v>
      </c>
      <c r="AA293" s="155">
        <v>17.3</v>
      </c>
      <c r="AB293" s="155">
        <v>22.7</v>
      </c>
      <c r="AC293" s="155">
        <v>26.7</v>
      </c>
      <c r="AD293" s="155">
        <v>32.9</v>
      </c>
    </row>
    <row r="294" spans="1:30" x14ac:dyDescent="0.25">
      <c r="A294" s="97" t="s">
        <v>2339</v>
      </c>
      <c r="B294" s="154">
        <v>5.4142792763793211E-2</v>
      </c>
      <c r="C294" s="154">
        <v>0.56009785617717123</v>
      </c>
      <c r="D294" s="154">
        <v>0.2353698577222687</v>
      </c>
      <c r="E294" s="154">
        <v>0.15038949333676688</v>
      </c>
      <c r="F294" s="154">
        <v>1</v>
      </c>
      <c r="G294" s="144">
        <v>15533</v>
      </c>
      <c r="H294" s="144"/>
      <c r="I294" s="154">
        <v>5.0999999999999997E-2</v>
      </c>
      <c r="J294" s="154">
        <v>5.8000000000000003E-2</v>
      </c>
      <c r="K294" s="154">
        <v>0.55200000000000005</v>
      </c>
      <c r="L294" s="154">
        <v>0.56799999999999995</v>
      </c>
      <c r="M294" s="154">
        <v>0.22900000000000001</v>
      </c>
      <c r="N294" s="154">
        <v>0.24199999999999999</v>
      </c>
      <c r="O294" s="154">
        <v>0.14499999999999999</v>
      </c>
      <c r="P294" s="154">
        <v>0.156</v>
      </c>
      <c r="R294" s="155" t="s">
        <v>162</v>
      </c>
      <c r="S294" s="155" t="s">
        <v>162</v>
      </c>
      <c r="T294" s="155" t="s">
        <v>162</v>
      </c>
      <c r="U294" s="155" t="s">
        <v>162</v>
      </c>
      <c r="V294" s="155"/>
      <c r="W294" s="155" t="s">
        <v>162</v>
      </c>
      <c r="X294" s="155" t="s">
        <v>162</v>
      </c>
      <c r="Y294" s="155" t="s">
        <v>162</v>
      </c>
      <c r="Z294" s="155" t="s">
        <v>162</v>
      </c>
      <c r="AA294" s="155" t="s">
        <v>162</v>
      </c>
      <c r="AB294" s="155" t="s">
        <v>162</v>
      </c>
      <c r="AC294" s="155" t="s">
        <v>162</v>
      </c>
      <c r="AD294" s="155" t="s">
        <v>162</v>
      </c>
    </row>
    <row r="295" spans="1:30" x14ac:dyDescent="0.25">
      <c r="A295" s="97" t="s">
        <v>2340</v>
      </c>
      <c r="B295" s="154">
        <v>6.8627450980392163E-2</v>
      </c>
      <c r="C295" s="154">
        <v>0.47916666666666669</v>
      </c>
      <c r="D295" s="154">
        <v>0.24264705882352941</v>
      </c>
      <c r="E295" s="154">
        <v>0.20955882352941177</v>
      </c>
      <c r="F295" s="154">
        <v>1</v>
      </c>
      <c r="G295" s="144">
        <v>816</v>
      </c>
      <c r="H295" s="144"/>
      <c r="I295" s="154">
        <v>5.2999999999999999E-2</v>
      </c>
      <c r="J295" s="154">
        <v>8.7999999999999995E-2</v>
      </c>
      <c r="K295" s="154">
        <v>0.44500000000000001</v>
      </c>
      <c r="L295" s="154">
        <v>0.51300000000000001</v>
      </c>
      <c r="M295" s="154">
        <v>0.214</v>
      </c>
      <c r="N295" s="154">
        <v>0.27300000000000002</v>
      </c>
      <c r="O295" s="154">
        <v>0.183</v>
      </c>
      <c r="P295" s="154">
        <v>0.23899999999999999</v>
      </c>
      <c r="R295" s="155">
        <v>5</v>
      </c>
      <c r="S295" s="155">
        <v>33.799999999999997</v>
      </c>
      <c r="T295" s="155">
        <v>16.600000000000001</v>
      </c>
      <c r="U295" s="155">
        <v>14.7</v>
      </c>
      <c r="V295" s="155"/>
      <c r="W295" s="155">
        <v>3.7</v>
      </c>
      <c r="X295" s="155">
        <v>6.3</v>
      </c>
      <c r="Y295" s="155">
        <v>30.5</v>
      </c>
      <c r="Z295" s="155">
        <v>37.200000000000003</v>
      </c>
      <c r="AA295" s="155">
        <v>14.3</v>
      </c>
      <c r="AB295" s="155">
        <v>18.899999999999999</v>
      </c>
      <c r="AC295" s="155">
        <v>12.5</v>
      </c>
      <c r="AD295" s="155">
        <v>16.899999999999999</v>
      </c>
    </row>
    <row r="296" spans="1:30" x14ac:dyDescent="0.25">
      <c r="A296" s="97" t="s">
        <v>2341</v>
      </c>
      <c r="B296" s="154">
        <v>0.29257641921397382</v>
      </c>
      <c r="C296" s="154">
        <v>0.58078602620087338</v>
      </c>
      <c r="D296" s="154">
        <v>5.3493449781659388E-2</v>
      </c>
      <c r="E296" s="154">
        <v>7.3144104803493454E-2</v>
      </c>
      <c r="F296" s="154">
        <v>1</v>
      </c>
      <c r="G296" s="144">
        <v>916</v>
      </c>
      <c r="H296" s="144"/>
      <c r="I296" s="154">
        <v>0.26400000000000001</v>
      </c>
      <c r="J296" s="154">
        <v>0.32300000000000001</v>
      </c>
      <c r="K296" s="154">
        <v>0.54900000000000004</v>
      </c>
      <c r="L296" s="154">
        <v>0.61199999999999999</v>
      </c>
      <c r="M296" s="154">
        <v>4.1000000000000002E-2</v>
      </c>
      <c r="N296" s="154">
        <v>7.0000000000000007E-2</v>
      </c>
      <c r="O296" s="154">
        <v>5.8000000000000003E-2</v>
      </c>
      <c r="P296" s="154">
        <v>9.1999999999999998E-2</v>
      </c>
      <c r="R296" s="155">
        <v>47.1</v>
      </c>
      <c r="S296" s="155">
        <v>87.2</v>
      </c>
      <c r="T296" s="155">
        <v>7.1</v>
      </c>
      <c r="U296" s="155">
        <v>10.5</v>
      </c>
      <c r="V296" s="155"/>
      <c r="W296" s="155">
        <v>41.5</v>
      </c>
      <c r="X296" s="155">
        <v>52.7</v>
      </c>
      <c r="Y296" s="155">
        <v>79.8</v>
      </c>
      <c r="Z296" s="155">
        <v>94.6</v>
      </c>
      <c r="AA296" s="155">
        <v>5.0999999999999996</v>
      </c>
      <c r="AB296" s="155">
        <v>9.1</v>
      </c>
      <c r="AC296" s="155">
        <v>8</v>
      </c>
      <c r="AD296" s="155">
        <v>13</v>
      </c>
    </row>
    <row r="297" spans="1:30" x14ac:dyDescent="0.25">
      <c r="A297" s="97" t="s">
        <v>2342</v>
      </c>
      <c r="B297" s="154" t="s">
        <v>162</v>
      </c>
      <c r="C297" s="154">
        <v>0.3778894472361809</v>
      </c>
      <c r="D297" s="154">
        <v>0.41306532663316581</v>
      </c>
      <c r="E297" s="154">
        <v>0.20904522613065327</v>
      </c>
      <c r="F297" s="154">
        <v>1</v>
      </c>
      <c r="G297" s="144">
        <v>995</v>
      </c>
      <c r="H297" s="144"/>
      <c r="I297" s="154" t="s">
        <v>162</v>
      </c>
      <c r="J297" s="154" t="s">
        <v>162</v>
      </c>
      <c r="K297" s="154">
        <v>0.34799999999999998</v>
      </c>
      <c r="L297" s="154">
        <v>0.40799999999999997</v>
      </c>
      <c r="M297" s="154">
        <v>0.38300000000000001</v>
      </c>
      <c r="N297" s="154">
        <v>0.44400000000000001</v>
      </c>
      <c r="O297" s="154">
        <v>0.185</v>
      </c>
      <c r="P297" s="154">
        <v>0.23499999999999999</v>
      </c>
      <c r="R297" s="155" t="s">
        <v>162</v>
      </c>
      <c r="S297" s="155">
        <v>32.9</v>
      </c>
      <c r="T297" s="155">
        <v>34.5</v>
      </c>
      <c r="U297" s="155">
        <v>18</v>
      </c>
      <c r="V297" s="155"/>
      <c r="W297" s="155" t="s">
        <v>162</v>
      </c>
      <c r="X297" s="155" t="s">
        <v>162</v>
      </c>
      <c r="Y297" s="155">
        <v>29.6</v>
      </c>
      <c r="Z297" s="155">
        <v>36.299999999999997</v>
      </c>
      <c r="AA297" s="155">
        <v>31.2</v>
      </c>
      <c r="AB297" s="155">
        <v>37.9</v>
      </c>
      <c r="AC297" s="155">
        <v>15.5</v>
      </c>
      <c r="AD297" s="155">
        <v>20.399999999999999</v>
      </c>
    </row>
    <row r="298" spans="1:30" x14ac:dyDescent="0.25">
      <c r="A298" s="97" t="s">
        <v>2343</v>
      </c>
      <c r="B298" s="154" t="s">
        <v>162</v>
      </c>
      <c r="C298" s="154">
        <v>0.76915799432355725</v>
      </c>
      <c r="D298" s="154">
        <v>0.11163670766319773</v>
      </c>
      <c r="E298" s="154">
        <v>0.11920529801324503</v>
      </c>
      <c r="F298" s="154">
        <v>1</v>
      </c>
      <c r="G298" s="144">
        <v>1057</v>
      </c>
      <c r="H298" s="144"/>
      <c r="I298" s="154" t="s">
        <v>162</v>
      </c>
      <c r="J298" s="154" t="s">
        <v>162</v>
      </c>
      <c r="K298" s="154">
        <v>0.74299999999999999</v>
      </c>
      <c r="L298" s="154">
        <v>0.79400000000000004</v>
      </c>
      <c r="M298" s="154">
        <v>9.4E-2</v>
      </c>
      <c r="N298" s="154">
        <v>0.13200000000000001</v>
      </c>
      <c r="O298" s="154">
        <v>0.10100000000000001</v>
      </c>
      <c r="P298" s="154">
        <v>0.14000000000000001</v>
      </c>
      <c r="R298" s="155" t="s">
        <v>162</v>
      </c>
      <c r="S298" s="155">
        <v>159.4</v>
      </c>
      <c r="T298" s="155">
        <v>24.3</v>
      </c>
      <c r="U298" s="155">
        <v>25</v>
      </c>
      <c r="V298" s="155"/>
      <c r="W298" s="155" t="s">
        <v>162</v>
      </c>
      <c r="X298" s="155" t="s">
        <v>162</v>
      </c>
      <c r="Y298" s="155">
        <v>148.4</v>
      </c>
      <c r="Z298" s="155">
        <v>170.3</v>
      </c>
      <c r="AA298" s="155">
        <v>19.899999999999999</v>
      </c>
      <c r="AB298" s="155">
        <v>28.7</v>
      </c>
      <c r="AC298" s="155">
        <v>20.6</v>
      </c>
      <c r="AD298" s="155">
        <v>29.4</v>
      </c>
    </row>
    <row r="299" spans="1:30" x14ac:dyDescent="0.25">
      <c r="A299" s="97" t="s">
        <v>2344</v>
      </c>
      <c r="B299" s="154">
        <v>4.7680045545118135E-2</v>
      </c>
      <c r="C299" s="154">
        <v>0.52761172786791921</v>
      </c>
      <c r="D299" s="154">
        <v>0.24352405351551382</v>
      </c>
      <c r="E299" s="154">
        <v>0.18118417307144891</v>
      </c>
      <c r="F299" s="154">
        <v>1.0000000000000002</v>
      </c>
      <c r="G299" s="144">
        <v>7026</v>
      </c>
      <c r="H299" s="144"/>
      <c r="I299" s="154">
        <v>4.2999999999999997E-2</v>
      </c>
      <c r="J299" s="154">
        <v>5.2999999999999999E-2</v>
      </c>
      <c r="K299" s="154">
        <v>0.51600000000000001</v>
      </c>
      <c r="L299" s="154">
        <v>0.53900000000000003</v>
      </c>
      <c r="M299" s="154">
        <v>0.23400000000000001</v>
      </c>
      <c r="N299" s="154">
        <v>0.254</v>
      </c>
      <c r="O299" s="154">
        <v>0.17199999999999999</v>
      </c>
      <c r="P299" s="154">
        <v>0.19</v>
      </c>
      <c r="R299" s="155" t="s">
        <v>162</v>
      </c>
      <c r="S299" s="155" t="s">
        <v>162</v>
      </c>
      <c r="T299" s="155" t="s">
        <v>162</v>
      </c>
      <c r="U299" s="155" t="s">
        <v>162</v>
      </c>
      <c r="V299" s="155"/>
      <c r="W299" s="155" t="s">
        <v>162</v>
      </c>
      <c r="X299" s="155" t="s">
        <v>162</v>
      </c>
      <c r="Y299" s="155" t="s">
        <v>162</v>
      </c>
      <c r="Z299" s="155" t="s">
        <v>162</v>
      </c>
      <c r="AA299" s="155" t="s">
        <v>162</v>
      </c>
      <c r="AB299" s="155" t="s">
        <v>162</v>
      </c>
      <c r="AC299" s="155" t="s">
        <v>162</v>
      </c>
      <c r="AD299" s="155" t="s">
        <v>162</v>
      </c>
    </row>
    <row r="300" spans="1:30" x14ac:dyDescent="0.25">
      <c r="A300" s="97" t="s">
        <v>2345</v>
      </c>
      <c r="B300" s="154">
        <v>5.3496616177892364E-2</v>
      </c>
      <c r="C300" s="154">
        <v>0.57428295198195289</v>
      </c>
      <c r="D300" s="154">
        <v>0.25974863035771834</v>
      </c>
      <c r="E300" s="154">
        <v>0.11247180148243635</v>
      </c>
      <c r="F300" s="154">
        <v>1</v>
      </c>
      <c r="G300" s="144">
        <v>3103</v>
      </c>
      <c r="H300" s="144"/>
      <c r="I300" s="154">
        <v>4.5999999999999999E-2</v>
      </c>
      <c r="J300" s="154">
        <v>6.2E-2</v>
      </c>
      <c r="K300" s="154">
        <v>0.55700000000000005</v>
      </c>
      <c r="L300" s="154">
        <v>0.59199999999999997</v>
      </c>
      <c r="M300" s="154">
        <v>0.245</v>
      </c>
      <c r="N300" s="154">
        <v>0.27500000000000002</v>
      </c>
      <c r="O300" s="154">
        <v>0.10199999999999999</v>
      </c>
      <c r="P300" s="154">
        <v>0.124</v>
      </c>
      <c r="R300" s="155">
        <v>4.2</v>
      </c>
      <c r="S300" s="155">
        <v>42.4</v>
      </c>
      <c r="T300" s="155">
        <v>18.7</v>
      </c>
      <c r="U300" s="155">
        <v>8.1999999999999993</v>
      </c>
      <c r="V300" s="155"/>
      <c r="W300" s="155">
        <v>3.6</v>
      </c>
      <c r="X300" s="155">
        <v>4.8</v>
      </c>
      <c r="Y300" s="155">
        <v>40.5</v>
      </c>
      <c r="Z300" s="155">
        <v>44.4</v>
      </c>
      <c r="AA300" s="155">
        <v>17.399999999999999</v>
      </c>
      <c r="AB300" s="155">
        <v>20</v>
      </c>
      <c r="AC300" s="155">
        <v>7.3</v>
      </c>
      <c r="AD300" s="155">
        <v>9.1</v>
      </c>
    </row>
    <row r="301" spans="1:30" x14ac:dyDescent="0.25">
      <c r="A301" s="97" t="s">
        <v>2346</v>
      </c>
      <c r="B301" s="154">
        <v>0.26895991332611052</v>
      </c>
      <c r="C301" s="154">
        <v>0.63651137594799567</v>
      </c>
      <c r="D301" s="154">
        <v>4.3066088840736726E-2</v>
      </c>
      <c r="E301" s="154">
        <v>5.1462621885157094E-2</v>
      </c>
      <c r="F301" s="154">
        <v>0.99999999999999989</v>
      </c>
      <c r="G301" s="144">
        <v>3692</v>
      </c>
      <c r="H301" s="144"/>
      <c r="I301" s="154">
        <v>0.255</v>
      </c>
      <c r="J301" s="154">
        <v>0.28299999999999997</v>
      </c>
      <c r="K301" s="154">
        <v>0.621</v>
      </c>
      <c r="L301" s="154">
        <v>0.65200000000000002</v>
      </c>
      <c r="M301" s="154">
        <v>3.6999999999999998E-2</v>
      </c>
      <c r="N301" s="154">
        <v>0.05</v>
      </c>
      <c r="O301" s="154">
        <v>4.4999999999999998E-2</v>
      </c>
      <c r="P301" s="154">
        <v>5.8999999999999997E-2</v>
      </c>
      <c r="R301" s="155">
        <v>46.8</v>
      </c>
      <c r="S301" s="155">
        <v>97.1</v>
      </c>
      <c r="T301" s="155">
        <v>6.2</v>
      </c>
      <c r="U301" s="155">
        <v>7.9</v>
      </c>
      <c r="V301" s="155"/>
      <c r="W301" s="155">
        <v>43.9</v>
      </c>
      <c r="X301" s="155">
        <v>49.7</v>
      </c>
      <c r="Y301" s="155">
        <v>93.2</v>
      </c>
      <c r="Z301" s="155">
        <v>101</v>
      </c>
      <c r="AA301" s="155">
        <v>5.2</v>
      </c>
      <c r="AB301" s="155">
        <v>7.1</v>
      </c>
      <c r="AC301" s="155">
        <v>6.8</v>
      </c>
      <c r="AD301" s="155">
        <v>9</v>
      </c>
    </row>
    <row r="302" spans="1:30" x14ac:dyDescent="0.25">
      <c r="A302" s="97" t="s">
        <v>2347</v>
      </c>
      <c r="B302" s="154" t="s">
        <v>162</v>
      </c>
      <c r="C302" s="154">
        <v>0.45200984413453649</v>
      </c>
      <c r="D302" s="154">
        <v>0.35767022149302707</v>
      </c>
      <c r="E302" s="154">
        <v>0.19031993437243641</v>
      </c>
      <c r="F302" s="154">
        <v>1</v>
      </c>
      <c r="G302" s="144">
        <v>3657</v>
      </c>
      <c r="H302" s="144"/>
      <c r="I302" s="154" t="s">
        <v>162</v>
      </c>
      <c r="J302" s="154" t="s">
        <v>162</v>
      </c>
      <c r="K302" s="154">
        <v>0.436</v>
      </c>
      <c r="L302" s="154">
        <v>0.46800000000000003</v>
      </c>
      <c r="M302" s="154">
        <v>0.34200000000000003</v>
      </c>
      <c r="N302" s="154">
        <v>0.373</v>
      </c>
      <c r="O302" s="154">
        <v>0.17799999999999999</v>
      </c>
      <c r="P302" s="154">
        <v>0.20300000000000001</v>
      </c>
      <c r="R302" s="155" t="s">
        <v>162</v>
      </c>
      <c r="S302" s="155">
        <v>40.1</v>
      </c>
      <c r="T302" s="155">
        <v>31.2</v>
      </c>
      <c r="U302" s="155">
        <v>16.8</v>
      </c>
      <c r="V302" s="155"/>
      <c r="W302" s="155" t="s">
        <v>162</v>
      </c>
      <c r="X302" s="155" t="s">
        <v>162</v>
      </c>
      <c r="Y302" s="155">
        <v>38.200000000000003</v>
      </c>
      <c r="Z302" s="155">
        <v>42.1</v>
      </c>
      <c r="AA302" s="155">
        <v>29.5</v>
      </c>
      <c r="AB302" s="155">
        <v>32.9</v>
      </c>
      <c r="AC302" s="155">
        <v>15.6</v>
      </c>
      <c r="AD302" s="155">
        <v>18.100000000000001</v>
      </c>
    </row>
    <row r="303" spans="1:30" x14ac:dyDescent="0.25">
      <c r="A303" s="97" t="s">
        <v>2348</v>
      </c>
      <c r="B303" s="154" t="s">
        <v>162</v>
      </c>
      <c r="C303" s="154">
        <v>0.76616915422885568</v>
      </c>
      <c r="D303" s="154">
        <v>7.5797483172373434E-2</v>
      </c>
      <c r="E303" s="154">
        <v>0.15803336259877085</v>
      </c>
      <c r="F303" s="154">
        <v>1</v>
      </c>
      <c r="G303" s="144">
        <v>3417</v>
      </c>
      <c r="H303" s="144"/>
      <c r="I303" s="154" t="s">
        <v>162</v>
      </c>
      <c r="J303" s="154" t="s">
        <v>162</v>
      </c>
      <c r="K303" s="154">
        <v>0.752</v>
      </c>
      <c r="L303" s="154">
        <v>0.78</v>
      </c>
      <c r="M303" s="154">
        <v>6.7000000000000004E-2</v>
      </c>
      <c r="N303" s="154">
        <v>8.5000000000000006E-2</v>
      </c>
      <c r="O303" s="154">
        <v>0.14599999999999999</v>
      </c>
      <c r="P303" s="154">
        <v>0.17100000000000001</v>
      </c>
      <c r="R303" s="155" t="s">
        <v>162</v>
      </c>
      <c r="S303" s="155">
        <v>141.4</v>
      </c>
      <c r="T303" s="155">
        <v>15.1</v>
      </c>
      <c r="U303" s="155">
        <v>29.4</v>
      </c>
      <c r="V303" s="155"/>
      <c r="W303" s="155" t="s">
        <v>162</v>
      </c>
      <c r="X303" s="155" t="s">
        <v>162</v>
      </c>
      <c r="Y303" s="155">
        <v>136</v>
      </c>
      <c r="Z303" s="155">
        <v>146.80000000000001</v>
      </c>
      <c r="AA303" s="155">
        <v>13.3</v>
      </c>
      <c r="AB303" s="155">
        <v>17</v>
      </c>
      <c r="AC303" s="155">
        <v>26.9</v>
      </c>
      <c r="AD303" s="155">
        <v>31.9</v>
      </c>
    </row>
    <row r="304" spans="1:30" x14ac:dyDescent="0.25">
      <c r="A304" s="97" t="s">
        <v>2349</v>
      </c>
      <c r="B304" s="154">
        <v>4.6738710922423772E-2</v>
      </c>
      <c r="C304" s="154">
        <v>0.58479351601698182</v>
      </c>
      <c r="D304" s="154">
        <v>0.22458510227711309</v>
      </c>
      <c r="E304" s="154">
        <v>0.14388267078348127</v>
      </c>
      <c r="F304" s="154">
        <v>1</v>
      </c>
      <c r="G304" s="144">
        <v>25910</v>
      </c>
      <c r="H304" s="144"/>
      <c r="I304" s="154">
        <v>4.3999999999999997E-2</v>
      </c>
      <c r="J304" s="154">
        <v>4.9000000000000002E-2</v>
      </c>
      <c r="K304" s="154">
        <v>0.57899999999999996</v>
      </c>
      <c r="L304" s="154">
        <v>0.59099999999999997</v>
      </c>
      <c r="M304" s="154">
        <v>0.22</v>
      </c>
      <c r="N304" s="154">
        <v>0.23</v>
      </c>
      <c r="O304" s="154">
        <v>0.14000000000000001</v>
      </c>
      <c r="P304" s="154">
        <v>0.14799999999999999</v>
      </c>
      <c r="R304" s="155" t="s">
        <v>162</v>
      </c>
      <c r="S304" s="155" t="s">
        <v>162</v>
      </c>
      <c r="T304" s="155" t="s">
        <v>162</v>
      </c>
      <c r="U304" s="155" t="s">
        <v>162</v>
      </c>
      <c r="V304" s="155"/>
      <c r="W304" s="155" t="s">
        <v>162</v>
      </c>
      <c r="X304" s="155" t="s">
        <v>162</v>
      </c>
      <c r="Y304" s="155" t="s">
        <v>162</v>
      </c>
      <c r="Z304" s="155" t="s">
        <v>162</v>
      </c>
      <c r="AA304" s="155" t="s">
        <v>162</v>
      </c>
      <c r="AB304" s="155" t="s">
        <v>162</v>
      </c>
      <c r="AC304" s="155" t="s">
        <v>162</v>
      </c>
      <c r="AD304" s="155" t="s">
        <v>162</v>
      </c>
    </row>
    <row r="305" spans="1:30" x14ac:dyDescent="0.25">
      <c r="A305" s="97" t="s">
        <v>2350</v>
      </c>
      <c r="B305" s="154">
        <v>0.10063694267515924</v>
      </c>
      <c r="C305" s="154">
        <v>0.49044585987261147</v>
      </c>
      <c r="D305" s="154">
        <v>0.2050955414012739</v>
      </c>
      <c r="E305" s="154">
        <v>0.20382165605095542</v>
      </c>
      <c r="F305" s="154">
        <v>1</v>
      </c>
      <c r="G305" s="144">
        <v>785</v>
      </c>
      <c r="H305" s="144"/>
      <c r="I305" s="154">
        <v>8.1000000000000003E-2</v>
      </c>
      <c r="J305" s="154">
        <v>0.124</v>
      </c>
      <c r="K305" s="154">
        <v>0.45600000000000002</v>
      </c>
      <c r="L305" s="154">
        <v>0.52500000000000002</v>
      </c>
      <c r="M305" s="154">
        <v>0.17799999999999999</v>
      </c>
      <c r="N305" s="154">
        <v>0.23499999999999999</v>
      </c>
      <c r="O305" s="154">
        <v>0.17699999999999999</v>
      </c>
      <c r="P305" s="154">
        <v>0.23300000000000001</v>
      </c>
      <c r="R305" s="155">
        <v>7.5</v>
      </c>
      <c r="S305" s="155">
        <v>34.4</v>
      </c>
      <c r="T305" s="155">
        <v>14.6</v>
      </c>
      <c r="U305" s="155">
        <v>13.8</v>
      </c>
      <c r="V305" s="155"/>
      <c r="W305" s="155">
        <v>5.8</v>
      </c>
      <c r="X305" s="155">
        <v>9.1</v>
      </c>
      <c r="Y305" s="155">
        <v>31</v>
      </c>
      <c r="Z305" s="155">
        <v>37.9</v>
      </c>
      <c r="AA305" s="155">
        <v>12.3</v>
      </c>
      <c r="AB305" s="155">
        <v>16.899999999999999</v>
      </c>
      <c r="AC305" s="155">
        <v>11.6</v>
      </c>
      <c r="AD305" s="155">
        <v>15.9</v>
      </c>
    </row>
    <row r="306" spans="1:30" x14ac:dyDescent="0.25">
      <c r="A306" s="97" t="s">
        <v>2351</v>
      </c>
      <c r="B306" s="154">
        <v>0.25063505503810329</v>
      </c>
      <c r="C306" s="154">
        <v>0.57578323454699409</v>
      </c>
      <c r="D306" s="154">
        <v>4.4030482641828961E-2</v>
      </c>
      <c r="E306" s="154">
        <v>0.12955122777307368</v>
      </c>
      <c r="F306" s="154">
        <v>1</v>
      </c>
      <c r="G306" s="144">
        <v>1181</v>
      </c>
      <c r="H306" s="144"/>
      <c r="I306" s="154">
        <v>0.22700000000000001</v>
      </c>
      <c r="J306" s="154">
        <v>0.27600000000000002</v>
      </c>
      <c r="K306" s="154">
        <v>0.54700000000000004</v>
      </c>
      <c r="L306" s="154">
        <v>0.60399999999999998</v>
      </c>
      <c r="M306" s="154">
        <v>3.4000000000000002E-2</v>
      </c>
      <c r="N306" s="154">
        <v>5.7000000000000002E-2</v>
      </c>
      <c r="O306" s="154">
        <v>0.112</v>
      </c>
      <c r="P306" s="154">
        <v>0.15</v>
      </c>
      <c r="R306" s="155">
        <v>47.8</v>
      </c>
      <c r="S306" s="155">
        <v>99.8</v>
      </c>
      <c r="T306" s="155">
        <v>7.4</v>
      </c>
      <c r="U306" s="155">
        <v>21.4</v>
      </c>
      <c r="V306" s="155"/>
      <c r="W306" s="155">
        <v>42.4</v>
      </c>
      <c r="X306" s="155">
        <v>53.3</v>
      </c>
      <c r="Y306" s="155">
        <v>92.3</v>
      </c>
      <c r="Z306" s="155">
        <v>107.3</v>
      </c>
      <c r="AA306" s="155">
        <v>5.4</v>
      </c>
      <c r="AB306" s="155">
        <v>9.3000000000000007</v>
      </c>
      <c r="AC306" s="155">
        <v>18</v>
      </c>
      <c r="AD306" s="155">
        <v>24.8</v>
      </c>
    </row>
    <row r="307" spans="1:30" x14ac:dyDescent="0.25">
      <c r="A307" s="97" t="s">
        <v>2352</v>
      </c>
      <c r="B307" s="154" t="s">
        <v>162</v>
      </c>
      <c r="C307" s="154">
        <v>0.38317757009345793</v>
      </c>
      <c r="D307" s="154">
        <v>0.37850467289719625</v>
      </c>
      <c r="E307" s="154">
        <v>0.23831775700934579</v>
      </c>
      <c r="F307" s="154">
        <v>1</v>
      </c>
      <c r="G307" s="144">
        <v>642</v>
      </c>
      <c r="H307" s="144"/>
      <c r="I307" s="154" t="s">
        <v>162</v>
      </c>
      <c r="J307" s="154" t="s">
        <v>162</v>
      </c>
      <c r="K307" s="154">
        <v>0.34599999999999997</v>
      </c>
      <c r="L307" s="154">
        <v>0.42099999999999999</v>
      </c>
      <c r="M307" s="154">
        <v>0.34200000000000003</v>
      </c>
      <c r="N307" s="154">
        <v>0.41699999999999998</v>
      </c>
      <c r="O307" s="154">
        <v>0.20699999999999999</v>
      </c>
      <c r="P307" s="154">
        <v>0.27300000000000002</v>
      </c>
      <c r="R307" s="155" t="s">
        <v>162</v>
      </c>
      <c r="S307" s="155">
        <v>22.6</v>
      </c>
      <c r="T307" s="155">
        <v>22.2</v>
      </c>
      <c r="U307" s="155">
        <v>14</v>
      </c>
      <c r="V307" s="155"/>
      <c r="W307" s="155" t="s">
        <v>162</v>
      </c>
      <c r="X307" s="155" t="s">
        <v>162</v>
      </c>
      <c r="Y307" s="155">
        <v>19.8</v>
      </c>
      <c r="Z307" s="155">
        <v>25.4</v>
      </c>
      <c r="AA307" s="155">
        <v>19.399999999999999</v>
      </c>
      <c r="AB307" s="155">
        <v>24.9</v>
      </c>
      <c r="AC307" s="155">
        <v>11.8</v>
      </c>
      <c r="AD307" s="155">
        <v>16.2</v>
      </c>
    </row>
    <row r="308" spans="1:30" x14ac:dyDescent="0.25">
      <c r="A308" s="97" t="s">
        <v>2353</v>
      </c>
      <c r="B308" s="154" t="s">
        <v>162</v>
      </c>
      <c r="C308" s="154">
        <v>0.64168618266978927</v>
      </c>
      <c r="D308" s="154">
        <v>8.1967213114754092E-2</v>
      </c>
      <c r="E308" s="154">
        <v>0.27634660421545665</v>
      </c>
      <c r="F308" s="154">
        <v>1</v>
      </c>
      <c r="G308" s="144">
        <v>854</v>
      </c>
      <c r="H308" s="144"/>
      <c r="I308" s="154" t="s">
        <v>162</v>
      </c>
      <c r="J308" s="154" t="s">
        <v>162</v>
      </c>
      <c r="K308" s="154">
        <v>0.60899999999999999</v>
      </c>
      <c r="L308" s="154">
        <v>0.67300000000000004</v>
      </c>
      <c r="M308" s="154">
        <v>6.5000000000000002E-2</v>
      </c>
      <c r="N308" s="154">
        <v>0.10199999999999999</v>
      </c>
      <c r="O308" s="154">
        <v>0.247</v>
      </c>
      <c r="P308" s="154">
        <v>0.307</v>
      </c>
      <c r="R308" s="155" t="s">
        <v>162</v>
      </c>
      <c r="S308" s="155">
        <v>116.4</v>
      </c>
      <c r="T308" s="155">
        <v>15.6</v>
      </c>
      <c r="U308" s="155">
        <v>47.7</v>
      </c>
      <c r="V308" s="155"/>
      <c r="W308" s="155" t="s">
        <v>162</v>
      </c>
      <c r="X308" s="155" t="s">
        <v>162</v>
      </c>
      <c r="Y308" s="155">
        <v>106.6</v>
      </c>
      <c r="Z308" s="155">
        <v>126.1</v>
      </c>
      <c r="AA308" s="155">
        <v>11.9</v>
      </c>
      <c r="AB308" s="155">
        <v>19.2</v>
      </c>
      <c r="AC308" s="155">
        <v>41.6</v>
      </c>
      <c r="AD308" s="155">
        <v>53.8</v>
      </c>
    </row>
    <row r="309" spans="1:30" x14ac:dyDescent="0.25">
      <c r="A309" s="97" t="s">
        <v>2354</v>
      </c>
      <c r="B309" s="154">
        <v>5.7830955668047246E-2</v>
      </c>
      <c r="C309" s="154">
        <v>0.51848443012732015</v>
      </c>
      <c r="D309" s="154">
        <v>0.17886178861788618</v>
      </c>
      <c r="E309" s="154">
        <v>0.24482282558674642</v>
      </c>
      <c r="F309" s="154">
        <v>0.99999999999999989</v>
      </c>
      <c r="G309" s="144">
        <v>6519</v>
      </c>
      <c r="H309" s="144"/>
      <c r="I309" s="154">
        <v>5.1999999999999998E-2</v>
      </c>
      <c r="J309" s="154">
        <v>6.4000000000000001E-2</v>
      </c>
      <c r="K309" s="154">
        <v>0.50600000000000001</v>
      </c>
      <c r="L309" s="154">
        <v>0.53100000000000003</v>
      </c>
      <c r="M309" s="154">
        <v>0.17</v>
      </c>
      <c r="N309" s="154">
        <v>0.188</v>
      </c>
      <c r="O309" s="154">
        <v>0.23499999999999999</v>
      </c>
      <c r="P309" s="154">
        <v>0.255</v>
      </c>
      <c r="R309" s="155" t="s">
        <v>162</v>
      </c>
      <c r="S309" s="155" t="s">
        <v>162</v>
      </c>
      <c r="T309" s="155" t="s">
        <v>162</v>
      </c>
      <c r="U309" s="155" t="s">
        <v>162</v>
      </c>
      <c r="V309" s="155"/>
      <c r="W309" s="155" t="s">
        <v>162</v>
      </c>
      <c r="X309" s="155" t="s">
        <v>162</v>
      </c>
      <c r="Y309" s="155" t="s">
        <v>162</v>
      </c>
      <c r="Z309" s="155" t="s">
        <v>162</v>
      </c>
      <c r="AA309" s="155" t="s">
        <v>162</v>
      </c>
      <c r="AB309" s="155" t="s">
        <v>162</v>
      </c>
      <c r="AC309" s="155" t="s">
        <v>162</v>
      </c>
      <c r="AD309" s="155" t="s">
        <v>162</v>
      </c>
    </row>
    <row r="310" spans="1:30" x14ac:dyDescent="0.25">
      <c r="A310" s="97" t="s">
        <v>2355</v>
      </c>
      <c r="B310" s="154">
        <v>7.0327552986512526E-2</v>
      </c>
      <c r="C310" s="154">
        <v>0.4980732177263969</v>
      </c>
      <c r="D310" s="154">
        <v>0.279383429672447</v>
      </c>
      <c r="E310" s="154">
        <v>0.15221579961464354</v>
      </c>
      <c r="F310" s="154">
        <v>1</v>
      </c>
      <c r="G310" s="144">
        <v>1038</v>
      </c>
      <c r="H310" s="144"/>
      <c r="I310" s="154">
        <v>5.6000000000000001E-2</v>
      </c>
      <c r="J310" s="154">
        <v>8.7999999999999995E-2</v>
      </c>
      <c r="K310" s="154">
        <v>0.46800000000000003</v>
      </c>
      <c r="L310" s="154">
        <v>0.52800000000000002</v>
      </c>
      <c r="M310" s="154">
        <v>0.253</v>
      </c>
      <c r="N310" s="154">
        <v>0.307</v>
      </c>
      <c r="O310" s="154">
        <v>0.13200000000000001</v>
      </c>
      <c r="P310" s="154">
        <v>0.17499999999999999</v>
      </c>
      <c r="R310" s="155">
        <v>4.5999999999999996</v>
      </c>
      <c r="S310" s="155">
        <v>31.5</v>
      </c>
      <c r="T310" s="155">
        <v>18</v>
      </c>
      <c r="U310" s="155">
        <v>9.4</v>
      </c>
      <c r="V310" s="155"/>
      <c r="W310" s="155">
        <v>3.5</v>
      </c>
      <c r="X310" s="155">
        <v>5.7</v>
      </c>
      <c r="Y310" s="155">
        <v>28.8</v>
      </c>
      <c r="Z310" s="155">
        <v>34.200000000000003</v>
      </c>
      <c r="AA310" s="155">
        <v>15.9</v>
      </c>
      <c r="AB310" s="155">
        <v>20.100000000000001</v>
      </c>
      <c r="AC310" s="155">
        <v>7.9</v>
      </c>
      <c r="AD310" s="155">
        <v>10.8</v>
      </c>
    </row>
    <row r="311" spans="1:30" x14ac:dyDescent="0.25">
      <c r="A311" s="97" t="s">
        <v>2356</v>
      </c>
      <c r="B311" s="154">
        <v>0.2342819324950364</v>
      </c>
      <c r="C311" s="154">
        <v>0.60026472534745201</v>
      </c>
      <c r="D311" s="154">
        <v>6.2210456651224356E-2</v>
      </c>
      <c r="E311" s="154">
        <v>0.10324288550628723</v>
      </c>
      <c r="F311" s="154">
        <v>1</v>
      </c>
      <c r="G311" s="144">
        <v>1511</v>
      </c>
      <c r="H311" s="144"/>
      <c r="I311" s="154">
        <v>0.214</v>
      </c>
      <c r="J311" s="154">
        <v>0.25600000000000001</v>
      </c>
      <c r="K311" s="154">
        <v>0.57499999999999996</v>
      </c>
      <c r="L311" s="154">
        <v>0.625</v>
      </c>
      <c r="M311" s="154">
        <v>5.0999999999999997E-2</v>
      </c>
      <c r="N311" s="154">
        <v>7.5999999999999998E-2</v>
      </c>
      <c r="O311" s="154">
        <v>8.8999999999999996E-2</v>
      </c>
      <c r="P311" s="154">
        <v>0.12</v>
      </c>
      <c r="R311" s="155">
        <v>38.4</v>
      </c>
      <c r="S311" s="155">
        <v>90.9</v>
      </c>
      <c r="T311" s="155">
        <v>10.3</v>
      </c>
      <c r="U311" s="155">
        <v>15.2</v>
      </c>
      <c r="V311" s="155"/>
      <c r="W311" s="155">
        <v>34.4</v>
      </c>
      <c r="X311" s="155">
        <v>42.4</v>
      </c>
      <c r="Y311" s="155">
        <v>85</v>
      </c>
      <c r="Z311" s="155">
        <v>96.8</v>
      </c>
      <c r="AA311" s="155">
        <v>8.1999999999999993</v>
      </c>
      <c r="AB311" s="155">
        <v>12.4</v>
      </c>
      <c r="AC311" s="155">
        <v>12.8</v>
      </c>
      <c r="AD311" s="155">
        <v>17.600000000000001</v>
      </c>
    </row>
    <row r="312" spans="1:30" x14ac:dyDescent="0.25">
      <c r="A312" s="97" t="s">
        <v>2357</v>
      </c>
      <c r="B312" s="154" t="s">
        <v>162</v>
      </c>
      <c r="C312" s="154">
        <v>0.35157041540020262</v>
      </c>
      <c r="D312" s="154">
        <v>0.44883485309017224</v>
      </c>
      <c r="E312" s="154">
        <v>0.19959473150962512</v>
      </c>
      <c r="F312" s="154">
        <v>1</v>
      </c>
      <c r="G312" s="144">
        <v>987</v>
      </c>
      <c r="H312" s="144"/>
      <c r="I312" s="154" t="s">
        <v>162</v>
      </c>
      <c r="J312" s="154" t="s">
        <v>162</v>
      </c>
      <c r="K312" s="154">
        <v>0.32200000000000001</v>
      </c>
      <c r="L312" s="154">
        <v>0.38200000000000001</v>
      </c>
      <c r="M312" s="154">
        <v>0.41799999999999998</v>
      </c>
      <c r="N312" s="154">
        <v>0.48</v>
      </c>
      <c r="O312" s="154">
        <v>0.17599999999999999</v>
      </c>
      <c r="P312" s="154">
        <v>0.22600000000000001</v>
      </c>
      <c r="R312" s="155" t="s">
        <v>162</v>
      </c>
      <c r="S312" s="155">
        <v>21.7</v>
      </c>
      <c r="T312" s="155">
        <v>28.3</v>
      </c>
      <c r="U312" s="155">
        <v>11.9</v>
      </c>
      <c r="V312" s="155"/>
      <c r="W312" s="155" t="s">
        <v>162</v>
      </c>
      <c r="X312" s="155" t="s">
        <v>162</v>
      </c>
      <c r="Y312" s="155">
        <v>19.5</v>
      </c>
      <c r="Z312" s="155">
        <v>24</v>
      </c>
      <c r="AA312" s="155">
        <v>25.6</v>
      </c>
      <c r="AB312" s="155">
        <v>30.9</v>
      </c>
      <c r="AC312" s="155">
        <v>10.199999999999999</v>
      </c>
      <c r="AD312" s="155">
        <v>13.5</v>
      </c>
    </row>
    <row r="313" spans="1:30" x14ac:dyDescent="0.25">
      <c r="A313" s="97" t="s">
        <v>2358</v>
      </c>
      <c r="B313" s="154" t="s">
        <v>162</v>
      </c>
      <c r="C313" s="154">
        <v>0.70999187652315188</v>
      </c>
      <c r="D313" s="154">
        <v>9.9918765231519088E-2</v>
      </c>
      <c r="E313" s="154">
        <v>0.19008935824532899</v>
      </c>
      <c r="F313" s="154">
        <v>1</v>
      </c>
      <c r="G313" s="144">
        <v>1231</v>
      </c>
      <c r="H313" s="144"/>
      <c r="I313" s="154" t="s">
        <v>162</v>
      </c>
      <c r="J313" s="154" t="s">
        <v>162</v>
      </c>
      <c r="K313" s="154">
        <v>0.68400000000000005</v>
      </c>
      <c r="L313" s="154">
        <v>0.73499999999999999</v>
      </c>
      <c r="M313" s="154">
        <v>8.4000000000000005E-2</v>
      </c>
      <c r="N313" s="154">
        <v>0.11799999999999999</v>
      </c>
      <c r="O313" s="154">
        <v>0.16900000000000001</v>
      </c>
      <c r="P313" s="154">
        <v>0.21299999999999999</v>
      </c>
      <c r="R313" s="155" t="s">
        <v>162</v>
      </c>
      <c r="S313" s="155">
        <v>120.6</v>
      </c>
      <c r="T313" s="155">
        <v>20</v>
      </c>
      <c r="U313" s="155">
        <v>32.1</v>
      </c>
      <c r="V313" s="155"/>
      <c r="W313" s="155" t="s">
        <v>162</v>
      </c>
      <c r="X313" s="155" t="s">
        <v>162</v>
      </c>
      <c r="Y313" s="155">
        <v>112.6</v>
      </c>
      <c r="Z313" s="155">
        <v>128.6</v>
      </c>
      <c r="AA313" s="155">
        <v>16.5</v>
      </c>
      <c r="AB313" s="155">
        <v>23.6</v>
      </c>
      <c r="AC313" s="155">
        <v>28</v>
      </c>
      <c r="AD313" s="155">
        <v>36.299999999999997</v>
      </c>
    </row>
    <row r="314" spans="1:30" x14ac:dyDescent="0.25">
      <c r="A314" s="97" t="s">
        <v>2359</v>
      </c>
      <c r="B314" s="154">
        <v>4.8196757472151762E-2</v>
      </c>
      <c r="C314" s="154">
        <v>0.51009154075217822</v>
      </c>
      <c r="D314" s="154">
        <v>0.24363074886952685</v>
      </c>
      <c r="E314" s="154">
        <v>0.19808095290614317</v>
      </c>
      <c r="F314" s="154">
        <v>1</v>
      </c>
      <c r="G314" s="144">
        <v>9067</v>
      </c>
      <c r="H314" s="144"/>
      <c r="I314" s="154">
        <v>4.3999999999999997E-2</v>
      </c>
      <c r="J314" s="154">
        <v>5.2999999999999999E-2</v>
      </c>
      <c r="K314" s="154">
        <v>0.5</v>
      </c>
      <c r="L314" s="154">
        <v>0.52</v>
      </c>
      <c r="M314" s="154">
        <v>0.23499999999999999</v>
      </c>
      <c r="N314" s="154">
        <v>0.253</v>
      </c>
      <c r="O314" s="154">
        <v>0.19</v>
      </c>
      <c r="P314" s="154">
        <v>0.20599999999999999</v>
      </c>
      <c r="R314" s="155" t="s">
        <v>162</v>
      </c>
      <c r="S314" s="155" t="s">
        <v>162</v>
      </c>
      <c r="T314" s="155" t="s">
        <v>162</v>
      </c>
      <c r="U314" s="155" t="s">
        <v>162</v>
      </c>
      <c r="V314" s="155"/>
      <c r="W314" s="155" t="s">
        <v>162</v>
      </c>
      <c r="X314" s="155" t="s">
        <v>162</v>
      </c>
      <c r="Y314" s="155" t="s">
        <v>162</v>
      </c>
      <c r="Z314" s="155" t="s">
        <v>162</v>
      </c>
      <c r="AA314" s="155" t="s">
        <v>162</v>
      </c>
      <c r="AB314" s="155" t="s">
        <v>162</v>
      </c>
      <c r="AC314" s="155" t="s">
        <v>162</v>
      </c>
      <c r="AD314" s="155" t="s">
        <v>162</v>
      </c>
    </row>
    <row r="315" spans="1:30" x14ac:dyDescent="0.25">
      <c r="A315" s="97" t="s">
        <v>2360</v>
      </c>
      <c r="B315" s="154">
        <v>0.10379241516966067</v>
      </c>
      <c r="C315" s="154">
        <v>0.54491017964071853</v>
      </c>
      <c r="D315" s="154">
        <v>0.25149700598802394</v>
      </c>
      <c r="E315" s="154">
        <v>9.9800399201596807E-2</v>
      </c>
      <c r="F315" s="154">
        <v>0.99999999999999989</v>
      </c>
      <c r="G315" s="144">
        <v>501</v>
      </c>
      <c r="H315" s="144"/>
      <c r="I315" s="154">
        <v>0.08</v>
      </c>
      <c r="J315" s="154">
        <v>0.13400000000000001</v>
      </c>
      <c r="K315" s="154">
        <v>0.501</v>
      </c>
      <c r="L315" s="154">
        <v>0.58799999999999997</v>
      </c>
      <c r="M315" s="154">
        <v>0.215</v>
      </c>
      <c r="N315" s="154">
        <v>0.29099999999999998</v>
      </c>
      <c r="O315" s="154">
        <v>7.6999999999999999E-2</v>
      </c>
      <c r="P315" s="154">
        <v>0.129</v>
      </c>
      <c r="R315" s="155">
        <v>7.5</v>
      </c>
      <c r="S315" s="155">
        <v>40.799999999999997</v>
      </c>
      <c r="T315" s="155">
        <v>18.5</v>
      </c>
      <c r="U315" s="155">
        <v>7.5</v>
      </c>
      <c r="V315" s="155"/>
      <c r="W315" s="155">
        <v>5.5</v>
      </c>
      <c r="X315" s="155">
        <v>9.5</v>
      </c>
      <c r="Y315" s="155">
        <v>36</v>
      </c>
      <c r="Z315" s="155">
        <v>45.7</v>
      </c>
      <c r="AA315" s="155">
        <v>15.3</v>
      </c>
      <c r="AB315" s="155">
        <v>21.8</v>
      </c>
      <c r="AC315" s="155">
        <v>5.4</v>
      </c>
      <c r="AD315" s="155">
        <v>9.6</v>
      </c>
    </row>
    <row r="316" spans="1:30" x14ac:dyDescent="0.25">
      <c r="A316" s="97" t="s">
        <v>2361</v>
      </c>
      <c r="B316" s="154">
        <v>0.32565789473684209</v>
      </c>
      <c r="C316" s="154">
        <v>0.57730263157894735</v>
      </c>
      <c r="D316" s="154">
        <v>5.2631578947368418E-2</v>
      </c>
      <c r="E316" s="154">
        <v>4.4407894736842105E-2</v>
      </c>
      <c r="F316" s="154">
        <v>0.99999999999999989</v>
      </c>
      <c r="G316" s="144">
        <v>608</v>
      </c>
      <c r="H316" s="144"/>
      <c r="I316" s="154">
        <v>0.28999999999999998</v>
      </c>
      <c r="J316" s="154">
        <v>0.36399999999999999</v>
      </c>
      <c r="K316" s="154">
        <v>0.53800000000000003</v>
      </c>
      <c r="L316" s="154">
        <v>0.61599999999999999</v>
      </c>
      <c r="M316" s="154">
        <v>3.7999999999999999E-2</v>
      </c>
      <c r="N316" s="154">
        <v>7.2999999999999995E-2</v>
      </c>
      <c r="O316" s="154">
        <v>3.1E-2</v>
      </c>
      <c r="P316" s="154">
        <v>6.4000000000000001E-2</v>
      </c>
      <c r="R316" s="155">
        <v>55.9</v>
      </c>
      <c r="S316" s="155">
        <v>94.8</v>
      </c>
      <c r="T316" s="155">
        <v>8.1</v>
      </c>
      <c r="U316" s="155">
        <v>7.1</v>
      </c>
      <c r="V316" s="155"/>
      <c r="W316" s="155">
        <v>48.2</v>
      </c>
      <c r="X316" s="155">
        <v>63.7</v>
      </c>
      <c r="Y316" s="155">
        <v>84.9</v>
      </c>
      <c r="Z316" s="155">
        <v>104.7</v>
      </c>
      <c r="AA316" s="155">
        <v>5.3</v>
      </c>
      <c r="AB316" s="155">
        <v>10.9</v>
      </c>
      <c r="AC316" s="155">
        <v>4.4000000000000004</v>
      </c>
      <c r="AD316" s="155">
        <v>9.8000000000000007</v>
      </c>
    </row>
    <row r="317" spans="1:30" x14ac:dyDescent="0.25">
      <c r="A317" s="97" t="s">
        <v>2362</v>
      </c>
      <c r="B317" s="154" t="s">
        <v>162</v>
      </c>
      <c r="C317" s="154">
        <v>0.55121042830540035</v>
      </c>
      <c r="D317" s="154">
        <v>0.32402234636871508</v>
      </c>
      <c r="E317" s="154">
        <v>0.12476722532588454</v>
      </c>
      <c r="F317" s="154">
        <v>1</v>
      </c>
      <c r="G317" s="144">
        <v>537</v>
      </c>
      <c r="H317" s="144"/>
      <c r="I317" s="154" t="s">
        <v>162</v>
      </c>
      <c r="J317" s="154" t="s">
        <v>162</v>
      </c>
      <c r="K317" s="154">
        <v>0.50900000000000001</v>
      </c>
      <c r="L317" s="154">
        <v>0.59299999999999997</v>
      </c>
      <c r="M317" s="154">
        <v>0.28599999999999998</v>
      </c>
      <c r="N317" s="154">
        <v>0.36499999999999999</v>
      </c>
      <c r="O317" s="154">
        <v>9.9000000000000005E-2</v>
      </c>
      <c r="P317" s="154">
        <v>0.155</v>
      </c>
      <c r="R317" s="155" t="s">
        <v>162</v>
      </c>
      <c r="S317" s="155">
        <v>44.3</v>
      </c>
      <c r="T317" s="155">
        <v>26</v>
      </c>
      <c r="U317" s="155">
        <v>10.1</v>
      </c>
      <c r="V317" s="155"/>
      <c r="W317" s="155" t="s">
        <v>162</v>
      </c>
      <c r="X317" s="155" t="s">
        <v>162</v>
      </c>
      <c r="Y317" s="155">
        <v>39.299999999999997</v>
      </c>
      <c r="Z317" s="155">
        <v>49.4</v>
      </c>
      <c r="AA317" s="155">
        <v>22.1</v>
      </c>
      <c r="AB317" s="155">
        <v>29.8</v>
      </c>
      <c r="AC317" s="155">
        <v>7.7</v>
      </c>
      <c r="AD317" s="155">
        <v>12.5</v>
      </c>
    </row>
    <row r="318" spans="1:30" x14ac:dyDescent="0.25">
      <c r="A318" s="97" t="s">
        <v>2363</v>
      </c>
      <c r="B318" s="154" t="s">
        <v>162</v>
      </c>
      <c r="C318" s="154">
        <v>0.6866840731070496</v>
      </c>
      <c r="D318" s="154">
        <v>9.921671018276762E-2</v>
      </c>
      <c r="E318" s="154">
        <v>0.21409921671018275</v>
      </c>
      <c r="F318" s="154">
        <v>1</v>
      </c>
      <c r="G318" s="144">
        <v>383</v>
      </c>
      <c r="H318" s="144"/>
      <c r="I318" s="154" t="s">
        <v>162</v>
      </c>
      <c r="J318" s="154" t="s">
        <v>162</v>
      </c>
      <c r="K318" s="154">
        <v>0.63900000000000001</v>
      </c>
      <c r="L318" s="154">
        <v>0.73099999999999998</v>
      </c>
      <c r="M318" s="154">
        <v>7.2999999999999995E-2</v>
      </c>
      <c r="N318" s="154">
        <v>0.13300000000000001</v>
      </c>
      <c r="O318" s="154">
        <v>0.17599999999999999</v>
      </c>
      <c r="P318" s="154">
        <v>0.25800000000000001</v>
      </c>
      <c r="R318" s="155" t="s">
        <v>162</v>
      </c>
      <c r="S318" s="155">
        <v>86.8</v>
      </c>
      <c r="T318" s="155">
        <v>14.6</v>
      </c>
      <c r="U318" s="155">
        <v>27.1</v>
      </c>
      <c r="V318" s="155"/>
      <c r="W318" s="155" t="s">
        <v>162</v>
      </c>
      <c r="X318" s="155" t="s">
        <v>162</v>
      </c>
      <c r="Y318" s="155">
        <v>76.3</v>
      </c>
      <c r="Z318" s="155">
        <v>97.3</v>
      </c>
      <c r="AA318" s="155">
        <v>10</v>
      </c>
      <c r="AB318" s="155">
        <v>19.3</v>
      </c>
      <c r="AC318" s="155">
        <v>21.3</v>
      </c>
      <c r="AD318" s="155">
        <v>33</v>
      </c>
    </row>
    <row r="319" spans="1:30" x14ac:dyDescent="0.25">
      <c r="A319" s="97" t="s">
        <v>2364</v>
      </c>
      <c r="B319" s="154">
        <v>6.5406615269833379E-2</v>
      </c>
      <c r="C319" s="154">
        <v>0.58741606565530957</v>
      </c>
      <c r="D319" s="154">
        <v>0.21387714498880875</v>
      </c>
      <c r="E319" s="154">
        <v>0.13330017408604825</v>
      </c>
      <c r="F319" s="154">
        <v>0.99999999999999989</v>
      </c>
      <c r="G319" s="144">
        <v>4021</v>
      </c>
      <c r="H319" s="144"/>
      <c r="I319" s="154">
        <v>5.8000000000000003E-2</v>
      </c>
      <c r="J319" s="154">
        <v>7.2999999999999995E-2</v>
      </c>
      <c r="K319" s="154">
        <v>0.57199999999999995</v>
      </c>
      <c r="L319" s="154">
        <v>0.60299999999999998</v>
      </c>
      <c r="M319" s="154">
        <v>0.20100000000000001</v>
      </c>
      <c r="N319" s="154">
        <v>0.22700000000000001</v>
      </c>
      <c r="O319" s="154">
        <v>0.123</v>
      </c>
      <c r="P319" s="154">
        <v>0.14399999999999999</v>
      </c>
      <c r="R319" s="155" t="s">
        <v>162</v>
      </c>
      <c r="S319" s="155" t="s">
        <v>162</v>
      </c>
      <c r="T319" s="155" t="s">
        <v>162</v>
      </c>
      <c r="U319" s="155" t="s">
        <v>162</v>
      </c>
      <c r="V319" s="155"/>
      <c r="W319" s="155" t="s">
        <v>162</v>
      </c>
      <c r="X319" s="155" t="s">
        <v>162</v>
      </c>
      <c r="Y319" s="155" t="s">
        <v>162</v>
      </c>
      <c r="Z319" s="155" t="s">
        <v>162</v>
      </c>
      <c r="AA319" s="155" t="s">
        <v>162</v>
      </c>
      <c r="AB319" s="155" t="s">
        <v>162</v>
      </c>
      <c r="AC319" s="155" t="s">
        <v>162</v>
      </c>
      <c r="AD319" s="155" t="s">
        <v>162</v>
      </c>
    </row>
    <row r="320" spans="1:30" x14ac:dyDescent="0.25">
      <c r="A320" s="97" t="s">
        <v>2365</v>
      </c>
      <c r="B320" s="154">
        <v>4.1493775933609957E-2</v>
      </c>
      <c r="C320" s="154">
        <v>0.546058091286307</v>
      </c>
      <c r="D320" s="154">
        <v>0.27468879668049795</v>
      </c>
      <c r="E320" s="154">
        <v>0.13775933609958507</v>
      </c>
      <c r="F320" s="154">
        <v>1</v>
      </c>
      <c r="G320" s="144">
        <v>1205</v>
      </c>
      <c r="H320" s="144"/>
      <c r="I320" s="154">
        <v>3.2000000000000001E-2</v>
      </c>
      <c r="J320" s="154">
        <v>5.3999999999999999E-2</v>
      </c>
      <c r="K320" s="154">
        <v>0.51800000000000002</v>
      </c>
      <c r="L320" s="154">
        <v>0.57399999999999995</v>
      </c>
      <c r="M320" s="154">
        <v>0.25</v>
      </c>
      <c r="N320" s="154">
        <v>0.30099999999999999</v>
      </c>
      <c r="O320" s="154">
        <v>0.11899999999999999</v>
      </c>
      <c r="P320" s="154">
        <v>0.158</v>
      </c>
      <c r="R320" s="155">
        <v>3</v>
      </c>
      <c r="S320" s="155">
        <v>37</v>
      </c>
      <c r="T320" s="155">
        <v>18.100000000000001</v>
      </c>
      <c r="U320" s="155">
        <v>9.1999999999999993</v>
      </c>
      <c r="V320" s="155"/>
      <c r="W320" s="155">
        <v>2.1</v>
      </c>
      <c r="X320" s="155">
        <v>3.8</v>
      </c>
      <c r="Y320" s="155">
        <v>34.200000000000003</v>
      </c>
      <c r="Z320" s="155">
        <v>39.9</v>
      </c>
      <c r="AA320" s="155">
        <v>16.2</v>
      </c>
      <c r="AB320" s="155">
        <v>20.100000000000001</v>
      </c>
      <c r="AC320" s="155">
        <v>7.8</v>
      </c>
      <c r="AD320" s="155">
        <v>10.6</v>
      </c>
    </row>
    <row r="321" spans="1:30" x14ac:dyDescent="0.25">
      <c r="A321" s="97" t="s">
        <v>2366</v>
      </c>
      <c r="B321" s="154">
        <v>0.29743589743589743</v>
      </c>
      <c r="C321" s="154">
        <v>0.58653846153846156</v>
      </c>
      <c r="D321" s="154">
        <v>4.5512820512820511E-2</v>
      </c>
      <c r="E321" s="154">
        <v>7.0512820512820512E-2</v>
      </c>
      <c r="F321" s="154">
        <v>0.99999999999999989</v>
      </c>
      <c r="G321" s="144">
        <v>1560</v>
      </c>
      <c r="H321" s="144"/>
      <c r="I321" s="154">
        <v>0.27500000000000002</v>
      </c>
      <c r="J321" s="154">
        <v>0.32100000000000001</v>
      </c>
      <c r="K321" s="154">
        <v>0.56200000000000006</v>
      </c>
      <c r="L321" s="154">
        <v>0.61099999999999999</v>
      </c>
      <c r="M321" s="154">
        <v>3.5999999999999997E-2</v>
      </c>
      <c r="N321" s="154">
        <v>5.7000000000000002E-2</v>
      </c>
      <c r="O321" s="154">
        <v>5.8999999999999997E-2</v>
      </c>
      <c r="P321" s="154">
        <v>8.4000000000000005E-2</v>
      </c>
      <c r="R321" s="155">
        <v>51.5</v>
      </c>
      <c r="S321" s="155">
        <v>91.6</v>
      </c>
      <c r="T321" s="155">
        <v>6.4</v>
      </c>
      <c r="U321" s="155">
        <v>11.3</v>
      </c>
      <c r="V321" s="155"/>
      <c r="W321" s="155">
        <v>46.8</v>
      </c>
      <c r="X321" s="155">
        <v>56.2</v>
      </c>
      <c r="Y321" s="155">
        <v>85.7</v>
      </c>
      <c r="Z321" s="155">
        <v>97.5</v>
      </c>
      <c r="AA321" s="155">
        <v>4.9000000000000004</v>
      </c>
      <c r="AB321" s="155">
        <v>7.9</v>
      </c>
      <c r="AC321" s="155">
        <v>9.1999999999999993</v>
      </c>
      <c r="AD321" s="155">
        <v>13.4</v>
      </c>
    </row>
    <row r="322" spans="1:30" x14ac:dyDescent="0.25">
      <c r="A322" s="97" t="s">
        <v>2367</v>
      </c>
      <c r="B322" s="154" t="s">
        <v>162</v>
      </c>
      <c r="C322" s="154">
        <v>0.4518027961736571</v>
      </c>
      <c r="D322" s="154">
        <v>0.39367181751287711</v>
      </c>
      <c r="E322" s="154">
        <v>0.1545253863134658</v>
      </c>
      <c r="F322" s="154">
        <v>1</v>
      </c>
      <c r="G322" s="144">
        <v>1359</v>
      </c>
      <c r="H322" s="144"/>
      <c r="I322" s="154" t="s">
        <v>162</v>
      </c>
      <c r="J322" s="154" t="s">
        <v>162</v>
      </c>
      <c r="K322" s="154">
        <v>0.42599999999999999</v>
      </c>
      <c r="L322" s="154">
        <v>0.47799999999999998</v>
      </c>
      <c r="M322" s="154">
        <v>0.36799999999999999</v>
      </c>
      <c r="N322" s="154">
        <v>0.42</v>
      </c>
      <c r="O322" s="154">
        <v>0.13600000000000001</v>
      </c>
      <c r="P322" s="154">
        <v>0.17499999999999999</v>
      </c>
      <c r="R322" s="155" t="s">
        <v>162</v>
      </c>
      <c r="S322" s="155">
        <v>35.1</v>
      </c>
      <c r="T322" s="155">
        <v>30</v>
      </c>
      <c r="U322" s="155">
        <v>11.8</v>
      </c>
      <c r="V322" s="155"/>
      <c r="W322" s="155" t="s">
        <v>162</v>
      </c>
      <c r="X322" s="155" t="s">
        <v>162</v>
      </c>
      <c r="Y322" s="155">
        <v>32.299999999999997</v>
      </c>
      <c r="Z322" s="155">
        <v>37.9</v>
      </c>
      <c r="AA322" s="155">
        <v>27.5</v>
      </c>
      <c r="AB322" s="155">
        <v>32.6</v>
      </c>
      <c r="AC322" s="155">
        <v>10.199999999999999</v>
      </c>
      <c r="AD322" s="155">
        <v>13.4</v>
      </c>
    </row>
    <row r="323" spans="1:30" x14ac:dyDescent="0.25">
      <c r="A323" s="97" t="s">
        <v>2368</v>
      </c>
      <c r="B323" s="154" t="s">
        <v>162</v>
      </c>
      <c r="C323" s="154">
        <v>0.78534418948926721</v>
      </c>
      <c r="D323" s="154">
        <v>7.0318282753515912E-2</v>
      </c>
      <c r="E323" s="154">
        <v>0.14433752775721687</v>
      </c>
      <c r="F323" s="154">
        <v>1</v>
      </c>
      <c r="G323" s="144">
        <v>1351</v>
      </c>
      <c r="H323" s="144"/>
      <c r="I323" s="154" t="s">
        <v>162</v>
      </c>
      <c r="J323" s="154" t="s">
        <v>162</v>
      </c>
      <c r="K323" s="154">
        <v>0.76300000000000001</v>
      </c>
      <c r="L323" s="154">
        <v>0.80600000000000005</v>
      </c>
      <c r="M323" s="154">
        <v>5.8000000000000003E-2</v>
      </c>
      <c r="N323" s="154">
        <v>8.5000000000000006E-2</v>
      </c>
      <c r="O323" s="154">
        <v>0.127</v>
      </c>
      <c r="P323" s="154">
        <v>0.16400000000000001</v>
      </c>
      <c r="R323" s="155" t="s">
        <v>162</v>
      </c>
      <c r="S323" s="155">
        <v>140.30000000000001</v>
      </c>
      <c r="T323" s="155">
        <v>13.8</v>
      </c>
      <c r="U323" s="155">
        <v>25.8</v>
      </c>
      <c r="V323" s="155"/>
      <c r="W323" s="155" t="s">
        <v>162</v>
      </c>
      <c r="X323" s="155" t="s">
        <v>162</v>
      </c>
      <c r="Y323" s="155">
        <v>131.9</v>
      </c>
      <c r="Z323" s="155">
        <v>148.69999999999999</v>
      </c>
      <c r="AA323" s="155">
        <v>11</v>
      </c>
      <c r="AB323" s="155">
        <v>16.600000000000001</v>
      </c>
      <c r="AC323" s="155">
        <v>22.1</v>
      </c>
      <c r="AD323" s="155">
        <v>29.4</v>
      </c>
    </row>
    <row r="324" spans="1:30" x14ac:dyDescent="0.25">
      <c r="A324" s="97" t="s">
        <v>2369</v>
      </c>
      <c r="B324" s="154">
        <v>5.159088627923316E-2</v>
      </c>
      <c r="C324" s="154">
        <v>0.5590685536484995</v>
      </c>
      <c r="D324" s="154">
        <v>0.22804376191910067</v>
      </c>
      <c r="E324" s="154">
        <v>0.16129679815316672</v>
      </c>
      <c r="F324" s="154">
        <v>1</v>
      </c>
      <c r="G324" s="144">
        <v>9963</v>
      </c>
      <c r="H324" s="144"/>
      <c r="I324" s="154">
        <v>4.7E-2</v>
      </c>
      <c r="J324" s="154">
        <v>5.6000000000000001E-2</v>
      </c>
      <c r="K324" s="154">
        <v>0.54900000000000004</v>
      </c>
      <c r="L324" s="154">
        <v>0.56899999999999995</v>
      </c>
      <c r="M324" s="154">
        <v>0.22</v>
      </c>
      <c r="N324" s="154">
        <v>0.23599999999999999</v>
      </c>
      <c r="O324" s="154">
        <v>0.154</v>
      </c>
      <c r="P324" s="154">
        <v>0.16900000000000001</v>
      </c>
      <c r="R324" s="155" t="s">
        <v>162</v>
      </c>
      <c r="S324" s="155" t="s">
        <v>162</v>
      </c>
      <c r="T324" s="155" t="s">
        <v>162</v>
      </c>
      <c r="U324" s="155" t="s">
        <v>162</v>
      </c>
      <c r="V324" s="155"/>
      <c r="W324" s="155" t="s">
        <v>162</v>
      </c>
      <c r="X324" s="155" t="s">
        <v>162</v>
      </c>
      <c r="Y324" s="155" t="s">
        <v>162</v>
      </c>
      <c r="Z324" s="155" t="s">
        <v>162</v>
      </c>
      <c r="AA324" s="155" t="s">
        <v>162</v>
      </c>
      <c r="AB324" s="155" t="s">
        <v>162</v>
      </c>
      <c r="AC324" s="155" t="s">
        <v>162</v>
      </c>
      <c r="AD324" s="155" t="s">
        <v>162</v>
      </c>
    </row>
    <row r="325" spans="1:30" x14ac:dyDescent="0.25">
      <c r="A325" s="97" t="s">
        <v>2370</v>
      </c>
      <c r="B325" s="154">
        <v>7.1498530852105779E-2</v>
      </c>
      <c r="C325" s="154">
        <v>0.49363369245837413</v>
      </c>
      <c r="D325" s="154">
        <v>0.27717923604309502</v>
      </c>
      <c r="E325" s="154">
        <v>0.15768854064642507</v>
      </c>
      <c r="F325" s="154">
        <v>1</v>
      </c>
      <c r="G325" s="144">
        <v>1021</v>
      </c>
      <c r="H325" s="144"/>
      <c r="I325" s="154">
        <v>5.7000000000000002E-2</v>
      </c>
      <c r="J325" s="154">
        <v>8.8999999999999996E-2</v>
      </c>
      <c r="K325" s="154">
        <v>0.46300000000000002</v>
      </c>
      <c r="L325" s="154">
        <v>0.52400000000000002</v>
      </c>
      <c r="M325" s="154">
        <v>0.251</v>
      </c>
      <c r="N325" s="154">
        <v>0.30499999999999999</v>
      </c>
      <c r="O325" s="154">
        <v>0.13700000000000001</v>
      </c>
      <c r="P325" s="154">
        <v>0.18099999999999999</v>
      </c>
      <c r="R325" s="155">
        <v>6</v>
      </c>
      <c r="S325" s="155">
        <v>40</v>
      </c>
      <c r="T325" s="155">
        <v>22.9</v>
      </c>
      <c r="U325" s="155">
        <v>12.9</v>
      </c>
      <c r="V325" s="155"/>
      <c r="W325" s="155">
        <v>4.5999999999999996</v>
      </c>
      <c r="X325" s="155">
        <v>7.4</v>
      </c>
      <c r="Y325" s="155">
        <v>36.5</v>
      </c>
      <c r="Z325" s="155">
        <v>43.5</v>
      </c>
      <c r="AA325" s="155">
        <v>20.2</v>
      </c>
      <c r="AB325" s="155">
        <v>25.6</v>
      </c>
      <c r="AC325" s="155">
        <v>10.9</v>
      </c>
      <c r="AD325" s="155">
        <v>14.9</v>
      </c>
    </row>
    <row r="326" spans="1:30" x14ac:dyDescent="0.25">
      <c r="A326" s="97" t="s">
        <v>2371</v>
      </c>
      <c r="B326" s="154">
        <v>0.27246925260170296</v>
      </c>
      <c r="C326" s="154">
        <v>0.64143803216650896</v>
      </c>
      <c r="D326" s="154">
        <v>4.9195837275307477E-2</v>
      </c>
      <c r="E326" s="154">
        <v>3.6896877956480605E-2</v>
      </c>
      <c r="F326" s="154">
        <v>1</v>
      </c>
      <c r="G326" s="144">
        <v>1057</v>
      </c>
      <c r="H326" s="144"/>
      <c r="I326" s="154">
        <v>0.246</v>
      </c>
      <c r="J326" s="154">
        <v>0.3</v>
      </c>
      <c r="K326" s="154">
        <v>0.61199999999999999</v>
      </c>
      <c r="L326" s="154">
        <v>0.67</v>
      </c>
      <c r="M326" s="154">
        <v>3.7999999999999999E-2</v>
      </c>
      <c r="N326" s="154">
        <v>6.4000000000000001E-2</v>
      </c>
      <c r="O326" s="154">
        <v>2.7E-2</v>
      </c>
      <c r="P326" s="154">
        <v>0.05</v>
      </c>
      <c r="R326" s="155">
        <v>43.5</v>
      </c>
      <c r="S326" s="155">
        <v>97.8</v>
      </c>
      <c r="T326" s="155">
        <v>7.3</v>
      </c>
      <c r="U326" s="155">
        <v>5.5</v>
      </c>
      <c r="V326" s="155"/>
      <c r="W326" s="155">
        <v>38.5</v>
      </c>
      <c r="X326" s="155">
        <v>48.5</v>
      </c>
      <c r="Y326" s="155">
        <v>90.5</v>
      </c>
      <c r="Z326" s="155">
        <v>105.2</v>
      </c>
      <c r="AA326" s="155">
        <v>5.3</v>
      </c>
      <c r="AB326" s="155">
        <v>9.1999999999999993</v>
      </c>
      <c r="AC326" s="155">
        <v>3.8</v>
      </c>
      <c r="AD326" s="155">
        <v>7.3</v>
      </c>
    </row>
    <row r="327" spans="1:30" x14ac:dyDescent="0.25">
      <c r="A327" s="97" t="s">
        <v>2372</v>
      </c>
      <c r="B327" s="154" t="s">
        <v>162</v>
      </c>
      <c r="C327" s="154">
        <v>0.45099431818181818</v>
      </c>
      <c r="D327" s="154">
        <v>0.390625</v>
      </c>
      <c r="E327" s="154">
        <v>0.15838068181818182</v>
      </c>
      <c r="F327" s="154">
        <v>1</v>
      </c>
      <c r="G327" s="144">
        <v>1408</v>
      </c>
      <c r="H327" s="144"/>
      <c r="I327" s="154" t="s">
        <v>162</v>
      </c>
      <c r="J327" s="154" t="s">
        <v>162</v>
      </c>
      <c r="K327" s="154">
        <v>0.42499999999999999</v>
      </c>
      <c r="L327" s="154">
        <v>0.47699999999999998</v>
      </c>
      <c r="M327" s="154">
        <v>0.36499999999999999</v>
      </c>
      <c r="N327" s="154">
        <v>0.41599999999999998</v>
      </c>
      <c r="O327" s="154">
        <v>0.14000000000000001</v>
      </c>
      <c r="P327" s="154">
        <v>0.17799999999999999</v>
      </c>
      <c r="R327" s="155" t="s">
        <v>162</v>
      </c>
      <c r="S327" s="155">
        <v>51.2</v>
      </c>
      <c r="T327" s="155">
        <v>44.8</v>
      </c>
      <c r="U327" s="155">
        <v>17.899999999999999</v>
      </c>
      <c r="V327" s="155"/>
      <c r="W327" s="155" t="s">
        <v>162</v>
      </c>
      <c r="X327" s="155" t="s">
        <v>162</v>
      </c>
      <c r="Y327" s="155">
        <v>47.2</v>
      </c>
      <c r="Z327" s="155">
        <v>55.1</v>
      </c>
      <c r="AA327" s="155">
        <v>41</v>
      </c>
      <c r="AB327" s="155">
        <v>48.5</v>
      </c>
      <c r="AC327" s="155">
        <v>15.5</v>
      </c>
      <c r="AD327" s="155">
        <v>20.2</v>
      </c>
    </row>
    <row r="328" spans="1:30" x14ac:dyDescent="0.25">
      <c r="A328" s="97" t="s">
        <v>2373</v>
      </c>
      <c r="B328" s="154" t="s">
        <v>162</v>
      </c>
      <c r="C328" s="154">
        <v>0.73555555555555552</v>
      </c>
      <c r="D328" s="154">
        <v>0.12555555555555556</v>
      </c>
      <c r="E328" s="154">
        <v>0.1388888888888889</v>
      </c>
      <c r="F328" s="154">
        <v>1</v>
      </c>
      <c r="G328" s="144">
        <v>900</v>
      </c>
      <c r="H328" s="144"/>
      <c r="I328" s="154" t="s">
        <v>162</v>
      </c>
      <c r="J328" s="154" t="s">
        <v>162</v>
      </c>
      <c r="K328" s="154">
        <v>0.70599999999999996</v>
      </c>
      <c r="L328" s="154">
        <v>0.76300000000000001</v>
      </c>
      <c r="M328" s="154">
        <v>0.105</v>
      </c>
      <c r="N328" s="154">
        <v>0.14899999999999999</v>
      </c>
      <c r="O328" s="154">
        <v>0.11799999999999999</v>
      </c>
      <c r="P328" s="154">
        <v>0.16300000000000001</v>
      </c>
      <c r="R328" s="155" t="s">
        <v>162</v>
      </c>
      <c r="S328" s="155">
        <v>125.3</v>
      </c>
      <c r="T328" s="155">
        <v>24.8</v>
      </c>
      <c r="U328" s="155">
        <v>23.3</v>
      </c>
      <c r="V328" s="155"/>
      <c r="W328" s="155" t="s">
        <v>162</v>
      </c>
      <c r="X328" s="155" t="s">
        <v>162</v>
      </c>
      <c r="Y328" s="155">
        <v>115.7</v>
      </c>
      <c r="Z328" s="155">
        <v>134.80000000000001</v>
      </c>
      <c r="AA328" s="155">
        <v>20.2</v>
      </c>
      <c r="AB328" s="155">
        <v>29.4</v>
      </c>
      <c r="AC328" s="155">
        <v>19.2</v>
      </c>
      <c r="AD328" s="155">
        <v>27.3</v>
      </c>
    </row>
    <row r="329" spans="1:30" x14ac:dyDescent="0.25">
      <c r="A329" s="97" t="s">
        <v>2374</v>
      </c>
      <c r="B329" s="154">
        <v>4.669451953797002E-2</v>
      </c>
      <c r="C329" s="154">
        <v>0.54141066601130494</v>
      </c>
      <c r="D329" s="154">
        <v>0.25706561808798228</v>
      </c>
      <c r="E329" s="154">
        <v>0.1548291963627427</v>
      </c>
      <c r="F329" s="154">
        <v>0.99999999999999989</v>
      </c>
      <c r="G329" s="144">
        <v>8138</v>
      </c>
      <c r="H329" s="144"/>
      <c r="I329" s="154">
        <v>4.2000000000000003E-2</v>
      </c>
      <c r="J329" s="154">
        <v>5.0999999999999997E-2</v>
      </c>
      <c r="K329" s="154">
        <v>0.53100000000000003</v>
      </c>
      <c r="L329" s="154">
        <v>0.55200000000000005</v>
      </c>
      <c r="M329" s="154">
        <v>0.248</v>
      </c>
      <c r="N329" s="154">
        <v>0.26700000000000002</v>
      </c>
      <c r="O329" s="154">
        <v>0.14699999999999999</v>
      </c>
      <c r="P329" s="154">
        <v>0.16300000000000001</v>
      </c>
      <c r="R329" s="155" t="s">
        <v>162</v>
      </c>
      <c r="S329" s="155" t="s">
        <v>162</v>
      </c>
      <c r="T329" s="155" t="s">
        <v>162</v>
      </c>
      <c r="U329" s="155" t="s">
        <v>162</v>
      </c>
      <c r="V329" s="155"/>
      <c r="W329" s="155" t="s">
        <v>162</v>
      </c>
      <c r="X329" s="155" t="s">
        <v>162</v>
      </c>
      <c r="Y329" s="155" t="s">
        <v>162</v>
      </c>
      <c r="Z329" s="155" t="s">
        <v>162</v>
      </c>
      <c r="AA329" s="155" t="s">
        <v>162</v>
      </c>
      <c r="AB329" s="155" t="s">
        <v>162</v>
      </c>
      <c r="AC329" s="155" t="s">
        <v>162</v>
      </c>
      <c r="AD329" s="155" t="s">
        <v>162</v>
      </c>
    </row>
    <row r="330" spans="1:30" x14ac:dyDescent="0.25">
      <c r="A330" s="97" t="s">
        <v>2375</v>
      </c>
      <c r="B330" s="154">
        <v>5.080352514256091E-2</v>
      </c>
      <c r="C330" s="154">
        <v>0.56868843960601345</v>
      </c>
      <c r="D330" s="154">
        <v>0.23120787973043028</v>
      </c>
      <c r="E330" s="154">
        <v>0.14930015552099535</v>
      </c>
      <c r="F330" s="154">
        <v>1</v>
      </c>
      <c r="G330" s="144">
        <v>1929</v>
      </c>
      <c r="H330" s="144"/>
      <c r="I330" s="154">
        <v>4.2000000000000003E-2</v>
      </c>
      <c r="J330" s="154">
        <v>6.2E-2</v>
      </c>
      <c r="K330" s="154">
        <v>0.54600000000000004</v>
      </c>
      <c r="L330" s="154">
        <v>0.59099999999999997</v>
      </c>
      <c r="M330" s="154">
        <v>0.21299999999999999</v>
      </c>
      <c r="N330" s="154">
        <v>0.251</v>
      </c>
      <c r="O330" s="154">
        <v>0.13400000000000001</v>
      </c>
      <c r="P330" s="154">
        <v>0.16600000000000001</v>
      </c>
      <c r="R330" s="155">
        <v>3.7</v>
      </c>
      <c r="S330" s="155">
        <v>43.4</v>
      </c>
      <c r="T330" s="155">
        <v>17.5</v>
      </c>
      <c r="U330" s="155">
        <v>11.3</v>
      </c>
      <c r="V330" s="155"/>
      <c r="W330" s="155">
        <v>3</v>
      </c>
      <c r="X330" s="155">
        <v>4.4000000000000004</v>
      </c>
      <c r="Y330" s="155">
        <v>40.799999999999997</v>
      </c>
      <c r="Z330" s="155">
        <v>46</v>
      </c>
      <c r="AA330" s="155">
        <v>15.9</v>
      </c>
      <c r="AB330" s="155">
        <v>19.100000000000001</v>
      </c>
      <c r="AC330" s="155">
        <v>10</v>
      </c>
      <c r="AD330" s="155">
        <v>12.6</v>
      </c>
    </row>
    <row r="331" spans="1:30" x14ac:dyDescent="0.25">
      <c r="A331" s="97" t="s">
        <v>2376</v>
      </c>
      <c r="B331" s="154">
        <v>0.30336581045172717</v>
      </c>
      <c r="C331" s="154">
        <v>0.61957484499557125</v>
      </c>
      <c r="D331" s="154">
        <v>3.54295837023915E-2</v>
      </c>
      <c r="E331" s="154">
        <v>4.1629760850310012E-2</v>
      </c>
      <c r="F331" s="154">
        <v>0.99999999999999989</v>
      </c>
      <c r="G331" s="144">
        <v>2258</v>
      </c>
      <c r="H331" s="144"/>
      <c r="I331" s="154">
        <v>0.28499999999999998</v>
      </c>
      <c r="J331" s="154">
        <v>0.32300000000000001</v>
      </c>
      <c r="K331" s="154">
        <v>0.59899999999999998</v>
      </c>
      <c r="L331" s="154">
        <v>0.63900000000000001</v>
      </c>
      <c r="M331" s="154">
        <v>2.9000000000000001E-2</v>
      </c>
      <c r="N331" s="154">
        <v>4.3999999999999997E-2</v>
      </c>
      <c r="O331" s="154">
        <v>3.4000000000000002E-2</v>
      </c>
      <c r="P331" s="154">
        <v>5.0999999999999997E-2</v>
      </c>
      <c r="R331" s="155">
        <v>51.2</v>
      </c>
      <c r="S331" s="155">
        <v>99.2</v>
      </c>
      <c r="T331" s="155">
        <v>5.3</v>
      </c>
      <c r="U331" s="155">
        <v>6.7</v>
      </c>
      <c r="V331" s="155"/>
      <c r="W331" s="155">
        <v>47.3</v>
      </c>
      <c r="X331" s="155">
        <v>55</v>
      </c>
      <c r="Y331" s="155">
        <v>94</v>
      </c>
      <c r="Z331" s="155">
        <v>104.3</v>
      </c>
      <c r="AA331" s="155">
        <v>4.0999999999999996</v>
      </c>
      <c r="AB331" s="155">
        <v>6.4</v>
      </c>
      <c r="AC331" s="155">
        <v>5.4</v>
      </c>
      <c r="AD331" s="155">
        <v>8.1</v>
      </c>
    </row>
    <row r="332" spans="1:30" x14ac:dyDescent="0.25">
      <c r="A332" s="97" t="s">
        <v>2377</v>
      </c>
      <c r="B332" s="154" t="s">
        <v>162</v>
      </c>
      <c r="C332" s="154">
        <v>0.51122194513715713</v>
      </c>
      <c r="D332" s="154">
        <v>0.38653366583541149</v>
      </c>
      <c r="E332" s="154">
        <v>0.10224438902743142</v>
      </c>
      <c r="F332" s="154">
        <v>1</v>
      </c>
      <c r="G332" s="144">
        <v>1604</v>
      </c>
      <c r="H332" s="144"/>
      <c r="I332" s="154" t="s">
        <v>162</v>
      </c>
      <c r="J332" s="154" t="s">
        <v>162</v>
      </c>
      <c r="K332" s="154">
        <v>0.48699999999999999</v>
      </c>
      <c r="L332" s="154">
        <v>0.53600000000000003</v>
      </c>
      <c r="M332" s="154">
        <v>0.36299999999999999</v>
      </c>
      <c r="N332" s="154">
        <v>0.41099999999999998</v>
      </c>
      <c r="O332" s="154">
        <v>8.7999999999999995E-2</v>
      </c>
      <c r="P332" s="154">
        <v>0.11799999999999999</v>
      </c>
      <c r="R332" s="155" t="s">
        <v>162</v>
      </c>
      <c r="S332" s="155">
        <v>32.1</v>
      </c>
      <c r="T332" s="155">
        <v>24.3</v>
      </c>
      <c r="U332" s="155">
        <v>6.5</v>
      </c>
      <c r="V332" s="155"/>
      <c r="W332" s="155" t="s">
        <v>162</v>
      </c>
      <c r="X332" s="155" t="s">
        <v>162</v>
      </c>
      <c r="Y332" s="155">
        <v>29.9</v>
      </c>
      <c r="Z332" s="155">
        <v>34.299999999999997</v>
      </c>
      <c r="AA332" s="155">
        <v>22.4</v>
      </c>
      <c r="AB332" s="155">
        <v>26.2</v>
      </c>
      <c r="AC332" s="155">
        <v>5.5</v>
      </c>
      <c r="AD332" s="155">
        <v>7.5</v>
      </c>
    </row>
    <row r="333" spans="1:30" x14ac:dyDescent="0.25">
      <c r="A333" s="97" t="s">
        <v>2378</v>
      </c>
      <c r="B333" s="154" t="s">
        <v>162</v>
      </c>
      <c r="C333" s="154">
        <v>0.78368298368298372</v>
      </c>
      <c r="D333" s="154">
        <v>6.0606060606060608E-2</v>
      </c>
      <c r="E333" s="154">
        <v>0.15571095571095572</v>
      </c>
      <c r="F333" s="154">
        <v>1</v>
      </c>
      <c r="G333" s="144">
        <v>2145</v>
      </c>
      <c r="H333" s="144"/>
      <c r="I333" s="154" t="s">
        <v>162</v>
      </c>
      <c r="J333" s="154" t="s">
        <v>162</v>
      </c>
      <c r="K333" s="154">
        <v>0.76600000000000001</v>
      </c>
      <c r="L333" s="154">
        <v>0.80100000000000005</v>
      </c>
      <c r="M333" s="154">
        <v>5.0999999999999997E-2</v>
      </c>
      <c r="N333" s="154">
        <v>7.1999999999999995E-2</v>
      </c>
      <c r="O333" s="154">
        <v>0.14099999999999999</v>
      </c>
      <c r="P333" s="154">
        <v>0.17199999999999999</v>
      </c>
      <c r="R333" s="155" t="s">
        <v>162</v>
      </c>
      <c r="S333" s="155">
        <v>147.80000000000001</v>
      </c>
      <c r="T333" s="155">
        <v>12.3</v>
      </c>
      <c r="U333" s="155">
        <v>29.2</v>
      </c>
      <c r="V333" s="155"/>
      <c r="W333" s="155" t="s">
        <v>162</v>
      </c>
      <c r="X333" s="155" t="s">
        <v>162</v>
      </c>
      <c r="Y333" s="155">
        <v>140.80000000000001</v>
      </c>
      <c r="Z333" s="155">
        <v>154.9</v>
      </c>
      <c r="AA333" s="155">
        <v>10.199999999999999</v>
      </c>
      <c r="AB333" s="155">
        <v>14.4</v>
      </c>
      <c r="AC333" s="155">
        <v>26.1</v>
      </c>
      <c r="AD333" s="155">
        <v>32.4</v>
      </c>
    </row>
    <row r="334" spans="1:30" x14ac:dyDescent="0.25">
      <c r="A334" s="97" t="s">
        <v>2379</v>
      </c>
      <c r="B334" s="154">
        <v>5.4254749799304253E-2</v>
      </c>
      <c r="C334" s="154">
        <v>0.60703773080010703</v>
      </c>
      <c r="D334" s="154">
        <v>0.20685041477120686</v>
      </c>
      <c r="E334" s="154">
        <v>0.13185710462938185</v>
      </c>
      <c r="F334" s="154">
        <v>0.99999999999999989</v>
      </c>
      <c r="G334" s="144">
        <v>14948</v>
      </c>
      <c r="H334" s="144"/>
      <c r="I334" s="154">
        <v>5.0999999999999997E-2</v>
      </c>
      <c r="J334" s="154">
        <v>5.8000000000000003E-2</v>
      </c>
      <c r="K334" s="154">
        <v>0.59899999999999998</v>
      </c>
      <c r="L334" s="154">
        <v>0.61499999999999999</v>
      </c>
      <c r="M334" s="154">
        <v>0.2</v>
      </c>
      <c r="N334" s="154">
        <v>0.21299999999999999</v>
      </c>
      <c r="O334" s="154">
        <v>0.127</v>
      </c>
      <c r="P334" s="154">
        <v>0.13700000000000001</v>
      </c>
      <c r="R334" s="155" t="s">
        <v>162</v>
      </c>
      <c r="S334" s="155" t="s">
        <v>162</v>
      </c>
      <c r="T334" s="155" t="s">
        <v>162</v>
      </c>
      <c r="U334" s="155" t="s">
        <v>162</v>
      </c>
      <c r="V334" s="155"/>
      <c r="W334" s="155" t="s">
        <v>162</v>
      </c>
      <c r="X334" s="155" t="s">
        <v>162</v>
      </c>
      <c r="Y334" s="155" t="s">
        <v>162</v>
      </c>
      <c r="Z334" s="155" t="s">
        <v>162</v>
      </c>
      <c r="AA334" s="155" t="s">
        <v>162</v>
      </c>
      <c r="AB334" s="155" t="s">
        <v>162</v>
      </c>
      <c r="AC334" s="155" t="s">
        <v>162</v>
      </c>
      <c r="AD334" s="155" t="s">
        <v>162</v>
      </c>
    </row>
    <row r="335" spans="1:30" x14ac:dyDescent="0.25">
      <c r="A335" s="97" t="s">
        <v>2380</v>
      </c>
      <c r="B335" s="154">
        <v>9.3862815884476536E-2</v>
      </c>
      <c r="C335" s="154">
        <v>0.57968024755028369</v>
      </c>
      <c r="D335" s="154">
        <v>0.22331098504383703</v>
      </c>
      <c r="E335" s="154">
        <v>0.10314595152140278</v>
      </c>
      <c r="F335" s="154">
        <v>1</v>
      </c>
      <c r="G335" s="144">
        <v>1939</v>
      </c>
      <c r="H335" s="144"/>
      <c r="I335" s="154">
        <v>8.2000000000000003E-2</v>
      </c>
      <c r="J335" s="154">
        <v>0.108</v>
      </c>
      <c r="K335" s="154">
        <v>0.55800000000000005</v>
      </c>
      <c r="L335" s="154">
        <v>0.60099999999999998</v>
      </c>
      <c r="M335" s="154">
        <v>0.20499999999999999</v>
      </c>
      <c r="N335" s="154">
        <v>0.24199999999999999</v>
      </c>
      <c r="O335" s="154">
        <v>0.09</v>
      </c>
      <c r="P335" s="154">
        <v>0.11700000000000001</v>
      </c>
      <c r="R335" s="155">
        <v>6.4</v>
      </c>
      <c r="S335" s="155">
        <v>41</v>
      </c>
      <c r="T335" s="155">
        <v>15.9</v>
      </c>
      <c r="U335" s="155">
        <v>7.4</v>
      </c>
      <c r="V335" s="155"/>
      <c r="W335" s="155">
        <v>5.5</v>
      </c>
      <c r="X335" s="155">
        <v>7.4</v>
      </c>
      <c r="Y335" s="155">
        <v>38.6</v>
      </c>
      <c r="Z335" s="155">
        <v>43.4</v>
      </c>
      <c r="AA335" s="155">
        <v>14.4</v>
      </c>
      <c r="AB335" s="155">
        <v>17.399999999999999</v>
      </c>
      <c r="AC335" s="155">
        <v>6.4</v>
      </c>
      <c r="AD335" s="155">
        <v>8.4</v>
      </c>
    </row>
    <row r="336" spans="1:30" x14ac:dyDescent="0.25">
      <c r="A336" s="97" t="s">
        <v>2381</v>
      </c>
      <c r="B336" s="154">
        <v>0.29942339373970345</v>
      </c>
      <c r="C336" s="154">
        <v>0.62026359143327847</v>
      </c>
      <c r="D336" s="154">
        <v>2.6771004942339374E-2</v>
      </c>
      <c r="E336" s="154">
        <v>5.3542009884678748E-2</v>
      </c>
      <c r="F336" s="154">
        <v>1</v>
      </c>
      <c r="G336" s="144">
        <v>2428</v>
      </c>
      <c r="H336" s="144"/>
      <c r="I336" s="154">
        <v>0.28199999999999997</v>
      </c>
      <c r="J336" s="154">
        <v>0.318</v>
      </c>
      <c r="K336" s="154">
        <v>0.60099999999999998</v>
      </c>
      <c r="L336" s="154">
        <v>0.63900000000000001</v>
      </c>
      <c r="M336" s="154">
        <v>2.1000000000000001E-2</v>
      </c>
      <c r="N336" s="154">
        <v>3.4000000000000002E-2</v>
      </c>
      <c r="O336" s="154">
        <v>4.4999999999999998E-2</v>
      </c>
      <c r="P336" s="154">
        <v>6.3E-2</v>
      </c>
      <c r="R336" s="155">
        <v>50.5</v>
      </c>
      <c r="S336" s="155">
        <v>105.6</v>
      </c>
      <c r="T336" s="155">
        <v>4.2</v>
      </c>
      <c r="U336" s="155">
        <v>9.1999999999999993</v>
      </c>
      <c r="V336" s="155"/>
      <c r="W336" s="155">
        <v>46.9</v>
      </c>
      <c r="X336" s="155">
        <v>54.2</v>
      </c>
      <c r="Y336" s="155">
        <v>100.3</v>
      </c>
      <c r="Z336" s="155">
        <v>110.9</v>
      </c>
      <c r="AA336" s="155">
        <v>3.2</v>
      </c>
      <c r="AB336" s="155">
        <v>5.2</v>
      </c>
      <c r="AC336" s="155">
        <v>7.6</v>
      </c>
      <c r="AD336" s="155">
        <v>10.8</v>
      </c>
    </row>
    <row r="337" spans="1:30" x14ac:dyDescent="0.25">
      <c r="A337" s="97" t="s">
        <v>2382</v>
      </c>
      <c r="B337" s="154" t="s">
        <v>162</v>
      </c>
      <c r="C337" s="154">
        <v>0.55397448478900879</v>
      </c>
      <c r="D337" s="154">
        <v>0.35525024533856725</v>
      </c>
      <c r="E337" s="154">
        <v>9.0775269872423944E-2</v>
      </c>
      <c r="F337" s="154">
        <v>0.99999999999999989</v>
      </c>
      <c r="G337" s="144">
        <v>2038</v>
      </c>
      <c r="H337" s="144"/>
      <c r="I337" s="154" t="s">
        <v>162</v>
      </c>
      <c r="J337" s="154" t="s">
        <v>162</v>
      </c>
      <c r="K337" s="154">
        <v>0.53200000000000003</v>
      </c>
      <c r="L337" s="154">
        <v>0.57499999999999996</v>
      </c>
      <c r="M337" s="154">
        <v>0.33500000000000002</v>
      </c>
      <c r="N337" s="154">
        <v>0.376</v>
      </c>
      <c r="O337" s="154">
        <v>7.9000000000000001E-2</v>
      </c>
      <c r="P337" s="154">
        <v>0.104</v>
      </c>
      <c r="R337" s="155" t="s">
        <v>162</v>
      </c>
      <c r="S337" s="155">
        <v>41.2</v>
      </c>
      <c r="T337" s="155">
        <v>26.5</v>
      </c>
      <c r="U337" s="155">
        <v>6.7</v>
      </c>
      <c r="V337" s="155"/>
      <c r="W337" s="155" t="s">
        <v>162</v>
      </c>
      <c r="X337" s="155" t="s">
        <v>162</v>
      </c>
      <c r="Y337" s="155">
        <v>38.799999999999997</v>
      </c>
      <c r="Z337" s="155">
        <v>43.6</v>
      </c>
      <c r="AA337" s="155">
        <v>24.6</v>
      </c>
      <c r="AB337" s="155">
        <v>28.4</v>
      </c>
      <c r="AC337" s="155">
        <v>5.7</v>
      </c>
      <c r="AD337" s="155">
        <v>7.7</v>
      </c>
    </row>
    <row r="338" spans="1:30" x14ac:dyDescent="0.25">
      <c r="A338" s="97" t="s">
        <v>2383</v>
      </c>
      <c r="B338" s="154" t="s">
        <v>162</v>
      </c>
      <c r="C338" s="154">
        <v>0.83360258481421645</v>
      </c>
      <c r="D338" s="154">
        <v>7.1082390953150248E-2</v>
      </c>
      <c r="E338" s="154">
        <v>9.5315024232633286E-2</v>
      </c>
      <c r="F338" s="154">
        <v>1</v>
      </c>
      <c r="G338" s="144">
        <v>2476</v>
      </c>
      <c r="H338" s="144"/>
      <c r="I338" s="154" t="s">
        <v>162</v>
      </c>
      <c r="J338" s="154" t="s">
        <v>162</v>
      </c>
      <c r="K338" s="154">
        <v>0.81799999999999995</v>
      </c>
      <c r="L338" s="154">
        <v>0.84799999999999998</v>
      </c>
      <c r="M338" s="154">
        <v>6.2E-2</v>
      </c>
      <c r="N338" s="154">
        <v>8.2000000000000003E-2</v>
      </c>
      <c r="O338" s="154">
        <v>8.4000000000000005E-2</v>
      </c>
      <c r="P338" s="154">
        <v>0.108</v>
      </c>
      <c r="R338" s="155" t="s">
        <v>162</v>
      </c>
      <c r="S338" s="155">
        <v>162.19999999999999</v>
      </c>
      <c r="T338" s="155">
        <v>15.9</v>
      </c>
      <c r="U338" s="155">
        <v>18.600000000000001</v>
      </c>
      <c r="V338" s="155"/>
      <c r="W338" s="155" t="s">
        <v>162</v>
      </c>
      <c r="X338" s="155" t="s">
        <v>162</v>
      </c>
      <c r="Y338" s="155">
        <v>155.19999999999999</v>
      </c>
      <c r="Z338" s="155">
        <v>169.2</v>
      </c>
      <c r="AA338" s="155">
        <v>13.6</v>
      </c>
      <c r="AB338" s="155">
        <v>18.3</v>
      </c>
      <c r="AC338" s="155">
        <v>16.3</v>
      </c>
      <c r="AD338" s="155">
        <v>21</v>
      </c>
    </row>
    <row r="339" spans="1:30" x14ac:dyDescent="0.25">
      <c r="A339" s="97" t="s">
        <v>2384</v>
      </c>
      <c r="B339" s="154">
        <v>5.8281643431800034E-2</v>
      </c>
      <c r="C339" s="154">
        <v>0.63213167106798507</v>
      </c>
      <c r="D339" s="154">
        <v>0.20456918258306209</v>
      </c>
      <c r="E339" s="154">
        <v>0.10501750291715285</v>
      </c>
      <c r="F339" s="154">
        <v>1</v>
      </c>
      <c r="G339" s="144">
        <v>16283</v>
      </c>
      <c r="H339" s="144"/>
      <c r="I339" s="154">
        <v>5.5E-2</v>
      </c>
      <c r="J339" s="154">
        <v>6.2E-2</v>
      </c>
      <c r="K339" s="154">
        <v>0.625</v>
      </c>
      <c r="L339" s="154">
        <v>0.64</v>
      </c>
      <c r="M339" s="154">
        <v>0.19800000000000001</v>
      </c>
      <c r="N339" s="154">
        <v>0.21099999999999999</v>
      </c>
      <c r="O339" s="154">
        <v>0.1</v>
      </c>
      <c r="P339" s="154">
        <v>0.11</v>
      </c>
      <c r="R339" s="155" t="s">
        <v>162</v>
      </c>
      <c r="S339" s="155" t="s">
        <v>162</v>
      </c>
      <c r="T339" s="155" t="s">
        <v>162</v>
      </c>
      <c r="U339" s="155" t="s">
        <v>162</v>
      </c>
      <c r="V339" s="155"/>
      <c r="W339" s="155" t="s">
        <v>162</v>
      </c>
      <c r="X339" s="155" t="s">
        <v>162</v>
      </c>
      <c r="Y339" s="155" t="s">
        <v>162</v>
      </c>
      <c r="Z339" s="155" t="s">
        <v>162</v>
      </c>
      <c r="AA339" s="155" t="s">
        <v>162</v>
      </c>
      <c r="AB339" s="155" t="s">
        <v>162</v>
      </c>
      <c r="AC339" s="155" t="s">
        <v>162</v>
      </c>
      <c r="AD339" s="155" t="s">
        <v>162</v>
      </c>
    </row>
    <row r="340" spans="1:30" x14ac:dyDescent="0.25">
      <c r="A340" s="97" t="s">
        <v>2385</v>
      </c>
      <c r="B340" s="154">
        <v>6.1976549413735343E-2</v>
      </c>
      <c r="C340" s="154">
        <v>0.49246231155778897</v>
      </c>
      <c r="D340" s="154">
        <v>0.28810720268006701</v>
      </c>
      <c r="E340" s="154">
        <v>0.15745393634840871</v>
      </c>
      <c r="F340" s="154">
        <v>1</v>
      </c>
      <c r="G340" s="144">
        <v>597</v>
      </c>
      <c r="H340" s="144"/>
      <c r="I340" s="154">
        <v>4.4999999999999998E-2</v>
      </c>
      <c r="J340" s="154">
        <v>8.4000000000000005E-2</v>
      </c>
      <c r="K340" s="154">
        <v>0.45300000000000001</v>
      </c>
      <c r="L340" s="154">
        <v>0.53200000000000003</v>
      </c>
      <c r="M340" s="154">
        <v>0.253</v>
      </c>
      <c r="N340" s="154">
        <v>0.32600000000000001</v>
      </c>
      <c r="O340" s="154">
        <v>0.13</v>
      </c>
      <c r="P340" s="154">
        <v>0.189</v>
      </c>
      <c r="R340" s="155">
        <v>4.5999999999999996</v>
      </c>
      <c r="S340" s="155">
        <v>35</v>
      </c>
      <c r="T340" s="155">
        <v>20.3</v>
      </c>
      <c r="U340" s="155">
        <v>10.8</v>
      </c>
      <c r="V340" s="155"/>
      <c r="W340" s="155">
        <v>3.1</v>
      </c>
      <c r="X340" s="155">
        <v>6</v>
      </c>
      <c r="Y340" s="155">
        <v>31</v>
      </c>
      <c r="Z340" s="155">
        <v>39</v>
      </c>
      <c r="AA340" s="155">
        <v>17.2</v>
      </c>
      <c r="AB340" s="155">
        <v>23.3</v>
      </c>
      <c r="AC340" s="155">
        <v>8.6</v>
      </c>
      <c r="AD340" s="155">
        <v>13</v>
      </c>
    </row>
    <row r="341" spans="1:30" x14ac:dyDescent="0.25">
      <c r="A341" s="97" t="s">
        <v>2386</v>
      </c>
      <c r="B341" s="154">
        <v>0.20071258907363421</v>
      </c>
      <c r="C341" s="154">
        <v>0.64608076009501192</v>
      </c>
      <c r="D341" s="154">
        <v>5.3444180522565318E-2</v>
      </c>
      <c r="E341" s="154">
        <v>9.9762470308788598E-2</v>
      </c>
      <c r="F341" s="154">
        <v>1</v>
      </c>
      <c r="G341" s="144">
        <v>842</v>
      </c>
      <c r="H341" s="144"/>
      <c r="I341" s="154">
        <v>0.17499999999999999</v>
      </c>
      <c r="J341" s="154">
        <v>0.22900000000000001</v>
      </c>
      <c r="K341" s="154">
        <v>0.61299999999999999</v>
      </c>
      <c r="L341" s="154">
        <v>0.67800000000000005</v>
      </c>
      <c r="M341" s="154">
        <v>0.04</v>
      </c>
      <c r="N341" s="154">
        <v>7.0999999999999994E-2</v>
      </c>
      <c r="O341" s="154">
        <v>8.1000000000000003E-2</v>
      </c>
      <c r="P341" s="154">
        <v>0.122</v>
      </c>
      <c r="R341" s="155">
        <v>35.5</v>
      </c>
      <c r="S341" s="155">
        <v>99</v>
      </c>
      <c r="T341" s="155">
        <v>9.8000000000000007</v>
      </c>
      <c r="U341" s="155">
        <v>15.2</v>
      </c>
      <c r="V341" s="155"/>
      <c r="W341" s="155">
        <v>30.2</v>
      </c>
      <c r="X341" s="155">
        <v>40.9</v>
      </c>
      <c r="Y341" s="155">
        <v>90.7</v>
      </c>
      <c r="Z341" s="155">
        <v>107.3</v>
      </c>
      <c r="AA341" s="155">
        <v>6.9</v>
      </c>
      <c r="AB341" s="155">
        <v>12.6</v>
      </c>
      <c r="AC341" s="155">
        <v>11.9</v>
      </c>
      <c r="AD341" s="155">
        <v>18.399999999999999</v>
      </c>
    </row>
    <row r="342" spans="1:30" x14ac:dyDescent="0.25">
      <c r="A342" s="97" t="s">
        <v>2387</v>
      </c>
      <c r="B342" s="154" t="s">
        <v>162</v>
      </c>
      <c r="C342" s="154">
        <v>0.41311852704257768</v>
      </c>
      <c r="D342" s="154">
        <v>0.3751438434982739</v>
      </c>
      <c r="E342" s="154">
        <v>0.21173762945914845</v>
      </c>
      <c r="F342" s="154">
        <v>1</v>
      </c>
      <c r="G342" s="144">
        <v>869</v>
      </c>
      <c r="H342" s="144"/>
      <c r="I342" s="154" t="s">
        <v>162</v>
      </c>
      <c r="J342" s="154" t="s">
        <v>162</v>
      </c>
      <c r="K342" s="154">
        <v>0.38100000000000001</v>
      </c>
      <c r="L342" s="154">
        <v>0.44600000000000001</v>
      </c>
      <c r="M342" s="154">
        <v>0.34399999999999997</v>
      </c>
      <c r="N342" s="154">
        <v>0.40799999999999997</v>
      </c>
      <c r="O342" s="154">
        <v>0.186</v>
      </c>
      <c r="P342" s="154">
        <v>0.24</v>
      </c>
      <c r="R342" s="155" t="s">
        <v>162</v>
      </c>
      <c r="S342" s="155">
        <v>43.7</v>
      </c>
      <c r="T342" s="155">
        <v>41.9</v>
      </c>
      <c r="U342" s="155">
        <v>22.6</v>
      </c>
      <c r="V342" s="155"/>
      <c r="W342" s="155" t="s">
        <v>162</v>
      </c>
      <c r="X342" s="155" t="s">
        <v>162</v>
      </c>
      <c r="Y342" s="155">
        <v>39.200000000000003</v>
      </c>
      <c r="Z342" s="155">
        <v>48.3</v>
      </c>
      <c r="AA342" s="155">
        <v>37.4</v>
      </c>
      <c r="AB342" s="155">
        <v>46.5</v>
      </c>
      <c r="AC342" s="155">
        <v>19.3</v>
      </c>
      <c r="AD342" s="155">
        <v>25.9</v>
      </c>
    </row>
    <row r="343" spans="1:30" x14ac:dyDescent="0.25">
      <c r="A343" s="97" t="s">
        <v>2388</v>
      </c>
      <c r="B343" s="154" t="s">
        <v>162</v>
      </c>
      <c r="C343" s="154">
        <v>0.70499999999999996</v>
      </c>
      <c r="D343" s="154">
        <v>9.8333333333333328E-2</v>
      </c>
      <c r="E343" s="154">
        <v>0.19666666666666666</v>
      </c>
      <c r="F343" s="154">
        <v>0.99999999999999989</v>
      </c>
      <c r="G343" s="144">
        <v>600</v>
      </c>
      <c r="H343" s="144"/>
      <c r="I343" s="154" t="s">
        <v>162</v>
      </c>
      <c r="J343" s="154" t="s">
        <v>162</v>
      </c>
      <c r="K343" s="154">
        <v>0.66700000000000004</v>
      </c>
      <c r="L343" s="154">
        <v>0.74</v>
      </c>
      <c r="M343" s="154">
        <v>7.6999999999999999E-2</v>
      </c>
      <c r="N343" s="154">
        <v>0.125</v>
      </c>
      <c r="O343" s="154">
        <v>0.16700000000000001</v>
      </c>
      <c r="P343" s="154">
        <v>0.23</v>
      </c>
      <c r="R343" s="155" t="s">
        <v>162</v>
      </c>
      <c r="S343" s="155">
        <v>111.8</v>
      </c>
      <c r="T343" s="155">
        <v>18.5</v>
      </c>
      <c r="U343" s="155">
        <v>31.5</v>
      </c>
      <c r="V343" s="155"/>
      <c r="W343" s="155" t="s">
        <v>162</v>
      </c>
      <c r="X343" s="155" t="s">
        <v>162</v>
      </c>
      <c r="Y343" s="155">
        <v>101.1</v>
      </c>
      <c r="Z343" s="155">
        <v>122.4</v>
      </c>
      <c r="AA343" s="155">
        <v>13.8</v>
      </c>
      <c r="AB343" s="155">
        <v>23.2</v>
      </c>
      <c r="AC343" s="155">
        <v>25.8</v>
      </c>
      <c r="AD343" s="155">
        <v>37.1</v>
      </c>
    </row>
    <row r="344" spans="1:30" x14ac:dyDescent="0.25">
      <c r="A344" s="97" t="s">
        <v>2389</v>
      </c>
      <c r="B344" s="154">
        <v>3.6964285714285713E-2</v>
      </c>
      <c r="C344" s="154">
        <v>0.5128571428571429</v>
      </c>
      <c r="D344" s="154">
        <v>0.24196428571428572</v>
      </c>
      <c r="E344" s="154">
        <v>0.20821428571428571</v>
      </c>
      <c r="F344" s="154">
        <v>1</v>
      </c>
      <c r="G344" s="144">
        <v>5600</v>
      </c>
      <c r="H344" s="144"/>
      <c r="I344" s="154">
        <v>3.2000000000000001E-2</v>
      </c>
      <c r="J344" s="154">
        <v>4.2000000000000003E-2</v>
      </c>
      <c r="K344" s="154">
        <v>0.5</v>
      </c>
      <c r="L344" s="154">
        <v>0.52600000000000002</v>
      </c>
      <c r="M344" s="154">
        <v>0.23100000000000001</v>
      </c>
      <c r="N344" s="154">
        <v>0.253</v>
      </c>
      <c r="O344" s="154">
        <v>0.19800000000000001</v>
      </c>
      <c r="P344" s="154">
        <v>0.219</v>
      </c>
      <c r="R344" s="155" t="s">
        <v>162</v>
      </c>
      <c r="S344" s="155" t="s">
        <v>162</v>
      </c>
      <c r="T344" s="155" t="s">
        <v>162</v>
      </c>
      <c r="U344" s="155" t="s">
        <v>162</v>
      </c>
      <c r="V344" s="155"/>
      <c r="W344" s="155" t="s">
        <v>162</v>
      </c>
      <c r="X344" s="155" t="s">
        <v>162</v>
      </c>
      <c r="Y344" s="155" t="s">
        <v>162</v>
      </c>
      <c r="Z344" s="155" t="s">
        <v>162</v>
      </c>
      <c r="AA344" s="155" t="s">
        <v>162</v>
      </c>
      <c r="AB344" s="155" t="s">
        <v>162</v>
      </c>
      <c r="AC344" s="155" t="s">
        <v>162</v>
      </c>
      <c r="AD344" s="155" t="s">
        <v>162</v>
      </c>
    </row>
    <row r="345" spans="1:30" x14ac:dyDescent="0.25">
      <c r="A345" s="97" t="s">
        <v>2390</v>
      </c>
      <c r="B345" s="154">
        <v>8.9041095890410954E-2</v>
      </c>
      <c r="C345" s="154">
        <v>0.52117061021170608</v>
      </c>
      <c r="D345" s="154">
        <v>0.24159402241594022</v>
      </c>
      <c r="E345" s="154">
        <v>0.14819427148194272</v>
      </c>
      <c r="F345" s="154">
        <v>1</v>
      </c>
      <c r="G345" s="144">
        <v>1606</v>
      </c>
      <c r="H345" s="144"/>
      <c r="I345" s="154">
        <v>7.5999999999999998E-2</v>
      </c>
      <c r="J345" s="154">
        <v>0.104</v>
      </c>
      <c r="K345" s="154">
        <v>0.497</v>
      </c>
      <c r="L345" s="154">
        <v>0.54600000000000004</v>
      </c>
      <c r="M345" s="154">
        <v>0.221</v>
      </c>
      <c r="N345" s="154">
        <v>0.26300000000000001</v>
      </c>
      <c r="O345" s="154">
        <v>0.13200000000000001</v>
      </c>
      <c r="P345" s="154">
        <v>0.16600000000000001</v>
      </c>
      <c r="R345" s="155">
        <v>6.5</v>
      </c>
      <c r="S345" s="155">
        <v>39.700000000000003</v>
      </c>
      <c r="T345" s="155">
        <v>18.8</v>
      </c>
      <c r="U345" s="155">
        <v>11.3</v>
      </c>
      <c r="V345" s="155"/>
      <c r="W345" s="155">
        <v>5.5</v>
      </c>
      <c r="X345" s="155">
        <v>7.6</v>
      </c>
      <c r="Y345" s="155">
        <v>37.1</v>
      </c>
      <c r="Z345" s="155">
        <v>42.4</v>
      </c>
      <c r="AA345" s="155">
        <v>16.899999999999999</v>
      </c>
      <c r="AB345" s="155">
        <v>20.7</v>
      </c>
      <c r="AC345" s="155">
        <v>9.9</v>
      </c>
      <c r="AD345" s="155">
        <v>12.7</v>
      </c>
    </row>
    <row r="346" spans="1:30" x14ac:dyDescent="0.25">
      <c r="A346" s="97" t="s">
        <v>2391</v>
      </c>
      <c r="B346" s="154">
        <v>0.32042648709315374</v>
      </c>
      <c r="C346" s="154">
        <v>0.60493827160493829</v>
      </c>
      <c r="D346" s="154">
        <v>3.479236812570146E-2</v>
      </c>
      <c r="E346" s="154">
        <v>3.9842873176206509E-2</v>
      </c>
      <c r="F346" s="154">
        <v>0.99999999999999989</v>
      </c>
      <c r="G346" s="144">
        <v>1782</v>
      </c>
      <c r="H346" s="144"/>
      <c r="I346" s="154">
        <v>0.29899999999999999</v>
      </c>
      <c r="J346" s="154">
        <v>0.34200000000000003</v>
      </c>
      <c r="K346" s="154">
        <v>0.58199999999999996</v>
      </c>
      <c r="L346" s="154">
        <v>0.627</v>
      </c>
      <c r="M346" s="154">
        <v>2.7E-2</v>
      </c>
      <c r="N346" s="154">
        <v>4.3999999999999997E-2</v>
      </c>
      <c r="O346" s="154">
        <v>3.2000000000000001E-2</v>
      </c>
      <c r="P346" s="154">
        <v>0.05</v>
      </c>
      <c r="R346" s="155">
        <v>49.9</v>
      </c>
      <c r="S346" s="155">
        <v>93.1</v>
      </c>
      <c r="T346" s="155">
        <v>5.2</v>
      </c>
      <c r="U346" s="155">
        <v>6.2</v>
      </c>
      <c r="V346" s="155"/>
      <c r="W346" s="155">
        <v>45.8</v>
      </c>
      <c r="X346" s="155">
        <v>54</v>
      </c>
      <c r="Y346" s="155">
        <v>87.5</v>
      </c>
      <c r="Z346" s="155">
        <v>98.6</v>
      </c>
      <c r="AA346" s="155">
        <v>3.9</v>
      </c>
      <c r="AB346" s="155">
        <v>6.5</v>
      </c>
      <c r="AC346" s="155">
        <v>4.8</v>
      </c>
      <c r="AD346" s="155">
        <v>7.7</v>
      </c>
    </row>
    <row r="347" spans="1:30" x14ac:dyDescent="0.25">
      <c r="A347" s="97" t="s">
        <v>2392</v>
      </c>
      <c r="B347" s="154" t="s">
        <v>162</v>
      </c>
      <c r="C347" s="154">
        <v>0.52518891687657432</v>
      </c>
      <c r="D347" s="154">
        <v>0.36356003358522249</v>
      </c>
      <c r="E347" s="154">
        <v>0.11125104953820319</v>
      </c>
      <c r="F347" s="154">
        <v>1</v>
      </c>
      <c r="G347" s="144">
        <v>2382</v>
      </c>
      <c r="H347" s="144"/>
      <c r="I347" s="154" t="s">
        <v>162</v>
      </c>
      <c r="J347" s="154" t="s">
        <v>162</v>
      </c>
      <c r="K347" s="154">
        <v>0.505</v>
      </c>
      <c r="L347" s="154">
        <v>0.54500000000000004</v>
      </c>
      <c r="M347" s="154">
        <v>0.34399999999999997</v>
      </c>
      <c r="N347" s="154">
        <v>0.38300000000000001</v>
      </c>
      <c r="O347" s="154">
        <v>9.9000000000000005E-2</v>
      </c>
      <c r="P347" s="154">
        <v>0.125</v>
      </c>
      <c r="R347" s="155" t="s">
        <v>162</v>
      </c>
      <c r="S347" s="155">
        <v>59.2</v>
      </c>
      <c r="T347" s="155">
        <v>41.6</v>
      </c>
      <c r="U347" s="155">
        <v>12.5</v>
      </c>
      <c r="V347" s="155"/>
      <c r="W347" s="155" t="s">
        <v>162</v>
      </c>
      <c r="X347" s="155" t="s">
        <v>162</v>
      </c>
      <c r="Y347" s="155">
        <v>55.9</v>
      </c>
      <c r="Z347" s="155">
        <v>62.4</v>
      </c>
      <c r="AA347" s="155">
        <v>38.799999999999997</v>
      </c>
      <c r="AB347" s="155">
        <v>44.4</v>
      </c>
      <c r="AC347" s="155">
        <v>11</v>
      </c>
      <c r="AD347" s="155">
        <v>14</v>
      </c>
    </row>
    <row r="348" spans="1:30" x14ac:dyDescent="0.25">
      <c r="A348" s="97" t="s">
        <v>2393</v>
      </c>
      <c r="B348" s="154" t="s">
        <v>162</v>
      </c>
      <c r="C348" s="154">
        <v>0.76248108925869895</v>
      </c>
      <c r="D348" s="154">
        <v>9.0771558245083206E-2</v>
      </c>
      <c r="E348" s="154">
        <v>0.14674735249621784</v>
      </c>
      <c r="F348" s="154">
        <v>1</v>
      </c>
      <c r="G348" s="144">
        <v>1322</v>
      </c>
      <c r="H348" s="144"/>
      <c r="I348" s="154" t="s">
        <v>162</v>
      </c>
      <c r="J348" s="154" t="s">
        <v>162</v>
      </c>
      <c r="K348" s="154">
        <v>0.73899999999999999</v>
      </c>
      <c r="L348" s="154">
        <v>0.78500000000000003</v>
      </c>
      <c r="M348" s="154">
        <v>7.5999999999999998E-2</v>
      </c>
      <c r="N348" s="154">
        <v>0.107</v>
      </c>
      <c r="O348" s="154">
        <v>0.129</v>
      </c>
      <c r="P348" s="154">
        <v>0.16700000000000001</v>
      </c>
      <c r="R348" s="155" t="s">
        <v>162</v>
      </c>
      <c r="S348" s="155">
        <v>106.2</v>
      </c>
      <c r="T348" s="155">
        <v>14.5</v>
      </c>
      <c r="U348" s="155">
        <v>20.8</v>
      </c>
      <c r="V348" s="155"/>
      <c r="W348" s="155" t="s">
        <v>162</v>
      </c>
      <c r="X348" s="155" t="s">
        <v>162</v>
      </c>
      <c r="Y348" s="155">
        <v>99.7</v>
      </c>
      <c r="Z348" s="155">
        <v>112.8</v>
      </c>
      <c r="AA348" s="155">
        <v>11.9</v>
      </c>
      <c r="AB348" s="155">
        <v>17.100000000000001</v>
      </c>
      <c r="AC348" s="155">
        <v>17.899999999999999</v>
      </c>
      <c r="AD348" s="155">
        <v>23.7</v>
      </c>
    </row>
    <row r="349" spans="1:30" x14ac:dyDescent="0.25">
      <c r="A349" s="97" t="s">
        <v>2394</v>
      </c>
      <c r="B349" s="154">
        <v>5.724521686104124E-2</v>
      </c>
      <c r="C349" s="154">
        <v>0.56338135528622613</v>
      </c>
      <c r="D349" s="154">
        <v>0.23446909063190791</v>
      </c>
      <c r="E349" s="154">
        <v>0.14490433722082477</v>
      </c>
      <c r="F349" s="154">
        <v>1</v>
      </c>
      <c r="G349" s="144">
        <v>13119</v>
      </c>
      <c r="H349" s="144"/>
      <c r="I349" s="154">
        <v>5.2999999999999999E-2</v>
      </c>
      <c r="J349" s="154">
        <v>6.0999999999999999E-2</v>
      </c>
      <c r="K349" s="154">
        <v>0.55500000000000005</v>
      </c>
      <c r="L349" s="154">
        <v>0.57199999999999995</v>
      </c>
      <c r="M349" s="154">
        <v>0.22700000000000001</v>
      </c>
      <c r="N349" s="154">
        <v>0.24199999999999999</v>
      </c>
      <c r="O349" s="154">
        <v>0.13900000000000001</v>
      </c>
      <c r="P349" s="154">
        <v>0.151</v>
      </c>
      <c r="R349" s="155" t="s">
        <v>162</v>
      </c>
      <c r="S349" s="155" t="s">
        <v>162</v>
      </c>
      <c r="T349" s="155" t="s">
        <v>162</v>
      </c>
      <c r="U349" s="155" t="s">
        <v>162</v>
      </c>
      <c r="V349" s="155"/>
      <c r="W349" s="155" t="s">
        <v>162</v>
      </c>
      <c r="X349" s="155" t="s">
        <v>162</v>
      </c>
      <c r="Y349" s="155" t="s">
        <v>162</v>
      </c>
      <c r="Z349" s="155" t="s">
        <v>162</v>
      </c>
      <c r="AA349" s="155" t="s">
        <v>162</v>
      </c>
      <c r="AB349" s="155" t="s">
        <v>162</v>
      </c>
      <c r="AC349" s="155" t="s">
        <v>162</v>
      </c>
      <c r="AD349" s="155" t="s">
        <v>162</v>
      </c>
    </row>
    <row r="350" spans="1:30" x14ac:dyDescent="0.25">
      <c r="A350" s="97" t="s">
        <v>2395</v>
      </c>
      <c r="B350" s="154">
        <v>8.1512605042016809E-2</v>
      </c>
      <c r="C350" s="154">
        <v>0.52857142857142858</v>
      </c>
      <c r="D350" s="154">
        <v>0.31428571428571428</v>
      </c>
      <c r="E350" s="154">
        <v>7.5630252100840331E-2</v>
      </c>
      <c r="F350" s="154">
        <v>1</v>
      </c>
      <c r="G350" s="144">
        <v>1190</v>
      </c>
      <c r="H350" s="144"/>
      <c r="I350" s="154">
        <v>6.7000000000000004E-2</v>
      </c>
      <c r="J350" s="154">
        <v>9.8000000000000004E-2</v>
      </c>
      <c r="K350" s="154">
        <v>0.5</v>
      </c>
      <c r="L350" s="154">
        <v>0.55700000000000005</v>
      </c>
      <c r="M350" s="154">
        <v>0.28899999999999998</v>
      </c>
      <c r="N350" s="154">
        <v>0.34100000000000003</v>
      </c>
      <c r="O350" s="154">
        <v>6.2E-2</v>
      </c>
      <c r="P350" s="154">
        <v>9.1999999999999998E-2</v>
      </c>
      <c r="R350" s="155">
        <v>6.3</v>
      </c>
      <c r="S350" s="155">
        <v>40</v>
      </c>
      <c r="T350" s="155">
        <v>23.7</v>
      </c>
      <c r="U350" s="155">
        <v>5.7</v>
      </c>
      <c r="V350" s="155"/>
      <c r="W350" s="155">
        <v>5.0999999999999996</v>
      </c>
      <c r="X350" s="155">
        <v>7.6</v>
      </c>
      <c r="Y350" s="155">
        <v>36.799999999999997</v>
      </c>
      <c r="Z350" s="155">
        <v>43.1</v>
      </c>
      <c r="AA350" s="155">
        <v>21.3</v>
      </c>
      <c r="AB350" s="155">
        <v>26.1</v>
      </c>
      <c r="AC350" s="155">
        <v>4.5</v>
      </c>
      <c r="AD350" s="155">
        <v>6.9</v>
      </c>
    </row>
    <row r="351" spans="1:30" x14ac:dyDescent="0.25">
      <c r="A351" s="97" t="s">
        <v>2396</v>
      </c>
      <c r="B351" s="154">
        <v>0.2876204595997035</v>
      </c>
      <c r="C351" s="154">
        <v>0.625648628613788</v>
      </c>
      <c r="D351" s="154">
        <v>5.1890289103039292E-2</v>
      </c>
      <c r="E351" s="154">
        <v>3.4840622683469234E-2</v>
      </c>
      <c r="F351" s="154">
        <v>1</v>
      </c>
      <c r="G351" s="144">
        <v>1349</v>
      </c>
      <c r="H351" s="144"/>
      <c r="I351" s="154">
        <v>0.26400000000000001</v>
      </c>
      <c r="J351" s="154">
        <v>0.312</v>
      </c>
      <c r="K351" s="154">
        <v>0.6</v>
      </c>
      <c r="L351" s="154">
        <v>0.65100000000000002</v>
      </c>
      <c r="M351" s="154">
        <v>4.1000000000000002E-2</v>
      </c>
      <c r="N351" s="154">
        <v>6.5000000000000002E-2</v>
      </c>
      <c r="O351" s="154">
        <v>2.5999999999999999E-2</v>
      </c>
      <c r="P351" s="154">
        <v>4.5999999999999999E-2</v>
      </c>
      <c r="R351" s="155">
        <v>47</v>
      </c>
      <c r="S351" s="155">
        <v>94.2</v>
      </c>
      <c r="T351" s="155">
        <v>7.7</v>
      </c>
      <c r="U351" s="155">
        <v>5.3</v>
      </c>
      <c r="V351" s="155"/>
      <c r="W351" s="155">
        <v>42.4</v>
      </c>
      <c r="X351" s="155">
        <v>51.7</v>
      </c>
      <c r="Y351" s="155">
        <v>87.8</v>
      </c>
      <c r="Z351" s="155">
        <v>100.5</v>
      </c>
      <c r="AA351" s="155">
        <v>5.9</v>
      </c>
      <c r="AB351" s="155">
        <v>9.5</v>
      </c>
      <c r="AC351" s="155">
        <v>3.8</v>
      </c>
      <c r="AD351" s="155">
        <v>6.8</v>
      </c>
    </row>
    <row r="352" spans="1:30" x14ac:dyDescent="0.25">
      <c r="A352" s="97" t="s">
        <v>2397</v>
      </c>
      <c r="B352" s="154" t="s">
        <v>162</v>
      </c>
      <c r="C352" s="154">
        <v>0.51555555555555554</v>
      </c>
      <c r="D352" s="154">
        <v>0.41086419753086417</v>
      </c>
      <c r="E352" s="154">
        <v>7.3580246913580241E-2</v>
      </c>
      <c r="F352" s="154">
        <v>1</v>
      </c>
      <c r="G352" s="144">
        <v>2025</v>
      </c>
      <c r="H352" s="144"/>
      <c r="I352" s="154" t="s">
        <v>162</v>
      </c>
      <c r="J352" s="154" t="s">
        <v>162</v>
      </c>
      <c r="K352" s="154">
        <v>0.49399999999999999</v>
      </c>
      <c r="L352" s="154">
        <v>0.53700000000000003</v>
      </c>
      <c r="M352" s="154">
        <v>0.39</v>
      </c>
      <c r="N352" s="154">
        <v>0.432</v>
      </c>
      <c r="O352" s="154">
        <v>6.3E-2</v>
      </c>
      <c r="P352" s="154">
        <v>8.5999999999999993E-2</v>
      </c>
      <c r="R352" s="155" t="s">
        <v>162</v>
      </c>
      <c r="S352" s="155">
        <v>66.900000000000006</v>
      </c>
      <c r="T352" s="155">
        <v>54</v>
      </c>
      <c r="U352" s="155">
        <v>9.5</v>
      </c>
      <c r="V352" s="155"/>
      <c r="W352" s="155" t="s">
        <v>162</v>
      </c>
      <c r="X352" s="155" t="s">
        <v>162</v>
      </c>
      <c r="Y352" s="155">
        <v>62.9</v>
      </c>
      <c r="Z352" s="155">
        <v>71</v>
      </c>
      <c r="AA352" s="155">
        <v>50.4</v>
      </c>
      <c r="AB352" s="155">
        <v>57.7</v>
      </c>
      <c r="AC352" s="155">
        <v>8</v>
      </c>
      <c r="AD352" s="155">
        <v>11</v>
      </c>
    </row>
    <row r="353" spans="1:30" x14ac:dyDescent="0.25">
      <c r="A353" s="97" t="s">
        <v>2398</v>
      </c>
      <c r="B353" s="154" t="s">
        <v>162</v>
      </c>
      <c r="C353" s="154">
        <v>0.8341307814992025</v>
      </c>
      <c r="D353" s="154">
        <v>9.1706539074960125E-2</v>
      </c>
      <c r="E353" s="154">
        <v>7.4162679425837319E-2</v>
      </c>
      <c r="F353" s="154">
        <v>0.99999999999999989</v>
      </c>
      <c r="G353" s="144">
        <v>1254</v>
      </c>
      <c r="H353" s="144"/>
      <c r="I353" s="154" t="s">
        <v>162</v>
      </c>
      <c r="J353" s="154" t="s">
        <v>162</v>
      </c>
      <c r="K353" s="154">
        <v>0.81299999999999994</v>
      </c>
      <c r="L353" s="154">
        <v>0.85399999999999998</v>
      </c>
      <c r="M353" s="154">
        <v>7.6999999999999999E-2</v>
      </c>
      <c r="N353" s="154">
        <v>0.109</v>
      </c>
      <c r="O353" s="154">
        <v>6.0999999999999999E-2</v>
      </c>
      <c r="P353" s="154">
        <v>0.09</v>
      </c>
      <c r="R353" s="155" t="s">
        <v>162</v>
      </c>
      <c r="S353" s="155">
        <v>146.6</v>
      </c>
      <c r="T353" s="155">
        <v>17.899999999999999</v>
      </c>
      <c r="U353" s="155">
        <v>13.1</v>
      </c>
      <c r="V353" s="155"/>
      <c r="W353" s="155" t="s">
        <v>162</v>
      </c>
      <c r="X353" s="155" t="s">
        <v>162</v>
      </c>
      <c r="Y353" s="155">
        <v>137.69999999999999</v>
      </c>
      <c r="Z353" s="155">
        <v>155.5</v>
      </c>
      <c r="AA353" s="155">
        <v>14.6</v>
      </c>
      <c r="AB353" s="155">
        <v>21.2</v>
      </c>
      <c r="AC353" s="155">
        <v>10.5</v>
      </c>
      <c r="AD353" s="155">
        <v>15.8</v>
      </c>
    </row>
    <row r="354" spans="1:30" x14ac:dyDescent="0.25">
      <c r="A354" s="97" t="s">
        <v>2399</v>
      </c>
      <c r="B354" s="154">
        <v>4.979523454951601E-2</v>
      </c>
      <c r="C354" s="154">
        <v>0.59214445271779603</v>
      </c>
      <c r="D354" s="154">
        <v>0.27987714072970959</v>
      </c>
      <c r="E354" s="154">
        <v>7.8183172002978404E-2</v>
      </c>
      <c r="F354" s="154">
        <v>1</v>
      </c>
      <c r="G354" s="144">
        <v>10744</v>
      </c>
      <c r="H354" s="144"/>
      <c r="I354" s="154">
        <v>4.5999999999999999E-2</v>
      </c>
      <c r="J354" s="154">
        <v>5.3999999999999999E-2</v>
      </c>
      <c r="K354" s="154">
        <v>0.58299999999999996</v>
      </c>
      <c r="L354" s="154">
        <v>0.60099999999999998</v>
      </c>
      <c r="M354" s="154">
        <v>0.27100000000000002</v>
      </c>
      <c r="N354" s="154">
        <v>0.28799999999999998</v>
      </c>
      <c r="O354" s="154">
        <v>7.2999999999999995E-2</v>
      </c>
      <c r="P354" s="154">
        <v>8.3000000000000004E-2</v>
      </c>
      <c r="R354" s="155" t="s">
        <v>162</v>
      </c>
      <c r="S354" s="155" t="s">
        <v>162</v>
      </c>
      <c r="T354" s="155" t="s">
        <v>162</v>
      </c>
      <c r="U354" s="155" t="s">
        <v>162</v>
      </c>
      <c r="V354" s="155"/>
      <c r="W354" s="155" t="s">
        <v>162</v>
      </c>
      <c r="X354" s="155" t="s">
        <v>162</v>
      </c>
      <c r="Y354" s="155" t="s">
        <v>162</v>
      </c>
      <c r="Z354" s="155" t="s">
        <v>162</v>
      </c>
      <c r="AA354" s="155" t="s">
        <v>162</v>
      </c>
      <c r="AB354" s="155" t="s">
        <v>162</v>
      </c>
      <c r="AC354" s="155" t="s">
        <v>162</v>
      </c>
      <c r="AD354" s="155" t="s">
        <v>162</v>
      </c>
    </row>
    <row r="355" spans="1:30" x14ac:dyDescent="0.25">
      <c r="A355" s="97" t="s">
        <v>2400</v>
      </c>
      <c r="B355" s="154">
        <v>9.1817613991255459E-2</v>
      </c>
      <c r="C355" s="154">
        <v>0.53154278575890068</v>
      </c>
      <c r="D355" s="154">
        <v>0.2448469706433479</v>
      </c>
      <c r="E355" s="154">
        <v>0.13179262960649593</v>
      </c>
      <c r="F355" s="154">
        <v>1</v>
      </c>
      <c r="G355" s="144">
        <v>1601</v>
      </c>
      <c r="H355" s="144"/>
      <c r="I355" s="154">
        <v>7.9000000000000001E-2</v>
      </c>
      <c r="J355" s="154">
        <v>0.107</v>
      </c>
      <c r="K355" s="154">
        <v>0.50700000000000001</v>
      </c>
      <c r="L355" s="154">
        <v>0.55600000000000005</v>
      </c>
      <c r="M355" s="154">
        <v>0.224</v>
      </c>
      <c r="N355" s="154">
        <v>0.26700000000000002</v>
      </c>
      <c r="O355" s="154">
        <v>0.11600000000000001</v>
      </c>
      <c r="P355" s="154">
        <v>0.14899999999999999</v>
      </c>
      <c r="R355" s="155">
        <v>7.2</v>
      </c>
      <c r="S355" s="155">
        <v>42.5</v>
      </c>
      <c r="T355" s="155">
        <v>20.100000000000001</v>
      </c>
      <c r="U355" s="155">
        <v>10.4</v>
      </c>
      <c r="V355" s="155"/>
      <c r="W355" s="155">
        <v>6</v>
      </c>
      <c r="X355" s="155">
        <v>8.4</v>
      </c>
      <c r="Y355" s="155">
        <v>39.6</v>
      </c>
      <c r="Z355" s="155">
        <v>45.3</v>
      </c>
      <c r="AA355" s="155">
        <v>18.100000000000001</v>
      </c>
      <c r="AB355" s="155">
        <v>22.1</v>
      </c>
      <c r="AC355" s="155">
        <v>9</v>
      </c>
      <c r="AD355" s="155">
        <v>11.8</v>
      </c>
    </row>
    <row r="356" spans="1:30" x14ac:dyDescent="0.25">
      <c r="A356" s="97" t="s">
        <v>2401</v>
      </c>
      <c r="B356" s="154">
        <v>0.31040268456375841</v>
      </c>
      <c r="C356" s="154">
        <v>0.58668903803131989</v>
      </c>
      <c r="D356" s="154">
        <v>4.9776286353467564E-2</v>
      </c>
      <c r="E356" s="154">
        <v>5.3131991051454136E-2</v>
      </c>
      <c r="F356" s="154">
        <v>1</v>
      </c>
      <c r="G356" s="144">
        <v>1788</v>
      </c>
      <c r="H356" s="144"/>
      <c r="I356" s="154">
        <v>0.28899999999999998</v>
      </c>
      <c r="J356" s="154">
        <v>0.33200000000000002</v>
      </c>
      <c r="K356" s="154">
        <v>0.56399999999999995</v>
      </c>
      <c r="L356" s="154">
        <v>0.60899999999999999</v>
      </c>
      <c r="M356" s="154">
        <v>4.1000000000000002E-2</v>
      </c>
      <c r="N356" s="154">
        <v>6.0999999999999999E-2</v>
      </c>
      <c r="O356" s="154">
        <v>4.3999999999999997E-2</v>
      </c>
      <c r="P356" s="154">
        <v>6.5000000000000002E-2</v>
      </c>
      <c r="R356" s="155">
        <v>49.9</v>
      </c>
      <c r="S356" s="155">
        <v>92.8</v>
      </c>
      <c r="T356" s="155">
        <v>7.9</v>
      </c>
      <c r="U356" s="155">
        <v>8.4</v>
      </c>
      <c r="V356" s="155"/>
      <c r="W356" s="155">
        <v>45.7</v>
      </c>
      <c r="X356" s="155">
        <v>54</v>
      </c>
      <c r="Y356" s="155">
        <v>87.2</v>
      </c>
      <c r="Z356" s="155">
        <v>98.4</v>
      </c>
      <c r="AA356" s="155">
        <v>6.3</v>
      </c>
      <c r="AB356" s="155">
        <v>9.6</v>
      </c>
      <c r="AC356" s="155">
        <v>6.7</v>
      </c>
      <c r="AD356" s="155">
        <v>10</v>
      </c>
    </row>
    <row r="357" spans="1:30" x14ac:dyDescent="0.25">
      <c r="A357" s="97" t="s">
        <v>2402</v>
      </c>
      <c r="B357" s="154" t="s">
        <v>162</v>
      </c>
      <c r="C357" s="154">
        <v>0.44086920183869621</v>
      </c>
      <c r="D357" s="154">
        <v>0.42248223986627664</v>
      </c>
      <c r="E357" s="154">
        <v>0.13664855829502717</v>
      </c>
      <c r="F357" s="154">
        <v>1</v>
      </c>
      <c r="G357" s="144">
        <v>2393</v>
      </c>
      <c r="H357" s="144"/>
      <c r="I357" s="154" t="s">
        <v>162</v>
      </c>
      <c r="J357" s="154" t="s">
        <v>162</v>
      </c>
      <c r="K357" s="154">
        <v>0.42099999999999999</v>
      </c>
      <c r="L357" s="154">
        <v>0.46100000000000002</v>
      </c>
      <c r="M357" s="154">
        <v>0.40300000000000002</v>
      </c>
      <c r="N357" s="154">
        <v>0.442</v>
      </c>
      <c r="O357" s="154">
        <v>0.123</v>
      </c>
      <c r="P357" s="154">
        <v>0.151</v>
      </c>
      <c r="R357" s="155" t="s">
        <v>162</v>
      </c>
      <c r="S357" s="155">
        <v>52.6</v>
      </c>
      <c r="T357" s="155">
        <v>51.5</v>
      </c>
      <c r="U357" s="155">
        <v>16.399999999999999</v>
      </c>
      <c r="V357" s="155"/>
      <c r="W357" s="155" t="s">
        <v>162</v>
      </c>
      <c r="X357" s="155" t="s">
        <v>162</v>
      </c>
      <c r="Y357" s="155">
        <v>49.4</v>
      </c>
      <c r="Z357" s="155">
        <v>55.8</v>
      </c>
      <c r="AA357" s="155">
        <v>48.3</v>
      </c>
      <c r="AB357" s="155">
        <v>54.6</v>
      </c>
      <c r="AC357" s="155">
        <v>14.6</v>
      </c>
      <c r="AD357" s="155">
        <v>18.2</v>
      </c>
    </row>
    <row r="358" spans="1:30" x14ac:dyDescent="0.25">
      <c r="A358" s="97" t="s">
        <v>2403</v>
      </c>
      <c r="B358" s="154" t="s">
        <v>162</v>
      </c>
      <c r="C358" s="154">
        <v>0.68830128205128205</v>
      </c>
      <c r="D358" s="154">
        <v>0.11618589743589744</v>
      </c>
      <c r="E358" s="154">
        <v>0.19551282051282051</v>
      </c>
      <c r="F358" s="154">
        <v>1</v>
      </c>
      <c r="G358" s="144">
        <v>1248</v>
      </c>
      <c r="H358" s="144"/>
      <c r="I358" s="154" t="s">
        <v>162</v>
      </c>
      <c r="J358" s="154" t="s">
        <v>162</v>
      </c>
      <c r="K358" s="154">
        <v>0.66200000000000003</v>
      </c>
      <c r="L358" s="154">
        <v>0.71299999999999997</v>
      </c>
      <c r="M358" s="154">
        <v>0.1</v>
      </c>
      <c r="N358" s="154">
        <v>0.13500000000000001</v>
      </c>
      <c r="O358" s="154">
        <v>0.17399999999999999</v>
      </c>
      <c r="P358" s="154">
        <v>0.218</v>
      </c>
      <c r="R358" s="155" t="s">
        <v>162</v>
      </c>
      <c r="S358" s="155">
        <v>97.1</v>
      </c>
      <c r="T358" s="155">
        <v>19.5</v>
      </c>
      <c r="U358" s="155">
        <v>27.1</v>
      </c>
      <c r="V358" s="155"/>
      <c r="W358" s="155" t="s">
        <v>162</v>
      </c>
      <c r="X358" s="155" t="s">
        <v>162</v>
      </c>
      <c r="Y358" s="155">
        <v>90.6</v>
      </c>
      <c r="Z358" s="155">
        <v>103.6</v>
      </c>
      <c r="AA358" s="155">
        <v>16.3</v>
      </c>
      <c r="AB358" s="155">
        <v>22.7</v>
      </c>
      <c r="AC358" s="155">
        <v>23.7</v>
      </c>
      <c r="AD358" s="155">
        <v>30.5</v>
      </c>
    </row>
    <row r="359" spans="1:30" x14ac:dyDescent="0.25">
      <c r="A359" s="97" t="s">
        <v>2404</v>
      </c>
      <c r="B359" s="154">
        <v>5.6222119673896322E-2</v>
      </c>
      <c r="C359" s="154">
        <v>0.52245808337178901</v>
      </c>
      <c r="D359" s="154">
        <v>0.27118904783879405</v>
      </c>
      <c r="E359" s="154">
        <v>0.15013074911552068</v>
      </c>
      <c r="F359" s="154">
        <v>1</v>
      </c>
      <c r="G359" s="144">
        <v>13002</v>
      </c>
      <c r="H359" s="144"/>
      <c r="I359" s="154">
        <v>5.1999999999999998E-2</v>
      </c>
      <c r="J359" s="154">
        <v>0.06</v>
      </c>
      <c r="K359" s="154">
        <v>0.51400000000000001</v>
      </c>
      <c r="L359" s="154">
        <v>0.53100000000000003</v>
      </c>
      <c r="M359" s="154">
        <v>0.26400000000000001</v>
      </c>
      <c r="N359" s="154">
        <v>0.27900000000000003</v>
      </c>
      <c r="O359" s="154">
        <v>0.14399999999999999</v>
      </c>
      <c r="P359" s="154">
        <v>0.156</v>
      </c>
      <c r="R359" s="155" t="s">
        <v>162</v>
      </c>
      <c r="S359" s="155" t="s">
        <v>162</v>
      </c>
      <c r="T359" s="155" t="s">
        <v>162</v>
      </c>
      <c r="U359" s="155" t="s">
        <v>162</v>
      </c>
      <c r="V359" s="155"/>
      <c r="W359" s="155" t="s">
        <v>162</v>
      </c>
      <c r="X359" s="155" t="s">
        <v>162</v>
      </c>
      <c r="Y359" s="155" t="s">
        <v>162</v>
      </c>
      <c r="Z359" s="155" t="s">
        <v>162</v>
      </c>
      <c r="AA359" s="155" t="s">
        <v>162</v>
      </c>
      <c r="AB359" s="155" t="s">
        <v>162</v>
      </c>
      <c r="AC359" s="155" t="s">
        <v>162</v>
      </c>
      <c r="AD359" s="155" t="s">
        <v>162</v>
      </c>
    </row>
    <row r="360" spans="1:30" x14ac:dyDescent="0.25">
      <c r="A360" s="97" t="s">
        <v>2405</v>
      </c>
      <c r="B360" s="154">
        <v>8.964451313755796E-2</v>
      </c>
      <c r="C360" s="154">
        <v>0.5301391035548686</v>
      </c>
      <c r="D360" s="154">
        <v>0.24111282843894899</v>
      </c>
      <c r="E360" s="154">
        <v>0.13910355486862441</v>
      </c>
      <c r="F360" s="154">
        <v>1</v>
      </c>
      <c r="G360" s="144">
        <v>647</v>
      </c>
      <c r="H360" s="144"/>
      <c r="I360" s="154">
        <v>7.0000000000000007E-2</v>
      </c>
      <c r="J360" s="154">
        <v>0.114</v>
      </c>
      <c r="K360" s="154">
        <v>0.49199999999999999</v>
      </c>
      <c r="L360" s="154">
        <v>0.56799999999999995</v>
      </c>
      <c r="M360" s="154">
        <v>0.21</v>
      </c>
      <c r="N360" s="154">
        <v>0.27600000000000002</v>
      </c>
      <c r="O360" s="154">
        <v>0.115</v>
      </c>
      <c r="P360" s="154">
        <v>0.16800000000000001</v>
      </c>
      <c r="R360" s="155">
        <v>6.5</v>
      </c>
      <c r="S360" s="155">
        <v>38.799999999999997</v>
      </c>
      <c r="T360" s="155">
        <v>18.3</v>
      </c>
      <c r="U360" s="155">
        <v>10.1</v>
      </c>
      <c r="V360" s="155"/>
      <c r="W360" s="155">
        <v>4.8</v>
      </c>
      <c r="X360" s="155">
        <v>8.1</v>
      </c>
      <c r="Y360" s="155">
        <v>34.700000000000003</v>
      </c>
      <c r="Z360" s="155">
        <v>42.9</v>
      </c>
      <c r="AA360" s="155">
        <v>15.4</v>
      </c>
      <c r="AB360" s="155">
        <v>21.1</v>
      </c>
      <c r="AC360" s="155">
        <v>8</v>
      </c>
      <c r="AD360" s="155">
        <v>12.2</v>
      </c>
    </row>
    <row r="361" spans="1:30" x14ac:dyDescent="0.25">
      <c r="A361" s="97" t="s">
        <v>2406</v>
      </c>
      <c r="B361" s="154">
        <v>0.27272727272727271</v>
      </c>
      <c r="C361" s="154">
        <v>0.60526315789473684</v>
      </c>
      <c r="D361" s="154">
        <v>3.5885167464114832E-2</v>
      </c>
      <c r="E361" s="154">
        <v>8.6124401913875603E-2</v>
      </c>
      <c r="F361" s="154">
        <v>1</v>
      </c>
      <c r="G361" s="144">
        <v>836</v>
      </c>
      <c r="H361" s="144"/>
      <c r="I361" s="154">
        <v>0.24399999999999999</v>
      </c>
      <c r="J361" s="154">
        <v>0.30399999999999999</v>
      </c>
      <c r="K361" s="154">
        <v>0.57199999999999995</v>
      </c>
      <c r="L361" s="154">
        <v>0.63800000000000001</v>
      </c>
      <c r="M361" s="154">
        <v>2.5000000000000001E-2</v>
      </c>
      <c r="N361" s="154">
        <v>5.0999999999999997E-2</v>
      </c>
      <c r="O361" s="154">
        <v>6.9000000000000006E-2</v>
      </c>
      <c r="P361" s="154">
        <v>0.107</v>
      </c>
      <c r="R361" s="155">
        <v>45.9</v>
      </c>
      <c r="S361" s="155">
        <v>94.9</v>
      </c>
      <c r="T361" s="155">
        <v>5.6</v>
      </c>
      <c r="U361" s="155">
        <v>13.2</v>
      </c>
      <c r="V361" s="155"/>
      <c r="W361" s="155">
        <v>39.9</v>
      </c>
      <c r="X361" s="155">
        <v>51.8</v>
      </c>
      <c r="Y361" s="155">
        <v>86.6</v>
      </c>
      <c r="Z361" s="155">
        <v>103.2</v>
      </c>
      <c r="AA361" s="155">
        <v>3.6</v>
      </c>
      <c r="AB361" s="155">
        <v>7.6</v>
      </c>
      <c r="AC361" s="155">
        <v>10.1</v>
      </c>
      <c r="AD361" s="155">
        <v>16.2</v>
      </c>
    </row>
    <row r="362" spans="1:30" x14ac:dyDescent="0.25">
      <c r="A362" s="97" t="s">
        <v>2407</v>
      </c>
      <c r="B362" s="154" t="s">
        <v>162</v>
      </c>
      <c r="C362" s="154">
        <v>0.51728723404255317</v>
      </c>
      <c r="D362" s="154">
        <v>0.38563829787234044</v>
      </c>
      <c r="E362" s="154">
        <v>9.7074468085106377E-2</v>
      </c>
      <c r="F362" s="154">
        <v>1</v>
      </c>
      <c r="G362" s="144">
        <v>752</v>
      </c>
      <c r="H362" s="144"/>
      <c r="I362" s="154" t="s">
        <v>162</v>
      </c>
      <c r="J362" s="154" t="s">
        <v>162</v>
      </c>
      <c r="K362" s="154">
        <v>0.48199999999999998</v>
      </c>
      <c r="L362" s="154">
        <v>0.55300000000000005</v>
      </c>
      <c r="M362" s="154">
        <v>0.35199999999999998</v>
      </c>
      <c r="N362" s="154">
        <v>0.42099999999999999</v>
      </c>
      <c r="O362" s="154">
        <v>7.8E-2</v>
      </c>
      <c r="P362" s="154">
        <v>0.12</v>
      </c>
      <c r="R362" s="155" t="s">
        <v>162</v>
      </c>
      <c r="S362" s="155">
        <v>44.2</v>
      </c>
      <c r="T362" s="155">
        <v>33.200000000000003</v>
      </c>
      <c r="U362" s="155">
        <v>8.3000000000000007</v>
      </c>
      <c r="V362" s="155"/>
      <c r="W362" s="155" t="s">
        <v>162</v>
      </c>
      <c r="X362" s="155" t="s">
        <v>162</v>
      </c>
      <c r="Y362" s="155">
        <v>39.799999999999997</v>
      </c>
      <c r="Z362" s="155">
        <v>48.6</v>
      </c>
      <c r="AA362" s="155">
        <v>29.4</v>
      </c>
      <c r="AB362" s="155">
        <v>37</v>
      </c>
      <c r="AC362" s="155">
        <v>6.4</v>
      </c>
      <c r="AD362" s="155">
        <v>10.199999999999999</v>
      </c>
    </row>
    <row r="363" spans="1:30" x14ac:dyDescent="0.25">
      <c r="A363" s="97" t="s">
        <v>2408</v>
      </c>
      <c r="B363" s="154" t="s">
        <v>162</v>
      </c>
      <c r="C363" s="154">
        <v>0.68256880733944958</v>
      </c>
      <c r="D363" s="154">
        <v>0.10091743119266056</v>
      </c>
      <c r="E363" s="154">
        <v>0.21651376146788992</v>
      </c>
      <c r="F363" s="154">
        <v>1</v>
      </c>
      <c r="G363" s="144">
        <v>545</v>
      </c>
      <c r="H363" s="144"/>
      <c r="I363" s="154" t="s">
        <v>162</v>
      </c>
      <c r="J363" s="154" t="s">
        <v>162</v>
      </c>
      <c r="K363" s="154">
        <v>0.64200000000000002</v>
      </c>
      <c r="L363" s="154">
        <v>0.72</v>
      </c>
      <c r="M363" s="154">
        <v>7.8E-2</v>
      </c>
      <c r="N363" s="154">
        <v>0.129</v>
      </c>
      <c r="O363" s="154">
        <v>0.184</v>
      </c>
      <c r="P363" s="154">
        <v>0.253</v>
      </c>
      <c r="R363" s="155" t="s">
        <v>162</v>
      </c>
      <c r="S363" s="155">
        <v>94.5</v>
      </c>
      <c r="T363" s="155">
        <v>16</v>
      </c>
      <c r="U363" s="155">
        <v>30.9</v>
      </c>
      <c r="V363" s="155"/>
      <c r="W363" s="155" t="s">
        <v>162</v>
      </c>
      <c r="X363" s="155" t="s">
        <v>162</v>
      </c>
      <c r="Y363" s="155">
        <v>84.9</v>
      </c>
      <c r="Z363" s="155">
        <v>104.1</v>
      </c>
      <c r="AA363" s="155">
        <v>11.8</v>
      </c>
      <c r="AB363" s="155">
        <v>20.2</v>
      </c>
      <c r="AC363" s="155">
        <v>25.3</v>
      </c>
      <c r="AD363" s="155">
        <v>36.5</v>
      </c>
    </row>
    <row r="364" spans="1:30" x14ac:dyDescent="0.25">
      <c r="A364" s="97" t="s">
        <v>2409</v>
      </c>
      <c r="B364" s="154">
        <v>5.4210134128166915E-2</v>
      </c>
      <c r="C364" s="154">
        <v>0.53409090909090906</v>
      </c>
      <c r="D364" s="154">
        <v>0.23453800298062594</v>
      </c>
      <c r="E364" s="154">
        <v>0.17716095380029806</v>
      </c>
      <c r="F364" s="154">
        <v>1</v>
      </c>
      <c r="G364" s="144">
        <v>5368</v>
      </c>
      <c r="H364" s="144"/>
      <c r="I364" s="154">
        <v>4.8000000000000001E-2</v>
      </c>
      <c r="J364" s="154">
        <v>6.0999999999999999E-2</v>
      </c>
      <c r="K364" s="154">
        <v>0.52100000000000002</v>
      </c>
      <c r="L364" s="154">
        <v>0.54700000000000004</v>
      </c>
      <c r="M364" s="154">
        <v>0.223</v>
      </c>
      <c r="N364" s="154">
        <v>0.246</v>
      </c>
      <c r="O364" s="154">
        <v>0.16700000000000001</v>
      </c>
      <c r="P364" s="154">
        <v>0.188</v>
      </c>
      <c r="R364" s="155" t="s">
        <v>162</v>
      </c>
      <c r="S364" s="155" t="s">
        <v>162</v>
      </c>
      <c r="T364" s="155" t="s">
        <v>162</v>
      </c>
      <c r="U364" s="155" t="s">
        <v>162</v>
      </c>
      <c r="V364" s="155"/>
      <c r="W364" s="155" t="s">
        <v>162</v>
      </c>
      <c r="X364" s="155" t="s">
        <v>162</v>
      </c>
      <c r="Y364" s="155" t="s">
        <v>162</v>
      </c>
      <c r="Z364" s="155" t="s">
        <v>162</v>
      </c>
      <c r="AA364" s="155" t="s">
        <v>162</v>
      </c>
      <c r="AB364" s="155" t="s">
        <v>162</v>
      </c>
      <c r="AC364" s="155" t="s">
        <v>162</v>
      </c>
      <c r="AD364" s="155" t="s">
        <v>162</v>
      </c>
    </row>
    <row r="365" spans="1:30" x14ac:dyDescent="0.25">
      <c r="A365" s="97" t="s">
        <v>2410</v>
      </c>
      <c r="B365" s="154">
        <v>5.7052297939778132E-2</v>
      </c>
      <c r="C365" s="154">
        <v>0.58716323296354989</v>
      </c>
      <c r="D365" s="154">
        <v>0.21315372424722662</v>
      </c>
      <c r="E365" s="154">
        <v>0.14263074484944532</v>
      </c>
      <c r="F365" s="154">
        <v>1</v>
      </c>
      <c r="G365" s="144">
        <v>1262</v>
      </c>
      <c r="H365" s="144"/>
      <c r="I365" s="154">
        <v>4.5999999999999999E-2</v>
      </c>
      <c r="J365" s="154">
        <v>7.0999999999999994E-2</v>
      </c>
      <c r="K365" s="154">
        <v>0.56000000000000005</v>
      </c>
      <c r="L365" s="154">
        <v>0.61399999999999999</v>
      </c>
      <c r="M365" s="154">
        <v>0.191</v>
      </c>
      <c r="N365" s="154">
        <v>0.23699999999999999</v>
      </c>
      <c r="O365" s="154">
        <v>0.124</v>
      </c>
      <c r="P365" s="154">
        <v>0.16300000000000001</v>
      </c>
      <c r="R365" s="155">
        <v>4.0999999999999996</v>
      </c>
      <c r="S365" s="155">
        <v>42.8</v>
      </c>
      <c r="T365" s="155">
        <v>15.2</v>
      </c>
      <c r="U365" s="155">
        <v>10.5</v>
      </c>
      <c r="V365" s="155"/>
      <c r="W365" s="155">
        <v>3.2</v>
      </c>
      <c r="X365" s="155">
        <v>5</v>
      </c>
      <c r="Y365" s="155">
        <v>39.700000000000003</v>
      </c>
      <c r="Z365" s="155">
        <v>45.9</v>
      </c>
      <c r="AA365" s="155">
        <v>13.4</v>
      </c>
      <c r="AB365" s="155">
        <v>17</v>
      </c>
      <c r="AC365" s="155">
        <v>9</v>
      </c>
      <c r="AD365" s="155">
        <v>12.1</v>
      </c>
    </row>
    <row r="366" spans="1:30" x14ac:dyDescent="0.25">
      <c r="A366" s="97" t="s">
        <v>2411</v>
      </c>
      <c r="B366" s="154">
        <v>0.28784925276153345</v>
      </c>
      <c r="C366" s="154">
        <v>0.59519168291098112</v>
      </c>
      <c r="D366" s="154">
        <v>3.8336582196231317E-2</v>
      </c>
      <c r="E366" s="154">
        <v>7.8622482131254057E-2</v>
      </c>
      <c r="F366" s="154">
        <v>1</v>
      </c>
      <c r="G366" s="144">
        <v>1539</v>
      </c>
      <c r="H366" s="144"/>
      <c r="I366" s="154">
        <v>0.26600000000000001</v>
      </c>
      <c r="J366" s="154">
        <v>0.311</v>
      </c>
      <c r="K366" s="154">
        <v>0.56999999999999995</v>
      </c>
      <c r="L366" s="154">
        <v>0.61899999999999999</v>
      </c>
      <c r="M366" s="154">
        <v>0.03</v>
      </c>
      <c r="N366" s="154">
        <v>4.9000000000000002E-2</v>
      </c>
      <c r="O366" s="154">
        <v>6.6000000000000003E-2</v>
      </c>
      <c r="P366" s="154">
        <v>9.2999999999999999E-2</v>
      </c>
      <c r="R366" s="155">
        <v>50.9</v>
      </c>
      <c r="S366" s="155">
        <v>99.6</v>
      </c>
      <c r="T366" s="155">
        <v>5.4</v>
      </c>
      <c r="U366" s="155">
        <v>13.2</v>
      </c>
      <c r="V366" s="155"/>
      <c r="W366" s="155">
        <v>46.1</v>
      </c>
      <c r="X366" s="155">
        <v>55.6</v>
      </c>
      <c r="Y366" s="155">
        <v>93.1</v>
      </c>
      <c r="Z366" s="155">
        <v>106</v>
      </c>
      <c r="AA366" s="155">
        <v>4</v>
      </c>
      <c r="AB366" s="155">
        <v>6.7</v>
      </c>
      <c r="AC366" s="155">
        <v>10.9</v>
      </c>
      <c r="AD366" s="155">
        <v>15.6</v>
      </c>
    </row>
    <row r="367" spans="1:30" x14ac:dyDescent="0.25">
      <c r="A367" s="97" t="s">
        <v>2412</v>
      </c>
      <c r="B367" s="154" t="s">
        <v>162</v>
      </c>
      <c r="C367" s="154">
        <v>0.5161290322580645</v>
      </c>
      <c r="D367" s="154">
        <v>0.34375</v>
      </c>
      <c r="E367" s="154">
        <v>0.14012096774193547</v>
      </c>
      <c r="F367" s="154">
        <v>1</v>
      </c>
      <c r="G367" s="144">
        <v>992</v>
      </c>
      <c r="H367" s="144"/>
      <c r="I367" s="154" t="s">
        <v>162</v>
      </c>
      <c r="J367" s="154" t="s">
        <v>162</v>
      </c>
      <c r="K367" s="154">
        <v>0.48499999999999999</v>
      </c>
      <c r="L367" s="154">
        <v>0.54700000000000004</v>
      </c>
      <c r="M367" s="154">
        <v>0.315</v>
      </c>
      <c r="N367" s="154">
        <v>0.374</v>
      </c>
      <c r="O367" s="154">
        <v>0.12</v>
      </c>
      <c r="P367" s="154">
        <v>0.16300000000000001</v>
      </c>
      <c r="R367" s="155" t="s">
        <v>162</v>
      </c>
      <c r="S367" s="155">
        <v>29.9</v>
      </c>
      <c r="T367" s="155">
        <v>19.399999999999999</v>
      </c>
      <c r="U367" s="155">
        <v>8</v>
      </c>
      <c r="V367" s="155"/>
      <c r="W367" s="155" t="s">
        <v>162</v>
      </c>
      <c r="X367" s="155" t="s">
        <v>162</v>
      </c>
      <c r="Y367" s="155">
        <v>27.3</v>
      </c>
      <c r="Z367" s="155">
        <v>32.5</v>
      </c>
      <c r="AA367" s="155">
        <v>17.399999999999999</v>
      </c>
      <c r="AB367" s="155">
        <v>21.5</v>
      </c>
      <c r="AC367" s="155">
        <v>6.7</v>
      </c>
      <c r="AD367" s="155">
        <v>9.4</v>
      </c>
    </row>
    <row r="368" spans="1:30" x14ac:dyDescent="0.25">
      <c r="A368" s="97" t="s">
        <v>2413</v>
      </c>
      <c r="B368" s="154" t="s">
        <v>162</v>
      </c>
      <c r="C368" s="154">
        <v>0.72088068181818177</v>
      </c>
      <c r="D368" s="154">
        <v>8.4517045454545456E-2</v>
      </c>
      <c r="E368" s="154">
        <v>0.19460227272727273</v>
      </c>
      <c r="F368" s="154">
        <v>0.99999999999999989</v>
      </c>
      <c r="G368" s="144">
        <v>1408</v>
      </c>
      <c r="H368" s="144"/>
      <c r="I368" s="154" t="s">
        <v>162</v>
      </c>
      <c r="J368" s="154" t="s">
        <v>162</v>
      </c>
      <c r="K368" s="154">
        <v>0.69699999999999995</v>
      </c>
      <c r="L368" s="154">
        <v>0.74399999999999999</v>
      </c>
      <c r="M368" s="154">
        <v>7.0999999999999994E-2</v>
      </c>
      <c r="N368" s="154">
        <v>0.1</v>
      </c>
      <c r="O368" s="154">
        <v>0.17499999999999999</v>
      </c>
      <c r="P368" s="154">
        <v>0.216</v>
      </c>
      <c r="R368" s="155" t="s">
        <v>162</v>
      </c>
      <c r="S368" s="155">
        <v>131.69999999999999</v>
      </c>
      <c r="T368" s="155">
        <v>16.7</v>
      </c>
      <c r="U368" s="155">
        <v>35.299999999999997</v>
      </c>
      <c r="V368" s="155"/>
      <c r="W368" s="155" t="s">
        <v>162</v>
      </c>
      <c r="X368" s="155" t="s">
        <v>162</v>
      </c>
      <c r="Y368" s="155">
        <v>123.6</v>
      </c>
      <c r="Z368" s="155">
        <v>139.80000000000001</v>
      </c>
      <c r="AA368" s="155">
        <v>13.7</v>
      </c>
      <c r="AB368" s="155">
        <v>19.7</v>
      </c>
      <c r="AC368" s="155">
        <v>31.2</v>
      </c>
      <c r="AD368" s="155">
        <v>39.5</v>
      </c>
    </row>
    <row r="369" spans="1:30" x14ac:dyDescent="0.25">
      <c r="A369" s="97" t="s">
        <v>2414</v>
      </c>
      <c r="B369" s="154">
        <v>5.6215998388071731E-2</v>
      </c>
      <c r="C369" s="154">
        <v>0.58210759621196861</v>
      </c>
      <c r="D369" s="154">
        <v>0.19605077574047955</v>
      </c>
      <c r="E369" s="154">
        <v>0.16562562965948016</v>
      </c>
      <c r="F369" s="154">
        <v>1</v>
      </c>
      <c r="G369" s="144">
        <v>9926</v>
      </c>
      <c r="H369" s="144"/>
      <c r="I369" s="154">
        <v>5.1999999999999998E-2</v>
      </c>
      <c r="J369" s="154">
        <v>6.0999999999999999E-2</v>
      </c>
      <c r="K369" s="154">
        <v>0.57199999999999995</v>
      </c>
      <c r="L369" s="154">
        <v>0.59199999999999997</v>
      </c>
      <c r="M369" s="154">
        <v>0.188</v>
      </c>
      <c r="N369" s="154">
        <v>0.20399999999999999</v>
      </c>
      <c r="O369" s="154">
        <v>0.158</v>
      </c>
      <c r="P369" s="154">
        <v>0.17299999999999999</v>
      </c>
      <c r="R369" s="155" t="s">
        <v>162</v>
      </c>
      <c r="S369" s="155" t="s">
        <v>162</v>
      </c>
      <c r="T369" s="155" t="s">
        <v>162</v>
      </c>
      <c r="U369" s="155" t="s">
        <v>162</v>
      </c>
      <c r="V369" s="155"/>
      <c r="W369" s="155" t="s">
        <v>162</v>
      </c>
      <c r="X369" s="155" t="s">
        <v>162</v>
      </c>
      <c r="Y369" s="155" t="s">
        <v>162</v>
      </c>
      <c r="Z369" s="155" t="s">
        <v>162</v>
      </c>
      <c r="AA369" s="155" t="s">
        <v>162</v>
      </c>
      <c r="AB369" s="155" t="s">
        <v>162</v>
      </c>
      <c r="AC369" s="155" t="s">
        <v>162</v>
      </c>
      <c r="AD369" s="155" t="s">
        <v>162</v>
      </c>
    </row>
    <row r="370" spans="1:30" x14ac:dyDescent="0.25">
      <c r="A370" s="97" t="s">
        <v>2415</v>
      </c>
      <c r="B370" s="154">
        <v>6.7683508102955189E-2</v>
      </c>
      <c r="C370" s="154">
        <v>0.45757864632983797</v>
      </c>
      <c r="D370" s="154">
        <v>0.22878932316491898</v>
      </c>
      <c r="E370" s="154">
        <v>0.2459485224022879</v>
      </c>
      <c r="F370" s="154">
        <v>1</v>
      </c>
      <c r="G370" s="144">
        <v>1049</v>
      </c>
      <c r="H370" s="144"/>
      <c r="I370" s="154">
        <v>5.3999999999999999E-2</v>
      </c>
      <c r="J370" s="154">
        <v>8.5000000000000006E-2</v>
      </c>
      <c r="K370" s="154">
        <v>0.42799999999999999</v>
      </c>
      <c r="L370" s="154">
        <v>0.48799999999999999</v>
      </c>
      <c r="M370" s="154">
        <v>0.20399999999999999</v>
      </c>
      <c r="N370" s="154">
        <v>0.255</v>
      </c>
      <c r="O370" s="154">
        <v>0.221</v>
      </c>
      <c r="P370" s="154">
        <v>0.27300000000000002</v>
      </c>
      <c r="R370" s="155">
        <v>4.4000000000000004</v>
      </c>
      <c r="S370" s="155">
        <v>29.4</v>
      </c>
      <c r="T370" s="155">
        <v>14.3</v>
      </c>
      <c r="U370" s="155">
        <v>15.7</v>
      </c>
      <c r="V370" s="155"/>
      <c r="W370" s="155">
        <v>3.3</v>
      </c>
      <c r="X370" s="155">
        <v>5.4</v>
      </c>
      <c r="Y370" s="155">
        <v>26.8</v>
      </c>
      <c r="Z370" s="155">
        <v>32.1</v>
      </c>
      <c r="AA370" s="155">
        <v>12.5</v>
      </c>
      <c r="AB370" s="155">
        <v>16.100000000000001</v>
      </c>
      <c r="AC370" s="155">
        <v>13.8</v>
      </c>
      <c r="AD370" s="155">
        <v>17.600000000000001</v>
      </c>
    </row>
    <row r="371" spans="1:30" x14ac:dyDescent="0.25">
      <c r="A371" s="97" t="s">
        <v>2416</v>
      </c>
      <c r="B371" s="154">
        <v>0.28732581287325815</v>
      </c>
      <c r="C371" s="154">
        <v>0.5660252156602521</v>
      </c>
      <c r="D371" s="154">
        <v>3.7159920371599202E-2</v>
      </c>
      <c r="E371" s="154">
        <v>0.10948905109489052</v>
      </c>
      <c r="F371" s="154">
        <v>0.99999999999999989</v>
      </c>
      <c r="G371" s="144">
        <v>1507</v>
      </c>
      <c r="H371" s="144"/>
      <c r="I371" s="154">
        <v>0.26500000000000001</v>
      </c>
      <c r="J371" s="154">
        <v>0.311</v>
      </c>
      <c r="K371" s="154">
        <v>0.54100000000000004</v>
      </c>
      <c r="L371" s="154">
        <v>0.59099999999999997</v>
      </c>
      <c r="M371" s="154">
        <v>2.9000000000000001E-2</v>
      </c>
      <c r="N371" s="154">
        <v>4.8000000000000001E-2</v>
      </c>
      <c r="O371" s="154">
        <v>9.5000000000000001E-2</v>
      </c>
      <c r="P371" s="154">
        <v>0.126</v>
      </c>
      <c r="R371" s="155">
        <v>50.6</v>
      </c>
      <c r="S371" s="155">
        <v>91.6</v>
      </c>
      <c r="T371" s="155">
        <v>5.5</v>
      </c>
      <c r="U371" s="155">
        <v>18</v>
      </c>
      <c r="V371" s="155"/>
      <c r="W371" s="155">
        <v>45.9</v>
      </c>
      <c r="X371" s="155">
        <v>55.4</v>
      </c>
      <c r="Y371" s="155">
        <v>85.4</v>
      </c>
      <c r="Z371" s="155">
        <v>97.7</v>
      </c>
      <c r="AA371" s="155">
        <v>4.0999999999999996</v>
      </c>
      <c r="AB371" s="155">
        <v>7</v>
      </c>
      <c r="AC371" s="155">
        <v>15.3</v>
      </c>
      <c r="AD371" s="155">
        <v>20.8</v>
      </c>
    </row>
    <row r="372" spans="1:30" x14ac:dyDescent="0.25">
      <c r="A372" s="97" t="s">
        <v>2417</v>
      </c>
      <c r="B372" s="154" t="s">
        <v>162</v>
      </c>
      <c r="C372" s="154">
        <v>0.42338709677419356</v>
      </c>
      <c r="D372" s="154">
        <v>0.39516129032258063</v>
      </c>
      <c r="E372" s="154">
        <v>0.18145161290322581</v>
      </c>
      <c r="F372" s="154">
        <v>1</v>
      </c>
      <c r="G372" s="144">
        <v>744</v>
      </c>
      <c r="H372" s="144"/>
      <c r="I372" s="154" t="s">
        <v>162</v>
      </c>
      <c r="J372" s="154" t="s">
        <v>162</v>
      </c>
      <c r="K372" s="154">
        <v>0.38800000000000001</v>
      </c>
      <c r="L372" s="154">
        <v>0.45900000000000002</v>
      </c>
      <c r="M372" s="154">
        <v>0.36099999999999999</v>
      </c>
      <c r="N372" s="154">
        <v>0.43099999999999999</v>
      </c>
      <c r="O372" s="154">
        <v>0.155</v>
      </c>
      <c r="P372" s="154">
        <v>0.21099999999999999</v>
      </c>
      <c r="R372" s="155" t="s">
        <v>162</v>
      </c>
      <c r="S372" s="155">
        <v>19.8</v>
      </c>
      <c r="T372" s="155">
        <v>18</v>
      </c>
      <c r="U372" s="155">
        <v>8.3000000000000007</v>
      </c>
      <c r="V372" s="155"/>
      <c r="W372" s="155" t="s">
        <v>162</v>
      </c>
      <c r="X372" s="155" t="s">
        <v>162</v>
      </c>
      <c r="Y372" s="155">
        <v>17.600000000000001</v>
      </c>
      <c r="Z372" s="155">
        <v>22</v>
      </c>
      <c r="AA372" s="155">
        <v>15.9</v>
      </c>
      <c r="AB372" s="155">
        <v>20</v>
      </c>
      <c r="AC372" s="155">
        <v>6.9</v>
      </c>
      <c r="AD372" s="155">
        <v>9.6999999999999993</v>
      </c>
    </row>
    <row r="373" spans="1:30" x14ac:dyDescent="0.25">
      <c r="A373" s="97" t="s">
        <v>2418</v>
      </c>
      <c r="B373" s="154" t="s">
        <v>162</v>
      </c>
      <c r="C373" s="154">
        <v>0.7426992896606156</v>
      </c>
      <c r="D373" s="154">
        <v>7.8926598263614839E-2</v>
      </c>
      <c r="E373" s="154">
        <v>0.17837411207576953</v>
      </c>
      <c r="F373" s="154">
        <v>1</v>
      </c>
      <c r="G373" s="144">
        <v>1267</v>
      </c>
      <c r="H373" s="144"/>
      <c r="I373" s="154" t="s">
        <v>162</v>
      </c>
      <c r="J373" s="154" t="s">
        <v>162</v>
      </c>
      <c r="K373" s="154">
        <v>0.71799999999999997</v>
      </c>
      <c r="L373" s="154">
        <v>0.76600000000000001</v>
      </c>
      <c r="M373" s="154">
        <v>6.5000000000000002E-2</v>
      </c>
      <c r="N373" s="154">
        <v>9.5000000000000001E-2</v>
      </c>
      <c r="O373" s="154">
        <v>0.158</v>
      </c>
      <c r="P373" s="154">
        <v>0.2</v>
      </c>
      <c r="R373" s="155" t="s">
        <v>162</v>
      </c>
      <c r="S373" s="155">
        <v>132.6</v>
      </c>
      <c r="T373" s="155">
        <v>14.9</v>
      </c>
      <c r="U373" s="155">
        <v>31.3</v>
      </c>
      <c r="V373" s="155"/>
      <c r="W373" s="155" t="s">
        <v>162</v>
      </c>
      <c r="X373" s="155" t="s">
        <v>162</v>
      </c>
      <c r="Y373" s="155">
        <v>124.1</v>
      </c>
      <c r="Z373" s="155">
        <v>141.1</v>
      </c>
      <c r="AA373" s="155">
        <v>12</v>
      </c>
      <c r="AB373" s="155">
        <v>17.8</v>
      </c>
      <c r="AC373" s="155">
        <v>27.2</v>
      </c>
      <c r="AD373" s="155">
        <v>35.4</v>
      </c>
    </row>
    <row r="374" spans="1:30" x14ac:dyDescent="0.25">
      <c r="A374" s="97" t="s">
        <v>2419</v>
      </c>
      <c r="B374" s="154">
        <v>6.0502819548872183E-2</v>
      </c>
      <c r="C374" s="154">
        <v>0.53536184210526316</v>
      </c>
      <c r="D374" s="154">
        <v>0.20653195488721804</v>
      </c>
      <c r="E374" s="154">
        <v>0.19760338345864661</v>
      </c>
      <c r="F374" s="154">
        <v>1</v>
      </c>
      <c r="G374" s="144">
        <v>8512</v>
      </c>
      <c r="H374" s="144"/>
      <c r="I374" s="154">
        <v>5.6000000000000001E-2</v>
      </c>
      <c r="J374" s="154">
        <v>6.6000000000000003E-2</v>
      </c>
      <c r="K374" s="154">
        <v>0.52500000000000002</v>
      </c>
      <c r="L374" s="154">
        <v>0.54600000000000004</v>
      </c>
      <c r="M374" s="154">
        <v>0.19800000000000001</v>
      </c>
      <c r="N374" s="154">
        <v>0.215</v>
      </c>
      <c r="O374" s="154">
        <v>0.189</v>
      </c>
      <c r="P374" s="154">
        <v>0.20599999999999999</v>
      </c>
      <c r="R374" s="155" t="s">
        <v>162</v>
      </c>
      <c r="S374" s="155" t="s">
        <v>162</v>
      </c>
      <c r="T374" s="155" t="s">
        <v>162</v>
      </c>
      <c r="U374" s="155" t="s">
        <v>162</v>
      </c>
      <c r="V374" s="155"/>
      <c r="W374" s="155" t="s">
        <v>162</v>
      </c>
      <c r="X374" s="155" t="s">
        <v>162</v>
      </c>
      <c r="Y374" s="155" t="s">
        <v>162</v>
      </c>
      <c r="Z374" s="155" t="s">
        <v>162</v>
      </c>
      <c r="AA374" s="155" t="s">
        <v>162</v>
      </c>
      <c r="AB374" s="155" t="s">
        <v>162</v>
      </c>
      <c r="AC374" s="155" t="s">
        <v>162</v>
      </c>
      <c r="AD374" s="155" t="s">
        <v>162</v>
      </c>
    </row>
    <row r="375" spans="1:30" x14ac:dyDescent="0.25">
      <c r="A375" s="97" t="s">
        <v>2420</v>
      </c>
      <c r="B375" s="154">
        <v>5.2550231839258117E-2</v>
      </c>
      <c r="C375" s="154">
        <v>0.52086553323029361</v>
      </c>
      <c r="D375" s="154">
        <v>0.24111282843894899</v>
      </c>
      <c r="E375" s="154">
        <v>0.18547140649149924</v>
      </c>
      <c r="F375" s="154">
        <v>1</v>
      </c>
      <c r="G375" s="144">
        <v>647</v>
      </c>
      <c r="H375" s="144"/>
      <c r="I375" s="154">
        <v>3.7999999999999999E-2</v>
      </c>
      <c r="J375" s="154">
        <v>7.2999999999999995E-2</v>
      </c>
      <c r="K375" s="154">
        <v>0.48199999999999998</v>
      </c>
      <c r="L375" s="154">
        <v>0.55900000000000005</v>
      </c>
      <c r="M375" s="154">
        <v>0.21</v>
      </c>
      <c r="N375" s="154">
        <v>0.27600000000000002</v>
      </c>
      <c r="O375" s="154">
        <v>0.157</v>
      </c>
      <c r="P375" s="154">
        <v>0.217</v>
      </c>
      <c r="R375" s="155">
        <v>4.7</v>
      </c>
      <c r="S375" s="155">
        <v>42.6</v>
      </c>
      <c r="T375" s="155">
        <v>19.399999999999999</v>
      </c>
      <c r="U375" s="155">
        <v>14.8</v>
      </c>
      <c r="V375" s="155"/>
      <c r="W375" s="155">
        <v>3.1</v>
      </c>
      <c r="X375" s="155">
        <v>6.3</v>
      </c>
      <c r="Y375" s="155">
        <v>38.1</v>
      </c>
      <c r="Z375" s="155">
        <v>47.2</v>
      </c>
      <c r="AA375" s="155">
        <v>16.3</v>
      </c>
      <c r="AB375" s="155">
        <v>22.4</v>
      </c>
      <c r="AC375" s="155">
        <v>12.2</v>
      </c>
      <c r="AD375" s="155">
        <v>17.5</v>
      </c>
    </row>
    <row r="376" spans="1:30" x14ac:dyDescent="0.25">
      <c r="A376" s="97" t="s">
        <v>2421</v>
      </c>
      <c r="B376" s="154">
        <v>0.28879310344827586</v>
      </c>
      <c r="C376" s="154">
        <v>0.61925287356321834</v>
      </c>
      <c r="D376" s="154">
        <v>3.1609195402298854E-2</v>
      </c>
      <c r="E376" s="154">
        <v>6.0344827586206899E-2</v>
      </c>
      <c r="F376" s="154">
        <v>0.99999999999999989</v>
      </c>
      <c r="G376" s="144">
        <v>696</v>
      </c>
      <c r="H376" s="144"/>
      <c r="I376" s="154">
        <v>0.25600000000000001</v>
      </c>
      <c r="J376" s="154">
        <v>0.32400000000000001</v>
      </c>
      <c r="K376" s="154">
        <v>0.58299999999999996</v>
      </c>
      <c r="L376" s="154">
        <v>0.65500000000000003</v>
      </c>
      <c r="M376" s="154">
        <v>2.1000000000000001E-2</v>
      </c>
      <c r="N376" s="154">
        <v>4.7E-2</v>
      </c>
      <c r="O376" s="154">
        <v>4.4999999999999998E-2</v>
      </c>
      <c r="P376" s="154">
        <v>8.1000000000000003E-2</v>
      </c>
      <c r="R376" s="155">
        <v>51.1</v>
      </c>
      <c r="S376" s="155">
        <v>95.2</v>
      </c>
      <c r="T376" s="155">
        <v>4.7</v>
      </c>
      <c r="U376" s="155">
        <v>9.1</v>
      </c>
      <c r="V376" s="155"/>
      <c r="W376" s="155">
        <v>44.1</v>
      </c>
      <c r="X376" s="155">
        <v>58.2</v>
      </c>
      <c r="Y376" s="155">
        <v>86.2</v>
      </c>
      <c r="Z376" s="155">
        <v>104.1</v>
      </c>
      <c r="AA376" s="155">
        <v>2.7</v>
      </c>
      <c r="AB376" s="155">
        <v>6.6</v>
      </c>
      <c r="AC376" s="155">
        <v>6.4</v>
      </c>
      <c r="AD376" s="155">
        <v>11.9</v>
      </c>
    </row>
    <row r="377" spans="1:30" x14ac:dyDescent="0.25">
      <c r="A377" s="97" t="s">
        <v>2422</v>
      </c>
      <c r="B377" s="154" t="s">
        <v>162</v>
      </c>
      <c r="C377" s="154">
        <v>0.49397590361445781</v>
      </c>
      <c r="D377" s="154">
        <v>0.35642570281124497</v>
      </c>
      <c r="E377" s="154">
        <v>0.14959839357429719</v>
      </c>
      <c r="F377" s="154">
        <v>0.99999999999999989</v>
      </c>
      <c r="G377" s="144">
        <v>996</v>
      </c>
      <c r="H377" s="144"/>
      <c r="I377" s="154" t="s">
        <v>162</v>
      </c>
      <c r="J377" s="154" t="s">
        <v>162</v>
      </c>
      <c r="K377" s="154">
        <v>0.46300000000000002</v>
      </c>
      <c r="L377" s="154">
        <v>0.52500000000000002</v>
      </c>
      <c r="M377" s="154">
        <v>0.32700000000000001</v>
      </c>
      <c r="N377" s="154">
        <v>0.38700000000000001</v>
      </c>
      <c r="O377" s="154">
        <v>0.129</v>
      </c>
      <c r="P377" s="154">
        <v>0.17299999999999999</v>
      </c>
      <c r="R377" s="155" t="s">
        <v>162</v>
      </c>
      <c r="S377" s="155">
        <v>63.5</v>
      </c>
      <c r="T377" s="155">
        <v>45.3</v>
      </c>
      <c r="U377" s="155">
        <v>19.2</v>
      </c>
      <c r="V377" s="155"/>
      <c r="W377" s="155" t="s">
        <v>162</v>
      </c>
      <c r="X377" s="155" t="s">
        <v>162</v>
      </c>
      <c r="Y377" s="155">
        <v>57.9</v>
      </c>
      <c r="Z377" s="155">
        <v>69.099999999999994</v>
      </c>
      <c r="AA377" s="155">
        <v>40.6</v>
      </c>
      <c r="AB377" s="155">
        <v>50</v>
      </c>
      <c r="AC377" s="155">
        <v>16.100000000000001</v>
      </c>
      <c r="AD377" s="155">
        <v>22.3</v>
      </c>
    </row>
    <row r="378" spans="1:30" x14ac:dyDescent="0.25">
      <c r="A378" s="97" t="s">
        <v>2423</v>
      </c>
      <c r="B378" s="154" t="s">
        <v>162</v>
      </c>
      <c r="C378" s="154">
        <v>0.76687116564417179</v>
      </c>
      <c r="D378" s="154">
        <v>8.7934560327198361E-2</v>
      </c>
      <c r="E378" s="154">
        <v>0.14519427402862986</v>
      </c>
      <c r="F378" s="154">
        <v>1</v>
      </c>
      <c r="G378" s="144">
        <v>489</v>
      </c>
      <c r="H378" s="144"/>
      <c r="I378" s="154" t="s">
        <v>162</v>
      </c>
      <c r="J378" s="154" t="s">
        <v>162</v>
      </c>
      <c r="K378" s="154">
        <v>0.72699999999999998</v>
      </c>
      <c r="L378" s="154">
        <v>0.80200000000000005</v>
      </c>
      <c r="M378" s="154">
        <v>6.6000000000000003E-2</v>
      </c>
      <c r="N378" s="154">
        <v>0.11600000000000001</v>
      </c>
      <c r="O378" s="154">
        <v>0.11700000000000001</v>
      </c>
      <c r="P378" s="154">
        <v>0.17899999999999999</v>
      </c>
      <c r="R378" s="155" t="s">
        <v>162</v>
      </c>
      <c r="S378" s="155">
        <v>110.1</v>
      </c>
      <c r="T378" s="155">
        <v>14.3</v>
      </c>
      <c r="U378" s="155">
        <v>20.6</v>
      </c>
      <c r="V378" s="155"/>
      <c r="W378" s="155" t="s">
        <v>162</v>
      </c>
      <c r="X378" s="155" t="s">
        <v>162</v>
      </c>
      <c r="Y378" s="155">
        <v>98.9</v>
      </c>
      <c r="Z378" s="155">
        <v>121.2</v>
      </c>
      <c r="AA378" s="155">
        <v>10.1</v>
      </c>
      <c r="AB378" s="155">
        <v>18.600000000000001</v>
      </c>
      <c r="AC378" s="155">
        <v>15.8</v>
      </c>
      <c r="AD378" s="155">
        <v>25.4</v>
      </c>
    </row>
    <row r="379" spans="1:30" x14ac:dyDescent="0.25">
      <c r="A379" s="97" t="s">
        <v>2424</v>
      </c>
      <c r="B379" s="154">
        <v>4.6599734798257249E-2</v>
      </c>
      <c r="C379" s="154">
        <v>0.56412199280166697</v>
      </c>
      <c r="D379" s="154">
        <v>0.23299867399128624</v>
      </c>
      <c r="E379" s="154">
        <v>0.15627959840878955</v>
      </c>
      <c r="F379" s="154">
        <v>1</v>
      </c>
      <c r="G379" s="144">
        <v>5279</v>
      </c>
      <c r="H379" s="144"/>
      <c r="I379" s="154">
        <v>4.1000000000000002E-2</v>
      </c>
      <c r="J379" s="154">
        <v>5.2999999999999999E-2</v>
      </c>
      <c r="K379" s="154">
        <v>0.55100000000000005</v>
      </c>
      <c r="L379" s="154">
        <v>0.57699999999999996</v>
      </c>
      <c r="M379" s="154">
        <v>0.222</v>
      </c>
      <c r="N379" s="154">
        <v>0.245</v>
      </c>
      <c r="O379" s="154">
        <v>0.14699999999999999</v>
      </c>
      <c r="P379" s="154">
        <v>0.16600000000000001</v>
      </c>
      <c r="R379" s="155" t="s">
        <v>162</v>
      </c>
      <c r="S379" s="155" t="s">
        <v>162</v>
      </c>
      <c r="T379" s="155" t="s">
        <v>162</v>
      </c>
      <c r="U379" s="155" t="s">
        <v>162</v>
      </c>
      <c r="V379" s="155"/>
      <c r="W379" s="155" t="s">
        <v>162</v>
      </c>
      <c r="X379" s="155" t="s">
        <v>162</v>
      </c>
      <c r="Y379" s="155" t="s">
        <v>162</v>
      </c>
      <c r="Z379" s="155" t="s">
        <v>162</v>
      </c>
      <c r="AA379" s="155" t="s">
        <v>162</v>
      </c>
      <c r="AB379" s="155" t="s">
        <v>162</v>
      </c>
      <c r="AC379" s="155" t="s">
        <v>162</v>
      </c>
      <c r="AD379" s="155" t="s">
        <v>162</v>
      </c>
    </row>
    <row r="380" spans="1:30" x14ac:dyDescent="0.25">
      <c r="A380" s="97" t="s">
        <v>2425</v>
      </c>
      <c r="B380" s="154">
        <v>5.1809210526315791E-2</v>
      </c>
      <c r="C380" s="154">
        <v>0.52631578947368418</v>
      </c>
      <c r="D380" s="154">
        <v>0.30016447368421051</v>
      </c>
      <c r="E380" s="154">
        <v>0.12171052631578948</v>
      </c>
      <c r="F380" s="154">
        <v>1</v>
      </c>
      <c r="G380" s="144">
        <v>1216</v>
      </c>
      <c r="H380" s="144"/>
      <c r="I380" s="154">
        <v>4.1000000000000002E-2</v>
      </c>
      <c r="J380" s="154">
        <v>6.6000000000000003E-2</v>
      </c>
      <c r="K380" s="154">
        <v>0.498</v>
      </c>
      <c r="L380" s="154">
        <v>0.55400000000000005</v>
      </c>
      <c r="M380" s="154">
        <v>0.27500000000000002</v>
      </c>
      <c r="N380" s="154">
        <v>0.32700000000000001</v>
      </c>
      <c r="O380" s="154">
        <v>0.105</v>
      </c>
      <c r="P380" s="154">
        <v>0.14099999999999999</v>
      </c>
      <c r="R380" s="155">
        <v>3.9</v>
      </c>
      <c r="S380" s="155">
        <v>38.200000000000003</v>
      </c>
      <c r="T380" s="155">
        <v>20.8</v>
      </c>
      <c r="U380" s="155">
        <v>8.6</v>
      </c>
      <c r="V380" s="155"/>
      <c r="W380" s="155">
        <v>2.9</v>
      </c>
      <c r="X380" s="155">
        <v>4.8</v>
      </c>
      <c r="Y380" s="155">
        <v>35.299999999999997</v>
      </c>
      <c r="Z380" s="155">
        <v>41.2</v>
      </c>
      <c r="AA380" s="155">
        <v>18.7</v>
      </c>
      <c r="AB380" s="155">
        <v>23</v>
      </c>
      <c r="AC380" s="155">
        <v>7.2</v>
      </c>
      <c r="AD380" s="155">
        <v>10</v>
      </c>
    </row>
    <row r="381" spans="1:30" x14ac:dyDescent="0.25">
      <c r="A381" s="97" t="s">
        <v>2426</v>
      </c>
      <c r="B381" s="154">
        <v>0.25494505494505493</v>
      </c>
      <c r="C381" s="154">
        <v>0.63516483516483513</v>
      </c>
      <c r="D381" s="154">
        <v>5.2014652014652017E-2</v>
      </c>
      <c r="E381" s="154">
        <v>5.7875457875457878E-2</v>
      </c>
      <c r="F381" s="154">
        <v>1</v>
      </c>
      <c r="G381" s="144">
        <v>1365</v>
      </c>
      <c r="H381" s="144"/>
      <c r="I381" s="154">
        <v>0.23300000000000001</v>
      </c>
      <c r="J381" s="154">
        <v>0.27900000000000003</v>
      </c>
      <c r="K381" s="154">
        <v>0.60899999999999999</v>
      </c>
      <c r="L381" s="154">
        <v>0.66</v>
      </c>
      <c r="M381" s="154">
        <v>4.1000000000000002E-2</v>
      </c>
      <c r="N381" s="154">
        <v>6.5000000000000002E-2</v>
      </c>
      <c r="O381" s="154">
        <v>4.7E-2</v>
      </c>
      <c r="P381" s="154">
        <v>7.1999999999999995E-2</v>
      </c>
      <c r="R381" s="155">
        <v>43.2</v>
      </c>
      <c r="S381" s="155">
        <v>99.3</v>
      </c>
      <c r="T381" s="155">
        <v>6.7</v>
      </c>
      <c r="U381" s="155">
        <v>9.1</v>
      </c>
      <c r="V381" s="155"/>
      <c r="W381" s="155">
        <v>38.6</v>
      </c>
      <c r="X381" s="155">
        <v>47.7</v>
      </c>
      <c r="Y381" s="155">
        <v>92.7</v>
      </c>
      <c r="Z381" s="155">
        <v>105.9</v>
      </c>
      <c r="AA381" s="155">
        <v>5.0999999999999996</v>
      </c>
      <c r="AB381" s="155">
        <v>8.1999999999999993</v>
      </c>
      <c r="AC381" s="155">
        <v>7.1</v>
      </c>
      <c r="AD381" s="155">
        <v>11.1</v>
      </c>
    </row>
    <row r="382" spans="1:30" x14ac:dyDescent="0.25">
      <c r="A382" s="97" t="s">
        <v>2427</v>
      </c>
      <c r="B382" s="154" t="s">
        <v>162</v>
      </c>
      <c r="C382" s="154">
        <v>0.47287522603978299</v>
      </c>
      <c r="D382" s="154">
        <v>0.40325497287522605</v>
      </c>
      <c r="E382" s="154">
        <v>0.12386980108499096</v>
      </c>
      <c r="F382" s="154">
        <v>1</v>
      </c>
      <c r="G382" s="144">
        <v>1106</v>
      </c>
      <c r="H382" s="144"/>
      <c r="I382" s="154" t="s">
        <v>162</v>
      </c>
      <c r="J382" s="154" t="s">
        <v>162</v>
      </c>
      <c r="K382" s="154">
        <v>0.44400000000000001</v>
      </c>
      <c r="L382" s="154">
        <v>0.502</v>
      </c>
      <c r="M382" s="154">
        <v>0.375</v>
      </c>
      <c r="N382" s="154">
        <v>0.432</v>
      </c>
      <c r="O382" s="154">
        <v>0.106</v>
      </c>
      <c r="P382" s="154">
        <v>0.14499999999999999</v>
      </c>
      <c r="R382" s="155" t="s">
        <v>162</v>
      </c>
      <c r="S382" s="155">
        <v>31.6</v>
      </c>
      <c r="T382" s="155">
        <v>26.2</v>
      </c>
      <c r="U382" s="155">
        <v>8.3000000000000007</v>
      </c>
      <c r="V382" s="155"/>
      <c r="W382" s="155" t="s">
        <v>162</v>
      </c>
      <c r="X382" s="155" t="s">
        <v>162</v>
      </c>
      <c r="Y382" s="155">
        <v>28.9</v>
      </c>
      <c r="Z382" s="155">
        <v>34.299999999999997</v>
      </c>
      <c r="AA382" s="155">
        <v>23.8</v>
      </c>
      <c r="AB382" s="155">
        <v>28.7</v>
      </c>
      <c r="AC382" s="155">
        <v>6.9</v>
      </c>
      <c r="AD382" s="155">
        <v>9.6999999999999993</v>
      </c>
    </row>
    <row r="383" spans="1:30" x14ac:dyDescent="0.25">
      <c r="A383" s="97" t="s">
        <v>2428</v>
      </c>
      <c r="B383" s="154" t="s">
        <v>162</v>
      </c>
      <c r="C383" s="154">
        <v>0.78402107111501318</v>
      </c>
      <c r="D383" s="154">
        <v>0.1009657594381036</v>
      </c>
      <c r="E383" s="154">
        <v>0.11501316944688324</v>
      </c>
      <c r="F383" s="154">
        <v>1</v>
      </c>
      <c r="G383" s="144">
        <v>1139</v>
      </c>
      <c r="H383" s="144"/>
      <c r="I383" s="154" t="s">
        <v>162</v>
      </c>
      <c r="J383" s="154" t="s">
        <v>162</v>
      </c>
      <c r="K383" s="154">
        <v>0.75900000000000001</v>
      </c>
      <c r="L383" s="154">
        <v>0.80700000000000005</v>
      </c>
      <c r="M383" s="154">
        <v>8.5000000000000006E-2</v>
      </c>
      <c r="N383" s="154">
        <v>0.12</v>
      </c>
      <c r="O383" s="154">
        <v>9.8000000000000004E-2</v>
      </c>
      <c r="P383" s="154">
        <v>0.13500000000000001</v>
      </c>
      <c r="R383" s="155" t="s">
        <v>162</v>
      </c>
      <c r="S383" s="155">
        <v>121.4</v>
      </c>
      <c r="T383" s="155">
        <v>15.9</v>
      </c>
      <c r="U383" s="155">
        <v>17.899999999999999</v>
      </c>
      <c r="V383" s="155"/>
      <c r="W383" s="155" t="s">
        <v>162</v>
      </c>
      <c r="X383" s="155" t="s">
        <v>162</v>
      </c>
      <c r="Y383" s="155">
        <v>113.5</v>
      </c>
      <c r="Z383" s="155">
        <v>129.4</v>
      </c>
      <c r="AA383" s="155">
        <v>13</v>
      </c>
      <c r="AB383" s="155">
        <v>18.8</v>
      </c>
      <c r="AC383" s="155">
        <v>14.9</v>
      </c>
      <c r="AD383" s="155">
        <v>21</v>
      </c>
    </row>
    <row r="384" spans="1:30" x14ac:dyDescent="0.25">
      <c r="A384" s="97" t="s">
        <v>2429</v>
      </c>
      <c r="B384" s="154">
        <v>4.6081436077057794E-2</v>
      </c>
      <c r="C384" s="154">
        <v>0.57475919439579681</v>
      </c>
      <c r="D384" s="154">
        <v>0.2478108581436077</v>
      </c>
      <c r="E384" s="154">
        <v>0.13134851138353765</v>
      </c>
      <c r="F384" s="154">
        <v>1</v>
      </c>
      <c r="G384" s="144">
        <v>9136</v>
      </c>
      <c r="H384" s="144"/>
      <c r="I384" s="154">
        <v>4.2000000000000003E-2</v>
      </c>
      <c r="J384" s="154">
        <v>5.0999999999999997E-2</v>
      </c>
      <c r="K384" s="154">
        <v>0.56499999999999995</v>
      </c>
      <c r="L384" s="154">
        <v>0.58499999999999996</v>
      </c>
      <c r="M384" s="154">
        <v>0.23899999999999999</v>
      </c>
      <c r="N384" s="154">
        <v>0.25700000000000001</v>
      </c>
      <c r="O384" s="154">
        <v>0.125</v>
      </c>
      <c r="P384" s="154">
        <v>0.13800000000000001</v>
      </c>
      <c r="R384" s="155" t="s">
        <v>162</v>
      </c>
      <c r="S384" s="155" t="s">
        <v>162</v>
      </c>
      <c r="T384" s="155" t="s">
        <v>162</v>
      </c>
      <c r="U384" s="155" t="s">
        <v>162</v>
      </c>
      <c r="V384" s="155"/>
      <c r="W384" s="155" t="s">
        <v>162</v>
      </c>
      <c r="X384" s="155" t="s">
        <v>162</v>
      </c>
      <c r="Y384" s="155" t="s">
        <v>162</v>
      </c>
      <c r="Z384" s="155" t="s">
        <v>162</v>
      </c>
      <c r="AA384" s="155" t="s">
        <v>162</v>
      </c>
      <c r="AB384" s="155" t="s">
        <v>162</v>
      </c>
      <c r="AC384" s="155" t="s">
        <v>162</v>
      </c>
      <c r="AD384" s="155" t="s">
        <v>162</v>
      </c>
    </row>
    <row r="385" spans="1:30" x14ac:dyDescent="0.25">
      <c r="A385" s="97" t="s">
        <v>2430</v>
      </c>
      <c r="B385" s="154">
        <v>9.8090277777777776E-2</v>
      </c>
      <c r="C385" s="154">
        <v>0.52517361111111116</v>
      </c>
      <c r="D385" s="154">
        <v>0.24305555555555555</v>
      </c>
      <c r="E385" s="154">
        <v>0.13368055555555555</v>
      </c>
      <c r="F385" s="154">
        <v>1</v>
      </c>
      <c r="G385" s="144">
        <v>1152</v>
      </c>
      <c r="H385" s="144"/>
      <c r="I385" s="154">
        <v>8.2000000000000003E-2</v>
      </c>
      <c r="J385" s="154">
        <v>0.11700000000000001</v>
      </c>
      <c r="K385" s="154">
        <v>0.496</v>
      </c>
      <c r="L385" s="154">
        <v>0.55400000000000005</v>
      </c>
      <c r="M385" s="154">
        <v>0.219</v>
      </c>
      <c r="N385" s="154">
        <v>0.26900000000000002</v>
      </c>
      <c r="O385" s="154">
        <v>0.115</v>
      </c>
      <c r="P385" s="154">
        <v>0.155</v>
      </c>
      <c r="R385" s="155">
        <v>7.2</v>
      </c>
      <c r="S385" s="155">
        <v>37.799999999999997</v>
      </c>
      <c r="T385" s="155">
        <v>17.100000000000001</v>
      </c>
      <c r="U385" s="155">
        <v>9.9</v>
      </c>
      <c r="V385" s="155"/>
      <c r="W385" s="155">
        <v>5.9</v>
      </c>
      <c r="X385" s="155">
        <v>8.6</v>
      </c>
      <c r="Y385" s="155">
        <v>34.799999999999997</v>
      </c>
      <c r="Z385" s="155">
        <v>40.799999999999997</v>
      </c>
      <c r="AA385" s="155">
        <v>15.1</v>
      </c>
      <c r="AB385" s="155">
        <v>19.100000000000001</v>
      </c>
      <c r="AC385" s="155">
        <v>8.3000000000000007</v>
      </c>
      <c r="AD385" s="155">
        <v>11.4</v>
      </c>
    </row>
    <row r="386" spans="1:30" x14ac:dyDescent="0.25">
      <c r="A386" s="97" t="s">
        <v>2431</v>
      </c>
      <c r="B386" s="154">
        <v>0.28507795100222716</v>
      </c>
      <c r="C386" s="154">
        <v>0.61841128433556047</v>
      </c>
      <c r="D386" s="154">
        <v>4.9740163325909428E-2</v>
      </c>
      <c r="E386" s="154">
        <v>4.6770601336302897E-2</v>
      </c>
      <c r="F386" s="154">
        <v>1</v>
      </c>
      <c r="G386" s="144">
        <v>1347</v>
      </c>
      <c r="H386" s="144"/>
      <c r="I386" s="154">
        <v>0.26200000000000001</v>
      </c>
      <c r="J386" s="154">
        <v>0.31</v>
      </c>
      <c r="K386" s="154">
        <v>0.59199999999999997</v>
      </c>
      <c r="L386" s="154">
        <v>0.64400000000000002</v>
      </c>
      <c r="M386" s="154">
        <v>3.9E-2</v>
      </c>
      <c r="N386" s="154">
        <v>6.3E-2</v>
      </c>
      <c r="O386" s="154">
        <v>3.6999999999999998E-2</v>
      </c>
      <c r="P386" s="154">
        <v>5.8999999999999997E-2</v>
      </c>
      <c r="R386" s="155">
        <v>49.9</v>
      </c>
      <c r="S386" s="155">
        <v>101.1</v>
      </c>
      <c r="T386" s="155">
        <v>7.3</v>
      </c>
      <c r="U386" s="155">
        <v>7.9</v>
      </c>
      <c r="V386" s="155"/>
      <c r="W386" s="155">
        <v>44.9</v>
      </c>
      <c r="X386" s="155">
        <v>54.9</v>
      </c>
      <c r="Y386" s="155">
        <v>94.2</v>
      </c>
      <c r="Z386" s="155">
        <v>108</v>
      </c>
      <c r="AA386" s="155">
        <v>5.5</v>
      </c>
      <c r="AB386" s="155">
        <v>9</v>
      </c>
      <c r="AC386" s="155">
        <v>6</v>
      </c>
      <c r="AD386" s="155">
        <v>9.9</v>
      </c>
    </row>
    <row r="387" spans="1:30" x14ac:dyDescent="0.25">
      <c r="A387" s="97" t="s">
        <v>2432</v>
      </c>
      <c r="B387" s="154" t="s">
        <v>162</v>
      </c>
      <c r="C387" s="154">
        <v>0.51749389747762409</v>
      </c>
      <c r="D387" s="154">
        <v>0.3791700569568755</v>
      </c>
      <c r="E387" s="154">
        <v>0.10333604556550041</v>
      </c>
      <c r="F387" s="154">
        <v>1</v>
      </c>
      <c r="G387" s="144">
        <v>1229</v>
      </c>
      <c r="H387" s="144"/>
      <c r="I387" s="154" t="s">
        <v>162</v>
      </c>
      <c r="J387" s="154" t="s">
        <v>162</v>
      </c>
      <c r="K387" s="154">
        <v>0.49</v>
      </c>
      <c r="L387" s="154">
        <v>0.54500000000000004</v>
      </c>
      <c r="M387" s="154">
        <v>0.35199999999999998</v>
      </c>
      <c r="N387" s="154">
        <v>0.40699999999999997</v>
      </c>
      <c r="O387" s="154">
        <v>8.7999999999999995E-2</v>
      </c>
      <c r="P387" s="154">
        <v>0.122</v>
      </c>
      <c r="R387" s="155" t="s">
        <v>162</v>
      </c>
      <c r="S387" s="155">
        <v>39.9</v>
      </c>
      <c r="T387" s="155">
        <v>28.5</v>
      </c>
      <c r="U387" s="155">
        <v>8</v>
      </c>
      <c r="V387" s="155"/>
      <c r="W387" s="155" t="s">
        <v>162</v>
      </c>
      <c r="X387" s="155" t="s">
        <v>162</v>
      </c>
      <c r="Y387" s="155">
        <v>36.799999999999997</v>
      </c>
      <c r="Z387" s="155">
        <v>43</v>
      </c>
      <c r="AA387" s="155">
        <v>25.9</v>
      </c>
      <c r="AB387" s="155">
        <v>31</v>
      </c>
      <c r="AC387" s="155">
        <v>6.6</v>
      </c>
      <c r="AD387" s="155">
        <v>9.3000000000000007</v>
      </c>
    </row>
    <row r="388" spans="1:30" x14ac:dyDescent="0.25">
      <c r="A388" s="97" t="s">
        <v>2433</v>
      </c>
      <c r="B388" s="154" t="s">
        <v>162</v>
      </c>
      <c r="C388" s="154">
        <v>0.75708502024291502</v>
      </c>
      <c r="D388" s="154">
        <v>0.1417004048582996</v>
      </c>
      <c r="E388" s="154">
        <v>0.10121457489878542</v>
      </c>
      <c r="F388" s="154">
        <v>1</v>
      </c>
      <c r="G388" s="144">
        <v>1235</v>
      </c>
      <c r="H388" s="144"/>
      <c r="I388" s="154" t="s">
        <v>162</v>
      </c>
      <c r="J388" s="154" t="s">
        <v>162</v>
      </c>
      <c r="K388" s="154">
        <v>0.73199999999999998</v>
      </c>
      <c r="L388" s="154">
        <v>0.78</v>
      </c>
      <c r="M388" s="154">
        <v>0.123</v>
      </c>
      <c r="N388" s="154">
        <v>0.16200000000000001</v>
      </c>
      <c r="O388" s="154">
        <v>8.5999999999999993E-2</v>
      </c>
      <c r="P388" s="154">
        <v>0.11899999999999999</v>
      </c>
      <c r="R388" s="155" t="s">
        <v>162</v>
      </c>
      <c r="S388" s="155">
        <v>131.80000000000001</v>
      </c>
      <c r="T388" s="155">
        <v>25.7</v>
      </c>
      <c r="U388" s="155">
        <v>17.899999999999999</v>
      </c>
      <c r="V388" s="155"/>
      <c r="W388" s="155" t="s">
        <v>162</v>
      </c>
      <c r="X388" s="155" t="s">
        <v>162</v>
      </c>
      <c r="Y388" s="155">
        <v>123.3</v>
      </c>
      <c r="Z388" s="155">
        <v>140.19999999999999</v>
      </c>
      <c r="AA388" s="155">
        <v>21.9</v>
      </c>
      <c r="AB388" s="155">
        <v>29.6</v>
      </c>
      <c r="AC388" s="155">
        <v>14.7</v>
      </c>
      <c r="AD388" s="155">
        <v>21</v>
      </c>
    </row>
    <row r="389" spans="1:30" x14ac:dyDescent="0.25">
      <c r="A389" s="97" t="s">
        <v>2434</v>
      </c>
      <c r="B389" s="154">
        <v>5.4758107389686339E-2</v>
      </c>
      <c r="C389" s="154">
        <v>0.59223817118553956</v>
      </c>
      <c r="D389" s="154">
        <v>0.23168527379053694</v>
      </c>
      <c r="E389" s="154">
        <v>0.1213184476342371</v>
      </c>
      <c r="F389" s="154">
        <v>1</v>
      </c>
      <c r="G389" s="144">
        <v>9405</v>
      </c>
      <c r="H389" s="144"/>
      <c r="I389" s="154">
        <v>0.05</v>
      </c>
      <c r="J389" s="154">
        <v>0.06</v>
      </c>
      <c r="K389" s="154">
        <v>0.58199999999999996</v>
      </c>
      <c r="L389" s="154">
        <v>0.60199999999999998</v>
      </c>
      <c r="M389" s="154">
        <v>0.223</v>
      </c>
      <c r="N389" s="154">
        <v>0.24</v>
      </c>
      <c r="O389" s="154">
        <v>0.115</v>
      </c>
      <c r="P389" s="154">
        <v>0.128</v>
      </c>
      <c r="R389" s="155" t="s">
        <v>162</v>
      </c>
      <c r="S389" s="155" t="s">
        <v>162</v>
      </c>
      <c r="T389" s="155" t="s">
        <v>162</v>
      </c>
      <c r="U389" s="155" t="s">
        <v>162</v>
      </c>
      <c r="V389" s="155"/>
      <c r="W389" s="155" t="s">
        <v>162</v>
      </c>
      <c r="X389" s="155" t="s">
        <v>162</v>
      </c>
      <c r="Y389" s="155" t="s">
        <v>162</v>
      </c>
      <c r="Z389" s="155" t="s">
        <v>162</v>
      </c>
      <c r="AA389" s="155" t="s">
        <v>162</v>
      </c>
      <c r="AB389" s="155" t="s">
        <v>162</v>
      </c>
      <c r="AC389" s="155" t="s">
        <v>162</v>
      </c>
      <c r="AD389" s="155" t="s">
        <v>162</v>
      </c>
    </row>
    <row r="390" spans="1:30" x14ac:dyDescent="0.25">
      <c r="A390" s="97" t="s">
        <v>2435</v>
      </c>
      <c r="B390" s="154">
        <v>8.1162931556632345E-2</v>
      </c>
      <c r="C390" s="154">
        <v>0.52271350696547547</v>
      </c>
      <c r="D390" s="154">
        <v>0.21865536038764385</v>
      </c>
      <c r="E390" s="154">
        <v>0.17746820109024833</v>
      </c>
      <c r="F390" s="154">
        <v>1</v>
      </c>
      <c r="G390" s="144">
        <v>3302</v>
      </c>
      <c r="H390" s="144"/>
      <c r="I390" s="154">
        <v>7.1999999999999995E-2</v>
      </c>
      <c r="J390" s="154">
        <v>9.0999999999999998E-2</v>
      </c>
      <c r="K390" s="154">
        <v>0.50600000000000001</v>
      </c>
      <c r="L390" s="154">
        <v>0.54</v>
      </c>
      <c r="M390" s="154">
        <v>0.20499999999999999</v>
      </c>
      <c r="N390" s="154">
        <v>0.23300000000000001</v>
      </c>
      <c r="O390" s="154">
        <v>0.16500000000000001</v>
      </c>
      <c r="P390" s="154">
        <v>0.191</v>
      </c>
      <c r="R390" s="155">
        <v>6.1</v>
      </c>
      <c r="S390" s="155">
        <v>40.4</v>
      </c>
      <c r="T390" s="155">
        <v>16.899999999999999</v>
      </c>
      <c r="U390" s="155">
        <v>13.8</v>
      </c>
      <c r="V390" s="155"/>
      <c r="W390" s="155">
        <v>5.3</v>
      </c>
      <c r="X390" s="155">
        <v>6.8</v>
      </c>
      <c r="Y390" s="155">
        <v>38.5</v>
      </c>
      <c r="Z390" s="155">
        <v>42.3</v>
      </c>
      <c r="AA390" s="155">
        <v>15.7</v>
      </c>
      <c r="AB390" s="155">
        <v>18.100000000000001</v>
      </c>
      <c r="AC390" s="155">
        <v>12.6</v>
      </c>
      <c r="AD390" s="155">
        <v>14.9</v>
      </c>
    </row>
    <row r="391" spans="1:30" x14ac:dyDescent="0.25">
      <c r="A391" s="97" t="s">
        <v>2436</v>
      </c>
      <c r="B391" s="154">
        <v>0.30517565030839366</v>
      </c>
      <c r="C391" s="154">
        <v>0.60901045856798064</v>
      </c>
      <c r="D391" s="154">
        <v>3.5130061678734247E-2</v>
      </c>
      <c r="E391" s="154">
        <v>5.0683829444891394E-2</v>
      </c>
      <c r="F391" s="154">
        <v>0.99999999999999989</v>
      </c>
      <c r="G391" s="144">
        <v>3729</v>
      </c>
      <c r="H391" s="144"/>
      <c r="I391" s="154">
        <v>0.29099999999999998</v>
      </c>
      <c r="J391" s="154">
        <v>0.32</v>
      </c>
      <c r="K391" s="154">
        <v>0.59299999999999997</v>
      </c>
      <c r="L391" s="154">
        <v>0.625</v>
      </c>
      <c r="M391" s="154">
        <v>0.03</v>
      </c>
      <c r="N391" s="154">
        <v>4.2000000000000003E-2</v>
      </c>
      <c r="O391" s="154">
        <v>4.3999999999999997E-2</v>
      </c>
      <c r="P391" s="154">
        <v>5.8000000000000003E-2</v>
      </c>
      <c r="R391" s="155">
        <v>51.2</v>
      </c>
      <c r="S391" s="155">
        <v>100.3</v>
      </c>
      <c r="T391" s="155">
        <v>5.4</v>
      </c>
      <c r="U391" s="155">
        <v>8.1999999999999993</v>
      </c>
      <c r="V391" s="155"/>
      <c r="W391" s="155">
        <v>48.3</v>
      </c>
      <c r="X391" s="155">
        <v>54.2</v>
      </c>
      <c r="Y391" s="155">
        <v>96.2</v>
      </c>
      <c r="Z391" s="155">
        <v>104.4</v>
      </c>
      <c r="AA391" s="155">
        <v>4.4000000000000004</v>
      </c>
      <c r="AB391" s="155">
        <v>6.3</v>
      </c>
      <c r="AC391" s="155">
        <v>7</v>
      </c>
      <c r="AD391" s="155">
        <v>9.4</v>
      </c>
    </row>
    <row r="392" spans="1:30" x14ac:dyDescent="0.25">
      <c r="A392" s="97" t="s">
        <v>2437</v>
      </c>
      <c r="B392" s="154" t="s">
        <v>162</v>
      </c>
      <c r="C392" s="154">
        <v>0.54742893644203128</v>
      </c>
      <c r="D392" s="154">
        <v>0.33120408815075059</v>
      </c>
      <c r="E392" s="154">
        <v>0.12136697540721814</v>
      </c>
      <c r="F392" s="154">
        <v>1</v>
      </c>
      <c r="G392" s="144">
        <v>3131</v>
      </c>
      <c r="H392" s="144"/>
      <c r="I392" s="154" t="s">
        <v>162</v>
      </c>
      <c r="J392" s="154" t="s">
        <v>162</v>
      </c>
      <c r="K392" s="154">
        <v>0.53</v>
      </c>
      <c r="L392" s="154">
        <v>0.56499999999999995</v>
      </c>
      <c r="M392" s="154">
        <v>0.315</v>
      </c>
      <c r="N392" s="154">
        <v>0.34799999999999998</v>
      </c>
      <c r="O392" s="154">
        <v>0.11</v>
      </c>
      <c r="P392" s="154">
        <v>0.13300000000000001</v>
      </c>
      <c r="R392" s="155" t="s">
        <v>162</v>
      </c>
      <c r="S392" s="155">
        <v>39.9</v>
      </c>
      <c r="T392" s="155">
        <v>24.2</v>
      </c>
      <c r="U392" s="155">
        <v>8.9</v>
      </c>
      <c r="V392" s="155"/>
      <c r="W392" s="155" t="s">
        <v>162</v>
      </c>
      <c r="X392" s="155" t="s">
        <v>162</v>
      </c>
      <c r="Y392" s="155">
        <v>38</v>
      </c>
      <c r="Z392" s="155">
        <v>41.8</v>
      </c>
      <c r="AA392" s="155">
        <v>22.7</v>
      </c>
      <c r="AB392" s="155">
        <v>25.7</v>
      </c>
      <c r="AC392" s="155">
        <v>8</v>
      </c>
      <c r="AD392" s="155">
        <v>9.8000000000000007</v>
      </c>
    </row>
    <row r="393" spans="1:30" x14ac:dyDescent="0.25">
      <c r="A393" s="97" t="s">
        <v>2438</v>
      </c>
      <c r="B393" s="154" t="s">
        <v>162</v>
      </c>
      <c r="C393" s="154">
        <v>0.83087764253683538</v>
      </c>
      <c r="D393" s="154">
        <v>6.1499039077514417E-2</v>
      </c>
      <c r="E393" s="154">
        <v>0.10762331838565023</v>
      </c>
      <c r="F393" s="154">
        <v>1</v>
      </c>
      <c r="G393" s="144">
        <v>3122</v>
      </c>
      <c r="H393" s="144"/>
      <c r="I393" s="154" t="s">
        <v>162</v>
      </c>
      <c r="J393" s="154" t="s">
        <v>162</v>
      </c>
      <c r="K393" s="154">
        <v>0.81699999999999995</v>
      </c>
      <c r="L393" s="154">
        <v>0.84399999999999997</v>
      </c>
      <c r="M393" s="154">
        <v>5.3999999999999999E-2</v>
      </c>
      <c r="N393" s="154">
        <v>7.0000000000000007E-2</v>
      </c>
      <c r="O393" s="154">
        <v>9.7000000000000003E-2</v>
      </c>
      <c r="P393" s="154">
        <v>0.11899999999999999</v>
      </c>
      <c r="R393" s="155" t="s">
        <v>162</v>
      </c>
      <c r="S393" s="155">
        <v>132</v>
      </c>
      <c r="T393" s="155">
        <v>11.3</v>
      </c>
      <c r="U393" s="155">
        <v>17.600000000000001</v>
      </c>
      <c r="V393" s="155"/>
      <c r="W393" s="155" t="s">
        <v>162</v>
      </c>
      <c r="X393" s="155" t="s">
        <v>162</v>
      </c>
      <c r="Y393" s="155">
        <v>126.9</v>
      </c>
      <c r="Z393" s="155">
        <v>137.1</v>
      </c>
      <c r="AA393" s="155">
        <v>9.6999999999999993</v>
      </c>
      <c r="AB393" s="155">
        <v>12.9</v>
      </c>
      <c r="AC393" s="155">
        <v>15.7</v>
      </c>
      <c r="AD393" s="155">
        <v>19.399999999999999</v>
      </c>
    </row>
    <row r="394" spans="1:30" x14ac:dyDescent="0.25">
      <c r="A394" s="97" t="s">
        <v>2439</v>
      </c>
      <c r="B394" s="154">
        <v>6.12933382107873E-2</v>
      </c>
      <c r="C394" s="154">
        <v>0.60297524692110716</v>
      </c>
      <c r="D394" s="154">
        <v>0.1957078405072552</v>
      </c>
      <c r="E394" s="154">
        <v>0.14002357436085031</v>
      </c>
      <c r="F394" s="154">
        <v>1</v>
      </c>
      <c r="G394" s="144">
        <v>24603</v>
      </c>
      <c r="H394" s="144"/>
      <c r="I394" s="154">
        <v>5.8000000000000003E-2</v>
      </c>
      <c r="J394" s="154">
        <v>6.4000000000000001E-2</v>
      </c>
      <c r="K394" s="154">
        <v>0.59699999999999998</v>
      </c>
      <c r="L394" s="154">
        <v>0.60899999999999999</v>
      </c>
      <c r="M394" s="154">
        <v>0.191</v>
      </c>
      <c r="N394" s="154">
        <v>0.20100000000000001</v>
      </c>
      <c r="O394" s="154">
        <v>0.13600000000000001</v>
      </c>
      <c r="P394" s="154">
        <v>0.14399999999999999</v>
      </c>
      <c r="R394" s="155" t="s">
        <v>162</v>
      </c>
      <c r="S394" s="155" t="s">
        <v>162</v>
      </c>
      <c r="T394" s="155" t="s">
        <v>162</v>
      </c>
      <c r="U394" s="155" t="s">
        <v>162</v>
      </c>
      <c r="V394" s="155"/>
      <c r="W394" s="155" t="s">
        <v>162</v>
      </c>
      <c r="X394" s="155" t="s">
        <v>162</v>
      </c>
      <c r="Y394" s="155" t="s">
        <v>162</v>
      </c>
      <c r="Z394" s="155" t="s">
        <v>162</v>
      </c>
      <c r="AA394" s="155" t="s">
        <v>162</v>
      </c>
      <c r="AB394" s="155" t="s">
        <v>162</v>
      </c>
      <c r="AC394" s="155" t="s">
        <v>162</v>
      </c>
      <c r="AD394" s="155" t="s">
        <v>162</v>
      </c>
    </row>
    <row r="395" spans="1:30" x14ac:dyDescent="0.25">
      <c r="A395" s="97" t="s">
        <v>2440</v>
      </c>
      <c r="B395" s="154">
        <v>6.4908722109533468E-2</v>
      </c>
      <c r="C395" s="154">
        <v>0.44827586206896552</v>
      </c>
      <c r="D395" s="154">
        <v>0.30223123732251522</v>
      </c>
      <c r="E395" s="154">
        <v>0.18458417849898581</v>
      </c>
      <c r="F395" s="154">
        <v>1</v>
      </c>
      <c r="G395" s="144">
        <v>493</v>
      </c>
      <c r="H395" s="144"/>
      <c r="I395" s="154">
        <v>4.5999999999999999E-2</v>
      </c>
      <c r="J395" s="154">
        <v>0.09</v>
      </c>
      <c r="K395" s="154">
        <v>0.40500000000000003</v>
      </c>
      <c r="L395" s="154">
        <v>0.49199999999999999</v>
      </c>
      <c r="M395" s="154">
        <v>0.26300000000000001</v>
      </c>
      <c r="N395" s="154">
        <v>0.34399999999999997</v>
      </c>
      <c r="O395" s="154">
        <v>0.153</v>
      </c>
      <c r="P395" s="154">
        <v>0.221</v>
      </c>
      <c r="R395" s="155">
        <v>4.0999999999999996</v>
      </c>
      <c r="S395" s="155">
        <v>30.4</v>
      </c>
      <c r="T395" s="155">
        <v>20.7</v>
      </c>
      <c r="U395" s="155">
        <v>12.2</v>
      </c>
      <c r="V395" s="155"/>
      <c r="W395" s="155">
        <v>2.7</v>
      </c>
      <c r="X395" s="155">
        <v>5.5</v>
      </c>
      <c r="Y395" s="155">
        <v>26.4</v>
      </c>
      <c r="Z395" s="155">
        <v>34.5</v>
      </c>
      <c r="AA395" s="155">
        <v>17.399999999999999</v>
      </c>
      <c r="AB395" s="155">
        <v>24</v>
      </c>
      <c r="AC395" s="155">
        <v>9.6999999999999993</v>
      </c>
      <c r="AD395" s="155">
        <v>14.7</v>
      </c>
    </row>
    <row r="396" spans="1:30" x14ac:dyDescent="0.25">
      <c r="A396" s="97" t="s">
        <v>2441</v>
      </c>
      <c r="B396" s="154">
        <v>0.29173166926677069</v>
      </c>
      <c r="C396" s="154">
        <v>0.58346333853354138</v>
      </c>
      <c r="D396" s="154">
        <v>5.4602184087363496E-2</v>
      </c>
      <c r="E396" s="154">
        <v>7.0202808112324488E-2</v>
      </c>
      <c r="F396" s="154">
        <v>1</v>
      </c>
      <c r="G396" s="144">
        <v>641</v>
      </c>
      <c r="H396" s="144"/>
      <c r="I396" s="154">
        <v>0.25800000000000001</v>
      </c>
      <c r="J396" s="154">
        <v>0.32800000000000001</v>
      </c>
      <c r="K396" s="154">
        <v>0.54500000000000004</v>
      </c>
      <c r="L396" s="154">
        <v>0.621</v>
      </c>
      <c r="M396" s="154">
        <v>0.04</v>
      </c>
      <c r="N396" s="154">
        <v>7.4999999999999997E-2</v>
      </c>
      <c r="O396" s="154">
        <v>5.2999999999999999E-2</v>
      </c>
      <c r="P396" s="154">
        <v>9.2999999999999999E-2</v>
      </c>
      <c r="R396" s="155">
        <v>46.8</v>
      </c>
      <c r="S396" s="155">
        <v>90.5</v>
      </c>
      <c r="T396" s="155">
        <v>8.4</v>
      </c>
      <c r="U396" s="155">
        <v>11</v>
      </c>
      <c r="V396" s="155"/>
      <c r="W396" s="155">
        <v>40.1</v>
      </c>
      <c r="X396" s="155">
        <v>53.5</v>
      </c>
      <c r="Y396" s="155">
        <v>81.3</v>
      </c>
      <c r="Z396" s="155">
        <v>99.7</v>
      </c>
      <c r="AA396" s="155">
        <v>5.6</v>
      </c>
      <c r="AB396" s="155">
        <v>11.2</v>
      </c>
      <c r="AC396" s="155">
        <v>7.8</v>
      </c>
      <c r="AD396" s="155">
        <v>14.2</v>
      </c>
    </row>
    <row r="397" spans="1:30" x14ac:dyDescent="0.25">
      <c r="A397" s="97" t="s">
        <v>2442</v>
      </c>
      <c r="B397" s="154" t="s">
        <v>162</v>
      </c>
      <c r="C397" s="154">
        <v>0.46108949416342415</v>
      </c>
      <c r="D397" s="154">
        <v>0.45525291828793774</v>
      </c>
      <c r="E397" s="154">
        <v>8.3657587548638127E-2</v>
      </c>
      <c r="F397" s="154">
        <v>1</v>
      </c>
      <c r="G397" s="144">
        <v>514</v>
      </c>
      <c r="H397" s="144"/>
      <c r="I397" s="154" t="s">
        <v>162</v>
      </c>
      <c r="J397" s="154" t="s">
        <v>162</v>
      </c>
      <c r="K397" s="154">
        <v>0.41799999999999998</v>
      </c>
      <c r="L397" s="154">
        <v>0.504</v>
      </c>
      <c r="M397" s="154">
        <v>0.41299999999999998</v>
      </c>
      <c r="N397" s="154">
        <v>0.498</v>
      </c>
      <c r="O397" s="154">
        <v>6.3E-2</v>
      </c>
      <c r="P397" s="154">
        <v>0.111</v>
      </c>
      <c r="R397" s="155" t="s">
        <v>162</v>
      </c>
      <c r="S397" s="155">
        <v>32.200000000000003</v>
      </c>
      <c r="T397" s="155">
        <v>33.1</v>
      </c>
      <c r="U397" s="155">
        <v>5.8</v>
      </c>
      <c r="V397" s="155"/>
      <c r="W397" s="155" t="s">
        <v>162</v>
      </c>
      <c r="X397" s="155" t="s">
        <v>162</v>
      </c>
      <c r="Y397" s="155">
        <v>28.1</v>
      </c>
      <c r="Z397" s="155">
        <v>36.299999999999997</v>
      </c>
      <c r="AA397" s="155">
        <v>28.8</v>
      </c>
      <c r="AB397" s="155">
        <v>37.299999999999997</v>
      </c>
      <c r="AC397" s="155">
        <v>4.0999999999999996</v>
      </c>
      <c r="AD397" s="155">
        <v>7.5</v>
      </c>
    </row>
    <row r="398" spans="1:30" x14ac:dyDescent="0.25">
      <c r="A398" s="97" t="s">
        <v>2443</v>
      </c>
      <c r="B398" s="154" t="s">
        <v>162</v>
      </c>
      <c r="C398" s="154">
        <v>0.75731497418244409</v>
      </c>
      <c r="D398" s="154">
        <v>0.11876075731497418</v>
      </c>
      <c r="E398" s="154">
        <v>0.12392426850258176</v>
      </c>
      <c r="F398" s="154">
        <v>1</v>
      </c>
      <c r="G398" s="144">
        <v>581</v>
      </c>
      <c r="H398" s="144"/>
      <c r="I398" s="154" t="s">
        <v>162</v>
      </c>
      <c r="J398" s="154" t="s">
        <v>162</v>
      </c>
      <c r="K398" s="154">
        <v>0.72099999999999997</v>
      </c>
      <c r="L398" s="154">
        <v>0.79</v>
      </c>
      <c r="M398" s="154">
        <v>9.5000000000000001E-2</v>
      </c>
      <c r="N398" s="154">
        <v>0.14799999999999999</v>
      </c>
      <c r="O398" s="154">
        <v>0.1</v>
      </c>
      <c r="P398" s="154">
        <v>0.153</v>
      </c>
      <c r="R398" s="155" t="s">
        <v>162</v>
      </c>
      <c r="S398" s="155">
        <v>129.4</v>
      </c>
      <c r="T398" s="155">
        <v>24.6</v>
      </c>
      <c r="U398" s="155">
        <v>21.7</v>
      </c>
      <c r="V398" s="155"/>
      <c r="W398" s="155" t="s">
        <v>162</v>
      </c>
      <c r="X398" s="155" t="s">
        <v>162</v>
      </c>
      <c r="Y398" s="155">
        <v>117.3</v>
      </c>
      <c r="Z398" s="155">
        <v>141.5</v>
      </c>
      <c r="AA398" s="155">
        <v>18.8</v>
      </c>
      <c r="AB398" s="155">
        <v>30.4</v>
      </c>
      <c r="AC398" s="155">
        <v>16.7</v>
      </c>
      <c r="AD398" s="155">
        <v>26.7</v>
      </c>
    </row>
    <row r="399" spans="1:30" x14ac:dyDescent="0.25">
      <c r="A399" s="97" t="s">
        <v>2444</v>
      </c>
      <c r="B399" s="154">
        <v>5.6534508076358299E-2</v>
      </c>
      <c r="C399" s="154">
        <v>0.55971610376896719</v>
      </c>
      <c r="D399" s="154">
        <v>0.24082232011747431</v>
      </c>
      <c r="E399" s="154">
        <v>0.14292706803720021</v>
      </c>
      <c r="F399" s="154">
        <v>1</v>
      </c>
      <c r="G399" s="144">
        <v>4086</v>
      </c>
      <c r="H399" s="144"/>
      <c r="I399" s="154">
        <v>0.05</v>
      </c>
      <c r="J399" s="154">
        <v>6.4000000000000001E-2</v>
      </c>
      <c r="K399" s="154">
        <v>0.54400000000000004</v>
      </c>
      <c r="L399" s="154">
        <v>0.57499999999999996</v>
      </c>
      <c r="M399" s="154">
        <v>0.22800000000000001</v>
      </c>
      <c r="N399" s="154">
        <v>0.254</v>
      </c>
      <c r="O399" s="154">
        <v>0.13300000000000001</v>
      </c>
      <c r="P399" s="154">
        <v>0.154</v>
      </c>
      <c r="R399" s="155" t="s">
        <v>162</v>
      </c>
      <c r="S399" s="155" t="s">
        <v>162</v>
      </c>
      <c r="T399" s="155" t="s">
        <v>162</v>
      </c>
      <c r="U399" s="155" t="s">
        <v>162</v>
      </c>
      <c r="V399" s="155"/>
      <c r="W399" s="155" t="s">
        <v>162</v>
      </c>
      <c r="X399" s="155" t="s">
        <v>162</v>
      </c>
      <c r="Y399" s="155" t="s">
        <v>162</v>
      </c>
      <c r="Z399" s="155" t="s">
        <v>162</v>
      </c>
      <c r="AA399" s="155" t="s">
        <v>162</v>
      </c>
      <c r="AB399" s="155" t="s">
        <v>162</v>
      </c>
      <c r="AC399" s="155" t="s">
        <v>162</v>
      </c>
      <c r="AD399" s="155" t="s">
        <v>162</v>
      </c>
    </row>
    <row r="400" spans="1:30" x14ac:dyDescent="0.25">
      <c r="A400" s="97" t="s">
        <v>2445</v>
      </c>
      <c r="B400" s="154">
        <v>3.657694962042788E-2</v>
      </c>
      <c r="C400" s="154">
        <v>0.58661145617667354</v>
      </c>
      <c r="D400" s="154">
        <v>0.24085576259489302</v>
      </c>
      <c r="E400" s="154">
        <v>0.13595583160800553</v>
      </c>
      <c r="F400" s="154">
        <v>1</v>
      </c>
      <c r="G400" s="144">
        <v>1449</v>
      </c>
      <c r="H400" s="144"/>
      <c r="I400" s="154">
        <v>2.8000000000000001E-2</v>
      </c>
      <c r="J400" s="154">
        <v>4.8000000000000001E-2</v>
      </c>
      <c r="K400" s="154">
        <v>0.56100000000000005</v>
      </c>
      <c r="L400" s="154">
        <v>0.61199999999999999</v>
      </c>
      <c r="M400" s="154">
        <v>0.22</v>
      </c>
      <c r="N400" s="154">
        <v>0.26400000000000001</v>
      </c>
      <c r="O400" s="154">
        <v>0.11899999999999999</v>
      </c>
      <c r="P400" s="154">
        <v>0.155</v>
      </c>
      <c r="R400" s="155">
        <v>2.5</v>
      </c>
      <c r="S400" s="155">
        <v>38.4</v>
      </c>
      <c r="T400" s="155">
        <v>15.3</v>
      </c>
      <c r="U400" s="155">
        <v>9</v>
      </c>
      <c r="V400" s="155"/>
      <c r="W400" s="155">
        <v>1.8</v>
      </c>
      <c r="X400" s="155">
        <v>3.2</v>
      </c>
      <c r="Y400" s="155">
        <v>35.799999999999997</v>
      </c>
      <c r="Z400" s="155">
        <v>41</v>
      </c>
      <c r="AA400" s="155">
        <v>13.7</v>
      </c>
      <c r="AB400" s="155">
        <v>16.899999999999999</v>
      </c>
      <c r="AC400" s="155">
        <v>7.7</v>
      </c>
      <c r="AD400" s="155">
        <v>10.199999999999999</v>
      </c>
    </row>
    <row r="401" spans="1:30" x14ac:dyDescent="0.25">
      <c r="A401" s="97" t="s">
        <v>2446</v>
      </c>
      <c r="B401" s="154">
        <v>0.30257186081694404</v>
      </c>
      <c r="C401" s="154">
        <v>0.5658093797276853</v>
      </c>
      <c r="D401" s="154">
        <v>3.6812909732728188E-2</v>
      </c>
      <c r="E401" s="154">
        <v>9.4805849722642457E-2</v>
      </c>
      <c r="F401" s="154">
        <v>1</v>
      </c>
      <c r="G401" s="144">
        <v>1983</v>
      </c>
      <c r="H401" s="144"/>
      <c r="I401" s="154">
        <v>0.28299999999999997</v>
      </c>
      <c r="J401" s="154">
        <v>0.32300000000000001</v>
      </c>
      <c r="K401" s="154">
        <v>0.54400000000000004</v>
      </c>
      <c r="L401" s="154">
        <v>0.58699999999999997</v>
      </c>
      <c r="M401" s="154">
        <v>2.9000000000000001E-2</v>
      </c>
      <c r="N401" s="154">
        <v>4.5999999999999999E-2</v>
      </c>
      <c r="O401" s="154">
        <v>8.3000000000000004E-2</v>
      </c>
      <c r="P401" s="154">
        <v>0.108</v>
      </c>
      <c r="R401" s="155">
        <v>52.6</v>
      </c>
      <c r="S401" s="155">
        <v>86.6</v>
      </c>
      <c r="T401" s="155">
        <v>5</v>
      </c>
      <c r="U401" s="155">
        <v>14.6</v>
      </c>
      <c r="V401" s="155"/>
      <c r="W401" s="155">
        <v>48.4</v>
      </c>
      <c r="X401" s="155">
        <v>56.8</v>
      </c>
      <c r="Y401" s="155">
        <v>81.5</v>
      </c>
      <c r="Z401" s="155">
        <v>91.7</v>
      </c>
      <c r="AA401" s="155">
        <v>3.9</v>
      </c>
      <c r="AB401" s="155">
        <v>6.2</v>
      </c>
      <c r="AC401" s="155">
        <v>12.5</v>
      </c>
      <c r="AD401" s="155">
        <v>16.7</v>
      </c>
    </row>
    <row r="402" spans="1:30" x14ac:dyDescent="0.25">
      <c r="A402" s="97" t="s">
        <v>2447</v>
      </c>
      <c r="B402" s="154" t="s">
        <v>162</v>
      </c>
      <c r="C402" s="154">
        <v>0.48926720947446334</v>
      </c>
      <c r="D402" s="154">
        <v>0.38119911176905996</v>
      </c>
      <c r="E402" s="154">
        <v>0.12953367875647667</v>
      </c>
      <c r="F402" s="154">
        <v>1</v>
      </c>
      <c r="G402" s="144">
        <v>1351</v>
      </c>
      <c r="H402" s="144"/>
      <c r="I402" s="154" t="s">
        <v>162</v>
      </c>
      <c r="J402" s="154" t="s">
        <v>162</v>
      </c>
      <c r="K402" s="154">
        <v>0.46300000000000002</v>
      </c>
      <c r="L402" s="154">
        <v>0.51600000000000001</v>
      </c>
      <c r="M402" s="154">
        <v>0.35599999999999998</v>
      </c>
      <c r="N402" s="154">
        <v>0.40699999999999997</v>
      </c>
      <c r="O402" s="154">
        <v>0.113</v>
      </c>
      <c r="P402" s="154">
        <v>0.14799999999999999</v>
      </c>
      <c r="R402" s="155" t="s">
        <v>162</v>
      </c>
      <c r="S402" s="155">
        <v>30.2</v>
      </c>
      <c r="T402" s="155">
        <v>22.7</v>
      </c>
      <c r="U402" s="155">
        <v>8</v>
      </c>
      <c r="V402" s="155"/>
      <c r="W402" s="155" t="s">
        <v>162</v>
      </c>
      <c r="X402" s="155" t="s">
        <v>162</v>
      </c>
      <c r="Y402" s="155">
        <v>27.9</v>
      </c>
      <c r="Z402" s="155">
        <v>32.5</v>
      </c>
      <c r="AA402" s="155">
        <v>20.7</v>
      </c>
      <c r="AB402" s="155">
        <v>24.7</v>
      </c>
      <c r="AC402" s="155">
        <v>6.8</v>
      </c>
      <c r="AD402" s="155">
        <v>9.1999999999999993</v>
      </c>
    </row>
    <row r="403" spans="1:30" x14ac:dyDescent="0.25">
      <c r="A403" s="97" t="s">
        <v>2448</v>
      </c>
      <c r="B403" s="154" t="s">
        <v>162</v>
      </c>
      <c r="C403" s="154">
        <v>0.72069377990430628</v>
      </c>
      <c r="D403" s="154">
        <v>0.12200956937799043</v>
      </c>
      <c r="E403" s="154">
        <v>0.15729665071770335</v>
      </c>
      <c r="F403" s="154">
        <v>1</v>
      </c>
      <c r="G403" s="144">
        <v>1672</v>
      </c>
      <c r="H403" s="144"/>
      <c r="I403" s="154" t="s">
        <v>162</v>
      </c>
      <c r="J403" s="154" t="s">
        <v>162</v>
      </c>
      <c r="K403" s="154">
        <v>0.69899999999999995</v>
      </c>
      <c r="L403" s="154">
        <v>0.74199999999999999</v>
      </c>
      <c r="M403" s="154">
        <v>0.107</v>
      </c>
      <c r="N403" s="154">
        <v>0.13900000000000001</v>
      </c>
      <c r="O403" s="154">
        <v>0.14099999999999999</v>
      </c>
      <c r="P403" s="154">
        <v>0.17599999999999999</v>
      </c>
      <c r="R403" s="155" t="s">
        <v>162</v>
      </c>
      <c r="S403" s="155">
        <v>127.5</v>
      </c>
      <c r="T403" s="155">
        <v>22.9</v>
      </c>
      <c r="U403" s="155">
        <v>27.5</v>
      </c>
      <c r="V403" s="155"/>
      <c r="W403" s="155" t="s">
        <v>162</v>
      </c>
      <c r="X403" s="155" t="s">
        <v>162</v>
      </c>
      <c r="Y403" s="155">
        <v>120.3</v>
      </c>
      <c r="Z403" s="155">
        <v>134.80000000000001</v>
      </c>
      <c r="AA403" s="155">
        <v>19.8</v>
      </c>
      <c r="AB403" s="155">
        <v>26.1</v>
      </c>
      <c r="AC403" s="155">
        <v>24.1</v>
      </c>
      <c r="AD403" s="155">
        <v>30.8</v>
      </c>
    </row>
    <row r="404" spans="1:30" x14ac:dyDescent="0.25">
      <c r="A404" s="97" t="s">
        <v>2449</v>
      </c>
      <c r="B404" s="154">
        <v>5.3616881517365961E-2</v>
      </c>
      <c r="C404" s="154">
        <v>0.57985056244355038</v>
      </c>
      <c r="D404" s="154">
        <v>0.22177518679694555</v>
      </c>
      <c r="E404" s="154">
        <v>0.14475736924213811</v>
      </c>
      <c r="F404" s="154">
        <v>1</v>
      </c>
      <c r="G404" s="144">
        <v>12179</v>
      </c>
      <c r="H404" s="144"/>
      <c r="I404" s="154">
        <v>0.05</v>
      </c>
      <c r="J404" s="154">
        <v>5.8000000000000003E-2</v>
      </c>
      <c r="K404" s="154">
        <v>0.57099999999999995</v>
      </c>
      <c r="L404" s="154">
        <v>0.58899999999999997</v>
      </c>
      <c r="M404" s="154">
        <v>0.214</v>
      </c>
      <c r="N404" s="154">
        <v>0.22900000000000001</v>
      </c>
      <c r="O404" s="154">
        <v>0.13900000000000001</v>
      </c>
      <c r="P404" s="154">
        <v>0.151</v>
      </c>
      <c r="R404" s="155" t="s">
        <v>162</v>
      </c>
      <c r="S404" s="155" t="s">
        <v>162</v>
      </c>
      <c r="T404" s="155" t="s">
        <v>162</v>
      </c>
      <c r="U404" s="155" t="s">
        <v>162</v>
      </c>
      <c r="V404" s="155"/>
      <c r="W404" s="155" t="s">
        <v>162</v>
      </c>
      <c r="X404" s="155" t="s">
        <v>162</v>
      </c>
      <c r="Y404" s="155" t="s">
        <v>162</v>
      </c>
      <c r="Z404" s="155" t="s">
        <v>162</v>
      </c>
      <c r="AA404" s="155" t="s">
        <v>162</v>
      </c>
      <c r="AB404" s="155" t="s">
        <v>162</v>
      </c>
      <c r="AC404" s="155" t="s">
        <v>162</v>
      </c>
      <c r="AD404" s="155" t="s">
        <v>162</v>
      </c>
    </row>
    <row r="405" spans="1:30" x14ac:dyDescent="0.25">
      <c r="A405" s="97" t="s">
        <v>2450</v>
      </c>
      <c r="B405" s="154">
        <v>7.7625570776255703E-2</v>
      </c>
      <c r="C405" s="154">
        <v>0.4878234398782344</v>
      </c>
      <c r="D405" s="154">
        <v>0.26027397260273971</v>
      </c>
      <c r="E405" s="154">
        <v>0.17427701674277016</v>
      </c>
      <c r="F405" s="154">
        <v>0.99999999999999989</v>
      </c>
      <c r="G405" s="144">
        <v>1314</v>
      </c>
      <c r="H405" s="144"/>
      <c r="I405" s="154">
        <v>6.4000000000000001E-2</v>
      </c>
      <c r="J405" s="154">
        <v>9.2999999999999999E-2</v>
      </c>
      <c r="K405" s="154">
        <v>0.46100000000000002</v>
      </c>
      <c r="L405" s="154">
        <v>0.51500000000000001</v>
      </c>
      <c r="M405" s="154">
        <v>0.23699999999999999</v>
      </c>
      <c r="N405" s="154">
        <v>0.28499999999999998</v>
      </c>
      <c r="O405" s="154">
        <v>0.155</v>
      </c>
      <c r="P405" s="154">
        <v>0.19600000000000001</v>
      </c>
      <c r="R405" s="155">
        <v>5.4</v>
      </c>
      <c r="S405" s="155">
        <v>35.6</v>
      </c>
      <c r="T405" s="155">
        <v>19.3</v>
      </c>
      <c r="U405" s="155">
        <v>12.8</v>
      </c>
      <c r="V405" s="155"/>
      <c r="W405" s="155">
        <v>4.3</v>
      </c>
      <c r="X405" s="155">
        <v>6.4</v>
      </c>
      <c r="Y405" s="155">
        <v>32.799999999999997</v>
      </c>
      <c r="Z405" s="155">
        <v>38.299999999999997</v>
      </c>
      <c r="AA405" s="155">
        <v>17.3</v>
      </c>
      <c r="AB405" s="155">
        <v>21.4</v>
      </c>
      <c r="AC405" s="155">
        <v>11.1</v>
      </c>
      <c r="AD405" s="155">
        <v>14.4</v>
      </c>
    </row>
    <row r="406" spans="1:30" x14ac:dyDescent="0.25">
      <c r="A406" s="97" t="s">
        <v>2451</v>
      </c>
      <c r="B406" s="154">
        <v>0.31719745222929935</v>
      </c>
      <c r="C406" s="154">
        <v>0.58662420382165603</v>
      </c>
      <c r="D406" s="154">
        <v>3.7579617834394903E-2</v>
      </c>
      <c r="E406" s="154">
        <v>5.8598726114649682E-2</v>
      </c>
      <c r="F406" s="154">
        <v>0.99999999999999989</v>
      </c>
      <c r="G406" s="144">
        <v>1570</v>
      </c>
      <c r="H406" s="144"/>
      <c r="I406" s="154">
        <v>0.29499999999999998</v>
      </c>
      <c r="J406" s="154">
        <v>0.34100000000000003</v>
      </c>
      <c r="K406" s="154">
        <v>0.56200000000000006</v>
      </c>
      <c r="L406" s="154">
        <v>0.61099999999999999</v>
      </c>
      <c r="M406" s="154">
        <v>2.9000000000000001E-2</v>
      </c>
      <c r="N406" s="154">
        <v>4.8000000000000001E-2</v>
      </c>
      <c r="O406" s="154">
        <v>4.8000000000000001E-2</v>
      </c>
      <c r="P406" s="154">
        <v>7.0999999999999994E-2</v>
      </c>
      <c r="R406" s="155">
        <v>50.2</v>
      </c>
      <c r="S406" s="155">
        <v>89.6</v>
      </c>
      <c r="T406" s="155">
        <v>5.8</v>
      </c>
      <c r="U406" s="155">
        <v>9</v>
      </c>
      <c r="V406" s="155"/>
      <c r="W406" s="155">
        <v>45.8</v>
      </c>
      <c r="X406" s="155">
        <v>54.6</v>
      </c>
      <c r="Y406" s="155">
        <v>83.8</v>
      </c>
      <c r="Z406" s="155">
        <v>95.3</v>
      </c>
      <c r="AA406" s="155">
        <v>4.3</v>
      </c>
      <c r="AB406" s="155">
        <v>7.3</v>
      </c>
      <c r="AC406" s="155">
        <v>7.1</v>
      </c>
      <c r="AD406" s="155">
        <v>10.8</v>
      </c>
    </row>
    <row r="407" spans="1:30" x14ac:dyDescent="0.25">
      <c r="A407" s="97" t="s">
        <v>2452</v>
      </c>
      <c r="B407" s="154" t="s">
        <v>162</v>
      </c>
      <c r="C407" s="154">
        <v>0.48267477203647419</v>
      </c>
      <c r="D407" s="154">
        <v>0.33130699088145898</v>
      </c>
      <c r="E407" s="154">
        <v>0.18601823708206686</v>
      </c>
      <c r="F407" s="154">
        <v>1</v>
      </c>
      <c r="G407" s="144">
        <v>1645</v>
      </c>
      <c r="H407" s="144"/>
      <c r="I407" s="154" t="s">
        <v>162</v>
      </c>
      <c r="J407" s="154" t="s">
        <v>162</v>
      </c>
      <c r="K407" s="154">
        <v>0.45900000000000002</v>
      </c>
      <c r="L407" s="154">
        <v>0.50700000000000001</v>
      </c>
      <c r="M407" s="154">
        <v>0.309</v>
      </c>
      <c r="N407" s="154">
        <v>0.35399999999999998</v>
      </c>
      <c r="O407" s="154">
        <v>0.16800000000000001</v>
      </c>
      <c r="P407" s="154">
        <v>0.20599999999999999</v>
      </c>
      <c r="R407" s="155" t="s">
        <v>162</v>
      </c>
      <c r="S407" s="155">
        <v>44.1</v>
      </c>
      <c r="T407" s="155">
        <v>30.7</v>
      </c>
      <c r="U407" s="155">
        <v>17</v>
      </c>
      <c r="V407" s="155"/>
      <c r="W407" s="155" t="s">
        <v>162</v>
      </c>
      <c r="X407" s="155" t="s">
        <v>162</v>
      </c>
      <c r="Y407" s="155">
        <v>41</v>
      </c>
      <c r="Z407" s="155">
        <v>47.2</v>
      </c>
      <c r="AA407" s="155">
        <v>28.2</v>
      </c>
      <c r="AB407" s="155">
        <v>33.299999999999997</v>
      </c>
      <c r="AC407" s="155">
        <v>15.1</v>
      </c>
      <c r="AD407" s="155">
        <v>18.899999999999999</v>
      </c>
    </row>
    <row r="408" spans="1:30" x14ac:dyDescent="0.25">
      <c r="A408" s="97" t="s">
        <v>2453</v>
      </c>
      <c r="B408" s="154" t="s">
        <v>162</v>
      </c>
      <c r="C408" s="154">
        <v>0.73105745212323059</v>
      </c>
      <c r="D408" s="154">
        <v>9.4088259783513734E-2</v>
      </c>
      <c r="E408" s="154">
        <v>0.17485428809325562</v>
      </c>
      <c r="F408" s="154">
        <v>1</v>
      </c>
      <c r="G408" s="144">
        <v>1201</v>
      </c>
      <c r="H408" s="144"/>
      <c r="I408" s="154" t="s">
        <v>162</v>
      </c>
      <c r="J408" s="154" t="s">
        <v>162</v>
      </c>
      <c r="K408" s="154">
        <v>0.70499999999999996</v>
      </c>
      <c r="L408" s="154">
        <v>0.755</v>
      </c>
      <c r="M408" s="154">
        <v>7.9000000000000001E-2</v>
      </c>
      <c r="N408" s="154">
        <v>0.112</v>
      </c>
      <c r="O408" s="154">
        <v>0.154</v>
      </c>
      <c r="P408" s="154">
        <v>0.19700000000000001</v>
      </c>
      <c r="R408" s="155" t="s">
        <v>162</v>
      </c>
      <c r="S408" s="155">
        <v>108.9</v>
      </c>
      <c r="T408" s="155">
        <v>16</v>
      </c>
      <c r="U408" s="155">
        <v>26</v>
      </c>
      <c r="V408" s="155"/>
      <c r="W408" s="155" t="s">
        <v>162</v>
      </c>
      <c r="X408" s="155" t="s">
        <v>162</v>
      </c>
      <c r="Y408" s="155">
        <v>101.7</v>
      </c>
      <c r="Z408" s="155">
        <v>116.1</v>
      </c>
      <c r="AA408" s="155">
        <v>13.1</v>
      </c>
      <c r="AB408" s="155">
        <v>19</v>
      </c>
      <c r="AC408" s="155">
        <v>22.4</v>
      </c>
      <c r="AD408" s="155">
        <v>29.5</v>
      </c>
    </row>
    <row r="409" spans="1:30" x14ac:dyDescent="0.25">
      <c r="A409" s="97" t="s">
        <v>2454</v>
      </c>
      <c r="B409" s="154">
        <v>5.8497366232326035E-2</v>
      </c>
      <c r="C409" s="154">
        <v>0.55133536641715186</v>
      </c>
      <c r="D409" s="154">
        <v>0.21208760742999722</v>
      </c>
      <c r="E409" s="154">
        <v>0.17807965992052491</v>
      </c>
      <c r="F409" s="154">
        <v>1</v>
      </c>
      <c r="G409" s="144">
        <v>10821</v>
      </c>
      <c r="H409" s="144"/>
      <c r="I409" s="154">
        <v>5.3999999999999999E-2</v>
      </c>
      <c r="J409" s="154">
        <v>6.3E-2</v>
      </c>
      <c r="K409" s="154">
        <v>0.54200000000000004</v>
      </c>
      <c r="L409" s="154">
        <v>0.56100000000000005</v>
      </c>
      <c r="M409" s="154">
        <v>0.20399999999999999</v>
      </c>
      <c r="N409" s="154">
        <v>0.22</v>
      </c>
      <c r="O409" s="154">
        <v>0.17100000000000001</v>
      </c>
      <c r="P409" s="154">
        <v>0.185</v>
      </c>
      <c r="R409" s="155" t="s">
        <v>162</v>
      </c>
      <c r="S409" s="155" t="s">
        <v>162</v>
      </c>
      <c r="T409" s="155" t="s">
        <v>162</v>
      </c>
      <c r="U409" s="155" t="s">
        <v>162</v>
      </c>
      <c r="V409" s="155"/>
      <c r="W409" s="155" t="s">
        <v>162</v>
      </c>
      <c r="X409" s="155" t="s">
        <v>162</v>
      </c>
      <c r="Y409" s="155" t="s">
        <v>162</v>
      </c>
      <c r="Z409" s="155" t="s">
        <v>162</v>
      </c>
      <c r="AA409" s="155" t="s">
        <v>162</v>
      </c>
      <c r="AB409" s="155" t="s">
        <v>162</v>
      </c>
      <c r="AC409" s="155" t="s">
        <v>162</v>
      </c>
      <c r="AD409" s="155" t="s">
        <v>162</v>
      </c>
    </row>
    <row r="410" spans="1:30" x14ac:dyDescent="0.25">
      <c r="A410" s="97" t="s">
        <v>2455</v>
      </c>
      <c r="B410" s="154">
        <v>6.7567567567567571E-2</v>
      </c>
      <c r="C410" s="154">
        <v>0.49729729729729732</v>
      </c>
      <c r="D410" s="154">
        <v>0.27027027027027029</v>
      </c>
      <c r="E410" s="154">
        <v>0.16486486486486487</v>
      </c>
      <c r="F410" s="154">
        <v>1</v>
      </c>
      <c r="G410" s="144">
        <v>740</v>
      </c>
      <c r="H410" s="144"/>
      <c r="I410" s="154">
        <v>5.1999999999999998E-2</v>
      </c>
      <c r="J410" s="154">
        <v>8.7999999999999995E-2</v>
      </c>
      <c r="K410" s="154">
        <v>0.46100000000000002</v>
      </c>
      <c r="L410" s="154">
        <v>0.53300000000000003</v>
      </c>
      <c r="M410" s="154">
        <v>0.24</v>
      </c>
      <c r="N410" s="154">
        <v>0.30299999999999999</v>
      </c>
      <c r="O410" s="154">
        <v>0.14000000000000001</v>
      </c>
      <c r="P410" s="154">
        <v>0.193</v>
      </c>
      <c r="R410" s="155">
        <v>5.2</v>
      </c>
      <c r="S410" s="155">
        <v>35.4</v>
      </c>
      <c r="T410" s="155">
        <v>19</v>
      </c>
      <c r="U410" s="155">
        <v>11.5</v>
      </c>
      <c r="V410" s="155"/>
      <c r="W410" s="155">
        <v>3.7</v>
      </c>
      <c r="X410" s="155">
        <v>6.6</v>
      </c>
      <c r="Y410" s="155">
        <v>31.8</v>
      </c>
      <c r="Z410" s="155">
        <v>39.1</v>
      </c>
      <c r="AA410" s="155">
        <v>16.399999999999999</v>
      </c>
      <c r="AB410" s="155">
        <v>21.7</v>
      </c>
      <c r="AC410" s="155">
        <v>9.5</v>
      </c>
      <c r="AD410" s="155">
        <v>13.6</v>
      </c>
    </row>
    <row r="411" spans="1:30" x14ac:dyDescent="0.25">
      <c r="A411" s="97" t="s">
        <v>2456</v>
      </c>
      <c r="B411" s="154">
        <v>0.23529411764705882</v>
      </c>
      <c r="C411" s="154">
        <v>0.59958720330237358</v>
      </c>
      <c r="D411" s="154">
        <v>5.3663570691434466E-2</v>
      </c>
      <c r="E411" s="154">
        <v>0.11145510835913312</v>
      </c>
      <c r="F411" s="154">
        <v>0.99999999999999989</v>
      </c>
      <c r="G411" s="144">
        <v>969</v>
      </c>
      <c r="H411" s="144"/>
      <c r="I411" s="154">
        <v>0.21</v>
      </c>
      <c r="J411" s="154">
        <v>0.26300000000000001</v>
      </c>
      <c r="K411" s="154">
        <v>0.56799999999999995</v>
      </c>
      <c r="L411" s="154">
        <v>0.63</v>
      </c>
      <c r="M411" s="154">
        <v>4.1000000000000002E-2</v>
      </c>
      <c r="N411" s="154">
        <v>7.0000000000000007E-2</v>
      </c>
      <c r="O411" s="154">
        <v>9.2999999999999999E-2</v>
      </c>
      <c r="P411" s="154">
        <v>0.13300000000000001</v>
      </c>
      <c r="R411" s="155">
        <v>39.9</v>
      </c>
      <c r="S411" s="155">
        <v>89.9</v>
      </c>
      <c r="T411" s="155">
        <v>8.6</v>
      </c>
      <c r="U411" s="155">
        <v>16.8</v>
      </c>
      <c r="V411" s="155"/>
      <c r="W411" s="155">
        <v>34.700000000000003</v>
      </c>
      <c r="X411" s="155">
        <v>45</v>
      </c>
      <c r="Y411" s="155">
        <v>82.6</v>
      </c>
      <c r="Z411" s="155">
        <v>97.2</v>
      </c>
      <c r="AA411" s="155">
        <v>6.2</v>
      </c>
      <c r="AB411" s="155">
        <v>10.9</v>
      </c>
      <c r="AC411" s="155">
        <v>13.6</v>
      </c>
      <c r="AD411" s="155">
        <v>19.899999999999999</v>
      </c>
    </row>
    <row r="412" spans="1:30" x14ac:dyDescent="0.25">
      <c r="A412" s="97" t="s">
        <v>2457</v>
      </c>
      <c r="B412" s="154" t="s">
        <v>162</v>
      </c>
      <c r="C412" s="154">
        <v>0.44942196531791906</v>
      </c>
      <c r="D412" s="154">
        <v>0.40606936416184969</v>
      </c>
      <c r="E412" s="154">
        <v>0.14450867052023122</v>
      </c>
      <c r="F412" s="154">
        <v>1</v>
      </c>
      <c r="G412" s="144">
        <v>692</v>
      </c>
      <c r="H412" s="144"/>
      <c r="I412" s="154" t="s">
        <v>162</v>
      </c>
      <c r="J412" s="154" t="s">
        <v>162</v>
      </c>
      <c r="K412" s="154">
        <v>0.41299999999999998</v>
      </c>
      <c r="L412" s="154">
        <v>0.48699999999999999</v>
      </c>
      <c r="M412" s="154">
        <v>0.37</v>
      </c>
      <c r="N412" s="154">
        <v>0.443</v>
      </c>
      <c r="O412" s="154">
        <v>0.12</v>
      </c>
      <c r="P412" s="154">
        <v>0.17299999999999999</v>
      </c>
      <c r="R412" s="155" t="s">
        <v>162</v>
      </c>
      <c r="S412" s="155">
        <v>30.9</v>
      </c>
      <c r="T412" s="155">
        <v>27.3</v>
      </c>
      <c r="U412" s="155">
        <v>9.6999999999999993</v>
      </c>
      <c r="V412" s="155"/>
      <c r="W412" s="155" t="s">
        <v>162</v>
      </c>
      <c r="X412" s="155" t="s">
        <v>162</v>
      </c>
      <c r="Y412" s="155">
        <v>27.5</v>
      </c>
      <c r="Z412" s="155">
        <v>34.4</v>
      </c>
      <c r="AA412" s="155">
        <v>24.2</v>
      </c>
      <c r="AB412" s="155">
        <v>30.5</v>
      </c>
      <c r="AC412" s="155">
        <v>7.8</v>
      </c>
      <c r="AD412" s="155">
        <v>11.6</v>
      </c>
    </row>
    <row r="413" spans="1:30" x14ac:dyDescent="0.25">
      <c r="A413" s="97" t="s">
        <v>2458</v>
      </c>
      <c r="B413" s="154" t="s">
        <v>162</v>
      </c>
      <c r="C413" s="154">
        <v>0.70865139949109412</v>
      </c>
      <c r="D413" s="154">
        <v>8.7786259541984726E-2</v>
      </c>
      <c r="E413" s="154">
        <v>0.20356234096692111</v>
      </c>
      <c r="F413" s="154">
        <v>1</v>
      </c>
      <c r="G413" s="144">
        <v>786</v>
      </c>
      <c r="H413" s="144"/>
      <c r="I413" s="154" t="s">
        <v>162</v>
      </c>
      <c r="J413" s="154" t="s">
        <v>162</v>
      </c>
      <c r="K413" s="154">
        <v>0.67600000000000005</v>
      </c>
      <c r="L413" s="154">
        <v>0.73899999999999999</v>
      </c>
      <c r="M413" s="154">
        <v>7.0000000000000007E-2</v>
      </c>
      <c r="N413" s="154">
        <v>0.11</v>
      </c>
      <c r="O413" s="154">
        <v>0.17699999999999999</v>
      </c>
      <c r="P413" s="154">
        <v>0.23300000000000001</v>
      </c>
      <c r="R413" s="155" t="s">
        <v>162</v>
      </c>
      <c r="S413" s="155">
        <v>124.1</v>
      </c>
      <c r="T413" s="155">
        <v>16.899999999999999</v>
      </c>
      <c r="U413" s="155">
        <v>34.700000000000003</v>
      </c>
      <c r="V413" s="155"/>
      <c r="W413" s="155" t="s">
        <v>162</v>
      </c>
      <c r="X413" s="155" t="s">
        <v>162</v>
      </c>
      <c r="Y413" s="155">
        <v>113.8</v>
      </c>
      <c r="Z413" s="155">
        <v>134.4</v>
      </c>
      <c r="AA413" s="155">
        <v>12.9</v>
      </c>
      <c r="AB413" s="155">
        <v>20.9</v>
      </c>
      <c r="AC413" s="155">
        <v>29.3</v>
      </c>
      <c r="AD413" s="155">
        <v>40.1</v>
      </c>
    </row>
    <row r="414" spans="1:30" x14ac:dyDescent="0.25">
      <c r="A414" s="97" t="s">
        <v>2459</v>
      </c>
      <c r="B414" s="154">
        <v>4.4408945686900958E-2</v>
      </c>
      <c r="C414" s="154">
        <v>0.54680511182108626</v>
      </c>
      <c r="D414" s="154">
        <v>0.23083067092651757</v>
      </c>
      <c r="E414" s="154">
        <v>0.1779552715654952</v>
      </c>
      <c r="F414" s="154">
        <v>0.99999999999999989</v>
      </c>
      <c r="G414" s="144">
        <v>6260</v>
      </c>
      <c r="H414" s="144"/>
      <c r="I414" s="154">
        <v>0.04</v>
      </c>
      <c r="J414" s="154">
        <v>0.05</v>
      </c>
      <c r="K414" s="154">
        <v>0.53400000000000003</v>
      </c>
      <c r="L414" s="154">
        <v>0.55900000000000005</v>
      </c>
      <c r="M414" s="154">
        <v>0.221</v>
      </c>
      <c r="N414" s="154">
        <v>0.24099999999999999</v>
      </c>
      <c r="O414" s="154">
        <v>0.16900000000000001</v>
      </c>
      <c r="P414" s="154">
        <v>0.188</v>
      </c>
      <c r="R414" s="155" t="s">
        <v>162</v>
      </c>
      <c r="S414" s="155" t="s">
        <v>162</v>
      </c>
      <c r="T414" s="155" t="s">
        <v>162</v>
      </c>
      <c r="U414" s="155" t="s">
        <v>162</v>
      </c>
      <c r="V414" s="155"/>
      <c r="W414" s="155" t="s">
        <v>162</v>
      </c>
      <c r="X414" s="155" t="s">
        <v>162</v>
      </c>
      <c r="Y414" s="155" t="s">
        <v>162</v>
      </c>
      <c r="Z414" s="155" t="s">
        <v>162</v>
      </c>
      <c r="AA414" s="155" t="s">
        <v>162</v>
      </c>
      <c r="AB414" s="155" t="s">
        <v>162</v>
      </c>
      <c r="AC414" s="155" t="s">
        <v>162</v>
      </c>
      <c r="AD414" s="155" t="s">
        <v>162</v>
      </c>
    </row>
    <row r="415" spans="1:30" x14ac:dyDescent="0.25">
      <c r="A415" s="97" t="s">
        <v>2460</v>
      </c>
      <c r="B415" s="154">
        <v>4.5895851721094442E-2</v>
      </c>
      <c r="C415" s="154">
        <v>0.40511915269196824</v>
      </c>
      <c r="D415" s="154">
        <v>0.29214474845542809</v>
      </c>
      <c r="E415" s="154">
        <v>0.25684024713150927</v>
      </c>
      <c r="F415" s="154">
        <v>1</v>
      </c>
      <c r="G415" s="144">
        <v>1133</v>
      </c>
      <c r="H415" s="144"/>
      <c r="I415" s="154">
        <v>3.5000000000000003E-2</v>
      </c>
      <c r="J415" s="154">
        <v>0.06</v>
      </c>
      <c r="K415" s="154">
        <v>0.377</v>
      </c>
      <c r="L415" s="154">
        <v>0.434</v>
      </c>
      <c r="M415" s="154">
        <v>0.26600000000000001</v>
      </c>
      <c r="N415" s="154">
        <v>0.31900000000000001</v>
      </c>
      <c r="O415" s="154">
        <v>0.23200000000000001</v>
      </c>
      <c r="P415" s="154">
        <v>0.28299999999999997</v>
      </c>
      <c r="R415" s="155">
        <v>3.6</v>
      </c>
      <c r="S415" s="155">
        <v>29.1</v>
      </c>
      <c r="T415" s="155">
        <v>20.2</v>
      </c>
      <c r="U415" s="155">
        <v>18.5</v>
      </c>
      <c r="V415" s="155"/>
      <c r="W415" s="155">
        <v>2.6</v>
      </c>
      <c r="X415" s="155">
        <v>4.5</v>
      </c>
      <c r="Y415" s="155">
        <v>26.4</v>
      </c>
      <c r="Z415" s="155">
        <v>31.7</v>
      </c>
      <c r="AA415" s="155">
        <v>18.100000000000001</v>
      </c>
      <c r="AB415" s="155">
        <v>22.4</v>
      </c>
      <c r="AC415" s="155">
        <v>16.3</v>
      </c>
      <c r="AD415" s="155">
        <v>20.6</v>
      </c>
    </row>
    <row r="416" spans="1:30" x14ac:dyDescent="0.25">
      <c r="A416" s="97" t="s">
        <v>2461</v>
      </c>
      <c r="B416" s="154">
        <v>0.23874195854181557</v>
      </c>
      <c r="C416" s="154">
        <v>0.6190135811293781</v>
      </c>
      <c r="D416" s="154">
        <v>6.0042887776983557E-2</v>
      </c>
      <c r="E416" s="154">
        <v>8.2201572551822727E-2</v>
      </c>
      <c r="F416" s="154">
        <v>0.99999999999999989</v>
      </c>
      <c r="G416" s="144">
        <v>1399</v>
      </c>
      <c r="H416" s="144"/>
      <c r="I416" s="154">
        <v>0.217</v>
      </c>
      <c r="J416" s="154">
        <v>0.26200000000000001</v>
      </c>
      <c r="K416" s="154">
        <v>0.59299999999999997</v>
      </c>
      <c r="L416" s="154">
        <v>0.64400000000000002</v>
      </c>
      <c r="M416" s="154">
        <v>4.9000000000000002E-2</v>
      </c>
      <c r="N416" s="154">
        <v>7.3999999999999996E-2</v>
      </c>
      <c r="O416" s="154">
        <v>6.9000000000000006E-2</v>
      </c>
      <c r="P416" s="154">
        <v>9.8000000000000004E-2</v>
      </c>
      <c r="R416" s="155">
        <v>43.2</v>
      </c>
      <c r="S416" s="155">
        <v>92.3</v>
      </c>
      <c r="T416" s="155">
        <v>8.6</v>
      </c>
      <c r="U416" s="155">
        <v>12.7</v>
      </c>
      <c r="V416" s="155"/>
      <c r="W416" s="155">
        <v>38.5</v>
      </c>
      <c r="X416" s="155">
        <v>47.8</v>
      </c>
      <c r="Y416" s="155">
        <v>86.1</v>
      </c>
      <c r="Z416" s="155">
        <v>98.4</v>
      </c>
      <c r="AA416" s="155">
        <v>6.8</v>
      </c>
      <c r="AB416" s="155">
        <v>10.5</v>
      </c>
      <c r="AC416" s="155">
        <v>10.4</v>
      </c>
      <c r="AD416" s="155">
        <v>15.1</v>
      </c>
    </row>
    <row r="417" spans="1:30" x14ac:dyDescent="0.25">
      <c r="A417" s="97" t="s">
        <v>2462</v>
      </c>
      <c r="B417" s="154" t="s">
        <v>162</v>
      </c>
      <c r="C417" s="154">
        <v>0.4688581314878893</v>
      </c>
      <c r="D417" s="154">
        <v>0.37716262975778547</v>
      </c>
      <c r="E417" s="154">
        <v>0.15397923875432526</v>
      </c>
      <c r="F417" s="154">
        <v>1</v>
      </c>
      <c r="G417" s="144">
        <v>1156</v>
      </c>
      <c r="H417" s="144"/>
      <c r="I417" s="154" t="s">
        <v>162</v>
      </c>
      <c r="J417" s="154" t="s">
        <v>162</v>
      </c>
      <c r="K417" s="154">
        <v>0.44</v>
      </c>
      <c r="L417" s="154">
        <v>0.498</v>
      </c>
      <c r="M417" s="154">
        <v>0.35</v>
      </c>
      <c r="N417" s="154">
        <v>0.40500000000000003</v>
      </c>
      <c r="O417" s="154">
        <v>0.13400000000000001</v>
      </c>
      <c r="P417" s="154">
        <v>0.17599999999999999</v>
      </c>
      <c r="R417" s="155" t="s">
        <v>162</v>
      </c>
      <c r="S417" s="155">
        <v>35.6</v>
      </c>
      <c r="T417" s="155">
        <v>27.6</v>
      </c>
      <c r="U417" s="155">
        <v>11.3</v>
      </c>
      <c r="V417" s="155"/>
      <c r="W417" s="155" t="s">
        <v>162</v>
      </c>
      <c r="X417" s="155" t="s">
        <v>162</v>
      </c>
      <c r="Y417" s="155">
        <v>32.6</v>
      </c>
      <c r="Z417" s="155">
        <v>38.6</v>
      </c>
      <c r="AA417" s="155">
        <v>25</v>
      </c>
      <c r="AB417" s="155">
        <v>30.1</v>
      </c>
      <c r="AC417" s="155">
        <v>9.6</v>
      </c>
      <c r="AD417" s="155">
        <v>12.9</v>
      </c>
    </row>
    <row r="418" spans="1:30" x14ac:dyDescent="0.25">
      <c r="A418" s="97" t="s">
        <v>2463</v>
      </c>
      <c r="B418" s="154" t="s">
        <v>162</v>
      </c>
      <c r="C418" s="154">
        <v>0.76051779935275077</v>
      </c>
      <c r="D418" s="154">
        <v>9.8705501618122971E-2</v>
      </c>
      <c r="E418" s="154">
        <v>0.14077669902912621</v>
      </c>
      <c r="F418" s="154">
        <v>1</v>
      </c>
      <c r="G418" s="144">
        <v>1236</v>
      </c>
      <c r="H418" s="144"/>
      <c r="I418" s="154" t="s">
        <v>162</v>
      </c>
      <c r="J418" s="154" t="s">
        <v>162</v>
      </c>
      <c r="K418" s="154">
        <v>0.73599999999999999</v>
      </c>
      <c r="L418" s="154">
        <v>0.78300000000000003</v>
      </c>
      <c r="M418" s="154">
        <v>8.3000000000000004E-2</v>
      </c>
      <c r="N418" s="154">
        <v>0.11700000000000001</v>
      </c>
      <c r="O418" s="154">
        <v>0.122</v>
      </c>
      <c r="P418" s="154">
        <v>0.161</v>
      </c>
      <c r="R418" s="155" t="s">
        <v>162</v>
      </c>
      <c r="S418" s="155">
        <v>138.30000000000001</v>
      </c>
      <c r="T418" s="155">
        <v>19.100000000000001</v>
      </c>
      <c r="U418" s="155">
        <v>25.1</v>
      </c>
      <c r="V418" s="155"/>
      <c r="W418" s="155" t="s">
        <v>162</v>
      </c>
      <c r="X418" s="155" t="s">
        <v>162</v>
      </c>
      <c r="Y418" s="155">
        <v>129.4</v>
      </c>
      <c r="Z418" s="155">
        <v>147.1</v>
      </c>
      <c r="AA418" s="155">
        <v>15.7</v>
      </c>
      <c r="AB418" s="155">
        <v>22.5</v>
      </c>
      <c r="AC418" s="155">
        <v>21.4</v>
      </c>
      <c r="AD418" s="155">
        <v>28.8</v>
      </c>
    </row>
    <row r="419" spans="1:30" x14ac:dyDescent="0.25">
      <c r="A419" s="97" t="s">
        <v>2464</v>
      </c>
      <c r="B419" s="154">
        <v>4.3079169708980909E-2</v>
      </c>
      <c r="C419" s="154">
        <v>0.54584332950870973</v>
      </c>
      <c r="D419" s="154">
        <v>0.2406383644518619</v>
      </c>
      <c r="E419" s="154">
        <v>0.17043913633044749</v>
      </c>
      <c r="F419" s="154">
        <v>1</v>
      </c>
      <c r="G419" s="144">
        <v>9587</v>
      </c>
      <c r="H419" s="144"/>
      <c r="I419" s="154">
        <v>3.9E-2</v>
      </c>
      <c r="J419" s="154">
        <v>4.7E-2</v>
      </c>
      <c r="K419" s="154">
        <v>0.53600000000000003</v>
      </c>
      <c r="L419" s="154">
        <v>0.55600000000000005</v>
      </c>
      <c r="M419" s="154">
        <v>0.23200000000000001</v>
      </c>
      <c r="N419" s="154">
        <v>0.249</v>
      </c>
      <c r="O419" s="154">
        <v>0.16300000000000001</v>
      </c>
      <c r="P419" s="154">
        <v>0.17799999999999999</v>
      </c>
      <c r="R419" s="155" t="s">
        <v>162</v>
      </c>
      <c r="S419" s="155" t="s">
        <v>162</v>
      </c>
      <c r="T419" s="155" t="s">
        <v>162</v>
      </c>
      <c r="U419" s="155" t="s">
        <v>162</v>
      </c>
      <c r="V419" s="155"/>
      <c r="W419" s="155" t="s">
        <v>162</v>
      </c>
      <c r="X419" s="155" t="s">
        <v>162</v>
      </c>
      <c r="Y419" s="155" t="s">
        <v>162</v>
      </c>
      <c r="Z419" s="155" t="s">
        <v>162</v>
      </c>
      <c r="AA419" s="155" t="s">
        <v>162</v>
      </c>
      <c r="AB419" s="155" t="s">
        <v>162</v>
      </c>
      <c r="AC419" s="155" t="s">
        <v>162</v>
      </c>
      <c r="AD419" s="155" t="s">
        <v>162</v>
      </c>
    </row>
    <row r="420" spans="1:30" x14ac:dyDescent="0.25">
      <c r="A420" s="97" t="s">
        <v>2465</v>
      </c>
      <c r="B420" s="154">
        <v>5.0445103857566766E-2</v>
      </c>
      <c r="C420" s="154">
        <v>0.52126607319485663</v>
      </c>
      <c r="D420" s="154">
        <v>0.2314540059347181</v>
      </c>
      <c r="E420" s="154">
        <v>0.19683481701285854</v>
      </c>
      <c r="F420" s="154">
        <v>1</v>
      </c>
      <c r="G420" s="144">
        <v>1011</v>
      </c>
      <c r="H420" s="144"/>
      <c r="I420" s="154">
        <v>3.9E-2</v>
      </c>
      <c r="J420" s="154">
        <v>6.6000000000000003E-2</v>
      </c>
      <c r="K420" s="154">
        <v>0.49</v>
      </c>
      <c r="L420" s="154">
        <v>0.55200000000000005</v>
      </c>
      <c r="M420" s="154">
        <v>0.20699999999999999</v>
      </c>
      <c r="N420" s="154">
        <v>0.25800000000000001</v>
      </c>
      <c r="O420" s="154">
        <v>0.17299999999999999</v>
      </c>
      <c r="P420" s="154">
        <v>0.222</v>
      </c>
      <c r="R420" s="155">
        <v>3.9</v>
      </c>
      <c r="S420" s="155">
        <v>40.1</v>
      </c>
      <c r="T420" s="155">
        <v>16.8</v>
      </c>
      <c r="U420" s="155">
        <v>15</v>
      </c>
      <c r="V420" s="155"/>
      <c r="W420" s="155">
        <v>2.9</v>
      </c>
      <c r="X420" s="155">
        <v>5</v>
      </c>
      <c r="Y420" s="155">
        <v>36.700000000000003</v>
      </c>
      <c r="Z420" s="155">
        <v>43.5</v>
      </c>
      <c r="AA420" s="155">
        <v>14.6</v>
      </c>
      <c r="AB420" s="155">
        <v>18.899999999999999</v>
      </c>
      <c r="AC420" s="155">
        <v>12.9</v>
      </c>
      <c r="AD420" s="155">
        <v>17.100000000000001</v>
      </c>
    </row>
    <row r="421" spans="1:30" x14ac:dyDescent="0.25">
      <c r="A421" s="97" t="s">
        <v>2466</v>
      </c>
      <c r="B421" s="154">
        <v>0.27080062794348508</v>
      </c>
      <c r="C421" s="154">
        <v>0.60047095761381475</v>
      </c>
      <c r="D421" s="154">
        <v>5.1020408163265307E-2</v>
      </c>
      <c r="E421" s="154">
        <v>7.7708006279434846E-2</v>
      </c>
      <c r="F421" s="154">
        <v>1</v>
      </c>
      <c r="G421" s="144">
        <v>1274</v>
      </c>
      <c r="H421" s="144"/>
      <c r="I421" s="154">
        <v>0.247</v>
      </c>
      <c r="J421" s="154">
        <v>0.29599999999999999</v>
      </c>
      <c r="K421" s="154">
        <v>0.57299999999999995</v>
      </c>
      <c r="L421" s="154">
        <v>0.627</v>
      </c>
      <c r="M421" s="154">
        <v>0.04</v>
      </c>
      <c r="N421" s="154">
        <v>6.5000000000000002E-2</v>
      </c>
      <c r="O421" s="154">
        <v>6.4000000000000001E-2</v>
      </c>
      <c r="P421" s="154">
        <v>9.4E-2</v>
      </c>
      <c r="R421" s="155">
        <v>52.2</v>
      </c>
      <c r="S421" s="155">
        <v>107.1</v>
      </c>
      <c r="T421" s="155">
        <v>7.8</v>
      </c>
      <c r="U421" s="155">
        <v>13.5</v>
      </c>
      <c r="V421" s="155"/>
      <c r="W421" s="155">
        <v>46.7</v>
      </c>
      <c r="X421" s="155">
        <v>57.7</v>
      </c>
      <c r="Y421" s="155">
        <v>99.5</v>
      </c>
      <c r="Z421" s="155">
        <v>114.7</v>
      </c>
      <c r="AA421" s="155">
        <v>5.9</v>
      </c>
      <c r="AB421" s="155">
        <v>9.6999999999999993</v>
      </c>
      <c r="AC421" s="155">
        <v>10.9</v>
      </c>
      <c r="AD421" s="155">
        <v>16.2</v>
      </c>
    </row>
    <row r="422" spans="1:30" x14ac:dyDescent="0.25">
      <c r="A422" s="97" t="s">
        <v>2467</v>
      </c>
      <c r="B422" s="154" t="s">
        <v>162</v>
      </c>
      <c r="C422" s="154">
        <v>0.46935933147632314</v>
      </c>
      <c r="D422" s="154">
        <v>0.38718662952646238</v>
      </c>
      <c r="E422" s="154">
        <v>0.14345403899721448</v>
      </c>
      <c r="F422" s="154">
        <v>1</v>
      </c>
      <c r="G422" s="144">
        <v>718</v>
      </c>
      <c r="H422" s="144"/>
      <c r="I422" s="154" t="s">
        <v>162</v>
      </c>
      <c r="J422" s="154" t="s">
        <v>162</v>
      </c>
      <c r="K422" s="154">
        <v>0.433</v>
      </c>
      <c r="L422" s="154">
        <v>0.50600000000000001</v>
      </c>
      <c r="M422" s="154">
        <v>0.35199999999999998</v>
      </c>
      <c r="N422" s="154">
        <v>0.42299999999999999</v>
      </c>
      <c r="O422" s="154">
        <v>0.12</v>
      </c>
      <c r="P422" s="154">
        <v>0.17100000000000001</v>
      </c>
      <c r="R422" s="155" t="s">
        <v>162</v>
      </c>
      <c r="S422" s="155">
        <v>25.8</v>
      </c>
      <c r="T422" s="155">
        <v>20.5</v>
      </c>
      <c r="U422" s="155">
        <v>8</v>
      </c>
      <c r="V422" s="155"/>
      <c r="W422" s="155" t="s">
        <v>162</v>
      </c>
      <c r="X422" s="155" t="s">
        <v>162</v>
      </c>
      <c r="Y422" s="155">
        <v>23</v>
      </c>
      <c r="Z422" s="155">
        <v>28.6</v>
      </c>
      <c r="AA422" s="155">
        <v>18.100000000000001</v>
      </c>
      <c r="AB422" s="155">
        <v>22.9</v>
      </c>
      <c r="AC422" s="155">
        <v>6.4</v>
      </c>
      <c r="AD422" s="155">
        <v>9.5</v>
      </c>
    </row>
    <row r="423" spans="1:30" x14ac:dyDescent="0.25">
      <c r="A423" s="97" t="s">
        <v>2468</v>
      </c>
      <c r="B423" s="154" t="s">
        <v>162</v>
      </c>
      <c r="C423" s="154">
        <v>0.72718894009216595</v>
      </c>
      <c r="D423" s="154">
        <v>0.12073732718894009</v>
      </c>
      <c r="E423" s="154">
        <v>0.15207373271889402</v>
      </c>
      <c r="F423" s="154">
        <v>1</v>
      </c>
      <c r="G423" s="144">
        <v>1085</v>
      </c>
      <c r="H423" s="144"/>
      <c r="I423" s="154" t="s">
        <v>162</v>
      </c>
      <c r="J423" s="154" t="s">
        <v>162</v>
      </c>
      <c r="K423" s="154">
        <v>0.7</v>
      </c>
      <c r="L423" s="154">
        <v>0.753</v>
      </c>
      <c r="M423" s="154">
        <v>0.10299999999999999</v>
      </c>
      <c r="N423" s="154">
        <v>0.14099999999999999</v>
      </c>
      <c r="O423" s="154">
        <v>0.13200000000000001</v>
      </c>
      <c r="P423" s="154">
        <v>0.17499999999999999</v>
      </c>
      <c r="R423" s="155" t="s">
        <v>162</v>
      </c>
      <c r="S423" s="155">
        <v>134.6</v>
      </c>
      <c r="T423" s="155">
        <v>23.5</v>
      </c>
      <c r="U423" s="155">
        <v>28.3</v>
      </c>
      <c r="V423" s="155"/>
      <c r="W423" s="155" t="s">
        <v>162</v>
      </c>
      <c r="X423" s="155" t="s">
        <v>162</v>
      </c>
      <c r="Y423" s="155">
        <v>125.2</v>
      </c>
      <c r="Z423" s="155">
        <v>143.9</v>
      </c>
      <c r="AA423" s="155">
        <v>19.399999999999999</v>
      </c>
      <c r="AB423" s="155">
        <v>27.5</v>
      </c>
      <c r="AC423" s="155">
        <v>24</v>
      </c>
      <c r="AD423" s="155">
        <v>32.6</v>
      </c>
    </row>
    <row r="424" spans="1:30" x14ac:dyDescent="0.25">
      <c r="A424" s="97" t="s">
        <v>2469</v>
      </c>
      <c r="B424" s="154">
        <v>5.3019526703737233E-2</v>
      </c>
      <c r="C424" s="154">
        <v>0.57235225656278288</v>
      </c>
      <c r="D424" s="154">
        <v>0.21828527091684988</v>
      </c>
      <c r="E424" s="154">
        <v>0.15634294581663002</v>
      </c>
      <c r="F424" s="154">
        <v>1</v>
      </c>
      <c r="G424" s="144">
        <v>7733</v>
      </c>
      <c r="H424" s="144"/>
      <c r="I424" s="154">
        <v>4.8000000000000001E-2</v>
      </c>
      <c r="J424" s="154">
        <v>5.8000000000000003E-2</v>
      </c>
      <c r="K424" s="154">
        <v>0.56100000000000005</v>
      </c>
      <c r="L424" s="154">
        <v>0.58299999999999996</v>
      </c>
      <c r="M424" s="154">
        <v>0.20899999999999999</v>
      </c>
      <c r="N424" s="154">
        <v>0.22800000000000001</v>
      </c>
      <c r="O424" s="154">
        <v>0.14799999999999999</v>
      </c>
      <c r="P424" s="154">
        <v>0.16500000000000001</v>
      </c>
      <c r="R424" s="155" t="s">
        <v>162</v>
      </c>
      <c r="S424" s="155" t="s">
        <v>162</v>
      </c>
      <c r="T424" s="155" t="s">
        <v>162</v>
      </c>
      <c r="U424" s="155" t="s">
        <v>162</v>
      </c>
      <c r="V424" s="155"/>
      <c r="W424" s="155" t="s">
        <v>162</v>
      </c>
      <c r="X424" s="155" t="s">
        <v>162</v>
      </c>
      <c r="Y424" s="155" t="s">
        <v>162</v>
      </c>
      <c r="Z424" s="155" t="s">
        <v>162</v>
      </c>
      <c r="AA424" s="155" t="s">
        <v>162</v>
      </c>
      <c r="AB424" s="155" t="s">
        <v>162</v>
      </c>
      <c r="AC424" s="155" t="s">
        <v>162</v>
      </c>
      <c r="AD424" s="155" t="s">
        <v>162</v>
      </c>
    </row>
    <row r="425" spans="1:30" x14ac:dyDescent="0.25">
      <c r="A425" s="97" t="s">
        <v>2470</v>
      </c>
      <c r="B425" s="154">
        <v>0.11246943765281174</v>
      </c>
      <c r="C425" s="154">
        <v>0.55827220863895677</v>
      </c>
      <c r="D425" s="154">
        <v>0.22249388753056235</v>
      </c>
      <c r="E425" s="154">
        <v>0.10676446617766912</v>
      </c>
      <c r="F425" s="154">
        <v>0.99999999999999989</v>
      </c>
      <c r="G425" s="144">
        <v>1227</v>
      </c>
      <c r="H425" s="144"/>
      <c r="I425" s="154">
        <v>9.6000000000000002E-2</v>
      </c>
      <c r="J425" s="154">
        <v>0.13100000000000001</v>
      </c>
      <c r="K425" s="154">
        <v>0.53</v>
      </c>
      <c r="L425" s="154">
        <v>0.58599999999999997</v>
      </c>
      <c r="M425" s="154">
        <v>0.2</v>
      </c>
      <c r="N425" s="154">
        <v>0.247</v>
      </c>
      <c r="O425" s="154">
        <v>9.0999999999999998E-2</v>
      </c>
      <c r="P425" s="154">
        <v>0.125</v>
      </c>
      <c r="R425" s="155">
        <v>8</v>
      </c>
      <c r="S425" s="155">
        <v>40</v>
      </c>
      <c r="T425" s="155">
        <v>15.9</v>
      </c>
      <c r="U425" s="155">
        <v>7.8</v>
      </c>
      <c r="V425" s="155"/>
      <c r="W425" s="155">
        <v>6.7</v>
      </c>
      <c r="X425" s="155">
        <v>9.3000000000000007</v>
      </c>
      <c r="Y425" s="155">
        <v>37</v>
      </c>
      <c r="Z425" s="155">
        <v>43</v>
      </c>
      <c r="AA425" s="155">
        <v>14</v>
      </c>
      <c r="AB425" s="155">
        <v>17.8</v>
      </c>
      <c r="AC425" s="155">
        <v>6.5</v>
      </c>
      <c r="AD425" s="155">
        <v>9.1999999999999993</v>
      </c>
    </row>
    <row r="426" spans="1:30" x14ac:dyDescent="0.25">
      <c r="A426" s="97" t="s">
        <v>2471</v>
      </c>
      <c r="B426" s="154">
        <v>0.30237430167597767</v>
      </c>
      <c r="C426" s="154">
        <v>0.61592178770949724</v>
      </c>
      <c r="D426" s="154">
        <v>3.9106145251396648E-2</v>
      </c>
      <c r="E426" s="154">
        <v>4.2597765363128488E-2</v>
      </c>
      <c r="F426" s="154">
        <v>1</v>
      </c>
      <c r="G426" s="144">
        <v>1432</v>
      </c>
      <c r="H426" s="144"/>
      <c r="I426" s="154">
        <v>0.27900000000000003</v>
      </c>
      <c r="J426" s="154">
        <v>0.32700000000000001</v>
      </c>
      <c r="K426" s="154">
        <v>0.59</v>
      </c>
      <c r="L426" s="154">
        <v>0.64100000000000001</v>
      </c>
      <c r="M426" s="154">
        <v>0.03</v>
      </c>
      <c r="N426" s="154">
        <v>0.05</v>
      </c>
      <c r="O426" s="154">
        <v>3.3000000000000002E-2</v>
      </c>
      <c r="P426" s="154">
        <v>5.3999999999999999E-2</v>
      </c>
      <c r="R426" s="155">
        <v>52.1</v>
      </c>
      <c r="S426" s="155">
        <v>105.8</v>
      </c>
      <c r="T426" s="155">
        <v>5.5</v>
      </c>
      <c r="U426" s="155">
        <v>6.9</v>
      </c>
      <c r="V426" s="155"/>
      <c r="W426" s="155">
        <v>47.2</v>
      </c>
      <c r="X426" s="155">
        <v>57</v>
      </c>
      <c r="Y426" s="155">
        <v>98.8</v>
      </c>
      <c r="Z426" s="155">
        <v>112.8</v>
      </c>
      <c r="AA426" s="155">
        <v>4.0999999999999996</v>
      </c>
      <c r="AB426" s="155">
        <v>6.9</v>
      </c>
      <c r="AC426" s="155">
        <v>5.0999999999999996</v>
      </c>
      <c r="AD426" s="155">
        <v>8.6</v>
      </c>
    </row>
    <row r="427" spans="1:30" x14ac:dyDescent="0.25">
      <c r="A427" s="97" t="s">
        <v>2472</v>
      </c>
      <c r="B427" s="154" t="s">
        <v>162</v>
      </c>
      <c r="C427" s="154">
        <v>0.31947261663286003</v>
      </c>
      <c r="D427" s="154">
        <v>0.32758620689655171</v>
      </c>
      <c r="E427" s="154">
        <v>0.35294117647058826</v>
      </c>
      <c r="F427" s="154">
        <v>1</v>
      </c>
      <c r="G427" s="144">
        <v>986</v>
      </c>
      <c r="H427" s="144"/>
      <c r="I427" s="154" t="s">
        <v>162</v>
      </c>
      <c r="J427" s="154" t="s">
        <v>162</v>
      </c>
      <c r="K427" s="154">
        <v>0.29099999999999998</v>
      </c>
      <c r="L427" s="154">
        <v>0.34899999999999998</v>
      </c>
      <c r="M427" s="154">
        <v>0.29899999999999999</v>
      </c>
      <c r="N427" s="154">
        <v>0.35799999999999998</v>
      </c>
      <c r="O427" s="154">
        <v>0.32400000000000001</v>
      </c>
      <c r="P427" s="154">
        <v>0.38300000000000001</v>
      </c>
      <c r="R427" s="155" t="s">
        <v>162</v>
      </c>
      <c r="S427" s="155">
        <v>18.5</v>
      </c>
      <c r="T427" s="155">
        <v>18.399999999999999</v>
      </c>
      <c r="U427" s="155">
        <v>20.2</v>
      </c>
      <c r="V427" s="155"/>
      <c r="W427" s="155" t="s">
        <v>162</v>
      </c>
      <c r="X427" s="155" t="s">
        <v>162</v>
      </c>
      <c r="Y427" s="155">
        <v>16.399999999999999</v>
      </c>
      <c r="Z427" s="155">
        <v>20.5</v>
      </c>
      <c r="AA427" s="155">
        <v>16.399999999999999</v>
      </c>
      <c r="AB427" s="155">
        <v>20.399999999999999</v>
      </c>
      <c r="AC427" s="155">
        <v>18.100000000000001</v>
      </c>
      <c r="AD427" s="155">
        <v>22.4</v>
      </c>
    </row>
    <row r="428" spans="1:30" x14ac:dyDescent="0.25">
      <c r="A428" s="97" t="s">
        <v>2473</v>
      </c>
      <c r="B428" s="154" t="s">
        <v>162</v>
      </c>
      <c r="C428" s="154">
        <v>0.84854368932038837</v>
      </c>
      <c r="D428" s="154">
        <v>6.0841423948220064E-2</v>
      </c>
      <c r="E428" s="154">
        <v>9.0614886731391592E-2</v>
      </c>
      <c r="F428" s="154">
        <v>1</v>
      </c>
      <c r="G428" s="144">
        <v>1545</v>
      </c>
      <c r="H428" s="144"/>
      <c r="I428" s="154" t="s">
        <v>162</v>
      </c>
      <c r="J428" s="154" t="s">
        <v>162</v>
      </c>
      <c r="K428" s="154">
        <v>0.83</v>
      </c>
      <c r="L428" s="154">
        <v>0.86599999999999999</v>
      </c>
      <c r="M428" s="154">
        <v>0.05</v>
      </c>
      <c r="N428" s="154">
        <v>7.3999999999999996E-2</v>
      </c>
      <c r="O428" s="154">
        <v>7.6999999999999999E-2</v>
      </c>
      <c r="P428" s="154">
        <v>0.106</v>
      </c>
      <c r="R428" s="155" t="s">
        <v>162</v>
      </c>
      <c r="S428" s="155">
        <v>164.7</v>
      </c>
      <c r="T428" s="155">
        <v>12.5</v>
      </c>
      <c r="U428" s="155">
        <v>17.8</v>
      </c>
      <c r="V428" s="155"/>
      <c r="W428" s="155" t="s">
        <v>162</v>
      </c>
      <c r="X428" s="155" t="s">
        <v>162</v>
      </c>
      <c r="Y428" s="155">
        <v>155.80000000000001</v>
      </c>
      <c r="Z428" s="155">
        <v>173.6</v>
      </c>
      <c r="AA428" s="155">
        <v>10</v>
      </c>
      <c r="AB428" s="155">
        <v>15</v>
      </c>
      <c r="AC428" s="155">
        <v>14.8</v>
      </c>
      <c r="AD428" s="155">
        <v>20.7</v>
      </c>
    </row>
    <row r="429" spans="1:30" x14ac:dyDescent="0.25">
      <c r="A429" s="97" t="s">
        <v>2474</v>
      </c>
      <c r="B429" s="154">
        <v>6.1884073328388259E-2</v>
      </c>
      <c r="C429" s="154">
        <v>0.61481402988237788</v>
      </c>
      <c r="D429" s="154">
        <v>0.18586415174313872</v>
      </c>
      <c r="E429" s="154">
        <v>0.13743774504609516</v>
      </c>
      <c r="F429" s="154">
        <v>1</v>
      </c>
      <c r="G429" s="144">
        <v>9437</v>
      </c>
      <c r="H429" s="144"/>
      <c r="I429" s="154">
        <v>5.7000000000000002E-2</v>
      </c>
      <c r="J429" s="154">
        <v>6.7000000000000004E-2</v>
      </c>
      <c r="K429" s="154">
        <v>0.60499999999999998</v>
      </c>
      <c r="L429" s="154">
        <v>0.625</v>
      </c>
      <c r="M429" s="154">
        <v>0.17799999999999999</v>
      </c>
      <c r="N429" s="154">
        <v>0.19400000000000001</v>
      </c>
      <c r="O429" s="154">
        <v>0.13100000000000001</v>
      </c>
      <c r="P429" s="154">
        <v>0.14499999999999999</v>
      </c>
      <c r="R429" s="155" t="s">
        <v>162</v>
      </c>
      <c r="S429" s="155" t="s">
        <v>162</v>
      </c>
      <c r="T429" s="155" t="s">
        <v>162</v>
      </c>
      <c r="U429" s="155" t="s">
        <v>162</v>
      </c>
      <c r="V429" s="155"/>
      <c r="W429" s="155" t="s">
        <v>162</v>
      </c>
      <c r="X429" s="155" t="s">
        <v>162</v>
      </c>
      <c r="Y429" s="155" t="s">
        <v>162</v>
      </c>
      <c r="Z429" s="155" t="s">
        <v>162</v>
      </c>
      <c r="AA429" s="155" t="s">
        <v>162</v>
      </c>
      <c r="AB429" s="155" t="s">
        <v>162</v>
      </c>
      <c r="AC429" s="155" t="s">
        <v>162</v>
      </c>
      <c r="AD429" s="155" t="s">
        <v>162</v>
      </c>
    </row>
    <row r="430" spans="1:30" x14ac:dyDescent="0.25">
      <c r="A430" s="97" t="s">
        <v>2475</v>
      </c>
      <c r="B430" s="154">
        <v>4.5366795366795366E-2</v>
      </c>
      <c r="C430" s="154">
        <v>0.52799227799227799</v>
      </c>
      <c r="D430" s="154">
        <v>0.30791505791505791</v>
      </c>
      <c r="E430" s="154">
        <v>0.11872586872586872</v>
      </c>
      <c r="F430" s="154">
        <v>1</v>
      </c>
      <c r="G430" s="144">
        <v>1036</v>
      </c>
      <c r="H430" s="144"/>
      <c r="I430" s="154">
        <v>3.4000000000000002E-2</v>
      </c>
      <c r="J430" s="154">
        <v>0.06</v>
      </c>
      <c r="K430" s="154">
        <v>0.498</v>
      </c>
      <c r="L430" s="154">
        <v>0.55800000000000005</v>
      </c>
      <c r="M430" s="154">
        <v>0.28100000000000003</v>
      </c>
      <c r="N430" s="154">
        <v>0.33700000000000002</v>
      </c>
      <c r="O430" s="154">
        <v>0.1</v>
      </c>
      <c r="P430" s="154">
        <v>0.14000000000000001</v>
      </c>
      <c r="R430" s="155">
        <v>3.3</v>
      </c>
      <c r="S430" s="155">
        <v>39</v>
      </c>
      <c r="T430" s="155">
        <v>22.7</v>
      </c>
      <c r="U430" s="155">
        <v>8.6999999999999993</v>
      </c>
      <c r="V430" s="155"/>
      <c r="W430" s="155">
        <v>2.2999999999999998</v>
      </c>
      <c r="X430" s="155">
        <v>4.2</v>
      </c>
      <c r="Y430" s="155">
        <v>35.700000000000003</v>
      </c>
      <c r="Z430" s="155">
        <v>42.3</v>
      </c>
      <c r="AA430" s="155">
        <v>20.3</v>
      </c>
      <c r="AB430" s="155">
        <v>25.2</v>
      </c>
      <c r="AC430" s="155">
        <v>7.2</v>
      </c>
      <c r="AD430" s="155">
        <v>10.3</v>
      </c>
    </row>
    <row r="431" spans="1:30" x14ac:dyDescent="0.25">
      <c r="A431" s="97" t="s">
        <v>2476</v>
      </c>
      <c r="B431" s="154">
        <v>0.30262112787926926</v>
      </c>
      <c r="C431" s="154">
        <v>0.59968228752978558</v>
      </c>
      <c r="D431" s="154">
        <v>4.8451151707704525E-2</v>
      </c>
      <c r="E431" s="154">
        <v>4.9245432883240667E-2</v>
      </c>
      <c r="F431" s="154">
        <v>1</v>
      </c>
      <c r="G431" s="144">
        <v>1259</v>
      </c>
      <c r="H431" s="144"/>
      <c r="I431" s="154">
        <v>0.27800000000000002</v>
      </c>
      <c r="J431" s="154">
        <v>0.32900000000000001</v>
      </c>
      <c r="K431" s="154">
        <v>0.57199999999999995</v>
      </c>
      <c r="L431" s="154">
        <v>0.626</v>
      </c>
      <c r="M431" s="154">
        <v>3.7999999999999999E-2</v>
      </c>
      <c r="N431" s="154">
        <v>6.2E-2</v>
      </c>
      <c r="O431" s="154">
        <v>3.9E-2</v>
      </c>
      <c r="P431" s="154">
        <v>6.3E-2</v>
      </c>
      <c r="R431" s="155">
        <v>51.3</v>
      </c>
      <c r="S431" s="155">
        <v>93.1</v>
      </c>
      <c r="T431" s="155">
        <v>7.6</v>
      </c>
      <c r="U431" s="155">
        <v>7.8</v>
      </c>
      <c r="V431" s="155"/>
      <c r="W431" s="155">
        <v>46.1</v>
      </c>
      <c r="X431" s="155">
        <v>56.4</v>
      </c>
      <c r="Y431" s="155">
        <v>86.5</v>
      </c>
      <c r="Z431" s="155">
        <v>99.8</v>
      </c>
      <c r="AA431" s="155">
        <v>5.7</v>
      </c>
      <c r="AB431" s="155">
        <v>9.5</v>
      </c>
      <c r="AC431" s="155">
        <v>5.8</v>
      </c>
      <c r="AD431" s="155">
        <v>9.6999999999999993</v>
      </c>
    </row>
    <row r="432" spans="1:30" x14ac:dyDescent="0.25">
      <c r="A432" s="97" t="s">
        <v>2477</v>
      </c>
      <c r="B432" s="154" t="s">
        <v>162</v>
      </c>
      <c r="C432" s="154">
        <v>0.44550264550264551</v>
      </c>
      <c r="D432" s="154">
        <v>0.40105820105820106</v>
      </c>
      <c r="E432" s="154">
        <v>0.15343915343915343</v>
      </c>
      <c r="F432" s="154">
        <v>1</v>
      </c>
      <c r="G432" s="144">
        <v>1890</v>
      </c>
      <c r="H432" s="144"/>
      <c r="I432" s="154" t="s">
        <v>162</v>
      </c>
      <c r="J432" s="154" t="s">
        <v>162</v>
      </c>
      <c r="K432" s="154">
        <v>0.42299999999999999</v>
      </c>
      <c r="L432" s="154">
        <v>0.46800000000000003</v>
      </c>
      <c r="M432" s="154">
        <v>0.379</v>
      </c>
      <c r="N432" s="154">
        <v>0.42299999999999999</v>
      </c>
      <c r="O432" s="154">
        <v>0.13800000000000001</v>
      </c>
      <c r="P432" s="154">
        <v>0.17</v>
      </c>
      <c r="R432" s="155" t="s">
        <v>162</v>
      </c>
      <c r="S432" s="155">
        <v>60.1</v>
      </c>
      <c r="T432" s="155">
        <v>54.8</v>
      </c>
      <c r="U432" s="155">
        <v>20.7</v>
      </c>
      <c r="V432" s="155"/>
      <c r="W432" s="155" t="s">
        <v>162</v>
      </c>
      <c r="X432" s="155" t="s">
        <v>162</v>
      </c>
      <c r="Y432" s="155">
        <v>56</v>
      </c>
      <c r="Z432" s="155">
        <v>64.2</v>
      </c>
      <c r="AA432" s="155">
        <v>50.9</v>
      </c>
      <c r="AB432" s="155">
        <v>58.7</v>
      </c>
      <c r="AC432" s="155">
        <v>18.3</v>
      </c>
      <c r="AD432" s="155">
        <v>23.1</v>
      </c>
    </row>
    <row r="433" spans="1:30" x14ac:dyDescent="0.25">
      <c r="A433" s="97" t="s">
        <v>2478</v>
      </c>
      <c r="B433" s="154" t="s">
        <v>162</v>
      </c>
      <c r="C433" s="154">
        <v>0.69194756554307113</v>
      </c>
      <c r="D433" s="154">
        <v>0.12921348314606743</v>
      </c>
      <c r="E433" s="154">
        <v>0.17883895131086142</v>
      </c>
      <c r="F433" s="154">
        <v>1</v>
      </c>
      <c r="G433" s="144">
        <v>1068</v>
      </c>
      <c r="H433" s="144"/>
      <c r="I433" s="154" t="s">
        <v>162</v>
      </c>
      <c r="J433" s="154" t="s">
        <v>162</v>
      </c>
      <c r="K433" s="154">
        <v>0.66400000000000003</v>
      </c>
      <c r="L433" s="154">
        <v>0.71899999999999997</v>
      </c>
      <c r="M433" s="154">
        <v>0.11</v>
      </c>
      <c r="N433" s="154">
        <v>0.151</v>
      </c>
      <c r="O433" s="154">
        <v>0.157</v>
      </c>
      <c r="P433" s="154">
        <v>0.20300000000000001</v>
      </c>
      <c r="R433" s="155" t="s">
        <v>162</v>
      </c>
      <c r="S433" s="155">
        <v>117.3</v>
      </c>
      <c r="T433" s="155">
        <v>24.2</v>
      </c>
      <c r="U433" s="155">
        <v>29.2</v>
      </c>
      <c r="V433" s="155"/>
      <c r="W433" s="155" t="s">
        <v>162</v>
      </c>
      <c r="X433" s="155" t="s">
        <v>162</v>
      </c>
      <c r="Y433" s="155">
        <v>108.9</v>
      </c>
      <c r="Z433" s="155">
        <v>125.8</v>
      </c>
      <c r="AA433" s="155">
        <v>20.2</v>
      </c>
      <c r="AB433" s="155">
        <v>28.3</v>
      </c>
      <c r="AC433" s="155">
        <v>25</v>
      </c>
      <c r="AD433" s="155">
        <v>33.299999999999997</v>
      </c>
    </row>
    <row r="434" spans="1:30" x14ac:dyDescent="0.25">
      <c r="A434" s="97" t="s">
        <v>2479</v>
      </c>
      <c r="B434" s="154">
        <v>4.935844370860927E-2</v>
      </c>
      <c r="C434" s="154">
        <v>0.54439155629139069</v>
      </c>
      <c r="D434" s="154">
        <v>0.27110927152317882</v>
      </c>
      <c r="E434" s="154">
        <v>0.13514072847682118</v>
      </c>
      <c r="F434" s="154">
        <v>1</v>
      </c>
      <c r="G434" s="144">
        <v>9664</v>
      </c>
      <c r="H434" s="144"/>
      <c r="I434" s="154">
        <v>4.4999999999999998E-2</v>
      </c>
      <c r="J434" s="154">
        <v>5.3999999999999999E-2</v>
      </c>
      <c r="K434" s="154">
        <v>0.53400000000000003</v>
      </c>
      <c r="L434" s="154">
        <v>0.55400000000000005</v>
      </c>
      <c r="M434" s="154">
        <v>0.26200000000000001</v>
      </c>
      <c r="N434" s="154">
        <v>0.28000000000000003</v>
      </c>
      <c r="O434" s="154">
        <v>0.128</v>
      </c>
      <c r="P434" s="154">
        <v>0.14199999999999999</v>
      </c>
      <c r="R434" s="155" t="s">
        <v>162</v>
      </c>
      <c r="S434" s="155" t="s">
        <v>162</v>
      </c>
      <c r="T434" s="155" t="s">
        <v>162</v>
      </c>
      <c r="U434" s="155" t="s">
        <v>162</v>
      </c>
      <c r="V434" s="155"/>
      <c r="W434" s="155" t="s">
        <v>162</v>
      </c>
      <c r="X434" s="155" t="s">
        <v>162</v>
      </c>
      <c r="Y434" s="155" t="s">
        <v>162</v>
      </c>
      <c r="Z434" s="155" t="s">
        <v>162</v>
      </c>
      <c r="AA434" s="155" t="s">
        <v>162</v>
      </c>
      <c r="AB434" s="155" t="s">
        <v>162</v>
      </c>
      <c r="AC434" s="155" t="s">
        <v>162</v>
      </c>
      <c r="AD434" s="155" t="s">
        <v>162</v>
      </c>
    </row>
    <row r="435" spans="1:30" x14ac:dyDescent="0.25">
      <c r="A435" s="97" t="s">
        <v>2480</v>
      </c>
      <c r="B435" s="154">
        <v>8.1284916201117316E-2</v>
      </c>
      <c r="C435" s="154">
        <v>0.508659217877095</v>
      </c>
      <c r="D435" s="154">
        <v>0.25363128491620113</v>
      </c>
      <c r="E435" s="154">
        <v>0.15642458100558659</v>
      </c>
      <c r="F435" s="154">
        <v>1</v>
      </c>
      <c r="G435" s="144">
        <v>3580</v>
      </c>
      <c r="H435" s="144"/>
      <c r="I435" s="154">
        <v>7.2999999999999995E-2</v>
      </c>
      <c r="J435" s="154">
        <v>9.0999999999999998E-2</v>
      </c>
      <c r="K435" s="154">
        <v>0.49199999999999999</v>
      </c>
      <c r="L435" s="154">
        <v>0.52500000000000002</v>
      </c>
      <c r="M435" s="154">
        <v>0.24</v>
      </c>
      <c r="N435" s="154">
        <v>0.26800000000000002</v>
      </c>
      <c r="O435" s="154">
        <v>0.14499999999999999</v>
      </c>
      <c r="P435" s="154">
        <v>0.16900000000000001</v>
      </c>
      <c r="R435" s="155">
        <v>6.4</v>
      </c>
      <c r="S435" s="155">
        <v>39.5</v>
      </c>
      <c r="T435" s="155">
        <v>19.3</v>
      </c>
      <c r="U435" s="155">
        <v>12.1</v>
      </c>
      <c r="V435" s="155"/>
      <c r="W435" s="155">
        <v>5.7</v>
      </c>
      <c r="X435" s="155">
        <v>7.2</v>
      </c>
      <c r="Y435" s="155">
        <v>37.700000000000003</v>
      </c>
      <c r="Z435" s="155">
        <v>41.4</v>
      </c>
      <c r="AA435" s="155">
        <v>18</v>
      </c>
      <c r="AB435" s="155">
        <v>20.5</v>
      </c>
      <c r="AC435" s="155">
        <v>11.1</v>
      </c>
      <c r="AD435" s="155">
        <v>13.1</v>
      </c>
    </row>
    <row r="436" spans="1:30" x14ac:dyDescent="0.25">
      <c r="A436" s="97" t="s">
        <v>2481</v>
      </c>
      <c r="B436" s="154">
        <v>0.30489805483946569</v>
      </c>
      <c r="C436" s="154">
        <v>0.5530817904851183</v>
      </c>
      <c r="D436" s="154">
        <v>3.8200140614014527E-2</v>
      </c>
      <c r="E436" s="154">
        <v>0.10382001406140146</v>
      </c>
      <c r="F436" s="154">
        <v>1</v>
      </c>
      <c r="G436" s="144">
        <v>4267</v>
      </c>
      <c r="H436" s="144"/>
      <c r="I436" s="154">
        <v>0.29099999999999998</v>
      </c>
      <c r="J436" s="154">
        <v>0.31900000000000001</v>
      </c>
      <c r="K436" s="154">
        <v>0.53800000000000003</v>
      </c>
      <c r="L436" s="154">
        <v>0.56799999999999995</v>
      </c>
      <c r="M436" s="154">
        <v>3.3000000000000002E-2</v>
      </c>
      <c r="N436" s="154">
        <v>4.3999999999999997E-2</v>
      </c>
      <c r="O436" s="154">
        <v>9.5000000000000001E-2</v>
      </c>
      <c r="P436" s="154">
        <v>0.113</v>
      </c>
      <c r="R436" s="155">
        <v>54.5</v>
      </c>
      <c r="S436" s="155">
        <v>93</v>
      </c>
      <c r="T436" s="155">
        <v>5.9</v>
      </c>
      <c r="U436" s="155">
        <v>17.600000000000001</v>
      </c>
      <c r="V436" s="155"/>
      <c r="W436" s="155">
        <v>51.5</v>
      </c>
      <c r="X436" s="155">
        <v>57.4</v>
      </c>
      <c r="Y436" s="155">
        <v>89.3</v>
      </c>
      <c r="Z436" s="155">
        <v>96.8</v>
      </c>
      <c r="AA436" s="155">
        <v>5</v>
      </c>
      <c r="AB436" s="155">
        <v>6.8</v>
      </c>
      <c r="AC436" s="155">
        <v>16</v>
      </c>
      <c r="AD436" s="155">
        <v>19.3</v>
      </c>
    </row>
    <row r="437" spans="1:30" x14ac:dyDescent="0.25">
      <c r="A437" s="97" t="s">
        <v>2482</v>
      </c>
      <c r="B437" s="154" t="s">
        <v>162</v>
      </c>
      <c r="C437" s="154">
        <v>0.46489361702127657</v>
      </c>
      <c r="D437" s="154">
        <v>0.3904255319148936</v>
      </c>
      <c r="E437" s="154">
        <v>0.14468085106382977</v>
      </c>
      <c r="F437" s="154">
        <v>1</v>
      </c>
      <c r="G437" s="144">
        <v>2820</v>
      </c>
      <c r="H437" s="144"/>
      <c r="I437" s="154" t="s">
        <v>162</v>
      </c>
      <c r="J437" s="154" t="s">
        <v>162</v>
      </c>
      <c r="K437" s="154">
        <v>0.44700000000000001</v>
      </c>
      <c r="L437" s="154">
        <v>0.48299999999999998</v>
      </c>
      <c r="M437" s="154">
        <v>0.373</v>
      </c>
      <c r="N437" s="154">
        <v>0.40899999999999997</v>
      </c>
      <c r="O437" s="154">
        <v>0.13200000000000001</v>
      </c>
      <c r="P437" s="154">
        <v>0.158</v>
      </c>
      <c r="R437" s="155" t="s">
        <v>162</v>
      </c>
      <c r="S437" s="155">
        <v>28.5</v>
      </c>
      <c r="T437" s="155">
        <v>23.8</v>
      </c>
      <c r="U437" s="155">
        <v>9</v>
      </c>
      <c r="V437" s="155"/>
      <c r="W437" s="155" t="s">
        <v>162</v>
      </c>
      <c r="X437" s="155" t="s">
        <v>162</v>
      </c>
      <c r="Y437" s="155">
        <v>27</v>
      </c>
      <c r="Z437" s="155">
        <v>30.1</v>
      </c>
      <c r="AA437" s="155">
        <v>22.4</v>
      </c>
      <c r="AB437" s="155">
        <v>25.2</v>
      </c>
      <c r="AC437" s="155">
        <v>8.1</v>
      </c>
      <c r="AD437" s="155">
        <v>9.8000000000000007</v>
      </c>
    </row>
    <row r="438" spans="1:30" x14ac:dyDescent="0.25">
      <c r="A438" s="97" t="s">
        <v>2483</v>
      </c>
      <c r="B438" s="154" t="s">
        <v>162</v>
      </c>
      <c r="C438" s="154">
        <v>0.68922451350566372</v>
      </c>
      <c r="D438" s="154">
        <v>0.1057217542840546</v>
      </c>
      <c r="E438" s="154">
        <v>0.20505373221028173</v>
      </c>
      <c r="F438" s="154">
        <v>1</v>
      </c>
      <c r="G438" s="144">
        <v>3443</v>
      </c>
      <c r="H438" s="144"/>
      <c r="I438" s="154" t="s">
        <v>162</v>
      </c>
      <c r="J438" s="154" t="s">
        <v>162</v>
      </c>
      <c r="K438" s="154">
        <v>0.67400000000000004</v>
      </c>
      <c r="L438" s="154">
        <v>0.70399999999999996</v>
      </c>
      <c r="M438" s="154">
        <v>9.6000000000000002E-2</v>
      </c>
      <c r="N438" s="154">
        <v>0.11600000000000001</v>
      </c>
      <c r="O438" s="154">
        <v>0.192</v>
      </c>
      <c r="P438" s="154">
        <v>0.219</v>
      </c>
      <c r="R438" s="155" t="s">
        <v>162</v>
      </c>
      <c r="S438" s="155">
        <v>114.7</v>
      </c>
      <c r="T438" s="155">
        <v>19.3</v>
      </c>
      <c r="U438" s="155">
        <v>34.6</v>
      </c>
      <c r="V438" s="155"/>
      <c r="W438" s="155" t="s">
        <v>162</v>
      </c>
      <c r="X438" s="155" t="s">
        <v>162</v>
      </c>
      <c r="Y438" s="155">
        <v>110.1</v>
      </c>
      <c r="Z438" s="155">
        <v>119.3</v>
      </c>
      <c r="AA438" s="155">
        <v>17.3</v>
      </c>
      <c r="AB438" s="155">
        <v>21.3</v>
      </c>
      <c r="AC438" s="155">
        <v>32</v>
      </c>
      <c r="AD438" s="155">
        <v>37.1</v>
      </c>
    </row>
    <row r="439" spans="1:30" x14ac:dyDescent="0.25">
      <c r="A439" s="97" t="s">
        <v>2484</v>
      </c>
      <c r="B439" s="154">
        <v>6.1786026035143646E-2</v>
      </c>
      <c r="C439" s="154">
        <v>0.53762951155641581</v>
      </c>
      <c r="D439" s="154">
        <v>0.22258909256518275</v>
      </c>
      <c r="E439" s="154">
        <v>0.17799536984325781</v>
      </c>
      <c r="F439" s="154">
        <v>1</v>
      </c>
      <c r="G439" s="144">
        <v>26349</v>
      </c>
      <c r="H439" s="144"/>
      <c r="I439" s="154">
        <v>5.8999999999999997E-2</v>
      </c>
      <c r="J439" s="154">
        <v>6.5000000000000002E-2</v>
      </c>
      <c r="K439" s="154">
        <v>0.53200000000000003</v>
      </c>
      <c r="L439" s="154">
        <v>0.54400000000000004</v>
      </c>
      <c r="M439" s="154">
        <v>0.218</v>
      </c>
      <c r="N439" s="154">
        <v>0.22800000000000001</v>
      </c>
      <c r="O439" s="154">
        <v>0.17299999999999999</v>
      </c>
      <c r="P439" s="154">
        <v>0.183</v>
      </c>
      <c r="R439" s="155" t="s">
        <v>162</v>
      </c>
      <c r="S439" s="155" t="s">
        <v>162</v>
      </c>
      <c r="T439" s="155" t="s">
        <v>162</v>
      </c>
      <c r="U439" s="155" t="s">
        <v>162</v>
      </c>
      <c r="V439" s="155"/>
      <c r="W439" s="155" t="s">
        <v>162</v>
      </c>
      <c r="X439" s="155" t="s">
        <v>162</v>
      </c>
      <c r="Y439" s="155" t="s">
        <v>162</v>
      </c>
      <c r="Z439" s="155" t="s">
        <v>162</v>
      </c>
      <c r="AA439" s="155" t="s">
        <v>162</v>
      </c>
      <c r="AB439" s="155" t="s">
        <v>162</v>
      </c>
      <c r="AC439" s="155" t="s">
        <v>162</v>
      </c>
      <c r="AD439" s="155" t="s">
        <v>162</v>
      </c>
    </row>
    <row r="440" spans="1:30" x14ac:dyDescent="0.25">
      <c r="A440" s="97" t="s">
        <v>2485</v>
      </c>
      <c r="B440" s="154">
        <v>3.8425492033739454E-2</v>
      </c>
      <c r="C440" s="154">
        <v>0.52108716026241797</v>
      </c>
      <c r="D440" s="154">
        <v>0.25679475164011245</v>
      </c>
      <c r="E440" s="154">
        <v>0.18369259606373009</v>
      </c>
      <c r="F440" s="154">
        <v>1</v>
      </c>
      <c r="G440" s="144">
        <v>1067</v>
      </c>
      <c r="H440" s="144"/>
      <c r="I440" s="154">
        <v>2.8000000000000001E-2</v>
      </c>
      <c r="J440" s="154">
        <v>5.1999999999999998E-2</v>
      </c>
      <c r="K440" s="154">
        <v>0.49099999999999999</v>
      </c>
      <c r="L440" s="154">
        <v>0.55100000000000005</v>
      </c>
      <c r="M440" s="154">
        <v>0.23100000000000001</v>
      </c>
      <c r="N440" s="154">
        <v>0.28399999999999997</v>
      </c>
      <c r="O440" s="154">
        <v>0.16200000000000001</v>
      </c>
      <c r="P440" s="154">
        <v>0.20799999999999999</v>
      </c>
      <c r="R440" s="155">
        <v>2.7</v>
      </c>
      <c r="S440" s="155">
        <v>35.6</v>
      </c>
      <c r="T440" s="155">
        <v>17.2</v>
      </c>
      <c r="U440" s="155">
        <v>12.4</v>
      </c>
      <c r="V440" s="155"/>
      <c r="W440" s="155">
        <v>1.8</v>
      </c>
      <c r="X440" s="155">
        <v>3.5</v>
      </c>
      <c r="Y440" s="155">
        <v>32.6</v>
      </c>
      <c r="Z440" s="155">
        <v>38.5</v>
      </c>
      <c r="AA440" s="155">
        <v>15.1</v>
      </c>
      <c r="AB440" s="155">
        <v>19.2</v>
      </c>
      <c r="AC440" s="155">
        <v>10.7</v>
      </c>
      <c r="AD440" s="155">
        <v>14.2</v>
      </c>
    </row>
    <row r="441" spans="1:30" x14ac:dyDescent="0.25">
      <c r="A441" s="97" t="s">
        <v>2486</v>
      </c>
      <c r="B441" s="154">
        <v>0.27553956834532373</v>
      </c>
      <c r="C441" s="154">
        <v>0.57625899280575543</v>
      </c>
      <c r="D441" s="154">
        <v>4.1726618705035974E-2</v>
      </c>
      <c r="E441" s="154">
        <v>0.10647482014388489</v>
      </c>
      <c r="F441" s="154">
        <v>1.0000000000000002</v>
      </c>
      <c r="G441" s="144">
        <v>1390</v>
      </c>
      <c r="H441" s="144"/>
      <c r="I441" s="154">
        <v>0.253</v>
      </c>
      <c r="J441" s="154">
        <v>0.3</v>
      </c>
      <c r="K441" s="154">
        <v>0.55000000000000004</v>
      </c>
      <c r="L441" s="154">
        <v>0.60199999999999998</v>
      </c>
      <c r="M441" s="154">
        <v>3.2000000000000001E-2</v>
      </c>
      <c r="N441" s="154">
        <v>5.3999999999999999E-2</v>
      </c>
      <c r="O441" s="154">
        <v>9.0999999999999998E-2</v>
      </c>
      <c r="P441" s="154">
        <v>0.124</v>
      </c>
      <c r="R441" s="155">
        <v>46.9</v>
      </c>
      <c r="S441" s="155">
        <v>88.1</v>
      </c>
      <c r="T441" s="155">
        <v>6.1</v>
      </c>
      <c r="U441" s="155">
        <v>16.399999999999999</v>
      </c>
      <c r="V441" s="155"/>
      <c r="W441" s="155">
        <v>42.2</v>
      </c>
      <c r="X441" s="155">
        <v>51.6</v>
      </c>
      <c r="Y441" s="155">
        <v>82</v>
      </c>
      <c r="Z441" s="155">
        <v>94.2</v>
      </c>
      <c r="AA441" s="155">
        <v>4.5</v>
      </c>
      <c r="AB441" s="155">
        <v>7.7</v>
      </c>
      <c r="AC441" s="155">
        <v>13.7</v>
      </c>
      <c r="AD441" s="155">
        <v>19</v>
      </c>
    </row>
    <row r="442" spans="1:30" x14ac:dyDescent="0.25">
      <c r="A442" s="97" t="s">
        <v>2487</v>
      </c>
      <c r="B442" s="154" t="s">
        <v>162</v>
      </c>
      <c r="C442" s="154">
        <v>0.43981117230527145</v>
      </c>
      <c r="D442" s="154">
        <v>0.35326514555468136</v>
      </c>
      <c r="E442" s="154">
        <v>0.20692368214004719</v>
      </c>
      <c r="F442" s="154">
        <v>1</v>
      </c>
      <c r="G442" s="144">
        <v>1271</v>
      </c>
      <c r="H442" s="144"/>
      <c r="I442" s="154" t="s">
        <v>162</v>
      </c>
      <c r="J442" s="154" t="s">
        <v>162</v>
      </c>
      <c r="K442" s="154">
        <v>0.41299999999999998</v>
      </c>
      <c r="L442" s="154">
        <v>0.46700000000000003</v>
      </c>
      <c r="M442" s="154">
        <v>0.32700000000000001</v>
      </c>
      <c r="N442" s="154">
        <v>0.38</v>
      </c>
      <c r="O442" s="154">
        <v>0.186</v>
      </c>
      <c r="P442" s="154">
        <v>0.23</v>
      </c>
      <c r="R442" s="155" t="s">
        <v>162</v>
      </c>
      <c r="S442" s="155">
        <v>35.9</v>
      </c>
      <c r="T442" s="155">
        <v>28.5</v>
      </c>
      <c r="U442" s="155">
        <v>16.8</v>
      </c>
      <c r="V442" s="155"/>
      <c r="W442" s="155" t="s">
        <v>162</v>
      </c>
      <c r="X442" s="155" t="s">
        <v>162</v>
      </c>
      <c r="Y442" s="155">
        <v>33</v>
      </c>
      <c r="Z442" s="155">
        <v>38.9</v>
      </c>
      <c r="AA442" s="155">
        <v>25.8</v>
      </c>
      <c r="AB442" s="155">
        <v>31.1</v>
      </c>
      <c r="AC442" s="155">
        <v>14.8</v>
      </c>
      <c r="AD442" s="155">
        <v>18.899999999999999</v>
      </c>
    </row>
    <row r="443" spans="1:30" x14ac:dyDescent="0.25">
      <c r="A443" s="97" t="s">
        <v>2488</v>
      </c>
      <c r="B443" s="154" t="s">
        <v>162</v>
      </c>
      <c r="C443" s="154">
        <v>0.65251572327044027</v>
      </c>
      <c r="D443" s="154">
        <v>7.3899371069182387E-2</v>
      </c>
      <c r="E443" s="154">
        <v>0.27358490566037735</v>
      </c>
      <c r="F443" s="154">
        <v>1</v>
      </c>
      <c r="G443" s="144">
        <v>1272</v>
      </c>
      <c r="H443" s="144"/>
      <c r="I443" s="154" t="s">
        <v>162</v>
      </c>
      <c r="J443" s="154" t="s">
        <v>162</v>
      </c>
      <c r="K443" s="154">
        <v>0.626</v>
      </c>
      <c r="L443" s="154">
        <v>0.67800000000000005</v>
      </c>
      <c r="M443" s="154">
        <v>6.0999999999999999E-2</v>
      </c>
      <c r="N443" s="154">
        <v>0.09</v>
      </c>
      <c r="O443" s="154">
        <v>0.25</v>
      </c>
      <c r="P443" s="154">
        <v>0.29899999999999999</v>
      </c>
      <c r="R443" s="155" t="s">
        <v>162</v>
      </c>
      <c r="S443" s="155">
        <v>121.8</v>
      </c>
      <c r="T443" s="155">
        <v>15.1</v>
      </c>
      <c r="U443" s="155">
        <v>51</v>
      </c>
      <c r="V443" s="155"/>
      <c r="W443" s="155" t="s">
        <v>162</v>
      </c>
      <c r="X443" s="155" t="s">
        <v>162</v>
      </c>
      <c r="Y443" s="155">
        <v>113.5</v>
      </c>
      <c r="Z443" s="155">
        <v>130.1</v>
      </c>
      <c r="AA443" s="155">
        <v>12.1</v>
      </c>
      <c r="AB443" s="155">
        <v>18.2</v>
      </c>
      <c r="AC443" s="155">
        <v>45.6</v>
      </c>
      <c r="AD443" s="155">
        <v>56.4</v>
      </c>
    </row>
    <row r="444" spans="1:30" x14ac:dyDescent="0.25">
      <c r="A444" s="97" t="s">
        <v>2489</v>
      </c>
      <c r="B444" s="154">
        <v>4.6811322832911111E-2</v>
      </c>
      <c r="C444" s="154">
        <v>0.51459411829496637</v>
      </c>
      <c r="D444" s="154">
        <v>0.21709439365568894</v>
      </c>
      <c r="E444" s="154">
        <v>0.22150016521643354</v>
      </c>
      <c r="F444" s="154">
        <v>1</v>
      </c>
      <c r="G444" s="144">
        <v>9079</v>
      </c>
      <c r="H444" s="144"/>
      <c r="I444" s="154">
        <v>4.2999999999999997E-2</v>
      </c>
      <c r="J444" s="154">
        <v>5.0999999999999997E-2</v>
      </c>
      <c r="K444" s="154">
        <v>0.504</v>
      </c>
      <c r="L444" s="154">
        <v>0.52500000000000002</v>
      </c>
      <c r="M444" s="154">
        <v>0.20899999999999999</v>
      </c>
      <c r="N444" s="154">
        <v>0.22600000000000001</v>
      </c>
      <c r="O444" s="154">
        <v>0.21299999999999999</v>
      </c>
      <c r="P444" s="154">
        <v>0.23</v>
      </c>
      <c r="R444" s="155" t="s">
        <v>162</v>
      </c>
      <c r="S444" s="155" t="s">
        <v>162</v>
      </c>
      <c r="T444" s="155" t="s">
        <v>162</v>
      </c>
      <c r="U444" s="155" t="s">
        <v>162</v>
      </c>
      <c r="V444" s="155"/>
      <c r="W444" s="155" t="s">
        <v>162</v>
      </c>
      <c r="X444" s="155" t="s">
        <v>162</v>
      </c>
      <c r="Y444" s="155" t="s">
        <v>162</v>
      </c>
      <c r="Z444" s="155" t="s">
        <v>162</v>
      </c>
      <c r="AA444" s="155" t="s">
        <v>162</v>
      </c>
      <c r="AB444" s="155" t="s">
        <v>162</v>
      </c>
      <c r="AC444" s="155" t="s">
        <v>162</v>
      </c>
      <c r="AD444" s="155" t="s">
        <v>162</v>
      </c>
    </row>
    <row r="445" spans="1:30" x14ac:dyDescent="0.25">
      <c r="A445" s="97" t="s">
        <v>2490</v>
      </c>
      <c r="B445" s="154">
        <v>4.192355117139334E-2</v>
      </c>
      <c r="C445" s="154">
        <v>0.52897657213316895</v>
      </c>
      <c r="D445" s="154">
        <v>0.25770653514180025</v>
      </c>
      <c r="E445" s="154">
        <v>0.17139334155363747</v>
      </c>
      <c r="F445" s="154">
        <v>1</v>
      </c>
      <c r="G445" s="144">
        <v>811</v>
      </c>
      <c r="H445" s="144"/>
      <c r="I445" s="154">
        <v>0.03</v>
      </c>
      <c r="J445" s="154">
        <v>5.8000000000000003E-2</v>
      </c>
      <c r="K445" s="154">
        <v>0.495</v>
      </c>
      <c r="L445" s="154">
        <v>0.56299999999999994</v>
      </c>
      <c r="M445" s="154">
        <v>0.22900000000000001</v>
      </c>
      <c r="N445" s="154">
        <v>0.28899999999999998</v>
      </c>
      <c r="O445" s="154">
        <v>0.14699999999999999</v>
      </c>
      <c r="P445" s="154">
        <v>0.19900000000000001</v>
      </c>
      <c r="R445" s="155">
        <v>3</v>
      </c>
      <c r="S445" s="155">
        <v>35.5</v>
      </c>
      <c r="T445" s="155">
        <v>17.100000000000001</v>
      </c>
      <c r="U445" s="155">
        <v>11.2</v>
      </c>
      <c r="V445" s="155"/>
      <c r="W445" s="155">
        <v>2</v>
      </c>
      <c r="X445" s="155">
        <v>4</v>
      </c>
      <c r="Y445" s="155">
        <v>32.200000000000003</v>
      </c>
      <c r="Z445" s="155">
        <v>38.9</v>
      </c>
      <c r="AA445" s="155">
        <v>14.8</v>
      </c>
      <c r="AB445" s="155">
        <v>19.5</v>
      </c>
      <c r="AC445" s="155">
        <v>9.3000000000000007</v>
      </c>
      <c r="AD445" s="155">
        <v>13</v>
      </c>
    </row>
    <row r="446" spans="1:30" x14ac:dyDescent="0.25">
      <c r="A446" s="97" t="s">
        <v>2491</v>
      </c>
      <c r="B446" s="154">
        <v>0.21774856203779785</v>
      </c>
      <c r="C446" s="154">
        <v>0.63352506162695155</v>
      </c>
      <c r="D446" s="154">
        <v>3.944124897288414E-2</v>
      </c>
      <c r="E446" s="154">
        <v>0.10928512736236648</v>
      </c>
      <c r="F446" s="154">
        <v>1</v>
      </c>
      <c r="G446" s="144">
        <v>1217</v>
      </c>
      <c r="H446" s="144"/>
      <c r="I446" s="154">
        <v>0.19500000000000001</v>
      </c>
      <c r="J446" s="154">
        <v>0.24199999999999999</v>
      </c>
      <c r="K446" s="154">
        <v>0.60599999999999998</v>
      </c>
      <c r="L446" s="154">
        <v>0.66</v>
      </c>
      <c r="M446" s="154">
        <v>0.03</v>
      </c>
      <c r="N446" s="154">
        <v>5.1999999999999998E-2</v>
      </c>
      <c r="O446" s="154">
        <v>9.2999999999999999E-2</v>
      </c>
      <c r="P446" s="154">
        <v>0.128</v>
      </c>
      <c r="R446" s="155">
        <v>38.4</v>
      </c>
      <c r="S446" s="155">
        <v>92</v>
      </c>
      <c r="T446" s="155">
        <v>6.4</v>
      </c>
      <c r="U446" s="155">
        <v>15.2</v>
      </c>
      <c r="V446" s="155"/>
      <c r="W446" s="155">
        <v>33.799999999999997</v>
      </c>
      <c r="X446" s="155">
        <v>43</v>
      </c>
      <c r="Y446" s="155">
        <v>85.5</v>
      </c>
      <c r="Z446" s="155">
        <v>98.5</v>
      </c>
      <c r="AA446" s="155">
        <v>4.5999999999999996</v>
      </c>
      <c r="AB446" s="155">
        <v>8.3000000000000007</v>
      </c>
      <c r="AC446" s="155">
        <v>12.6</v>
      </c>
      <c r="AD446" s="155">
        <v>17.7</v>
      </c>
    </row>
    <row r="447" spans="1:30" x14ac:dyDescent="0.25">
      <c r="A447" s="97" t="s">
        <v>2492</v>
      </c>
      <c r="B447" s="154" t="s">
        <v>162</v>
      </c>
      <c r="C447" s="154">
        <v>0.42243902439024389</v>
      </c>
      <c r="D447" s="154">
        <v>0.40097560975609758</v>
      </c>
      <c r="E447" s="154">
        <v>0.17658536585365853</v>
      </c>
      <c r="F447" s="154">
        <v>1</v>
      </c>
      <c r="G447" s="144">
        <v>1025</v>
      </c>
      <c r="H447" s="144"/>
      <c r="I447" s="154" t="s">
        <v>162</v>
      </c>
      <c r="J447" s="154" t="s">
        <v>162</v>
      </c>
      <c r="K447" s="154">
        <v>0.39300000000000002</v>
      </c>
      <c r="L447" s="154">
        <v>0.45300000000000001</v>
      </c>
      <c r="M447" s="154">
        <v>0.371</v>
      </c>
      <c r="N447" s="154">
        <v>0.43099999999999999</v>
      </c>
      <c r="O447" s="154">
        <v>0.154</v>
      </c>
      <c r="P447" s="154">
        <v>0.20100000000000001</v>
      </c>
      <c r="R447" s="155" t="s">
        <v>162</v>
      </c>
      <c r="S447" s="155">
        <v>37.6</v>
      </c>
      <c r="T447" s="155">
        <v>35.4</v>
      </c>
      <c r="U447" s="155">
        <v>15.3</v>
      </c>
      <c r="V447" s="155"/>
      <c r="W447" s="155" t="s">
        <v>162</v>
      </c>
      <c r="X447" s="155" t="s">
        <v>162</v>
      </c>
      <c r="Y447" s="155">
        <v>34.1</v>
      </c>
      <c r="Z447" s="155">
        <v>41.2</v>
      </c>
      <c r="AA447" s="155">
        <v>32</v>
      </c>
      <c r="AB447" s="155">
        <v>38.9</v>
      </c>
      <c r="AC447" s="155">
        <v>13.1</v>
      </c>
      <c r="AD447" s="155">
        <v>17.5</v>
      </c>
    </row>
    <row r="448" spans="1:30" x14ac:dyDescent="0.25">
      <c r="A448" s="97" t="s">
        <v>2493</v>
      </c>
      <c r="B448" s="154" t="s">
        <v>162</v>
      </c>
      <c r="C448" s="154">
        <v>0.80401093892433906</v>
      </c>
      <c r="D448" s="154">
        <v>7.2014585232452147E-2</v>
      </c>
      <c r="E448" s="154">
        <v>0.12397447584320875</v>
      </c>
      <c r="F448" s="154">
        <v>1</v>
      </c>
      <c r="G448" s="144">
        <v>1097</v>
      </c>
      <c r="H448" s="144"/>
      <c r="I448" s="154" t="s">
        <v>162</v>
      </c>
      <c r="J448" s="154" t="s">
        <v>162</v>
      </c>
      <c r="K448" s="154">
        <v>0.77900000000000003</v>
      </c>
      <c r="L448" s="154">
        <v>0.82599999999999996</v>
      </c>
      <c r="M448" s="154">
        <v>5.8000000000000003E-2</v>
      </c>
      <c r="N448" s="154">
        <v>8.8999999999999996E-2</v>
      </c>
      <c r="O448" s="154">
        <v>0.106</v>
      </c>
      <c r="P448" s="154">
        <v>0.14499999999999999</v>
      </c>
      <c r="R448" s="155" t="s">
        <v>162</v>
      </c>
      <c r="S448" s="155">
        <v>167.1</v>
      </c>
      <c r="T448" s="155">
        <v>18.3</v>
      </c>
      <c r="U448" s="155">
        <v>25.8</v>
      </c>
      <c r="V448" s="155"/>
      <c r="W448" s="155" t="s">
        <v>162</v>
      </c>
      <c r="X448" s="155" t="s">
        <v>162</v>
      </c>
      <c r="Y448" s="155">
        <v>156.1</v>
      </c>
      <c r="Z448" s="155">
        <v>178.1</v>
      </c>
      <c r="AA448" s="155">
        <v>14.2</v>
      </c>
      <c r="AB448" s="155">
        <v>22.3</v>
      </c>
      <c r="AC448" s="155">
        <v>21.4</v>
      </c>
      <c r="AD448" s="155">
        <v>30.1</v>
      </c>
    </row>
    <row r="449" spans="1:30" x14ac:dyDescent="0.25">
      <c r="A449" s="97" t="s">
        <v>2494</v>
      </c>
      <c r="B449" s="154">
        <v>3.8080731150038079E-2</v>
      </c>
      <c r="C449" s="154">
        <v>0.56130997715156128</v>
      </c>
      <c r="D449" s="154">
        <v>0.22975374460522976</v>
      </c>
      <c r="E449" s="154">
        <v>0.17085554709317086</v>
      </c>
      <c r="F449" s="154">
        <v>1</v>
      </c>
      <c r="G449" s="144">
        <v>7878</v>
      </c>
      <c r="H449" s="144"/>
      <c r="I449" s="154">
        <v>3.4000000000000002E-2</v>
      </c>
      <c r="J449" s="154">
        <v>4.2999999999999997E-2</v>
      </c>
      <c r="K449" s="154">
        <v>0.55000000000000004</v>
      </c>
      <c r="L449" s="154">
        <v>0.57199999999999995</v>
      </c>
      <c r="M449" s="154">
        <v>0.221</v>
      </c>
      <c r="N449" s="154">
        <v>0.23899999999999999</v>
      </c>
      <c r="O449" s="154">
        <v>0.16300000000000001</v>
      </c>
      <c r="P449" s="154">
        <v>0.17899999999999999</v>
      </c>
      <c r="R449" s="155" t="s">
        <v>162</v>
      </c>
      <c r="S449" s="155" t="s">
        <v>162</v>
      </c>
      <c r="T449" s="155" t="s">
        <v>162</v>
      </c>
      <c r="U449" s="155" t="s">
        <v>162</v>
      </c>
      <c r="V449" s="155"/>
      <c r="W449" s="155" t="s">
        <v>162</v>
      </c>
      <c r="X449" s="155" t="s">
        <v>162</v>
      </c>
      <c r="Y449" s="155" t="s">
        <v>162</v>
      </c>
      <c r="Z449" s="155" t="s">
        <v>162</v>
      </c>
      <c r="AA449" s="155" t="s">
        <v>162</v>
      </c>
      <c r="AB449" s="155" t="s">
        <v>162</v>
      </c>
      <c r="AC449" s="155" t="s">
        <v>162</v>
      </c>
      <c r="AD449" s="155" t="s">
        <v>162</v>
      </c>
    </row>
    <row r="450" spans="1:30" x14ac:dyDescent="0.25">
      <c r="A450" s="97" t="s">
        <v>2495</v>
      </c>
      <c r="B450" s="154">
        <v>5.9777967549103334E-2</v>
      </c>
      <c r="C450" s="154">
        <v>0.60204953031596931</v>
      </c>
      <c r="D450" s="154">
        <v>0.20836891545687447</v>
      </c>
      <c r="E450" s="154">
        <v>0.12980358667805295</v>
      </c>
      <c r="F450" s="154">
        <v>1</v>
      </c>
      <c r="G450" s="144">
        <v>1171</v>
      </c>
      <c r="H450" s="144"/>
      <c r="I450" s="154">
        <v>4.8000000000000001E-2</v>
      </c>
      <c r="J450" s="154">
        <v>7.4999999999999997E-2</v>
      </c>
      <c r="K450" s="154">
        <v>0.57399999999999995</v>
      </c>
      <c r="L450" s="154">
        <v>0.63</v>
      </c>
      <c r="M450" s="154">
        <v>0.186</v>
      </c>
      <c r="N450" s="154">
        <v>0.23300000000000001</v>
      </c>
      <c r="O450" s="154">
        <v>0.112</v>
      </c>
      <c r="P450" s="154">
        <v>0.15</v>
      </c>
      <c r="R450" s="155">
        <v>4.7</v>
      </c>
      <c r="S450" s="155">
        <v>44.7</v>
      </c>
      <c r="T450" s="155">
        <v>15.4</v>
      </c>
      <c r="U450" s="155">
        <v>10.1</v>
      </c>
      <c r="V450" s="155"/>
      <c r="W450" s="155">
        <v>3.6</v>
      </c>
      <c r="X450" s="155">
        <v>5.8</v>
      </c>
      <c r="Y450" s="155">
        <v>41.4</v>
      </c>
      <c r="Z450" s="155">
        <v>48</v>
      </c>
      <c r="AA450" s="155">
        <v>13.4</v>
      </c>
      <c r="AB450" s="155">
        <v>17.3</v>
      </c>
      <c r="AC450" s="155">
        <v>8.5</v>
      </c>
      <c r="AD450" s="155">
        <v>11.7</v>
      </c>
    </row>
    <row r="451" spans="1:30" x14ac:dyDescent="0.25">
      <c r="A451" s="97" t="s">
        <v>2496</v>
      </c>
      <c r="B451" s="154">
        <v>0.27088036117381492</v>
      </c>
      <c r="C451" s="154">
        <v>0.63355906696764486</v>
      </c>
      <c r="D451" s="154">
        <v>4.1384499623777278E-2</v>
      </c>
      <c r="E451" s="154">
        <v>5.4176072234762979E-2</v>
      </c>
      <c r="F451" s="154">
        <v>1.0000000000000002</v>
      </c>
      <c r="G451" s="144">
        <v>1329</v>
      </c>
      <c r="H451" s="144"/>
      <c r="I451" s="154">
        <v>0.248</v>
      </c>
      <c r="J451" s="154">
        <v>0.29499999999999998</v>
      </c>
      <c r="K451" s="154">
        <v>0.60699999999999998</v>
      </c>
      <c r="L451" s="154">
        <v>0.65900000000000003</v>
      </c>
      <c r="M451" s="154">
        <v>3.2000000000000001E-2</v>
      </c>
      <c r="N451" s="154">
        <v>5.2999999999999999E-2</v>
      </c>
      <c r="O451" s="154">
        <v>4.2999999999999997E-2</v>
      </c>
      <c r="P451" s="154">
        <v>6.8000000000000005E-2</v>
      </c>
      <c r="R451" s="155">
        <v>46.5</v>
      </c>
      <c r="S451" s="155">
        <v>92.2</v>
      </c>
      <c r="T451" s="155">
        <v>6</v>
      </c>
      <c r="U451" s="155">
        <v>8.1999999999999993</v>
      </c>
      <c r="V451" s="155"/>
      <c r="W451" s="155">
        <v>41.7</v>
      </c>
      <c r="X451" s="155">
        <v>51.3</v>
      </c>
      <c r="Y451" s="155">
        <v>86</v>
      </c>
      <c r="Z451" s="155">
        <v>98.4</v>
      </c>
      <c r="AA451" s="155">
        <v>4.4000000000000004</v>
      </c>
      <c r="AB451" s="155">
        <v>7.6</v>
      </c>
      <c r="AC451" s="155">
        <v>6.3</v>
      </c>
      <c r="AD451" s="155">
        <v>10.1</v>
      </c>
    </row>
    <row r="452" spans="1:30" x14ac:dyDescent="0.25">
      <c r="A452" s="97" t="s">
        <v>2497</v>
      </c>
      <c r="B452" s="154" t="s">
        <v>162</v>
      </c>
      <c r="C452" s="154">
        <v>0.56102117061021173</v>
      </c>
      <c r="D452" s="154">
        <v>0.33748443337484435</v>
      </c>
      <c r="E452" s="154">
        <v>0.10149439601494396</v>
      </c>
      <c r="F452" s="154">
        <v>1</v>
      </c>
      <c r="G452" s="144">
        <v>1606</v>
      </c>
      <c r="H452" s="144"/>
      <c r="I452" s="154" t="s">
        <v>162</v>
      </c>
      <c r="J452" s="154" t="s">
        <v>162</v>
      </c>
      <c r="K452" s="154">
        <v>0.53700000000000003</v>
      </c>
      <c r="L452" s="154">
        <v>0.58499999999999996</v>
      </c>
      <c r="M452" s="154">
        <v>0.315</v>
      </c>
      <c r="N452" s="154">
        <v>0.36099999999999999</v>
      </c>
      <c r="O452" s="154">
        <v>8.7999999999999995E-2</v>
      </c>
      <c r="P452" s="154">
        <v>0.11700000000000001</v>
      </c>
      <c r="R452" s="155" t="s">
        <v>162</v>
      </c>
      <c r="S452" s="155">
        <v>59.2</v>
      </c>
      <c r="T452" s="155">
        <v>34.799999999999997</v>
      </c>
      <c r="U452" s="155">
        <v>10.8</v>
      </c>
      <c r="V452" s="155"/>
      <c r="W452" s="155" t="s">
        <v>162</v>
      </c>
      <c r="X452" s="155" t="s">
        <v>162</v>
      </c>
      <c r="Y452" s="155">
        <v>55.3</v>
      </c>
      <c r="Z452" s="155">
        <v>63.1</v>
      </c>
      <c r="AA452" s="155">
        <v>31.9</v>
      </c>
      <c r="AB452" s="155">
        <v>37.799999999999997</v>
      </c>
      <c r="AC452" s="155">
        <v>9.1999999999999993</v>
      </c>
      <c r="AD452" s="155">
        <v>12.5</v>
      </c>
    </row>
    <row r="453" spans="1:30" x14ac:dyDescent="0.25">
      <c r="A453" s="97" t="s">
        <v>2498</v>
      </c>
      <c r="B453" s="154" t="s">
        <v>162</v>
      </c>
      <c r="C453" s="154">
        <v>0.76090909090909087</v>
      </c>
      <c r="D453" s="154">
        <v>8.3636363636363634E-2</v>
      </c>
      <c r="E453" s="154">
        <v>0.15545454545454546</v>
      </c>
      <c r="F453" s="154">
        <v>1</v>
      </c>
      <c r="G453" s="144">
        <v>1100</v>
      </c>
      <c r="H453" s="144"/>
      <c r="I453" s="154" t="s">
        <v>162</v>
      </c>
      <c r="J453" s="154" t="s">
        <v>162</v>
      </c>
      <c r="K453" s="154">
        <v>0.73499999999999999</v>
      </c>
      <c r="L453" s="154">
        <v>0.78500000000000003</v>
      </c>
      <c r="M453" s="154">
        <v>6.9000000000000006E-2</v>
      </c>
      <c r="N453" s="154">
        <v>0.10100000000000001</v>
      </c>
      <c r="O453" s="154">
        <v>0.13500000000000001</v>
      </c>
      <c r="P453" s="154">
        <v>0.17799999999999999</v>
      </c>
      <c r="R453" s="155" t="s">
        <v>162</v>
      </c>
      <c r="S453" s="155">
        <v>123.2</v>
      </c>
      <c r="T453" s="155">
        <v>14.2</v>
      </c>
      <c r="U453" s="155">
        <v>25.5</v>
      </c>
      <c r="V453" s="155"/>
      <c r="W453" s="155" t="s">
        <v>162</v>
      </c>
      <c r="X453" s="155" t="s">
        <v>162</v>
      </c>
      <c r="Y453" s="155">
        <v>114.8</v>
      </c>
      <c r="Z453" s="155">
        <v>131.5</v>
      </c>
      <c r="AA453" s="155">
        <v>11.3</v>
      </c>
      <c r="AB453" s="155">
        <v>17.100000000000001</v>
      </c>
      <c r="AC453" s="155">
        <v>21.7</v>
      </c>
      <c r="AD453" s="155">
        <v>29.4</v>
      </c>
    </row>
    <row r="454" spans="1:30" x14ac:dyDescent="0.25">
      <c r="A454" s="97" t="s">
        <v>2499</v>
      </c>
      <c r="B454" s="154">
        <v>4.6479430379746833E-2</v>
      </c>
      <c r="C454" s="154">
        <v>0.62519778481012656</v>
      </c>
      <c r="D454" s="154">
        <v>0.19936708860759494</v>
      </c>
      <c r="E454" s="154">
        <v>0.12895569620253164</v>
      </c>
      <c r="F454" s="154">
        <v>0.99999999999999989</v>
      </c>
      <c r="G454" s="144">
        <v>10112</v>
      </c>
      <c r="H454" s="144"/>
      <c r="I454" s="154">
        <v>4.2999999999999997E-2</v>
      </c>
      <c r="J454" s="154">
        <v>5.0999999999999997E-2</v>
      </c>
      <c r="K454" s="154">
        <v>0.61599999999999999</v>
      </c>
      <c r="L454" s="154">
        <v>0.63500000000000001</v>
      </c>
      <c r="M454" s="154">
        <v>0.192</v>
      </c>
      <c r="N454" s="154">
        <v>0.20699999999999999</v>
      </c>
      <c r="O454" s="154">
        <v>0.123</v>
      </c>
      <c r="P454" s="154">
        <v>0.13600000000000001</v>
      </c>
      <c r="R454" s="155" t="s">
        <v>162</v>
      </c>
      <c r="S454" s="155" t="s">
        <v>162</v>
      </c>
      <c r="T454" s="155" t="s">
        <v>162</v>
      </c>
      <c r="U454" s="155" t="s">
        <v>162</v>
      </c>
      <c r="V454" s="155"/>
      <c r="W454" s="155" t="s">
        <v>162</v>
      </c>
      <c r="X454" s="155" t="s">
        <v>162</v>
      </c>
      <c r="Y454" s="155" t="s">
        <v>162</v>
      </c>
      <c r="Z454" s="155" t="s">
        <v>162</v>
      </c>
      <c r="AA454" s="155" t="s">
        <v>162</v>
      </c>
      <c r="AB454" s="155" t="s">
        <v>162</v>
      </c>
      <c r="AC454" s="155" t="s">
        <v>162</v>
      </c>
      <c r="AD454" s="155" t="s">
        <v>162</v>
      </c>
    </row>
    <row r="455" spans="1:30" x14ac:dyDescent="0.25">
      <c r="A455" s="97" t="s">
        <v>2500</v>
      </c>
      <c r="B455" s="154">
        <v>7.604166666666666E-2</v>
      </c>
      <c r="C455" s="154">
        <v>0.52187499999999998</v>
      </c>
      <c r="D455" s="154">
        <v>0.203125</v>
      </c>
      <c r="E455" s="154">
        <v>0.19895833333333332</v>
      </c>
      <c r="F455" s="154">
        <v>1</v>
      </c>
      <c r="G455" s="144">
        <v>960</v>
      </c>
      <c r="H455" s="144"/>
      <c r="I455" s="154">
        <v>6.0999999999999999E-2</v>
      </c>
      <c r="J455" s="154">
        <v>9.5000000000000001E-2</v>
      </c>
      <c r="K455" s="154">
        <v>0.49</v>
      </c>
      <c r="L455" s="154">
        <v>0.55300000000000005</v>
      </c>
      <c r="M455" s="154">
        <v>0.17899999999999999</v>
      </c>
      <c r="N455" s="154">
        <v>0.23</v>
      </c>
      <c r="O455" s="154">
        <v>0.17499999999999999</v>
      </c>
      <c r="P455" s="154">
        <v>0.22500000000000001</v>
      </c>
      <c r="R455" s="155">
        <v>5.6</v>
      </c>
      <c r="S455" s="155">
        <v>38.6</v>
      </c>
      <c r="T455" s="155">
        <v>14.9</v>
      </c>
      <c r="U455" s="155">
        <v>14.3</v>
      </c>
      <c r="V455" s="155"/>
      <c r="W455" s="155">
        <v>4.3</v>
      </c>
      <c r="X455" s="155">
        <v>6.9</v>
      </c>
      <c r="Y455" s="155">
        <v>35.200000000000003</v>
      </c>
      <c r="Z455" s="155">
        <v>42</v>
      </c>
      <c r="AA455" s="155">
        <v>12.8</v>
      </c>
      <c r="AB455" s="155">
        <v>17</v>
      </c>
      <c r="AC455" s="155">
        <v>12.3</v>
      </c>
      <c r="AD455" s="155">
        <v>16.399999999999999</v>
      </c>
    </row>
    <row r="456" spans="1:30" x14ac:dyDescent="0.25">
      <c r="A456" s="97" t="s">
        <v>2501</v>
      </c>
      <c r="B456" s="154">
        <v>0.2923728813559322</v>
      </c>
      <c r="C456" s="154">
        <v>0.50593220338983047</v>
      </c>
      <c r="D456" s="154">
        <v>4.2372881355932202E-2</v>
      </c>
      <c r="E456" s="154">
        <v>0.15932203389830507</v>
      </c>
      <c r="F456" s="154">
        <v>1</v>
      </c>
      <c r="G456" s="144">
        <v>1180</v>
      </c>
      <c r="H456" s="144"/>
      <c r="I456" s="154">
        <v>0.26700000000000002</v>
      </c>
      <c r="J456" s="154">
        <v>0.31900000000000001</v>
      </c>
      <c r="K456" s="154">
        <v>0.47699999999999998</v>
      </c>
      <c r="L456" s="154">
        <v>0.53400000000000003</v>
      </c>
      <c r="M456" s="154">
        <v>3.2000000000000001E-2</v>
      </c>
      <c r="N456" s="154">
        <v>5.5E-2</v>
      </c>
      <c r="O456" s="154">
        <v>0.14000000000000001</v>
      </c>
      <c r="P456" s="154">
        <v>0.18099999999999999</v>
      </c>
      <c r="R456" s="155">
        <v>48.5</v>
      </c>
      <c r="S456" s="155">
        <v>78.099999999999994</v>
      </c>
      <c r="T456" s="155">
        <v>6.6</v>
      </c>
      <c r="U456" s="155">
        <v>24.2</v>
      </c>
      <c r="V456" s="155"/>
      <c r="W456" s="155">
        <v>43.4</v>
      </c>
      <c r="X456" s="155">
        <v>53.6</v>
      </c>
      <c r="Y456" s="155">
        <v>71.900000000000006</v>
      </c>
      <c r="Z456" s="155">
        <v>84.4</v>
      </c>
      <c r="AA456" s="155">
        <v>4.7</v>
      </c>
      <c r="AB456" s="155">
        <v>8.4</v>
      </c>
      <c r="AC456" s="155">
        <v>20.8</v>
      </c>
      <c r="AD456" s="155">
        <v>27.7</v>
      </c>
    </row>
    <row r="457" spans="1:30" x14ac:dyDescent="0.25">
      <c r="A457" s="97" t="s">
        <v>2502</v>
      </c>
      <c r="B457" s="154" t="s">
        <v>162</v>
      </c>
      <c r="C457" s="154">
        <v>0.2839506172839506</v>
      </c>
      <c r="D457" s="154">
        <v>0.34567901234567899</v>
      </c>
      <c r="E457" s="154">
        <v>0.37037037037037035</v>
      </c>
      <c r="F457" s="154">
        <v>0.99999999999999989</v>
      </c>
      <c r="G457" s="144">
        <v>810</v>
      </c>
      <c r="H457" s="144"/>
      <c r="I457" s="154" t="s">
        <v>162</v>
      </c>
      <c r="J457" s="154" t="s">
        <v>162</v>
      </c>
      <c r="K457" s="154">
        <v>0.254</v>
      </c>
      <c r="L457" s="154">
        <v>0.316</v>
      </c>
      <c r="M457" s="154">
        <v>0.314</v>
      </c>
      <c r="N457" s="154">
        <v>0.379</v>
      </c>
      <c r="O457" s="154">
        <v>0.33800000000000002</v>
      </c>
      <c r="P457" s="154">
        <v>0.40400000000000003</v>
      </c>
      <c r="R457" s="155" t="s">
        <v>162</v>
      </c>
      <c r="S457" s="155">
        <v>17.899999999999999</v>
      </c>
      <c r="T457" s="155">
        <v>21.8</v>
      </c>
      <c r="U457" s="155">
        <v>23.4</v>
      </c>
      <c r="V457" s="155"/>
      <c r="W457" s="155" t="s">
        <v>162</v>
      </c>
      <c r="X457" s="155" t="s">
        <v>162</v>
      </c>
      <c r="Y457" s="155">
        <v>15.6</v>
      </c>
      <c r="Z457" s="155">
        <v>20.2</v>
      </c>
      <c r="AA457" s="155">
        <v>19.2</v>
      </c>
      <c r="AB457" s="155">
        <v>24.4</v>
      </c>
      <c r="AC457" s="155">
        <v>20.7</v>
      </c>
      <c r="AD457" s="155">
        <v>26</v>
      </c>
    </row>
    <row r="458" spans="1:30" x14ac:dyDescent="0.25">
      <c r="A458" s="97" t="s">
        <v>2503</v>
      </c>
      <c r="B458" s="154" t="s">
        <v>162</v>
      </c>
      <c r="C458" s="154">
        <v>0.68085106382978722</v>
      </c>
      <c r="D458" s="154">
        <v>6.3829787234042548E-2</v>
      </c>
      <c r="E458" s="154">
        <v>0.25531914893617019</v>
      </c>
      <c r="F458" s="154">
        <v>1</v>
      </c>
      <c r="G458" s="144">
        <v>987</v>
      </c>
      <c r="H458" s="144"/>
      <c r="I458" s="154" t="s">
        <v>162</v>
      </c>
      <c r="J458" s="154" t="s">
        <v>162</v>
      </c>
      <c r="K458" s="154">
        <v>0.65100000000000002</v>
      </c>
      <c r="L458" s="154">
        <v>0.70899999999999996</v>
      </c>
      <c r="M458" s="154">
        <v>0.05</v>
      </c>
      <c r="N458" s="154">
        <v>8.1000000000000003E-2</v>
      </c>
      <c r="O458" s="154">
        <v>0.22900000000000001</v>
      </c>
      <c r="P458" s="154">
        <v>0.28299999999999997</v>
      </c>
      <c r="R458" s="155" t="s">
        <v>162</v>
      </c>
      <c r="S458" s="155">
        <v>113.8</v>
      </c>
      <c r="T458" s="155">
        <v>12.3</v>
      </c>
      <c r="U458" s="155">
        <v>41.5</v>
      </c>
      <c r="V458" s="155"/>
      <c r="W458" s="155" t="s">
        <v>162</v>
      </c>
      <c r="X458" s="155" t="s">
        <v>162</v>
      </c>
      <c r="Y458" s="155">
        <v>105.2</v>
      </c>
      <c r="Z458" s="155">
        <v>122.4</v>
      </c>
      <c r="AA458" s="155">
        <v>9.3000000000000007</v>
      </c>
      <c r="AB458" s="155">
        <v>15.4</v>
      </c>
      <c r="AC458" s="155">
        <v>36.4</v>
      </c>
      <c r="AD458" s="155">
        <v>46.6</v>
      </c>
    </row>
    <row r="459" spans="1:30" x14ac:dyDescent="0.25">
      <c r="A459" s="97" t="s">
        <v>2504</v>
      </c>
      <c r="B459" s="154">
        <v>5.7119978646736957E-2</v>
      </c>
      <c r="C459" s="154">
        <v>0.50407046576805015</v>
      </c>
      <c r="D459" s="154">
        <v>0.19858534632323502</v>
      </c>
      <c r="E459" s="154">
        <v>0.24022420926197785</v>
      </c>
      <c r="F459" s="154">
        <v>0.99999999999999989</v>
      </c>
      <c r="G459" s="144">
        <v>7493</v>
      </c>
      <c r="H459" s="144"/>
      <c r="I459" s="154">
        <v>5.1999999999999998E-2</v>
      </c>
      <c r="J459" s="154">
        <v>6.3E-2</v>
      </c>
      <c r="K459" s="154">
        <v>0.49299999999999999</v>
      </c>
      <c r="L459" s="154">
        <v>0.51500000000000001</v>
      </c>
      <c r="M459" s="154">
        <v>0.19</v>
      </c>
      <c r="N459" s="154">
        <v>0.20799999999999999</v>
      </c>
      <c r="O459" s="154">
        <v>0.23100000000000001</v>
      </c>
      <c r="P459" s="154">
        <v>0.25</v>
      </c>
      <c r="R459" s="155" t="s">
        <v>162</v>
      </c>
      <c r="S459" s="155" t="s">
        <v>162</v>
      </c>
      <c r="T459" s="155" t="s">
        <v>162</v>
      </c>
      <c r="U459" s="155" t="s">
        <v>162</v>
      </c>
      <c r="V459" s="155"/>
      <c r="W459" s="155" t="s">
        <v>162</v>
      </c>
      <c r="X459" s="155" t="s">
        <v>162</v>
      </c>
      <c r="Y459" s="155" t="s">
        <v>162</v>
      </c>
      <c r="Z459" s="155" t="s">
        <v>162</v>
      </c>
      <c r="AA459" s="155" t="s">
        <v>162</v>
      </c>
      <c r="AB459" s="155" t="s">
        <v>162</v>
      </c>
      <c r="AC459" s="155" t="s">
        <v>162</v>
      </c>
      <c r="AD459" s="155" t="s">
        <v>162</v>
      </c>
    </row>
    <row r="460" spans="1:30" x14ac:dyDescent="0.25">
      <c r="A460" s="97" t="s">
        <v>2505</v>
      </c>
      <c r="B460" s="154">
        <v>7.1755725190839698E-2</v>
      </c>
      <c r="C460" s="154">
        <v>0.55419847328244276</v>
      </c>
      <c r="D460" s="154">
        <v>0.24885496183206107</v>
      </c>
      <c r="E460" s="154">
        <v>0.1251908396946565</v>
      </c>
      <c r="F460" s="154">
        <v>1</v>
      </c>
      <c r="G460" s="144">
        <v>655</v>
      </c>
      <c r="H460" s="144"/>
      <c r="I460" s="154">
        <v>5.3999999999999999E-2</v>
      </c>
      <c r="J460" s="154">
        <v>9.4E-2</v>
      </c>
      <c r="K460" s="154">
        <v>0.51600000000000001</v>
      </c>
      <c r="L460" s="154">
        <v>0.59199999999999997</v>
      </c>
      <c r="M460" s="154">
        <v>0.217</v>
      </c>
      <c r="N460" s="154">
        <v>0.28299999999999997</v>
      </c>
      <c r="O460" s="154">
        <v>0.10199999999999999</v>
      </c>
      <c r="P460" s="154">
        <v>0.153</v>
      </c>
      <c r="R460" s="155">
        <v>5.3</v>
      </c>
      <c r="S460" s="155">
        <v>44.9</v>
      </c>
      <c r="T460" s="155">
        <v>20.7</v>
      </c>
      <c r="U460" s="155">
        <v>10.1</v>
      </c>
      <c r="V460" s="155"/>
      <c r="W460" s="155">
        <v>3.8</v>
      </c>
      <c r="X460" s="155">
        <v>6.9</v>
      </c>
      <c r="Y460" s="155">
        <v>40.299999999999997</v>
      </c>
      <c r="Z460" s="155">
        <v>49.6</v>
      </c>
      <c r="AA460" s="155">
        <v>17.5</v>
      </c>
      <c r="AB460" s="155">
        <v>23.8</v>
      </c>
      <c r="AC460" s="155">
        <v>7.9</v>
      </c>
      <c r="AD460" s="155">
        <v>12.3</v>
      </c>
    </row>
    <row r="461" spans="1:30" x14ac:dyDescent="0.25">
      <c r="A461" s="97" t="s">
        <v>2506</v>
      </c>
      <c r="B461" s="154">
        <v>0.2815405046480744</v>
      </c>
      <c r="C461" s="154">
        <v>0.61752988047808766</v>
      </c>
      <c r="D461" s="154">
        <v>4.3824701195219126E-2</v>
      </c>
      <c r="E461" s="154">
        <v>5.7104913678618856E-2</v>
      </c>
      <c r="F461" s="154">
        <v>1</v>
      </c>
      <c r="G461" s="144">
        <v>753</v>
      </c>
      <c r="H461" s="144"/>
      <c r="I461" s="154">
        <v>0.251</v>
      </c>
      <c r="J461" s="154">
        <v>0.315</v>
      </c>
      <c r="K461" s="154">
        <v>0.58199999999999996</v>
      </c>
      <c r="L461" s="154">
        <v>0.65200000000000002</v>
      </c>
      <c r="M461" s="154">
        <v>3.1E-2</v>
      </c>
      <c r="N461" s="154">
        <v>6.0999999999999999E-2</v>
      </c>
      <c r="O461" s="154">
        <v>4.2999999999999997E-2</v>
      </c>
      <c r="P461" s="154">
        <v>7.5999999999999998E-2</v>
      </c>
      <c r="R461" s="155">
        <v>43.7</v>
      </c>
      <c r="S461" s="155">
        <v>100.1</v>
      </c>
      <c r="T461" s="155">
        <v>7.6</v>
      </c>
      <c r="U461" s="155">
        <v>9</v>
      </c>
      <c r="V461" s="155"/>
      <c r="W461" s="155">
        <v>37.9</v>
      </c>
      <c r="X461" s="155">
        <v>49.6</v>
      </c>
      <c r="Y461" s="155">
        <v>91</v>
      </c>
      <c r="Z461" s="155">
        <v>109.2</v>
      </c>
      <c r="AA461" s="155">
        <v>5</v>
      </c>
      <c r="AB461" s="155">
        <v>10.199999999999999</v>
      </c>
      <c r="AC461" s="155">
        <v>6.3</v>
      </c>
      <c r="AD461" s="155">
        <v>11.7</v>
      </c>
    </row>
    <row r="462" spans="1:30" x14ac:dyDescent="0.25">
      <c r="A462" s="97" t="s">
        <v>2507</v>
      </c>
      <c r="B462" s="154" t="s">
        <v>162</v>
      </c>
      <c r="C462" s="154">
        <v>0.48176795580110499</v>
      </c>
      <c r="D462" s="154">
        <v>0.35911602209944754</v>
      </c>
      <c r="E462" s="154">
        <v>0.1591160220994475</v>
      </c>
      <c r="F462" s="154">
        <v>1</v>
      </c>
      <c r="G462" s="144">
        <v>905</v>
      </c>
      <c r="H462" s="144"/>
      <c r="I462" s="154" t="s">
        <v>162</v>
      </c>
      <c r="J462" s="154" t="s">
        <v>162</v>
      </c>
      <c r="K462" s="154">
        <v>0.44900000000000001</v>
      </c>
      <c r="L462" s="154">
        <v>0.51400000000000001</v>
      </c>
      <c r="M462" s="154">
        <v>0.32900000000000001</v>
      </c>
      <c r="N462" s="154">
        <v>0.39100000000000001</v>
      </c>
      <c r="O462" s="154">
        <v>0.13700000000000001</v>
      </c>
      <c r="P462" s="154">
        <v>0.184</v>
      </c>
      <c r="R462" s="155" t="s">
        <v>162</v>
      </c>
      <c r="S462" s="155">
        <v>53.8</v>
      </c>
      <c r="T462" s="155">
        <v>41.7</v>
      </c>
      <c r="U462" s="155">
        <v>17.899999999999999</v>
      </c>
      <c r="V462" s="155"/>
      <c r="W462" s="155" t="s">
        <v>162</v>
      </c>
      <c r="X462" s="155" t="s">
        <v>162</v>
      </c>
      <c r="Y462" s="155">
        <v>48.8</v>
      </c>
      <c r="Z462" s="155">
        <v>58.9</v>
      </c>
      <c r="AA462" s="155">
        <v>37.200000000000003</v>
      </c>
      <c r="AB462" s="155">
        <v>46.2</v>
      </c>
      <c r="AC462" s="155">
        <v>15</v>
      </c>
      <c r="AD462" s="155">
        <v>20.8</v>
      </c>
    </row>
    <row r="463" spans="1:30" x14ac:dyDescent="0.25">
      <c r="A463" s="97" t="s">
        <v>2508</v>
      </c>
      <c r="B463" s="154" t="s">
        <v>162</v>
      </c>
      <c r="C463" s="154">
        <v>0.68235294117647061</v>
      </c>
      <c r="D463" s="154">
        <v>9.6078431372549025E-2</v>
      </c>
      <c r="E463" s="154">
        <v>0.22156862745098038</v>
      </c>
      <c r="F463" s="154">
        <v>1</v>
      </c>
      <c r="G463" s="144">
        <v>510</v>
      </c>
      <c r="H463" s="144"/>
      <c r="I463" s="154" t="s">
        <v>162</v>
      </c>
      <c r="J463" s="154" t="s">
        <v>162</v>
      </c>
      <c r="K463" s="154">
        <v>0.64100000000000001</v>
      </c>
      <c r="L463" s="154">
        <v>0.72099999999999997</v>
      </c>
      <c r="M463" s="154">
        <v>7.2999999999999995E-2</v>
      </c>
      <c r="N463" s="154">
        <v>0.125</v>
      </c>
      <c r="O463" s="154">
        <v>0.188</v>
      </c>
      <c r="P463" s="154">
        <v>0.26</v>
      </c>
      <c r="R463" s="155" t="s">
        <v>162</v>
      </c>
      <c r="S463" s="155">
        <v>94.7</v>
      </c>
      <c r="T463" s="155">
        <v>18</v>
      </c>
      <c r="U463" s="155">
        <v>30</v>
      </c>
      <c r="V463" s="155"/>
      <c r="W463" s="155" t="s">
        <v>162</v>
      </c>
      <c r="X463" s="155" t="s">
        <v>162</v>
      </c>
      <c r="Y463" s="155">
        <v>84.8</v>
      </c>
      <c r="Z463" s="155">
        <v>104.7</v>
      </c>
      <c r="AA463" s="155">
        <v>13</v>
      </c>
      <c r="AB463" s="155">
        <v>23.1</v>
      </c>
      <c r="AC463" s="155">
        <v>24.5</v>
      </c>
      <c r="AD463" s="155">
        <v>35.6</v>
      </c>
    </row>
    <row r="464" spans="1:30" x14ac:dyDescent="0.25">
      <c r="A464" s="97" t="s">
        <v>2509</v>
      </c>
      <c r="B464" s="154">
        <v>5.4652042360060514E-2</v>
      </c>
      <c r="C464" s="154">
        <v>0.54198184568835095</v>
      </c>
      <c r="D464" s="154">
        <v>0.22844175491679275</v>
      </c>
      <c r="E464" s="154">
        <v>0.17492435703479575</v>
      </c>
      <c r="F464" s="154">
        <v>1</v>
      </c>
      <c r="G464" s="144">
        <v>5288</v>
      </c>
      <c r="H464" s="144"/>
      <c r="I464" s="154">
        <v>4.9000000000000002E-2</v>
      </c>
      <c r="J464" s="154">
        <v>6.0999999999999999E-2</v>
      </c>
      <c r="K464" s="154">
        <v>0.52900000000000003</v>
      </c>
      <c r="L464" s="154">
        <v>0.55500000000000005</v>
      </c>
      <c r="M464" s="154">
        <v>0.217</v>
      </c>
      <c r="N464" s="154">
        <v>0.24</v>
      </c>
      <c r="O464" s="154">
        <v>0.16500000000000001</v>
      </c>
      <c r="P464" s="154">
        <v>0.185</v>
      </c>
      <c r="R464" s="155" t="s">
        <v>162</v>
      </c>
      <c r="S464" s="155" t="s">
        <v>162</v>
      </c>
      <c r="T464" s="155" t="s">
        <v>162</v>
      </c>
      <c r="U464" s="155" t="s">
        <v>162</v>
      </c>
      <c r="V464" s="155"/>
      <c r="W464" s="155" t="s">
        <v>162</v>
      </c>
      <c r="X464" s="155" t="s">
        <v>162</v>
      </c>
      <c r="Y464" s="155" t="s">
        <v>162</v>
      </c>
      <c r="Z464" s="155" t="s">
        <v>162</v>
      </c>
      <c r="AA464" s="155" t="s">
        <v>162</v>
      </c>
      <c r="AB464" s="155" t="s">
        <v>162</v>
      </c>
      <c r="AC464" s="155" t="s">
        <v>162</v>
      </c>
      <c r="AD464" s="155" t="s">
        <v>162</v>
      </c>
    </row>
    <row r="465" spans="1:30" x14ac:dyDescent="0.25">
      <c r="A465" s="97" t="s">
        <v>2510</v>
      </c>
      <c r="B465" s="154">
        <v>4.1884816753926704E-2</v>
      </c>
      <c r="C465" s="154">
        <v>0.55078534031413617</v>
      </c>
      <c r="D465" s="154">
        <v>0.24816753926701571</v>
      </c>
      <c r="E465" s="154">
        <v>0.15916230366492146</v>
      </c>
      <c r="F465" s="154">
        <v>1</v>
      </c>
      <c r="G465" s="144">
        <v>955</v>
      </c>
      <c r="H465" s="144"/>
      <c r="I465" s="154">
        <v>3.1E-2</v>
      </c>
      <c r="J465" s="154">
        <v>5.7000000000000002E-2</v>
      </c>
      <c r="K465" s="154">
        <v>0.51900000000000002</v>
      </c>
      <c r="L465" s="154">
        <v>0.58199999999999996</v>
      </c>
      <c r="M465" s="154">
        <v>0.222</v>
      </c>
      <c r="N465" s="154">
        <v>0.27700000000000002</v>
      </c>
      <c r="O465" s="154">
        <v>0.13700000000000001</v>
      </c>
      <c r="P465" s="154">
        <v>0.184</v>
      </c>
      <c r="R465" s="155">
        <v>3.1</v>
      </c>
      <c r="S465" s="155">
        <v>41.4</v>
      </c>
      <c r="T465" s="155">
        <v>18.8</v>
      </c>
      <c r="U465" s="155">
        <v>11.8</v>
      </c>
      <c r="V465" s="155"/>
      <c r="W465" s="155">
        <v>2.1</v>
      </c>
      <c r="X465" s="155">
        <v>4</v>
      </c>
      <c r="Y465" s="155">
        <v>37.9</v>
      </c>
      <c r="Z465" s="155">
        <v>45</v>
      </c>
      <c r="AA465" s="155">
        <v>16.399999999999999</v>
      </c>
      <c r="AB465" s="155">
        <v>21.2</v>
      </c>
      <c r="AC465" s="155">
        <v>9.9</v>
      </c>
      <c r="AD465" s="155">
        <v>13.7</v>
      </c>
    </row>
    <row r="466" spans="1:30" x14ac:dyDescent="0.25">
      <c r="A466" s="97" t="s">
        <v>2511</v>
      </c>
      <c r="B466" s="154">
        <v>0.29262490087232357</v>
      </c>
      <c r="C466" s="154">
        <v>0.59159397303727201</v>
      </c>
      <c r="D466" s="154">
        <v>4.4409199048374308E-2</v>
      </c>
      <c r="E466" s="154">
        <v>7.1371927042030131E-2</v>
      </c>
      <c r="F466" s="154">
        <v>0.99999999999999989</v>
      </c>
      <c r="G466" s="144">
        <v>1261</v>
      </c>
      <c r="H466" s="144"/>
      <c r="I466" s="154">
        <v>0.26800000000000002</v>
      </c>
      <c r="J466" s="154">
        <v>0.318</v>
      </c>
      <c r="K466" s="154">
        <v>0.56399999999999995</v>
      </c>
      <c r="L466" s="154">
        <v>0.61799999999999999</v>
      </c>
      <c r="M466" s="154">
        <v>3.4000000000000002E-2</v>
      </c>
      <c r="N466" s="154">
        <v>5.7000000000000002E-2</v>
      </c>
      <c r="O466" s="154">
        <v>5.8000000000000003E-2</v>
      </c>
      <c r="P466" s="154">
        <v>8.6999999999999994E-2</v>
      </c>
      <c r="R466" s="155">
        <v>53.2</v>
      </c>
      <c r="S466" s="155">
        <v>99.7</v>
      </c>
      <c r="T466" s="155">
        <v>7.7</v>
      </c>
      <c r="U466" s="155">
        <v>11.9</v>
      </c>
      <c r="V466" s="155"/>
      <c r="W466" s="155">
        <v>47.8</v>
      </c>
      <c r="X466" s="155">
        <v>58.6</v>
      </c>
      <c r="Y466" s="155">
        <v>92.5</v>
      </c>
      <c r="Z466" s="155">
        <v>106.8</v>
      </c>
      <c r="AA466" s="155">
        <v>5.7</v>
      </c>
      <c r="AB466" s="155">
        <v>9.8000000000000007</v>
      </c>
      <c r="AC466" s="155">
        <v>9.4</v>
      </c>
      <c r="AD466" s="155">
        <v>14.3</v>
      </c>
    </row>
    <row r="467" spans="1:30" x14ac:dyDescent="0.25">
      <c r="A467" s="97" t="s">
        <v>2512</v>
      </c>
      <c r="B467" s="154" t="s">
        <v>162</v>
      </c>
      <c r="C467" s="154">
        <v>0.48726114649681529</v>
      </c>
      <c r="D467" s="154">
        <v>0.37048832271762205</v>
      </c>
      <c r="E467" s="154">
        <v>0.14225053078556263</v>
      </c>
      <c r="F467" s="154">
        <v>1</v>
      </c>
      <c r="G467" s="144">
        <v>942</v>
      </c>
      <c r="H467" s="144"/>
      <c r="I467" s="154" t="s">
        <v>162</v>
      </c>
      <c r="J467" s="154" t="s">
        <v>162</v>
      </c>
      <c r="K467" s="154">
        <v>0.45500000000000002</v>
      </c>
      <c r="L467" s="154">
        <v>0.51900000000000002</v>
      </c>
      <c r="M467" s="154">
        <v>0.34</v>
      </c>
      <c r="N467" s="154">
        <v>0.40200000000000002</v>
      </c>
      <c r="O467" s="154">
        <v>0.121</v>
      </c>
      <c r="P467" s="154">
        <v>0.16600000000000001</v>
      </c>
      <c r="R467" s="155" t="s">
        <v>162</v>
      </c>
      <c r="S467" s="155">
        <v>36</v>
      </c>
      <c r="T467" s="155">
        <v>27.8</v>
      </c>
      <c r="U467" s="155">
        <v>10.4</v>
      </c>
      <c r="V467" s="155"/>
      <c r="W467" s="155" t="s">
        <v>162</v>
      </c>
      <c r="X467" s="155" t="s">
        <v>162</v>
      </c>
      <c r="Y467" s="155">
        <v>32.700000000000003</v>
      </c>
      <c r="Z467" s="155">
        <v>39.299999999999997</v>
      </c>
      <c r="AA467" s="155">
        <v>24.8</v>
      </c>
      <c r="AB467" s="155">
        <v>30.7</v>
      </c>
      <c r="AC467" s="155">
        <v>8.6</v>
      </c>
      <c r="AD467" s="155">
        <v>12.1</v>
      </c>
    </row>
    <row r="468" spans="1:30" x14ac:dyDescent="0.25">
      <c r="A468" s="97" t="s">
        <v>2513</v>
      </c>
      <c r="B468" s="154" t="s">
        <v>162</v>
      </c>
      <c r="C468" s="154">
        <v>0.76171875</v>
      </c>
      <c r="D468" s="154">
        <v>0.103515625</v>
      </c>
      <c r="E468" s="154">
        <v>0.134765625</v>
      </c>
      <c r="F468" s="154">
        <v>1</v>
      </c>
      <c r="G468" s="144">
        <v>1024</v>
      </c>
      <c r="H468" s="144"/>
      <c r="I468" s="154" t="s">
        <v>162</v>
      </c>
      <c r="J468" s="154" t="s">
        <v>162</v>
      </c>
      <c r="K468" s="154">
        <v>0.73499999999999999</v>
      </c>
      <c r="L468" s="154">
        <v>0.78700000000000003</v>
      </c>
      <c r="M468" s="154">
        <v>8.5999999999999993E-2</v>
      </c>
      <c r="N468" s="154">
        <v>0.124</v>
      </c>
      <c r="O468" s="154">
        <v>0.115</v>
      </c>
      <c r="P468" s="154">
        <v>0.157</v>
      </c>
      <c r="R468" s="155" t="s">
        <v>162</v>
      </c>
      <c r="S468" s="155">
        <v>137.6</v>
      </c>
      <c r="T468" s="155">
        <v>20.8</v>
      </c>
      <c r="U468" s="155">
        <v>24.4</v>
      </c>
      <c r="V468" s="155"/>
      <c r="W468" s="155" t="s">
        <v>162</v>
      </c>
      <c r="X468" s="155" t="s">
        <v>162</v>
      </c>
      <c r="Y468" s="155">
        <v>127.9</v>
      </c>
      <c r="Z468" s="155">
        <v>147.19999999999999</v>
      </c>
      <c r="AA468" s="155">
        <v>16.8</v>
      </c>
      <c r="AB468" s="155">
        <v>24.7</v>
      </c>
      <c r="AC468" s="155">
        <v>20.3</v>
      </c>
      <c r="AD468" s="155">
        <v>28.5</v>
      </c>
    </row>
    <row r="469" spans="1:30" x14ac:dyDescent="0.25">
      <c r="A469" s="97" t="s">
        <v>2514</v>
      </c>
      <c r="B469" s="154">
        <v>5.5111111111111111E-2</v>
      </c>
      <c r="C469" s="154">
        <v>0.57587301587301587</v>
      </c>
      <c r="D469" s="154">
        <v>0.20914285714285713</v>
      </c>
      <c r="E469" s="154">
        <v>0.15987301587301586</v>
      </c>
      <c r="F469" s="154">
        <v>0.99999999999999989</v>
      </c>
      <c r="G469" s="144">
        <v>7875</v>
      </c>
      <c r="H469" s="144"/>
      <c r="I469" s="154">
        <v>0.05</v>
      </c>
      <c r="J469" s="154">
        <v>0.06</v>
      </c>
      <c r="K469" s="154">
        <v>0.56499999999999995</v>
      </c>
      <c r="L469" s="154">
        <v>0.58699999999999997</v>
      </c>
      <c r="M469" s="154">
        <v>0.2</v>
      </c>
      <c r="N469" s="154">
        <v>0.218</v>
      </c>
      <c r="O469" s="154">
        <v>0.152</v>
      </c>
      <c r="P469" s="154">
        <v>0.16800000000000001</v>
      </c>
      <c r="R469" s="155" t="s">
        <v>162</v>
      </c>
      <c r="S469" s="155" t="s">
        <v>162</v>
      </c>
      <c r="T469" s="155" t="s">
        <v>162</v>
      </c>
      <c r="U469" s="155" t="s">
        <v>162</v>
      </c>
      <c r="V469" s="155"/>
      <c r="W469" s="155" t="s">
        <v>162</v>
      </c>
      <c r="X469" s="155" t="s">
        <v>162</v>
      </c>
      <c r="Y469" s="155" t="s">
        <v>162</v>
      </c>
      <c r="Z469" s="155" t="s">
        <v>162</v>
      </c>
      <c r="AA469" s="155" t="s">
        <v>162</v>
      </c>
      <c r="AB469" s="155" t="s">
        <v>162</v>
      </c>
      <c r="AC469" s="155" t="s">
        <v>162</v>
      </c>
      <c r="AD469" s="155" t="s">
        <v>162</v>
      </c>
    </row>
    <row r="470" spans="1:30" x14ac:dyDescent="0.25">
      <c r="A470" s="97" t="s">
        <v>2515</v>
      </c>
      <c r="B470" s="154">
        <v>5.9393939393939395E-2</v>
      </c>
      <c r="C470" s="154">
        <v>0.47515151515151516</v>
      </c>
      <c r="D470" s="154">
        <v>0.28242424242424241</v>
      </c>
      <c r="E470" s="154">
        <v>0.18303030303030304</v>
      </c>
      <c r="F470" s="154">
        <v>1</v>
      </c>
      <c r="G470" s="144">
        <v>825</v>
      </c>
      <c r="H470" s="144"/>
      <c r="I470" s="154">
        <v>4.4999999999999998E-2</v>
      </c>
      <c r="J470" s="154">
        <v>7.8E-2</v>
      </c>
      <c r="K470" s="154">
        <v>0.441</v>
      </c>
      <c r="L470" s="154">
        <v>0.50900000000000001</v>
      </c>
      <c r="M470" s="154">
        <v>0.253</v>
      </c>
      <c r="N470" s="154">
        <v>0.314</v>
      </c>
      <c r="O470" s="154">
        <v>0.158</v>
      </c>
      <c r="P470" s="154">
        <v>0.21099999999999999</v>
      </c>
      <c r="R470" s="155">
        <v>4.2</v>
      </c>
      <c r="S470" s="155">
        <v>32.200000000000003</v>
      </c>
      <c r="T470" s="155">
        <v>19.899999999999999</v>
      </c>
      <c r="U470" s="155">
        <v>12.4</v>
      </c>
      <c r="V470" s="155"/>
      <c r="W470" s="155">
        <v>3</v>
      </c>
      <c r="X470" s="155">
        <v>5.4</v>
      </c>
      <c r="Y470" s="155">
        <v>29</v>
      </c>
      <c r="Z470" s="155">
        <v>35.4</v>
      </c>
      <c r="AA470" s="155">
        <v>17.399999999999999</v>
      </c>
      <c r="AB470" s="155">
        <v>22.5</v>
      </c>
      <c r="AC470" s="155">
        <v>10.4</v>
      </c>
      <c r="AD470" s="155">
        <v>14.4</v>
      </c>
    </row>
    <row r="471" spans="1:30" x14ac:dyDescent="0.25">
      <c r="A471" s="97" t="s">
        <v>2516</v>
      </c>
      <c r="B471" s="154">
        <v>0.28478437754271768</v>
      </c>
      <c r="C471" s="154">
        <v>0.5760781122864117</v>
      </c>
      <c r="D471" s="154">
        <v>4.8820179007323029E-2</v>
      </c>
      <c r="E471" s="154">
        <v>9.0317331163547593E-2</v>
      </c>
      <c r="F471" s="154">
        <v>1</v>
      </c>
      <c r="G471" s="144">
        <v>1229</v>
      </c>
      <c r="H471" s="144"/>
      <c r="I471" s="154">
        <v>0.26</v>
      </c>
      <c r="J471" s="154">
        <v>0.311</v>
      </c>
      <c r="K471" s="154">
        <v>0.54800000000000004</v>
      </c>
      <c r="L471" s="154">
        <v>0.60299999999999998</v>
      </c>
      <c r="M471" s="154">
        <v>3.7999999999999999E-2</v>
      </c>
      <c r="N471" s="154">
        <v>6.2E-2</v>
      </c>
      <c r="O471" s="154">
        <v>7.5999999999999998E-2</v>
      </c>
      <c r="P471" s="154">
        <v>0.108</v>
      </c>
      <c r="R471" s="155">
        <v>49.9</v>
      </c>
      <c r="S471" s="155">
        <v>95.3</v>
      </c>
      <c r="T471" s="155">
        <v>8.9</v>
      </c>
      <c r="U471" s="155">
        <v>14.6</v>
      </c>
      <c r="V471" s="155"/>
      <c r="W471" s="155">
        <v>44.7</v>
      </c>
      <c r="X471" s="155">
        <v>55.1</v>
      </c>
      <c r="Y471" s="155">
        <v>88.2</v>
      </c>
      <c r="Z471" s="155">
        <v>102.3</v>
      </c>
      <c r="AA471" s="155">
        <v>6.7</v>
      </c>
      <c r="AB471" s="155">
        <v>11.2</v>
      </c>
      <c r="AC471" s="155">
        <v>11.8</v>
      </c>
      <c r="AD471" s="155">
        <v>17.3</v>
      </c>
    </row>
    <row r="472" spans="1:30" x14ac:dyDescent="0.25">
      <c r="A472" s="97" t="s">
        <v>2517</v>
      </c>
      <c r="B472" s="154" t="s">
        <v>162</v>
      </c>
      <c r="C472" s="154">
        <v>0.3013392857142857</v>
      </c>
      <c r="D472" s="154">
        <v>0.4017857142857143</v>
      </c>
      <c r="E472" s="154">
        <v>0.296875</v>
      </c>
      <c r="F472" s="154">
        <v>1</v>
      </c>
      <c r="G472" s="144">
        <v>896</v>
      </c>
      <c r="H472" s="144"/>
      <c r="I472" s="154" t="s">
        <v>162</v>
      </c>
      <c r="J472" s="154" t="s">
        <v>162</v>
      </c>
      <c r="K472" s="154">
        <v>0.27200000000000002</v>
      </c>
      <c r="L472" s="154">
        <v>0.33200000000000002</v>
      </c>
      <c r="M472" s="154">
        <v>0.37</v>
      </c>
      <c r="N472" s="154">
        <v>0.434</v>
      </c>
      <c r="O472" s="154">
        <v>0.26800000000000002</v>
      </c>
      <c r="P472" s="154">
        <v>0.32800000000000001</v>
      </c>
      <c r="R472" s="155" t="s">
        <v>162</v>
      </c>
      <c r="S472" s="155">
        <v>22.9</v>
      </c>
      <c r="T472" s="155">
        <v>31.5</v>
      </c>
      <c r="U472" s="155">
        <v>22.5</v>
      </c>
      <c r="V472" s="155"/>
      <c r="W472" s="155" t="s">
        <v>162</v>
      </c>
      <c r="X472" s="155" t="s">
        <v>162</v>
      </c>
      <c r="Y472" s="155">
        <v>20.2</v>
      </c>
      <c r="Z472" s="155">
        <v>25.6</v>
      </c>
      <c r="AA472" s="155">
        <v>28.2</v>
      </c>
      <c r="AB472" s="155">
        <v>34.700000000000003</v>
      </c>
      <c r="AC472" s="155">
        <v>19.8</v>
      </c>
      <c r="AD472" s="155">
        <v>25.2</v>
      </c>
    </row>
    <row r="473" spans="1:30" x14ac:dyDescent="0.25">
      <c r="A473" s="97" t="s">
        <v>2518</v>
      </c>
      <c r="B473" s="154" t="s">
        <v>162</v>
      </c>
      <c r="C473" s="154">
        <v>0.70522388059701491</v>
      </c>
      <c r="D473" s="154">
        <v>0.10945273631840796</v>
      </c>
      <c r="E473" s="154">
        <v>0.1853233830845771</v>
      </c>
      <c r="F473" s="154">
        <v>1</v>
      </c>
      <c r="G473" s="144">
        <v>804</v>
      </c>
      <c r="H473" s="144"/>
      <c r="I473" s="154" t="s">
        <v>162</v>
      </c>
      <c r="J473" s="154" t="s">
        <v>162</v>
      </c>
      <c r="K473" s="154">
        <v>0.67300000000000004</v>
      </c>
      <c r="L473" s="154">
        <v>0.73599999999999999</v>
      </c>
      <c r="M473" s="154">
        <v>0.09</v>
      </c>
      <c r="N473" s="154">
        <v>0.13300000000000001</v>
      </c>
      <c r="O473" s="154">
        <v>0.16</v>
      </c>
      <c r="P473" s="154">
        <v>0.214</v>
      </c>
      <c r="R473" s="155" t="s">
        <v>162</v>
      </c>
      <c r="S473" s="155">
        <v>105.6</v>
      </c>
      <c r="T473" s="155">
        <v>21.6</v>
      </c>
      <c r="U473" s="155">
        <v>27.9</v>
      </c>
      <c r="V473" s="155"/>
      <c r="W473" s="155" t="s">
        <v>162</v>
      </c>
      <c r="X473" s="155" t="s">
        <v>162</v>
      </c>
      <c r="Y473" s="155">
        <v>96.9</v>
      </c>
      <c r="Z473" s="155">
        <v>114.3</v>
      </c>
      <c r="AA473" s="155">
        <v>17.100000000000001</v>
      </c>
      <c r="AB473" s="155">
        <v>26.1</v>
      </c>
      <c r="AC473" s="155">
        <v>23.4</v>
      </c>
      <c r="AD473" s="155">
        <v>32.299999999999997</v>
      </c>
    </row>
    <row r="474" spans="1:30" x14ac:dyDescent="0.25">
      <c r="A474" s="97" t="s">
        <v>2519</v>
      </c>
      <c r="B474" s="154">
        <v>5.7832357561045267E-2</v>
      </c>
      <c r="C474" s="154">
        <v>0.48693417106954162</v>
      </c>
      <c r="D474" s="154">
        <v>0.22576038840496929</v>
      </c>
      <c r="E474" s="154">
        <v>0.2294730829644438</v>
      </c>
      <c r="F474" s="154">
        <v>1</v>
      </c>
      <c r="G474" s="144">
        <v>7003</v>
      </c>
      <c r="H474" s="144"/>
      <c r="I474" s="154">
        <v>5.2999999999999999E-2</v>
      </c>
      <c r="J474" s="154">
        <v>6.4000000000000001E-2</v>
      </c>
      <c r="K474" s="154">
        <v>0.47499999999999998</v>
      </c>
      <c r="L474" s="154">
        <v>0.499</v>
      </c>
      <c r="M474" s="154">
        <v>0.216</v>
      </c>
      <c r="N474" s="154">
        <v>0.23599999999999999</v>
      </c>
      <c r="O474" s="154">
        <v>0.22</v>
      </c>
      <c r="P474" s="154">
        <v>0.23899999999999999</v>
      </c>
      <c r="R474" s="155" t="s">
        <v>162</v>
      </c>
      <c r="S474" s="155" t="s">
        <v>162</v>
      </c>
      <c r="T474" s="155" t="s">
        <v>162</v>
      </c>
      <c r="U474" s="155" t="s">
        <v>162</v>
      </c>
      <c r="V474" s="155"/>
      <c r="W474" s="155" t="s">
        <v>162</v>
      </c>
      <c r="X474" s="155" t="s">
        <v>162</v>
      </c>
      <c r="Y474" s="155" t="s">
        <v>162</v>
      </c>
      <c r="Z474" s="155" t="s">
        <v>162</v>
      </c>
      <c r="AA474" s="155" t="s">
        <v>162</v>
      </c>
      <c r="AB474" s="155" t="s">
        <v>162</v>
      </c>
      <c r="AC474" s="155" t="s">
        <v>162</v>
      </c>
      <c r="AD474" s="155" t="s">
        <v>162</v>
      </c>
    </row>
    <row r="475" spans="1:30" x14ac:dyDescent="0.25">
      <c r="A475" s="97" t="s">
        <v>2520</v>
      </c>
      <c r="B475" s="154">
        <v>7.4658254468980015E-2</v>
      </c>
      <c r="C475" s="154">
        <v>0.5383806519453207</v>
      </c>
      <c r="D475" s="154">
        <v>0.25446898002103052</v>
      </c>
      <c r="E475" s="154">
        <v>0.13249211356466878</v>
      </c>
      <c r="F475" s="154">
        <v>1</v>
      </c>
      <c r="G475" s="144">
        <v>951</v>
      </c>
      <c r="H475" s="144"/>
      <c r="I475" s="154">
        <v>0.06</v>
      </c>
      <c r="J475" s="154">
        <v>9.2999999999999999E-2</v>
      </c>
      <c r="K475" s="154">
        <v>0.50700000000000001</v>
      </c>
      <c r="L475" s="154">
        <v>0.56999999999999995</v>
      </c>
      <c r="M475" s="154">
        <v>0.22800000000000001</v>
      </c>
      <c r="N475" s="154">
        <v>0.28299999999999997</v>
      </c>
      <c r="O475" s="154">
        <v>0.112</v>
      </c>
      <c r="P475" s="154">
        <v>0.156</v>
      </c>
      <c r="R475" s="155">
        <v>5</v>
      </c>
      <c r="S475" s="155">
        <v>37.5</v>
      </c>
      <c r="T475" s="155">
        <v>18.5</v>
      </c>
      <c r="U475" s="155">
        <v>8.9</v>
      </c>
      <c r="V475" s="155"/>
      <c r="W475" s="155">
        <v>3.8</v>
      </c>
      <c r="X475" s="155">
        <v>6.2</v>
      </c>
      <c r="Y475" s="155">
        <v>34.299999999999997</v>
      </c>
      <c r="Z475" s="155">
        <v>40.799999999999997</v>
      </c>
      <c r="AA475" s="155">
        <v>16.100000000000001</v>
      </c>
      <c r="AB475" s="155">
        <v>20.8</v>
      </c>
      <c r="AC475" s="155">
        <v>7.3</v>
      </c>
      <c r="AD475" s="155">
        <v>10.4</v>
      </c>
    </row>
    <row r="476" spans="1:30" x14ac:dyDescent="0.25">
      <c r="A476" s="97" t="s">
        <v>2521</v>
      </c>
      <c r="B476" s="154">
        <v>0.29655172413793102</v>
      </c>
      <c r="C476" s="154">
        <v>0.58237547892720309</v>
      </c>
      <c r="D476" s="154">
        <v>4.3678160919540229E-2</v>
      </c>
      <c r="E476" s="154">
        <v>7.7394636015325674E-2</v>
      </c>
      <c r="F476" s="154">
        <v>1</v>
      </c>
      <c r="G476" s="144">
        <v>1305</v>
      </c>
      <c r="H476" s="144"/>
      <c r="I476" s="154">
        <v>0.27200000000000002</v>
      </c>
      <c r="J476" s="154">
        <v>0.32200000000000001</v>
      </c>
      <c r="K476" s="154">
        <v>0.55500000000000005</v>
      </c>
      <c r="L476" s="154">
        <v>0.60899999999999999</v>
      </c>
      <c r="M476" s="154">
        <v>3.4000000000000002E-2</v>
      </c>
      <c r="N476" s="154">
        <v>5.6000000000000001E-2</v>
      </c>
      <c r="O476" s="154">
        <v>6.4000000000000001E-2</v>
      </c>
      <c r="P476" s="154">
        <v>9.2999999999999999E-2</v>
      </c>
      <c r="R476" s="155">
        <v>51.4</v>
      </c>
      <c r="S476" s="155">
        <v>97.7</v>
      </c>
      <c r="T476" s="155">
        <v>7.4</v>
      </c>
      <c r="U476" s="155">
        <v>13</v>
      </c>
      <c r="V476" s="155"/>
      <c r="W476" s="155">
        <v>46.2</v>
      </c>
      <c r="X476" s="155">
        <v>56.5</v>
      </c>
      <c r="Y476" s="155">
        <v>90.7</v>
      </c>
      <c r="Z476" s="155">
        <v>104.6</v>
      </c>
      <c r="AA476" s="155">
        <v>5.5</v>
      </c>
      <c r="AB476" s="155">
        <v>9.3000000000000007</v>
      </c>
      <c r="AC476" s="155">
        <v>10.5</v>
      </c>
      <c r="AD476" s="155">
        <v>15.5</v>
      </c>
    </row>
    <row r="477" spans="1:30" x14ac:dyDescent="0.25">
      <c r="A477" s="97" t="s">
        <v>2522</v>
      </c>
      <c r="B477" s="154" t="s">
        <v>162</v>
      </c>
      <c r="C477" s="154">
        <v>0.48144796380090499</v>
      </c>
      <c r="D477" s="154">
        <v>0.37194570135746607</v>
      </c>
      <c r="E477" s="154">
        <v>0.14660633484162897</v>
      </c>
      <c r="F477" s="154">
        <v>1</v>
      </c>
      <c r="G477" s="144">
        <v>1105</v>
      </c>
      <c r="H477" s="144"/>
      <c r="I477" s="154" t="s">
        <v>162</v>
      </c>
      <c r="J477" s="154" t="s">
        <v>162</v>
      </c>
      <c r="K477" s="154">
        <v>0.45200000000000001</v>
      </c>
      <c r="L477" s="154">
        <v>0.51100000000000001</v>
      </c>
      <c r="M477" s="154">
        <v>0.34399999999999997</v>
      </c>
      <c r="N477" s="154">
        <v>0.40100000000000002</v>
      </c>
      <c r="O477" s="154">
        <v>0.127</v>
      </c>
      <c r="P477" s="154">
        <v>0.16900000000000001</v>
      </c>
      <c r="R477" s="155" t="s">
        <v>162</v>
      </c>
      <c r="S477" s="155">
        <v>39.299999999999997</v>
      </c>
      <c r="T477" s="155">
        <v>31.1</v>
      </c>
      <c r="U477" s="155">
        <v>12.1</v>
      </c>
      <c r="V477" s="155"/>
      <c r="W477" s="155" t="s">
        <v>162</v>
      </c>
      <c r="X477" s="155" t="s">
        <v>162</v>
      </c>
      <c r="Y477" s="155">
        <v>36</v>
      </c>
      <c r="Z477" s="155">
        <v>42.7</v>
      </c>
      <c r="AA477" s="155">
        <v>28.1</v>
      </c>
      <c r="AB477" s="155">
        <v>34.1</v>
      </c>
      <c r="AC477" s="155">
        <v>10.3</v>
      </c>
      <c r="AD477" s="155">
        <v>14</v>
      </c>
    </row>
    <row r="478" spans="1:30" x14ac:dyDescent="0.25">
      <c r="A478" s="97" t="s">
        <v>2523</v>
      </c>
      <c r="B478" s="154" t="s">
        <v>162</v>
      </c>
      <c r="C478" s="154">
        <v>0.60779816513761464</v>
      </c>
      <c r="D478" s="154">
        <v>0.10779816513761468</v>
      </c>
      <c r="E478" s="154">
        <v>0.28440366972477066</v>
      </c>
      <c r="F478" s="154">
        <v>1</v>
      </c>
      <c r="G478" s="144">
        <v>872</v>
      </c>
      <c r="H478" s="144"/>
      <c r="I478" s="154" t="s">
        <v>162</v>
      </c>
      <c r="J478" s="154" t="s">
        <v>162</v>
      </c>
      <c r="K478" s="154">
        <v>0.57499999999999996</v>
      </c>
      <c r="L478" s="154">
        <v>0.64</v>
      </c>
      <c r="M478" s="154">
        <v>8.8999999999999996E-2</v>
      </c>
      <c r="N478" s="154">
        <v>0.13</v>
      </c>
      <c r="O478" s="154">
        <v>0.255</v>
      </c>
      <c r="P478" s="154">
        <v>0.315</v>
      </c>
      <c r="R478" s="155" t="s">
        <v>162</v>
      </c>
      <c r="S478" s="155">
        <v>85.1</v>
      </c>
      <c r="T478" s="155">
        <v>19.399999999999999</v>
      </c>
      <c r="U478" s="155">
        <v>39.1</v>
      </c>
      <c r="V478" s="155"/>
      <c r="W478" s="155" t="s">
        <v>162</v>
      </c>
      <c r="X478" s="155" t="s">
        <v>162</v>
      </c>
      <c r="Y478" s="155">
        <v>77.900000000000006</v>
      </c>
      <c r="Z478" s="155">
        <v>92.4</v>
      </c>
      <c r="AA478" s="155">
        <v>15.5</v>
      </c>
      <c r="AB478" s="155">
        <v>23.4</v>
      </c>
      <c r="AC478" s="155">
        <v>34.200000000000003</v>
      </c>
      <c r="AD478" s="155">
        <v>43.9</v>
      </c>
    </row>
    <row r="479" spans="1:30" x14ac:dyDescent="0.25">
      <c r="A479" s="97" t="s">
        <v>2524</v>
      </c>
      <c r="B479" s="154">
        <v>6.2612265845522194E-2</v>
      </c>
      <c r="C479" s="154">
        <v>0.52912496792404418</v>
      </c>
      <c r="D479" s="154">
        <v>0.22286374133949191</v>
      </c>
      <c r="E479" s="154">
        <v>0.18539902489094176</v>
      </c>
      <c r="F479" s="154">
        <v>1</v>
      </c>
      <c r="G479" s="144">
        <v>7794</v>
      </c>
      <c r="H479" s="144"/>
      <c r="I479" s="154">
        <v>5.7000000000000002E-2</v>
      </c>
      <c r="J479" s="154">
        <v>6.8000000000000005E-2</v>
      </c>
      <c r="K479" s="154">
        <v>0.51800000000000002</v>
      </c>
      <c r="L479" s="154">
        <v>0.54</v>
      </c>
      <c r="M479" s="154">
        <v>0.214</v>
      </c>
      <c r="N479" s="154">
        <v>0.23200000000000001</v>
      </c>
      <c r="O479" s="154">
        <v>0.17699999999999999</v>
      </c>
      <c r="P479" s="154">
        <v>0.19400000000000001</v>
      </c>
      <c r="R479" s="155" t="s">
        <v>162</v>
      </c>
      <c r="S479" s="155" t="s">
        <v>162</v>
      </c>
      <c r="T479" s="155" t="s">
        <v>162</v>
      </c>
      <c r="U479" s="155" t="s">
        <v>162</v>
      </c>
      <c r="V479" s="155"/>
      <c r="W479" s="155" t="s">
        <v>162</v>
      </c>
      <c r="X479" s="155" t="s">
        <v>162</v>
      </c>
      <c r="Y479" s="155" t="s">
        <v>162</v>
      </c>
      <c r="Z479" s="155" t="s">
        <v>162</v>
      </c>
      <c r="AA479" s="155" t="s">
        <v>162</v>
      </c>
      <c r="AB479" s="155" t="s">
        <v>162</v>
      </c>
      <c r="AC479" s="155" t="s">
        <v>162</v>
      </c>
      <c r="AD479" s="155" t="s">
        <v>162</v>
      </c>
    </row>
    <row r="480" spans="1:30" x14ac:dyDescent="0.25">
      <c r="A480" s="97" t="s">
        <v>2525</v>
      </c>
      <c r="B480" s="154">
        <v>7.6559546313799617E-2</v>
      </c>
      <c r="C480" s="154">
        <v>0.56616257088846877</v>
      </c>
      <c r="D480" s="154">
        <v>0.2448015122873346</v>
      </c>
      <c r="E480" s="154">
        <v>0.11247637051039698</v>
      </c>
      <c r="F480" s="154">
        <v>0.99999999999999989</v>
      </c>
      <c r="G480" s="144">
        <v>1058</v>
      </c>
      <c r="H480" s="144"/>
      <c r="I480" s="154">
        <v>6.2E-2</v>
      </c>
      <c r="J480" s="154">
        <v>9.4E-2</v>
      </c>
      <c r="K480" s="154">
        <v>0.53600000000000003</v>
      </c>
      <c r="L480" s="154">
        <v>0.59599999999999997</v>
      </c>
      <c r="M480" s="154">
        <v>0.22</v>
      </c>
      <c r="N480" s="154">
        <v>0.27200000000000002</v>
      </c>
      <c r="O480" s="154">
        <v>9.5000000000000001E-2</v>
      </c>
      <c r="P480" s="154">
        <v>0.13300000000000001</v>
      </c>
      <c r="R480" s="155">
        <v>5</v>
      </c>
      <c r="S480" s="155">
        <v>37.299999999999997</v>
      </c>
      <c r="T480" s="155">
        <v>16.600000000000001</v>
      </c>
      <c r="U480" s="155">
        <v>7.3</v>
      </c>
      <c r="V480" s="155"/>
      <c r="W480" s="155">
        <v>3.9</v>
      </c>
      <c r="X480" s="155">
        <v>6.1</v>
      </c>
      <c r="Y480" s="155">
        <v>34.299999999999997</v>
      </c>
      <c r="Z480" s="155">
        <v>40.299999999999997</v>
      </c>
      <c r="AA480" s="155">
        <v>14.6</v>
      </c>
      <c r="AB480" s="155">
        <v>18.7</v>
      </c>
      <c r="AC480" s="155">
        <v>6</v>
      </c>
      <c r="AD480" s="155">
        <v>8.6999999999999993</v>
      </c>
    </row>
    <row r="481" spans="1:30" x14ac:dyDescent="0.25">
      <c r="A481" s="97" t="s">
        <v>2526</v>
      </c>
      <c r="B481" s="154">
        <v>0.26466165413533832</v>
      </c>
      <c r="C481" s="154">
        <v>0.62631578947368416</v>
      </c>
      <c r="D481" s="154">
        <v>3.9097744360902256E-2</v>
      </c>
      <c r="E481" s="154">
        <v>6.9924812030075181E-2</v>
      </c>
      <c r="F481" s="154">
        <v>1</v>
      </c>
      <c r="G481" s="144">
        <v>1330</v>
      </c>
      <c r="H481" s="144"/>
      <c r="I481" s="154">
        <v>0.24199999999999999</v>
      </c>
      <c r="J481" s="154">
        <v>0.28899999999999998</v>
      </c>
      <c r="K481" s="154">
        <v>0.6</v>
      </c>
      <c r="L481" s="154">
        <v>0.65200000000000002</v>
      </c>
      <c r="M481" s="154">
        <v>0.03</v>
      </c>
      <c r="N481" s="154">
        <v>5.0999999999999997E-2</v>
      </c>
      <c r="O481" s="154">
        <v>5.7000000000000002E-2</v>
      </c>
      <c r="P481" s="154">
        <v>8.5000000000000006E-2</v>
      </c>
      <c r="R481" s="155">
        <v>40.700000000000003</v>
      </c>
      <c r="S481" s="155">
        <v>92.3</v>
      </c>
      <c r="T481" s="155">
        <v>5.7</v>
      </c>
      <c r="U481" s="155">
        <v>10.199999999999999</v>
      </c>
      <c r="V481" s="155"/>
      <c r="W481" s="155">
        <v>36.4</v>
      </c>
      <c r="X481" s="155">
        <v>44.9</v>
      </c>
      <c r="Y481" s="155">
        <v>86</v>
      </c>
      <c r="Z481" s="155">
        <v>98.6</v>
      </c>
      <c r="AA481" s="155">
        <v>4.2</v>
      </c>
      <c r="AB481" s="155">
        <v>7.3</v>
      </c>
      <c r="AC481" s="155">
        <v>8.1999999999999993</v>
      </c>
      <c r="AD481" s="155">
        <v>12.3</v>
      </c>
    </row>
    <row r="482" spans="1:30" x14ac:dyDescent="0.25">
      <c r="A482" s="97" t="s">
        <v>2527</v>
      </c>
      <c r="B482" s="154" t="s">
        <v>162</v>
      </c>
      <c r="C482" s="154">
        <v>0.49514563106796117</v>
      </c>
      <c r="D482" s="154">
        <v>0.40695792880258902</v>
      </c>
      <c r="E482" s="154">
        <v>9.7896440129449841E-2</v>
      </c>
      <c r="F482" s="154">
        <v>1</v>
      </c>
      <c r="G482" s="144">
        <v>1236</v>
      </c>
      <c r="H482" s="144"/>
      <c r="I482" s="154" t="s">
        <v>162</v>
      </c>
      <c r="J482" s="154" t="s">
        <v>162</v>
      </c>
      <c r="K482" s="154">
        <v>0.46700000000000003</v>
      </c>
      <c r="L482" s="154">
        <v>0.52300000000000002</v>
      </c>
      <c r="M482" s="154">
        <v>0.38</v>
      </c>
      <c r="N482" s="154">
        <v>0.435</v>
      </c>
      <c r="O482" s="154">
        <v>8.3000000000000004E-2</v>
      </c>
      <c r="P482" s="154">
        <v>0.11600000000000001</v>
      </c>
      <c r="R482" s="155" t="s">
        <v>162</v>
      </c>
      <c r="S482" s="155">
        <v>38.6</v>
      </c>
      <c r="T482" s="155">
        <v>32.200000000000003</v>
      </c>
      <c r="U482" s="155">
        <v>7.7</v>
      </c>
      <c r="V482" s="155"/>
      <c r="W482" s="155" t="s">
        <v>162</v>
      </c>
      <c r="X482" s="155" t="s">
        <v>162</v>
      </c>
      <c r="Y482" s="155">
        <v>35.5</v>
      </c>
      <c r="Z482" s="155">
        <v>41.6</v>
      </c>
      <c r="AA482" s="155">
        <v>29.4</v>
      </c>
      <c r="AB482" s="155">
        <v>35</v>
      </c>
      <c r="AC482" s="155">
        <v>6.4</v>
      </c>
      <c r="AD482" s="155">
        <v>9.1</v>
      </c>
    </row>
    <row r="483" spans="1:30" x14ac:dyDescent="0.25">
      <c r="A483" s="97" t="s">
        <v>2528</v>
      </c>
      <c r="B483" s="154" t="s">
        <v>162</v>
      </c>
      <c r="C483" s="154">
        <v>0.75775927327781978</v>
      </c>
      <c r="D483" s="154">
        <v>0.10673732021196064</v>
      </c>
      <c r="E483" s="154">
        <v>0.13550340651021953</v>
      </c>
      <c r="F483" s="154">
        <v>0.99999999999999989</v>
      </c>
      <c r="G483" s="144">
        <v>1321</v>
      </c>
      <c r="H483" s="144"/>
      <c r="I483" s="154" t="s">
        <v>162</v>
      </c>
      <c r="J483" s="154" t="s">
        <v>162</v>
      </c>
      <c r="K483" s="154">
        <v>0.73399999999999999</v>
      </c>
      <c r="L483" s="154">
        <v>0.78</v>
      </c>
      <c r="M483" s="154">
        <v>9.0999999999999998E-2</v>
      </c>
      <c r="N483" s="154">
        <v>0.125</v>
      </c>
      <c r="O483" s="154">
        <v>0.11799999999999999</v>
      </c>
      <c r="P483" s="154">
        <v>0.155</v>
      </c>
      <c r="R483" s="155" t="s">
        <v>162</v>
      </c>
      <c r="S483" s="155">
        <v>140.4</v>
      </c>
      <c r="T483" s="155">
        <v>23.1</v>
      </c>
      <c r="U483" s="155">
        <v>24.9</v>
      </c>
      <c r="V483" s="155"/>
      <c r="W483" s="155" t="s">
        <v>162</v>
      </c>
      <c r="X483" s="155" t="s">
        <v>162</v>
      </c>
      <c r="Y483" s="155">
        <v>131.69999999999999</v>
      </c>
      <c r="Z483" s="155">
        <v>149.1</v>
      </c>
      <c r="AA483" s="155">
        <v>19.3</v>
      </c>
      <c r="AB483" s="155">
        <v>26.9</v>
      </c>
      <c r="AC483" s="155">
        <v>21.2</v>
      </c>
      <c r="AD483" s="155">
        <v>28.5</v>
      </c>
    </row>
    <row r="484" spans="1:30" x14ac:dyDescent="0.25">
      <c r="A484" s="97" t="s">
        <v>2529</v>
      </c>
      <c r="B484" s="154">
        <v>5.1469784722981096E-2</v>
      </c>
      <c r="C484" s="154">
        <v>0.58234072778931267</v>
      </c>
      <c r="D484" s="154">
        <v>0.23560266637525953</v>
      </c>
      <c r="E484" s="154">
        <v>0.13058682111244674</v>
      </c>
      <c r="F484" s="154">
        <v>1</v>
      </c>
      <c r="G484" s="144">
        <v>9151</v>
      </c>
      <c r="H484" s="144"/>
      <c r="I484" s="154">
        <v>4.7E-2</v>
      </c>
      <c r="J484" s="154">
        <v>5.6000000000000001E-2</v>
      </c>
      <c r="K484" s="154">
        <v>0.57199999999999995</v>
      </c>
      <c r="L484" s="154">
        <v>0.59199999999999997</v>
      </c>
      <c r="M484" s="154">
        <v>0.22700000000000001</v>
      </c>
      <c r="N484" s="154">
        <v>0.24399999999999999</v>
      </c>
      <c r="O484" s="154">
        <v>0.124</v>
      </c>
      <c r="P484" s="154">
        <v>0.13800000000000001</v>
      </c>
      <c r="R484" s="155" t="s">
        <v>162</v>
      </c>
      <c r="S484" s="155" t="s">
        <v>162</v>
      </c>
      <c r="T484" s="155" t="s">
        <v>162</v>
      </c>
      <c r="U484" s="155" t="s">
        <v>162</v>
      </c>
      <c r="V484" s="155"/>
      <c r="W484" s="155" t="s">
        <v>162</v>
      </c>
      <c r="X484" s="155" t="s">
        <v>162</v>
      </c>
      <c r="Y484" s="155" t="s">
        <v>162</v>
      </c>
      <c r="Z484" s="155" t="s">
        <v>162</v>
      </c>
      <c r="AA484" s="155" t="s">
        <v>162</v>
      </c>
      <c r="AB484" s="155" t="s">
        <v>162</v>
      </c>
      <c r="AC484" s="155" t="s">
        <v>162</v>
      </c>
      <c r="AD484" s="155" t="s">
        <v>162</v>
      </c>
    </row>
    <row r="485" spans="1:30" x14ac:dyDescent="0.25">
      <c r="A485" s="97" t="s">
        <v>2530</v>
      </c>
      <c r="B485" s="154">
        <v>7.4441687344913146E-2</v>
      </c>
      <c r="C485" s="154">
        <v>0.59305210918114148</v>
      </c>
      <c r="D485" s="154">
        <v>0.23449131513647642</v>
      </c>
      <c r="E485" s="154">
        <v>9.8014888337468978E-2</v>
      </c>
      <c r="F485" s="154">
        <v>1</v>
      </c>
      <c r="G485" s="144">
        <v>806</v>
      </c>
      <c r="H485" s="144"/>
      <c r="I485" s="154">
        <v>5.8000000000000003E-2</v>
      </c>
      <c r="J485" s="154">
        <v>9.5000000000000001E-2</v>
      </c>
      <c r="K485" s="154">
        <v>0.55900000000000005</v>
      </c>
      <c r="L485" s="154">
        <v>0.626</v>
      </c>
      <c r="M485" s="154">
        <v>0.20699999999999999</v>
      </c>
      <c r="N485" s="154">
        <v>0.26500000000000001</v>
      </c>
      <c r="O485" s="154">
        <v>7.9000000000000001E-2</v>
      </c>
      <c r="P485" s="154">
        <v>0.12</v>
      </c>
      <c r="R485" s="155">
        <v>5.0999999999999996</v>
      </c>
      <c r="S485" s="155">
        <v>40.4</v>
      </c>
      <c r="T485" s="155">
        <v>16</v>
      </c>
      <c r="U485" s="155">
        <v>6.7</v>
      </c>
      <c r="V485" s="155"/>
      <c r="W485" s="155">
        <v>3.8</v>
      </c>
      <c r="X485" s="155">
        <v>6.3</v>
      </c>
      <c r="Y485" s="155">
        <v>36.799999999999997</v>
      </c>
      <c r="Z485" s="155">
        <v>44.1</v>
      </c>
      <c r="AA485" s="155">
        <v>13.7</v>
      </c>
      <c r="AB485" s="155">
        <v>18.3</v>
      </c>
      <c r="AC485" s="155">
        <v>5.3</v>
      </c>
      <c r="AD485" s="155">
        <v>8.1999999999999993</v>
      </c>
    </row>
    <row r="486" spans="1:30" x14ac:dyDescent="0.25">
      <c r="A486" s="97" t="s">
        <v>2531</v>
      </c>
      <c r="B486" s="154">
        <v>0.28059071729957807</v>
      </c>
      <c r="C486" s="154">
        <v>0.62763713080168781</v>
      </c>
      <c r="D486" s="154">
        <v>4.5358649789029537E-2</v>
      </c>
      <c r="E486" s="154">
        <v>4.6413502109704644E-2</v>
      </c>
      <c r="F486" s="154">
        <v>1.0000000000000002</v>
      </c>
      <c r="G486" s="144">
        <v>948</v>
      </c>
      <c r="H486" s="144"/>
      <c r="I486" s="154">
        <v>0.253</v>
      </c>
      <c r="J486" s="154">
        <v>0.31</v>
      </c>
      <c r="K486" s="154">
        <v>0.59599999999999997</v>
      </c>
      <c r="L486" s="154">
        <v>0.65800000000000003</v>
      </c>
      <c r="M486" s="154">
        <v>3.4000000000000002E-2</v>
      </c>
      <c r="N486" s="154">
        <v>6.0999999999999999E-2</v>
      </c>
      <c r="O486" s="154">
        <v>3.5000000000000003E-2</v>
      </c>
      <c r="P486" s="154">
        <v>6.2E-2</v>
      </c>
      <c r="R486" s="155">
        <v>43.4</v>
      </c>
      <c r="S486" s="155">
        <v>91.5</v>
      </c>
      <c r="T486" s="155">
        <v>6.2</v>
      </c>
      <c r="U486" s="155">
        <v>6.8</v>
      </c>
      <c r="V486" s="155"/>
      <c r="W486" s="155">
        <v>38.200000000000003</v>
      </c>
      <c r="X486" s="155">
        <v>48.6</v>
      </c>
      <c r="Y486" s="155">
        <v>84.1</v>
      </c>
      <c r="Z486" s="155">
        <v>98.8</v>
      </c>
      <c r="AA486" s="155">
        <v>4.3</v>
      </c>
      <c r="AB486" s="155">
        <v>8.1</v>
      </c>
      <c r="AC486" s="155">
        <v>4.8</v>
      </c>
      <c r="AD486" s="155">
        <v>8.8000000000000007</v>
      </c>
    </row>
    <row r="487" spans="1:30" x14ac:dyDescent="0.25">
      <c r="A487" s="97" t="s">
        <v>2532</v>
      </c>
      <c r="B487" s="154" t="s">
        <v>162</v>
      </c>
      <c r="C487" s="154">
        <v>0.50233863423760527</v>
      </c>
      <c r="D487" s="154">
        <v>0.39569691300280635</v>
      </c>
      <c r="E487" s="154">
        <v>0.1019644527595884</v>
      </c>
      <c r="F487" s="154">
        <v>1</v>
      </c>
      <c r="G487" s="144">
        <v>1069</v>
      </c>
      <c r="H487" s="144"/>
      <c r="I487" s="154" t="s">
        <v>162</v>
      </c>
      <c r="J487" s="154" t="s">
        <v>162</v>
      </c>
      <c r="K487" s="154">
        <v>0.47199999999999998</v>
      </c>
      <c r="L487" s="154">
        <v>0.53200000000000003</v>
      </c>
      <c r="M487" s="154">
        <v>0.36699999999999999</v>
      </c>
      <c r="N487" s="154">
        <v>0.42499999999999999</v>
      </c>
      <c r="O487" s="154">
        <v>8.5000000000000006E-2</v>
      </c>
      <c r="P487" s="154">
        <v>0.122</v>
      </c>
      <c r="R487" s="155" t="s">
        <v>162</v>
      </c>
      <c r="S487" s="155">
        <v>45.5</v>
      </c>
      <c r="T487" s="155">
        <v>35.9</v>
      </c>
      <c r="U487" s="155">
        <v>9.1999999999999993</v>
      </c>
      <c r="V487" s="155"/>
      <c r="W487" s="155" t="s">
        <v>162</v>
      </c>
      <c r="X487" s="155" t="s">
        <v>162</v>
      </c>
      <c r="Y487" s="155">
        <v>41.6</v>
      </c>
      <c r="Z487" s="155">
        <v>49.3</v>
      </c>
      <c r="AA487" s="155">
        <v>32.5</v>
      </c>
      <c r="AB487" s="155">
        <v>39.299999999999997</v>
      </c>
      <c r="AC487" s="155">
        <v>7.5</v>
      </c>
      <c r="AD487" s="155">
        <v>10.9</v>
      </c>
    </row>
    <row r="488" spans="1:30" x14ac:dyDescent="0.25">
      <c r="A488" s="97" t="s">
        <v>2533</v>
      </c>
      <c r="B488" s="154" t="s">
        <v>162</v>
      </c>
      <c r="C488" s="154">
        <v>0.81946222791293211</v>
      </c>
      <c r="D488" s="154">
        <v>9.8591549295774641E-2</v>
      </c>
      <c r="E488" s="154">
        <v>8.1946222791293211E-2</v>
      </c>
      <c r="F488" s="154">
        <v>1</v>
      </c>
      <c r="G488" s="144">
        <v>781</v>
      </c>
      <c r="H488" s="144"/>
      <c r="I488" s="154" t="s">
        <v>162</v>
      </c>
      <c r="J488" s="154" t="s">
        <v>162</v>
      </c>
      <c r="K488" s="154">
        <v>0.79100000000000004</v>
      </c>
      <c r="L488" s="154">
        <v>0.84499999999999997</v>
      </c>
      <c r="M488" s="154">
        <v>0.08</v>
      </c>
      <c r="N488" s="154">
        <v>0.122</v>
      </c>
      <c r="O488" s="154">
        <v>6.5000000000000002E-2</v>
      </c>
      <c r="P488" s="154">
        <v>0.10299999999999999</v>
      </c>
      <c r="R488" s="155" t="s">
        <v>162</v>
      </c>
      <c r="S488" s="155">
        <v>121.2</v>
      </c>
      <c r="T488" s="155">
        <v>17.100000000000001</v>
      </c>
      <c r="U488" s="155">
        <v>12</v>
      </c>
      <c r="V488" s="155"/>
      <c r="W488" s="155" t="s">
        <v>162</v>
      </c>
      <c r="X488" s="155" t="s">
        <v>162</v>
      </c>
      <c r="Y488" s="155">
        <v>111.8</v>
      </c>
      <c r="Z488" s="155">
        <v>130.6</v>
      </c>
      <c r="AA488" s="155">
        <v>13.3</v>
      </c>
      <c r="AB488" s="155">
        <v>21</v>
      </c>
      <c r="AC488" s="155">
        <v>9.1</v>
      </c>
      <c r="AD488" s="155">
        <v>15</v>
      </c>
    </row>
    <row r="489" spans="1:30" x14ac:dyDescent="0.25">
      <c r="A489" s="97" t="s">
        <v>2534</v>
      </c>
      <c r="B489" s="154">
        <v>5.0134161841547807E-2</v>
      </c>
      <c r="C489" s="154">
        <v>0.60231605705408842</v>
      </c>
      <c r="D489" s="154">
        <v>0.23259426634656122</v>
      </c>
      <c r="E489" s="154">
        <v>0.11495551475780257</v>
      </c>
      <c r="F489" s="154">
        <v>1</v>
      </c>
      <c r="G489" s="144">
        <v>7081</v>
      </c>
      <c r="H489" s="144"/>
      <c r="I489" s="154">
        <v>4.4999999999999998E-2</v>
      </c>
      <c r="J489" s="154">
        <v>5.5E-2</v>
      </c>
      <c r="K489" s="154">
        <v>0.59099999999999997</v>
      </c>
      <c r="L489" s="154">
        <v>0.61399999999999999</v>
      </c>
      <c r="M489" s="154">
        <v>0.223</v>
      </c>
      <c r="N489" s="154">
        <v>0.24299999999999999</v>
      </c>
      <c r="O489" s="154">
        <v>0.108</v>
      </c>
      <c r="P489" s="154">
        <v>0.123</v>
      </c>
      <c r="R489" s="155" t="s">
        <v>162</v>
      </c>
      <c r="S489" s="155" t="s">
        <v>162</v>
      </c>
      <c r="T489" s="155" t="s">
        <v>162</v>
      </c>
      <c r="U489" s="155" t="s">
        <v>162</v>
      </c>
      <c r="V489" s="155"/>
      <c r="W489" s="155" t="s">
        <v>162</v>
      </c>
      <c r="X489" s="155" t="s">
        <v>162</v>
      </c>
      <c r="Y489" s="155" t="s">
        <v>162</v>
      </c>
      <c r="Z489" s="155" t="s">
        <v>162</v>
      </c>
      <c r="AA489" s="155" t="s">
        <v>162</v>
      </c>
      <c r="AB489" s="155" t="s">
        <v>162</v>
      </c>
      <c r="AC489" s="155" t="s">
        <v>162</v>
      </c>
      <c r="AD489" s="155" t="s">
        <v>162</v>
      </c>
    </row>
    <row r="490" spans="1:30" x14ac:dyDescent="0.25">
      <c r="A490" s="97" t="s">
        <v>2535</v>
      </c>
      <c r="B490" s="154">
        <v>6.8926553672316385E-2</v>
      </c>
      <c r="C490" s="154">
        <v>0.51864406779661021</v>
      </c>
      <c r="D490" s="154">
        <v>0.2768361581920904</v>
      </c>
      <c r="E490" s="154">
        <v>0.13559322033898305</v>
      </c>
      <c r="F490" s="154">
        <v>1</v>
      </c>
      <c r="G490" s="144">
        <v>885</v>
      </c>
      <c r="H490" s="144"/>
      <c r="I490" s="154">
        <v>5.3999999999999999E-2</v>
      </c>
      <c r="J490" s="154">
        <v>8.7999999999999995E-2</v>
      </c>
      <c r="K490" s="154">
        <v>0.48599999999999999</v>
      </c>
      <c r="L490" s="154">
        <v>0.55100000000000005</v>
      </c>
      <c r="M490" s="154">
        <v>0.248</v>
      </c>
      <c r="N490" s="154">
        <v>0.307</v>
      </c>
      <c r="O490" s="154">
        <v>0.115</v>
      </c>
      <c r="P490" s="154">
        <v>0.16</v>
      </c>
      <c r="R490" s="155">
        <v>5.4</v>
      </c>
      <c r="S490" s="155">
        <v>38.4</v>
      </c>
      <c r="T490" s="155">
        <v>20.100000000000001</v>
      </c>
      <c r="U490" s="155">
        <v>10.1</v>
      </c>
      <c r="V490" s="155"/>
      <c r="W490" s="155">
        <v>4</v>
      </c>
      <c r="X490" s="155">
        <v>6.8</v>
      </c>
      <c r="Y490" s="155">
        <v>34.9</v>
      </c>
      <c r="Z490" s="155">
        <v>41.9</v>
      </c>
      <c r="AA490" s="155">
        <v>17.600000000000001</v>
      </c>
      <c r="AB490" s="155">
        <v>22.6</v>
      </c>
      <c r="AC490" s="155">
        <v>8.3000000000000007</v>
      </c>
      <c r="AD490" s="155">
        <v>11.9</v>
      </c>
    </row>
    <row r="491" spans="1:30" x14ac:dyDescent="0.25">
      <c r="A491" s="97" t="s">
        <v>2536</v>
      </c>
      <c r="B491" s="154">
        <v>0.27692307692307694</v>
      </c>
      <c r="C491" s="154">
        <v>0.62478632478632479</v>
      </c>
      <c r="D491" s="154">
        <v>4.3589743589743588E-2</v>
      </c>
      <c r="E491" s="154">
        <v>5.4700854700854701E-2</v>
      </c>
      <c r="F491" s="154">
        <v>1</v>
      </c>
      <c r="G491" s="144">
        <v>1170</v>
      </c>
      <c r="H491" s="144"/>
      <c r="I491" s="154">
        <v>0.252</v>
      </c>
      <c r="J491" s="154">
        <v>0.30299999999999999</v>
      </c>
      <c r="K491" s="154">
        <v>0.59699999999999998</v>
      </c>
      <c r="L491" s="154">
        <v>0.65200000000000002</v>
      </c>
      <c r="M491" s="154">
        <v>3.3000000000000002E-2</v>
      </c>
      <c r="N491" s="154">
        <v>5.7000000000000002E-2</v>
      </c>
      <c r="O491" s="154">
        <v>4.2999999999999997E-2</v>
      </c>
      <c r="P491" s="154">
        <v>6.9000000000000006E-2</v>
      </c>
      <c r="R491" s="155">
        <v>54.3</v>
      </c>
      <c r="S491" s="155">
        <v>105.1</v>
      </c>
      <c r="T491" s="155">
        <v>7.2</v>
      </c>
      <c r="U491" s="155">
        <v>9.6</v>
      </c>
      <c r="V491" s="155"/>
      <c r="W491" s="155">
        <v>48.4</v>
      </c>
      <c r="X491" s="155">
        <v>60.2</v>
      </c>
      <c r="Y491" s="155">
        <v>97.4</v>
      </c>
      <c r="Z491" s="155">
        <v>112.7</v>
      </c>
      <c r="AA491" s="155">
        <v>5.2</v>
      </c>
      <c r="AB491" s="155">
        <v>9.1</v>
      </c>
      <c r="AC491" s="155">
        <v>7.3</v>
      </c>
      <c r="AD491" s="155">
        <v>12</v>
      </c>
    </row>
    <row r="492" spans="1:30" x14ac:dyDescent="0.25">
      <c r="A492" s="97" t="s">
        <v>2537</v>
      </c>
      <c r="B492" s="154" t="s">
        <v>162</v>
      </c>
      <c r="C492" s="154">
        <v>0.32690541781450871</v>
      </c>
      <c r="D492" s="154">
        <v>0.37098255280073461</v>
      </c>
      <c r="E492" s="154">
        <v>0.30211202938475668</v>
      </c>
      <c r="F492" s="154">
        <v>1</v>
      </c>
      <c r="G492" s="144">
        <v>1089</v>
      </c>
      <c r="H492" s="144"/>
      <c r="I492" s="154" t="s">
        <v>162</v>
      </c>
      <c r="J492" s="154" t="s">
        <v>162</v>
      </c>
      <c r="K492" s="154">
        <v>0.3</v>
      </c>
      <c r="L492" s="154">
        <v>0.35499999999999998</v>
      </c>
      <c r="M492" s="154">
        <v>0.34300000000000003</v>
      </c>
      <c r="N492" s="154">
        <v>0.4</v>
      </c>
      <c r="O492" s="154">
        <v>0.27600000000000002</v>
      </c>
      <c r="P492" s="154">
        <v>0.33</v>
      </c>
      <c r="R492" s="155" t="s">
        <v>162</v>
      </c>
      <c r="S492" s="155">
        <v>31.1</v>
      </c>
      <c r="T492" s="155">
        <v>33.6</v>
      </c>
      <c r="U492" s="155">
        <v>28.7</v>
      </c>
      <c r="V492" s="155"/>
      <c r="W492" s="155" t="s">
        <v>162</v>
      </c>
      <c r="X492" s="155" t="s">
        <v>162</v>
      </c>
      <c r="Y492" s="155">
        <v>27.9</v>
      </c>
      <c r="Z492" s="155">
        <v>34.4</v>
      </c>
      <c r="AA492" s="155">
        <v>30.3</v>
      </c>
      <c r="AB492" s="155">
        <v>36.799999999999997</v>
      </c>
      <c r="AC492" s="155">
        <v>25.6</v>
      </c>
      <c r="AD492" s="155">
        <v>31.8</v>
      </c>
    </row>
    <row r="493" spans="1:30" x14ac:dyDescent="0.25">
      <c r="A493" s="97" t="s">
        <v>2538</v>
      </c>
      <c r="B493" s="154" t="s">
        <v>162</v>
      </c>
      <c r="C493" s="154">
        <v>0.79119318181818177</v>
      </c>
      <c r="D493" s="154">
        <v>0.13210227272727273</v>
      </c>
      <c r="E493" s="154">
        <v>7.6704545454545456E-2</v>
      </c>
      <c r="F493" s="154">
        <v>0.99999999999999989</v>
      </c>
      <c r="G493" s="144">
        <v>704</v>
      </c>
      <c r="H493" s="144"/>
      <c r="I493" s="154" t="s">
        <v>162</v>
      </c>
      <c r="J493" s="154" t="s">
        <v>162</v>
      </c>
      <c r="K493" s="154">
        <v>0.76</v>
      </c>
      <c r="L493" s="154">
        <v>0.82</v>
      </c>
      <c r="M493" s="154">
        <v>0.109</v>
      </c>
      <c r="N493" s="154">
        <v>0.159</v>
      </c>
      <c r="O493" s="154">
        <v>5.8999999999999997E-2</v>
      </c>
      <c r="P493" s="154">
        <v>9.9000000000000005E-2</v>
      </c>
      <c r="R493" s="155" t="s">
        <v>162</v>
      </c>
      <c r="S493" s="155">
        <v>108.8</v>
      </c>
      <c r="T493" s="155">
        <v>19.399999999999999</v>
      </c>
      <c r="U493" s="155">
        <v>11</v>
      </c>
      <c r="V493" s="155"/>
      <c r="W493" s="155" t="s">
        <v>162</v>
      </c>
      <c r="X493" s="155" t="s">
        <v>162</v>
      </c>
      <c r="Y493" s="155">
        <v>99.8</v>
      </c>
      <c r="Z493" s="155">
        <v>117.9</v>
      </c>
      <c r="AA493" s="155">
        <v>15.5</v>
      </c>
      <c r="AB493" s="155">
        <v>23.4</v>
      </c>
      <c r="AC493" s="155">
        <v>8.1</v>
      </c>
      <c r="AD493" s="155">
        <v>13.9</v>
      </c>
    </row>
    <row r="494" spans="1:30" x14ac:dyDescent="0.25">
      <c r="A494" s="97" t="s">
        <v>2539</v>
      </c>
      <c r="B494" s="154">
        <v>5.2887139107611551E-2</v>
      </c>
      <c r="C494" s="154">
        <v>0.55013123359580052</v>
      </c>
      <c r="D494" s="154">
        <v>0.24593175853018373</v>
      </c>
      <c r="E494" s="154">
        <v>0.15104986876640419</v>
      </c>
      <c r="F494" s="154">
        <v>1</v>
      </c>
      <c r="G494" s="144">
        <v>7620</v>
      </c>
      <c r="H494" s="144"/>
      <c r="I494" s="154">
        <v>4.8000000000000001E-2</v>
      </c>
      <c r="J494" s="154">
        <v>5.8000000000000003E-2</v>
      </c>
      <c r="K494" s="154">
        <v>0.53900000000000003</v>
      </c>
      <c r="L494" s="154">
        <v>0.56100000000000005</v>
      </c>
      <c r="M494" s="154">
        <v>0.23599999999999999</v>
      </c>
      <c r="N494" s="154">
        <v>0.25600000000000001</v>
      </c>
      <c r="O494" s="154">
        <v>0.14299999999999999</v>
      </c>
      <c r="P494" s="154">
        <v>0.159</v>
      </c>
      <c r="R494" s="155" t="s">
        <v>162</v>
      </c>
      <c r="S494" s="155" t="s">
        <v>162</v>
      </c>
      <c r="T494" s="155" t="s">
        <v>162</v>
      </c>
      <c r="U494" s="155" t="s">
        <v>162</v>
      </c>
      <c r="V494" s="155"/>
      <c r="W494" s="155" t="s">
        <v>162</v>
      </c>
      <c r="X494" s="155" t="s">
        <v>162</v>
      </c>
      <c r="Y494" s="155" t="s">
        <v>162</v>
      </c>
      <c r="Z494" s="155" t="s">
        <v>162</v>
      </c>
      <c r="AA494" s="155" t="s">
        <v>162</v>
      </c>
      <c r="AB494" s="155" t="s">
        <v>162</v>
      </c>
      <c r="AC494" s="155" t="s">
        <v>162</v>
      </c>
      <c r="AD494" s="155" t="s">
        <v>162</v>
      </c>
    </row>
    <row r="495" spans="1:30" x14ac:dyDescent="0.25">
      <c r="A495" s="97" t="s">
        <v>2540</v>
      </c>
      <c r="B495" s="154">
        <v>6.9293478260869568E-2</v>
      </c>
      <c r="C495" s="154">
        <v>0.49252717391304346</v>
      </c>
      <c r="D495" s="154">
        <v>0.24116847826086957</v>
      </c>
      <c r="E495" s="154">
        <v>0.19701086956521738</v>
      </c>
      <c r="F495" s="154">
        <v>1</v>
      </c>
      <c r="G495" s="144">
        <v>2944</v>
      </c>
      <c r="H495" s="144"/>
      <c r="I495" s="154">
        <v>6.0999999999999999E-2</v>
      </c>
      <c r="J495" s="154">
        <v>7.9000000000000001E-2</v>
      </c>
      <c r="K495" s="154">
        <v>0.47399999999999998</v>
      </c>
      <c r="L495" s="154">
        <v>0.51100000000000001</v>
      </c>
      <c r="M495" s="154">
        <v>0.22600000000000001</v>
      </c>
      <c r="N495" s="154">
        <v>0.25700000000000001</v>
      </c>
      <c r="O495" s="154">
        <v>0.183</v>
      </c>
      <c r="P495" s="154">
        <v>0.21199999999999999</v>
      </c>
      <c r="R495" s="155">
        <v>4.7</v>
      </c>
      <c r="S495" s="155">
        <v>36.299999999999997</v>
      </c>
      <c r="T495" s="155">
        <v>17.5</v>
      </c>
      <c r="U495" s="155">
        <v>14</v>
      </c>
      <c r="V495" s="155"/>
      <c r="W495" s="155">
        <v>4</v>
      </c>
      <c r="X495" s="155">
        <v>5.3</v>
      </c>
      <c r="Y495" s="155">
        <v>34.4</v>
      </c>
      <c r="Z495" s="155">
        <v>38.200000000000003</v>
      </c>
      <c r="AA495" s="155">
        <v>16.2</v>
      </c>
      <c r="AB495" s="155">
        <v>18.8</v>
      </c>
      <c r="AC495" s="155">
        <v>12.9</v>
      </c>
      <c r="AD495" s="155">
        <v>15.1</v>
      </c>
    </row>
    <row r="496" spans="1:30" x14ac:dyDescent="0.25">
      <c r="A496" s="97" t="s">
        <v>2541</v>
      </c>
      <c r="B496" s="154">
        <v>0.32399481193255514</v>
      </c>
      <c r="C496" s="154">
        <v>0.55797665369649807</v>
      </c>
      <c r="D496" s="154">
        <v>3.9688715953307391E-2</v>
      </c>
      <c r="E496" s="154">
        <v>7.8339818417639429E-2</v>
      </c>
      <c r="F496" s="154">
        <v>1</v>
      </c>
      <c r="G496" s="144">
        <v>3855</v>
      </c>
      <c r="H496" s="144"/>
      <c r="I496" s="154">
        <v>0.309</v>
      </c>
      <c r="J496" s="154">
        <v>0.33900000000000002</v>
      </c>
      <c r="K496" s="154">
        <v>0.54200000000000004</v>
      </c>
      <c r="L496" s="154">
        <v>0.57399999999999995</v>
      </c>
      <c r="M496" s="154">
        <v>3.4000000000000002E-2</v>
      </c>
      <c r="N496" s="154">
        <v>4.5999999999999999E-2</v>
      </c>
      <c r="O496" s="154">
        <v>7.0000000000000007E-2</v>
      </c>
      <c r="P496" s="154">
        <v>8.6999999999999994E-2</v>
      </c>
      <c r="R496" s="155">
        <v>55.7</v>
      </c>
      <c r="S496" s="155">
        <v>92.6</v>
      </c>
      <c r="T496" s="155">
        <v>6.6</v>
      </c>
      <c r="U496" s="155">
        <v>12.8</v>
      </c>
      <c r="V496" s="155"/>
      <c r="W496" s="155">
        <v>52.6</v>
      </c>
      <c r="X496" s="155">
        <v>58.8</v>
      </c>
      <c r="Y496" s="155">
        <v>88.7</v>
      </c>
      <c r="Z496" s="155">
        <v>96.5</v>
      </c>
      <c r="AA496" s="155">
        <v>5.6</v>
      </c>
      <c r="AB496" s="155">
        <v>7.7</v>
      </c>
      <c r="AC496" s="155">
        <v>11.3</v>
      </c>
      <c r="AD496" s="155">
        <v>14.2</v>
      </c>
    </row>
    <row r="497" spans="1:30" x14ac:dyDescent="0.25">
      <c r="A497" s="97" t="s">
        <v>2542</v>
      </c>
      <c r="B497" s="154" t="s">
        <v>162</v>
      </c>
      <c r="C497" s="154">
        <v>0.43869596031183555</v>
      </c>
      <c r="D497" s="154">
        <v>0.38164422395464209</v>
      </c>
      <c r="E497" s="154">
        <v>0.17965981573352233</v>
      </c>
      <c r="F497" s="154">
        <v>1</v>
      </c>
      <c r="G497" s="144">
        <v>2822</v>
      </c>
      <c r="H497" s="144"/>
      <c r="I497" s="154" t="s">
        <v>162</v>
      </c>
      <c r="J497" s="154" t="s">
        <v>162</v>
      </c>
      <c r="K497" s="154">
        <v>0.42</v>
      </c>
      <c r="L497" s="154">
        <v>0.45700000000000002</v>
      </c>
      <c r="M497" s="154">
        <v>0.36399999999999999</v>
      </c>
      <c r="N497" s="154">
        <v>0.4</v>
      </c>
      <c r="O497" s="154">
        <v>0.16600000000000001</v>
      </c>
      <c r="P497" s="154">
        <v>0.19400000000000001</v>
      </c>
      <c r="R497" s="155" t="s">
        <v>162</v>
      </c>
      <c r="S497" s="155">
        <v>30.7</v>
      </c>
      <c r="T497" s="155">
        <v>26.9</v>
      </c>
      <c r="U497" s="155">
        <v>12.6</v>
      </c>
      <c r="V497" s="155"/>
      <c r="W497" s="155" t="s">
        <v>162</v>
      </c>
      <c r="X497" s="155" t="s">
        <v>162</v>
      </c>
      <c r="Y497" s="155">
        <v>28.9</v>
      </c>
      <c r="Z497" s="155">
        <v>32.4</v>
      </c>
      <c r="AA497" s="155">
        <v>25.3</v>
      </c>
      <c r="AB497" s="155">
        <v>28.5</v>
      </c>
      <c r="AC497" s="155">
        <v>11.5</v>
      </c>
      <c r="AD497" s="155">
        <v>13.7</v>
      </c>
    </row>
    <row r="498" spans="1:30" x14ac:dyDescent="0.25">
      <c r="A498" s="97" t="s">
        <v>2543</v>
      </c>
      <c r="B498" s="154" t="s">
        <v>162</v>
      </c>
      <c r="C498" s="154">
        <v>0.6851002865329513</v>
      </c>
      <c r="D498" s="154">
        <v>7.5071633237822344E-2</v>
      </c>
      <c r="E498" s="154">
        <v>0.23982808022922636</v>
      </c>
      <c r="F498" s="154">
        <v>1</v>
      </c>
      <c r="G498" s="144">
        <v>3490</v>
      </c>
      <c r="H498" s="144"/>
      <c r="I498" s="154" t="s">
        <v>162</v>
      </c>
      <c r="J498" s="154" t="s">
        <v>162</v>
      </c>
      <c r="K498" s="154">
        <v>0.66900000000000004</v>
      </c>
      <c r="L498" s="154">
        <v>0.7</v>
      </c>
      <c r="M498" s="154">
        <v>6.7000000000000004E-2</v>
      </c>
      <c r="N498" s="154">
        <v>8.4000000000000005E-2</v>
      </c>
      <c r="O498" s="154">
        <v>0.22600000000000001</v>
      </c>
      <c r="P498" s="154">
        <v>0.254</v>
      </c>
      <c r="R498" s="155" t="s">
        <v>162</v>
      </c>
      <c r="S498" s="155">
        <v>130.5</v>
      </c>
      <c r="T498" s="155">
        <v>16.5</v>
      </c>
      <c r="U498" s="155">
        <v>44.6</v>
      </c>
      <c r="V498" s="155"/>
      <c r="W498" s="155" t="s">
        <v>162</v>
      </c>
      <c r="X498" s="155" t="s">
        <v>162</v>
      </c>
      <c r="Y498" s="155">
        <v>125.3</v>
      </c>
      <c r="Z498" s="155">
        <v>135.69999999999999</v>
      </c>
      <c r="AA498" s="155">
        <v>14.5</v>
      </c>
      <c r="AB498" s="155">
        <v>18.600000000000001</v>
      </c>
      <c r="AC498" s="155">
        <v>41.6</v>
      </c>
      <c r="AD498" s="155">
        <v>47.6</v>
      </c>
    </row>
    <row r="499" spans="1:30" x14ac:dyDescent="0.25">
      <c r="A499" s="97" t="s">
        <v>2544</v>
      </c>
      <c r="B499" s="154">
        <v>6.2314417683932692E-2</v>
      </c>
      <c r="C499" s="154">
        <v>0.52544539755856157</v>
      </c>
      <c r="D499" s="154">
        <v>0.20789343451006267</v>
      </c>
      <c r="E499" s="154">
        <v>0.20434675024744309</v>
      </c>
      <c r="F499" s="154">
        <v>1</v>
      </c>
      <c r="G499" s="144">
        <v>24248</v>
      </c>
      <c r="H499" s="144"/>
      <c r="I499" s="154">
        <v>5.8999999999999997E-2</v>
      </c>
      <c r="J499" s="154">
        <v>6.5000000000000002E-2</v>
      </c>
      <c r="K499" s="154">
        <v>0.51900000000000002</v>
      </c>
      <c r="L499" s="154">
        <v>0.53200000000000003</v>
      </c>
      <c r="M499" s="154">
        <v>0.20300000000000001</v>
      </c>
      <c r="N499" s="154">
        <v>0.21299999999999999</v>
      </c>
      <c r="O499" s="154">
        <v>0.19900000000000001</v>
      </c>
      <c r="P499" s="154">
        <v>0.20899999999999999</v>
      </c>
      <c r="R499" s="155" t="s">
        <v>162</v>
      </c>
      <c r="S499" s="155" t="s">
        <v>162</v>
      </c>
      <c r="T499" s="155" t="s">
        <v>162</v>
      </c>
      <c r="U499" s="155" t="s">
        <v>162</v>
      </c>
      <c r="V499" s="155"/>
      <c r="W499" s="155" t="s">
        <v>162</v>
      </c>
      <c r="X499" s="155" t="s">
        <v>162</v>
      </c>
      <c r="Y499" s="155" t="s">
        <v>162</v>
      </c>
      <c r="Z499" s="155" t="s">
        <v>162</v>
      </c>
      <c r="AA499" s="155" t="s">
        <v>162</v>
      </c>
      <c r="AB499" s="155" t="s">
        <v>162</v>
      </c>
      <c r="AC499" s="155" t="s">
        <v>162</v>
      </c>
      <c r="AD499" s="155" t="s">
        <v>162</v>
      </c>
    </row>
    <row r="500" spans="1:30" x14ac:dyDescent="0.25">
      <c r="A500" s="97" t="s">
        <v>2545</v>
      </c>
      <c r="B500" s="154">
        <v>0.10366826156299841</v>
      </c>
      <c r="C500" s="154">
        <v>0.53748006379585322</v>
      </c>
      <c r="D500" s="154">
        <v>0.22009569377990432</v>
      </c>
      <c r="E500" s="154">
        <v>0.13875598086124402</v>
      </c>
      <c r="F500" s="154">
        <v>1</v>
      </c>
      <c r="G500" s="144">
        <v>627</v>
      </c>
      <c r="H500" s="144"/>
      <c r="I500" s="154">
        <v>8.2000000000000003E-2</v>
      </c>
      <c r="J500" s="154">
        <v>0.13</v>
      </c>
      <c r="K500" s="154">
        <v>0.498</v>
      </c>
      <c r="L500" s="154">
        <v>0.57599999999999996</v>
      </c>
      <c r="M500" s="154">
        <v>0.189</v>
      </c>
      <c r="N500" s="154">
        <v>0.254</v>
      </c>
      <c r="O500" s="154">
        <v>0.114</v>
      </c>
      <c r="P500" s="154">
        <v>0.16800000000000001</v>
      </c>
      <c r="R500" s="155">
        <v>7.1</v>
      </c>
      <c r="S500" s="155">
        <v>39</v>
      </c>
      <c r="T500" s="155">
        <v>16.2</v>
      </c>
      <c r="U500" s="155">
        <v>10.1</v>
      </c>
      <c r="V500" s="155"/>
      <c r="W500" s="155">
        <v>5.3</v>
      </c>
      <c r="X500" s="155">
        <v>8.8000000000000007</v>
      </c>
      <c r="Y500" s="155">
        <v>34.799999999999997</v>
      </c>
      <c r="Z500" s="155">
        <v>43.2</v>
      </c>
      <c r="AA500" s="155">
        <v>13.5</v>
      </c>
      <c r="AB500" s="155">
        <v>18.899999999999999</v>
      </c>
      <c r="AC500" s="155">
        <v>8</v>
      </c>
      <c r="AD500" s="155">
        <v>12.2</v>
      </c>
    </row>
    <row r="501" spans="1:30" x14ac:dyDescent="0.25">
      <c r="A501" s="97" t="s">
        <v>2546</v>
      </c>
      <c r="B501" s="154">
        <v>0.29109159347553326</v>
      </c>
      <c r="C501" s="154">
        <v>0.6286072772898369</v>
      </c>
      <c r="D501" s="154">
        <v>3.5131744040150563E-2</v>
      </c>
      <c r="E501" s="154">
        <v>4.51693851944793E-2</v>
      </c>
      <c r="F501" s="154">
        <v>1</v>
      </c>
      <c r="G501" s="144">
        <v>797</v>
      </c>
      <c r="H501" s="144"/>
      <c r="I501" s="154">
        <v>0.26100000000000001</v>
      </c>
      <c r="J501" s="154">
        <v>0.32400000000000001</v>
      </c>
      <c r="K501" s="154">
        <v>0.59499999999999997</v>
      </c>
      <c r="L501" s="154">
        <v>0.66100000000000003</v>
      </c>
      <c r="M501" s="154">
        <v>2.4E-2</v>
      </c>
      <c r="N501" s="154">
        <v>0.05</v>
      </c>
      <c r="O501" s="154">
        <v>3.3000000000000002E-2</v>
      </c>
      <c r="P501" s="154">
        <v>6.2E-2</v>
      </c>
      <c r="R501" s="155">
        <v>49.2</v>
      </c>
      <c r="S501" s="155">
        <v>106.1</v>
      </c>
      <c r="T501" s="155">
        <v>5.6</v>
      </c>
      <c r="U501" s="155">
        <v>7.4</v>
      </c>
      <c r="V501" s="155"/>
      <c r="W501" s="155">
        <v>42.9</v>
      </c>
      <c r="X501" s="155">
        <v>55.5</v>
      </c>
      <c r="Y501" s="155">
        <v>96.8</v>
      </c>
      <c r="Z501" s="155">
        <v>115.4</v>
      </c>
      <c r="AA501" s="155">
        <v>3.5</v>
      </c>
      <c r="AB501" s="155">
        <v>7.7</v>
      </c>
      <c r="AC501" s="155">
        <v>5</v>
      </c>
      <c r="AD501" s="155">
        <v>9.8000000000000007</v>
      </c>
    </row>
    <row r="502" spans="1:30" x14ac:dyDescent="0.25">
      <c r="A502" s="97" t="s">
        <v>2547</v>
      </c>
      <c r="B502" s="154" t="s">
        <v>162</v>
      </c>
      <c r="C502" s="154">
        <v>0.47612156295224312</v>
      </c>
      <c r="D502" s="154">
        <v>0.4109985528219971</v>
      </c>
      <c r="E502" s="154">
        <v>0.11287988422575977</v>
      </c>
      <c r="F502" s="154">
        <v>1</v>
      </c>
      <c r="G502" s="144">
        <v>691</v>
      </c>
      <c r="H502" s="144"/>
      <c r="I502" s="154" t="s">
        <v>162</v>
      </c>
      <c r="J502" s="154" t="s">
        <v>162</v>
      </c>
      <c r="K502" s="154">
        <v>0.439</v>
      </c>
      <c r="L502" s="154">
        <v>0.51300000000000001</v>
      </c>
      <c r="M502" s="154">
        <v>0.375</v>
      </c>
      <c r="N502" s="154">
        <v>0.44800000000000001</v>
      </c>
      <c r="O502" s="154">
        <v>9.0999999999999998E-2</v>
      </c>
      <c r="P502" s="154">
        <v>0.13900000000000001</v>
      </c>
      <c r="R502" s="155" t="s">
        <v>162</v>
      </c>
      <c r="S502" s="155">
        <v>37.799999999999997</v>
      </c>
      <c r="T502" s="155">
        <v>33.1</v>
      </c>
      <c r="U502" s="155">
        <v>8.9</v>
      </c>
      <c r="V502" s="155"/>
      <c r="W502" s="155" t="s">
        <v>162</v>
      </c>
      <c r="X502" s="155" t="s">
        <v>162</v>
      </c>
      <c r="Y502" s="155">
        <v>33.700000000000003</v>
      </c>
      <c r="Z502" s="155">
        <v>41.9</v>
      </c>
      <c r="AA502" s="155">
        <v>29.2</v>
      </c>
      <c r="AB502" s="155">
        <v>36.9</v>
      </c>
      <c r="AC502" s="155">
        <v>6.9</v>
      </c>
      <c r="AD502" s="155">
        <v>10.9</v>
      </c>
    </row>
    <row r="503" spans="1:30" x14ac:dyDescent="0.25">
      <c r="A503" s="97" t="s">
        <v>2548</v>
      </c>
      <c r="B503" s="154" t="s">
        <v>162</v>
      </c>
      <c r="C503" s="154">
        <v>0.64487369985141163</v>
      </c>
      <c r="D503" s="154">
        <v>0.10698365527488855</v>
      </c>
      <c r="E503" s="154">
        <v>0.24814264487369986</v>
      </c>
      <c r="F503" s="154">
        <v>1</v>
      </c>
      <c r="G503" s="144">
        <v>673</v>
      </c>
      <c r="H503" s="144"/>
      <c r="I503" s="154" t="s">
        <v>162</v>
      </c>
      <c r="J503" s="154" t="s">
        <v>162</v>
      </c>
      <c r="K503" s="154">
        <v>0.60799999999999998</v>
      </c>
      <c r="L503" s="154">
        <v>0.68</v>
      </c>
      <c r="M503" s="154">
        <v>8.5999999999999993E-2</v>
      </c>
      <c r="N503" s="154">
        <v>0.13300000000000001</v>
      </c>
      <c r="O503" s="154">
        <v>0.217</v>
      </c>
      <c r="P503" s="154">
        <v>0.28199999999999997</v>
      </c>
      <c r="R503" s="155" t="s">
        <v>162</v>
      </c>
      <c r="S503" s="155">
        <v>108.2</v>
      </c>
      <c r="T503" s="155">
        <v>21.6</v>
      </c>
      <c r="U503" s="155">
        <v>42.3</v>
      </c>
      <c r="V503" s="155"/>
      <c r="W503" s="155" t="s">
        <v>162</v>
      </c>
      <c r="X503" s="155" t="s">
        <v>162</v>
      </c>
      <c r="Y503" s="155">
        <v>98</v>
      </c>
      <c r="Z503" s="155">
        <v>118.3</v>
      </c>
      <c r="AA503" s="155">
        <v>16.600000000000001</v>
      </c>
      <c r="AB503" s="155">
        <v>26.6</v>
      </c>
      <c r="AC503" s="155">
        <v>35.9</v>
      </c>
      <c r="AD503" s="155">
        <v>48.7</v>
      </c>
    </row>
    <row r="504" spans="1:30" x14ac:dyDescent="0.25">
      <c r="A504" s="97" t="s">
        <v>2549</v>
      </c>
      <c r="B504" s="154">
        <v>5.8359013867488443E-2</v>
      </c>
      <c r="C504" s="154">
        <v>0.5629815100154083</v>
      </c>
      <c r="D504" s="154">
        <v>0.22727272727272727</v>
      </c>
      <c r="E504" s="154">
        <v>0.15138674884437597</v>
      </c>
      <c r="F504" s="154">
        <v>1</v>
      </c>
      <c r="G504" s="144">
        <v>5192</v>
      </c>
      <c r="H504" s="144"/>
      <c r="I504" s="154">
        <v>5.1999999999999998E-2</v>
      </c>
      <c r="J504" s="154">
        <v>6.5000000000000002E-2</v>
      </c>
      <c r="K504" s="154">
        <v>0.54900000000000004</v>
      </c>
      <c r="L504" s="154">
        <v>0.57599999999999996</v>
      </c>
      <c r="M504" s="154">
        <v>0.216</v>
      </c>
      <c r="N504" s="154">
        <v>0.23899999999999999</v>
      </c>
      <c r="O504" s="154">
        <v>0.14199999999999999</v>
      </c>
      <c r="P504" s="154">
        <v>0.161</v>
      </c>
      <c r="R504" s="155" t="s">
        <v>162</v>
      </c>
      <c r="S504" s="155" t="s">
        <v>162</v>
      </c>
      <c r="T504" s="155" t="s">
        <v>162</v>
      </c>
      <c r="U504" s="155" t="s">
        <v>162</v>
      </c>
      <c r="V504" s="155"/>
      <c r="W504" s="155" t="s">
        <v>162</v>
      </c>
      <c r="X504" s="155" t="s">
        <v>162</v>
      </c>
      <c r="Y504" s="155" t="s">
        <v>162</v>
      </c>
      <c r="Z504" s="155" t="s">
        <v>162</v>
      </c>
      <c r="AA504" s="155" t="s">
        <v>162</v>
      </c>
      <c r="AB504" s="155" t="s">
        <v>162</v>
      </c>
      <c r="AC504" s="155" t="s">
        <v>162</v>
      </c>
      <c r="AD504" s="155" t="s">
        <v>162</v>
      </c>
    </row>
    <row r="505" spans="1:30" x14ac:dyDescent="0.25">
      <c r="A505" s="97" t="s">
        <v>2550</v>
      </c>
      <c r="B505" s="154">
        <v>5.4380664652567974E-2</v>
      </c>
      <c r="C505" s="154">
        <v>0.45417925478348437</v>
      </c>
      <c r="D505" s="154">
        <v>0.26082578046324267</v>
      </c>
      <c r="E505" s="154">
        <v>0.23061430010070494</v>
      </c>
      <c r="F505" s="154">
        <v>1</v>
      </c>
      <c r="G505" s="144">
        <v>993</v>
      </c>
      <c r="H505" s="144"/>
      <c r="I505" s="154">
        <v>4.2000000000000003E-2</v>
      </c>
      <c r="J505" s="154">
        <v>7.0000000000000007E-2</v>
      </c>
      <c r="K505" s="154">
        <v>0.42299999999999999</v>
      </c>
      <c r="L505" s="154">
        <v>0.48499999999999999</v>
      </c>
      <c r="M505" s="154">
        <v>0.23400000000000001</v>
      </c>
      <c r="N505" s="154">
        <v>0.28899999999999998</v>
      </c>
      <c r="O505" s="154">
        <v>0.20499999999999999</v>
      </c>
      <c r="P505" s="154">
        <v>0.25800000000000001</v>
      </c>
      <c r="R505" s="155">
        <v>3.9</v>
      </c>
      <c r="S505" s="155">
        <v>34.6</v>
      </c>
      <c r="T505" s="155">
        <v>20.5</v>
      </c>
      <c r="U505" s="155">
        <v>17.399999999999999</v>
      </c>
      <c r="V505" s="155"/>
      <c r="W505" s="155">
        <v>2.8</v>
      </c>
      <c r="X505" s="155">
        <v>4.9000000000000004</v>
      </c>
      <c r="Y505" s="155">
        <v>31.4</v>
      </c>
      <c r="Z505" s="155">
        <v>37.799999999999997</v>
      </c>
      <c r="AA505" s="155">
        <v>18</v>
      </c>
      <c r="AB505" s="155">
        <v>23</v>
      </c>
      <c r="AC505" s="155">
        <v>15.1</v>
      </c>
      <c r="AD505" s="155">
        <v>19.600000000000001</v>
      </c>
    </row>
    <row r="506" spans="1:30" x14ac:dyDescent="0.25">
      <c r="A506" s="97" t="s">
        <v>2551</v>
      </c>
      <c r="B506" s="154">
        <v>0.33789563729683492</v>
      </c>
      <c r="C506" s="154">
        <v>0.56116338751069295</v>
      </c>
      <c r="D506" s="154">
        <v>4.5337895637296836E-2</v>
      </c>
      <c r="E506" s="154">
        <v>5.5603079555175364E-2</v>
      </c>
      <c r="F506" s="154">
        <v>1</v>
      </c>
      <c r="G506" s="144">
        <v>1169</v>
      </c>
      <c r="H506" s="144"/>
      <c r="I506" s="154">
        <v>0.311</v>
      </c>
      <c r="J506" s="154">
        <v>0.36599999999999999</v>
      </c>
      <c r="K506" s="154">
        <v>0.53300000000000003</v>
      </c>
      <c r="L506" s="154">
        <v>0.58899999999999997</v>
      </c>
      <c r="M506" s="154">
        <v>3.5000000000000003E-2</v>
      </c>
      <c r="N506" s="154">
        <v>5.8999999999999997E-2</v>
      </c>
      <c r="O506" s="154">
        <v>4.3999999999999997E-2</v>
      </c>
      <c r="P506" s="154">
        <v>7.0000000000000007E-2</v>
      </c>
      <c r="R506" s="155">
        <v>55.4</v>
      </c>
      <c r="S506" s="155">
        <v>91.4</v>
      </c>
      <c r="T506" s="155">
        <v>7.1</v>
      </c>
      <c r="U506" s="155">
        <v>9</v>
      </c>
      <c r="V506" s="155"/>
      <c r="W506" s="155">
        <v>49.9</v>
      </c>
      <c r="X506" s="155">
        <v>60.8</v>
      </c>
      <c r="Y506" s="155">
        <v>84.4</v>
      </c>
      <c r="Z506" s="155">
        <v>98.4</v>
      </c>
      <c r="AA506" s="155">
        <v>5.2</v>
      </c>
      <c r="AB506" s="155">
        <v>9.1</v>
      </c>
      <c r="AC506" s="155">
        <v>6.8</v>
      </c>
      <c r="AD506" s="155">
        <v>11.2</v>
      </c>
    </row>
    <row r="507" spans="1:30" x14ac:dyDescent="0.25">
      <c r="A507" s="97" t="s">
        <v>2552</v>
      </c>
      <c r="B507" s="154" t="s">
        <v>162</v>
      </c>
      <c r="C507" s="154">
        <v>0.44868532654792198</v>
      </c>
      <c r="D507" s="154">
        <v>0.34011874469889736</v>
      </c>
      <c r="E507" s="154">
        <v>0.21119592875318066</v>
      </c>
      <c r="F507" s="154">
        <v>1</v>
      </c>
      <c r="G507" s="144">
        <v>1179</v>
      </c>
      <c r="H507" s="144"/>
      <c r="I507" s="154" t="s">
        <v>162</v>
      </c>
      <c r="J507" s="154" t="s">
        <v>162</v>
      </c>
      <c r="K507" s="154">
        <v>0.42099999999999999</v>
      </c>
      <c r="L507" s="154">
        <v>0.47699999999999998</v>
      </c>
      <c r="M507" s="154">
        <v>0.314</v>
      </c>
      <c r="N507" s="154">
        <v>0.36799999999999999</v>
      </c>
      <c r="O507" s="154">
        <v>0.189</v>
      </c>
      <c r="P507" s="154">
        <v>0.23499999999999999</v>
      </c>
      <c r="R507" s="155" t="s">
        <v>162</v>
      </c>
      <c r="S507" s="155">
        <v>40.200000000000003</v>
      </c>
      <c r="T507" s="155">
        <v>31.3</v>
      </c>
      <c r="U507" s="155">
        <v>19</v>
      </c>
      <c r="V507" s="155"/>
      <c r="W507" s="155" t="s">
        <v>162</v>
      </c>
      <c r="X507" s="155" t="s">
        <v>162</v>
      </c>
      <c r="Y507" s="155">
        <v>36.799999999999997</v>
      </c>
      <c r="Z507" s="155">
        <v>43.6</v>
      </c>
      <c r="AA507" s="155">
        <v>28.2</v>
      </c>
      <c r="AB507" s="155">
        <v>34.4</v>
      </c>
      <c r="AC507" s="155">
        <v>16.600000000000001</v>
      </c>
      <c r="AD507" s="155">
        <v>21.4</v>
      </c>
    </row>
    <row r="508" spans="1:30" x14ac:dyDescent="0.25">
      <c r="A508" s="97" t="s">
        <v>2553</v>
      </c>
      <c r="B508" s="154" t="s">
        <v>162</v>
      </c>
      <c r="C508" s="154">
        <v>0.65644820295983086</v>
      </c>
      <c r="D508" s="154">
        <v>7.0824524312896403E-2</v>
      </c>
      <c r="E508" s="154">
        <v>0.27272727272727271</v>
      </c>
      <c r="F508" s="154">
        <v>1</v>
      </c>
      <c r="G508" s="144">
        <v>946</v>
      </c>
      <c r="H508" s="144"/>
      <c r="I508" s="154" t="s">
        <v>162</v>
      </c>
      <c r="J508" s="154" t="s">
        <v>162</v>
      </c>
      <c r="K508" s="154">
        <v>0.626</v>
      </c>
      <c r="L508" s="154">
        <v>0.68600000000000005</v>
      </c>
      <c r="M508" s="154">
        <v>5.6000000000000001E-2</v>
      </c>
      <c r="N508" s="154">
        <v>8.8999999999999996E-2</v>
      </c>
      <c r="O508" s="154">
        <v>0.245</v>
      </c>
      <c r="P508" s="154">
        <v>0.30199999999999999</v>
      </c>
      <c r="R508" s="155" t="s">
        <v>162</v>
      </c>
      <c r="S508" s="155">
        <v>103.9</v>
      </c>
      <c r="T508" s="155">
        <v>14.5</v>
      </c>
      <c r="U508" s="155">
        <v>44</v>
      </c>
      <c r="V508" s="155"/>
      <c r="W508" s="155" t="s">
        <v>162</v>
      </c>
      <c r="X508" s="155" t="s">
        <v>162</v>
      </c>
      <c r="Y508" s="155">
        <v>95.8</v>
      </c>
      <c r="Z508" s="155">
        <v>112.1</v>
      </c>
      <c r="AA508" s="155">
        <v>11</v>
      </c>
      <c r="AB508" s="155">
        <v>17.899999999999999</v>
      </c>
      <c r="AC508" s="155">
        <v>38.6</v>
      </c>
      <c r="AD508" s="155">
        <v>49.4</v>
      </c>
    </row>
    <row r="509" spans="1:30" x14ac:dyDescent="0.25">
      <c r="A509" s="97" t="s">
        <v>2554</v>
      </c>
      <c r="B509" s="154">
        <v>6.1708058793715152E-2</v>
      </c>
      <c r="C509" s="154">
        <v>0.5225544855549924</v>
      </c>
      <c r="D509" s="154">
        <v>0.21198682209832742</v>
      </c>
      <c r="E509" s="154">
        <v>0.20375063355296502</v>
      </c>
      <c r="F509" s="154">
        <v>1</v>
      </c>
      <c r="G509" s="144">
        <v>7892</v>
      </c>
      <c r="H509" s="144"/>
      <c r="I509" s="154">
        <v>5.7000000000000002E-2</v>
      </c>
      <c r="J509" s="154">
        <v>6.7000000000000004E-2</v>
      </c>
      <c r="K509" s="154">
        <v>0.51200000000000001</v>
      </c>
      <c r="L509" s="154">
        <v>0.53400000000000003</v>
      </c>
      <c r="M509" s="154">
        <v>0.20300000000000001</v>
      </c>
      <c r="N509" s="154">
        <v>0.221</v>
      </c>
      <c r="O509" s="154">
        <v>0.19500000000000001</v>
      </c>
      <c r="P509" s="154">
        <v>0.21299999999999999</v>
      </c>
      <c r="R509" s="155" t="s">
        <v>162</v>
      </c>
      <c r="S509" s="155" t="s">
        <v>162</v>
      </c>
      <c r="T509" s="155" t="s">
        <v>162</v>
      </c>
      <c r="U509" s="155" t="s">
        <v>162</v>
      </c>
      <c r="V509" s="155"/>
      <c r="W509" s="155" t="s">
        <v>162</v>
      </c>
      <c r="X509" s="155" t="s">
        <v>162</v>
      </c>
      <c r="Y509" s="155" t="s">
        <v>162</v>
      </c>
      <c r="Z509" s="155" t="s">
        <v>162</v>
      </c>
      <c r="AA509" s="155" t="s">
        <v>162</v>
      </c>
      <c r="AB509" s="155" t="s">
        <v>162</v>
      </c>
      <c r="AC509" s="155" t="s">
        <v>162</v>
      </c>
      <c r="AD509" s="155" t="s">
        <v>162</v>
      </c>
    </row>
    <row r="510" spans="1:30" x14ac:dyDescent="0.25">
      <c r="A510" s="97" t="s">
        <v>2555</v>
      </c>
      <c r="B510" s="154">
        <v>6.0646900269541781E-2</v>
      </c>
      <c r="C510" s="154">
        <v>0.50808625336927227</v>
      </c>
      <c r="D510" s="154">
        <v>0.27897574123989216</v>
      </c>
      <c r="E510" s="154">
        <v>0.15229110512129379</v>
      </c>
      <c r="F510" s="154">
        <v>1</v>
      </c>
      <c r="G510" s="144">
        <v>742</v>
      </c>
      <c r="H510" s="144"/>
      <c r="I510" s="154">
        <v>4.5999999999999999E-2</v>
      </c>
      <c r="J510" s="154">
        <v>0.08</v>
      </c>
      <c r="K510" s="154">
        <v>0.47199999999999998</v>
      </c>
      <c r="L510" s="154">
        <v>0.54400000000000004</v>
      </c>
      <c r="M510" s="154">
        <v>0.248</v>
      </c>
      <c r="N510" s="154">
        <v>0.312</v>
      </c>
      <c r="O510" s="154">
        <v>0.128</v>
      </c>
      <c r="P510" s="154">
        <v>0.18</v>
      </c>
      <c r="R510" s="155">
        <v>5.0999999999999996</v>
      </c>
      <c r="S510" s="155">
        <v>41.4</v>
      </c>
      <c r="T510" s="155">
        <v>22.6</v>
      </c>
      <c r="U510" s="155">
        <v>12.3</v>
      </c>
      <c r="V510" s="155"/>
      <c r="W510" s="155">
        <v>3.6</v>
      </c>
      <c r="X510" s="155">
        <v>6.6</v>
      </c>
      <c r="Y510" s="155">
        <v>37.200000000000003</v>
      </c>
      <c r="Z510" s="155">
        <v>45.6</v>
      </c>
      <c r="AA510" s="155">
        <v>19.5</v>
      </c>
      <c r="AB510" s="155">
        <v>25.7</v>
      </c>
      <c r="AC510" s="155">
        <v>10.1</v>
      </c>
      <c r="AD510" s="155">
        <v>14.6</v>
      </c>
    </row>
    <row r="511" spans="1:30" x14ac:dyDescent="0.25">
      <c r="A511" s="97" t="s">
        <v>2556</v>
      </c>
      <c r="B511" s="154">
        <v>0.32</v>
      </c>
      <c r="C511" s="154">
        <v>0.60129032258064519</v>
      </c>
      <c r="D511" s="154">
        <v>4.774193548387097E-2</v>
      </c>
      <c r="E511" s="154">
        <v>3.0967741935483871E-2</v>
      </c>
      <c r="F511" s="154">
        <v>1</v>
      </c>
      <c r="G511" s="144">
        <v>775</v>
      </c>
      <c r="H511" s="144"/>
      <c r="I511" s="154">
        <v>0.28799999999999998</v>
      </c>
      <c r="J511" s="154">
        <v>0.35399999999999998</v>
      </c>
      <c r="K511" s="154">
        <v>0.56599999999999995</v>
      </c>
      <c r="L511" s="154">
        <v>0.63500000000000001</v>
      </c>
      <c r="M511" s="154">
        <v>3.5000000000000003E-2</v>
      </c>
      <c r="N511" s="154">
        <v>6.5000000000000002E-2</v>
      </c>
      <c r="O511" s="154">
        <v>2.1000000000000001E-2</v>
      </c>
      <c r="P511" s="154">
        <v>4.5999999999999999E-2</v>
      </c>
      <c r="R511" s="155">
        <v>53.1</v>
      </c>
      <c r="S511" s="155">
        <v>91.4</v>
      </c>
      <c r="T511" s="155">
        <v>7</v>
      </c>
      <c r="U511" s="155">
        <v>4.8</v>
      </c>
      <c r="V511" s="155"/>
      <c r="W511" s="155">
        <v>46.5</v>
      </c>
      <c r="X511" s="155">
        <v>59.7</v>
      </c>
      <c r="Y511" s="155">
        <v>83.1</v>
      </c>
      <c r="Z511" s="155">
        <v>99.7</v>
      </c>
      <c r="AA511" s="155">
        <v>4.7</v>
      </c>
      <c r="AB511" s="155">
        <v>9.1999999999999993</v>
      </c>
      <c r="AC511" s="155">
        <v>2.9</v>
      </c>
      <c r="AD511" s="155">
        <v>6.7</v>
      </c>
    </row>
    <row r="512" spans="1:30" x14ac:dyDescent="0.25">
      <c r="A512" s="97" t="s">
        <v>2557</v>
      </c>
      <c r="B512" s="154" t="s">
        <v>162</v>
      </c>
      <c r="C512" s="154">
        <v>0.5012224938875306</v>
      </c>
      <c r="D512" s="154">
        <v>0.34800325998370008</v>
      </c>
      <c r="E512" s="154">
        <v>0.15077424612876936</v>
      </c>
      <c r="F512" s="154">
        <v>1</v>
      </c>
      <c r="G512" s="144">
        <v>1227</v>
      </c>
      <c r="H512" s="144"/>
      <c r="I512" s="154" t="s">
        <v>162</v>
      </c>
      <c r="J512" s="154" t="s">
        <v>162</v>
      </c>
      <c r="K512" s="154">
        <v>0.47299999999999998</v>
      </c>
      <c r="L512" s="154">
        <v>0.52900000000000003</v>
      </c>
      <c r="M512" s="154">
        <v>0.32200000000000001</v>
      </c>
      <c r="N512" s="154">
        <v>0.375</v>
      </c>
      <c r="O512" s="154">
        <v>0.13200000000000001</v>
      </c>
      <c r="P512" s="154">
        <v>0.17199999999999999</v>
      </c>
      <c r="R512" s="155" t="s">
        <v>162</v>
      </c>
      <c r="S512" s="155">
        <v>68.2</v>
      </c>
      <c r="T512" s="155">
        <v>46.8</v>
      </c>
      <c r="U512" s="155">
        <v>20.5</v>
      </c>
      <c r="V512" s="155"/>
      <c r="W512" s="155" t="s">
        <v>162</v>
      </c>
      <c r="X512" s="155" t="s">
        <v>162</v>
      </c>
      <c r="Y512" s="155">
        <v>62.8</v>
      </c>
      <c r="Z512" s="155">
        <v>73.599999999999994</v>
      </c>
      <c r="AA512" s="155">
        <v>42.4</v>
      </c>
      <c r="AB512" s="155">
        <v>51.2</v>
      </c>
      <c r="AC512" s="155">
        <v>17.5</v>
      </c>
      <c r="AD512" s="155">
        <v>23.4</v>
      </c>
    </row>
    <row r="513" spans="1:30" x14ac:dyDescent="0.25">
      <c r="A513" s="97" t="s">
        <v>2558</v>
      </c>
      <c r="B513" s="154" t="s">
        <v>162</v>
      </c>
      <c r="C513" s="154">
        <v>0.72533849129593808</v>
      </c>
      <c r="D513" s="154">
        <v>8.7040618955512572E-2</v>
      </c>
      <c r="E513" s="154">
        <v>0.18762088974854932</v>
      </c>
      <c r="F513" s="154">
        <v>0.99999999999999989</v>
      </c>
      <c r="G513" s="144">
        <v>517</v>
      </c>
      <c r="H513" s="144"/>
      <c r="I513" s="154" t="s">
        <v>162</v>
      </c>
      <c r="J513" s="154" t="s">
        <v>162</v>
      </c>
      <c r="K513" s="154">
        <v>0.68500000000000005</v>
      </c>
      <c r="L513" s="154">
        <v>0.76200000000000001</v>
      </c>
      <c r="M513" s="154">
        <v>6.6000000000000003E-2</v>
      </c>
      <c r="N513" s="154">
        <v>0.114</v>
      </c>
      <c r="O513" s="154">
        <v>0.156</v>
      </c>
      <c r="P513" s="154">
        <v>0.224</v>
      </c>
      <c r="R513" s="155" t="s">
        <v>162</v>
      </c>
      <c r="S513" s="155">
        <v>94.8</v>
      </c>
      <c r="T513" s="155">
        <v>12</v>
      </c>
      <c r="U513" s="155">
        <v>24.6</v>
      </c>
      <c r="V513" s="155"/>
      <c r="W513" s="155" t="s">
        <v>162</v>
      </c>
      <c r="X513" s="155" t="s">
        <v>162</v>
      </c>
      <c r="Y513" s="155">
        <v>85.2</v>
      </c>
      <c r="Z513" s="155">
        <v>104.4</v>
      </c>
      <c r="AA513" s="155">
        <v>8.5</v>
      </c>
      <c r="AB513" s="155">
        <v>15.6</v>
      </c>
      <c r="AC513" s="155">
        <v>19.7</v>
      </c>
      <c r="AD513" s="155">
        <v>29.5</v>
      </c>
    </row>
    <row r="514" spans="1:30" x14ac:dyDescent="0.25">
      <c r="A514" s="97" t="s">
        <v>2559</v>
      </c>
      <c r="B514" s="154">
        <v>5.1460823373173974E-2</v>
      </c>
      <c r="C514" s="154">
        <v>0.5576029216467463</v>
      </c>
      <c r="D514" s="154">
        <v>0.23738379814077026</v>
      </c>
      <c r="E514" s="154">
        <v>0.15355245683930943</v>
      </c>
      <c r="F514" s="154">
        <v>0.99999999999999989</v>
      </c>
      <c r="G514" s="144">
        <v>6024</v>
      </c>
      <c r="H514" s="144"/>
      <c r="I514" s="154">
        <v>4.5999999999999999E-2</v>
      </c>
      <c r="J514" s="154">
        <v>5.7000000000000002E-2</v>
      </c>
      <c r="K514" s="154">
        <v>0.54500000000000004</v>
      </c>
      <c r="L514" s="154">
        <v>0.56999999999999995</v>
      </c>
      <c r="M514" s="154">
        <v>0.22700000000000001</v>
      </c>
      <c r="N514" s="154">
        <v>0.248</v>
      </c>
      <c r="O514" s="154">
        <v>0.14499999999999999</v>
      </c>
      <c r="P514" s="154">
        <v>0.16300000000000001</v>
      </c>
      <c r="R514" s="155" t="s">
        <v>162</v>
      </c>
      <c r="S514" s="155" t="s">
        <v>162</v>
      </c>
      <c r="T514" s="155" t="s">
        <v>162</v>
      </c>
      <c r="U514" s="155" t="s">
        <v>162</v>
      </c>
      <c r="V514" s="155"/>
      <c r="W514" s="155" t="s">
        <v>162</v>
      </c>
      <c r="X514" s="155" t="s">
        <v>162</v>
      </c>
      <c r="Y514" s="155" t="s">
        <v>162</v>
      </c>
      <c r="Z514" s="155" t="s">
        <v>162</v>
      </c>
      <c r="AA514" s="155" t="s">
        <v>162</v>
      </c>
      <c r="AB514" s="155" t="s">
        <v>162</v>
      </c>
      <c r="AC514" s="155" t="s">
        <v>162</v>
      </c>
      <c r="AD514" s="155" t="s">
        <v>162</v>
      </c>
    </row>
    <row r="515" spans="1:30" x14ac:dyDescent="0.25">
      <c r="A515" s="97" t="s">
        <v>2560</v>
      </c>
      <c r="B515" s="154">
        <v>9.1451292246520877E-2</v>
      </c>
      <c r="C515" s="154">
        <v>0.4249502982107356</v>
      </c>
      <c r="D515" s="154">
        <v>0.20079522862823063</v>
      </c>
      <c r="E515" s="154">
        <v>0.2828031809145129</v>
      </c>
      <c r="F515" s="154">
        <v>1</v>
      </c>
      <c r="G515" s="144">
        <v>2012</v>
      </c>
      <c r="H515" s="144"/>
      <c r="I515" s="154">
        <v>0.08</v>
      </c>
      <c r="J515" s="154">
        <v>0.105</v>
      </c>
      <c r="K515" s="154">
        <v>0.40400000000000003</v>
      </c>
      <c r="L515" s="154">
        <v>0.44700000000000001</v>
      </c>
      <c r="M515" s="154">
        <v>0.184</v>
      </c>
      <c r="N515" s="154">
        <v>0.219</v>
      </c>
      <c r="O515" s="154">
        <v>0.26400000000000001</v>
      </c>
      <c r="P515" s="154">
        <v>0.30299999999999999</v>
      </c>
      <c r="R515" s="155">
        <v>6.8</v>
      </c>
      <c r="S515" s="155">
        <v>32.6</v>
      </c>
      <c r="T515" s="155">
        <v>15.6</v>
      </c>
      <c r="U515" s="155">
        <v>21.7</v>
      </c>
      <c r="V515" s="155"/>
      <c r="W515" s="155">
        <v>5.8</v>
      </c>
      <c r="X515" s="155">
        <v>7.8</v>
      </c>
      <c r="Y515" s="155">
        <v>30.4</v>
      </c>
      <c r="Z515" s="155">
        <v>34.799999999999997</v>
      </c>
      <c r="AA515" s="155">
        <v>14</v>
      </c>
      <c r="AB515" s="155">
        <v>17.100000000000001</v>
      </c>
      <c r="AC515" s="155">
        <v>19.899999999999999</v>
      </c>
      <c r="AD515" s="155">
        <v>23.5</v>
      </c>
    </row>
    <row r="516" spans="1:30" x14ac:dyDescent="0.25">
      <c r="A516" s="97" t="s">
        <v>2561</v>
      </c>
      <c r="B516" s="154">
        <v>0.32297297297297295</v>
      </c>
      <c r="C516" s="154">
        <v>0.58783783783783783</v>
      </c>
      <c r="D516" s="154">
        <v>3.3783783783783786E-2</v>
      </c>
      <c r="E516" s="154">
        <v>5.5405405405405408E-2</v>
      </c>
      <c r="F516" s="154">
        <v>1</v>
      </c>
      <c r="G516" s="144">
        <v>2220</v>
      </c>
      <c r="H516" s="144"/>
      <c r="I516" s="154">
        <v>0.30399999999999999</v>
      </c>
      <c r="J516" s="154">
        <v>0.34300000000000003</v>
      </c>
      <c r="K516" s="154">
        <v>0.56699999999999995</v>
      </c>
      <c r="L516" s="154">
        <v>0.60799999999999998</v>
      </c>
      <c r="M516" s="154">
        <v>2.7E-2</v>
      </c>
      <c r="N516" s="154">
        <v>4.2000000000000003E-2</v>
      </c>
      <c r="O516" s="154">
        <v>4.7E-2</v>
      </c>
      <c r="P516" s="154">
        <v>6.6000000000000003E-2</v>
      </c>
      <c r="R516" s="155">
        <v>50.1</v>
      </c>
      <c r="S516" s="155">
        <v>92.8</v>
      </c>
      <c r="T516" s="155">
        <v>5</v>
      </c>
      <c r="U516" s="155">
        <v>8.5</v>
      </c>
      <c r="V516" s="155"/>
      <c r="W516" s="155">
        <v>46.4</v>
      </c>
      <c r="X516" s="155">
        <v>53.8</v>
      </c>
      <c r="Y516" s="155">
        <v>87.8</v>
      </c>
      <c r="Z516" s="155">
        <v>97.9</v>
      </c>
      <c r="AA516" s="155">
        <v>3.9</v>
      </c>
      <c r="AB516" s="155">
        <v>6.2</v>
      </c>
      <c r="AC516" s="155">
        <v>7</v>
      </c>
      <c r="AD516" s="155">
        <v>10</v>
      </c>
    </row>
    <row r="517" spans="1:30" x14ac:dyDescent="0.25">
      <c r="A517" s="97" t="s">
        <v>2562</v>
      </c>
      <c r="B517" s="154" t="s">
        <v>162</v>
      </c>
      <c r="C517" s="154">
        <v>0.47001763668430335</v>
      </c>
      <c r="D517" s="154">
        <v>0.33156966490299822</v>
      </c>
      <c r="E517" s="154">
        <v>0.1984126984126984</v>
      </c>
      <c r="F517" s="154">
        <v>1</v>
      </c>
      <c r="G517" s="144">
        <v>2268</v>
      </c>
      <c r="H517" s="144"/>
      <c r="I517" s="154" t="s">
        <v>162</v>
      </c>
      <c r="J517" s="154" t="s">
        <v>162</v>
      </c>
      <c r="K517" s="154">
        <v>0.45</v>
      </c>
      <c r="L517" s="154">
        <v>0.49099999999999999</v>
      </c>
      <c r="M517" s="154">
        <v>0.312</v>
      </c>
      <c r="N517" s="154">
        <v>0.35099999999999998</v>
      </c>
      <c r="O517" s="154">
        <v>0.183</v>
      </c>
      <c r="P517" s="154">
        <v>0.215</v>
      </c>
      <c r="R517" s="155" t="s">
        <v>162</v>
      </c>
      <c r="S517" s="155">
        <v>40.700000000000003</v>
      </c>
      <c r="T517" s="155">
        <v>29</v>
      </c>
      <c r="U517" s="155">
        <v>17.100000000000001</v>
      </c>
      <c r="V517" s="155"/>
      <c r="W517" s="155" t="s">
        <v>162</v>
      </c>
      <c r="X517" s="155" t="s">
        <v>162</v>
      </c>
      <c r="Y517" s="155">
        <v>38.299999999999997</v>
      </c>
      <c r="Z517" s="155">
        <v>43.2</v>
      </c>
      <c r="AA517" s="155">
        <v>26.9</v>
      </c>
      <c r="AB517" s="155">
        <v>31</v>
      </c>
      <c r="AC517" s="155">
        <v>15.5</v>
      </c>
      <c r="AD517" s="155">
        <v>18.7</v>
      </c>
    </row>
    <row r="518" spans="1:30" x14ac:dyDescent="0.25">
      <c r="A518" s="97" t="s">
        <v>2563</v>
      </c>
      <c r="B518" s="154" t="s">
        <v>162</v>
      </c>
      <c r="C518" s="154">
        <v>0.65308310991957108</v>
      </c>
      <c r="D518" s="154">
        <v>6.058981233243968E-2</v>
      </c>
      <c r="E518" s="154">
        <v>0.28632707774798927</v>
      </c>
      <c r="F518" s="154">
        <v>1</v>
      </c>
      <c r="G518" s="144">
        <v>1865</v>
      </c>
      <c r="H518" s="144"/>
      <c r="I518" s="154" t="s">
        <v>162</v>
      </c>
      <c r="J518" s="154" t="s">
        <v>162</v>
      </c>
      <c r="K518" s="154">
        <v>0.63100000000000001</v>
      </c>
      <c r="L518" s="154">
        <v>0.67400000000000004</v>
      </c>
      <c r="M518" s="154">
        <v>5.0999999999999997E-2</v>
      </c>
      <c r="N518" s="154">
        <v>7.1999999999999995E-2</v>
      </c>
      <c r="O518" s="154">
        <v>0.26600000000000001</v>
      </c>
      <c r="P518" s="154">
        <v>0.307</v>
      </c>
      <c r="R518" s="155" t="s">
        <v>162</v>
      </c>
      <c r="S518" s="155">
        <v>102.8</v>
      </c>
      <c r="T518" s="155">
        <v>11.2</v>
      </c>
      <c r="U518" s="155">
        <v>44.4</v>
      </c>
      <c r="V518" s="155"/>
      <c r="W518" s="155" t="s">
        <v>162</v>
      </c>
      <c r="X518" s="155" t="s">
        <v>162</v>
      </c>
      <c r="Y518" s="155">
        <v>97.1</v>
      </c>
      <c r="Z518" s="155">
        <v>108.6</v>
      </c>
      <c r="AA518" s="155">
        <v>9.1999999999999993</v>
      </c>
      <c r="AB518" s="155">
        <v>13.3</v>
      </c>
      <c r="AC518" s="155">
        <v>40.6</v>
      </c>
      <c r="AD518" s="155">
        <v>48.1</v>
      </c>
    </row>
    <row r="519" spans="1:30" x14ac:dyDescent="0.25">
      <c r="A519" s="97" t="s">
        <v>2564</v>
      </c>
      <c r="B519" s="154">
        <v>6.0690640010385564E-2</v>
      </c>
      <c r="C519" s="154">
        <v>0.53427236141762946</v>
      </c>
      <c r="D519" s="154">
        <v>0.20083084512527585</v>
      </c>
      <c r="E519" s="154">
        <v>0.20420615344670909</v>
      </c>
      <c r="F519" s="154">
        <v>1</v>
      </c>
      <c r="G519" s="144">
        <v>15406</v>
      </c>
      <c r="H519" s="144"/>
      <c r="I519" s="154">
        <v>5.7000000000000002E-2</v>
      </c>
      <c r="J519" s="154">
        <v>6.5000000000000002E-2</v>
      </c>
      <c r="K519" s="154">
        <v>0.52600000000000002</v>
      </c>
      <c r="L519" s="154">
        <v>0.54200000000000004</v>
      </c>
      <c r="M519" s="154">
        <v>0.19500000000000001</v>
      </c>
      <c r="N519" s="154">
        <v>0.20699999999999999</v>
      </c>
      <c r="O519" s="154">
        <v>0.19800000000000001</v>
      </c>
      <c r="P519" s="154">
        <v>0.21099999999999999</v>
      </c>
      <c r="R519" s="155" t="s">
        <v>162</v>
      </c>
      <c r="S519" s="155" t="s">
        <v>162</v>
      </c>
      <c r="T519" s="155" t="s">
        <v>162</v>
      </c>
      <c r="U519" s="155" t="s">
        <v>162</v>
      </c>
      <c r="V519" s="155"/>
      <c r="W519" s="155" t="s">
        <v>162</v>
      </c>
      <c r="X519" s="155" t="s">
        <v>162</v>
      </c>
      <c r="Y519" s="155" t="s">
        <v>162</v>
      </c>
      <c r="Z519" s="155" t="s">
        <v>162</v>
      </c>
      <c r="AA519" s="155" t="s">
        <v>162</v>
      </c>
      <c r="AB519" s="155" t="s">
        <v>162</v>
      </c>
      <c r="AC519" s="155" t="s">
        <v>162</v>
      </c>
      <c r="AD519" s="155" t="s">
        <v>162</v>
      </c>
    </row>
    <row r="520" spans="1:30" x14ac:dyDescent="0.25">
      <c r="A520" s="97" t="s">
        <v>2565</v>
      </c>
      <c r="B520" s="154">
        <v>7.6998050682261204E-2</v>
      </c>
      <c r="C520" s="154">
        <v>0.42884990253411304</v>
      </c>
      <c r="D520" s="154">
        <v>0.30019493177387913</v>
      </c>
      <c r="E520" s="154">
        <v>0.19395711500974658</v>
      </c>
      <c r="F520" s="154">
        <v>0.99999999999999989</v>
      </c>
      <c r="G520" s="144">
        <v>1026</v>
      </c>
      <c r="H520" s="144"/>
      <c r="I520" s="154">
        <v>6.2E-2</v>
      </c>
      <c r="J520" s="154">
        <v>9.5000000000000001E-2</v>
      </c>
      <c r="K520" s="154">
        <v>0.39900000000000002</v>
      </c>
      <c r="L520" s="154">
        <v>0.45900000000000002</v>
      </c>
      <c r="M520" s="154">
        <v>0.27300000000000002</v>
      </c>
      <c r="N520" s="154">
        <v>0.32900000000000001</v>
      </c>
      <c r="O520" s="154">
        <v>0.17100000000000001</v>
      </c>
      <c r="P520" s="154">
        <v>0.219</v>
      </c>
      <c r="R520" s="155">
        <v>5.5</v>
      </c>
      <c r="S520" s="155">
        <v>28.7</v>
      </c>
      <c r="T520" s="155">
        <v>20.100000000000001</v>
      </c>
      <c r="U520" s="155">
        <v>12.5</v>
      </c>
      <c r="V520" s="155"/>
      <c r="W520" s="155">
        <v>4.2</v>
      </c>
      <c r="X520" s="155">
        <v>6.7</v>
      </c>
      <c r="Y520" s="155">
        <v>26.1</v>
      </c>
      <c r="Z520" s="155">
        <v>31.4</v>
      </c>
      <c r="AA520" s="155">
        <v>17.8</v>
      </c>
      <c r="AB520" s="155">
        <v>22.3</v>
      </c>
      <c r="AC520" s="155">
        <v>10.8</v>
      </c>
      <c r="AD520" s="155">
        <v>14.3</v>
      </c>
    </row>
    <row r="521" spans="1:30" x14ac:dyDescent="0.25">
      <c r="A521" s="97" t="s">
        <v>2566</v>
      </c>
      <c r="B521" s="154">
        <v>0.26820475847152125</v>
      </c>
      <c r="C521" s="154">
        <v>0.58687815428983414</v>
      </c>
      <c r="D521" s="154">
        <v>6.5609228550829124E-2</v>
      </c>
      <c r="E521" s="154">
        <v>7.9307858687815425E-2</v>
      </c>
      <c r="F521" s="154">
        <v>0.99999999999999989</v>
      </c>
      <c r="G521" s="144">
        <v>1387</v>
      </c>
      <c r="H521" s="144"/>
      <c r="I521" s="154">
        <v>0.246</v>
      </c>
      <c r="J521" s="154">
        <v>0.29199999999999998</v>
      </c>
      <c r="K521" s="154">
        <v>0.56100000000000005</v>
      </c>
      <c r="L521" s="154">
        <v>0.61299999999999999</v>
      </c>
      <c r="M521" s="154">
        <v>5.3999999999999999E-2</v>
      </c>
      <c r="N521" s="154">
        <v>0.08</v>
      </c>
      <c r="O521" s="154">
        <v>6.6000000000000003E-2</v>
      </c>
      <c r="P521" s="154">
        <v>9.5000000000000001E-2</v>
      </c>
      <c r="R521" s="155">
        <v>45.5</v>
      </c>
      <c r="S521" s="155">
        <v>89.5</v>
      </c>
      <c r="T521" s="155">
        <v>10.199999999999999</v>
      </c>
      <c r="U521" s="155">
        <v>11.9</v>
      </c>
      <c r="V521" s="155"/>
      <c r="W521" s="155">
        <v>40.9</v>
      </c>
      <c r="X521" s="155">
        <v>50.2</v>
      </c>
      <c r="Y521" s="155">
        <v>83.4</v>
      </c>
      <c r="Z521" s="155">
        <v>95.7</v>
      </c>
      <c r="AA521" s="155">
        <v>8.1</v>
      </c>
      <c r="AB521" s="155">
        <v>12.2</v>
      </c>
      <c r="AC521" s="155">
        <v>9.6999999999999993</v>
      </c>
      <c r="AD521" s="155">
        <v>14.1</v>
      </c>
    </row>
    <row r="522" spans="1:30" x14ac:dyDescent="0.25">
      <c r="A522" s="97" t="s">
        <v>2567</v>
      </c>
      <c r="B522" s="154" t="s">
        <v>162</v>
      </c>
      <c r="C522" s="154">
        <v>0.41382575757575757</v>
      </c>
      <c r="D522" s="154">
        <v>0.41477272727272729</v>
      </c>
      <c r="E522" s="154">
        <v>0.17140151515151514</v>
      </c>
      <c r="F522" s="154">
        <v>1</v>
      </c>
      <c r="G522" s="144">
        <v>1056</v>
      </c>
      <c r="H522" s="144"/>
      <c r="I522" s="154" t="s">
        <v>162</v>
      </c>
      <c r="J522" s="154" t="s">
        <v>162</v>
      </c>
      <c r="K522" s="154">
        <v>0.38400000000000001</v>
      </c>
      <c r="L522" s="154">
        <v>0.44400000000000001</v>
      </c>
      <c r="M522" s="154">
        <v>0.38500000000000001</v>
      </c>
      <c r="N522" s="154">
        <v>0.44500000000000001</v>
      </c>
      <c r="O522" s="154">
        <v>0.15</v>
      </c>
      <c r="P522" s="154">
        <v>0.19500000000000001</v>
      </c>
      <c r="R522" s="155" t="s">
        <v>162</v>
      </c>
      <c r="S522" s="155">
        <v>28.9</v>
      </c>
      <c r="T522" s="155">
        <v>29.2</v>
      </c>
      <c r="U522" s="155">
        <v>11.8</v>
      </c>
      <c r="V522" s="155"/>
      <c r="W522" s="155" t="s">
        <v>162</v>
      </c>
      <c r="X522" s="155" t="s">
        <v>162</v>
      </c>
      <c r="Y522" s="155">
        <v>26.1</v>
      </c>
      <c r="Z522" s="155">
        <v>31.6</v>
      </c>
      <c r="AA522" s="155">
        <v>26.5</v>
      </c>
      <c r="AB522" s="155">
        <v>32</v>
      </c>
      <c r="AC522" s="155">
        <v>10.1</v>
      </c>
      <c r="AD522" s="155">
        <v>13.5</v>
      </c>
    </row>
    <row r="523" spans="1:30" x14ac:dyDescent="0.25">
      <c r="A523" s="97" t="s">
        <v>2568</v>
      </c>
      <c r="B523" s="154" t="s">
        <v>162</v>
      </c>
      <c r="C523" s="154">
        <v>0.71469740634005763</v>
      </c>
      <c r="D523" s="154">
        <v>0.16714697406340057</v>
      </c>
      <c r="E523" s="154">
        <v>0.11815561959654179</v>
      </c>
      <c r="F523" s="154">
        <v>0.99999999999999989</v>
      </c>
      <c r="G523" s="144">
        <v>1041</v>
      </c>
      <c r="H523" s="144"/>
      <c r="I523" s="154" t="s">
        <v>162</v>
      </c>
      <c r="J523" s="154" t="s">
        <v>162</v>
      </c>
      <c r="K523" s="154">
        <v>0.68700000000000006</v>
      </c>
      <c r="L523" s="154">
        <v>0.74099999999999999</v>
      </c>
      <c r="M523" s="154">
        <v>0.14599999999999999</v>
      </c>
      <c r="N523" s="154">
        <v>0.191</v>
      </c>
      <c r="O523" s="154">
        <v>0.1</v>
      </c>
      <c r="P523" s="154">
        <v>0.13900000000000001</v>
      </c>
      <c r="R523" s="155" t="s">
        <v>162</v>
      </c>
      <c r="S523" s="155">
        <v>110.2</v>
      </c>
      <c r="T523" s="155">
        <v>29.6</v>
      </c>
      <c r="U523" s="155">
        <v>18.600000000000001</v>
      </c>
      <c r="V523" s="155"/>
      <c r="W523" s="155" t="s">
        <v>162</v>
      </c>
      <c r="X523" s="155" t="s">
        <v>162</v>
      </c>
      <c r="Y523" s="155">
        <v>102.3</v>
      </c>
      <c r="Z523" s="155">
        <v>118.1</v>
      </c>
      <c r="AA523" s="155">
        <v>25.2</v>
      </c>
      <c r="AB523" s="155">
        <v>33.9</v>
      </c>
      <c r="AC523" s="155">
        <v>15.3</v>
      </c>
      <c r="AD523" s="155">
        <v>21.9</v>
      </c>
    </row>
    <row r="524" spans="1:30" x14ac:dyDescent="0.25">
      <c r="A524" s="97" t="s">
        <v>2569</v>
      </c>
      <c r="B524" s="154">
        <v>5.3361053361053359E-2</v>
      </c>
      <c r="C524" s="154">
        <v>0.50866250866250862</v>
      </c>
      <c r="D524" s="154">
        <v>0.26380226380226379</v>
      </c>
      <c r="E524" s="154">
        <v>0.17417417417417416</v>
      </c>
      <c r="F524" s="154">
        <v>0.99999999999999989</v>
      </c>
      <c r="G524" s="144">
        <v>8658</v>
      </c>
      <c r="H524" s="144"/>
      <c r="I524" s="154">
        <v>4.9000000000000002E-2</v>
      </c>
      <c r="J524" s="154">
        <v>5.8000000000000003E-2</v>
      </c>
      <c r="K524" s="154">
        <v>0.498</v>
      </c>
      <c r="L524" s="154">
        <v>0.51900000000000002</v>
      </c>
      <c r="M524" s="154">
        <v>0.255</v>
      </c>
      <c r="N524" s="154">
        <v>0.27300000000000002</v>
      </c>
      <c r="O524" s="154">
        <v>0.16600000000000001</v>
      </c>
      <c r="P524" s="154">
        <v>0.182</v>
      </c>
      <c r="R524" s="155" t="s">
        <v>162</v>
      </c>
      <c r="S524" s="155" t="s">
        <v>162</v>
      </c>
      <c r="T524" s="155" t="s">
        <v>162</v>
      </c>
      <c r="U524" s="155" t="s">
        <v>162</v>
      </c>
      <c r="V524" s="155"/>
      <c r="W524" s="155" t="s">
        <v>162</v>
      </c>
      <c r="X524" s="155" t="s">
        <v>162</v>
      </c>
      <c r="Y524" s="155" t="s">
        <v>162</v>
      </c>
      <c r="Z524" s="155" t="s">
        <v>162</v>
      </c>
      <c r="AA524" s="155" t="s">
        <v>162</v>
      </c>
      <c r="AB524" s="155" t="s">
        <v>162</v>
      </c>
      <c r="AC524" s="155" t="s">
        <v>162</v>
      </c>
      <c r="AD524" s="155" t="s">
        <v>162</v>
      </c>
    </row>
    <row r="525" spans="1:30" x14ac:dyDescent="0.25">
      <c r="A525" s="97" t="s">
        <v>2570</v>
      </c>
      <c r="B525" s="154">
        <v>9.1911764705882359E-2</v>
      </c>
      <c r="C525" s="154">
        <v>0.52614379084967322</v>
      </c>
      <c r="D525" s="154">
        <v>0.24754901960784315</v>
      </c>
      <c r="E525" s="154">
        <v>0.1343954248366013</v>
      </c>
      <c r="F525" s="154">
        <v>1</v>
      </c>
      <c r="G525" s="144">
        <v>2448</v>
      </c>
      <c r="H525" s="144"/>
      <c r="I525" s="154">
        <v>8.1000000000000003E-2</v>
      </c>
      <c r="J525" s="154">
        <v>0.104</v>
      </c>
      <c r="K525" s="154">
        <v>0.50600000000000001</v>
      </c>
      <c r="L525" s="154">
        <v>0.54600000000000004</v>
      </c>
      <c r="M525" s="154">
        <v>0.23100000000000001</v>
      </c>
      <c r="N525" s="154">
        <v>0.26500000000000001</v>
      </c>
      <c r="O525" s="154">
        <v>0.121</v>
      </c>
      <c r="P525" s="154">
        <v>0.14799999999999999</v>
      </c>
      <c r="R525" s="155">
        <v>6.2</v>
      </c>
      <c r="S525" s="155">
        <v>36.4</v>
      </c>
      <c r="T525" s="155">
        <v>17</v>
      </c>
      <c r="U525" s="155">
        <v>9.1999999999999993</v>
      </c>
      <c r="V525" s="155"/>
      <c r="W525" s="155">
        <v>5.4</v>
      </c>
      <c r="X525" s="155">
        <v>7.1</v>
      </c>
      <c r="Y525" s="155">
        <v>34.4</v>
      </c>
      <c r="Z525" s="155">
        <v>38.4</v>
      </c>
      <c r="AA525" s="155">
        <v>15.6</v>
      </c>
      <c r="AB525" s="155">
        <v>18.3</v>
      </c>
      <c r="AC525" s="155">
        <v>8.1999999999999993</v>
      </c>
      <c r="AD525" s="155">
        <v>10.199999999999999</v>
      </c>
    </row>
    <row r="526" spans="1:30" x14ac:dyDescent="0.25">
      <c r="A526" s="97" t="s">
        <v>2571</v>
      </c>
      <c r="B526" s="154">
        <v>0.31414267834793491</v>
      </c>
      <c r="C526" s="154">
        <v>0.58041301627033792</v>
      </c>
      <c r="D526" s="154">
        <v>4.5682102628285357E-2</v>
      </c>
      <c r="E526" s="154">
        <v>5.9762202753441802E-2</v>
      </c>
      <c r="F526" s="154">
        <v>1</v>
      </c>
      <c r="G526" s="144">
        <v>3196</v>
      </c>
      <c r="H526" s="144"/>
      <c r="I526" s="154">
        <v>0.29799999999999999</v>
      </c>
      <c r="J526" s="154">
        <v>0.33</v>
      </c>
      <c r="K526" s="154">
        <v>0.56299999999999994</v>
      </c>
      <c r="L526" s="154">
        <v>0.59699999999999998</v>
      </c>
      <c r="M526" s="154">
        <v>3.9E-2</v>
      </c>
      <c r="N526" s="154">
        <v>5.2999999999999999E-2</v>
      </c>
      <c r="O526" s="154">
        <v>5.1999999999999998E-2</v>
      </c>
      <c r="P526" s="154">
        <v>6.9000000000000006E-2</v>
      </c>
      <c r="R526" s="155">
        <v>53.7</v>
      </c>
      <c r="S526" s="155">
        <v>93</v>
      </c>
      <c r="T526" s="155">
        <v>7.1</v>
      </c>
      <c r="U526" s="155">
        <v>9.5</v>
      </c>
      <c r="V526" s="155"/>
      <c r="W526" s="155">
        <v>50.3</v>
      </c>
      <c r="X526" s="155">
        <v>57</v>
      </c>
      <c r="Y526" s="155">
        <v>88.8</v>
      </c>
      <c r="Z526" s="155">
        <v>97.3</v>
      </c>
      <c r="AA526" s="155">
        <v>5.9</v>
      </c>
      <c r="AB526" s="155">
        <v>8.1999999999999993</v>
      </c>
      <c r="AC526" s="155">
        <v>8.1</v>
      </c>
      <c r="AD526" s="155">
        <v>10.8</v>
      </c>
    </row>
    <row r="527" spans="1:30" x14ac:dyDescent="0.25">
      <c r="A527" s="97" t="s">
        <v>2572</v>
      </c>
      <c r="B527" s="154" t="s">
        <v>162</v>
      </c>
      <c r="C527" s="154">
        <v>0.47962616822429904</v>
      </c>
      <c r="D527" s="154">
        <v>0.37831775700934578</v>
      </c>
      <c r="E527" s="154">
        <v>0.14205607476635515</v>
      </c>
      <c r="F527" s="154">
        <v>1</v>
      </c>
      <c r="G527" s="144">
        <v>2675</v>
      </c>
      <c r="H527" s="144"/>
      <c r="I527" s="154" t="s">
        <v>162</v>
      </c>
      <c r="J527" s="154" t="s">
        <v>162</v>
      </c>
      <c r="K527" s="154">
        <v>0.46100000000000002</v>
      </c>
      <c r="L527" s="154">
        <v>0.499</v>
      </c>
      <c r="M527" s="154">
        <v>0.36</v>
      </c>
      <c r="N527" s="154">
        <v>0.39700000000000002</v>
      </c>
      <c r="O527" s="154">
        <v>0.129</v>
      </c>
      <c r="P527" s="154">
        <v>0.156</v>
      </c>
      <c r="R527" s="155" t="s">
        <v>162</v>
      </c>
      <c r="S527" s="155">
        <v>36.200000000000003</v>
      </c>
      <c r="T527" s="155">
        <v>28.7</v>
      </c>
      <c r="U527" s="155">
        <v>10.7</v>
      </c>
      <c r="V527" s="155"/>
      <c r="W527" s="155" t="s">
        <v>162</v>
      </c>
      <c r="X527" s="155" t="s">
        <v>162</v>
      </c>
      <c r="Y527" s="155">
        <v>34.200000000000003</v>
      </c>
      <c r="Z527" s="155">
        <v>38.200000000000003</v>
      </c>
      <c r="AA527" s="155">
        <v>26.9</v>
      </c>
      <c r="AB527" s="155">
        <v>30.4</v>
      </c>
      <c r="AC527" s="155">
        <v>9.6999999999999993</v>
      </c>
      <c r="AD527" s="155">
        <v>11.8</v>
      </c>
    </row>
    <row r="528" spans="1:30" x14ac:dyDescent="0.25">
      <c r="A528" s="97" t="s">
        <v>2573</v>
      </c>
      <c r="B528" s="154" t="s">
        <v>162</v>
      </c>
      <c r="C528" s="154">
        <v>0.68126315789473679</v>
      </c>
      <c r="D528" s="154">
        <v>0.10610526315789473</v>
      </c>
      <c r="E528" s="154">
        <v>0.21263157894736842</v>
      </c>
      <c r="F528" s="154">
        <v>0.99999999999999989</v>
      </c>
      <c r="G528" s="144">
        <v>2375</v>
      </c>
      <c r="H528" s="144"/>
      <c r="I528" s="154" t="s">
        <v>162</v>
      </c>
      <c r="J528" s="154" t="s">
        <v>162</v>
      </c>
      <c r="K528" s="154">
        <v>0.66200000000000003</v>
      </c>
      <c r="L528" s="154">
        <v>0.7</v>
      </c>
      <c r="M528" s="154">
        <v>9.4E-2</v>
      </c>
      <c r="N528" s="154">
        <v>0.11899999999999999</v>
      </c>
      <c r="O528" s="154">
        <v>0.19700000000000001</v>
      </c>
      <c r="P528" s="154">
        <v>0.23</v>
      </c>
      <c r="R528" s="155" t="s">
        <v>162</v>
      </c>
      <c r="S528" s="155">
        <v>100.8</v>
      </c>
      <c r="T528" s="155">
        <v>17.8</v>
      </c>
      <c r="U528" s="155">
        <v>31.6</v>
      </c>
      <c r="V528" s="155"/>
      <c r="W528" s="155" t="s">
        <v>162</v>
      </c>
      <c r="X528" s="155" t="s">
        <v>162</v>
      </c>
      <c r="Y528" s="155">
        <v>95.9</v>
      </c>
      <c r="Z528" s="155">
        <v>105.7</v>
      </c>
      <c r="AA528" s="155">
        <v>15.6</v>
      </c>
      <c r="AB528" s="155">
        <v>20</v>
      </c>
      <c r="AC528" s="155">
        <v>28.8</v>
      </c>
      <c r="AD528" s="155">
        <v>34.4</v>
      </c>
    </row>
    <row r="529" spans="1:30" x14ac:dyDescent="0.25">
      <c r="A529" s="97" t="s">
        <v>2574</v>
      </c>
      <c r="B529" s="154">
        <v>6.2448842024170642E-2</v>
      </c>
      <c r="C529" s="154">
        <v>0.55337281525350279</v>
      </c>
      <c r="D529" s="154">
        <v>0.23207665270354855</v>
      </c>
      <c r="E529" s="154">
        <v>0.15210169001877799</v>
      </c>
      <c r="F529" s="154">
        <v>1</v>
      </c>
      <c r="G529" s="144">
        <v>20769</v>
      </c>
      <c r="H529" s="144"/>
      <c r="I529" s="154">
        <v>5.8999999999999997E-2</v>
      </c>
      <c r="J529" s="154">
        <v>6.6000000000000003E-2</v>
      </c>
      <c r="K529" s="154">
        <v>0.54700000000000004</v>
      </c>
      <c r="L529" s="154">
        <v>0.56000000000000005</v>
      </c>
      <c r="M529" s="154">
        <v>0.22600000000000001</v>
      </c>
      <c r="N529" s="154">
        <v>0.23799999999999999</v>
      </c>
      <c r="O529" s="154">
        <v>0.14699999999999999</v>
      </c>
      <c r="P529" s="154">
        <v>0.157</v>
      </c>
      <c r="R529" s="155" t="s">
        <v>162</v>
      </c>
      <c r="S529" s="155" t="s">
        <v>162</v>
      </c>
      <c r="T529" s="155" t="s">
        <v>162</v>
      </c>
      <c r="U529" s="155" t="s">
        <v>162</v>
      </c>
      <c r="V529" s="155"/>
      <c r="W529" s="155" t="s">
        <v>162</v>
      </c>
      <c r="X529" s="155" t="s">
        <v>162</v>
      </c>
      <c r="Y529" s="155" t="s">
        <v>162</v>
      </c>
      <c r="Z529" s="155" t="s">
        <v>162</v>
      </c>
      <c r="AA529" s="155" t="s">
        <v>162</v>
      </c>
      <c r="AB529" s="155" t="s">
        <v>162</v>
      </c>
      <c r="AC529" s="155" t="s">
        <v>162</v>
      </c>
      <c r="AD529" s="155" t="s">
        <v>162</v>
      </c>
    </row>
    <row r="530" spans="1:30" x14ac:dyDescent="0.25">
      <c r="A530" s="97" t="s">
        <v>2575</v>
      </c>
      <c r="B530" s="154">
        <v>5.3708439897698211E-2</v>
      </c>
      <c r="C530" s="154">
        <v>0.52173913043478259</v>
      </c>
      <c r="D530" s="154">
        <v>0.20767263427109975</v>
      </c>
      <c r="E530" s="154">
        <v>0.21687979539641944</v>
      </c>
      <c r="F530" s="154">
        <v>1</v>
      </c>
      <c r="G530" s="144">
        <v>1955</v>
      </c>
      <c r="H530" s="144"/>
      <c r="I530" s="154">
        <v>4.4999999999999998E-2</v>
      </c>
      <c r="J530" s="154">
        <v>6.5000000000000002E-2</v>
      </c>
      <c r="K530" s="154">
        <v>0.5</v>
      </c>
      <c r="L530" s="154">
        <v>0.54400000000000004</v>
      </c>
      <c r="M530" s="154">
        <v>0.19</v>
      </c>
      <c r="N530" s="154">
        <v>0.22600000000000001</v>
      </c>
      <c r="O530" s="154">
        <v>0.19900000000000001</v>
      </c>
      <c r="P530" s="154">
        <v>0.23599999999999999</v>
      </c>
      <c r="R530" s="155">
        <v>3.9</v>
      </c>
      <c r="S530" s="155">
        <v>40</v>
      </c>
      <c r="T530" s="155">
        <v>15.9</v>
      </c>
      <c r="U530" s="155">
        <v>16.7</v>
      </c>
      <c r="V530" s="155"/>
      <c r="W530" s="155">
        <v>3.2</v>
      </c>
      <c r="X530" s="155">
        <v>4.7</v>
      </c>
      <c r="Y530" s="155">
        <v>37.6</v>
      </c>
      <c r="Z530" s="155">
        <v>42.5</v>
      </c>
      <c r="AA530" s="155">
        <v>14.3</v>
      </c>
      <c r="AB530" s="155">
        <v>17.399999999999999</v>
      </c>
      <c r="AC530" s="155">
        <v>15.1</v>
      </c>
      <c r="AD530" s="155">
        <v>18.3</v>
      </c>
    </row>
    <row r="531" spans="1:30" x14ac:dyDescent="0.25">
      <c r="A531" s="97" t="s">
        <v>2576</v>
      </c>
      <c r="B531" s="154">
        <v>0.31151048352588789</v>
      </c>
      <c r="C531" s="154">
        <v>0.58622165169020113</v>
      </c>
      <c r="D531" s="154">
        <v>2.8669234060761661E-2</v>
      </c>
      <c r="E531" s="154">
        <v>7.359863072314933E-2</v>
      </c>
      <c r="F531" s="154">
        <v>1</v>
      </c>
      <c r="G531" s="144">
        <v>2337</v>
      </c>
      <c r="H531" s="144"/>
      <c r="I531" s="154">
        <v>0.29299999999999998</v>
      </c>
      <c r="J531" s="154">
        <v>0.33100000000000002</v>
      </c>
      <c r="K531" s="154">
        <v>0.56599999999999995</v>
      </c>
      <c r="L531" s="154">
        <v>0.60599999999999998</v>
      </c>
      <c r="M531" s="154">
        <v>2.3E-2</v>
      </c>
      <c r="N531" s="154">
        <v>3.5999999999999997E-2</v>
      </c>
      <c r="O531" s="154">
        <v>6.4000000000000001E-2</v>
      </c>
      <c r="P531" s="154">
        <v>8.5000000000000006E-2</v>
      </c>
      <c r="R531" s="155">
        <v>54.8</v>
      </c>
      <c r="S531" s="155">
        <v>102.1</v>
      </c>
      <c r="T531" s="155">
        <v>4.5999999999999996</v>
      </c>
      <c r="U531" s="155">
        <v>12.8</v>
      </c>
      <c r="V531" s="155"/>
      <c r="W531" s="155">
        <v>50.9</v>
      </c>
      <c r="X531" s="155">
        <v>58.8</v>
      </c>
      <c r="Y531" s="155">
        <v>96.7</v>
      </c>
      <c r="Z531" s="155">
        <v>107.5</v>
      </c>
      <c r="AA531" s="155">
        <v>3.5</v>
      </c>
      <c r="AB531" s="155">
        <v>5.7</v>
      </c>
      <c r="AC531" s="155">
        <v>10.9</v>
      </c>
      <c r="AD531" s="155">
        <v>14.7</v>
      </c>
    </row>
    <row r="532" spans="1:30" x14ac:dyDescent="0.25">
      <c r="A532" s="97" t="s">
        <v>2577</v>
      </c>
      <c r="B532" s="154" t="s">
        <v>162</v>
      </c>
      <c r="C532" s="154">
        <v>0.40846001321877068</v>
      </c>
      <c r="D532" s="154">
        <v>0.30931923331130207</v>
      </c>
      <c r="E532" s="154">
        <v>0.28222075346992731</v>
      </c>
      <c r="F532" s="154">
        <v>1</v>
      </c>
      <c r="G532" s="144">
        <v>1513</v>
      </c>
      <c r="H532" s="144"/>
      <c r="I532" s="154" t="s">
        <v>162</v>
      </c>
      <c r="J532" s="154" t="s">
        <v>162</v>
      </c>
      <c r="K532" s="154">
        <v>0.38400000000000001</v>
      </c>
      <c r="L532" s="154">
        <v>0.433</v>
      </c>
      <c r="M532" s="154">
        <v>0.28699999999999998</v>
      </c>
      <c r="N532" s="154">
        <v>0.33300000000000002</v>
      </c>
      <c r="O532" s="154">
        <v>0.26</v>
      </c>
      <c r="P532" s="154">
        <v>0.30499999999999999</v>
      </c>
      <c r="R532" s="155" t="s">
        <v>162</v>
      </c>
      <c r="S532" s="155">
        <v>24.1</v>
      </c>
      <c r="T532" s="155">
        <v>18.100000000000001</v>
      </c>
      <c r="U532" s="155">
        <v>16.7</v>
      </c>
      <c r="V532" s="155"/>
      <c r="W532" s="155" t="s">
        <v>162</v>
      </c>
      <c r="X532" s="155" t="s">
        <v>162</v>
      </c>
      <c r="Y532" s="155">
        <v>22.2</v>
      </c>
      <c r="Z532" s="155">
        <v>26</v>
      </c>
      <c r="AA532" s="155">
        <v>16.5</v>
      </c>
      <c r="AB532" s="155">
        <v>19.8</v>
      </c>
      <c r="AC532" s="155">
        <v>15.1</v>
      </c>
      <c r="AD532" s="155">
        <v>18.2</v>
      </c>
    </row>
    <row r="533" spans="1:30" x14ac:dyDescent="0.25">
      <c r="A533" s="97" t="s">
        <v>2578</v>
      </c>
      <c r="B533" s="154" t="s">
        <v>162</v>
      </c>
      <c r="C533" s="154">
        <v>0.77857537272225286</v>
      </c>
      <c r="D533" s="154">
        <v>4.9696300386526782E-2</v>
      </c>
      <c r="E533" s="154">
        <v>0.17172832689122031</v>
      </c>
      <c r="F533" s="154">
        <v>0.99999999999999989</v>
      </c>
      <c r="G533" s="144">
        <v>1811</v>
      </c>
      <c r="H533" s="144"/>
      <c r="I533" s="154" t="s">
        <v>162</v>
      </c>
      <c r="J533" s="154" t="s">
        <v>162</v>
      </c>
      <c r="K533" s="154">
        <v>0.75900000000000001</v>
      </c>
      <c r="L533" s="154">
        <v>0.79700000000000004</v>
      </c>
      <c r="M533" s="154">
        <v>4.1000000000000002E-2</v>
      </c>
      <c r="N533" s="154">
        <v>6.0999999999999999E-2</v>
      </c>
      <c r="O533" s="154">
        <v>0.155</v>
      </c>
      <c r="P533" s="154">
        <v>0.19</v>
      </c>
      <c r="R533" s="155" t="s">
        <v>162</v>
      </c>
      <c r="S533" s="155">
        <v>121.8</v>
      </c>
      <c r="T533" s="155">
        <v>8.8000000000000007</v>
      </c>
      <c r="U533" s="155">
        <v>27</v>
      </c>
      <c r="V533" s="155"/>
      <c r="W533" s="155" t="s">
        <v>162</v>
      </c>
      <c r="X533" s="155" t="s">
        <v>162</v>
      </c>
      <c r="Y533" s="155">
        <v>115.4</v>
      </c>
      <c r="Z533" s="155">
        <v>128.1</v>
      </c>
      <c r="AA533" s="155">
        <v>7</v>
      </c>
      <c r="AB533" s="155">
        <v>10.6</v>
      </c>
      <c r="AC533" s="155">
        <v>24</v>
      </c>
      <c r="AD533" s="155">
        <v>30</v>
      </c>
    </row>
    <row r="534" spans="1:30" x14ac:dyDescent="0.25">
      <c r="A534" s="97" t="s">
        <v>2579</v>
      </c>
      <c r="B534" s="154">
        <v>6.2377743968702458E-2</v>
      </c>
      <c r="C534" s="154">
        <v>0.56248641599652249</v>
      </c>
      <c r="D534" s="154">
        <v>0.17865681373614431</v>
      </c>
      <c r="E534" s="154">
        <v>0.19647902629863073</v>
      </c>
      <c r="F534" s="154">
        <v>1</v>
      </c>
      <c r="G534" s="144">
        <v>13803</v>
      </c>
      <c r="H534" s="144"/>
      <c r="I534" s="154">
        <v>5.8000000000000003E-2</v>
      </c>
      <c r="J534" s="154">
        <v>6.7000000000000004E-2</v>
      </c>
      <c r="K534" s="154">
        <v>0.55400000000000005</v>
      </c>
      <c r="L534" s="154">
        <v>0.57099999999999995</v>
      </c>
      <c r="M534" s="154">
        <v>0.17199999999999999</v>
      </c>
      <c r="N534" s="154">
        <v>0.185</v>
      </c>
      <c r="O534" s="154">
        <v>0.19</v>
      </c>
      <c r="P534" s="154">
        <v>0.20300000000000001</v>
      </c>
      <c r="R534" s="155" t="s">
        <v>162</v>
      </c>
      <c r="S534" s="155" t="s">
        <v>162</v>
      </c>
      <c r="T534" s="155" t="s">
        <v>162</v>
      </c>
      <c r="U534" s="155" t="s">
        <v>162</v>
      </c>
      <c r="V534" s="155"/>
      <c r="W534" s="155" t="s">
        <v>162</v>
      </c>
      <c r="X534" s="155" t="s">
        <v>162</v>
      </c>
      <c r="Y534" s="155" t="s">
        <v>162</v>
      </c>
      <c r="Z534" s="155" t="s">
        <v>162</v>
      </c>
      <c r="AA534" s="155" t="s">
        <v>162</v>
      </c>
      <c r="AB534" s="155" t="s">
        <v>162</v>
      </c>
      <c r="AC534" s="155" t="s">
        <v>162</v>
      </c>
      <c r="AD534" s="155" t="s">
        <v>162</v>
      </c>
    </row>
    <row r="535" spans="1:30" x14ac:dyDescent="0.25">
      <c r="A535" s="97" t="s">
        <v>2580</v>
      </c>
      <c r="B535" s="154">
        <v>5.124340617935192E-2</v>
      </c>
      <c r="C535" s="154">
        <v>0.56066314996232103</v>
      </c>
      <c r="D535" s="154">
        <v>0.23436322532027129</v>
      </c>
      <c r="E535" s="154">
        <v>0.15373021853805577</v>
      </c>
      <c r="F535" s="154">
        <v>1</v>
      </c>
      <c r="G535" s="144">
        <v>1327</v>
      </c>
      <c r="H535" s="144"/>
      <c r="I535" s="154">
        <v>4.1000000000000002E-2</v>
      </c>
      <c r="J535" s="154">
        <v>6.4000000000000001E-2</v>
      </c>
      <c r="K535" s="154">
        <v>0.53400000000000003</v>
      </c>
      <c r="L535" s="154">
        <v>0.58699999999999997</v>
      </c>
      <c r="M535" s="154">
        <v>0.21199999999999999</v>
      </c>
      <c r="N535" s="154">
        <v>0.25800000000000001</v>
      </c>
      <c r="O535" s="154">
        <v>0.13500000000000001</v>
      </c>
      <c r="P535" s="154">
        <v>0.17399999999999999</v>
      </c>
      <c r="R535" s="155">
        <v>3.9</v>
      </c>
      <c r="S535" s="155">
        <v>44</v>
      </c>
      <c r="T535" s="155">
        <v>18.7</v>
      </c>
      <c r="U535" s="155">
        <v>12</v>
      </c>
      <c r="V535" s="155"/>
      <c r="W535" s="155">
        <v>3</v>
      </c>
      <c r="X535" s="155">
        <v>4.8</v>
      </c>
      <c r="Y535" s="155">
        <v>40.799999999999997</v>
      </c>
      <c r="Z535" s="155">
        <v>47.1</v>
      </c>
      <c r="AA535" s="155">
        <v>16.600000000000001</v>
      </c>
      <c r="AB535" s="155">
        <v>20.8</v>
      </c>
      <c r="AC535" s="155">
        <v>10.3</v>
      </c>
      <c r="AD535" s="155">
        <v>13.6</v>
      </c>
    </row>
    <row r="536" spans="1:30" x14ac:dyDescent="0.25">
      <c r="A536" s="97" t="s">
        <v>2581</v>
      </c>
      <c r="B536" s="154">
        <v>0.28851010101010099</v>
      </c>
      <c r="C536" s="154">
        <v>0.59595959595959591</v>
      </c>
      <c r="D536" s="154">
        <v>4.9873737373737376E-2</v>
      </c>
      <c r="E536" s="154">
        <v>6.5656565656565663E-2</v>
      </c>
      <c r="F536" s="154">
        <v>0.99999999999999989</v>
      </c>
      <c r="G536" s="144">
        <v>1584</v>
      </c>
      <c r="H536" s="144"/>
      <c r="I536" s="154">
        <v>0.26700000000000002</v>
      </c>
      <c r="J536" s="154">
        <v>0.311</v>
      </c>
      <c r="K536" s="154">
        <v>0.57199999999999995</v>
      </c>
      <c r="L536" s="154">
        <v>0.62</v>
      </c>
      <c r="M536" s="154">
        <v>0.04</v>
      </c>
      <c r="N536" s="154">
        <v>6.2E-2</v>
      </c>
      <c r="O536" s="154">
        <v>5.3999999999999999E-2</v>
      </c>
      <c r="P536" s="154">
        <v>7.9000000000000001E-2</v>
      </c>
      <c r="R536" s="155">
        <v>49.3</v>
      </c>
      <c r="S536" s="155">
        <v>97.5</v>
      </c>
      <c r="T536" s="155">
        <v>8.4</v>
      </c>
      <c r="U536" s="155">
        <v>10.8</v>
      </c>
      <c r="V536" s="155"/>
      <c r="W536" s="155">
        <v>44.7</v>
      </c>
      <c r="X536" s="155">
        <v>53.8</v>
      </c>
      <c r="Y536" s="155">
        <v>91.3</v>
      </c>
      <c r="Z536" s="155">
        <v>103.7</v>
      </c>
      <c r="AA536" s="155">
        <v>6.6</v>
      </c>
      <c r="AB536" s="155">
        <v>10.3</v>
      </c>
      <c r="AC536" s="155">
        <v>8.6999999999999993</v>
      </c>
      <c r="AD536" s="155">
        <v>12.8</v>
      </c>
    </row>
    <row r="537" spans="1:30" x14ac:dyDescent="0.25">
      <c r="A537" s="97" t="s">
        <v>2582</v>
      </c>
      <c r="B537" s="154" t="s">
        <v>162</v>
      </c>
      <c r="C537" s="154">
        <v>0.48364485981308414</v>
      </c>
      <c r="D537" s="154">
        <v>0.35922897196261683</v>
      </c>
      <c r="E537" s="154">
        <v>0.15712616822429906</v>
      </c>
      <c r="F537" s="154">
        <v>1</v>
      </c>
      <c r="G537" s="144">
        <v>1712</v>
      </c>
      <c r="H537" s="144"/>
      <c r="I537" s="154" t="s">
        <v>162</v>
      </c>
      <c r="J537" s="154" t="s">
        <v>162</v>
      </c>
      <c r="K537" s="154">
        <v>0.46</v>
      </c>
      <c r="L537" s="154">
        <v>0.50700000000000001</v>
      </c>
      <c r="M537" s="154">
        <v>0.33700000000000002</v>
      </c>
      <c r="N537" s="154">
        <v>0.38200000000000001</v>
      </c>
      <c r="O537" s="154">
        <v>0.14099999999999999</v>
      </c>
      <c r="P537" s="154">
        <v>0.17499999999999999</v>
      </c>
      <c r="R537" s="155" t="s">
        <v>162</v>
      </c>
      <c r="S537" s="155">
        <v>48.8</v>
      </c>
      <c r="T537" s="155">
        <v>37.4</v>
      </c>
      <c r="U537" s="155">
        <v>16.2</v>
      </c>
      <c r="V537" s="155"/>
      <c r="W537" s="155" t="s">
        <v>162</v>
      </c>
      <c r="X537" s="155" t="s">
        <v>162</v>
      </c>
      <c r="Y537" s="155">
        <v>45.5</v>
      </c>
      <c r="Z537" s="155">
        <v>52.2</v>
      </c>
      <c r="AA537" s="155">
        <v>34.4</v>
      </c>
      <c r="AB537" s="155">
        <v>40.299999999999997</v>
      </c>
      <c r="AC537" s="155">
        <v>14.2</v>
      </c>
      <c r="AD537" s="155">
        <v>18.100000000000001</v>
      </c>
    </row>
    <row r="538" spans="1:30" x14ac:dyDescent="0.25">
      <c r="A538" s="97" t="s">
        <v>2583</v>
      </c>
      <c r="B538" s="154" t="s">
        <v>162</v>
      </c>
      <c r="C538" s="154">
        <v>0.74633304572907677</v>
      </c>
      <c r="D538" s="154">
        <v>0.10094909404659189</v>
      </c>
      <c r="E538" s="154">
        <v>0.15271786022433131</v>
      </c>
      <c r="F538" s="154">
        <v>1</v>
      </c>
      <c r="G538" s="144">
        <v>1159</v>
      </c>
      <c r="H538" s="144"/>
      <c r="I538" s="154" t="s">
        <v>162</v>
      </c>
      <c r="J538" s="154" t="s">
        <v>162</v>
      </c>
      <c r="K538" s="154">
        <v>0.72</v>
      </c>
      <c r="L538" s="154">
        <v>0.77100000000000002</v>
      </c>
      <c r="M538" s="154">
        <v>8.5000000000000006E-2</v>
      </c>
      <c r="N538" s="154">
        <v>0.12</v>
      </c>
      <c r="O538" s="154">
        <v>0.13300000000000001</v>
      </c>
      <c r="P538" s="154">
        <v>0.17499999999999999</v>
      </c>
      <c r="R538" s="155" t="s">
        <v>162</v>
      </c>
      <c r="S538" s="155">
        <v>114</v>
      </c>
      <c r="T538" s="155">
        <v>18.2</v>
      </c>
      <c r="U538" s="155">
        <v>23.6</v>
      </c>
      <c r="V538" s="155"/>
      <c r="W538" s="155" t="s">
        <v>162</v>
      </c>
      <c r="X538" s="155" t="s">
        <v>162</v>
      </c>
      <c r="Y538" s="155">
        <v>106.4</v>
      </c>
      <c r="Z538" s="155">
        <v>121.6</v>
      </c>
      <c r="AA538" s="155">
        <v>14.9</v>
      </c>
      <c r="AB538" s="155">
        <v>21.5</v>
      </c>
      <c r="AC538" s="155">
        <v>20.100000000000001</v>
      </c>
      <c r="AD538" s="155">
        <v>27.1</v>
      </c>
    </row>
    <row r="539" spans="1:30" x14ac:dyDescent="0.25">
      <c r="A539" s="97" t="s">
        <v>2584</v>
      </c>
      <c r="B539" s="154">
        <v>5.2518053080746509E-2</v>
      </c>
      <c r="C539" s="154">
        <v>0.56119291006283412</v>
      </c>
      <c r="D539" s="154">
        <v>0.22835974866360312</v>
      </c>
      <c r="E539" s="154">
        <v>0.15792928819281629</v>
      </c>
      <c r="F539" s="154">
        <v>1</v>
      </c>
      <c r="G539" s="144">
        <v>10663</v>
      </c>
      <c r="H539" s="144"/>
      <c r="I539" s="154">
        <v>4.8000000000000001E-2</v>
      </c>
      <c r="J539" s="154">
        <v>5.7000000000000002E-2</v>
      </c>
      <c r="K539" s="154">
        <v>0.55200000000000005</v>
      </c>
      <c r="L539" s="154">
        <v>0.57099999999999995</v>
      </c>
      <c r="M539" s="154">
        <v>0.22</v>
      </c>
      <c r="N539" s="154">
        <v>0.23599999999999999</v>
      </c>
      <c r="O539" s="154">
        <v>0.151</v>
      </c>
      <c r="P539" s="154">
        <v>0.16500000000000001</v>
      </c>
      <c r="R539" s="155" t="s">
        <v>162</v>
      </c>
      <c r="S539" s="155" t="s">
        <v>162</v>
      </c>
      <c r="T539" s="155" t="s">
        <v>162</v>
      </c>
      <c r="U539" s="155" t="s">
        <v>162</v>
      </c>
      <c r="V539" s="155"/>
      <c r="W539" s="155" t="s">
        <v>162</v>
      </c>
      <c r="X539" s="155" t="s">
        <v>162</v>
      </c>
      <c r="Y539" s="155" t="s">
        <v>162</v>
      </c>
      <c r="Z539" s="155" t="s">
        <v>162</v>
      </c>
      <c r="AA539" s="155" t="s">
        <v>162</v>
      </c>
      <c r="AB539" s="155" t="s">
        <v>162</v>
      </c>
      <c r="AC539" s="155" t="s">
        <v>162</v>
      </c>
      <c r="AD539" s="155" t="s">
        <v>162</v>
      </c>
    </row>
    <row r="540" spans="1:30" x14ac:dyDescent="0.25">
      <c r="A540" s="97" t="s">
        <v>2585</v>
      </c>
      <c r="B540" s="154">
        <v>6.2639821029082776E-2</v>
      </c>
      <c r="C540" s="154">
        <v>0.50671140939597314</v>
      </c>
      <c r="D540" s="154">
        <v>0.21700223713646533</v>
      </c>
      <c r="E540" s="154">
        <v>0.21364653243847875</v>
      </c>
      <c r="F540" s="154">
        <v>0.99999999999999989</v>
      </c>
      <c r="G540" s="144">
        <v>894</v>
      </c>
      <c r="H540" s="144"/>
      <c r="I540" s="154">
        <v>4.9000000000000002E-2</v>
      </c>
      <c r="J540" s="154">
        <v>0.08</v>
      </c>
      <c r="K540" s="154">
        <v>0.47399999999999998</v>
      </c>
      <c r="L540" s="154">
        <v>0.53900000000000003</v>
      </c>
      <c r="M540" s="154">
        <v>0.191</v>
      </c>
      <c r="N540" s="154">
        <v>0.245</v>
      </c>
      <c r="O540" s="154">
        <v>0.188</v>
      </c>
      <c r="P540" s="154">
        <v>0.24199999999999999</v>
      </c>
      <c r="R540" s="155">
        <v>4.8</v>
      </c>
      <c r="S540" s="155">
        <v>37.9</v>
      </c>
      <c r="T540" s="155">
        <v>15.3</v>
      </c>
      <c r="U540" s="155">
        <v>15.6</v>
      </c>
      <c r="V540" s="155"/>
      <c r="W540" s="155">
        <v>3.5</v>
      </c>
      <c r="X540" s="155">
        <v>6</v>
      </c>
      <c r="Y540" s="155">
        <v>34.4</v>
      </c>
      <c r="Z540" s="155">
        <v>41.4</v>
      </c>
      <c r="AA540" s="155">
        <v>13.2</v>
      </c>
      <c r="AB540" s="155">
        <v>17.5</v>
      </c>
      <c r="AC540" s="155">
        <v>13.4</v>
      </c>
      <c r="AD540" s="155">
        <v>17.8</v>
      </c>
    </row>
    <row r="541" spans="1:30" x14ac:dyDescent="0.25">
      <c r="A541" s="97" t="s">
        <v>2586</v>
      </c>
      <c r="B541" s="154">
        <v>0.31317689530685922</v>
      </c>
      <c r="C541" s="154">
        <v>0.54061371841155237</v>
      </c>
      <c r="D541" s="154">
        <v>3.5198555956678701E-2</v>
      </c>
      <c r="E541" s="154">
        <v>0.11101083032490974</v>
      </c>
      <c r="F541" s="154">
        <v>1</v>
      </c>
      <c r="G541" s="144">
        <v>1108</v>
      </c>
      <c r="H541" s="144"/>
      <c r="I541" s="154">
        <v>0.28699999999999998</v>
      </c>
      <c r="J541" s="154">
        <v>0.34100000000000003</v>
      </c>
      <c r="K541" s="154">
        <v>0.51100000000000001</v>
      </c>
      <c r="L541" s="154">
        <v>0.56999999999999995</v>
      </c>
      <c r="M541" s="154">
        <v>2.5999999999999999E-2</v>
      </c>
      <c r="N541" s="154">
        <v>4.8000000000000001E-2</v>
      </c>
      <c r="O541" s="154">
        <v>9.4E-2</v>
      </c>
      <c r="P541" s="154">
        <v>0.13100000000000001</v>
      </c>
      <c r="R541" s="155">
        <v>54.2</v>
      </c>
      <c r="S541" s="155">
        <v>86.4</v>
      </c>
      <c r="T541" s="155">
        <v>5.0999999999999996</v>
      </c>
      <c r="U541" s="155">
        <v>17.8</v>
      </c>
      <c r="V541" s="155"/>
      <c r="W541" s="155">
        <v>48.5</v>
      </c>
      <c r="X541" s="155">
        <v>59.9</v>
      </c>
      <c r="Y541" s="155">
        <v>79.5</v>
      </c>
      <c r="Z541" s="155">
        <v>93.3</v>
      </c>
      <c r="AA541" s="155">
        <v>3.5</v>
      </c>
      <c r="AB541" s="155">
        <v>6.7</v>
      </c>
      <c r="AC541" s="155">
        <v>14.7</v>
      </c>
      <c r="AD541" s="155">
        <v>21</v>
      </c>
    </row>
    <row r="542" spans="1:30" x14ac:dyDescent="0.25">
      <c r="A542" s="97" t="s">
        <v>2587</v>
      </c>
      <c r="B542" s="154" t="s">
        <v>162</v>
      </c>
      <c r="C542" s="154">
        <v>0.38968481375358166</v>
      </c>
      <c r="D542" s="154">
        <v>0.45272206303724927</v>
      </c>
      <c r="E542" s="154">
        <v>0.15759312320916904</v>
      </c>
      <c r="F542" s="154">
        <v>1</v>
      </c>
      <c r="G542" s="144">
        <v>698</v>
      </c>
      <c r="H542" s="144"/>
      <c r="I542" s="154" t="s">
        <v>162</v>
      </c>
      <c r="J542" s="154" t="s">
        <v>162</v>
      </c>
      <c r="K542" s="154">
        <v>0.35399999999999998</v>
      </c>
      <c r="L542" s="154">
        <v>0.42599999999999999</v>
      </c>
      <c r="M542" s="154">
        <v>0.41599999999999998</v>
      </c>
      <c r="N542" s="154">
        <v>0.49</v>
      </c>
      <c r="O542" s="154">
        <v>0.13200000000000001</v>
      </c>
      <c r="P542" s="154">
        <v>0.186</v>
      </c>
      <c r="R542" s="155" t="s">
        <v>162</v>
      </c>
      <c r="S542" s="155">
        <v>22.9</v>
      </c>
      <c r="T542" s="155">
        <v>26</v>
      </c>
      <c r="U542" s="155">
        <v>9</v>
      </c>
      <c r="V542" s="155"/>
      <c r="W542" s="155" t="s">
        <v>162</v>
      </c>
      <c r="X542" s="155" t="s">
        <v>162</v>
      </c>
      <c r="Y542" s="155">
        <v>20.2</v>
      </c>
      <c r="Z542" s="155">
        <v>25.6</v>
      </c>
      <c r="AA542" s="155">
        <v>23.1</v>
      </c>
      <c r="AB542" s="155">
        <v>28.9</v>
      </c>
      <c r="AC542" s="155">
        <v>7.3</v>
      </c>
      <c r="AD542" s="155">
        <v>10.7</v>
      </c>
    </row>
    <row r="543" spans="1:30" x14ac:dyDescent="0.25">
      <c r="A543" s="97" t="s">
        <v>2588</v>
      </c>
      <c r="B543" s="154" t="s">
        <v>162</v>
      </c>
      <c r="C543" s="154">
        <v>0.704337899543379</v>
      </c>
      <c r="D543" s="154">
        <v>9.2465753424657529E-2</v>
      </c>
      <c r="E543" s="154">
        <v>0.20319634703196346</v>
      </c>
      <c r="F543" s="154">
        <v>1</v>
      </c>
      <c r="G543" s="144">
        <v>876</v>
      </c>
      <c r="H543" s="144"/>
      <c r="I543" s="154" t="s">
        <v>162</v>
      </c>
      <c r="J543" s="154" t="s">
        <v>162</v>
      </c>
      <c r="K543" s="154">
        <v>0.67300000000000004</v>
      </c>
      <c r="L543" s="154">
        <v>0.73399999999999999</v>
      </c>
      <c r="M543" s="154">
        <v>7.4999999999999997E-2</v>
      </c>
      <c r="N543" s="154">
        <v>0.113</v>
      </c>
      <c r="O543" s="154">
        <v>0.17799999999999999</v>
      </c>
      <c r="P543" s="154">
        <v>0.23100000000000001</v>
      </c>
      <c r="R543" s="155" t="s">
        <v>162</v>
      </c>
      <c r="S543" s="155">
        <v>115.9</v>
      </c>
      <c r="T543" s="155">
        <v>16.3</v>
      </c>
      <c r="U543" s="155">
        <v>33</v>
      </c>
      <c r="V543" s="155"/>
      <c r="W543" s="155" t="s">
        <v>162</v>
      </c>
      <c r="X543" s="155" t="s">
        <v>162</v>
      </c>
      <c r="Y543" s="155">
        <v>106.7</v>
      </c>
      <c r="Z543" s="155">
        <v>125</v>
      </c>
      <c r="AA543" s="155">
        <v>12.7</v>
      </c>
      <c r="AB543" s="155">
        <v>19.8</v>
      </c>
      <c r="AC543" s="155">
        <v>28.1</v>
      </c>
      <c r="AD543" s="155">
        <v>37.799999999999997</v>
      </c>
    </row>
    <row r="544" spans="1:30" x14ac:dyDescent="0.25">
      <c r="A544" s="97" t="s">
        <v>2589</v>
      </c>
      <c r="B544" s="154">
        <v>6.1994197587417928E-2</v>
      </c>
      <c r="C544" s="154">
        <v>0.52496564360971143</v>
      </c>
      <c r="D544" s="154">
        <v>0.21652160635211481</v>
      </c>
      <c r="E544" s="154">
        <v>0.19651855245075583</v>
      </c>
      <c r="F544" s="154">
        <v>1</v>
      </c>
      <c r="G544" s="144">
        <v>6549</v>
      </c>
      <c r="H544" s="144"/>
      <c r="I544" s="154">
        <v>5.6000000000000001E-2</v>
      </c>
      <c r="J544" s="154">
        <v>6.8000000000000005E-2</v>
      </c>
      <c r="K544" s="154">
        <v>0.51300000000000001</v>
      </c>
      <c r="L544" s="154">
        <v>0.53700000000000003</v>
      </c>
      <c r="M544" s="154">
        <v>0.20699999999999999</v>
      </c>
      <c r="N544" s="154">
        <v>0.22700000000000001</v>
      </c>
      <c r="O544" s="154">
        <v>0.187</v>
      </c>
      <c r="P544" s="154">
        <v>0.20599999999999999</v>
      </c>
      <c r="R544" s="155" t="s">
        <v>162</v>
      </c>
      <c r="S544" s="155" t="s">
        <v>162</v>
      </c>
      <c r="T544" s="155" t="s">
        <v>162</v>
      </c>
      <c r="U544" s="155" t="s">
        <v>162</v>
      </c>
      <c r="V544" s="155"/>
      <c r="W544" s="155" t="s">
        <v>162</v>
      </c>
      <c r="X544" s="155" t="s">
        <v>162</v>
      </c>
      <c r="Y544" s="155" t="s">
        <v>162</v>
      </c>
      <c r="Z544" s="155" t="s">
        <v>162</v>
      </c>
      <c r="AA544" s="155" t="s">
        <v>162</v>
      </c>
      <c r="AB544" s="155" t="s">
        <v>162</v>
      </c>
      <c r="AC544" s="155" t="s">
        <v>162</v>
      </c>
      <c r="AD544" s="155" t="s">
        <v>162</v>
      </c>
    </row>
    <row r="545" spans="1:30" x14ac:dyDescent="0.25">
      <c r="A545" s="97" t="s">
        <v>2590</v>
      </c>
      <c r="B545" s="154">
        <v>5.2338530066815145E-2</v>
      </c>
      <c r="C545" s="154">
        <v>0.5623608017817372</v>
      </c>
      <c r="D545" s="154">
        <v>0.24164810690423164</v>
      </c>
      <c r="E545" s="154">
        <v>0.14365256124721604</v>
      </c>
      <c r="F545" s="154">
        <v>1</v>
      </c>
      <c r="G545" s="144">
        <v>898</v>
      </c>
      <c r="H545" s="144"/>
      <c r="I545" s="154">
        <v>0.04</v>
      </c>
      <c r="J545" s="154">
        <v>6.9000000000000006E-2</v>
      </c>
      <c r="K545" s="154">
        <v>0.53</v>
      </c>
      <c r="L545" s="154">
        <v>0.59399999999999997</v>
      </c>
      <c r="M545" s="154">
        <v>0.215</v>
      </c>
      <c r="N545" s="154">
        <v>0.27100000000000002</v>
      </c>
      <c r="O545" s="154">
        <v>0.122</v>
      </c>
      <c r="P545" s="154">
        <v>0.16800000000000001</v>
      </c>
      <c r="R545" s="155">
        <v>3.5</v>
      </c>
      <c r="S545" s="155">
        <v>38.6</v>
      </c>
      <c r="T545" s="155">
        <v>15.9</v>
      </c>
      <c r="U545" s="155">
        <v>10.199999999999999</v>
      </c>
      <c r="V545" s="155"/>
      <c r="W545" s="155">
        <v>2.5</v>
      </c>
      <c r="X545" s="155">
        <v>4.5</v>
      </c>
      <c r="Y545" s="155">
        <v>35.200000000000003</v>
      </c>
      <c r="Z545" s="155">
        <v>41.9</v>
      </c>
      <c r="AA545" s="155">
        <v>13.8</v>
      </c>
      <c r="AB545" s="155">
        <v>18</v>
      </c>
      <c r="AC545" s="155">
        <v>8.4</v>
      </c>
      <c r="AD545" s="155">
        <v>12</v>
      </c>
    </row>
    <row r="546" spans="1:30" x14ac:dyDescent="0.25">
      <c r="A546" s="97" t="s">
        <v>2591</v>
      </c>
      <c r="B546" s="154">
        <v>0.33606557377049179</v>
      </c>
      <c r="C546" s="154">
        <v>0.56557377049180324</v>
      </c>
      <c r="D546" s="154">
        <v>4.4262295081967211E-2</v>
      </c>
      <c r="E546" s="154">
        <v>5.4098360655737705E-2</v>
      </c>
      <c r="F546" s="154">
        <v>0.99999999999999989</v>
      </c>
      <c r="G546" s="144">
        <v>1220</v>
      </c>
      <c r="H546" s="144"/>
      <c r="I546" s="154">
        <v>0.31</v>
      </c>
      <c r="J546" s="154">
        <v>0.36299999999999999</v>
      </c>
      <c r="K546" s="154">
        <v>0.53800000000000003</v>
      </c>
      <c r="L546" s="154">
        <v>0.59299999999999997</v>
      </c>
      <c r="M546" s="154">
        <v>3.4000000000000002E-2</v>
      </c>
      <c r="N546" s="154">
        <v>5.7000000000000002E-2</v>
      </c>
      <c r="O546" s="154">
        <v>4.2999999999999997E-2</v>
      </c>
      <c r="P546" s="154">
        <v>6.8000000000000005E-2</v>
      </c>
      <c r="R546" s="155">
        <v>63.3</v>
      </c>
      <c r="S546" s="155">
        <v>102.1</v>
      </c>
      <c r="T546" s="155">
        <v>6.7</v>
      </c>
      <c r="U546" s="155">
        <v>9.4</v>
      </c>
      <c r="V546" s="155"/>
      <c r="W546" s="155">
        <v>57.2</v>
      </c>
      <c r="X546" s="155">
        <v>69.400000000000006</v>
      </c>
      <c r="Y546" s="155">
        <v>94.4</v>
      </c>
      <c r="Z546" s="155">
        <v>109.7</v>
      </c>
      <c r="AA546" s="155">
        <v>4.9000000000000004</v>
      </c>
      <c r="AB546" s="155">
        <v>8.5</v>
      </c>
      <c r="AC546" s="155">
        <v>7.1</v>
      </c>
      <c r="AD546" s="155">
        <v>11.6</v>
      </c>
    </row>
    <row r="547" spans="1:30" x14ac:dyDescent="0.25">
      <c r="A547" s="97" t="s">
        <v>2592</v>
      </c>
      <c r="B547" s="154" t="s">
        <v>162</v>
      </c>
      <c r="C547" s="154">
        <v>0.47</v>
      </c>
      <c r="D547" s="154">
        <v>0.39124999999999999</v>
      </c>
      <c r="E547" s="154">
        <v>0.13875000000000001</v>
      </c>
      <c r="F547" s="154">
        <v>1</v>
      </c>
      <c r="G547" s="144">
        <v>800</v>
      </c>
      <c r="H547" s="144"/>
      <c r="I547" s="154" t="s">
        <v>162</v>
      </c>
      <c r="J547" s="154" t="s">
        <v>162</v>
      </c>
      <c r="K547" s="154">
        <v>0.436</v>
      </c>
      <c r="L547" s="154">
        <v>0.505</v>
      </c>
      <c r="M547" s="154">
        <v>0.35799999999999998</v>
      </c>
      <c r="N547" s="154">
        <v>0.42599999999999999</v>
      </c>
      <c r="O547" s="154">
        <v>0.11700000000000001</v>
      </c>
      <c r="P547" s="154">
        <v>0.16400000000000001</v>
      </c>
      <c r="R547" s="155" t="s">
        <v>162</v>
      </c>
      <c r="S547" s="155">
        <v>29</v>
      </c>
      <c r="T547" s="155">
        <v>23.1</v>
      </c>
      <c r="U547" s="155">
        <v>8.3000000000000007</v>
      </c>
      <c r="V547" s="155"/>
      <c r="W547" s="155" t="s">
        <v>162</v>
      </c>
      <c r="X547" s="155" t="s">
        <v>162</v>
      </c>
      <c r="Y547" s="155">
        <v>26.1</v>
      </c>
      <c r="Z547" s="155">
        <v>32</v>
      </c>
      <c r="AA547" s="155">
        <v>20.5</v>
      </c>
      <c r="AB547" s="155">
        <v>25.6</v>
      </c>
      <c r="AC547" s="155">
        <v>6.8</v>
      </c>
      <c r="AD547" s="155">
        <v>9.9</v>
      </c>
    </row>
    <row r="548" spans="1:30" x14ac:dyDescent="0.25">
      <c r="A548" s="97" t="s">
        <v>2593</v>
      </c>
      <c r="B548" s="154" t="s">
        <v>162</v>
      </c>
      <c r="C548" s="154">
        <v>0.77334397446129288</v>
      </c>
      <c r="D548" s="154">
        <v>7.1029529130087796E-2</v>
      </c>
      <c r="E548" s="154">
        <v>0.15562649640861931</v>
      </c>
      <c r="F548" s="154">
        <v>1</v>
      </c>
      <c r="G548" s="144">
        <v>1253</v>
      </c>
      <c r="H548" s="144"/>
      <c r="I548" s="154" t="s">
        <v>162</v>
      </c>
      <c r="J548" s="154" t="s">
        <v>162</v>
      </c>
      <c r="K548" s="154">
        <v>0.749</v>
      </c>
      <c r="L548" s="154">
        <v>0.79600000000000004</v>
      </c>
      <c r="M548" s="154">
        <v>5.8000000000000003E-2</v>
      </c>
      <c r="N548" s="154">
        <v>8.6999999999999994E-2</v>
      </c>
      <c r="O548" s="154">
        <v>0.13700000000000001</v>
      </c>
      <c r="P548" s="154">
        <v>0.17699999999999999</v>
      </c>
      <c r="R548" s="155" t="s">
        <v>162</v>
      </c>
      <c r="S548" s="155">
        <v>162.9</v>
      </c>
      <c r="T548" s="155">
        <v>15.7</v>
      </c>
      <c r="U548" s="155">
        <v>32.6</v>
      </c>
      <c r="V548" s="155"/>
      <c r="W548" s="155" t="s">
        <v>162</v>
      </c>
      <c r="X548" s="155" t="s">
        <v>162</v>
      </c>
      <c r="Y548" s="155">
        <v>152.6</v>
      </c>
      <c r="Z548" s="155">
        <v>173.2</v>
      </c>
      <c r="AA548" s="155">
        <v>12.5</v>
      </c>
      <c r="AB548" s="155">
        <v>19</v>
      </c>
      <c r="AC548" s="155">
        <v>28.1</v>
      </c>
      <c r="AD548" s="155">
        <v>37.200000000000003</v>
      </c>
    </row>
    <row r="549" spans="1:30" x14ac:dyDescent="0.25">
      <c r="A549" s="97" t="s">
        <v>2594</v>
      </c>
      <c r="B549" s="154">
        <v>5.9350217446917368E-2</v>
      </c>
      <c r="C549" s="154">
        <v>0.57828089025326168</v>
      </c>
      <c r="D549" s="154">
        <v>0.21245842926579689</v>
      </c>
      <c r="E549" s="154">
        <v>0.14991046303402406</v>
      </c>
      <c r="F549" s="154">
        <v>1</v>
      </c>
      <c r="G549" s="144">
        <v>7818</v>
      </c>
      <c r="H549" s="144"/>
      <c r="I549" s="154">
        <v>5.3999999999999999E-2</v>
      </c>
      <c r="J549" s="154">
        <v>6.5000000000000002E-2</v>
      </c>
      <c r="K549" s="154">
        <v>0.56699999999999995</v>
      </c>
      <c r="L549" s="154">
        <v>0.58899999999999997</v>
      </c>
      <c r="M549" s="154">
        <v>0.20399999999999999</v>
      </c>
      <c r="N549" s="154">
        <v>0.222</v>
      </c>
      <c r="O549" s="154">
        <v>0.14199999999999999</v>
      </c>
      <c r="P549" s="154">
        <v>0.158</v>
      </c>
      <c r="R549" s="155" t="s">
        <v>162</v>
      </c>
      <c r="S549" s="155" t="s">
        <v>162</v>
      </c>
      <c r="T549" s="155" t="s">
        <v>162</v>
      </c>
      <c r="U549" s="155" t="s">
        <v>162</v>
      </c>
      <c r="V549" s="155"/>
      <c r="W549" s="155" t="s">
        <v>162</v>
      </c>
      <c r="X549" s="155" t="s">
        <v>162</v>
      </c>
      <c r="Y549" s="155" t="s">
        <v>162</v>
      </c>
      <c r="Z549" s="155" t="s">
        <v>162</v>
      </c>
      <c r="AA549" s="155" t="s">
        <v>162</v>
      </c>
      <c r="AB549" s="155" t="s">
        <v>162</v>
      </c>
      <c r="AC549" s="155" t="s">
        <v>162</v>
      </c>
      <c r="AD549" s="155" t="s">
        <v>162</v>
      </c>
    </row>
    <row r="550" spans="1:30" x14ac:dyDescent="0.25">
      <c r="A550" s="97" t="s">
        <v>2595</v>
      </c>
      <c r="B550" s="154">
        <v>7.3849878934624691E-2</v>
      </c>
      <c r="C550" s="154">
        <v>0.44067796610169491</v>
      </c>
      <c r="D550" s="154">
        <v>0.31113801452784506</v>
      </c>
      <c r="E550" s="154">
        <v>0.17433414043583534</v>
      </c>
      <c r="F550" s="154">
        <v>1</v>
      </c>
      <c r="G550" s="144">
        <v>826</v>
      </c>
      <c r="H550" s="144"/>
      <c r="I550" s="154">
        <v>5.8000000000000003E-2</v>
      </c>
      <c r="J550" s="154">
        <v>9.4E-2</v>
      </c>
      <c r="K550" s="154">
        <v>0.40699999999999997</v>
      </c>
      <c r="L550" s="154">
        <v>0.47499999999999998</v>
      </c>
      <c r="M550" s="154">
        <v>0.28100000000000003</v>
      </c>
      <c r="N550" s="154">
        <v>0.34399999999999997</v>
      </c>
      <c r="O550" s="154">
        <v>0.15</v>
      </c>
      <c r="P550" s="154">
        <v>0.20200000000000001</v>
      </c>
      <c r="R550" s="155">
        <v>4.3</v>
      </c>
      <c r="S550" s="155">
        <v>24.7</v>
      </c>
      <c r="T550" s="155">
        <v>17.8</v>
      </c>
      <c r="U550" s="155">
        <v>9.6</v>
      </c>
      <c r="V550" s="155"/>
      <c r="W550" s="155">
        <v>3.2</v>
      </c>
      <c r="X550" s="155">
        <v>5.4</v>
      </c>
      <c r="Y550" s="155">
        <v>22.1</v>
      </c>
      <c r="Z550" s="155">
        <v>27.2</v>
      </c>
      <c r="AA550" s="155">
        <v>15.6</v>
      </c>
      <c r="AB550" s="155">
        <v>20</v>
      </c>
      <c r="AC550" s="155">
        <v>8</v>
      </c>
      <c r="AD550" s="155">
        <v>11.1</v>
      </c>
    </row>
    <row r="551" spans="1:30" x14ac:dyDescent="0.25">
      <c r="A551" s="97" t="s">
        <v>2596</v>
      </c>
      <c r="B551" s="154">
        <v>0.25563258232235703</v>
      </c>
      <c r="C551" s="154">
        <v>0.57885615251299827</v>
      </c>
      <c r="D551" s="154">
        <v>5.3726169844020795E-2</v>
      </c>
      <c r="E551" s="154">
        <v>0.11178509532062392</v>
      </c>
      <c r="F551" s="154">
        <v>1</v>
      </c>
      <c r="G551" s="144">
        <v>1154</v>
      </c>
      <c r="H551" s="144"/>
      <c r="I551" s="154">
        <v>0.23100000000000001</v>
      </c>
      <c r="J551" s="154">
        <v>0.28199999999999997</v>
      </c>
      <c r="K551" s="154">
        <v>0.55000000000000004</v>
      </c>
      <c r="L551" s="154">
        <v>0.60699999999999998</v>
      </c>
      <c r="M551" s="154">
        <v>4.2000000000000003E-2</v>
      </c>
      <c r="N551" s="154">
        <v>6.8000000000000005E-2</v>
      </c>
      <c r="O551" s="154">
        <v>9.5000000000000001E-2</v>
      </c>
      <c r="P551" s="154">
        <v>0.13100000000000001</v>
      </c>
      <c r="R551" s="155">
        <v>35.700000000000003</v>
      </c>
      <c r="S551" s="155">
        <v>73.099999999999994</v>
      </c>
      <c r="T551" s="155">
        <v>7.4</v>
      </c>
      <c r="U551" s="155">
        <v>13.8</v>
      </c>
      <c r="V551" s="155"/>
      <c r="W551" s="155">
        <v>31.7</v>
      </c>
      <c r="X551" s="155">
        <v>39.799999999999997</v>
      </c>
      <c r="Y551" s="155">
        <v>67.5</v>
      </c>
      <c r="Z551" s="155">
        <v>78.599999999999994</v>
      </c>
      <c r="AA551" s="155">
        <v>5.5</v>
      </c>
      <c r="AB551" s="155">
        <v>9.1999999999999993</v>
      </c>
      <c r="AC551" s="155">
        <v>11.4</v>
      </c>
      <c r="AD551" s="155">
        <v>16.100000000000001</v>
      </c>
    </row>
    <row r="552" spans="1:30" x14ac:dyDescent="0.25">
      <c r="A552" s="97" t="s">
        <v>2597</v>
      </c>
      <c r="B552" s="154" t="s">
        <v>162</v>
      </c>
      <c r="C552" s="154">
        <v>0.37853107344632769</v>
      </c>
      <c r="D552" s="154">
        <v>0.38870056497175143</v>
      </c>
      <c r="E552" s="154">
        <v>0.23276836158192091</v>
      </c>
      <c r="F552" s="154">
        <v>1</v>
      </c>
      <c r="G552" s="144">
        <v>885</v>
      </c>
      <c r="H552" s="144"/>
      <c r="I552" s="154" t="s">
        <v>162</v>
      </c>
      <c r="J552" s="154" t="s">
        <v>162</v>
      </c>
      <c r="K552" s="154">
        <v>0.34699999999999998</v>
      </c>
      <c r="L552" s="154">
        <v>0.41099999999999998</v>
      </c>
      <c r="M552" s="154">
        <v>0.35699999999999998</v>
      </c>
      <c r="N552" s="154">
        <v>0.42099999999999999</v>
      </c>
      <c r="O552" s="154">
        <v>0.20599999999999999</v>
      </c>
      <c r="P552" s="154">
        <v>0.26200000000000001</v>
      </c>
      <c r="R552" s="155" t="s">
        <v>162</v>
      </c>
      <c r="S552" s="155">
        <v>23.2</v>
      </c>
      <c r="T552" s="155">
        <v>24.7</v>
      </c>
      <c r="U552" s="155">
        <v>14.3</v>
      </c>
      <c r="V552" s="155"/>
      <c r="W552" s="155" t="s">
        <v>162</v>
      </c>
      <c r="X552" s="155" t="s">
        <v>162</v>
      </c>
      <c r="Y552" s="155">
        <v>20.8</v>
      </c>
      <c r="Z552" s="155">
        <v>25.7</v>
      </c>
      <c r="AA552" s="155">
        <v>22.1</v>
      </c>
      <c r="AB552" s="155">
        <v>27.4</v>
      </c>
      <c r="AC552" s="155">
        <v>12.3</v>
      </c>
      <c r="AD552" s="155">
        <v>16.2</v>
      </c>
    </row>
    <row r="553" spans="1:30" x14ac:dyDescent="0.25">
      <c r="A553" s="97" t="s">
        <v>2598</v>
      </c>
      <c r="B553" s="154" t="s">
        <v>162</v>
      </c>
      <c r="C553" s="154">
        <v>0.73235563703024753</v>
      </c>
      <c r="D553" s="154">
        <v>0.11182401466544455</v>
      </c>
      <c r="E553" s="154">
        <v>0.15582034830430797</v>
      </c>
      <c r="F553" s="154">
        <v>1</v>
      </c>
      <c r="G553" s="144">
        <v>1091</v>
      </c>
      <c r="H553" s="144"/>
      <c r="I553" s="154" t="s">
        <v>162</v>
      </c>
      <c r="J553" s="154" t="s">
        <v>162</v>
      </c>
      <c r="K553" s="154">
        <v>0.70499999999999996</v>
      </c>
      <c r="L553" s="154">
        <v>0.75800000000000001</v>
      </c>
      <c r="M553" s="154">
        <v>9.4E-2</v>
      </c>
      <c r="N553" s="154">
        <v>0.13200000000000001</v>
      </c>
      <c r="O553" s="154">
        <v>0.13600000000000001</v>
      </c>
      <c r="P553" s="154">
        <v>0.17899999999999999</v>
      </c>
      <c r="R553" s="155" t="s">
        <v>162</v>
      </c>
      <c r="S553" s="155">
        <v>118.5</v>
      </c>
      <c r="T553" s="155">
        <v>22.1</v>
      </c>
      <c r="U553" s="155">
        <v>25.8</v>
      </c>
      <c r="V553" s="155"/>
      <c r="W553" s="155" t="s">
        <v>162</v>
      </c>
      <c r="X553" s="155" t="s">
        <v>162</v>
      </c>
      <c r="Y553" s="155">
        <v>110.3</v>
      </c>
      <c r="Z553" s="155">
        <v>126.7</v>
      </c>
      <c r="AA553" s="155">
        <v>18.2</v>
      </c>
      <c r="AB553" s="155">
        <v>26</v>
      </c>
      <c r="AC553" s="155">
        <v>21.9</v>
      </c>
      <c r="AD553" s="155">
        <v>29.7</v>
      </c>
    </row>
    <row r="554" spans="1:30" x14ac:dyDescent="0.25">
      <c r="A554" s="97" t="s">
        <v>2599</v>
      </c>
      <c r="B554" s="154">
        <v>4.5945945945945948E-2</v>
      </c>
      <c r="C554" s="154">
        <v>0.50540540540540535</v>
      </c>
      <c r="D554" s="154">
        <v>0.24337194337194337</v>
      </c>
      <c r="E554" s="154">
        <v>0.20527670527670527</v>
      </c>
      <c r="F554" s="154">
        <v>0.99999999999999989</v>
      </c>
      <c r="G554" s="144">
        <v>7770</v>
      </c>
      <c r="H554" s="144"/>
      <c r="I554" s="154">
        <v>4.2000000000000003E-2</v>
      </c>
      <c r="J554" s="154">
        <v>5.0999999999999997E-2</v>
      </c>
      <c r="K554" s="154">
        <v>0.49399999999999999</v>
      </c>
      <c r="L554" s="154">
        <v>0.51700000000000002</v>
      </c>
      <c r="M554" s="154">
        <v>0.23400000000000001</v>
      </c>
      <c r="N554" s="154">
        <v>0.253</v>
      </c>
      <c r="O554" s="154">
        <v>0.19600000000000001</v>
      </c>
      <c r="P554" s="154">
        <v>0.214</v>
      </c>
      <c r="R554" s="155" t="s">
        <v>162</v>
      </c>
      <c r="S554" s="155" t="s">
        <v>162</v>
      </c>
      <c r="T554" s="155" t="s">
        <v>162</v>
      </c>
      <c r="U554" s="155" t="s">
        <v>162</v>
      </c>
      <c r="V554" s="155"/>
      <c r="W554" s="155" t="s">
        <v>162</v>
      </c>
      <c r="X554" s="155" t="s">
        <v>162</v>
      </c>
      <c r="Y554" s="155" t="s">
        <v>162</v>
      </c>
      <c r="Z554" s="155" t="s">
        <v>162</v>
      </c>
      <c r="AA554" s="155" t="s">
        <v>162</v>
      </c>
      <c r="AB554" s="155" t="s">
        <v>162</v>
      </c>
      <c r="AC554" s="155" t="s">
        <v>162</v>
      </c>
      <c r="AD554" s="155" t="s">
        <v>162</v>
      </c>
    </row>
    <row r="555" spans="1:30" x14ac:dyDescent="0.25">
      <c r="A555" s="97" t="s">
        <v>2600</v>
      </c>
      <c r="B555" s="154">
        <v>6.6762383345297924E-2</v>
      </c>
      <c r="C555" s="154">
        <v>0.55563531945441491</v>
      </c>
      <c r="D555" s="154">
        <v>0.22684852835606603</v>
      </c>
      <c r="E555" s="154">
        <v>0.15075376884422109</v>
      </c>
      <c r="F555" s="154">
        <v>1</v>
      </c>
      <c r="G555" s="144">
        <v>1393</v>
      </c>
      <c r="H555" s="144"/>
      <c r="I555" s="154">
        <v>5.5E-2</v>
      </c>
      <c r="J555" s="154">
        <v>8.1000000000000003E-2</v>
      </c>
      <c r="K555" s="154">
        <v>0.52900000000000003</v>
      </c>
      <c r="L555" s="154">
        <v>0.58199999999999996</v>
      </c>
      <c r="M555" s="154">
        <v>0.20599999999999999</v>
      </c>
      <c r="N555" s="154">
        <v>0.25</v>
      </c>
      <c r="O555" s="154">
        <v>0.13300000000000001</v>
      </c>
      <c r="P555" s="154">
        <v>0.17100000000000001</v>
      </c>
      <c r="R555" s="155">
        <v>5</v>
      </c>
      <c r="S555" s="155">
        <v>43.2</v>
      </c>
      <c r="T555" s="155">
        <v>17.5</v>
      </c>
      <c r="U555" s="155">
        <v>11.6</v>
      </c>
      <c r="V555" s="155"/>
      <c r="W555" s="155">
        <v>4</v>
      </c>
      <c r="X555" s="155">
        <v>6.1</v>
      </c>
      <c r="Y555" s="155">
        <v>40.1</v>
      </c>
      <c r="Z555" s="155">
        <v>46.2</v>
      </c>
      <c r="AA555" s="155">
        <v>15.6</v>
      </c>
      <c r="AB555" s="155">
        <v>19.399999999999999</v>
      </c>
      <c r="AC555" s="155">
        <v>10.1</v>
      </c>
      <c r="AD555" s="155">
        <v>13.2</v>
      </c>
    </row>
    <row r="556" spans="1:30" x14ac:dyDescent="0.25">
      <c r="A556" s="97" t="s">
        <v>2601</v>
      </c>
      <c r="B556" s="154">
        <v>0.30144092219020174</v>
      </c>
      <c r="C556" s="154">
        <v>0.59884726224783857</v>
      </c>
      <c r="D556" s="154">
        <v>4.2074927953890492E-2</v>
      </c>
      <c r="E556" s="154">
        <v>5.7636887608069162E-2</v>
      </c>
      <c r="F556" s="154">
        <v>1</v>
      </c>
      <c r="G556" s="144">
        <v>1735</v>
      </c>
      <c r="H556" s="144"/>
      <c r="I556" s="154">
        <v>0.28000000000000003</v>
      </c>
      <c r="J556" s="154">
        <v>0.32300000000000001</v>
      </c>
      <c r="K556" s="154">
        <v>0.57599999999999996</v>
      </c>
      <c r="L556" s="154">
        <v>0.622</v>
      </c>
      <c r="M556" s="154">
        <v>3.4000000000000002E-2</v>
      </c>
      <c r="N556" s="154">
        <v>5.2999999999999999E-2</v>
      </c>
      <c r="O556" s="154">
        <v>4.8000000000000001E-2</v>
      </c>
      <c r="P556" s="154">
        <v>7.0000000000000007E-2</v>
      </c>
      <c r="R556" s="155">
        <v>55.9</v>
      </c>
      <c r="S556" s="155">
        <v>106.4</v>
      </c>
      <c r="T556" s="155">
        <v>6.8</v>
      </c>
      <c r="U556" s="155">
        <v>10.199999999999999</v>
      </c>
      <c r="V556" s="155"/>
      <c r="W556" s="155">
        <v>51.1</v>
      </c>
      <c r="X556" s="155">
        <v>60.7</v>
      </c>
      <c r="Y556" s="155">
        <v>99.9</v>
      </c>
      <c r="Z556" s="155">
        <v>112.8</v>
      </c>
      <c r="AA556" s="155">
        <v>5.2</v>
      </c>
      <c r="AB556" s="155">
        <v>8.3000000000000007</v>
      </c>
      <c r="AC556" s="155">
        <v>8.1999999999999993</v>
      </c>
      <c r="AD556" s="155">
        <v>12.2</v>
      </c>
    </row>
    <row r="557" spans="1:30" x14ac:dyDescent="0.25">
      <c r="A557" s="97" t="s">
        <v>2602</v>
      </c>
      <c r="B557" s="154" t="s">
        <v>162</v>
      </c>
      <c r="C557" s="154">
        <v>0.50509461426491997</v>
      </c>
      <c r="D557" s="154">
        <v>0.3675400291120815</v>
      </c>
      <c r="E557" s="154">
        <v>0.12736535662299855</v>
      </c>
      <c r="F557" s="154">
        <v>1</v>
      </c>
      <c r="G557" s="144">
        <v>1374</v>
      </c>
      <c r="H557" s="144"/>
      <c r="I557" s="154" t="s">
        <v>162</v>
      </c>
      <c r="J557" s="154" t="s">
        <v>162</v>
      </c>
      <c r="K557" s="154">
        <v>0.47899999999999998</v>
      </c>
      <c r="L557" s="154">
        <v>0.53100000000000003</v>
      </c>
      <c r="M557" s="154">
        <v>0.34200000000000003</v>
      </c>
      <c r="N557" s="154">
        <v>0.39300000000000002</v>
      </c>
      <c r="O557" s="154">
        <v>0.111</v>
      </c>
      <c r="P557" s="154">
        <v>0.14599999999999999</v>
      </c>
      <c r="R557" s="155" t="s">
        <v>162</v>
      </c>
      <c r="S557" s="155">
        <v>38.9</v>
      </c>
      <c r="T557" s="155">
        <v>28.2</v>
      </c>
      <c r="U557" s="155">
        <v>9.6999999999999993</v>
      </c>
      <c r="V557" s="155"/>
      <c r="W557" s="155" t="s">
        <v>162</v>
      </c>
      <c r="X557" s="155" t="s">
        <v>162</v>
      </c>
      <c r="Y557" s="155">
        <v>36</v>
      </c>
      <c r="Z557" s="155">
        <v>41.7</v>
      </c>
      <c r="AA557" s="155">
        <v>25.7</v>
      </c>
      <c r="AB557" s="155">
        <v>30.6</v>
      </c>
      <c r="AC557" s="155">
        <v>8.3000000000000007</v>
      </c>
      <c r="AD557" s="155">
        <v>11.1</v>
      </c>
    </row>
    <row r="558" spans="1:30" x14ac:dyDescent="0.25">
      <c r="A558" s="97" t="s">
        <v>2603</v>
      </c>
      <c r="B558" s="154" t="s">
        <v>162</v>
      </c>
      <c r="C558" s="154">
        <v>0.76103896103896107</v>
      </c>
      <c r="D558" s="154">
        <v>8.5714285714285715E-2</v>
      </c>
      <c r="E558" s="154">
        <v>0.15324675324675324</v>
      </c>
      <c r="F558" s="154">
        <v>1</v>
      </c>
      <c r="G558" s="144">
        <v>1540</v>
      </c>
      <c r="H558" s="144"/>
      <c r="I558" s="154" t="s">
        <v>162</v>
      </c>
      <c r="J558" s="154" t="s">
        <v>162</v>
      </c>
      <c r="K558" s="154">
        <v>0.73899999999999999</v>
      </c>
      <c r="L558" s="154">
        <v>0.78200000000000003</v>
      </c>
      <c r="M558" s="154">
        <v>7.2999999999999995E-2</v>
      </c>
      <c r="N558" s="154">
        <v>0.10100000000000001</v>
      </c>
      <c r="O558" s="154">
        <v>0.13600000000000001</v>
      </c>
      <c r="P558" s="154">
        <v>0.17199999999999999</v>
      </c>
      <c r="R558" s="155" t="s">
        <v>162</v>
      </c>
      <c r="S558" s="155">
        <v>145.80000000000001</v>
      </c>
      <c r="T558" s="155">
        <v>17.899999999999999</v>
      </c>
      <c r="U558" s="155">
        <v>29.1</v>
      </c>
      <c r="V558" s="155"/>
      <c r="W558" s="155" t="s">
        <v>162</v>
      </c>
      <c r="X558" s="155" t="s">
        <v>162</v>
      </c>
      <c r="Y558" s="155">
        <v>137.4</v>
      </c>
      <c r="Z558" s="155">
        <v>154.1</v>
      </c>
      <c r="AA558" s="155">
        <v>14.9</v>
      </c>
      <c r="AB558" s="155">
        <v>21</v>
      </c>
      <c r="AC558" s="155">
        <v>25.4</v>
      </c>
      <c r="AD558" s="155">
        <v>32.799999999999997</v>
      </c>
    </row>
    <row r="559" spans="1:30" x14ac:dyDescent="0.25">
      <c r="A559" s="97" t="s">
        <v>2604</v>
      </c>
      <c r="B559" s="154">
        <v>5.9213555576019893E-2</v>
      </c>
      <c r="C559" s="154">
        <v>0.58983331798508154</v>
      </c>
      <c r="D559" s="154">
        <v>0.20747766829358136</v>
      </c>
      <c r="E559" s="154">
        <v>0.14347545814531726</v>
      </c>
      <c r="F559" s="154">
        <v>1</v>
      </c>
      <c r="G559" s="144">
        <v>10859</v>
      </c>
      <c r="H559" s="144"/>
      <c r="I559" s="154">
        <v>5.5E-2</v>
      </c>
      <c r="J559" s="154">
        <v>6.4000000000000001E-2</v>
      </c>
      <c r="K559" s="154">
        <v>0.58099999999999996</v>
      </c>
      <c r="L559" s="154">
        <v>0.59899999999999998</v>
      </c>
      <c r="M559" s="154">
        <v>0.2</v>
      </c>
      <c r="N559" s="154">
        <v>0.215</v>
      </c>
      <c r="O559" s="154">
        <v>0.13700000000000001</v>
      </c>
      <c r="P559" s="154">
        <v>0.15</v>
      </c>
      <c r="R559" s="155" t="s">
        <v>162</v>
      </c>
      <c r="S559" s="155" t="s">
        <v>162</v>
      </c>
      <c r="T559" s="155" t="s">
        <v>162</v>
      </c>
      <c r="U559" s="155" t="s">
        <v>162</v>
      </c>
      <c r="V559" s="155"/>
      <c r="W559" s="155" t="s">
        <v>162</v>
      </c>
      <c r="X559" s="155" t="s">
        <v>162</v>
      </c>
      <c r="Y559" s="155" t="s">
        <v>162</v>
      </c>
      <c r="Z559" s="155" t="s">
        <v>162</v>
      </c>
      <c r="AA559" s="155" t="s">
        <v>162</v>
      </c>
      <c r="AB559" s="155" t="s">
        <v>162</v>
      </c>
      <c r="AC559" s="155" t="s">
        <v>162</v>
      </c>
      <c r="AD559" s="155" t="s">
        <v>162</v>
      </c>
    </row>
    <row r="560" spans="1:30" x14ac:dyDescent="0.25">
      <c r="A560" s="97" t="s">
        <v>2605</v>
      </c>
      <c r="B560" s="154">
        <v>8.1274900398406374E-2</v>
      </c>
      <c r="C560" s="154">
        <v>0.54342629482071714</v>
      </c>
      <c r="D560" s="154">
        <v>0.2446215139442231</v>
      </c>
      <c r="E560" s="154">
        <v>0.13067729083665339</v>
      </c>
      <c r="F560" s="154">
        <v>1</v>
      </c>
      <c r="G560" s="144">
        <v>1255</v>
      </c>
      <c r="H560" s="144"/>
      <c r="I560" s="154">
        <v>6.7000000000000004E-2</v>
      </c>
      <c r="J560" s="154">
        <v>9.8000000000000004E-2</v>
      </c>
      <c r="K560" s="154">
        <v>0.51600000000000001</v>
      </c>
      <c r="L560" s="154">
        <v>0.57099999999999995</v>
      </c>
      <c r="M560" s="154">
        <v>0.222</v>
      </c>
      <c r="N560" s="154">
        <v>0.26900000000000002</v>
      </c>
      <c r="O560" s="154">
        <v>0.113</v>
      </c>
      <c r="P560" s="154">
        <v>0.15</v>
      </c>
      <c r="R560" s="155">
        <v>6</v>
      </c>
      <c r="S560" s="155">
        <v>39.799999999999997</v>
      </c>
      <c r="T560" s="155">
        <v>17.7</v>
      </c>
      <c r="U560" s="155">
        <v>9.6</v>
      </c>
      <c r="V560" s="155"/>
      <c r="W560" s="155">
        <v>4.9000000000000004</v>
      </c>
      <c r="X560" s="155">
        <v>7.2</v>
      </c>
      <c r="Y560" s="155">
        <v>36.799999999999997</v>
      </c>
      <c r="Z560" s="155">
        <v>42.8</v>
      </c>
      <c r="AA560" s="155">
        <v>15.7</v>
      </c>
      <c r="AB560" s="155">
        <v>19.7</v>
      </c>
      <c r="AC560" s="155">
        <v>8.1</v>
      </c>
      <c r="AD560" s="155">
        <v>11</v>
      </c>
    </row>
    <row r="561" spans="1:30" x14ac:dyDescent="0.25">
      <c r="A561" s="97" t="s">
        <v>2606</v>
      </c>
      <c r="B561" s="154">
        <v>0.30211674150096218</v>
      </c>
      <c r="C561" s="154">
        <v>0.58755612572161642</v>
      </c>
      <c r="D561" s="154">
        <v>3.5279025016035921E-2</v>
      </c>
      <c r="E561" s="154">
        <v>7.5048107761385499E-2</v>
      </c>
      <c r="F561" s="154">
        <v>1.0000000000000002</v>
      </c>
      <c r="G561" s="144">
        <v>1559</v>
      </c>
      <c r="H561" s="144"/>
      <c r="I561" s="154">
        <v>0.28000000000000003</v>
      </c>
      <c r="J561" s="154">
        <v>0.32500000000000001</v>
      </c>
      <c r="K561" s="154">
        <v>0.56299999999999994</v>
      </c>
      <c r="L561" s="154">
        <v>0.61199999999999999</v>
      </c>
      <c r="M561" s="154">
        <v>2.7E-2</v>
      </c>
      <c r="N561" s="154">
        <v>4.5999999999999999E-2</v>
      </c>
      <c r="O561" s="154">
        <v>6.3E-2</v>
      </c>
      <c r="P561" s="154">
        <v>8.8999999999999996E-2</v>
      </c>
      <c r="R561" s="155">
        <v>53.3</v>
      </c>
      <c r="S561" s="155">
        <v>99.3</v>
      </c>
      <c r="T561" s="155">
        <v>5.5</v>
      </c>
      <c r="U561" s="155">
        <v>12.7</v>
      </c>
      <c r="V561" s="155"/>
      <c r="W561" s="155">
        <v>48.5</v>
      </c>
      <c r="X561" s="155">
        <v>58.1</v>
      </c>
      <c r="Y561" s="155">
        <v>92.9</v>
      </c>
      <c r="Z561" s="155">
        <v>105.7</v>
      </c>
      <c r="AA561" s="155">
        <v>4</v>
      </c>
      <c r="AB561" s="155">
        <v>6.9</v>
      </c>
      <c r="AC561" s="155">
        <v>10.4</v>
      </c>
      <c r="AD561" s="155">
        <v>15</v>
      </c>
    </row>
    <row r="562" spans="1:30" x14ac:dyDescent="0.25">
      <c r="A562" s="97" t="s">
        <v>2607</v>
      </c>
      <c r="B562" s="154" t="s">
        <v>162</v>
      </c>
      <c r="C562" s="154">
        <v>0.31818181818181818</v>
      </c>
      <c r="D562" s="154">
        <v>0.36742424242424243</v>
      </c>
      <c r="E562" s="154">
        <v>0.31439393939393939</v>
      </c>
      <c r="F562" s="154">
        <v>1</v>
      </c>
      <c r="G562" s="144">
        <v>1056</v>
      </c>
      <c r="H562" s="144"/>
      <c r="I562" s="154" t="s">
        <v>162</v>
      </c>
      <c r="J562" s="154" t="s">
        <v>162</v>
      </c>
      <c r="K562" s="154">
        <v>0.29099999999999998</v>
      </c>
      <c r="L562" s="154">
        <v>0.34699999999999998</v>
      </c>
      <c r="M562" s="154">
        <v>0.33900000000000002</v>
      </c>
      <c r="N562" s="154">
        <v>0.39700000000000002</v>
      </c>
      <c r="O562" s="154">
        <v>0.28699999999999998</v>
      </c>
      <c r="P562" s="154">
        <v>0.34300000000000003</v>
      </c>
      <c r="R562" s="155" t="s">
        <v>162</v>
      </c>
      <c r="S562" s="155">
        <v>19.7</v>
      </c>
      <c r="T562" s="155">
        <v>22.4</v>
      </c>
      <c r="U562" s="155">
        <v>19.399999999999999</v>
      </c>
      <c r="V562" s="155"/>
      <c r="W562" s="155" t="s">
        <v>162</v>
      </c>
      <c r="X562" s="155" t="s">
        <v>162</v>
      </c>
      <c r="Y562" s="155">
        <v>17.600000000000001</v>
      </c>
      <c r="Z562" s="155">
        <v>21.9</v>
      </c>
      <c r="AA562" s="155">
        <v>20.2</v>
      </c>
      <c r="AB562" s="155">
        <v>24.6</v>
      </c>
      <c r="AC562" s="155">
        <v>17.3</v>
      </c>
      <c r="AD562" s="155">
        <v>21.5</v>
      </c>
    </row>
    <row r="563" spans="1:30" x14ac:dyDescent="0.25">
      <c r="A563" s="97" t="s">
        <v>2608</v>
      </c>
      <c r="B563" s="154" t="s">
        <v>162</v>
      </c>
      <c r="C563" s="154">
        <v>0.75953859804791479</v>
      </c>
      <c r="D563" s="154">
        <v>0.12244897959183673</v>
      </c>
      <c r="E563" s="154">
        <v>0.11801242236024845</v>
      </c>
      <c r="F563" s="154">
        <v>1</v>
      </c>
      <c r="G563" s="144">
        <v>1127</v>
      </c>
      <c r="H563" s="144"/>
      <c r="I563" s="154" t="s">
        <v>162</v>
      </c>
      <c r="J563" s="154" t="s">
        <v>162</v>
      </c>
      <c r="K563" s="154">
        <v>0.73399999999999999</v>
      </c>
      <c r="L563" s="154">
        <v>0.78400000000000003</v>
      </c>
      <c r="M563" s="154">
        <v>0.105</v>
      </c>
      <c r="N563" s="154">
        <v>0.14299999999999999</v>
      </c>
      <c r="O563" s="154">
        <v>0.1</v>
      </c>
      <c r="P563" s="154">
        <v>0.13800000000000001</v>
      </c>
      <c r="R563" s="155" t="s">
        <v>162</v>
      </c>
      <c r="S563" s="155">
        <v>111.3</v>
      </c>
      <c r="T563" s="155">
        <v>19.399999999999999</v>
      </c>
      <c r="U563" s="155">
        <v>17.2</v>
      </c>
      <c r="V563" s="155"/>
      <c r="W563" s="155" t="s">
        <v>162</v>
      </c>
      <c r="X563" s="155" t="s">
        <v>162</v>
      </c>
      <c r="Y563" s="155">
        <v>103.8</v>
      </c>
      <c r="Z563" s="155">
        <v>118.8</v>
      </c>
      <c r="AA563" s="155">
        <v>16.2</v>
      </c>
      <c r="AB563" s="155">
        <v>22.7</v>
      </c>
      <c r="AC563" s="155">
        <v>14.3</v>
      </c>
      <c r="AD563" s="155">
        <v>20.100000000000001</v>
      </c>
    </row>
    <row r="564" spans="1:30" x14ac:dyDescent="0.25">
      <c r="A564" s="97" t="s">
        <v>2609</v>
      </c>
      <c r="B564" s="154">
        <v>6.2190082644628102E-2</v>
      </c>
      <c r="C564" s="154">
        <v>0.54989669421487608</v>
      </c>
      <c r="D564" s="154">
        <v>0.22107438016528927</v>
      </c>
      <c r="E564" s="154">
        <v>0.16683884297520662</v>
      </c>
      <c r="F564" s="154">
        <v>1</v>
      </c>
      <c r="G564" s="144">
        <v>9680</v>
      </c>
      <c r="H564" s="144"/>
      <c r="I564" s="154">
        <v>5.8000000000000003E-2</v>
      </c>
      <c r="J564" s="154">
        <v>6.7000000000000004E-2</v>
      </c>
      <c r="K564" s="154">
        <v>0.54</v>
      </c>
      <c r="L564" s="154">
        <v>0.56000000000000005</v>
      </c>
      <c r="M564" s="154">
        <v>0.21299999999999999</v>
      </c>
      <c r="N564" s="154">
        <v>0.22900000000000001</v>
      </c>
      <c r="O564" s="154">
        <v>0.16</v>
      </c>
      <c r="P564" s="154">
        <v>0.17399999999999999</v>
      </c>
      <c r="R564" s="155" t="s">
        <v>162</v>
      </c>
      <c r="S564" s="155" t="s">
        <v>162</v>
      </c>
      <c r="T564" s="155" t="s">
        <v>162</v>
      </c>
      <c r="U564" s="155" t="s">
        <v>162</v>
      </c>
      <c r="V564" s="155"/>
      <c r="W564" s="155" t="s">
        <v>162</v>
      </c>
      <c r="X564" s="155" t="s">
        <v>162</v>
      </c>
      <c r="Y564" s="155" t="s">
        <v>162</v>
      </c>
      <c r="Z564" s="155" t="s">
        <v>162</v>
      </c>
      <c r="AA564" s="155" t="s">
        <v>162</v>
      </c>
      <c r="AB564" s="155" t="s">
        <v>162</v>
      </c>
      <c r="AC564" s="155" t="s">
        <v>162</v>
      </c>
      <c r="AD564" s="155" t="s">
        <v>162</v>
      </c>
    </row>
    <row r="565" spans="1:30" x14ac:dyDescent="0.25">
      <c r="A565" s="97" t="s">
        <v>2610</v>
      </c>
      <c r="B565" s="154">
        <v>6.1654135338345864E-2</v>
      </c>
      <c r="C565" s="154">
        <v>0.54937343358395985</v>
      </c>
      <c r="D565" s="154">
        <v>0.23759398496240602</v>
      </c>
      <c r="E565" s="154">
        <v>0.15137844611528822</v>
      </c>
      <c r="F565" s="154">
        <v>1</v>
      </c>
      <c r="G565" s="144">
        <v>1995</v>
      </c>
      <c r="H565" s="144"/>
      <c r="I565" s="154">
        <v>5.1999999999999998E-2</v>
      </c>
      <c r="J565" s="154">
        <v>7.2999999999999995E-2</v>
      </c>
      <c r="K565" s="154">
        <v>0.52700000000000002</v>
      </c>
      <c r="L565" s="154">
        <v>0.57099999999999995</v>
      </c>
      <c r="M565" s="154">
        <v>0.219</v>
      </c>
      <c r="N565" s="154">
        <v>0.25700000000000001</v>
      </c>
      <c r="O565" s="154">
        <v>0.13600000000000001</v>
      </c>
      <c r="P565" s="154">
        <v>0.16800000000000001</v>
      </c>
      <c r="R565" s="155">
        <v>4.3</v>
      </c>
      <c r="S565" s="155">
        <v>40.6</v>
      </c>
      <c r="T565" s="155">
        <v>17.600000000000001</v>
      </c>
      <c r="U565" s="155">
        <v>11</v>
      </c>
      <c r="V565" s="155"/>
      <c r="W565" s="155">
        <v>3.5</v>
      </c>
      <c r="X565" s="155">
        <v>5</v>
      </c>
      <c r="Y565" s="155">
        <v>38.200000000000003</v>
      </c>
      <c r="Z565" s="155">
        <v>43</v>
      </c>
      <c r="AA565" s="155">
        <v>16</v>
      </c>
      <c r="AB565" s="155">
        <v>19.2</v>
      </c>
      <c r="AC565" s="155">
        <v>9.8000000000000007</v>
      </c>
      <c r="AD565" s="155">
        <v>12.3</v>
      </c>
    </row>
    <row r="566" spans="1:30" x14ac:dyDescent="0.25">
      <c r="A566" s="97" t="s">
        <v>2611</v>
      </c>
      <c r="B566" s="154">
        <v>0.31781140861466822</v>
      </c>
      <c r="C566" s="154">
        <v>0.58090803259604196</v>
      </c>
      <c r="D566" s="154">
        <v>2.4058983313930929E-2</v>
      </c>
      <c r="E566" s="154">
        <v>7.7221575475358947E-2</v>
      </c>
      <c r="F566" s="154">
        <v>1.0000000000000002</v>
      </c>
      <c r="G566" s="144">
        <v>2577</v>
      </c>
      <c r="H566" s="144"/>
      <c r="I566" s="154">
        <v>0.3</v>
      </c>
      <c r="J566" s="154">
        <v>0.33600000000000002</v>
      </c>
      <c r="K566" s="154">
        <v>0.56200000000000006</v>
      </c>
      <c r="L566" s="154">
        <v>0.6</v>
      </c>
      <c r="M566" s="154">
        <v>1.9E-2</v>
      </c>
      <c r="N566" s="154">
        <v>3.1E-2</v>
      </c>
      <c r="O566" s="154">
        <v>6.8000000000000005E-2</v>
      </c>
      <c r="P566" s="154">
        <v>8.7999999999999995E-2</v>
      </c>
      <c r="R566" s="155">
        <v>55.3</v>
      </c>
      <c r="S566" s="155">
        <v>97.9</v>
      </c>
      <c r="T566" s="155">
        <v>4.0999999999999996</v>
      </c>
      <c r="U566" s="155">
        <v>12.8</v>
      </c>
      <c r="V566" s="155"/>
      <c r="W566" s="155">
        <v>51.5</v>
      </c>
      <c r="X566" s="155">
        <v>59.1</v>
      </c>
      <c r="Y566" s="155">
        <v>92.9</v>
      </c>
      <c r="Z566" s="155">
        <v>102.9</v>
      </c>
      <c r="AA566" s="155">
        <v>3.1</v>
      </c>
      <c r="AB566" s="155">
        <v>5.0999999999999996</v>
      </c>
      <c r="AC566" s="155">
        <v>11.1</v>
      </c>
      <c r="AD566" s="155">
        <v>14.6</v>
      </c>
    </row>
    <row r="567" spans="1:30" x14ac:dyDescent="0.25">
      <c r="A567" s="97" t="s">
        <v>2612</v>
      </c>
      <c r="B567" s="154" t="s">
        <v>162</v>
      </c>
      <c r="C567" s="154">
        <v>0.45743329097839897</v>
      </c>
      <c r="D567" s="154">
        <v>0.37865311308767469</v>
      </c>
      <c r="E567" s="154">
        <v>0.16391359593392629</v>
      </c>
      <c r="F567" s="154">
        <v>0.99999999999999989</v>
      </c>
      <c r="G567" s="144">
        <v>1574</v>
      </c>
      <c r="H567" s="144"/>
      <c r="I567" s="154" t="s">
        <v>162</v>
      </c>
      <c r="J567" s="154" t="s">
        <v>162</v>
      </c>
      <c r="K567" s="154">
        <v>0.433</v>
      </c>
      <c r="L567" s="154">
        <v>0.48199999999999998</v>
      </c>
      <c r="M567" s="154">
        <v>0.35499999999999998</v>
      </c>
      <c r="N567" s="154">
        <v>0.40300000000000002</v>
      </c>
      <c r="O567" s="154">
        <v>0.14599999999999999</v>
      </c>
      <c r="P567" s="154">
        <v>0.183</v>
      </c>
      <c r="R567" s="155" t="s">
        <v>162</v>
      </c>
      <c r="S567" s="155">
        <v>26.8</v>
      </c>
      <c r="T567" s="155">
        <v>22.3</v>
      </c>
      <c r="U567" s="155">
        <v>9.5</v>
      </c>
      <c r="V567" s="155"/>
      <c r="W567" s="155" t="s">
        <v>162</v>
      </c>
      <c r="X567" s="155" t="s">
        <v>162</v>
      </c>
      <c r="Y567" s="155">
        <v>24.9</v>
      </c>
      <c r="Z567" s="155">
        <v>28.8</v>
      </c>
      <c r="AA567" s="155">
        <v>20.5</v>
      </c>
      <c r="AB567" s="155">
        <v>24.1</v>
      </c>
      <c r="AC567" s="155">
        <v>8.3000000000000007</v>
      </c>
      <c r="AD567" s="155">
        <v>10.6</v>
      </c>
    </row>
    <row r="568" spans="1:30" x14ac:dyDescent="0.25">
      <c r="A568" s="97" t="s">
        <v>2613</v>
      </c>
      <c r="B568" s="154" t="s">
        <v>162</v>
      </c>
      <c r="C568" s="154">
        <v>0.79879462216040797</v>
      </c>
      <c r="D568" s="154">
        <v>8.7158089939731107E-2</v>
      </c>
      <c r="E568" s="154">
        <v>0.11404728789986092</v>
      </c>
      <c r="F568" s="154">
        <v>1</v>
      </c>
      <c r="G568" s="144">
        <v>2157</v>
      </c>
      <c r="H568" s="144"/>
      <c r="I568" s="154" t="s">
        <v>162</v>
      </c>
      <c r="J568" s="154" t="s">
        <v>162</v>
      </c>
      <c r="K568" s="154">
        <v>0.78100000000000003</v>
      </c>
      <c r="L568" s="154">
        <v>0.81499999999999995</v>
      </c>
      <c r="M568" s="154">
        <v>7.5999999999999998E-2</v>
      </c>
      <c r="N568" s="154">
        <v>0.1</v>
      </c>
      <c r="O568" s="154">
        <v>0.10100000000000001</v>
      </c>
      <c r="P568" s="154">
        <v>0.128</v>
      </c>
      <c r="R568" s="155" t="s">
        <v>162</v>
      </c>
      <c r="S568" s="155">
        <v>138.6</v>
      </c>
      <c r="T568" s="155">
        <v>17</v>
      </c>
      <c r="U568" s="155">
        <v>19.2</v>
      </c>
      <c r="V568" s="155"/>
      <c r="W568" s="155" t="s">
        <v>162</v>
      </c>
      <c r="X568" s="155" t="s">
        <v>162</v>
      </c>
      <c r="Y568" s="155">
        <v>132.1</v>
      </c>
      <c r="Z568" s="155">
        <v>145.19999999999999</v>
      </c>
      <c r="AA568" s="155">
        <v>14.6</v>
      </c>
      <c r="AB568" s="155">
        <v>19.399999999999999</v>
      </c>
      <c r="AC568" s="155">
        <v>16.8</v>
      </c>
      <c r="AD568" s="155">
        <v>21.6</v>
      </c>
    </row>
    <row r="569" spans="1:30" x14ac:dyDescent="0.25">
      <c r="A569" s="97" t="s">
        <v>2614</v>
      </c>
      <c r="B569" s="154">
        <v>6.3607924921793541E-2</v>
      </c>
      <c r="C569" s="154">
        <v>0.58850364963503654</v>
      </c>
      <c r="D569" s="154">
        <v>0.20653023983315955</v>
      </c>
      <c r="E569" s="154">
        <v>0.14135818561001043</v>
      </c>
      <c r="F569" s="154">
        <v>1</v>
      </c>
      <c r="G569" s="144">
        <v>15344</v>
      </c>
      <c r="H569" s="144"/>
      <c r="I569" s="154">
        <v>0.06</v>
      </c>
      <c r="J569" s="154">
        <v>6.8000000000000005E-2</v>
      </c>
      <c r="K569" s="154">
        <v>0.58099999999999996</v>
      </c>
      <c r="L569" s="154">
        <v>0.59599999999999997</v>
      </c>
      <c r="M569" s="154">
        <v>0.2</v>
      </c>
      <c r="N569" s="154">
        <v>0.21299999999999999</v>
      </c>
      <c r="O569" s="154">
        <v>0.13600000000000001</v>
      </c>
      <c r="P569" s="154">
        <v>0.14699999999999999</v>
      </c>
      <c r="R569" s="155" t="s">
        <v>162</v>
      </c>
      <c r="S569" s="155" t="s">
        <v>162</v>
      </c>
      <c r="T569" s="155" t="s">
        <v>162</v>
      </c>
      <c r="U569" s="155" t="s">
        <v>162</v>
      </c>
      <c r="V569" s="155"/>
      <c r="W569" s="155" t="s">
        <v>162</v>
      </c>
      <c r="X569" s="155" t="s">
        <v>162</v>
      </c>
      <c r="Y569" s="155" t="s">
        <v>162</v>
      </c>
      <c r="Z569" s="155" t="s">
        <v>162</v>
      </c>
      <c r="AA569" s="155" t="s">
        <v>162</v>
      </c>
      <c r="AB569" s="155" t="s">
        <v>162</v>
      </c>
      <c r="AC569" s="155" t="s">
        <v>162</v>
      </c>
      <c r="AD569" s="155" t="s">
        <v>162</v>
      </c>
    </row>
    <row r="570" spans="1:30" x14ac:dyDescent="0.25">
      <c r="A570" s="97" t="s">
        <v>2615</v>
      </c>
      <c r="B570" s="154">
        <v>8.1504702194357362E-2</v>
      </c>
      <c r="C570" s="154">
        <v>0.50626959247648906</v>
      </c>
      <c r="D570" s="154">
        <v>0.22570532915360503</v>
      </c>
      <c r="E570" s="154">
        <v>0.18652037617554859</v>
      </c>
      <c r="F570" s="154">
        <v>1</v>
      </c>
      <c r="G570" s="144">
        <v>638</v>
      </c>
      <c r="H570" s="144"/>
      <c r="I570" s="154">
        <v>6.3E-2</v>
      </c>
      <c r="J570" s="154">
        <v>0.105</v>
      </c>
      <c r="K570" s="154">
        <v>0.46800000000000003</v>
      </c>
      <c r="L570" s="154">
        <v>0.54500000000000004</v>
      </c>
      <c r="M570" s="154">
        <v>0.19500000000000001</v>
      </c>
      <c r="N570" s="154">
        <v>0.26</v>
      </c>
      <c r="O570" s="154">
        <v>0.158</v>
      </c>
      <c r="P570" s="154">
        <v>0.219</v>
      </c>
      <c r="R570" s="155">
        <v>6.1</v>
      </c>
      <c r="S570" s="155">
        <v>35.5</v>
      </c>
      <c r="T570" s="155">
        <v>15.5</v>
      </c>
      <c r="U570" s="155">
        <v>13</v>
      </c>
      <c r="V570" s="155"/>
      <c r="W570" s="155">
        <v>4.4000000000000004</v>
      </c>
      <c r="X570" s="155">
        <v>7.7</v>
      </c>
      <c r="Y570" s="155">
        <v>31.6</v>
      </c>
      <c r="Z570" s="155">
        <v>39.4</v>
      </c>
      <c r="AA570" s="155">
        <v>13</v>
      </c>
      <c r="AB570" s="155">
        <v>18.100000000000001</v>
      </c>
      <c r="AC570" s="155">
        <v>10.7</v>
      </c>
      <c r="AD570" s="155">
        <v>15.3</v>
      </c>
    </row>
    <row r="571" spans="1:30" x14ac:dyDescent="0.25">
      <c r="A571" s="97" t="s">
        <v>2616</v>
      </c>
      <c r="B571" s="154">
        <v>0.26267281105990781</v>
      </c>
      <c r="C571" s="154">
        <v>0.58064516129032262</v>
      </c>
      <c r="D571" s="154">
        <v>3.1105990783410139E-2</v>
      </c>
      <c r="E571" s="154">
        <v>0.12557603686635946</v>
      </c>
      <c r="F571" s="154">
        <v>1</v>
      </c>
      <c r="G571" s="144">
        <v>868</v>
      </c>
      <c r="H571" s="144"/>
      <c r="I571" s="154">
        <v>0.23400000000000001</v>
      </c>
      <c r="J571" s="154">
        <v>0.29299999999999998</v>
      </c>
      <c r="K571" s="154">
        <v>0.54800000000000004</v>
      </c>
      <c r="L571" s="154">
        <v>0.61299999999999999</v>
      </c>
      <c r="M571" s="154">
        <v>2.1000000000000001E-2</v>
      </c>
      <c r="N571" s="154">
        <v>4.4999999999999998E-2</v>
      </c>
      <c r="O571" s="154">
        <v>0.105</v>
      </c>
      <c r="P571" s="154">
        <v>0.14899999999999999</v>
      </c>
      <c r="R571" s="155">
        <v>47.6</v>
      </c>
      <c r="S571" s="155">
        <v>91.7</v>
      </c>
      <c r="T571" s="155">
        <v>4.8</v>
      </c>
      <c r="U571" s="155">
        <v>18.8</v>
      </c>
      <c r="V571" s="155"/>
      <c r="W571" s="155">
        <v>41.4</v>
      </c>
      <c r="X571" s="155">
        <v>53.7</v>
      </c>
      <c r="Y571" s="155">
        <v>83.7</v>
      </c>
      <c r="Z571" s="155">
        <v>99.7</v>
      </c>
      <c r="AA571" s="155">
        <v>3</v>
      </c>
      <c r="AB571" s="155">
        <v>6.7</v>
      </c>
      <c r="AC571" s="155">
        <v>15.2</v>
      </c>
      <c r="AD571" s="155">
        <v>22.3</v>
      </c>
    </row>
    <row r="572" spans="1:30" x14ac:dyDescent="0.25">
      <c r="A572" s="97" t="s">
        <v>2617</v>
      </c>
      <c r="B572" s="154" t="s">
        <v>162</v>
      </c>
      <c r="C572" s="154">
        <v>0.40476190476190477</v>
      </c>
      <c r="D572" s="154">
        <v>0.34798534798534797</v>
      </c>
      <c r="E572" s="154">
        <v>0.24725274725274726</v>
      </c>
      <c r="F572" s="154">
        <v>1</v>
      </c>
      <c r="G572" s="144">
        <v>546</v>
      </c>
      <c r="H572" s="144"/>
      <c r="I572" s="154" t="s">
        <v>162</v>
      </c>
      <c r="J572" s="154" t="s">
        <v>162</v>
      </c>
      <c r="K572" s="154">
        <v>0.36399999999999999</v>
      </c>
      <c r="L572" s="154">
        <v>0.44600000000000001</v>
      </c>
      <c r="M572" s="154">
        <v>0.309</v>
      </c>
      <c r="N572" s="154">
        <v>0.38900000000000001</v>
      </c>
      <c r="O572" s="154">
        <v>0.21299999999999999</v>
      </c>
      <c r="P572" s="154">
        <v>0.28499999999999998</v>
      </c>
      <c r="R572" s="155" t="s">
        <v>162</v>
      </c>
      <c r="S572" s="155">
        <v>25.2</v>
      </c>
      <c r="T572" s="155">
        <v>21.2</v>
      </c>
      <c r="U572" s="155">
        <v>15.4</v>
      </c>
      <c r="V572" s="155"/>
      <c r="W572" s="155" t="s">
        <v>162</v>
      </c>
      <c r="X572" s="155" t="s">
        <v>162</v>
      </c>
      <c r="Y572" s="155">
        <v>21.9</v>
      </c>
      <c r="Z572" s="155">
        <v>28.6</v>
      </c>
      <c r="AA572" s="155">
        <v>18.2</v>
      </c>
      <c r="AB572" s="155">
        <v>24.2</v>
      </c>
      <c r="AC572" s="155">
        <v>12.8</v>
      </c>
      <c r="AD572" s="155">
        <v>18</v>
      </c>
    </row>
    <row r="573" spans="1:30" x14ac:dyDescent="0.25">
      <c r="A573" s="97" t="s">
        <v>2618</v>
      </c>
      <c r="B573" s="154" t="s">
        <v>162</v>
      </c>
      <c r="C573" s="154">
        <v>0.70227920227920226</v>
      </c>
      <c r="D573" s="154">
        <v>7.407407407407407E-2</v>
      </c>
      <c r="E573" s="154">
        <v>0.22364672364672364</v>
      </c>
      <c r="F573" s="154">
        <v>1</v>
      </c>
      <c r="G573" s="144">
        <v>702</v>
      </c>
      <c r="H573" s="144"/>
      <c r="I573" s="154" t="s">
        <v>162</v>
      </c>
      <c r="J573" s="154" t="s">
        <v>162</v>
      </c>
      <c r="K573" s="154">
        <v>0.66700000000000004</v>
      </c>
      <c r="L573" s="154">
        <v>0.73499999999999999</v>
      </c>
      <c r="M573" s="154">
        <v>5.7000000000000002E-2</v>
      </c>
      <c r="N573" s="154">
        <v>9.6000000000000002E-2</v>
      </c>
      <c r="O573" s="154">
        <v>0.19400000000000001</v>
      </c>
      <c r="P573" s="154">
        <v>0.25600000000000001</v>
      </c>
      <c r="R573" s="155" t="s">
        <v>162</v>
      </c>
      <c r="S573" s="155">
        <v>128.4</v>
      </c>
      <c r="T573" s="155">
        <v>14.9</v>
      </c>
      <c r="U573" s="155">
        <v>39.5</v>
      </c>
      <c r="V573" s="155"/>
      <c r="W573" s="155" t="s">
        <v>162</v>
      </c>
      <c r="X573" s="155" t="s">
        <v>162</v>
      </c>
      <c r="Y573" s="155">
        <v>117.1</v>
      </c>
      <c r="Z573" s="155">
        <v>139.69999999999999</v>
      </c>
      <c r="AA573" s="155">
        <v>10.8</v>
      </c>
      <c r="AB573" s="155">
        <v>18.899999999999999</v>
      </c>
      <c r="AC573" s="155">
        <v>33.4</v>
      </c>
      <c r="AD573" s="155">
        <v>45.7</v>
      </c>
    </row>
    <row r="574" spans="1:30" x14ac:dyDescent="0.25">
      <c r="A574" s="97" t="s">
        <v>2619</v>
      </c>
      <c r="B574" s="154">
        <v>5.429513282916424E-2</v>
      </c>
      <c r="C574" s="154">
        <v>0.54915648632926117</v>
      </c>
      <c r="D574" s="154">
        <v>0.18654256350591431</v>
      </c>
      <c r="E574" s="154">
        <v>0.21000581733566026</v>
      </c>
      <c r="F574" s="154">
        <v>1</v>
      </c>
      <c r="G574" s="144">
        <v>5157</v>
      </c>
      <c r="H574" s="144"/>
      <c r="I574" s="154">
        <v>4.8000000000000001E-2</v>
      </c>
      <c r="J574" s="154">
        <v>6.0999999999999999E-2</v>
      </c>
      <c r="K574" s="154">
        <v>0.53600000000000003</v>
      </c>
      <c r="L574" s="154">
        <v>0.56299999999999994</v>
      </c>
      <c r="M574" s="154">
        <v>0.17599999999999999</v>
      </c>
      <c r="N574" s="154">
        <v>0.19700000000000001</v>
      </c>
      <c r="O574" s="154">
        <v>0.19900000000000001</v>
      </c>
      <c r="P574" s="154">
        <v>0.221</v>
      </c>
      <c r="R574" s="155" t="s">
        <v>162</v>
      </c>
      <c r="S574" s="155" t="s">
        <v>162</v>
      </c>
      <c r="T574" s="155" t="s">
        <v>162</v>
      </c>
      <c r="U574" s="155" t="s">
        <v>162</v>
      </c>
      <c r="V574" s="155"/>
      <c r="W574" s="155" t="s">
        <v>162</v>
      </c>
      <c r="X574" s="155" t="s">
        <v>162</v>
      </c>
      <c r="Y574" s="155" t="s">
        <v>162</v>
      </c>
      <c r="Z574" s="155" t="s">
        <v>162</v>
      </c>
      <c r="AA574" s="155" t="s">
        <v>162</v>
      </c>
      <c r="AB574" s="155" t="s">
        <v>162</v>
      </c>
      <c r="AC574" s="155" t="s">
        <v>162</v>
      </c>
      <c r="AD574" s="155" t="s">
        <v>162</v>
      </c>
    </row>
    <row r="575" spans="1:30" x14ac:dyDescent="0.25">
      <c r="A575" s="97" t="s">
        <v>2620</v>
      </c>
      <c r="B575" s="154">
        <v>8.1000000000000003E-2</v>
      </c>
      <c r="C575" s="154">
        <v>0.47</v>
      </c>
      <c r="D575" s="154">
        <v>0.223</v>
      </c>
      <c r="E575" s="154">
        <v>0.22600000000000001</v>
      </c>
      <c r="F575" s="154">
        <v>0.99999999999999989</v>
      </c>
      <c r="G575" s="144">
        <v>1000</v>
      </c>
      <c r="H575" s="144"/>
      <c r="I575" s="154">
        <v>6.6000000000000003E-2</v>
      </c>
      <c r="J575" s="154">
        <v>0.1</v>
      </c>
      <c r="K575" s="154">
        <v>0.439</v>
      </c>
      <c r="L575" s="154">
        <v>0.501</v>
      </c>
      <c r="M575" s="154">
        <v>0.19800000000000001</v>
      </c>
      <c r="N575" s="154">
        <v>0.25</v>
      </c>
      <c r="O575" s="154">
        <v>0.20100000000000001</v>
      </c>
      <c r="P575" s="154">
        <v>0.253</v>
      </c>
      <c r="R575" s="155">
        <v>5.8</v>
      </c>
      <c r="S575" s="155">
        <v>34.299999999999997</v>
      </c>
      <c r="T575" s="155">
        <v>16.5</v>
      </c>
      <c r="U575" s="155">
        <v>16.3</v>
      </c>
      <c r="V575" s="155"/>
      <c r="W575" s="155">
        <v>4.5</v>
      </c>
      <c r="X575" s="155">
        <v>7</v>
      </c>
      <c r="Y575" s="155">
        <v>31.2</v>
      </c>
      <c r="Z575" s="155">
        <v>37.4</v>
      </c>
      <c r="AA575" s="155">
        <v>14.4</v>
      </c>
      <c r="AB575" s="155">
        <v>18.7</v>
      </c>
      <c r="AC575" s="155">
        <v>14.2</v>
      </c>
      <c r="AD575" s="155">
        <v>18.399999999999999</v>
      </c>
    </row>
    <row r="576" spans="1:30" x14ac:dyDescent="0.25">
      <c r="A576" s="97" t="s">
        <v>2621</v>
      </c>
      <c r="B576" s="154">
        <v>0.30260223048327139</v>
      </c>
      <c r="C576" s="154">
        <v>0.52193308550185868</v>
      </c>
      <c r="D576" s="154">
        <v>3.4944237918215611E-2</v>
      </c>
      <c r="E576" s="154">
        <v>0.14052044609665426</v>
      </c>
      <c r="F576" s="154">
        <v>1</v>
      </c>
      <c r="G576" s="144">
        <v>1345</v>
      </c>
      <c r="H576" s="144"/>
      <c r="I576" s="154">
        <v>0.27900000000000003</v>
      </c>
      <c r="J576" s="154">
        <v>0.32800000000000001</v>
      </c>
      <c r="K576" s="154">
        <v>0.495</v>
      </c>
      <c r="L576" s="154">
        <v>0.54900000000000004</v>
      </c>
      <c r="M576" s="154">
        <v>2.5999999999999999E-2</v>
      </c>
      <c r="N576" s="154">
        <v>4.5999999999999999E-2</v>
      </c>
      <c r="O576" s="154">
        <v>0.123</v>
      </c>
      <c r="P576" s="154">
        <v>0.16</v>
      </c>
      <c r="R576" s="155">
        <v>52.5</v>
      </c>
      <c r="S576" s="155">
        <v>87.7</v>
      </c>
      <c r="T576" s="155">
        <v>5.9</v>
      </c>
      <c r="U576" s="155">
        <v>22.8</v>
      </c>
      <c r="V576" s="155"/>
      <c r="W576" s="155">
        <v>47.4</v>
      </c>
      <c r="X576" s="155">
        <v>57.6</v>
      </c>
      <c r="Y576" s="155">
        <v>81.2</v>
      </c>
      <c r="Z576" s="155">
        <v>94.2</v>
      </c>
      <c r="AA576" s="155">
        <v>4.2</v>
      </c>
      <c r="AB576" s="155">
        <v>7.6</v>
      </c>
      <c r="AC576" s="155">
        <v>19.600000000000001</v>
      </c>
      <c r="AD576" s="155">
        <v>26.1</v>
      </c>
    </row>
    <row r="577" spans="1:30" x14ac:dyDescent="0.25">
      <c r="A577" s="97" t="s">
        <v>2622</v>
      </c>
      <c r="B577" s="154" t="s">
        <v>162</v>
      </c>
      <c r="C577" s="154">
        <v>0.40493827160493828</v>
      </c>
      <c r="D577" s="154">
        <v>0.32469135802469135</v>
      </c>
      <c r="E577" s="154">
        <v>0.27037037037037037</v>
      </c>
      <c r="F577" s="154">
        <v>1</v>
      </c>
      <c r="G577" s="144">
        <v>810</v>
      </c>
      <c r="H577" s="144"/>
      <c r="I577" s="154" t="s">
        <v>162</v>
      </c>
      <c r="J577" s="154" t="s">
        <v>162</v>
      </c>
      <c r="K577" s="154">
        <v>0.372</v>
      </c>
      <c r="L577" s="154">
        <v>0.439</v>
      </c>
      <c r="M577" s="154">
        <v>0.29299999999999998</v>
      </c>
      <c r="N577" s="154">
        <v>0.35799999999999998</v>
      </c>
      <c r="O577" s="154">
        <v>0.24099999999999999</v>
      </c>
      <c r="P577" s="154">
        <v>0.30199999999999999</v>
      </c>
      <c r="R577" s="155" t="s">
        <v>162</v>
      </c>
      <c r="S577" s="155">
        <v>24</v>
      </c>
      <c r="T577" s="155">
        <v>19.899999999999999</v>
      </c>
      <c r="U577" s="155">
        <v>15.7</v>
      </c>
      <c r="V577" s="155"/>
      <c r="W577" s="155" t="s">
        <v>162</v>
      </c>
      <c r="X577" s="155" t="s">
        <v>162</v>
      </c>
      <c r="Y577" s="155">
        <v>21.4</v>
      </c>
      <c r="Z577" s="155">
        <v>26.6</v>
      </c>
      <c r="AA577" s="155">
        <v>17.5</v>
      </c>
      <c r="AB577" s="155">
        <v>22.3</v>
      </c>
      <c r="AC577" s="155">
        <v>13.6</v>
      </c>
      <c r="AD577" s="155">
        <v>17.8</v>
      </c>
    </row>
    <row r="578" spans="1:30" x14ac:dyDescent="0.25">
      <c r="A578" s="97" t="s">
        <v>2623</v>
      </c>
      <c r="B578" s="154" t="s">
        <v>162</v>
      </c>
      <c r="C578" s="154">
        <v>0.53937432578209277</v>
      </c>
      <c r="D578" s="154">
        <v>7.7669902912621352E-2</v>
      </c>
      <c r="E578" s="154">
        <v>0.38295577130528585</v>
      </c>
      <c r="F578" s="154">
        <v>1</v>
      </c>
      <c r="G578" s="144">
        <v>927</v>
      </c>
      <c r="H578" s="144"/>
      <c r="I578" s="154" t="s">
        <v>162</v>
      </c>
      <c r="J578" s="154" t="s">
        <v>162</v>
      </c>
      <c r="K578" s="154">
        <v>0.50700000000000001</v>
      </c>
      <c r="L578" s="154">
        <v>0.57099999999999995</v>
      </c>
      <c r="M578" s="154">
        <v>6.2E-2</v>
      </c>
      <c r="N578" s="154">
        <v>9.7000000000000003E-2</v>
      </c>
      <c r="O578" s="154">
        <v>0.35199999999999998</v>
      </c>
      <c r="P578" s="154">
        <v>0.41499999999999998</v>
      </c>
      <c r="R578" s="155" t="s">
        <v>162</v>
      </c>
      <c r="S578" s="155">
        <v>83.5</v>
      </c>
      <c r="T578" s="155">
        <v>14</v>
      </c>
      <c r="U578" s="155">
        <v>56.8</v>
      </c>
      <c r="V578" s="155"/>
      <c r="W578" s="155" t="s">
        <v>162</v>
      </c>
      <c r="X578" s="155" t="s">
        <v>162</v>
      </c>
      <c r="Y578" s="155">
        <v>76.2</v>
      </c>
      <c r="Z578" s="155">
        <v>90.8</v>
      </c>
      <c r="AA578" s="155">
        <v>10.8</v>
      </c>
      <c r="AB578" s="155">
        <v>17.2</v>
      </c>
      <c r="AC578" s="155">
        <v>50.9</v>
      </c>
      <c r="AD578" s="155">
        <v>62.7</v>
      </c>
    </row>
    <row r="579" spans="1:30" x14ac:dyDescent="0.25">
      <c r="A579" s="97" t="s">
        <v>2624</v>
      </c>
      <c r="B579" s="154">
        <v>6.6962025316455689E-2</v>
      </c>
      <c r="C579" s="154">
        <v>0.46645569620253163</v>
      </c>
      <c r="D579" s="154">
        <v>0.18341772151898733</v>
      </c>
      <c r="E579" s="154">
        <v>0.2831645569620253</v>
      </c>
      <c r="F579" s="154">
        <v>1</v>
      </c>
      <c r="G579" s="144">
        <v>7900</v>
      </c>
      <c r="H579" s="144"/>
      <c r="I579" s="154">
        <v>6.2E-2</v>
      </c>
      <c r="J579" s="154">
        <v>7.2999999999999995E-2</v>
      </c>
      <c r="K579" s="154">
        <v>0.45500000000000002</v>
      </c>
      <c r="L579" s="154">
        <v>0.47699999999999998</v>
      </c>
      <c r="M579" s="154">
        <v>0.17499999999999999</v>
      </c>
      <c r="N579" s="154">
        <v>0.192</v>
      </c>
      <c r="O579" s="154">
        <v>0.27300000000000002</v>
      </c>
      <c r="P579" s="154">
        <v>0.29299999999999998</v>
      </c>
      <c r="R579" s="155" t="s">
        <v>162</v>
      </c>
      <c r="S579" s="155" t="s">
        <v>162</v>
      </c>
      <c r="T579" s="155" t="s">
        <v>162</v>
      </c>
      <c r="U579" s="155" t="s">
        <v>162</v>
      </c>
      <c r="V579" s="155"/>
      <c r="W579" s="155" t="s">
        <v>162</v>
      </c>
      <c r="X579" s="155" t="s">
        <v>162</v>
      </c>
      <c r="Y579" s="155" t="s">
        <v>162</v>
      </c>
      <c r="Z579" s="155" t="s">
        <v>162</v>
      </c>
      <c r="AA579" s="155" t="s">
        <v>162</v>
      </c>
      <c r="AB579" s="155" t="s">
        <v>162</v>
      </c>
      <c r="AC579" s="155" t="s">
        <v>162</v>
      </c>
      <c r="AD579" s="155" t="s">
        <v>162</v>
      </c>
    </row>
    <row r="580" spans="1:30" x14ac:dyDescent="0.25">
      <c r="A580" s="97" t="s">
        <v>2625</v>
      </c>
      <c r="B580" s="154">
        <v>5.4743157105361831E-2</v>
      </c>
      <c r="C580" s="154">
        <v>0.51443569553805779</v>
      </c>
      <c r="D580" s="154">
        <v>0.23059617547806524</v>
      </c>
      <c r="E580" s="154">
        <v>0.20022497187851518</v>
      </c>
      <c r="F580" s="154">
        <v>1</v>
      </c>
      <c r="G580" s="144">
        <v>2667</v>
      </c>
      <c r="H580" s="144"/>
      <c r="I580" s="154">
        <v>4.7E-2</v>
      </c>
      <c r="J580" s="154">
        <v>6.4000000000000001E-2</v>
      </c>
      <c r="K580" s="154">
        <v>0.495</v>
      </c>
      <c r="L580" s="154">
        <v>0.53300000000000003</v>
      </c>
      <c r="M580" s="154">
        <v>0.215</v>
      </c>
      <c r="N580" s="154">
        <v>0.247</v>
      </c>
      <c r="O580" s="154">
        <v>0.185</v>
      </c>
      <c r="P580" s="154">
        <v>0.216</v>
      </c>
      <c r="R580" s="155">
        <v>4</v>
      </c>
      <c r="S580" s="155">
        <v>38.799999999999997</v>
      </c>
      <c r="T580" s="155">
        <v>17.100000000000001</v>
      </c>
      <c r="U580" s="155">
        <v>15.1</v>
      </c>
      <c r="V580" s="155"/>
      <c r="W580" s="155">
        <v>3.4</v>
      </c>
      <c r="X580" s="155">
        <v>4.7</v>
      </c>
      <c r="Y580" s="155">
        <v>36.700000000000003</v>
      </c>
      <c r="Z580" s="155">
        <v>40.799999999999997</v>
      </c>
      <c r="AA580" s="155">
        <v>15.8</v>
      </c>
      <c r="AB580" s="155">
        <v>18.5</v>
      </c>
      <c r="AC580" s="155">
        <v>13.8</v>
      </c>
      <c r="AD580" s="155">
        <v>16.399999999999999</v>
      </c>
    </row>
    <row r="581" spans="1:30" x14ac:dyDescent="0.25">
      <c r="A581" s="97" t="s">
        <v>2626</v>
      </c>
      <c r="B581" s="154">
        <v>0.27408930669800236</v>
      </c>
      <c r="C581" s="154">
        <v>0.60663924794359581</v>
      </c>
      <c r="D581" s="154">
        <v>3.7896592244418333E-2</v>
      </c>
      <c r="E581" s="154">
        <v>8.1374853113983556E-2</v>
      </c>
      <c r="F581" s="154">
        <v>1</v>
      </c>
      <c r="G581" s="144">
        <v>3404</v>
      </c>
      <c r="H581" s="144"/>
      <c r="I581" s="154">
        <v>0.25900000000000001</v>
      </c>
      <c r="J581" s="154">
        <v>0.28899999999999998</v>
      </c>
      <c r="K581" s="154">
        <v>0.59</v>
      </c>
      <c r="L581" s="154">
        <v>0.623</v>
      </c>
      <c r="M581" s="154">
        <v>3.2000000000000001E-2</v>
      </c>
      <c r="N581" s="154">
        <v>4.4999999999999998E-2</v>
      </c>
      <c r="O581" s="154">
        <v>7.2999999999999995E-2</v>
      </c>
      <c r="P581" s="154">
        <v>9.0999999999999998E-2</v>
      </c>
      <c r="R581" s="155">
        <v>50.2</v>
      </c>
      <c r="S581" s="155">
        <v>105.8</v>
      </c>
      <c r="T581" s="155">
        <v>6.3</v>
      </c>
      <c r="U581" s="155">
        <v>14.1</v>
      </c>
      <c r="V581" s="155"/>
      <c r="W581" s="155">
        <v>47</v>
      </c>
      <c r="X581" s="155">
        <v>53.4</v>
      </c>
      <c r="Y581" s="155">
        <v>101.2</v>
      </c>
      <c r="Z581" s="155">
        <v>110.3</v>
      </c>
      <c r="AA581" s="155">
        <v>5.2</v>
      </c>
      <c r="AB581" s="155">
        <v>7.3</v>
      </c>
      <c r="AC581" s="155">
        <v>12.5</v>
      </c>
      <c r="AD581" s="155">
        <v>15.8</v>
      </c>
    </row>
    <row r="582" spans="1:30" x14ac:dyDescent="0.25">
      <c r="A582" s="97" t="s">
        <v>2627</v>
      </c>
      <c r="B582" s="154" t="s">
        <v>162</v>
      </c>
      <c r="C582" s="154">
        <v>0.4889669007021063</v>
      </c>
      <c r="D582" s="154">
        <v>0.36659979939819459</v>
      </c>
      <c r="E582" s="154">
        <v>0.14443329989969911</v>
      </c>
      <c r="F582" s="154">
        <v>1</v>
      </c>
      <c r="G582" s="144">
        <v>1994</v>
      </c>
      <c r="H582" s="144"/>
      <c r="I582" s="154" t="s">
        <v>162</v>
      </c>
      <c r="J582" s="154" t="s">
        <v>162</v>
      </c>
      <c r="K582" s="154">
        <v>0.46700000000000003</v>
      </c>
      <c r="L582" s="154">
        <v>0.51100000000000001</v>
      </c>
      <c r="M582" s="154">
        <v>0.34599999999999997</v>
      </c>
      <c r="N582" s="154">
        <v>0.38800000000000001</v>
      </c>
      <c r="O582" s="154">
        <v>0.13</v>
      </c>
      <c r="P582" s="154">
        <v>0.161</v>
      </c>
      <c r="R582" s="155" t="s">
        <v>162</v>
      </c>
      <c r="S582" s="155">
        <v>27.7</v>
      </c>
      <c r="T582" s="155">
        <v>20.6</v>
      </c>
      <c r="U582" s="155">
        <v>8.1</v>
      </c>
      <c r="V582" s="155"/>
      <c r="W582" s="155" t="s">
        <v>162</v>
      </c>
      <c r="X582" s="155" t="s">
        <v>162</v>
      </c>
      <c r="Y582" s="155">
        <v>26</v>
      </c>
      <c r="Z582" s="155">
        <v>29.4</v>
      </c>
      <c r="AA582" s="155">
        <v>19.100000000000001</v>
      </c>
      <c r="AB582" s="155">
        <v>22.1</v>
      </c>
      <c r="AC582" s="155">
        <v>7.2</v>
      </c>
      <c r="AD582" s="155">
        <v>9</v>
      </c>
    </row>
    <row r="583" spans="1:30" x14ac:dyDescent="0.25">
      <c r="A583" s="97" t="s">
        <v>2628</v>
      </c>
      <c r="B583" s="154" t="s">
        <v>162</v>
      </c>
      <c r="C583" s="154">
        <v>0.78717384470292362</v>
      </c>
      <c r="D583" s="154">
        <v>7.6391071989940273E-2</v>
      </c>
      <c r="E583" s="154">
        <v>0.13643508330713611</v>
      </c>
      <c r="F583" s="154">
        <v>1</v>
      </c>
      <c r="G583" s="144">
        <v>3181</v>
      </c>
      <c r="H583" s="144"/>
      <c r="I583" s="154" t="s">
        <v>162</v>
      </c>
      <c r="J583" s="154" t="s">
        <v>162</v>
      </c>
      <c r="K583" s="154">
        <v>0.77300000000000002</v>
      </c>
      <c r="L583" s="154">
        <v>0.80100000000000005</v>
      </c>
      <c r="M583" s="154">
        <v>6.8000000000000005E-2</v>
      </c>
      <c r="N583" s="154">
        <v>8.5999999999999993E-2</v>
      </c>
      <c r="O583" s="154">
        <v>0.125</v>
      </c>
      <c r="P583" s="154">
        <v>0.14899999999999999</v>
      </c>
      <c r="R583" s="155" t="s">
        <v>162</v>
      </c>
      <c r="S583" s="155">
        <v>155.30000000000001</v>
      </c>
      <c r="T583" s="155">
        <v>16.899999999999999</v>
      </c>
      <c r="U583" s="155">
        <v>27.1</v>
      </c>
      <c r="V583" s="155"/>
      <c r="W583" s="155" t="s">
        <v>162</v>
      </c>
      <c r="X583" s="155" t="s">
        <v>162</v>
      </c>
      <c r="Y583" s="155">
        <v>149.30000000000001</v>
      </c>
      <c r="Z583" s="155">
        <v>161.4</v>
      </c>
      <c r="AA583" s="155">
        <v>14.7</v>
      </c>
      <c r="AB583" s="155">
        <v>19</v>
      </c>
      <c r="AC583" s="155">
        <v>24.6</v>
      </c>
      <c r="AD583" s="155">
        <v>29.7</v>
      </c>
    </row>
    <row r="584" spans="1:30" x14ac:dyDescent="0.25">
      <c r="A584" s="97" t="s">
        <v>2629</v>
      </c>
      <c r="B584" s="154">
        <v>5.3634540070684876E-2</v>
      </c>
      <c r="C584" s="154">
        <v>0.58974114051007742</v>
      </c>
      <c r="D584" s="154">
        <v>0.19600725952813067</v>
      </c>
      <c r="E584" s="154">
        <v>0.16061705989110708</v>
      </c>
      <c r="F584" s="154">
        <v>1</v>
      </c>
      <c r="G584" s="144">
        <v>20938</v>
      </c>
      <c r="H584" s="144"/>
      <c r="I584" s="154">
        <v>5.0999999999999997E-2</v>
      </c>
      <c r="J584" s="154">
        <v>5.7000000000000002E-2</v>
      </c>
      <c r="K584" s="154">
        <v>0.58299999999999996</v>
      </c>
      <c r="L584" s="154">
        <v>0.59599999999999997</v>
      </c>
      <c r="M584" s="154">
        <v>0.191</v>
      </c>
      <c r="N584" s="154">
        <v>0.20100000000000001</v>
      </c>
      <c r="O584" s="154">
        <v>0.156</v>
      </c>
      <c r="P584" s="154">
        <v>0.16600000000000001</v>
      </c>
      <c r="R584" s="155" t="s">
        <v>162</v>
      </c>
      <c r="S584" s="155" t="s">
        <v>162</v>
      </c>
      <c r="T584" s="155" t="s">
        <v>162</v>
      </c>
      <c r="U584" s="155" t="s">
        <v>162</v>
      </c>
      <c r="V584" s="155"/>
      <c r="W584" s="155" t="s">
        <v>162</v>
      </c>
      <c r="X584" s="155" t="s">
        <v>162</v>
      </c>
      <c r="Y584" s="155" t="s">
        <v>162</v>
      </c>
      <c r="Z584" s="155" t="s">
        <v>162</v>
      </c>
      <c r="AA584" s="155" t="s">
        <v>162</v>
      </c>
      <c r="AB584" s="155" t="s">
        <v>162</v>
      </c>
      <c r="AC584" s="155" t="s">
        <v>162</v>
      </c>
      <c r="AD584" s="155" t="s">
        <v>162</v>
      </c>
    </row>
    <row r="585" spans="1:30" x14ac:dyDescent="0.25">
      <c r="A585" s="97" t="s">
        <v>2630</v>
      </c>
      <c r="B585" s="154">
        <v>5.7184750733137828E-2</v>
      </c>
      <c r="C585" s="154">
        <v>0.59750733137829914</v>
      </c>
      <c r="D585" s="154">
        <v>0.26539589442815248</v>
      </c>
      <c r="E585" s="154">
        <v>7.9912023460410556E-2</v>
      </c>
      <c r="F585" s="154">
        <v>1</v>
      </c>
      <c r="G585" s="144">
        <v>1364</v>
      </c>
      <c r="H585" s="144"/>
      <c r="I585" s="154">
        <v>4.5999999999999999E-2</v>
      </c>
      <c r="J585" s="154">
        <v>7.0999999999999994E-2</v>
      </c>
      <c r="K585" s="154">
        <v>0.57099999999999995</v>
      </c>
      <c r="L585" s="154">
        <v>0.623</v>
      </c>
      <c r="M585" s="154">
        <v>0.24299999999999999</v>
      </c>
      <c r="N585" s="154">
        <v>0.28899999999999998</v>
      </c>
      <c r="O585" s="154">
        <v>6.7000000000000004E-2</v>
      </c>
      <c r="P585" s="154">
        <v>9.6000000000000002E-2</v>
      </c>
      <c r="R585" s="155">
        <v>4.3</v>
      </c>
      <c r="S585" s="155">
        <v>46.8</v>
      </c>
      <c r="T585" s="155">
        <v>21</v>
      </c>
      <c r="U585" s="155">
        <v>6.2</v>
      </c>
      <c r="V585" s="155"/>
      <c r="W585" s="155">
        <v>3.4</v>
      </c>
      <c r="X585" s="155">
        <v>5.3</v>
      </c>
      <c r="Y585" s="155">
        <v>43.6</v>
      </c>
      <c r="Z585" s="155">
        <v>50</v>
      </c>
      <c r="AA585" s="155">
        <v>18.8</v>
      </c>
      <c r="AB585" s="155">
        <v>23.2</v>
      </c>
      <c r="AC585" s="155">
        <v>5.0999999999999996</v>
      </c>
      <c r="AD585" s="155">
        <v>7.4</v>
      </c>
    </row>
    <row r="586" spans="1:30" x14ac:dyDescent="0.25">
      <c r="A586" s="97" t="s">
        <v>2631</v>
      </c>
      <c r="B586" s="154">
        <v>0.29333333333333333</v>
      </c>
      <c r="C586" s="154">
        <v>0.62666666666666671</v>
      </c>
      <c r="D586" s="154">
        <v>4.5714285714285714E-2</v>
      </c>
      <c r="E586" s="154">
        <v>3.4285714285714287E-2</v>
      </c>
      <c r="F586" s="154">
        <v>1</v>
      </c>
      <c r="G586" s="144">
        <v>1575</v>
      </c>
      <c r="H586" s="144"/>
      <c r="I586" s="154">
        <v>0.27100000000000002</v>
      </c>
      <c r="J586" s="154">
        <v>0.316</v>
      </c>
      <c r="K586" s="154">
        <v>0.60199999999999998</v>
      </c>
      <c r="L586" s="154">
        <v>0.65</v>
      </c>
      <c r="M586" s="154">
        <v>3.5999999999999997E-2</v>
      </c>
      <c r="N586" s="154">
        <v>5.7000000000000002E-2</v>
      </c>
      <c r="O586" s="154">
        <v>2.5999999999999999E-2</v>
      </c>
      <c r="P586" s="154">
        <v>4.3999999999999997E-2</v>
      </c>
      <c r="R586" s="155">
        <v>50.2</v>
      </c>
      <c r="S586" s="155">
        <v>102.4</v>
      </c>
      <c r="T586" s="155">
        <v>7.3</v>
      </c>
      <c r="U586" s="155">
        <v>5.5</v>
      </c>
      <c r="V586" s="155"/>
      <c r="W586" s="155">
        <v>45.7</v>
      </c>
      <c r="X586" s="155">
        <v>54.8</v>
      </c>
      <c r="Y586" s="155">
        <v>96</v>
      </c>
      <c r="Z586" s="155">
        <v>108.8</v>
      </c>
      <c r="AA586" s="155">
        <v>5.6</v>
      </c>
      <c r="AB586" s="155">
        <v>9</v>
      </c>
      <c r="AC586" s="155">
        <v>4</v>
      </c>
      <c r="AD586" s="155">
        <v>7</v>
      </c>
    </row>
    <row r="587" spans="1:30" x14ac:dyDescent="0.25">
      <c r="A587" s="97" t="s">
        <v>2632</v>
      </c>
      <c r="B587" s="154" t="s">
        <v>162</v>
      </c>
      <c r="C587" s="154">
        <v>0.54571759259259256</v>
      </c>
      <c r="D587" s="154">
        <v>0.32754629629629628</v>
      </c>
      <c r="E587" s="154">
        <v>0.1267361111111111</v>
      </c>
      <c r="F587" s="154">
        <v>1</v>
      </c>
      <c r="G587" s="144">
        <v>1728</v>
      </c>
      <c r="H587" s="144"/>
      <c r="I587" s="154" t="s">
        <v>162</v>
      </c>
      <c r="J587" s="154" t="s">
        <v>162</v>
      </c>
      <c r="K587" s="154">
        <v>0.52200000000000002</v>
      </c>
      <c r="L587" s="154">
        <v>0.56899999999999995</v>
      </c>
      <c r="M587" s="154">
        <v>0.30599999999999999</v>
      </c>
      <c r="N587" s="154">
        <v>0.35</v>
      </c>
      <c r="O587" s="154">
        <v>0.112</v>
      </c>
      <c r="P587" s="154">
        <v>0.14299999999999999</v>
      </c>
      <c r="R587" s="155" t="s">
        <v>162</v>
      </c>
      <c r="S587" s="155">
        <v>54.2</v>
      </c>
      <c r="T587" s="155">
        <v>33</v>
      </c>
      <c r="U587" s="155">
        <v>12.7</v>
      </c>
      <c r="V587" s="155"/>
      <c r="W587" s="155" t="s">
        <v>162</v>
      </c>
      <c r="X587" s="155" t="s">
        <v>162</v>
      </c>
      <c r="Y587" s="155">
        <v>50.7</v>
      </c>
      <c r="Z587" s="155">
        <v>57.6</v>
      </c>
      <c r="AA587" s="155">
        <v>30.3</v>
      </c>
      <c r="AB587" s="155">
        <v>35.700000000000003</v>
      </c>
      <c r="AC587" s="155">
        <v>11</v>
      </c>
      <c r="AD587" s="155">
        <v>14.4</v>
      </c>
    </row>
    <row r="588" spans="1:30" x14ac:dyDescent="0.25">
      <c r="A588" s="97" t="s">
        <v>2633</v>
      </c>
      <c r="B588" s="154" t="s">
        <v>162</v>
      </c>
      <c r="C588" s="154">
        <v>0.86052631578947369</v>
      </c>
      <c r="D588" s="154">
        <v>7.5438596491228069E-2</v>
      </c>
      <c r="E588" s="154">
        <v>6.403508771929825E-2</v>
      </c>
      <c r="F588" s="154">
        <v>1</v>
      </c>
      <c r="G588" s="144">
        <v>1140</v>
      </c>
      <c r="H588" s="144"/>
      <c r="I588" s="154" t="s">
        <v>162</v>
      </c>
      <c r="J588" s="154" t="s">
        <v>162</v>
      </c>
      <c r="K588" s="154">
        <v>0.83899999999999997</v>
      </c>
      <c r="L588" s="154">
        <v>0.879</v>
      </c>
      <c r="M588" s="154">
        <v>6.0999999999999999E-2</v>
      </c>
      <c r="N588" s="154">
        <v>9.1999999999999998E-2</v>
      </c>
      <c r="O588" s="154">
        <v>5.0999999999999997E-2</v>
      </c>
      <c r="P588" s="154">
        <v>0.08</v>
      </c>
      <c r="R588" s="155" t="s">
        <v>162</v>
      </c>
      <c r="S588" s="155">
        <v>127.8</v>
      </c>
      <c r="T588" s="155">
        <v>13.1</v>
      </c>
      <c r="U588" s="155">
        <v>10.1</v>
      </c>
      <c r="V588" s="155"/>
      <c r="W588" s="155" t="s">
        <v>162</v>
      </c>
      <c r="X588" s="155" t="s">
        <v>162</v>
      </c>
      <c r="Y588" s="155">
        <v>119.8</v>
      </c>
      <c r="Z588" s="155">
        <v>135.80000000000001</v>
      </c>
      <c r="AA588" s="155">
        <v>10.4</v>
      </c>
      <c r="AB588" s="155">
        <v>15.9</v>
      </c>
      <c r="AC588" s="155">
        <v>7.8</v>
      </c>
      <c r="AD588" s="155">
        <v>12.4</v>
      </c>
    </row>
    <row r="589" spans="1:30" x14ac:dyDescent="0.25">
      <c r="A589" s="97" t="s">
        <v>2634</v>
      </c>
      <c r="B589" s="154">
        <v>5.1627486437613022E-2</v>
      </c>
      <c r="C589" s="154">
        <v>0.62622061482820979</v>
      </c>
      <c r="D589" s="154">
        <v>0.2264014466546112</v>
      </c>
      <c r="E589" s="154">
        <v>9.5750452079566006E-2</v>
      </c>
      <c r="F589" s="154">
        <v>1</v>
      </c>
      <c r="G589" s="144">
        <v>11060</v>
      </c>
      <c r="H589" s="144"/>
      <c r="I589" s="154">
        <v>4.8000000000000001E-2</v>
      </c>
      <c r="J589" s="154">
        <v>5.6000000000000001E-2</v>
      </c>
      <c r="K589" s="154">
        <v>0.61699999999999999</v>
      </c>
      <c r="L589" s="154">
        <v>0.63500000000000001</v>
      </c>
      <c r="M589" s="154">
        <v>0.219</v>
      </c>
      <c r="N589" s="154">
        <v>0.23400000000000001</v>
      </c>
      <c r="O589" s="154">
        <v>0.09</v>
      </c>
      <c r="P589" s="154">
        <v>0.10100000000000001</v>
      </c>
      <c r="R589" s="155" t="s">
        <v>162</v>
      </c>
      <c r="S589" s="155" t="s">
        <v>162</v>
      </c>
      <c r="T589" s="155" t="s">
        <v>162</v>
      </c>
      <c r="U589" s="155" t="s">
        <v>162</v>
      </c>
      <c r="V589" s="155"/>
      <c r="W589" s="155" t="s">
        <v>162</v>
      </c>
      <c r="X589" s="155" t="s">
        <v>162</v>
      </c>
      <c r="Y589" s="155" t="s">
        <v>162</v>
      </c>
      <c r="Z589" s="155" t="s">
        <v>162</v>
      </c>
      <c r="AA589" s="155" t="s">
        <v>162</v>
      </c>
      <c r="AB589" s="155" t="s">
        <v>162</v>
      </c>
      <c r="AC589" s="155" t="s">
        <v>162</v>
      </c>
      <c r="AD589" s="155" t="s">
        <v>162</v>
      </c>
    </row>
    <row r="590" spans="1:30" x14ac:dyDescent="0.25">
      <c r="A590" s="97" t="s">
        <v>2635</v>
      </c>
      <c r="B590" s="154">
        <v>8.0428134556574923E-2</v>
      </c>
      <c r="C590" s="154">
        <v>0.50214067278287466</v>
      </c>
      <c r="D590" s="154">
        <v>0.2418960244648318</v>
      </c>
      <c r="E590" s="154">
        <v>0.17553516819571865</v>
      </c>
      <c r="F590" s="154">
        <v>1</v>
      </c>
      <c r="G590" s="144">
        <v>3270</v>
      </c>
      <c r="H590" s="144"/>
      <c r="I590" s="154">
        <v>7.1999999999999995E-2</v>
      </c>
      <c r="J590" s="154">
        <v>0.09</v>
      </c>
      <c r="K590" s="154">
        <v>0.48499999999999999</v>
      </c>
      <c r="L590" s="154">
        <v>0.51900000000000002</v>
      </c>
      <c r="M590" s="154">
        <v>0.22800000000000001</v>
      </c>
      <c r="N590" s="154">
        <v>0.25700000000000001</v>
      </c>
      <c r="O590" s="154">
        <v>0.16300000000000001</v>
      </c>
      <c r="P590" s="154">
        <v>0.189</v>
      </c>
      <c r="R590" s="155">
        <v>6.1</v>
      </c>
      <c r="S590" s="155">
        <v>37</v>
      </c>
      <c r="T590" s="155">
        <v>17.3</v>
      </c>
      <c r="U590" s="155">
        <v>12.9</v>
      </c>
      <c r="V590" s="155"/>
      <c r="W590" s="155">
        <v>5.3</v>
      </c>
      <c r="X590" s="155">
        <v>6.8</v>
      </c>
      <c r="Y590" s="155">
        <v>35.200000000000003</v>
      </c>
      <c r="Z590" s="155">
        <v>38.799999999999997</v>
      </c>
      <c r="AA590" s="155">
        <v>16.100000000000001</v>
      </c>
      <c r="AB590" s="155">
        <v>18.5</v>
      </c>
      <c r="AC590" s="155">
        <v>11.8</v>
      </c>
      <c r="AD590" s="155">
        <v>13.9</v>
      </c>
    </row>
    <row r="591" spans="1:30" x14ac:dyDescent="0.25">
      <c r="A591" s="97" t="s">
        <v>2636</v>
      </c>
      <c r="B591" s="154">
        <v>0.31124967524032215</v>
      </c>
      <c r="C591" s="154">
        <v>0.55962587685113019</v>
      </c>
      <c r="D591" s="154">
        <v>3.8711353598337231E-2</v>
      </c>
      <c r="E591" s="154">
        <v>9.041309431021044E-2</v>
      </c>
      <c r="F591" s="154">
        <v>1</v>
      </c>
      <c r="G591" s="144">
        <v>3849</v>
      </c>
      <c r="H591" s="144"/>
      <c r="I591" s="154">
        <v>0.29699999999999999</v>
      </c>
      <c r="J591" s="154">
        <v>0.32600000000000001</v>
      </c>
      <c r="K591" s="154">
        <v>0.54400000000000004</v>
      </c>
      <c r="L591" s="154">
        <v>0.57499999999999996</v>
      </c>
      <c r="M591" s="154">
        <v>3.3000000000000002E-2</v>
      </c>
      <c r="N591" s="154">
        <v>4.4999999999999998E-2</v>
      </c>
      <c r="O591" s="154">
        <v>8.2000000000000003E-2</v>
      </c>
      <c r="P591" s="154">
        <v>0.1</v>
      </c>
      <c r="R591" s="155">
        <v>53</v>
      </c>
      <c r="S591" s="155">
        <v>89.7</v>
      </c>
      <c r="T591" s="155">
        <v>5.7</v>
      </c>
      <c r="U591" s="155">
        <v>14.7</v>
      </c>
      <c r="V591" s="155"/>
      <c r="W591" s="155">
        <v>50</v>
      </c>
      <c r="X591" s="155">
        <v>56</v>
      </c>
      <c r="Y591" s="155">
        <v>85.9</v>
      </c>
      <c r="Z591" s="155">
        <v>93.4</v>
      </c>
      <c r="AA591" s="155">
        <v>4.8</v>
      </c>
      <c r="AB591" s="155">
        <v>6.6</v>
      </c>
      <c r="AC591" s="155">
        <v>13.1</v>
      </c>
      <c r="AD591" s="155">
        <v>16.2</v>
      </c>
    </row>
    <row r="592" spans="1:30" x14ac:dyDescent="0.25">
      <c r="A592" s="97" t="s">
        <v>2637</v>
      </c>
      <c r="B592" s="154" t="s">
        <v>162</v>
      </c>
      <c r="C592" s="154">
        <v>0.47399328859060402</v>
      </c>
      <c r="D592" s="154">
        <v>0.36031879194630873</v>
      </c>
      <c r="E592" s="154">
        <v>0.16568791946308725</v>
      </c>
      <c r="F592" s="154">
        <v>1</v>
      </c>
      <c r="G592" s="144">
        <v>2384</v>
      </c>
      <c r="H592" s="144"/>
      <c r="I592" s="154" t="s">
        <v>162</v>
      </c>
      <c r="J592" s="154" t="s">
        <v>162</v>
      </c>
      <c r="K592" s="154">
        <v>0.45400000000000001</v>
      </c>
      <c r="L592" s="154">
        <v>0.49399999999999999</v>
      </c>
      <c r="M592" s="154">
        <v>0.34100000000000003</v>
      </c>
      <c r="N592" s="154">
        <v>0.38</v>
      </c>
      <c r="O592" s="154">
        <v>0.151</v>
      </c>
      <c r="P592" s="154">
        <v>0.18099999999999999</v>
      </c>
      <c r="R592" s="155" t="s">
        <v>162</v>
      </c>
      <c r="S592" s="155">
        <v>25.5</v>
      </c>
      <c r="T592" s="155">
        <v>18.899999999999999</v>
      </c>
      <c r="U592" s="155">
        <v>8.8000000000000007</v>
      </c>
      <c r="V592" s="155"/>
      <c r="W592" s="155" t="s">
        <v>162</v>
      </c>
      <c r="X592" s="155" t="s">
        <v>162</v>
      </c>
      <c r="Y592" s="155">
        <v>24</v>
      </c>
      <c r="Z592" s="155">
        <v>27</v>
      </c>
      <c r="AA592" s="155">
        <v>17.600000000000001</v>
      </c>
      <c r="AB592" s="155">
        <v>20.100000000000001</v>
      </c>
      <c r="AC592" s="155">
        <v>8</v>
      </c>
      <c r="AD592" s="155">
        <v>9.6999999999999993</v>
      </c>
    </row>
    <row r="593" spans="1:30" x14ac:dyDescent="0.25">
      <c r="A593" s="97" t="s">
        <v>2638</v>
      </c>
      <c r="B593" s="154" t="s">
        <v>162</v>
      </c>
      <c r="C593" s="154">
        <v>0.72643802322441264</v>
      </c>
      <c r="D593" s="154">
        <v>9.3437753173102892E-2</v>
      </c>
      <c r="E593" s="154">
        <v>0.18012422360248448</v>
      </c>
      <c r="F593" s="154">
        <v>1</v>
      </c>
      <c r="G593" s="144">
        <v>3703</v>
      </c>
      <c r="H593" s="144"/>
      <c r="I593" s="154" t="s">
        <v>162</v>
      </c>
      <c r="J593" s="154" t="s">
        <v>162</v>
      </c>
      <c r="K593" s="154">
        <v>0.71199999999999997</v>
      </c>
      <c r="L593" s="154">
        <v>0.74099999999999999</v>
      </c>
      <c r="M593" s="154">
        <v>8.4000000000000005E-2</v>
      </c>
      <c r="N593" s="154">
        <v>0.10299999999999999</v>
      </c>
      <c r="O593" s="154">
        <v>0.16800000000000001</v>
      </c>
      <c r="P593" s="154">
        <v>0.193</v>
      </c>
      <c r="R593" s="155" t="s">
        <v>162</v>
      </c>
      <c r="S593" s="155">
        <v>134.19999999999999</v>
      </c>
      <c r="T593" s="155">
        <v>18.399999999999999</v>
      </c>
      <c r="U593" s="155">
        <v>33.299999999999997</v>
      </c>
      <c r="V593" s="155"/>
      <c r="W593" s="155" t="s">
        <v>162</v>
      </c>
      <c r="X593" s="155" t="s">
        <v>162</v>
      </c>
      <c r="Y593" s="155">
        <v>129.1</v>
      </c>
      <c r="Z593" s="155">
        <v>139.19999999999999</v>
      </c>
      <c r="AA593" s="155">
        <v>16.5</v>
      </c>
      <c r="AB593" s="155">
        <v>20.3</v>
      </c>
      <c r="AC593" s="155">
        <v>30.7</v>
      </c>
      <c r="AD593" s="155">
        <v>35.799999999999997</v>
      </c>
    </row>
    <row r="594" spans="1:30" x14ac:dyDescent="0.25">
      <c r="A594" s="97" t="s">
        <v>2639</v>
      </c>
      <c r="B594" s="154">
        <v>6.1247966995914158E-2</v>
      </c>
      <c r="C594" s="154">
        <v>0.55353246856281491</v>
      </c>
      <c r="D594" s="154">
        <v>0.2042921178944028</v>
      </c>
      <c r="E594" s="154">
        <v>0.18092744654686818</v>
      </c>
      <c r="F594" s="154">
        <v>1</v>
      </c>
      <c r="G594" s="144">
        <v>25209</v>
      </c>
      <c r="H594" s="144"/>
      <c r="I594" s="154">
        <v>5.8000000000000003E-2</v>
      </c>
      <c r="J594" s="154">
        <v>6.4000000000000001E-2</v>
      </c>
      <c r="K594" s="154">
        <v>0.54700000000000004</v>
      </c>
      <c r="L594" s="154">
        <v>0.56000000000000005</v>
      </c>
      <c r="M594" s="154">
        <v>0.19900000000000001</v>
      </c>
      <c r="N594" s="154">
        <v>0.20899999999999999</v>
      </c>
      <c r="O594" s="154">
        <v>0.17599999999999999</v>
      </c>
      <c r="P594" s="154">
        <v>0.186</v>
      </c>
      <c r="R594" s="155" t="s">
        <v>162</v>
      </c>
      <c r="S594" s="155" t="s">
        <v>162</v>
      </c>
      <c r="T594" s="155" t="s">
        <v>162</v>
      </c>
      <c r="U594" s="155" t="s">
        <v>162</v>
      </c>
      <c r="V594" s="155"/>
      <c r="W594" s="155" t="s">
        <v>162</v>
      </c>
      <c r="X594" s="155" t="s">
        <v>162</v>
      </c>
      <c r="Y594" s="155" t="s">
        <v>162</v>
      </c>
      <c r="Z594" s="155" t="s">
        <v>162</v>
      </c>
      <c r="AA594" s="155" t="s">
        <v>162</v>
      </c>
      <c r="AB594" s="155" t="s">
        <v>162</v>
      </c>
      <c r="AC594" s="155" t="s">
        <v>162</v>
      </c>
      <c r="AD594" s="155" t="s">
        <v>162</v>
      </c>
    </row>
    <row r="595" spans="1:30" x14ac:dyDescent="0.25">
      <c r="A595" s="97" t="s">
        <v>2640</v>
      </c>
      <c r="B595" s="154">
        <v>0.12040816326530612</v>
      </c>
      <c r="C595" s="154">
        <v>0.53809523809523807</v>
      </c>
      <c r="D595" s="154">
        <v>0.22176870748299321</v>
      </c>
      <c r="E595" s="154">
        <v>0.11972789115646258</v>
      </c>
      <c r="F595" s="154">
        <v>1</v>
      </c>
      <c r="G595" s="144">
        <v>1470</v>
      </c>
      <c r="H595" s="144"/>
      <c r="I595" s="154">
        <v>0.105</v>
      </c>
      <c r="J595" s="154">
        <v>0.13800000000000001</v>
      </c>
      <c r="K595" s="154">
        <v>0.51300000000000001</v>
      </c>
      <c r="L595" s="154">
        <v>0.56299999999999994</v>
      </c>
      <c r="M595" s="154">
        <v>0.20100000000000001</v>
      </c>
      <c r="N595" s="154">
        <v>0.24399999999999999</v>
      </c>
      <c r="O595" s="154">
        <v>0.104</v>
      </c>
      <c r="P595" s="154">
        <v>0.13700000000000001</v>
      </c>
      <c r="R595" s="155">
        <v>8.8000000000000007</v>
      </c>
      <c r="S595" s="155">
        <v>40.1</v>
      </c>
      <c r="T595" s="155">
        <v>16.5</v>
      </c>
      <c r="U595" s="155">
        <v>9</v>
      </c>
      <c r="V595" s="155"/>
      <c r="W595" s="155">
        <v>7.5</v>
      </c>
      <c r="X595" s="155">
        <v>10.1</v>
      </c>
      <c r="Y595" s="155">
        <v>37.299999999999997</v>
      </c>
      <c r="Z595" s="155">
        <v>42.9</v>
      </c>
      <c r="AA595" s="155">
        <v>14.7</v>
      </c>
      <c r="AB595" s="155">
        <v>18.3</v>
      </c>
      <c r="AC595" s="155">
        <v>7.7</v>
      </c>
      <c r="AD595" s="155">
        <v>10.3</v>
      </c>
    </row>
    <row r="596" spans="1:30" x14ac:dyDescent="0.25">
      <c r="A596" s="97" t="s">
        <v>2641</v>
      </c>
      <c r="B596" s="154">
        <v>0.32912192040429566</v>
      </c>
      <c r="C596" s="154">
        <v>0.57612128869235624</v>
      </c>
      <c r="D596" s="154">
        <v>3.0953885028427039E-2</v>
      </c>
      <c r="E596" s="154">
        <v>6.3802905874921031E-2</v>
      </c>
      <c r="F596" s="154">
        <v>0.99999999999999989</v>
      </c>
      <c r="G596" s="144">
        <v>1583</v>
      </c>
      <c r="H596" s="144"/>
      <c r="I596" s="154">
        <v>0.30599999999999999</v>
      </c>
      <c r="J596" s="154">
        <v>0.35299999999999998</v>
      </c>
      <c r="K596" s="154">
        <v>0.55200000000000005</v>
      </c>
      <c r="L596" s="154">
        <v>0.6</v>
      </c>
      <c r="M596" s="154">
        <v>2.3E-2</v>
      </c>
      <c r="N596" s="154">
        <v>4.1000000000000002E-2</v>
      </c>
      <c r="O596" s="154">
        <v>5.2999999999999999E-2</v>
      </c>
      <c r="P596" s="154">
        <v>7.6999999999999999E-2</v>
      </c>
      <c r="R596" s="155">
        <v>52.6</v>
      </c>
      <c r="S596" s="155">
        <v>90.8</v>
      </c>
      <c r="T596" s="155">
        <v>4.3</v>
      </c>
      <c r="U596" s="155">
        <v>9.9</v>
      </c>
      <c r="V596" s="155"/>
      <c r="W596" s="155">
        <v>48.1</v>
      </c>
      <c r="X596" s="155">
        <v>57.1</v>
      </c>
      <c r="Y596" s="155">
        <v>84.9</v>
      </c>
      <c r="Z596" s="155">
        <v>96.7</v>
      </c>
      <c r="AA596" s="155">
        <v>3.1</v>
      </c>
      <c r="AB596" s="155">
        <v>5.5</v>
      </c>
      <c r="AC596" s="155">
        <v>8</v>
      </c>
      <c r="AD596" s="155">
        <v>11.8</v>
      </c>
    </row>
    <row r="597" spans="1:30" x14ac:dyDescent="0.25">
      <c r="A597" s="97" t="s">
        <v>2642</v>
      </c>
      <c r="B597" s="154" t="s">
        <v>162</v>
      </c>
      <c r="C597" s="154">
        <v>0.33220625528317838</v>
      </c>
      <c r="D597" s="154">
        <v>0.37447168216398985</v>
      </c>
      <c r="E597" s="154">
        <v>0.29332206255283177</v>
      </c>
      <c r="F597" s="154">
        <v>1</v>
      </c>
      <c r="G597" s="144">
        <v>1183</v>
      </c>
      <c r="H597" s="144"/>
      <c r="I597" s="154" t="s">
        <v>162</v>
      </c>
      <c r="J597" s="154" t="s">
        <v>162</v>
      </c>
      <c r="K597" s="154">
        <v>0.30599999999999999</v>
      </c>
      <c r="L597" s="154">
        <v>0.36</v>
      </c>
      <c r="M597" s="154">
        <v>0.34699999999999998</v>
      </c>
      <c r="N597" s="154">
        <v>0.40200000000000002</v>
      </c>
      <c r="O597" s="154">
        <v>0.26800000000000002</v>
      </c>
      <c r="P597" s="154">
        <v>0.32</v>
      </c>
      <c r="R597" s="155" t="s">
        <v>162</v>
      </c>
      <c r="S597" s="155">
        <v>20</v>
      </c>
      <c r="T597" s="155">
        <v>22.4</v>
      </c>
      <c r="U597" s="155">
        <v>17.5</v>
      </c>
      <c r="V597" s="155"/>
      <c r="W597" s="155" t="s">
        <v>162</v>
      </c>
      <c r="X597" s="155" t="s">
        <v>162</v>
      </c>
      <c r="Y597" s="155">
        <v>18</v>
      </c>
      <c r="Z597" s="155">
        <v>21.9</v>
      </c>
      <c r="AA597" s="155">
        <v>20.3</v>
      </c>
      <c r="AB597" s="155">
        <v>24.5</v>
      </c>
      <c r="AC597" s="155">
        <v>15.7</v>
      </c>
      <c r="AD597" s="155">
        <v>19.399999999999999</v>
      </c>
    </row>
    <row r="598" spans="1:30" x14ac:dyDescent="0.25">
      <c r="A598" s="97" t="s">
        <v>2643</v>
      </c>
      <c r="B598" s="154" t="s">
        <v>162</v>
      </c>
      <c r="C598" s="154">
        <v>0.83844468784227821</v>
      </c>
      <c r="D598" s="154">
        <v>5.6955093099671415E-2</v>
      </c>
      <c r="E598" s="154">
        <v>0.10460021905805038</v>
      </c>
      <c r="F598" s="154">
        <v>1</v>
      </c>
      <c r="G598" s="144">
        <v>1826</v>
      </c>
      <c r="H598" s="144"/>
      <c r="I598" s="154" t="s">
        <v>162</v>
      </c>
      <c r="J598" s="154" t="s">
        <v>162</v>
      </c>
      <c r="K598" s="154">
        <v>0.82099999999999995</v>
      </c>
      <c r="L598" s="154">
        <v>0.85499999999999998</v>
      </c>
      <c r="M598" s="154">
        <v>4.7E-2</v>
      </c>
      <c r="N598" s="154">
        <v>6.9000000000000006E-2</v>
      </c>
      <c r="O598" s="154">
        <v>9.0999999999999998E-2</v>
      </c>
      <c r="P598" s="154">
        <v>0.11899999999999999</v>
      </c>
      <c r="R598" s="155" t="s">
        <v>162</v>
      </c>
      <c r="S598" s="155">
        <v>166.2</v>
      </c>
      <c r="T598" s="155">
        <v>12.6</v>
      </c>
      <c r="U598" s="155">
        <v>20.7</v>
      </c>
      <c r="V598" s="155"/>
      <c r="W598" s="155" t="s">
        <v>162</v>
      </c>
      <c r="X598" s="155" t="s">
        <v>162</v>
      </c>
      <c r="Y598" s="155">
        <v>157.9</v>
      </c>
      <c r="Z598" s="155">
        <v>174.6</v>
      </c>
      <c r="AA598" s="155">
        <v>10.199999999999999</v>
      </c>
      <c r="AB598" s="155">
        <v>15</v>
      </c>
      <c r="AC598" s="155">
        <v>17.8</v>
      </c>
      <c r="AD598" s="155">
        <v>23.7</v>
      </c>
    </row>
    <row r="599" spans="1:30" x14ac:dyDescent="0.25">
      <c r="A599" s="97" t="s">
        <v>2644</v>
      </c>
      <c r="B599" s="154">
        <v>6.3291139240506333E-2</v>
      </c>
      <c r="C599" s="154">
        <v>0.60237231123307078</v>
      </c>
      <c r="D599" s="154">
        <v>0.19111268478357085</v>
      </c>
      <c r="E599" s="154">
        <v>0.14322386474285209</v>
      </c>
      <c r="F599" s="154">
        <v>1</v>
      </c>
      <c r="G599" s="144">
        <v>11297</v>
      </c>
      <c r="H599" s="144"/>
      <c r="I599" s="154">
        <v>5.8999999999999997E-2</v>
      </c>
      <c r="J599" s="154">
        <v>6.8000000000000005E-2</v>
      </c>
      <c r="K599" s="154">
        <v>0.59299999999999997</v>
      </c>
      <c r="L599" s="154">
        <v>0.61099999999999999</v>
      </c>
      <c r="M599" s="154">
        <v>0.184</v>
      </c>
      <c r="N599" s="154">
        <v>0.19800000000000001</v>
      </c>
      <c r="O599" s="154">
        <v>0.13700000000000001</v>
      </c>
      <c r="P599" s="154">
        <v>0.15</v>
      </c>
      <c r="R599" s="155" t="s">
        <v>162</v>
      </c>
      <c r="S599" s="155" t="s">
        <v>162</v>
      </c>
      <c r="T599" s="155" t="s">
        <v>162</v>
      </c>
      <c r="U599" s="155" t="s">
        <v>162</v>
      </c>
      <c r="V599" s="155"/>
      <c r="W599" s="155" t="s">
        <v>162</v>
      </c>
      <c r="X599" s="155" t="s">
        <v>162</v>
      </c>
      <c r="Y599" s="155" t="s">
        <v>162</v>
      </c>
      <c r="Z599" s="155" t="s">
        <v>162</v>
      </c>
      <c r="AA599" s="155" t="s">
        <v>162</v>
      </c>
      <c r="AB599" s="155" t="s">
        <v>162</v>
      </c>
      <c r="AC599" s="155" t="s">
        <v>162</v>
      </c>
      <c r="AD599" s="155" t="s">
        <v>162</v>
      </c>
    </row>
    <row r="600" spans="1:30" x14ac:dyDescent="0.25">
      <c r="A600" s="97" t="s">
        <v>2645</v>
      </c>
      <c r="B600" s="154">
        <v>4.2553191489361701E-2</v>
      </c>
      <c r="C600" s="154">
        <v>0.5287859824780976</v>
      </c>
      <c r="D600" s="154">
        <v>0.25281602002503129</v>
      </c>
      <c r="E600" s="154">
        <v>0.17584480600750937</v>
      </c>
      <c r="F600" s="154">
        <v>0.99999999999999989</v>
      </c>
      <c r="G600" s="144">
        <v>1598</v>
      </c>
      <c r="H600" s="144"/>
      <c r="I600" s="154">
        <v>3.4000000000000002E-2</v>
      </c>
      <c r="J600" s="154">
        <v>5.3999999999999999E-2</v>
      </c>
      <c r="K600" s="154">
        <v>0.504</v>
      </c>
      <c r="L600" s="154">
        <v>0.55300000000000005</v>
      </c>
      <c r="M600" s="154">
        <v>0.23200000000000001</v>
      </c>
      <c r="N600" s="154">
        <v>0.27500000000000002</v>
      </c>
      <c r="O600" s="154">
        <v>0.158</v>
      </c>
      <c r="P600" s="154">
        <v>0.19500000000000001</v>
      </c>
      <c r="R600" s="155">
        <v>3.2</v>
      </c>
      <c r="S600" s="155">
        <v>39.6</v>
      </c>
      <c r="T600" s="155">
        <v>18.899999999999999</v>
      </c>
      <c r="U600" s="155">
        <v>13.2</v>
      </c>
      <c r="V600" s="155"/>
      <c r="W600" s="155">
        <v>2.4</v>
      </c>
      <c r="X600" s="155">
        <v>4</v>
      </c>
      <c r="Y600" s="155">
        <v>37</v>
      </c>
      <c r="Z600" s="155">
        <v>42.3</v>
      </c>
      <c r="AA600" s="155">
        <v>17</v>
      </c>
      <c r="AB600" s="155">
        <v>20.7</v>
      </c>
      <c r="AC600" s="155">
        <v>11.6</v>
      </c>
      <c r="AD600" s="155">
        <v>14.7</v>
      </c>
    </row>
    <row r="601" spans="1:30" x14ac:dyDescent="0.25">
      <c r="A601" s="97" t="s">
        <v>2646</v>
      </c>
      <c r="B601" s="154">
        <v>0.20032573289902281</v>
      </c>
      <c r="C601" s="154">
        <v>0.64006514657980451</v>
      </c>
      <c r="D601" s="154">
        <v>5.6460369163952223E-2</v>
      </c>
      <c r="E601" s="154">
        <v>0.10314875135722042</v>
      </c>
      <c r="F601" s="154">
        <v>1</v>
      </c>
      <c r="G601" s="144">
        <v>1842</v>
      </c>
      <c r="H601" s="144"/>
      <c r="I601" s="154">
        <v>0.183</v>
      </c>
      <c r="J601" s="154">
        <v>0.219</v>
      </c>
      <c r="K601" s="154">
        <v>0.61799999999999999</v>
      </c>
      <c r="L601" s="154">
        <v>0.66200000000000003</v>
      </c>
      <c r="M601" s="154">
        <v>4.7E-2</v>
      </c>
      <c r="N601" s="154">
        <v>6.8000000000000005E-2</v>
      </c>
      <c r="O601" s="154">
        <v>0.09</v>
      </c>
      <c r="P601" s="154">
        <v>0.11799999999999999</v>
      </c>
      <c r="R601" s="155">
        <v>33.299999999999997</v>
      </c>
      <c r="S601" s="155">
        <v>99.3</v>
      </c>
      <c r="T601" s="155">
        <v>7.9</v>
      </c>
      <c r="U601" s="155">
        <v>16</v>
      </c>
      <c r="V601" s="155"/>
      <c r="W601" s="155">
        <v>29.9</v>
      </c>
      <c r="X601" s="155">
        <v>36.700000000000003</v>
      </c>
      <c r="Y601" s="155">
        <v>93.6</v>
      </c>
      <c r="Z601" s="155">
        <v>104.9</v>
      </c>
      <c r="AA601" s="155">
        <v>6.4</v>
      </c>
      <c r="AB601" s="155">
        <v>9.5</v>
      </c>
      <c r="AC601" s="155">
        <v>13.8</v>
      </c>
      <c r="AD601" s="155">
        <v>18.3</v>
      </c>
    </row>
    <row r="602" spans="1:30" x14ac:dyDescent="0.25">
      <c r="A602" s="97" t="s">
        <v>2647</v>
      </c>
      <c r="B602" s="154" t="s">
        <v>162</v>
      </c>
      <c r="C602" s="154">
        <v>0.3257443082311734</v>
      </c>
      <c r="D602" s="154">
        <v>0.37127845884413307</v>
      </c>
      <c r="E602" s="154">
        <v>0.30297723292469353</v>
      </c>
      <c r="F602" s="154">
        <v>1</v>
      </c>
      <c r="G602" s="144">
        <v>1713</v>
      </c>
      <c r="H602" s="144"/>
      <c r="I602" s="154" t="s">
        <v>162</v>
      </c>
      <c r="J602" s="154" t="s">
        <v>162</v>
      </c>
      <c r="K602" s="154">
        <v>0.30399999999999999</v>
      </c>
      <c r="L602" s="154">
        <v>0.34799999999999998</v>
      </c>
      <c r="M602" s="154">
        <v>0.34899999999999998</v>
      </c>
      <c r="N602" s="154">
        <v>0.39400000000000002</v>
      </c>
      <c r="O602" s="154">
        <v>0.28199999999999997</v>
      </c>
      <c r="P602" s="154">
        <v>0.32500000000000001</v>
      </c>
      <c r="R602" s="155" t="s">
        <v>162</v>
      </c>
      <c r="S602" s="155">
        <v>26.2</v>
      </c>
      <c r="T602" s="155">
        <v>29.7</v>
      </c>
      <c r="U602" s="155">
        <v>24.5</v>
      </c>
      <c r="V602" s="155"/>
      <c r="W602" s="155" t="s">
        <v>162</v>
      </c>
      <c r="X602" s="155" t="s">
        <v>162</v>
      </c>
      <c r="Y602" s="155">
        <v>24.1</v>
      </c>
      <c r="Z602" s="155">
        <v>28.4</v>
      </c>
      <c r="AA602" s="155">
        <v>27.4</v>
      </c>
      <c r="AB602" s="155">
        <v>32</v>
      </c>
      <c r="AC602" s="155">
        <v>22.4</v>
      </c>
      <c r="AD602" s="155">
        <v>26.6</v>
      </c>
    </row>
    <row r="603" spans="1:30" x14ac:dyDescent="0.25">
      <c r="A603" s="97" t="s">
        <v>2648</v>
      </c>
      <c r="B603" s="154" t="s">
        <v>162</v>
      </c>
      <c r="C603" s="154">
        <v>0.73934837092731831</v>
      </c>
      <c r="D603" s="154">
        <v>9.2731829573934832E-2</v>
      </c>
      <c r="E603" s="154">
        <v>0.16791979949874686</v>
      </c>
      <c r="F603" s="154">
        <v>1</v>
      </c>
      <c r="G603" s="144">
        <v>1596</v>
      </c>
      <c r="H603" s="144"/>
      <c r="I603" s="154" t="s">
        <v>162</v>
      </c>
      <c r="J603" s="154" t="s">
        <v>162</v>
      </c>
      <c r="K603" s="154">
        <v>0.71699999999999997</v>
      </c>
      <c r="L603" s="154">
        <v>0.76</v>
      </c>
      <c r="M603" s="154">
        <v>7.9000000000000001E-2</v>
      </c>
      <c r="N603" s="154">
        <v>0.108</v>
      </c>
      <c r="O603" s="154">
        <v>0.15</v>
      </c>
      <c r="P603" s="154">
        <v>0.187</v>
      </c>
      <c r="R603" s="155" t="s">
        <v>162</v>
      </c>
      <c r="S603" s="155">
        <v>123.9</v>
      </c>
      <c r="T603" s="155">
        <v>18</v>
      </c>
      <c r="U603" s="155">
        <v>27.4</v>
      </c>
      <c r="V603" s="155"/>
      <c r="W603" s="155" t="s">
        <v>162</v>
      </c>
      <c r="X603" s="155" t="s">
        <v>162</v>
      </c>
      <c r="Y603" s="155">
        <v>116.8</v>
      </c>
      <c r="Z603" s="155">
        <v>131</v>
      </c>
      <c r="AA603" s="155">
        <v>15.1</v>
      </c>
      <c r="AB603" s="155">
        <v>20.9</v>
      </c>
      <c r="AC603" s="155">
        <v>24.1</v>
      </c>
      <c r="AD603" s="155">
        <v>30.6</v>
      </c>
    </row>
    <row r="604" spans="1:30" x14ac:dyDescent="0.25">
      <c r="A604" s="97" t="s">
        <v>2649</v>
      </c>
      <c r="B604" s="154">
        <v>3.8910505836575876E-2</v>
      </c>
      <c r="C604" s="154">
        <v>0.54292067021361079</v>
      </c>
      <c r="D604" s="154">
        <v>0.22163106487731279</v>
      </c>
      <c r="E604" s="154">
        <v>0.1965377590725006</v>
      </c>
      <c r="F604" s="154">
        <v>1</v>
      </c>
      <c r="G604" s="144">
        <v>12593</v>
      </c>
      <c r="H604" s="144"/>
      <c r="I604" s="154">
        <v>3.5999999999999997E-2</v>
      </c>
      <c r="J604" s="154">
        <v>4.2000000000000003E-2</v>
      </c>
      <c r="K604" s="154">
        <v>0.53400000000000003</v>
      </c>
      <c r="L604" s="154">
        <v>0.55200000000000005</v>
      </c>
      <c r="M604" s="154">
        <v>0.214</v>
      </c>
      <c r="N604" s="154">
        <v>0.22900000000000001</v>
      </c>
      <c r="O604" s="154">
        <v>0.19</v>
      </c>
      <c r="P604" s="154">
        <v>0.20399999999999999</v>
      </c>
      <c r="R604" s="155" t="s">
        <v>162</v>
      </c>
      <c r="S604" s="155" t="s">
        <v>162</v>
      </c>
      <c r="T604" s="155" t="s">
        <v>162</v>
      </c>
      <c r="U604" s="155" t="s">
        <v>162</v>
      </c>
      <c r="V604" s="155"/>
      <c r="W604" s="155" t="s">
        <v>162</v>
      </c>
      <c r="X604" s="155" t="s">
        <v>162</v>
      </c>
      <c r="Y604" s="155" t="s">
        <v>162</v>
      </c>
      <c r="Z604" s="155" t="s">
        <v>162</v>
      </c>
      <c r="AA604" s="155" t="s">
        <v>162</v>
      </c>
      <c r="AB604" s="155" t="s">
        <v>162</v>
      </c>
      <c r="AC604" s="155" t="s">
        <v>162</v>
      </c>
      <c r="AD604" s="155" t="s">
        <v>162</v>
      </c>
    </row>
    <row r="605" spans="1:30" x14ac:dyDescent="0.25">
      <c r="A605" s="97" t="s">
        <v>2650</v>
      </c>
      <c r="B605" s="154">
        <v>5.7856673241288625E-2</v>
      </c>
      <c r="C605" s="154">
        <v>0.55752794214332679</v>
      </c>
      <c r="D605" s="154">
        <v>0.22550953320184089</v>
      </c>
      <c r="E605" s="154">
        <v>0.15910585141354372</v>
      </c>
      <c r="F605" s="154">
        <v>1</v>
      </c>
      <c r="G605" s="144">
        <v>1521</v>
      </c>
      <c r="H605" s="144"/>
      <c r="I605" s="154">
        <v>4.7E-2</v>
      </c>
      <c r="J605" s="154">
        <v>7.0999999999999994E-2</v>
      </c>
      <c r="K605" s="154">
        <v>0.53200000000000003</v>
      </c>
      <c r="L605" s="154">
        <v>0.58199999999999996</v>
      </c>
      <c r="M605" s="154">
        <v>0.20499999999999999</v>
      </c>
      <c r="N605" s="154">
        <v>0.247</v>
      </c>
      <c r="O605" s="154">
        <v>0.14199999999999999</v>
      </c>
      <c r="P605" s="154">
        <v>0.17799999999999999</v>
      </c>
      <c r="R605" s="155">
        <v>4.5</v>
      </c>
      <c r="S605" s="155">
        <v>41.6</v>
      </c>
      <c r="T605" s="155">
        <v>16.5</v>
      </c>
      <c r="U605" s="155">
        <v>11.7</v>
      </c>
      <c r="V605" s="155"/>
      <c r="W605" s="155">
        <v>3.5</v>
      </c>
      <c r="X605" s="155">
        <v>5.4</v>
      </c>
      <c r="Y605" s="155">
        <v>38.799999999999997</v>
      </c>
      <c r="Z605" s="155">
        <v>44.4</v>
      </c>
      <c r="AA605" s="155">
        <v>14.8</v>
      </c>
      <c r="AB605" s="155">
        <v>18.3</v>
      </c>
      <c r="AC605" s="155">
        <v>10.199999999999999</v>
      </c>
      <c r="AD605" s="155">
        <v>13.1</v>
      </c>
    </row>
    <row r="606" spans="1:30" x14ac:dyDescent="0.25">
      <c r="A606" s="97" t="s">
        <v>2651</v>
      </c>
      <c r="B606" s="154">
        <v>0.29876160990712075</v>
      </c>
      <c r="C606" s="154">
        <v>0.54231166150670795</v>
      </c>
      <c r="D606" s="154">
        <v>4.9019607843137254E-2</v>
      </c>
      <c r="E606" s="154">
        <v>0.10990712074303406</v>
      </c>
      <c r="F606" s="154">
        <v>1</v>
      </c>
      <c r="G606" s="144">
        <v>1938</v>
      </c>
      <c r="H606" s="144"/>
      <c r="I606" s="154">
        <v>0.27900000000000003</v>
      </c>
      <c r="J606" s="154">
        <v>0.32</v>
      </c>
      <c r="K606" s="154">
        <v>0.52</v>
      </c>
      <c r="L606" s="154">
        <v>0.56399999999999995</v>
      </c>
      <c r="M606" s="154">
        <v>0.04</v>
      </c>
      <c r="N606" s="154">
        <v>0.06</v>
      </c>
      <c r="O606" s="154">
        <v>9.7000000000000003E-2</v>
      </c>
      <c r="P606" s="154">
        <v>0.125</v>
      </c>
      <c r="R606" s="155">
        <v>53.6</v>
      </c>
      <c r="S606" s="155">
        <v>90</v>
      </c>
      <c r="T606" s="155">
        <v>7.7</v>
      </c>
      <c r="U606" s="155">
        <v>18.7</v>
      </c>
      <c r="V606" s="155"/>
      <c r="W606" s="155">
        <v>49.2</v>
      </c>
      <c r="X606" s="155">
        <v>58</v>
      </c>
      <c r="Y606" s="155">
        <v>84.6</v>
      </c>
      <c r="Z606" s="155">
        <v>95.5</v>
      </c>
      <c r="AA606" s="155">
        <v>6.1</v>
      </c>
      <c r="AB606" s="155">
        <v>9.1999999999999993</v>
      </c>
      <c r="AC606" s="155">
        <v>16.100000000000001</v>
      </c>
      <c r="AD606" s="155">
        <v>21.2</v>
      </c>
    </row>
    <row r="607" spans="1:30" x14ac:dyDescent="0.25">
      <c r="A607" s="97" t="s">
        <v>2652</v>
      </c>
      <c r="B607" s="154" t="s">
        <v>162</v>
      </c>
      <c r="C607" s="154">
        <v>0.46943078004216443</v>
      </c>
      <c r="D607" s="154">
        <v>0.37385804638088543</v>
      </c>
      <c r="E607" s="154">
        <v>0.15671117357695011</v>
      </c>
      <c r="F607" s="154">
        <v>0.99999999999999989</v>
      </c>
      <c r="G607" s="144">
        <v>1423</v>
      </c>
      <c r="H607" s="144"/>
      <c r="I607" s="154" t="s">
        <v>162</v>
      </c>
      <c r="J607" s="154" t="s">
        <v>162</v>
      </c>
      <c r="K607" s="154">
        <v>0.44400000000000001</v>
      </c>
      <c r="L607" s="154">
        <v>0.495</v>
      </c>
      <c r="M607" s="154">
        <v>0.34899999999999998</v>
      </c>
      <c r="N607" s="154">
        <v>0.39900000000000002</v>
      </c>
      <c r="O607" s="154">
        <v>0.13900000000000001</v>
      </c>
      <c r="P607" s="154">
        <v>0.17699999999999999</v>
      </c>
      <c r="R607" s="155" t="s">
        <v>162</v>
      </c>
      <c r="S607" s="155">
        <v>33</v>
      </c>
      <c r="T607" s="155">
        <v>26</v>
      </c>
      <c r="U607" s="155">
        <v>10.8</v>
      </c>
      <c r="V607" s="155"/>
      <c r="W607" s="155" t="s">
        <v>162</v>
      </c>
      <c r="X607" s="155" t="s">
        <v>162</v>
      </c>
      <c r="Y607" s="155">
        <v>30.5</v>
      </c>
      <c r="Z607" s="155">
        <v>35.5</v>
      </c>
      <c r="AA607" s="155">
        <v>23.8</v>
      </c>
      <c r="AB607" s="155">
        <v>28.2</v>
      </c>
      <c r="AC607" s="155">
        <v>9.4</v>
      </c>
      <c r="AD607" s="155">
        <v>12.2</v>
      </c>
    </row>
    <row r="608" spans="1:30" x14ac:dyDescent="0.25">
      <c r="A608" s="97" t="s">
        <v>2653</v>
      </c>
      <c r="B608" s="154" t="s">
        <v>162</v>
      </c>
      <c r="C608" s="154">
        <v>0.75094953879544224</v>
      </c>
      <c r="D608" s="154">
        <v>6.0770482908301685E-2</v>
      </c>
      <c r="E608" s="154">
        <v>0.18827997829625612</v>
      </c>
      <c r="F608" s="154">
        <v>1</v>
      </c>
      <c r="G608" s="144">
        <v>1843</v>
      </c>
      <c r="H608" s="144"/>
      <c r="I608" s="154" t="s">
        <v>162</v>
      </c>
      <c r="J608" s="154" t="s">
        <v>162</v>
      </c>
      <c r="K608" s="154">
        <v>0.73099999999999998</v>
      </c>
      <c r="L608" s="154">
        <v>0.77</v>
      </c>
      <c r="M608" s="154">
        <v>5.0999999999999997E-2</v>
      </c>
      <c r="N608" s="154">
        <v>7.2999999999999995E-2</v>
      </c>
      <c r="O608" s="154">
        <v>0.17100000000000001</v>
      </c>
      <c r="P608" s="154">
        <v>0.20699999999999999</v>
      </c>
      <c r="R608" s="155" t="s">
        <v>162</v>
      </c>
      <c r="S608" s="155">
        <v>152.69999999999999</v>
      </c>
      <c r="T608" s="155">
        <v>13.1</v>
      </c>
      <c r="U608" s="155">
        <v>37.5</v>
      </c>
      <c r="V608" s="155"/>
      <c r="W608" s="155" t="s">
        <v>162</v>
      </c>
      <c r="X608" s="155" t="s">
        <v>162</v>
      </c>
      <c r="Y608" s="155">
        <v>144.6</v>
      </c>
      <c r="Z608" s="155">
        <v>160.69999999999999</v>
      </c>
      <c r="AA608" s="155">
        <v>10.7</v>
      </c>
      <c r="AB608" s="155">
        <v>15.6</v>
      </c>
      <c r="AC608" s="155">
        <v>33.6</v>
      </c>
      <c r="AD608" s="155">
        <v>41.5</v>
      </c>
    </row>
    <row r="609" spans="1:30" x14ac:dyDescent="0.25">
      <c r="A609" s="97" t="s">
        <v>2654</v>
      </c>
      <c r="B609" s="154">
        <v>5.631003643590593E-2</v>
      </c>
      <c r="C609" s="154">
        <v>0.55705531632991057</v>
      </c>
      <c r="D609" s="154">
        <v>0.21083140112620072</v>
      </c>
      <c r="E609" s="154">
        <v>0.17580324610798279</v>
      </c>
      <c r="F609" s="154">
        <v>1</v>
      </c>
      <c r="G609" s="144">
        <v>12076</v>
      </c>
      <c r="H609" s="144"/>
      <c r="I609" s="154">
        <v>5.1999999999999998E-2</v>
      </c>
      <c r="J609" s="154">
        <v>6.0999999999999999E-2</v>
      </c>
      <c r="K609" s="154">
        <v>0.54800000000000004</v>
      </c>
      <c r="L609" s="154">
        <v>0.56599999999999995</v>
      </c>
      <c r="M609" s="154">
        <v>0.20399999999999999</v>
      </c>
      <c r="N609" s="154">
        <v>0.218</v>
      </c>
      <c r="O609" s="154">
        <v>0.16900000000000001</v>
      </c>
      <c r="P609" s="154">
        <v>0.183</v>
      </c>
      <c r="R609" s="155" t="s">
        <v>162</v>
      </c>
      <c r="S609" s="155" t="s">
        <v>162</v>
      </c>
      <c r="T609" s="155" t="s">
        <v>162</v>
      </c>
      <c r="U609" s="155" t="s">
        <v>162</v>
      </c>
      <c r="V609" s="155"/>
      <c r="W609" s="155" t="s">
        <v>162</v>
      </c>
      <c r="X609" s="155" t="s">
        <v>162</v>
      </c>
      <c r="Y609" s="155" t="s">
        <v>162</v>
      </c>
      <c r="Z609" s="155" t="s">
        <v>162</v>
      </c>
      <c r="AA609" s="155" t="s">
        <v>162</v>
      </c>
      <c r="AB609" s="155" t="s">
        <v>162</v>
      </c>
      <c r="AC609" s="155" t="s">
        <v>162</v>
      </c>
      <c r="AD609" s="155" t="s">
        <v>162</v>
      </c>
    </row>
    <row r="610" spans="1:30" x14ac:dyDescent="0.25">
      <c r="A610" s="97" t="s">
        <v>2655</v>
      </c>
      <c r="B610" s="154">
        <v>5.2060737527114966E-2</v>
      </c>
      <c r="C610" s="154">
        <v>0.56507592190889366</v>
      </c>
      <c r="D610" s="154">
        <v>0.22342733188720174</v>
      </c>
      <c r="E610" s="154">
        <v>0.15943600867678959</v>
      </c>
      <c r="F610" s="154">
        <v>1</v>
      </c>
      <c r="G610" s="144">
        <v>922</v>
      </c>
      <c r="H610" s="144"/>
      <c r="I610" s="154">
        <v>3.9E-2</v>
      </c>
      <c r="J610" s="154">
        <v>6.8000000000000005E-2</v>
      </c>
      <c r="K610" s="154">
        <v>0.53300000000000003</v>
      </c>
      <c r="L610" s="154">
        <v>0.59699999999999998</v>
      </c>
      <c r="M610" s="154">
        <v>0.19800000000000001</v>
      </c>
      <c r="N610" s="154">
        <v>0.251</v>
      </c>
      <c r="O610" s="154">
        <v>0.13700000000000001</v>
      </c>
      <c r="P610" s="154">
        <v>0.184</v>
      </c>
      <c r="R610" s="155">
        <v>3.7</v>
      </c>
      <c r="S610" s="155">
        <v>40.5</v>
      </c>
      <c r="T610" s="155">
        <v>16</v>
      </c>
      <c r="U610" s="155">
        <v>11.2</v>
      </c>
      <c r="V610" s="155"/>
      <c r="W610" s="155">
        <v>2.6</v>
      </c>
      <c r="X610" s="155">
        <v>4.7</v>
      </c>
      <c r="Y610" s="155">
        <v>37</v>
      </c>
      <c r="Z610" s="155">
        <v>44</v>
      </c>
      <c r="AA610" s="155">
        <v>13.8</v>
      </c>
      <c r="AB610" s="155">
        <v>18.2</v>
      </c>
      <c r="AC610" s="155">
        <v>9.4</v>
      </c>
      <c r="AD610" s="155">
        <v>13</v>
      </c>
    </row>
    <row r="611" spans="1:30" x14ac:dyDescent="0.25">
      <c r="A611" s="97" t="s">
        <v>2656</v>
      </c>
      <c r="B611" s="154">
        <v>0.2904761904761905</v>
      </c>
      <c r="C611" s="154">
        <v>0.61428571428571432</v>
      </c>
      <c r="D611" s="154">
        <v>3.5714285714285712E-2</v>
      </c>
      <c r="E611" s="154">
        <v>5.9523809523809521E-2</v>
      </c>
      <c r="F611" s="154">
        <v>1</v>
      </c>
      <c r="G611" s="144">
        <v>1260</v>
      </c>
      <c r="H611" s="144"/>
      <c r="I611" s="154">
        <v>0.26600000000000001</v>
      </c>
      <c r="J611" s="154">
        <v>0.316</v>
      </c>
      <c r="K611" s="154">
        <v>0.58699999999999997</v>
      </c>
      <c r="L611" s="154">
        <v>0.64100000000000001</v>
      </c>
      <c r="M611" s="154">
        <v>2.7E-2</v>
      </c>
      <c r="N611" s="154">
        <v>4.7E-2</v>
      </c>
      <c r="O611" s="154">
        <v>4.8000000000000001E-2</v>
      </c>
      <c r="P611" s="154">
        <v>7.3999999999999996E-2</v>
      </c>
      <c r="R611" s="155">
        <v>52.6</v>
      </c>
      <c r="S611" s="155">
        <v>108.5</v>
      </c>
      <c r="T611" s="155">
        <v>6</v>
      </c>
      <c r="U611" s="155">
        <v>10.7</v>
      </c>
      <c r="V611" s="155"/>
      <c r="W611" s="155">
        <v>47.2</v>
      </c>
      <c r="X611" s="155">
        <v>58</v>
      </c>
      <c r="Y611" s="155">
        <v>100.9</v>
      </c>
      <c r="Z611" s="155">
        <v>116.2</v>
      </c>
      <c r="AA611" s="155">
        <v>4.3</v>
      </c>
      <c r="AB611" s="155">
        <v>7.8</v>
      </c>
      <c r="AC611" s="155">
        <v>8.3000000000000007</v>
      </c>
      <c r="AD611" s="155">
        <v>13.1</v>
      </c>
    </row>
    <row r="612" spans="1:30" x14ac:dyDescent="0.25">
      <c r="A612" s="97" t="s">
        <v>2657</v>
      </c>
      <c r="B612" s="154" t="s">
        <v>162</v>
      </c>
      <c r="C612" s="154">
        <v>0.51305483028720622</v>
      </c>
      <c r="D612" s="154">
        <v>0.33028720626631852</v>
      </c>
      <c r="E612" s="154">
        <v>0.1566579634464752</v>
      </c>
      <c r="F612" s="154">
        <v>0.99999999999999989</v>
      </c>
      <c r="G612" s="144">
        <v>766</v>
      </c>
      <c r="H612" s="144"/>
      <c r="I612" s="154" t="s">
        <v>162</v>
      </c>
      <c r="J612" s="154" t="s">
        <v>162</v>
      </c>
      <c r="K612" s="154">
        <v>0.47799999999999998</v>
      </c>
      <c r="L612" s="154">
        <v>0.54800000000000004</v>
      </c>
      <c r="M612" s="154">
        <v>0.29799999999999999</v>
      </c>
      <c r="N612" s="154">
        <v>0.36399999999999999</v>
      </c>
      <c r="O612" s="154">
        <v>0.13300000000000001</v>
      </c>
      <c r="P612" s="154">
        <v>0.184</v>
      </c>
      <c r="R612" s="155" t="s">
        <v>162</v>
      </c>
      <c r="S612" s="155">
        <v>30.4</v>
      </c>
      <c r="T612" s="155">
        <v>19.8</v>
      </c>
      <c r="U612" s="155">
        <v>9.3000000000000007</v>
      </c>
      <c r="V612" s="155"/>
      <c r="W612" s="155" t="s">
        <v>162</v>
      </c>
      <c r="X612" s="155" t="s">
        <v>162</v>
      </c>
      <c r="Y612" s="155">
        <v>27.4</v>
      </c>
      <c r="Z612" s="155">
        <v>33.4</v>
      </c>
      <c r="AA612" s="155">
        <v>17.3</v>
      </c>
      <c r="AB612" s="155">
        <v>22.2</v>
      </c>
      <c r="AC612" s="155">
        <v>7.7</v>
      </c>
      <c r="AD612" s="155">
        <v>11</v>
      </c>
    </row>
    <row r="613" spans="1:30" x14ac:dyDescent="0.25">
      <c r="A613" s="97" t="s">
        <v>2658</v>
      </c>
      <c r="B613" s="154" t="s">
        <v>162</v>
      </c>
      <c r="C613" s="154">
        <v>0.7841796875</v>
      </c>
      <c r="D613" s="154">
        <v>6.34765625E-2</v>
      </c>
      <c r="E613" s="154">
        <v>0.15234375</v>
      </c>
      <c r="F613" s="154">
        <v>1</v>
      </c>
      <c r="G613" s="144">
        <v>1024</v>
      </c>
      <c r="H613" s="144"/>
      <c r="I613" s="154" t="s">
        <v>162</v>
      </c>
      <c r="J613" s="154" t="s">
        <v>162</v>
      </c>
      <c r="K613" s="154">
        <v>0.75800000000000001</v>
      </c>
      <c r="L613" s="154">
        <v>0.80800000000000005</v>
      </c>
      <c r="M613" s="154">
        <v>0.05</v>
      </c>
      <c r="N613" s="154">
        <v>0.08</v>
      </c>
      <c r="O613" s="154">
        <v>0.13200000000000001</v>
      </c>
      <c r="P613" s="154">
        <v>0.17599999999999999</v>
      </c>
      <c r="R613" s="155" t="s">
        <v>162</v>
      </c>
      <c r="S613" s="155">
        <v>134.1</v>
      </c>
      <c r="T613" s="155">
        <v>12.7</v>
      </c>
      <c r="U613" s="155">
        <v>24.9</v>
      </c>
      <c r="V613" s="155"/>
      <c r="W613" s="155" t="s">
        <v>162</v>
      </c>
      <c r="X613" s="155" t="s">
        <v>162</v>
      </c>
      <c r="Y613" s="155">
        <v>124.8</v>
      </c>
      <c r="Z613" s="155">
        <v>143.4</v>
      </c>
      <c r="AA613" s="155">
        <v>9.6</v>
      </c>
      <c r="AB613" s="155">
        <v>15.8</v>
      </c>
      <c r="AC613" s="155">
        <v>21</v>
      </c>
      <c r="AD613" s="155">
        <v>28.8</v>
      </c>
    </row>
    <row r="614" spans="1:30" x14ac:dyDescent="0.25">
      <c r="A614" s="97" t="s">
        <v>2659</v>
      </c>
      <c r="B614" s="154">
        <v>5.8425414364640882E-2</v>
      </c>
      <c r="C614" s="154">
        <v>0.60538674033149176</v>
      </c>
      <c r="D614" s="154">
        <v>0.18066298342541437</v>
      </c>
      <c r="E614" s="154">
        <v>0.15552486187845305</v>
      </c>
      <c r="F614" s="154">
        <v>1</v>
      </c>
      <c r="G614" s="144">
        <v>7240</v>
      </c>
      <c r="H614" s="144"/>
      <c r="I614" s="154">
        <v>5.2999999999999999E-2</v>
      </c>
      <c r="J614" s="154">
        <v>6.4000000000000001E-2</v>
      </c>
      <c r="K614" s="154">
        <v>0.59399999999999997</v>
      </c>
      <c r="L614" s="154">
        <v>0.61699999999999999</v>
      </c>
      <c r="M614" s="154">
        <v>0.17199999999999999</v>
      </c>
      <c r="N614" s="154">
        <v>0.19</v>
      </c>
      <c r="O614" s="154">
        <v>0.14699999999999999</v>
      </c>
      <c r="P614" s="154">
        <v>0.16400000000000001</v>
      </c>
      <c r="R614" s="155" t="s">
        <v>162</v>
      </c>
      <c r="S614" s="155" t="s">
        <v>162</v>
      </c>
      <c r="T614" s="155" t="s">
        <v>162</v>
      </c>
      <c r="U614" s="155" t="s">
        <v>162</v>
      </c>
      <c r="V614" s="155"/>
      <c r="W614" s="155" t="s">
        <v>162</v>
      </c>
      <c r="X614" s="155" t="s">
        <v>162</v>
      </c>
      <c r="Y614" s="155" t="s">
        <v>162</v>
      </c>
      <c r="Z614" s="155" t="s">
        <v>162</v>
      </c>
      <c r="AA614" s="155" t="s">
        <v>162</v>
      </c>
      <c r="AB614" s="155" t="s">
        <v>162</v>
      </c>
      <c r="AC614" s="155" t="s">
        <v>162</v>
      </c>
      <c r="AD614" s="155" t="s">
        <v>162</v>
      </c>
    </row>
    <row r="615" spans="1:30" x14ac:dyDescent="0.25">
      <c r="A615" s="97" t="s">
        <v>2660</v>
      </c>
      <c r="B615" s="154">
        <v>6.2008733624454151E-2</v>
      </c>
      <c r="C615" s="154">
        <v>0.61572052401746724</v>
      </c>
      <c r="D615" s="154">
        <v>0.19301310043668121</v>
      </c>
      <c r="E615" s="154">
        <v>0.12925764192139738</v>
      </c>
      <c r="F615" s="154">
        <v>1</v>
      </c>
      <c r="G615" s="144">
        <v>1145</v>
      </c>
      <c r="H615" s="144"/>
      <c r="I615" s="154">
        <v>4.9000000000000002E-2</v>
      </c>
      <c r="J615" s="154">
        <v>7.6999999999999999E-2</v>
      </c>
      <c r="K615" s="154">
        <v>0.58699999999999997</v>
      </c>
      <c r="L615" s="154">
        <v>0.64300000000000002</v>
      </c>
      <c r="M615" s="154">
        <v>0.17100000000000001</v>
      </c>
      <c r="N615" s="154">
        <v>0.217</v>
      </c>
      <c r="O615" s="154">
        <v>0.111</v>
      </c>
      <c r="P615" s="154">
        <v>0.15</v>
      </c>
      <c r="R615" s="155">
        <v>4.4000000000000004</v>
      </c>
      <c r="S615" s="155">
        <v>44.5</v>
      </c>
      <c r="T615" s="155">
        <v>13.8</v>
      </c>
      <c r="U615" s="155">
        <v>9.3000000000000007</v>
      </c>
      <c r="V615" s="155"/>
      <c r="W615" s="155">
        <v>3.4</v>
      </c>
      <c r="X615" s="155">
        <v>5.4</v>
      </c>
      <c r="Y615" s="155">
        <v>41.2</v>
      </c>
      <c r="Z615" s="155">
        <v>47.7</v>
      </c>
      <c r="AA615" s="155">
        <v>12</v>
      </c>
      <c r="AB615" s="155">
        <v>15.6</v>
      </c>
      <c r="AC615" s="155">
        <v>7.8</v>
      </c>
      <c r="AD615" s="155">
        <v>10.8</v>
      </c>
    </row>
    <row r="616" spans="1:30" x14ac:dyDescent="0.25">
      <c r="A616" s="97" t="s">
        <v>2661</v>
      </c>
      <c r="B616" s="154">
        <v>0.32140300644237652</v>
      </c>
      <c r="C616" s="154">
        <v>0.58840372226199</v>
      </c>
      <c r="D616" s="154">
        <v>2.5769506084466716E-2</v>
      </c>
      <c r="E616" s="154">
        <v>6.4423765211166786E-2</v>
      </c>
      <c r="F616" s="154">
        <v>1</v>
      </c>
      <c r="G616" s="144">
        <v>1397</v>
      </c>
      <c r="H616" s="144"/>
      <c r="I616" s="154">
        <v>0.29699999999999999</v>
      </c>
      <c r="J616" s="154">
        <v>0.34599999999999997</v>
      </c>
      <c r="K616" s="154">
        <v>0.56200000000000006</v>
      </c>
      <c r="L616" s="154">
        <v>0.61399999999999999</v>
      </c>
      <c r="M616" s="154">
        <v>1.9E-2</v>
      </c>
      <c r="N616" s="154">
        <v>3.5000000000000003E-2</v>
      </c>
      <c r="O616" s="154">
        <v>5.2999999999999999E-2</v>
      </c>
      <c r="P616" s="154">
        <v>7.9000000000000001E-2</v>
      </c>
      <c r="R616" s="155">
        <v>55.2</v>
      </c>
      <c r="S616" s="155">
        <v>98.8</v>
      </c>
      <c r="T616" s="155">
        <v>3.7</v>
      </c>
      <c r="U616" s="155">
        <v>10.9</v>
      </c>
      <c r="V616" s="155"/>
      <c r="W616" s="155">
        <v>50.1</v>
      </c>
      <c r="X616" s="155">
        <v>60.3</v>
      </c>
      <c r="Y616" s="155">
        <v>92</v>
      </c>
      <c r="Z616" s="155">
        <v>105.5</v>
      </c>
      <c r="AA616" s="155">
        <v>2.5</v>
      </c>
      <c r="AB616" s="155">
        <v>4.9000000000000004</v>
      </c>
      <c r="AC616" s="155">
        <v>8.6999999999999993</v>
      </c>
      <c r="AD616" s="155">
        <v>13.2</v>
      </c>
    </row>
    <row r="617" spans="1:30" x14ac:dyDescent="0.25">
      <c r="A617" s="97" t="s">
        <v>2662</v>
      </c>
      <c r="B617" s="154" t="s">
        <v>162</v>
      </c>
      <c r="C617" s="154">
        <v>0.50951847704367303</v>
      </c>
      <c r="D617" s="154">
        <v>0.2889137737961926</v>
      </c>
      <c r="E617" s="154">
        <v>0.20156774916013437</v>
      </c>
      <c r="F617" s="154">
        <v>1</v>
      </c>
      <c r="G617" s="144">
        <v>893</v>
      </c>
      <c r="H617" s="144"/>
      <c r="I617" s="154" t="s">
        <v>162</v>
      </c>
      <c r="J617" s="154" t="s">
        <v>162</v>
      </c>
      <c r="K617" s="154">
        <v>0.47699999999999998</v>
      </c>
      <c r="L617" s="154">
        <v>0.54200000000000004</v>
      </c>
      <c r="M617" s="154">
        <v>0.26</v>
      </c>
      <c r="N617" s="154">
        <v>0.31900000000000001</v>
      </c>
      <c r="O617" s="154">
        <v>0.17699999999999999</v>
      </c>
      <c r="P617" s="154">
        <v>0.22900000000000001</v>
      </c>
      <c r="R617" s="155" t="s">
        <v>162</v>
      </c>
      <c r="S617" s="155">
        <v>28.7</v>
      </c>
      <c r="T617" s="155">
        <v>16</v>
      </c>
      <c r="U617" s="155">
        <v>11.3</v>
      </c>
      <c r="V617" s="155"/>
      <c r="W617" s="155" t="s">
        <v>162</v>
      </c>
      <c r="X617" s="155" t="s">
        <v>162</v>
      </c>
      <c r="Y617" s="155">
        <v>26.1</v>
      </c>
      <c r="Z617" s="155">
        <v>31.4</v>
      </c>
      <c r="AA617" s="155">
        <v>14.1</v>
      </c>
      <c r="AB617" s="155">
        <v>18</v>
      </c>
      <c r="AC617" s="155">
        <v>9.6999999999999993</v>
      </c>
      <c r="AD617" s="155">
        <v>13</v>
      </c>
    </row>
    <row r="618" spans="1:30" x14ac:dyDescent="0.25">
      <c r="A618" s="97" t="s">
        <v>2663</v>
      </c>
      <c r="B618" s="154" t="s">
        <v>162</v>
      </c>
      <c r="C618" s="154">
        <v>0.81874039938556065</v>
      </c>
      <c r="D618" s="154">
        <v>3.9170506912442393E-2</v>
      </c>
      <c r="E618" s="154">
        <v>0.14208909370199693</v>
      </c>
      <c r="F618" s="154">
        <v>1</v>
      </c>
      <c r="G618" s="144">
        <v>1302</v>
      </c>
      <c r="H618" s="144"/>
      <c r="I618" s="154" t="s">
        <v>162</v>
      </c>
      <c r="J618" s="154" t="s">
        <v>162</v>
      </c>
      <c r="K618" s="154">
        <v>0.79700000000000004</v>
      </c>
      <c r="L618" s="154">
        <v>0.83899999999999997</v>
      </c>
      <c r="M618" s="154">
        <v>0.03</v>
      </c>
      <c r="N618" s="154">
        <v>5.0999999999999997E-2</v>
      </c>
      <c r="O618" s="154">
        <v>0.124</v>
      </c>
      <c r="P618" s="154">
        <v>0.16200000000000001</v>
      </c>
      <c r="R618" s="155" t="s">
        <v>162</v>
      </c>
      <c r="S618" s="155">
        <v>147.30000000000001</v>
      </c>
      <c r="T618" s="155">
        <v>8.1</v>
      </c>
      <c r="U618" s="155">
        <v>26</v>
      </c>
      <c r="V618" s="155"/>
      <c r="W618" s="155" t="s">
        <v>162</v>
      </c>
      <c r="X618" s="155" t="s">
        <v>162</v>
      </c>
      <c r="Y618" s="155">
        <v>138.5</v>
      </c>
      <c r="Z618" s="155">
        <v>156.19999999999999</v>
      </c>
      <c r="AA618" s="155">
        <v>5.9</v>
      </c>
      <c r="AB618" s="155">
        <v>10.3</v>
      </c>
      <c r="AC618" s="155">
        <v>22.3</v>
      </c>
      <c r="AD618" s="155">
        <v>29.7</v>
      </c>
    </row>
    <row r="619" spans="1:30" x14ac:dyDescent="0.25">
      <c r="A619" s="97" t="s">
        <v>2664</v>
      </c>
      <c r="B619" s="154">
        <v>6.2185267595737205E-2</v>
      </c>
      <c r="C619" s="154">
        <v>0.63906780653472306</v>
      </c>
      <c r="D619" s="154">
        <v>0.15528750439161496</v>
      </c>
      <c r="E619" s="154">
        <v>0.14345942147792481</v>
      </c>
      <c r="F619" s="154">
        <v>1</v>
      </c>
      <c r="G619" s="144">
        <v>8539</v>
      </c>
      <c r="H619" s="144"/>
      <c r="I619" s="154">
        <v>5.7000000000000002E-2</v>
      </c>
      <c r="J619" s="154">
        <v>6.8000000000000005E-2</v>
      </c>
      <c r="K619" s="154">
        <v>0.629</v>
      </c>
      <c r="L619" s="154">
        <v>0.64900000000000002</v>
      </c>
      <c r="M619" s="154">
        <v>0.14799999999999999</v>
      </c>
      <c r="N619" s="154">
        <v>0.16300000000000001</v>
      </c>
      <c r="O619" s="154">
        <v>0.13600000000000001</v>
      </c>
      <c r="P619" s="154">
        <v>0.151</v>
      </c>
      <c r="R619" s="155" t="s">
        <v>162</v>
      </c>
      <c r="S619" s="155" t="s">
        <v>162</v>
      </c>
      <c r="T619" s="155" t="s">
        <v>162</v>
      </c>
      <c r="U619" s="155" t="s">
        <v>162</v>
      </c>
      <c r="V619" s="155"/>
      <c r="W619" s="155" t="s">
        <v>162</v>
      </c>
      <c r="X619" s="155" t="s">
        <v>162</v>
      </c>
      <c r="Y619" s="155" t="s">
        <v>162</v>
      </c>
      <c r="Z619" s="155" t="s">
        <v>162</v>
      </c>
      <c r="AA619" s="155" t="s">
        <v>162</v>
      </c>
      <c r="AB619" s="155" t="s">
        <v>162</v>
      </c>
      <c r="AC619" s="155" t="s">
        <v>162</v>
      </c>
      <c r="AD619" s="155" t="s">
        <v>162</v>
      </c>
    </row>
    <row r="620" spans="1:30" x14ac:dyDescent="0.25">
      <c r="A620" s="97" t="s">
        <v>2665</v>
      </c>
      <c r="B620" s="154">
        <v>7.7754677754677759E-2</v>
      </c>
      <c r="C620" s="154">
        <v>0.5255717255717256</v>
      </c>
      <c r="D620" s="154">
        <v>0.22785862785862787</v>
      </c>
      <c r="E620" s="154">
        <v>0.16881496881496882</v>
      </c>
      <c r="F620" s="154">
        <v>1</v>
      </c>
      <c r="G620" s="144">
        <v>2405</v>
      </c>
      <c r="H620" s="144"/>
      <c r="I620" s="154">
        <v>6.8000000000000005E-2</v>
      </c>
      <c r="J620" s="154">
        <v>8.8999999999999996E-2</v>
      </c>
      <c r="K620" s="154">
        <v>0.50600000000000001</v>
      </c>
      <c r="L620" s="154">
        <v>0.54500000000000004</v>
      </c>
      <c r="M620" s="154">
        <v>0.21199999999999999</v>
      </c>
      <c r="N620" s="154">
        <v>0.245</v>
      </c>
      <c r="O620" s="154">
        <v>0.154</v>
      </c>
      <c r="P620" s="154">
        <v>0.184</v>
      </c>
      <c r="R620" s="155">
        <v>5.5</v>
      </c>
      <c r="S620" s="155">
        <v>35.5</v>
      </c>
      <c r="T620" s="155">
        <v>15.1</v>
      </c>
      <c r="U620" s="155">
        <v>11.3</v>
      </c>
      <c r="V620" s="155"/>
      <c r="W620" s="155">
        <v>4.7</v>
      </c>
      <c r="X620" s="155">
        <v>6.3</v>
      </c>
      <c r="Y620" s="155">
        <v>33.5</v>
      </c>
      <c r="Z620" s="155">
        <v>37.4</v>
      </c>
      <c r="AA620" s="155">
        <v>13.8</v>
      </c>
      <c r="AB620" s="155">
        <v>16.399999999999999</v>
      </c>
      <c r="AC620" s="155">
        <v>10.199999999999999</v>
      </c>
      <c r="AD620" s="155">
        <v>12.4</v>
      </c>
    </row>
    <row r="621" spans="1:30" x14ac:dyDescent="0.25">
      <c r="A621" s="97" t="s">
        <v>2666</v>
      </c>
      <c r="B621" s="154">
        <v>0.26678603401969564</v>
      </c>
      <c r="C621" s="154">
        <v>0.59176365264100272</v>
      </c>
      <c r="D621" s="154">
        <v>3.0140256639809012E-2</v>
      </c>
      <c r="E621" s="154">
        <v>0.11131005669949269</v>
      </c>
      <c r="F621" s="154">
        <v>1</v>
      </c>
      <c r="G621" s="144">
        <v>3351</v>
      </c>
      <c r="H621" s="144"/>
      <c r="I621" s="154">
        <v>0.252</v>
      </c>
      <c r="J621" s="154">
        <v>0.28199999999999997</v>
      </c>
      <c r="K621" s="154">
        <v>0.57499999999999996</v>
      </c>
      <c r="L621" s="154">
        <v>0.60799999999999998</v>
      </c>
      <c r="M621" s="154">
        <v>2.5000000000000001E-2</v>
      </c>
      <c r="N621" s="154">
        <v>3.5999999999999997E-2</v>
      </c>
      <c r="O621" s="154">
        <v>0.10100000000000001</v>
      </c>
      <c r="P621" s="154">
        <v>0.122</v>
      </c>
      <c r="R621" s="155">
        <v>48.1</v>
      </c>
      <c r="S621" s="155">
        <v>96.7</v>
      </c>
      <c r="T621" s="155">
        <v>4.9000000000000004</v>
      </c>
      <c r="U621" s="155">
        <v>18.399999999999999</v>
      </c>
      <c r="V621" s="155"/>
      <c r="W621" s="155">
        <v>45</v>
      </c>
      <c r="X621" s="155">
        <v>51.3</v>
      </c>
      <c r="Y621" s="155">
        <v>92.4</v>
      </c>
      <c r="Z621" s="155">
        <v>100.9</v>
      </c>
      <c r="AA621" s="155">
        <v>3.9</v>
      </c>
      <c r="AB621" s="155">
        <v>5.8</v>
      </c>
      <c r="AC621" s="155">
        <v>16.5</v>
      </c>
      <c r="AD621" s="155">
        <v>20.2</v>
      </c>
    </row>
    <row r="622" spans="1:30" x14ac:dyDescent="0.25">
      <c r="A622" s="97" t="s">
        <v>2667</v>
      </c>
      <c r="B622" s="154" t="s">
        <v>162</v>
      </c>
      <c r="C622" s="154">
        <v>0.48162393162393163</v>
      </c>
      <c r="D622" s="154">
        <v>0.3371794871794872</v>
      </c>
      <c r="E622" s="154">
        <v>0.18119658119658119</v>
      </c>
      <c r="F622" s="154">
        <v>1</v>
      </c>
      <c r="G622" s="144">
        <v>2340</v>
      </c>
      <c r="H622" s="144"/>
      <c r="I622" s="154" t="s">
        <v>162</v>
      </c>
      <c r="J622" s="154" t="s">
        <v>162</v>
      </c>
      <c r="K622" s="154">
        <v>0.46100000000000002</v>
      </c>
      <c r="L622" s="154">
        <v>0.502</v>
      </c>
      <c r="M622" s="154">
        <v>0.318</v>
      </c>
      <c r="N622" s="154">
        <v>0.35699999999999998</v>
      </c>
      <c r="O622" s="154">
        <v>0.16600000000000001</v>
      </c>
      <c r="P622" s="154">
        <v>0.19700000000000001</v>
      </c>
      <c r="R622" s="155" t="s">
        <v>162</v>
      </c>
      <c r="S622" s="155">
        <v>31.9</v>
      </c>
      <c r="T622" s="155">
        <v>22.2</v>
      </c>
      <c r="U622" s="155">
        <v>11.9</v>
      </c>
      <c r="V622" s="155"/>
      <c r="W622" s="155" t="s">
        <v>162</v>
      </c>
      <c r="X622" s="155" t="s">
        <v>162</v>
      </c>
      <c r="Y622" s="155">
        <v>30</v>
      </c>
      <c r="Z622" s="155">
        <v>33.700000000000003</v>
      </c>
      <c r="AA622" s="155">
        <v>20.7</v>
      </c>
      <c r="AB622" s="155">
        <v>23.8</v>
      </c>
      <c r="AC622" s="155">
        <v>10.8</v>
      </c>
      <c r="AD622" s="155">
        <v>13.1</v>
      </c>
    </row>
    <row r="623" spans="1:30" x14ac:dyDescent="0.25">
      <c r="A623" s="97" t="s">
        <v>2668</v>
      </c>
      <c r="B623" s="154" t="s">
        <v>162</v>
      </c>
      <c r="C623" s="154">
        <v>0.77591863517060367</v>
      </c>
      <c r="D623" s="154">
        <v>5.6758530183727035E-2</v>
      </c>
      <c r="E623" s="154">
        <v>0.1673228346456693</v>
      </c>
      <c r="F623" s="154">
        <v>1</v>
      </c>
      <c r="G623" s="144">
        <v>3048</v>
      </c>
      <c r="H623" s="144"/>
      <c r="I623" s="154" t="s">
        <v>162</v>
      </c>
      <c r="J623" s="154" t="s">
        <v>162</v>
      </c>
      <c r="K623" s="154">
        <v>0.76100000000000001</v>
      </c>
      <c r="L623" s="154">
        <v>0.79</v>
      </c>
      <c r="M623" s="154">
        <v>4.9000000000000002E-2</v>
      </c>
      <c r="N623" s="154">
        <v>6.6000000000000003E-2</v>
      </c>
      <c r="O623" s="154">
        <v>0.154</v>
      </c>
      <c r="P623" s="154">
        <v>0.18099999999999999</v>
      </c>
      <c r="R623" s="155" t="s">
        <v>162</v>
      </c>
      <c r="S623" s="155">
        <v>149.80000000000001</v>
      </c>
      <c r="T623" s="155">
        <v>12.2</v>
      </c>
      <c r="U623" s="155">
        <v>32.1</v>
      </c>
      <c r="V623" s="155"/>
      <c r="W623" s="155" t="s">
        <v>162</v>
      </c>
      <c r="X623" s="155" t="s">
        <v>162</v>
      </c>
      <c r="Y623" s="155">
        <v>143.80000000000001</v>
      </c>
      <c r="Z623" s="155">
        <v>155.9</v>
      </c>
      <c r="AA623" s="155">
        <v>10.4</v>
      </c>
      <c r="AB623" s="155">
        <v>14.1</v>
      </c>
      <c r="AC623" s="155">
        <v>29.3</v>
      </c>
      <c r="AD623" s="155">
        <v>34.799999999999997</v>
      </c>
    </row>
    <row r="624" spans="1:30" x14ac:dyDescent="0.25">
      <c r="A624" s="97" t="s">
        <v>2669</v>
      </c>
      <c r="B624" s="154">
        <v>5.4962724747843882E-2</v>
      </c>
      <c r="C624" s="154">
        <v>0.57335672172684304</v>
      </c>
      <c r="D624" s="154">
        <v>0.18866637431174779</v>
      </c>
      <c r="E624" s="154">
        <v>0.18301417921356528</v>
      </c>
      <c r="F624" s="154">
        <v>1</v>
      </c>
      <c r="G624" s="144">
        <v>20523</v>
      </c>
      <c r="H624" s="144"/>
      <c r="I624" s="154">
        <v>5.1999999999999998E-2</v>
      </c>
      <c r="J624" s="154">
        <v>5.8000000000000003E-2</v>
      </c>
      <c r="K624" s="154">
        <v>0.56699999999999995</v>
      </c>
      <c r="L624" s="154">
        <v>0.57999999999999996</v>
      </c>
      <c r="M624" s="154">
        <v>0.183</v>
      </c>
      <c r="N624" s="154">
        <v>0.19400000000000001</v>
      </c>
      <c r="O624" s="154">
        <v>0.17799999999999999</v>
      </c>
      <c r="P624" s="154">
        <v>0.188</v>
      </c>
      <c r="R624" s="155" t="s">
        <v>162</v>
      </c>
      <c r="S624" s="155" t="s">
        <v>162</v>
      </c>
      <c r="T624" s="155" t="s">
        <v>162</v>
      </c>
      <c r="U624" s="155" t="s">
        <v>162</v>
      </c>
      <c r="V624" s="155"/>
      <c r="W624" s="155" t="s">
        <v>162</v>
      </c>
      <c r="X624" s="155" t="s">
        <v>162</v>
      </c>
      <c r="Y624" s="155" t="s">
        <v>162</v>
      </c>
      <c r="Z624" s="155" t="s">
        <v>162</v>
      </c>
      <c r="AA624" s="155" t="s">
        <v>162</v>
      </c>
      <c r="AB624" s="155" t="s">
        <v>162</v>
      </c>
      <c r="AC624" s="155" t="s">
        <v>162</v>
      </c>
      <c r="AD624" s="155" t="s">
        <v>162</v>
      </c>
    </row>
    <row r="625" spans="1:30" x14ac:dyDescent="0.25">
      <c r="A625" s="97" t="s">
        <v>2670</v>
      </c>
      <c r="B625" s="154">
        <v>5.0517346317711501E-2</v>
      </c>
      <c r="C625" s="154">
        <v>0.49786975045648202</v>
      </c>
      <c r="D625" s="154">
        <v>0.20632988435788191</v>
      </c>
      <c r="E625" s="154">
        <v>0.24528301886792453</v>
      </c>
      <c r="F625" s="154">
        <v>1</v>
      </c>
      <c r="G625" s="144">
        <v>1643</v>
      </c>
      <c r="H625" s="144"/>
      <c r="I625" s="154">
        <v>4.1000000000000002E-2</v>
      </c>
      <c r="J625" s="154">
        <v>6.2E-2</v>
      </c>
      <c r="K625" s="154">
        <v>0.47399999999999998</v>
      </c>
      <c r="L625" s="154">
        <v>0.52200000000000002</v>
      </c>
      <c r="M625" s="154">
        <v>0.187</v>
      </c>
      <c r="N625" s="154">
        <v>0.22700000000000001</v>
      </c>
      <c r="O625" s="154">
        <v>0.22500000000000001</v>
      </c>
      <c r="P625" s="154">
        <v>0.26700000000000002</v>
      </c>
      <c r="R625" s="155">
        <v>3.6</v>
      </c>
      <c r="S625" s="155">
        <v>36.5</v>
      </c>
      <c r="T625" s="155">
        <v>14.9</v>
      </c>
      <c r="U625" s="155">
        <v>17.7</v>
      </c>
      <c r="V625" s="155"/>
      <c r="W625" s="155">
        <v>2.9</v>
      </c>
      <c r="X625" s="155">
        <v>4.4000000000000004</v>
      </c>
      <c r="Y625" s="155">
        <v>34</v>
      </c>
      <c r="Z625" s="155">
        <v>39</v>
      </c>
      <c r="AA625" s="155">
        <v>13.3</v>
      </c>
      <c r="AB625" s="155">
        <v>16.399999999999999</v>
      </c>
      <c r="AC625" s="155">
        <v>15.9</v>
      </c>
      <c r="AD625" s="155">
        <v>19.399999999999999</v>
      </c>
    </row>
    <row r="626" spans="1:30" x14ac:dyDescent="0.25">
      <c r="A626" s="97" t="s">
        <v>2671</v>
      </c>
      <c r="B626" s="154">
        <v>0.29525564256103176</v>
      </c>
      <c r="C626" s="154">
        <v>0.54444956241363429</v>
      </c>
      <c r="D626" s="154">
        <v>1.8885306310456013E-2</v>
      </c>
      <c r="E626" s="154">
        <v>0.14140948871487793</v>
      </c>
      <c r="F626" s="154">
        <v>1</v>
      </c>
      <c r="G626" s="144">
        <v>2171</v>
      </c>
      <c r="H626" s="144"/>
      <c r="I626" s="154">
        <v>0.27600000000000002</v>
      </c>
      <c r="J626" s="154">
        <v>0.315</v>
      </c>
      <c r="K626" s="154">
        <v>0.52300000000000002</v>
      </c>
      <c r="L626" s="154">
        <v>0.56499999999999995</v>
      </c>
      <c r="M626" s="154">
        <v>1.4E-2</v>
      </c>
      <c r="N626" s="154">
        <v>2.5999999999999999E-2</v>
      </c>
      <c r="O626" s="154">
        <v>0.127</v>
      </c>
      <c r="P626" s="154">
        <v>0.157</v>
      </c>
      <c r="R626" s="155">
        <v>53.4</v>
      </c>
      <c r="S626" s="155">
        <v>92.8</v>
      </c>
      <c r="T626" s="155">
        <v>3.2</v>
      </c>
      <c r="U626" s="155">
        <v>24</v>
      </c>
      <c r="V626" s="155"/>
      <c r="W626" s="155">
        <v>49.3</v>
      </c>
      <c r="X626" s="155">
        <v>57.5</v>
      </c>
      <c r="Y626" s="155">
        <v>87.5</v>
      </c>
      <c r="Z626" s="155">
        <v>98.1</v>
      </c>
      <c r="AA626" s="155">
        <v>2.2000000000000002</v>
      </c>
      <c r="AB626" s="155">
        <v>4.2</v>
      </c>
      <c r="AC626" s="155">
        <v>21.3</v>
      </c>
      <c r="AD626" s="155">
        <v>26.7</v>
      </c>
    </row>
    <row r="627" spans="1:30" x14ac:dyDescent="0.25">
      <c r="A627" s="97" t="s">
        <v>2672</v>
      </c>
      <c r="B627" s="154" t="s">
        <v>162</v>
      </c>
      <c r="C627" s="154">
        <v>0.46778464254192409</v>
      </c>
      <c r="D627" s="154">
        <v>0.32921447484554278</v>
      </c>
      <c r="E627" s="154">
        <v>0.2030008826125331</v>
      </c>
      <c r="F627" s="154">
        <v>1</v>
      </c>
      <c r="G627" s="144">
        <v>1133</v>
      </c>
      <c r="H627" s="144"/>
      <c r="I627" s="154" t="s">
        <v>162</v>
      </c>
      <c r="J627" s="154" t="s">
        <v>162</v>
      </c>
      <c r="K627" s="154">
        <v>0.439</v>
      </c>
      <c r="L627" s="154">
        <v>0.497</v>
      </c>
      <c r="M627" s="154">
        <v>0.30199999999999999</v>
      </c>
      <c r="N627" s="154">
        <v>0.35699999999999998</v>
      </c>
      <c r="O627" s="154">
        <v>0.18099999999999999</v>
      </c>
      <c r="P627" s="154">
        <v>0.22700000000000001</v>
      </c>
      <c r="R627" s="155" t="s">
        <v>162</v>
      </c>
      <c r="S627" s="155">
        <v>23.6</v>
      </c>
      <c r="T627" s="155">
        <v>16.5</v>
      </c>
      <c r="U627" s="155">
        <v>10.1</v>
      </c>
      <c r="V627" s="155"/>
      <c r="W627" s="155" t="s">
        <v>162</v>
      </c>
      <c r="X627" s="155" t="s">
        <v>162</v>
      </c>
      <c r="Y627" s="155">
        <v>21.6</v>
      </c>
      <c r="Z627" s="155">
        <v>25.6</v>
      </c>
      <c r="AA627" s="155">
        <v>14.8</v>
      </c>
      <c r="AB627" s="155">
        <v>18.2</v>
      </c>
      <c r="AC627" s="155">
        <v>8.8000000000000007</v>
      </c>
      <c r="AD627" s="155">
        <v>11.4</v>
      </c>
    </row>
    <row r="628" spans="1:30" x14ac:dyDescent="0.25">
      <c r="A628" s="97" t="s">
        <v>2673</v>
      </c>
      <c r="B628" s="154" t="s">
        <v>162</v>
      </c>
      <c r="C628" s="154">
        <v>0.70079155672823223</v>
      </c>
      <c r="D628" s="154">
        <v>6.5435356200527706E-2</v>
      </c>
      <c r="E628" s="154">
        <v>0.23377308707124012</v>
      </c>
      <c r="F628" s="154">
        <v>1</v>
      </c>
      <c r="G628" s="144">
        <v>1895</v>
      </c>
      <c r="H628" s="144"/>
      <c r="I628" s="154" t="s">
        <v>162</v>
      </c>
      <c r="J628" s="154" t="s">
        <v>162</v>
      </c>
      <c r="K628" s="154">
        <v>0.68</v>
      </c>
      <c r="L628" s="154">
        <v>0.72099999999999997</v>
      </c>
      <c r="M628" s="154">
        <v>5.5E-2</v>
      </c>
      <c r="N628" s="154">
        <v>7.6999999999999999E-2</v>
      </c>
      <c r="O628" s="154">
        <v>0.215</v>
      </c>
      <c r="P628" s="154">
        <v>0.253</v>
      </c>
      <c r="R628" s="155" t="s">
        <v>162</v>
      </c>
      <c r="S628" s="155">
        <v>128.4</v>
      </c>
      <c r="T628" s="155">
        <v>13.6</v>
      </c>
      <c r="U628" s="155">
        <v>42.9</v>
      </c>
      <c r="V628" s="155"/>
      <c r="W628" s="155" t="s">
        <v>162</v>
      </c>
      <c r="X628" s="155" t="s">
        <v>162</v>
      </c>
      <c r="Y628" s="155">
        <v>121.5</v>
      </c>
      <c r="Z628" s="155">
        <v>135.30000000000001</v>
      </c>
      <c r="AA628" s="155">
        <v>11.2</v>
      </c>
      <c r="AB628" s="155">
        <v>16</v>
      </c>
      <c r="AC628" s="155">
        <v>38.9</v>
      </c>
      <c r="AD628" s="155">
        <v>46.9</v>
      </c>
    </row>
    <row r="629" spans="1:30" x14ac:dyDescent="0.25">
      <c r="A629" s="97" t="s">
        <v>2674</v>
      </c>
      <c r="B629" s="154">
        <v>5.9570390481514017E-2</v>
      </c>
      <c r="C629" s="154">
        <v>0.53924778407729779</v>
      </c>
      <c r="D629" s="154">
        <v>0.17863131837419149</v>
      </c>
      <c r="E629" s="154">
        <v>0.22255050706699672</v>
      </c>
      <c r="F629" s="154">
        <v>1</v>
      </c>
      <c r="G629" s="144">
        <v>12523</v>
      </c>
      <c r="H629" s="144"/>
      <c r="I629" s="154">
        <v>5.6000000000000001E-2</v>
      </c>
      <c r="J629" s="154">
        <v>6.4000000000000001E-2</v>
      </c>
      <c r="K629" s="154">
        <v>0.53100000000000003</v>
      </c>
      <c r="L629" s="154">
        <v>0.54800000000000004</v>
      </c>
      <c r="M629" s="154">
        <v>0.17199999999999999</v>
      </c>
      <c r="N629" s="154">
        <v>0.185</v>
      </c>
      <c r="O629" s="154">
        <v>0.215</v>
      </c>
      <c r="P629" s="154">
        <v>0.23</v>
      </c>
      <c r="R629" s="155" t="s">
        <v>162</v>
      </c>
      <c r="S629" s="155" t="s">
        <v>162</v>
      </c>
      <c r="T629" s="155" t="s">
        <v>162</v>
      </c>
      <c r="U629" s="155" t="s">
        <v>162</v>
      </c>
      <c r="V629" s="155"/>
      <c r="W629" s="155" t="s">
        <v>162</v>
      </c>
      <c r="X629" s="155" t="s">
        <v>162</v>
      </c>
      <c r="Y629" s="155" t="s">
        <v>162</v>
      </c>
      <c r="Z629" s="155" t="s">
        <v>162</v>
      </c>
      <c r="AA629" s="155" t="s">
        <v>162</v>
      </c>
      <c r="AB629" s="155" t="s">
        <v>162</v>
      </c>
      <c r="AC629" s="155" t="s">
        <v>162</v>
      </c>
      <c r="AD629" s="155" t="s">
        <v>162</v>
      </c>
    </row>
    <row r="630" spans="1:30" x14ac:dyDescent="0.25">
      <c r="A630" s="97" t="s">
        <v>2675</v>
      </c>
      <c r="B630" s="154">
        <v>8.0908032596041915E-2</v>
      </c>
      <c r="C630" s="154">
        <v>0.50407450523864961</v>
      </c>
      <c r="D630" s="154">
        <v>0.23632130384167638</v>
      </c>
      <c r="E630" s="154">
        <v>0.17869615832363214</v>
      </c>
      <c r="F630" s="154">
        <v>1</v>
      </c>
      <c r="G630" s="144">
        <v>1718</v>
      </c>
      <c r="H630" s="144"/>
      <c r="I630" s="154">
        <v>6.9000000000000006E-2</v>
      </c>
      <c r="J630" s="154">
        <v>9.5000000000000001E-2</v>
      </c>
      <c r="K630" s="154">
        <v>0.48</v>
      </c>
      <c r="L630" s="154">
        <v>0.52800000000000002</v>
      </c>
      <c r="M630" s="154">
        <v>0.217</v>
      </c>
      <c r="N630" s="154">
        <v>0.25700000000000001</v>
      </c>
      <c r="O630" s="154">
        <v>0.161</v>
      </c>
      <c r="P630" s="154">
        <v>0.19800000000000001</v>
      </c>
      <c r="R630" s="155">
        <v>5.7</v>
      </c>
      <c r="S630" s="155">
        <v>36.700000000000003</v>
      </c>
      <c r="T630" s="155">
        <v>17.399999999999999</v>
      </c>
      <c r="U630" s="155">
        <v>13.1</v>
      </c>
      <c r="V630" s="155"/>
      <c r="W630" s="155">
        <v>4.8</v>
      </c>
      <c r="X630" s="155">
        <v>6.7</v>
      </c>
      <c r="Y630" s="155">
        <v>34.200000000000003</v>
      </c>
      <c r="Z630" s="155">
        <v>39.1</v>
      </c>
      <c r="AA630" s="155">
        <v>15.7</v>
      </c>
      <c r="AB630" s="155">
        <v>19</v>
      </c>
      <c r="AC630" s="155">
        <v>11.6</v>
      </c>
      <c r="AD630" s="155">
        <v>14.5</v>
      </c>
    </row>
    <row r="631" spans="1:30" x14ac:dyDescent="0.25">
      <c r="A631" s="97" t="s">
        <v>2676</v>
      </c>
      <c r="B631" s="154">
        <v>0.27594123048668501</v>
      </c>
      <c r="C631" s="154">
        <v>0.63682277318640956</v>
      </c>
      <c r="D631" s="154">
        <v>4.0404040404040407E-2</v>
      </c>
      <c r="E631" s="154">
        <v>4.6831955922865015E-2</v>
      </c>
      <c r="F631" s="154">
        <v>1</v>
      </c>
      <c r="G631" s="144">
        <v>2178</v>
      </c>
      <c r="H631" s="144"/>
      <c r="I631" s="154">
        <v>0.25800000000000001</v>
      </c>
      <c r="J631" s="154">
        <v>0.29499999999999998</v>
      </c>
      <c r="K631" s="154">
        <v>0.61599999999999999</v>
      </c>
      <c r="L631" s="154">
        <v>0.65700000000000003</v>
      </c>
      <c r="M631" s="154">
        <v>3.3000000000000002E-2</v>
      </c>
      <c r="N631" s="154">
        <v>0.05</v>
      </c>
      <c r="O631" s="154">
        <v>3.9E-2</v>
      </c>
      <c r="P631" s="154">
        <v>5.7000000000000002E-2</v>
      </c>
      <c r="R631" s="155">
        <v>49.7</v>
      </c>
      <c r="S631" s="155">
        <v>108</v>
      </c>
      <c r="T631" s="155">
        <v>6.5</v>
      </c>
      <c r="U631" s="155">
        <v>8</v>
      </c>
      <c r="V631" s="155"/>
      <c r="W631" s="155">
        <v>45.7</v>
      </c>
      <c r="X631" s="155">
        <v>53.6</v>
      </c>
      <c r="Y631" s="155">
        <v>102.3</v>
      </c>
      <c r="Z631" s="155">
        <v>113.7</v>
      </c>
      <c r="AA631" s="155">
        <v>5.0999999999999996</v>
      </c>
      <c r="AB631" s="155">
        <v>7.8</v>
      </c>
      <c r="AC631" s="155">
        <v>6.5</v>
      </c>
      <c r="AD631" s="155">
        <v>9.6</v>
      </c>
    </row>
    <row r="632" spans="1:30" x14ac:dyDescent="0.25">
      <c r="A632" s="97" t="s">
        <v>2677</v>
      </c>
      <c r="B632" s="154" t="s">
        <v>162</v>
      </c>
      <c r="C632" s="154">
        <v>0.49194547707558861</v>
      </c>
      <c r="D632" s="154">
        <v>0.36555142503097893</v>
      </c>
      <c r="E632" s="154">
        <v>0.14250309789343246</v>
      </c>
      <c r="F632" s="154">
        <v>1</v>
      </c>
      <c r="G632" s="144">
        <v>1614</v>
      </c>
      <c r="H632" s="144"/>
      <c r="I632" s="154" t="s">
        <v>162</v>
      </c>
      <c r="J632" s="154" t="s">
        <v>162</v>
      </c>
      <c r="K632" s="154">
        <v>0.46800000000000003</v>
      </c>
      <c r="L632" s="154">
        <v>0.51600000000000001</v>
      </c>
      <c r="M632" s="154">
        <v>0.34200000000000003</v>
      </c>
      <c r="N632" s="154">
        <v>0.38900000000000001</v>
      </c>
      <c r="O632" s="154">
        <v>0.126</v>
      </c>
      <c r="P632" s="154">
        <v>0.16</v>
      </c>
      <c r="R632" s="155" t="s">
        <v>162</v>
      </c>
      <c r="S632" s="155">
        <v>33.5</v>
      </c>
      <c r="T632" s="155">
        <v>25</v>
      </c>
      <c r="U632" s="155">
        <v>9.8000000000000007</v>
      </c>
      <c r="V632" s="155"/>
      <c r="W632" s="155" t="s">
        <v>162</v>
      </c>
      <c r="X632" s="155" t="s">
        <v>162</v>
      </c>
      <c r="Y632" s="155">
        <v>31.2</v>
      </c>
      <c r="Z632" s="155">
        <v>35.799999999999997</v>
      </c>
      <c r="AA632" s="155">
        <v>22.9</v>
      </c>
      <c r="AB632" s="155">
        <v>27</v>
      </c>
      <c r="AC632" s="155">
        <v>8.5</v>
      </c>
      <c r="AD632" s="155">
        <v>11.1</v>
      </c>
    </row>
    <row r="633" spans="1:30" x14ac:dyDescent="0.25">
      <c r="A633" s="97" t="s">
        <v>2678</v>
      </c>
      <c r="B633" s="154" t="s">
        <v>162</v>
      </c>
      <c r="C633" s="154">
        <v>0.79470802919708028</v>
      </c>
      <c r="D633" s="154">
        <v>6.6605839416058396E-2</v>
      </c>
      <c r="E633" s="154">
        <v>0.13868613138686131</v>
      </c>
      <c r="F633" s="154">
        <v>1</v>
      </c>
      <c r="G633" s="144">
        <v>2192</v>
      </c>
      <c r="H633" s="144"/>
      <c r="I633" s="154" t="s">
        <v>162</v>
      </c>
      <c r="J633" s="154" t="s">
        <v>162</v>
      </c>
      <c r="K633" s="154">
        <v>0.77700000000000002</v>
      </c>
      <c r="L633" s="154">
        <v>0.81100000000000005</v>
      </c>
      <c r="M633" s="154">
        <v>5.7000000000000002E-2</v>
      </c>
      <c r="N633" s="154">
        <v>7.8E-2</v>
      </c>
      <c r="O633" s="154">
        <v>0.125</v>
      </c>
      <c r="P633" s="154">
        <v>0.154</v>
      </c>
      <c r="R633" s="155" t="s">
        <v>162</v>
      </c>
      <c r="S633" s="155">
        <v>162.19999999999999</v>
      </c>
      <c r="T633" s="155">
        <v>16.7</v>
      </c>
      <c r="U633" s="155">
        <v>28.9</v>
      </c>
      <c r="V633" s="155"/>
      <c r="W633" s="155" t="s">
        <v>162</v>
      </c>
      <c r="X633" s="155" t="s">
        <v>162</v>
      </c>
      <c r="Y633" s="155">
        <v>154.6</v>
      </c>
      <c r="Z633" s="155">
        <v>169.8</v>
      </c>
      <c r="AA633" s="155">
        <v>14</v>
      </c>
      <c r="AB633" s="155">
        <v>19.399999999999999</v>
      </c>
      <c r="AC633" s="155">
        <v>25.7</v>
      </c>
      <c r="AD633" s="155">
        <v>32.200000000000003</v>
      </c>
    </row>
    <row r="634" spans="1:30" x14ac:dyDescent="0.25">
      <c r="A634" s="97" t="s">
        <v>2679</v>
      </c>
      <c r="B634" s="154">
        <v>5.6420656188889695E-2</v>
      </c>
      <c r="C634" s="154">
        <v>0.59274281161729558</v>
      </c>
      <c r="D634" s="154">
        <v>0.19852248859274282</v>
      </c>
      <c r="E634" s="154">
        <v>0.15231404360107192</v>
      </c>
      <c r="F634" s="154">
        <v>1</v>
      </c>
      <c r="G634" s="144">
        <v>13807</v>
      </c>
      <c r="H634" s="144"/>
      <c r="I634" s="154">
        <v>5.2999999999999999E-2</v>
      </c>
      <c r="J634" s="154">
        <v>0.06</v>
      </c>
      <c r="K634" s="154">
        <v>0.58499999999999996</v>
      </c>
      <c r="L634" s="154">
        <v>0.60099999999999998</v>
      </c>
      <c r="M634" s="154">
        <v>0.192</v>
      </c>
      <c r="N634" s="154">
        <v>0.20499999999999999</v>
      </c>
      <c r="O634" s="154">
        <v>0.14599999999999999</v>
      </c>
      <c r="P634" s="154">
        <v>0.158</v>
      </c>
      <c r="R634" s="155" t="s">
        <v>162</v>
      </c>
      <c r="S634" s="155" t="s">
        <v>162</v>
      </c>
      <c r="T634" s="155" t="s">
        <v>162</v>
      </c>
      <c r="U634" s="155" t="s">
        <v>162</v>
      </c>
      <c r="V634" s="155"/>
      <c r="W634" s="155" t="s">
        <v>162</v>
      </c>
      <c r="X634" s="155" t="s">
        <v>162</v>
      </c>
      <c r="Y634" s="155" t="s">
        <v>162</v>
      </c>
      <c r="Z634" s="155" t="s">
        <v>162</v>
      </c>
      <c r="AA634" s="155" t="s">
        <v>162</v>
      </c>
      <c r="AB634" s="155" t="s">
        <v>162</v>
      </c>
      <c r="AC634" s="155" t="s">
        <v>162</v>
      </c>
      <c r="AD634" s="155" t="s">
        <v>162</v>
      </c>
    </row>
    <row r="635" spans="1:30" x14ac:dyDescent="0.25">
      <c r="A635" s="97" t="s">
        <v>2680</v>
      </c>
      <c r="B635" s="154">
        <v>6.3368055555555552E-2</v>
      </c>
      <c r="C635" s="154">
        <v>0.52256944444444442</v>
      </c>
      <c r="D635" s="154">
        <v>0.24739583333333334</v>
      </c>
      <c r="E635" s="154">
        <v>0.16666666666666666</v>
      </c>
      <c r="F635" s="154">
        <v>1</v>
      </c>
      <c r="G635" s="144">
        <v>1152</v>
      </c>
      <c r="H635" s="144"/>
      <c r="I635" s="154">
        <v>5.0999999999999997E-2</v>
      </c>
      <c r="J635" s="154">
        <v>7.9000000000000001E-2</v>
      </c>
      <c r="K635" s="154">
        <v>0.49399999999999999</v>
      </c>
      <c r="L635" s="154">
        <v>0.55100000000000005</v>
      </c>
      <c r="M635" s="154">
        <v>0.223</v>
      </c>
      <c r="N635" s="154">
        <v>0.27300000000000002</v>
      </c>
      <c r="O635" s="154">
        <v>0.14599999999999999</v>
      </c>
      <c r="P635" s="154">
        <v>0.189</v>
      </c>
      <c r="R635" s="155">
        <v>4.4000000000000004</v>
      </c>
      <c r="S635" s="155">
        <v>36.9</v>
      </c>
      <c r="T635" s="155">
        <v>17.100000000000001</v>
      </c>
      <c r="U635" s="155">
        <v>11.7</v>
      </c>
      <c r="V635" s="155"/>
      <c r="W635" s="155">
        <v>3.4</v>
      </c>
      <c r="X635" s="155">
        <v>5.4</v>
      </c>
      <c r="Y635" s="155">
        <v>34</v>
      </c>
      <c r="Z635" s="155">
        <v>39.9</v>
      </c>
      <c r="AA635" s="155">
        <v>15.1</v>
      </c>
      <c r="AB635" s="155">
        <v>19.100000000000001</v>
      </c>
      <c r="AC635" s="155">
        <v>10</v>
      </c>
      <c r="AD635" s="155">
        <v>13.3</v>
      </c>
    </row>
    <row r="636" spans="1:30" x14ac:dyDescent="0.25">
      <c r="A636" s="97" t="s">
        <v>2681</v>
      </c>
      <c r="B636" s="154">
        <v>0.33427561837455833</v>
      </c>
      <c r="C636" s="154">
        <v>0.55406360424028267</v>
      </c>
      <c r="D636" s="154">
        <v>4.7349823321554768E-2</v>
      </c>
      <c r="E636" s="154">
        <v>6.4310954063604236E-2</v>
      </c>
      <c r="F636" s="154">
        <v>1</v>
      </c>
      <c r="G636" s="144">
        <v>1415</v>
      </c>
      <c r="H636" s="144"/>
      <c r="I636" s="154">
        <v>0.31</v>
      </c>
      <c r="J636" s="154">
        <v>0.35899999999999999</v>
      </c>
      <c r="K636" s="154">
        <v>0.52800000000000002</v>
      </c>
      <c r="L636" s="154">
        <v>0.57999999999999996</v>
      </c>
      <c r="M636" s="154">
        <v>3.6999999999999998E-2</v>
      </c>
      <c r="N636" s="154">
        <v>0.06</v>
      </c>
      <c r="O636" s="154">
        <v>5.2999999999999999E-2</v>
      </c>
      <c r="P636" s="154">
        <v>7.8E-2</v>
      </c>
      <c r="R636" s="155">
        <v>56</v>
      </c>
      <c r="S636" s="155">
        <v>89</v>
      </c>
      <c r="T636" s="155">
        <v>7</v>
      </c>
      <c r="U636" s="155">
        <v>10.5</v>
      </c>
      <c r="V636" s="155"/>
      <c r="W636" s="155">
        <v>50.9</v>
      </c>
      <c r="X636" s="155">
        <v>61</v>
      </c>
      <c r="Y636" s="155">
        <v>82.8</v>
      </c>
      <c r="Z636" s="155">
        <v>95.3</v>
      </c>
      <c r="AA636" s="155">
        <v>5.3</v>
      </c>
      <c r="AB636" s="155">
        <v>8.6999999999999993</v>
      </c>
      <c r="AC636" s="155">
        <v>8.3000000000000007</v>
      </c>
      <c r="AD636" s="155">
        <v>12.6</v>
      </c>
    </row>
    <row r="637" spans="1:30" x14ac:dyDescent="0.25">
      <c r="A637" s="97" t="s">
        <v>2682</v>
      </c>
      <c r="B637" s="154" t="s">
        <v>162</v>
      </c>
      <c r="C637" s="154">
        <v>0.52910602910602911</v>
      </c>
      <c r="D637" s="154">
        <v>0.367983367983368</v>
      </c>
      <c r="E637" s="154">
        <v>0.10291060291060292</v>
      </c>
      <c r="F637" s="154">
        <v>1</v>
      </c>
      <c r="G637" s="144">
        <v>962</v>
      </c>
      <c r="H637" s="144"/>
      <c r="I637" s="154" t="s">
        <v>162</v>
      </c>
      <c r="J637" s="154" t="s">
        <v>162</v>
      </c>
      <c r="K637" s="154">
        <v>0.498</v>
      </c>
      <c r="L637" s="154">
        <v>0.56000000000000005</v>
      </c>
      <c r="M637" s="154">
        <v>0.33800000000000002</v>
      </c>
      <c r="N637" s="154">
        <v>0.39900000000000002</v>
      </c>
      <c r="O637" s="154">
        <v>8.5000000000000006E-2</v>
      </c>
      <c r="P637" s="154">
        <v>0.124</v>
      </c>
      <c r="R637" s="155" t="s">
        <v>162</v>
      </c>
      <c r="S637" s="155">
        <v>31.2</v>
      </c>
      <c r="T637" s="155">
        <v>21.4</v>
      </c>
      <c r="U637" s="155">
        <v>6.1</v>
      </c>
      <c r="V637" s="155"/>
      <c r="W637" s="155" t="s">
        <v>162</v>
      </c>
      <c r="X637" s="155" t="s">
        <v>162</v>
      </c>
      <c r="Y637" s="155">
        <v>28.5</v>
      </c>
      <c r="Z637" s="155">
        <v>33.9</v>
      </c>
      <c r="AA637" s="155">
        <v>19.2</v>
      </c>
      <c r="AB637" s="155">
        <v>23.7</v>
      </c>
      <c r="AC637" s="155">
        <v>4.9000000000000004</v>
      </c>
      <c r="AD637" s="155">
        <v>7.3</v>
      </c>
    </row>
    <row r="638" spans="1:30" x14ac:dyDescent="0.25">
      <c r="A638" s="97" t="s">
        <v>2683</v>
      </c>
      <c r="B638" s="154" t="s">
        <v>162</v>
      </c>
      <c r="C638" s="154">
        <v>0.74003984063745021</v>
      </c>
      <c r="D638" s="154">
        <v>8.2669322709163343E-2</v>
      </c>
      <c r="E638" s="154">
        <v>0.17729083665338646</v>
      </c>
      <c r="F638" s="154">
        <v>1</v>
      </c>
      <c r="G638" s="144">
        <v>1004</v>
      </c>
      <c r="H638" s="144"/>
      <c r="I638" s="154" t="s">
        <v>162</v>
      </c>
      <c r="J638" s="154" t="s">
        <v>162</v>
      </c>
      <c r="K638" s="154">
        <v>0.71199999999999997</v>
      </c>
      <c r="L638" s="154">
        <v>0.76600000000000001</v>
      </c>
      <c r="M638" s="154">
        <v>6.7000000000000004E-2</v>
      </c>
      <c r="N638" s="154">
        <v>0.10100000000000001</v>
      </c>
      <c r="O638" s="154">
        <v>0.155</v>
      </c>
      <c r="P638" s="154">
        <v>0.20200000000000001</v>
      </c>
      <c r="R638" s="155" t="s">
        <v>162</v>
      </c>
      <c r="S638" s="155">
        <v>101.9</v>
      </c>
      <c r="T638" s="155">
        <v>12.4</v>
      </c>
      <c r="U638" s="155">
        <v>23.7</v>
      </c>
      <c r="V638" s="155"/>
      <c r="W638" s="155" t="s">
        <v>162</v>
      </c>
      <c r="X638" s="155" t="s">
        <v>162</v>
      </c>
      <c r="Y638" s="155">
        <v>94.6</v>
      </c>
      <c r="Z638" s="155">
        <v>109.2</v>
      </c>
      <c r="AA638" s="155">
        <v>9.6999999999999993</v>
      </c>
      <c r="AB638" s="155">
        <v>15</v>
      </c>
      <c r="AC638" s="155">
        <v>20.2</v>
      </c>
      <c r="AD638" s="155">
        <v>27.2</v>
      </c>
    </row>
    <row r="639" spans="1:30" x14ac:dyDescent="0.25">
      <c r="A639" s="97" t="s">
        <v>2684</v>
      </c>
      <c r="B639" s="154">
        <v>6.7664597785079716E-2</v>
      </c>
      <c r="C639" s="154">
        <v>0.5719849093343069</v>
      </c>
      <c r="D639" s="154">
        <v>0.20335889010587807</v>
      </c>
      <c r="E639" s="154">
        <v>0.15699160277473531</v>
      </c>
      <c r="F639" s="154">
        <v>1</v>
      </c>
      <c r="G639" s="144">
        <v>8217</v>
      </c>
      <c r="H639" s="144"/>
      <c r="I639" s="154">
        <v>6.2E-2</v>
      </c>
      <c r="J639" s="154">
        <v>7.2999999999999995E-2</v>
      </c>
      <c r="K639" s="154">
        <v>0.56100000000000005</v>
      </c>
      <c r="L639" s="154">
        <v>0.58299999999999996</v>
      </c>
      <c r="M639" s="154">
        <v>0.19500000000000001</v>
      </c>
      <c r="N639" s="154">
        <v>0.21199999999999999</v>
      </c>
      <c r="O639" s="154">
        <v>0.14899999999999999</v>
      </c>
      <c r="P639" s="154">
        <v>0.16500000000000001</v>
      </c>
      <c r="R639" s="155" t="s">
        <v>162</v>
      </c>
      <c r="S639" s="155" t="s">
        <v>162</v>
      </c>
      <c r="T639" s="155" t="s">
        <v>162</v>
      </c>
      <c r="U639" s="155" t="s">
        <v>162</v>
      </c>
      <c r="V639" s="155"/>
      <c r="W639" s="155" t="s">
        <v>162</v>
      </c>
      <c r="X639" s="155" t="s">
        <v>162</v>
      </c>
      <c r="Y639" s="155" t="s">
        <v>162</v>
      </c>
      <c r="Z639" s="155" t="s">
        <v>162</v>
      </c>
      <c r="AA639" s="155" t="s">
        <v>162</v>
      </c>
      <c r="AB639" s="155" t="s">
        <v>162</v>
      </c>
      <c r="AC639" s="155" t="s">
        <v>162</v>
      </c>
      <c r="AD639" s="155" t="s">
        <v>162</v>
      </c>
    </row>
    <row r="640" spans="1:30" x14ac:dyDescent="0.25">
      <c r="A640" s="97" t="s">
        <v>2685</v>
      </c>
      <c r="B640" s="154">
        <v>9.2511013215859028E-2</v>
      </c>
      <c r="C640" s="154">
        <v>0.56073001887979856</v>
      </c>
      <c r="D640" s="154">
        <v>0.2278162366268093</v>
      </c>
      <c r="E640" s="154">
        <v>0.11894273127753303</v>
      </c>
      <c r="F640" s="154">
        <v>1</v>
      </c>
      <c r="G640" s="144">
        <v>1589</v>
      </c>
      <c r="H640" s="144"/>
      <c r="I640" s="154">
        <v>7.9000000000000001E-2</v>
      </c>
      <c r="J640" s="154">
        <v>0.108</v>
      </c>
      <c r="K640" s="154">
        <v>0.53600000000000003</v>
      </c>
      <c r="L640" s="154">
        <v>0.58499999999999996</v>
      </c>
      <c r="M640" s="154">
        <v>0.20799999999999999</v>
      </c>
      <c r="N640" s="154">
        <v>0.249</v>
      </c>
      <c r="O640" s="154">
        <v>0.104</v>
      </c>
      <c r="P640" s="154">
        <v>0.13600000000000001</v>
      </c>
      <c r="R640" s="155">
        <v>6.4</v>
      </c>
      <c r="S640" s="155">
        <v>40.200000000000003</v>
      </c>
      <c r="T640" s="155">
        <v>16.100000000000001</v>
      </c>
      <c r="U640" s="155">
        <v>8.4</v>
      </c>
      <c r="V640" s="155"/>
      <c r="W640" s="155">
        <v>5.3</v>
      </c>
      <c r="X640" s="155">
        <v>7.4</v>
      </c>
      <c r="Y640" s="155">
        <v>37.5</v>
      </c>
      <c r="Z640" s="155">
        <v>42.8</v>
      </c>
      <c r="AA640" s="155">
        <v>14.5</v>
      </c>
      <c r="AB640" s="155">
        <v>17.8</v>
      </c>
      <c r="AC640" s="155">
        <v>7.2</v>
      </c>
      <c r="AD640" s="155">
        <v>9.6</v>
      </c>
    </row>
    <row r="641" spans="1:30" x14ac:dyDescent="0.25">
      <c r="A641" s="97" t="s">
        <v>2686</v>
      </c>
      <c r="B641" s="154">
        <v>0.28452088452088453</v>
      </c>
      <c r="C641" s="154">
        <v>0.60245700245700251</v>
      </c>
      <c r="D641" s="154">
        <v>4.1769041769041768E-2</v>
      </c>
      <c r="E641" s="154">
        <v>7.125307125307126E-2</v>
      </c>
      <c r="F641" s="154">
        <v>1</v>
      </c>
      <c r="G641" s="144">
        <v>2035</v>
      </c>
      <c r="H641" s="144"/>
      <c r="I641" s="154">
        <v>0.26500000000000001</v>
      </c>
      <c r="J641" s="154">
        <v>0.30499999999999999</v>
      </c>
      <c r="K641" s="154">
        <v>0.58099999999999996</v>
      </c>
      <c r="L641" s="154">
        <v>0.624</v>
      </c>
      <c r="M641" s="154">
        <v>3.4000000000000002E-2</v>
      </c>
      <c r="N641" s="154">
        <v>5.0999999999999997E-2</v>
      </c>
      <c r="O641" s="154">
        <v>6.0999999999999999E-2</v>
      </c>
      <c r="P641" s="154">
        <v>8.3000000000000004E-2</v>
      </c>
      <c r="R641" s="155">
        <v>49.3</v>
      </c>
      <c r="S641" s="155">
        <v>101.8</v>
      </c>
      <c r="T641" s="155">
        <v>6.5</v>
      </c>
      <c r="U641" s="155">
        <v>11.9</v>
      </c>
      <c r="V641" s="155"/>
      <c r="W641" s="155">
        <v>45.2</v>
      </c>
      <c r="X641" s="155">
        <v>53.3</v>
      </c>
      <c r="Y641" s="155">
        <v>96.1</v>
      </c>
      <c r="Z641" s="155">
        <v>107.5</v>
      </c>
      <c r="AA641" s="155">
        <v>5.0999999999999996</v>
      </c>
      <c r="AB641" s="155">
        <v>7.8</v>
      </c>
      <c r="AC641" s="155">
        <v>10</v>
      </c>
      <c r="AD641" s="155">
        <v>13.9</v>
      </c>
    </row>
    <row r="642" spans="1:30" x14ac:dyDescent="0.25">
      <c r="A642" s="97" t="s">
        <v>2687</v>
      </c>
      <c r="B642" s="154" t="s">
        <v>162</v>
      </c>
      <c r="C642" s="154">
        <v>0.50298606502986065</v>
      </c>
      <c r="D642" s="154">
        <v>0.37491705374917056</v>
      </c>
      <c r="E642" s="154">
        <v>0.12209688122096882</v>
      </c>
      <c r="F642" s="154">
        <v>1</v>
      </c>
      <c r="G642" s="144">
        <v>1507</v>
      </c>
      <c r="H642" s="144"/>
      <c r="I642" s="154" t="s">
        <v>162</v>
      </c>
      <c r="J642" s="154" t="s">
        <v>162</v>
      </c>
      <c r="K642" s="154">
        <v>0.47799999999999998</v>
      </c>
      <c r="L642" s="154">
        <v>0.52800000000000002</v>
      </c>
      <c r="M642" s="154">
        <v>0.35099999999999998</v>
      </c>
      <c r="N642" s="154">
        <v>0.4</v>
      </c>
      <c r="O642" s="154">
        <v>0.107</v>
      </c>
      <c r="P642" s="154">
        <v>0.14000000000000001</v>
      </c>
      <c r="R642" s="155" t="s">
        <v>162</v>
      </c>
      <c r="S642" s="155">
        <v>33.9</v>
      </c>
      <c r="T642" s="155">
        <v>25.4</v>
      </c>
      <c r="U642" s="155">
        <v>8.1999999999999993</v>
      </c>
      <c r="V642" s="155"/>
      <c r="W642" s="155" t="s">
        <v>162</v>
      </c>
      <c r="X642" s="155" t="s">
        <v>162</v>
      </c>
      <c r="Y642" s="155">
        <v>31.5</v>
      </c>
      <c r="Z642" s="155">
        <v>36.4</v>
      </c>
      <c r="AA642" s="155">
        <v>23.3</v>
      </c>
      <c r="AB642" s="155">
        <v>27.5</v>
      </c>
      <c r="AC642" s="155">
        <v>7.1</v>
      </c>
      <c r="AD642" s="155">
        <v>9.4</v>
      </c>
    </row>
    <row r="643" spans="1:30" x14ac:dyDescent="0.25">
      <c r="A643" s="97" t="s">
        <v>2688</v>
      </c>
      <c r="B643" s="154" t="s">
        <v>162</v>
      </c>
      <c r="C643" s="154">
        <v>0.7241009125067096</v>
      </c>
      <c r="D643" s="154">
        <v>0.10037573805689748</v>
      </c>
      <c r="E643" s="154">
        <v>0.17552334943639292</v>
      </c>
      <c r="F643" s="154">
        <v>1</v>
      </c>
      <c r="G643" s="144">
        <v>1863</v>
      </c>
      <c r="H643" s="144"/>
      <c r="I643" s="154" t="s">
        <v>162</v>
      </c>
      <c r="J643" s="154" t="s">
        <v>162</v>
      </c>
      <c r="K643" s="154">
        <v>0.70299999999999996</v>
      </c>
      <c r="L643" s="154">
        <v>0.74399999999999999</v>
      </c>
      <c r="M643" s="154">
        <v>8.7999999999999995E-2</v>
      </c>
      <c r="N643" s="154">
        <v>0.115</v>
      </c>
      <c r="O643" s="154">
        <v>0.159</v>
      </c>
      <c r="P643" s="154">
        <v>0.193</v>
      </c>
      <c r="R643" s="155" t="s">
        <v>162</v>
      </c>
      <c r="S643" s="155">
        <v>133.6</v>
      </c>
      <c r="T643" s="155">
        <v>21</v>
      </c>
      <c r="U643" s="155">
        <v>32.9</v>
      </c>
      <c r="V643" s="155"/>
      <c r="W643" s="155" t="s">
        <v>162</v>
      </c>
      <c r="X643" s="155" t="s">
        <v>162</v>
      </c>
      <c r="Y643" s="155">
        <v>126.5</v>
      </c>
      <c r="Z643" s="155">
        <v>140.69999999999999</v>
      </c>
      <c r="AA643" s="155">
        <v>18</v>
      </c>
      <c r="AB643" s="155">
        <v>24</v>
      </c>
      <c r="AC643" s="155">
        <v>29.3</v>
      </c>
      <c r="AD643" s="155">
        <v>36.4</v>
      </c>
    </row>
    <row r="644" spans="1:30" x14ac:dyDescent="0.25">
      <c r="A644" s="97" t="s">
        <v>2689</v>
      </c>
      <c r="B644" s="154">
        <v>5.6580659980093408E-2</v>
      </c>
      <c r="C644" s="154">
        <v>0.58341627746726898</v>
      </c>
      <c r="D644" s="154">
        <v>0.21560370568869153</v>
      </c>
      <c r="E644" s="154">
        <v>0.14439935686394609</v>
      </c>
      <c r="F644" s="154">
        <v>1</v>
      </c>
      <c r="G644" s="144">
        <v>13061</v>
      </c>
      <c r="H644" s="144"/>
      <c r="I644" s="154">
        <v>5.2999999999999999E-2</v>
      </c>
      <c r="J644" s="154">
        <v>6.0999999999999999E-2</v>
      </c>
      <c r="K644" s="154">
        <v>0.57499999999999996</v>
      </c>
      <c r="L644" s="154">
        <v>0.59199999999999997</v>
      </c>
      <c r="M644" s="154">
        <v>0.20899999999999999</v>
      </c>
      <c r="N644" s="154">
        <v>0.223</v>
      </c>
      <c r="O644" s="154">
        <v>0.13800000000000001</v>
      </c>
      <c r="P644" s="154">
        <v>0.151</v>
      </c>
      <c r="R644" s="155" t="s">
        <v>162</v>
      </c>
      <c r="S644" s="155" t="s">
        <v>162</v>
      </c>
      <c r="T644" s="155" t="s">
        <v>162</v>
      </c>
      <c r="U644" s="155" t="s">
        <v>162</v>
      </c>
      <c r="V644" s="155"/>
      <c r="W644" s="155" t="s">
        <v>162</v>
      </c>
      <c r="X644" s="155" t="s">
        <v>162</v>
      </c>
      <c r="Y644" s="155" t="s">
        <v>162</v>
      </c>
      <c r="Z644" s="155" t="s">
        <v>162</v>
      </c>
      <c r="AA644" s="155" t="s">
        <v>162</v>
      </c>
      <c r="AB644" s="155" t="s">
        <v>162</v>
      </c>
      <c r="AC644" s="155" t="s">
        <v>162</v>
      </c>
      <c r="AD644" s="155" t="s">
        <v>162</v>
      </c>
    </row>
    <row r="645" spans="1:30" x14ac:dyDescent="0.25">
      <c r="A645" s="97" t="s">
        <v>2690</v>
      </c>
      <c r="B645" s="154">
        <v>9.1334894613583142E-2</v>
      </c>
      <c r="C645" s="154">
        <v>0.49414519906323184</v>
      </c>
      <c r="D645" s="154">
        <v>0.23653395784543327</v>
      </c>
      <c r="E645" s="154">
        <v>0.17798594847775176</v>
      </c>
      <c r="F645" s="154">
        <v>1</v>
      </c>
      <c r="G645" s="144">
        <v>427</v>
      </c>
      <c r="H645" s="144"/>
      <c r="I645" s="154">
        <v>6.8000000000000005E-2</v>
      </c>
      <c r="J645" s="154">
        <v>0.122</v>
      </c>
      <c r="K645" s="154">
        <v>0.44700000000000001</v>
      </c>
      <c r="L645" s="154">
        <v>0.54100000000000004</v>
      </c>
      <c r="M645" s="154">
        <v>0.19900000000000001</v>
      </c>
      <c r="N645" s="154">
        <v>0.27900000000000003</v>
      </c>
      <c r="O645" s="154">
        <v>0.14499999999999999</v>
      </c>
      <c r="P645" s="154">
        <v>0.217</v>
      </c>
      <c r="R645" s="155">
        <v>6.1</v>
      </c>
      <c r="S645" s="155">
        <v>32.299999999999997</v>
      </c>
      <c r="T645" s="155">
        <v>15.9</v>
      </c>
      <c r="U645" s="155">
        <v>11.3</v>
      </c>
      <c r="V645" s="155"/>
      <c r="W645" s="155">
        <v>4.2</v>
      </c>
      <c r="X645" s="155">
        <v>8</v>
      </c>
      <c r="Y645" s="155">
        <v>28</v>
      </c>
      <c r="Z645" s="155">
        <v>36.700000000000003</v>
      </c>
      <c r="AA645" s="155">
        <v>12.8</v>
      </c>
      <c r="AB645" s="155">
        <v>19</v>
      </c>
      <c r="AC645" s="155">
        <v>8.8000000000000007</v>
      </c>
      <c r="AD645" s="155">
        <v>13.9</v>
      </c>
    </row>
    <row r="646" spans="1:30" x14ac:dyDescent="0.25">
      <c r="A646" s="97" t="s">
        <v>2691</v>
      </c>
      <c r="B646" s="154">
        <v>0.25479930191972078</v>
      </c>
      <c r="C646" s="154">
        <v>0.5462478184991274</v>
      </c>
      <c r="D646" s="154">
        <v>4.3630017452006981E-2</v>
      </c>
      <c r="E646" s="154">
        <v>0.15532286212914484</v>
      </c>
      <c r="F646" s="154">
        <v>1</v>
      </c>
      <c r="G646" s="144">
        <v>573</v>
      </c>
      <c r="H646" s="144"/>
      <c r="I646" s="154">
        <v>0.221</v>
      </c>
      <c r="J646" s="154">
        <v>0.29199999999999998</v>
      </c>
      <c r="K646" s="154">
        <v>0.505</v>
      </c>
      <c r="L646" s="154">
        <v>0.58699999999999997</v>
      </c>
      <c r="M646" s="154">
        <v>0.03</v>
      </c>
      <c r="N646" s="154">
        <v>6.4000000000000001E-2</v>
      </c>
      <c r="O646" s="154">
        <v>0.128</v>
      </c>
      <c r="P646" s="154">
        <v>0.187</v>
      </c>
      <c r="R646" s="155">
        <v>41.1</v>
      </c>
      <c r="S646" s="155">
        <v>85.4</v>
      </c>
      <c r="T646" s="155">
        <v>6.7</v>
      </c>
      <c r="U646" s="155">
        <v>23.3</v>
      </c>
      <c r="V646" s="155"/>
      <c r="W646" s="155">
        <v>34.4</v>
      </c>
      <c r="X646" s="155">
        <v>47.7</v>
      </c>
      <c r="Y646" s="155">
        <v>75.900000000000006</v>
      </c>
      <c r="Z646" s="155">
        <v>94.8</v>
      </c>
      <c r="AA646" s="155">
        <v>4.0999999999999996</v>
      </c>
      <c r="AB646" s="155">
        <v>9.4</v>
      </c>
      <c r="AC646" s="155">
        <v>18.399999999999999</v>
      </c>
      <c r="AD646" s="155">
        <v>28.1</v>
      </c>
    </row>
    <row r="647" spans="1:30" x14ac:dyDescent="0.25">
      <c r="A647" s="97" t="s">
        <v>2692</v>
      </c>
      <c r="B647" s="154" t="s">
        <v>162</v>
      </c>
      <c r="C647" s="154">
        <v>0.31944444444444442</v>
      </c>
      <c r="D647" s="154">
        <v>0.33055555555555555</v>
      </c>
      <c r="E647" s="154">
        <v>0.35</v>
      </c>
      <c r="F647" s="154">
        <v>0.99999999999999989</v>
      </c>
      <c r="G647" s="144">
        <v>360</v>
      </c>
      <c r="H647" s="144"/>
      <c r="I647" s="154" t="s">
        <v>162</v>
      </c>
      <c r="J647" s="154" t="s">
        <v>162</v>
      </c>
      <c r="K647" s="154">
        <v>0.27300000000000002</v>
      </c>
      <c r="L647" s="154">
        <v>0.36899999999999999</v>
      </c>
      <c r="M647" s="154">
        <v>0.28399999999999997</v>
      </c>
      <c r="N647" s="154">
        <v>0.38100000000000001</v>
      </c>
      <c r="O647" s="154">
        <v>0.30299999999999999</v>
      </c>
      <c r="P647" s="154">
        <v>0.40100000000000002</v>
      </c>
      <c r="R647" s="155" t="s">
        <v>162</v>
      </c>
      <c r="S647" s="155">
        <v>17.8</v>
      </c>
      <c r="T647" s="155">
        <v>18.7</v>
      </c>
      <c r="U647" s="155">
        <v>19.5</v>
      </c>
      <c r="V647" s="155"/>
      <c r="W647" s="155" t="s">
        <v>162</v>
      </c>
      <c r="X647" s="155" t="s">
        <v>162</v>
      </c>
      <c r="Y647" s="155">
        <v>14.6</v>
      </c>
      <c r="Z647" s="155">
        <v>21.1</v>
      </c>
      <c r="AA647" s="155">
        <v>15.3</v>
      </c>
      <c r="AB647" s="155">
        <v>22</v>
      </c>
      <c r="AC647" s="155">
        <v>16.100000000000001</v>
      </c>
      <c r="AD647" s="155">
        <v>22.9</v>
      </c>
    </row>
    <row r="648" spans="1:30" x14ac:dyDescent="0.25">
      <c r="A648" s="97" t="s">
        <v>2693</v>
      </c>
      <c r="B648" s="154" t="s">
        <v>162</v>
      </c>
      <c r="C648" s="154">
        <v>0.6704331450094162</v>
      </c>
      <c r="D648" s="154">
        <v>7.1563088512241052E-2</v>
      </c>
      <c r="E648" s="154">
        <v>0.25800376647834272</v>
      </c>
      <c r="F648" s="154">
        <v>1</v>
      </c>
      <c r="G648" s="144">
        <v>531</v>
      </c>
      <c r="H648" s="144"/>
      <c r="I648" s="154" t="s">
        <v>162</v>
      </c>
      <c r="J648" s="154" t="s">
        <v>162</v>
      </c>
      <c r="K648" s="154">
        <v>0.629</v>
      </c>
      <c r="L648" s="154">
        <v>0.70899999999999996</v>
      </c>
      <c r="M648" s="154">
        <v>5.2999999999999999E-2</v>
      </c>
      <c r="N648" s="154">
        <v>9.7000000000000003E-2</v>
      </c>
      <c r="O648" s="154">
        <v>0.223</v>
      </c>
      <c r="P648" s="154">
        <v>0.29699999999999999</v>
      </c>
      <c r="R648" s="155" t="s">
        <v>162</v>
      </c>
      <c r="S648" s="155">
        <v>121.7</v>
      </c>
      <c r="T648" s="155">
        <v>15</v>
      </c>
      <c r="U648" s="155">
        <v>45.2</v>
      </c>
      <c r="V648" s="155"/>
      <c r="W648" s="155" t="s">
        <v>162</v>
      </c>
      <c r="X648" s="155" t="s">
        <v>162</v>
      </c>
      <c r="Y648" s="155">
        <v>109</v>
      </c>
      <c r="Z648" s="155">
        <v>134.30000000000001</v>
      </c>
      <c r="AA648" s="155">
        <v>10.3</v>
      </c>
      <c r="AB648" s="155">
        <v>19.8</v>
      </c>
      <c r="AC648" s="155">
        <v>37.6</v>
      </c>
      <c r="AD648" s="155">
        <v>52.8</v>
      </c>
    </row>
    <row r="649" spans="1:30" x14ac:dyDescent="0.25">
      <c r="A649" s="97" t="s">
        <v>2694</v>
      </c>
      <c r="B649" s="154">
        <v>5.2527534594747245E-2</v>
      </c>
      <c r="C649" s="154">
        <v>0.51228466534877148</v>
      </c>
      <c r="D649" s="154">
        <v>0.18751765038124824</v>
      </c>
      <c r="E649" s="154">
        <v>0.24767014967523299</v>
      </c>
      <c r="F649" s="154">
        <v>1</v>
      </c>
      <c r="G649" s="144">
        <v>3541</v>
      </c>
      <c r="H649" s="144"/>
      <c r="I649" s="154">
        <v>4.5999999999999999E-2</v>
      </c>
      <c r="J649" s="154">
        <v>0.06</v>
      </c>
      <c r="K649" s="154">
        <v>0.496</v>
      </c>
      <c r="L649" s="154">
        <v>0.52900000000000003</v>
      </c>
      <c r="M649" s="154">
        <v>0.17499999999999999</v>
      </c>
      <c r="N649" s="154">
        <v>0.20100000000000001</v>
      </c>
      <c r="O649" s="154">
        <v>0.23400000000000001</v>
      </c>
      <c r="P649" s="154">
        <v>0.26200000000000001</v>
      </c>
      <c r="R649" s="155" t="s">
        <v>162</v>
      </c>
      <c r="S649" s="155" t="s">
        <v>162</v>
      </c>
      <c r="T649" s="155" t="s">
        <v>162</v>
      </c>
      <c r="U649" s="155" t="s">
        <v>162</v>
      </c>
      <c r="V649" s="155"/>
      <c r="W649" s="155" t="s">
        <v>162</v>
      </c>
      <c r="X649" s="155" t="s">
        <v>162</v>
      </c>
      <c r="Y649" s="155" t="s">
        <v>162</v>
      </c>
      <c r="Z649" s="155" t="s">
        <v>162</v>
      </c>
      <c r="AA649" s="155" t="s">
        <v>162</v>
      </c>
      <c r="AB649" s="155" t="s">
        <v>162</v>
      </c>
      <c r="AC649" s="155" t="s">
        <v>162</v>
      </c>
      <c r="AD649" s="155" t="s">
        <v>162</v>
      </c>
    </row>
    <row r="650" spans="1:30" x14ac:dyDescent="0.25">
      <c r="A650" s="97" t="s">
        <v>2695</v>
      </c>
      <c r="B650" s="154">
        <v>8.202247191011236E-2</v>
      </c>
      <c r="C650" s="154">
        <v>0.62247191011235958</v>
      </c>
      <c r="D650" s="154">
        <v>0.1842696629213483</v>
      </c>
      <c r="E650" s="154">
        <v>0.11123595505617978</v>
      </c>
      <c r="F650" s="154">
        <v>1</v>
      </c>
      <c r="G650" s="144">
        <v>890</v>
      </c>
      <c r="H650" s="144"/>
      <c r="I650" s="154">
        <v>6.6000000000000003E-2</v>
      </c>
      <c r="J650" s="154">
        <v>0.10199999999999999</v>
      </c>
      <c r="K650" s="154">
        <v>0.59</v>
      </c>
      <c r="L650" s="154">
        <v>0.65400000000000003</v>
      </c>
      <c r="M650" s="154">
        <v>0.16</v>
      </c>
      <c r="N650" s="154">
        <v>0.21099999999999999</v>
      </c>
      <c r="O650" s="154">
        <v>9.1999999999999998E-2</v>
      </c>
      <c r="P650" s="154">
        <v>0.13400000000000001</v>
      </c>
      <c r="R650" s="155">
        <v>6.4</v>
      </c>
      <c r="S650" s="155">
        <v>51.6</v>
      </c>
      <c r="T650" s="155">
        <v>15.3</v>
      </c>
      <c r="U650" s="155">
        <v>8.9</v>
      </c>
      <c r="V650" s="155"/>
      <c r="W650" s="155">
        <v>5</v>
      </c>
      <c r="X650" s="155">
        <v>7.9</v>
      </c>
      <c r="Y650" s="155">
        <v>47.3</v>
      </c>
      <c r="Z650" s="155">
        <v>55.9</v>
      </c>
      <c r="AA650" s="155">
        <v>13</v>
      </c>
      <c r="AB650" s="155">
        <v>17.7</v>
      </c>
      <c r="AC650" s="155">
        <v>7.2</v>
      </c>
      <c r="AD650" s="155">
        <v>10.7</v>
      </c>
    </row>
    <row r="651" spans="1:30" x14ac:dyDescent="0.25">
      <c r="A651" s="97" t="s">
        <v>2696</v>
      </c>
      <c r="B651" s="154">
        <v>0.31047992164544563</v>
      </c>
      <c r="C651" s="154">
        <v>0.57884427032321251</v>
      </c>
      <c r="D651" s="154">
        <v>4.2115572967678747E-2</v>
      </c>
      <c r="E651" s="154">
        <v>6.8560235063663072E-2</v>
      </c>
      <c r="F651" s="154">
        <v>0.99999999999999989</v>
      </c>
      <c r="G651" s="144">
        <v>1021</v>
      </c>
      <c r="H651" s="144"/>
      <c r="I651" s="154">
        <v>0.28299999999999997</v>
      </c>
      <c r="J651" s="154">
        <v>0.34</v>
      </c>
      <c r="K651" s="154">
        <v>0.54800000000000004</v>
      </c>
      <c r="L651" s="154">
        <v>0.60899999999999999</v>
      </c>
      <c r="M651" s="154">
        <v>3.1E-2</v>
      </c>
      <c r="N651" s="154">
        <v>5.6000000000000001E-2</v>
      </c>
      <c r="O651" s="154">
        <v>5.5E-2</v>
      </c>
      <c r="P651" s="154">
        <v>8.5999999999999993E-2</v>
      </c>
      <c r="R651" s="155">
        <v>55</v>
      </c>
      <c r="S651" s="155">
        <v>97.4</v>
      </c>
      <c r="T651" s="155">
        <v>6.8</v>
      </c>
      <c r="U651" s="155">
        <v>11.8</v>
      </c>
      <c r="V651" s="155"/>
      <c r="W651" s="155">
        <v>48.9</v>
      </c>
      <c r="X651" s="155">
        <v>61</v>
      </c>
      <c r="Y651" s="155">
        <v>89.5</v>
      </c>
      <c r="Z651" s="155">
        <v>105.2</v>
      </c>
      <c r="AA651" s="155">
        <v>4.8</v>
      </c>
      <c r="AB651" s="155">
        <v>8.8000000000000007</v>
      </c>
      <c r="AC651" s="155">
        <v>9</v>
      </c>
      <c r="AD651" s="155">
        <v>14.5</v>
      </c>
    </row>
    <row r="652" spans="1:30" x14ac:dyDescent="0.25">
      <c r="A652" s="97" t="s">
        <v>2697</v>
      </c>
      <c r="B652" s="154" t="s">
        <v>162</v>
      </c>
      <c r="C652" s="154">
        <v>0.55778301886792447</v>
      </c>
      <c r="D652" s="154">
        <v>0.32311320754716982</v>
      </c>
      <c r="E652" s="154">
        <v>0.11910377358490566</v>
      </c>
      <c r="F652" s="154">
        <v>1</v>
      </c>
      <c r="G652" s="144">
        <v>848</v>
      </c>
      <c r="H652" s="144"/>
      <c r="I652" s="154" t="s">
        <v>162</v>
      </c>
      <c r="J652" s="154" t="s">
        <v>162</v>
      </c>
      <c r="K652" s="154">
        <v>0.52400000000000002</v>
      </c>
      <c r="L652" s="154">
        <v>0.59099999999999997</v>
      </c>
      <c r="M652" s="154">
        <v>0.29199999999999998</v>
      </c>
      <c r="N652" s="154">
        <v>0.35499999999999998</v>
      </c>
      <c r="O652" s="154">
        <v>9.9000000000000005E-2</v>
      </c>
      <c r="P652" s="154">
        <v>0.14299999999999999</v>
      </c>
      <c r="R652" s="155" t="s">
        <v>162</v>
      </c>
      <c r="S652" s="155">
        <v>44.2</v>
      </c>
      <c r="T652" s="155">
        <v>25.6</v>
      </c>
      <c r="U652" s="155">
        <v>9.3000000000000007</v>
      </c>
      <c r="V652" s="155"/>
      <c r="W652" s="155" t="s">
        <v>162</v>
      </c>
      <c r="X652" s="155" t="s">
        <v>162</v>
      </c>
      <c r="Y652" s="155">
        <v>40.200000000000003</v>
      </c>
      <c r="Z652" s="155">
        <v>48.2</v>
      </c>
      <c r="AA652" s="155">
        <v>22.6</v>
      </c>
      <c r="AB652" s="155">
        <v>28.7</v>
      </c>
      <c r="AC652" s="155">
        <v>7.5</v>
      </c>
      <c r="AD652" s="155">
        <v>11.1</v>
      </c>
    </row>
    <row r="653" spans="1:30" x14ac:dyDescent="0.25">
      <c r="A653" s="97" t="s">
        <v>2698</v>
      </c>
      <c r="B653" s="154" t="s">
        <v>162</v>
      </c>
      <c r="C653" s="154">
        <v>0.75915649278579356</v>
      </c>
      <c r="D653" s="154">
        <v>7.4361820199778023E-2</v>
      </c>
      <c r="E653" s="154">
        <v>0.16648168701442842</v>
      </c>
      <c r="F653" s="154">
        <v>1</v>
      </c>
      <c r="G653" s="144">
        <v>901</v>
      </c>
      <c r="H653" s="144"/>
      <c r="I653" s="154" t="s">
        <v>162</v>
      </c>
      <c r="J653" s="154" t="s">
        <v>162</v>
      </c>
      <c r="K653" s="154">
        <v>0.73</v>
      </c>
      <c r="L653" s="154">
        <v>0.78600000000000003</v>
      </c>
      <c r="M653" s="154">
        <v>5.8999999999999997E-2</v>
      </c>
      <c r="N653" s="154">
        <v>9.2999999999999999E-2</v>
      </c>
      <c r="O653" s="154">
        <v>0.14399999999999999</v>
      </c>
      <c r="P653" s="154">
        <v>0.192</v>
      </c>
      <c r="R653" s="155" t="s">
        <v>162</v>
      </c>
      <c r="S653" s="155">
        <v>137.80000000000001</v>
      </c>
      <c r="T653" s="155">
        <v>16.8</v>
      </c>
      <c r="U653" s="155">
        <v>30.4</v>
      </c>
      <c r="V653" s="155"/>
      <c r="W653" s="155" t="s">
        <v>162</v>
      </c>
      <c r="X653" s="155" t="s">
        <v>162</v>
      </c>
      <c r="Y653" s="155">
        <v>127.5</v>
      </c>
      <c r="Z653" s="155">
        <v>148.19999999999999</v>
      </c>
      <c r="AA653" s="155">
        <v>12.8</v>
      </c>
      <c r="AB653" s="155">
        <v>20.8</v>
      </c>
      <c r="AC653" s="155">
        <v>25.5</v>
      </c>
      <c r="AD653" s="155">
        <v>35.200000000000003</v>
      </c>
    </row>
    <row r="654" spans="1:30" x14ac:dyDescent="0.25">
      <c r="A654" s="97" t="s">
        <v>2699</v>
      </c>
      <c r="B654" s="154">
        <v>5.9832820061592608E-2</v>
      </c>
      <c r="C654" s="154">
        <v>0.63616366036075667</v>
      </c>
      <c r="D654" s="154">
        <v>0.17568558439653909</v>
      </c>
      <c r="E654" s="154">
        <v>0.12831793518111159</v>
      </c>
      <c r="F654" s="154">
        <v>0.99999999999999989</v>
      </c>
      <c r="G654" s="144">
        <v>6819</v>
      </c>
      <c r="H654" s="144"/>
      <c r="I654" s="154">
        <v>5.3999999999999999E-2</v>
      </c>
      <c r="J654" s="154">
        <v>6.6000000000000003E-2</v>
      </c>
      <c r="K654" s="154">
        <v>0.625</v>
      </c>
      <c r="L654" s="154">
        <v>0.64800000000000002</v>
      </c>
      <c r="M654" s="154">
        <v>0.16700000000000001</v>
      </c>
      <c r="N654" s="154">
        <v>0.185</v>
      </c>
      <c r="O654" s="154">
        <v>0.121</v>
      </c>
      <c r="P654" s="154">
        <v>0.13600000000000001</v>
      </c>
      <c r="R654" s="155" t="s">
        <v>162</v>
      </c>
      <c r="S654" s="155" t="s">
        <v>162</v>
      </c>
      <c r="T654" s="155" t="s">
        <v>162</v>
      </c>
      <c r="U654" s="155" t="s">
        <v>162</v>
      </c>
      <c r="V654" s="155"/>
      <c r="W654" s="155" t="s">
        <v>162</v>
      </c>
      <c r="X654" s="155" t="s">
        <v>162</v>
      </c>
      <c r="Y654" s="155" t="s">
        <v>162</v>
      </c>
      <c r="Z654" s="155" t="s">
        <v>162</v>
      </c>
      <c r="AA654" s="155" t="s">
        <v>162</v>
      </c>
      <c r="AB654" s="155" t="s">
        <v>162</v>
      </c>
      <c r="AC654" s="155" t="s">
        <v>162</v>
      </c>
      <c r="AD654" s="155" t="s">
        <v>162</v>
      </c>
    </row>
    <row r="655" spans="1:30" x14ac:dyDescent="0.25">
      <c r="A655" s="97" t="s">
        <v>2700</v>
      </c>
      <c r="B655" s="154">
        <v>5.0675675675675678E-2</v>
      </c>
      <c r="C655" s="154">
        <v>0.5427927927927928</v>
      </c>
      <c r="D655" s="154">
        <v>0.25225225225225223</v>
      </c>
      <c r="E655" s="154">
        <v>0.15427927927927929</v>
      </c>
      <c r="F655" s="154">
        <v>1</v>
      </c>
      <c r="G655" s="144">
        <v>888</v>
      </c>
      <c r="H655" s="144"/>
      <c r="I655" s="154">
        <v>3.7999999999999999E-2</v>
      </c>
      <c r="J655" s="154">
        <v>6.7000000000000004E-2</v>
      </c>
      <c r="K655" s="154">
        <v>0.51</v>
      </c>
      <c r="L655" s="154">
        <v>0.57499999999999996</v>
      </c>
      <c r="M655" s="154">
        <v>0.22500000000000001</v>
      </c>
      <c r="N655" s="154">
        <v>0.28199999999999997</v>
      </c>
      <c r="O655" s="154">
        <v>0.13200000000000001</v>
      </c>
      <c r="P655" s="154">
        <v>0.18</v>
      </c>
      <c r="R655" s="155">
        <v>3.1</v>
      </c>
      <c r="S655" s="155">
        <v>32.200000000000003</v>
      </c>
      <c r="T655" s="155">
        <v>14.9</v>
      </c>
      <c r="U655" s="155">
        <v>8.9</v>
      </c>
      <c r="V655" s="155"/>
      <c r="W655" s="155">
        <v>2.2000000000000002</v>
      </c>
      <c r="X655" s="155">
        <v>4.0999999999999996</v>
      </c>
      <c r="Y655" s="155">
        <v>29.4</v>
      </c>
      <c r="Z655" s="155">
        <v>35.1</v>
      </c>
      <c r="AA655" s="155">
        <v>12.9</v>
      </c>
      <c r="AB655" s="155">
        <v>16.8</v>
      </c>
      <c r="AC655" s="155">
        <v>7.4</v>
      </c>
      <c r="AD655" s="155">
        <v>10.4</v>
      </c>
    </row>
    <row r="656" spans="1:30" x14ac:dyDescent="0.25">
      <c r="A656" s="97" t="s">
        <v>2701</v>
      </c>
      <c r="B656" s="154">
        <v>0.28201219512195119</v>
      </c>
      <c r="C656" s="154">
        <v>0.56173780487804881</v>
      </c>
      <c r="D656" s="154">
        <v>5.4878048780487805E-2</v>
      </c>
      <c r="E656" s="154">
        <v>0.1013719512195122</v>
      </c>
      <c r="F656" s="154">
        <v>1</v>
      </c>
      <c r="G656" s="144">
        <v>1312</v>
      </c>
      <c r="H656" s="144"/>
      <c r="I656" s="154">
        <v>0.25800000000000001</v>
      </c>
      <c r="J656" s="154">
        <v>0.307</v>
      </c>
      <c r="K656" s="154">
        <v>0.53500000000000003</v>
      </c>
      <c r="L656" s="154">
        <v>0.58799999999999997</v>
      </c>
      <c r="M656" s="154">
        <v>4.3999999999999997E-2</v>
      </c>
      <c r="N656" s="154">
        <v>6.9000000000000006E-2</v>
      </c>
      <c r="O656" s="154">
        <v>8.5999999999999993E-2</v>
      </c>
      <c r="P656" s="154">
        <v>0.11899999999999999</v>
      </c>
      <c r="R656" s="155">
        <v>46</v>
      </c>
      <c r="S656" s="155">
        <v>81.7</v>
      </c>
      <c r="T656" s="155">
        <v>7.8</v>
      </c>
      <c r="U656" s="155">
        <v>14.2</v>
      </c>
      <c r="V656" s="155"/>
      <c r="W656" s="155">
        <v>41.3</v>
      </c>
      <c r="X656" s="155">
        <v>50.6</v>
      </c>
      <c r="Y656" s="155">
        <v>75.8</v>
      </c>
      <c r="Z656" s="155">
        <v>87.6</v>
      </c>
      <c r="AA656" s="155">
        <v>6</v>
      </c>
      <c r="AB656" s="155">
        <v>9.6</v>
      </c>
      <c r="AC656" s="155">
        <v>11.8</v>
      </c>
      <c r="AD656" s="155">
        <v>16.7</v>
      </c>
    </row>
    <row r="657" spans="1:30" x14ac:dyDescent="0.25">
      <c r="A657" s="97" t="s">
        <v>2702</v>
      </c>
      <c r="B657" s="154" t="s">
        <v>162</v>
      </c>
      <c r="C657" s="154">
        <v>0.40903686087990487</v>
      </c>
      <c r="D657" s="154">
        <v>0.41260404280618312</v>
      </c>
      <c r="E657" s="154">
        <v>0.178359096313912</v>
      </c>
      <c r="F657" s="154">
        <v>1</v>
      </c>
      <c r="G657" s="144">
        <v>841</v>
      </c>
      <c r="H657" s="144"/>
      <c r="I657" s="154" t="s">
        <v>162</v>
      </c>
      <c r="J657" s="154" t="s">
        <v>162</v>
      </c>
      <c r="K657" s="154">
        <v>0.376</v>
      </c>
      <c r="L657" s="154">
        <v>0.443</v>
      </c>
      <c r="M657" s="154">
        <v>0.38</v>
      </c>
      <c r="N657" s="154">
        <v>0.44600000000000001</v>
      </c>
      <c r="O657" s="154">
        <v>0.154</v>
      </c>
      <c r="P657" s="154">
        <v>0.20599999999999999</v>
      </c>
      <c r="R657" s="155" t="s">
        <v>162</v>
      </c>
      <c r="S657" s="155">
        <v>23.7</v>
      </c>
      <c r="T657" s="155">
        <v>23.6</v>
      </c>
      <c r="U657" s="155">
        <v>10.3</v>
      </c>
      <c r="V657" s="155"/>
      <c r="W657" s="155" t="s">
        <v>162</v>
      </c>
      <c r="X657" s="155" t="s">
        <v>162</v>
      </c>
      <c r="Y657" s="155">
        <v>21.2</v>
      </c>
      <c r="Z657" s="155">
        <v>26.2</v>
      </c>
      <c r="AA657" s="155">
        <v>21.1</v>
      </c>
      <c r="AB657" s="155">
        <v>26</v>
      </c>
      <c r="AC657" s="155">
        <v>8.6</v>
      </c>
      <c r="AD657" s="155">
        <v>11.9</v>
      </c>
    </row>
    <row r="658" spans="1:30" x14ac:dyDescent="0.25">
      <c r="A658" s="97" t="s">
        <v>2703</v>
      </c>
      <c r="B658" s="154" t="s">
        <v>162</v>
      </c>
      <c r="C658" s="154">
        <v>0.68243858052775253</v>
      </c>
      <c r="D658" s="154">
        <v>0.10282074613284804</v>
      </c>
      <c r="E658" s="154">
        <v>0.21474067333939945</v>
      </c>
      <c r="F658" s="154">
        <v>1</v>
      </c>
      <c r="G658" s="144">
        <v>1099</v>
      </c>
      <c r="H658" s="144"/>
      <c r="I658" s="154" t="s">
        <v>162</v>
      </c>
      <c r="J658" s="154" t="s">
        <v>162</v>
      </c>
      <c r="K658" s="154">
        <v>0.65400000000000003</v>
      </c>
      <c r="L658" s="154">
        <v>0.70899999999999996</v>
      </c>
      <c r="M658" s="154">
        <v>8.5999999999999993E-2</v>
      </c>
      <c r="N658" s="154">
        <v>0.122</v>
      </c>
      <c r="O658" s="154">
        <v>0.191</v>
      </c>
      <c r="P658" s="154">
        <v>0.24</v>
      </c>
      <c r="R658" s="155" t="s">
        <v>162</v>
      </c>
      <c r="S658" s="155">
        <v>115.8</v>
      </c>
      <c r="T658" s="155">
        <v>19.100000000000001</v>
      </c>
      <c r="U658" s="155">
        <v>36.1</v>
      </c>
      <c r="V658" s="155"/>
      <c r="W658" s="155" t="s">
        <v>162</v>
      </c>
      <c r="X658" s="155" t="s">
        <v>162</v>
      </c>
      <c r="Y658" s="155">
        <v>107.5</v>
      </c>
      <c r="Z658" s="155">
        <v>124.1</v>
      </c>
      <c r="AA658" s="155">
        <v>15.6</v>
      </c>
      <c r="AB658" s="155">
        <v>22.7</v>
      </c>
      <c r="AC658" s="155">
        <v>31.5</v>
      </c>
      <c r="AD658" s="155">
        <v>40.700000000000003</v>
      </c>
    </row>
    <row r="659" spans="1:30" x14ac:dyDescent="0.25">
      <c r="A659" s="97" t="s">
        <v>2704</v>
      </c>
      <c r="B659" s="154">
        <v>5.3406762295081969E-2</v>
      </c>
      <c r="C659" s="154">
        <v>0.51293545081967218</v>
      </c>
      <c r="D659" s="154">
        <v>0.24628586065573771</v>
      </c>
      <c r="E659" s="154">
        <v>0.18737192622950818</v>
      </c>
      <c r="F659" s="154">
        <v>1</v>
      </c>
      <c r="G659" s="144">
        <v>7808</v>
      </c>
      <c r="H659" s="144"/>
      <c r="I659" s="154">
        <v>4.9000000000000002E-2</v>
      </c>
      <c r="J659" s="154">
        <v>5.8999999999999997E-2</v>
      </c>
      <c r="K659" s="154">
        <v>0.502</v>
      </c>
      <c r="L659" s="154">
        <v>0.52400000000000002</v>
      </c>
      <c r="M659" s="154">
        <v>0.23699999999999999</v>
      </c>
      <c r="N659" s="154">
        <v>0.25600000000000001</v>
      </c>
      <c r="O659" s="154">
        <v>0.17899999999999999</v>
      </c>
      <c r="P659" s="154">
        <v>0.19600000000000001</v>
      </c>
      <c r="R659" s="155" t="s">
        <v>162</v>
      </c>
      <c r="S659" s="155" t="s">
        <v>162</v>
      </c>
      <c r="T659" s="155" t="s">
        <v>162</v>
      </c>
      <c r="U659" s="155" t="s">
        <v>162</v>
      </c>
      <c r="V659" s="155"/>
      <c r="W659" s="155" t="s">
        <v>162</v>
      </c>
      <c r="X659" s="155" t="s">
        <v>162</v>
      </c>
      <c r="Y659" s="155" t="s">
        <v>162</v>
      </c>
      <c r="Z659" s="155" t="s">
        <v>162</v>
      </c>
      <c r="AA659" s="155" t="s">
        <v>162</v>
      </c>
      <c r="AB659" s="155" t="s">
        <v>162</v>
      </c>
      <c r="AC659" s="155" t="s">
        <v>162</v>
      </c>
      <c r="AD659" s="155" t="s">
        <v>162</v>
      </c>
    </row>
    <row r="660" spans="1:30" x14ac:dyDescent="0.25">
      <c r="A660" s="97" t="s">
        <v>2705</v>
      </c>
      <c r="B660" s="154">
        <v>3.2953105196451206E-2</v>
      </c>
      <c r="C660" s="154">
        <v>0.48415716096324463</v>
      </c>
      <c r="D660" s="154">
        <v>0.27629911280101394</v>
      </c>
      <c r="E660" s="154">
        <v>0.20659062103929024</v>
      </c>
      <c r="F660" s="154">
        <v>1</v>
      </c>
      <c r="G660" s="144">
        <v>789</v>
      </c>
      <c r="H660" s="144"/>
      <c r="I660" s="154">
        <v>2.3E-2</v>
      </c>
      <c r="J660" s="154">
        <v>4.8000000000000001E-2</v>
      </c>
      <c r="K660" s="154">
        <v>0.44900000000000001</v>
      </c>
      <c r="L660" s="154">
        <v>0.51900000000000002</v>
      </c>
      <c r="M660" s="154">
        <v>0.246</v>
      </c>
      <c r="N660" s="154">
        <v>0.309</v>
      </c>
      <c r="O660" s="154">
        <v>0.18</v>
      </c>
      <c r="P660" s="154">
        <v>0.23599999999999999</v>
      </c>
      <c r="R660" s="155">
        <v>2.2999999999999998</v>
      </c>
      <c r="S660" s="155">
        <v>31.5</v>
      </c>
      <c r="T660" s="155">
        <v>18.100000000000001</v>
      </c>
      <c r="U660" s="155">
        <v>13.2</v>
      </c>
      <c r="V660" s="155"/>
      <c r="W660" s="155">
        <v>1.4</v>
      </c>
      <c r="X660" s="155">
        <v>3.2</v>
      </c>
      <c r="Y660" s="155">
        <v>28.4</v>
      </c>
      <c r="Z660" s="155">
        <v>34.700000000000003</v>
      </c>
      <c r="AA660" s="155">
        <v>15.7</v>
      </c>
      <c r="AB660" s="155">
        <v>20.5</v>
      </c>
      <c r="AC660" s="155">
        <v>11.2</v>
      </c>
      <c r="AD660" s="155">
        <v>15.3</v>
      </c>
    </row>
    <row r="661" spans="1:30" x14ac:dyDescent="0.25">
      <c r="A661" s="97" t="s">
        <v>2706</v>
      </c>
      <c r="B661" s="154">
        <v>0.24765478424015008</v>
      </c>
      <c r="C661" s="154">
        <v>0.55065666041275796</v>
      </c>
      <c r="D661" s="154">
        <v>5.6285178236397747E-2</v>
      </c>
      <c r="E661" s="154">
        <v>0.14540337711069418</v>
      </c>
      <c r="F661" s="154">
        <v>1</v>
      </c>
      <c r="G661" s="144">
        <v>1066</v>
      </c>
      <c r="H661" s="144"/>
      <c r="I661" s="154">
        <v>0.223</v>
      </c>
      <c r="J661" s="154">
        <v>0.27400000000000002</v>
      </c>
      <c r="K661" s="154">
        <v>0.52100000000000002</v>
      </c>
      <c r="L661" s="154">
        <v>0.57999999999999996</v>
      </c>
      <c r="M661" s="154">
        <v>4.3999999999999997E-2</v>
      </c>
      <c r="N661" s="154">
        <v>7.1999999999999995E-2</v>
      </c>
      <c r="O661" s="154">
        <v>0.126</v>
      </c>
      <c r="P661" s="154">
        <v>0.16800000000000001</v>
      </c>
      <c r="R661" s="155">
        <v>40.700000000000003</v>
      </c>
      <c r="S661" s="155">
        <v>78.7</v>
      </c>
      <c r="T661" s="155">
        <v>8.4</v>
      </c>
      <c r="U661" s="155">
        <v>19.899999999999999</v>
      </c>
      <c r="V661" s="155"/>
      <c r="W661" s="155">
        <v>35.799999999999997</v>
      </c>
      <c r="X661" s="155">
        <v>45.7</v>
      </c>
      <c r="Y661" s="155">
        <v>72.3</v>
      </c>
      <c r="Z661" s="155">
        <v>85.1</v>
      </c>
      <c r="AA661" s="155">
        <v>6.3</v>
      </c>
      <c r="AB661" s="155">
        <v>10.6</v>
      </c>
      <c r="AC661" s="155">
        <v>16.7</v>
      </c>
      <c r="AD661" s="155">
        <v>23</v>
      </c>
    </row>
    <row r="662" spans="1:30" x14ac:dyDescent="0.25">
      <c r="A662" s="97" t="s">
        <v>2707</v>
      </c>
      <c r="B662" s="154" t="s">
        <v>162</v>
      </c>
      <c r="C662" s="154">
        <v>0.42050799623706492</v>
      </c>
      <c r="D662" s="154">
        <v>0.34336782690498591</v>
      </c>
      <c r="E662" s="154">
        <v>0.2361241768579492</v>
      </c>
      <c r="F662" s="154">
        <v>1</v>
      </c>
      <c r="G662" s="144">
        <v>1063</v>
      </c>
      <c r="H662" s="144"/>
      <c r="I662" s="154" t="s">
        <v>162</v>
      </c>
      <c r="J662" s="154" t="s">
        <v>162</v>
      </c>
      <c r="K662" s="154">
        <v>0.39100000000000001</v>
      </c>
      <c r="L662" s="154">
        <v>0.45</v>
      </c>
      <c r="M662" s="154">
        <v>0.315</v>
      </c>
      <c r="N662" s="154">
        <v>0.372</v>
      </c>
      <c r="O662" s="154">
        <v>0.21199999999999999</v>
      </c>
      <c r="P662" s="154">
        <v>0.26300000000000001</v>
      </c>
      <c r="R662" s="155" t="s">
        <v>162</v>
      </c>
      <c r="S662" s="155">
        <v>38.700000000000003</v>
      </c>
      <c r="T662" s="155">
        <v>31.5</v>
      </c>
      <c r="U662" s="155">
        <v>21.6</v>
      </c>
      <c r="V662" s="155"/>
      <c r="W662" s="155" t="s">
        <v>162</v>
      </c>
      <c r="X662" s="155" t="s">
        <v>162</v>
      </c>
      <c r="Y662" s="155">
        <v>35.1</v>
      </c>
      <c r="Z662" s="155">
        <v>42.3</v>
      </c>
      <c r="AA662" s="155">
        <v>28.3</v>
      </c>
      <c r="AB662" s="155">
        <v>34.700000000000003</v>
      </c>
      <c r="AC662" s="155">
        <v>18.899999999999999</v>
      </c>
      <c r="AD662" s="155">
        <v>24.2</v>
      </c>
    </row>
    <row r="663" spans="1:30" x14ac:dyDescent="0.25">
      <c r="A663" s="97" t="s">
        <v>2708</v>
      </c>
      <c r="B663" s="154" t="s">
        <v>162</v>
      </c>
      <c r="C663" s="154">
        <v>0.65396188565697089</v>
      </c>
      <c r="D663" s="154">
        <v>8.6258776328986958E-2</v>
      </c>
      <c r="E663" s="154">
        <v>0.25977933801404213</v>
      </c>
      <c r="F663" s="154">
        <v>1</v>
      </c>
      <c r="G663" s="144">
        <v>997</v>
      </c>
      <c r="H663" s="144"/>
      <c r="I663" s="154" t="s">
        <v>162</v>
      </c>
      <c r="J663" s="154" t="s">
        <v>162</v>
      </c>
      <c r="K663" s="154">
        <v>0.624</v>
      </c>
      <c r="L663" s="154">
        <v>0.68300000000000005</v>
      </c>
      <c r="M663" s="154">
        <v>7.0000000000000007E-2</v>
      </c>
      <c r="N663" s="154">
        <v>0.105</v>
      </c>
      <c r="O663" s="154">
        <v>0.23400000000000001</v>
      </c>
      <c r="P663" s="154">
        <v>0.28799999999999998</v>
      </c>
      <c r="R663" s="155" t="s">
        <v>162</v>
      </c>
      <c r="S663" s="155">
        <v>126</v>
      </c>
      <c r="T663" s="155">
        <v>19.5</v>
      </c>
      <c r="U663" s="155">
        <v>50.4</v>
      </c>
      <c r="V663" s="155"/>
      <c r="W663" s="155" t="s">
        <v>162</v>
      </c>
      <c r="X663" s="155" t="s">
        <v>162</v>
      </c>
      <c r="Y663" s="155">
        <v>116.3</v>
      </c>
      <c r="Z663" s="155">
        <v>135.69999999999999</v>
      </c>
      <c r="AA663" s="155">
        <v>15.3</v>
      </c>
      <c r="AB663" s="155">
        <v>23.6</v>
      </c>
      <c r="AC663" s="155">
        <v>44.3</v>
      </c>
      <c r="AD663" s="155">
        <v>56.6</v>
      </c>
    </row>
    <row r="664" spans="1:30" x14ac:dyDescent="0.25">
      <c r="A664" s="97" t="s">
        <v>2709</v>
      </c>
      <c r="B664" s="154">
        <v>3.9961416563318176E-2</v>
      </c>
      <c r="C664" s="154">
        <v>0.4968995452666391</v>
      </c>
      <c r="D664" s="154">
        <v>0.22529971062422488</v>
      </c>
      <c r="E664" s="154">
        <v>0.23783932754581782</v>
      </c>
      <c r="F664" s="154">
        <v>0.99999999999999989</v>
      </c>
      <c r="G664" s="144">
        <v>7257</v>
      </c>
      <c r="H664" s="144"/>
      <c r="I664" s="154">
        <v>3.5999999999999997E-2</v>
      </c>
      <c r="J664" s="154">
        <v>4.4999999999999998E-2</v>
      </c>
      <c r="K664" s="154">
        <v>0.48499999999999999</v>
      </c>
      <c r="L664" s="154">
        <v>0.50800000000000001</v>
      </c>
      <c r="M664" s="154">
        <v>0.216</v>
      </c>
      <c r="N664" s="154">
        <v>0.23499999999999999</v>
      </c>
      <c r="O664" s="154">
        <v>0.22800000000000001</v>
      </c>
      <c r="P664" s="154">
        <v>0.248</v>
      </c>
      <c r="R664" s="155" t="s">
        <v>162</v>
      </c>
      <c r="S664" s="155" t="s">
        <v>162</v>
      </c>
      <c r="T664" s="155" t="s">
        <v>162</v>
      </c>
      <c r="U664" s="155" t="s">
        <v>162</v>
      </c>
      <c r="V664" s="155"/>
      <c r="W664" s="155" t="s">
        <v>162</v>
      </c>
      <c r="X664" s="155" t="s">
        <v>162</v>
      </c>
      <c r="Y664" s="155" t="s">
        <v>162</v>
      </c>
      <c r="Z664" s="155" t="s">
        <v>162</v>
      </c>
      <c r="AA664" s="155" t="s">
        <v>162</v>
      </c>
      <c r="AB664" s="155" t="s">
        <v>162</v>
      </c>
      <c r="AC664" s="155" t="s">
        <v>162</v>
      </c>
      <c r="AD664" s="155" t="s">
        <v>162</v>
      </c>
    </row>
    <row r="665" spans="1:30" x14ac:dyDescent="0.25">
      <c r="A665" s="97" t="s">
        <v>2710</v>
      </c>
      <c r="B665" s="154">
        <v>8.0239520958083829E-2</v>
      </c>
      <c r="C665" s="154">
        <v>0.55449101796407185</v>
      </c>
      <c r="D665" s="154">
        <v>0.27664670658682633</v>
      </c>
      <c r="E665" s="154">
        <v>8.862275449101796E-2</v>
      </c>
      <c r="F665" s="154">
        <v>1</v>
      </c>
      <c r="G665" s="144">
        <v>835</v>
      </c>
      <c r="H665" s="144"/>
      <c r="I665" s="154">
        <v>6.4000000000000001E-2</v>
      </c>
      <c r="J665" s="154">
        <v>0.10100000000000001</v>
      </c>
      <c r="K665" s="154">
        <v>0.52100000000000002</v>
      </c>
      <c r="L665" s="154">
        <v>0.58799999999999997</v>
      </c>
      <c r="M665" s="154">
        <v>0.247</v>
      </c>
      <c r="N665" s="154">
        <v>0.308</v>
      </c>
      <c r="O665" s="154">
        <v>7.0999999999999994E-2</v>
      </c>
      <c r="P665" s="154">
        <v>0.11</v>
      </c>
      <c r="R665" s="155">
        <v>6</v>
      </c>
      <c r="S665" s="155">
        <v>40.9</v>
      </c>
      <c r="T665" s="155">
        <v>20.2</v>
      </c>
      <c r="U665" s="155">
        <v>6.5</v>
      </c>
      <c r="V665" s="155"/>
      <c r="W665" s="155">
        <v>4.5999999999999996</v>
      </c>
      <c r="X665" s="155">
        <v>7.4</v>
      </c>
      <c r="Y665" s="155">
        <v>37.200000000000003</v>
      </c>
      <c r="Z665" s="155">
        <v>44.7</v>
      </c>
      <c r="AA665" s="155">
        <v>17.600000000000001</v>
      </c>
      <c r="AB665" s="155">
        <v>22.9</v>
      </c>
      <c r="AC665" s="155">
        <v>5</v>
      </c>
      <c r="AD665" s="155">
        <v>7.9</v>
      </c>
    </row>
    <row r="666" spans="1:30" x14ac:dyDescent="0.25">
      <c r="A666" s="97" t="s">
        <v>2711</v>
      </c>
      <c r="B666" s="154">
        <v>0.30196078431372547</v>
      </c>
      <c r="C666" s="154">
        <v>0.59901960784313724</v>
      </c>
      <c r="D666" s="154">
        <v>6.8627450980392163E-2</v>
      </c>
      <c r="E666" s="154">
        <v>3.0392156862745098E-2</v>
      </c>
      <c r="F666" s="154">
        <v>0.99999999999999989</v>
      </c>
      <c r="G666" s="144">
        <v>1020</v>
      </c>
      <c r="H666" s="144"/>
      <c r="I666" s="154">
        <v>0.27500000000000002</v>
      </c>
      <c r="J666" s="154">
        <v>0.33100000000000002</v>
      </c>
      <c r="K666" s="154">
        <v>0.56899999999999995</v>
      </c>
      <c r="L666" s="154">
        <v>0.629</v>
      </c>
      <c r="M666" s="154">
        <v>5.5E-2</v>
      </c>
      <c r="N666" s="154">
        <v>8.5999999999999993E-2</v>
      </c>
      <c r="O666" s="154">
        <v>2.1000000000000001E-2</v>
      </c>
      <c r="P666" s="154">
        <v>4.2999999999999997E-2</v>
      </c>
      <c r="R666" s="155">
        <v>54.5</v>
      </c>
      <c r="S666" s="155">
        <v>101</v>
      </c>
      <c r="T666" s="155">
        <v>10.6</v>
      </c>
      <c r="U666" s="155">
        <v>4.7</v>
      </c>
      <c r="V666" s="155"/>
      <c r="W666" s="155">
        <v>48.5</v>
      </c>
      <c r="X666" s="155">
        <v>60.6</v>
      </c>
      <c r="Y666" s="155">
        <v>93</v>
      </c>
      <c r="Z666" s="155">
        <v>109</v>
      </c>
      <c r="AA666" s="155">
        <v>8.1</v>
      </c>
      <c r="AB666" s="155">
        <v>13</v>
      </c>
      <c r="AC666" s="155">
        <v>3.1</v>
      </c>
      <c r="AD666" s="155">
        <v>6.4</v>
      </c>
    </row>
    <row r="667" spans="1:30" x14ac:dyDescent="0.25">
      <c r="A667" s="97" t="s">
        <v>2712</v>
      </c>
      <c r="B667" s="154" t="s">
        <v>162</v>
      </c>
      <c r="C667" s="154">
        <v>0.46859504132231405</v>
      </c>
      <c r="D667" s="154">
        <v>0.4115702479338843</v>
      </c>
      <c r="E667" s="154">
        <v>0.11983471074380166</v>
      </c>
      <c r="F667" s="154">
        <v>1</v>
      </c>
      <c r="G667" s="144">
        <v>1210</v>
      </c>
      <c r="H667" s="144"/>
      <c r="I667" s="154" t="s">
        <v>162</v>
      </c>
      <c r="J667" s="154" t="s">
        <v>162</v>
      </c>
      <c r="K667" s="154">
        <v>0.441</v>
      </c>
      <c r="L667" s="154">
        <v>0.497</v>
      </c>
      <c r="M667" s="154">
        <v>0.38400000000000001</v>
      </c>
      <c r="N667" s="154">
        <v>0.44</v>
      </c>
      <c r="O667" s="154">
        <v>0.10299999999999999</v>
      </c>
      <c r="P667" s="154">
        <v>0.13900000000000001</v>
      </c>
      <c r="R667" s="155" t="s">
        <v>162</v>
      </c>
      <c r="S667" s="155">
        <v>50.4</v>
      </c>
      <c r="T667" s="155">
        <v>44</v>
      </c>
      <c r="U667" s="155">
        <v>12.8</v>
      </c>
      <c r="V667" s="155"/>
      <c r="W667" s="155" t="s">
        <v>162</v>
      </c>
      <c r="X667" s="155" t="s">
        <v>162</v>
      </c>
      <c r="Y667" s="155">
        <v>46.3</v>
      </c>
      <c r="Z667" s="155">
        <v>54.5</v>
      </c>
      <c r="AA667" s="155">
        <v>40.1</v>
      </c>
      <c r="AB667" s="155">
        <v>47.8</v>
      </c>
      <c r="AC667" s="155">
        <v>10.7</v>
      </c>
      <c r="AD667" s="155">
        <v>14.9</v>
      </c>
    </row>
    <row r="668" spans="1:30" x14ac:dyDescent="0.25">
      <c r="A668" s="97" t="s">
        <v>2713</v>
      </c>
      <c r="B668" s="154" t="s">
        <v>162</v>
      </c>
      <c r="C668" s="154">
        <v>0.74468085106382975</v>
      </c>
      <c r="D668" s="154">
        <v>0.16020025031289112</v>
      </c>
      <c r="E668" s="154">
        <v>9.5118898623279102E-2</v>
      </c>
      <c r="F668" s="154">
        <v>1</v>
      </c>
      <c r="G668" s="144">
        <v>799</v>
      </c>
      <c r="H668" s="144"/>
      <c r="I668" s="154" t="s">
        <v>162</v>
      </c>
      <c r="J668" s="154" t="s">
        <v>162</v>
      </c>
      <c r="K668" s="154">
        <v>0.71299999999999997</v>
      </c>
      <c r="L668" s="154">
        <v>0.77400000000000002</v>
      </c>
      <c r="M668" s="154">
        <v>0.13600000000000001</v>
      </c>
      <c r="N668" s="154">
        <v>0.187</v>
      </c>
      <c r="O668" s="154">
        <v>7.6999999999999999E-2</v>
      </c>
      <c r="P668" s="154">
        <v>0.11700000000000001</v>
      </c>
      <c r="R668" s="155" t="s">
        <v>162</v>
      </c>
      <c r="S668" s="155">
        <v>118.3</v>
      </c>
      <c r="T668" s="155">
        <v>26.2</v>
      </c>
      <c r="U668" s="155">
        <v>15.9</v>
      </c>
      <c r="V668" s="155"/>
      <c r="W668" s="155" t="s">
        <v>162</v>
      </c>
      <c r="X668" s="155" t="s">
        <v>162</v>
      </c>
      <c r="Y668" s="155">
        <v>108.8</v>
      </c>
      <c r="Z668" s="155">
        <v>127.8</v>
      </c>
      <c r="AA668" s="155">
        <v>21.7</v>
      </c>
      <c r="AB668" s="155">
        <v>30.7</v>
      </c>
      <c r="AC668" s="155">
        <v>12.4</v>
      </c>
      <c r="AD668" s="155">
        <v>19.5</v>
      </c>
    </row>
    <row r="669" spans="1:30" x14ac:dyDescent="0.25">
      <c r="A669" s="97" t="s">
        <v>2714</v>
      </c>
      <c r="B669" s="154">
        <v>5.4762558331045839E-2</v>
      </c>
      <c r="C669" s="154">
        <v>0.57397749107878127</v>
      </c>
      <c r="D669" s="154">
        <v>0.26722481471314852</v>
      </c>
      <c r="E669" s="154">
        <v>0.10403513587702443</v>
      </c>
      <c r="F669" s="154">
        <v>1</v>
      </c>
      <c r="G669" s="144">
        <v>7286</v>
      </c>
      <c r="H669" s="144"/>
      <c r="I669" s="154">
        <v>0.05</v>
      </c>
      <c r="J669" s="154">
        <v>0.06</v>
      </c>
      <c r="K669" s="154">
        <v>0.56299999999999994</v>
      </c>
      <c r="L669" s="154">
        <v>0.58499999999999996</v>
      </c>
      <c r="M669" s="154">
        <v>0.25700000000000001</v>
      </c>
      <c r="N669" s="154">
        <v>0.27800000000000002</v>
      </c>
      <c r="O669" s="154">
        <v>9.7000000000000003E-2</v>
      </c>
      <c r="P669" s="154">
        <v>0.111</v>
      </c>
      <c r="R669" s="155" t="s">
        <v>162</v>
      </c>
      <c r="S669" s="155" t="s">
        <v>162</v>
      </c>
      <c r="T669" s="155" t="s">
        <v>162</v>
      </c>
      <c r="U669" s="155" t="s">
        <v>162</v>
      </c>
      <c r="V669" s="155"/>
      <c r="W669" s="155" t="s">
        <v>162</v>
      </c>
      <c r="X669" s="155" t="s">
        <v>162</v>
      </c>
      <c r="Y669" s="155" t="s">
        <v>162</v>
      </c>
      <c r="Z669" s="155" t="s">
        <v>162</v>
      </c>
      <c r="AA669" s="155" t="s">
        <v>162</v>
      </c>
      <c r="AB669" s="155" t="s">
        <v>162</v>
      </c>
      <c r="AC669" s="155" t="s">
        <v>162</v>
      </c>
      <c r="AD669" s="155" t="s">
        <v>162</v>
      </c>
    </row>
    <row r="670" spans="1:30" x14ac:dyDescent="0.25">
      <c r="A670" s="97" t="s">
        <v>2715</v>
      </c>
      <c r="B670" s="154">
        <v>9.0990187332738628E-2</v>
      </c>
      <c r="C670" s="154">
        <v>0.5156110615521855</v>
      </c>
      <c r="D670" s="154">
        <v>0.28278322925958965</v>
      </c>
      <c r="E670" s="154">
        <v>0.11061552185548618</v>
      </c>
      <c r="F670" s="154">
        <v>1</v>
      </c>
      <c r="G670" s="144">
        <v>1121</v>
      </c>
      <c r="H670" s="144"/>
      <c r="I670" s="154">
        <v>7.5999999999999998E-2</v>
      </c>
      <c r="J670" s="154">
        <v>0.109</v>
      </c>
      <c r="K670" s="154">
        <v>0.48599999999999999</v>
      </c>
      <c r="L670" s="154">
        <v>0.54500000000000004</v>
      </c>
      <c r="M670" s="154">
        <v>0.25700000000000001</v>
      </c>
      <c r="N670" s="154">
        <v>0.31</v>
      </c>
      <c r="O670" s="154">
        <v>9.4E-2</v>
      </c>
      <c r="P670" s="154">
        <v>0.13</v>
      </c>
      <c r="R670" s="155">
        <v>6.8</v>
      </c>
      <c r="S670" s="155">
        <v>38.1</v>
      </c>
      <c r="T670" s="155">
        <v>20.8</v>
      </c>
      <c r="U670" s="155">
        <v>8.1</v>
      </c>
      <c r="V670" s="155"/>
      <c r="W670" s="155">
        <v>5.5</v>
      </c>
      <c r="X670" s="155">
        <v>8.1</v>
      </c>
      <c r="Y670" s="155">
        <v>35</v>
      </c>
      <c r="Z670" s="155">
        <v>41.2</v>
      </c>
      <c r="AA670" s="155">
        <v>18.5</v>
      </c>
      <c r="AB670" s="155">
        <v>23</v>
      </c>
      <c r="AC670" s="155">
        <v>6.7</v>
      </c>
      <c r="AD670" s="155">
        <v>9.5</v>
      </c>
    </row>
    <row r="671" spans="1:30" x14ac:dyDescent="0.25">
      <c r="A671" s="97" t="s">
        <v>2716</v>
      </c>
      <c r="B671" s="154">
        <v>0.26936026936026936</v>
      </c>
      <c r="C671" s="154">
        <v>0.60202020202020201</v>
      </c>
      <c r="D671" s="154">
        <v>4.9831649831649831E-2</v>
      </c>
      <c r="E671" s="154">
        <v>7.8787878787878782E-2</v>
      </c>
      <c r="F671" s="154">
        <v>0.99999999999999989</v>
      </c>
      <c r="G671" s="144">
        <v>1485</v>
      </c>
      <c r="H671" s="144"/>
      <c r="I671" s="154">
        <v>0.247</v>
      </c>
      <c r="J671" s="154">
        <v>0.29199999999999998</v>
      </c>
      <c r="K671" s="154">
        <v>0.57699999999999996</v>
      </c>
      <c r="L671" s="154">
        <v>0.627</v>
      </c>
      <c r="M671" s="154">
        <v>0.04</v>
      </c>
      <c r="N671" s="154">
        <v>6.2E-2</v>
      </c>
      <c r="O671" s="154">
        <v>6.6000000000000003E-2</v>
      </c>
      <c r="P671" s="154">
        <v>9.4E-2</v>
      </c>
      <c r="R671" s="155">
        <v>50.6</v>
      </c>
      <c r="S671" s="155">
        <v>108.2</v>
      </c>
      <c r="T671" s="155">
        <v>8.4</v>
      </c>
      <c r="U671" s="155">
        <v>14.3</v>
      </c>
      <c r="V671" s="155"/>
      <c r="W671" s="155">
        <v>45.6</v>
      </c>
      <c r="X671" s="155">
        <v>55.5</v>
      </c>
      <c r="Y671" s="155">
        <v>101.1</v>
      </c>
      <c r="Z671" s="155">
        <v>115.3</v>
      </c>
      <c r="AA671" s="155">
        <v>6.4</v>
      </c>
      <c r="AB671" s="155">
        <v>10.3</v>
      </c>
      <c r="AC671" s="155">
        <v>11.7</v>
      </c>
      <c r="AD671" s="155">
        <v>16.899999999999999</v>
      </c>
    </row>
    <row r="672" spans="1:30" x14ac:dyDescent="0.25">
      <c r="A672" s="97" t="s">
        <v>2717</v>
      </c>
      <c r="B672" s="154" t="s">
        <v>162</v>
      </c>
      <c r="C672" s="154">
        <v>0.35170340681362727</v>
      </c>
      <c r="D672" s="154">
        <v>0.37975951903807614</v>
      </c>
      <c r="E672" s="154">
        <v>0.26853707414829658</v>
      </c>
      <c r="F672" s="154">
        <v>1</v>
      </c>
      <c r="G672" s="144">
        <v>998</v>
      </c>
      <c r="H672" s="144"/>
      <c r="I672" s="154" t="s">
        <v>162</v>
      </c>
      <c r="J672" s="154" t="s">
        <v>162</v>
      </c>
      <c r="K672" s="154">
        <v>0.32300000000000001</v>
      </c>
      <c r="L672" s="154">
        <v>0.38200000000000001</v>
      </c>
      <c r="M672" s="154">
        <v>0.35</v>
      </c>
      <c r="N672" s="154">
        <v>0.41</v>
      </c>
      <c r="O672" s="154">
        <v>0.24199999999999999</v>
      </c>
      <c r="P672" s="154">
        <v>0.29699999999999999</v>
      </c>
      <c r="R672" s="155" t="s">
        <v>162</v>
      </c>
      <c r="S672" s="155">
        <v>23.3</v>
      </c>
      <c r="T672" s="155">
        <v>24.9</v>
      </c>
      <c r="U672" s="155">
        <v>17.7</v>
      </c>
      <c r="V672" s="155"/>
      <c r="W672" s="155" t="s">
        <v>162</v>
      </c>
      <c r="X672" s="155" t="s">
        <v>162</v>
      </c>
      <c r="Y672" s="155">
        <v>20.9</v>
      </c>
      <c r="Z672" s="155">
        <v>25.8</v>
      </c>
      <c r="AA672" s="155">
        <v>22.4</v>
      </c>
      <c r="AB672" s="155">
        <v>27.4</v>
      </c>
      <c r="AC672" s="155">
        <v>15.6</v>
      </c>
      <c r="AD672" s="155">
        <v>19.8</v>
      </c>
    </row>
    <row r="673" spans="1:30" x14ac:dyDescent="0.25">
      <c r="A673" s="97" t="s">
        <v>2718</v>
      </c>
      <c r="B673" s="154" t="s">
        <v>162</v>
      </c>
      <c r="C673" s="154">
        <v>0.77717976318622173</v>
      </c>
      <c r="D673" s="154">
        <v>0.13562970936490851</v>
      </c>
      <c r="E673" s="154">
        <v>8.7190527448869751E-2</v>
      </c>
      <c r="F673" s="154">
        <v>1</v>
      </c>
      <c r="G673" s="144">
        <v>929</v>
      </c>
      <c r="H673" s="144"/>
      <c r="I673" s="154" t="s">
        <v>162</v>
      </c>
      <c r="J673" s="154" t="s">
        <v>162</v>
      </c>
      <c r="K673" s="154">
        <v>0.749</v>
      </c>
      <c r="L673" s="154">
        <v>0.80300000000000005</v>
      </c>
      <c r="M673" s="154">
        <v>0.115</v>
      </c>
      <c r="N673" s="154">
        <v>0.159</v>
      </c>
      <c r="O673" s="154">
        <v>7.0999999999999994E-2</v>
      </c>
      <c r="P673" s="154">
        <v>0.107</v>
      </c>
      <c r="R673" s="155" t="s">
        <v>162</v>
      </c>
      <c r="S673" s="155">
        <v>106.2</v>
      </c>
      <c r="T673" s="155">
        <v>20.8</v>
      </c>
      <c r="U673" s="155">
        <v>11.7</v>
      </c>
      <c r="V673" s="155"/>
      <c r="W673" s="155" t="s">
        <v>162</v>
      </c>
      <c r="X673" s="155" t="s">
        <v>162</v>
      </c>
      <c r="Y673" s="155">
        <v>98.5</v>
      </c>
      <c r="Z673" s="155">
        <v>114</v>
      </c>
      <c r="AA673" s="155">
        <v>17.2</v>
      </c>
      <c r="AB673" s="155">
        <v>24.5</v>
      </c>
      <c r="AC673" s="155">
        <v>9.1999999999999993</v>
      </c>
      <c r="AD673" s="155">
        <v>14.3</v>
      </c>
    </row>
    <row r="674" spans="1:30" x14ac:dyDescent="0.25">
      <c r="A674" s="97" t="s">
        <v>2719</v>
      </c>
      <c r="B674" s="154">
        <v>5.8425445522219718E-2</v>
      </c>
      <c r="C674" s="154">
        <v>0.56440333859688696</v>
      </c>
      <c r="D674" s="154">
        <v>0.23279945860591023</v>
      </c>
      <c r="E674" s="154">
        <v>0.14437175727498308</v>
      </c>
      <c r="F674" s="154">
        <v>1</v>
      </c>
      <c r="G674" s="144">
        <v>8866</v>
      </c>
      <c r="H674" s="144"/>
      <c r="I674" s="154">
        <v>5.3999999999999999E-2</v>
      </c>
      <c r="J674" s="154">
        <v>6.4000000000000001E-2</v>
      </c>
      <c r="K674" s="154">
        <v>0.55400000000000005</v>
      </c>
      <c r="L674" s="154">
        <v>0.57499999999999996</v>
      </c>
      <c r="M674" s="154">
        <v>0.224</v>
      </c>
      <c r="N674" s="154">
        <v>0.24199999999999999</v>
      </c>
      <c r="O674" s="154">
        <v>0.13700000000000001</v>
      </c>
      <c r="P674" s="154">
        <v>0.152</v>
      </c>
      <c r="R674" s="155" t="s">
        <v>162</v>
      </c>
      <c r="S674" s="155" t="s">
        <v>162</v>
      </c>
      <c r="T674" s="155" t="s">
        <v>162</v>
      </c>
      <c r="U674" s="155" t="s">
        <v>162</v>
      </c>
      <c r="V674" s="155"/>
      <c r="W674" s="155" t="s">
        <v>162</v>
      </c>
      <c r="X674" s="155" t="s">
        <v>162</v>
      </c>
      <c r="Y674" s="155" t="s">
        <v>162</v>
      </c>
      <c r="Z674" s="155" t="s">
        <v>162</v>
      </c>
      <c r="AA674" s="155" t="s">
        <v>162</v>
      </c>
      <c r="AB674" s="155" t="s">
        <v>162</v>
      </c>
      <c r="AC674" s="155" t="s">
        <v>162</v>
      </c>
      <c r="AD674" s="155" t="s">
        <v>162</v>
      </c>
    </row>
    <row r="675" spans="1:30" x14ac:dyDescent="0.25">
      <c r="A675" s="97" t="s">
        <v>2720</v>
      </c>
      <c r="B675" s="154">
        <v>6.9819819819819814E-2</v>
      </c>
      <c r="C675" s="154">
        <v>0.53003003003003002</v>
      </c>
      <c r="D675" s="154">
        <v>0.22672672672672672</v>
      </c>
      <c r="E675" s="154">
        <v>0.17342342342342343</v>
      </c>
      <c r="F675" s="154">
        <v>0.99999999999999989</v>
      </c>
      <c r="G675" s="144">
        <v>1332</v>
      </c>
      <c r="H675" s="144"/>
      <c r="I675" s="154">
        <v>5.7000000000000002E-2</v>
      </c>
      <c r="J675" s="154">
        <v>8.5000000000000006E-2</v>
      </c>
      <c r="K675" s="154">
        <v>0.503</v>
      </c>
      <c r="L675" s="154">
        <v>0.55700000000000005</v>
      </c>
      <c r="M675" s="154">
        <v>0.20499999999999999</v>
      </c>
      <c r="N675" s="154">
        <v>0.25</v>
      </c>
      <c r="O675" s="154">
        <v>0.154</v>
      </c>
      <c r="P675" s="154">
        <v>0.19500000000000001</v>
      </c>
      <c r="R675" s="155">
        <v>4.9000000000000004</v>
      </c>
      <c r="S675" s="155">
        <v>38.700000000000003</v>
      </c>
      <c r="T675" s="155">
        <v>16.7</v>
      </c>
      <c r="U675" s="155">
        <v>12.6</v>
      </c>
      <c r="V675" s="155"/>
      <c r="W675" s="155">
        <v>3.9</v>
      </c>
      <c r="X675" s="155">
        <v>5.8</v>
      </c>
      <c r="Y675" s="155">
        <v>35.799999999999997</v>
      </c>
      <c r="Z675" s="155">
        <v>41.5</v>
      </c>
      <c r="AA675" s="155">
        <v>14.8</v>
      </c>
      <c r="AB675" s="155">
        <v>18.600000000000001</v>
      </c>
      <c r="AC675" s="155">
        <v>11</v>
      </c>
      <c r="AD675" s="155">
        <v>14.2</v>
      </c>
    </row>
    <row r="676" spans="1:30" x14ac:dyDescent="0.25">
      <c r="A676" s="97" t="s">
        <v>2721</v>
      </c>
      <c r="B676" s="154">
        <v>0.31301939058171746</v>
      </c>
      <c r="C676" s="154">
        <v>0.58337950138504158</v>
      </c>
      <c r="D676" s="154">
        <v>3.3240997229916899E-2</v>
      </c>
      <c r="E676" s="154">
        <v>7.0360110803324105E-2</v>
      </c>
      <c r="F676" s="154">
        <v>1</v>
      </c>
      <c r="G676" s="144">
        <v>1805</v>
      </c>
      <c r="H676" s="144"/>
      <c r="I676" s="154">
        <v>0.29199999999999998</v>
      </c>
      <c r="J676" s="154">
        <v>0.33500000000000002</v>
      </c>
      <c r="K676" s="154">
        <v>0.56000000000000005</v>
      </c>
      <c r="L676" s="154">
        <v>0.60599999999999998</v>
      </c>
      <c r="M676" s="154">
        <v>2.5999999999999999E-2</v>
      </c>
      <c r="N676" s="154">
        <v>4.2999999999999997E-2</v>
      </c>
      <c r="O676" s="154">
        <v>5.8999999999999997E-2</v>
      </c>
      <c r="P676" s="154">
        <v>8.3000000000000004E-2</v>
      </c>
      <c r="R676" s="155">
        <v>57.9</v>
      </c>
      <c r="S676" s="155">
        <v>102.4</v>
      </c>
      <c r="T676" s="155">
        <v>5.7</v>
      </c>
      <c r="U676" s="155">
        <v>12.4</v>
      </c>
      <c r="V676" s="155"/>
      <c r="W676" s="155">
        <v>53.1</v>
      </c>
      <c r="X676" s="155">
        <v>62.6</v>
      </c>
      <c r="Y676" s="155">
        <v>96.2</v>
      </c>
      <c r="Z676" s="155">
        <v>108.6</v>
      </c>
      <c r="AA676" s="155">
        <v>4.3</v>
      </c>
      <c r="AB676" s="155">
        <v>7.1</v>
      </c>
      <c r="AC676" s="155">
        <v>10.3</v>
      </c>
      <c r="AD676" s="155">
        <v>14.6</v>
      </c>
    </row>
    <row r="677" spans="1:30" x14ac:dyDescent="0.25">
      <c r="A677" s="97" t="s">
        <v>2722</v>
      </c>
      <c r="B677" s="154" t="s">
        <v>162</v>
      </c>
      <c r="C677" s="154">
        <v>0.50131926121372028</v>
      </c>
      <c r="D677" s="154">
        <v>0.37906772207563766</v>
      </c>
      <c r="E677" s="154">
        <v>0.11961301671064203</v>
      </c>
      <c r="F677" s="154">
        <v>1</v>
      </c>
      <c r="G677" s="144">
        <v>1137</v>
      </c>
      <c r="H677" s="144"/>
      <c r="I677" s="154" t="s">
        <v>162</v>
      </c>
      <c r="J677" s="154" t="s">
        <v>162</v>
      </c>
      <c r="K677" s="154">
        <v>0.47199999999999998</v>
      </c>
      <c r="L677" s="154">
        <v>0.53</v>
      </c>
      <c r="M677" s="154">
        <v>0.35099999999999998</v>
      </c>
      <c r="N677" s="154">
        <v>0.40799999999999997</v>
      </c>
      <c r="O677" s="154">
        <v>0.10199999999999999</v>
      </c>
      <c r="P677" s="154">
        <v>0.14000000000000001</v>
      </c>
      <c r="R677" s="155" t="s">
        <v>162</v>
      </c>
      <c r="S677" s="155">
        <v>31.2</v>
      </c>
      <c r="T677" s="155">
        <v>24</v>
      </c>
      <c r="U677" s="155">
        <v>7.4</v>
      </c>
      <c r="V677" s="155"/>
      <c r="W677" s="155" t="s">
        <v>162</v>
      </c>
      <c r="X677" s="155" t="s">
        <v>162</v>
      </c>
      <c r="Y677" s="155">
        <v>28.6</v>
      </c>
      <c r="Z677" s="155">
        <v>33.700000000000003</v>
      </c>
      <c r="AA677" s="155">
        <v>21.7</v>
      </c>
      <c r="AB677" s="155">
        <v>26.2</v>
      </c>
      <c r="AC677" s="155">
        <v>6.2</v>
      </c>
      <c r="AD677" s="155">
        <v>8.6999999999999993</v>
      </c>
    </row>
    <row r="678" spans="1:30" x14ac:dyDescent="0.25">
      <c r="A678" s="97" t="s">
        <v>2723</v>
      </c>
      <c r="B678" s="154" t="s">
        <v>162</v>
      </c>
      <c r="C678" s="154">
        <v>0.60796139927623638</v>
      </c>
      <c r="D678" s="154">
        <v>8.3835946924004826E-2</v>
      </c>
      <c r="E678" s="154">
        <v>0.30820265379975875</v>
      </c>
      <c r="F678" s="154">
        <v>1</v>
      </c>
      <c r="G678" s="144">
        <v>1658</v>
      </c>
      <c r="H678" s="144"/>
      <c r="I678" s="154" t="s">
        <v>162</v>
      </c>
      <c r="J678" s="154" t="s">
        <v>162</v>
      </c>
      <c r="K678" s="154">
        <v>0.58399999999999996</v>
      </c>
      <c r="L678" s="154">
        <v>0.63100000000000001</v>
      </c>
      <c r="M678" s="154">
        <v>7.0999999999999994E-2</v>
      </c>
      <c r="N678" s="154">
        <v>9.8000000000000004E-2</v>
      </c>
      <c r="O678" s="154">
        <v>0.28599999999999998</v>
      </c>
      <c r="P678" s="154">
        <v>0.33100000000000002</v>
      </c>
      <c r="R678" s="155" t="s">
        <v>162</v>
      </c>
      <c r="S678" s="155">
        <v>119.8</v>
      </c>
      <c r="T678" s="155">
        <v>19.7</v>
      </c>
      <c r="U678" s="155">
        <v>59.3</v>
      </c>
      <c r="V678" s="155"/>
      <c r="W678" s="155" t="s">
        <v>162</v>
      </c>
      <c r="X678" s="155" t="s">
        <v>162</v>
      </c>
      <c r="Y678" s="155">
        <v>112.4</v>
      </c>
      <c r="Z678" s="155">
        <v>127.2</v>
      </c>
      <c r="AA678" s="155">
        <v>16.399999999999999</v>
      </c>
      <c r="AB678" s="155">
        <v>22.9</v>
      </c>
      <c r="AC678" s="155">
        <v>54.2</v>
      </c>
      <c r="AD678" s="155">
        <v>64.5</v>
      </c>
    </row>
    <row r="679" spans="1:30" x14ac:dyDescent="0.25">
      <c r="A679" s="97" t="s">
        <v>2724</v>
      </c>
      <c r="B679" s="154">
        <v>6.4427750773309769E-2</v>
      </c>
      <c r="C679" s="154">
        <v>0.55589924878479891</v>
      </c>
      <c r="D679" s="154">
        <v>0.19584622182942996</v>
      </c>
      <c r="E679" s="154">
        <v>0.18382677861246133</v>
      </c>
      <c r="F679" s="154">
        <v>0.99999999999999989</v>
      </c>
      <c r="G679" s="144">
        <v>11315</v>
      </c>
      <c r="H679" s="144"/>
      <c r="I679" s="154">
        <v>0.06</v>
      </c>
      <c r="J679" s="154">
        <v>6.9000000000000006E-2</v>
      </c>
      <c r="K679" s="154">
        <v>0.54700000000000004</v>
      </c>
      <c r="L679" s="154">
        <v>0.56499999999999995</v>
      </c>
      <c r="M679" s="154">
        <v>0.189</v>
      </c>
      <c r="N679" s="154">
        <v>0.20300000000000001</v>
      </c>
      <c r="O679" s="154">
        <v>0.17699999999999999</v>
      </c>
      <c r="P679" s="154">
        <v>0.191</v>
      </c>
      <c r="R679" s="155" t="s">
        <v>162</v>
      </c>
      <c r="S679" s="155" t="s">
        <v>162</v>
      </c>
      <c r="T679" s="155" t="s">
        <v>162</v>
      </c>
      <c r="U679" s="155" t="s">
        <v>162</v>
      </c>
      <c r="V679" s="155"/>
      <c r="W679" s="155" t="s">
        <v>162</v>
      </c>
      <c r="X679" s="155" t="s">
        <v>162</v>
      </c>
      <c r="Y679" s="155" t="s">
        <v>162</v>
      </c>
      <c r="Z679" s="155" t="s">
        <v>162</v>
      </c>
      <c r="AA679" s="155" t="s">
        <v>162</v>
      </c>
      <c r="AB679" s="155" t="s">
        <v>162</v>
      </c>
      <c r="AC679" s="155" t="s">
        <v>162</v>
      </c>
      <c r="AD679" s="155" t="s">
        <v>162</v>
      </c>
    </row>
    <row r="680" spans="1:30" x14ac:dyDescent="0.25">
      <c r="A680" s="97" t="s">
        <v>2725</v>
      </c>
      <c r="B680" s="154">
        <v>8.3333333333333329E-2</v>
      </c>
      <c r="C680" s="154">
        <v>0.53174603174603174</v>
      </c>
      <c r="D680" s="154">
        <v>0.24801587301587302</v>
      </c>
      <c r="E680" s="154">
        <v>0.13690476190476192</v>
      </c>
      <c r="F680" s="154">
        <v>1</v>
      </c>
      <c r="G680" s="144">
        <v>504</v>
      </c>
      <c r="H680" s="144"/>
      <c r="I680" s="154">
        <v>6.2E-2</v>
      </c>
      <c r="J680" s="154">
        <v>0.111</v>
      </c>
      <c r="K680" s="154">
        <v>0.48799999999999999</v>
      </c>
      <c r="L680" s="154">
        <v>0.57499999999999996</v>
      </c>
      <c r="M680" s="154">
        <v>0.21199999999999999</v>
      </c>
      <c r="N680" s="154">
        <v>0.28799999999999998</v>
      </c>
      <c r="O680" s="154">
        <v>0.11</v>
      </c>
      <c r="P680" s="154">
        <v>0.17</v>
      </c>
      <c r="R680" s="155">
        <v>5.4</v>
      </c>
      <c r="S680" s="155">
        <v>37.5</v>
      </c>
      <c r="T680" s="155">
        <v>18.100000000000001</v>
      </c>
      <c r="U680" s="155">
        <v>9.6</v>
      </c>
      <c r="V680" s="155"/>
      <c r="W680" s="155">
        <v>3.7</v>
      </c>
      <c r="X680" s="155">
        <v>7</v>
      </c>
      <c r="Y680" s="155">
        <v>33</v>
      </c>
      <c r="Z680" s="155">
        <v>42</v>
      </c>
      <c r="AA680" s="155">
        <v>14.9</v>
      </c>
      <c r="AB680" s="155">
        <v>21.3</v>
      </c>
      <c r="AC680" s="155">
        <v>7.4</v>
      </c>
      <c r="AD680" s="155">
        <v>11.9</v>
      </c>
    </row>
    <row r="681" spans="1:30" x14ac:dyDescent="0.25">
      <c r="A681" s="97" t="s">
        <v>2726</v>
      </c>
      <c r="B681" s="154">
        <v>0.279383429672447</v>
      </c>
      <c r="C681" s="154">
        <v>0.62427745664739887</v>
      </c>
      <c r="D681" s="154">
        <v>4.4315992292870907E-2</v>
      </c>
      <c r="E681" s="154">
        <v>5.2023121387283239E-2</v>
      </c>
      <c r="F681" s="154">
        <v>1</v>
      </c>
      <c r="G681" s="144">
        <v>519</v>
      </c>
      <c r="H681" s="144"/>
      <c r="I681" s="154">
        <v>0.24299999999999999</v>
      </c>
      <c r="J681" s="154">
        <v>0.31900000000000001</v>
      </c>
      <c r="K681" s="154">
        <v>0.58199999999999996</v>
      </c>
      <c r="L681" s="154">
        <v>0.66500000000000004</v>
      </c>
      <c r="M681" s="154">
        <v>0.03</v>
      </c>
      <c r="N681" s="154">
        <v>6.6000000000000003E-2</v>
      </c>
      <c r="O681" s="154">
        <v>3.5999999999999997E-2</v>
      </c>
      <c r="P681" s="154">
        <v>7.4999999999999997E-2</v>
      </c>
      <c r="R681" s="155">
        <v>36.4</v>
      </c>
      <c r="S681" s="155">
        <v>82</v>
      </c>
      <c r="T681" s="155">
        <v>5.7</v>
      </c>
      <c r="U681" s="155">
        <v>6.8</v>
      </c>
      <c r="V681" s="155"/>
      <c r="W681" s="155">
        <v>30.4</v>
      </c>
      <c r="X681" s="155">
        <v>42.3</v>
      </c>
      <c r="Y681" s="155">
        <v>73.099999999999994</v>
      </c>
      <c r="Z681" s="155">
        <v>90.9</v>
      </c>
      <c r="AA681" s="155">
        <v>3.4</v>
      </c>
      <c r="AB681" s="155">
        <v>8</v>
      </c>
      <c r="AC681" s="155">
        <v>4.2</v>
      </c>
      <c r="AD681" s="155">
        <v>9.3000000000000007</v>
      </c>
    </row>
    <row r="682" spans="1:30" x14ac:dyDescent="0.25">
      <c r="A682" s="97" t="s">
        <v>2727</v>
      </c>
      <c r="B682" s="154" t="s">
        <v>162</v>
      </c>
      <c r="C682" s="154">
        <v>0.42342342342342343</v>
      </c>
      <c r="D682" s="154">
        <v>0.42522522522522521</v>
      </c>
      <c r="E682" s="154">
        <v>0.15135135135135136</v>
      </c>
      <c r="F682" s="154">
        <v>1</v>
      </c>
      <c r="G682" s="144">
        <v>555</v>
      </c>
      <c r="H682" s="144"/>
      <c r="I682" s="154" t="s">
        <v>162</v>
      </c>
      <c r="J682" s="154" t="s">
        <v>162</v>
      </c>
      <c r="K682" s="154">
        <v>0.38300000000000001</v>
      </c>
      <c r="L682" s="154">
        <v>0.46500000000000002</v>
      </c>
      <c r="M682" s="154">
        <v>0.38500000000000001</v>
      </c>
      <c r="N682" s="154">
        <v>0.46700000000000003</v>
      </c>
      <c r="O682" s="154">
        <v>0.124</v>
      </c>
      <c r="P682" s="154">
        <v>0.184</v>
      </c>
      <c r="R682" s="155" t="s">
        <v>162</v>
      </c>
      <c r="S682" s="155">
        <v>32.1</v>
      </c>
      <c r="T682" s="155">
        <v>34</v>
      </c>
      <c r="U682" s="155">
        <v>11.7</v>
      </c>
      <c r="V682" s="155"/>
      <c r="W682" s="155" t="s">
        <v>162</v>
      </c>
      <c r="X682" s="155" t="s">
        <v>162</v>
      </c>
      <c r="Y682" s="155">
        <v>28</v>
      </c>
      <c r="Z682" s="155">
        <v>36.200000000000003</v>
      </c>
      <c r="AA682" s="155">
        <v>29.6</v>
      </c>
      <c r="AB682" s="155">
        <v>38.299999999999997</v>
      </c>
      <c r="AC682" s="155">
        <v>9.1999999999999993</v>
      </c>
      <c r="AD682" s="155">
        <v>14.2</v>
      </c>
    </row>
    <row r="683" spans="1:30" x14ac:dyDescent="0.25">
      <c r="A683" s="97" t="s">
        <v>2728</v>
      </c>
      <c r="B683" s="154" t="s">
        <v>162</v>
      </c>
      <c r="C683" s="154">
        <v>0.66564885496183201</v>
      </c>
      <c r="D683" s="154">
        <v>8.0916030534351147E-2</v>
      </c>
      <c r="E683" s="154">
        <v>0.25343511450381678</v>
      </c>
      <c r="F683" s="154">
        <v>1</v>
      </c>
      <c r="G683" s="144">
        <v>655</v>
      </c>
      <c r="H683" s="144"/>
      <c r="I683" s="154" t="s">
        <v>162</v>
      </c>
      <c r="J683" s="154" t="s">
        <v>162</v>
      </c>
      <c r="K683" s="154">
        <v>0.629</v>
      </c>
      <c r="L683" s="154">
        <v>0.70099999999999996</v>
      </c>
      <c r="M683" s="154">
        <v>6.2E-2</v>
      </c>
      <c r="N683" s="154">
        <v>0.104</v>
      </c>
      <c r="O683" s="154">
        <v>0.222</v>
      </c>
      <c r="P683" s="154">
        <v>0.28799999999999998</v>
      </c>
      <c r="R683" s="155" t="s">
        <v>162</v>
      </c>
      <c r="S683" s="155">
        <v>127.4</v>
      </c>
      <c r="T683" s="155">
        <v>18.5</v>
      </c>
      <c r="U683" s="155">
        <v>50.3</v>
      </c>
      <c r="V683" s="155"/>
      <c r="W683" s="155" t="s">
        <v>162</v>
      </c>
      <c r="X683" s="155" t="s">
        <v>162</v>
      </c>
      <c r="Y683" s="155">
        <v>115.4</v>
      </c>
      <c r="Z683" s="155">
        <v>139.4</v>
      </c>
      <c r="AA683" s="155">
        <v>13.5</v>
      </c>
      <c r="AB683" s="155">
        <v>23.5</v>
      </c>
      <c r="AC683" s="155">
        <v>42.6</v>
      </c>
      <c r="AD683" s="155">
        <v>57.9</v>
      </c>
    </row>
    <row r="684" spans="1:30" x14ac:dyDescent="0.25">
      <c r="A684" s="97" t="s">
        <v>2729</v>
      </c>
      <c r="B684" s="154">
        <v>4.3671181690798692E-2</v>
      </c>
      <c r="C684" s="154">
        <v>0.54086875291919667</v>
      </c>
      <c r="D684" s="154">
        <v>0.23446987389070528</v>
      </c>
      <c r="E684" s="154">
        <v>0.1809901914992994</v>
      </c>
      <c r="F684" s="154">
        <v>1</v>
      </c>
      <c r="G684" s="144">
        <v>4282</v>
      </c>
      <c r="H684" s="144"/>
      <c r="I684" s="154">
        <v>3.7999999999999999E-2</v>
      </c>
      <c r="J684" s="154">
        <v>0.05</v>
      </c>
      <c r="K684" s="154">
        <v>0.52600000000000002</v>
      </c>
      <c r="L684" s="154">
        <v>0.55600000000000005</v>
      </c>
      <c r="M684" s="154">
        <v>0.222</v>
      </c>
      <c r="N684" s="154">
        <v>0.247</v>
      </c>
      <c r="O684" s="154">
        <v>0.17</v>
      </c>
      <c r="P684" s="154">
        <v>0.193</v>
      </c>
      <c r="R684" s="155" t="s">
        <v>162</v>
      </c>
      <c r="S684" s="155" t="s">
        <v>162</v>
      </c>
      <c r="T684" s="155" t="s">
        <v>162</v>
      </c>
      <c r="U684" s="155" t="s">
        <v>162</v>
      </c>
      <c r="V684" s="155"/>
      <c r="W684" s="155" t="s">
        <v>162</v>
      </c>
      <c r="X684" s="155" t="s">
        <v>162</v>
      </c>
      <c r="Y684" s="155" t="s">
        <v>162</v>
      </c>
      <c r="Z684" s="155" t="s">
        <v>162</v>
      </c>
      <c r="AA684" s="155" t="s">
        <v>162</v>
      </c>
      <c r="AB684" s="155" t="s">
        <v>162</v>
      </c>
      <c r="AC684" s="155" t="s">
        <v>162</v>
      </c>
      <c r="AD684" s="155" t="s">
        <v>162</v>
      </c>
    </row>
    <row r="685" spans="1:30" x14ac:dyDescent="0.25">
      <c r="A685" s="97" t="s">
        <v>2730</v>
      </c>
      <c r="B685" s="154">
        <v>4.5397225725094581E-2</v>
      </c>
      <c r="C685" s="154">
        <v>0.55989911727616648</v>
      </c>
      <c r="D685" s="154">
        <v>0.2257250945775536</v>
      </c>
      <c r="E685" s="154">
        <v>0.16897856242118536</v>
      </c>
      <c r="F685" s="154">
        <v>1</v>
      </c>
      <c r="G685" s="144">
        <v>793</v>
      </c>
      <c r="H685" s="144"/>
      <c r="I685" s="154">
        <v>3.3000000000000002E-2</v>
      </c>
      <c r="J685" s="154">
        <v>6.2E-2</v>
      </c>
      <c r="K685" s="154">
        <v>0.52500000000000002</v>
      </c>
      <c r="L685" s="154">
        <v>0.59399999999999997</v>
      </c>
      <c r="M685" s="154">
        <v>0.19800000000000001</v>
      </c>
      <c r="N685" s="154">
        <v>0.25600000000000001</v>
      </c>
      <c r="O685" s="154">
        <v>0.14499999999999999</v>
      </c>
      <c r="P685" s="154">
        <v>0.19700000000000001</v>
      </c>
      <c r="R685" s="155">
        <v>3.1</v>
      </c>
      <c r="S685" s="155">
        <v>43.4</v>
      </c>
      <c r="T685" s="155">
        <v>17.8</v>
      </c>
      <c r="U685" s="155">
        <v>12.8</v>
      </c>
      <c r="V685" s="155"/>
      <c r="W685" s="155">
        <v>2.1</v>
      </c>
      <c r="X685" s="155">
        <v>4.2</v>
      </c>
      <c r="Y685" s="155">
        <v>39.4</v>
      </c>
      <c r="Z685" s="155">
        <v>47.5</v>
      </c>
      <c r="AA685" s="155">
        <v>15.2</v>
      </c>
      <c r="AB685" s="155">
        <v>20.399999999999999</v>
      </c>
      <c r="AC685" s="155">
        <v>10.6</v>
      </c>
      <c r="AD685" s="155">
        <v>14.9</v>
      </c>
    </row>
    <row r="686" spans="1:30" x14ac:dyDescent="0.25">
      <c r="A686" s="97" t="s">
        <v>2731</v>
      </c>
      <c r="B686" s="154">
        <v>0.27685950413223143</v>
      </c>
      <c r="C686" s="154">
        <v>0.63223140495867769</v>
      </c>
      <c r="D686" s="154">
        <v>2.2727272727272728E-2</v>
      </c>
      <c r="E686" s="154">
        <v>6.8181818181818177E-2</v>
      </c>
      <c r="F686" s="154">
        <v>1</v>
      </c>
      <c r="G686" s="144">
        <v>968</v>
      </c>
      <c r="H686" s="144"/>
      <c r="I686" s="154">
        <v>0.25</v>
      </c>
      <c r="J686" s="154">
        <v>0.30599999999999999</v>
      </c>
      <c r="K686" s="154">
        <v>0.60099999999999998</v>
      </c>
      <c r="L686" s="154">
        <v>0.66200000000000003</v>
      </c>
      <c r="M686" s="154">
        <v>1.4999999999999999E-2</v>
      </c>
      <c r="N686" s="154">
        <v>3.4000000000000002E-2</v>
      </c>
      <c r="O686" s="154">
        <v>5.3999999999999999E-2</v>
      </c>
      <c r="P686" s="154">
        <v>8.5999999999999993E-2</v>
      </c>
      <c r="R686" s="155">
        <v>44.4</v>
      </c>
      <c r="S686" s="155">
        <v>101.9</v>
      </c>
      <c r="T686" s="155">
        <v>3.8</v>
      </c>
      <c r="U686" s="155">
        <v>10.9</v>
      </c>
      <c r="V686" s="155"/>
      <c r="W686" s="155">
        <v>39.1</v>
      </c>
      <c r="X686" s="155">
        <v>49.7</v>
      </c>
      <c r="Y686" s="155">
        <v>93.9</v>
      </c>
      <c r="Z686" s="155">
        <v>110</v>
      </c>
      <c r="AA686" s="155">
        <v>2.2000000000000002</v>
      </c>
      <c r="AB686" s="155">
        <v>5.4</v>
      </c>
      <c r="AC686" s="155">
        <v>8.3000000000000007</v>
      </c>
      <c r="AD686" s="155">
        <v>13.6</v>
      </c>
    </row>
    <row r="687" spans="1:30" x14ac:dyDescent="0.25">
      <c r="A687" s="97" t="s">
        <v>2732</v>
      </c>
      <c r="B687" s="154" t="s">
        <v>162</v>
      </c>
      <c r="C687" s="154">
        <v>0.52298136645962734</v>
      </c>
      <c r="D687" s="154">
        <v>0.31925465838509315</v>
      </c>
      <c r="E687" s="154">
        <v>0.15776397515527951</v>
      </c>
      <c r="F687" s="154">
        <v>1</v>
      </c>
      <c r="G687" s="144">
        <v>805</v>
      </c>
      <c r="H687" s="144"/>
      <c r="I687" s="154" t="s">
        <v>162</v>
      </c>
      <c r="J687" s="154" t="s">
        <v>162</v>
      </c>
      <c r="K687" s="154">
        <v>0.48799999999999999</v>
      </c>
      <c r="L687" s="154">
        <v>0.55700000000000005</v>
      </c>
      <c r="M687" s="154">
        <v>0.28799999999999998</v>
      </c>
      <c r="N687" s="154">
        <v>0.35199999999999998</v>
      </c>
      <c r="O687" s="154">
        <v>0.13400000000000001</v>
      </c>
      <c r="P687" s="154">
        <v>0.185</v>
      </c>
      <c r="R687" s="155" t="s">
        <v>162</v>
      </c>
      <c r="S687" s="155">
        <v>40.6</v>
      </c>
      <c r="T687" s="155">
        <v>26</v>
      </c>
      <c r="U687" s="155">
        <v>12.7</v>
      </c>
      <c r="V687" s="155"/>
      <c r="W687" s="155" t="s">
        <v>162</v>
      </c>
      <c r="X687" s="155" t="s">
        <v>162</v>
      </c>
      <c r="Y687" s="155">
        <v>36.700000000000003</v>
      </c>
      <c r="Z687" s="155">
        <v>44.4</v>
      </c>
      <c r="AA687" s="155">
        <v>22.8</v>
      </c>
      <c r="AB687" s="155">
        <v>29.1</v>
      </c>
      <c r="AC687" s="155">
        <v>10.5</v>
      </c>
      <c r="AD687" s="155">
        <v>14.9</v>
      </c>
    </row>
    <row r="688" spans="1:30" x14ac:dyDescent="0.25">
      <c r="A688" s="97" t="s">
        <v>2733</v>
      </c>
      <c r="B688" s="154" t="s">
        <v>162</v>
      </c>
      <c r="C688" s="154">
        <v>0.77914110429447858</v>
      </c>
      <c r="D688" s="154">
        <v>8.1288343558282211E-2</v>
      </c>
      <c r="E688" s="154">
        <v>0.13957055214723926</v>
      </c>
      <c r="F688" s="154">
        <v>1</v>
      </c>
      <c r="G688" s="144">
        <v>652</v>
      </c>
      <c r="H688" s="144"/>
      <c r="I688" s="154" t="s">
        <v>162</v>
      </c>
      <c r="J688" s="154" t="s">
        <v>162</v>
      </c>
      <c r="K688" s="154">
        <v>0.746</v>
      </c>
      <c r="L688" s="154">
        <v>0.80900000000000005</v>
      </c>
      <c r="M688" s="154">
        <v>6.3E-2</v>
      </c>
      <c r="N688" s="154">
        <v>0.105</v>
      </c>
      <c r="O688" s="154">
        <v>0.115</v>
      </c>
      <c r="P688" s="154">
        <v>0.16800000000000001</v>
      </c>
      <c r="R688" s="155" t="s">
        <v>162</v>
      </c>
      <c r="S688" s="155">
        <v>109.9</v>
      </c>
      <c r="T688" s="155">
        <v>13.8</v>
      </c>
      <c r="U688" s="155">
        <v>20.9</v>
      </c>
      <c r="V688" s="155"/>
      <c r="W688" s="155" t="s">
        <v>162</v>
      </c>
      <c r="X688" s="155" t="s">
        <v>162</v>
      </c>
      <c r="Y688" s="155">
        <v>100.3</v>
      </c>
      <c r="Z688" s="155">
        <v>119.4</v>
      </c>
      <c r="AA688" s="155">
        <v>10.1</v>
      </c>
      <c r="AB688" s="155">
        <v>17.5</v>
      </c>
      <c r="AC688" s="155">
        <v>16.600000000000001</v>
      </c>
      <c r="AD688" s="155">
        <v>25.2</v>
      </c>
    </row>
    <row r="689" spans="1:30" x14ac:dyDescent="0.25">
      <c r="A689" s="97" t="s">
        <v>2734</v>
      </c>
      <c r="B689" s="154">
        <v>5.3878610840636158E-2</v>
      </c>
      <c r="C689" s="154">
        <v>0.58341447581953909</v>
      </c>
      <c r="D689" s="154">
        <v>0.2023693605972087</v>
      </c>
      <c r="E689" s="154">
        <v>0.16033755274261605</v>
      </c>
      <c r="F689" s="154">
        <v>1</v>
      </c>
      <c r="G689" s="144">
        <v>6162</v>
      </c>
      <c r="H689" s="144"/>
      <c r="I689" s="154">
        <v>4.9000000000000002E-2</v>
      </c>
      <c r="J689" s="154">
        <v>0.06</v>
      </c>
      <c r="K689" s="154">
        <v>0.57099999999999995</v>
      </c>
      <c r="L689" s="154">
        <v>0.59599999999999997</v>
      </c>
      <c r="M689" s="154">
        <v>0.193</v>
      </c>
      <c r="N689" s="154">
        <v>0.21299999999999999</v>
      </c>
      <c r="O689" s="154">
        <v>0.151</v>
      </c>
      <c r="P689" s="154">
        <v>0.17</v>
      </c>
      <c r="R689" s="155" t="s">
        <v>162</v>
      </c>
      <c r="S689" s="155" t="s">
        <v>162</v>
      </c>
      <c r="T689" s="155" t="s">
        <v>162</v>
      </c>
      <c r="U689" s="155" t="s">
        <v>162</v>
      </c>
      <c r="V689" s="155"/>
      <c r="W689" s="155" t="s">
        <v>162</v>
      </c>
      <c r="X689" s="155" t="s">
        <v>162</v>
      </c>
      <c r="Y689" s="155" t="s">
        <v>162</v>
      </c>
      <c r="Z689" s="155" t="s">
        <v>162</v>
      </c>
      <c r="AA689" s="155" t="s">
        <v>162</v>
      </c>
      <c r="AB689" s="155" t="s">
        <v>162</v>
      </c>
      <c r="AC689" s="155" t="s">
        <v>162</v>
      </c>
      <c r="AD689" s="155" t="s">
        <v>162</v>
      </c>
    </row>
    <row r="690" spans="1:30" x14ac:dyDescent="0.25">
      <c r="A690" s="97" t="s">
        <v>2735</v>
      </c>
      <c r="B690" s="154">
        <v>0.11154219204655674</v>
      </c>
      <c r="C690" s="154">
        <v>0.53734238603297768</v>
      </c>
      <c r="D690" s="154">
        <v>0.22308438409311349</v>
      </c>
      <c r="E690" s="154">
        <v>0.12803103782735209</v>
      </c>
      <c r="F690" s="154">
        <v>1</v>
      </c>
      <c r="G690" s="144">
        <v>1031</v>
      </c>
      <c r="H690" s="144"/>
      <c r="I690" s="154">
        <v>9.4E-2</v>
      </c>
      <c r="J690" s="154">
        <v>0.13200000000000001</v>
      </c>
      <c r="K690" s="154">
        <v>0.50700000000000001</v>
      </c>
      <c r="L690" s="154">
        <v>0.56799999999999995</v>
      </c>
      <c r="M690" s="154">
        <v>0.19900000000000001</v>
      </c>
      <c r="N690" s="154">
        <v>0.249</v>
      </c>
      <c r="O690" s="154">
        <v>0.109</v>
      </c>
      <c r="P690" s="154">
        <v>0.15</v>
      </c>
      <c r="R690" s="155">
        <v>9.1</v>
      </c>
      <c r="S690" s="155">
        <v>40.200000000000003</v>
      </c>
      <c r="T690" s="155">
        <v>15.9</v>
      </c>
      <c r="U690" s="155">
        <v>9.5</v>
      </c>
      <c r="V690" s="155"/>
      <c r="W690" s="155">
        <v>7.4</v>
      </c>
      <c r="X690" s="155">
        <v>10.8</v>
      </c>
      <c r="Y690" s="155">
        <v>36.9</v>
      </c>
      <c r="Z690" s="155">
        <v>43.6</v>
      </c>
      <c r="AA690" s="155">
        <v>13.9</v>
      </c>
      <c r="AB690" s="155">
        <v>18</v>
      </c>
      <c r="AC690" s="155">
        <v>7.9</v>
      </c>
      <c r="AD690" s="155">
        <v>11.1</v>
      </c>
    </row>
    <row r="691" spans="1:30" x14ac:dyDescent="0.25">
      <c r="A691" s="97" t="s">
        <v>2736</v>
      </c>
      <c r="B691" s="154">
        <v>0.3182624113475177</v>
      </c>
      <c r="C691" s="154">
        <v>0.6028368794326241</v>
      </c>
      <c r="D691" s="154">
        <v>4.3439716312056738E-2</v>
      </c>
      <c r="E691" s="154">
        <v>3.5460992907801421E-2</v>
      </c>
      <c r="F691" s="154">
        <v>1</v>
      </c>
      <c r="G691" s="144">
        <v>1128</v>
      </c>
      <c r="H691" s="144"/>
      <c r="I691" s="154">
        <v>0.29199999999999998</v>
      </c>
      <c r="J691" s="154">
        <v>0.34599999999999997</v>
      </c>
      <c r="K691" s="154">
        <v>0.57399999999999995</v>
      </c>
      <c r="L691" s="154">
        <v>0.63100000000000001</v>
      </c>
      <c r="M691" s="154">
        <v>3.3000000000000002E-2</v>
      </c>
      <c r="N691" s="154">
        <v>5.7000000000000002E-2</v>
      </c>
      <c r="O691" s="154">
        <v>2.5999999999999999E-2</v>
      </c>
      <c r="P691" s="154">
        <v>4.8000000000000001E-2</v>
      </c>
      <c r="R691" s="155">
        <v>54.3</v>
      </c>
      <c r="S691" s="155">
        <v>91.4</v>
      </c>
      <c r="T691" s="155">
        <v>5.8</v>
      </c>
      <c r="U691" s="155">
        <v>5.6</v>
      </c>
      <c r="V691" s="155"/>
      <c r="W691" s="155">
        <v>48.7</v>
      </c>
      <c r="X691" s="155">
        <v>59.9</v>
      </c>
      <c r="Y691" s="155">
        <v>84.6</v>
      </c>
      <c r="Z691" s="155">
        <v>98.3</v>
      </c>
      <c r="AA691" s="155">
        <v>4.2</v>
      </c>
      <c r="AB691" s="155">
        <v>7.5</v>
      </c>
      <c r="AC691" s="155">
        <v>3.9</v>
      </c>
      <c r="AD691" s="155">
        <v>7.4</v>
      </c>
    </row>
    <row r="692" spans="1:30" x14ac:dyDescent="0.25">
      <c r="A692" s="97" t="s">
        <v>2737</v>
      </c>
      <c r="B692" s="154" t="s">
        <v>162</v>
      </c>
      <c r="C692" s="154">
        <v>0.2870967741935484</v>
      </c>
      <c r="D692" s="154">
        <v>0.3301075268817204</v>
      </c>
      <c r="E692" s="154">
        <v>0.3827956989247312</v>
      </c>
      <c r="F692" s="154">
        <v>1</v>
      </c>
      <c r="G692" s="144">
        <v>930</v>
      </c>
      <c r="H692" s="144"/>
      <c r="I692" s="154" t="s">
        <v>162</v>
      </c>
      <c r="J692" s="154" t="s">
        <v>162</v>
      </c>
      <c r="K692" s="154">
        <v>0.25900000000000001</v>
      </c>
      <c r="L692" s="154">
        <v>0.317</v>
      </c>
      <c r="M692" s="154">
        <v>0.30099999999999999</v>
      </c>
      <c r="N692" s="154">
        <v>0.36099999999999999</v>
      </c>
      <c r="O692" s="154">
        <v>0.35199999999999998</v>
      </c>
      <c r="P692" s="154">
        <v>0.41399999999999998</v>
      </c>
      <c r="R692" s="155" t="s">
        <v>162</v>
      </c>
      <c r="S692" s="155">
        <v>19.600000000000001</v>
      </c>
      <c r="T692" s="155">
        <v>22.1</v>
      </c>
      <c r="U692" s="155">
        <v>26.3</v>
      </c>
      <c r="V692" s="155"/>
      <c r="W692" s="155" t="s">
        <v>162</v>
      </c>
      <c r="X692" s="155" t="s">
        <v>162</v>
      </c>
      <c r="Y692" s="155">
        <v>17.2</v>
      </c>
      <c r="Z692" s="155">
        <v>21.9</v>
      </c>
      <c r="AA692" s="155">
        <v>19.7</v>
      </c>
      <c r="AB692" s="155">
        <v>24.6</v>
      </c>
      <c r="AC692" s="155">
        <v>23.6</v>
      </c>
      <c r="AD692" s="155">
        <v>29</v>
      </c>
    </row>
    <row r="693" spans="1:30" x14ac:dyDescent="0.25">
      <c r="A693" s="97" t="s">
        <v>2738</v>
      </c>
      <c r="B693" s="154" t="s">
        <v>162</v>
      </c>
      <c r="C693" s="154">
        <v>0.87188940092165901</v>
      </c>
      <c r="D693" s="154">
        <v>6.1751152073732718E-2</v>
      </c>
      <c r="E693" s="154">
        <v>6.6359447004608302E-2</v>
      </c>
      <c r="F693" s="154">
        <v>1</v>
      </c>
      <c r="G693" s="144">
        <v>1085</v>
      </c>
      <c r="H693" s="144"/>
      <c r="I693" s="154" t="s">
        <v>162</v>
      </c>
      <c r="J693" s="154" t="s">
        <v>162</v>
      </c>
      <c r="K693" s="154">
        <v>0.85099999999999998</v>
      </c>
      <c r="L693" s="154">
        <v>0.89</v>
      </c>
      <c r="M693" s="154">
        <v>4.9000000000000002E-2</v>
      </c>
      <c r="N693" s="154">
        <v>7.8E-2</v>
      </c>
      <c r="O693" s="154">
        <v>5.2999999999999999E-2</v>
      </c>
      <c r="P693" s="154">
        <v>8.3000000000000004E-2</v>
      </c>
      <c r="R693" s="155" t="s">
        <v>162</v>
      </c>
      <c r="S693" s="155">
        <v>157.5</v>
      </c>
      <c r="T693" s="155">
        <v>11.5</v>
      </c>
      <c r="U693" s="155">
        <v>12.1</v>
      </c>
      <c r="V693" s="155"/>
      <c r="W693" s="155" t="s">
        <v>162</v>
      </c>
      <c r="X693" s="155" t="s">
        <v>162</v>
      </c>
      <c r="Y693" s="155">
        <v>147.5</v>
      </c>
      <c r="Z693" s="155">
        <v>167.5</v>
      </c>
      <c r="AA693" s="155">
        <v>8.6999999999999993</v>
      </c>
      <c r="AB693" s="155">
        <v>14.2</v>
      </c>
      <c r="AC693" s="155">
        <v>9.3000000000000007</v>
      </c>
      <c r="AD693" s="155">
        <v>14.9</v>
      </c>
    </row>
    <row r="694" spans="1:30" x14ac:dyDescent="0.25">
      <c r="A694" s="97" t="s">
        <v>2739</v>
      </c>
      <c r="B694" s="154">
        <v>6.2882653061224494E-2</v>
      </c>
      <c r="C694" s="154">
        <v>0.59923469387755102</v>
      </c>
      <c r="D694" s="154">
        <v>0.1965561224489796</v>
      </c>
      <c r="E694" s="154">
        <v>0.1413265306122449</v>
      </c>
      <c r="F694" s="154">
        <v>1</v>
      </c>
      <c r="G694" s="144">
        <v>7840</v>
      </c>
      <c r="H694" s="144"/>
      <c r="I694" s="154">
        <v>5.8000000000000003E-2</v>
      </c>
      <c r="J694" s="154">
        <v>6.8000000000000005E-2</v>
      </c>
      <c r="K694" s="154">
        <v>0.58799999999999997</v>
      </c>
      <c r="L694" s="154">
        <v>0.61</v>
      </c>
      <c r="M694" s="154">
        <v>0.188</v>
      </c>
      <c r="N694" s="154">
        <v>0.20599999999999999</v>
      </c>
      <c r="O694" s="154">
        <v>0.13400000000000001</v>
      </c>
      <c r="P694" s="154">
        <v>0.14899999999999999</v>
      </c>
      <c r="R694" s="155" t="s">
        <v>162</v>
      </c>
      <c r="S694" s="155" t="s">
        <v>162</v>
      </c>
      <c r="T694" s="155" t="s">
        <v>162</v>
      </c>
      <c r="U694" s="155" t="s">
        <v>162</v>
      </c>
      <c r="V694" s="155"/>
      <c r="W694" s="155" t="s">
        <v>162</v>
      </c>
      <c r="X694" s="155" t="s">
        <v>162</v>
      </c>
      <c r="Y694" s="155" t="s">
        <v>162</v>
      </c>
      <c r="Z694" s="155" t="s">
        <v>162</v>
      </c>
      <c r="AA694" s="155" t="s">
        <v>162</v>
      </c>
      <c r="AB694" s="155" t="s">
        <v>162</v>
      </c>
      <c r="AC694" s="155" t="s">
        <v>162</v>
      </c>
      <c r="AD694" s="155" t="s">
        <v>162</v>
      </c>
    </row>
    <row r="695" spans="1:30" x14ac:dyDescent="0.25">
      <c r="A695" s="97" t="s">
        <v>2740</v>
      </c>
      <c r="B695" s="154">
        <v>7.8297225389585709E-2</v>
      </c>
      <c r="C695" s="154">
        <v>0.5294564804256936</v>
      </c>
      <c r="D695" s="154">
        <v>0.27366020524515394</v>
      </c>
      <c r="E695" s="154">
        <v>0.11858608893956671</v>
      </c>
      <c r="F695" s="154">
        <v>1</v>
      </c>
      <c r="G695" s="144">
        <v>2631</v>
      </c>
      <c r="H695" s="144"/>
      <c r="I695" s="154">
        <v>6.9000000000000006E-2</v>
      </c>
      <c r="J695" s="154">
        <v>8.8999999999999996E-2</v>
      </c>
      <c r="K695" s="154">
        <v>0.51</v>
      </c>
      <c r="L695" s="154">
        <v>0.54800000000000004</v>
      </c>
      <c r="M695" s="154">
        <v>0.25700000000000001</v>
      </c>
      <c r="N695" s="154">
        <v>0.29099999999999998</v>
      </c>
      <c r="O695" s="154">
        <v>0.107</v>
      </c>
      <c r="P695" s="154">
        <v>0.13100000000000001</v>
      </c>
      <c r="R695" s="155">
        <v>5.9</v>
      </c>
      <c r="S695" s="155">
        <v>38.9</v>
      </c>
      <c r="T695" s="155">
        <v>19.7</v>
      </c>
      <c r="U695" s="155">
        <v>8.6999999999999993</v>
      </c>
      <c r="V695" s="155"/>
      <c r="W695" s="155">
        <v>5.0999999999999996</v>
      </c>
      <c r="X695" s="155">
        <v>6.7</v>
      </c>
      <c r="Y695" s="155">
        <v>36.9</v>
      </c>
      <c r="Z695" s="155">
        <v>41</v>
      </c>
      <c r="AA695" s="155">
        <v>18.3</v>
      </c>
      <c r="AB695" s="155">
        <v>21.2</v>
      </c>
      <c r="AC695" s="155">
        <v>7.7</v>
      </c>
      <c r="AD695" s="155">
        <v>9.6</v>
      </c>
    </row>
    <row r="696" spans="1:30" x14ac:dyDescent="0.25">
      <c r="A696" s="97" t="s">
        <v>2741</v>
      </c>
      <c r="B696" s="154">
        <v>0.27435744172145848</v>
      </c>
      <c r="C696" s="154">
        <v>0.61356843992827259</v>
      </c>
      <c r="D696" s="154">
        <v>5.379557680812911E-2</v>
      </c>
      <c r="E696" s="154">
        <v>5.8278541542139871E-2</v>
      </c>
      <c r="F696" s="154">
        <v>1</v>
      </c>
      <c r="G696" s="144">
        <v>3346</v>
      </c>
      <c r="H696" s="144"/>
      <c r="I696" s="154">
        <v>0.26</v>
      </c>
      <c r="J696" s="154">
        <v>0.28999999999999998</v>
      </c>
      <c r="K696" s="154">
        <v>0.59699999999999998</v>
      </c>
      <c r="L696" s="154">
        <v>0.63</v>
      </c>
      <c r="M696" s="154">
        <v>4.7E-2</v>
      </c>
      <c r="N696" s="154">
        <v>6.2E-2</v>
      </c>
      <c r="O696" s="154">
        <v>5.0999999999999997E-2</v>
      </c>
      <c r="P696" s="154">
        <v>6.7000000000000004E-2</v>
      </c>
      <c r="R696" s="155">
        <v>50.5</v>
      </c>
      <c r="S696" s="155">
        <v>102.4</v>
      </c>
      <c r="T696" s="155">
        <v>8.5</v>
      </c>
      <c r="U696" s="155">
        <v>9.6</v>
      </c>
      <c r="V696" s="155"/>
      <c r="W696" s="155">
        <v>47.2</v>
      </c>
      <c r="X696" s="155">
        <v>53.7</v>
      </c>
      <c r="Y696" s="155">
        <v>97.9</v>
      </c>
      <c r="Z696" s="155">
        <v>106.8</v>
      </c>
      <c r="AA696" s="155">
        <v>7.2</v>
      </c>
      <c r="AB696" s="155">
        <v>9.6999999999999993</v>
      </c>
      <c r="AC696" s="155">
        <v>8.1999999999999993</v>
      </c>
      <c r="AD696" s="155">
        <v>10.9</v>
      </c>
    </row>
    <row r="697" spans="1:30" x14ac:dyDescent="0.25">
      <c r="A697" s="97" t="s">
        <v>2742</v>
      </c>
      <c r="B697" s="154" t="s">
        <v>162</v>
      </c>
      <c r="C697" s="154">
        <v>0.45420614412862476</v>
      </c>
      <c r="D697" s="154">
        <v>0.41286247487797878</v>
      </c>
      <c r="E697" s="154">
        <v>0.13293138099339649</v>
      </c>
      <c r="F697" s="154">
        <v>1</v>
      </c>
      <c r="G697" s="144">
        <v>3483</v>
      </c>
      <c r="H697" s="144"/>
      <c r="I697" s="154" t="s">
        <v>162</v>
      </c>
      <c r="J697" s="154" t="s">
        <v>162</v>
      </c>
      <c r="K697" s="154">
        <v>0.438</v>
      </c>
      <c r="L697" s="154">
        <v>0.47099999999999997</v>
      </c>
      <c r="M697" s="154">
        <v>0.39700000000000002</v>
      </c>
      <c r="N697" s="154">
        <v>0.42899999999999999</v>
      </c>
      <c r="O697" s="154">
        <v>0.122</v>
      </c>
      <c r="P697" s="154">
        <v>0.14499999999999999</v>
      </c>
      <c r="R697" s="155" t="s">
        <v>162</v>
      </c>
      <c r="S697" s="155">
        <v>44.5</v>
      </c>
      <c r="T697" s="155">
        <v>40</v>
      </c>
      <c r="U697" s="155">
        <v>13</v>
      </c>
      <c r="V697" s="155"/>
      <c r="W697" s="155" t="s">
        <v>162</v>
      </c>
      <c r="X697" s="155" t="s">
        <v>162</v>
      </c>
      <c r="Y697" s="155">
        <v>42.3</v>
      </c>
      <c r="Z697" s="155">
        <v>46.7</v>
      </c>
      <c r="AA697" s="155">
        <v>38</v>
      </c>
      <c r="AB697" s="155">
        <v>42.1</v>
      </c>
      <c r="AC697" s="155">
        <v>11.8</v>
      </c>
      <c r="AD697" s="155">
        <v>14.2</v>
      </c>
    </row>
    <row r="698" spans="1:30" x14ac:dyDescent="0.25">
      <c r="A698" s="97" t="s">
        <v>2743</v>
      </c>
      <c r="B698" s="154" t="s">
        <v>162</v>
      </c>
      <c r="C698" s="154">
        <v>0.69638128861429838</v>
      </c>
      <c r="D698" s="154">
        <v>0.12753751103265668</v>
      </c>
      <c r="E698" s="154">
        <v>0.176081200353045</v>
      </c>
      <c r="F698" s="154">
        <v>1</v>
      </c>
      <c r="G698" s="144">
        <v>2266</v>
      </c>
      <c r="H698" s="144"/>
      <c r="I698" s="154" t="s">
        <v>162</v>
      </c>
      <c r="J698" s="154" t="s">
        <v>162</v>
      </c>
      <c r="K698" s="154">
        <v>0.67700000000000005</v>
      </c>
      <c r="L698" s="154">
        <v>0.71499999999999997</v>
      </c>
      <c r="M698" s="154">
        <v>0.114</v>
      </c>
      <c r="N698" s="154">
        <v>0.14199999999999999</v>
      </c>
      <c r="O698" s="154">
        <v>0.161</v>
      </c>
      <c r="P698" s="154">
        <v>0.192</v>
      </c>
      <c r="R698" s="155" t="s">
        <v>162</v>
      </c>
      <c r="S698" s="155">
        <v>99.1</v>
      </c>
      <c r="T698" s="155">
        <v>20.100000000000001</v>
      </c>
      <c r="U698" s="155">
        <v>25.3</v>
      </c>
      <c r="V698" s="155"/>
      <c r="W698" s="155" t="s">
        <v>162</v>
      </c>
      <c r="X698" s="155" t="s">
        <v>162</v>
      </c>
      <c r="Y698" s="155">
        <v>94.2</v>
      </c>
      <c r="Z698" s="155">
        <v>104</v>
      </c>
      <c r="AA698" s="155">
        <v>17.8</v>
      </c>
      <c r="AB698" s="155">
        <v>22.4</v>
      </c>
      <c r="AC698" s="155">
        <v>22.8</v>
      </c>
      <c r="AD698" s="155">
        <v>27.8</v>
      </c>
    </row>
    <row r="699" spans="1:30" x14ac:dyDescent="0.25">
      <c r="A699" s="97" t="s">
        <v>2744</v>
      </c>
      <c r="B699" s="154">
        <v>5.2276484518118047E-2</v>
      </c>
      <c r="C699" s="154">
        <v>0.54881372592824273</v>
      </c>
      <c r="D699" s="154">
        <v>0.25914838479067065</v>
      </c>
      <c r="E699" s="154">
        <v>0.13976140476296858</v>
      </c>
      <c r="F699" s="154">
        <v>1</v>
      </c>
      <c r="G699" s="144">
        <v>22381</v>
      </c>
      <c r="H699" s="144"/>
      <c r="I699" s="154">
        <v>4.9000000000000002E-2</v>
      </c>
      <c r="J699" s="154">
        <v>5.5E-2</v>
      </c>
      <c r="K699" s="154">
        <v>0.54200000000000004</v>
      </c>
      <c r="L699" s="154">
        <v>0.55500000000000005</v>
      </c>
      <c r="M699" s="154">
        <v>0.253</v>
      </c>
      <c r="N699" s="154">
        <v>0.26500000000000001</v>
      </c>
      <c r="O699" s="154">
        <v>0.13500000000000001</v>
      </c>
      <c r="P699" s="154">
        <v>0.14399999999999999</v>
      </c>
      <c r="R699" s="155" t="s">
        <v>162</v>
      </c>
      <c r="S699" s="155" t="s">
        <v>162</v>
      </c>
      <c r="T699" s="155" t="s">
        <v>162</v>
      </c>
      <c r="U699" s="155" t="s">
        <v>162</v>
      </c>
      <c r="V699" s="155"/>
      <c r="W699" s="155" t="s">
        <v>162</v>
      </c>
      <c r="X699" s="155" t="s">
        <v>162</v>
      </c>
      <c r="Y699" s="155" t="s">
        <v>162</v>
      </c>
      <c r="Z699" s="155" t="s">
        <v>162</v>
      </c>
      <c r="AA699" s="155" t="s">
        <v>162</v>
      </c>
      <c r="AB699" s="155" t="s">
        <v>162</v>
      </c>
      <c r="AC699" s="155" t="s">
        <v>162</v>
      </c>
      <c r="AD699" s="155" t="s">
        <v>162</v>
      </c>
    </row>
    <row r="700" spans="1:30" x14ac:dyDescent="0.25">
      <c r="A700" s="97" t="s">
        <v>2745</v>
      </c>
      <c r="B700" s="154">
        <v>6.1362454498179925E-2</v>
      </c>
      <c r="C700" s="154">
        <v>0.55486219448777951</v>
      </c>
      <c r="D700" s="154">
        <v>0.20488819552782112</v>
      </c>
      <c r="E700" s="154">
        <v>0.17888715548621945</v>
      </c>
      <c r="F700" s="154">
        <v>1</v>
      </c>
      <c r="G700" s="144">
        <v>1923</v>
      </c>
      <c r="H700" s="144"/>
      <c r="I700" s="154">
        <v>5.0999999999999997E-2</v>
      </c>
      <c r="J700" s="154">
        <v>7.2999999999999995E-2</v>
      </c>
      <c r="K700" s="154">
        <v>0.53300000000000003</v>
      </c>
      <c r="L700" s="154">
        <v>0.57699999999999996</v>
      </c>
      <c r="M700" s="154">
        <v>0.187</v>
      </c>
      <c r="N700" s="154">
        <v>0.224</v>
      </c>
      <c r="O700" s="154">
        <v>0.16200000000000001</v>
      </c>
      <c r="P700" s="154">
        <v>0.19700000000000001</v>
      </c>
      <c r="R700" s="155">
        <v>4.9000000000000004</v>
      </c>
      <c r="S700" s="155">
        <v>45.3</v>
      </c>
      <c r="T700" s="155">
        <v>16.5</v>
      </c>
      <c r="U700" s="155">
        <v>14.6</v>
      </c>
      <c r="V700" s="155"/>
      <c r="W700" s="155">
        <v>4</v>
      </c>
      <c r="X700" s="155">
        <v>5.8</v>
      </c>
      <c r="Y700" s="155">
        <v>42.6</v>
      </c>
      <c r="Z700" s="155">
        <v>48</v>
      </c>
      <c r="AA700" s="155">
        <v>14.9</v>
      </c>
      <c r="AB700" s="155">
        <v>18.2</v>
      </c>
      <c r="AC700" s="155">
        <v>13</v>
      </c>
      <c r="AD700" s="155">
        <v>16.100000000000001</v>
      </c>
    </row>
    <row r="701" spans="1:30" x14ac:dyDescent="0.25">
      <c r="A701" s="97" t="s">
        <v>2746</v>
      </c>
      <c r="B701" s="154">
        <v>0.29728395061728397</v>
      </c>
      <c r="C701" s="154">
        <v>0.60345679012345677</v>
      </c>
      <c r="D701" s="154">
        <v>3.3580246913580247E-2</v>
      </c>
      <c r="E701" s="154">
        <v>6.5679012345679008E-2</v>
      </c>
      <c r="F701" s="154">
        <v>1</v>
      </c>
      <c r="G701" s="144">
        <v>2025</v>
      </c>
      <c r="H701" s="144"/>
      <c r="I701" s="154">
        <v>0.27800000000000002</v>
      </c>
      <c r="J701" s="154">
        <v>0.318</v>
      </c>
      <c r="K701" s="154">
        <v>0.58199999999999996</v>
      </c>
      <c r="L701" s="154">
        <v>0.625</v>
      </c>
      <c r="M701" s="154">
        <v>2.7E-2</v>
      </c>
      <c r="N701" s="154">
        <v>4.2000000000000003E-2</v>
      </c>
      <c r="O701" s="154">
        <v>5.6000000000000001E-2</v>
      </c>
      <c r="P701" s="154">
        <v>7.6999999999999999E-2</v>
      </c>
      <c r="R701" s="155">
        <v>49.7</v>
      </c>
      <c r="S701" s="155">
        <v>97</v>
      </c>
      <c r="T701" s="155">
        <v>4.9000000000000004</v>
      </c>
      <c r="U701" s="155">
        <v>10.9</v>
      </c>
      <c r="V701" s="155"/>
      <c r="W701" s="155">
        <v>45.7</v>
      </c>
      <c r="X701" s="155">
        <v>53.7</v>
      </c>
      <c r="Y701" s="155">
        <v>91.6</v>
      </c>
      <c r="Z701" s="155">
        <v>102.5</v>
      </c>
      <c r="AA701" s="155">
        <v>3.8</v>
      </c>
      <c r="AB701" s="155">
        <v>6.1</v>
      </c>
      <c r="AC701" s="155">
        <v>9</v>
      </c>
      <c r="AD701" s="155">
        <v>12.7</v>
      </c>
    </row>
    <row r="702" spans="1:30" x14ac:dyDescent="0.25">
      <c r="A702" s="97" t="s">
        <v>2747</v>
      </c>
      <c r="B702" s="154" t="s">
        <v>162</v>
      </c>
      <c r="C702" s="154">
        <v>0.53184957789716036</v>
      </c>
      <c r="D702" s="154">
        <v>0.3246354566385265</v>
      </c>
      <c r="E702" s="154">
        <v>0.14351496546431311</v>
      </c>
      <c r="F702" s="154">
        <v>1</v>
      </c>
      <c r="G702" s="144">
        <v>1303</v>
      </c>
      <c r="H702" s="144"/>
      <c r="I702" s="154" t="s">
        <v>162</v>
      </c>
      <c r="J702" s="154" t="s">
        <v>162</v>
      </c>
      <c r="K702" s="154">
        <v>0.505</v>
      </c>
      <c r="L702" s="154">
        <v>0.55900000000000005</v>
      </c>
      <c r="M702" s="154">
        <v>0.3</v>
      </c>
      <c r="N702" s="154">
        <v>0.35099999999999998</v>
      </c>
      <c r="O702" s="154">
        <v>0.126</v>
      </c>
      <c r="P702" s="154">
        <v>0.16400000000000001</v>
      </c>
      <c r="R702" s="155" t="s">
        <v>162</v>
      </c>
      <c r="S702" s="155">
        <v>29.5</v>
      </c>
      <c r="T702" s="155">
        <v>17.899999999999999</v>
      </c>
      <c r="U702" s="155">
        <v>8</v>
      </c>
      <c r="V702" s="155"/>
      <c r="W702" s="155" t="s">
        <v>162</v>
      </c>
      <c r="X702" s="155" t="s">
        <v>162</v>
      </c>
      <c r="Y702" s="155">
        <v>27.3</v>
      </c>
      <c r="Z702" s="155">
        <v>31.7</v>
      </c>
      <c r="AA702" s="155">
        <v>16.2</v>
      </c>
      <c r="AB702" s="155">
        <v>19.600000000000001</v>
      </c>
      <c r="AC702" s="155">
        <v>6.8</v>
      </c>
      <c r="AD702" s="155">
        <v>9.1</v>
      </c>
    </row>
    <row r="703" spans="1:30" x14ac:dyDescent="0.25">
      <c r="A703" s="97" t="s">
        <v>2748</v>
      </c>
      <c r="B703" s="154" t="s">
        <v>162</v>
      </c>
      <c r="C703" s="154">
        <v>0.75331439393939392</v>
      </c>
      <c r="D703" s="154">
        <v>4.8768939393939392E-2</v>
      </c>
      <c r="E703" s="154">
        <v>0.19791666666666666</v>
      </c>
      <c r="F703" s="154">
        <v>0.99999999999999989</v>
      </c>
      <c r="G703" s="144">
        <v>2112</v>
      </c>
      <c r="H703" s="144"/>
      <c r="I703" s="154" t="s">
        <v>162</v>
      </c>
      <c r="J703" s="154" t="s">
        <v>162</v>
      </c>
      <c r="K703" s="154">
        <v>0.73399999999999999</v>
      </c>
      <c r="L703" s="154">
        <v>0.77100000000000002</v>
      </c>
      <c r="M703" s="154">
        <v>0.04</v>
      </c>
      <c r="N703" s="154">
        <v>5.8999999999999997E-2</v>
      </c>
      <c r="O703" s="154">
        <v>0.18099999999999999</v>
      </c>
      <c r="P703" s="154">
        <v>0.215</v>
      </c>
      <c r="R703" s="155" t="s">
        <v>162</v>
      </c>
      <c r="S703" s="155">
        <v>146.5</v>
      </c>
      <c r="T703" s="155">
        <v>10.7</v>
      </c>
      <c r="U703" s="155">
        <v>37.700000000000003</v>
      </c>
      <c r="V703" s="155"/>
      <c r="W703" s="155" t="s">
        <v>162</v>
      </c>
      <c r="X703" s="155" t="s">
        <v>162</v>
      </c>
      <c r="Y703" s="155">
        <v>139.30000000000001</v>
      </c>
      <c r="Z703" s="155">
        <v>153.69999999999999</v>
      </c>
      <c r="AA703" s="155">
        <v>8.6999999999999993</v>
      </c>
      <c r="AB703" s="155">
        <v>12.8</v>
      </c>
      <c r="AC703" s="155">
        <v>34.1</v>
      </c>
      <c r="AD703" s="155">
        <v>41.3</v>
      </c>
    </row>
    <row r="704" spans="1:30" x14ac:dyDescent="0.25">
      <c r="A704" s="97" t="s">
        <v>2749</v>
      </c>
      <c r="B704" s="154">
        <v>5.496653883750658E-2</v>
      </c>
      <c r="C704" s="154">
        <v>0.60658696142567115</v>
      </c>
      <c r="D704" s="154">
        <v>0.18076547108805174</v>
      </c>
      <c r="E704" s="154">
        <v>0.15768102864877059</v>
      </c>
      <c r="F704" s="154">
        <v>1</v>
      </c>
      <c r="G704" s="144">
        <v>13299</v>
      </c>
      <c r="H704" s="144"/>
      <c r="I704" s="154">
        <v>5.0999999999999997E-2</v>
      </c>
      <c r="J704" s="154">
        <v>5.8999999999999997E-2</v>
      </c>
      <c r="K704" s="154">
        <v>0.59799999999999998</v>
      </c>
      <c r="L704" s="154">
        <v>0.61499999999999999</v>
      </c>
      <c r="M704" s="154">
        <v>0.17399999999999999</v>
      </c>
      <c r="N704" s="154">
        <v>0.187</v>
      </c>
      <c r="O704" s="154">
        <v>0.152</v>
      </c>
      <c r="P704" s="154">
        <v>0.16400000000000001</v>
      </c>
      <c r="R704" s="155" t="s">
        <v>162</v>
      </c>
      <c r="S704" s="155" t="s">
        <v>162</v>
      </c>
      <c r="T704" s="155" t="s">
        <v>162</v>
      </c>
      <c r="U704" s="155" t="s">
        <v>162</v>
      </c>
      <c r="V704" s="155"/>
      <c r="W704" s="155" t="s">
        <v>162</v>
      </c>
      <c r="X704" s="155" t="s">
        <v>162</v>
      </c>
      <c r="Y704" s="155" t="s">
        <v>162</v>
      </c>
      <c r="Z704" s="155" t="s">
        <v>162</v>
      </c>
      <c r="AA704" s="155" t="s">
        <v>162</v>
      </c>
      <c r="AB704" s="155" t="s">
        <v>162</v>
      </c>
      <c r="AC704" s="155" t="s">
        <v>162</v>
      </c>
      <c r="AD704" s="155" t="s">
        <v>162</v>
      </c>
    </row>
    <row r="705" spans="1:30" x14ac:dyDescent="0.25">
      <c r="A705" s="97" t="s">
        <v>2750</v>
      </c>
      <c r="B705" s="154">
        <v>7.0422535211267609E-2</v>
      </c>
      <c r="C705" s="154">
        <v>0.51760563380281688</v>
      </c>
      <c r="D705" s="154">
        <v>0.28873239436619719</v>
      </c>
      <c r="E705" s="154">
        <v>0.12323943661971831</v>
      </c>
      <c r="F705" s="154">
        <v>1</v>
      </c>
      <c r="G705" s="144">
        <v>852</v>
      </c>
      <c r="H705" s="144"/>
      <c r="I705" s="154">
        <v>5.5E-2</v>
      </c>
      <c r="J705" s="154">
        <v>0.09</v>
      </c>
      <c r="K705" s="154">
        <v>0.48399999999999999</v>
      </c>
      <c r="L705" s="154">
        <v>0.55100000000000005</v>
      </c>
      <c r="M705" s="154">
        <v>0.25900000000000001</v>
      </c>
      <c r="N705" s="154">
        <v>0.32</v>
      </c>
      <c r="O705" s="154">
        <v>0.10299999999999999</v>
      </c>
      <c r="P705" s="154">
        <v>0.14699999999999999</v>
      </c>
      <c r="R705" s="155">
        <v>5.4</v>
      </c>
      <c r="S705" s="155">
        <v>37.5</v>
      </c>
      <c r="T705" s="155">
        <v>20.7</v>
      </c>
      <c r="U705" s="155">
        <v>8.6999999999999993</v>
      </c>
      <c r="V705" s="155"/>
      <c r="W705" s="155">
        <v>4</v>
      </c>
      <c r="X705" s="155">
        <v>6.8</v>
      </c>
      <c r="Y705" s="155">
        <v>34</v>
      </c>
      <c r="Z705" s="155">
        <v>41</v>
      </c>
      <c r="AA705" s="155">
        <v>18.100000000000001</v>
      </c>
      <c r="AB705" s="155">
        <v>23.3</v>
      </c>
      <c r="AC705" s="155">
        <v>7</v>
      </c>
      <c r="AD705" s="155">
        <v>10.3</v>
      </c>
    </row>
    <row r="706" spans="1:30" x14ac:dyDescent="0.25">
      <c r="A706" s="97" t="s">
        <v>2751</v>
      </c>
      <c r="B706" s="154">
        <v>0.2943800178412132</v>
      </c>
      <c r="C706" s="154">
        <v>0.60838537020517391</v>
      </c>
      <c r="D706" s="154">
        <v>3.8358608385370203E-2</v>
      </c>
      <c r="E706" s="154">
        <v>5.8876003568242644E-2</v>
      </c>
      <c r="F706" s="154">
        <v>0.99999999999999989</v>
      </c>
      <c r="G706" s="144">
        <v>1121</v>
      </c>
      <c r="H706" s="144"/>
      <c r="I706" s="154">
        <v>0.26800000000000002</v>
      </c>
      <c r="J706" s="154">
        <v>0.32200000000000001</v>
      </c>
      <c r="K706" s="154">
        <v>0.57899999999999996</v>
      </c>
      <c r="L706" s="154">
        <v>0.63700000000000001</v>
      </c>
      <c r="M706" s="154">
        <v>2.9000000000000001E-2</v>
      </c>
      <c r="N706" s="154">
        <v>5.0999999999999997E-2</v>
      </c>
      <c r="O706" s="154">
        <v>4.7E-2</v>
      </c>
      <c r="P706" s="154">
        <v>7.3999999999999996E-2</v>
      </c>
      <c r="R706" s="155">
        <v>52.5</v>
      </c>
      <c r="S706" s="155">
        <v>95.8</v>
      </c>
      <c r="T706" s="155">
        <v>5.8</v>
      </c>
      <c r="U706" s="155">
        <v>9.5</v>
      </c>
      <c r="V706" s="155"/>
      <c r="W706" s="155">
        <v>46.8</v>
      </c>
      <c r="X706" s="155">
        <v>58.2</v>
      </c>
      <c r="Y706" s="155">
        <v>88.6</v>
      </c>
      <c r="Z706" s="155">
        <v>103</v>
      </c>
      <c r="AA706" s="155">
        <v>4.0999999999999996</v>
      </c>
      <c r="AB706" s="155">
        <v>7.6</v>
      </c>
      <c r="AC706" s="155">
        <v>7.2</v>
      </c>
      <c r="AD706" s="155">
        <v>11.8</v>
      </c>
    </row>
    <row r="707" spans="1:30" x14ac:dyDescent="0.25">
      <c r="A707" s="97" t="s">
        <v>2752</v>
      </c>
      <c r="B707" s="154" t="s">
        <v>162</v>
      </c>
      <c r="C707" s="154">
        <v>0.48509174311926606</v>
      </c>
      <c r="D707" s="154">
        <v>0.40940366972477066</v>
      </c>
      <c r="E707" s="154">
        <v>0.10550458715596331</v>
      </c>
      <c r="F707" s="154">
        <v>1</v>
      </c>
      <c r="G707" s="144">
        <v>872</v>
      </c>
      <c r="H707" s="144"/>
      <c r="I707" s="154" t="s">
        <v>162</v>
      </c>
      <c r="J707" s="154" t="s">
        <v>162</v>
      </c>
      <c r="K707" s="154">
        <v>0.45200000000000001</v>
      </c>
      <c r="L707" s="154">
        <v>0.51800000000000002</v>
      </c>
      <c r="M707" s="154">
        <v>0.377</v>
      </c>
      <c r="N707" s="154">
        <v>0.442</v>
      </c>
      <c r="O707" s="154">
        <v>8.6999999999999994E-2</v>
      </c>
      <c r="P707" s="154">
        <v>0.128</v>
      </c>
      <c r="R707" s="155" t="s">
        <v>162</v>
      </c>
      <c r="S707" s="155">
        <v>36.299999999999997</v>
      </c>
      <c r="T707" s="155">
        <v>30.1</v>
      </c>
      <c r="U707" s="155">
        <v>7.9</v>
      </c>
      <c r="V707" s="155"/>
      <c r="W707" s="155" t="s">
        <v>162</v>
      </c>
      <c r="X707" s="155" t="s">
        <v>162</v>
      </c>
      <c r="Y707" s="155">
        <v>32.9</v>
      </c>
      <c r="Z707" s="155">
        <v>39.799999999999997</v>
      </c>
      <c r="AA707" s="155">
        <v>27</v>
      </c>
      <c r="AB707" s="155">
        <v>33.200000000000003</v>
      </c>
      <c r="AC707" s="155">
        <v>6.3</v>
      </c>
      <c r="AD707" s="155">
        <v>9.5</v>
      </c>
    </row>
    <row r="708" spans="1:30" x14ac:dyDescent="0.25">
      <c r="A708" s="97" t="s">
        <v>2753</v>
      </c>
      <c r="B708" s="154" t="s">
        <v>162</v>
      </c>
      <c r="C708" s="154">
        <v>0.71220159151193629</v>
      </c>
      <c r="D708" s="154">
        <v>0.1273209549071618</v>
      </c>
      <c r="E708" s="154">
        <v>0.16047745358090185</v>
      </c>
      <c r="F708" s="154">
        <v>0.99999999999999989</v>
      </c>
      <c r="G708" s="144">
        <v>754</v>
      </c>
      <c r="H708" s="144"/>
      <c r="I708" s="154" t="s">
        <v>162</v>
      </c>
      <c r="J708" s="154" t="s">
        <v>162</v>
      </c>
      <c r="K708" s="154">
        <v>0.67900000000000005</v>
      </c>
      <c r="L708" s="154">
        <v>0.74299999999999999</v>
      </c>
      <c r="M708" s="154">
        <v>0.105</v>
      </c>
      <c r="N708" s="154">
        <v>0.153</v>
      </c>
      <c r="O708" s="154">
        <v>0.13600000000000001</v>
      </c>
      <c r="P708" s="154">
        <v>0.188</v>
      </c>
      <c r="R708" s="155" t="s">
        <v>162</v>
      </c>
      <c r="S708" s="155">
        <v>105.6</v>
      </c>
      <c r="T708" s="155">
        <v>20.100000000000001</v>
      </c>
      <c r="U708" s="155">
        <v>23.2</v>
      </c>
      <c r="V708" s="155"/>
      <c r="W708" s="155" t="s">
        <v>162</v>
      </c>
      <c r="X708" s="155" t="s">
        <v>162</v>
      </c>
      <c r="Y708" s="155">
        <v>96.6</v>
      </c>
      <c r="Z708" s="155">
        <v>114.5</v>
      </c>
      <c r="AA708" s="155">
        <v>16.100000000000001</v>
      </c>
      <c r="AB708" s="155">
        <v>24.2</v>
      </c>
      <c r="AC708" s="155">
        <v>19.100000000000001</v>
      </c>
      <c r="AD708" s="155">
        <v>27.4</v>
      </c>
    </row>
    <row r="709" spans="1:30" x14ac:dyDescent="0.25">
      <c r="A709" s="97" t="s">
        <v>2754</v>
      </c>
      <c r="B709" s="154">
        <v>5.697589481373265E-2</v>
      </c>
      <c r="C709" s="154">
        <v>0.55573411249086924</v>
      </c>
      <c r="D709" s="154">
        <v>0.24382761139517897</v>
      </c>
      <c r="E709" s="154">
        <v>0.14346238130021913</v>
      </c>
      <c r="F709" s="154">
        <v>1</v>
      </c>
      <c r="G709" s="144">
        <v>6845</v>
      </c>
      <c r="H709" s="144"/>
      <c r="I709" s="154">
        <v>5.1999999999999998E-2</v>
      </c>
      <c r="J709" s="154">
        <v>6.3E-2</v>
      </c>
      <c r="K709" s="154">
        <v>0.54400000000000004</v>
      </c>
      <c r="L709" s="154">
        <v>0.56699999999999995</v>
      </c>
      <c r="M709" s="154">
        <v>0.23400000000000001</v>
      </c>
      <c r="N709" s="154">
        <v>0.254</v>
      </c>
      <c r="O709" s="154">
        <v>0.13500000000000001</v>
      </c>
      <c r="P709" s="154">
        <v>0.152</v>
      </c>
      <c r="R709" s="155" t="s">
        <v>162</v>
      </c>
      <c r="S709" s="155" t="s">
        <v>162</v>
      </c>
      <c r="T709" s="155" t="s">
        <v>162</v>
      </c>
      <c r="U709" s="155" t="s">
        <v>162</v>
      </c>
      <c r="V709" s="155"/>
      <c r="W709" s="155" t="s">
        <v>162</v>
      </c>
      <c r="X709" s="155" t="s">
        <v>162</v>
      </c>
      <c r="Y709" s="155" t="s">
        <v>162</v>
      </c>
      <c r="Z709" s="155" t="s">
        <v>162</v>
      </c>
      <c r="AA709" s="155" t="s">
        <v>162</v>
      </c>
      <c r="AB709" s="155" t="s">
        <v>162</v>
      </c>
      <c r="AC709" s="155" t="s">
        <v>162</v>
      </c>
      <c r="AD709" s="155" t="s">
        <v>162</v>
      </c>
    </row>
    <row r="710" spans="1:30" x14ac:dyDescent="0.25">
      <c r="A710" s="97" t="s">
        <v>2755</v>
      </c>
      <c r="B710" s="154">
        <v>9.4290204295442645E-2</v>
      </c>
      <c r="C710" s="154">
        <v>0.50602409638554213</v>
      </c>
      <c r="D710" s="154">
        <v>0.23048716605552647</v>
      </c>
      <c r="E710" s="154">
        <v>0.16919853326348874</v>
      </c>
      <c r="F710" s="154">
        <v>1</v>
      </c>
      <c r="G710" s="144">
        <v>1909</v>
      </c>
      <c r="H710" s="144"/>
      <c r="I710" s="154">
        <v>8.2000000000000003E-2</v>
      </c>
      <c r="J710" s="154">
        <v>0.108</v>
      </c>
      <c r="K710" s="154">
        <v>0.48399999999999999</v>
      </c>
      <c r="L710" s="154">
        <v>0.52800000000000002</v>
      </c>
      <c r="M710" s="154">
        <v>0.21199999999999999</v>
      </c>
      <c r="N710" s="154">
        <v>0.25</v>
      </c>
      <c r="O710" s="154">
        <v>0.153</v>
      </c>
      <c r="P710" s="154">
        <v>0.187</v>
      </c>
      <c r="R710" s="155">
        <v>7</v>
      </c>
      <c r="S710" s="155">
        <v>37.299999999999997</v>
      </c>
      <c r="T710" s="155">
        <v>16.399999999999999</v>
      </c>
      <c r="U710" s="155">
        <v>12.2</v>
      </c>
      <c r="V710" s="155"/>
      <c r="W710" s="155">
        <v>6</v>
      </c>
      <c r="X710" s="155">
        <v>8</v>
      </c>
      <c r="Y710" s="155">
        <v>34.9</v>
      </c>
      <c r="Z710" s="155">
        <v>39.6</v>
      </c>
      <c r="AA710" s="155">
        <v>14.8</v>
      </c>
      <c r="AB710" s="155">
        <v>17.899999999999999</v>
      </c>
      <c r="AC710" s="155">
        <v>10.9</v>
      </c>
      <c r="AD710" s="155">
        <v>13.5</v>
      </c>
    </row>
    <row r="711" spans="1:30" x14ac:dyDescent="0.25">
      <c r="A711" s="97" t="s">
        <v>2756</v>
      </c>
      <c r="B711" s="154">
        <v>0.25661375661375663</v>
      </c>
      <c r="C711" s="154">
        <v>0.63492063492063489</v>
      </c>
      <c r="D711" s="154">
        <v>4.5414462081128745E-2</v>
      </c>
      <c r="E711" s="154">
        <v>6.3051146384479714E-2</v>
      </c>
      <c r="F711" s="154">
        <v>1</v>
      </c>
      <c r="G711" s="144">
        <v>2268</v>
      </c>
      <c r="H711" s="144"/>
      <c r="I711" s="154">
        <v>0.23899999999999999</v>
      </c>
      <c r="J711" s="154">
        <v>0.27500000000000002</v>
      </c>
      <c r="K711" s="154">
        <v>0.61499999999999999</v>
      </c>
      <c r="L711" s="154">
        <v>0.65400000000000003</v>
      </c>
      <c r="M711" s="154">
        <v>3.7999999999999999E-2</v>
      </c>
      <c r="N711" s="154">
        <v>5.5E-2</v>
      </c>
      <c r="O711" s="154">
        <v>5.3999999999999999E-2</v>
      </c>
      <c r="P711" s="154">
        <v>7.3999999999999996E-2</v>
      </c>
      <c r="R711" s="155">
        <v>45.4</v>
      </c>
      <c r="S711" s="155">
        <v>106.5</v>
      </c>
      <c r="T711" s="155">
        <v>6.2</v>
      </c>
      <c r="U711" s="155">
        <v>10.3</v>
      </c>
      <c r="V711" s="155"/>
      <c r="W711" s="155">
        <v>41.7</v>
      </c>
      <c r="X711" s="155">
        <v>49.1</v>
      </c>
      <c r="Y711" s="155">
        <v>101</v>
      </c>
      <c r="Z711" s="155">
        <v>112</v>
      </c>
      <c r="AA711" s="155">
        <v>5</v>
      </c>
      <c r="AB711" s="155">
        <v>7.4</v>
      </c>
      <c r="AC711" s="155">
        <v>8.6</v>
      </c>
      <c r="AD711" s="155">
        <v>12</v>
      </c>
    </row>
    <row r="712" spans="1:30" x14ac:dyDescent="0.25">
      <c r="A712" s="97" t="s">
        <v>2757</v>
      </c>
      <c r="B712" s="154" t="s">
        <v>162</v>
      </c>
      <c r="C712" s="154">
        <v>0.48223961468994581</v>
      </c>
      <c r="D712" s="154">
        <v>0.37086092715231789</v>
      </c>
      <c r="E712" s="154">
        <v>0.14689945815773631</v>
      </c>
      <c r="F712" s="154">
        <v>1</v>
      </c>
      <c r="G712" s="144">
        <v>1661</v>
      </c>
      <c r="H712" s="144"/>
      <c r="I712" s="154" t="s">
        <v>162</v>
      </c>
      <c r="J712" s="154" t="s">
        <v>162</v>
      </c>
      <c r="K712" s="154">
        <v>0.45800000000000002</v>
      </c>
      <c r="L712" s="154">
        <v>0.50600000000000001</v>
      </c>
      <c r="M712" s="154">
        <v>0.34799999999999998</v>
      </c>
      <c r="N712" s="154">
        <v>0.39400000000000002</v>
      </c>
      <c r="O712" s="154">
        <v>0.13100000000000001</v>
      </c>
      <c r="P712" s="154">
        <v>0.16500000000000001</v>
      </c>
      <c r="R712" s="155" t="s">
        <v>162</v>
      </c>
      <c r="S712" s="155">
        <v>30.7</v>
      </c>
      <c r="T712" s="155">
        <v>22.9</v>
      </c>
      <c r="U712" s="155">
        <v>9.4</v>
      </c>
      <c r="V712" s="155"/>
      <c r="W712" s="155" t="s">
        <v>162</v>
      </c>
      <c r="X712" s="155" t="s">
        <v>162</v>
      </c>
      <c r="Y712" s="155">
        <v>28.6</v>
      </c>
      <c r="Z712" s="155">
        <v>32.9</v>
      </c>
      <c r="AA712" s="155">
        <v>21.1</v>
      </c>
      <c r="AB712" s="155">
        <v>24.7</v>
      </c>
      <c r="AC712" s="155">
        <v>8.1999999999999993</v>
      </c>
      <c r="AD712" s="155">
        <v>10.6</v>
      </c>
    </row>
    <row r="713" spans="1:30" x14ac:dyDescent="0.25">
      <c r="A713" s="97" t="s">
        <v>2758</v>
      </c>
      <c r="B713" s="154" t="s">
        <v>162</v>
      </c>
      <c r="C713" s="154">
        <v>0.69794988610478359</v>
      </c>
      <c r="D713" s="154">
        <v>0.10797266514806378</v>
      </c>
      <c r="E713" s="154">
        <v>0.19407744874715263</v>
      </c>
      <c r="F713" s="154">
        <v>1</v>
      </c>
      <c r="G713" s="144">
        <v>2195</v>
      </c>
      <c r="H713" s="144"/>
      <c r="I713" s="154" t="s">
        <v>162</v>
      </c>
      <c r="J713" s="154" t="s">
        <v>162</v>
      </c>
      <c r="K713" s="154">
        <v>0.67800000000000005</v>
      </c>
      <c r="L713" s="154">
        <v>0.71699999999999997</v>
      </c>
      <c r="M713" s="154">
        <v>9.6000000000000002E-2</v>
      </c>
      <c r="N713" s="154">
        <v>0.122</v>
      </c>
      <c r="O713" s="154">
        <v>0.17799999999999999</v>
      </c>
      <c r="P713" s="154">
        <v>0.21099999999999999</v>
      </c>
      <c r="R713" s="155" t="s">
        <v>162</v>
      </c>
      <c r="S713" s="155">
        <v>131.1</v>
      </c>
      <c r="T713" s="155">
        <v>21.2</v>
      </c>
      <c r="U713" s="155">
        <v>36.700000000000003</v>
      </c>
      <c r="V713" s="155"/>
      <c r="W713" s="155" t="s">
        <v>162</v>
      </c>
      <c r="X713" s="155" t="s">
        <v>162</v>
      </c>
      <c r="Y713" s="155">
        <v>124.5</v>
      </c>
      <c r="Z713" s="155">
        <v>137.69999999999999</v>
      </c>
      <c r="AA713" s="155">
        <v>18.5</v>
      </c>
      <c r="AB713" s="155">
        <v>23.9</v>
      </c>
      <c r="AC713" s="155">
        <v>33.200000000000003</v>
      </c>
      <c r="AD713" s="155">
        <v>40.200000000000003</v>
      </c>
    </row>
    <row r="714" spans="1:30" x14ac:dyDescent="0.25">
      <c r="A714" s="97" t="s">
        <v>2759</v>
      </c>
      <c r="B714" s="154">
        <v>5.0582901554404147E-2</v>
      </c>
      <c r="C714" s="154">
        <v>0.56755181347150263</v>
      </c>
      <c r="D714" s="154">
        <v>0.21509067357512954</v>
      </c>
      <c r="E714" s="154">
        <v>0.16677461139896374</v>
      </c>
      <c r="F714" s="154">
        <v>1</v>
      </c>
      <c r="G714" s="144">
        <v>15440</v>
      </c>
      <c r="H714" s="144"/>
      <c r="I714" s="154">
        <v>4.7E-2</v>
      </c>
      <c r="J714" s="154">
        <v>5.3999999999999999E-2</v>
      </c>
      <c r="K714" s="154">
        <v>0.56000000000000005</v>
      </c>
      <c r="L714" s="154">
        <v>0.57499999999999996</v>
      </c>
      <c r="M714" s="154">
        <v>0.20899999999999999</v>
      </c>
      <c r="N714" s="154">
        <v>0.222</v>
      </c>
      <c r="O714" s="154">
        <v>0.161</v>
      </c>
      <c r="P714" s="154">
        <v>0.17299999999999999</v>
      </c>
      <c r="R714" s="155" t="s">
        <v>162</v>
      </c>
      <c r="S714" s="155" t="s">
        <v>162</v>
      </c>
      <c r="T714" s="155" t="s">
        <v>162</v>
      </c>
      <c r="U714" s="155" t="s">
        <v>162</v>
      </c>
      <c r="V714" s="155"/>
      <c r="W714" s="155" t="s">
        <v>162</v>
      </c>
      <c r="X714" s="155" t="s">
        <v>162</v>
      </c>
      <c r="Y714" s="155" t="s">
        <v>162</v>
      </c>
      <c r="Z714" s="155" t="s">
        <v>162</v>
      </c>
      <c r="AA714" s="155" t="s">
        <v>162</v>
      </c>
      <c r="AB714" s="155" t="s">
        <v>162</v>
      </c>
      <c r="AC714" s="155" t="s">
        <v>162</v>
      </c>
      <c r="AD714" s="155" t="s">
        <v>162</v>
      </c>
    </row>
    <row r="715" spans="1:30" x14ac:dyDescent="0.25">
      <c r="A715" s="97" t="s">
        <v>2760</v>
      </c>
      <c r="B715" s="154">
        <v>6.5021613832853029E-2</v>
      </c>
      <c r="C715" s="154">
        <v>0.53800432276657062</v>
      </c>
      <c r="D715" s="154">
        <v>0.22838616714697407</v>
      </c>
      <c r="E715" s="154">
        <v>0.16858789625360229</v>
      </c>
      <c r="F715" s="154">
        <v>1</v>
      </c>
      <c r="G715" s="144">
        <v>5552</v>
      </c>
      <c r="H715" s="144"/>
      <c r="I715" s="154">
        <v>5.8999999999999997E-2</v>
      </c>
      <c r="J715" s="154">
        <v>7.1999999999999995E-2</v>
      </c>
      <c r="K715" s="154">
        <v>0.52500000000000002</v>
      </c>
      <c r="L715" s="154">
        <v>0.55100000000000005</v>
      </c>
      <c r="M715" s="154">
        <v>0.218</v>
      </c>
      <c r="N715" s="154">
        <v>0.24</v>
      </c>
      <c r="O715" s="154">
        <v>0.159</v>
      </c>
      <c r="P715" s="154">
        <v>0.17899999999999999</v>
      </c>
      <c r="R715" s="155">
        <v>5</v>
      </c>
      <c r="S715" s="155">
        <v>41.8</v>
      </c>
      <c r="T715" s="155">
        <v>17.2</v>
      </c>
      <c r="U715" s="155">
        <v>12.9</v>
      </c>
      <c r="V715" s="155"/>
      <c r="W715" s="155">
        <v>4.5</v>
      </c>
      <c r="X715" s="155">
        <v>5.5</v>
      </c>
      <c r="Y715" s="155">
        <v>40.299999999999997</v>
      </c>
      <c r="Z715" s="155">
        <v>43.3</v>
      </c>
      <c r="AA715" s="155">
        <v>16.3</v>
      </c>
      <c r="AB715" s="155">
        <v>18.2</v>
      </c>
      <c r="AC715" s="155">
        <v>12.1</v>
      </c>
      <c r="AD715" s="155">
        <v>13.8</v>
      </c>
    </row>
    <row r="716" spans="1:30" x14ac:dyDescent="0.25">
      <c r="A716" s="97" t="s">
        <v>2761</v>
      </c>
      <c r="B716" s="154">
        <v>0.27174424071462155</v>
      </c>
      <c r="C716" s="154">
        <v>0.61448048895157503</v>
      </c>
      <c r="D716" s="154">
        <v>4.7328005014887951E-2</v>
      </c>
      <c r="E716" s="154">
        <v>6.6447265318915524E-2</v>
      </c>
      <c r="F716" s="154">
        <v>1</v>
      </c>
      <c r="G716" s="144">
        <v>6381</v>
      </c>
      <c r="H716" s="144"/>
      <c r="I716" s="154">
        <v>0.26100000000000001</v>
      </c>
      <c r="J716" s="154">
        <v>0.28299999999999997</v>
      </c>
      <c r="K716" s="154">
        <v>0.60199999999999998</v>
      </c>
      <c r="L716" s="154">
        <v>0.626</v>
      </c>
      <c r="M716" s="154">
        <v>4.2000000000000003E-2</v>
      </c>
      <c r="N716" s="154">
        <v>5.2999999999999999E-2</v>
      </c>
      <c r="O716" s="154">
        <v>6.0999999999999999E-2</v>
      </c>
      <c r="P716" s="154">
        <v>7.2999999999999995E-2</v>
      </c>
      <c r="R716" s="155">
        <v>47.9</v>
      </c>
      <c r="S716" s="155">
        <v>103.1</v>
      </c>
      <c r="T716" s="155">
        <v>6.8</v>
      </c>
      <c r="U716" s="155">
        <v>11.1</v>
      </c>
      <c r="V716" s="155"/>
      <c r="W716" s="155">
        <v>45.7</v>
      </c>
      <c r="X716" s="155">
        <v>50.2</v>
      </c>
      <c r="Y716" s="155">
        <v>99.8</v>
      </c>
      <c r="Z716" s="155">
        <v>106.3</v>
      </c>
      <c r="AA716" s="155">
        <v>6.1</v>
      </c>
      <c r="AB716" s="155">
        <v>7.6</v>
      </c>
      <c r="AC716" s="155">
        <v>10.1</v>
      </c>
      <c r="AD716" s="155">
        <v>12.2</v>
      </c>
    </row>
    <row r="717" spans="1:30" x14ac:dyDescent="0.25">
      <c r="A717" s="97" t="s">
        <v>2762</v>
      </c>
      <c r="B717" s="154" t="s">
        <v>162</v>
      </c>
      <c r="C717" s="154">
        <v>0.52756076388888884</v>
      </c>
      <c r="D717" s="154">
        <v>0.34461805555555558</v>
      </c>
      <c r="E717" s="154">
        <v>0.12782118055555555</v>
      </c>
      <c r="F717" s="154">
        <v>1</v>
      </c>
      <c r="G717" s="144">
        <v>4608</v>
      </c>
      <c r="H717" s="144"/>
      <c r="I717" s="154" t="s">
        <v>162</v>
      </c>
      <c r="J717" s="154" t="s">
        <v>162</v>
      </c>
      <c r="K717" s="154">
        <v>0.51300000000000001</v>
      </c>
      <c r="L717" s="154">
        <v>0.54200000000000004</v>
      </c>
      <c r="M717" s="154">
        <v>0.33100000000000002</v>
      </c>
      <c r="N717" s="154">
        <v>0.35799999999999998</v>
      </c>
      <c r="O717" s="154">
        <v>0.11799999999999999</v>
      </c>
      <c r="P717" s="154">
        <v>0.13800000000000001</v>
      </c>
      <c r="R717" s="155" t="s">
        <v>162</v>
      </c>
      <c r="S717" s="155">
        <v>34.200000000000003</v>
      </c>
      <c r="T717" s="155">
        <v>21.7</v>
      </c>
      <c r="U717" s="155">
        <v>8.1999999999999993</v>
      </c>
      <c r="V717" s="155"/>
      <c r="W717" s="155" t="s">
        <v>162</v>
      </c>
      <c r="X717" s="155" t="s">
        <v>162</v>
      </c>
      <c r="Y717" s="155">
        <v>32.9</v>
      </c>
      <c r="Z717" s="155">
        <v>35.6</v>
      </c>
      <c r="AA717" s="155">
        <v>20.6</v>
      </c>
      <c r="AB717" s="155">
        <v>22.7</v>
      </c>
      <c r="AC717" s="155">
        <v>7.5</v>
      </c>
      <c r="AD717" s="155">
        <v>8.9</v>
      </c>
    </row>
    <row r="718" spans="1:30" x14ac:dyDescent="0.25">
      <c r="A718" s="97" t="s">
        <v>2763</v>
      </c>
      <c r="B718" s="154" t="s">
        <v>162</v>
      </c>
      <c r="C718" s="154">
        <v>0.74731182795698925</v>
      </c>
      <c r="D718" s="154">
        <v>9.2091571279916754E-2</v>
      </c>
      <c r="E718" s="154">
        <v>0.16059660076309401</v>
      </c>
      <c r="F718" s="154">
        <v>1</v>
      </c>
      <c r="G718" s="144">
        <v>5766</v>
      </c>
      <c r="H718" s="144"/>
      <c r="I718" s="154" t="s">
        <v>162</v>
      </c>
      <c r="J718" s="154" t="s">
        <v>162</v>
      </c>
      <c r="K718" s="154">
        <v>0.73599999999999999</v>
      </c>
      <c r="L718" s="154">
        <v>0.75800000000000001</v>
      </c>
      <c r="M718" s="154">
        <v>8.5000000000000006E-2</v>
      </c>
      <c r="N718" s="154">
        <v>0.1</v>
      </c>
      <c r="O718" s="154">
        <v>0.151</v>
      </c>
      <c r="P718" s="154">
        <v>0.17</v>
      </c>
      <c r="R718" s="155" t="s">
        <v>162</v>
      </c>
      <c r="S718" s="155">
        <v>134.1</v>
      </c>
      <c r="T718" s="155">
        <v>17.899999999999999</v>
      </c>
      <c r="U718" s="155">
        <v>29</v>
      </c>
      <c r="V718" s="155"/>
      <c r="W718" s="155" t="s">
        <v>162</v>
      </c>
      <c r="X718" s="155" t="s">
        <v>162</v>
      </c>
      <c r="Y718" s="155">
        <v>130.1</v>
      </c>
      <c r="Z718" s="155">
        <v>138.1</v>
      </c>
      <c r="AA718" s="155">
        <v>16.399999999999999</v>
      </c>
      <c r="AB718" s="155">
        <v>19.5</v>
      </c>
      <c r="AC718" s="155">
        <v>27.1</v>
      </c>
      <c r="AD718" s="155">
        <v>30.9</v>
      </c>
    </row>
    <row r="719" spans="1:30" x14ac:dyDescent="0.25">
      <c r="A719" s="97" t="s">
        <v>2764</v>
      </c>
      <c r="B719" s="154">
        <v>4.984996161808835E-2</v>
      </c>
      <c r="C719" s="154">
        <v>0.59466375119216541</v>
      </c>
      <c r="D719" s="154">
        <v>0.20086533764451373</v>
      </c>
      <c r="E719" s="154">
        <v>0.15462094954523251</v>
      </c>
      <c r="F719" s="154">
        <v>1</v>
      </c>
      <c r="G719" s="144">
        <v>42989</v>
      </c>
      <c r="H719" s="144"/>
      <c r="I719" s="154">
        <v>4.8000000000000001E-2</v>
      </c>
      <c r="J719" s="154">
        <v>5.1999999999999998E-2</v>
      </c>
      <c r="K719" s="154">
        <v>0.59</v>
      </c>
      <c r="L719" s="154">
        <v>0.59899999999999998</v>
      </c>
      <c r="M719" s="154">
        <v>0.19700000000000001</v>
      </c>
      <c r="N719" s="154">
        <v>0.20499999999999999</v>
      </c>
      <c r="O719" s="154">
        <v>0.151</v>
      </c>
      <c r="P719" s="154">
        <v>0.158</v>
      </c>
      <c r="R719" s="155" t="s">
        <v>162</v>
      </c>
      <c r="S719" s="155" t="s">
        <v>162</v>
      </c>
      <c r="T719" s="155" t="s">
        <v>162</v>
      </c>
      <c r="U719" s="155" t="s">
        <v>162</v>
      </c>
      <c r="V719" s="155"/>
      <c r="W719" s="155" t="s">
        <v>162</v>
      </c>
      <c r="X719" s="155" t="s">
        <v>162</v>
      </c>
      <c r="Y719" s="155" t="s">
        <v>162</v>
      </c>
      <c r="Z719" s="155" t="s">
        <v>162</v>
      </c>
      <c r="AA719" s="155" t="s">
        <v>162</v>
      </c>
      <c r="AB719" s="155" t="s">
        <v>162</v>
      </c>
      <c r="AC719" s="155" t="s">
        <v>162</v>
      </c>
      <c r="AD719" s="155" t="s">
        <v>162</v>
      </c>
    </row>
    <row r="720" spans="1:30" x14ac:dyDescent="0.25">
      <c r="A720" s="97" t="s">
        <v>2765</v>
      </c>
      <c r="B720" s="154">
        <v>5.9701492537313432E-2</v>
      </c>
      <c r="C720" s="154">
        <v>0.44431687715269808</v>
      </c>
      <c r="D720" s="154">
        <v>0.27324913892078073</v>
      </c>
      <c r="E720" s="154">
        <v>0.22273249138920781</v>
      </c>
      <c r="F720" s="154">
        <v>1</v>
      </c>
      <c r="G720" s="144">
        <v>871</v>
      </c>
      <c r="H720" s="144"/>
      <c r="I720" s="154">
        <v>4.5999999999999999E-2</v>
      </c>
      <c r="J720" s="154">
        <v>7.6999999999999999E-2</v>
      </c>
      <c r="K720" s="154">
        <v>0.41199999999999998</v>
      </c>
      <c r="L720" s="154">
        <v>0.47699999999999998</v>
      </c>
      <c r="M720" s="154">
        <v>0.245</v>
      </c>
      <c r="N720" s="154">
        <v>0.30399999999999999</v>
      </c>
      <c r="O720" s="154">
        <v>0.19600000000000001</v>
      </c>
      <c r="P720" s="154">
        <v>0.252</v>
      </c>
      <c r="R720" s="155">
        <v>4.3</v>
      </c>
      <c r="S720" s="155">
        <v>29.7</v>
      </c>
      <c r="T720" s="155">
        <v>17.600000000000001</v>
      </c>
      <c r="U720" s="155">
        <v>15.3</v>
      </c>
      <c r="V720" s="155"/>
      <c r="W720" s="155">
        <v>3.1</v>
      </c>
      <c r="X720" s="155">
        <v>5.5</v>
      </c>
      <c r="Y720" s="155">
        <v>26.8</v>
      </c>
      <c r="Z720" s="155">
        <v>32.700000000000003</v>
      </c>
      <c r="AA720" s="155">
        <v>15.4</v>
      </c>
      <c r="AB720" s="155">
        <v>19.899999999999999</v>
      </c>
      <c r="AC720" s="155">
        <v>13.1</v>
      </c>
      <c r="AD720" s="155">
        <v>17.5</v>
      </c>
    </row>
    <row r="721" spans="1:30" x14ac:dyDescent="0.25">
      <c r="A721" s="97" t="s">
        <v>2766</v>
      </c>
      <c r="B721" s="154">
        <v>0.22367275892080069</v>
      </c>
      <c r="C721" s="154">
        <v>0.62402088772845954</v>
      </c>
      <c r="D721" s="154">
        <v>5.3959965187119235E-2</v>
      </c>
      <c r="E721" s="154">
        <v>9.8346388163620541E-2</v>
      </c>
      <c r="F721" s="154">
        <v>0.99999999999999989</v>
      </c>
      <c r="G721" s="144">
        <v>1149</v>
      </c>
      <c r="H721" s="144"/>
      <c r="I721" s="154">
        <v>0.20100000000000001</v>
      </c>
      <c r="J721" s="154">
        <v>0.249</v>
      </c>
      <c r="K721" s="154">
        <v>0.59599999999999997</v>
      </c>
      <c r="L721" s="154">
        <v>0.65200000000000002</v>
      </c>
      <c r="M721" s="154">
        <v>4.2000000000000003E-2</v>
      </c>
      <c r="N721" s="154">
        <v>6.9000000000000006E-2</v>
      </c>
      <c r="O721" s="154">
        <v>8.2000000000000003E-2</v>
      </c>
      <c r="P721" s="154">
        <v>0.11700000000000001</v>
      </c>
      <c r="R721" s="155">
        <v>41</v>
      </c>
      <c r="S721" s="155">
        <v>99.9</v>
      </c>
      <c r="T721" s="155">
        <v>7.2</v>
      </c>
      <c r="U721" s="155">
        <v>16.7</v>
      </c>
      <c r="V721" s="155"/>
      <c r="W721" s="155">
        <v>36</v>
      </c>
      <c r="X721" s="155">
        <v>46</v>
      </c>
      <c r="Y721" s="155">
        <v>92.6</v>
      </c>
      <c r="Z721" s="155">
        <v>107.2</v>
      </c>
      <c r="AA721" s="155">
        <v>5.4</v>
      </c>
      <c r="AB721" s="155">
        <v>9</v>
      </c>
      <c r="AC721" s="155">
        <v>13.6</v>
      </c>
      <c r="AD721" s="155">
        <v>19.8</v>
      </c>
    </row>
    <row r="722" spans="1:30" x14ac:dyDescent="0.25">
      <c r="A722" s="97" t="s">
        <v>2767</v>
      </c>
      <c r="B722" s="154" t="s">
        <v>162</v>
      </c>
      <c r="C722" s="154">
        <v>0.47257383966244726</v>
      </c>
      <c r="D722" s="154">
        <v>0.40295358649789031</v>
      </c>
      <c r="E722" s="154">
        <v>0.12447257383966245</v>
      </c>
      <c r="F722" s="154">
        <v>1</v>
      </c>
      <c r="G722" s="144">
        <v>948</v>
      </c>
      <c r="H722" s="144"/>
      <c r="I722" s="154" t="s">
        <v>162</v>
      </c>
      <c r="J722" s="154" t="s">
        <v>162</v>
      </c>
      <c r="K722" s="154">
        <v>0.441</v>
      </c>
      <c r="L722" s="154">
        <v>0.504</v>
      </c>
      <c r="M722" s="154">
        <v>0.372</v>
      </c>
      <c r="N722" s="154">
        <v>0.435</v>
      </c>
      <c r="O722" s="154">
        <v>0.105</v>
      </c>
      <c r="P722" s="154">
        <v>0.14699999999999999</v>
      </c>
      <c r="R722" s="155" t="s">
        <v>162</v>
      </c>
      <c r="S722" s="155">
        <v>35.299999999999997</v>
      </c>
      <c r="T722" s="155">
        <v>29.4</v>
      </c>
      <c r="U722" s="155">
        <v>9.1999999999999993</v>
      </c>
      <c r="V722" s="155"/>
      <c r="W722" s="155" t="s">
        <v>162</v>
      </c>
      <c r="X722" s="155" t="s">
        <v>162</v>
      </c>
      <c r="Y722" s="155">
        <v>32</v>
      </c>
      <c r="Z722" s="155">
        <v>38.5</v>
      </c>
      <c r="AA722" s="155">
        <v>26.5</v>
      </c>
      <c r="AB722" s="155">
        <v>32.4</v>
      </c>
      <c r="AC722" s="155">
        <v>7.6</v>
      </c>
      <c r="AD722" s="155">
        <v>10.9</v>
      </c>
    </row>
    <row r="723" spans="1:30" x14ac:dyDescent="0.25">
      <c r="A723" s="97" t="s">
        <v>2768</v>
      </c>
      <c r="B723" s="154" t="s">
        <v>162</v>
      </c>
      <c r="C723" s="154">
        <v>0.70633187772925765</v>
      </c>
      <c r="D723" s="154">
        <v>9.934497816593886E-2</v>
      </c>
      <c r="E723" s="154">
        <v>0.1943231441048035</v>
      </c>
      <c r="F723" s="154">
        <v>1</v>
      </c>
      <c r="G723" s="144">
        <v>916</v>
      </c>
      <c r="H723" s="144"/>
      <c r="I723" s="154" t="s">
        <v>162</v>
      </c>
      <c r="J723" s="154" t="s">
        <v>162</v>
      </c>
      <c r="K723" s="154">
        <v>0.67600000000000005</v>
      </c>
      <c r="L723" s="154">
        <v>0.73499999999999999</v>
      </c>
      <c r="M723" s="154">
        <v>8.2000000000000003E-2</v>
      </c>
      <c r="N723" s="154">
        <v>0.12</v>
      </c>
      <c r="O723" s="154">
        <v>0.17</v>
      </c>
      <c r="P723" s="154">
        <v>0.221</v>
      </c>
      <c r="R723" s="155" t="s">
        <v>162</v>
      </c>
      <c r="S723" s="155">
        <v>117.8</v>
      </c>
      <c r="T723" s="155">
        <v>17.2</v>
      </c>
      <c r="U723" s="155">
        <v>32.1</v>
      </c>
      <c r="V723" s="155"/>
      <c r="W723" s="155" t="s">
        <v>162</v>
      </c>
      <c r="X723" s="155" t="s">
        <v>162</v>
      </c>
      <c r="Y723" s="155">
        <v>108.7</v>
      </c>
      <c r="Z723" s="155">
        <v>126.9</v>
      </c>
      <c r="AA723" s="155">
        <v>13.7</v>
      </c>
      <c r="AB723" s="155">
        <v>20.8</v>
      </c>
      <c r="AC723" s="155">
        <v>27.4</v>
      </c>
      <c r="AD723" s="155">
        <v>36.799999999999997</v>
      </c>
    </row>
    <row r="724" spans="1:30" x14ac:dyDescent="0.25">
      <c r="A724" s="97" t="s">
        <v>2769</v>
      </c>
      <c r="B724" s="154">
        <v>4.2281879194630875E-2</v>
      </c>
      <c r="C724" s="154">
        <v>0.53194630872483217</v>
      </c>
      <c r="D724" s="154">
        <v>0.25167785234899331</v>
      </c>
      <c r="E724" s="154">
        <v>0.17409395973154362</v>
      </c>
      <c r="F724" s="154">
        <v>1</v>
      </c>
      <c r="G724" s="144">
        <v>7450</v>
      </c>
      <c r="H724" s="144"/>
      <c r="I724" s="154">
        <v>3.7999999999999999E-2</v>
      </c>
      <c r="J724" s="154">
        <v>4.7E-2</v>
      </c>
      <c r="K724" s="154">
        <v>0.52100000000000002</v>
      </c>
      <c r="L724" s="154">
        <v>0.54300000000000004</v>
      </c>
      <c r="M724" s="154">
        <v>0.24199999999999999</v>
      </c>
      <c r="N724" s="154">
        <v>0.26200000000000001</v>
      </c>
      <c r="O724" s="154">
        <v>0.16600000000000001</v>
      </c>
      <c r="P724" s="154">
        <v>0.183</v>
      </c>
      <c r="R724" s="155" t="s">
        <v>162</v>
      </c>
      <c r="S724" s="155" t="s">
        <v>162</v>
      </c>
      <c r="T724" s="155" t="s">
        <v>162</v>
      </c>
      <c r="U724" s="155" t="s">
        <v>162</v>
      </c>
      <c r="V724" s="155"/>
      <c r="W724" s="155" t="s">
        <v>162</v>
      </c>
      <c r="X724" s="155" t="s">
        <v>162</v>
      </c>
      <c r="Y724" s="155" t="s">
        <v>162</v>
      </c>
      <c r="Z724" s="155" t="s">
        <v>162</v>
      </c>
      <c r="AA724" s="155" t="s">
        <v>162</v>
      </c>
      <c r="AB724" s="155" t="s">
        <v>162</v>
      </c>
      <c r="AC724" s="155" t="s">
        <v>162</v>
      </c>
      <c r="AD724" s="155" t="s">
        <v>162</v>
      </c>
    </row>
    <row r="725" spans="1:30" x14ac:dyDescent="0.25">
      <c r="A725" s="97" t="s">
        <v>2770</v>
      </c>
      <c r="B725" s="154">
        <v>8.9041095890410954E-2</v>
      </c>
      <c r="C725" s="154">
        <v>0.4984779299847793</v>
      </c>
      <c r="D725" s="154">
        <v>0.25494672754946729</v>
      </c>
      <c r="E725" s="154">
        <v>0.15753424657534246</v>
      </c>
      <c r="F725" s="154">
        <v>1</v>
      </c>
      <c r="G725" s="144">
        <v>1314</v>
      </c>
      <c r="H725" s="144"/>
      <c r="I725" s="154">
        <v>7.4999999999999997E-2</v>
      </c>
      <c r="J725" s="154">
        <v>0.106</v>
      </c>
      <c r="K725" s="154">
        <v>0.47099999999999997</v>
      </c>
      <c r="L725" s="154">
        <v>0.52500000000000002</v>
      </c>
      <c r="M725" s="154">
        <v>0.23200000000000001</v>
      </c>
      <c r="N725" s="154">
        <v>0.27900000000000003</v>
      </c>
      <c r="O725" s="154">
        <v>0.13900000000000001</v>
      </c>
      <c r="P725" s="154">
        <v>0.17799999999999999</v>
      </c>
      <c r="R725" s="155">
        <v>6.2</v>
      </c>
      <c r="S725" s="155">
        <v>34.799999999999997</v>
      </c>
      <c r="T725" s="155">
        <v>18.100000000000001</v>
      </c>
      <c r="U725" s="155">
        <v>11</v>
      </c>
      <c r="V725" s="155"/>
      <c r="W725" s="155">
        <v>5.0999999999999996</v>
      </c>
      <c r="X725" s="155">
        <v>7.3</v>
      </c>
      <c r="Y725" s="155">
        <v>32.1</v>
      </c>
      <c r="Z725" s="155">
        <v>37.5</v>
      </c>
      <c r="AA725" s="155">
        <v>16.100000000000001</v>
      </c>
      <c r="AB725" s="155">
        <v>20</v>
      </c>
      <c r="AC725" s="155">
        <v>9.5</v>
      </c>
      <c r="AD725" s="155">
        <v>12.5</v>
      </c>
    </row>
    <row r="726" spans="1:30" x14ac:dyDescent="0.25">
      <c r="A726" s="97" t="s">
        <v>2771</v>
      </c>
      <c r="B726" s="154">
        <v>0.27821363910681957</v>
      </c>
      <c r="C726" s="154">
        <v>0.63186481593240795</v>
      </c>
      <c r="D726" s="154">
        <v>3.1985515992757993E-2</v>
      </c>
      <c r="E726" s="154">
        <v>5.7936028968014482E-2</v>
      </c>
      <c r="F726" s="154">
        <v>1</v>
      </c>
      <c r="G726" s="144">
        <v>1657</v>
      </c>
      <c r="H726" s="144"/>
      <c r="I726" s="154">
        <v>0.25700000000000001</v>
      </c>
      <c r="J726" s="154">
        <v>0.3</v>
      </c>
      <c r="K726" s="154">
        <v>0.60799999999999998</v>
      </c>
      <c r="L726" s="154">
        <v>0.65500000000000003</v>
      </c>
      <c r="M726" s="154">
        <v>2.5000000000000001E-2</v>
      </c>
      <c r="N726" s="154">
        <v>4.2000000000000003E-2</v>
      </c>
      <c r="O726" s="154">
        <v>4.8000000000000001E-2</v>
      </c>
      <c r="P726" s="154">
        <v>7.0000000000000007E-2</v>
      </c>
      <c r="R726" s="155">
        <v>47.7</v>
      </c>
      <c r="S726" s="155">
        <v>101.7</v>
      </c>
      <c r="T726" s="155">
        <v>4.9000000000000004</v>
      </c>
      <c r="U726" s="155">
        <v>9.3000000000000007</v>
      </c>
      <c r="V726" s="155"/>
      <c r="W726" s="155">
        <v>43.3</v>
      </c>
      <c r="X726" s="155">
        <v>52</v>
      </c>
      <c r="Y726" s="155">
        <v>95.5</v>
      </c>
      <c r="Z726" s="155">
        <v>107.8</v>
      </c>
      <c r="AA726" s="155">
        <v>3.6</v>
      </c>
      <c r="AB726" s="155">
        <v>6.2</v>
      </c>
      <c r="AC726" s="155">
        <v>7.5</v>
      </c>
      <c r="AD726" s="155">
        <v>11.2</v>
      </c>
    </row>
    <row r="727" spans="1:30" x14ac:dyDescent="0.25">
      <c r="A727" s="97" t="s">
        <v>2772</v>
      </c>
      <c r="B727" s="154" t="s">
        <v>162</v>
      </c>
      <c r="C727" s="154">
        <v>0.37110669317428763</v>
      </c>
      <c r="D727" s="154">
        <v>0.38237243207422134</v>
      </c>
      <c r="E727" s="154">
        <v>0.24652087475149106</v>
      </c>
      <c r="F727" s="154">
        <v>1</v>
      </c>
      <c r="G727" s="144">
        <v>1509</v>
      </c>
      <c r="H727" s="144"/>
      <c r="I727" s="154" t="s">
        <v>162</v>
      </c>
      <c r="J727" s="154" t="s">
        <v>162</v>
      </c>
      <c r="K727" s="154">
        <v>0.34699999999999998</v>
      </c>
      <c r="L727" s="154">
        <v>0.39600000000000002</v>
      </c>
      <c r="M727" s="154">
        <v>0.35799999999999998</v>
      </c>
      <c r="N727" s="154">
        <v>0.40699999999999997</v>
      </c>
      <c r="O727" s="154">
        <v>0.22500000000000001</v>
      </c>
      <c r="P727" s="154">
        <v>0.26900000000000002</v>
      </c>
      <c r="R727" s="155" t="s">
        <v>162</v>
      </c>
      <c r="S727" s="155">
        <v>29.8</v>
      </c>
      <c r="T727" s="155">
        <v>31</v>
      </c>
      <c r="U727" s="155">
        <v>19.8</v>
      </c>
      <c r="V727" s="155"/>
      <c r="W727" s="155" t="s">
        <v>162</v>
      </c>
      <c r="X727" s="155" t="s">
        <v>162</v>
      </c>
      <c r="Y727" s="155">
        <v>27.4</v>
      </c>
      <c r="Z727" s="155">
        <v>32.299999999999997</v>
      </c>
      <c r="AA727" s="155">
        <v>28.5</v>
      </c>
      <c r="AB727" s="155">
        <v>33.5</v>
      </c>
      <c r="AC727" s="155">
        <v>17.7</v>
      </c>
      <c r="AD727" s="155">
        <v>21.8</v>
      </c>
    </row>
    <row r="728" spans="1:30" x14ac:dyDescent="0.25">
      <c r="A728" s="97" t="s">
        <v>2773</v>
      </c>
      <c r="B728" s="154" t="s">
        <v>162</v>
      </c>
      <c r="C728" s="154">
        <v>0.78986587183308499</v>
      </c>
      <c r="D728" s="154">
        <v>8.1967213114754092E-2</v>
      </c>
      <c r="E728" s="154">
        <v>0.12816691505216096</v>
      </c>
      <c r="F728" s="154">
        <v>1</v>
      </c>
      <c r="G728" s="144">
        <v>1342</v>
      </c>
      <c r="H728" s="144"/>
      <c r="I728" s="154" t="s">
        <v>162</v>
      </c>
      <c r="J728" s="154" t="s">
        <v>162</v>
      </c>
      <c r="K728" s="154">
        <v>0.76700000000000002</v>
      </c>
      <c r="L728" s="154">
        <v>0.81100000000000005</v>
      </c>
      <c r="M728" s="154">
        <v>6.8000000000000005E-2</v>
      </c>
      <c r="N728" s="154">
        <v>9.8000000000000004E-2</v>
      </c>
      <c r="O728" s="154">
        <v>0.111</v>
      </c>
      <c r="P728" s="154">
        <v>0.14699999999999999</v>
      </c>
      <c r="R728" s="155" t="s">
        <v>162</v>
      </c>
      <c r="S728" s="155">
        <v>127.7</v>
      </c>
      <c r="T728" s="155">
        <v>14.9</v>
      </c>
      <c r="U728" s="155">
        <v>20.7</v>
      </c>
      <c r="V728" s="155"/>
      <c r="W728" s="155" t="s">
        <v>162</v>
      </c>
      <c r="X728" s="155" t="s">
        <v>162</v>
      </c>
      <c r="Y728" s="155">
        <v>120</v>
      </c>
      <c r="Z728" s="155">
        <v>135.4</v>
      </c>
      <c r="AA728" s="155">
        <v>12.2</v>
      </c>
      <c r="AB728" s="155">
        <v>17.7</v>
      </c>
      <c r="AC728" s="155">
        <v>17.600000000000001</v>
      </c>
      <c r="AD728" s="155">
        <v>23.8</v>
      </c>
    </row>
    <row r="729" spans="1:30" x14ac:dyDescent="0.25">
      <c r="A729" s="97" t="s">
        <v>2774</v>
      </c>
      <c r="B729" s="154">
        <v>5.5808448652585579E-2</v>
      </c>
      <c r="C729" s="154">
        <v>0.54907137654770577</v>
      </c>
      <c r="D729" s="154">
        <v>0.22678441369264385</v>
      </c>
      <c r="E729" s="154">
        <v>0.16833576110706483</v>
      </c>
      <c r="F729" s="154">
        <v>1</v>
      </c>
      <c r="G729" s="144">
        <v>10984</v>
      </c>
      <c r="H729" s="144"/>
      <c r="I729" s="154">
        <v>5.1999999999999998E-2</v>
      </c>
      <c r="J729" s="154">
        <v>0.06</v>
      </c>
      <c r="K729" s="154">
        <v>0.54</v>
      </c>
      <c r="L729" s="154">
        <v>0.55800000000000005</v>
      </c>
      <c r="M729" s="154">
        <v>0.219</v>
      </c>
      <c r="N729" s="154">
        <v>0.23499999999999999</v>
      </c>
      <c r="O729" s="154">
        <v>0.161</v>
      </c>
      <c r="P729" s="154">
        <v>0.17499999999999999</v>
      </c>
      <c r="R729" s="155" t="s">
        <v>162</v>
      </c>
      <c r="S729" s="155" t="s">
        <v>162</v>
      </c>
      <c r="T729" s="155" t="s">
        <v>162</v>
      </c>
      <c r="U729" s="155" t="s">
        <v>162</v>
      </c>
      <c r="V729" s="155"/>
      <c r="W729" s="155" t="s">
        <v>162</v>
      </c>
      <c r="X729" s="155" t="s">
        <v>162</v>
      </c>
      <c r="Y729" s="155" t="s">
        <v>162</v>
      </c>
      <c r="Z729" s="155" t="s">
        <v>162</v>
      </c>
      <c r="AA729" s="155" t="s">
        <v>162</v>
      </c>
      <c r="AB729" s="155" t="s">
        <v>162</v>
      </c>
      <c r="AC729" s="155" t="s">
        <v>162</v>
      </c>
      <c r="AD729" s="155" t="s">
        <v>162</v>
      </c>
    </row>
    <row r="730" spans="1:30" x14ac:dyDescent="0.25">
      <c r="A730" s="97" t="s">
        <v>2775</v>
      </c>
      <c r="B730" s="154">
        <v>8.5626911314984705E-2</v>
      </c>
      <c r="C730" s="154">
        <v>0.52522935779816515</v>
      </c>
      <c r="D730" s="154">
        <v>0.24311926605504589</v>
      </c>
      <c r="E730" s="154">
        <v>0.14602446483180428</v>
      </c>
      <c r="F730" s="154">
        <v>1</v>
      </c>
      <c r="G730" s="144">
        <v>1308</v>
      </c>
      <c r="H730" s="144"/>
      <c r="I730" s="154">
        <v>7.1999999999999995E-2</v>
      </c>
      <c r="J730" s="154">
        <v>0.10199999999999999</v>
      </c>
      <c r="K730" s="154">
        <v>0.498</v>
      </c>
      <c r="L730" s="154">
        <v>0.55200000000000005</v>
      </c>
      <c r="M730" s="154">
        <v>0.221</v>
      </c>
      <c r="N730" s="154">
        <v>0.26700000000000002</v>
      </c>
      <c r="O730" s="154">
        <v>0.128</v>
      </c>
      <c r="P730" s="154">
        <v>0.16600000000000001</v>
      </c>
      <c r="R730" s="155">
        <v>6.1</v>
      </c>
      <c r="S730" s="155">
        <v>39.5</v>
      </c>
      <c r="T730" s="155">
        <v>18.8</v>
      </c>
      <c r="U730" s="155">
        <v>10.9</v>
      </c>
      <c r="V730" s="155"/>
      <c r="W730" s="155">
        <v>4.9000000000000004</v>
      </c>
      <c r="X730" s="155">
        <v>7.2</v>
      </c>
      <c r="Y730" s="155">
        <v>36.5</v>
      </c>
      <c r="Z730" s="155">
        <v>42.5</v>
      </c>
      <c r="AA730" s="155">
        <v>16.7</v>
      </c>
      <c r="AB730" s="155">
        <v>20.9</v>
      </c>
      <c r="AC730" s="155">
        <v>9.4</v>
      </c>
      <c r="AD730" s="155">
        <v>12.4</v>
      </c>
    </row>
    <row r="731" spans="1:30" x14ac:dyDescent="0.25">
      <c r="A731" s="97" t="s">
        <v>2776</v>
      </c>
      <c r="B731" s="154">
        <v>0.32378414390406396</v>
      </c>
      <c r="C731" s="154">
        <v>0.5796135909393737</v>
      </c>
      <c r="D731" s="154">
        <v>4.3304463690872749E-2</v>
      </c>
      <c r="E731" s="154">
        <v>5.3297801465689541E-2</v>
      </c>
      <c r="F731" s="154">
        <v>0.99999999999999989</v>
      </c>
      <c r="G731" s="144">
        <v>1501</v>
      </c>
      <c r="H731" s="144"/>
      <c r="I731" s="154">
        <v>0.30099999999999999</v>
      </c>
      <c r="J731" s="154">
        <v>0.34799999999999998</v>
      </c>
      <c r="K731" s="154">
        <v>0.55400000000000005</v>
      </c>
      <c r="L731" s="154">
        <v>0.60399999999999998</v>
      </c>
      <c r="M731" s="154">
        <v>3.4000000000000002E-2</v>
      </c>
      <c r="N731" s="154">
        <v>5.5E-2</v>
      </c>
      <c r="O731" s="154">
        <v>4.2999999999999997E-2</v>
      </c>
      <c r="P731" s="154">
        <v>6.6000000000000003E-2</v>
      </c>
      <c r="R731" s="155">
        <v>50.8</v>
      </c>
      <c r="S731" s="155">
        <v>90.8</v>
      </c>
      <c r="T731" s="155">
        <v>6.7</v>
      </c>
      <c r="U731" s="155">
        <v>8.3000000000000007</v>
      </c>
      <c r="V731" s="155"/>
      <c r="W731" s="155">
        <v>46.3</v>
      </c>
      <c r="X731" s="155">
        <v>55.4</v>
      </c>
      <c r="Y731" s="155">
        <v>84.7</v>
      </c>
      <c r="Z731" s="155">
        <v>96.8</v>
      </c>
      <c r="AA731" s="155">
        <v>5.0999999999999996</v>
      </c>
      <c r="AB731" s="155">
        <v>8.4</v>
      </c>
      <c r="AC731" s="155">
        <v>6.5</v>
      </c>
      <c r="AD731" s="155">
        <v>10.1</v>
      </c>
    </row>
    <row r="732" spans="1:30" x14ac:dyDescent="0.25">
      <c r="A732" s="97" t="s">
        <v>2777</v>
      </c>
      <c r="B732" s="154" t="s">
        <v>162</v>
      </c>
      <c r="C732" s="154">
        <v>0.50996483001172332</v>
      </c>
      <c r="D732" s="154">
        <v>0.36928487690504103</v>
      </c>
      <c r="E732" s="154">
        <v>0.12075029308323564</v>
      </c>
      <c r="F732" s="154">
        <v>1</v>
      </c>
      <c r="G732" s="144">
        <v>1706</v>
      </c>
      <c r="H732" s="144"/>
      <c r="I732" s="154" t="s">
        <v>162</v>
      </c>
      <c r="J732" s="154" t="s">
        <v>162</v>
      </c>
      <c r="K732" s="154">
        <v>0.48599999999999999</v>
      </c>
      <c r="L732" s="154">
        <v>0.53400000000000003</v>
      </c>
      <c r="M732" s="154">
        <v>0.34699999999999998</v>
      </c>
      <c r="N732" s="154">
        <v>0.39200000000000002</v>
      </c>
      <c r="O732" s="154">
        <v>0.106</v>
      </c>
      <c r="P732" s="154">
        <v>0.13700000000000001</v>
      </c>
      <c r="R732" s="155" t="s">
        <v>162</v>
      </c>
      <c r="S732" s="155">
        <v>49.9</v>
      </c>
      <c r="T732" s="155">
        <v>36.700000000000003</v>
      </c>
      <c r="U732" s="155">
        <v>11.8</v>
      </c>
      <c r="V732" s="155"/>
      <c r="W732" s="155" t="s">
        <v>162</v>
      </c>
      <c r="X732" s="155" t="s">
        <v>162</v>
      </c>
      <c r="Y732" s="155">
        <v>46.6</v>
      </c>
      <c r="Z732" s="155">
        <v>53.3</v>
      </c>
      <c r="AA732" s="155">
        <v>33.799999999999997</v>
      </c>
      <c r="AB732" s="155">
        <v>39.6</v>
      </c>
      <c r="AC732" s="155">
        <v>10.199999999999999</v>
      </c>
      <c r="AD732" s="155">
        <v>13.4</v>
      </c>
    </row>
    <row r="733" spans="1:30" x14ac:dyDescent="0.25">
      <c r="A733" s="97" t="s">
        <v>2778</v>
      </c>
      <c r="B733" s="154" t="s">
        <v>162</v>
      </c>
      <c r="C733" s="154">
        <v>0.72012257405515834</v>
      </c>
      <c r="D733" s="154">
        <v>8.784473953013279E-2</v>
      </c>
      <c r="E733" s="154">
        <v>0.19203268641470889</v>
      </c>
      <c r="F733" s="154">
        <v>1</v>
      </c>
      <c r="G733" s="144">
        <v>979</v>
      </c>
      <c r="H733" s="144"/>
      <c r="I733" s="154" t="s">
        <v>162</v>
      </c>
      <c r="J733" s="154" t="s">
        <v>162</v>
      </c>
      <c r="K733" s="154">
        <v>0.69099999999999995</v>
      </c>
      <c r="L733" s="154">
        <v>0.747</v>
      </c>
      <c r="M733" s="154">
        <v>7.1999999999999995E-2</v>
      </c>
      <c r="N733" s="154">
        <v>0.107</v>
      </c>
      <c r="O733" s="154">
        <v>0.16900000000000001</v>
      </c>
      <c r="P733" s="154">
        <v>0.218</v>
      </c>
      <c r="R733" s="155" t="s">
        <v>162</v>
      </c>
      <c r="S733" s="155">
        <v>87.9</v>
      </c>
      <c r="T733" s="155">
        <v>12.7</v>
      </c>
      <c r="U733" s="155">
        <v>24.2</v>
      </c>
      <c r="V733" s="155"/>
      <c r="W733" s="155" t="s">
        <v>162</v>
      </c>
      <c r="X733" s="155" t="s">
        <v>162</v>
      </c>
      <c r="Y733" s="155">
        <v>81.400000000000006</v>
      </c>
      <c r="Z733" s="155">
        <v>94.4</v>
      </c>
      <c r="AA733" s="155">
        <v>10</v>
      </c>
      <c r="AB733" s="155">
        <v>15.4</v>
      </c>
      <c r="AC733" s="155">
        <v>20.7</v>
      </c>
      <c r="AD733" s="155">
        <v>27.7</v>
      </c>
    </row>
    <row r="734" spans="1:30" x14ac:dyDescent="0.25">
      <c r="A734" s="97" t="s">
        <v>2779</v>
      </c>
      <c r="B734" s="154">
        <v>6.1208576998050684E-2</v>
      </c>
      <c r="C734" s="154">
        <v>0.53635477582846003</v>
      </c>
      <c r="D734" s="154">
        <v>0.23079922027290448</v>
      </c>
      <c r="E734" s="154">
        <v>0.17163742690058478</v>
      </c>
      <c r="F734" s="154">
        <v>1</v>
      </c>
      <c r="G734" s="144">
        <v>10260</v>
      </c>
      <c r="H734" s="144"/>
      <c r="I734" s="154">
        <v>5.7000000000000002E-2</v>
      </c>
      <c r="J734" s="154">
        <v>6.6000000000000003E-2</v>
      </c>
      <c r="K734" s="154">
        <v>0.52700000000000002</v>
      </c>
      <c r="L734" s="154">
        <v>0.54600000000000004</v>
      </c>
      <c r="M734" s="154">
        <v>0.223</v>
      </c>
      <c r="N734" s="154">
        <v>0.23899999999999999</v>
      </c>
      <c r="O734" s="154">
        <v>0.16400000000000001</v>
      </c>
      <c r="P734" s="154">
        <v>0.17899999999999999</v>
      </c>
      <c r="R734" s="155" t="s">
        <v>162</v>
      </c>
      <c r="S734" s="155" t="s">
        <v>162</v>
      </c>
      <c r="T734" s="155" t="s">
        <v>162</v>
      </c>
      <c r="U734" s="155" t="s">
        <v>162</v>
      </c>
      <c r="V734" s="155"/>
      <c r="W734" s="155" t="s">
        <v>162</v>
      </c>
      <c r="X734" s="155" t="s">
        <v>162</v>
      </c>
      <c r="Y734" s="155" t="s">
        <v>162</v>
      </c>
      <c r="Z734" s="155" t="s">
        <v>162</v>
      </c>
      <c r="AA734" s="155" t="s">
        <v>162</v>
      </c>
      <c r="AB734" s="155" t="s">
        <v>162</v>
      </c>
      <c r="AC734" s="155" t="s">
        <v>162</v>
      </c>
      <c r="AD734" s="155" t="s">
        <v>162</v>
      </c>
    </row>
    <row r="735" spans="1:30" x14ac:dyDescent="0.25">
      <c r="A735" s="97" t="s">
        <v>2780</v>
      </c>
      <c r="B735" s="154">
        <v>9.5009596928982726E-2</v>
      </c>
      <c r="C735" s="154">
        <v>0.50479846449136279</v>
      </c>
      <c r="D735" s="154">
        <v>0.28502879078694815</v>
      </c>
      <c r="E735" s="154">
        <v>0.11516314779270634</v>
      </c>
      <c r="F735" s="154">
        <v>0.99999999999999989</v>
      </c>
      <c r="G735" s="144">
        <v>1042</v>
      </c>
      <c r="H735" s="144"/>
      <c r="I735" s="154">
        <v>7.9000000000000001E-2</v>
      </c>
      <c r="J735" s="154">
        <v>0.114</v>
      </c>
      <c r="K735" s="154">
        <v>0.47399999999999998</v>
      </c>
      <c r="L735" s="154">
        <v>0.53500000000000003</v>
      </c>
      <c r="M735" s="154">
        <v>0.25800000000000001</v>
      </c>
      <c r="N735" s="154">
        <v>0.313</v>
      </c>
      <c r="O735" s="154">
        <v>9.7000000000000003E-2</v>
      </c>
      <c r="P735" s="154">
        <v>0.13600000000000001</v>
      </c>
      <c r="R735" s="155">
        <v>6.9</v>
      </c>
      <c r="S735" s="155">
        <v>38.200000000000003</v>
      </c>
      <c r="T735" s="155">
        <v>21.8</v>
      </c>
      <c r="U735" s="155">
        <v>8.8000000000000007</v>
      </c>
      <c r="V735" s="155"/>
      <c r="W735" s="155">
        <v>5.5</v>
      </c>
      <c r="X735" s="155">
        <v>8.1999999999999993</v>
      </c>
      <c r="Y735" s="155">
        <v>34.9</v>
      </c>
      <c r="Z735" s="155">
        <v>41.4</v>
      </c>
      <c r="AA735" s="155">
        <v>19.3</v>
      </c>
      <c r="AB735" s="155">
        <v>24.3</v>
      </c>
      <c r="AC735" s="155">
        <v>7.2</v>
      </c>
      <c r="AD735" s="155">
        <v>10.4</v>
      </c>
    </row>
    <row r="736" spans="1:30" x14ac:dyDescent="0.25">
      <c r="A736" s="97" t="s">
        <v>2781</v>
      </c>
      <c r="B736" s="154">
        <v>0.28512736236647496</v>
      </c>
      <c r="C736" s="154">
        <v>0.58011503697617095</v>
      </c>
      <c r="D736" s="154">
        <v>7.4774034511092852E-2</v>
      </c>
      <c r="E736" s="154">
        <v>5.9983566146261297E-2</v>
      </c>
      <c r="F736" s="154">
        <v>1</v>
      </c>
      <c r="G736" s="144">
        <v>1217</v>
      </c>
      <c r="H736" s="144"/>
      <c r="I736" s="154">
        <v>0.26</v>
      </c>
      <c r="J736" s="154">
        <v>0.311</v>
      </c>
      <c r="K736" s="154">
        <v>0.55200000000000005</v>
      </c>
      <c r="L736" s="154">
        <v>0.60799999999999998</v>
      </c>
      <c r="M736" s="154">
        <v>6.0999999999999999E-2</v>
      </c>
      <c r="N736" s="154">
        <v>9.0999999999999998E-2</v>
      </c>
      <c r="O736" s="154">
        <v>4.8000000000000001E-2</v>
      </c>
      <c r="P736" s="154">
        <v>7.4999999999999997E-2</v>
      </c>
      <c r="R736" s="155">
        <v>46.8</v>
      </c>
      <c r="S736" s="155">
        <v>91.8</v>
      </c>
      <c r="T736" s="155">
        <v>11.6</v>
      </c>
      <c r="U736" s="155">
        <v>9.5</v>
      </c>
      <c r="V736" s="155"/>
      <c r="W736" s="155">
        <v>41.9</v>
      </c>
      <c r="X736" s="155">
        <v>51.7</v>
      </c>
      <c r="Y736" s="155">
        <v>85</v>
      </c>
      <c r="Z736" s="155">
        <v>98.6</v>
      </c>
      <c r="AA736" s="155">
        <v>9.1999999999999993</v>
      </c>
      <c r="AB736" s="155">
        <v>14</v>
      </c>
      <c r="AC736" s="155">
        <v>7.3</v>
      </c>
      <c r="AD736" s="155">
        <v>11.6</v>
      </c>
    </row>
    <row r="737" spans="1:30" x14ac:dyDescent="0.25">
      <c r="A737" s="97" t="s">
        <v>2782</v>
      </c>
      <c r="B737" s="154" t="s">
        <v>162</v>
      </c>
      <c r="C737" s="154">
        <v>0.49798873692679002</v>
      </c>
      <c r="D737" s="154">
        <v>0.39742558326629124</v>
      </c>
      <c r="E737" s="154">
        <v>0.10458567980691874</v>
      </c>
      <c r="F737" s="154">
        <v>1</v>
      </c>
      <c r="G737" s="144">
        <v>1243</v>
      </c>
      <c r="H737" s="144"/>
      <c r="I737" s="154" t="s">
        <v>162</v>
      </c>
      <c r="J737" s="154" t="s">
        <v>162</v>
      </c>
      <c r="K737" s="154">
        <v>0.47</v>
      </c>
      <c r="L737" s="154">
        <v>0.52600000000000002</v>
      </c>
      <c r="M737" s="154">
        <v>0.371</v>
      </c>
      <c r="N737" s="154">
        <v>0.42499999999999999</v>
      </c>
      <c r="O737" s="154">
        <v>8.8999999999999996E-2</v>
      </c>
      <c r="P737" s="154">
        <v>0.123</v>
      </c>
      <c r="R737" s="155" t="s">
        <v>162</v>
      </c>
      <c r="S737" s="155">
        <v>45</v>
      </c>
      <c r="T737" s="155">
        <v>36.4</v>
      </c>
      <c r="U737" s="155">
        <v>9.4</v>
      </c>
      <c r="V737" s="155"/>
      <c r="W737" s="155" t="s">
        <v>162</v>
      </c>
      <c r="X737" s="155" t="s">
        <v>162</v>
      </c>
      <c r="Y737" s="155">
        <v>41.5</v>
      </c>
      <c r="Z737" s="155">
        <v>48.6</v>
      </c>
      <c r="AA737" s="155">
        <v>33.200000000000003</v>
      </c>
      <c r="AB737" s="155">
        <v>39.6</v>
      </c>
      <c r="AC737" s="155">
        <v>7.8</v>
      </c>
      <c r="AD737" s="155">
        <v>11</v>
      </c>
    </row>
    <row r="738" spans="1:30" x14ac:dyDescent="0.25">
      <c r="A738" s="97" t="s">
        <v>2783</v>
      </c>
      <c r="B738" s="154" t="s">
        <v>162</v>
      </c>
      <c r="C738" s="154">
        <v>0.72807017543859653</v>
      </c>
      <c r="D738" s="154">
        <v>0.13742690058479531</v>
      </c>
      <c r="E738" s="154">
        <v>0.13450292397660818</v>
      </c>
      <c r="F738" s="154">
        <v>1</v>
      </c>
      <c r="G738" s="144">
        <v>1026</v>
      </c>
      <c r="H738" s="144"/>
      <c r="I738" s="154" t="s">
        <v>162</v>
      </c>
      <c r="J738" s="154" t="s">
        <v>162</v>
      </c>
      <c r="K738" s="154">
        <v>0.7</v>
      </c>
      <c r="L738" s="154">
        <v>0.754</v>
      </c>
      <c r="M738" s="154">
        <v>0.11799999999999999</v>
      </c>
      <c r="N738" s="154">
        <v>0.16</v>
      </c>
      <c r="O738" s="154">
        <v>0.115</v>
      </c>
      <c r="P738" s="154">
        <v>0.157</v>
      </c>
      <c r="R738" s="155" t="s">
        <v>162</v>
      </c>
      <c r="S738" s="155">
        <v>120.6</v>
      </c>
      <c r="T738" s="155">
        <v>26.2</v>
      </c>
      <c r="U738" s="155">
        <v>22.3</v>
      </c>
      <c r="V738" s="155"/>
      <c r="W738" s="155" t="s">
        <v>162</v>
      </c>
      <c r="X738" s="155" t="s">
        <v>162</v>
      </c>
      <c r="Y738" s="155">
        <v>112</v>
      </c>
      <c r="Z738" s="155">
        <v>129.30000000000001</v>
      </c>
      <c r="AA738" s="155">
        <v>21.9</v>
      </c>
      <c r="AB738" s="155">
        <v>30.5</v>
      </c>
      <c r="AC738" s="155">
        <v>18.600000000000001</v>
      </c>
      <c r="AD738" s="155">
        <v>26</v>
      </c>
    </row>
    <row r="739" spans="1:30" x14ac:dyDescent="0.25">
      <c r="A739" s="97" t="s">
        <v>2784</v>
      </c>
      <c r="B739" s="154">
        <v>5.4502648616833432E-2</v>
      </c>
      <c r="C739" s="154">
        <v>0.56280164802825194</v>
      </c>
      <c r="D739" s="154">
        <v>0.25721012360211887</v>
      </c>
      <c r="E739" s="154">
        <v>0.12548557975279576</v>
      </c>
      <c r="F739" s="154">
        <v>0.99999999999999989</v>
      </c>
      <c r="G739" s="144">
        <v>8495</v>
      </c>
      <c r="H739" s="144"/>
      <c r="I739" s="154">
        <v>0.05</v>
      </c>
      <c r="J739" s="154">
        <v>0.06</v>
      </c>
      <c r="K739" s="154">
        <v>0.55200000000000005</v>
      </c>
      <c r="L739" s="154">
        <v>0.57299999999999995</v>
      </c>
      <c r="M739" s="154">
        <v>0.248</v>
      </c>
      <c r="N739" s="154">
        <v>0.26700000000000002</v>
      </c>
      <c r="O739" s="154">
        <v>0.11899999999999999</v>
      </c>
      <c r="P739" s="154">
        <v>0.13300000000000001</v>
      </c>
      <c r="R739" s="155" t="s">
        <v>162</v>
      </c>
      <c r="S739" s="155" t="s">
        <v>162</v>
      </c>
      <c r="T739" s="155" t="s">
        <v>162</v>
      </c>
      <c r="U739" s="155" t="s">
        <v>162</v>
      </c>
      <c r="V739" s="155"/>
      <c r="W739" s="155" t="s">
        <v>162</v>
      </c>
      <c r="X739" s="155" t="s">
        <v>162</v>
      </c>
      <c r="Y739" s="155" t="s">
        <v>162</v>
      </c>
      <c r="Z739" s="155" t="s">
        <v>162</v>
      </c>
      <c r="AA739" s="155" t="s">
        <v>162</v>
      </c>
      <c r="AB739" s="155" t="s">
        <v>162</v>
      </c>
      <c r="AC739" s="155" t="s">
        <v>162</v>
      </c>
      <c r="AD739" s="155" t="s">
        <v>162</v>
      </c>
    </row>
    <row r="740" spans="1:30" x14ac:dyDescent="0.25">
      <c r="A740" s="97" t="s">
        <v>2785</v>
      </c>
      <c r="B740" s="154">
        <v>2.9978586723768737E-2</v>
      </c>
      <c r="C740" s="154">
        <v>0.41970021413276232</v>
      </c>
      <c r="D740" s="154">
        <v>0.38972162740899358</v>
      </c>
      <c r="E740" s="154">
        <v>0.16059957173447537</v>
      </c>
      <c r="F740" s="154">
        <v>1</v>
      </c>
      <c r="G740" s="144">
        <v>467</v>
      </c>
      <c r="H740" s="144"/>
      <c r="I740" s="154">
        <v>1.7999999999999999E-2</v>
      </c>
      <c r="J740" s="154">
        <v>0.05</v>
      </c>
      <c r="K740" s="154">
        <v>0.376</v>
      </c>
      <c r="L740" s="154">
        <v>0.46500000000000002</v>
      </c>
      <c r="M740" s="154">
        <v>0.34699999999999998</v>
      </c>
      <c r="N740" s="154">
        <v>0.435</v>
      </c>
      <c r="O740" s="154">
        <v>0.13</v>
      </c>
      <c r="P740" s="154">
        <v>0.19700000000000001</v>
      </c>
      <c r="R740" s="155">
        <v>2</v>
      </c>
      <c r="S740" s="155">
        <v>25.9</v>
      </c>
      <c r="T740" s="155">
        <v>23.2</v>
      </c>
      <c r="U740" s="155">
        <v>9.1999999999999993</v>
      </c>
      <c r="V740" s="155"/>
      <c r="W740" s="155">
        <v>1</v>
      </c>
      <c r="X740" s="155">
        <v>3.1</v>
      </c>
      <c r="Y740" s="155">
        <v>22.3</v>
      </c>
      <c r="Z740" s="155">
        <v>29.5</v>
      </c>
      <c r="AA740" s="155">
        <v>19.8</v>
      </c>
      <c r="AB740" s="155">
        <v>26.5</v>
      </c>
      <c r="AC740" s="155">
        <v>7.1</v>
      </c>
      <c r="AD740" s="155">
        <v>11.3</v>
      </c>
    </row>
    <row r="741" spans="1:30" x14ac:dyDescent="0.25">
      <c r="A741" s="97" t="s">
        <v>2786</v>
      </c>
      <c r="B741" s="154">
        <v>0.25666666666666665</v>
      </c>
      <c r="C741" s="154">
        <v>0.60499999999999998</v>
      </c>
      <c r="D741" s="154">
        <v>6.1666666666666668E-2</v>
      </c>
      <c r="E741" s="154">
        <v>7.6666666666666661E-2</v>
      </c>
      <c r="F741" s="154">
        <v>0.99999999999999989</v>
      </c>
      <c r="G741" s="144">
        <v>600</v>
      </c>
      <c r="H741" s="144"/>
      <c r="I741" s="154">
        <v>0.223</v>
      </c>
      <c r="J741" s="154">
        <v>0.29299999999999998</v>
      </c>
      <c r="K741" s="154">
        <v>0.56499999999999995</v>
      </c>
      <c r="L741" s="154">
        <v>0.64300000000000002</v>
      </c>
      <c r="M741" s="154">
        <v>4.4999999999999998E-2</v>
      </c>
      <c r="N741" s="154">
        <v>8.4000000000000005E-2</v>
      </c>
      <c r="O741" s="154">
        <v>5.8000000000000003E-2</v>
      </c>
      <c r="P741" s="154">
        <v>0.10100000000000001</v>
      </c>
      <c r="R741" s="155">
        <v>38.1</v>
      </c>
      <c r="S741" s="155">
        <v>72.8</v>
      </c>
      <c r="T741" s="155">
        <v>8.9</v>
      </c>
      <c r="U741" s="155">
        <v>9.3000000000000007</v>
      </c>
      <c r="V741" s="155"/>
      <c r="W741" s="155">
        <v>32.1</v>
      </c>
      <c r="X741" s="155">
        <v>44.2</v>
      </c>
      <c r="Y741" s="155">
        <v>65.400000000000006</v>
      </c>
      <c r="Z741" s="155">
        <v>80.3</v>
      </c>
      <c r="AA741" s="155">
        <v>6</v>
      </c>
      <c r="AB741" s="155">
        <v>11.7</v>
      </c>
      <c r="AC741" s="155">
        <v>6.6</v>
      </c>
      <c r="AD741" s="155">
        <v>12</v>
      </c>
    </row>
    <row r="742" spans="1:30" x14ac:dyDescent="0.25">
      <c r="A742" s="97" t="s">
        <v>2787</v>
      </c>
      <c r="B742" s="154" t="s">
        <v>162</v>
      </c>
      <c r="C742" s="154">
        <v>0.35764705882352943</v>
      </c>
      <c r="D742" s="154">
        <v>0.48352941176470587</v>
      </c>
      <c r="E742" s="154">
        <v>0.1588235294117647</v>
      </c>
      <c r="F742" s="154">
        <v>1</v>
      </c>
      <c r="G742" s="144">
        <v>850</v>
      </c>
      <c r="H742" s="144"/>
      <c r="I742" s="154" t="s">
        <v>162</v>
      </c>
      <c r="J742" s="154" t="s">
        <v>162</v>
      </c>
      <c r="K742" s="154">
        <v>0.32600000000000001</v>
      </c>
      <c r="L742" s="154">
        <v>0.39</v>
      </c>
      <c r="M742" s="154">
        <v>0.45</v>
      </c>
      <c r="N742" s="154">
        <v>0.51700000000000002</v>
      </c>
      <c r="O742" s="154">
        <v>0.13600000000000001</v>
      </c>
      <c r="P742" s="154">
        <v>0.185</v>
      </c>
      <c r="R742" s="155" t="s">
        <v>162</v>
      </c>
      <c r="S742" s="155">
        <v>42.1</v>
      </c>
      <c r="T742" s="155">
        <v>57.7</v>
      </c>
      <c r="U742" s="155">
        <v>18.2</v>
      </c>
      <c r="V742" s="155"/>
      <c r="W742" s="155" t="s">
        <v>162</v>
      </c>
      <c r="X742" s="155" t="s">
        <v>162</v>
      </c>
      <c r="Y742" s="155">
        <v>37.4</v>
      </c>
      <c r="Z742" s="155">
        <v>46.8</v>
      </c>
      <c r="AA742" s="155">
        <v>52.2</v>
      </c>
      <c r="AB742" s="155">
        <v>63.3</v>
      </c>
      <c r="AC742" s="155">
        <v>15.1</v>
      </c>
      <c r="AD742" s="155">
        <v>21.2</v>
      </c>
    </row>
    <row r="743" spans="1:30" x14ac:dyDescent="0.25">
      <c r="A743" s="97" t="s">
        <v>2788</v>
      </c>
      <c r="B743" s="154" t="s">
        <v>162</v>
      </c>
      <c r="C743" s="154">
        <v>0.77546296296296291</v>
      </c>
      <c r="D743" s="154">
        <v>0.13657407407407407</v>
      </c>
      <c r="E743" s="154">
        <v>8.7962962962962965E-2</v>
      </c>
      <c r="F743" s="154">
        <v>1</v>
      </c>
      <c r="G743" s="144">
        <v>432</v>
      </c>
      <c r="H743" s="144"/>
      <c r="I743" s="154" t="s">
        <v>162</v>
      </c>
      <c r="J743" s="154" t="s">
        <v>162</v>
      </c>
      <c r="K743" s="154">
        <v>0.73399999999999999</v>
      </c>
      <c r="L743" s="154">
        <v>0.81200000000000006</v>
      </c>
      <c r="M743" s="154">
        <v>0.107</v>
      </c>
      <c r="N743" s="154">
        <v>0.17199999999999999</v>
      </c>
      <c r="O743" s="154">
        <v>6.5000000000000002E-2</v>
      </c>
      <c r="P743" s="154">
        <v>0.11799999999999999</v>
      </c>
      <c r="R743" s="155" t="s">
        <v>162</v>
      </c>
      <c r="S743" s="155">
        <v>101.8</v>
      </c>
      <c r="T743" s="155">
        <v>18.899999999999999</v>
      </c>
      <c r="U743" s="155">
        <v>11.6</v>
      </c>
      <c r="V743" s="155"/>
      <c r="W743" s="155" t="s">
        <v>162</v>
      </c>
      <c r="X743" s="155" t="s">
        <v>162</v>
      </c>
      <c r="Y743" s="155">
        <v>90.9</v>
      </c>
      <c r="Z743" s="155">
        <v>112.7</v>
      </c>
      <c r="AA743" s="155">
        <v>14.1</v>
      </c>
      <c r="AB743" s="155">
        <v>23.7</v>
      </c>
      <c r="AC743" s="155">
        <v>7.9</v>
      </c>
      <c r="AD743" s="155">
        <v>15.3</v>
      </c>
    </row>
    <row r="744" spans="1:30" x14ac:dyDescent="0.25">
      <c r="A744" s="97" t="s">
        <v>2789</v>
      </c>
      <c r="B744" s="154">
        <v>3.5574748097881963E-2</v>
      </c>
      <c r="C744" s="154">
        <v>0.49043800123380632</v>
      </c>
      <c r="D744" s="154">
        <v>0.31359243265473985</v>
      </c>
      <c r="E744" s="154">
        <v>0.16039481801357186</v>
      </c>
      <c r="F744" s="154">
        <v>1</v>
      </c>
      <c r="G744" s="144">
        <v>4863</v>
      </c>
      <c r="H744" s="144"/>
      <c r="I744" s="154">
        <v>3.1E-2</v>
      </c>
      <c r="J744" s="154">
        <v>4.1000000000000002E-2</v>
      </c>
      <c r="K744" s="154">
        <v>0.47599999999999998</v>
      </c>
      <c r="L744" s="154">
        <v>0.504</v>
      </c>
      <c r="M744" s="154">
        <v>0.30099999999999999</v>
      </c>
      <c r="N744" s="154">
        <v>0.32700000000000001</v>
      </c>
      <c r="O744" s="154">
        <v>0.15</v>
      </c>
      <c r="P744" s="154">
        <v>0.17100000000000001</v>
      </c>
      <c r="R744" s="155" t="s">
        <v>162</v>
      </c>
      <c r="S744" s="155" t="s">
        <v>162</v>
      </c>
      <c r="T744" s="155" t="s">
        <v>162</v>
      </c>
      <c r="U744" s="155" t="s">
        <v>162</v>
      </c>
      <c r="V744" s="155"/>
      <c r="W744" s="155" t="s">
        <v>162</v>
      </c>
      <c r="X744" s="155" t="s">
        <v>162</v>
      </c>
      <c r="Y744" s="155" t="s">
        <v>162</v>
      </c>
      <c r="Z744" s="155" t="s">
        <v>162</v>
      </c>
      <c r="AA744" s="155" t="s">
        <v>162</v>
      </c>
      <c r="AB744" s="155" t="s">
        <v>162</v>
      </c>
      <c r="AC744" s="155" t="s">
        <v>162</v>
      </c>
      <c r="AD744" s="155" t="s">
        <v>162</v>
      </c>
    </row>
    <row r="745" spans="1:30" x14ac:dyDescent="0.25">
      <c r="A745" s="97" t="s">
        <v>2790</v>
      </c>
      <c r="B745" s="154">
        <v>6.7500000000000004E-2</v>
      </c>
      <c r="C745" s="154">
        <v>0.41666666666666669</v>
      </c>
      <c r="D745" s="154">
        <v>0.23833333333333334</v>
      </c>
      <c r="E745" s="154">
        <v>0.27750000000000002</v>
      </c>
      <c r="F745" s="154">
        <v>1</v>
      </c>
      <c r="G745" s="144">
        <v>1200</v>
      </c>
      <c r="H745" s="144"/>
      <c r="I745" s="154">
        <v>5.5E-2</v>
      </c>
      <c r="J745" s="154">
        <v>8.3000000000000004E-2</v>
      </c>
      <c r="K745" s="154">
        <v>0.38900000000000001</v>
      </c>
      <c r="L745" s="154">
        <v>0.44500000000000001</v>
      </c>
      <c r="M745" s="154">
        <v>0.215</v>
      </c>
      <c r="N745" s="154">
        <v>0.26300000000000001</v>
      </c>
      <c r="O745" s="154">
        <v>0.253</v>
      </c>
      <c r="P745" s="154">
        <v>0.30399999999999999</v>
      </c>
      <c r="R745" s="155">
        <v>4.7</v>
      </c>
      <c r="S745" s="155">
        <v>29.9</v>
      </c>
      <c r="T745" s="155">
        <v>17.5</v>
      </c>
      <c r="U745" s="155">
        <v>19.899999999999999</v>
      </c>
      <c r="V745" s="155"/>
      <c r="W745" s="155">
        <v>3.7</v>
      </c>
      <c r="X745" s="155">
        <v>5.7</v>
      </c>
      <c r="Y745" s="155">
        <v>27.3</v>
      </c>
      <c r="Z745" s="155">
        <v>32.5</v>
      </c>
      <c r="AA745" s="155">
        <v>15.4</v>
      </c>
      <c r="AB745" s="155">
        <v>19.5</v>
      </c>
      <c r="AC745" s="155">
        <v>17.8</v>
      </c>
      <c r="AD745" s="155">
        <v>22</v>
      </c>
    </row>
    <row r="746" spans="1:30" x14ac:dyDescent="0.25">
      <c r="A746" s="97" t="s">
        <v>2791</v>
      </c>
      <c r="B746" s="154">
        <v>0.28951048951048952</v>
      </c>
      <c r="C746" s="154">
        <v>0.55314685314685319</v>
      </c>
      <c r="D746" s="154">
        <v>4.9650349650349652E-2</v>
      </c>
      <c r="E746" s="154">
        <v>0.1076923076923077</v>
      </c>
      <c r="F746" s="154">
        <v>1</v>
      </c>
      <c r="G746" s="144">
        <v>1430</v>
      </c>
      <c r="H746" s="144"/>
      <c r="I746" s="154">
        <v>0.26700000000000002</v>
      </c>
      <c r="J746" s="154">
        <v>0.314</v>
      </c>
      <c r="K746" s="154">
        <v>0.52700000000000002</v>
      </c>
      <c r="L746" s="154">
        <v>0.57899999999999996</v>
      </c>
      <c r="M746" s="154">
        <v>0.04</v>
      </c>
      <c r="N746" s="154">
        <v>6.2E-2</v>
      </c>
      <c r="O746" s="154">
        <v>9.2999999999999999E-2</v>
      </c>
      <c r="P746" s="154">
        <v>0.125</v>
      </c>
      <c r="R746" s="155">
        <v>45.8</v>
      </c>
      <c r="S746" s="155">
        <v>84.7</v>
      </c>
      <c r="T746" s="155">
        <v>7.3</v>
      </c>
      <c r="U746" s="155">
        <v>16.600000000000001</v>
      </c>
      <c r="V746" s="155"/>
      <c r="W746" s="155">
        <v>41.4</v>
      </c>
      <c r="X746" s="155">
        <v>50.3</v>
      </c>
      <c r="Y746" s="155">
        <v>78.8</v>
      </c>
      <c r="Z746" s="155">
        <v>90.6</v>
      </c>
      <c r="AA746" s="155">
        <v>5.6</v>
      </c>
      <c r="AB746" s="155">
        <v>9</v>
      </c>
      <c r="AC746" s="155">
        <v>14</v>
      </c>
      <c r="AD746" s="155">
        <v>19.2</v>
      </c>
    </row>
    <row r="747" spans="1:30" x14ac:dyDescent="0.25">
      <c r="A747" s="97" t="s">
        <v>2792</v>
      </c>
      <c r="B747" s="154" t="s">
        <v>162</v>
      </c>
      <c r="C747" s="154">
        <v>0.37240184757505773</v>
      </c>
      <c r="D747" s="154">
        <v>0.41628175519630484</v>
      </c>
      <c r="E747" s="154">
        <v>0.2113163972286374</v>
      </c>
      <c r="F747" s="154">
        <v>1</v>
      </c>
      <c r="G747" s="144">
        <v>1732</v>
      </c>
      <c r="H747" s="144"/>
      <c r="I747" s="154" t="s">
        <v>162</v>
      </c>
      <c r="J747" s="154" t="s">
        <v>162</v>
      </c>
      <c r="K747" s="154">
        <v>0.35</v>
      </c>
      <c r="L747" s="154">
        <v>0.39500000000000002</v>
      </c>
      <c r="M747" s="154">
        <v>0.39300000000000002</v>
      </c>
      <c r="N747" s="154">
        <v>0.44</v>
      </c>
      <c r="O747" s="154">
        <v>0.193</v>
      </c>
      <c r="P747" s="154">
        <v>0.23100000000000001</v>
      </c>
      <c r="R747" s="155" t="s">
        <v>162</v>
      </c>
      <c r="S747" s="155">
        <v>38.4</v>
      </c>
      <c r="T747" s="155">
        <v>44.1</v>
      </c>
      <c r="U747" s="155">
        <v>22</v>
      </c>
      <c r="V747" s="155"/>
      <c r="W747" s="155" t="s">
        <v>162</v>
      </c>
      <c r="X747" s="155" t="s">
        <v>162</v>
      </c>
      <c r="Y747" s="155">
        <v>35.4</v>
      </c>
      <c r="Z747" s="155">
        <v>41.3</v>
      </c>
      <c r="AA747" s="155">
        <v>40.9</v>
      </c>
      <c r="AB747" s="155">
        <v>47.3</v>
      </c>
      <c r="AC747" s="155">
        <v>19.8</v>
      </c>
      <c r="AD747" s="155">
        <v>24.3</v>
      </c>
    </row>
    <row r="748" spans="1:30" x14ac:dyDescent="0.25">
      <c r="A748" s="97" t="s">
        <v>2793</v>
      </c>
      <c r="B748" s="154" t="s">
        <v>162</v>
      </c>
      <c r="C748" s="154">
        <v>0.57807953443258975</v>
      </c>
      <c r="D748" s="154">
        <v>9.990300678952474E-2</v>
      </c>
      <c r="E748" s="154">
        <v>0.32201745877788557</v>
      </c>
      <c r="F748" s="154">
        <v>1</v>
      </c>
      <c r="G748" s="144">
        <v>1031</v>
      </c>
      <c r="H748" s="144"/>
      <c r="I748" s="154" t="s">
        <v>162</v>
      </c>
      <c r="J748" s="154" t="s">
        <v>162</v>
      </c>
      <c r="K748" s="154">
        <v>0.54800000000000004</v>
      </c>
      <c r="L748" s="154">
        <v>0.60799999999999998</v>
      </c>
      <c r="M748" s="154">
        <v>8.3000000000000004E-2</v>
      </c>
      <c r="N748" s="154">
        <v>0.12</v>
      </c>
      <c r="O748" s="154">
        <v>0.29399999999999998</v>
      </c>
      <c r="P748" s="154">
        <v>0.35099999999999998</v>
      </c>
      <c r="R748" s="155" t="s">
        <v>162</v>
      </c>
      <c r="S748" s="155">
        <v>79.7</v>
      </c>
      <c r="T748" s="155">
        <v>16.3</v>
      </c>
      <c r="U748" s="155">
        <v>42.6</v>
      </c>
      <c r="V748" s="155"/>
      <c r="W748" s="155" t="s">
        <v>162</v>
      </c>
      <c r="X748" s="155" t="s">
        <v>162</v>
      </c>
      <c r="Y748" s="155">
        <v>73.3</v>
      </c>
      <c r="Z748" s="155">
        <v>86.1</v>
      </c>
      <c r="AA748" s="155">
        <v>13.1</v>
      </c>
      <c r="AB748" s="155">
        <v>19.399999999999999</v>
      </c>
      <c r="AC748" s="155">
        <v>38</v>
      </c>
      <c r="AD748" s="155">
        <v>47.2</v>
      </c>
    </row>
    <row r="749" spans="1:30" x14ac:dyDescent="0.25">
      <c r="A749" s="97" t="s">
        <v>2794</v>
      </c>
      <c r="B749" s="154">
        <v>5.0406504065040651E-2</v>
      </c>
      <c r="C749" s="154">
        <v>0.43414634146341463</v>
      </c>
      <c r="D749" s="154">
        <v>0.25643232902917262</v>
      </c>
      <c r="E749" s="154">
        <v>0.25901482544237209</v>
      </c>
      <c r="F749" s="154">
        <v>1</v>
      </c>
      <c r="G749" s="144">
        <v>10455</v>
      </c>
      <c r="H749" s="144"/>
      <c r="I749" s="154">
        <v>4.5999999999999999E-2</v>
      </c>
      <c r="J749" s="154">
        <v>5.5E-2</v>
      </c>
      <c r="K749" s="154">
        <v>0.42499999999999999</v>
      </c>
      <c r="L749" s="154">
        <v>0.44400000000000001</v>
      </c>
      <c r="M749" s="154">
        <v>0.248</v>
      </c>
      <c r="N749" s="154">
        <v>0.26500000000000001</v>
      </c>
      <c r="O749" s="154">
        <v>0.251</v>
      </c>
      <c r="P749" s="154">
        <v>0.26700000000000002</v>
      </c>
      <c r="R749" s="155" t="s">
        <v>162</v>
      </c>
      <c r="S749" s="155" t="s">
        <v>162</v>
      </c>
      <c r="T749" s="155" t="s">
        <v>162</v>
      </c>
      <c r="U749" s="155" t="s">
        <v>162</v>
      </c>
      <c r="V749" s="155"/>
      <c r="W749" s="155" t="s">
        <v>162</v>
      </c>
      <c r="X749" s="155" t="s">
        <v>162</v>
      </c>
      <c r="Y749" s="155" t="s">
        <v>162</v>
      </c>
      <c r="Z749" s="155" t="s">
        <v>162</v>
      </c>
      <c r="AA749" s="155" t="s">
        <v>162</v>
      </c>
      <c r="AB749" s="155" t="s">
        <v>162</v>
      </c>
      <c r="AC749" s="155" t="s">
        <v>162</v>
      </c>
      <c r="AD749" s="155" t="s">
        <v>162</v>
      </c>
    </row>
    <row r="750" spans="1:30" x14ac:dyDescent="0.25">
      <c r="A750" s="97" t="s">
        <v>2795</v>
      </c>
      <c r="B750" s="154">
        <v>5.9459459459459463E-2</v>
      </c>
      <c r="C750" s="154">
        <v>0.61081081081081079</v>
      </c>
      <c r="D750" s="154">
        <v>0.21297297297297296</v>
      </c>
      <c r="E750" s="154">
        <v>0.11675675675675676</v>
      </c>
      <c r="F750" s="154">
        <v>1</v>
      </c>
      <c r="G750" s="144">
        <v>925</v>
      </c>
      <c r="H750" s="144"/>
      <c r="I750" s="154">
        <v>4.5999999999999999E-2</v>
      </c>
      <c r="J750" s="154">
        <v>7.6999999999999999E-2</v>
      </c>
      <c r="K750" s="154">
        <v>0.57899999999999996</v>
      </c>
      <c r="L750" s="154">
        <v>0.64200000000000002</v>
      </c>
      <c r="M750" s="154">
        <v>0.188</v>
      </c>
      <c r="N750" s="154">
        <v>0.24099999999999999</v>
      </c>
      <c r="O750" s="154">
        <v>9.8000000000000004E-2</v>
      </c>
      <c r="P750" s="154">
        <v>0.13900000000000001</v>
      </c>
      <c r="R750" s="155">
        <v>4.3</v>
      </c>
      <c r="S750" s="155">
        <v>47.3</v>
      </c>
      <c r="T750" s="155">
        <v>16.5</v>
      </c>
      <c r="U750" s="155">
        <v>9</v>
      </c>
      <c r="V750" s="155"/>
      <c r="W750" s="155">
        <v>3.1</v>
      </c>
      <c r="X750" s="155">
        <v>5.4</v>
      </c>
      <c r="Y750" s="155">
        <v>43.4</v>
      </c>
      <c r="Z750" s="155">
        <v>51.2</v>
      </c>
      <c r="AA750" s="155">
        <v>14.2</v>
      </c>
      <c r="AB750" s="155">
        <v>18.8</v>
      </c>
      <c r="AC750" s="155">
        <v>7.3</v>
      </c>
      <c r="AD750" s="155">
        <v>10.8</v>
      </c>
    </row>
    <row r="751" spans="1:30" x14ac:dyDescent="0.25">
      <c r="A751" s="97" t="s">
        <v>2796</v>
      </c>
      <c r="B751" s="154">
        <v>0.303985171455051</v>
      </c>
      <c r="C751" s="154">
        <v>0.59962928637627433</v>
      </c>
      <c r="D751" s="154">
        <v>3.2437442075996289E-2</v>
      </c>
      <c r="E751" s="154">
        <v>6.39481000926784E-2</v>
      </c>
      <c r="F751" s="154">
        <v>1</v>
      </c>
      <c r="G751" s="144">
        <v>1079</v>
      </c>
      <c r="H751" s="144"/>
      <c r="I751" s="154">
        <v>0.27700000000000002</v>
      </c>
      <c r="J751" s="154">
        <v>0.33200000000000002</v>
      </c>
      <c r="K751" s="154">
        <v>0.56999999999999995</v>
      </c>
      <c r="L751" s="154">
        <v>0.628</v>
      </c>
      <c r="M751" s="154">
        <v>2.3E-2</v>
      </c>
      <c r="N751" s="154">
        <v>4.4999999999999998E-2</v>
      </c>
      <c r="O751" s="154">
        <v>5.0999999999999997E-2</v>
      </c>
      <c r="P751" s="154">
        <v>0.08</v>
      </c>
      <c r="R751" s="155">
        <v>51</v>
      </c>
      <c r="S751" s="155">
        <v>99.9</v>
      </c>
      <c r="T751" s="155">
        <v>5.2</v>
      </c>
      <c r="U751" s="155">
        <v>10.8</v>
      </c>
      <c r="V751" s="155"/>
      <c r="W751" s="155">
        <v>45.5</v>
      </c>
      <c r="X751" s="155">
        <v>56.6</v>
      </c>
      <c r="Y751" s="155">
        <v>92.2</v>
      </c>
      <c r="Z751" s="155">
        <v>107.6</v>
      </c>
      <c r="AA751" s="155">
        <v>3.5</v>
      </c>
      <c r="AB751" s="155">
        <v>7</v>
      </c>
      <c r="AC751" s="155">
        <v>8.1999999999999993</v>
      </c>
      <c r="AD751" s="155">
        <v>13.3</v>
      </c>
    </row>
    <row r="752" spans="1:30" x14ac:dyDescent="0.25">
      <c r="A752" s="97" t="s">
        <v>2797</v>
      </c>
      <c r="B752" s="154" t="s">
        <v>162</v>
      </c>
      <c r="C752" s="154">
        <v>0.58186738836265228</v>
      </c>
      <c r="D752" s="154">
        <v>0.33288227334235454</v>
      </c>
      <c r="E752" s="154">
        <v>8.5250338294993233E-2</v>
      </c>
      <c r="F752" s="154">
        <v>1</v>
      </c>
      <c r="G752" s="144">
        <v>739</v>
      </c>
      <c r="H752" s="144"/>
      <c r="I752" s="154" t="s">
        <v>162</v>
      </c>
      <c r="J752" s="154" t="s">
        <v>162</v>
      </c>
      <c r="K752" s="154">
        <v>0.54600000000000004</v>
      </c>
      <c r="L752" s="154">
        <v>0.61699999999999999</v>
      </c>
      <c r="M752" s="154">
        <v>0.3</v>
      </c>
      <c r="N752" s="154">
        <v>0.36799999999999999</v>
      </c>
      <c r="O752" s="154">
        <v>6.7000000000000004E-2</v>
      </c>
      <c r="P752" s="154">
        <v>0.108</v>
      </c>
      <c r="R752" s="155" t="s">
        <v>162</v>
      </c>
      <c r="S752" s="155">
        <v>36.1</v>
      </c>
      <c r="T752" s="155">
        <v>20.7</v>
      </c>
      <c r="U752" s="155">
        <v>5.2</v>
      </c>
      <c r="V752" s="155"/>
      <c r="W752" s="155" t="s">
        <v>162</v>
      </c>
      <c r="X752" s="155" t="s">
        <v>162</v>
      </c>
      <c r="Y752" s="155">
        <v>32.700000000000003</v>
      </c>
      <c r="Z752" s="155">
        <v>39.5</v>
      </c>
      <c r="AA752" s="155">
        <v>18.100000000000001</v>
      </c>
      <c r="AB752" s="155">
        <v>23.3</v>
      </c>
      <c r="AC752" s="155">
        <v>3.9</v>
      </c>
      <c r="AD752" s="155">
        <v>6.5</v>
      </c>
    </row>
    <row r="753" spans="1:30" x14ac:dyDescent="0.25">
      <c r="A753" s="97" t="s">
        <v>2798</v>
      </c>
      <c r="B753" s="154" t="s">
        <v>162</v>
      </c>
      <c r="C753" s="154">
        <v>0.86804901036757776</v>
      </c>
      <c r="D753" s="154">
        <v>4.3355325164938736E-2</v>
      </c>
      <c r="E753" s="154">
        <v>8.8595664467483501E-2</v>
      </c>
      <c r="F753" s="154">
        <v>1</v>
      </c>
      <c r="G753" s="144">
        <v>1061</v>
      </c>
      <c r="H753" s="144"/>
      <c r="I753" s="154" t="s">
        <v>162</v>
      </c>
      <c r="J753" s="154" t="s">
        <v>162</v>
      </c>
      <c r="K753" s="154">
        <v>0.84599999999999997</v>
      </c>
      <c r="L753" s="154">
        <v>0.88700000000000001</v>
      </c>
      <c r="M753" s="154">
        <v>3.3000000000000002E-2</v>
      </c>
      <c r="N753" s="154">
        <v>5.7000000000000002E-2</v>
      </c>
      <c r="O753" s="154">
        <v>7.2999999999999995E-2</v>
      </c>
      <c r="P753" s="154">
        <v>0.107</v>
      </c>
      <c r="R753" s="155" t="s">
        <v>162</v>
      </c>
      <c r="S753" s="155">
        <v>166.1</v>
      </c>
      <c r="T753" s="155">
        <v>9.8000000000000007</v>
      </c>
      <c r="U753" s="155">
        <v>17.2</v>
      </c>
      <c r="V753" s="155"/>
      <c r="W753" s="155" t="s">
        <v>162</v>
      </c>
      <c r="X753" s="155" t="s">
        <v>162</v>
      </c>
      <c r="Y753" s="155">
        <v>155.4</v>
      </c>
      <c r="Z753" s="155">
        <v>176.8</v>
      </c>
      <c r="AA753" s="155">
        <v>7</v>
      </c>
      <c r="AB753" s="155">
        <v>12.6</v>
      </c>
      <c r="AC753" s="155">
        <v>13.7</v>
      </c>
      <c r="AD753" s="155">
        <v>20.7</v>
      </c>
    </row>
    <row r="754" spans="1:30" x14ac:dyDescent="0.25">
      <c r="A754" s="97" t="s">
        <v>2799</v>
      </c>
      <c r="B754" s="154">
        <v>5.7587777288085791E-2</v>
      </c>
      <c r="C754" s="154">
        <v>0.64786249449096522</v>
      </c>
      <c r="D754" s="154">
        <v>0.17614220655207874</v>
      </c>
      <c r="E754" s="154">
        <v>0.11840752166887028</v>
      </c>
      <c r="F754" s="154">
        <v>1</v>
      </c>
      <c r="G754" s="144">
        <v>6807</v>
      </c>
      <c r="H754" s="144"/>
      <c r="I754" s="154">
        <v>5.1999999999999998E-2</v>
      </c>
      <c r="J754" s="154">
        <v>6.3E-2</v>
      </c>
      <c r="K754" s="154">
        <v>0.63600000000000001</v>
      </c>
      <c r="L754" s="154">
        <v>0.65900000000000003</v>
      </c>
      <c r="M754" s="154">
        <v>0.16700000000000001</v>
      </c>
      <c r="N754" s="154">
        <v>0.185</v>
      </c>
      <c r="O754" s="154">
        <v>0.111</v>
      </c>
      <c r="P754" s="154">
        <v>0.126</v>
      </c>
      <c r="R754" s="155" t="s">
        <v>162</v>
      </c>
      <c r="S754" s="155" t="s">
        <v>162</v>
      </c>
      <c r="T754" s="155" t="s">
        <v>162</v>
      </c>
      <c r="U754" s="155" t="s">
        <v>162</v>
      </c>
      <c r="V754" s="155"/>
      <c r="W754" s="155" t="s">
        <v>162</v>
      </c>
      <c r="X754" s="155" t="s">
        <v>162</v>
      </c>
      <c r="Y754" s="155" t="s">
        <v>162</v>
      </c>
      <c r="Z754" s="155" t="s">
        <v>162</v>
      </c>
      <c r="AA754" s="155" t="s">
        <v>162</v>
      </c>
      <c r="AB754" s="155" t="s">
        <v>162</v>
      </c>
      <c r="AC754" s="155" t="s">
        <v>162</v>
      </c>
      <c r="AD754" s="155" t="s">
        <v>162</v>
      </c>
    </row>
    <row r="755" spans="1:30" x14ac:dyDescent="0.25">
      <c r="A755" s="97" t="s">
        <v>2800</v>
      </c>
      <c r="B755" s="154">
        <v>5.6838365896980464E-2</v>
      </c>
      <c r="C755" s="154">
        <v>0.49733570159857904</v>
      </c>
      <c r="D755" s="154">
        <v>0.25577264653641207</v>
      </c>
      <c r="E755" s="154">
        <v>0.19005328596802842</v>
      </c>
      <c r="F755" s="154">
        <v>1</v>
      </c>
      <c r="G755" s="144">
        <v>563</v>
      </c>
      <c r="H755" s="144"/>
      <c r="I755" s="154">
        <v>4.1000000000000002E-2</v>
      </c>
      <c r="J755" s="154">
        <v>7.9000000000000001E-2</v>
      </c>
      <c r="K755" s="154">
        <v>0.45600000000000002</v>
      </c>
      <c r="L755" s="154">
        <v>0.53900000000000003</v>
      </c>
      <c r="M755" s="154">
        <v>0.221</v>
      </c>
      <c r="N755" s="154">
        <v>0.29299999999999998</v>
      </c>
      <c r="O755" s="154">
        <v>0.16</v>
      </c>
      <c r="P755" s="154">
        <v>0.22500000000000001</v>
      </c>
      <c r="R755" s="155">
        <v>4.3</v>
      </c>
      <c r="S755" s="155">
        <v>36.1</v>
      </c>
      <c r="T755" s="155">
        <v>19.7</v>
      </c>
      <c r="U755" s="155">
        <v>13.1</v>
      </c>
      <c r="V755" s="155"/>
      <c r="W755" s="155">
        <v>2.8</v>
      </c>
      <c r="X755" s="155">
        <v>5.8</v>
      </c>
      <c r="Y755" s="155">
        <v>31.9</v>
      </c>
      <c r="Z755" s="155">
        <v>40.4</v>
      </c>
      <c r="AA755" s="155">
        <v>16.5</v>
      </c>
      <c r="AB755" s="155">
        <v>22.9</v>
      </c>
      <c r="AC755" s="155">
        <v>10.6</v>
      </c>
      <c r="AD755" s="155">
        <v>15.5</v>
      </c>
    </row>
    <row r="756" spans="1:30" x14ac:dyDescent="0.25">
      <c r="A756" s="97" t="s">
        <v>2801</v>
      </c>
      <c r="B756" s="154">
        <v>0.21761658031088082</v>
      </c>
      <c r="C756" s="154">
        <v>0.56606217616580312</v>
      </c>
      <c r="D756" s="154">
        <v>4.0155440414507769E-2</v>
      </c>
      <c r="E756" s="154">
        <v>0.17616580310880828</v>
      </c>
      <c r="F756" s="154">
        <v>1</v>
      </c>
      <c r="G756" s="144">
        <v>772</v>
      </c>
      <c r="H756" s="144"/>
      <c r="I756" s="154">
        <v>0.19</v>
      </c>
      <c r="J756" s="154">
        <v>0.248</v>
      </c>
      <c r="K756" s="154">
        <v>0.53100000000000003</v>
      </c>
      <c r="L756" s="154">
        <v>0.60099999999999998</v>
      </c>
      <c r="M756" s="154">
        <v>2.8000000000000001E-2</v>
      </c>
      <c r="N756" s="154">
        <v>5.6000000000000001E-2</v>
      </c>
      <c r="O756" s="154">
        <v>0.151</v>
      </c>
      <c r="P756" s="154">
        <v>0.20499999999999999</v>
      </c>
      <c r="R756" s="155">
        <v>38.200000000000003</v>
      </c>
      <c r="S756" s="155">
        <v>87.5</v>
      </c>
      <c r="T756" s="155">
        <v>6.6</v>
      </c>
      <c r="U756" s="155">
        <v>25.6</v>
      </c>
      <c r="V756" s="155"/>
      <c r="W756" s="155">
        <v>32.4</v>
      </c>
      <c r="X756" s="155">
        <v>44</v>
      </c>
      <c r="Y756" s="155">
        <v>79.3</v>
      </c>
      <c r="Z756" s="155">
        <v>95.7</v>
      </c>
      <c r="AA756" s="155">
        <v>4.3</v>
      </c>
      <c r="AB756" s="155">
        <v>9</v>
      </c>
      <c r="AC756" s="155">
        <v>21.3</v>
      </c>
      <c r="AD756" s="155">
        <v>29.9</v>
      </c>
    </row>
    <row r="757" spans="1:30" x14ac:dyDescent="0.25">
      <c r="A757" s="97" t="s">
        <v>2802</v>
      </c>
      <c r="B757" s="154" t="s">
        <v>162</v>
      </c>
      <c r="C757" s="154">
        <v>0.31993817619783615</v>
      </c>
      <c r="D757" s="154">
        <v>0.39258114374034003</v>
      </c>
      <c r="E757" s="154">
        <v>0.28748068006182381</v>
      </c>
      <c r="F757" s="154">
        <v>1</v>
      </c>
      <c r="G757" s="144">
        <v>647</v>
      </c>
      <c r="H757" s="144"/>
      <c r="I757" s="154" t="s">
        <v>162</v>
      </c>
      <c r="J757" s="154" t="s">
        <v>162</v>
      </c>
      <c r="K757" s="154">
        <v>0.28499999999999998</v>
      </c>
      <c r="L757" s="154">
        <v>0.35699999999999998</v>
      </c>
      <c r="M757" s="154">
        <v>0.35599999999999998</v>
      </c>
      <c r="N757" s="154">
        <v>0.43099999999999999</v>
      </c>
      <c r="O757" s="154">
        <v>0.254</v>
      </c>
      <c r="P757" s="154">
        <v>0.32400000000000001</v>
      </c>
      <c r="R757" s="155" t="s">
        <v>162</v>
      </c>
      <c r="S757" s="155">
        <v>27.4</v>
      </c>
      <c r="T757" s="155">
        <v>34.700000000000003</v>
      </c>
      <c r="U757" s="155">
        <v>24.3</v>
      </c>
      <c r="V757" s="155"/>
      <c r="W757" s="155" t="s">
        <v>162</v>
      </c>
      <c r="X757" s="155" t="s">
        <v>162</v>
      </c>
      <c r="Y757" s="155">
        <v>23.7</v>
      </c>
      <c r="Z757" s="155">
        <v>31.2</v>
      </c>
      <c r="AA757" s="155">
        <v>30.4</v>
      </c>
      <c r="AB757" s="155">
        <v>39</v>
      </c>
      <c r="AC757" s="155">
        <v>20.8</v>
      </c>
      <c r="AD757" s="155">
        <v>27.8</v>
      </c>
    </row>
    <row r="758" spans="1:30" x14ac:dyDescent="0.25">
      <c r="A758" s="97" t="s">
        <v>2803</v>
      </c>
      <c r="B758" s="154" t="s">
        <v>162</v>
      </c>
      <c r="C758" s="154">
        <v>0.61788617886178865</v>
      </c>
      <c r="D758" s="154">
        <v>9.4308943089430899E-2</v>
      </c>
      <c r="E758" s="154">
        <v>0.28780487804878047</v>
      </c>
      <c r="F758" s="154">
        <v>1</v>
      </c>
      <c r="G758" s="144">
        <v>615</v>
      </c>
      <c r="H758" s="144"/>
      <c r="I758" s="154" t="s">
        <v>162</v>
      </c>
      <c r="J758" s="154" t="s">
        <v>162</v>
      </c>
      <c r="K758" s="154">
        <v>0.57899999999999996</v>
      </c>
      <c r="L758" s="154">
        <v>0.65500000000000003</v>
      </c>
      <c r="M758" s="154">
        <v>7.3999999999999996E-2</v>
      </c>
      <c r="N758" s="154">
        <v>0.12</v>
      </c>
      <c r="O758" s="154">
        <v>0.253</v>
      </c>
      <c r="P758" s="154">
        <v>0.32500000000000001</v>
      </c>
      <c r="R758" s="155" t="s">
        <v>162</v>
      </c>
      <c r="S758" s="155">
        <v>117.5</v>
      </c>
      <c r="T758" s="155">
        <v>19.8</v>
      </c>
      <c r="U758" s="155">
        <v>52</v>
      </c>
      <c r="V758" s="155"/>
      <c r="W758" s="155" t="s">
        <v>162</v>
      </c>
      <c r="X758" s="155" t="s">
        <v>162</v>
      </c>
      <c r="Y758" s="155">
        <v>105.7</v>
      </c>
      <c r="Z758" s="155">
        <v>129.30000000000001</v>
      </c>
      <c r="AA758" s="155">
        <v>14.7</v>
      </c>
      <c r="AB758" s="155">
        <v>24.8</v>
      </c>
      <c r="AC758" s="155">
        <v>44.3</v>
      </c>
      <c r="AD758" s="155">
        <v>59.6</v>
      </c>
    </row>
    <row r="759" spans="1:30" x14ac:dyDescent="0.25">
      <c r="A759" s="97" t="s">
        <v>2804</v>
      </c>
      <c r="B759" s="154">
        <v>4.048582995951417E-2</v>
      </c>
      <c r="C759" s="154">
        <v>0.48340080971659921</v>
      </c>
      <c r="D759" s="154">
        <v>0.21842105263157896</v>
      </c>
      <c r="E759" s="154">
        <v>0.25769230769230766</v>
      </c>
      <c r="F759" s="154">
        <v>1</v>
      </c>
      <c r="G759" s="144">
        <v>4940</v>
      </c>
      <c r="H759" s="144"/>
      <c r="I759" s="154">
        <v>3.5000000000000003E-2</v>
      </c>
      <c r="J759" s="154">
        <v>4.5999999999999999E-2</v>
      </c>
      <c r="K759" s="154">
        <v>0.46899999999999997</v>
      </c>
      <c r="L759" s="154">
        <v>0.497</v>
      </c>
      <c r="M759" s="154">
        <v>0.20699999999999999</v>
      </c>
      <c r="N759" s="154">
        <v>0.23</v>
      </c>
      <c r="O759" s="154">
        <v>0.246</v>
      </c>
      <c r="P759" s="154">
        <v>0.27</v>
      </c>
      <c r="R759" s="155" t="s">
        <v>162</v>
      </c>
      <c r="S759" s="155" t="s">
        <v>162</v>
      </c>
      <c r="T759" s="155" t="s">
        <v>162</v>
      </c>
      <c r="U759" s="155" t="s">
        <v>162</v>
      </c>
      <c r="V759" s="155"/>
      <c r="W759" s="155" t="s">
        <v>162</v>
      </c>
      <c r="X759" s="155" t="s">
        <v>162</v>
      </c>
      <c r="Y759" s="155" t="s">
        <v>162</v>
      </c>
      <c r="Z759" s="155" t="s">
        <v>162</v>
      </c>
      <c r="AA759" s="155" t="s">
        <v>162</v>
      </c>
      <c r="AB759" s="155" t="s">
        <v>162</v>
      </c>
      <c r="AC759" s="155" t="s">
        <v>162</v>
      </c>
      <c r="AD759" s="155" t="s">
        <v>162</v>
      </c>
    </row>
    <row r="760" spans="1:30" x14ac:dyDescent="0.25">
      <c r="A760" s="97" t="s">
        <v>2805</v>
      </c>
      <c r="B760" s="154">
        <v>4.4117647058823532E-2</v>
      </c>
      <c r="C760" s="154">
        <v>0.60526315789473684</v>
      </c>
      <c r="D760" s="154">
        <v>0.21826625386996903</v>
      </c>
      <c r="E760" s="154">
        <v>0.13235294117647059</v>
      </c>
      <c r="F760" s="154">
        <v>0.99999999999999989</v>
      </c>
      <c r="G760" s="144">
        <v>1292</v>
      </c>
      <c r="H760" s="144"/>
      <c r="I760" s="154">
        <v>3.4000000000000002E-2</v>
      </c>
      <c r="J760" s="154">
        <v>5.7000000000000002E-2</v>
      </c>
      <c r="K760" s="154">
        <v>0.57799999999999996</v>
      </c>
      <c r="L760" s="154">
        <v>0.63200000000000001</v>
      </c>
      <c r="M760" s="154">
        <v>0.19700000000000001</v>
      </c>
      <c r="N760" s="154">
        <v>0.24199999999999999</v>
      </c>
      <c r="O760" s="154">
        <v>0.115</v>
      </c>
      <c r="P760" s="154">
        <v>0.152</v>
      </c>
      <c r="R760" s="155">
        <v>3.5</v>
      </c>
      <c r="S760" s="155">
        <v>43</v>
      </c>
      <c r="T760" s="155">
        <v>14.6</v>
      </c>
      <c r="U760" s="155">
        <v>9.6</v>
      </c>
      <c r="V760" s="155"/>
      <c r="W760" s="155">
        <v>2.6</v>
      </c>
      <c r="X760" s="155">
        <v>4.4000000000000004</v>
      </c>
      <c r="Y760" s="155">
        <v>40</v>
      </c>
      <c r="Z760" s="155">
        <v>46</v>
      </c>
      <c r="AA760" s="155">
        <v>12.9</v>
      </c>
      <c r="AB760" s="155">
        <v>16.3</v>
      </c>
      <c r="AC760" s="155">
        <v>8.1</v>
      </c>
      <c r="AD760" s="155">
        <v>11</v>
      </c>
    </row>
    <row r="761" spans="1:30" x14ac:dyDescent="0.25">
      <c r="A761" s="97" t="s">
        <v>2806</v>
      </c>
      <c r="B761" s="154">
        <v>0.27851644506648005</v>
      </c>
      <c r="C761" s="154">
        <v>0.59482155353393984</v>
      </c>
      <c r="D761" s="154">
        <v>5.5983205038488457E-2</v>
      </c>
      <c r="E761" s="154">
        <v>7.0678796361091673E-2</v>
      </c>
      <c r="F761" s="154">
        <v>1</v>
      </c>
      <c r="G761" s="144">
        <v>1429</v>
      </c>
      <c r="H761" s="144"/>
      <c r="I761" s="154">
        <v>0.25600000000000001</v>
      </c>
      <c r="J761" s="154">
        <v>0.30199999999999999</v>
      </c>
      <c r="K761" s="154">
        <v>0.56899999999999995</v>
      </c>
      <c r="L761" s="154">
        <v>0.62</v>
      </c>
      <c r="M761" s="154">
        <v>4.4999999999999998E-2</v>
      </c>
      <c r="N761" s="154">
        <v>6.9000000000000006E-2</v>
      </c>
      <c r="O761" s="154">
        <v>5.8999999999999997E-2</v>
      </c>
      <c r="P761" s="154">
        <v>8.5000000000000006E-2</v>
      </c>
      <c r="R761" s="155">
        <v>49.9</v>
      </c>
      <c r="S761" s="155">
        <v>93</v>
      </c>
      <c r="T761" s="155">
        <v>7.2</v>
      </c>
      <c r="U761" s="155">
        <v>11.1</v>
      </c>
      <c r="V761" s="155"/>
      <c r="W761" s="155">
        <v>45</v>
      </c>
      <c r="X761" s="155">
        <v>54.8</v>
      </c>
      <c r="Y761" s="155">
        <v>86.8</v>
      </c>
      <c r="Z761" s="155">
        <v>99.3</v>
      </c>
      <c r="AA761" s="155">
        <v>5.6</v>
      </c>
      <c r="AB761" s="155">
        <v>8.8000000000000007</v>
      </c>
      <c r="AC761" s="155">
        <v>9</v>
      </c>
      <c r="AD761" s="155">
        <v>13.3</v>
      </c>
    </row>
    <row r="762" spans="1:30" x14ac:dyDescent="0.25">
      <c r="A762" s="97" t="s">
        <v>2807</v>
      </c>
      <c r="B762" s="154" t="s">
        <v>162</v>
      </c>
      <c r="C762" s="154">
        <v>0.54001928640308583</v>
      </c>
      <c r="D762" s="154">
        <v>0.3394406943105111</v>
      </c>
      <c r="E762" s="154">
        <v>0.12054001928640308</v>
      </c>
      <c r="F762" s="154">
        <v>1</v>
      </c>
      <c r="G762" s="144">
        <v>1037</v>
      </c>
      <c r="H762" s="144"/>
      <c r="I762" s="154" t="s">
        <v>162</v>
      </c>
      <c r="J762" s="154" t="s">
        <v>162</v>
      </c>
      <c r="K762" s="154">
        <v>0.51</v>
      </c>
      <c r="L762" s="154">
        <v>0.56999999999999995</v>
      </c>
      <c r="M762" s="154">
        <v>0.311</v>
      </c>
      <c r="N762" s="154">
        <v>0.36899999999999999</v>
      </c>
      <c r="O762" s="154">
        <v>0.10199999999999999</v>
      </c>
      <c r="P762" s="154">
        <v>0.14199999999999999</v>
      </c>
      <c r="R762" s="155" t="s">
        <v>162</v>
      </c>
      <c r="S762" s="155">
        <v>31.9</v>
      </c>
      <c r="T762" s="155">
        <v>18.8</v>
      </c>
      <c r="U762" s="155">
        <v>7.3</v>
      </c>
      <c r="V762" s="155"/>
      <c r="W762" s="155" t="s">
        <v>162</v>
      </c>
      <c r="X762" s="155" t="s">
        <v>162</v>
      </c>
      <c r="Y762" s="155">
        <v>29.2</v>
      </c>
      <c r="Z762" s="155">
        <v>34.5</v>
      </c>
      <c r="AA762" s="155">
        <v>16.8</v>
      </c>
      <c r="AB762" s="155">
        <v>20.7</v>
      </c>
      <c r="AC762" s="155">
        <v>6</v>
      </c>
      <c r="AD762" s="155">
        <v>8.6</v>
      </c>
    </row>
    <row r="763" spans="1:30" x14ac:dyDescent="0.25">
      <c r="A763" s="97" t="s">
        <v>2808</v>
      </c>
      <c r="B763" s="154" t="s">
        <v>162</v>
      </c>
      <c r="C763" s="154">
        <v>0.75254237288135595</v>
      </c>
      <c r="D763" s="154">
        <v>0.10254237288135593</v>
      </c>
      <c r="E763" s="154">
        <v>0.14491525423728813</v>
      </c>
      <c r="F763" s="154">
        <v>1</v>
      </c>
      <c r="G763" s="144">
        <v>1180</v>
      </c>
      <c r="H763" s="144"/>
      <c r="I763" s="154" t="s">
        <v>162</v>
      </c>
      <c r="J763" s="154" t="s">
        <v>162</v>
      </c>
      <c r="K763" s="154">
        <v>0.72699999999999998</v>
      </c>
      <c r="L763" s="154">
        <v>0.77600000000000002</v>
      </c>
      <c r="M763" s="154">
        <v>8.6999999999999994E-2</v>
      </c>
      <c r="N763" s="154">
        <v>0.121</v>
      </c>
      <c r="O763" s="154">
        <v>0.126</v>
      </c>
      <c r="P763" s="154">
        <v>0.16600000000000001</v>
      </c>
      <c r="R763" s="155" t="s">
        <v>162</v>
      </c>
      <c r="S763" s="155">
        <v>115.7</v>
      </c>
      <c r="T763" s="155">
        <v>14.7</v>
      </c>
      <c r="U763" s="155">
        <v>22.1</v>
      </c>
      <c r="V763" s="155"/>
      <c r="W763" s="155" t="s">
        <v>162</v>
      </c>
      <c r="X763" s="155" t="s">
        <v>162</v>
      </c>
      <c r="Y763" s="155">
        <v>108.1</v>
      </c>
      <c r="Z763" s="155">
        <v>123.3</v>
      </c>
      <c r="AA763" s="155">
        <v>12.1</v>
      </c>
      <c r="AB763" s="155">
        <v>17.3</v>
      </c>
      <c r="AC763" s="155">
        <v>18.8</v>
      </c>
      <c r="AD763" s="155">
        <v>25.4</v>
      </c>
    </row>
    <row r="764" spans="1:30" x14ac:dyDescent="0.25">
      <c r="A764" s="97" t="s">
        <v>2809</v>
      </c>
      <c r="B764" s="154">
        <v>4.9301825993555315E-2</v>
      </c>
      <c r="C764" s="154">
        <v>0.59924812030075192</v>
      </c>
      <c r="D764" s="154">
        <v>0.21901181525241675</v>
      </c>
      <c r="E764" s="154">
        <v>0.13243823845327604</v>
      </c>
      <c r="F764" s="154">
        <v>1</v>
      </c>
      <c r="G764" s="144">
        <v>9310</v>
      </c>
      <c r="H764" s="144"/>
      <c r="I764" s="154">
        <v>4.4999999999999998E-2</v>
      </c>
      <c r="J764" s="154">
        <v>5.3999999999999999E-2</v>
      </c>
      <c r="K764" s="154">
        <v>0.58899999999999997</v>
      </c>
      <c r="L764" s="154">
        <v>0.60899999999999999</v>
      </c>
      <c r="M764" s="154">
        <v>0.21099999999999999</v>
      </c>
      <c r="N764" s="154">
        <v>0.22800000000000001</v>
      </c>
      <c r="O764" s="154">
        <v>0.126</v>
      </c>
      <c r="P764" s="154">
        <v>0.13900000000000001</v>
      </c>
      <c r="R764" s="155" t="s">
        <v>162</v>
      </c>
      <c r="S764" s="155" t="s">
        <v>162</v>
      </c>
      <c r="T764" s="155" t="s">
        <v>162</v>
      </c>
      <c r="U764" s="155" t="s">
        <v>162</v>
      </c>
      <c r="V764" s="155"/>
      <c r="W764" s="155" t="s">
        <v>162</v>
      </c>
      <c r="X764" s="155" t="s">
        <v>162</v>
      </c>
      <c r="Y764" s="155" t="s">
        <v>162</v>
      </c>
      <c r="Z764" s="155" t="s">
        <v>162</v>
      </c>
      <c r="AA764" s="155" t="s">
        <v>162</v>
      </c>
      <c r="AB764" s="155" t="s">
        <v>162</v>
      </c>
      <c r="AC764" s="155" t="s">
        <v>162</v>
      </c>
      <c r="AD764" s="155" t="s">
        <v>162</v>
      </c>
    </row>
    <row r="765" spans="1:30" x14ac:dyDescent="0.25">
      <c r="A765" s="97" t="s">
        <v>2810</v>
      </c>
      <c r="B765" s="154">
        <v>7.3601570166830221E-2</v>
      </c>
      <c r="C765" s="154">
        <v>0.53287536800785085</v>
      </c>
      <c r="D765" s="154">
        <v>0.25024533856722275</v>
      </c>
      <c r="E765" s="154">
        <v>0.14327772325809618</v>
      </c>
      <c r="F765" s="154">
        <v>1</v>
      </c>
      <c r="G765" s="144">
        <v>1019</v>
      </c>
      <c r="H765" s="144"/>
      <c r="I765" s="154">
        <v>5.8999999999999997E-2</v>
      </c>
      <c r="J765" s="154">
        <v>9.0999999999999998E-2</v>
      </c>
      <c r="K765" s="154">
        <v>0.502</v>
      </c>
      <c r="L765" s="154">
        <v>0.56299999999999994</v>
      </c>
      <c r="M765" s="154">
        <v>0.22500000000000001</v>
      </c>
      <c r="N765" s="154">
        <v>0.27800000000000002</v>
      </c>
      <c r="O765" s="154">
        <v>0.123</v>
      </c>
      <c r="P765" s="154">
        <v>0.16600000000000001</v>
      </c>
      <c r="R765" s="155">
        <v>6.1</v>
      </c>
      <c r="S765" s="155">
        <v>40.9</v>
      </c>
      <c r="T765" s="155">
        <v>18.8</v>
      </c>
      <c r="U765" s="155">
        <v>10.7</v>
      </c>
      <c r="V765" s="155"/>
      <c r="W765" s="155">
        <v>4.7</v>
      </c>
      <c r="X765" s="155">
        <v>7.5</v>
      </c>
      <c r="Y765" s="155">
        <v>37.5</v>
      </c>
      <c r="Z765" s="155">
        <v>44.4</v>
      </c>
      <c r="AA765" s="155">
        <v>16.5</v>
      </c>
      <c r="AB765" s="155">
        <v>21.1</v>
      </c>
      <c r="AC765" s="155">
        <v>9</v>
      </c>
      <c r="AD765" s="155">
        <v>12.4</v>
      </c>
    </row>
    <row r="766" spans="1:30" x14ac:dyDescent="0.25">
      <c r="A766" s="97" t="s">
        <v>2811</v>
      </c>
      <c r="B766" s="154">
        <v>0.2731023102310231</v>
      </c>
      <c r="C766" s="154">
        <v>0.58828382838283833</v>
      </c>
      <c r="D766" s="154">
        <v>4.3729372937293731E-2</v>
      </c>
      <c r="E766" s="154">
        <v>9.4884488448844881E-2</v>
      </c>
      <c r="F766" s="154">
        <v>1</v>
      </c>
      <c r="G766" s="144">
        <v>1212</v>
      </c>
      <c r="H766" s="144"/>
      <c r="I766" s="154">
        <v>0.249</v>
      </c>
      <c r="J766" s="154">
        <v>0.29899999999999999</v>
      </c>
      <c r="K766" s="154">
        <v>0.56000000000000005</v>
      </c>
      <c r="L766" s="154">
        <v>0.61599999999999999</v>
      </c>
      <c r="M766" s="154">
        <v>3.4000000000000002E-2</v>
      </c>
      <c r="N766" s="154">
        <v>5.7000000000000002E-2</v>
      </c>
      <c r="O766" s="154">
        <v>0.08</v>
      </c>
      <c r="P766" s="154">
        <v>0.113</v>
      </c>
      <c r="R766" s="155">
        <v>49.3</v>
      </c>
      <c r="S766" s="155">
        <v>94.5</v>
      </c>
      <c r="T766" s="155">
        <v>6.4</v>
      </c>
      <c r="U766" s="155">
        <v>15.2</v>
      </c>
      <c r="V766" s="155"/>
      <c r="W766" s="155">
        <v>44</v>
      </c>
      <c r="X766" s="155">
        <v>54.6</v>
      </c>
      <c r="Y766" s="155">
        <v>87.5</v>
      </c>
      <c r="Z766" s="155">
        <v>101.4</v>
      </c>
      <c r="AA766" s="155">
        <v>4.7</v>
      </c>
      <c r="AB766" s="155">
        <v>8.1</v>
      </c>
      <c r="AC766" s="155">
        <v>12.5</v>
      </c>
      <c r="AD766" s="155">
        <v>18</v>
      </c>
    </row>
    <row r="767" spans="1:30" x14ac:dyDescent="0.25">
      <c r="A767" s="97" t="s">
        <v>2812</v>
      </c>
      <c r="B767" s="154" t="s">
        <v>162</v>
      </c>
      <c r="C767" s="154">
        <v>0.46919831223628694</v>
      </c>
      <c r="D767" s="154">
        <v>0.38396624472573837</v>
      </c>
      <c r="E767" s="154">
        <v>0.14683544303797469</v>
      </c>
      <c r="F767" s="154">
        <v>1</v>
      </c>
      <c r="G767" s="144">
        <v>1185</v>
      </c>
      <c r="H767" s="144"/>
      <c r="I767" s="154" t="s">
        <v>162</v>
      </c>
      <c r="J767" s="154" t="s">
        <v>162</v>
      </c>
      <c r="K767" s="154">
        <v>0.441</v>
      </c>
      <c r="L767" s="154">
        <v>0.498</v>
      </c>
      <c r="M767" s="154">
        <v>0.35699999999999998</v>
      </c>
      <c r="N767" s="154">
        <v>0.41199999999999998</v>
      </c>
      <c r="O767" s="154">
        <v>0.128</v>
      </c>
      <c r="P767" s="154">
        <v>0.16800000000000001</v>
      </c>
      <c r="R767" s="155" t="s">
        <v>162</v>
      </c>
      <c r="S767" s="155">
        <v>42.9</v>
      </c>
      <c r="T767" s="155">
        <v>34.1</v>
      </c>
      <c r="U767" s="155">
        <v>13.3</v>
      </c>
      <c r="V767" s="155"/>
      <c r="W767" s="155" t="s">
        <v>162</v>
      </c>
      <c r="X767" s="155" t="s">
        <v>162</v>
      </c>
      <c r="Y767" s="155">
        <v>39.299999999999997</v>
      </c>
      <c r="Z767" s="155">
        <v>46.4</v>
      </c>
      <c r="AA767" s="155">
        <v>31</v>
      </c>
      <c r="AB767" s="155">
        <v>37.200000000000003</v>
      </c>
      <c r="AC767" s="155">
        <v>11.3</v>
      </c>
      <c r="AD767" s="155">
        <v>15.3</v>
      </c>
    </row>
    <row r="768" spans="1:30" x14ac:dyDescent="0.25">
      <c r="A768" s="97" t="s">
        <v>2813</v>
      </c>
      <c r="B768" s="154" t="s">
        <v>162</v>
      </c>
      <c r="C768" s="154">
        <v>0.73045507584597436</v>
      </c>
      <c r="D768" s="154">
        <v>9.6849474912485412E-2</v>
      </c>
      <c r="E768" s="154">
        <v>0.17269544924154026</v>
      </c>
      <c r="F768" s="154">
        <v>1</v>
      </c>
      <c r="G768" s="144">
        <v>857</v>
      </c>
      <c r="H768" s="144"/>
      <c r="I768" s="154" t="s">
        <v>162</v>
      </c>
      <c r="J768" s="154" t="s">
        <v>162</v>
      </c>
      <c r="K768" s="154">
        <v>0.7</v>
      </c>
      <c r="L768" s="154">
        <v>0.75900000000000001</v>
      </c>
      <c r="M768" s="154">
        <v>7.9000000000000001E-2</v>
      </c>
      <c r="N768" s="154">
        <v>0.11799999999999999</v>
      </c>
      <c r="O768" s="154">
        <v>0.14899999999999999</v>
      </c>
      <c r="P768" s="154">
        <v>0.19900000000000001</v>
      </c>
      <c r="R768" s="155" t="s">
        <v>162</v>
      </c>
      <c r="S768" s="155">
        <v>108</v>
      </c>
      <c r="T768" s="155">
        <v>15.3</v>
      </c>
      <c r="U768" s="155">
        <v>26.4</v>
      </c>
      <c r="V768" s="155"/>
      <c r="W768" s="155" t="s">
        <v>162</v>
      </c>
      <c r="X768" s="155" t="s">
        <v>162</v>
      </c>
      <c r="Y768" s="155">
        <v>99.5</v>
      </c>
      <c r="Z768" s="155">
        <v>116.4</v>
      </c>
      <c r="AA768" s="155">
        <v>12</v>
      </c>
      <c r="AB768" s="155">
        <v>18.600000000000001</v>
      </c>
      <c r="AC768" s="155">
        <v>22.1</v>
      </c>
      <c r="AD768" s="155">
        <v>30.6</v>
      </c>
    </row>
    <row r="769" spans="1:30" x14ac:dyDescent="0.25">
      <c r="A769" s="97" t="s">
        <v>2814</v>
      </c>
      <c r="B769" s="154">
        <v>5.2732502396931925E-2</v>
      </c>
      <c r="C769" s="154">
        <v>0.54626078619367213</v>
      </c>
      <c r="D769" s="154">
        <v>0.2384947267497603</v>
      </c>
      <c r="E769" s="154">
        <v>0.16251198465963568</v>
      </c>
      <c r="F769" s="154">
        <v>1</v>
      </c>
      <c r="G769" s="144">
        <v>8344</v>
      </c>
      <c r="H769" s="144"/>
      <c r="I769" s="154">
        <v>4.8000000000000001E-2</v>
      </c>
      <c r="J769" s="154">
        <v>5.8000000000000003E-2</v>
      </c>
      <c r="K769" s="154">
        <v>0.53600000000000003</v>
      </c>
      <c r="L769" s="154">
        <v>0.55700000000000005</v>
      </c>
      <c r="M769" s="154">
        <v>0.22900000000000001</v>
      </c>
      <c r="N769" s="154">
        <v>0.248</v>
      </c>
      <c r="O769" s="154">
        <v>0.155</v>
      </c>
      <c r="P769" s="154">
        <v>0.17100000000000001</v>
      </c>
      <c r="R769" s="155" t="s">
        <v>162</v>
      </c>
      <c r="S769" s="155" t="s">
        <v>162</v>
      </c>
      <c r="T769" s="155" t="s">
        <v>162</v>
      </c>
      <c r="U769" s="155" t="s">
        <v>162</v>
      </c>
      <c r="V769" s="155"/>
      <c r="W769" s="155" t="s">
        <v>162</v>
      </c>
      <c r="X769" s="155" t="s">
        <v>162</v>
      </c>
      <c r="Y769" s="155" t="s">
        <v>162</v>
      </c>
      <c r="Z769" s="155" t="s">
        <v>162</v>
      </c>
      <c r="AA769" s="155" t="s">
        <v>162</v>
      </c>
      <c r="AB769" s="155" t="s">
        <v>162</v>
      </c>
      <c r="AC769" s="155" t="s">
        <v>162</v>
      </c>
      <c r="AD769" s="155" t="s">
        <v>162</v>
      </c>
    </row>
    <row r="770" spans="1:30" x14ac:dyDescent="0.25">
      <c r="A770" s="97" t="s">
        <v>2815</v>
      </c>
      <c r="B770" s="154">
        <v>8.4693877551020411E-2</v>
      </c>
      <c r="C770" s="154">
        <v>0.48571428571428571</v>
      </c>
      <c r="D770" s="154">
        <v>0.22653061224489796</v>
      </c>
      <c r="E770" s="154">
        <v>0.20306122448979591</v>
      </c>
      <c r="F770" s="154">
        <v>0.99999999999999989</v>
      </c>
      <c r="G770" s="144">
        <v>980</v>
      </c>
      <c r="H770" s="144"/>
      <c r="I770" s="154">
        <v>6.9000000000000006E-2</v>
      </c>
      <c r="J770" s="154">
        <v>0.104</v>
      </c>
      <c r="K770" s="154">
        <v>0.45500000000000002</v>
      </c>
      <c r="L770" s="154">
        <v>0.51700000000000002</v>
      </c>
      <c r="M770" s="154">
        <v>0.20100000000000001</v>
      </c>
      <c r="N770" s="154">
        <v>0.254</v>
      </c>
      <c r="O770" s="154">
        <v>0.17899999999999999</v>
      </c>
      <c r="P770" s="154">
        <v>0.22900000000000001</v>
      </c>
      <c r="R770" s="155">
        <v>5.5</v>
      </c>
      <c r="S770" s="155">
        <v>33</v>
      </c>
      <c r="T770" s="155">
        <v>15.5</v>
      </c>
      <c r="U770" s="155">
        <v>13.9</v>
      </c>
      <c r="V770" s="155"/>
      <c r="W770" s="155">
        <v>4.3</v>
      </c>
      <c r="X770" s="155">
        <v>6.7</v>
      </c>
      <c r="Y770" s="155">
        <v>30</v>
      </c>
      <c r="Z770" s="155">
        <v>36</v>
      </c>
      <c r="AA770" s="155">
        <v>13.5</v>
      </c>
      <c r="AB770" s="155">
        <v>17.5</v>
      </c>
      <c r="AC770" s="155">
        <v>12</v>
      </c>
      <c r="AD770" s="155">
        <v>15.8</v>
      </c>
    </row>
    <row r="771" spans="1:30" x14ac:dyDescent="0.25">
      <c r="A771" s="97" t="s">
        <v>2816</v>
      </c>
      <c r="B771" s="154">
        <v>0.28523489932885904</v>
      </c>
      <c r="C771" s="154">
        <v>0.57130872483221473</v>
      </c>
      <c r="D771" s="154">
        <v>4.5302013422818789E-2</v>
      </c>
      <c r="E771" s="154">
        <v>9.815436241610738E-2</v>
      </c>
      <c r="F771" s="154">
        <v>1</v>
      </c>
      <c r="G771" s="144">
        <v>1192</v>
      </c>
      <c r="H771" s="144"/>
      <c r="I771" s="154">
        <v>0.26</v>
      </c>
      <c r="J771" s="154">
        <v>0.312</v>
      </c>
      <c r="K771" s="154">
        <v>0.54300000000000004</v>
      </c>
      <c r="L771" s="154">
        <v>0.59899999999999998</v>
      </c>
      <c r="M771" s="154">
        <v>3.5000000000000003E-2</v>
      </c>
      <c r="N771" s="154">
        <v>5.8999999999999997E-2</v>
      </c>
      <c r="O771" s="154">
        <v>8.3000000000000004E-2</v>
      </c>
      <c r="P771" s="154">
        <v>0.11600000000000001</v>
      </c>
      <c r="R771" s="155">
        <v>44.1</v>
      </c>
      <c r="S771" s="155">
        <v>89.4</v>
      </c>
      <c r="T771" s="155">
        <v>6.6</v>
      </c>
      <c r="U771" s="155">
        <v>15.7</v>
      </c>
      <c r="V771" s="155"/>
      <c r="W771" s="155">
        <v>39.4</v>
      </c>
      <c r="X771" s="155">
        <v>48.8</v>
      </c>
      <c r="Y771" s="155">
        <v>82.7</v>
      </c>
      <c r="Z771" s="155">
        <v>96.2</v>
      </c>
      <c r="AA771" s="155">
        <v>4.8</v>
      </c>
      <c r="AB771" s="155">
        <v>8.4</v>
      </c>
      <c r="AC771" s="155">
        <v>12.8</v>
      </c>
      <c r="AD771" s="155">
        <v>18.5</v>
      </c>
    </row>
    <row r="772" spans="1:30" x14ac:dyDescent="0.25">
      <c r="A772" s="97" t="s">
        <v>2817</v>
      </c>
      <c r="B772" s="154" t="s">
        <v>162</v>
      </c>
      <c r="C772" s="154">
        <v>0.48631386861313869</v>
      </c>
      <c r="D772" s="154">
        <v>0.395985401459854</v>
      </c>
      <c r="E772" s="154">
        <v>0.11770072992700729</v>
      </c>
      <c r="F772" s="154">
        <v>1</v>
      </c>
      <c r="G772" s="144">
        <v>1096</v>
      </c>
      <c r="H772" s="144"/>
      <c r="I772" s="154" t="s">
        <v>162</v>
      </c>
      <c r="J772" s="154" t="s">
        <v>162</v>
      </c>
      <c r="K772" s="154">
        <v>0.45700000000000002</v>
      </c>
      <c r="L772" s="154">
        <v>0.51600000000000001</v>
      </c>
      <c r="M772" s="154">
        <v>0.36699999999999999</v>
      </c>
      <c r="N772" s="154">
        <v>0.42499999999999999</v>
      </c>
      <c r="O772" s="154">
        <v>0.1</v>
      </c>
      <c r="P772" s="154">
        <v>0.13800000000000001</v>
      </c>
      <c r="R772" s="155" t="s">
        <v>162</v>
      </c>
      <c r="S772" s="155">
        <v>36.799999999999997</v>
      </c>
      <c r="T772" s="155">
        <v>30.2</v>
      </c>
      <c r="U772" s="155">
        <v>8.9</v>
      </c>
      <c r="V772" s="155"/>
      <c r="W772" s="155" t="s">
        <v>162</v>
      </c>
      <c r="X772" s="155" t="s">
        <v>162</v>
      </c>
      <c r="Y772" s="155">
        <v>33.6</v>
      </c>
      <c r="Z772" s="155">
        <v>39.9</v>
      </c>
      <c r="AA772" s="155">
        <v>27.3</v>
      </c>
      <c r="AB772" s="155">
        <v>33</v>
      </c>
      <c r="AC772" s="155">
        <v>7.3</v>
      </c>
      <c r="AD772" s="155">
        <v>10.4</v>
      </c>
    </row>
    <row r="773" spans="1:30" x14ac:dyDescent="0.25">
      <c r="A773" s="97" t="s">
        <v>2818</v>
      </c>
      <c r="B773" s="154" t="s">
        <v>162</v>
      </c>
      <c r="C773" s="154">
        <v>0.72227674190382729</v>
      </c>
      <c r="D773" s="154">
        <v>0.10206084396467124</v>
      </c>
      <c r="E773" s="154">
        <v>0.17566241413150147</v>
      </c>
      <c r="F773" s="154">
        <v>1</v>
      </c>
      <c r="G773" s="144">
        <v>1019</v>
      </c>
      <c r="H773" s="144"/>
      <c r="I773" s="154" t="s">
        <v>162</v>
      </c>
      <c r="J773" s="154" t="s">
        <v>162</v>
      </c>
      <c r="K773" s="154">
        <v>0.69399999999999995</v>
      </c>
      <c r="L773" s="154">
        <v>0.749</v>
      </c>
      <c r="M773" s="154">
        <v>8.5000000000000006E-2</v>
      </c>
      <c r="N773" s="154">
        <v>0.122</v>
      </c>
      <c r="O773" s="154">
        <v>0.154</v>
      </c>
      <c r="P773" s="154">
        <v>0.2</v>
      </c>
      <c r="R773" s="155" t="s">
        <v>162</v>
      </c>
      <c r="S773" s="155">
        <v>110.9</v>
      </c>
      <c r="T773" s="155">
        <v>18</v>
      </c>
      <c r="U773" s="155">
        <v>27.1</v>
      </c>
      <c r="V773" s="155"/>
      <c r="W773" s="155" t="s">
        <v>162</v>
      </c>
      <c r="X773" s="155" t="s">
        <v>162</v>
      </c>
      <c r="Y773" s="155">
        <v>102.9</v>
      </c>
      <c r="Z773" s="155">
        <v>118.9</v>
      </c>
      <c r="AA773" s="155">
        <v>14.5</v>
      </c>
      <c r="AB773" s="155">
        <v>21.5</v>
      </c>
      <c r="AC773" s="155">
        <v>23.1</v>
      </c>
      <c r="AD773" s="155">
        <v>31</v>
      </c>
    </row>
    <row r="774" spans="1:30" x14ac:dyDescent="0.25">
      <c r="A774" s="97" t="s">
        <v>2819</v>
      </c>
      <c r="B774" s="154">
        <v>5.2566785670318847E-2</v>
      </c>
      <c r="C774" s="154">
        <v>0.54450326234149948</v>
      </c>
      <c r="D774" s="154">
        <v>0.2321802289794411</v>
      </c>
      <c r="E774" s="154">
        <v>0.17074972300874061</v>
      </c>
      <c r="F774" s="154">
        <v>1</v>
      </c>
      <c r="G774" s="144">
        <v>8123</v>
      </c>
      <c r="H774" s="144"/>
      <c r="I774" s="154">
        <v>4.8000000000000001E-2</v>
      </c>
      <c r="J774" s="154">
        <v>5.8000000000000003E-2</v>
      </c>
      <c r="K774" s="154">
        <v>0.53400000000000003</v>
      </c>
      <c r="L774" s="154">
        <v>0.55500000000000005</v>
      </c>
      <c r="M774" s="154">
        <v>0.223</v>
      </c>
      <c r="N774" s="154">
        <v>0.24099999999999999</v>
      </c>
      <c r="O774" s="154">
        <v>0.16300000000000001</v>
      </c>
      <c r="P774" s="154">
        <v>0.17899999999999999</v>
      </c>
      <c r="R774" s="155" t="s">
        <v>162</v>
      </c>
      <c r="S774" s="155" t="s">
        <v>162</v>
      </c>
      <c r="T774" s="155" t="s">
        <v>162</v>
      </c>
      <c r="U774" s="155" t="s">
        <v>162</v>
      </c>
      <c r="V774" s="155"/>
      <c r="W774" s="155" t="s">
        <v>162</v>
      </c>
      <c r="X774" s="155" t="s">
        <v>162</v>
      </c>
      <c r="Y774" s="155" t="s">
        <v>162</v>
      </c>
      <c r="Z774" s="155" t="s">
        <v>162</v>
      </c>
      <c r="AA774" s="155" t="s">
        <v>162</v>
      </c>
      <c r="AB774" s="155" t="s">
        <v>162</v>
      </c>
      <c r="AC774" s="155" t="s">
        <v>162</v>
      </c>
      <c r="AD774" s="155" t="s">
        <v>162</v>
      </c>
    </row>
    <row r="775" spans="1:30" x14ac:dyDescent="0.25">
      <c r="A775" s="97" t="s">
        <v>2820</v>
      </c>
      <c r="B775" s="154">
        <v>6.4757160647571602E-2</v>
      </c>
      <c r="C775" s="154">
        <v>0.49190535491905357</v>
      </c>
      <c r="D775" s="154">
        <v>0.32627646326276466</v>
      </c>
      <c r="E775" s="154">
        <v>0.11706102117061021</v>
      </c>
      <c r="F775" s="154">
        <v>1</v>
      </c>
      <c r="G775" s="144">
        <v>803</v>
      </c>
      <c r="H775" s="144"/>
      <c r="I775" s="154">
        <v>0.05</v>
      </c>
      <c r="J775" s="154">
        <v>8.4000000000000005E-2</v>
      </c>
      <c r="K775" s="154">
        <v>0.45700000000000002</v>
      </c>
      <c r="L775" s="154">
        <v>0.52600000000000002</v>
      </c>
      <c r="M775" s="154">
        <v>0.29499999999999998</v>
      </c>
      <c r="N775" s="154">
        <v>0.35899999999999999</v>
      </c>
      <c r="O775" s="154">
        <v>9.7000000000000003E-2</v>
      </c>
      <c r="P775" s="154">
        <v>0.14099999999999999</v>
      </c>
      <c r="R775" s="155">
        <v>3.7</v>
      </c>
      <c r="S775" s="155">
        <v>30.4</v>
      </c>
      <c r="T775" s="155">
        <v>20.2</v>
      </c>
      <c r="U775" s="155">
        <v>7.1</v>
      </c>
      <c r="V775" s="155"/>
      <c r="W775" s="155">
        <v>2.7</v>
      </c>
      <c r="X775" s="155">
        <v>4.7</v>
      </c>
      <c r="Y775" s="155">
        <v>27.4</v>
      </c>
      <c r="Z775" s="155">
        <v>33.4</v>
      </c>
      <c r="AA775" s="155">
        <v>17.7</v>
      </c>
      <c r="AB775" s="155">
        <v>22.6</v>
      </c>
      <c r="AC775" s="155">
        <v>5.6</v>
      </c>
      <c r="AD775" s="155">
        <v>8.5</v>
      </c>
    </row>
    <row r="776" spans="1:30" x14ac:dyDescent="0.25">
      <c r="A776" s="97" t="s">
        <v>2821</v>
      </c>
      <c r="B776" s="154">
        <v>0.31943212067435672</v>
      </c>
      <c r="C776" s="154">
        <v>0.58030168589174802</v>
      </c>
      <c r="D776" s="154">
        <v>4.8802129547471165E-2</v>
      </c>
      <c r="E776" s="154">
        <v>5.1464063886424133E-2</v>
      </c>
      <c r="F776" s="154">
        <v>1</v>
      </c>
      <c r="G776" s="144">
        <v>1127</v>
      </c>
      <c r="H776" s="144"/>
      <c r="I776" s="154">
        <v>0.29299999999999998</v>
      </c>
      <c r="J776" s="154">
        <v>0.34699999999999998</v>
      </c>
      <c r="K776" s="154">
        <v>0.55100000000000005</v>
      </c>
      <c r="L776" s="154">
        <v>0.60899999999999999</v>
      </c>
      <c r="M776" s="154">
        <v>3.7999999999999999E-2</v>
      </c>
      <c r="N776" s="154">
        <v>6.3E-2</v>
      </c>
      <c r="O776" s="154">
        <v>0.04</v>
      </c>
      <c r="P776" s="154">
        <v>6.6000000000000003E-2</v>
      </c>
      <c r="R776" s="155">
        <v>51.7</v>
      </c>
      <c r="S776" s="155">
        <v>90.2</v>
      </c>
      <c r="T776" s="155">
        <v>7.3</v>
      </c>
      <c r="U776" s="155">
        <v>8</v>
      </c>
      <c r="V776" s="155"/>
      <c r="W776" s="155">
        <v>46.4</v>
      </c>
      <c r="X776" s="155">
        <v>57.1</v>
      </c>
      <c r="Y776" s="155">
        <v>83.3</v>
      </c>
      <c r="Z776" s="155">
        <v>97.2</v>
      </c>
      <c r="AA776" s="155">
        <v>5.4</v>
      </c>
      <c r="AB776" s="155">
        <v>9.1999999999999993</v>
      </c>
      <c r="AC776" s="155">
        <v>6</v>
      </c>
      <c r="AD776" s="155">
        <v>10.1</v>
      </c>
    </row>
    <row r="777" spans="1:30" x14ac:dyDescent="0.25">
      <c r="A777" s="97" t="s">
        <v>2822</v>
      </c>
      <c r="B777" s="154" t="s">
        <v>162</v>
      </c>
      <c r="C777" s="154">
        <v>0.48564593301435405</v>
      </c>
      <c r="D777" s="154">
        <v>0.41626794258373206</v>
      </c>
      <c r="E777" s="154">
        <v>9.8086124401913874E-2</v>
      </c>
      <c r="F777" s="154">
        <v>1</v>
      </c>
      <c r="G777" s="144">
        <v>836</v>
      </c>
      <c r="H777" s="144"/>
      <c r="I777" s="154" t="s">
        <v>162</v>
      </c>
      <c r="J777" s="154" t="s">
        <v>162</v>
      </c>
      <c r="K777" s="154">
        <v>0.45200000000000001</v>
      </c>
      <c r="L777" s="154">
        <v>0.52</v>
      </c>
      <c r="M777" s="154">
        <v>0.38300000000000001</v>
      </c>
      <c r="N777" s="154">
        <v>0.45</v>
      </c>
      <c r="O777" s="154">
        <v>0.08</v>
      </c>
      <c r="P777" s="154">
        <v>0.12</v>
      </c>
      <c r="R777" s="155" t="s">
        <v>162</v>
      </c>
      <c r="S777" s="155">
        <v>31.2</v>
      </c>
      <c r="T777" s="155">
        <v>26.9</v>
      </c>
      <c r="U777" s="155">
        <v>6.2</v>
      </c>
      <c r="V777" s="155"/>
      <c r="W777" s="155" t="s">
        <v>162</v>
      </c>
      <c r="X777" s="155" t="s">
        <v>162</v>
      </c>
      <c r="Y777" s="155">
        <v>28.1</v>
      </c>
      <c r="Z777" s="155">
        <v>34.200000000000003</v>
      </c>
      <c r="AA777" s="155">
        <v>24</v>
      </c>
      <c r="AB777" s="155">
        <v>29.7</v>
      </c>
      <c r="AC777" s="155">
        <v>4.9000000000000004</v>
      </c>
      <c r="AD777" s="155">
        <v>7.6</v>
      </c>
    </row>
    <row r="778" spans="1:30" x14ac:dyDescent="0.25">
      <c r="A778" s="97" t="s">
        <v>2823</v>
      </c>
      <c r="B778" s="154" t="s">
        <v>162</v>
      </c>
      <c r="C778" s="154">
        <v>0.76611226611226613</v>
      </c>
      <c r="D778" s="154">
        <v>0.11642411642411643</v>
      </c>
      <c r="E778" s="154">
        <v>0.11746361746361747</v>
      </c>
      <c r="F778" s="154">
        <v>1</v>
      </c>
      <c r="G778" s="144">
        <v>962</v>
      </c>
      <c r="H778" s="144"/>
      <c r="I778" s="154" t="s">
        <v>162</v>
      </c>
      <c r="J778" s="154" t="s">
        <v>162</v>
      </c>
      <c r="K778" s="154">
        <v>0.73799999999999999</v>
      </c>
      <c r="L778" s="154">
        <v>0.79200000000000004</v>
      </c>
      <c r="M778" s="154">
        <v>9.8000000000000004E-2</v>
      </c>
      <c r="N778" s="154">
        <v>0.13800000000000001</v>
      </c>
      <c r="O778" s="154">
        <v>9.9000000000000005E-2</v>
      </c>
      <c r="P778" s="154">
        <v>0.13900000000000001</v>
      </c>
      <c r="R778" s="155" t="s">
        <v>162</v>
      </c>
      <c r="S778" s="155">
        <v>123.3</v>
      </c>
      <c r="T778" s="155">
        <v>21.4</v>
      </c>
      <c r="U778" s="155">
        <v>18.7</v>
      </c>
      <c r="V778" s="155"/>
      <c r="W778" s="155" t="s">
        <v>162</v>
      </c>
      <c r="X778" s="155" t="s">
        <v>162</v>
      </c>
      <c r="Y778" s="155">
        <v>114.4</v>
      </c>
      <c r="Z778" s="155">
        <v>132.19999999999999</v>
      </c>
      <c r="AA778" s="155">
        <v>17.399999999999999</v>
      </c>
      <c r="AB778" s="155">
        <v>25.3</v>
      </c>
      <c r="AC778" s="155">
        <v>15.2</v>
      </c>
      <c r="AD778" s="155">
        <v>22.1</v>
      </c>
    </row>
    <row r="779" spans="1:30" x14ac:dyDescent="0.25">
      <c r="A779" s="97" t="s">
        <v>2824</v>
      </c>
      <c r="B779" s="154">
        <v>6.1516452074391992E-2</v>
      </c>
      <c r="C779" s="154">
        <v>0.57725321888412018</v>
      </c>
      <c r="D779" s="154">
        <v>0.24320457796852646</v>
      </c>
      <c r="E779" s="154">
        <v>0.11802575107296137</v>
      </c>
      <c r="F779" s="154">
        <v>1</v>
      </c>
      <c r="G779" s="144">
        <v>6990</v>
      </c>
      <c r="H779" s="144"/>
      <c r="I779" s="154">
        <v>5.6000000000000001E-2</v>
      </c>
      <c r="J779" s="154">
        <v>6.7000000000000004E-2</v>
      </c>
      <c r="K779" s="154">
        <v>0.56599999999999995</v>
      </c>
      <c r="L779" s="154">
        <v>0.58899999999999997</v>
      </c>
      <c r="M779" s="154">
        <v>0.23300000000000001</v>
      </c>
      <c r="N779" s="154">
        <v>0.253</v>
      </c>
      <c r="O779" s="154">
        <v>0.111</v>
      </c>
      <c r="P779" s="154">
        <v>0.126</v>
      </c>
      <c r="R779" s="155" t="s">
        <v>162</v>
      </c>
      <c r="S779" s="155" t="s">
        <v>162</v>
      </c>
      <c r="T779" s="155" t="s">
        <v>162</v>
      </c>
      <c r="U779" s="155" t="s">
        <v>162</v>
      </c>
      <c r="V779" s="155"/>
      <c r="W779" s="155" t="s">
        <v>162</v>
      </c>
      <c r="X779" s="155" t="s">
        <v>162</v>
      </c>
      <c r="Y779" s="155" t="s">
        <v>162</v>
      </c>
      <c r="Z779" s="155" t="s">
        <v>162</v>
      </c>
      <c r="AA779" s="155" t="s">
        <v>162</v>
      </c>
      <c r="AB779" s="155" t="s">
        <v>162</v>
      </c>
      <c r="AC779" s="155" t="s">
        <v>162</v>
      </c>
      <c r="AD779" s="155" t="s">
        <v>162</v>
      </c>
    </row>
    <row r="780" spans="1:30" x14ac:dyDescent="0.25">
      <c r="A780" s="97" t="s">
        <v>2825</v>
      </c>
      <c r="B780" s="154">
        <v>7.8041315990818663E-2</v>
      </c>
      <c r="C780" s="154">
        <v>0.49273144605967867</v>
      </c>
      <c r="D780" s="154">
        <v>0.29303749043611321</v>
      </c>
      <c r="E780" s="154">
        <v>0.13618974751338944</v>
      </c>
      <c r="F780" s="154">
        <v>0.99999999999999989</v>
      </c>
      <c r="G780" s="144">
        <v>1307</v>
      </c>
      <c r="H780" s="144"/>
      <c r="I780" s="154">
        <v>6.5000000000000002E-2</v>
      </c>
      <c r="J780" s="154">
        <v>9.4E-2</v>
      </c>
      <c r="K780" s="154">
        <v>0.46600000000000003</v>
      </c>
      <c r="L780" s="154">
        <v>0.52</v>
      </c>
      <c r="M780" s="154">
        <v>0.26900000000000002</v>
      </c>
      <c r="N780" s="154">
        <v>0.318</v>
      </c>
      <c r="O780" s="154">
        <v>0.11899999999999999</v>
      </c>
      <c r="P780" s="154">
        <v>0.156</v>
      </c>
      <c r="R780" s="155">
        <v>6.4</v>
      </c>
      <c r="S780" s="155">
        <v>38</v>
      </c>
      <c r="T780" s="155">
        <v>22.3</v>
      </c>
      <c r="U780" s="155">
        <v>10.5</v>
      </c>
      <c r="V780" s="155"/>
      <c r="W780" s="155">
        <v>5.0999999999999996</v>
      </c>
      <c r="X780" s="155">
        <v>7.6</v>
      </c>
      <c r="Y780" s="155">
        <v>35.1</v>
      </c>
      <c r="Z780" s="155">
        <v>41</v>
      </c>
      <c r="AA780" s="155">
        <v>20.100000000000001</v>
      </c>
      <c r="AB780" s="155">
        <v>24.6</v>
      </c>
      <c r="AC780" s="155">
        <v>8.9</v>
      </c>
      <c r="AD780" s="155">
        <v>12</v>
      </c>
    </row>
    <row r="781" spans="1:30" x14ac:dyDescent="0.25">
      <c r="A781" s="97" t="s">
        <v>2826</v>
      </c>
      <c r="B781" s="154">
        <v>0.23663101604278075</v>
      </c>
      <c r="C781" s="154">
        <v>0.64304812834224601</v>
      </c>
      <c r="D781" s="154">
        <v>6.4171122994652413E-2</v>
      </c>
      <c r="E781" s="154">
        <v>5.6149732620320858E-2</v>
      </c>
      <c r="F781" s="154">
        <v>1</v>
      </c>
      <c r="G781" s="144">
        <v>1496</v>
      </c>
      <c r="H781" s="144"/>
      <c r="I781" s="154">
        <v>0.216</v>
      </c>
      <c r="J781" s="154">
        <v>0.25900000000000001</v>
      </c>
      <c r="K781" s="154">
        <v>0.61799999999999999</v>
      </c>
      <c r="L781" s="154">
        <v>0.66700000000000004</v>
      </c>
      <c r="M781" s="154">
        <v>5.2999999999999999E-2</v>
      </c>
      <c r="N781" s="154">
        <v>7.8E-2</v>
      </c>
      <c r="O781" s="154">
        <v>4.5999999999999999E-2</v>
      </c>
      <c r="P781" s="154">
        <v>6.9000000000000006E-2</v>
      </c>
      <c r="R781" s="155">
        <v>41.9</v>
      </c>
      <c r="S781" s="155">
        <v>102</v>
      </c>
      <c r="T781" s="155">
        <v>9.6</v>
      </c>
      <c r="U781" s="155">
        <v>8.8000000000000007</v>
      </c>
      <c r="V781" s="155"/>
      <c r="W781" s="155">
        <v>37.6</v>
      </c>
      <c r="X781" s="155">
        <v>46.3</v>
      </c>
      <c r="Y781" s="155">
        <v>95.5</v>
      </c>
      <c r="Z781" s="155">
        <v>108.4</v>
      </c>
      <c r="AA781" s="155">
        <v>7.6</v>
      </c>
      <c r="AB781" s="155">
        <v>11.5</v>
      </c>
      <c r="AC781" s="155">
        <v>6.9</v>
      </c>
      <c r="AD781" s="155">
        <v>10.7</v>
      </c>
    </row>
    <row r="782" spans="1:30" x14ac:dyDescent="0.25">
      <c r="A782" s="97" t="s">
        <v>2827</v>
      </c>
      <c r="B782" s="154" t="s">
        <v>162</v>
      </c>
      <c r="C782" s="154">
        <v>0.46048850574712646</v>
      </c>
      <c r="D782" s="154">
        <v>0.3635057471264368</v>
      </c>
      <c r="E782" s="154">
        <v>0.17600574712643677</v>
      </c>
      <c r="F782" s="154">
        <v>1</v>
      </c>
      <c r="G782" s="144">
        <v>1392</v>
      </c>
      <c r="H782" s="144"/>
      <c r="I782" s="154" t="s">
        <v>162</v>
      </c>
      <c r="J782" s="154" t="s">
        <v>162</v>
      </c>
      <c r="K782" s="154">
        <v>0.434</v>
      </c>
      <c r="L782" s="154">
        <v>0.48699999999999999</v>
      </c>
      <c r="M782" s="154">
        <v>0.33900000000000002</v>
      </c>
      <c r="N782" s="154">
        <v>0.38900000000000001</v>
      </c>
      <c r="O782" s="154">
        <v>0.157</v>
      </c>
      <c r="P782" s="154">
        <v>0.19700000000000001</v>
      </c>
      <c r="R782" s="155" t="s">
        <v>162</v>
      </c>
      <c r="S782" s="155">
        <v>37.799999999999997</v>
      </c>
      <c r="T782" s="155">
        <v>29.7</v>
      </c>
      <c r="U782" s="155">
        <v>14.5</v>
      </c>
      <c r="V782" s="155"/>
      <c r="W782" s="155" t="s">
        <v>162</v>
      </c>
      <c r="X782" s="155" t="s">
        <v>162</v>
      </c>
      <c r="Y782" s="155">
        <v>34.799999999999997</v>
      </c>
      <c r="Z782" s="155">
        <v>40.700000000000003</v>
      </c>
      <c r="AA782" s="155">
        <v>27.1</v>
      </c>
      <c r="AB782" s="155">
        <v>32.299999999999997</v>
      </c>
      <c r="AC782" s="155">
        <v>12.7</v>
      </c>
      <c r="AD782" s="155">
        <v>16.3</v>
      </c>
    </row>
    <row r="783" spans="1:30" x14ac:dyDescent="0.25">
      <c r="A783" s="97" t="s">
        <v>2828</v>
      </c>
      <c r="B783" s="154" t="s">
        <v>162</v>
      </c>
      <c r="C783" s="154">
        <v>0.778740157480315</v>
      </c>
      <c r="D783" s="154">
        <v>8.1889763779527558E-2</v>
      </c>
      <c r="E783" s="154">
        <v>0.13937007874015747</v>
      </c>
      <c r="F783" s="154">
        <v>1</v>
      </c>
      <c r="G783" s="144">
        <v>1270</v>
      </c>
      <c r="H783" s="144"/>
      <c r="I783" s="154" t="s">
        <v>162</v>
      </c>
      <c r="J783" s="154" t="s">
        <v>162</v>
      </c>
      <c r="K783" s="154">
        <v>0.755</v>
      </c>
      <c r="L783" s="154">
        <v>0.80100000000000005</v>
      </c>
      <c r="M783" s="154">
        <v>6.8000000000000005E-2</v>
      </c>
      <c r="N783" s="154">
        <v>9.8000000000000004E-2</v>
      </c>
      <c r="O783" s="154">
        <v>0.121</v>
      </c>
      <c r="P783" s="154">
        <v>0.16</v>
      </c>
      <c r="R783" s="155" t="s">
        <v>162</v>
      </c>
      <c r="S783" s="155">
        <v>130.30000000000001</v>
      </c>
      <c r="T783" s="155">
        <v>14.7</v>
      </c>
      <c r="U783" s="155">
        <v>24.2</v>
      </c>
      <c r="V783" s="155"/>
      <c r="W783" s="155" t="s">
        <v>162</v>
      </c>
      <c r="X783" s="155" t="s">
        <v>162</v>
      </c>
      <c r="Y783" s="155">
        <v>122.2</v>
      </c>
      <c r="Z783" s="155">
        <v>138.5</v>
      </c>
      <c r="AA783" s="155">
        <v>11.9</v>
      </c>
      <c r="AB783" s="155">
        <v>17.5</v>
      </c>
      <c r="AC783" s="155">
        <v>20.6</v>
      </c>
      <c r="AD783" s="155">
        <v>27.7</v>
      </c>
    </row>
    <row r="784" spans="1:30" x14ac:dyDescent="0.25">
      <c r="A784" s="97" t="s">
        <v>2829</v>
      </c>
      <c r="B784" s="154">
        <v>4.6338111132927545E-2</v>
      </c>
      <c r="C784" s="154">
        <v>0.5732377773414491</v>
      </c>
      <c r="D784" s="154">
        <v>0.23807186334184174</v>
      </c>
      <c r="E784" s="154">
        <v>0.14235224818378167</v>
      </c>
      <c r="F784" s="154">
        <v>1</v>
      </c>
      <c r="G784" s="144">
        <v>10186</v>
      </c>
      <c r="H784" s="144"/>
      <c r="I784" s="154">
        <v>4.2000000000000003E-2</v>
      </c>
      <c r="J784" s="154">
        <v>5.0999999999999997E-2</v>
      </c>
      <c r="K784" s="154">
        <v>0.56399999999999995</v>
      </c>
      <c r="L784" s="154">
        <v>0.58299999999999996</v>
      </c>
      <c r="M784" s="154">
        <v>0.23</v>
      </c>
      <c r="N784" s="154">
        <v>0.246</v>
      </c>
      <c r="O784" s="154">
        <v>0.13600000000000001</v>
      </c>
      <c r="P784" s="154">
        <v>0.14899999999999999</v>
      </c>
      <c r="R784" s="155" t="s">
        <v>162</v>
      </c>
      <c r="S784" s="155" t="s">
        <v>162</v>
      </c>
      <c r="T784" s="155" t="s">
        <v>162</v>
      </c>
      <c r="U784" s="155" t="s">
        <v>162</v>
      </c>
      <c r="V784" s="155"/>
      <c r="W784" s="155" t="s">
        <v>162</v>
      </c>
      <c r="X784" s="155" t="s">
        <v>162</v>
      </c>
      <c r="Y784" s="155" t="s">
        <v>162</v>
      </c>
      <c r="Z784" s="155" t="s">
        <v>162</v>
      </c>
      <c r="AA784" s="155" t="s">
        <v>162</v>
      </c>
      <c r="AB784" s="155" t="s">
        <v>162</v>
      </c>
      <c r="AC784" s="155" t="s">
        <v>162</v>
      </c>
      <c r="AD784" s="155" t="s">
        <v>162</v>
      </c>
    </row>
    <row r="785" spans="1:30" x14ac:dyDescent="0.25">
      <c r="A785" s="97" t="s">
        <v>2830</v>
      </c>
      <c r="B785" s="154">
        <v>3.949730700179533E-2</v>
      </c>
      <c r="C785" s="154">
        <v>0.43626570915619389</v>
      </c>
      <c r="D785" s="154">
        <v>0.36265709156193898</v>
      </c>
      <c r="E785" s="154">
        <v>0.1615798922800718</v>
      </c>
      <c r="F785" s="154">
        <v>1</v>
      </c>
      <c r="G785" s="144">
        <v>557</v>
      </c>
      <c r="H785" s="144"/>
      <c r="I785" s="154">
        <v>2.5999999999999999E-2</v>
      </c>
      <c r="J785" s="154">
        <v>5.8999999999999997E-2</v>
      </c>
      <c r="K785" s="154">
        <v>0.39600000000000002</v>
      </c>
      <c r="L785" s="154">
        <v>0.47799999999999998</v>
      </c>
      <c r="M785" s="154">
        <v>0.32400000000000001</v>
      </c>
      <c r="N785" s="154">
        <v>0.40300000000000002</v>
      </c>
      <c r="O785" s="154">
        <v>0.13300000000000001</v>
      </c>
      <c r="P785" s="154">
        <v>0.19400000000000001</v>
      </c>
      <c r="R785" s="155">
        <v>2.7</v>
      </c>
      <c r="S785" s="155">
        <v>29</v>
      </c>
      <c r="T785" s="155">
        <v>24.3</v>
      </c>
      <c r="U785" s="155">
        <v>10.7</v>
      </c>
      <c r="V785" s="155"/>
      <c r="W785" s="155">
        <v>1.6</v>
      </c>
      <c r="X785" s="155">
        <v>3.9</v>
      </c>
      <c r="Y785" s="155">
        <v>25.3</v>
      </c>
      <c r="Z785" s="155">
        <v>32.6</v>
      </c>
      <c r="AA785" s="155">
        <v>20.9</v>
      </c>
      <c r="AB785" s="155">
        <v>27.6</v>
      </c>
      <c r="AC785" s="155">
        <v>8.5</v>
      </c>
      <c r="AD785" s="155">
        <v>13</v>
      </c>
    </row>
    <row r="786" spans="1:30" x14ac:dyDescent="0.25">
      <c r="A786" s="97" t="s">
        <v>2831</v>
      </c>
      <c r="B786" s="154">
        <v>0.25672043010752688</v>
      </c>
      <c r="C786" s="154">
        <v>0.60080645161290325</v>
      </c>
      <c r="D786" s="154">
        <v>7.3924731182795703E-2</v>
      </c>
      <c r="E786" s="154">
        <v>6.8548387096774188E-2</v>
      </c>
      <c r="F786" s="154">
        <v>1</v>
      </c>
      <c r="G786" s="144">
        <v>744</v>
      </c>
      <c r="H786" s="144"/>
      <c r="I786" s="154">
        <v>0.22700000000000001</v>
      </c>
      <c r="J786" s="154">
        <v>0.28899999999999998</v>
      </c>
      <c r="K786" s="154">
        <v>0.56499999999999995</v>
      </c>
      <c r="L786" s="154">
        <v>0.63500000000000001</v>
      </c>
      <c r="M786" s="154">
        <v>5.7000000000000002E-2</v>
      </c>
      <c r="N786" s="154">
        <v>9.5000000000000001E-2</v>
      </c>
      <c r="O786" s="154">
        <v>5.2999999999999999E-2</v>
      </c>
      <c r="P786" s="154">
        <v>8.8999999999999996E-2</v>
      </c>
      <c r="R786" s="155">
        <v>40.799999999999997</v>
      </c>
      <c r="S786" s="155">
        <v>91.5</v>
      </c>
      <c r="T786" s="155">
        <v>11.2</v>
      </c>
      <c r="U786" s="155">
        <v>10.3</v>
      </c>
      <c r="V786" s="155"/>
      <c r="W786" s="155">
        <v>35</v>
      </c>
      <c r="X786" s="155">
        <v>46.6</v>
      </c>
      <c r="Y786" s="155">
        <v>83</v>
      </c>
      <c r="Z786" s="155">
        <v>100</v>
      </c>
      <c r="AA786" s="155">
        <v>8.3000000000000007</v>
      </c>
      <c r="AB786" s="155">
        <v>14.2</v>
      </c>
      <c r="AC786" s="155">
        <v>7.4</v>
      </c>
      <c r="AD786" s="155">
        <v>13.1</v>
      </c>
    </row>
    <row r="787" spans="1:30" x14ac:dyDescent="0.25">
      <c r="A787" s="97" t="s">
        <v>2832</v>
      </c>
      <c r="B787" s="154" t="s">
        <v>162</v>
      </c>
      <c r="C787" s="154">
        <v>0.39851485148514854</v>
      </c>
      <c r="D787" s="154">
        <v>0.47524752475247523</v>
      </c>
      <c r="E787" s="154">
        <v>0.12623762376237624</v>
      </c>
      <c r="F787" s="154">
        <v>1</v>
      </c>
      <c r="G787" s="144">
        <v>808</v>
      </c>
      <c r="H787" s="144"/>
      <c r="I787" s="154" t="s">
        <v>162</v>
      </c>
      <c r="J787" s="154" t="s">
        <v>162</v>
      </c>
      <c r="K787" s="154">
        <v>0.36499999999999999</v>
      </c>
      <c r="L787" s="154">
        <v>0.433</v>
      </c>
      <c r="M787" s="154">
        <v>0.441</v>
      </c>
      <c r="N787" s="154">
        <v>0.51</v>
      </c>
      <c r="O787" s="154">
        <v>0.105</v>
      </c>
      <c r="P787" s="154">
        <v>0.151</v>
      </c>
      <c r="R787" s="155" t="s">
        <v>162</v>
      </c>
      <c r="S787" s="155">
        <v>38.4</v>
      </c>
      <c r="T787" s="155">
        <v>47</v>
      </c>
      <c r="U787" s="155">
        <v>12.4</v>
      </c>
      <c r="V787" s="155"/>
      <c r="W787" s="155" t="s">
        <v>162</v>
      </c>
      <c r="X787" s="155" t="s">
        <v>162</v>
      </c>
      <c r="Y787" s="155">
        <v>34.200000000000003</v>
      </c>
      <c r="Z787" s="155">
        <v>42.6</v>
      </c>
      <c r="AA787" s="155">
        <v>42.3</v>
      </c>
      <c r="AB787" s="155">
        <v>51.7</v>
      </c>
      <c r="AC787" s="155">
        <v>10</v>
      </c>
      <c r="AD787" s="155">
        <v>14.8</v>
      </c>
    </row>
    <row r="788" spans="1:30" x14ac:dyDescent="0.25">
      <c r="A788" s="97" t="s">
        <v>2833</v>
      </c>
      <c r="B788" s="154" t="s">
        <v>162</v>
      </c>
      <c r="C788" s="154">
        <v>0.71532846715328469</v>
      </c>
      <c r="D788" s="154">
        <v>0.12773722627737227</v>
      </c>
      <c r="E788" s="154">
        <v>0.15693430656934307</v>
      </c>
      <c r="F788" s="154">
        <v>1</v>
      </c>
      <c r="G788" s="144">
        <v>548</v>
      </c>
      <c r="H788" s="144"/>
      <c r="I788" s="154" t="s">
        <v>162</v>
      </c>
      <c r="J788" s="154" t="s">
        <v>162</v>
      </c>
      <c r="K788" s="154">
        <v>0.67600000000000005</v>
      </c>
      <c r="L788" s="154">
        <v>0.752</v>
      </c>
      <c r="M788" s="154">
        <v>0.10199999999999999</v>
      </c>
      <c r="N788" s="154">
        <v>0.158</v>
      </c>
      <c r="O788" s="154">
        <v>0.129</v>
      </c>
      <c r="P788" s="154">
        <v>0.19</v>
      </c>
      <c r="R788" s="155" t="s">
        <v>162</v>
      </c>
      <c r="S788" s="155">
        <v>106.4</v>
      </c>
      <c r="T788" s="155">
        <v>20.399999999999999</v>
      </c>
      <c r="U788" s="155">
        <v>22.9</v>
      </c>
      <c r="V788" s="155"/>
      <c r="W788" s="155" t="s">
        <v>162</v>
      </c>
      <c r="X788" s="155" t="s">
        <v>162</v>
      </c>
      <c r="Y788" s="155">
        <v>95.8</v>
      </c>
      <c r="Z788" s="155">
        <v>116.9</v>
      </c>
      <c r="AA788" s="155">
        <v>15.6</v>
      </c>
      <c r="AB788" s="155">
        <v>25.2</v>
      </c>
      <c r="AC788" s="155">
        <v>18</v>
      </c>
      <c r="AD788" s="155">
        <v>27.7</v>
      </c>
    </row>
    <row r="789" spans="1:30" x14ac:dyDescent="0.25">
      <c r="A789" s="97" t="s">
        <v>2834</v>
      </c>
      <c r="B789" s="154">
        <v>4.6986518636003172E-2</v>
      </c>
      <c r="C789" s="154">
        <v>0.51586042823156231</v>
      </c>
      <c r="D789" s="154">
        <v>0.29203013481363999</v>
      </c>
      <c r="E789" s="154">
        <v>0.14512291831879462</v>
      </c>
      <c r="F789" s="154">
        <v>1</v>
      </c>
      <c r="G789" s="144">
        <v>5044</v>
      </c>
      <c r="H789" s="144"/>
      <c r="I789" s="154">
        <v>4.1000000000000002E-2</v>
      </c>
      <c r="J789" s="154">
        <v>5.2999999999999999E-2</v>
      </c>
      <c r="K789" s="154">
        <v>0.502</v>
      </c>
      <c r="L789" s="154">
        <v>0.53</v>
      </c>
      <c r="M789" s="154">
        <v>0.28000000000000003</v>
      </c>
      <c r="N789" s="154">
        <v>0.30499999999999999</v>
      </c>
      <c r="O789" s="154">
        <v>0.13600000000000001</v>
      </c>
      <c r="P789" s="154">
        <v>0.155</v>
      </c>
      <c r="R789" s="155" t="s">
        <v>162</v>
      </c>
      <c r="S789" s="155" t="s">
        <v>162</v>
      </c>
      <c r="T789" s="155" t="s">
        <v>162</v>
      </c>
      <c r="U789" s="155" t="s">
        <v>162</v>
      </c>
      <c r="V789" s="155"/>
      <c r="W789" s="155" t="s">
        <v>162</v>
      </c>
      <c r="X789" s="155" t="s">
        <v>162</v>
      </c>
      <c r="Y789" s="155" t="s">
        <v>162</v>
      </c>
      <c r="Z789" s="155" t="s">
        <v>162</v>
      </c>
      <c r="AA789" s="155" t="s">
        <v>162</v>
      </c>
      <c r="AB789" s="155" t="s">
        <v>162</v>
      </c>
      <c r="AC789" s="155" t="s">
        <v>162</v>
      </c>
      <c r="AD789" s="155" t="s">
        <v>162</v>
      </c>
    </row>
    <row r="790" spans="1:30" x14ac:dyDescent="0.25">
      <c r="A790" s="97" t="s">
        <v>2835</v>
      </c>
      <c r="B790" s="154">
        <v>9.0981644054269756E-2</v>
      </c>
      <c r="C790" s="154">
        <v>0.53232242617717473</v>
      </c>
      <c r="D790" s="154">
        <v>0.23304070231444532</v>
      </c>
      <c r="E790" s="154">
        <v>0.14365522745411013</v>
      </c>
      <c r="F790" s="154">
        <v>1</v>
      </c>
      <c r="G790" s="144">
        <v>1253</v>
      </c>
      <c r="H790" s="144"/>
      <c r="I790" s="154">
        <v>7.5999999999999998E-2</v>
      </c>
      <c r="J790" s="154">
        <v>0.108</v>
      </c>
      <c r="K790" s="154">
        <v>0.505</v>
      </c>
      <c r="L790" s="154">
        <v>0.56000000000000005</v>
      </c>
      <c r="M790" s="154">
        <v>0.21</v>
      </c>
      <c r="N790" s="154">
        <v>0.25700000000000001</v>
      </c>
      <c r="O790" s="154">
        <v>0.125</v>
      </c>
      <c r="P790" s="154">
        <v>0.16400000000000001</v>
      </c>
      <c r="R790" s="155">
        <v>6.2</v>
      </c>
      <c r="S790" s="155">
        <v>40.1</v>
      </c>
      <c r="T790" s="155">
        <v>17.7</v>
      </c>
      <c r="U790" s="155">
        <v>10.6</v>
      </c>
      <c r="V790" s="155"/>
      <c r="W790" s="155">
        <v>5</v>
      </c>
      <c r="X790" s="155">
        <v>7.3</v>
      </c>
      <c r="Y790" s="155">
        <v>37.1</v>
      </c>
      <c r="Z790" s="155">
        <v>43.2</v>
      </c>
      <c r="AA790" s="155">
        <v>15.6</v>
      </c>
      <c r="AB790" s="155">
        <v>19.7</v>
      </c>
      <c r="AC790" s="155">
        <v>9.1</v>
      </c>
      <c r="AD790" s="155">
        <v>12.2</v>
      </c>
    </row>
    <row r="791" spans="1:30" x14ac:dyDescent="0.25">
      <c r="A791" s="97" t="s">
        <v>2836</v>
      </c>
      <c r="B791" s="154">
        <v>0.29969604863221883</v>
      </c>
      <c r="C791" s="154">
        <v>0.60425531914893615</v>
      </c>
      <c r="D791" s="154">
        <v>2.8571428571428571E-2</v>
      </c>
      <c r="E791" s="154">
        <v>6.7477203647416412E-2</v>
      </c>
      <c r="F791" s="154">
        <v>1</v>
      </c>
      <c r="G791" s="144">
        <v>1645</v>
      </c>
      <c r="H791" s="144"/>
      <c r="I791" s="154">
        <v>0.27800000000000002</v>
      </c>
      <c r="J791" s="154">
        <v>0.32200000000000001</v>
      </c>
      <c r="K791" s="154">
        <v>0.57999999999999996</v>
      </c>
      <c r="L791" s="154">
        <v>0.628</v>
      </c>
      <c r="M791" s="154">
        <v>2.1999999999999999E-2</v>
      </c>
      <c r="N791" s="154">
        <v>3.7999999999999999E-2</v>
      </c>
      <c r="O791" s="154">
        <v>5.6000000000000001E-2</v>
      </c>
      <c r="P791" s="154">
        <v>8.1000000000000003E-2</v>
      </c>
      <c r="R791" s="155">
        <v>52.4</v>
      </c>
      <c r="S791" s="155">
        <v>108.5</v>
      </c>
      <c r="T791" s="155">
        <v>5</v>
      </c>
      <c r="U791" s="155">
        <v>12.1</v>
      </c>
      <c r="V791" s="155"/>
      <c r="W791" s="155">
        <v>47.8</v>
      </c>
      <c r="X791" s="155">
        <v>57.1</v>
      </c>
      <c r="Y791" s="155">
        <v>101.8</v>
      </c>
      <c r="Z791" s="155">
        <v>115.3</v>
      </c>
      <c r="AA791" s="155">
        <v>3.5</v>
      </c>
      <c r="AB791" s="155">
        <v>6.4</v>
      </c>
      <c r="AC791" s="155">
        <v>9.8000000000000007</v>
      </c>
      <c r="AD791" s="155">
        <v>14.3</v>
      </c>
    </row>
    <row r="792" spans="1:30" x14ac:dyDescent="0.25">
      <c r="A792" s="97" t="s">
        <v>2837</v>
      </c>
      <c r="B792" s="154" t="s">
        <v>162</v>
      </c>
      <c r="C792" s="154">
        <v>0.56157635467980294</v>
      </c>
      <c r="D792" s="154">
        <v>0.30147783251231525</v>
      </c>
      <c r="E792" s="154">
        <v>0.13694581280788176</v>
      </c>
      <c r="F792" s="154">
        <v>1</v>
      </c>
      <c r="G792" s="144">
        <v>1015</v>
      </c>
      <c r="H792" s="144"/>
      <c r="I792" s="154" t="s">
        <v>162</v>
      </c>
      <c r="J792" s="154" t="s">
        <v>162</v>
      </c>
      <c r="K792" s="154">
        <v>0.53100000000000003</v>
      </c>
      <c r="L792" s="154">
        <v>0.59199999999999997</v>
      </c>
      <c r="M792" s="154">
        <v>0.27400000000000002</v>
      </c>
      <c r="N792" s="154">
        <v>0.33</v>
      </c>
      <c r="O792" s="154">
        <v>0.11700000000000001</v>
      </c>
      <c r="P792" s="154">
        <v>0.159</v>
      </c>
      <c r="R792" s="155" t="s">
        <v>162</v>
      </c>
      <c r="S792" s="155">
        <v>33.9</v>
      </c>
      <c r="T792" s="155">
        <v>18.7</v>
      </c>
      <c r="U792" s="155">
        <v>8.3000000000000007</v>
      </c>
      <c r="V792" s="155"/>
      <c r="W792" s="155" t="s">
        <v>162</v>
      </c>
      <c r="X792" s="155" t="s">
        <v>162</v>
      </c>
      <c r="Y792" s="155">
        <v>31.2</v>
      </c>
      <c r="Z792" s="155">
        <v>36.700000000000003</v>
      </c>
      <c r="AA792" s="155">
        <v>16.600000000000001</v>
      </c>
      <c r="AB792" s="155">
        <v>20.8</v>
      </c>
      <c r="AC792" s="155">
        <v>6.9</v>
      </c>
      <c r="AD792" s="155">
        <v>9.6999999999999993</v>
      </c>
    </row>
    <row r="793" spans="1:30" x14ac:dyDescent="0.25">
      <c r="A793" s="97" t="s">
        <v>2838</v>
      </c>
      <c r="B793" s="154" t="s">
        <v>162</v>
      </c>
      <c r="C793" s="154">
        <v>0.7711511789181692</v>
      </c>
      <c r="D793" s="154">
        <v>5.0624133148404991E-2</v>
      </c>
      <c r="E793" s="154">
        <v>0.1782246879334258</v>
      </c>
      <c r="F793" s="154">
        <v>1</v>
      </c>
      <c r="G793" s="144">
        <v>1442</v>
      </c>
      <c r="H793" s="144"/>
      <c r="I793" s="154" t="s">
        <v>162</v>
      </c>
      <c r="J793" s="154" t="s">
        <v>162</v>
      </c>
      <c r="K793" s="154">
        <v>0.749</v>
      </c>
      <c r="L793" s="154">
        <v>0.79200000000000004</v>
      </c>
      <c r="M793" s="154">
        <v>0.04</v>
      </c>
      <c r="N793" s="154">
        <v>6.3E-2</v>
      </c>
      <c r="O793" s="154">
        <v>0.159</v>
      </c>
      <c r="P793" s="154">
        <v>0.19900000000000001</v>
      </c>
      <c r="R793" s="155" t="s">
        <v>162</v>
      </c>
      <c r="S793" s="155">
        <v>142.6</v>
      </c>
      <c r="T793" s="155">
        <v>12.1</v>
      </c>
      <c r="U793" s="155">
        <v>33.5</v>
      </c>
      <c r="V793" s="155"/>
      <c r="W793" s="155" t="s">
        <v>162</v>
      </c>
      <c r="X793" s="155" t="s">
        <v>162</v>
      </c>
      <c r="Y793" s="155">
        <v>134.19999999999999</v>
      </c>
      <c r="Z793" s="155">
        <v>151</v>
      </c>
      <c r="AA793" s="155">
        <v>9.3000000000000007</v>
      </c>
      <c r="AB793" s="155">
        <v>14.9</v>
      </c>
      <c r="AC793" s="155">
        <v>29.4</v>
      </c>
      <c r="AD793" s="155">
        <v>37.6</v>
      </c>
    </row>
    <row r="794" spans="1:30" x14ac:dyDescent="0.25">
      <c r="A794" s="97" t="s">
        <v>2839</v>
      </c>
      <c r="B794" s="154">
        <v>6.4747453751818743E-2</v>
      </c>
      <c r="C794" s="154">
        <v>0.60143421326127622</v>
      </c>
      <c r="D794" s="154">
        <v>0.18530451049677821</v>
      </c>
      <c r="E794" s="154">
        <v>0.14851382249012679</v>
      </c>
      <c r="F794" s="154">
        <v>1</v>
      </c>
      <c r="G794" s="144">
        <v>9622</v>
      </c>
      <c r="H794" s="144"/>
      <c r="I794" s="154">
        <v>0.06</v>
      </c>
      <c r="J794" s="154">
        <v>7.0000000000000007E-2</v>
      </c>
      <c r="K794" s="154">
        <v>0.59199999999999997</v>
      </c>
      <c r="L794" s="154">
        <v>0.61099999999999999</v>
      </c>
      <c r="M794" s="154">
        <v>0.17799999999999999</v>
      </c>
      <c r="N794" s="154">
        <v>0.193</v>
      </c>
      <c r="O794" s="154">
        <v>0.14199999999999999</v>
      </c>
      <c r="P794" s="154">
        <v>0.156</v>
      </c>
      <c r="R794" s="155" t="s">
        <v>162</v>
      </c>
      <c r="S794" s="155" t="s">
        <v>162</v>
      </c>
      <c r="T794" s="155" t="s">
        <v>162</v>
      </c>
      <c r="U794" s="155" t="s">
        <v>162</v>
      </c>
      <c r="V794" s="155"/>
      <c r="W794" s="155" t="s">
        <v>162</v>
      </c>
      <c r="X794" s="155" t="s">
        <v>162</v>
      </c>
      <c r="Y794" s="155" t="s">
        <v>162</v>
      </c>
      <c r="Z794" s="155" t="s">
        <v>162</v>
      </c>
      <c r="AA794" s="155" t="s">
        <v>162</v>
      </c>
      <c r="AB794" s="155" t="s">
        <v>162</v>
      </c>
      <c r="AC794" s="155" t="s">
        <v>162</v>
      </c>
      <c r="AD794" s="155" t="s">
        <v>162</v>
      </c>
    </row>
    <row r="795" spans="1:30" x14ac:dyDescent="0.25">
      <c r="A795" s="97" t="s">
        <v>2840</v>
      </c>
      <c r="B795" s="154">
        <v>7.7814569536423836E-2</v>
      </c>
      <c r="C795" s="154">
        <v>0.48675496688741721</v>
      </c>
      <c r="D795" s="154">
        <v>0.24172185430463577</v>
      </c>
      <c r="E795" s="154">
        <v>0.19370860927152317</v>
      </c>
      <c r="F795" s="154">
        <v>1</v>
      </c>
      <c r="G795" s="144">
        <v>1812</v>
      </c>
      <c r="H795" s="144"/>
      <c r="I795" s="154">
        <v>6.6000000000000003E-2</v>
      </c>
      <c r="J795" s="154">
        <v>9.0999999999999998E-2</v>
      </c>
      <c r="K795" s="154">
        <v>0.46400000000000002</v>
      </c>
      <c r="L795" s="154">
        <v>0.51</v>
      </c>
      <c r="M795" s="154">
        <v>0.223</v>
      </c>
      <c r="N795" s="154">
        <v>0.26200000000000001</v>
      </c>
      <c r="O795" s="154">
        <v>0.17599999999999999</v>
      </c>
      <c r="P795" s="154">
        <v>0.21299999999999999</v>
      </c>
      <c r="R795" s="155">
        <v>5</v>
      </c>
      <c r="S795" s="155">
        <v>33.1</v>
      </c>
      <c r="T795" s="155">
        <v>16.5</v>
      </c>
      <c r="U795" s="155">
        <v>13.2</v>
      </c>
      <c r="V795" s="155"/>
      <c r="W795" s="155">
        <v>4.2</v>
      </c>
      <c r="X795" s="155">
        <v>5.8</v>
      </c>
      <c r="Y795" s="155">
        <v>30.9</v>
      </c>
      <c r="Z795" s="155">
        <v>35.299999999999997</v>
      </c>
      <c r="AA795" s="155">
        <v>15</v>
      </c>
      <c r="AB795" s="155">
        <v>18.100000000000001</v>
      </c>
      <c r="AC795" s="155">
        <v>11.8</v>
      </c>
      <c r="AD795" s="155">
        <v>14.6</v>
      </c>
    </row>
    <row r="796" spans="1:30" x14ac:dyDescent="0.25">
      <c r="A796" s="97" t="s">
        <v>2841</v>
      </c>
      <c r="B796" s="154">
        <v>0.34427542033626901</v>
      </c>
      <c r="C796" s="154">
        <v>0.56485188150520416</v>
      </c>
      <c r="D796" s="154">
        <v>3.5628502802241793E-2</v>
      </c>
      <c r="E796" s="154">
        <v>5.5244195356285025E-2</v>
      </c>
      <c r="F796" s="154">
        <v>1</v>
      </c>
      <c r="G796" s="144">
        <v>2498</v>
      </c>
      <c r="H796" s="144"/>
      <c r="I796" s="154">
        <v>0.32600000000000001</v>
      </c>
      <c r="J796" s="154">
        <v>0.36299999999999999</v>
      </c>
      <c r="K796" s="154">
        <v>0.54500000000000004</v>
      </c>
      <c r="L796" s="154">
        <v>0.58399999999999996</v>
      </c>
      <c r="M796" s="154">
        <v>2.9000000000000001E-2</v>
      </c>
      <c r="N796" s="154">
        <v>4.3999999999999997E-2</v>
      </c>
      <c r="O796" s="154">
        <v>4.7E-2</v>
      </c>
      <c r="P796" s="154">
        <v>6.5000000000000002E-2</v>
      </c>
      <c r="R796" s="155">
        <v>59.7</v>
      </c>
      <c r="S796" s="155">
        <v>95.9</v>
      </c>
      <c r="T796" s="155">
        <v>6</v>
      </c>
      <c r="U796" s="155">
        <v>9.3000000000000007</v>
      </c>
      <c r="V796" s="155"/>
      <c r="W796" s="155">
        <v>55.7</v>
      </c>
      <c r="X796" s="155">
        <v>63.7</v>
      </c>
      <c r="Y796" s="155">
        <v>90.9</v>
      </c>
      <c r="Z796" s="155">
        <v>100.9</v>
      </c>
      <c r="AA796" s="155">
        <v>4.7</v>
      </c>
      <c r="AB796" s="155">
        <v>7.2</v>
      </c>
      <c r="AC796" s="155">
        <v>7.7</v>
      </c>
      <c r="AD796" s="155">
        <v>10.8</v>
      </c>
    </row>
    <row r="797" spans="1:30" x14ac:dyDescent="0.25">
      <c r="A797" s="97" t="s">
        <v>2842</v>
      </c>
      <c r="B797" s="154" t="s">
        <v>162</v>
      </c>
      <c r="C797" s="154">
        <v>0.47519729425028184</v>
      </c>
      <c r="D797" s="154">
        <v>0.36583990980834274</v>
      </c>
      <c r="E797" s="154">
        <v>0.15896279594137541</v>
      </c>
      <c r="F797" s="154">
        <v>1</v>
      </c>
      <c r="G797" s="144">
        <v>1774</v>
      </c>
      <c r="H797" s="144"/>
      <c r="I797" s="154" t="s">
        <v>162</v>
      </c>
      <c r="J797" s="154" t="s">
        <v>162</v>
      </c>
      <c r="K797" s="154">
        <v>0.45200000000000001</v>
      </c>
      <c r="L797" s="154">
        <v>0.498</v>
      </c>
      <c r="M797" s="154">
        <v>0.34399999999999997</v>
      </c>
      <c r="N797" s="154">
        <v>0.38900000000000001</v>
      </c>
      <c r="O797" s="154">
        <v>0.14299999999999999</v>
      </c>
      <c r="P797" s="154">
        <v>0.17699999999999999</v>
      </c>
      <c r="R797" s="155" t="s">
        <v>162</v>
      </c>
      <c r="S797" s="155">
        <v>31.9</v>
      </c>
      <c r="T797" s="155">
        <v>24.9</v>
      </c>
      <c r="U797" s="155">
        <v>10.7</v>
      </c>
      <c r="V797" s="155"/>
      <c r="W797" s="155" t="s">
        <v>162</v>
      </c>
      <c r="X797" s="155" t="s">
        <v>162</v>
      </c>
      <c r="Y797" s="155">
        <v>29.7</v>
      </c>
      <c r="Z797" s="155">
        <v>34.1</v>
      </c>
      <c r="AA797" s="155">
        <v>23</v>
      </c>
      <c r="AB797" s="155">
        <v>26.8</v>
      </c>
      <c r="AC797" s="155">
        <v>9.4</v>
      </c>
      <c r="AD797" s="155">
        <v>11.9</v>
      </c>
    </row>
    <row r="798" spans="1:30" x14ac:dyDescent="0.25">
      <c r="A798" s="97" t="s">
        <v>2843</v>
      </c>
      <c r="B798" s="154" t="s">
        <v>162</v>
      </c>
      <c r="C798" s="154">
        <v>0.70628967109059437</v>
      </c>
      <c r="D798" s="154">
        <v>8.4246970571263707E-2</v>
      </c>
      <c r="E798" s="154">
        <v>0.20946335833814195</v>
      </c>
      <c r="F798" s="154">
        <v>1</v>
      </c>
      <c r="G798" s="144">
        <v>1733</v>
      </c>
      <c r="H798" s="144"/>
      <c r="I798" s="154" t="s">
        <v>162</v>
      </c>
      <c r="J798" s="154" t="s">
        <v>162</v>
      </c>
      <c r="K798" s="154">
        <v>0.68400000000000005</v>
      </c>
      <c r="L798" s="154">
        <v>0.72699999999999998</v>
      </c>
      <c r="M798" s="154">
        <v>7.1999999999999995E-2</v>
      </c>
      <c r="N798" s="154">
        <v>9.8000000000000004E-2</v>
      </c>
      <c r="O798" s="154">
        <v>0.191</v>
      </c>
      <c r="P798" s="154">
        <v>0.22900000000000001</v>
      </c>
      <c r="R798" s="155" t="s">
        <v>162</v>
      </c>
      <c r="S798" s="155">
        <v>100.3</v>
      </c>
      <c r="T798" s="155">
        <v>14.2</v>
      </c>
      <c r="U798" s="155">
        <v>29.8</v>
      </c>
      <c r="V798" s="155"/>
      <c r="W798" s="155" t="s">
        <v>162</v>
      </c>
      <c r="X798" s="155" t="s">
        <v>162</v>
      </c>
      <c r="Y798" s="155">
        <v>94.7</v>
      </c>
      <c r="Z798" s="155">
        <v>105.9</v>
      </c>
      <c r="AA798" s="155">
        <v>11.9</v>
      </c>
      <c r="AB798" s="155">
        <v>16.5</v>
      </c>
      <c r="AC798" s="155">
        <v>26.7</v>
      </c>
      <c r="AD798" s="155">
        <v>32.799999999999997</v>
      </c>
    </row>
    <row r="799" spans="1:30" x14ac:dyDescent="0.25">
      <c r="A799" s="97" t="s">
        <v>2844</v>
      </c>
      <c r="B799" s="154">
        <v>7.069011815252417E-2</v>
      </c>
      <c r="C799" s="154">
        <v>0.53443877551020413</v>
      </c>
      <c r="D799" s="154">
        <v>0.22019334049409237</v>
      </c>
      <c r="E799" s="154">
        <v>0.17467776584317937</v>
      </c>
      <c r="F799" s="154">
        <v>1</v>
      </c>
      <c r="G799" s="144">
        <v>14896</v>
      </c>
      <c r="H799" s="144"/>
      <c r="I799" s="154">
        <v>6.7000000000000004E-2</v>
      </c>
      <c r="J799" s="154">
        <v>7.4999999999999997E-2</v>
      </c>
      <c r="K799" s="154">
        <v>0.52600000000000002</v>
      </c>
      <c r="L799" s="154">
        <v>0.54200000000000004</v>
      </c>
      <c r="M799" s="154">
        <v>0.214</v>
      </c>
      <c r="N799" s="154">
        <v>0.22700000000000001</v>
      </c>
      <c r="O799" s="154">
        <v>0.16900000000000001</v>
      </c>
      <c r="P799" s="154">
        <v>0.18099999999999999</v>
      </c>
      <c r="R799" s="155" t="s">
        <v>162</v>
      </c>
      <c r="S799" s="155" t="s">
        <v>162</v>
      </c>
      <c r="T799" s="155" t="s">
        <v>162</v>
      </c>
      <c r="U799" s="155" t="s">
        <v>162</v>
      </c>
      <c r="V799" s="155"/>
      <c r="W799" s="155" t="s">
        <v>162</v>
      </c>
      <c r="X799" s="155" t="s">
        <v>162</v>
      </c>
      <c r="Y799" s="155" t="s">
        <v>162</v>
      </c>
      <c r="Z799" s="155" t="s">
        <v>162</v>
      </c>
      <c r="AA799" s="155" t="s">
        <v>162</v>
      </c>
      <c r="AB799" s="155" t="s">
        <v>162</v>
      </c>
      <c r="AC799" s="155" t="s">
        <v>162</v>
      </c>
      <c r="AD799" s="155" t="s">
        <v>162</v>
      </c>
    </row>
    <row r="800" spans="1:30" x14ac:dyDescent="0.25">
      <c r="A800" s="97" t="s">
        <v>2845</v>
      </c>
      <c r="B800" s="154">
        <v>4.9102927289896126E-2</v>
      </c>
      <c r="C800" s="154">
        <v>0.44192634560906513</v>
      </c>
      <c r="D800" s="154">
        <v>0.31067044381491976</v>
      </c>
      <c r="E800" s="154">
        <v>0.19830028328611898</v>
      </c>
      <c r="F800" s="154">
        <v>1</v>
      </c>
      <c r="G800" s="144">
        <v>1059</v>
      </c>
      <c r="H800" s="144"/>
      <c r="I800" s="154">
        <v>3.7999999999999999E-2</v>
      </c>
      <c r="J800" s="154">
        <v>6.4000000000000001E-2</v>
      </c>
      <c r="K800" s="154">
        <v>0.41199999999999998</v>
      </c>
      <c r="L800" s="154">
        <v>0.47199999999999998</v>
      </c>
      <c r="M800" s="154">
        <v>0.28399999999999997</v>
      </c>
      <c r="N800" s="154">
        <v>0.33900000000000002</v>
      </c>
      <c r="O800" s="154">
        <v>0.17499999999999999</v>
      </c>
      <c r="P800" s="154">
        <v>0.223</v>
      </c>
      <c r="R800" s="155">
        <v>3.2</v>
      </c>
      <c r="S800" s="155">
        <v>28.3</v>
      </c>
      <c r="T800" s="155">
        <v>19.7</v>
      </c>
      <c r="U800" s="155">
        <v>12.2</v>
      </c>
      <c r="V800" s="155"/>
      <c r="W800" s="155">
        <v>2.4</v>
      </c>
      <c r="X800" s="155">
        <v>4.0999999999999996</v>
      </c>
      <c r="Y800" s="155">
        <v>25.7</v>
      </c>
      <c r="Z800" s="155">
        <v>30.8</v>
      </c>
      <c r="AA800" s="155">
        <v>17.5</v>
      </c>
      <c r="AB800" s="155">
        <v>21.8</v>
      </c>
      <c r="AC800" s="155">
        <v>10.6</v>
      </c>
      <c r="AD800" s="155">
        <v>13.9</v>
      </c>
    </row>
    <row r="801" spans="1:30" x14ac:dyDescent="0.25">
      <c r="A801" s="97" t="s">
        <v>2846</v>
      </c>
      <c r="B801" s="154">
        <v>0.30401662049861494</v>
      </c>
      <c r="C801" s="154">
        <v>0.60457063711911352</v>
      </c>
      <c r="D801" s="154">
        <v>4.916897506925208E-2</v>
      </c>
      <c r="E801" s="154">
        <v>4.224376731301939E-2</v>
      </c>
      <c r="F801" s="154">
        <v>1</v>
      </c>
      <c r="G801" s="144">
        <v>1444</v>
      </c>
      <c r="H801" s="144"/>
      <c r="I801" s="154">
        <v>0.28100000000000003</v>
      </c>
      <c r="J801" s="154">
        <v>0.32800000000000001</v>
      </c>
      <c r="K801" s="154">
        <v>0.57899999999999996</v>
      </c>
      <c r="L801" s="154">
        <v>0.629</v>
      </c>
      <c r="M801" s="154">
        <v>3.9E-2</v>
      </c>
      <c r="N801" s="154">
        <v>6.2E-2</v>
      </c>
      <c r="O801" s="154">
        <v>3.3000000000000002E-2</v>
      </c>
      <c r="P801" s="154">
        <v>5.3999999999999999E-2</v>
      </c>
      <c r="R801" s="155">
        <v>49.4</v>
      </c>
      <c r="S801" s="155">
        <v>88.3</v>
      </c>
      <c r="T801" s="155">
        <v>7.1</v>
      </c>
      <c r="U801" s="155">
        <v>6.3</v>
      </c>
      <c r="V801" s="155"/>
      <c r="W801" s="155">
        <v>44.8</v>
      </c>
      <c r="X801" s="155">
        <v>54.1</v>
      </c>
      <c r="Y801" s="155">
        <v>82.5</v>
      </c>
      <c r="Z801" s="155">
        <v>94.2</v>
      </c>
      <c r="AA801" s="155">
        <v>5.5</v>
      </c>
      <c r="AB801" s="155">
        <v>8.8000000000000007</v>
      </c>
      <c r="AC801" s="155">
        <v>4.8</v>
      </c>
      <c r="AD801" s="155">
        <v>7.9</v>
      </c>
    </row>
    <row r="802" spans="1:30" x14ac:dyDescent="0.25">
      <c r="A802" s="97" t="s">
        <v>2847</v>
      </c>
      <c r="B802" s="154" t="s">
        <v>162</v>
      </c>
      <c r="C802" s="154">
        <v>0.40337986774430568</v>
      </c>
      <c r="D802" s="154">
        <v>0.44085231447465101</v>
      </c>
      <c r="E802" s="154">
        <v>0.15576781778104334</v>
      </c>
      <c r="F802" s="154">
        <v>1</v>
      </c>
      <c r="G802" s="144">
        <v>1361</v>
      </c>
      <c r="H802" s="144"/>
      <c r="I802" s="154" t="s">
        <v>162</v>
      </c>
      <c r="J802" s="154" t="s">
        <v>162</v>
      </c>
      <c r="K802" s="154">
        <v>0.378</v>
      </c>
      <c r="L802" s="154">
        <v>0.43</v>
      </c>
      <c r="M802" s="154">
        <v>0.41499999999999998</v>
      </c>
      <c r="N802" s="154">
        <v>0.46700000000000003</v>
      </c>
      <c r="O802" s="154">
        <v>0.13700000000000001</v>
      </c>
      <c r="P802" s="154">
        <v>0.17599999999999999</v>
      </c>
      <c r="R802" s="155" t="s">
        <v>162</v>
      </c>
      <c r="S802" s="155">
        <v>33.700000000000003</v>
      </c>
      <c r="T802" s="155">
        <v>36.9</v>
      </c>
      <c r="U802" s="155">
        <v>13.1</v>
      </c>
      <c r="V802" s="155"/>
      <c r="W802" s="155" t="s">
        <v>162</v>
      </c>
      <c r="X802" s="155" t="s">
        <v>162</v>
      </c>
      <c r="Y802" s="155">
        <v>30.9</v>
      </c>
      <c r="Z802" s="155">
        <v>36.5</v>
      </c>
      <c r="AA802" s="155">
        <v>34</v>
      </c>
      <c r="AB802" s="155">
        <v>39.9</v>
      </c>
      <c r="AC802" s="155">
        <v>11.3</v>
      </c>
      <c r="AD802" s="155">
        <v>14.9</v>
      </c>
    </row>
    <row r="803" spans="1:30" x14ac:dyDescent="0.25">
      <c r="A803" s="97" t="s">
        <v>2848</v>
      </c>
      <c r="B803" s="154" t="s">
        <v>162</v>
      </c>
      <c r="C803" s="154">
        <v>0.65588914549653576</v>
      </c>
      <c r="D803" s="154">
        <v>0.11662817551963048</v>
      </c>
      <c r="E803" s="154">
        <v>0.22748267898383373</v>
      </c>
      <c r="F803" s="154">
        <v>1</v>
      </c>
      <c r="G803" s="144">
        <v>866</v>
      </c>
      <c r="H803" s="144"/>
      <c r="I803" s="154" t="s">
        <v>162</v>
      </c>
      <c r="J803" s="154" t="s">
        <v>162</v>
      </c>
      <c r="K803" s="154">
        <v>0.624</v>
      </c>
      <c r="L803" s="154">
        <v>0.68700000000000006</v>
      </c>
      <c r="M803" s="154">
        <v>9.7000000000000003E-2</v>
      </c>
      <c r="N803" s="154">
        <v>0.14000000000000001</v>
      </c>
      <c r="O803" s="154">
        <v>0.20100000000000001</v>
      </c>
      <c r="P803" s="154">
        <v>0.25700000000000001</v>
      </c>
      <c r="R803" s="155" t="s">
        <v>162</v>
      </c>
      <c r="S803" s="155">
        <v>80</v>
      </c>
      <c r="T803" s="155">
        <v>15.6</v>
      </c>
      <c r="U803" s="155">
        <v>27.1</v>
      </c>
      <c r="V803" s="155"/>
      <c r="W803" s="155" t="s">
        <v>162</v>
      </c>
      <c r="X803" s="155" t="s">
        <v>162</v>
      </c>
      <c r="Y803" s="155">
        <v>73.400000000000006</v>
      </c>
      <c r="Z803" s="155">
        <v>86.6</v>
      </c>
      <c r="AA803" s="155">
        <v>12.5</v>
      </c>
      <c r="AB803" s="155">
        <v>18.600000000000001</v>
      </c>
      <c r="AC803" s="155">
        <v>23.3</v>
      </c>
      <c r="AD803" s="155">
        <v>30.9</v>
      </c>
    </row>
    <row r="804" spans="1:30" x14ac:dyDescent="0.25">
      <c r="A804" s="97" t="s">
        <v>2849</v>
      </c>
      <c r="B804" s="154">
        <v>5.6335011245582094E-2</v>
      </c>
      <c r="C804" s="154">
        <v>0.50112455820927493</v>
      </c>
      <c r="D804" s="154">
        <v>0.27289279211738243</v>
      </c>
      <c r="E804" s="154">
        <v>0.16964763842776051</v>
      </c>
      <c r="F804" s="154">
        <v>1</v>
      </c>
      <c r="G804" s="144">
        <v>9337</v>
      </c>
      <c r="H804" s="144"/>
      <c r="I804" s="154">
        <v>5.1999999999999998E-2</v>
      </c>
      <c r="J804" s="154">
        <v>6.0999999999999999E-2</v>
      </c>
      <c r="K804" s="154">
        <v>0.49099999999999999</v>
      </c>
      <c r="L804" s="154">
        <v>0.51100000000000001</v>
      </c>
      <c r="M804" s="154">
        <v>0.26400000000000001</v>
      </c>
      <c r="N804" s="154">
        <v>0.28199999999999997</v>
      </c>
      <c r="O804" s="154">
        <v>0.16200000000000001</v>
      </c>
      <c r="P804" s="154">
        <v>0.17699999999999999</v>
      </c>
      <c r="R804" s="155" t="s">
        <v>162</v>
      </c>
      <c r="S804" s="155" t="s">
        <v>162</v>
      </c>
      <c r="T804" s="155" t="s">
        <v>162</v>
      </c>
      <c r="U804" s="155" t="s">
        <v>162</v>
      </c>
      <c r="V804" s="155"/>
      <c r="W804" s="155" t="s">
        <v>162</v>
      </c>
      <c r="X804" s="155" t="s">
        <v>162</v>
      </c>
      <c r="Y804" s="155" t="s">
        <v>162</v>
      </c>
      <c r="Z804" s="155" t="s">
        <v>162</v>
      </c>
      <c r="AA804" s="155" t="s">
        <v>162</v>
      </c>
      <c r="AB804" s="155" t="s">
        <v>162</v>
      </c>
      <c r="AC804" s="155" t="s">
        <v>162</v>
      </c>
      <c r="AD804" s="155" t="s">
        <v>162</v>
      </c>
    </row>
    <row r="805" spans="1:30" x14ac:dyDescent="0.25">
      <c r="A805" s="97" t="s">
        <v>2850</v>
      </c>
      <c r="B805" s="154">
        <v>9.5867768595041328E-2</v>
      </c>
      <c r="C805" s="154">
        <v>0.52727272727272723</v>
      </c>
      <c r="D805" s="154">
        <v>0.26611570247933886</v>
      </c>
      <c r="E805" s="154">
        <v>0.11074380165289256</v>
      </c>
      <c r="F805" s="154">
        <v>1</v>
      </c>
      <c r="G805" s="144">
        <v>605</v>
      </c>
      <c r="H805" s="144"/>
      <c r="I805" s="154">
        <v>7.4999999999999997E-2</v>
      </c>
      <c r="J805" s="154">
        <v>0.122</v>
      </c>
      <c r="K805" s="154">
        <v>0.48699999999999999</v>
      </c>
      <c r="L805" s="154">
        <v>0.56699999999999995</v>
      </c>
      <c r="M805" s="154">
        <v>0.23200000000000001</v>
      </c>
      <c r="N805" s="154">
        <v>0.30299999999999999</v>
      </c>
      <c r="O805" s="154">
        <v>8.7999999999999995E-2</v>
      </c>
      <c r="P805" s="154">
        <v>0.13800000000000001</v>
      </c>
      <c r="R805" s="155">
        <v>6.6</v>
      </c>
      <c r="S805" s="155">
        <v>37.9</v>
      </c>
      <c r="T805" s="155">
        <v>19.2</v>
      </c>
      <c r="U805" s="155">
        <v>8.1</v>
      </c>
      <c r="V805" s="155"/>
      <c r="W805" s="155">
        <v>4.9000000000000004</v>
      </c>
      <c r="X805" s="155">
        <v>8.3000000000000007</v>
      </c>
      <c r="Y805" s="155">
        <v>33.799999999999997</v>
      </c>
      <c r="Z805" s="155">
        <v>42.1</v>
      </c>
      <c r="AA805" s="155">
        <v>16.3</v>
      </c>
      <c r="AB805" s="155">
        <v>22.2</v>
      </c>
      <c r="AC805" s="155">
        <v>6.1</v>
      </c>
      <c r="AD805" s="155">
        <v>10</v>
      </c>
    </row>
    <row r="806" spans="1:30" x14ac:dyDescent="0.25">
      <c r="A806" s="97" t="s">
        <v>2851</v>
      </c>
      <c r="B806" s="154">
        <v>0.30440587449933243</v>
      </c>
      <c r="C806" s="154">
        <v>0.56074766355140182</v>
      </c>
      <c r="D806" s="154">
        <v>6.8090787716955939E-2</v>
      </c>
      <c r="E806" s="154">
        <v>6.6755674232309742E-2</v>
      </c>
      <c r="F806" s="154">
        <v>1</v>
      </c>
      <c r="G806" s="144">
        <v>749</v>
      </c>
      <c r="H806" s="144"/>
      <c r="I806" s="154">
        <v>0.27300000000000002</v>
      </c>
      <c r="J806" s="154">
        <v>0.33800000000000002</v>
      </c>
      <c r="K806" s="154">
        <v>0.52500000000000002</v>
      </c>
      <c r="L806" s="154">
        <v>0.59599999999999997</v>
      </c>
      <c r="M806" s="154">
        <v>5.1999999999999998E-2</v>
      </c>
      <c r="N806" s="154">
        <v>8.7999999999999995E-2</v>
      </c>
      <c r="O806" s="154">
        <v>5.0999999999999997E-2</v>
      </c>
      <c r="P806" s="154">
        <v>8.6999999999999994E-2</v>
      </c>
      <c r="R806" s="155">
        <v>51.4</v>
      </c>
      <c r="S806" s="155">
        <v>91.4</v>
      </c>
      <c r="T806" s="155">
        <v>10.4</v>
      </c>
      <c r="U806" s="155">
        <v>11</v>
      </c>
      <c r="V806" s="155"/>
      <c r="W806" s="155">
        <v>44.7</v>
      </c>
      <c r="X806" s="155">
        <v>58.1</v>
      </c>
      <c r="Y806" s="155">
        <v>82.6</v>
      </c>
      <c r="Z806" s="155">
        <v>100.1</v>
      </c>
      <c r="AA806" s="155">
        <v>7.6</v>
      </c>
      <c r="AB806" s="155">
        <v>13.3</v>
      </c>
      <c r="AC806" s="155">
        <v>7.9</v>
      </c>
      <c r="AD806" s="155">
        <v>14</v>
      </c>
    </row>
    <row r="807" spans="1:30" x14ac:dyDescent="0.25">
      <c r="A807" s="97" t="s">
        <v>2852</v>
      </c>
      <c r="B807" s="154" t="s">
        <v>162</v>
      </c>
      <c r="C807" s="154">
        <v>0.4879089615931721</v>
      </c>
      <c r="D807" s="154">
        <v>0.3840682788051209</v>
      </c>
      <c r="E807" s="154">
        <v>0.12802275960170698</v>
      </c>
      <c r="F807" s="154">
        <v>1</v>
      </c>
      <c r="G807" s="144">
        <v>703</v>
      </c>
      <c r="H807" s="144"/>
      <c r="I807" s="154" t="s">
        <v>162</v>
      </c>
      <c r="J807" s="154" t="s">
        <v>162</v>
      </c>
      <c r="K807" s="154">
        <v>0.45100000000000001</v>
      </c>
      <c r="L807" s="154">
        <v>0.52500000000000002</v>
      </c>
      <c r="M807" s="154">
        <v>0.34899999999999998</v>
      </c>
      <c r="N807" s="154">
        <v>0.42099999999999999</v>
      </c>
      <c r="O807" s="154">
        <v>0.105</v>
      </c>
      <c r="P807" s="154">
        <v>0.155</v>
      </c>
      <c r="R807" s="155" t="s">
        <v>162</v>
      </c>
      <c r="S807" s="155">
        <v>40.299999999999997</v>
      </c>
      <c r="T807" s="155">
        <v>32.1</v>
      </c>
      <c r="U807" s="155">
        <v>10.6</v>
      </c>
      <c r="V807" s="155"/>
      <c r="W807" s="155" t="s">
        <v>162</v>
      </c>
      <c r="X807" s="155" t="s">
        <v>162</v>
      </c>
      <c r="Y807" s="155">
        <v>36</v>
      </c>
      <c r="Z807" s="155">
        <v>44.6</v>
      </c>
      <c r="AA807" s="155">
        <v>28.2</v>
      </c>
      <c r="AB807" s="155">
        <v>35.9</v>
      </c>
      <c r="AC807" s="155">
        <v>8.4</v>
      </c>
      <c r="AD807" s="155">
        <v>12.8</v>
      </c>
    </row>
    <row r="808" spans="1:30" x14ac:dyDescent="0.25">
      <c r="A808" s="97" t="s">
        <v>2853</v>
      </c>
      <c r="B808" s="154" t="s">
        <v>162</v>
      </c>
      <c r="C808" s="154">
        <v>0.6913946587537092</v>
      </c>
      <c r="D808" s="154">
        <v>0.11275964391691394</v>
      </c>
      <c r="E808" s="154">
        <v>0.19584569732937684</v>
      </c>
      <c r="F808" s="154">
        <v>1</v>
      </c>
      <c r="G808" s="144">
        <v>674</v>
      </c>
      <c r="H808" s="144"/>
      <c r="I808" s="154" t="s">
        <v>162</v>
      </c>
      <c r="J808" s="154" t="s">
        <v>162</v>
      </c>
      <c r="K808" s="154">
        <v>0.65600000000000003</v>
      </c>
      <c r="L808" s="154">
        <v>0.72499999999999998</v>
      </c>
      <c r="M808" s="154">
        <v>9.0999999999999998E-2</v>
      </c>
      <c r="N808" s="154">
        <v>0.13900000000000001</v>
      </c>
      <c r="O808" s="154">
        <v>0.16800000000000001</v>
      </c>
      <c r="P808" s="154">
        <v>0.22700000000000001</v>
      </c>
      <c r="R808" s="155" t="s">
        <v>162</v>
      </c>
      <c r="S808" s="155">
        <v>119.8</v>
      </c>
      <c r="T808" s="155">
        <v>22.7</v>
      </c>
      <c r="U808" s="155">
        <v>34.6</v>
      </c>
      <c r="V808" s="155"/>
      <c r="W808" s="155" t="s">
        <v>162</v>
      </c>
      <c r="X808" s="155" t="s">
        <v>162</v>
      </c>
      <c r="Y808" s="155">
        <v>108.9</v>
      </c>
      <c r="Z808" s="155">
        <v>130.69999999999999</v>
      </c>
      <c r="AA808" s="155">
        <v>17.600000000000001</v>
      </c>
      <c r="AB808" s="155">
        <v>27.8</v>
      </c>
      <c r="AC808" s="155">
        <v>28.7</v>
      </c>
      <c r="AD808" s="155">
        <v>40.5</v>
      </c>
    </row>
    <row r="809" spans="1:30" x14ac:dyDescent="0.25">
      <c r="A809" s="97" t="s">
        <v>2854</v>
      </c>
      <c r="B809" s="154">
        <v>5.7328605200945626E-2</v>
      </c>
      <c r="C809" s="154">
        <v>0.55319148936170215</v>
      </c>
      <c r="D809" s="154">
        <v>0.25236406619385343</v>
      </c>
      <c r="E809" s="154">
        <v>0.13711583924349882</v>
      </c>
      <c r="F809" s="154">
        <v>1</v>
      </c>
      <c r="G809" s="144">
        <v>5076</v>
      </c>
      <c r="H809" s="144"/>
      <c r="I809" s="154">
        <v>5.0999999999999997E-2</v>
      </c>
      <c r="J809" s="154">
        <v>6.4000000000000001E-2</v>
      </c>
      <c r="K809" s="154">
        <v>0.53900000000000003</v>
      </c>
      <c r="L809" s="154">
        <v>0.56699999999999995</v>
      </c>
      <c r="M809" s="154">
        <v>0.24099999999999999</v>
      </c>
      <c r="N809" s="154">
        <v>0.26400000000000001</v>
      </c>
      <c r="O809" s="154">
        <v>0.128</v>
      </c>
      <c r="P809" s="154">
        <v>0.14699999999999999</v>
      </c>
      <c r="R809" s="155" t="s">
        <v>162</v>
      </c>
      <c r="S809" s="155" t="s">
        <v>162</v>
      </c>
      <c r="T809" s="155" t="s">
        <v>162</v>
      </c>
      <c r="U809" s="155" t="s">
        <v>162</v>
      </c>
      <c r="V809" s="155"/>
      <c r="W809" s="155" t="s">
        <v>162</v>
      </c>
      <c r="X809" s="155" t="s">
        <v>162</v>
      </c>
      <c r="Y809" s="155" t="s">
        <v>162</v>
      </c>
      <c r="Z809" s="155" t="s">
        <v>162</v>
      </c>
      <c r="AA809" s="155" t="s">
        <v>162</v>
      </c>
      <c r="AB809" s="155" t="s">
        <v>162</v>
      </c>
      <c r="AC809" s="155" t="s">
        <v>162</v>
      </c>
      <c r="AD809" s="155" t="s">
        <v>162</v>
      </c>
    </row>
    <row r="810" spans="1:30" x14ac:dyDescent="0.25">
      <c r="A810" s="97" t="s">
        <v>2855</v>
      </c>
      <c r="B810" s="154">
        <v>7.1159029649595681E-2</v>
      </c>
      <c r="C810" s="154">
        <v>0.57843665768194075</v>
      </c>
      <c r="D810" s="154">
        <v>0.26037735849056604</v>
      </c>
      <c r="E810" s="154">
        <v>9.0026954177897578E-2</v>
      </c>
      <c r="F810" s="154">
        <v>1</v>
      </c>
      <c r="G810" s="144">
        <v>1855</v>
      </c>
      <c r="H810" s="144"/>
      <c r="I810" s="154">
        <v>0.06</v>
      </c>
      <c r="J810" s="154">
        <v>8.4000000000000005E-2</v>
      </c>
      <c r="K810" s="154">
        <v>0.55600000000000005</v>
      </c>
      <c r="L810" s="154">
        <v>0.60099999999999998</v>
      </c>
      <c r="M810" s="154">
        <v>0.24099999999999999</v>
      </c>
      <c r="N810" s="154">
        <v>0.28100000000000003</v>
      </c>
      <c r="O810" s="154">
        <v>7.8E-2</v>
      </c>
      <c r="P810" s="154">
        <v>0.104</v>
      </c>
      <c r="R810" s="155">
        <v>5.3</v>
      </c>
      <c r="S810" s="155">
        <v>42.1</v>
      </c>
      <c r="T810" s="155">
        <v>18.8</v>
      </c>
      <c r="U810" s="155">
        <v>6.5</v>
      </c>
      <c r="V810" s="155"/>
      <c r="W810" s="155">
        <v>4.4000000000000004</v>
      </c>
      <c r="X810" s="155">
        <v>6.3</v>
      </c>
      <c r="Y810" s="155">
        <v>39.6</v>
      </c>
      <c r="Z810" s="155">
        <v>44.7</v>
      </c>
      <c r="AA810" s="155">
        <v>17.100000000000001</v>
      </c>
      <c r="AB810" s="155">
        <v>20.5</v>
      </c>
      <c r="AC810" s="155">
        <v>5.6</v>
      </c>
      <c r="AD810" s="155">
        <v>7.5</v>
      </c>
    </row>
    <row r="811" spans="1:30" x14ac:dyDescent="0.25">
      <c r="A811" s="97" t="s">
        <v>2856</v>
      </c>
      <c r="B811" s="154">
        <v>0.27244165170556556</v>
      </c>
      <c r="C811" s="154">
        <v>0.6297127468581688</v>
      </c>
      <c r="D811" s="154">
        <v>4.66786355475763E-2</v>
      </c>
      <c r="E811" s="154">
        <v>5.1166965888689409E-2</v>
      </c>
      <c r="F811" s="154">
        <v>1</v>
      </c>
      <c r="G811" s="144">
        <v>2228</v>
      </c>
      <c r="H811" s="144"/>
      <c r="I811" s="154">
        <v>0.254</v>
      </c>
      <c r="J811" s="154">
        <v>0.29099999999999998</v>
      </c>
      <c r="K811" s="154">
        <v>0.60899999999999999</v>
      </c>
      <c r="L811" s="154">
        <v>0.65</v>
      </c>
      <c r="M811" s="154">
        <v>3.9E-2</v>
      </c>
      <c r="N811" s="154">
        <v>5.6000000000000001E-2</v>
      </c>
      <c r="O811" s="154">
        <v>4.2999999999999997E-2</v>
      </c>
      <c r="P811" s="154">
        <v>6.0999999999999999E-2</v>
      </c>
      <c r="R811" s="155">
        <v>46.2</v>
      </c>
      <c r="S811" s="155">
        <v>99.7</v>
      </c>
      <c r="T811" s="155">
        <v>6.6</v>
      </c>
      <c r="U811" s="155">
        <v>8.1</v>
      </c>
      <c r="V811" s="155"/>
      <c r="W811" s="155">
        <v>42.5</v>
      </c>
      <c r="X811" s="155">
        <v>49.8</v>
      </c>
      <c r="Y811" s="155">
        <v>94.5</v>
      </c>
      <c r="Z811" s="155">
        <v>104.9</v>
      </c>
      <c r="AA811" s="155">
        <v>5.3</v>
      </c>
      <c r="AB811" s="155">
        <v>7.9</v>
      </c>
      <c r="AC811" s="155">
        <v>6.6</v>
      </c>
      <c r="AD811" s="155">
        <v>9.6</v>
      </c>
    </row>
    <row r="812" spans="1:30" x14ac:dyDescent="0.25">
      <c r="A812" s="97" t="s">
        <v>2857</v>
      </c>
      <c r="B812" s="154" t="s">
        <v>162</v>
      </c>
      <c r="C812" s="154">
        <v>0.50303030303030305</v>
      </c>
      <c r="D812" s="154">
        <v>0.38051948051948054</v>
      </c>
      <c r="E812" s="154">
        <v>0.11645021645021646</v>
      </c>
      <c r="F812" s="154">
        <v>1</v>
      </c>
      <c r="G812" s="144">
        <v>2310</v>
      </c>
      <c r="H812" s="144"/>
      <c r="I812" s="154" t="s">
        <v>162</v>
      </c>
      <c r="J812" s="154" t="s">
        <v>162</v>
      </c>
      <c r="K812" s="154">
        <v>0.48299999999999998</v>
      </c>
      <c r="L812" s="154">
        <v>0.52300000000000002</v>
      </c>
      <c r="M812" s="154">
        <v>0.36099999999999999</v>
      </c>
      <c r="N812" s="154">
        <v>0.40100000000000002</v>
      </c>
      <c r="O812" s="154">
        <v>0.104</v>
      </c>
      <c r="P812" s="154">
        <v>0.13</v>
      </c>
      <c r="R812" s="155" t="s">
        <v>162</v>
      </c>
      <c r="S812" s="155">
        <v>46.1</v>
      </c>
      <c r="T812" s="155">
        <v>34.5</v>
      </c>
      <c r="U812" s="155">
        <v>10.7</v>
      </c>
      <c r="V812" s="155"/>
      <c r="W812" s="155" t="s">
        <v>162</v>
      </c>
      <c r="X812" s="155" t="s">
        <v>162</v>
      </c>
      <c r="Y812" s="155">
        <v>43.4</v>
      </c>
      <c r="Z812" s="155">
        <v>48.7</v>
      </c>
      <c r="AA812" s="155">
        <v>32.200000000000003</v>
      </c>
      <c r="AB812" s="155">
        <v>36.799999999999997</v>
      </c>
      <c r="AC812" s="155">
        <v>9.4</v>
      </c>
      <c r="AD812" s="155">
        <v>11.9</v>
      </c>
    </row>
    <row r="813" spans="1:30" x14ac:dyDescent="0.25">
      <c r="A813" s="97" t="s">
        <v>2858</v>
      </c>
      <c r="B813" s="154" t="s">
        <v>162</v>
      </c>
      <c r="C813" s="154">
        <v>0.7579650565262076</v>
      </c>
      <c r="D813" s="154">
        <v>0.1223021582733813</v>
      </c>
      <c r="E813" s="154">
        <v>0.1197327852004111</v>
      </c>
      <c r="F813" s="154">
        <v>1</v>
      </c>
      <c r="G813" s="144">
        <v>1946</v>
      </c>
      <c r="H813" s="144"/>
      <c r="I813" s="154" t="s">
        <v>162</v>
      </c>
      <c r="J813" s="154" t="s">
        <v>162</v>
      </c>
      <c r="K813" s="154">
        <v>0.73799999999999999</v>
      </c>
      <c r="L813" s="154">
        <v>0.77600000000000002</v>
      </c>
      <c r="M813" s="154">
        <v>0.108</v>
      </c>
      <c r="N813" s="154">
        <v>0.13800000000000001</v>
      </c>
      <c r="O813" s="154">
        <v>0.106</v>
      </c>
      <c r="P813" s="154">
        <v>0.13500000000000001</v>
      </c>
      <c r="R813" s="155" t="s">
        <v>162</v>
      </c>
      <c r="S813" s="155">
        <v>133</v>
      </c>
      <c r="T813" s="155">
        <v>23.5</v>
      </c>
      <c r="U813" s="155">
        <v>21.4</v>
      </c>
      <c r="V813" s="155"/>
      <c r="W813" s="155" t="s">
        <v>162</v>
      </c>
      <c r="X813" s="155" t="s">
        <v>162</v>
      </c>
      <c r="Y813" s="155">
        <v>126.2</v>
      </c>
      <c r="Z813" s="155">
        <v>139.80000000000001</v>
      </c>
      <c r="AA813" s="155">
        <v>20.5</v>
      </c>
      <c r="AB813" s="155">
        <v>26.5</v>
      </c>
      <c r="AC813" s="155">
        <v>18.600000000000001</v>
      </c>
      <c r="AD813" s="155">
        <v>24.1</v>
      </c>
    </row>
    <row r="814" spans="1:30" x14ac:dyDescent="0.25">
      <c r="A814" s="97" t="s">
        <v>2859</v>
      </c>
      <c r="B814" s="154">
        <v>5.0022886287844112E-2</v>
      </c>
      <c r="C814" s="154">
        <v>0.58373111881252859</v>
      </c>
      <c r="D814" s="154">
        <v>0.24324854508598706</v>
      </c>
      <c r="E814" s="154">
        <v>0.12299744981364023</v>
      </c>
      <c r="F814" s="154">
        <v>1</v>
      </c>
      <c r="G814" s="144">
        <v>15293</v>
      </c>
      <c r="H814" s="144"/>
      <c r="I814" s="154">
        <v>4.7E-2</v>
      </c>
      <c r="J814" s="154">
        <v>5.3999999999999999E-2</v>
      </c>
      <c r="K814" s="154">
        <v>0.57599999999999996</v>
      </c>
      <c r="L814" s="154">
        <v>0.59199999999999997</v>
      </c>
      <c r="M814" s="154">
        <v>0.23699999999999999</v>
      </c>
      <c r="N814" s="154">
        <v>0.25</v>
      </c>
      <c r="O814" s="154">
        <v>0.11799999999999999</v>
      </c>
      <c r="P814" s="154">
        <v>0.128</v>
      </c>
      <c r="R814" s="155" t="s">
        <v>162</v>
      </c>
      <c r="S814" s="155" t="s">
        <v>162</v>
      </c>
      <c r="T814" s="155" t="s">
        <v>162</v>
      </c>
      <c r="U814" s="155" t="s">
        <v>162</v>
      </c>
      <c r="V814" s="155"/>
      <c r="W814" s="155" t="s">
        <v>162</v>
      </c>
      <c r="X814" s="155" t="s">
        <v>162</v>
      </c>
      <c r="Y814" s="155" t="s">
        <v>162</v>
      </c>
      <c r="Z814" s="155" t="s">
        <v>162</v>
      </c>
      <c r="AA814" s="155" t="s">
        <v>162</v>
      </c>
      <c r="AB814" s="155" t="s">
        <v>162</v>
      </c>
      <c r="AC814" s="155" t="s">
        <v>162</v>
      </c>
      <c r="AD814" s="155" t="s">
        <v>162</v>
      </c>
    </row>
    <row r="815" spans="1:30" x14ac:dyDescent="0.25">
      <c r="A815" s="97" t="s">
        <v>2860</v>
      </c>
      <c r="B815" s="154">
        <v>6.218144750254842E-2</v>
      </c>
      <c r="C815" s="154">
        <v>0.54536187563710503</v>
      </c>
      <c r="D815" s="154">
        <v>0.28848114169215089</v>
      </c>
      <c r="E815" s="154">
        <v>0.10397553516819572</v>
      </c>
      <c r="F815" s="154">
        <v>1</v>
      </c>
      <c r="G815" s="144">
        <v>981</v>
      </c>
      <c r="H815" s="144"/>
      <c r="I815" s="154">
        <v>4.9000000000000002E-2</v>
      </c>
      <c r="J815" s="154">
        <v>7.9000000000000001E-2</v>
      </c>
      <c r="K815" s="154">
        <v>0.51400000000000001</v>
      </c>
      <c r="L815" s="154">
        <v>0.57599999999999996</v>
      </c>
      <c r="M815" s="154">
        <v>0.26100000000000001</v>
      </c>
      <c r="N815" s="154">
        <v>0.318</v>
      </c>
      <c r="O815" s="154">
        <v>8.5999999999999993E-2</v>
      </c>
      <c r="P815" s="154">
        <v>0.125</v>
      </c>
      <c r="R815" s="155">
        <v>4.3</v>
      </c>
      <c r="S815" s="155">
        <v>37.9</v>
      </c>
      <c r="T815" s="155">
        <v>20.399999999999999</v>
      </c>
      <c r="U815" s="155">
        <v>7.1</v>
      </c>
      <c r="V815" s="155"/>
      <c r="W815" s="155">
        <v>3.2</v>
      </c>
      <c r="X815" s="155">
        <v>5.4</v>
      </c>
      <c r="Y815" s="155">
        <v>34.700000000000003</v>
      </c>
      <c r="Z815" s="155">
        <v>41.2</v>
      </c>
      <c r="AA815" s="155">
        <v>18</v>
      </c>
      <c r="AB815" s="155">
        <v>22.7</v>
      </c>
      <c r="AC815" s="155">
        <v>5.8</v>
      </c>
      <c r="AD815" s="155">
        <v>8.5</v>
      </c>
    </row>
    <row r="816" spans="1:30" x14ac:dyDescent="0.25">
      <c r="A816" s="97" t="s">
        <v>2861</v>
      </c>
      <c r="B816" s="154">
        <v>0.29499999999999998</v>
      </c>
      <c r="C816" s="154">
        <v>0.60083333333333333</v>
      </c>
      <c r="D816" s="154">
        <v>5.5833333333333332E-2</v>
      </c>
      <c r="E816" s="154">
        <v>4.8333333333333332E-2</v>
      </c>
      <c r="F816" s="154">
        <v>0.99999999999999989</v>
      </c>
      <c r="G816" s="144">
        <v>1200</v>
      </c>
      <c r="H816" s="144"/>
      <c r="I816" s="154">
        <v>0.27</v>
      </c>
      <c r="J816" s="154">
        <v>0.32100000000000001</v>
      </c>
      <c r="K816" s="154">
        <v>0.57299999999999995</v>
      </c>
      <c r="L816" s="154">
        <v>0.628</v>
      </c>
      <c r="M816" s="154">
        <v>4.3999999999999997E-2</v>
      </c>
      <c r="N816" s="154">
        <v>7.0000000000000007E-2</v>
      </c>
      <c r="O816" s="154">
        <v>3.7999999999999999E-2</v>
      </c>
      <c r="P816" s="154">
        <v>6.2E-2</v>
      </c>
      <c r="R816" s="155">
        <v>45.5</v>
      </c>
      <c r="S816" s="155">
        <v>88</v>
      </c>
      <c r="T816" s="155">
        <v>7.8</v>
      </c>
      <c r="U816" s="155">
        <v>7.2</v>
      </c>
      <c r="V816" s="155"/>
      <c r="W816" s="155">
        <v>40.799999999999997</v>
      </c>
      <c r="X816" s="155">
        <v>50.2</v>
      </c>
      <c r="Y816" s="155">
        <v>81.599999999999994</v>
      </c>
      <c r="Z816" s="155">
        <v>94.4</v>
      </c>
      <c r="AA816" s="155">
        <v>5.9</v>
      </c>
      <c r="AB816" s="155">
        <v>9.6999999999999993</v>
      </c>
      <c r="AC816" s="155">
        <v>5.3</v>
      </c>
      <c r="AD816" s="155">
        <v>9</v>
      </c>
    </row>
    <row r="817" spans="1:30" x14ac:dyDescent="0.25">
      <c r="A817" s="97" t="s">
        <v>2862</v>
      </c>
      <c r="B817" s="154" t="s">
        <v>162</v>
      </c>
      <c r="C817" s="154">
        <v>0.52485737571312141</v>
      </c>
      <c r="D817" s="154">
        <v>0.39608801955990219</v>
      </c>
      <c r="E817" s="154">
        <v>7.9054604726976369E-2</v>
      </c>
      <c r="F817" s="154">
        <v>0.99999999999999989</v>
      </c>
      <c r="G817" s="144">
        <v>1227</v>
      </c>
      <c r="H817" s="144"/>
      <c r="I817" s="154" t="s">
        <v>162</v>
      </c>
      <c r="J817" s="154" t="s">
        <v>162</v>
      </c>
      <c r="K817" s="154">
        <v>0.497</v>
      </c>
      <c r="L817" s="154">
        <v>0.55300000000000005</v>
      </c>
      <c r="M817" s="154">
        <v>0.36899999999999999</v>
      </c>
      <c r="N817" s="154">
        <v>0.42399999999999999</v>
      </c>
      <c r="O817" s="154">
        <v>6.5000000000000002E-2</v>
      </c>
      <c r="P817" s="154">
        <v>9.5000000000000001E-2</v>
      </c>
      <c r="R817" s="155" t="s">
        <v>162</v>
      </c>
      <c r="S817" s="155">
        <v>46.2</v>
      </c>
      <c r="T817" s="155">
        <v>35.1</v>
      </c>
      <c r="U817" s="155">
        <v>6.9</v>
      </c>
      <c r="V817" s="155"/>
      <c r="W817" s="155" t="s">
        <v>162</v>
      </c>
      <c r="X817" s="155" t="s">
        <v>162</v>
      </c>
      <c r="Y817" s="155">
        <v>42.7</v>
      </c>
      <c r="Z817" s="155">
        <v>49.8</v>
      </c>
      <c r="AA817" s="155">
        <v>31.9</v>
      </c>
      <c r="AB817" s="155">
        <v>38.200000000000003</v>
      </c>
      <c r="AC817" s="155">
        <v>5.5</v>
      </c>
      <c r="AD817" s="155">
        <v>8.3000000000000007</v>
      </c>
    </row>
    <row r="818" spans="1:30" x14ac:dyDescent="0.25">
      <c r="A818" s="97" t="s">
        <v>2863</v>
      </c>
      <c r="B818" s="154" t="s">
        <v>162</v>
      </c>
      <c r="C818" s="154">
        <v>0.74096916299559468</v>
      </c>
      <c r="D818" s="154">
        <v>0.13480176211453745</v>
      </c>
      <c r="E818" s="154">
        <v>0.12422907488986784</v>
      </c>
      <c r="F818" s="154">
        <v>1</v>
      </c>
      <c r="G818" s="144">
        <v>1135</v>
      </c>
      <c r="H818" s="144"/>
      <c r="I818" s="154" t="s">
        <v>162</v>
      </c>
      <c r="J818" s="154" t="s">
        <v>162</v>
      </c>
      <c r="K818" s="154">
        <v>0.71499999999999997</v>
      </c>
      <c r="L818" s="154">
        <v>0.76600000000000001</v>
      </c>
      <c r="M818" s="154">
        <v>0.11600000000000001</v>
      </c>
      <c r="N818" s="154">
        <v>0.156</v>
      </c>
      <c r="O818" s="154">
        <v>0.106</v>
      </c>
      <c r="P818" s="154">
        <v>0.14499999999999999</v>
      </c>
      <c r="R818" s="155" t="s">
        <v>162</v>
      </c>
      <c r="S818" s="155">
        <v>137.6</v>
      </c>
      <c r="T818" s="155">
        <v>27.7</v>
      </c>
      <c r="U818" s="155">
        <v>22.5</v>
      </c>
      <c r="V818" s="155"/>
      <c r="W818" s="155" t="s">
        <v>162</v>
      </c>
      <c r="X818" s="155" t="s">
        <v>162</v>
      </c>
      <c r="Y818" s="155">
        <v>128.30000000000001</v>
      </c>
      <c r="Z818" s="155">
        <v>146.9</v>
      </c>
      <c r="AA818" s="155">
        <v>23.3</v>
      </c>
      <c r="AB818" s="155">
        <v>32.1</v>
      </c>
      <c r="AC818" s="155">
        <v>18.8</v>
      </c>
      <c r="AD818" s="155">
        <v>26.2</v>
      </c>
    </row>
    <row r="819" spans="1:30" x14ac:dyDescent="0.25">
      <c r="A819" s="97" t="s">
        <v>2864</v>
      </c>
      <c r="B819" s="154">
        <v>5.4196012892443593E-2</v>
      </c>
      <c r="C819" s="154">
        <v>0.57884684254506391</v>
      </c>
      <c r="D819" s="154">
        <v>0.26035573594365524</v>
      </c>
      <c r="E819" s="154">
        <v>0.1066014086188373</v>
      </c>
      <c r="F819" s="154">
        <v>1</v>
      </c>
      <c r="G819" s="144">
        <v>8377</v>
      </c>
      <c r="H819" s="144"/>
      <c r="I819" s="154">
        <v>0.05</v>
      </c>
      <c r="J819" s="154">
        <v>5.8999999999999997E-2</v>
      </c>
      <c r="K819" s="154">
        <v>0.56799999999999995</v>
      </c>
      <c r="L819" s="154">
        <v>0.58899999999999997</v>
      </c>
      <c r="M819" s="154">
        <v>0.251</v>
      </c>
      <c r="N819" s="154">
        <v>0.27</v>
      </c>
      <c r="O819" s="154">
        <v>0.1</v>
      </c>
      <c r="P819" s="154">
        <v>0.113</v>
      </c>
      <c r="R819" s="155" t="s">
        <v>162</v>
      </c>
      <c r="S819" s="155" t="s">
        <v>162</v>
      </c>
      <c r="T819" s="155" t="s">
        <v>162</v>
      </c>
      <c r="U819" s="155" t="s">
        <v>162</v>
      </c>
      <c r="V819" s="155"/>
      <c r="W819" s="155" t="s">
        <v>162</v>
      </c>
      <c r="X819" s="155" t="s">
        <v>162</v>
      </c>
      <c r="Y819" s="155" t="s">
        <v>162</v>
      </c>
      <c r="Z819" s="155" t="s">
        <v>162</v>
      </c>
      <c r="AA819" s="155" t="s">
        <v>162</v>
      </c>
      <c r="AB819" s="155" t="s">
        <v>162</v>
      </c>
      <c r="AC819" s="155" t="s">
        <v>162</v>
      </c>
      <c r="AD819" s="155" t="s">
        <v>162</v>
      </c>
    </row>
    <row r="820" spans="1:30" x14ac:dyDescent="0.25">
      <c r="A820" s="97" t="s">
        <v>2865</v>
      </c>
      <c r="B820" s="154">
        <v>6.76246830092984E-2</v>
      </c>
      <c r="C820" s="154">
        <v>0.49196956889264581</v>
      </c>
      <c r="D820" s="154">
        <v>0.24429416737109044</v>
      </c>
      <c r="E820" s="154">
        <v>0.19611158072696533</v>
      </c>
      <c r="F820" s="154">
        <v>1</v>
      </c>
      <c r="G820" s="144">
        <v>1183</v>
      </c>
      <c r="H820" s="144"/>
      <c r="I820" s="154">
        <v>5.5E-2</v>
      </c>
      <c r="J820" s="154">
        <v>8.3000000000000004E-2</v>
      </c>
      <c r="K820" s="154">
        <v>0.46400000000000002</v>
      </c>
      <c r="L820" s="154">
        <v>0.52</v>
      </c>
      <c r="M820" s="154">
        <v>0.221</v>
      </c>
      <c r="N820" s="154">
        <v>0.27</v>
      </c>
      <c r="O820" s="154">
        <v>0.17399999999999999</v>
      </c>
      <c r="P820" s="154">
        <v>0.22</v>
      </c>
      <c r="R820" s="155">
        <v>4.7</v>
      </c>
      <c r="S820" s="155">
        <v>34.799999999999997</v>
      </c>
      <c r="T820" s="155">
        <v>17</v>
      </c>
      <c r="U820" s="155">
        <v>14</v>
      </c>
      <c r="V820" s="155"/>
      <c r="W820" s="155">
        <v>3.6</v>
      </c>
      <c r="X820" s="155">
        <v>5.7</v>
      </c>
      <c r="Y820" s="155">
        <v>32</v>
      </c>
      <c r="Z820" s="155">
        <v>37.6</v>
      </c>
      <c r="AA820" s="155">
        <v>15</v>
      </c>
      <c r="AB820" s="155">
        <v>18.899999999999999</v>
      </c>
      <c r="AC820" s="155">
        <v>12.2</v>
      </c>
      <c r="AD820" s="155">
        <v>15.8</v>
      </c>
    </row>
    <row r="821" spans="1:30" x14ac:dyDescent="0.25">
      <c r="A821" s="97" t="s">
        <v>2866</v>
      </c>
      <c r="B821" s="154">
        <v>0.30899705014749262</v>
      </c>
      <c r="C821" s="154">
        <v>0.58849557522123896</v>
      </c>
      <c r="D821" s="154">
        <v>4.8672566371681415E-2</v>
      </c>
      <c r="E821" s="154">
        <v>5.3834808259587023E-2</v>
      </c>
      <c r="F821" s="154">
        <v>1</v>
      </c>
      <c r="G821" s="144">
        <v>1356</v>
      </c>
      <c r="H821" s="144"/>
      <c r="I821" s="154">
        <v>0.28499999999999998</v>
      </c>
      <c r="J821" s="154">
        <v>0.33400000000000002</v>
      </c>
      <c r="K821" s="154">
        <v>0.56200000000000006</v>
      </c>
      <c r="L821" s="154">
        <v>0.61399999999999999</v>
      </c>
      <c r="M821" s="154">
        <v>3.7999999999999999E-2</v>
      </c>
      <c r="N821" s="154">
        <v>6.0999999999999999E-2</v>
      </c>
      <c r="O821" s="154">
        <v>4.2999999999999997E-2</v>
      </c>
      <c r="P821" s="154">
        <v>6.7000000000000004E-2</v>
      </c>
      <c r="R821" s="155">
        <v>49.5</v>
      </c>
      <c r="S821" s="155">
        <v>91.3</v>
      </c>
      <c r="T821" s="155">
        <v>6.5</v>
      </c>
      <c r="U821" s="155">
        <v>8.3000000000000007</v>
      </c>
      <c r="V821" s="155"/>
      <c r="W821" s="155">
        <v>44.8</v>
      </c>
      <c r="X821" s="155">
        <v>54.2</v>
      </c>
      <c r="Y821" s="155">
        <v>85</v>
      </c>
      <c r="Z821" s="155">
        <v>97.7</v>
      </c>
      <c r="AA821" s="155">
        <v>5</v>
      </c>
      <c r="AB821" s="155">
        <v>8.1</v>
      </c>
      <c r="AC821" s="155">
        <v>6.4</v>
      </c>
      <c r="AD821" s="155">
        <v>10.199999999999999</v>
      </c>
    </row>
    <row r="822" spans="1:30" x14ac:dyDescent="0.25">
      <c r="A822" s="97" t="s">
        <v>2867</v>
      </c>
      <c r="B822" s="154" t="s">
        <v>162</v>
      </c>
      <c r="C822" s="154">
        <v>0.45370370370370372</v>
      </c>
      <c r="D822" s="154">
        <v>0.37626262626262624</v>
      </c>
      <c r="E822" s="154">
        <v>0.17003367003367004</v>
      </c>
      <c r="F822" s="154">
        <v>1</v>
      </c>
      <c r="G822" s="144">
        <v>1188</v>
      </c>
      <c r="H822" s="144"/>
      <c r="I822" s="154" t="s">
        <v>162</v>
      </c>
      <c r="J822" s="154" t="s">
        <v>162</v>
      </c>
      <c r="K822" s="154">
        <v>0.42599999999999999</v>
      </c>
      <c r="L822" s="154">
        <v>0.48199999999999998</v>
      </c>
      <c r="M822" s="154">
        <v>0.34899999999999998</v>
      </c>
      <c r="N822" s="154">
        <v>0.40400000000000003</v>
      </c>
      <c r="O822" s="154">
        <v>0.15</v>
      </c>
      <c r="P822" s="154">
        <v>0.192</v>
      </c>
      <c r="R822" s="155" t="s">
        <v>162</v>
      </c>
      <c r="S822" s="155">
        <v>32.4</v>
      </c>
      <c r="T822" s="155">
        <v>26.6</v>
      </c>
      <c r="U822" s="155">
        <v>12.1</v>
      </c>
      <c r="V822" s="155"/>
      <c r="W822" s="155" t="s">
        <v>162</v>
      </c>
      <c r="X822" s="155" t="s">
        <v>162</v>
      </c>
      <c r="Y822" s="155">
        <v>29.7</v>
      </c>
      <c r="Z822" s="155">
        <v>35.200000000000003</v>
      </c>
      <c r="AA822" s="155">
        <v>24.1</v>
      </c>
      <c r="AB822" s="155">
        <v>29</v>
      </c>
      <c r="AC822" s="155">
        <v>10.4</v>
      </c>
      <c r="AD822" s="155">
        <v>13.8</v>
      </c>
    </row>
    <row r="823" spans="1:30" x14ac:dyDescent="0.25">
      <c r="A823" s="97" t="s">
        <v>2868</v>
      </c>
      <c r="B823" s="154" t="s">
        <v>162</v>
      </c>
      <c r="C823" s="154">
        <v>0.75115207373271886</v>
      </c>
      <c r="D823" s="154">
        <v>9.2824226464779461E-2</v>
      </c>
      <c r="E823" s="154">
        <v>0.15602369980250164</v>
      </c>
      <c r="F823" s="154">
        <v>1</v>
      </c>
      <c r="G823" s="144">
        <v>1519</v>
      </c>
      <c r="H823" s="144"/>
      <c r="I823" s="154" t="s">
        <v>162</v>
      </c>
      <c r="J823" s="154" t="s">
        <v>162</v>
      </c>
      <c r="K823" s="154">
        <v>0.72899999999999998</v>
      </c>
      <c r="L823" s="154">
        <v>0.77200000000000002</v>
      </c>
      <c r="M823" s="154">
        <v>7.9000000000000001E-2</v>
      </c>
      <c r="N823" s="154">
        <v>0.108</v>
      </c>
      <c r="O823" s="154">
        <v>0.13900000000000001</v>
      </c>
      <c r="P823" s="154">
        <v>0.17499999999999999</v>
      </c>
      <c r="R823" s="155" t="s">
        <v>162</v>
      </c>
      <c r="S823" s="155">
        <v>149.6</v>
      </c>
      <c r="T823" s="155">
        <v>21.4</v>
      </c>
      <c r="U823" s="155">
        <v>31.8</v>
      </c>
      <c r="V823" s="155"/>
      <c r="W823" s="155" t="s">
        <v>162</v>
      </c>
      <c r="X823" s="155" t="s">
        <v>162</v>
      </c>
      <c r="Y823" s="155">
        <v>141</v>
      </c>
      <c r="Z823" s="155">
        <v>158.30000000000001</v>
      </c>
      <c r="AA823" s="155">
        <v>17.899999999999999</v>
      </c>
      <c r="AB823" s="155">
        <v>24.9</v>
      </c>
      <c r="AC823" s="155">
        <v>27.7</v>
      </c>
      <c r="AD823" s="155">
        <v>35.799999999999997</v>
      </c>
    </row>
    <row r="824" spans="1:30" x14ac:dyDescent="0.25">
      <c r="A824" s="97" t="s">
        <v>2869</v>
      </c>
      <c r="B824" s="154">
        <v>5.2572248411559747E-2</v>
      </c>
      <c r="C824" s="154">
        <v>0.54396392703422836</v>
      </c>
      <c r="D824" s="154">
        <v>0.22637835622053701</v>
      </c>
      <c r="E824" s="154">
        <v>0.17708546833367494</v>
      </c>
      <c r="F824" s="154">
        <v>1</v>
      </c>
      <c r="G824" s="144">
        <v>9758</v>
      </c>
      <c r="H824" s="144"/>
      <c r="I824" s="154">
        <v>4.8000000000000001E-2</v>
      </c>
      <c r="J824" s="154">
        <v>5.7000000000000002E-2</v>
      </c>
      <c r="K824" s="154">
        <v>0.53400000000000003</v>
      </c>
      <c r="L824" s="154">
        <v>0.55400000000000005</v>
      </c>
      <c r="M824" s="154">
        <v>0.218</v>
      </c>
      <c r="N824" s="154">
        <v>0.23499999999999999</v>
      </c>
      <c r="O824" s="154">
        <v>0.17</v>
      </c>
      <c r="P824" s="154">
        <v>0.185</v>
      </c>
      <c r="R824" s="155" t="s">
        <v>162</v>
      </c>
      <c r="S824" s="155" t="s">
        <v>162</v>
      </c>
      <c r="T824" s="155" t="s">
        <v>162</v>
      </c>
      <c r="U824" s="155" t="s">
        <v>162</v>
      </c>
      <c r="V824" s="155"/>
      <c r="W824" s="155" t="s">
        <v>162</v>
      </c>
      <c r="X824" s="155" t="s">
        <v>162</v>
      </c>
      <c r="Y824" s="155" t="s">
        <v>162</v>
      </c>
      <c r="Z824" s="155" t="s">
        <v>162</v>
      </c>
      <c r="AA824" s="155" t="s">
        <v>162</v>
      </c>
      <c r="AB824" s="155" t="s">
        <v>162</v>
      </c>
      <c r="AC824" s="155" t="s">
        <v>162</v>
      </c>
      <c r="AD824" s="155" t="s">
        <v>162</v>
      </c>
    </row>
    <row r="825" spans="1:30" x14ac:dyDescent="0.25">
      <c r="A825" s="97" t="s">
        <v>2870</v>
      </c>
      <c r="B825" s="154">
        <v>6.1194029850746269E-2</v>
      </c>
      <c r="C825" s="154">
        <v>0.56865671641791049</v>
      </c>
      <c r="D825" s="154">
        <v>0.25671641791044775</v>
      </c>
      <c r="E825" s="154">
        <v>0.11343283582089553</v>
      </c>
      <c r="F825" s="154">
        <v>1</v>
      </c>
      <c r="G825" s="144">
        <v>670</v>
      </c>
      <c r="H825" s="144"/>
      <c r="I825" s="154">
        <v>4.4999999999999998E-2</v>
      </c>
      <c r="J825" s="154">
        <v>8.2000000000000003E-2</v>
      </c>
      <c r="K825" s="154">
        <v>0.53100000000000003</v>
      </c>
      <c r="L825" s="154">
        <v>0.60599999999999998</v>
      </c>
      <c r="M825" s="154">
        <v>0.22500000000000001</v>
      </c>
      <c r="N825" s="154">
        <v>0.29099999999999998</v>
      </c>
      <c r="O825" s="154">
        <v>9.1999999999999998E-2</v>
      </c>
      <c r="P825" s="154">
        <v>0.14000000000000001</v>
      </c>
      <c r="R825" s="155">
        <v>4.5999999999999996</v>
      </c>
      <c r="S825" s="155">
        <v>43.7</v>
      </c>
      <c r="T825" s="155">
        <v>20.100000000000001</v>
      </c>
      <c r="U825" s="155">
        <v>8.8000000000000007</v>
      </c>
      <c r="V825" s="155"/>
      <c r="W825" s="155">
        <v>3.2</v>
      </c>
      <c r="X825" s="155">
        <v>6</v>
      </c>
      <c r="Y825" s="155">
        <v>39.299999999999997</v>
      </c>
      <c r="Z825" s="155">
        <v>48.1</v>
      </c>
      <c r="AA825" s="155">
        <v>17.100000000000001</v>
      </c>
      <c r="AB825" s="155">
        <v>23.1</v>
      </c>
      <c r="AC825" s="155">
        <v>6.8</v>
      </c>
      <c r="AD825" s="155">
        <v>10.8</v>
      </c>
    </row>
    <row r="826" spans="1:30" x14ac:dyDescent="0.25">
      <c r="A826" s="97" t="s">
        <v>2871</v>
      </c>
      <c r="B826" s="154">
        <v>0.32637075718015668</v>
      </c>
      <c r="C826" s="154">
        <v>0.59530026109660572</v>
      </c>
      <c r="D826" s="154">
        <v>3.3942558746736295E-2</v>
      </c>
      <c r="E826" s="154">
        <v>4.4386422976501305E-2</v>
      </c>
      <c r="F826" s="154">
        <v>1</v>
      </c>
      <c r="G826" s="144">
        <v>766</v>
      </c>
      <c r="H826" s="144"/>
      <c r="I826" s="154">
        <v>0.29399999999999998</v>
      </c>
      <c r="J826" s="154">
        <v>0.36</v>
      </c>
      <c r="K826" s="154">
        <v>0.56000000000000005</v>
      </c>
      <c r="L826" s="154">
        <v>0.63</v>
      </c>
      <c r="M826" s="154">
        <v>2.3E-2</v>
      </c>
      <c r="N826" s="154">
        <v>4.9000000000000002E-2</v>
      </c>
      <c r="O826" s="154">
        <v>3.2000000000000001E-2</v>
      </c>
      <c r="P826" s="154">
        <v>6.0999999999999999E-2</v>
      </c>
      <c r="R826" s="155">
        <v>53.3</v>
      </c>
      <c r="S826" s="155">
        <v>93.9</v>
      </c>
      <c r="T826" s="155">
        <v>5.2</v>
      </c>
      <c r="U826" s="155">
        <v>7</v>
      </c>
      <c r="V826" s="155"/>
      <c r="W826" s="155">
        <v>46.7</v>
      </c>
      <c r="X826" s="155">
        <v>59.9</v>
      </c>
      <c r="Y826" s="155">
        <v>85.3</v>
      </c>
      <c r="Z826" s="155">
        <v>102.5</v>
      </c>
      <c r="AA826" s="155">
        <v>3.2</v>
      </c>
      <c r="AB826" s="155">
        <v>7.2</v>
      </c>
      <c r="AC826" s="155">
        <v>4.5999999999999996</v>
      </c>
      <c r="AD826" s="155">
        <v>9.3000000000000007</v>
      </c>
    </row>
    <row r="827" spans="1:30" x14ac:dyDescent="0.25">
      <c r="A827" s="97" t="s">
        <v>2872</v>
      </c>
      <c r="B827" s="154" t="s">
        <v>162</v>
      </c>
      <c r="C827" s="154">
        <v>0.5272045028142589</v>
      </c>
      <c r="D827" s="154">
        <v>0.32645403377110693</v>
      </c>
      <c r="E827" s="154">
        <v>0.14634146341463414</v>
      </c>
      <c r="F827" s="154">
        <v>1</v>
      </c>
      <c r="G827" s="144">
        <v>533</v>
      </c>
      <c r="H827" s="144"/>
      <c r="I827" s="154" t="s">
        <v>162</v>
      </c>
      <c r="J827" s="154" t="s">
        <v>162</v>
      </c>
      <c r="K827" s="154">
        <v>0.48499999999999999</v>
      </c>
      <c r="L827" s="154">
        <v>0.56899999999999995</v>
      </c>
      <c r="M827" s="154">
        <v>0.28799999999999998</v>
      </c>
      <c r="N827" s="154">
        <v>0.36699999999999999</v>
      </c>
      <c r="O827" s="154">
        <v>0.11899999999999999</v>
      </c>
      <c r="P827" s="154">
        <v>0.17899999999999999</v>
      </c>
      <c r="R827" s="155" t="s">
        <v>162</v>
      </c>
      <c r="S827" s="155">
        <v>32.299999999999997</v>
      </c>
      <c r="T827" s="155">
        <v>20.399999999999999</v>
      </c>
      <c r="U827" s="155">
        <v>8.9</v>
      </c>
      <c r="V827" s="155"/>
      <c r="W827" s="155" t="s">
        <v>162</v>
      </c>
      <c r="X827" s="155" t="s">
        <v>162</v>
      </c>
      <c r="Y827" s="155">
        <v>28.5</v>
      </c>
      <c r="Z827" s="155">
        <v>36.1</v>
      </c>
      <c r="AA827" s="155">
        <v>17.3</v>
      </c>
      <c r="AB827" s="155">
        <v>23.4</v>
      </c>
      <c r="AC827" s="155">
        <v>6.9</v>
      </c>
      <c r="AD827" s="155">
        <v>10.8</v>
      </c>
    </row>
    <row r="828" spans="1:30" x14ac:dyDescent="0.25">
      <c r="A828" s="97" t="s">
        <v>2873</v>
      </c>
      <c r="B828" s="154" t="s">
        <v>162</v>
      </c>
      <c r="C828" s="154">
        <v>0.79487179487179482</v>
      </c>
      <c r="D828" s="154">
        <v>7.8525641025641024E-2</v>
      </c>
      <c r="E828" s="154">
        <v>0.1266025641025641</v>
      </c>
      <c r="F828" s="154">
        <v>1</v>
      </c>
      <c r="G828" s="144">
        <v>624</v>
      </c>
      <c r="H828" s="144"/>
      <c r="I828" s="154" t="s">
        <v>162</v>
      </c>
      <c r="J828" s="154" t="s">
        <v>162</v>
      </c>
      <c r="K828" s="154">
        <v>0.76100000000000001</v>
      </c>
      <c r="L828" s="154">
        <v>0.82499999999999996</v>
      </c>
      <c r="M828" s="154">
        <v>0.06</v>
      </c>
      <c r="N828" s="154">
        <v>0.10199999999999999</v>
      </c>
      <c r="O828" s="154">
        <v>0.10299999999999999</v>
      </c>
      <c r="P828" s="154">
        <v>0.155</v>
      </c>
      <c r="R828" s="155" t="s">
        <v>162</v>
      </c>
      <c r="S828" s="155">
        <v>126.3</v>
      </c>
      <c r="T828" s="155">
        <v>14.2</v>
      </c>
      <c r="U828" s="155">
        <v>19.2</v>
      </c>
      <c r="V828" s="155"/>
      <c r="W828" s="155" t="s">
        <v>162</v>
      </c>
      <c r="X828" s="155" t="s">
        <v>162</v>
      </c>
      <c r="Y828" s="155">
        <v>115.2</v>
      </c>
      <c r="Z828" s="155">
        <v>137.4</v>
      </c>
      <c r="AA828" s="155">
        <v>10.199999999999999</v>
      </c>
      <c r="AB828" s="155">
        <v>18.2</v>
      </c>
      <c r="AC828" s="155">
        <v>15</v>
      </c>
      <c r="AD828" s="155">
        <v>23.4</v>
      </c>
    </row>
    <row r="829" spans="1:30" x14ac:dyDescent="0.25">
      <c r="A829" s="97" t="s">
        <v>2874</v>
      </c>
      <c r="B829" s="154">
        <v>6.1629811629811633E-2</v>
      </c>
      <c r="C829" s="154">
        <v>0.60995085995085996</v>
      </c>
      <c r="D829" s="154">
        <v>0.20638820638820637</v>
      </c>
      <c r="E829" s="154">
        <v>0.12203112203112203</v>
      </c>
      <c r="F829" s="154">
        <v>0.99999999999999989</v>
      </c>
      <c r="G829" s="144">
        <v>4884</v>
      </c>
      <c r="H829" s="144"/>
      <c r="I829" s="154">
        <v>5.5E-2</v>
      </c>
      <c r="J829" s="154">
        <v>6.9000000000000006E-2</v>
      </c>
      <c r="K829" s="154">
        <v>0.59599999999999997</v>
      </c>
      <c r="L829" s="154">
        <v>0.624</v>
      </c>
      <c r="M829" s="154">
        <v>0.19500000000000001</v>
      </c>
      <c r="N829" s="154">
        <v>0.218</v>
      </c>
      <c r="O829" s="154">
        <v>0.113</v>
      </c>
      <c r="P829" s="154">
        <v>0.13200000000000001</v>
      </c>
      <c r="R829" s="155" t="s">
        <v>162</v>
      </c>
      <c r="S829" s="155" t="s">
        <v>162</v>
      </c>
      <c r="T829" s="155" t="s">
        <v>162</v>
      </c>
      <c r="U829" s="155" t="s">
        <v>162</v>
      </c>
      <c r="V829" s="155"/>
      <c r="W829" s="155" t="s">
        <v>162</v>
      </c>
      <c r="X829" s="155" t="s">
        <v>162</v>
      </c>
      <c r="Y829" s="155" t="s">
        <v>162</v>
      </c>
      <c r="Z829" s="155" t="s">
        <v>162</v>
      </c>
      <c r="AA829" s="155" t="s">
        <v>162</v>
      </c>
      <c r="AB829" s="155" t="s">
        <v>162</v>
      </c>
      <c r="AC829" s="155" t="s">
        <v>162</v>
      </c>
      <c r="AD829" s="155" t="s">
        <v>162</v>
      </c>
    </row>
    <row r="830" spans="1:30" x14ac:dyDescent="0.25">
      <c r="A830" s="97" t="s">
        <v>2875</v>
      </c>
      <c r="B830" s="154">
        <v>4.4345898004434593E-2</v>
      </c>
      <c r="C830" s="154">
        <v>0.50221729490022171</v>
      </c>
      <c r="D830" s="154">
        <v>0.22283813747228381</v>
      </c>
      <c r="E830" s="154">
        <v>0.23059866962305986</v>
      </c>
      <c r="F830" s="154">
        <v>0.99999999999999989</v>
      </c>
      <c r="G830" s="144">
        <v>902</v>
      </c>
      <c r="H830" s="144"/>
      <c r="I830" s="154">
        <v>3.3000000000000002E-2</v>
      </c>
      <c r="J830" s="154">
        <v>0.06</v>
      </c>
      <c r="K830" s="154">
        <v>0.47</v>
      </c>
      <c r="L830" s="154">
        <v>0.53500000000000003</v>
      </c>
      <c r="M830" s="154">
        <v>0.19700000000000001</v>
      </c>
      <c r="N830" s="154">
        <v>0.251</v>
      </c>
      <c r="O830" s="154">
        <v>0.20399999999999999</v>
      </c>
      <c r="P830" s="154">
        <v>0.25900000000000001</v>
      </c>
      <c r="R830" s="155">
        <v>2.9</v>
      </c>
      <c r="S830" s="155">
        <v>35.6</v>
      </c>
      <c r="T830" s="155">
        <v>15.5</v>
      </c>
      <c r="U830" s="155">
        <v>15.8</v>
      </c>
      <c r="V830" s="155"/>
      <c r="W830" s="155">
        <v>2</v>
      </c>
      <c r="X830" s="155">
        <v>3.9</v>
      </c>
      <c r="Y830" s="155">
        <v>32.299999999999997</v>
      </c>
      <c r="Z830" s="155">
        <v>38.9</v>
      </c>
      <c r="AA830" s="155">
        <v>13.4</v>
      </c>
      <c r="AB830" s="155">
        <v>17.7</v>
      </c>
      <c r="AC830" s="155">
        <v>13.7</v>
      </c>
      <c r="AD830" s="155">
        <v>18</v>
      </c>
    </row>
    <row r="831" spans="1:30" x14ac:dyDescent="0.25">
      <c r="A831" s="97" t="s">
        <v>2876</v>
      </c>
      <c r="B831" s="154">
        <v>0.30865159781761498</v>
      </c>
      <c r="C831" s="154">
        <v>0.5518316445830086</v>
      </c>
      <c r="D831" s="154">
        <v>3.9750584567420109E-2</v>
      </c>
      <c r="E831" s="154">
        <v>9.9766173031956354E-2</v>
      </c>
      <c r="F831" s="154">
        <v>1</v>
      </c>
      <c r="G831" s="144">
        <v>1283</v>
      </c>
      <c r="H831" s="144"/>
      <c r="I831" s="154">
        <v>0.28399999999999997</v>
      </c>
      <c r="J831" s="154">
        <v>0.33400000000000002</v>
      </c>
      <c r="K831" s="154">
        <v>0.52500000000000002</v>
      </c>
      <c r="L831" s="154">
        <v>0.57899999999999996</v>
      </c>
      <c r="M831" s="154">
        <v>0.03</v>
      </c>
      <c r="N831" s="154">
        <v>5.1999999999999998E-2</v>
      </c>
      <c r="O831" s="154">
        <v>8.5000000000000006E-2</v>
      </c>
      <c r="P831" s="154">
        <v>0.11700000000000001</v>
      </c>
      <c r="R831" s="155">
        <v>55</v>
      </c>
      <c r="S831" s="155">
        <v>94.1</v>
      </c>
      <c r="T831" s="155">
        <v>6.8</v>
      </c>
      <c r="U831" s="155">
        <v>16.5</v>
      </c>
      <c r="V831" s="155"/>
      <c r="W831" s="155">
        <v>49.6</v>
      </c>
      <c r="X831" s="155">
        <v>60.5</v>
      </c>
      <c r="Y831" s="155">
        <v>87.2</v>
      </c>
      <c r="Z831" s="155">
        <v>101</v>
      </c>
      <c r="AA831" s="155">
        <v>4.9000000000000004</v>
      </c>
      <c r="AB831" s="155">
        <v>8.6</v>
      </c>
      <c r="AC831" s="155">
        <v>13.6</v>
      </c>
      <c r="AD831" s="155">
        <v>19.3</v>
      </c>
    </row>
    <row r="832" spans="1:30" x14ac:dyDescent="0.25">
      <c r="A832" s="97" t="s">
        <v>2877</v>
      </c>
      <c r="B832" s="154" t="s">
        <v>162</v>
      </c>
      <c r="C832" s="154">
        <v>0.53125</v>
      </c>
      <c r="D832" s="154">
        <v>0.31114130434782611</v>
      </c>
      <c r="E832" s="154">
        <v>0.15760869565217392</v>
      </c>
      <c r="F832" s="154">
        <v>1</v>
      </c>
      <c r="G832" s="144">
        <v>736</v>
      </c>
      <c r="H832" s="144"/>
      <c r="I832" s="154" t="s">
        <v>162</v>
      </c>
      <c r="J832" s="154" t="s">
        <v>162</v>
      </c>
      <c r="K832" s="154">
        <v>0.495</v>
      </c>
      <c r="L832" s="154">
        <v>0.56699999999999995</v>
      </c>
      <c r="M832" s="154">
        <v>0.27900000000000003</v>
      </c>
      <c r="N832" s="154">
        <v>0.34499999999999997</v>
      </c>
      <c r="O832" s="154">
        <v>0.13300000000000001</v>
      </c>
      <c r="P832" s="154">
        <v>0.186</v>
      </c>
      <c r="R832" s="155" t="s">
        <v>162</v>
      </c>
      <c r="S832" s="155">
        <v>30.8</v>
      </c>
      <c r="T832" s="155">
        <v>18.2</v>
      </c>
      <c r="U832" s="155">
        <v>9</v>
      </c>
      <c r="V832" s="155"/>
      <c r="W832" s="155" t="s">
        <v>162</v>
      </c>
      <c r="X832" s="155" t="s">
        <v>162</v>
      </c>
      <c r="Y832" s="155">
        <v>27.8</v>
      </c>
      <c r="Z832" s="155">
        <v>33.9</v>
      </c>
      <c r="AA832" s="155">
        <v>15.9</v>
      </c>
      <c r="AB832" s="155">
        <v>20.6</v>
      </c>
      <c r="AC832" s="155">
        <v>7.4</v>
      </c>
      <c r="AD832" s="155">
        <v>10.7</v>
      </c>
    </row>
    <row r="833" spans="1:30" x14ac:dyDescent="0.25">
      <c r="A833" s="97" t="s">
        <v>2878</v>
      </c>
      <c r="B833" s="154" t="s">
        <v>162</v>
      </c>
      <c r="C833" s="154">
        <v>0.75435005117707266</v>
      </c>
      <c r="D833" s="154">
        <v>6.2436028659160696E-2</v>
      </c>
      <c r="E833" s="154">
        <v>0.18321392016376664</v>
      </c>
      <c r="F833" s="154">
        <v>1</v>
      </c>
      <c r="G833" s="144">
        <v>977</v>
      </c>
      <c r="H833" s="144"/>
      <c r="I833" s="154" t="s">
        <v>162</v>
      </c>
      <c r="J833" s="154" t="s">
        <v>162</v>
      </c>
      <c r="K833" s="154">
        <v>0.72599999999999998</v>
      </c>
      <c r="L833" s="154">
        <v>0.78</v>
      </c>
      <c r="M833" s="154">
        <v>4.9000000000000002E-2</v>
      </c>
      <c r="N833" s="154">
        <v>7.9000000000000001E-2</v>
      </c>
      <c r="O833" s="154">
        <v>0.16</v>
      </c>
      <c r="P833" s="154">
        <v>0.20899999999999999</v>
      </c>
      <c r="R833" s="155" t="s">
        <v>162</v>
      </c>
      <c r="S833" s="155">
        <v>126.2</v>
      </c>
      <c r="T833" s="155">
        <v>12.3</v>
      </c>
      <c r="U833" s="155">
        <v>30.1</v>
      </c>
      <c r="V833" s="155"/>
      <c r="W833" s="155" t="s">
        <v>162</v>
      </c>
      <c r="X833" s="155" t="s">
        <v>162</v>
      </c>
      <c r="Y833" s="155">
        <v>117.1</v>
      </c>
      <c r="Z833" s="155">
        <v>135.4</v>
      </c>
      <c r="AA833" s="155">
        <v>9.1999999999999993</v>
      </c>
      <c r="AB833" s="155">
        <v>15.4</v>
      </c>
      <c r="AC833" s="155">
        <v>25.7</v>
      </c>
      <c r="AD833" s="155">
        <v>34.6</v>
      </c>
    </row>
    <row r="834" spans="1:30" x14ac:dyDescent="0.25">
      <c r="A834" s="97" t="s">
        <v>2879</v>
      </c>
      <c r="B834" s="154">
        <v>6.2678062678062682E-2</v>
      </c>
      <c r="C834" s="154">
        <v>0.5650522317188984</v>
      </c>
      <c r="D834" s="154">
        <v>0.18260751594084929</v>
      </c>
      <c r="E834" s="154">
        <v>0.18966218966218967</v>
      </c>
      <c r="F834" s="154">
        <v>1</v>
      </c>
      <c r="G834" s="144">
        <v>7371</v>
      </c>
      <c r="H834" s="144"/>
      <c r="I834" s="154">
        <v>5.7000000000000002E-2</v>
      </c>
      <c r="J834" s="154">
        <v>6.8000000000000005E-2</v>
      </c>
      <c r="K834" s="154">
        <v>0.55400000000000005</v>
      </c>
      <c r="L834" s="154">
        <v>0.57599999999999996</v>
      </c>
      <c r="M834" s="154">
        <v>0.17399999999999999</v>
      </c>
      <c r="N834" s="154">
        <v>0.192</v>
      </c>
      <c r="O834" s="154">
        <v>0.18099999999999999</v>
      </c>
      <c r="P834" s="154">
        <v>0.19900000000000001</v>
      </c>
      <c r="R834" s="155" t="s">
        <v>162</v>
      </c>
      <c r="S834" s="155" t="s">
        <v>162</v>
      </c>
      <c r="T834" s="155" t="s">
        <v>162</v>
      </c>
      <c r="U834" s="155" t="s">
        <v>162</v>
      </c>
      <c r="V834" s="155"/>
      <c r="W834" s="155" t="s">
        <v>162</v>
      </c>
      <c r="X834" s="155" t="s">
        <v>162</v>
      </c>
      <c r="Y834" s="155" t="s">
        <v>162</v>
      </c>
      <c r="Z834" s="155" t="s">
        <v>162</v>
      </c>
      <c r="AA834" s="155" t="s">
        <v>162</v>
      </c>
      <c r="AB834" s="155" t="s">
        <v>162</v>
      </c>
      <c r="AC834" s="155" t="s">
        <v>162</v>
      </c>
      <c r="AD834" s="155" t="s">
        <v>162</v>
      </c>
    </row>
    <row r="835" spans="1:30" x14ac:dyDescent="0.25">
      <c r="A835" s="97" t="s">
        <v>2880</v>
      </c>
      <c r="B835" s="154">
        <v>5.7116104868913858E-2</v>
      </c>
      <c r="C835" s="154">
        <v>0.51591760299625467</v>
      </c>
      <c r="D835" s="154">
        <v>0.2443820224719101</v>
      </c>
      <c r="E835" s="154">
        <v>0.18258426966292135</v>
      </c>
      <c r="F835" s="154">
        <v>1</v>
      </c>
      <c r="G835" s="144">
        <v>1068</v>
      </c>
      <c r="H835" s="144"/>
      <c r="I835" s="154">
        <v>4.4999999999999998E-2</v>
      </c>
      <c r="J835" s="154">
        <v>7.2999999999999995E-2</v>
      </c>
      <c r="K835" s="154">
        <v>0.48599999999999999</v>
      </c>
      <c r="L835" s="154">
        <v>0.54600000000000004</v>
      </c>
      <c r="M835" s="154">
        <v>0.22</v>
      </c>
      <c r="N835" s="154">
        <v>0.27100000000000002</v>
      </c>
      <c r="O835" s="154">
        <v>0.161</v>
      </c>
      <c r="P835" s="154">
        <v>0.20699999999999999</v>
      </c>
      <c r="R835" s="155">
        <v>3.6</v>
      </c>
      <c r="S835" s="155">
        <v>33.200000000000003</v>
      </c>
      <c r="T835" s="155">
        <v>15.7</v>
      </c>
      <c r="U835" s="155">
        <v>11.7</v>
      </c>
      <c r="V835" s="155"/>
      <c r="W835" s="155">
        <v>2.7</v>
      </c>
      <c r="X835" s="155">
        <v>4.5999999999999996</v>
      </c>
      <c r="Y835" s="155">
        <v>30.4</v>
      </c>
      <c r="Z835" s="155">
        <v>36</v>
      </c>
      <c r="AA835" s="155">
        <v>13.8</v>
      </c>
      <c r="AB835" s="155">
        <v>17.600000000000001</v>
      </c>
      <c r="AC835" s="155">
        <v>10.1</v>
      </c>
      <c r="AD835" s="155">
        <v>13.4</v>
      </c>
    </row>
    <row r="836" spans="1:30" x14ac:dyDescent="0.25">
      <c r="A836" s="97" t="s">
        <v>2881</v>
      </c>
      <c r="B836" s="154">
        <v>0.30925804333552198</v>
      </c>
      <c r="C836" s="154">
        <v>0.57780695994747211</v>
      </c>
      <c r="D836" s="154">
        <v>3.545633617859488E-2</v>
      </c>
      <c r="E836" s="154">
        <v>7.7478660538411029E-2</v>
      </c>
      <c r="F836" s="154">
        <v>1</v>
      </c>
      <c r="G836" s="144">
        <v>1523</v>
      </c>
      <c r="H836" s="144"/>
      <c r="I836" s="154">
        <v>0.28699999999999998</v>
      </c>
      <c r="J836" s="154">
        <v>0.33300000000000002</v>
      </c>
      <c r="K836" s="154">
        <v>0.55300000000000005</v>
      </c>
      <c r="L836" s="154">
        <v>0.60199999999999998</v>
      </c>
      <c r="M836" s="154">
        <v>2.7E-2</v>
      </c>
      <c r="N836" s="154">
        <v>4.5999999999999999E-2</v>
      </c>
      <c r="O836" s="154">
        <v>6.5000000000000002E-2</v>
      </c>
      <c r="P836" s="154">
        <v>9.1999999999999998E-2</v>
      </c>
      <c r="R836" s="155">
        <v>52.5</v>
      </c>
      <c r="S836" s="155">
        <v>93.6</v>
      </c>
      <c r="T836" s="155">
        <v>5.6</v>
      </c>
      <c r="U836" s="155">
        <v>12.5</v>
      </c>
      <c r="V836" s="155"/>
      <c r="W836" s="155">
        <v>47.8</v>
      </c>
      <c r="X836" s="155">
        <v>57.3</v>
      </c>
      <c r="Y836" s="155">
        <v>87.5</v>
      </c>
      <c r="Z836" s="155">
        <v>99.8</v>
      </c>
      <c r="AA836" s="155">
        <v>4.0999999999999996</v>
      </c>
      <c r="AB836" s="155">
        <v>7.1</v>
      </c>
      <c r="AC836" s="155">
        <v>10.199999999999999</v>
      </c>
      <c r="AD836" s="155">
        <v>14.7</v>
      </c>
    </row>
    <row r="837" spans="1:30" x14ac:dyDescent="0.25">
      <c r="A837" s="97" t="s">
        <v>2882</v>
      </c>
      <c r="B837" s="154" t="s">
        <v>162</v>
      </c>
      <c r="C837" s="154">
        <v>0.48888888888888887</v>
      </c>
      <c r="D837" s="154">
        <v>0.34074074074074073</v>
      </c>
      <c r="E837" s="154">
        <v>0.17037037037037037</v>
      </c>
      <c r="F837" s="154">
        <v>1</v>
      </c>
      <c r="G837" s="144">
        <v>1215</v>
      </c>
      <c r="H837" s="144"/>
      <c r="I837" s="154" t="s">
        <v>162</v>
      </c>
      <c r="J837" s="154" t="s">
        <v>162</v>
      </c>
      <c r="K837" s="154">
        <v>0.46100000000000002</v>
      </c>
      <c r="L837" s="154">
        <v>0.51700000000000002</v>
      </c>
      <c r="M837" s="154">
        <v>0.315</v>
      </c>
      <c r="N837" s="154">
        <v>0.36799999999999999</v>
      </c>
      <c r="O837" s="154">
        <v>0.15</v>
      </c>
      <c r="P837" s="154">
        <v>0.193</v>
      </c>
      <c r="R837" s="155" t="s">
        <v>162</v>
      </c>
      <c r="S837" s="155">
        <v>35.700000000000003</v>
      </c>
      <c r="T837" s="155">
        <v>25.1</v>
      </c>
      <c r="U837" s="155">
        <v>12.4</v>
      </c>
      <c r="V837" s="155"/>
      <c r="W837" s="155" t="s">
        <v>162</v>
      </c>
      <c r="X837" s="155" t="s">
        <v>162</v>
      </c>
      <c r="Y837" s="155">
        <v>32.9</v>
      </c>
      <c r="Z837" s="155">
        <v>38.6</v>
      </c>
      <c r="AA837" s="155">
        <v>22.7</v>
      </c>
      <c r="AB837" s="155">
        <v>27.5</v>
      </c>
      <c r="AC837" s="155">
        <v>10.7</v>
      </c>
      <c r="AD837" s="155">
        <v>14</v>
      </c>
    </row>
    <row r="838" spans="1:30" x14ac:dyDescent="0.25">
      <c r="A838" s="97" t="s">
        <v>2883</v>
      </c>
      <c r="B838" s="154" t="s">
        <v>162</v>
      </c>
      <c r="C838" s="154">
        <v>0.74607916355489168</v>
      </c>
      <c r="D838" s="154">
        <v>9.1112770724421213E-2</v>
      </c>
      <c r="E838" s="154">
        <v>0.16280806572068707</v>
      </c>
      <c r="F838" s="154">
        <v>1</v>
      </c>
      <c r="G838" s="144">
        <v>1339</v>
      </c>
      <c r="H838" s="144"/>
      <c r="I838" s="154" t="s">
        <v>162</v>
      </c>
      <c r="J838" s="154" t="s">
        <v>162</v>
      </c>
      <c r="K838" s="154">
        <v>0.72199999999999998</v>
      </c>
      <c r="L838" s="154">
        <v>0.76900000000000002</v>
      </c>
      <c r="M838" s="154">
        <v>7.6999999999999999E-2</v>
      </c>
      <c r="N838" s="154">
        <v>0.108</v>
      </c>
      <c r="O838" s="154">
        <v>0.14399999999999999</v>
      </c>
      <c r="P838" s="154">
        <v>0.184</v>
      </c>
      <c r="R838" s="155" t="s">
        <v>162</v>
      </c>
      <c r="S838" s="155">
        <v>130.1</v>
      </c>
      <c r="T838" s="155">
        <v>19.399999999999999</v>
      </c>
      <c r="U838" s="155">
        <v>28.9</v>
      </c>
      <c r="V838" s="155"/>
      <c r="W838" s="155" t="s">
        <v>162</v>
      </c>
      <c r="X838" s="155" t="s">
        <v>162</v>
      </c>
      <c r="Y838" s="155">
        <v>122.1</v>
      </c>
      <c r="Z838" s="155">
        <v>138.19999999999999</v>
      </c>
      <c r="AA838" s="155">
        <v>15.9</v>
      </c>
      <c r="AB838" s="155">
        <v>22.8</v>
      </c>
      <c r="AC838" s="155">
        <v>25.1</v>
      </c>
      <c r="AD838" s="155">
        <v>32.799999999999997</v>
      </c>
    </row>
    <row r="839" spans="1:30" x14ac:dyDescent="0.25">
      <c r="A839" s="97" t="s">
        <v>2884</v>
      </c>
      <c r="B839" s="154">
        <v>5.4657113613101334E-2</v>
      </c>
      <c r="C839" s="154">
        <v>0.54575230296827026</v>
      </c>
      <c r="D839" s="154">
        <v>0.21729785056294779</v>
      </c>
      <c r="E839" s="154">
        <v>0.18229273285568065</v>
      </c>
      <c r="F839" s="154">
        <v>1</v>
      </c>
      <c r="G839" s="144">
        <v>9770</v>
      </c>
      <c r="H839" s="144"/>
      <c r="I839" s="154">
        <v>0.05</v>
      </c>
      <c r="J839" s="154">
        <v>5.8999999999999997E-2</v>
      </c>
      <c r="K839" s="154">
        <v>0.53600000000000003</v>
      </c>
      <c r="L839" s="154">
        <v>0.55600000000000005</v>
      </c>
      <c r="M839" s="154">
        <v>0.20899999999999999</v>
      </c>
      <c r="N839" s="154">
        <v>0.22600000000000001</v>
      </c>
      <c r="O839" s="154">
        <v>0.17499999999999999</v>
      </c>
      <c r="P839" s="154">
        <v>0.19</v>
      </c>
      <c r="R839" s="155" t="s">
        <v>162</v>
      </c>
      <c r="S839" s="155" t="s">
        <v>162</v>
      </c>
      <c r="T839" s="155" t="s">
        <v>162</v>
      </c>
      <c r="U839" s="155" t="s">
        <v>162</v>
      </c>
      <c r="V839" s="155"/>
      <c r="W839" s="155" t="s">
        <v>162</v>
      </c>
      <c r="X839" s="155" t="s">
        <v>162</v>
      </c>
      <c r="Y839" s="155" t="s">
        <v>162</v>
      </c>
      <c r="Z839" s="155" t="s">
        <v>162</v>
      </c>
      <c r="AA839" s="155" t="s">
        <v>162</v>
      </c>
      <c r="AB839" s="155" t="s">
        <v>162</v>
      </c>
      <c r="AC839" s="155" t="s">
        <v>162</v>
      </c>
      <c r="AD839" s="155" t="s">
        <v>162</v>
      </c>
    </row>
    <row r="840" spans="1:30" x14ac:dyDescent="0.25">
      <c r="A840" s="97" t="s">
        <v>2885</v>
      </c>
      <c r="B840" s="154">
        <v>3.7425149700598799E-2</v>
      </c>
      <c r="C840" s="154">
        <v>0.41616766467065869</v>
      </c>
      <c r="D840" s="154">
        <v>0.24550898203592814</v>
      </c>
      <c r="E840" s="154">
        <v>0.30089820359281438</v>
      </c>
      <c r="F840" s="154">
        <v>1</v>
      </c>
      <c r="G840" s="144">
        <v>668</v>
      </c>
      <c r="H840" s="144"/>
      <c r="I840" s="154">
        <v>2.5000000000000001E-2</v>
      </c>
      <c r="J840" s="154">
        <v>5.5E-2</v>
      </c>
      <c r="K840" s="154">
        <v>0.379</v>
      </c>
      <c r="L840" s="154">
        <v>0.45400000000000001</v>
      </c>
      <c r="M840" s="154">
        <v>0.214</v>
      </c>
      <c r="N840" s="154">
        <v>0.28000000000000003</v>
      </c>
      <c r="O840" s="154">
        <v>0.26700000000000002</v>
      </c>
      <c r="P840" s="154">
        <v>0.33700000000000002</v>
      </c>
      <c r="R840" s="155">
        <v>2.2000000000000002</v>
      </c>
      <c r="S840" s="155">
        <v>24.6</v>
      </c>
      <c r="T840" s="155">
        <v>14.7</v>
      </c>
      <c r="U840" s="155">
        <v>17.100000000000001</v>
      </c>
      <c r="V840" s="155"/>
      <c r="W840" s="155">
        <v>1.3</v>
      </c>
      <c r="X840" s="155">
        <v>3.1</v>
      </c>
      <c r="Y840" s="155">
        <v>21.8</v>
      </c>
      <c r="Z840" s="155">
        <v>27.5</v>
      </c>
      <c r="AA840" s="155">
        <v>12.5</v>
      </c>
      <c r="AB840" s="155">
        <v>17</v>
      </c>
      <c r="AC840" s="155">
        <v>14.8</v>
      </c>
      <c r="AD840" s="155">
        <v>19.5</v>
      </c>
    </row>
    <row r="841" spans="1:30" x14ac:dyDescent="0.25">
      <c r="A841" s="97" t="s">
        <v>2886</v>
      </c>
      <c r="B841" s="154">
        <v>0.19216757741347906</v>
      </c>
      <c r="C841" s="154">
        <v>0.45992714025500908</v>
      </c>
      <c r="D841" s="154">
        <v>4.7358834244080147E-2</v>
      </c>
      <c r="E841" s="154">
        <v>0.30054644808743169</v>
      </c>
      <c r="F841" s="154">
        <v>1</v>
      </c>
      <c r="G841" s="144">
        <v>1098</v>
      </c>
      <c r="H841" s="144"/>
      <c r="I841" s="154">
        <v>0.17</v>
      </c>
      <c r="J841" s="154">
        <v>0.217</v>
      </c>
      <c r="K841" s="154">
        <v>0.43099999999999999</v>
      </c>
      <c r="L841" s="154">
        <v>0.48899999999999999</v>
      </c>
      <c r="M841" s="154">
        <v>3.5999999999999997E-2</v>
      </c>
      <c r="N841" s="154">
        <v>6.2E-2</v>
      </c>
      <c r="O841" s="154">
        <v>0.27400000000000002</v>
      </c>
      <c r="P841" s="154">
        <v>0.32800000000000001</v>
      </c>
      <c r="R841" s="155">
        <v>31.3</v>
      </c>
      <c r="S841" s="155">
        <v>71.900000000000006</v>
      </c>
      <c r="T841" s="155">
        <v>8.1999999999999993</v>
      </c>
      <c r="U841" s="155">
        <v>45.5</v>
      </c>
      <c r="V841" s="155"/>
      <c r="W841" s="155">
        <v>27.1</v>
      </c>
      <c r="X841" s="155">
        <v>35.6</v>
      </c>
      <c r="Y841" s="155">
        <v>65.599999999999994</v>
      </c>
      <c r="Z841" s="155">
        <v>78.099999999999994</v>
      </c>
      <c r="AA841" s="155">
        <v>6</v>
      </c>
      <c r="AB841" s="155">
        <v>10.5</v>
      </c>
      <c r="AC841" s="155">
        <v>40.6</v>
      </c>
      <c r="AD841" s="155">
        <v>50.4</v>
      </c>
    </row>
    <row r="842" spans="1:30" x14ac:dyDescent="0.25">
      <c r="A842" s="97" t="s">
        <v>2887</v>
      </c>
      <c r="B842" s="154" t="s">
        <v>162</v>
      </c>
      <c r="C842" s="154">
        <v>0.31835205992509363</v>
      </c>
      <c r="D842" s="154">
        <v>0.30586766541822724</v>
      </c>
      <c r="E842" s="154">
        <v>0.37578027465667913</v>
      </c>
      <c r="F842" s="154">
        <v>1</v>
      </c>
      <c r="G842" s="144">
        <v>801</v>
      </c>
      <c r="H842" s="144"/>
      <c r="I842" s="154" t="s">
        <v>162</v>
      </c>
      <c r="J842" s="154" t="s">
        <v>162</v>
      </c>
      <c r="K842" s="154">
        <v>0.28699999999999998</v>
      </c>
      <c r="L842" s="154">
        <v>0.35099999999999998</v>
      </c>
      <c r="M842" s="154">
        <v>0.27500000000000002</v>
      </c>
      <c r="N842" s="154">
        <v>0.33900000000000002</v>
      </c>
      <c r="O842" s="154">
        <v>0.34300000000000003</v>
      </c>
      <c r="P842" s="154">
        <v>0.41</v>
      </c>
      <c r="R842" s="155" t="s">
        <v>162</v>
      </c>
      <c r="S842" s="155">
        <v>23.3</v>
      </c>
      <c r="T842" s="155">
        <v>22.6</v>
      </c>
      <c r="U842" s="155">
        <v>26.7</v>
      </c>
      <c r="V842" s="155"/>
      <c r="W842" s="155" t="s">
        <v>162</v>
      </c>
      <c r="X842" s="155" t="s">
        <v>162</v>
      </c>
      <c r="Y842" s="155">
        <v>20.399999999999999</v>
      </c>
      <c r="Z842" s="155">
        <v>26.1</v>
      </c>
      <c r="AA842" s="155">
        <v>19.8</v>
      </c>
      <c r="AB842" s="155">
        <v>25.4</v>
      </c>
      <c r="AC842" s="155">
        <v>23.6</v>
      </c>
      <c r="AD842" s="155">
        <v>29.7</v>
      </c>
    </row>
    <row r="843" spans="1:30" x14ac:dyDescent="0.25">
      <c r="A843" s="97" t="s">
        <v>2888</v>
      </c>
      <c r="B843" s="154" t="s">
        <v>162</v>
      </c>
      <c r="C843" s="154">
        <v>0.46021840873634945</v>
      </c>
      <c r="D843" s="154">
        <v>9.0483619344773794E-2</v>
      </c>
      <c r="E843" s="154">
        <v>0.44929797191887677</v>
      </c>
      <c r="F843" s="154">
        <v>1</v>
      </c>
      <c r="G843" s="144">
        <v>641</v>
      </c>
      <c r="H843" s="144"/>
      <c r="I843" s="154" t="s">
        <v>162</v>
      </c>
      <c r="J843" s="154" t="s">
        <v>162</v>
      </c>
      <c r="K843" s="154">
        <v>0.42199999999999999</v>
      </c>
      <c r="L843" s="154">
        <v>0.499</v>
      </c>
      <c r="M843" s="154">
        <v>7.0999999999999994E-2</v>
      </c>
      <c r="N843" s="154">
        <v>0.115</v>
      </c>
      <c r="O843" s="154">
        <v>0.41099999999999998</v>
      </c>
      <c r="P843" s="154">
        <v>0.48799999999999999</v>
      </c>
      <c r="R843" s="155" t="s">
        <v>162</v>
      </c>
      <c r="S843" s="155">
        <v>57.7</v>
      </c>
      <c r="T843" s="155">
        <v>13.1</v>
      </c>
      <c r="U843" s="155">
        <v>55.5</v>
      </c>
      <c r="V843" s="155"/>
      <c r="W843" s="155" t="s">
        <v>162</v>
      </c>
      <c r="X843" s="155" t="s">
        <v>162</v>
      </c>
      <c r="Y843" s="155">
        <v>51.1</v>
      </c>
      <c r="Z843" s="155">
        <v>64.3</v>
      </c>
      <c r="AA843" s="155">
        <v>9.6999999999999993</v>
      </c>
      <c r="AB843" s="155">
        <v>16.5</v>
      </c>
      <c r="AC843" s="155">
        <v>49.1</v>
      </c>
      <c r="AD843" s="155">
        <v>61.9</v>
      </c>
    </row>
    <row r="844" spans="1:30" x14ac:dyDescent="0.25">
      <c r="A844" s="97" t="s">
        <v>2889</v>
      </c>
      <c r="B844" s="154">
        <v>3.8568393528354304E-2</v>
      </c>
      <c r="C844" s="154">
        <v>0.40186304951789509</v>
      </c>
      <c r="D844" s="154">
        <v>0.19006373590455958</v>
      </c>
      <c r="E844" s="154">
        <v>0.36950482104919102</v>
      </c>
      <c r="F844" s="154">
        <v>1</v>
      </c>
      <c r="G844" s="144">
        <v>6119</v>
      </c>
      <c r="H844" s="144"/>
      <c r="I844" s="154">
        <v>3.4000000000000002E-2</v>
      </c>
      <c r="J844" s="154">
        <v>4.3999999999999997E-2</v>
      </c>
      <c r="K844" s="154">
        <v>0.39</v>
      </c>
      <c r="L844" s="154">
        <v>0.41399999999999998</v>
      </c>
      <c r="M844" s="154">
        <v>0.18</v>
      </c>
      <c r="N844" s="154">
        <v>0.2</v>
      </c>
      <c r="O844" s="154">
        <v>0.35699999999999998</v>
      </c>
      <c r="P844" s="154">
        <v>0.38200000000000001</v>
      </c>
      <c r="R844" s="155" t="s">
        <v>162</v>
      </c>
      <c r="S844" s="155" t="s">
        <v>162</v>
      </c>
      <c r="T844" s="155" t="s">
        <v>162</v>
      </c>
      <c r="U844" s="155" t="s">
        <v>162</v>
      </c>
      <c r="V844" s="155"/>
      <c r="W844" s="155" t="s">
        <v>162</v>
      </c>
      <c r="X844" s="155" t="s">
        <v>162</v>
      </c>
      <c r="Y844" s="155" t="s">
        <v>162</v>
      </c>
      <c r="Z844" s="155" t="s">
        <v>162</v>
      </c>
      <c r="AA844" s="155" t="s">
        <v>162</v>
      </c>
      <c r="AB844" s="155" t="s">
        <v>162</v>
      </c>
      <c r="AC844" s="155" t="s">
        <v>162</v>
      </c>
      <c r="AD844" s="155" t="s">
        <v>162</v>
      </c>
    </row>
    <row r="845" spans="1:30" x14ac:dyDescent="0.25">
      <c r="A845" s="97" t="s">
        <v>2890</v>
      </c>
      <c r="B845" s="154">
        <v>5.7636887608069162E-2</v>
      </c>
      <c r="C845" s="154">
        <v>0.54466858789625361</v>
      </c>
      <c r="D845" s="154">
        <v>0.23487031700288186</v>
      </c>
      <c r="E845" s="154">
        <v>0.16282420749279539</v>
      </c>
      <c r="F845" s="154">
        <v>1</v>
      </c>
      <c r="G845" s="144">
        <v>1388</v>
      </c>
      <c r="H845" s="144"/>
      <c r="I845" s="154">
        <v>4.7E-2</v>
      </c>
      <c r="J845" s="154">
        <v>7.0999999999999994E-2</v>
      </c>
      <c r="K845" s="154">
        <v>0.51800000000000002</v>
      </c>
      <c r="L845" s="154">
        <v>0.57099999999999995</v>
      </c>
      <c r="M845" s="154">
        <v>0.21299999999999999</v>
      </c>
      <c r="N845" s="154">
        <v>0.25800000000000001</v>
      </c>
      <c r="O845" s="154">
        <v>0.14399999999999999</v>
      </c>
      <c r="P845" s="154">
        <v>0.183</v>
      </c>
      <c r="R845" s="155">
        <v>4.3</v>
      </c>
      <c r="S845" s="155">
        <v>38.5</v>
      </c>
      <c r="T845" s="155">
        <v>16.399999999999999</v>
      </c>
      <c r="U845" s="155">
        <v>11.3</v>
      </c>
      <c r="V845" s="155"/>
      <c r="W845" s="155">
        <v>3.3</v>
      </c>
      <c r="X845" s="155">
        <v>5.2</v>
      </c>
      <c r="Y845" s="155">
        <v>35.799999999999997</v>
      </c>
      <c r="Z845" s="155">
        <v>41.3</v>
      </c>
      <c r="AA845" s="155">
        <v>14.6</v>
      </c>
      <c r="AB845" s="155">
        <v>18.2</v>
      </c>
      <c r="AC845" s="155">
        <v>9.8000000000000007</v>
      </c>
      <c r="AD845" s="155">
        <v>12.8</v>
      </c>
    </row>
    <row r="846" spans="1:30" x14ac:dyDescent="0.25">
      <c r="A846" s="97" t="s">
        <v>2891</v>
      </c>
      <c r="B846" s="154">
        <v>0.27341040462427746</v>
      </c>
      <c r="C846" s="154">
        <v>0.60173410404624272</v>
      </c>
      <c r="D846" s="154">
        <v>5.2023121387283239E-2</v>
      </c>
      <c r="E846" s="154">
        <v>7.2832369942196537E-2</v>
      </c>
      <c r="F846" s="154">
        <v>1</v>
      </c>
      <c r="G846" s="144">
        <v>1730</v>
      </c>
      <c r="H846" s="144"/>
      <c r="I846" s="154">
        <v>0.253</v>
      </c>
      <c r="J846" s="154">
        <v>0.29499999999999998</v>
      </c>
      <c r="K846" s="154">
        <v>0.57799999999999996</v>
      </c>
      <c r="L846" s="154">
        <v>0.625</v>
      </c>
      <c r="M846" s="154">
        <v>4.2999999999999997E-2</v>
      </c>
      <c r="N846" s="154">
        <v>6.4000000000000001E-2</v>
      </c>
      <c r="O846" s="154">
        <v>6.2E-2</v>
      </c>
      <c r="P846" s="154">
        <v>8.5999999999999993E-2</v>
      </c>
      <c r="R846" s="155">
        <v>44.4</v>
      </c>
      <c r="S846" s="155">
        <v>89.1</v>
      </c>
      <c r="T846" s="155">
        <v>7.9</v>
      </c>
      <c r="U846" s="155">
        <v>11</v>
      </c>
      <c r="V846" s="155"/>
      <c r="W846" s="155">
        <v>40.4</v>
      </c>
      <c r="X846" s="155">
        <v>48.4</v>
      </c>
      <c r="Y846" s="155">
        <v>83.7</v>
      </c>
      <c r="Z846" s="155">
        <v>94.6</v>
      </c>
      <c r="AA846" s="155">
        <v>6.2</v>
      </c>
      <c r="AB846" s="155">
        <v>9.5</v>
      </c>
      <c r="AC846" s="155">
        <v>9.1</v>
      </c>
      <c r="AD846" s="155">
        <v>12.9</v>
      </c>
    </row>
    <row r="847" spans="1:30" x14ac:dyDescent="0.25">
      <c r="A847" s="97" t="s">
        <v>2892</v>
      </c>
      <c r="B847" s="154" t="s">
        <v>162</v>
      </c>
      <c r="C847" s="154">
        <v>0.51948051948051943</v>
      </c>
      <c r="D847" s="154">
        <v>0.35168831168831166</v>
      </c>
      <c r="E847" s="154">
        <v>0.12883116883116882</v>
      </c>
      <c r="F847" s="154">
        <v>0.99999999999999989</v>
      </c>
      <c r="G847" s="144">
        <v>1925</v>
      </c>
      <c r="H847" s="144"/>
      <c r="I847" s="154" t="s">
        <v>162</v>
      </c>
      <c r="J847" s="154" t="s">
        <v>162</v>
      </c>
      <c r="K847" s="154">
        <v>0.497</v>
      </c>
      <c r="L847" s="154">
        <v>0.54200000000000004</v>
      </c>
      <c r="M847" s="154">
        <v>0.33100000000000002</v>
      </c>
      <c r="N847" s="154">
        <v>0.373</v>
      </c>
      <c r="O847" s="154">
        <v>0.115</v>
      </c>
      <c r="P847" s="154">
        <v>0.14499999999999999</v>
      </c>
      <c r="R847" s="155" t="s">
        <v>162</v>
      </c>
      <c r="S847" s="155">
        <v>51.4</v>
      </c>
      <c r="T847" s="155">
        <v>35.1</v>
      </c>
      <c r="U847" s="155">
        <v>12.8</v>
      </c>
      <c r="V847" s="155"/>
      <c r="W847" s="155" t="s">
        <v>162</v>
      </c>
      <c r="X847" s="155" t="s">
        <v>162</v>
      </c>
      <c r="Y847" s="155">
        <v>48.2</v>
      </c>
      <c r="Z847" s="155">
        <v>54.6</v>
      </c>
      <c r="AA847" s="155">
        <v>32.5</v>
      </c>
      <c r="AB847" s="155">
        <v>37.799999999999997</v>
      </c>
      <c r="AC847" s="155">
        <v>11.2</v>
      </c>
      <c r="AD847" s="155">
        <v>14.4</v>
      </c>
    </row>
    <row r="848" spans="1:30" x14ac:dyDescent="0.25">
      <c r="A848" s="97" t="s">
        <v>2893</v>
      </c>
      <c r="B848" s="154" t="s">
        <v>162</v>
      </c>
      <c r="C848" s="154">
        <v>0.73467741935483866</v>
      </c>
      <c r="D848" s="154">
        <v>7.0967741935483872E-2</v>
      </c>
      <c r="E848" s="154">
        <v>0.19435483870967743</v>
      </c>
      <c r="F848" s="154">
        <v>0.99999999999999989</v>
      </c>
      <c r="G848" s="144">
        <v>1240</v>
      </c>
      <c r="H848" s="144"/>
      <c r="I848" s="154" t="s">
        <v>162</v>
      </c>
      <c r="J848" s="154" t="s">
        <v>162</v>
      </c>
      <c r="K848" s="154">
        <v>0.70899999999999996</v>
      </c>
      <c r="L848" s="154">
        <v>0.75800000000000001</v>
      </c>
      <c r="M848" s="154">
        <v>5.8000000000000003E-2</v>
      </c>
      <c r="N848" s="154">
        <v>8.6999999999999994E-2</v>
      </c>
      <c r="O848" s="154">
        <v>0.17299999999999999</v>
      </c>
      <c r="P848" s="154">
        <v>0.217</v>
      </c>
      <c r="R848" s="155" t="s">
        <v>162</v>
      </c>
      <c r="S848" s="155">
        <v>108.5</v>
      </c>
      <c r="T848" s="155">
        <v>12.2</v>
      </c>
      <c r="U848" s="155">
        <v>27.8</v>
      </c>
      <c r="V848" s="155"/>
      <c r="W848" s="155" t="s">
        <v>162</v>
      </c>
      <c r="X848" s="155" t="s">
        <v>162</v>
      </c>
      <c r="Y848" s="155">
        <v>101.5</v>
      </c>
      <c r="Z848" s="155">
        <v>115.5</v>
      </c>
      <c r="AA848" s="155">
        <v>9.6</v>
      </c>
      <c r="AB848" s="155">
        <v>14.7</v>
      </c>
      <c r="AC848" s="155">
        <v>24.3</v>
      </c>
      <c r="AD848" s="155">
        <v>31.3</v>
      </c>
    </row>
    <row r="849" spans="1:30" x14ac:dyDescent="0.25">
      <c r="A849" s="97" t="s">
        <v>2894</v>
      </c>
      <c r="B849" s="154">
        <v>4.8481798355980543E-2</v>
      </c>
      <c r="C849" s="154">
        <v>0.55284348263714145</v>
      </c>
      <c r="D849" s="154">
        <v>0.23150478107700051</v>
      </c>
      <c r="E849" s="154">
        <v>0.16716993792987753</v>
      </c>
      <c r="F849" s="154">
        <v>1</v>
      </c>
      <c r="G849" s="144">
        <v>11922</v>
      </c>
      <c r="H849" s="144"/>
      <c r="I849" s="154">
        <v>4.4999999999999998E-2</v>
      </c>
      <c r="J849" s="154">
        <v>5.1999999999999998E-2</v>
      </c>
      <c r="K849" s="154">
        <v>0.54400000000000004</v>
      </c>
      <c r="L849" s="154">
        <v>0.56200000000000006</v>
      </c>
      <c r="M849" s="154">
        <v>0.224</v>
      </c>
      <c r="N849" s="154">
        <v>0.23899999999999999</v>
      </c>
      <c r="O849" s="154">
        <v>0.161</v>
      </c>
      <c r="P849" s="154">
        <v>0.17399999999999999</v>
      </c>
      <c r="R849" s="155" t="s">
        <v>162</v>
      </c>
      <c r="S849" s="155" t="s">
        <v>162</v>
      </c>
      <c r="T849" s="155" t="s">
        <v>162</v>
      </c>
      <c r="U849" s="155" t="s">
        <v>162</v>
      </c>
      <c r="V849" s="155"/>
      <c r="W849" s="155" t="s">
        <v>162</v>
      </c>
      <c r="X849" s="155" t="s">
        <v>162</v>
      </c>
      <c r="Y849" s="155" t="s">
        <v>162</v>
      </c>
      <c r="Z849" s="155" t="s">
        <v>162</v>
      </c>
      <c r="AA849" s="155" t="s">
        <v>162</v>
      </c>
      <c r="AB849" s="155" t="s">
        <v>162</v>
      </c>
      <c r="AC849" s="155" t="s">
        <v>162</v>
      </c>
      <c r="AD849" s="155" t="s">
        <v>162</v>
      </c>
    </row>
    <row r="850" spans="1:30" x14ac:dyDescent="0.25">
      <c r="A850" s="97" t="s">
        <v>2895</v>
      </c>
      <c r="B850" s="154">
        <v>8.9869281045751634E-2</v>
      </c>
      <c r="C850" s="154">
        <v>0.53758169934640521</v>
      </c>
      <c r="D850" s="154">
        <v>0.21323529411764705</v>
      </c>
      <c r="E850" s="154">
        <v>0.15931372549019607</v>
      </c>
      <c r="F850" s="154">
        <v>1</v>
      </c>
      <c r="G850" s="144">
        <v>1224</v>
      </c>
      <c r="H850" s="144"/>
      <c r="I850" s="154">
        <v>7.4999999999999997E-2</v>
      </c>
      <c r="J850" s="154">
        <v>0.107</v>
      </c>
      <c r="K850" s="154">
        <v>0.51</v>
      </c>
      <c r="L850" s="154">
        <v>0.56499999999999995</v>
      </c>
      <c r="M850" s="154">
        <v>0.191</v>
      </c>
      <c r="N850" s="154">
        <v>0.23699999999999999</v>
      </c>
      <c r="O850" s="154">
        <v>0.14000000000000001</v>
      </c>
      <c r="P850" s="154">
        <v>0.18099999999999999</v>
      </c>
      <c r="R850" s="155">
        <v>6.9</v>
      </c>
      <c r="S850" s="155">
        <v>41.6</v>
      </c>
      <c r="T850" s="155">
        <v>16.2</v>
      </c>
      <c r="U850" s="155">
        <v>12.4</v>
      </c>
      <c r="V850" s="155"/>
      <c r="W850" s="155">
        <v>5.6</v>
      </c>
      <c r="X850" s="155">
        <v>8.1999999999999993</v>
      </c>
      <c r="Y850" s="155">
        <v>38.4</v>
      </c>
      <c r="Z850" s="155">
        <v>44.7</v>
      </c>
      <c r="AA850" s="155">
        <v>14.2</v>
      </c>
      <c r="AB850" s="155">
        <v>18.100000000000001</v>
      </c>
      <c r="AC850" s="155">
        <v>10.7</v>
      </c>
      <c r="AD850" s="155">
        <v>14.2</v>
      </c>
    </row>
    <row r="851" spans="1:30" x14ac:dyDescent="0.25">
      <c r="A851" s="97" t="s">
        <v>2896</v>
      </c>
      <c r="B851" s="154">
        <v>0.34827332843497427</v>
      </c>
      <c r="C851" s="154">
        <v>0.56502571638501098</v>
      </c>
      <c r="D851" s="154">
        <v>3.8941954445260836E-2</v>
      </c>
      <c r="E851" s="154">
        <v>4.7759000734753858E-2</v>
      </c>
      <c r="F851" s="154">
        <v>0.99999999999999989</v>
      </c>
      <c r="G851" s="144">
        <v>1361</v>
      </c>
      <c r="H851" s="144"/>
      <c r="I851" s="154">
        <v>0.32300000000000001</v>
      </c>
      <c r="J851" s="154">
        <v>0.374</v>
      </c>
      <c r="K851" s="154">
        <v>0.53900000000000003</v>
      </c>
      <c r="L851" s="154">
        <v>0.59099999999999997</v>
      </c>
      <c r="M851" s="154">
        <v>0.03</v>
      </c>
      <c r="N851" s="154">
        <v>5.0999999999999997E-2</v>
      </c>
      <c r="O851" s="154">
        <v>3.7999999999999999E-2</v>
      </c>
      <c r="P851" s="154">
        <v>0.06</v>
      </c>
      <c r="R851" s="155">
        <v>60.8</v>
      </c>
      <c r="S851" s="155">
        <v>96.9</v>
      </c>
      <c r="T851" s="155">
        <v>5.9</v>
      </c>
      <c r="U851" s="155">
        <v>7.9</v>
      </c>
      <c r="V851" s="155"/>
      <c r="W851" s="155">
        <v>55.3</v>
      </c>
      <c r="X851" s="155">
        <v>66.2</v>
      </c>
      <c r="Y851" s="155">
        <v>90.1</v>
      </c>
      <c r="Z851" s="155">
        <v>103.8</v>
      </c>
      <c r="AA851" s="155">
        <v>4.3</v>
      </c>
      <c r="AB851" s="155">
        <v>7.5</v>
      </c>
      <c r="AC851" s="155">
        <v>6</v>
      </c>
      <c r="AD851" s="155">
        <v>9.8000000000000007</v>
      </c>
    </row>
    <row r="852" spans="1:30" x14ac:dyDescent="0.25">
      <c r="A852" s="97" t="s">
        <v>2897</v>
      </c>
      <c r="B852" s="154" t="s">
        <v>162</v>
      </c>
      <c r="C852" s="154">
        <v>0.49763928234183191</v>
      </c>
      <c r="D852" s="154">
        <v>0.32483474976392823</v>
      </c>
      <c r="E852" s="154">
        <v>0.17752596789423986</v>
      </c>
      <c r="F852" s="154">
        <v>1</v>
      </c>
      <c r="G852" s="144">
        <v>1059</v>
      </c>
      <c r="H852" s="144"/>
      <c r="I852" s="154" t="s">
        <v>162</v>
      </c>
      <c r="J852" s="154" t="s">
        <v>162</v>
      </c>
      <c r="K852" s="154">
        <v>0.46800000000000003</v>
      </c>
      <c r="L852" s="154">
        <v>0.52800000000000002</v>
      </c>
      <c r="M852" s="154">
        <v>0.29699999999999999</v>
      </c>
      <c r="N852" s="154">
        <v>0.35399999999999998</v>
      </c>
      <c r="O852" s="154">
        <v>0.156</v>
      </c>
      <c r="P852" s="154">
        <v>0.20200000000000001</v>
      </c>
      <c r="R852" s="155" t="s">
        <v>162</v>
      </c>
      <c r="S852" s="155">
        <v>33.1</v>
      </c>
      <c r="T852" s="155">
        <v>21.6</v>
      </c>
      <c r="U852" s="155">
        <v>11.8</v>
      </c>
      <c r="V852" s="155"/>
      <c r="W852" s="155" t="s">
        <v>162</v>
      </c>
      <c r="X852" s="155" t="s">
        <v>162</v>
      </c>
      <c r="Y852" s="155">
        <v>30.3</v>
      </c>
      <c r="Z852" s="155">
        <v>36</v>
      </c>
      <c r="AA852" s="155">
        <v>19.3</v>
      </c>
      <c r="AB852" s="155">
        <v>23.8</v>
      </c>
      <c r="AC852" s="155">
        <v>10.1</v>
      </c>
      <c r="AD852" s="155">
        <v>13.5</v>
      </c>
    </row>
    <row r="853" spans="1:30" x14ac:dyDescent="0.25">
      <c r="A853" s="97" t="s">
        <v>2898</v>
      </c>
      <c r="B853" s="154" t="s">
        <v>162</v>
      </c>
      <c r="C853" s="154">
        <v>0.72631578947368425</v>
      </c>
      <c r="D853" s="154">
        <v>6.5413533834586465E-2</v>
      </c>
      <c r="E853" s="154">
        <v>0.20827067669172933</v>
      </c>
      <c r="F853" s="154">
        <v>1</v>
      </c>
      <c r="G853" s="144">
        <v>1330</v>
      </c>
      <c r="H853" s="144"/>
      <c r="I853" s="154" t="s">
        <v>162</v>
      </c>
      <c r="J853" s="154" t="s">
        <v>162</v>
      </c>
      <c r="K853" s="154">
        <v>0.70199999999999996</v>
      </c>
      <c r="L853" s="154">
        <v>0.75</v>
      </c>
      <c r="M853" s="154">
        <v>5.2999999999999999E-2</v>
      </c>
      <c r="N853" s="154">
        <v>0.08</v>
      </c>
      <c r="O853" s="154">
        <v>0.187</v>
      </c>
      <c r="P853" s="154">
        <v>0.23100000000000001</v>
      </c>
      <c r="R853" s="155" t="s">
        <v>162</v>
      </c>
      <c r="S853" s="155">
        <v>132.1</v>
      </c>
      <c r="T853" s="155">
        <v>12.7</v>
      </c>
      <c r="U853" s="155">
        <v>38</v>
      </c>
      <c r="V853" s="155"/>
      <c r="W853" s="155" t="s">
        <v>162</v>
      </c>
      <c r="X853" s="155" t="s">
        <v>162</v>
      </c>
      <c r="Y853" s="155">
        <v>123.7</v>
      </c>
      <c r="Z853" s="155">
        <v>140.4</v>
      </c>
      <c r="AA853" s="155">
        <v>10</v>
      </c>
      <c r="AB853" s="155">
        <v>15.4</v>
      </c>
      <c r="AC853" s="155">
        <v>33.5</v>
      </c>
      <c r="AD853" s="155">
        <v>42.5</v>
      </c>
    </row>
    <row r="854" spans="1:30" x14ac:dyDescent="0.25">
      <c r="A854" s="97" t="s">
        <v>2899</v>
      </c>
      <c r="B854" s="154">
        <v>6.529625151148731E-2</v>
      </c>
      <c r="C854" s="154">
        <v>0.58337913597889413</v>
      </c>
      <c r="D854" s="154">
        <v>0.18918324722435967</v>
      </c>
      <c r="E854" s="154">
        <v>0.16214136528525888</v>
      </c>
      <c r="F854" s="154">
        <v>1</v>
      </c>
      <c r="G854" s="144">
        <v>9097</v>
      </c>
      <c r="H854" s="144"/>
      <c r="I854" s="154">
        <v>0.06</v>
      </c>
      <c r="J854" s="154">
        <v>7.0999999999999994E-2</v>
      </c>
      <c r="K854" s="154">
        <v>0.57299999999999995</v>
      </c>
      <c r="L854" s="154">
        <v>0.59299999999999997</v>
      </c>
      <c r="M854" s="154">
        <v>0.18099999999999999</v>
      </c>
      <c r="N854" s="154">
        <v>0.19700000000000001</v>
      </c>
      <c r="O854" s="154">
        <v>0.155</v>
      </c>
      <c r="P854" s="154">
        <v>0.17</v>
      </c>
      <c r="R854" s="155" t="s">
        <v>162</v>
      </c>
      <c r="S854" s="155" t="s">
        <v>162</v>
      </c>
      <c r="T854" s="155" t="s">
        <v>162</v>
      </c>
      <c r="U854" s="155" t="s">
        <v>162</v>
      </c>
      <c r="V854" s="155"/>
      <c r="W854" s="155" t="s">
        <v>162</v>
      </c>
      <c r="X854" s="155" t="s">
        <v>162</v>
      </c>
      <c r="Y854" s="155" t="s">
        <v>162</v>
      </c>
      <c r="Z854" s="155" t="s">
        <v>162</v>
      </c>
      <c r="AA854" s="155" t="s">
        <v>162</v>
      </c>
      <c r="AB854" s="155" t="s">
        <v>162</v>
      </c>
      <c r="AC854" s="155" t="s">
        <v>162</v>
      </c>
      <c r="AD854" s="155" t="s">
        <v>162</v>
      </c>
    </row>
    <row r="855" spans="1:30" x14ac:dyDescent="0.25">
      <c r="A855" s="97" t="s">
        <v>2900</v>
      </c>
      <c r="B855" s="154">
        <v>6.6356228172293363E-2</v>
      </c>
      <c r="C855" s="154">
        <v>0.47380675203725264</v>
      </c>
      <c r="D855" s="154">
        <v>0.30267753201396974</v>
      </c>
      <c r="E855" s="154">
        <v>0.15715948777648428</v>
      </c>
      <c r="F855" s="154">
        <v>1</v>
      </c>
      <c r="G855" s="144">
        <v>859</v>
      </c>
      <c r="H855" s="144"/>
      <c r="I855" s="154">
        <v>5.1999999999999998E-2</v>
      </c>
      <c r="J855" s="154">
        <v>8.5000000000000006E-2</v>
      </c>
      <c r="K855" s="154">
        <v>0.441</v>
      </c>
      <c r="L855" s="154">
        <v>0.50700000000000001</v>
      </c>
      <c r="M855" s="154">
        <v>0.27300000000000002</v>
      </c>
      <c r="N855" s="154">
        <v>0.33400000000000002</v>
      </c>
      <c r="O855" s="154">
        <v>0.13400000000000001</v>
      </c>
      <c r="P855" s="154">
        <v>0.183</v>
      </c>
      <c r="R855" s="155">
        <v>4.9000000000000004</v>
      </c>
      <c r="S855" s="155">
        <v>33.5</v>
      </c>
      <c r="T855" s="155">
        <v>21.2</v>
      </c>
      <c r="U855" s="155">
        <v>10.4</v>
      </c>
      <c r="V855" s="155"/>
      <c r="W855" s="155">
        <v>3.6</v>
      </c>
      <c r="X855" s="155">
        <v>6.2</v>
      </c>
      <c r="Y855" s="155">
        <v>30.3</v>
      </c>
      <c r="Z855" s="155">
        <v>36.799999999999997</v>
      </c>
      <c r="AA855" s="155">
        <v>18.600000000000001</v>
      </c>
      <c r="AB855" s="155">
        <v>23.8</v>
      </c>
      <c r="AC855" s="155">
        <v>8.6999999999999993</v>
      </c>
      <c r="AD855" s="155">
        <v>12.2</v>
      </c>
    </row>
    <row r="856" spans="1:30" x14ac:dyDescent="0.25">
      <c r="A856" s="97" t="s">
        <v>2901</v>
      </c>
      <c r="B856" s="154">
        <v>0.24921135646687698</v>
      </c>
      <c r="C856" s="154">
        <v>0.58044164037854895</v>
      </c>
      <c r="D856" s="154">
        <v>4.8895899053627762E-2</v>
      </c>
      <c r="E856" s="154">
        <v>0.12145110410094637</v>
      </c>
      <c r="F856" s="154">
        <v>1</v>
      </c>
      <c r="G856" s="144">
        <v>1268</v>
      </c>
      <c r="H856" s="144"/>
      <c r="I856" s="154">
        <v>0.22600000000000001</v>
      </c>
      <c r="J856" s="154">
        <v>0.27400000000000002</v>
      </c>
      <c r="K856" s="154">
        <v>0.55300000000000005</v>
      </c>
      <c r="L856" s="154">
        <v>0.60699999999999998</v>
      </c>
      <c r="M856" s="154">
        <v>3.7999999999999999E-2</v>
      </c>
      <c r="N856" s="154">
        <v>6.2E-2</v>
      </c>
      <c r="O856" s="154">
        <v>0.105</v>
      </c>
      <c r="P856" s="154">
        <v>0.14099999999999999</v>
      </c>
      <c r="R856" s="155">
        <v>46.3</v>
      </c>
      <c r="S856" s="155">
        <v>91.2</v>
      </c>
      <c r="T856" s="155">
        <v>8.5</v>
      </c>
      <c r="U856" s="155">
        <v>17.2</v>
      </c>
      <c r="V856" s="155"/>
      <c r="W856" s="155">
        <v>41.2</v>
      </c>
      <c r="X856" s="155">
        <v>51.4</v>
      </c>
      <c r="Y856" s="155">
        <v>84.6</v>
      </c>
      <c r="Z856" s="155">
        <v>97.8</v>
      </c>
      <c r="AA856" s="155">
        <v>6.4</v>
      </c>
      <c r="AB856" s="155">
        <v>10.6</v>
      </c>
      <c r="AC856" s="155">
        <v>14.5</v>
      </c>
      <c r="AD856" s="155">
        <v>19.899999999999999</v>
      </c>
    </row>
    <row r="857" spans="1:30" x14ac:dyDescent="0.25">
      <c r="A857" s="97" t="s">
        <v>2902</v>
      </c>
      <c r="B857" s="154" t="s">
        <v>162</v>
      </c>
      <c r="C857" s="154">
        <v>0.40237859266600595</v>
      </c>
      <c r="D857" s="154">
        <v>0.4172447968285431</v>
      </c>
      <c r="E857" s="154">
        <v>0.18037661050545095</v>
      </c>
      <c r="F857" s="154">
        <v>1</v>
      </c>
      <c r="G857" s="144">
        <v>1009</v>
      </c>
      <c r="H857" s="144"/>
      <c r="I857" s="154" t="s">
        <v>162</v>
      </c>
      <c r="J857" s="154" t="s">
        <v>162</v>
      </c>
      <c r="K857" s="154">
        <v>0.373</v>
      </c>
      <c r="L857" s="154">
        <v>0.433</v>
      </c>
      <c r="M857" s="154">
        <v>0.38700000000000001</v>
      </c>
      <c r="N857" s="154">
        <v>0.44800000000000001</v>
      </c>
      <c r="O857" s="154">
        <v>0.158</v>
      </c>
      <c r="P857" s="154">
        <v>0.20499999999999999</v>
      </c>
      <c r="R857" s="155" t="s">
        <v>162</v>
      </c>
      <c r="S857" s="155">
        <v>34.299999999999997</v>
      </c>
      <c r="T857" s="155">
        <v>35.4</v>
      </c>
      <c r="U857" s="155">
        <v>14.4</v>
      </c>
      <c r="V857" s="155"/>
      <c r="W857" s="155" t="s">
        <v>162</v>
      </c>
      <c r="X857" s="155" t="s">
        <v>162</v>
      </c>
      <c r="Y857" s="155">
        <v>31</v>
      </c>
      <c r="Z857" s="155">
        <v>37.700000000000003</v>
      </c>
      <c r="AA857" s="155">
        <v>32</v>
      </c>
      <c r="AB857" s="155">
        <v>38.700000000000003</v>
      </c>
      <c r="AC857" s="155">
        <v>12.3</v>
      </c>
      <c r="AD857" s="155">
        <v>16.5</v>
      </c>
    </row>
    <row r="858" spans="1:30" x14ac:dyDescent="0.25">
      <c r="A858" s="97" t="s">
        <v>2903</v>
      </c>
      <c r="B858" s="154" t="s">
        <v>162</v>
      </c>
      <c r="C858" s="154">
        <v>0.71489361702127663</v>
      </c>
      <c r="D858" s="154">
        <v>9.2553191489361697E-2</v>
      </c>
      <c r="E858" s="154">
        <v>0.1925531914893617</v>
      </c>
      <c r="F858" s="154">
        <v>1</v>
      </c>
      <c r="G858" s="144">
        <v>940</v>
      </c>
      <c r="H858" s="144"/>
      <c r="I858" s="154" t="s">
        <v>162</v>
      </c>
      <c r="J858" s="154" t="s">
        <v>162</v>
      </c>
      <c r="K858" s="154">
        <v>0.68500000000000005</v>
      </c>
      <c r="L858" s="154">
        <v>0.74299999999999999</v>
      </c>
      <c r="M858" s="154">
        <v>7.5999999999999998E-2</v>
      </c>
      <c r="N858" s="154">
        <v>0.113</v>
      </c>
      <c r="O858" s="154">
        <v>0.16900000000000001</v>
      </c>
      <c r="P858" s="154">
        <v>0.219</v>
      </c>
      <c r="R858" s="155" t="s">
        <v>162</v>
      </c>
      <c r="S858" s="155">
        <v>128.9</v>
      </c>
      <c r="T858" s="155">
        <v>19.3</v>
      </c>
      <c r="U858" s="155">
        <v>33.200000000000003</v>
      </c>
      <c r="V858" s="155"/>
      <c r="W858" s="155" t="s">
        <v>162</v>
      </c>
      <c r="X858" s="155" t="s">
        <v>162</v>
      </c>
      <c r="Y858" s="155">
        <v>119.2</v>
      </c>
      <c r="Z858" s="155">
        <v>138.69999999999999</v>
      </c>
      <c r="AA858" s="155">
        <v>15.2</v>
      </c>
      <c r="AB858" s="155">
        <v>23.3</v>
      </c>
      <c r="AC858" s="155">
        <v>28.3</v>
      </c>
      <c r="AD858" s="155">
        <v>38</v>
      </c>
    </row>
    <row r="859" spans="1:30" x14ac:dyDescent="0.25">
      <c r="A859" s="97" t="s">
        <v>2904</v>
      </c>
      <c r="B859" s="154">
        <v>4.6584238791057823E-2</v>
      </c>
      <c r="C859" s="154">
        <v>0.53340826776570505</v>
      </c>
      <c r="D859" s="154">
        <v>0.23042337954289996</v>
      </c>
      <c r="E859" s="154">
        <v>0.18958411390033719</v>
      </c>
      <c r="F859" s="154">
        <v>1</v>
      </c>
      <c r="G859" s="144">
        <v>8007</v>
      </c>
      <c r="H859" s="144"/>
      <c r="I859" s="154">
        <v>4.2000000000000003E-2</v>
      </c>
      <c r="J859" s="154">
        <v>5.0999999999999997E-2</v>
      </c>
      <c r="K859" s="154">
        <v>0.52200000000000002</v>
      </c>
      <c r="L859" s="154">
        <v>0.54400000000000004</v>
      </c>
      <c r="M859" s="154">
        <v>0.221</v>
      </c>
      <c r="N859" s="154">
        <v>0.24</v>
      </c>
      <c r="O859" s="154">
        <v>0.18099999999999999</v>
      </c>
      <c r="P859" s="154">
        <v>0.19800000000000001</v>
      </c>
      <c r="R859" s="155" t="s">
        <v>162</v>
      </c>
      <c r="S859" s="155" t="s">
        <v>162</v>
      </c>
      <c r="T859" s="155" t="s">
        <v>162</v>
      </c>
      <c r="U859" s="155" t="s">
        <v>162</v>
      </c>
      <c r="V859" s="155"/>
      <c r="W859" s="155" t="s">
        <v>162</v>
      </c>
      <c r="X859" s="155" t="s">
        <v>162</v>
      </c>
      <c r="Y859" s="155" t="s">
        <v>162</v>
      </c>
      <c r="Z859" s="155" t="s">
        <v>162</v>
      </c>
      <c r="AA859" s="155" t="s">
        <v>162</v>
      </c>
      <c r="AB859" s="155" t="s">
        <v>162</v>
      </c>
      <c r="AC859" s="155" t="s">
        <v>162</v>
      </c>
      <c r="AD859" s="155" t="s">
        <v>162</v>
      </c>
    </row>
    <row r="860" spans="1:30" x14ac:dyDescent="0.25">
      <c r="A860" s="97" t="s">
        <v>2905</v>
      </c>
      <c r="B860" s="154">
        <v>6.808244846970643E-2</v>
      </c>
      <c r="C860" s="154">
        <v>0.53653966271080578</v>
      </c>
      <c r="D860" s="154">
        <v>0.24672079950031231</v>
      </c>
      <c r="E860" s="154">
        <v>0.14865708931917551</v>
      </c>
      <c r="F860" s="154">
        <v>1</v>
      </c>
      <c r="G860" s="144">
        <v>1601</v>
      </c>
      <c r="H860" s="144"/>
      <c r="I860" s="154">
        <v>5.7000000000000002E-2</v>
      </c>
      <c r="J860" s="154">
        <v>8.1000000000000003E-2</v>
      </c>
      <c r="K860" s="154">
        <v>0.51200000000000001</v>
      </c>
      <c r="L860" s="154">
        <v>0.56100000000000005</v>
      </c>
      <c r="M860" s="154">
        <v>0.22600000000000001</v>
      </c>
      <c r="N860" s="154">
        <v>0.26800000000000002</v>
      </c>
      <c r="O860" s="154">
        <v>0.13200000000000001</v>
      </c>
      <c r="P860" s="154">
        <v>0.16700000000000001</v>
      </c>
      <c r="R860" s="155">
        <v>5.5</v>
      </c>
      <c r="S860" s="155">
        <v>43.5</v>
      </c>
      <c r="T860" s="155">
        <v>20.2</v>
      </c>
      <c r="U860" s="155">
        <v>11.9</v>
      </c>
      <c r="V860" s="155"/>
      <c r="W860" s="155">
        <v>4.4000000000000004</v>
      </c>
      <c r="X860" s="155">
        <v>6.5</v>
      </c>
      <c r="Y860" s="155">
        <v>40.6</v>
      </c>
      <c r="Z860" s="155">
        <v>46.4</v>
      </c>
      <c r="AA860" s="155">
        <v>18.2</v>
      </c>
      <c r="AB860" s="155">
        <v>22.2</v>
      </c>
      <c r="AC860" s="155">
        <v>10.4</v>
      </c>
      <c r="AD860" s="155">
        <v>13.4</v>
      </c>
    </row>
    <row r="861" spans="1:30" x14ac:dyDescent="0.25">
      <c r="A861" s="97" t="s">
        <v>2906</v>
      </c>
      <c r="B861" s="154">
        <v>0.27539503386004516</v>
      </c>
      <c r="C861" s="154">
        <v>0.64108352144469527</v>
      </c>
      <c r="D861" s="154">
        <v>5.3047404063205419E-2</v>
      </c>
      <c r="E861" s="154">
        <v>3.0474040632054177E-2</v>
      </c>
      <c r="F861" s="154">
        <v>1</v>
      </c>
      <c r="G861" s="144">
        <v>1772</v>
      </c>
      <c r="H861" s="144"/>
      <c r="I861" s="154">
        <v>0.255</v>
      </c>
      <c r="J861" s="154">
        <v>0.29699999999999999</v>
      </c>
      <c r="K861" s="154">
        <v>0.61799999999999999</v>
      </c>
      <c r="L861" s="154">
        <v>0.66300000000000003</v>
      </c>
      <c r="M861" s="154">
        <v>4.3999999999999997E-2</v>
      </c>
      <c r="N861" s="154">
        <v>6.4000000000000001E-2</v>
      </c>
      <c r="O861" s="154">
        <v>2.3E-2</v>
      </c>
      <c r="P861" s="154">
        <v>0.04</v>
      </c>
      <c r="R861" s="155">
        <v>46.2</v>
      </c>
      <c r="S861" s="155">
        <v>103.7</v>
      </c>
      <c r="T861" s="155">
        <v>8.3000000000000007</v>
      </c>
      <c r="U861" s="155">
        <v>4.9000000000000004</v>
      </c>
      <c r="V861" s="155"/>
      <c r="W861" s="155">
        <v>42.1</v>
      </c>
      <c r="X861" s="155">
        <v>50.3</v>
      </c>
      <c r="Y861" s="155">
        <v>97.7</v>
      </c>
      <c r="Z861" s="155">
        <v>109.8</v>
      </c>
      <c r="AA861" s="155">
        <v>6.6</v>
      </c>
      <c r="AB861" s="155">
        <v>10</v>
      </c>
      <c r="AC861" s="155">
        <v>3.6</v>
      </c>
      <c r="AD861" s="155">
        <v>6.2</v>
      </c>
    </row>
    <row r="862" spans="1:30" x14ac:dyDescent="0.25">
      <c r="A862" s="97" t="s">
        <v>2907</v>
      </c>
      <c r="B862" s="154" t="s">
        <v>162</v>
      </c>
      <c r="C862" s="154">
        <v>0.53260869565217395</v>
      </c>
      <c r="D862" s="154">
        <v>0.37478260869565216</v>
      </c>
      <c r="E862" s="154">
        <v>9.2608695652173917E-2</v>
      </c>
      <c r="F862" s="154">
        <v>1</v>
      </c>
      <c r="G862" s="144">
        <v>2300</v>
      </c>
      <c r="H862" s="144"/>
      <c r="I862" s="154" t="s">
        <v>162</v>
      </c>
      <c r="J862" s="154" t="s">
        <v>162</v>
      </c>
      <c r="K862" s="154">
        <v>0.51200000000000001</v>
      </c>
      <c r="L862" s="154">
        <v>0.55300000000000005</v>
      </c>
      <c r="M862" s="154">
        <v>0.35499999999999998</v>
      </c>
      <c r="N862" s="154">
        <v>0.39500000000000002</v>
      </c>
      <c r="O862" s="154">
        <v>8.1000000000000003E-2</v>
      </c>
      <c r="P862" s="154">
        <v>0.105</v>
      </c>
      <c r="R862" s="155" t="s">
        <v>162</v>
      </c>
      <c r="S862" s="155">
        <v>61.9</v>
      </c>
      <c r="T862" s="155">
        <v>43.9</v>
      </c>
      <c r="U862" s="155">
        <v>10.7</v>
      </c>
      <c r="V862" s="155"/>
      <c r="W862" s="155" t="s">
        <v>162</v>
      </c>
      <c r="X862" s="155" t="s">
        <v>162</v>
      </c>
      <c r="Y862" s="155">
        <v>58.4</v>
      </c>
      <c r="Z862" s="155">
        <v>65.3</v>
      </c>
      <c r="AA862" s="155">
        <v>41</v>
      </c>
      <c r="AB862" s="155">
        <v>46.8</v>
      </c>
      <c r="AC862" s="155">
        <v>9.3000000000000007</v>
      </c>
      <c r="AD862" s="155">
        <v>12.2</v>
      </c>
    </row>
    <row r="863" spans="1:30" x14ac:dyDescent="0.25">
      <c r="A863" s="97" t="s">
        <v>2908</v>
      </c>
      <c r="B863" s="154" t="s">
        <v>162</v>
      </c>
      <c r="C863" s="154">
        <v>0.85499673416067934</v>
      </c>
      <c r="D863" s="154">
        <v>7.3154800783801432E-2</v>
      </c>
      <c r="E863" s="154">
        <v>7.184846505551927E-2</v>
      </c>
      <c r="F863" s="154">
        <v>1</v>
      </c>
      <c r="G863" s="144">
        <v>1531</v>
      </c>
      <c r="H863" s="144"/>
      <c r="I863" s="154" t="s">
        <v>162</v>
      </c>
      <c r="J863" s="154" t="s">
        <v>162</v>
      </c>
      <c r="K863" s="154">
        <v>0.83599999999999997</v>
      </c>
      <c r="L863" s="154">
        <v>0.872</v>
      </c>
      <c r="M863" s="154">
        <v>6.0999999999999999E-2</v>
      </c>
      <c r="N863" s="154">
        <v>8.6999999999999994E-2</v>
      </c>
      <c r="O863" s="154">
        <v>0.06</v>
      </c>
      <c r="P863" s="154">
        <v>8.5999999999999993E-2</v>
      </c>
      <c r="R863" s="155" t="s">
        <v>162</v>
      </c>
      <c r="S863" s="155">
        <v>146.5</v>
      </c>
      <c r="T863" s="155">
        <v>14.6</v>
      </c>
      <c r="U863" s="155">
        <v>12.9</v>
      </c>
      <c r="V863" s="155"/>
      <c r="W863" s="155" t="s">
        <v>162</v>
      </c>
      <c r="X863" s="155" t="s">
        <v>162</v>
      </c>
      <c r="Y863" s="155">
        <v>138.6</v>
      </c>
      <c r="Z863" s="155">
        <v>154.5</v>
      </c>
      <c r="AA863" s="155">
        <v>11.9</v>
      </c>
      <c r="AB863" s="155">
        <v>17.3</v>
      </c>
      <c r="AC863" s="155">
        <v>10.5</v>
      </c>
      <c r="AD863" s="155">
        <v>15.3</v>
      </c>
    </row>
    <row r="864" spans="1:30" x14ac:dyDescent="0.25">
      <c r="A864" s="97" t="s">
        <v>2909</v>
      </c>
      <c r="B864" s="154">
        <v>5.0565230675221506E-2</v>
      </c>
      <c r="C864" s="154">
        <v>0.60212343415826464</v>
      </c>
      <c r="D864" s="154">
        <v>0.24213260006110601</v>
      </c>
      <c r="E864" s="154">
        <v>0.10517873510540789</v>
      </c>
      <c r="F864" s="154">
        <v>1.0000000000000002</v>
      </c>
      <c r="G864" s="144">
        <v>13092</v>
      </c>
      <c r="H864" s="144"/>
      <c r="I864" s="154">
        <v>4.7E-2</v>
      </c>
      <c r="J864" s="154">
        <v>5.3999999999999999E-2</v>
      </c>
      <c r="K864" s="154">
        <v>0.59399999999999997</v>
      </c>
      <c r="L864" s="154">
        <v>0.61</v>
      </c>
      <c r="M864" s="154">
        <v>0.23499999999999999</v>
      </c>
      <c r="N864" s="154">
        <v>0.25</v>
      </c>
      <c r="O864" s="154">
        <v>0.1</v>
      </c>
      <c r="P864" s="154">
        <v>0.111</v>
      </c>
      <c r="R864" s="155" t="s">
        <v>162</v>
      </c>
      <c r="S864" s="155" t="s">
        <v>162</v>
      </c>
      <c r="T864" s="155" t="s">
        <v>162</v>
      </c>
      <c r="U864" s="155" t="s">
        <v>162</v>
      </c>
      <c r="V864" s="155"/>
      <c r="W864" s="155" t="s">
        <v>162</v>
      </c>
      <c r="X864" s="155" t="s">
        <v>162</v>
      </c>
      <c r="Y864" s="155" t="s">
        <v>162</v>
      </c>
      <c r="Z864" s="155" t="s">
        <v>162</v>
      </c>
      <c r="AA864" s="155" t="s">
        <v>162</v>
      </c>
      <c r="AB864" s="155" t="s">
        <v>162</v>
      </c>
      <c r="AC864" s="155" t="s">
        <v>162</v>
      </c>
      <c r="AD864" s="155" t="s">
        <v>162</v>
      </c>
    </row>
    <row r="865" spans="1:30" x14ac:dyDescent="0.25">
      <c r="A865" s="97" t="s">
        <v>2910</v>
      </c>
      <c r="B865" s="154">
        <v>7.1672354948805458E-2</v>
      </c>
      <c r="C865" s="154">
        <v>0.47781569965870307</v>
      </c>
      <c r="D865" s="154">
        <v>0.26621160409556316</v>
      </c>
      <c r="E865" s="154">
        <v>0.18430034129692832</v>
      </c>
      <c r="F865" s="154">
        <v>0.99999999999999989</v>
      </c>
      <c r="G865" s="144">
        <v>879</v>
      </c>
      <c r="H865" s="144"/>
      <c r="I865" s="154">
        <v>5.6000000000000001E-2</v>
      </c>
      <c r="J865" s="154">
        <v>9.0999999999999998E-2</v>
      </c>
      <c r="K865" s="154">
        <v>0.44500000000000001</v>
      </c>
      <c r="L865" s="154">
        <v>0.51100000000000001</v>
      </c>
      <c r="M865" s="154">
        <v>0.23799999999999999</v>
      </c>
      <c r="N865" s="154">
        <v>0.29599999999999999</v>
      </c>
      <c r="O865" s="154">
        <v>0.16</v>
      </c>
      <c r="P865" s="154">
        <v>0.21099999999999999</v>
      </c>
      <c r="R865" s="155">
        <v>5.0999999999999996</v>
      </c>
      <c r="S865" s="155">
        <v>33.5</v>
      </c>
      <c r="T865" s="155">
        <v>18</v>
      </c>
      <c r="U865" s="155">
        <v>12.9</v>
      </c>
      <c r="V865" s="155"/>
      <c r="W865" s="155">
        <v>3.8</v>
      </c>
      <c r="X865" s="155">
        <v>6.4</v>
      </c>
      <c r="Y865" s="155">
        <v>30.3</v>
      </c>
      <c r="Z865" s="155">
        <v>36.700000000000003</v>
      </c>
      <c r="AA865" s="155">
        <v>15.7</v>
      </c>
      <c r="AB865" s="155">
        <v>20.399999999999999</v>
      </c>
      <c r="AC865" s="155">
        <v>10.9</v>
      </c>
      <c r="AD865" s="155">
        <v>14.8</v>
      </c>
    </row>
    <row r="866" spans="1:30" x14ac:dyDescent="0.25">
      <c r="A866" s="97" t="s">
        <v>2911</v>
      </c>
      <c r="B866" s="154">
        <v>0.26872659176029962</v>
      </c>
      <c r="C866" s="154">
        <v>0.54588014981273403</v>
      </c>
      <c r="D866" s="154">
        <v>0.13295880149812733</v>
      </c>
      <c r="E866" s="154">
        <v>5.2434456928838954E-2</v>
      </c>
      <c r="F866" s="154">
        <v>0.99999999999999989</v>
      </c>
      <c r="G866" s="144">
        <v>1068</v>
      </c>
      <c r="H866" s="144"/>
      <c r="I866" s="154">
        <v>0.24299999999999999</v>
      </c>
      <c r="J866" s="154">
        <v>0.29599999999999999</v>
      </c>
      <c r="K866" s="154">
        <v>0.51600000000000001</v>
      </c>
      <c r="L866" s="154">
        <v>0.57599999999999996</v>
      </c>
      <c r="M866" s="154">
        <v>0.114</v>
      </c>
      <c r="N866" s="154">
        <v>0.155</v>
      </c>
      <c r="O866" s="154">
        <v>4.1000000000000002E-2</v>
      </c>
      <c r="P866" s="154">
        <v>6.7000000000000004E-2</v>
      </c>
      <c r="R866" s="155">
        <v>44.3</v>
      </c>
      <c r="S866" s="155">
        <v>84.6</v>
      </c>
      <c r="T866" s="155">
        <v>19.8</v>
      </c>
      <c r="U866" s="155">
        <v>8.1999999999999993</v>
      </c>
      <c r="V866" s="155"/>
      <c r="W866" s="155">
        <v>39.200000000000003</v>
      </c>
      <c r="X866" s="155">
        <v>49.5</v>
      </c>
      <c r="Y866" s="155">
        <v>77.8</v>
      </c>
      <c r="Z866" s="155">
        <v>91.5</v>
      </c>
      <c r="AA866" s="155">
        <v>16.5</v>
      </c>
      <c r="AB866" s="155">
        <v>23</v>
      </c>
      <c r="AC866" s="155">
        <v>6.1</v>
      </c>
      <c r="AD866" s="155">
        <v>10.4</v>
      </c>
    </row>
    <row r="867" spans="1:30" x14ac:dyDescent="0.25">
      <c r="A867" s="97" t="s">
        <v>2912</v>
      </c>
      <c r="B867" s="154" t="s">
        <v>162</v>
      </c>
      <c r="C867" s="154">
        <v>0.49280177187153934</v>
      </c>
      <c r="D867" s="154">
        <v>0.41196013289036543</v>
      </c>
      <c r="E867" s="154">
        <v>9.5238095238095233E-2</v>
      </c>
      <c r="F867" s="154">
        <v>1</v>
      </c>
      <c r="G867" s="144">
        <v>903</v>
      </c>
      <c r="H867" s="144"/>
      <c r="I867" s="154" t="s">
        <v>162</v>
      </c>
      <c r="J867" s="154" t="s">
        <v>162</v>
      </c>
      <c r="K867" s="154">
        <v>0.46</v>
      </c>
      <c r="L867" s="154">
        <v>0.52500000000000002</v>
      </c>
      <c r="M867" s="154">
        <v>0.38</v>
      </c>
      <c r="N867" s="154">
        <v>0.44400000000000001</v>
      </c>
      <c r="O867" s="154">
        <v>7.8E-2</v>
      </c>
      <c r="P867" s="154">
        <v>0.11600000000000001</v>
      </c>
      <c r="R867" s="155" t="s">
        <v>162</v>
      </c>
      <c r="S867" s="155">
        <v>35.4</v>
      </c>
      <c r="T867" s="155">
        <v>29</v>
      </c>
      <c r="U867" s="155">
        <v>6.9</v>
      </c>
      <c r="V867" s="155"/>
      <c r="W867" s="155" t="s">
        <v>162</v>
      </c>
      <c r="X867" s="155" t="s">
        <v>162</v>
      </c>
      <c r="Y867" s="155">
        <v>32.1</v>
      </c>
      <c r="Z867" s="155">
        <v>38.700000000000003</v>
      </c>
      <c r="AA867" s="155">
        <v>26.1</v>
      </c>
      <c r="AB867" s="155">
        <v>32</v>
      </c>
      <c r="AC867" s="155">
        <v>5.4</v>
      </c>
      <c r="AD867" s="155">
        <v>8.3000000000000007</v>
      </c>
    </row>
    <row r="868" spans="1:30" x14ac:dyDescent="0.25">
      <c r="A868" s="97" t="s">
        <v>2913</v>
      </c>
      <c r="B868" s="154" t="s">
        <v>162</v>
      </c>
      <c r="C868" s="154">
        <v>0.62992922143579377</v>
      </c>
      <c r="D868" s="154">
        <v>0.18705763397371081</v>
      </c>
      <c r="E868" s="154">
        <v>0.18301314459049545</v>
      </c>
      <c r="F868" s="154">
        <v>1</v>
      </c>
      <c r="G868" s="144">
        <v>989</v>
      </c>
      <c r="H868" s="144"/>
      <c r="I868" s="154" t="s">
        <v>162</v>
      </c>
      <c r="J868" s="154" t="s">
        <v>162</v>
      </c>
      <c r="K868" s="154">
        <v>0.59899999999999998</v>
      </c>
      <c r="L868" s="154">
        <v>0.65900000000000003</v>
      </c>
      <c r="M868" s="154">
        <v>0.16400000000000001</v>
      </c>
      <c r="N868" s="154">
        <v>0.21299999999999999</v>
      </c>
      <c r="O868" s="154">
        <v>0.16</v>
      </c>
      <c r="P868" s="154">
        <v>0.20799999999999999</v>
      </c>
      <c r="R868" s="155" t="s">
        <v>162</v>
      </c>
      <c r="S868" s="155">
        <v>113.1</v>
      </c>
      <c r="T868" s="155">
        <v>34.6</v>
      </c>
      <c r="U868" s="155">
        <v>32.6</v>
      </c>
      <c r="V868" s="155"/>
      <c r="W868" s="155" t="s">
        <v>162</v>
      </c>
      <c r="X868" s="155" t="s">
        <v>162</v>
      </c>
      <c r="Y868" s="155">
        <v>104.2</v>
      </c>
      <c r="Z868" s="155">
        <v>121.9</v>
      </c>
      <c r="AA868" s="155">
        <v>29.6</v>
      </c>
      <c r="AB868" s="155">
        <v>39.6</v>
      </c>
      <c r="AC868" s="155">
        <v>27.8</v>
      </c>
      <c r="AD868" s="155">
        <v>37.299999999999997</v>
      </c>
    </row>
    <row r="869" spans="1:30" x14ac:dyDescent="0.25">
      <c r="A869" s="97" t="s">
        <v>2914</v>
      </c>
      <c r="B869" s="154">
        <v>4.9965776865160849E-2</v>
      </c>
      <c r="C869" s="154">
        <v>0.55263518138261469</v>
      </c>
      <c r="D869" s="154">
        <v>0.259958932238193</v>
      </c>
      <c r="E869" s="154">
        <v>0.13744010951403149</v>
      </c>
      <c r="F869" s="154">
        <v>1</v>
      </c>
      <c r="G869" s="144">
        <v>7305</v>
      </c>
      <c r="H869" s="144"/>
      <c r="I869" s="154">
        <v>4.4999999999999998E-2</v>
      </c>
      <c r="J869" s="154">
        <v>5.5E-2</v>
      </c>
      <c r="K869" s="154">
        <v>0.54100000000000004</v>
      </c>
      <c r="L869" s="154">
        <v>0.56399999999999995</v>
      </c>
      <c r="M869" s="154">
        <v>0.25</v>
      </c>
      <c r="N869" s="154">
        <v>0.27</v>
      </c>
      <c r="O869" s="154">
        <v>0.13</v>
      </c>
      <c r="P869" s="154">
        <v>0.14599999999999999</v>
      </c>
      <c r="R869" s="155" t="s">
        <v>162</v>
      </c>
      <c r="S869" s="155" t="s">
        <v>162</v>
      </c>
      <c r="T869" s="155" t="s">
        <v>162</v>
      </c>
      <c r="U869" s="155" t="s">
        <v>162</v>
      </c>
      <c r="V869" s="155"/>
      <c r="W869" s="155" t="s">
        <v>162</v>
      </c>
      <c r="X869" s="155" t="s">
        <v>162</v>
      </c>
      <c r="Y869" s="155" t="s">
        <v>162</v>
      </c>
      <c r="Z869" s="155" t="s">
        <v>162</v>
      </c>
      <c r="AA869" s="155" t="s">
        <v>162</v>
      </c>
      <c r="AB869" s="155" t="s">
        <v>162</v>
      </c>
      <c r="AC869" s="155" t="s">
        <v>162</v>
      </c>
      <c r="AD869" s="155" t="s">
        <v>162</v>
      </c>
    </row>
    <row r="870" spans="1:30" x14ac:dyDescent="0.25">
      <c r="A870" s="97" t="s">
        <v>2915</v>
      </c>
      <c r="B870" s="154">
        <v>8.2132564841498557E-2</v>
      </c>
      <c r="C870" s="154">
        <v>0.59798270893371763</v>
      </c>
      <c r="D870" s="154">
        <v>0.21181556195965417</v>
      </c>
      <c r="E870" s="154">
        <v>0.10806916426512968</v>
      </c>
      <c r="F870" s="154">
        <v>1</v>
      </c>
      <c r="G870" s="144">
        <v>694</v>
      </c>
      <c r="H870" s="144"/>
      <c r="I870" s="154">
        <v>6.4000000000000001E-2</v>
      </c>
      <c r="J870" s="154">
        <v>0.105</v>
      </c>
      <c r="K870" s="154">
        <v>0.56100000000000005</v>
      </c>
      <c r="L870" s="154">
        <v>0.63400000000000001</v>
      </c>
      <c r="M870" s="154">
        <v>0.183</v>
      </c>
      <c r="N870" s="154">
        <v>0.24399999999999999</v>
      </c>
      <c r="O870" s="154">
        <v>8.6999999999999994E-2</v>
      </c>
      <c r="P870" s="154">
        <v>0.13300000000000001</v>
      </c>
      <c r="R870" s="155">
        <v>5.7</v>
      </c>
      <c r="S870" s="155">
        <v>45.7</v>
      </c>
      <c r="T870" s="155">
        <v>16.3</v>
      </c>
      <c r="U870" s="155">
        <v>8.1999999999999993</v>
      </c>
      <c r="V870" s="155"/>
      <c r="W870" s="155">
        <v>4.2</v>
      </c>
      <c r="X870" s="155">
        <v>7.2</v>
      </c>
      <c r="Y870" s="155">
        <v>41.3</v>
      </c>
      <c r="Z870" s="155">
        <v>50.1</v>
      </c>
      <c r="AA870" s="155">
        <v>13.7</v>
      </c>
      <c r="AB870" s="155">
        <v>19</v>
      </c>
      <c r="AC870" s="155">
        <v>6.4</v>
      </c>
      <c r="AD870" s="155">
        <v>10.1</v>
      </c>
    </row>
    <row r="871" spans="1:30" x14ac:dyDescent="0.25">
      <c r="A871" s="97" t="s">
        <v>2916</v>
      </c>
      <c r="B871" s="154">
        <v>0.31490384615384615</v>
      </c>
      <c r="C871" s="154">
        <v>0.56610576923076927</v>
      </c>
      <c r="D871" s="154">
        <v>3.8461538461538464E-2</v>
      </c>
      <c r="E871" s="154">
        <v>8.0528846153846159E-2</v>
      </c>
      <c r="F871" s="154">
        <v>1</v>
      </c>
      <c r="G871" s="144">
        <v>832</v>
      </c>
      <c r="H871" s="144"/>
      <c r="I871" s="154">
        <v>0.28399999999999997</v>
      </c>
      <c r="J871" s="154">
        <v>0.34699999999999998</v>
      </c>
      <c r="K871" s="154">
        <v>0.53200000000000003</v>
      </c>
      <c r="L871" s="154">
        <v>0.59899999999999998</v>
      </c>
      <c r="M871" s="154">
        <v>2.7E-2</v>
      </c>
      <c r="N871" s="154">
        <v>5.3999999999999999E-2</v>
      </c>
      <c r="O871" s="154">
        <v>6.4000000000000001E-2</v>
      </c>
      <c r="P871" s="154">
        <v>0.10100000000000001</v>
      </c>
      <c r="R871" s="155">
        <v>53.8</v>
      </c>
      <c r="S871" s="155">
        <v>94.8</v>
      </c>
      <c r="T871" s="155">
        <v>6</v>
      </c>
      <c r="U871" s="155">
        <v>13.4</v>
      </c>
      <c r="V871" s="155"/>
      <c r="W871" s="155">
        <v>47.3</v>
      </c>
      <c r="X871" s="155">
        <v>60.4</v>
      </c>
      <c r="Y871" s="155">
        <v>86.2</v>
      </c>
      <c r="Z871" s="155">
        <v>103.3</v>
      </c>
      <c r="AA871" s="155">
        <v>3.9</v>
      </c>
      <c r="AB871" s="155">
        <v>8</v>
      </c>
      <c r="AC871" s="155">
        <v>10.199999999999999</v>
      </c>
      <c r="AD871" s="155">
        <v>16.600000000000001</v>
      </c>
    </row>
    <row r="872" spans="1:30" x14ac:dyDescent="0.25">
      <c r="A872" s="97" t="s">
        <v>2917</v>
      </c>
      <c r="B872" s="154" t="s">
        <v>162</v>
      </c>
      <c r="C872" s="154">
        <v>0.5431164901664145</v>
      </c>
      <c r="D872" s="154">
        <v>0.36308623298033282</v>
      </c>
      <c r="E872" s="154">
        <v>9.3797276853252648E-2</v>
      </c>
      <c r="F872" s="154">
        <v>1</v>
      </c>
      <c r="G872" s="144">
        <v>661</v>
      </c>
      <c r="H872" s="144"/>
      <c r="I872" s="154" t="s">
        <v>162</v>
      </c>
      <c r="J872" s="154" t="s">
        <v>162</v>
      </c>
      <c r="K872" s="154">
        <v>0.505</v>
      </c>
      <c r="L872" s="154">
        <v>0.58099999999999996</v>
      </c>
      <c r="M872" s="154">
        <v>0.32700000000000001</v>
      </c>
      <c r="N872" s="154">
        <v>0.4</v>
      </c>
      <c r="O872" s="154">
        <v>7.3999999999999996E-2</v>
      </c>
      <c r="P872" s="154">
        <v>0.11799999999999999</v>
      </c>
      <c r="R872" s="155" t="s">
        <v>162</v>
      </c>
      <c r="S872" s="155">
        <v>39.5</v>
      </c>
      <c r="T872" s="155">
        <v>26.6</v>
      </c>
      <c r="U872" s="155">
        <v>6.8</v>
      </c>
      <c r="V872" s="155"/>
      <c r="W872" s="155" t="s">
        <v>162</v>
      </c>
      <c r="X872" s="155" t="s">
        <v>162</v>
      </c>
      <c r="Y872" s="155">
        <v>35.4</v>
      </c>
      <c r="Z872" s="155">
        <v>43.5</v>
      </c>
      <c r="AA872" s="155">
        <v>23.2</v>
      </c>
      <c r="AB872" s="155">
        <v>30</v>
      </c>
      <c r="AC872" s="155">
        <v>5.0999999999999996</v>
      </c>
      <c r="AD872" s="155">
        <v>8.5</v>
      </c>
    </row>
    <row r="873" spans="1:30" x14ac:dyDescent="0.25">
      <c r="A873" s="97" t="s">
        <v>2918</v>
      </c>
      <c r="B873" s="154" t="s">
        <v>162</v>
      </c>
      <c r="C873" s="154">
        <v>0.68435013262599464</v>
      </c>
      <c r="D873" s="154">
        <v>0.11671087533156499</v>
      </c>
      <c r="E873" s="154">
        <v>0.19893899204244031</v>
      </c>
      <c r="F873" s="154">
        <v>1</v>
      </c>
      <c r="G873" s="144">
        <v>754</v>
      </c>
      <c r="H873" s="144"/>
      <c r="I873" s="154" t="s">
        <v>162</v>
      </c>
      <c r="J873" s="154" t="s">
        <v>162</v>
      </c>
      <c r="K873" s="154">
        <v>0.65</v>
      </c>
      <c r="L873" s="154">
        <v>0.71699999999999997</v>
      </c>
      <c r="M873" s="154">
        <v>9.6000000000000002E-2</v>
      </c>
      <c r="N873" s="154">
        <v>0.14199999999999999</v>
      </c>
      <c r="O873" s="154">
        <v>0.17199999999999999</v>
      </c>
      <c r="P873" s="154">
        <v>0.22900000000000001</v>
      </c>
      <c r="R873" s="155" t="s">
        <v>162</v>
      </c>
      <c r="S873" s="155">
        <v>125.6</v>
      </c>
      <c r="T873" s="155">
        <v>25.1</v>
      </c>
      <c r="U873" s="155">
        <v>36.6</v>
      </c>
      <c r="V873" s="155"/>
      <c r="W873" s="155" t="s">
        <v>162</v>
      </c>
      <c r="X873" s="155" t="s">
        <v>162</v>
      </c>
      <c r="Y873" s="155">
        <v>114.8</v>
      </c>
      <c r="Z873" s="155">
        <v>136.5</v>
      </c>
      <c r="AA873" s="155">
        <v>19.8</v>
      </c>
      <c r="AB873" s="155">
        <v>30.3</v>
      </c>
      <c r="AC873" s="155">
        <v>30.8</v>
      </c>
      <c r="AD873" s="155">
        <v>42.5</v>
      </c>
    </row>
    <row r="874" spans="1:30" x14ac:dyDescent="0.25">
      <c r="A874" s="97" t="s">
        <v>2919</v>
      </c>
      <c r="B874" s="154">
        <v>5.9200879765395897E-2</v>
      </c>
      <c r="C874" s="154">
        <v>0.60007331378299122</v>
      </c>
      <c r="D874" s="154">
        <v>0.20417888563049855</v>
      </c>
      <c r="E874" s="154">
        <v>0.13654692082111436</v>
      </c>
      <c r="F874" s="154">
        <v>1</v>
      </c>
      <c r="G874" s="144">
        <v>5456</v>
      </c>
      <c r="H874" s="144"/>
      <c r="I874" s="154">
        <v>5.2999999999999999E-2</v>
      </c>
      <c r="J874" s="154">
        <v>6.6000000000000003E-2</v>
      </c>
      <c r="K874" s="154">
        <v>0.58699999999999997</v>
      </c>
      <c r="L874" s="154">
        <v>0.61299999999999999</v>
      </c>
      <c r="M874" s="154">
        <v>0.19400000000000001</v>
      </c>
      <c r="N874" s="154">
        <v>0.215</v>
      </c>
      <c r="O874" s="154">
        <v>0.128</v>
      </c>
      <c r="P874" s="154">
        <v>0.14599999999999999</v>
      </c>
      <c r="R874" s="155" t="s">
        <v>162</v>
      </c>
      <c r="S874" s="155" t="s">
        <v>162</v>
      </c>
      <c r="T874" s="155" t="s">
        <v>162</v>
      </c>
      <c r="U874" s="155" t="s">
        <v>162</v>
      </c>
      <c r="V874" s="155"/>
      <c r="W874" s="155" t="s">
        <v>162</v>
      </c>
      <c r="X874" s="155" t="s">
        <v>162</v>
      </c>
      <c r="Y874" s="155" t="s">
        <v>162</v>
      </c>
      <c r="Z874" s="155" t="s">
        <v>162</v>
      </c>
      <c r="AA874" s="155" t="s">
        <v>162</v>
      </c>
      <c r="AB874" s="155" t="s">
        <v>162</v>
      </c>
      <c r="AC874" s="155" t="s">
        <v>162</v>
      </c>
      <c r="AD874" s="155" t="s">
        <v>162</v>
      </c>
    </row>
    <row r="875" spans="1:30" x14ac:dyDescent="0.25">
      <c r="A875" s="97" t="s">
        <v>2920</v>
      </c>
      <c r="B875" s="154">
        <v>8.4809874576946054E-2</v>
      </c>
      <c r="C875" s="154">
        <v>0.45072665737607009</v>
      </c>
      <c r="D875" s="154">
        <v>0.22576149711327892</v>
      </c>
      <c r="E875" s="154">
        <v>0.23870197093370496</v>
      </c>
      <c r="F875" s="154">
        <v>0.99999999999999989</v>
      </c>
      <c r="G875" s="144">
        <v>5023</v>
      </c>
      <c r="H875" s="144"/>
      <c r="I875" s="154">
        <v>7.6999999999999999E-2</v>
      </c>
      <c r="J875" s="154">
        <v>9.2999999999999999E-2</v>
      </c>
      <c r="K875" s="154">
        <v>0.437</v>
      </c>
      <c r="L875" s="154">
        <v>0.46500000000000002</v>
      </c>
      <c r="M875" s="154">
        <v>0.214</v>
      </c>
      <c r="N875" s="154">
        <v>0.23799999999999999</v>
      </c>
      <c r="O875" s="154">
        <v>0.22700000000000001</v>
      </c>
      <c r="P875" s="154">
        <v>0.251</v>
      </c>
      <c r="R875" s="155">
        <v>6.8</v>
      </c>
      <c r="S875" s="155">
        <v>33.5</v>
      </c>
      <c r="T875" s="155">
        <v>16.100000000000001</v>
      </c>
      <c r="U875" s="155">
        <v>18</v>
      </c>
      <c r="V875" s="155"/>
      <c r="W875" s="155">
        <v>6.1</v>
      </c>
      <c r="X875" s="155">
        <v>7.4</v>
      </c>
      <c r="Y875" s="155">
        <v>32.200000000000003</v>
      </c>
      <c r="Z875" s="155">
        <v>34.9</v>
      </c>
      <c r="AA875" s="155">
        <v>15.2</v>
      </c>
      <c r="AB875" s="155">
        <v>17</v>
      </c>
      <c r="AC875" s="155">
        <v>16.899999999999999</v>
      </c>
      <c r="AD875" s="155">
        <v>19</v>
      </c>
    </row>
    <row r="876" spans="1:30" x14ac:dyDescent="0.25">
      <c r="A876" s="97" t="s">
        <v>2921</v>
      </c>
      <c r="B876" s="154">
        <v>0.29430592991913745</v>
      </c>
      <c r="C876" s="154">
        <v>0.59484501347708896</v>
      </c>
      <c r="D876" s="154">
        <v>4.8685983827493264E-2</v>
      </c>
      <c r="E876" s="154">
        <v>6.2163072776280325E-2</v>
      </c>
      <c r="F876" s="154">
        <v>0.99999999999999989</v>
      </c>
      <c r="G876" s="144">
        <v>5936</v>
      </c>
      <c r="H876" s="144"/>
      <c r="I876" s="154">
        <v>0.28299999999999997</v>
      </c>
      <c r="J876" s="154">
        <v>0.30599999999999999</v>
      </c>
      <c r="K876" s="154">
        <v>0.58199999999999996</v>
      </c>
      <c r="L876" s="154">
        <v>0.60699999999999998</v>
      </c>
      <c r="M876" s="154">
        <v>4.2999999999999997E-2</v>
      </c>
      <c r="N876" s="154">
        <v>5.3999999999999999E-2</v>
      </c>
      <c r="O876" s="154">
        <v>5.6000000000000001E-2</v>
      </c>
      <c r="P876" s="154">
        <v>6.9000000000000006E-2</v>
      </c>
      <c r="R876" s="155">
        <v>55.3</v>
      </c>
      <c r="S876" s="155">
        <v>102.8</v>
      </c>
      <c r="T876" s="155">
        <v>6.9</v>
      </c>
      <c r="U876" s="155">
        <v>10.9</v>
      </c>
      <c r="V876" s="155"/>
      <c r="W876" s="155">
        <v>52.7</v>
      </c>
      <c r="X876" s="155">
        <v>57.9</v>
      </c>
      <c r="Y876" s="155">
        <v>99.4</v>
      </c>
      <c r="Z876" s="155">
        <v>106.1</v>
      </c>
      <c r="AA876" s="155">
        <v>6.1</v>
      </c>
      <c r="AB876" s="155">
        <v>7.7</v>
      </c>
      <c r="AC876" s="155">
        <v>9.8000000000000007</v>
      </c>
      <c r="AD876" s="155">
        <v>12</v>
      </c>
    </row>
    <row r="877" spans="1:30" x14ac:dyDescent="0.25">
      <c r="A877" s="97" t="s">
        <v>2922</v>
      </c>
      <c r="B877" s="154" t="s">
        <v>162</v>
      </c>
      <c r="C877" s="154">
        <v>0.48347910592808552</v>
      </c>
      <c r="D877" s="154">
        <v>0.37147716229348882</v>
      </c>
      <c r="E877" s="154">
        <v>0.14504373177842567</v>
      </c>
      <c r="F877" s="154">
        <v>1</v>
      </c>
      <c r="G877" s="144">
        <v>4116</v>
      </c>
      <c r="H877" s="144"/>
      <c r="I877" s="154" t="s">
        <v>162</v>
      </c>
      <c r="J877" s="154" t="s">
        <v>162</v>
      </c>
      <c r="K877" s="154">
        <v>0.46800000000000003</v>
      </c>
      <c r="L877" s="154">
        <v>0.499</v>
      </c>
      <c r="M877" s="154">
        <v>0.35699999999999998</v>
      </c>
      <c r="N877" s="154">
        <v>0.38600000000000001</v>
      </c>
      <c r="O877" s="154">
        <v>0.13500000000000001</v>
      </c>
      <c r="P877" s="154">
        <v>0.156</v>
      </c>
      <c r="R877" s="155" t="s">
        <v>162</v>
      </c>
      <c r="S877" s="155">
        <v>30.1</v>
      </c>
      <c r="T877" s="155">
        <v>22</v>
      </c>
      <c r="U877" s="155">
        <v>9</v>
      </c>
      <c r="V877" s="155"/>
      <c r="W877" s="155" t="s">
        <v>162</v>
      </c>
      <c r="X877" s="155" t="s">
        <v>162</v>
      </c>
      <c r="Y877" s="155">
        <v>28.8</v>
      </c>
      <c r="Z877" s="155">
        <v>31.4</v>
      </c>
      <c r="AA877" s="155">
        <v>20.9</v>
      </c>
      <c r="AB877" s="155">
        <v>23.1</v>
      </c>
      <c r="AC877" s="155">
        <v>8.3000000000000007</v>
      </c>
      <c r="AD877" s="155">
        <v>9.6999999999999993</v>
      </c>
    </row>
    <row r="878" spans="1:30" x14ac:dyDescent="0.25">
      <c r="A878" s="97" t="s">
        <v>2923</v>
      </c>
      <c r="B878" s="154" t="s">
        <v>162</v>
      </c>
      <c r="C878" s="154">
        <v>0.74042682003935223</v>
      </c>
      <c r="D878" s="154">
        <v>9.5504767670652344E-2</v>
      </c>
      <c r="E878" s="154">
        <v>0.16406841228999547</v>
      </c>
      <c r="F878" s="154">
        <v>1</v>
      </c>
      <c r="G878" s="144">
        <v>6607</v>
      </c>
      <c r="H878" s="144"/>
      <c r="I878" s="154" t="s">
        <v>162</v>
      </c>
      <c r="J878" s="154" t="s">
        <v>162</v>
      </c>
      <c r="K878" s="154">
        <v>0.73</v>
      </c>
      <c r="L878" s="154">
        <v>0.751</v>
      </c>
      <c r="M878" s="154">
        <v>8.8999999999999996E-2</v>
      </c>
      <c r="N878" s="154">
        <v>0.10299999999999999</v>
      </c>
      <c r="O878" s="154">
        <v>0.155</v>
      </c>
      <c r="P878" s="154">
        <v>0.17299999999999999</v>
      </c>
      <c r="R878" s="155" t="s">
        <v>162</v>
      </c>
      <c r="S878" s="155">
        <v>163.1</v>
      </c>
      <c r="T878" s="155">
        <v>21.1</v>
      </c>
      <c r="U878" s="155">
        <v>36.200000000000003</v>
      </c>
      <c r="V878" s="155"/>
      <c r="W878" s="155" t="s">
        <v>162</v>
      </c>
      <c r="X878" s="155" t="s">
        <v>162</v>
      </c>
      <c r="Y878" s="155">
        <v>158.5</v>
      </c>
      <c r="Z878" s="155">
        <v>167.6</v>
      </c>
      <c r="AA878" s="155">
        <v>19.5</v>
      </c>
      <c r="AB878" s="155">
        <v>22.8</v>
      </c>
      <c r="AC878" s="155">
        <v>34</v>
      </c>
      <c r="AD878" s="155">
        <v>38.299999999999997</v>
      </c>
    </row>
    <row r="879" spans="1:30" x14ac:dyDescent="0.25">
      <c r="A879" s="97" t="s">
        <v>2924</v>
      </c>
      <c r="B879" s="154">
        <v>5.6152392320700288E-2</v>
      </c>
      <c r="C879" s="154">
        <v>0.55796777081468218</v>
      </c>
      <c r="D879" s="154">
        <v>0.20953944096289664</v>
      </c>
      <c r="E879" s="154">
        <v>0.17634039590172088</v>
      </c>
      <c r="F879" s="154">
        <v>1</v>
      </c>
      <c r="G879" s="144">
        <v>40212</v>
      </c>
      <c r="H879" s="144"/>
      <c r="I879" s="154">
        <v>5.3999999999999999E-2</v>
      </c>
      <c r="J879" s="154">
        <v>5.8000000000000003E-2</v>
      </c>
      <c r="K879" s="154">
        <v>0.55300000000000005</v>
      </c>
      <c r="L879" s="154">
        <v>0.56299999999999994</v>
      </c>
      <c r="M879" s="154">
        <v>0.20599999999999999</v>
      </c>
      <c r="N879" s="154">
        <v>0.214</v>
      </c>
      <c r="O879" s="154">
        <v>0.17299999999999999</v>
      </c>
      <c r="P879" s="154">
        <v>0.18</v>
      </c>
      <c r="R879" s="155" t="s">
        <v>162</v>
      </c>
      <c r="S879" s="155" t="s">
        <v>162</v>
      </c>
      <c r="T879" s="155" t="s">
        <v>162</v>
      </c>
      <c r="U879" s="155" t="s">
        <v>162</v>
      </c>
      <c r="V879" s="155"/>
      <c r="W879" s="155" t="s">
        <v>162</v>
      </c>
      <c r="X879" s="155" t="s">
        <v>162</v>
      </c>
      <c r="Y879" s="155" t="s">
        <v>162</v>
      </c>
      <c r="Z879" s="155" t="s">
        <v>162</v>
      </c>
      <c r="AA879" s="155" t="s">
        <v>162</v>
      </c>
      <c r="AB879" s="155" t="s">
        <v>162</v>
      </c>
      <c r="AC879" s="155" t="s">
        <v>162</v>
      </c>
      <c r="AD879" s="155" t="s">
        <v>162</v>
      </c>
    </row>
    <row r="880" spans="1:30" x14ac:dyDescent="0.25">
      <c r="A880" s="97" t="s">
        <v>2925</v>
      </c>
      <c r="B880" s="154">
        <v>4.2721518987341771E-2</v>
      </c>
      <c r="C880" s="154">
        <v>0.47468354430379744</v>
      </c>
      <c r="D880" s="154">
        <v>0.2848101265822785</v>
      </c>
      <c r="E880" s="154">
        <v>0.19778481012658228</v>
      </c>
      <c r="F880" s="154">
        <v>1</v>
      </c>
      <c r="G880" s="144">
        <v>632</v>
      </c>
      <c r="H880" s="144"/>
      <c r="I880" s="154">
        <v>0.03</v>
      </c>
      <c r="J880" s="154">
        <v>6.0999999999999999E-2</v>
      </c>
      <c r="K880" s="154">
        <v>0.436</v>
      </c>
      <c r="L880" s="154">
        <v>0.51400000000000001</v>
      </c>
      <c r="M880" s="154">
        <v>0.251</v>
      </c>
      <c r="N880" s="154">
        <v>0.32100000000000001</v>
      </c>
      <c r="O880" s="154">
        <v>0.16900000000000001</v>
      </c>
      <c r="P880" s="154">
        <v>0.23100000000000001</v>
      </c>
      <c r="R880" s="155">
        <v>2.5</v>
      </c>
      <c r="S880" s="155">
        <v>29.2</v>
      </c>
      <c r="T880" s="155">
        <v>16.3</v>
      </c>
      <c r="U880" s="155">
        <v>11.6</v>
      </c>
      <c r="V880" s="155"/>
      <c r="W880" s="155">
        <v>1.6</v>
      </c>
      <c r="X880" s="155">
        <v>3.5</v>
      </c>
      <c r="Y880" s="155">
        <v>25.9</v>
      </c>
      <c r="Z880" s="155">
        <v>32.5</v>
      </c>
      <c r="AA880" s="155">
        <v>13.9</v>
      </c>
      <c r="AB880" s="155">
        <v>18.7</v>
      </c>
      <c r="AC880" s="155">
        <v>9.6</v>
      </c>
      <c r="AD880" s="155">
        <v>13.7</v>
      </c>
    </row>
    <row r="881" spans="1:30" x14ac:dyDescent="0.25">
      <c r="A881" s="97" t="s">
        <v>2926</v>
      </c>
      <c r="B881" s="154">
        <v>0.21639656816015251</v>
      </c>
      <c r="C881" s="154">
        <v>0.55576739752144899</v>
      </c>
      <c r="D881" s="154">
        <v>6.67302192564347E-2</v>
      </c>
      <c r="E881" s="154">
        <v>0.16110581506196378</v>
      </c>
      <c r="F881" s="154">
        <v>1</v>
      </c>
      <c r="G881" s="144">
        <v>1049</v>
      </c>
      <c r="H881" s="144"/>
      <c r="I881" s="154">
        <v>0.193</v>
      </c>
      <c r="J881" s="154">
        <v>0.24199999999999999</v>
      </c>
      <c r="K881" s="154">
        <v>0.52600000000000002</v>
      </c>
      <c r="L881" s="154">
        <v>0.58599999999999997</v>
      </c>
      <c r="M881" s="154">
        <v>5.2999999999999999E-2</v>
      </c>
      <c r="N881" s="154">
        <v>8.3000000000000004E-2</v>
      </c>
      <c r="O881" s="154">
        <v>0.14000000000000001</v>
      </c>
      <c r="P881" s="154">
        <v>0.185</v>
      </c>
      <c r="R881" s="155">
        <v>39.299999999999997</v>
      </c>
      <c r="S881" s="155">
        <v>92.8</v>
      </c>
      <c r="T881" s="155">
        <v>11.8</v>
      </c>
      <c r="U881" s="155">
        <v>25.8</v>
      </c>
      <c r="V881" s="155"/>
      <c r="W881" s="155">
        <v>34.200000000000003</v>
      </c>
      <c r="X881" s="155">
        <v>44.4</v>
      </c>
      <c r="Y881" s="155">
        <v>85.3</v>
      </c>
      <c r="Z881" s="155">
        <v>100.4</v>
      </c>
      <c r="AA881" s="155">
        <v>9</v>
      </c>
      <c r="AB881" s="155">
        <v>14.6</v>
      </c>
      <c r="AC881" s="155">
        <v>21.9</v>
      </c>
      <c r="AD881" s="155">
        <v>29.7</v>
      </c>
    </row>
    <row r="882" spans="1:30" x14ac:dyDescent="0.25">
      <c r="A882" s="97" t="s">
        <v>2927</v>
      </c>
      <c r="B882" s="154" t="s">
        <v>162</v>
      </c>
      <c r="C882" s="154">
        <v>0.39803439803439805</v>
      </c>
      <c r="D882" s="154">
        <v>0.39557739557739557</v>
      </c>
      <c r="E882" s="154">
        <v>0.20638820638820637</v>
      </c>
      <c r="F882" s="154">
        <v>1</v>
      </c>
      <c r="G882" s="144">
        <v>814</v>
      </c>
      <c r="H882" s="144"/>
      <c r="I882" s="154" t="s">
        <v>162</v>
      </c>
      <c r="J882" s="154" t="s">
        <v>162</v>
      </c>
      <c r="K882" s="154">
        <v>0.36499999999999999</v>
      </c>
      <c r="L882" s="154">
        <v>0.432</v>
      </c>
      <c r="M882" s="154">
        <v>0.36299999999999999</v>
      </c>
      <c r="N882" s="154">
        <v>0.43</v>
      </c>
      <c r="O882" s="154">
        <v>0.18</v>
      </c>
      <c r="P882" s="154">
        <v>0.23599999999999999</v>
      </c>
      <c r="R882" s="155" t="s">
        <v>162</v>
      </c>
      <c r="S882" s="155">
        <v>31.5</v>
      </c>
      <c r="T882" s="155">
        <v>32.200000000000003</v>
      </c>
      <c r="U882" s="155">
        <v>15.9</v>
      </c>
      <c r="V882" s="155"/>
      <c r="W882" s="155" t="s">
        <v>162</v>
      </c>
      <c r="X882" s="155" t="s">
        <v>162</v>
      </c>
      <c r="Y882" s="155">
        <v>28.1</v>
      </c>
      <c r="Z882" s="155">
        <v>34.9</v>
      </c>
      <c r="AA882" s="155">
        <v>28.7</v>
      </c>
      <c r="AB882" s="155">
        <v>35.700000000000003</v>
      </c>
      <c r="AC882" s="155">
        <v>13.5</v>
      </c>
      <c r="AD882" s="155">
        <v>18.3</v>
      </c>
    </row>
    <row r="883" spans="1:30" x14ac:dyDescent="0.25">
      <c r="A883" s="97" t="s">
        <v>2928</v>
      </c>
      <c r="B883" s="154" t="s">
        <v>162</v>
      </c>
      <c r="C883" s="154">
        <v>0.59567901234567899</v>
      </c>
      <c r="D883" s="154">
        <v>0.13580246913580246</v>
      </c>
      <c r="E883" s="154">
        <v>0.26851851851851855</v>
      </c>
      <c r="F883" s="154">
        <v>1</v>
      </c>
      <c r="G883" s="144">
        <v>648</v>
      </c>
      <c r="H883" s="144"/>
      <c r="I883" s="154" t="s">
        <v>162</v>
      </c>
      <c r="J883" s="154" t="s">
        <v>162</v>
      </c>
      <c r="K883" s="154">
        <v>0.55700000000000005</v>
      </c>
      <c r="L883" s="154">
        <v>0.63300000000000001</v>
      </c>
      <c r="M883" s="154">
        <v>0.112</v>
      </c>
      <c r="N883" s="154">
        <v>0.16400000000000001</v>
      </c>
      <c r="O883" s="154">
        <v>0.23599999999999999</v>
      </c>
      <c r="P883" s="154">
        <v>0.30399999999999999</v>
      </c>
      <c r="R883" s="155" t="s">
        <v>162</v>
      </c>
      <c r="S883" s="155">
        <v>83.2</v>
      </c>
      <c r="T883" s="155">
        <v>21.7</v>
      </c>
      <c r="U883" s="155">
        <v>36.700000000000003</v>
      </c>
      <c r="V883" s="155"/>
      <c r="W883" s="155" t="s">
        <v>162</v>
      </c>
      <c r="X883" s="155" t="s">
        <v>162</v>
      </c>
      <c r="Y883" s="155">
        <v>74.900000000000006</v>
      </c>
      <c r="Z883" s="155">
        <v>91.5</v>
      </c>
      <c r="AA883" s="155">
        <v>17.100000000000001</v>
      </c>
      <c r="AB883" s="155">
        <v>26.2</v>
      </c>
      <c r="AC883" s="155">
        <v>31.3</v>
      </c>
      <c r="AD883" s="155">
        <v>42.2</v>
      </c>
    </row>
    <row r="884" spans="1:30" x14ac:dyDescent="0.25">
      <c r="A884" s="97" t="s">
        <v>2929</v>
      </c>
      <c r="B884" s="154">
        <v>4.0607513988808956E-2</v>
      </c>
      <c r="C884" s="154">
        <v>0.49416466826538769</v>
      </c>
      <c r="D884" s="154">
        <v>0.22989608313349322</v>
      </c>
      <c r="E884" s="154">
        <v>0.23533173461231016</v>
      </c>
      <c r="F884" s="154">
        <v>1</v>
      </c>
      <c r="G884" s="144">
        <v>6255</v>
      </c>
      <c r="H884" s="144"/>
      <c r="I884" s="154">
        <v>3.5999999999999997E-2</v>
      </c>
      <c r="J884" s="154">
        <v>4.5999999999999999E-2</v>
      </c>
      <c r="K884" s="154">
        <v>0.48199999999999998</v>
      </c>
      <c r="L884" s="154">
        <v>0.50700000000000001</v>
      </c>
      <c r="M884" s="154">
        <v>0.22</v>
      </c>
      <c r="N884" s="154">
        <v>0.24</v>
      </c>
      <c r="O884" s="154">
        <v>0.22500000000000001</v>
      </c>
      <c r="P884" s="154">
        <v>0.246</v>
      </c>
      <c r="R884" s="155" t="s">
        <v>162</v>
      </c>
      <c r="S884" s="155" t="s">
        <v>162</v>
      </c>
      <c r="T884" s="155" t="s">
        <v>162</v>
      </c>
      <c r="U884" s="155" t="s">
        <v>162</v>
      </c>
      <c r="V884" s="155"/>
      <c r="W884" s="155" t="s">
        <v>162</v>
      </c>
      <c r="X884" s="155" t="s">
        <v>162</v>
      </c>
      <c r="Y884" s="155" t="s">
        <v>162</v>
      </c>
      <c r="Z884" s="155" t="s">
        <v>162</v>
      </c>
      <c r="AA884" s="155" t="s">
        <v>162</v>
      </c>
      <c r="AB884" s="155" t="s">
        <v>162</v>
      </c>
      <c r="AC884" s="155" t="s">
        <v>162</v>
      </c>
      <c r="AD884" s="155" t="s">
        <v>162</v>
      </c>
    </row>
    <row r="885" spans="1:30" x14ac:dyDescent="0.25">
      <c r="A885" s="97" t="s">
        <v>2930</v>
      </c>
      <c r="B885" s="154">
        <v>9.6907216494845363E-2</v>
      </c>
      <c r="C885" s="154">
        <v>0.44948453608247424</v>
      </c>
      <c r="D885" s="154">
        <v>0.22061855670103092</v>
      </c>
      <c r="E885" s="154">
        <v>0.23298969072164949</v>
      </c>
      <c r="F885" s="154">
        <v>1</v>
      </c>
      <c r="G885" s="144">
        <v>485</v>
      </c>
      <c r="H885" s="144"/>
      <c r="I885" s="154">
        <v>7.3999999999999996E-2</v>
      </c>
      <c r="J885" s="154">
        <v>0.126</v>
      </c>
      <c r="K885" s="154">
        <v>0.40600000000000003</v>
      </c>
      <c r="L885" s="154">
        <v>0.49399999999999999</v>
      </c>
      <c r="M885" s="154">
        <v>0.186</v>
      </c>
      <c r="N885" s="154">
        <v>0.26</v>
      </c>
      <c r="O885" s="154">
        <v>0.19800000000000001</v>
      </c>
      <c r="P885" s="154">
        <v>0.27300000000000002</v>
      </c>
      <c r="R885" s="155">
        <v>7.1</v>
      </c>
      <c r="S885" s="155">
        <v>32.299999999999997</v>
      </c>
      <c r="T885" s="155">
        <v>15.8</v>
      </c>
      <c r="U885" s="155">
        <v>16.399999999999999</v>
      </c>
      <c r="V885" s="155"/>
      <c r="W885" s="155">
        <v>5</v>
      </c>
      <c r="X885" s="155">
        <v>9.1</v>
      </c>
      <c r="Y885" s="155">
        <v>28</v>
      </c>
      <c r="Z885" s="155">
        <v>36.6</v>
      </c>
      <c r="AA885" s="155">
        <v>12.8</v>
      </c>
      <c r="AB885" s="155">
        <v>18.8</v>
      </c>
      <c r="AC885" s="155">
        <v>13.4</v>
      </c>
      <c r="AD885" s="155">
        <v>19.5</v>
      </c>
    </row>
    <row r="886" spans="1:30" x14ac:dyDescent="0.25">
      <c r="A886" s="97" t="s">
        <v>2931</v>
      </c>
      <c r="B886" s="154">
        <v>0.35458167330677293</v>
      </c>
      <c r="C886" s="154">
        <v>0.49269588313413015</v>
      </c>
      <c r="D886" s="154">
        <v>3.3200531208499334E-2</v>
      </c>
      <c r="E886" s="154">
        <v>0.11952191235059761</v>
      </c>
      <c r="F886" s="154">
        <v>1</v>
      </c>
      <c r="G886" s="144">
        <v>753</v>
      </c>
      <c r="H886" s="144"/>
      <c r="I886" s="154">
        <v>0.32100000000000001</v>
      </c>
      <c r="J886" s="154">
        <v>0.38900000000000001</v>
      </c>
      <c r="K886" s="154">
        <v>0.45700000000000002</v>
      </c>
      <c r="L886" s="154">
        <v>0.52800000000000002</v>
      </c>
      <c r="M886" s="154">
        <v>2.3E-2</v>
      </c>
      <c r="N886" s="154">
        <v>4.9000000000000002E-2</v>
      </c>
      <c r="O886" s="154">
        <v>9.8000000000000004E-2</v>
      </c>
      <c r="P886" s="154">
        <v>0.14499999999999999</v>
      </c>
      <c r="R886" s="155">
        <v>72.8</v>
      </c>
      <c r="S886" s="155">
        <v>94.5</v>
      </c>
      <c r="T886" s="155">
        <v>6.4</v>
      </c>
      <c r="U886" s="155">
        <v>22.3</v>
      </c>
      <c r="V886" s="155"/>
      <c r="W886" s="155">
        <v>64</v>
      </c>
      <c r="X886" s="155">
        <v>81.5</v>
      </c>
      <c r="Y886" s="155">
        <v>84.9</v>
      </c>
      <c r="Z886" s="155">
        <v>104.2</v>
      </c>
      <c r="AA886" s="155">
        <v>3.9</v>
      </c>
      <c r="AB886" s="155">
        <v>8.9</v>
      </c>
      <c r="AC886" s="155">
        <v>17.7</v>
      </c>
      <c r="AD886" s="155">
        <v>27</v>
      </c>
    </row>
    <row r="887" spans="1:30" x14ac:dyDescent="0.25">
      <c r="A887" s="97" t="s">
        <v>2932</v>
      </c>
      <c r="B887" s="154" t="s">
        <v>162</v>
      </c>
      <c r="C887" s="154">
        <v>0.52913752913752909</v>
      </c>
      <c r="D887" s="154">
        <v>0.28671328671328672</v>
      </c>
      <c r="E887" s="154">
        <v>0.18414918414918416</v>
      </c>
      <c r="F887" s="154">
        <v>0.99999999999999989</v>
      </c>
      <c r="G887" s="144">
        <v>429</v>
      </c>
      <c r="H887" s="144"/>
      <c r="I887" s="154" t="s">
        <v>162</v>
      </c>
      <c r="J887" s="154" t="s">
        <v>162</v>
      </c>
      <c r="K887" s="154">
        <v>0.48199999999999998</v>
      </c>
      <c r="L887" s="154">
        <v>0.57599999999999996</v>
      </c>
      <c r="M887" s="154">
        <v>0.246</v>
      </c>
      <c r="N887" s="154">
        <v>0.33100000000000002</v>
      </c>
      <c r="O887" s="154">
        <v>0.15</v>
      </c>
      <c r="P887" s="154">
        <v>0.224</v>
      </c>
      <c r="R887" s="155" t="s">
        <v>162</v>
      </c>
      <c r="S887" s="155">
        <v>33.299999999999997</v>
      </c>
      <c r="T887" s="155">
        <v>18.5</v>
      </c>
      <c r="U887" s="155">
        <v>11.7</v>
      </c>
      <c r="V887" s="155"/>
      <c r="W887" s="155" t="s">
        <v>162</v>
      </c>
      <c r="X887" s="155" t="s">
        <v>162</v>
      </c>
      <c r="Y887" s="155">
        <v>29</v>
      </c>
      <c r="Z887" s="155">
        <v>37.700000000000003</v>
      </c>
      <c r="AA887" s="155">
        <v>15.2</v>
      </c>
      <c r="AB887" s="155">
        <v>21.7</v>
      </c>
      <c r="AC887" s="155">
        <v>9.1</v>
      </c>
      <c r="AD887" s="155">
        <v>14.3</v>
      </c>
    </row>
    <row r="888" spans="1:30" x14ac:dyDescent="0.25">
      <c r="A888" s="97" t="s">
        <v>2933</v>
      </c>
      <c r="B888" s="154" t="s">
        <v>162</v>
      </c>
      <c r="C888" s="154">
        <v>0.64246823956442833</v>
      </c>
      <c r="D888" s="154">
        <v>7.441016333938294E-2</v>
      </c>
      <c r="E888" s="154">
        <v>0.28312159709618873</v>
      </c>
      <c r="F888" s="154">
        <v>1</v>
      </c>
      <c r="G888" s="144">
        <v>551</v>
      </c>
      <c r="H888" s="144"/>
      <c r="I888" s="154" t="s">
        <v>162</v>
      </c>
      <c r="J888" s="154" t="s">
        <v>162</v>
      </c>
      <c r="K888" s="154">
        <v>0.60199999999999998</v>
      </c>
      <c r="L888" s="154">
        <v>0.68100000000000005</v>
      </c>
      <c r="M888" s="154">
        <v>5.5E-2</v>
      </c>
      <c r="N888" s="154">
        <v>9.9000000000000005E-2</v>
      </c>
      <c r="O888" s="154">
        <v>0.247</v>
      </c>
      <c r="P888" s="154">
        <v>0.32200000000000001</v>
      </c>
      <c r="R888" s="155" t="s">
        <v>162</v>
      </c>
      <c r="S888" s="155">
        <v>116</v>
      </c>
      <c r="T888" s="155">
        <v>15</v>
      </c>
      <c r="U888" s="155">
        <v>51</v>
      </c>
      <c r="V888" s="155"/>
      <c r="W888" s="155" t="s">
        <v>162</v>
      </c>
      <c r="X888" s="155" t="s">
        <v>162</v>
      </c>
      <c r="Y888" s="155">
        <v>103.9</v>
      </c>
      <c r="Z888" s="155">
        <v>128.1</v>
      </c>
      <c r="AA888" s="155">
        <v>10.4</v>
      </c>
      <c r="AB888" s="155">
        <v>19.600000000000001</v>
      </c>
      <c r="AC888" s="155">
        <v>43</v>
      </c>
      <c r="AD888" s="155">
        <v>59</v>
      </c>
    </row>
    <row r="889" spans="1:30" x14ac:dyDescent="0.25">
      <c r="A889" s="97" t="s">
        <v>2934</v>
      </c>
      <c r="B889" s="154">
        <v>7.8290105667627286E-2</v>
      </c>
      <c r="C889" s="154">
        <v>0.50120076849183481</v>
      </c>
      <c r="D889" s="154">
        <v>0.18107588856868395</v>
      </c>
      <c r="E889" s="154">
        <v>0.23943323727185398</v>
      </c>
      <c r="F889" s="154">
        <v>1</v>
      </c>
      <c r="G889" s="144">
        <v>4164</v>
      </c>
      <c r="H889" s="144"/>
      <c r="I889" s="154">
        <v>7.0999999999999994E-2</v>
      </c>
      <c r="J889" s="154">
        <v>8.6999999999999994E-2</v>
      </c>
      <c r="K889" s="154">
        <v>0.48599999999999999</v>
      </c>
      <c r="L889" s="154">
        <v>0.51600000000000001</v>
      </c>
      <c r="M889" s="154">
        <v>0.17</v>
      </c>
      <c r="N889" s="154">
        <v>0.193</v>
      </c>
      <c r="O889" s="154">
        <v>0.22700000000000001</v>
      </c>
      <c r="P889" s="154">
        <v>0.253</v>
      </c>
      <c r="R889" s="155" t="s">
        <v>162</v>
      </c>
      <c r="S889" s="155" t="s">
        <v>162</v>
      </c>
      <c r="T889" s="155" t="s">
        <v>162</v>
      </c>
      <c r="U889" s="155" t="s">
        <v>162</v>
      </c>
      <c r="V889" s="155"/>
      <c r="W889" s="155" t="s">
        <v>162</v>
      </c>
      <c r="X889" s="155" t="s">
        <v>162</v>
      </c>
      <c r="Y889" s="155" t="s">
        <v>162</v>
      </c>
      <c r="Z889" s="155" t="s">
        <v>162</v>
      </c>
      <c r="AA889" s="155" t="s">
        <v>162</v>
      </c>
      <c r="AB889" s="155" t="s">
        <v>162</v>
      </c>
      <c r="AC889" s="155" t="s">
        <v>162</v>
      </c>
      <c r="AD889" s="155" t="s">
        <v>162</v>
      </c>
    </row>
    <row r="890" spans="1:30" x14ac:dyDescent="0.25">
      <c r="A890" s="97" t="s">
        <v>2935</v>
      </c>
      <c r="B890" s="154">
        <v>4.3269230769230768E-2</v>
      </c>
      <c r="C890" s="154">
        <v>0.50801282051282048</v>
      </c>
      <c r="D890" s="154">
        <v>0.29647435897435898</v>
      </c>
      <c r="E890" s="154">
        <v>0.15224358974358973</v>
      </c>
      <c r="F890" s="154">
        <v>0.99999999999999989</v>
      </c>
      <c r="G890" s="144">
        <v>624</v>
      </c>
      <c r="H890" s="144"/>
      <c r="I890" s="154">
        <v>0.03</v>
      </c>
      <c r="J890" s="154">
        <v>6.2E-2</v>
      </c>
      <c r="K890" s="154">
        <v>0.46899999999999997</v>
      </c>
      <c r="L890" s="154">
        <v>0.54700000000000004</v>
      </c>
      <c r="M890" s="154">
        <v>0.26200000000000001</v>
      </c>
      <c r="N890" s="154">
        <v>0.33300000000000002</v>
      </c>
      <c r="O890" s="154">
        <v>0.126</v>
      </c>
      <c r="P890" s="154">
        <v>0.183</v>
      </c>
      <c r="R890" s="155">
        <v>3.7</v>
      </c>
      <c r="S890" s="155">
        <v>42.9</v>
      </c>
      <c r="T890" s="155">
        <v>25.2</v>
      </c>
      <c r="U890" s="155">
        <v>12.6</v>
      </c>
      <c r="V890" s="155"/>
      <c r="W890" s="155">
        <v>2.2999999999999998</v>
      </c>
      <c r="X890" s="155">
        <v>5.0999999999999996</v>
      </c>
      <c r="Y890" s="155">
        <v>38.200000000000003</v>
      </c>
      <c r="Z890" s="155">
        <v>47.7</v>
      </c>
      <c r="AA890" s="155">
        <v>21.5</v>
      </c>
      <c r="AB890" s="155">
        <v>28.8</v>
      </c>
      <c r="AC890" s="155">
        <v>10</v>
      </c>
      <c r="AD890" s="155">
        <v>15.1</v>
      </c>
    </row>
    <row r="891" spans="1:30" x14ac:dyDescent="0.25">
      <c r="A891" s="97" t="s">
        <v>2936</v>
      </c>
      <c r="B891" s="154">
        <v>0.26291793313069911</v>
      </c>
      <c r="C891" s="154">
        <v>0.63221884498480241</v>
      </c>
      <c r="D891" s="154">
        <v>6.231003039513678E-2</v>
      </c>
      <c r="E891" s="154">
        <v>4.2553191489361701E-2</v>
      </c>
      <c r="F891" s="154">
        <v>1</v>
      </c>
      <c r="G891" s="144">
        <v>658</v>
      </c>
      <c r="H891" s="144"/>
      <c r="I891" s="154">
        <v>0.23100000000000001</v>
      </c>
      <c r="J891" s="154">
        <v>0.29799999999999999</v>
      </c>
      <c r="K891" s="154">
        <v>0.59499999999999997</v>
      </c>
      <c r="L891" s="154">
        <v>0.66800000000000004</v>
      </c>
      <c r="M891" s="154">
        <v>4.5999999999999999E-2</v>
      </c>
      <c r="N891" s="154">
        <v>8.3000000000000004E-2</v>
      </c>
      <c r="O891" s="154">
        <v>0.03</v>
      </c>
      <c r="P891" s="154">
        <v>6.0999999999999999E-2</v>
      </c>
      <c r="R891" s="155">
        <v>44.3</v>
      </c>
      <c r="S891" s="155">
        <v>94.9</v>
      </c>
      <c r="T891" s="155">
        <v>9.6</v>
      </c>
      <c r="U891" s="155">
        <v>6.1</v>
      </c>
      <c r="V891" s="155"/>
      <c r="W891" s="155">
        <v>37.700000000000003</v>
      </c>
      <c r="X891" s="155">
        <v>50.9</v>
      </c>
      <c r="Y891" s="155">
        <v>85.8</v>
      </c>
      <c r="Z891" s="155">
        <v>104</v>
      </c>
      <c r="AA891" s="155">
        <v>6.6</v>
      </c>
      <c r="AB891" s="155">
        <v>12.5</v>
      </c>
      <c r="AC891" s="155">
        <v>3.8</v>
      </c>
      <c r="AD891" s="155">
        <v>8.4</v>
      </c>
    </row>
    <row r="892" spans="1:30" x14ac:dyDescent="0.25">
      <c r="A892" s="97" t="s">
        <v>2937</v>
      </c>
      <c r="B892" s="154" t="s">
        <v>162</v>
      </c>
      <c r="C892" s="154">
        <v>0.45439045183290705</v>
      </c>
      <c r="D892" s="154">
        <v>0.39727195225916456</v>
      </c>
      <c r="E892" s="154">
        <v>0.14833759590792839</v>
      </c>
      <c r="F892" s="154">
        <v>1</v>
      </c>
      <c r="G892" s="144">
        <v>1173</v>
      </c>
      <c r="H892" s="144"/>
      <c r="I892" s="154" t="s">
        <v>162</v>
      </c>
      <c r="J892" s="154" t="s">
        <v>162</v>
      </c>
      <c r="K892" s="154">
        <v>0.42599999999999999</v>
      </c>
      <c r="L892" s="154">
        <v>0.48299999999999998</v>
      </c>
      <c r="M892" s="154">
        <v>0.37</v>
      </c>
      <c r="N892" s="154">
        <v>0.42599999999999999</v>
      </c>
      <c r="O892" s="154">
        <v>0.129</v>
      </c>
      <c r="P892" s="154">
        <v>0.17</v>
      </c>
      <c r="R892" s="155" t="s">
        <v>162</v>
      </c>
      <c r="S892" s="155">
        <v>73.2</v>
      </c>
      <c r="T892" s="155">
        <v>64.400000000000006</v>
      </c>
      <c r="U892" s="155">
        <v>23.8</v>
      </c>
      <c r="V892" s="155"/>
      <c r="W892" s="155" t="s">
        <v>162</v>
      </c>
      <c r="X892" s="155" t="s">
        <v>162</v>
      </c>
      <c r="Y892" s="155">
        <v>67</v>
      </c>
      <c r="Z892" s="155">
        <v>79.400000000000006</v>
      </c>
      <c r="AA892" s="155">
        <v>58.5</v>
      </c>
      <c r="AB892" s="155">
        <v>70.2</v>
      </c>
      <c r="AC892" s="155">
        <v>20.3</v>
      </c>
      <c r="AD892" s="155">
        <v>27.4</v>
      </c>
    </row>
    <row r="893" spans="1:30" x14ac:dyDescent="0.25">
      <c r="A893" s="97" t="s">
        <v>2938</v>
      </c>
      <c r="B893" s="154" t="s">
        <v>162</v>
      </c>
      <c r="C893" s="154">
        <v>0.74664107485604603</v>
      </c>
      <c r="D893" s="154">
        <v>0.13051823416506717</v>
      </c>
      <c r="E893" s="154">
        <v>0.12284069097888675</v>
      </c>
      <c r="F893" s="154">
        <v>0.99999999999999989</v>
      </c>
      <c r="G893" s="144">
        <v>521</v>
      </c>
      <c r="H893" s="144"/>
      <c r="I893" s="154" t="s">
        <v>162</v>
      </c>
      <c r="J893" s="154" t="s">
        <v>162</v>
      </c>
      <c r="K893" s="154">
        <v>0.70799999999999996</v>
      </c>
      <c r="L893" s="154">
        <v>0.78200000000000003</v>
      </c>
      <c r="M893" s="154">
        <v>0.104</v>
      </c>
      <c r="N893" s="154">
        <v>0.16200000000000001</v>
      </c>
      <c r="O893" s="154">
        <v>9.7000000000000003E-2</v>
      </c>
      <c r="P893" s="154">
        <v>0.154</v>
      </c>
      <c r="R893" s="155" t="s">
        <v>162</v>
      </c>
      <c r="S893" s="155">
        <v>119.8</v>
      </c>
      <c r="T893" s="155">
        <v>23.4</v>
      </c>
      <c r="U893" s="155">
        <v>20</v>
      </c>
      <c r="V893" s="155"/>
      <c r="W893" s="155" t="s">
        <v>162</v>
      </c>
      <c r="X893" s="155" t="s">
        <v>162</v>
      </c>
      <c r="Y893" s="155">
        <v>107.9</v>
      </c>
      <c r="Z893" s="155">
        <v>131.69999999999999</v>
      </c>
      <c r="AA893" s="155">
        <v>17.899999999999999</v>
      </c>
      <c r="AB893" s="155">
        <v>29</v>
      </c>
      <c r="AC893" s="155">
        <v>15.1</v>
      </c>
      <c r="AD893" s="155">
        <v>24.9</v>
      </c>
    </row>
    <row r="894" spans="1:30" x14ac:dyDescent="0.25">
      <c r="A894" s="97" t="s">
        <v>2939</v>
      </c>
      <c r="B894" s="154">
        <v>4.0273415850729723E-2</v>
      </c>
      <c r="C894" s="154">
        <v>0.52318492518012194</v>
      </c>
      <c r="D894" s="154">
        <v>0.28801034546462223</v>
      </c>
      <c r="E894" s="154">
        <v>0.14853131350452614</v>
      </c>
      <c r="F894" s="154">
        <v>1</v>
      </c>
      <c r="G894" s="144">
        <v>5413</v>
      </c>
      <c r="H894" s="144"/>
      <c r="I894" s="154">
        <v>3.5000000000000003E-2</v>
      </c>
      <c r="J894" s="154">
        <v>4.5999999999999999E-2</v>
      </c>
      <c r="K894" s="154">
        <v>0.51</v>
      </c>
      <c r="L894" s="154">
        <v>0.53600000000000003</v>
      </c>
      <c r="M894" s="154">
        <v>0.27600000000000002</v>
      </c>
      <c r="N894" s="154">
        <v>0.3</v>
      </c>
      <c r="O894" s="154">
        <v>0.13900000000000001</v>
      </c>
      <c r="P894" s="154">
        <v>0.158</v>
      </c>
      <c r="R894" s="155" t="s">
        <v>162</v>
      </c>
      <c r="S894" s="155" t="s">
        <v>162</v>
      </c>
      <c r="T894" s="155" t="s">
        <v>162</v>
      </c>
      <c r="U894" s="155" t="s">
        <v>162</v>
      </c>
      <c r="V894" s="155"/>
      <c r="W894" s="155" t="s">
        <v>162</v>
      </c>
      <c r="X894" s="155" t="s">
        <v>162</v>
      </c>
      <c r="Y894" s="155" t="s">
        <v>162</v>
      </c>
      <c r="Z894" s="155" t="s">
        <v>162</v>
      </c>
      <c r="AA894" s="155" t="s">
        <v>162</v>
      </c>
      <c r="AB894" s="155" t="s">
        <v>162</v>
      </c>
      <c r="AC894" s="155" t="s">
        <v>162</v>
      </c>
      <c r="AD894" s="155" t="s">
        <v>162</v>
      </c>
    </row>
    <row r="895" spans="1:30" x14ac:dyDescent="0.25">
      <c r="A895" s="97" t="s">
        <v>2940</v>
      </c>
      <c r="B895" s="154">
        <v>5.7563587684069613E-2</v>
      </c>
      <c r="C895" s="154">
        <v>0.54216867469879515</v>
      </c>
      <c r="D895" s="154">
        <v>0.29451137884872824</v>
      </c>
      <c r="E895" s="154">
        <v>0.10575635876840696</v>
      </c>
      <c r="F895" s="154">
        <v>1</v>
      </c>
      <c r="G895" s="144">
        <v>747</v>
      </c>
      <c r="H895" s="144"/>
      <c r="I895" s="154">
        <v>4.2999999999999997E-2</v>
      </c>
      <c r="J895" s="154">
        <v>7.6999999999999999E-2</v>
      </c>
      <c r="K895" s="154">
        <v>0.50600000000000001</v>
      </c>
      <c r="L895" s="154">
        <v>0.57799999999999996</v>
      </c>
      <c r="M895" s="154">
        <v>0.26300000000000001</v>
      </c>
      <c r="N895" s="154">
        <v>0.32800000000000001</v>
      </c>
      <c r="O895" s="154">
        <v>8.5999999999999993E-2</v>
      </c>
      <c r="P895" s="154">
        <v>0.13</v>
      </c>
      <c r="R895" s="155">
        <v>4.3</v>
      </c>
      <c r="S895" s="155">
        <v>39.1</v>
      </c>
      <c r="T895" s="155">
        <v>21.1</v>
      </c>
      <c r="U895" s="155">
        <v>7.5</v>
      </c>
      <c r="V895" s="155"/>
      <c r="W895" s="155">
        <v>3</v>
      </c>
      <c r="X895" s="155">
        <v>5.6</v>
      </c>
      <c r="Y895" s="155">
        <v>35.299999999999997</v>
      </c>
      <c r="Z895" s="155">
        <v>42.9</v>
      </c>
      <c r="AA895" s="155">
        <v>18.3</v>
      </c>
      <c r="AB895" s="155">
        <v>23.9</v>
      </c>
      <c r="AC895" s="155">
        <v>5.8</v>
      </c>
      <c r="AD895" s="155">
        <v>9.1</v>
      </c>
    </row>
    <row r="896" spans="1:30" x14ac:dyDescent="0.25">
      <c r="A896" s="97" t="s">
        <v>2941</v>
      </c>
      <c r="B896" s="154">
        <v>0.28434504792332266</v>
      </c>
      <c r="C896" s="154">
        <v>0.62193823216187438</v>
      </c>
      <c r="D896" s="154">
        <v>4.6858359957401494E-2</v>
      </c>
      <c r="E896" s="154">
        <v>4.6858359957401494E-2</v>
      </c>
      <c r="F896" s="154">
        <v>1</v>
      </c>
      <c r="G896" s="144">
        <v>939</v>
      </c>
      <c r="H896" s="144"/>
      <c r="I896" s="154">
        <v>0.25600000000000001</v>
      </c>
      <c r="J896" s="154">
        <v>0.314</v>
      </c>
      <c r="K896" s="154">
        <v>0.59</v>
      </c>
      <c r="L896" s="154">
        <v>0.65200000000000002</v>
      </c>
      <c r="M896" s="154">
        <v>3.5000000000000003E-2</v>
      </c>
      <c r="N896" s="154">
        <v>6.2E-2</v>
      </c>
      <c r="O896" s="154">
        <v>3.5000000000000003E-2</v>
      </c>
      <c r="P896" s="154">
        <v>6.2E-2</v>
      </c>
      <c r="R896" s="155">
        <v>48.5</v>
      </c>
      <c r="S896" s="155">
        <v>94.7</v>
      </c>
      <c r="T896" s="155">
        <v>7.8</v>
      </c>
      <c r="U896" s="155">
        <v>6.9</v>
      </c>
      <c r="V896" s="155"/>
      <c r="W896" s="155">
        <v>42.7</v>
      </c>
      <c r="X896" s="155">
        <v>54.3</v>
      </c>
      <c r="Y896" s="155">
        <v>87</v>
      </c>
      <c r="Z896" s="155">
        <v>102.4</v>
      </c>
      <c r="AA896" s="155">
        <v>5.5</v>
      </c>
      <c r="AB896" s="155">
        <v>10.1</v>
      </c>
      <c r="AC896" s="155">
        <v>4.8</v>
      </c>
      <c r="AD896" s="155">
        <v>8.9</v>
      </c>
    </row>
    <row r="897" spans="1:30" x14ac:dyDescent="0.25">
      <c r="A897" s="97" t="s">
        <v>2942</v>
      </c>
      <c r="B897" s="154" t="s">
        <v>162</v>
      </c>
      <c r="C897" s="154">
        <v>0.49937264742785448</v>
      </c>
      <c r="D897" s="154">
        <v>0.38017565872020076</v>
      </c>
      <c r="E897" s="154">
        <v>0.12045169385194479</v>
      </c>
      <c r="F897" s="154">
        <v>1</v>
      </c>
      <c r="G897" s="144">
        <v>797</v>
      </c>
      <c r="H897" s="144"/>
      <c r="I897" s="154" t="s">
        <v>162</v>
      </c>
      <c r="J897" s="154" t="s">
        <v>162</v>
      </c>
      <c r="K897" s="154">
        <v>0.46500000000000002</v>
      </c>
      <c r="L897" s="154">
        <v>0.53400000000000003</v>
      </c>
      <c r="M897" s="154">
        <v>0.34699999999999998</v>
      </c>
      <c r="N897" s="154">
        <v>0.41399999999999998</v>
      </c>
      <c r="O897" s="154">
        <v>0.1</v>
      </c>
      <c r="P897" s="154">
        <v>0.14499999999999999</v>
      </c>
      <c r="R897" s="155" t="s">
        <v>162</v>
      </c>
      <c r="S897" s="155">
        <v>38.799999999999997</v>
      </c>
      <c r="T897" s="155">
        <v>29.9</v>
      </c>
      <c r="U897" s="155">
        <v>9.1999999999999993</v>
      </c>
      <c r="V897" s="155"/>
      <c r="W897" s="155" t="s">
        <v>162</v>
      </c>
      <c r="X897" s="155" t="s">
        <v>162</v>
      </c>
      <c r="Y897" s="155">
        <v>34.9</v>
      </c>
      <c r="Z897" s="155">
        <v>42.6</v>
      </c>
      <c r="AA897" s="155">
        <v>26.5</v>
      </c>
      <c r="AB897" s="155">
        <v>33.200000000000003</v>
      </c>
      <c r="AC897" s="155">
        <v>7.3</v>
      </c>
      <c r="AD897" s="155">
        <v>11</v>
      </c>
    </row>
    <row r="898" spans="1:30" x14ac:dyDescent="0.25">
      <c r="A898" s="97" t="s">
        <v>2943</v>
      </c>
      <c r="B898" s="154" t="s">
        <v>162</v>
      </c>
      <c r="C898" s="154">
        <v>0.80451127819548873</v>
      </c>
      <c r="D898" s="154">
        <v>9.7744360902255634E-2</v>
      </c>
      <c r="E898" s="154">
        <v>9.7744360902255634E-2</v>
      </c>
      <c r="F898" s="154">
        <v>1</v>
      </c>
      <c r="G898" s="144">
        <v>798</v>
      </c>
      <c r="H898" s="144"/>
      <c r="I898" s="154" t="s">
        <v>162</v>
      </c>
      <c r="J898" s="154" t="s">
        <v>162</v>
      </c>
      <c r="K898" s="154">
        <v>0.77600000000000002</v>
      </c>
      <c r="L898" s="154">
        <v>0.83099999999999996</v>
      </c>
      <c r="M898" s="154">
        <v>7.9000000000000001E-2</v>
      </c>
      <c r="N898" s="154">
        <v>0.12</v>
      </c>
      <c r="O898" s="154">
        <v>7.9000000000000001E-2</v>
      </c>
      <c r="P898" s="154">
        <v>0.12</v>
      </c>
      <c r="R898" s="155" t="s">
        <v>162</v>
      </c>
      <c r="S898" s="155">
        <v>137</v>
      </c>
      <c r="T898" s="155">
        <v>19.899999999999999</v>
      </c>
      <c r="U898" s="155">
        <v>17</v>
      </c>
      <c r="V898" s="155"/>
      <c r="W898" s="155" t="s">
        <v>162</v>
      </c>
      <c r="X898" s="155" t="s">
        <v>162</v>
      </c>
      <c r="Y898" s="155">
        <v>126.4</v>
      </c>
      <c r="Z898" s="155">
        <v>147.6</v>
      </c>
      <c r="AA898" s="155">
        <v>15.5</v>
      </c>
      <c r="AB898" s="155">
        <v>24.3</v>
      </c>
      <c r="AC898" s="155">
        <v>13.3</v>
      </c>
      <c r="AD898" s="155">
        <v>20.8</v>
      </c>
    </row>
    <row r="899" spans="1:30" x14ac:dyDescent="0.25">
      <c r="A899" s="97" t="s">
        <v>2944</v>
      </c>
      <c r="B899" s="154">
        <v>5.3831231813773035E-2</v>
      </c>
      <c r="C899" s="154">
        <v>0.58729388942774008</v>
      </c>
      <c r="D899" s="154">
        <v>0.24118978338182995</v>
      </c>
      <c r="E899" s="154">
        <v>0.11768509537665697</v>
      </c>
      <c r="F899" s="154">
        <v>1</v>
      </c>
      <c r="G899" s="144">
        <v>6186</v>
      </c>
      <c r="H899" s="144"/>
      <c r="I899" s="154">
        <v>4.8000000000000001E-2</v>
      </c>
      <c r="J899" s="154">
        <v>0.06</v>
      </c>
      <c r="K899" s="154">
        <v>0.57499999999999996</v>
      </c>
      <c r="L899" s="154">
        <v>0.6</v>
      </c>
      <c r="M899" s="154">
        <v>0.23100000000000001</v>
      </c>
      <c r="N899" s="154">
        <v>0.252</v>
      </c>
      <c r="O899" s="154">
        <v>0.11</v>
      </c>
      <c r="P899" s="154">
        <v>0.126</v>
      </c>
      <c r="R899" s="155" t="s">
        <v>162</v>
      </c>
      <c r="S899" s="155" t="s">
        <v>162</v>
      </c>
      <c r="T899" s="155" t="s">
        <v>162</v>
      </c>
      <c r="U899" s="155" t="s">
        <v>162</v>
      </c>
      <c r="V899" s="155"/>
      <c r="W899" s="155" t="s">
        <v>162</v>
      </c>
      <c r="X899" s="155" t="s">
        <v>162</v>
      </c>
      <c r="Y899" s="155" t="s">
        <v>162</v>
      </c>
      <c r="Z899" s="155" t="s">
        <v>162</v>
      </c>
      <c r="AA899" s="155" t="s">
        <v>162</v>
      </c>
      <c r="AB899" s="155" t="s">
        <v>162</v>
      </c>
      <c r="AC899" s="155" t="s">
        <v>162</v>
      </c>
      <c r="AD899" s="155" t="s">
        <v>162</v>
      </c>
    </row>
    <row r="900" spans="1:30" x14ac:dyDescent="0.25">
      <c r="A900" s="97" t="s">
        <v>2945</v>
      </c>
      <c r="B900" s="154">
        <v>8.5026335590669674E-2</v>
      </c>
      <c r="C900" s="154">
        <v>0.49586155003762228</v>
      </c>
      <c r="D900" s="154">
        <v>0.24303987960872836</v>
      </c>
      <c r="E900" s="154">
        <v>0.17607223476297967</v>
      </c>
      <c r="F900" s="154">
        <v>1</v>
      </c>
      <c r="G900" s="144">
        <v>1329</v>
      </c>
      <c r="H900" s="144"/>
      <c r="I900" s="154">
        <v>7.0999999999999994E-2</v>
      </c>
      <c r="J900" s="154">
        <v>0.10100000000000001</v>
      </c>
      <c r="K900" s="154">
        <v>0.46899999999999997</v>
      </c>
      <c r="L900" s="154">
        <v>0.52300000000000002</v>
      </c>
      <c r="M900" s="154">
        <v>0.221</v>
      </c>
      <c r="N900" s="154">
        <v>0.26700000000000002</v>
      </c>
      <c r="O900" s="154">
        <v>0.157</v>
      </c>
      <c r="P900" s="154">
        <v>0.19700000000000001</v>
      </c>
      <c r="R900" s="155">
        <v>6.6</v>
      </c>
      <c r="S900" s="155">
        <v>39.6</v>
      </c>
      <c r="T900" s="155">
        <v>19.2</v>
      </c>
      <c r="U900" s="155">
        <v>14</v>
      </c>
      <c r="V900" s="155"/>
      <c r="W900" s="155">
        <v>5.4</v>
      </c>
      <c r="X900" s="155">
        <v>7.8</v>
      </c>
      <c r="Y900" s="155">
        <v>36.5</v>
      </c>
      <c r="Z900" s="155">
        <v>42.6</v>
      </c>
      <c r="AA900" s="155">
        <v>17.100000000000001</v>
      </c>
      <c r="AB900" s="155">
        <v>21.3</v>
      </c>
      <c r="AC900" s="155">
        <v>12.2</v>
      </c>
      <c r="AD900" s="155">
        <v>15.8</v>
      </c>
    </row>
    <row r="901" spans="1:30" x14ac:dyDescent="0.25">
      <c r="A901" s="97" t="s">
        <v>2946</v>
      </c>
      <c r="B901" s="154">
        <v>0.31585932315859322</v>
      </c>
      <c r="C901" s="154">
        <v>0.58195089581950898</v>
      </c>
      <c r="D901" s="154">
        <v>3.8487060384870604E-2</v>
      </c>
      <c r="E901" s="154">
        <v>6.3702720637027213E-2</v>
      </c>
      <c r="F901" s="154">
        <v>1</v>
      </c>
      <c r="G901" s="144">
        <v>1507</v>
      </c>
      <c r="H901" s="144"/>
      <c r="I901" s="154">
        <v>0.29299999999999998</v>
      </c>
      <c r="J901" s="154">
        <v>0.34</v>
      </c>
      <c r="K901" s="154">
        <v>0.55700000000000005</v>
      </c>
      <c r="L901" s="154">
        <v>0.60699999999999998</v>
      </c>
      <c r="M901" s="154">
        <v>0.03</v>
      </c>
      <c r="N901" s="154">
        <v>4.9000000000000002E-2</v>
      </c>
      <c r="O901" s="154">
        <v>5.1999999999999998E-2</v>
      </c>
      <c r="P901" s="154">
        <v>7.6999999999999999E-2</v>
      </c>
      <c r="R901" s="155">
        <v>54.7</v>
      </c>
      <c r="S901" s="155">
        <v>98.3</v>
      </c>
      <c r="T901" s="155">
        <v>5.8</v>
      </c>
      <c r="U901" s="155">
        <v>10.8</v>
      </c>
      <c r="V901" s="155"/>
      <c r="W901" s="155">
        <v>49.8</v>
      </c>
      <c r="X901" s="155">
        <v>59.6</v>
      </c>
      <c r="Y901" s="155">
        <v>91.8</v>
      </c>
      <c r="Z901" s="155">
        <v>104.8</v>
      </c>
      <c r="AA901" s="155">
        <v>4.3</v>
      </c>
      <c r="AB901" s="155">
        <v>7.3</v>
      </c>
      <c r="AC901" s="155">
        <v>8.6</v>
      </c>
      <c r="AD901" s="155">
        <v>12.9</v>
      </c>
    </row>
    <row r="902" spans="1:30" x14ac:dyDescent="0.25">
      <c r="A902" s="97" t="s">
        <v>2947</v>
      </c>
      <c r="B902" s="154" t="s">
        <v>162</v>
      </c>
      <c r="C902" s="154">
        <v>0.50907354345749756</v>
      </c>
      <c r="D902" s="154">
        <v>0.35052531041069723</v>
      </c>
      <c r="E902" s="154">
        <v>0.14040114613180515</v>
      </c>
      <c r="F902" s="154">
        <v>1</v>
      </c>
      <c r="G902" s="144">
        <v>1047</v>
      </c>
      <c r="H902" s="144"/>
      <c r="I902" s="154" t="s">
        <v>162</v>
      </c>
      <c r="J902" s="154" t="s">
        <v>162</v>
      </c>
      <c r="K902" s="154">
        <v>0.47899999999999998</v>
      </c>
      <c r="L902" s="154">
        <v>0.53900000000000003</v>
      </c>
      <c r="M902" s="154">
        <v>0.32200000000000001</v>
      </c>
      <c r="N902" s="154">
        <v>0.38</v>
      </c>
      <c r="O902" s="154">
        <v>0.121</v>
      </c>
      <c r="P902" s="154">
        <v>0.16300000000000001</v>
      </c>
      <c r="R902" s="155" t="s">
        <v>162</v>
      </c>
      <c r="S902" s="155">
        <v>32.1</v>
      </c>
      <c r="T902" s="155">
        <v>21.8</v>
      </c>
      <c r="U902" s="155">
        <v>8.8000000000000007</v>
      </c>
      <c r="V902" s="155"/>
      <c r="W902" s="155" t="s">
        <v>162</v>
      </c>
      <c r="X902" s="155" t="s">
        <v>162</v>
      </c>
      <c r="Y902" s="155">
        <v>29.4</v>
      </c>
      <c r="Z902" s="155">
        <v>34.9</v>
      </c>
      <c r="AA902" s="155">
        <v>19.5</v>
      </c>
      <c r="AB902" s="155">
        <v>24</v>
      </c>
      <c r="AC902" s="155">
        <v>7.4</v>
      </c>
      <c r="AD902" s="155">
        <v>10.199999999999999</v>
      </c>
    </row>
    <row r="903" spans="1:30" x14ac:dyDescent="0.25">
      <c r="A903" s="97" t="s">
        <v>2948</v>
      </c>
      <c r="B903" s="154" t="s">
        <v>162</v>
      </c>
      <c r="C903" s="154">
        <v>0.71666666666666667</v>
      </c>
      <c r="D903" s="154">
        <v>5.5172413793103448E-2</v>
      </c>
      <c r="E903" s="154">
        <v>0.22816091954022988</v>
      </c>
      <c r="F903" s="154">
        <v>1</v>
      </c>
      <c r="G903" s="144">
        <v>1740</v>
      </c>
      <c r="H903" s="144"/>
      <c r="I903" s="154" t="s">
        <v>162</v>
      </c>
      <c r="J903" s="154" t="s">
        <v>162</v>
      </c>
      <c r="K903" s="154">
        <v>0.69499999999999995</v>
      </c>
      <c r="L903" s="154">
        <v>0.73699999999999999</v>
      </c>
      <c r="M903" s="154">
        <v>4.4999999999999998E-2</v>
      </c>
      <c r="N903" s="154">
        <v>6.7000000000000004E-2</v>
      </c>
      <c r="O903" s="154">
        <v>0.20899999999999999</v>
      </c>
      <c r="P903" s="154">
        <v>0.248</v>
      </c>
      <c r="R903" s="155" t="s">
        <v>162</v>
      </c>
      <c r="S903" s="155">
        <v>161.69999999999999</v>
      </c>
      <c r="T903" s="155">
        <v>13.5</v>
      </c>
      <c r="U903" s="155">
        <v>50.7</v>
      </c>
      <c r="V903" s="155"/>
      <c r="W903" s="155" t="s">
        <v>162</v>
      </c>
      <c r="X903" s="155" t="s">
        <v>162</v>
      </c>
      <c r="Y903" s="155">
        <v>152.69999999999999</v>
      </c>
      <c r="Z903" s="155">
        <v>170.7</v>
      </c>
      <c r="AA903" s="155">
        <v>10.8</v>
      </c>
      <c r="AB903" s="155">
        <v>16.2</v>
      </c>
      <c r="AC903" s="155">
        <v>45.7</v>
      </c>
      <c r="AD903" s="155">
        <v>55.7</v>
      </c>
    </row>
    <row r="904" spans="1:30" x14ac:dyDescent="0.25">
      <c r="A904" s="97" t="s">
        <v>2949</v>
      </c>
      <c r="B904" s="154">
        <v>5.8478388421670253E-2</v>
      </c>
      <c r="C904" s="154">
        <v>0.575982788969294</v>
      </c>
      <c r="D904" s="154">
        <v>0.19890475259143359</v>
      </c>
      <c r="E904" s="154">
        <v>0.16663407001760219</v>
      </c>
      <c r="F904" s="154">
        <v>1</v>
      </c>
      <c r="G904" s="144">
        <v>10226</v>
      </c>
      <c r="H904" s="144"/>
      <c r="I904" s="154">
        <v>5.3999999999999999E-2</v>
      </c>
      <c r="J904" s="154">
        <v>6.3E-2</v>
      </c>
      <c r="K904" s="154">
        <v>0.56599999999999995</v>
      </c>
      <c r="L904" s="154">
        <v>0.58599999999999997</v>
      </c>
      <c r="M904" s="154">
        <v>0.191</v>
      </c>
      <c r="N904" s="154">
        <v>0.20699999999999999</v>
      </c>
      <c r="O904" s="154">
        <v>0.16</v>
      </c>
      <c r="P904" s="154">
        <v>0.17399999999999999</v>
      </c>
      <c r="R904" s="155" t="s">
        <v>162</v>
      </c>
      <c r="S904" s="155" t="s">
        <v>162</v>
      </c>
      <c r="T904" s="155" t="s">
        <v>162</v>
      </c>
      <c r="U904" s="155" t="s">
        <v>162</v>
      </c>
      <c r="V904" s="155"/>
      <c r="W904" s="155" t="s">
        <v>162</v>
      </c>
      <c r="X904" s="155" t="s">
        <v>162</v>
      </c>
      <c r="Y904" s="155" t="s">
        <v>162</v>
      </c>
      <c r="Z904" s="155" t="s">
        <v>162</v>
      </c>
      <c r="AA904" s="155" t="s">
        <v>162</v>
      </c>
      <c r="AB904" s="155" t="s">
        <v>162</v>
      </c>
      <c r="AC904" s="155" t="s">
        <v>162</v>
      </c>
      <c r="AD904" s="155" t="s">
        <v>162</v>
      </c>
    </row>
    <row r="905" spans="1:30" x14ac:dyDescent="0.25">
      <c r="A905" s="97" t="s">
        <v>2950</v>
      </c>
      <c r="B905" s="154">
        <v>5.6430446194225721E-2</v>
      </c>
      <c r="C905" s="154">
        <v>0.57086614173228345</v>
      </c>
      <c r="D905" s="154">
        <v>0.22440944881889763</v>
      </c>
      <c r="E905" s="154">
        <v>0.14829396325459318</v>
      </c>
      <c r="F905" s="154">
        <v>1</v>
      </c>
      <c r="G905" s="144">
        <v>3048</v>
      </c>
      <c r="H905" s="144"/>
      <c r="I905" s="154">
        <v>4.9000000000000002E-2</v>
      </c>
      <c r="J905" s="154">
        <v>6.5000000000000002E-2</v>
      </c>
      <c r="K905" s="154">
        <v>0.55300000000000005</v>
      </c>
      <c r="L905" s="154">
        <v>0.58799999999999997</v>
      </c>
      <c r="M905" s="154">
        <v>0.21</v>
      </c>
      <c r="N905" s="154">
        <v>0.24</v>
      </c>
      <c r="O905" s="154">
        <v>0.13600000000000001</v>
      </c>
      <c r="P905" s="154">
        <v>0.161</v>
      </c>
      <c r="R905" s="155">
        <v>4.0999999999999996</v>
      </c>
      <c r="S905" s="155">
        <v>38.4</v>
      </c>
      <c r="T905" s="155">
        <v>14.5</v>
      </c>
      <c r="U905" s="155">
        <v>10.1</v>
      </c>
      <c r="V905" s="155"/>
      <c r="W905" s="155">
        <v>3.5</v>
      </c>
      <c r="X905" s="155">
        <v>4.7</v>
      </c>
      <c r="Y905" s="155">
        <v>36.6</v>
      </c>
      <c r="Z905" s="155">
        <v>40.200000000000003</v>
      </c>
      <c r="AA905" s="155">
        <v>13.4</v>
      </c>
      <c r="AB905" s="155">
        <v>15.6</v>
      </c>
      <c r="AC905" s="155">
        <v>9.1999999999999993</v>
      </c>
      <c r="AD905" s="155">
        <v>11.1</v>
      </c>
    </row>
    <row r="906" spans="1:30" x14ac:dyDescent="0.25">
      <c r="A906" s="97" t="s">
        <v>2951</v>
      </c>
      <c r="B906" s="154">
        <v>0.27192066805845511</v>
      </c>
      <c r="C906" s="154">
        <v>0.60542797494780798</v>
      </c>
      <c r="D906" s="154">
        <v>3.4968684759916491E-2</v>
      </c>
      <c r="E906" s="154">
        <v>8.7682672233820466E-2</v>
      </c>
      <c r="F906" s="154">
        <v>1</v>
      </c>
      <c r="G906" s="144">
        <v>3832</v>
      </c>
      <c r="H906" s="144"/>
      <c r="I906" s="154">
        <v>0.25800000000000001</v>
      </c>
      <c r="J906" s="154">
        <v>0.28599999999999998</v>
      </c>
      <c r="K906" s="154">
        <v>0.59</v>
      </c>
      <c r="L906" s="154">
        <v>0.621</v>
      </c>
      <c r="M906" s="154">
        <v>0.03</v>
      </c>
      <c r="N906" s="154">
        <v>4.1000000000000002E-2</v>
      </c>
      <c r="O906" s="154">
        <v>7.9000000000000001E-2</v>
      </c>
      <c r="P906" s="154">
        <v>9.7000000000000003E-2</v>
      </c>
      <c r="R906" s="155">
        <v>49</v>
      </c>
      <c r="S906" s="155">
        <v>99.2</v>
      </c>
      <c r="T906" s="155">
        <v>4.7</v>
      </c>
      <c r="U906" s="155">
        <v>14.6</v>
      </c>
      <c r="V906" s="155"/>
      <c r="W906" s="155">
        <v>46</v>
      </c>
      <c r="X906" s="155">
        <v>51.9</v>
      </c>
      <c r="Y906" s="155">
        <v>95.2</v>
      </c>
      <c r="Z906" s="155">
        <v>103.3</v>
      </c>
      <c r="AA906" s="155">
        <v>3.9</v>
      </c>
      <c r="AB906" s="155">
        <v>5.5</v>
      </c>
      <c r="AC906" s="155">
        <v>13</v>
      </c>
      <c r="AD906" s="155">
        <v>16.100000000000001</v>
      </c>
    </row>
    <row r="907" spans="1:30" x14ac:dyDescent="0.25">
      <c r="A907" s="97" t="s">
        <v>2952</v>
      </c>
      <c r="B907" s="154" t="s">
        <v>162</v>
      </c>
      <c r="C907" s="154">
        <v>0.53751914241960186</v>
      </c>
      <c r="D907" s="154">
        <v>0.32465543644716693</v>
      </c>
      <c r="E907" s="154">
        <v>0.13782542113323124</v>
      </c>
      <c r="F907" s="154">
        <v>1</v>
      </c>
      <c r="G907" s="144">
        <v>2612</v>
      </c>
      <c r="H907" s="144"/>
      <c r="I907" s="154" t="s">
        <v>162</v>
      </c>
      <c r="J907" s="154" t="s">
        <v>162</v>
      </c>
      <c r="K907" s="154">
        <v>0.51800000000000002</v>
      </c>
      <c r="L907" s="154">
        <v>0.55700000000000005</v>
      </c>
      <c r="M907" s="154">
        <v>0.307</v>
      </c>
      <c r="N907" s="154">
        <v>0.34300000000000003</v>
      </c>
      <c r="O907" s="154">
        <v>0.125</v>
      </c>
      <c r="P907" s="154">
        <v>0.152</v>
      </c>
      <c r="R907" s="155" t="s">
        <v>162</v>
      </c>
      <c r="S907" s="155">
        <v>31.5</v>
      </c>
      <c r="T907" s="155">
        <v>18.399999999999999</v>
      </c>
      <c r="U907" s="155">
        <v>8</v>
      </c>
      <c r="V907" s="155"/>
      <c r="W907" s="155" t="s">
        <v>162</v>
      </c>
      <c r="X907" s="155" t="s">
        <v>162</v>
      </c>
      <c r="Y907" s="155">
        <v>29.8</v>
      </c>
      <c r="Z907" s="155">
        <v>33.1</v>
      </c>
      <c r="AA907" s="155">
        <v>17.2</v>
      </c>
      <c r="AB907" s="155">
        <v>19.600000000000001</v>
      </c>
      <c r="AC907" s="155">
        <v>7.2</v>
      </c>
      <c r="AD907" s="155">
        <v>8.9</v>
      </c>
    </row>
    <row r="908" spans="1:30" x14ac:dyDescent="0.25">
      <c r="A908" s="97" t="s">
        <v>2953</v>
      </c>
      <c r="B908" s="154" t="s">
        <v>162</v>
      </c>
      <c r="C908" s="154">
        <v>0.7934714375392341</v>
      </c>
      <c r="D908" s="154">
        <v>6.2774639045825489E-2</v>
      </c>
      <c r="E908" s="154">
        <v>0.14375392341494037</v>
      </c>
      <c r="F908" s="154">
        <v>1</v>
      </c>
      <c r="G908" s="144">
        <v>3186</v>
      </c>
      <c r="H908" s="144"/>
      <c r="I908" s="154" t="s">
        <v>162</v>
      </c>
      <c r="J908" s="154" t="s">
        <v>162</v>
      </c>
      <c r="K908" s="154">
        <v>0.77900000000000003</v>
      </c>
      <c r="L908" s="154">
        <v>0.80700000000000005</v>
      </c>
      <c r="M908" s="154">
        <v>5.5E-2</v>
      </c>
      <c r="N908" s="154">
        <v>7.1999999999999995E-2</v>
      </c>
      <c r="O908" s="154">
        <v>0.13200000000000001</v>
      </c>
      <c r="P908" s="154">
        <v>0.156</v>
      </c>
      <c r="R908" s="155" t="s">
        <v>162</v>
      </c>
      <c r="S908" s="155">
        <v>129.4</v>
      </c>
      <c r="T908" s="155">
        <v>10.199999999999999</v>
      </c>
      <c r="U908" s="155">
        <v>23.2</v>
      </c>
      <c r="V908" s="155"/>
      <c r="W908" s="155" t="s">
        <v>162</v>
      </c>
      <c r="X908" s="155" t="s">
        <v>162</v>
      </c>
      <c r="Y908" s="155">
        <v>124.4</v>
      </c>
      <c r="Z908" s="155">
        <v>134.4</v>
      </c>
      <c r="AA908" s="155">
        <v>8.8000000000000007</v>
      </c>
      <c r="AB908" s="155">
        <v>11.6</v>
      </c>
      <c r="AC908" s="155">
        <v>21.1</v>
      </c>
      <c r="AD908" s="155">
        <v>25.3</v>
      </c>
    </row>
    <row r="909" spans="1:30" x14ac:dyDescent="0.25">
      <c r="A909" s="97" t="s">
        <v>2954</v>
      </c>
      <c r="B909" s="154">
        <v>5.1589986468200268E-2</v>
      </c>
      <c r="C909" s="154">
        <v>0.60466001353179977</v>
      </c>
      <c r="D909" s="154">
        <v>0.18555480378890393</v>
      </c>
      <c r="E909" s="154">
        <v>0.15819519621109607</v>
      </c>
      <c r="F909" s="154">
        <v>1</v>
      </c>
      <c r="G909" s="144">
        <v>23648</v>
      </c>
      <c r="H909" s="144"/>
      <c r="I909" s="154">
        <v>4.9000000000000002E-2</v>
      </c>
      <c r="J909" s="154">
        <v>5.3999999999999999E-2</v>
      </c>
      <c r="K909" s="154">
        <v>0.59799999999999998</v>
      </c>
      <c r="L909" s="154">
        <v>0.61099999999999999</v>
      </c>
      <c r="M909" s="154">
        <v>0.18099999999999999</v>
      </c>
      <c r="N909" s="154">
        <v>0.191</v>
      </c>
      <c r="O909" s="154">
        <v>0.154</v>
      </c>
      <c r="P909" s="154">
        <v>0.16300000000000001</v>
      </c>
      <c r="R909" s="155" t="s">
        <v>162</v>
      </c>
      <c r="S909" s="155" t="s">
        <v>162</v>
      </c>
      <c r="T909" s="155" t="s">
        <v>162</v>
      </c>
      <c r="U909" s="155" t="s">
        <v>162</v>
      </c>
      <c r="V909" s="155"/>
      <c r="W909" s="155" t="s">
        <v>162</v>
      </c>
      <c r="X909" s="155" t="s">
        <v>162</v>
      </c>
      <c r="Y909" s="155" t="s">
        <v>162</v>
      </c>
      <c r="Z909" s="155" t="s">
        <v>162</v>
      </c>
      <c r="AA909" s="155" t="s">
        <v>162</v>
      </c>
      <c r="AB909" s="155" t="s">
        <v>162</v>
      </c>
      <c r="AC909" s="155" t="s">
        <v>162</v>
      </c>
      <c r="AD909" s="155" t="s">
        <v>162</v>
      </c>
    </row>
    <row r="910" spans="1:30" x14ac:dyDescent="0.25">
      <c r="A910" s="97" t="s">
        <v>2955</v>
      </c>
      <c r="B910" s="154">
        <v>7.9671939074399525E-2</v>
      </c>
      <c r="C910" s="154">
        <v>0.4803749267721148</v>
      </c>
      <c r="D910" s="154">
        <v>0.25131810193321619</v>
      </c>
      <c r="E910" s="154">
        <v>0.18863503222026948</v>
      </c>
      <c r="F910" s="154">
        <v>1</v>
      </c>
      <c r="G910" s="144">
        <v>1707</v>
      </c>
      <c r="H910" s="144"/>
      <c r="I910" s="154">
        <v>6.8000000000000005E-2</v>
      </c>
      <c r="J910" s="154">
        <v>9.2999999999999999E-2</v>
      </c>
      <c r="K910" s="154">
        <v>0.45700000000000002</v>
      </c>
      <c r="L910" s="154">
        <v>0.504</v>
      </c>
      <c r="M910" s="154">
        <v>0.23100000000000001</v>
      </c>
      <c r="N910" s="154">
        <v>0.27200000000000002</v>
      </c>
      <c r="O910" s="154">
        <v>0.17100000000000001</v>
      </c>
      <c r="P910" s="154">
        <v>0.20799999999999999</v>
      </c>
      <c r="R910" s="155">
        <v>5.3</v>
      </c>
      <c r="S910" s="155">
        <v>33.1</v>
      </c>
      <c r="T910" s="155">
        <v>17.399999999999999</v>
      </c>
      <c r="U910" s="155">
        <v>13.1</v>
      </c>
      <c r="V910" s="155"/>
      <c r="W910" s="155">
        <v>4.4000000000000004</v>
      </c>
      <c r="X910" s="155">
        <v>6.2</v>
      </c>
      <c r="Y910" s="155">
        <v>30.9</v>
      </c>
      <c r="Z910" s="155">
        <v>35.4</v>
      </c>
      <c r="AA910" s="155">
        <v>15.8</v>
      </c>
      <c r="AB910" s="155">
        <v>19.100000000000001</v>
      </c>
      <c r="AC910" s="155">
        <v>11.7</v>
      </c>
      <c r="AD910" s="155">
        <v>14.5</v>
      </c>
    </row>
    <row r="911" spans="1:30" x14ac:dyDescent="0.25">
      <c r="A911" s="97" t="s">
        <v>2956</v>
      </c>
      <c r="B911" s="154">
        <v>0.3167321974661424</v>
      </c>
      <c r="C911" s="154">
        <v>0.59851463521188297</v>
      </c>
      <c r="D911" s="154">
        <v>2.621231979030144E-2</v>
      </c>
      <c r="E911" s="154">
        <v>5.8540847531673219E-2</v>
      </c>
      <c r="F911" s="154">
        <v>1.0000000000000002</v>
      </c>
      <c r="G911" s="144">
        <v>2289</v>
      </c>
      <c r="H911" s="144"/>
      <c r="I911" s="154">
        <v>0.29799999999999999</v>
      </c>
      <c r="J911" s="154">
        <v>0.33600000000000002</v>
      </c>
      <c r="K911" s="154">
        <v>0.57799999999999996</v>
      </c>
      <c r="L911" s="154">
        <v>0.61799999999999999</v>
      </c>
      <c r="M911" s="154">
        <v>0.02</v>
      </c>
      <c r="N911" s="154">
        <v>3.4000000000000002E-2</v>
      </c>
      <c r="O911" s="154">
        <v>0.05</v>
      </c>
      <c r="P911" s="154">
        <v>6.9000000000000006E-2</v>
      </c>
      <c r="R911" s="155">
        <v>56.6</v>
      </c>
      <c r="S911" s="155">
        <v>102.3</v>
      </c>
      <c r="T911" s="155">
        <v>4.3</v>
      </c>
      <c r="U911" s="155">
        <v>10.1</v>
      </c>
      <c r="V911" s="155"/>
      <c r="W911" s="155">
        <v>52.5</v>
      </c>
      <c r="X911" s="155">
        <v>60.7</v>
      </c>
      <c r="Y911" s="155">
        <v>96.9</v>
      </c>
      <c r="Z911" s="155">
        <v>107.7</v>
      </c>
      <c r="AA911" s="155">
        <v>3.2</v>
      </c>
      <c r="AB911" s="155">
        <v>5.4</v>
      </c>
      <c r="AC911" s="155">
        <v>8.4</v>
      </c>
      <c r="AD911" s="155">
        <v>11.8</v>
      </c>
    </row>
    <row r="912" spans="1:30" x14ac:dyDescent="0.25">
      <c r="A912" s="97" t="s">
        <v>2957</v>
      </c>
      <c r="B912" s="154" t="s">
        <v>162</v>
      </c>
      <c r="C912" s="154">
        <v>0.49008885850991113</v>
      </c>
      <c r="D912" s="154">
        <v>0.36090225563909772</v>
      </c>
      <c r="E912" s="154">
        <v>0.14900888585099112</v>
      </c>
      <c r="F912" s="154">
        <v>1</v>
      </c>
      <c r="G912" s="144">
        <v>1463</v>
      </c>
      <c r="H912" s="144"/>
      <c r="I912" s="154" t="s">
        <v>162</v>
      </c>
      <c r="J912" s="154" t="s">
        <v>162</v>
      </c>
      <c r="K912" s="154">
        <v>0.46500000000000002</v>
      </c>
      <c r="L912" s="154">
        <v>0.51600000000000001</v>
      </c>
      <c r="M912" s="154">
        <v>0.33700000000000002</v>
      </c>
      <c r="N912" s="154">
        <v>0.38600000000000001</v>
      </c>
      <c r="O912" s="154">
        <v>0.13200000000000001</v>
      </c>
      <c r="P912" s="154">
        <v>0.16800000000000001</v>
      </c>
      <c r="R912" s="155" t="s">
        <v>162</v>
      </c>
      <c r="S912" s="155">
        <v>29.3</v>
      </c>
      <c r="T912" s="155">
        <v>21.5</v>
      </c>
      <c r="U912" s="155">
        <v>8.8000000000000007</v>
      </c>
      <c r="V912" s="155"/>
      <c r="W912" s="155" t="s">
        <v>162</v>
      </c>
      <c r="X912" s="155" t="s">
        <v>162</v>
      </c>
      <c r="Y912" s="155">
        <v>27.1</v>
      </c>
      <c r="Z912" s="155">
        <v>31.4</v>
      </c>
      <c r="AA912" s="155">
        <v>19.7</v>
      </c>
      <c r="AB912" s="155">
        <v>23.3</v>
      </c>
      <c r="AC912" s="155">
        <v>7.7</v>
      </c>
      <c r="AD912" s="155">
        <v>10</v>
      </c>
    </row>
    <row r="913" spans="1:30" x14ac:dyDescent="0.25">
      <c r="A913" s="97" t="s">
        <v>2958</v>
      </c>
      <c r="B913" s="154" t="s">
        <v>162</v>
      </c>
      <c r="C913" s="154">
        <v>0.66208133971291872</v>
      </c>
      <c r="D913" s="154">
        <v>8.6722488038277507E-2</v>
      </c>
      <c r="E913" s="154">
        <v>0.25119617224880381</v>
      </c>
      <c r="F913" s="154">
        <v>1</v>
      </c>
      <c r="G913" s="144">
        <v>1672</v>
      </c>
      <c r="H913" s="144"/>
      <c r="I913" s="154" t="s">
        <v>162</v>
      </c>
      <c r="J913" s="154" t="s">
        <v>162</v>
      </c>
      <c r="K913" s="154">
        <v>0.63900000000000001</v>
      </c>
      <c r="L913" s="154">
        <v>0.68400000000000005</v>
      </c>
      <c r="M913" s="154">
        <v>7.3999999999999996E-2</v>
      </c>
      <c r="N913" s="154">
        <v>0.10100000000000001</v>
      </c>
      <c r="O913" s="154">
        <v>0.23100000000000001</v>
      </c>
      <c r="P913" s="154">
        <v>0.27300000000000002</v>
      </c>
      <c r="R913" s="155" t="s">
        <v>162</v>
      </c>
      <c r="S913" s="155">
        <v>98.9</v>
      </c>
      <c r="T913" s="155">
        <v>14.8</v>
      </c>
      <c r="U913" s="155">
        <v>36.6</v>
      </c>
      <c r="V913" s="155"/>
      <c r="W913" s="155" t="s">
        <v>162</v>
      </c>
      <c r="X913" s="155" t="s">
        <v>162</v>
      </c>
      <c r="Y913" s="155">
        <v>93</v>
      </c>
      <c r="Z913" s="155">
        <v>104.7</v>
      </c>
      <c r="AA913" s="155">
        <v>12.4</v>
      </c>
      <c r="AB913" s="155">
        <v>17.2</v>
      </c>
      <c r="AC913" s="155">
        <v>33.1</v>
      </c>
      <c r="AD913" s="155">
        <v>40.1</v>
      </c>
    </row>
    <row r="914" spans="1:30" x14ac:dyDescent="0.25">
      <c r="A914" s="97" t="s">
        <v>2959</v>
      </c>
      <c r="B914" s="154">
        <v>6.5856871066881317E-2</v>
      </c>
      <c r="C914" s="154">
        <v>0.53695302209863893</v>
      </c>
      <c r="D914" s="154">
        <v>0.21044929020927849</v>
      </c>
      <c r="E914" s="154">
        <v>0.18674081662520123</v>
      </c>
      <c r="F914" s="154">
        <v>1</v>
      </c>
      <c r="G914" s="144">
        <v>13666</v>
      </c>
      <c r="H914" s="144"/>
      <c r="I914" s="154">
        <v>6.2E-2</v>
      </c>
      <c r="J914" s="154">
        <v>7.0000000000000007E-2</v>
      </c>
      <c r="K914" s="154">
        <v>0.52900000000000003</v>
      </c>
      <c r="L914" s="154">
        <v>0.54500000000000004</v>
      </c>
      <c r="M914" s="154">
        <v>0.20399999999999999</v>
      </c>
      <c r="N914" s="154">
        <v>0.217</v>
      </c>
      <c r="O914" s="154">
        <v>0.18</v>
      </c>
      <c r="P914" s="154">
        <v>0.193</v>
      </c>
      <c r="R914" s="155" t="s">
        <v>162</v>
      </c>
      <c r="S914" s="155" t="s">
        <v>162</v>
      </c>
      <c r="T914" s="155" t="s">
        <v>162</v>
      </c>
      <c r="U914" s="155" t="s">
        <v>162</v>
      </c>
      <c r="V914" s="155"/>
      <c r="W914" s="155" t="s">
        <v>162</v>
      </c>
      <c r="X914" s="155" t="s">
        <v>162</v>
      </c>
      <c r="Y914" s="155" t="s">
        <v>162</v>
      </c>
      <c r="Z914" s="155" t="s">
        <v>162</v>
      </c>
      <c r="AA914" s="155" t="s">
        <v>162</v>
      </c>
      <c r="AB914" s="155" t="s">
        <v>162</v>
      </c>
      <c r="AC914" s="155" t="s">
        <v>162</v>
      </c>
      <c r="AD914" s="155" t="s">
        <v>162</v>
      </c>
    </row>
    <row r="915" spans="1:30" x14ac:dyDescent="0.25">
      <c r="A915" s="97" t="s">
        <v>2960</v>
      </c>
      <c r="B915" s="154">
        <v>5.8333333333333334E-2</v>
      </c>
      <c r="C915" s="154">
        <v>0.55333333333333334</v>
      </c>
      <c r="D915" s="154">
        <v>0.23499999999999999</v>
      </c>
      <c r="E915" s="154">
        <v>0.15333333333333332</v>
      </c>
      <c r="F915" s="154">
        <v>1</v>
      </c>
      <c r="G915" s="144">
        <v>600</v>
      </c>
      <c r="H915" s="144"/>
      <c r="I915" s="154">
        <v>4.2000000000000003E-2</v>
      </c>
      <c r="J915" s="154">
        <v>0.08</v>
      </c>
      <c r="K915" s="154">
        <v>0.51300000000000001</v>
      </c>
      <c r="L915" s="154">
        <v>0.59299999999999997</v>
      </c>
      <c r="M915" s="154">
        <v>0.20300000000000001</v>
      </c>
      <c r="N915" s="154">
        <v>0.27100000000000002</v>
      </c>
      <c r="O915" s="154">
        <v>0.127</v>
      </c>
      <c r="P915" s="154">
        <v>0.184</v>
      </c>
      <c r="R915" s="155">
        <v>3.9</v>
      </c>
      <c r="S915" s="155">
        <v>40.5</v>
      </c>
      <c r="T915" s="155">
        <v>17.399999999999999</v>
      </c>
      <c r="U915" s="155">
        <v>11.3</v>
      </c>
      <c r="V915" s="155"/>
      <c r="W915" s="155">
        <v>2.6</v>
      </c>
      <c r="X915" s="155">
        <v>5.0999999999999996</v>
      </c>
      <c r="Y915" s="155">
        <v>36.200000000000003</v>
      </c>
      <c r="Z915" s="155">
        <v>44.9</v>
      </c>
      <c r="AA915" s="155">
        <v>14.5</v>
      </c>
      <c r="AB915" s="155">
        <v>20.3</v>
      </c>
      <c r="AC915" s="155">
        <v>9</v>
      </c>
      <c r="AD915" s="155">
        <v>13.6</v>
      </c>
    </row>
    <row r="916" spans="1:30" x14ac:dyDescent="0.25">
      <c r="A916" s="97" t="s">
        <v>2961</v>
      </c>
      <c r="B916" s="154">
        <v>0.29663212435233161</v>
      </c>
      <c r="C916" s="154">
        <v>0.62176165803108807</v>
      </c>
      <c r="D916" s="154">
        <v>3.756476683937824E-2</v>
      </c>
      <c r="E916" s="154">
        <v>4.4041450777202069E-2</v>
      </c>
      <c r="F916" s="154">
        <v>1</v>
      </c>
      <c r="G916" s="144">
        <v>772</v>
      </c>
      <c r="H916" s="144"/>
      <c r="I916" s="154">
        <v>0.26500000000000001</v>
      </c>
      <c r="J916" s="154">
        <v>0.33</v>
      </c>
      <c r="K916" s="154">
        <v>0.58699999999999997</v>
      </c>
      <c r="L916" s="154">
        <v>0.65500000000000003</v>
      </c>
      <c r="M916" s="154">
        <v>2.5999999999999999E-2</v>
      </c>
      <c r="N916" s="154">
        <v>5.2999999999999999E-2</v>
      </c>
      <c r="O916" s="154">
        <v>3.2000000000000001E-2</v>
      </c>
      <c r="P916" s="154">
        <v>6.0999999999999999E-2</v>
      </c>
      <c r="R916" s="155">
        <v>52.7</v>
      </c>
      <c r="S916" s="155">
        <v>112.1</v>
      </c>
      <c r="T916" s="155">
        <v>6.2</v>
      </c>
      <c r="U916" s="155">
        <v>7.8</v>
      </c>
      <c r="V916" s="155"/>
      <c r="W916" s="155">
        <v>45.9</v>
      </c>
      <c r="X916" s="155">
        <v>59.5</v>
      </c>
      <c r="Y916" s="155">
        <v>102.1</v>
      </c>
      <c r="Z916" s="155">
        <v>122.2</v>
      </c>
      <c r="AA916" s="155">
        <v>4</v>
      </c>
      <c r="AB916" s="155">
        <v>8.5</v>
      </c>
      <c r="AC916" s="155">
        <v>5.2</v>
      </c>
      <c r="AD916" s="155">
        <v>10.5</v>
      </c>
    </row>
    <row r="917" spans="1:30" x14ac:dyDescent="0.25">
      <c r="A917" s="97" t="s">
        <v>2962</v>
      </c>
      <c r="B917" s="154" t="s">
        <v>162</v>
      </c>
      <c r="C917" s="154">
        <v>0.57699805068226118</v>
      </c>
      <c r="D917" s="154">
        <v>0.30604288499025339</v>
      </c>
      <c r="E917" s="154">
        <v>0.11695906432748537</v>
      </c>
      <c r="F917" s="154">
        <v>1</v>
      </c>
      <c r="G917" s="144">
        <v>513</v>
      </c>
      <c r="H917" s="144"/>
      <c r="I917" s="154" t="s">
        <v>162</v>
      </c>
      <c r="J917" s="154" t="s">
        <v>162</v>
      </c>
      <c r="K917" s="154">
        <v>0.53400000000000003</v>
      </c>
      <c r="L917" s="154">
        <v>0.61899999999999999</v>
      </c>
      <c r="M917" s="154">
        <v>0.26800000000000002</v>
      </c>
      <c r="N917" s="154">
        <v>0.34699999999999998</v>
      </c>
      <c r="O917" s="154">
        <v>9.1999999999999998E-2</v>
      </c>
      <c r="P917" s="154">
        <v>0.14799999999999999</v>
      </c>
      <c r="R917" s="155" t="s">
        <v>162</v>
      </c>
      <c r="S917" s="155">
        <v>35.5</v>
      </c>
      <c r="T917" s="155">
        <v>19.600000000000001</v>
      </c>
      <c r="U917" s="155">
        <v>7.3</v>
      </c>
      <c r="V917" s="155"/>
      <c r="W917" s="155" t="s">
        <v>162</v>
      </c>
      <c r="X917" s="155" t="s">
        <v>162</v>
      </c>
      <c r="Y917" s="155">
        <v>31.5</v>
      </c>
      <c r="Z917" s="155">
        <v>39.6</v>
      </c>
      <c r="AA917" s="155">
        <v>16.5</v>
      </c>
      <c r="AB917" s="155">
        <v>22.6</v>
      </c>
      <c r="AC917" s="155">
        <v>5.5</v>
      </c>
      <c r="AD917" s="155">
        <v>9.1999999999999993</v>
      </c>
    </row>
    <row r="918" spans="1:30" x14ac:dyDescent="0.25">
      <c r="A918" s="97" t="s">
        <v>2963</v>
      </c>
      <c r="B918" s="154" t="s">
        <v>162</v>
      </c>
      <c r="C918" s="154">
        <v>0.78640776699029125</v>
      </c>
      <c r="D918" s="154">
        <v>4.8543689320388349E-2</v>
      </c>
      <c r="E918" s="154">
        <v>0.1650485436893204</v>
      </c>
      <c r="F918" s="154">
        <v>1</v>
      </c>
      <c r="G918" s="144">
        <v>721</v>
      </c>
      <c r="H918" s="144"/>
      <c r="I918" s="154" t="s">
        <v>162</v>
      </c>
      <c r="J918" s="154" t="s">
        <v>162</v>
      </c>
      <c r="K918" s="154">
        <v>0.755</v>
      </c>
      <c r="L918" s="154">
        <v>0.81499999999999995</v>
      </c>
      <c r="M918" s="154">
        <v>3.5000000000000003E-2</v>
      </c>
      <c r="N918" s="154">
        <v>6.7000000000000004E-2</v>
      </c>
      <c r="O918" s="154">
        <v>0.14000000000000001</v>
      </c>
      <c r="P918" s="154">
        <v>0.19400000000000001</v>
      </c>
      <c r="R918" s="155" t="s">
        <v>162</v>
      </c>
      <c r="S918" s="155">
        <v>144.5</v>
      </c>
      <c r="T918" s="155">
        <v>10.9</v>
      </c>
      <c r="U918" s="155">
        <v>29.3</v>
      </c>
      <c r="V918" s="155"/>
      <c r="W918" s="155" t="s">
        <v>162</v>
      </c>
      <c r="X918" s="155" t="s">
        <v>162</v>
      </c>
      <c r="Y918" s="155">
        <v>132.6</v>
      </c>
      <c r="Z918" s="155">
        <v>156.4</v>
      </c>
      <c r="AA918" s="155">
        <v>7.3</v>
      </c>
      <c r="AB918" s="155">
        <v>14.5</v>
      </c>
      <c r="AC918" s="155">
        <v>24</v>
      </c>
      <c r="AD918" s="155">
        <v>34.6</v>
      </c>
    </row>
    <row r="919" spans="1:30" x14ac:dyDescent="0.25">
      <c r="A919" s="97" t="s">
        <v>2964</v>
      </c>
      <c r="B919" s="154">
        <v>5.7364992645513764E-2</v>
      </c>
      <c r="C919" s="154">
        <v>0.63269594452616096</v>
      </c>
      <c r="D919" s="154">
        <v>0.17545702878756042</v>
      </c>
      <c r="E919" s="154">
        <v>0.13448203404076486</v>
      </c>
      <c r="F919" s="154">
        <v>1</v>
      </c>
      <c r="G919" s="144">
        <v>4759</v>
      </c>
      <c r="H919" s="144"/>
      <c r="I919" s="154">
        <v>5.0999999999999997E-2</v>
      </c>
      <c r="J919" s="154">
        <v>6.4000000000000001E-2</v>
      </c>
      <c r="K919" s="154">
        <v>0.61899999999999999</v>
      </c>
      <c r="L919" s="154">
        <v>0.64600000000000002</v>
      </c>
      <c r="M919" s="154">
        <v>0.16500000000000001</v>
      </c>
      <c r="N919" s="154">
        <v>0.187</v>
      </c>
      <c r="O919" s="154">
        <v>0.125</v>
      </c>
      <c r="P919" s="154">
        <v>0.14399999999999999</v>
      </c>
      <c r="R919" s="155" t="s">
        <v>162</v>
      </c>
      <c r="S919" s="155" t="s">
        <v>162</v>
      </c>
      <c r="T919" s="155" t="s">
        <v>162</v>
      </c>
      <c r="U919" s="155" t="s">
        <v>162</v>
      </c>
      <c r="V919" s="155"/>
      <c r="W919" s="155" t="s">
        <v>162</v>
      </c>
      <c r="X919" s="155" t="s">
        <v>162</v>
      </c>
      <c r="Y919" s="155" t="s">
        <v>162</v>
      </c>
      <c r="Z919" s="155" t="s">
        <v>162</v>
      </c>
      <c r="AA919" s="155" t="s">
        <v>162</v>
      </c>
      <c r="AB919" s="155" t="s">
        <v>162</v>
      </c>
      <c r="AC919" s="155" t="s">
        <v>162</v>
      </c>
      <c r="AD919" s="155" t="s">
        <v>162</v>
      </c>
    </row>
    <row r="920" spans="1:30" x14ac:dyDescent="0.25">
      <c r="A920" s="97" t="s">
        <v>2965</v>
      </c>
      <c r="B920" s="154">
        <v>6.2579821200510852E-2</v>
      </c>
      <c r="C920" s="154">
        <v>0.48786717752234993</v>
      </c>
      <c r="D920" s="154">
        <v>0.2669220945083014</v>
      </c>
      <c r="E920" s="154">
        <v>0.18263090676883781</v>
      </c>
      <c r="F920" s="154">
        <v>1</v>
      </c>
      <c r="G920" s="144">
        <v>783</v>
      </c>
      <c r="H920" s="144"/>
      <c r="I920" s="154">
        <v>4.8000000000000001E-2</v>
      </c>
      <c r="J920" s="154">
        <v>8.2000000000000003E-2</v>
      </c>
      <c r="K920" s="154">
        <v>0.45300000000000001</v>
      </c>
      <c r="L920" s="154">
        <v>0.52300000000000002</v>
      </c>
      <c r="M920" s="154">
        <v>0.23699999999999999</v>
      </c>
      <c r="N920" s="154">
        <v>0.29899999999999999</v>
      </c>
      <c r="O920" s="154">
        <v>0.157</v>
      </c>
      <c r="P920" s="154">
        <v>0.21099999999999999</v>
      </c>
      <c r="R920" s="155">
        <v>5.0999999999999996</v>
      </c>
      <c r="S920" s="155">
        <v>38.200000000000003</v>
      </c>
      <c r="T920" s="155">
        <v>21.5</v>
      </c>
      <c r="U920" s="155">
        <v>14</v>
      </c>
      <c r="V920" s="155"/>
      <c r="W920" s="155">
        <v>3.6</v>
      </c>
      <c r="X920" s="155">
        <v>6.5</v>
      </c>
      <c r="Y920" s="155">
        <v>34.4</v>
      </c>
      <c r="Z920" s="155">
        <v>42</v>
      </c>
      <c r="AA920" s="155">
        <v>18.600000000000001</v>
      </c>
      <c r="AB920" s="155">
        <v>24.4</v>
      </c>
      <c r="AC920" s="155">
        <v>11.7</v>
      </c>
      <c r="AD920" s="155">
        <v>16.3</v>
      </c>
    </row>
    <row r="921" spans="1:30" x14ac:dyDescent="0.25">
      <c r="A921" s="97" t="s">
        <v>2966</v>
      </c>
      <c r="B921" s="154">
        <v>0.27301587301587299</v>
      </c>
      <c r="C921" s="154">
        <v>0.63915343915343914</v>
      </c>
      <c r="D921" s="154">
        <v>4.3386243386243389E-2</v>
      </c>
      <c r="E921" s="154">
        <v>4.4444444444444446E-2</v>
      </c>
      <c r="F921" s="154">
        <v>1</v>
      </c>
      <c r="G921" s="144">
        <v>945</v>
      </c>
      <c r="H921" s="144"/>
      <c r="I921" s="154">
        <v>0.246</v>
      </c>
      <c r="J921" s="154">
        <v>0.30199999999999999</v>
      </c>
      <c r="K921" s="154">
        <v>0.60799999999999998</v>
      </c>
      <c r="L921" s="154">
        <v>0.66900000000000004</v>
      </c>
      <c r="M921" s="154">
        <v>3.2000000000000001E-2</v>
      </c>
      <c r="N921" s="154">
        <v>5.8000000000000003E-2</v>
      </c>
      <c r="O921" s="154">
        <v>3.3000000000000002E-2</v>
      </c>
      <c r="P921" s="154">
        <v>0.06</v>
      </c>
      <c r="R921" s="155">
        <v>46.9</v>
      </c>
      <c r="S921" s="155">
        <v>102.7</v>
      </c>
      <c r="T921" s="155">
        <v>7.3</v>
      </c>
      <c r="U921" s="155">
        <v>7.3</v>
      </c>
      <c r="V921" s="155"/>
      <c r="W921" s="155">
        <v>41.2</v>
      </c>
      <c r="X921" s="155">
        <v>52.6</v>
      </c>
      <c r="Y921" s="155">
        <v>94.5</v>
      </c>
      <c r="Z921" s="155">
        <v>110.9</v>
      </c>
      <c r="AA921" s="155">
        <v>5.0999999999999996</v>
      </c>
      <c r="AB921" s="155">
        <v>9.5</v>
      </c>
      <c r="AC921" s="155">
        <v>5.0999999999999996</v>
      </c>
      <c r="AD921" s="155">
        <v>9.5</v>
      </c>
    </row>
    <row r="922" spans="1:30" x14ac:dyDescent="0.25">
      <c r="A922" s="97" t="s">
        <v>2967</v>
      </c>
      <c r="B922" s="154" t="s">
        <v>162</v>
      </c>
      <c r="C922" s="154">
        <v>0.4634703196347032</v>
      </c>
      <c r="D922" s="154">
        <v>0.36377473363774732</v>
      </c>
      <c r="E922" s="154">
        <v>0.17275494672754946</v>
      </c>
      <c r="F922" s="154">
        <v>0.99999999999999989</v>
      </c>
      <c r="G922" s="144">
        <v>1314</v>
      </c>
      <c r="H922" s="144"/>
      <c r="I922" s="154" t="s">
        <v>162</v>
      </c>
      <c r="J922" s="154" t="s">
        <v>162</v>
      </c>
      <c r="K922" s="154">
        <v>0.437</v>
      </c>
      <c r="L922" s="154">
        <v>0.49099999999999999</v>
      </c>
      <c r="M922" s="154">
        <v>0.33800000000000002</v>
      </c>
      <c r="N922" s="154">
        <v>0.39</v>
      </c>
      <c r="O922" s="154">
        <v>0.153</v>
      </c>
      <c r="P922" s="154">
        <v>0.19400000000000001</v>
      </c>
      <c r="R922" s="155" t="s">
        <v>162</v>
      </c>
      <c r="S922" s="155">
        <v>61.4</v>
      </c>
      <c r="T922" s="155">
        <v>49</v>
      </c>
      <c r="U922" s="155">
        <v>22.8</v>
      </c>
      <c r="V922" s="155"/>
      <c r="W922" s="155" t="s">
        <v>162</v>
      </c>
      <c r="X922" s="155" t="s">
        <v>162</v>
      </c>
      <c r="Y922" s="155">
        <v>56.5</v>
      </c>
      <c r="Z922" s="155">
        <v>66.3</v>
      </c>
      <c r="AA922" s="155">
        <v>44.6</v>
      </c>
      <c r="AB922" s="155">
        <v>53.4</v>
      </c>
      <c r="AC922" s="155">
        <v>19.8</v>
      </c>
      <c r="AD922" s="155">
        <v>25.8</v>
      </c>
    </row>
    <row r="923" spans="1:30" x14ac:dyDescent="0.25">
      <c r="A923" s="97" t="s">
        <v>2968</v>
      </c>
      <c r="B923" s="154" t="s">
        <v>162</v>
      </c>
      <c r="C923" s="154">
        <v>0.72542901716068642</v>
      </c>
      <c r="D923" s="154">
        <v>9.8283931357254287E-2</v>
      </c>
      <c r="E923" s="154">
        <v>0.17628705148205928</v>
      </c>
      <c r="F923" s="154">
        <v>1</v>
      </c>
      <c r="G923" s="144">
        <v>641</v>
      </c>
      <c r="H923" s="144"/>
      <c r="I923" s="154" t="s">
        <v>162</v>
      </c>
      <c r="J923" s="154" t="s">
        <v>162</v>
      </c>
      <c r="K923" s="154">
        <v>0.69</v>
      </c>
      <c r="L923" s="154">
        <v>0.75900000000000001</v>
      </c>
      <c r="M923" s="154">
        <v>7.8E-2</v>
      </c>
      <c r="N923" s="154">
        <v>0.124</v>
      </c>
      <c r="O923" s="154">
        <v>0.14899999999999999</v>
      </c>
      <c r="P923" s="154">
        <v>0.20799999999999999</v>
      </c>
      <c r="R923" s="155" t="s">
        <v>162</v>
      </c>
      <c r="S923" s="155">
        <v>106.3</v>
      </c>
      <c r="T923" s="155">
        <v>17</v>
      </c>
      <c r="U923" s="155">
        <v>27.2</v>
      </c>
      <c r="V923" s="155"/>
      <c r="W923" s="155" t="s">
        <v>162</v>
      </c>
      <c r="X923" s="155" t="s">
        <v>162</v>
      </c>
      <c r="Y923" s="155">
        <v>96.6</v>
      </c>
      <c r="Z923" s="155">
        <v>116</v>
      </c>
      <c r="AA923" s="155">
        <v>12.8</v>
      </c>
      <c r="AB923" s="155">
        <v>21.2</v>
      </c>
      <c r="AC923" s="155">
        <v>22.2</v>
      </c>
      <c r="AD923" s="155">
        <v>32.299999999999997</v>
      </c>
    </row>
    <row r="924" spans="1:30" x14ac:dyDescent="0.25">
      <c r="A924" s="97" t="s">
        <v>2969</v>
      </c>
      <c r="B924" s="154">
        <v>5.1061303250705063E-2</v>
      </c>
      <c r="C924" s="154">
        <v>0.53822176042748993</v>
      </c>
      <c r="D924" s="154">
        <v>0.23764286774528723</v>
      </c>
      <c r="E924" s="154">
        <v>0.17307406857651775</v>
      </c>
      <c r="F924" s="154">
        <v>0.99999999999999989</v>
      </c>
      <c r="G924" s="144">
        <v>6737</v>
      </c>
      <c r="H924" s="144"/>
      <c r="I924" s="154">
        <v>4.5999999999999999E-2</v>
      </c>
      <c r="J924" s="154">
        <v>5.7000000000000002E-2</v>
      </c>
      <c r="K924" s="154">
        <v>0.52600000000000002</v>
      </c>
      <c r="L924" s="154">
        <v>0.55000000000000004</v>
      </c>
      <c r="M924" s="154">
        <v>0.22800000000000001</v>
      </c>
      <c r="N924" s="154">
        <v>0.248</v>
      </c>
      <c r="O924" s="154">
        <v>0.16400000000000001</v>
      </c>
      <c r="P924" s="154">
        <v>0.182</v>
      </c>
      <c r="R924" s="155" t="s">
        <v>162</v>
      </c>
      <c r="S924" s="155" t="s">
        <v>162</v>
      </c>
      <c r="T924" s="155" t="s">
        <v>162</v>
      </c>
      <c r="U924" s="155" t="s">
        <v>162</v>
      </c>
      <c r="V924" s="155"/>
      <c r="W924" s="155" t="s">
        <v>162</v>
      </c>
      <c r="X924" s="155" t="s">
        <v>162</v>
      </c>
      <c r="Y924" s="155" t="s">
        <v>162</v>
      </c>
      <c r="Z924" s="155" t="s">
        <v>162</v>
      </c>
      <c r="AA924" s="155" t="s">
        <v>162</v>
      </c>
      <c r="AB924" s="155" t="s">
        <v>162</v>
      </c>
      <c r="AC924" s="155" t="s">
        <v>162</v>
      </c>
      <c r="AD924" s="155" t="s">
        <v>162</v>
      </c>
    </row>
    <row r="925" spans="1:30" x14ac:dyDescent="0.25">
      <c r="A925" s="97" t="s">
        <v>2970</v>
      </c>
      <c r="B925" s="154">
        <v>6.4901793339026473E-2</v>
      </c>
      <c r="C925" s="154">
        <v>0.52263023057216051</v>
      </c>
      <c r="D925" s="154">
        <v>0.29461998292058073</v>
      </c>
      <c r="E925" s="154">
        <v>0.11784799316823227</v>
      </c>
      <c r="F925" s="154">
        <v>0.99999999999999989</v>
      </c>
      <c r="G925" s="144">
        <v>1171</v>
      </c>
      <c r="H925" s="144"/>
      <c r="I925" s="154">
        <v>5.1999999999999998E-2</v>
      </c>
      <c r="J925" s="154">
        <v>0.08</v>
      </c>
      <c r="K925" s="154">
        <v>0.49399999999999999</v>
      </c>
      <c r="L925" s="154">
        <v>0.55100000000000005</v>
      </c>
      <c r="M925" s="154">
        <v>0.26900000000000002</v>
      </c>
      <c r="N925" s="154">
        <v>0.32100000000000001</v>
      </c>
      <c r="O925" s="154">
        <v>0.10100000000000001</v>
      </c>
      <c r="P925" s="154">
        <v>0.13800000000000001</v>
      </c>
      <c r="R925" s="155">
        <v>5.3</v>
      </c>
      <c r="S925" s="155">
        <v>42.8</v>
      </c>
      <c r="T925" s="155">
        <v>23.9</v>
      </c>
      <c r="U925" s="155">
        <v>9.3000000000000007</v>
      </c>
      <c r="V925" s="155"/>
      <c r="W925" s="155">
        <v>4.0999999999999996</v>
      </c>
      <c r="X925" s="155">
        <v>6.5</v>
      </c>
      <c r="Y925" s="155">
        <v>39.4</v>
      </c>
      <c r="Z925" s="155">
        <v>46.2</v>
      </c>
      <c r="AA925" s="155">
        <v>21.3</v>
      </c>
      <c r="AB925" s="155">
        <v>26.4</v>
      </c>
      <c r="AC925" s="155">
        <v>7.8</v>
      </c>
      <c r="AD925" s="155">
        <v>10.9</v>
      </c>
    </row>
    <row r="926" spans="1:30" x14ac:dyDescent="0.25">
      <c r="A926" s="97" t="s">
        <v>2971</v>
      </c>
      <c r="B926" s="154">
        <v>0.28722600151171579</v>
      </c>
      <c r="C926" s="154">
        <v>0.61375661375661372</v>
      </c>
      <c r="D926" s="154">
        <v>4.3083900226757371E-2</v>
      </c>
      <c r="E926" s="154">
        <v>5.5933484504913075E-2</v>
      </c>
      <c r="F926" s="154">
        <v>1</v>
      </c>
      <c r="G926" s="144">
        <v>1323</v>
      </c>
      <c r="H926" s="144"/>
      <c r="I926" s="154">
        <v>0.26300000000000001</v>
      </c>
      <c r="J926" s="154">
        <v>0.312</v>
      </c>
      <c r="K926" s="154">
        <v>0.58699999999999997</v>
      </c>
      <c r="L926" s="154">
        <v>0.64</v>
      </c>
      <c r="M926" s="154">
        <v>3.3000000000000002E-2</v>
      </c>
      <c r="N926" s="154">
        <v>5.5E-2</v>
      </c>
      <c r="O926" s="154">
        <v>4.4999999999999998E-2</v>
      </c>
      <c r="P926" s="154">
        <v>7.0000000000000007E-2</v>
      </c>
      <c r="R926" s="155">
        <v>51.4</v>
      </c>
      <c r="S926" s="155">
        <v>100.1</v>
      </c>
      <c r="T926" s="155">
        <v>6.6</v>
      </c>
      <c r="U926" s="155">
        <v>8.9</v>
      </c>
      <c r="V926" s="155"/>
      <c r="W926" s="155">
        <v>46.3</v>
      </c>
      <c r="X926" s="155">
        <v>56.6</v>
      </c>
      <c r="Y926" s="155">
        <v>93.2</v>
      </c>
      <c r="Z926" s="155">
        <v>106.9</v>
      </c>
      <c r="AA926" s="155">
        <v>4.9000000000000004</v>
      </c>
      <c r="AB926" s="155">
        <v>8.3000000000000007</v>
      </c>
      <c r="AC926" s="155">
        <v>6.9</v>
      </c>
      <c r="AD926" s="155">
        <v>11</v>
      </c>
    </row>
    <row r="927" spans="1:30" x14ac:dyDescent="0.25">
      <c r="A927" s="97" t="s">
        <v>2972</v>
      </c>
      <c r="B927" s="154" t="s">
        <v>162</v>
      </c>
      <c r="C927" s="154">
        <v>0.46106785317018911</v>
      </c>
      <c r="D927" s="154">
        <v>0.43214682981090102</v>
      </c>
      <c r="E927" s="154">
        <v>0.10678531701890991</v>
      </c>
      <c r="F927" s="154">
        <v>1</v>
      </c>
      <c r="G927" s="144">
        <v>1798</v>
      </c>
      <c r="H927" s="144"/>
      <c r="I927" s="154" t="s">
        <v>162</v>
      </c>
      <c r="J927" s="154" t="s">
        <v>162</v>
      </c>
      <c r="K927" s="154">
        <v>0.438</v>
      </c>
      <c r="L927" s="154">
        <v>0.48399999999999999</v>
      </c>
      <c r="M927" s="154">
        <v>0.40899999999999997</v>
      </c>
      <c r="N927" s="154">
        <v>0.45500000000000002</v>
      </c>
      <c r="O927" s="154">
        <v>9.2999999999999999E-2</v>
      </c>
      <c r="P927" s="154">
        <v>0.122</v>
      </c>
      <c r="R927" s="155" t="s">
        <v>162</v>
      </c>
      <c r="S927" s="155">
        <v>58.6</v>
      </c>
      <c r="T927" s="155">
        <v>54.6</v>
      </c>
      <c r="U927" s="155">
        <v>13.5</v>
      </c>
      <c r="V927" s="155"/>
      <c r="W927" s="155" t="s">
        <v>162</v>
      </c>
      <c r="X927" s="155" t="s">
        <v>162</v>
      </c>
      <c r="Y927" s="155">
        <v>54.6</v>
      </c>
      <c r="Z927" s="155">
        <v>62.5</v>
      </c>
      <c r="AA927" s="155">
        <v>50.7</v>
      </c>
      <c r="AB927" s="155">
        <v>58.4</v>
      </c>
      <c r="AC927" s="155">
        <v>11.6</v>
      </c>
      <c r="AD927" s="155">
        <v>15.5</v>
      </c>
    </row>
    <row r="928" spans="1:30" x14ac:dyDescent="0.25">
      <c r="A928" s="97" t="s">
        <v>2973</v>
      </c>
      <c r="B928" s="154" t="s">
        <v>162</v>
      </c>
      <c r="C928" s="154">
        <v>0.7797443461160275</v>
      </c>
      <c r="D928" s="154">
        <v>0.12094395280235988</v>
      </c>
      <c r="E928" s="154">
        <v>9.931170108161258E-2</v>
      </c>
      <c r="F928" s="154">
        <v>1</v>
      </c>
      <c r="G928" s="144">
        <v>1017</v>
      </c>
      <c r="H928" s="144"/>
      <c r="I928" s="154" t="s">
        <v>162</v>
      </c>
      <c r="J928" s="154" t="s">
        <v>162</v>
      </c>
      <c r="K928" s="154">
        <v>0.753</v>
      </c>
      <c r="L928" s="154">
        <v>0.80400000000000005</v>
      </c>
      <c r="M928" s="154">
        <v>0.10199999999999999</v>
      </c>
      <c r="N928" s="154">
        <v>0.14199999999999999</v>
      </c>
      <c r="O928" s="154">
        <v>8.2000000000000003E-2</v>
      </c>
      <c r="P928" s="154">
        <v>0.11899999999999999</v>
      </c>
      <c r="R928" s="155" t="s">
        <v>162</v>
      </c>
      <c r="S928" s="155">
        <v>123.3</v>
      </c>
      <c r="T928" s="155">
        <v>22.2</v>
      </c>
      <c r="U928" s="155">
        <v>15.1</v>
      </c>
      <c r="V928" s="155"/>
      <c r="W928" s="155" t="s">
        <v>162</v>
      </c>
      <c r="X928" s="155" t="s">
        <v>162</v>
      </c>
      <c r="Y928" s="155">
        <v>114.8</v>
      </c>
      <c r="Z928" s="155">
        <v>131.9</v>
      </c>
      <c r="AA928" s="155">
        <v>18.2</v>
      </c>
      <c r="AB928" s="155">
        <v>26.1</v>
      </c>
      <c r="AC928" s="155">
        <v>12.1</v>
      </c>
      <c r="AD928" s="155">
        <v>18</v>
      </c>
    </row>
    <row r="929" spans="1:30" x14ac:dyDescent="0.25">
      <c r="A929" s="97" t="s">
        <v>2974</v>
      </c>
      <c r="B929" s="154">
        <v>4.8410110069302896E-2</v>
      </c>
      <c r="C929" s="154">
        <v>0.56430900937627393</v>
      </c>
      <c r="D929" s="154">
        <v>0.27293110476966981</v>
      </c>
      <c r="E929" s="154">
        <v>0.11434977578475336</v>
      </c>
      <c r="F929" s="154">
        <v>1</v>
      </c>
      <c r="G929" s="144">
        <v>9812</v>
      </c>
      <c r="H929" s="144"/>
      <c r="I929" s="154">
        <v>4.3999999999999997E-2</v>
      </c>
      <c r="J929" s="154">
        <v>5.2999999999999999E-2</v>
      </c>
      <c r="K929" s="154">
        <v>0.55400000000000005</v>
      </c>
      <c r="L929" s="154">
        <v>0.57399999999999995</v>
      </c>
      <c r="M929" s="154">
        <v>0.26400000000000001</v>
      </c>
      <c r="N929" s="154">
        <v>0.28199999999999997</v>
      </c>
      <c r="O929" s="154">
        <v>0.108</v>
      </c>
      <c r="P929" s="154">
        <v>0.121</v>
      </c>
      <c r="R929" s="155" t="s">
        <v>162</v>
      </c>
      <c r="S929" s="155" t="s">
        <v>162</v>
      </c>
      <c r="T929" s="155" t="s">
        <v>162</v>
      </c>
      <c r="U929" s="155" t="s">
        <v>162</v>
      </c>
      <c r="V929" s="155"/>
      <c r="W929" s="155" t="s">
        <v>162</v>
      </c>
      <c r="X929" s="155" t="s">
        <v>162</v>
      </c>
      <c r="Y929" s="155" t="s">
        <v>162</v>
      </c>
      <c r="Z929" s="155" t="s">
        <v>162</v>
      </c>
      <c r="AA929" s="155" t="s">
        <v>162</v>
      </c>
      <c r="AB929" s="155" t="s">
        <v>162</v>
      </c>
      <c r="AC929" s="155" t="s">
        <v>162</v>
      </c>
      <c r="AD929" s="155" t="s">
        <v>162</v>
      </c>
    </row>
    <row r="930" spans="1:30" x14ac:dyDescent="0.25">
      <c r="A930" s="97" t="s">
        <v>2975</v>
      </c>
      <c r="B930" s="154">
        <v>3.8659793814432991E-2</v>
      </c>
      <c r="C930" s="154">
        <v>0.52577319587628868</v>
      </c>
      <c r="D930" s="154">
        <v>0.32860824742268041</v>
      </c>
      <c r="E930" s="154">
        <v>0.10695876288659793</v>
      </c>
      <c r="F930" s="154">
        <v>0.99999999999999989</v>
      </c>
      <c r="G930" s="144">
        <v>776</v>
      </c>
      <c r="H930" s="144"/>
      <c r="I930" s="154">
        <v>2.7E-2</v>
      </c>
      <c r="J930" s="154">
        <v>5.5E-2</v>
      </c>
      <c r="K930" s="154">
        <v>0.49099999999999999</v>
      </c>
      <c r="L930" s="154">
        <v>0.56100000000000005</v>
      </c>
      <c r="M930" s="154">
        <v>0.29599999999999999</v>
      </c>
      <c r="N930" s="154">
        <v>0.36199999999999999</v>
      </c>
      <c r="O930" s="154">
        <v>8.6999999999999994E-2</v>
      </c>
      <c r="P930" s="154">
        <v>0.13100000000000001</v>
      </c>
      <c r="R930" s="155">
        <v>2.8</v>
      </c>
      <c r="S930" s="155">
        <v>37</v>
      </c>
      <c r="T930" s="155">
        <v>22.6</v>
      </c>
      <c r="U930" s="155">
        <v>7.3</v>
      </c>
      <c r="V930" s="155"/>
      <c r="W930" s="155">
        <v>1.8</v>
      </c>
      <c r="X930" s="155">
        <v>3.8</v>
      </c>
      <c r="Y930" s="155">
        <v>33.4</v>
      </c>
      <c r="Z930" s="155">
        <v>40.6</v>
      </c>
      <c r="AA930" s="155">
        <v>19.899999999999999</v>
      </c>
      <c r="AB930" s="155">
        <v>25.4</v>
      </c>
      <c r="AC930" s="155">
        <v>5.7</v>
      </c>
      <c r="AD930" s="155">
        <v>8.8000000000000007</v>
      </c>
    </row>
    <row r="931" spans="1:30" x14ac:dyDescent="0.25">
      <c r="A931" s="97" t="s">
        <v>2976</v>
      </c>
      <c r="B931" s="154">
        <v>0.21492007104795738</v>
      </c>
      <c r="C931" s="154">
        <v>0.65896980461811727</v>
      </c>
      <c r="D931" s="154">
        <v>5.2397868561278864E-2</v>
      </c>
      <c r="E931" s="154">
        <v>7.3712255772646534E-2</v>
      </c>
      <c r="F931" s="154">
        <v>1</v>
      </c>
      <c r="G931" s="144">
        <v>1126</v>
      </c>
      <c r="H931" s="144"/>
      <c r="I931" s="154">
        <v>0.192</v>
      </c>
      <c r="J931" s="154">
        <v>0.24</v>
      </c>
      <c r="K931" s="154">
        <v>0.63100000000000001</v>
      </c>
      <c r="L931" s="154">
        <v>0.68600000000000005</v>
      </c>
      <c r="M931" s="154">
        <v>4.1000000000000002E-2</v>
      </c>
      <c r="N931" s="154">
        <v>6.7000000000000004E-2</v>
      </c>
      <c r="O931" s="154">
        <v>0.06</v>
      </c>
      <c r="P931" s="154">
        <v>0.09</v>
      </c>
      <c r="R931" s="155">
        <v>38</v>
      </c>
      <c r="S931" s="155">
        <v>94.8</v>
      </c>
      <c r="T931" s="155">
        <v>9.1999999999999993</v>
      </c>
      <c r="U931" s="155">
        <v>10.199999999999999</v>
      </c>
      <c r="V931" s="155"/>
      <c r="W931" s="155">
        <v>33.200000000000003</v>
      </c>
      <c r="X931" s="155">
        <v>42.7</v>
      </c>
      <c r="Y931" s="155">
        <v>88</v>
      </c>
      <c r="Z931" s="155">
        <v>101.6</v>
      </c>
      <c r="AA931" s="155">
        <v>6.8</v>
      </c>
      <c r="AB931" s="155">
        <v>11.5</v>
      </c>
      <c r="AC931" s="155">
        <v>8</v>
      </c>
      <c r="AD931" s="155">
        <v>12.4</v>
      </c>
    </row>
    <row r="932" spans="1:30" x14ac:dyDescent="0.25">
      <c r="A932" s="97" t="s">
        <v>2977</v>
      </c>
      <c r="B932" s="154" t="s">
        <v>162</v>
      </c>
      <c r="C932" s="154">
        <v>0.43781094527363185</v>
      </c>
      <c r="D932" s="154">
        <v>0.43084577114427863</v>
      </c>
      <c r="E932" s="154">
        <v>0.13134328358208955</v>
      </c>
      <c r="F932" s="154">
        <v>1</v>
      </c>
      <c r="G932" s="144">
        <v>1005</v>
      </c>
      <c r="H932" s="144"/>
      <c r="I932" s="154" t="s">
        <v>162</v>
      </c>
      <c r="J932" s="154" t="s">
        <v>162</v>
      </c>
      <c r="K932" s="154">
        <v>0.40699999999999997</v>
      </c>
      <c r="L932" s="154">
        <v>0.46899999999999997</v>
      </c>
      <c r="M932" s="154">
        <v>0.40100000000000002</v>
      </c>
      <c r="N932" s="154">
        <v>0.46200000000000002</v>
      </c>
      <c r="O932" s="154">
        <v>0.112</v>
      </c>
      <c r="P932" s="154">
        <v>0.154</v>
      </c>
      <c r="R932" s="155" t="s">
        <v>162</v>
      </c>
      <c r="S932" s="155">
        <v>40.4</v>
      </c>
      <c r="T932" s="155">
        <v>40.9</v>
      </c>
      <c r="U932" s="155">
        <v>11.8</v>
      </c>
      <c r="V932" s="155"/>
      <c r="W932" s="155" t="s">
        <v>162</v>
      </c>
      <c r="X932" s="155" t="s">
        <v>162</v>
      </c>
      <c r="Y932" s="155">
        <v>36.700000000000003</v>
      </c>
      <c r="Z932" s="155">
        <v>44.2</v>
      </c>
      <c r="AA932" s="155">
        <v>37.1</v>
      </c>
      <c r="AB932" s="155">
        <v>44.8</v>
      </c>
      <c r="AC932" s="155">
        <v>9.8000000000000007</v>
      </c>
      <c r="AD932" s="155">
        <v>13.8</v>
      </c>
    </row>
    <row r="933" spans="1:30" x14ac:dyDescent="0.25">
      <c r="A933" s="97" t="s">
        <v>2978</v>
      </c>
      <c r="B933" s="154" t="s">
        <v>162</v>
      </c>
      <c r="C933" s="154">
        <v>0.84214808787632223</v>
      </c>
      <c r="D933" s="154">
        <v>7.8112286411716844E-2</v>
      </c>
      <c r="E933" s="154">
        <v>7.9739625711960943E-2</v>
      </c>
      <c r="F933" s="154">
        <v>1</v>
      </c>
      <c r="G933" s="144">
        <v>1229</v>
      </c>
      <c r="H933" s="144"/>
      <c r="I933" s="154" t="s">
        <v>162</v>
      </c>
      <c r="J933" s="154" t="s">
        <v>162</v>
      </c>
      <c r="K933" s="154">
        <v>0.82099999999999995</v>
      </c>
      <c r="L933" s="154">
        <v>0.86099999999999999</v>
      </c>
      <c r="M933" s="154">
        <v>6.4000000000000001E-2</v>
      </c>
      <c r="N933" s="154">
        <v>9.4E-2</v>
      </c>
      <c r="O933" s="154">
        <v>6.6000000000000003E-2</v>
      </c>
      <c r="P933" s="154">
        <v>9.6000000000000002E-2</v>
      </c>
      <c r="R933" s="155" t="s">
        <v>162</v>
      </c>
      <c r="S933" s="155">
        <v>203.6</v>
      </c>
      <c r="T933" s="155">
        <v>22.6</v>
      </c>
      <c r="U933" s="155">
        <v>19.8</v>
      </c>
      <c r="V933" s="155"/>
      <c r="W933" s="155" t="s">
        <v>162</v>
      </c>
      <c r="X933" s="155" t="s">
        <v>162</v>
      </c>
      <c r="Y933" s="155">
        <v>191.2</v>
      </c>
      <c r="Z933" s="155">
        <v>216</v>
      </c>
      <c r="AA933" s="155">
        <v>18.100000000000001</v>
      </c>
      <c r="AB933" s="155">
        <v>27.1</v>
      </c>
      <c r="AC933" s="155">
        <v>15.9</v>
      </c>
      <c r="AD933" s="155">
        <v>23.7</v>
      </c>
    </row>
    <row r="934" spans="1:30" x14ac:dyDescent="0.25">
      <c r="A934" s="97" t="s">
        <v>2979</v>
      </c>
      <c r="B934" s="154">
        <v>3.4809316611210644E-2</v>
      </c>
      <c r="C934" s="154">
        <v>0.58292807780906064</v>
      </c>
      <c r="D934" s="154">
        <v>0.24392116713590992</v>
      </c>
      <c r="E934" s="154">
        <v>0.1383414384438188</v>
      </c>
      <c r="F934" s="154">
        <v>1</v>
      </c>
      <c r="G934" s="144">
        <v>7814</v>
      </c>
      <c r="H934" s="144"/>
      <c r="I934" s="154">
        <v>3.1E-2</v>
      </c>
      <c r="J934" s="154">
        <v>3.9E-2</v>
      </c>
      <c r="K934" s="154">
        <v>0.57199999999999995</v>
      </c>
      <c r="L934" s="154">
        <v>0.59399999999999997</v>
      </c>
      <c r="M934" s="154">
        <v>0.23499999999999999</v>
      </c>
      <c r="N934" s="154">
        <v>0.254</v>
      </c>
      <c r="O934" s="154">
        <v>0.13100000000000001</v>
      </c>
      <c r="P934" s="154">
        <v>0.14599999999999999</v>
      </c>
      <c r="R934" s="155" t="s">
        <v>162</v>
      </c>
      <c r="S934" s="155" t="s">
        <v>162</v>
      </c>
      <c r="T934" s="155" t="s">
        <v>162</v>
      </c>
      <c r="U934" s="155" t="s">
        <v>162</v>
      </c>
      <c r="V934" s="155"/>
      <c r="W934" s="155" t="s">
        <v>162</v>
      </c>
      <c r="X934" s="155" t="s">
        <v>162</v>
      </c>
      <c r="Y934" s="155" t="s">
        <v>162</v>
      </c>
      <c r="Z934" s="155" t="s">
        <v>162</v>
      </c>
      <c r="AA934" s="155" t="s">
        <v>162</v>
      </c>
      <c r="AB934" s="155" t="s">
        <v>162</v>
      </c>
      <c r="AC934" s="155" t="s">
        <v>162</v>
      </c>
      <c r="AD934" s="155" t="s">
        <v>162</v>
      </c>
    </row>
    <row r="935" spans="1:30" x14ac:dyDescent="0.25">
      <c r="A935" s="97" t="s">
        <v>2980</v>
      </c>
      <c r="B935" s="154">
        <v>7.9110012360939425E-2</v>
      </c>
      <c r="C935" s="154">
        <v>0.55006180469715693</v>
      </c>
      <c r="D935" s="154">
        <v>0.20271940667490729</v>
      </c>
      <c r="E935" s="154">
        <v>0.1681087762669963</v>
      </c>
      <c r="F935" s="154">
        <v>0.99999999999999989</v>
      </c>
      <c r="G935" s="144">
        <v>809</v>
      </c>
      <c r="H935" s="144"/>
      <c r="I935" s="154">
        <v>6.2E-2</v>
      </c>
      <c r="J935" s="154">
        <v>0.1</v>
      </c>
      <c r="K935" s="154">
        <v>0.51600000000000001</v>
      </c>
      <c r="L935" s="154">
        <v>0.58399999999999996</v>
      </c>
      <c r="M935" s="154">
        <v>0.17599999999999999</v>
      </c>
      <c r="N935" s="154">
        <v>0.23200000000000001</v>
      </c>
      <c r="O935" s="154">
        <v>0.14399999999999999</v>
      </c>
      <c r="P935" s="154">
        <v>0.19500000000000001</v>
      </c>
      <c r="R935" s="155">
        <v>5.2</v>
      </c>
      <c r="S935" s="155">
        <v>38.5</v>
      </c>
      <c r="T935" s="155">
        <v>14.7</v>
      </c>
      <c r="U935" s="155">
        <v>11.5</v>
      </c>
      <c r="V935" s="155"/>
      <c r="W935" s="155">
        <v>3.9</v>
      </c>
      <c r="X935" s="155">
        <v>6.5</v>
      </c>
      <c r="Y935" s="155">
        <v>34.9</v>
      </c>
      <c r="Z935" s="155">
        <v>42</v>
      </c>
      <c r="AA935" s="155">
        <v>12.5</v>
      </c>
      <c r="AB935" s="155">
        <v>17</v>
      </c>
      <c r="AC935" s="155">
        <v>9.6</v>
      </c>
      <c r="AD935" s="155">
        <v>13.4</v>
      </c>
    </row>
    <row r="936" spans="1:30" x14ac:dyDescent="0.25">
      <c r="A936" s="97" t="s">
        <v>2981</v>
      </c>
      <c r="B936" s="154">
        <v>0.26741803278688525</v>
      </c>
      <c r="C936" s="154">
        <v>0.61065573770491799</v>
      </c>
      <c r="D936" s="154">
        <v>5.0204918032786885E-2</v>
      </c>
      <c r="E936" s="154">
        <v>7.1721311475409832E-2</v>
      </c>
      <c r="F936" s="154">
        <v>1</v>
      </c>
      <c r="G936" s="144">
        <v>976</v>
      </c>
      <c r="H936" s="144"/>
      <c r="I936" s="154">
        <v>0.24099999999999999</v>
      </c>
      <c r="J936" s="154">
        <v>0.29599999999999999</v>
      </c>
      <c r="K936" s="154">
        <v>0.57999999999999996</v>
      </c>
      <c r="L936" s="154">
        <v>0.64100000000000001</v>
      </c>
      <c r="M936" s="154">
        <v>3.7999999999999999E-2</v>
      </c>
      <c r="N936" s="154">
        <v>6.6000000000000003E-2</v>
      </c>
      <c r="O936" s="154">
        <v>5.7000000000000002E-2</v>
      </c>
      <c r="P936" s="154">
        <v>0.09</v>
      </c>
      <c r="R936" s="155">
        <v>40.1</v>
      </c>
      <c r="S936" s="155">
        <v>92.1</v>
      </c>
      <c r="T936" s="155">
        <v>7.8</v>
      </c>
      <c r="U936" s="155">
        <v>10.5</v>
      </c>
      <c r="V936" s="155"/>
      <c r="W936" s="155">
        <v>35.200000000000003</v>
      </c>
      <c r="X936" s="155">
        <v>44.9</v>
      </c>
      <c r="Y936" s="155">
        <v>84.7</v>
      </c>
      <c r="Z936" s="155">
        <v>99.5</v>
      </c>
      <c r="AA936" s="155">
        <v>5.6</v>
      </c>
      <c r="AB936" s="155">
        <v>9.9</v>
      </c>
      <c r="AC936" s="155">
        <v>8</v>
      </c>
      <c r="AD936" s="155">
        <v>12.9</v>
      </c>
    </row>
    <row r="937" spans="1:30" x14ac:dyDescent="0.25">
      <c r="A937" s="97" t="s">
        <v>2982</v>
      </c>
      <c r="B937" s="154" t="s">
        <v>162</v>
      </c>
      <c r="C937" s="154">
        <v>0.47225130890052358</v>
      </c>
      <c r="D937" s="154">
        <v>0.34345549738219894</v>
      </c>
      <c r="E937" s="154">
        <v>0.18429319371727748</v>
      </c>
      <c r="F937" s="154">
        <v>1</v>
      </c>
      <c r="G937" s="144">
        <v>955</v>
      </c>
      <c r="H937" s="144"/>
      <c r="I937" s="154" t="s">
        <v>162</v>
      </c>
      <c r="J937" s="154" t="s">
        <v>162</v>
      </c>
      <c r="K937" s="154">
        <v>0.441</v>
      </c>
      <c r="L937" s="154">
        <v>0.504</v>
      </c>
      <c r="M937" s="154">
        <v>0.314</v>
      </c>
      <c r="N937" s="154">
        <v>0.374</v>
      </c>
      <c r="O937" s="154">
        <v>0.161</v>
      </c>
      <c r="P937" s="154">
        <v>0.21</v>
      </c>
      <c r="R937" s="155" t="s">
        <v>162</v>
      </c>
      <c r="S937" s="155">
        <v>39.1</v>
      </c>
      <c r="T937" s="155">
        <v>29.2</v>
      </c>
      <c r="U937" s="155">
        <v>15</v>
      </c>
      <c r="V937" s="155"/>
      <c r="W937" s="155" t="s">
        <v>162</v>
      </c>
      <c r="X937" s="155" t="s">
        <v>162</v>
      </c>
      <c r="Y937" s="155">
        <v>35.5</v>
      </c>
      <c r="Z937" s="155">
        <v>42.7</v>
      </c>
      <c r="AA937" s="155">
        <v>26.1</v>
      </c>
      <c r="AB937" s="155">
        <v>32.4</v>
      </c>
      <c r="AC937" s="155">
        <v>12.8</v>
      </c>
      <c r="AD937" s="155">
        <v>17.2</v>
      </c>
    </row>
    <row r="938" spans="1:30" x14ac:dyDescent="0.25">
      <c r="A938" s="97" t="s">
        <v>2983</v>
      </c>
      <c r="B938" s="154" t="s">
        <v>162</v>
      </c>
      <c r="C938" s="154">
        <v>0.76388888888888884</v>
      </c>
      <c r="D938" s="154">
        <v>5.876068376068376E-2</v>
      </c>
      <c r="E938" s="154">
        <v>0.17735042735042736</v>
      </c>
      <c r="F938" s="154">
        <v>1</v>
      </c>
      <c r="G938" s="144">
        <v>936</v>
      </c>
      <c r="H938" s="144"/>
      <c r="I938" s="154" t="s">
        <v>162</v>
      </c>
      <c r="J938" s="154" t="s">
        <v>162</v>
      </c>
      <c r="K938" s="154">
        <v>0.73599999999999999</v>
      </c>
      <c r="L938" s="154">
        <v>0.79</v>
      </c>
      <c r="M938" s="154">
        <v>4.4999999999999998E-2</v>
      </c>
      <c r="N938" s="154">
        <v>7.5999999999999998E-2</v>
      </c>
      <c r="O938" s="154">
        <v>0.154</v>
      </c>
      <c r="P938" s="154">
        <v>0.20300000000000001</v>
      </c>
      <c r="R938" s="155" t="s">
        <v>162</v>
      </c>
      <c r="S938" s="155">
        <v>131.80000000000001</v>
      </c>
      <c r="T938" s="155">
        <v>12.7</v>
      </c>
      <c r="U938" s="155">
        <v>31.2</v>
      </c>
      <c r="V938" s="155"/>
      <c r="W938" s="155" t="s">
        <v>162</v>
      </c>
      <c r="X938" s="155" t="s">
        <v>162</v>
      </c>
      <c r="Y938" s="155">
        <v>122.1</v>
      </c>
      <c r="Z938" s="155">
        <v>141.4</v>
      </c>
      <c r="AA938" s="155">
        <v>9.3000000000000007</v>
      </c>
      <c r="AB938" s="155">
        <v>16</v>
      </c>
      <c r="AC938" s="155">
        <v>26.4</v>
      </c>
      <c r="AD938" s="155">
        <v>35.9</v>
      </c>
    </row>
    <row r="939" spans="1:30" x14ac:dyDescent="0.25">
      <c r="A939" s="97" t="s">
        <v>2984</v>
      </c>
      <c r="B939" s="154">
        <v>5.1751477583970015E-2</v>
      </c>
      <c r="C939" s="154">
        <v>0.58699726106386041</v>
      </c>
      <c r="D939" s="154">
        <v>0.19850079284993513</v>
      </c>
      <c r="E939" s="154">
        <v>0.1627504685022344</v>
      </c>
      <c r="F939" s="154">
        <v>1</v>
      </c>
      <c r="G939" s="144">
        <v>6937</v>
      </c>
      <c r="H939" s="144"/>
      <c r="I939" s="154">
        <v>4.7E-2</v>
      </c>
      <c r="J939" s="154">
        <v>5.7000000000000002E-2</v>
      </c>
      <c r="K939" s="154">
        <v>0.57499999999999996</v>
      </c>
      <c r="L939" s="154">
        <v>0.59899999999999998</v>
      </c>
      <c r="M939" s="154">
        <v>0.189</v>
      </c>
      <c r="N939" s="154">
        <v>0.20799999999999999</v>
      </c>
      <c r="O939" s="154">
        <v>0.154</v>
      </c>
      <c r="P939" s="154">
        <v>0.17199999999999999</v>
      </c>
      <c r="R939" s="155" t="s">
        <v>162</v>
      </c>
      <c r="S939" s="155" t="s">
        <v>162</v>
      </c>
      <c r="T939" s="155" t="s">
        <v>162</v>
      </c>
      <c r="U939" s="155" t="s">
        <v>162</v>
      </c>
      <c r="V939" s="155"/>
      <c r="W939" s="155" t="s">
        <v>162</v>
      </c>
      <c r="X939" s="155" t="s">
        <v>162</v>
      </c>
      <c r="Y939" s="155" t="s">
        <v>162</v>
      </c>
      <c r="Z939" s="155" t="s">
        <v>162</v>
      </c>
      <c r="AA939" s="155" t="s">
        <v>162</v>
      </c>
      <c r="AB939" s="155" t="s">
        <v>162</v>
      </c>
      <c r="AC939" s="155" t="s">
        <v>162</v>
      </c>
      <c r="AD939" s="155" t="s">
        <v>162</v>
      </c>
    </row>
    <row r="940" spans="1:30" x14ac:dyDescent="0.25">
      <c r="A940" s="97" t="s">
        <v>2985</v>
      </c>
      <c r="B940" s="154">
        <v>3.9408866995073892E-2</v>
      </c>
      <c r="C940" s="154">
        <v>0.48029556650246308</v>
      </c>
      <c r="D940" s="154">
        <v>0.27093596059113301</v>
      </c>
      <c r="E940" s="154">
        <v>0.20935960591133004</v>
      </c>
      <c r="F940" s="154">
        <v>1</v>
      </c>
      <c r="G940" s="144">
        <v>406</v>
      </c>
      <c r="H940" s="144"/>
      <c r="I940" s="154">
        <v>2.4E-2</v>
      </c>
      <c r="J940" s="154">
        <v>6.3E-2</v>
      </c>
      <c r="K940" s="154">
        <v>0.432</v>
      </c>
      <c r="L940" s="154">
        <v>0.52900000000000003</v>
      </c>
      <c r="M940" s="154">
        <v>0.23</v>
      </c>
      <c r="N940" s="154">
        <v>0.316</v>
      </c>
      <c r="O940" s="154">
        <v>0.17299999999999999</v>
      </c>
      <c r="P940" s="154">
        <v>0.252</v>
      </c>
      <c r="R940" s="155">
        <v>2.7</v>
      </c>
      <c r="S940" s="155">
        <v>32.1</v>
      </c>
      <c r="T940" s="155">
        <v>17.5</v>
      </c>
      <c r="U940" s="155">
        <v>13.5</v>
      </c>
      <c r="V940" s="155"/>
      <c r="W940" s="155">
        <v>1.4</v>
      </c>
      <c r="X940" s="155">
        <v>4.0999999999999996</v>
      </c>
      <c r="Y940" s="155">
        <v>27.6</v>
      </c>
      <c r="Z940" s="155">
        <v>36.700000000000003</v>
      </c>
      <c r="AA940" s="155">
        <v>14.3</v>
      </c>
      <c r="AB940" s="155">
        <v>20.8</v>
      </c>
      <c r="AC940" s="155">
        <v>10.6</v>
      </c>
      <c r="AD940" s="155">
        <v>16.3</v>
      </c>
    </row>
    <row r="941" spans="1:30" x14ac:dyDescent="0.25">
      <c r="A941" s="97" t="s">
        <v>2986</v>
      </c>
      <c r="B941" s="154">
        <v>0.26142595978062155</v>
      </c>
      <c r="C941" s="154">
        <v>0.63071297989031083</v>
      </c>
      <c r="D941" s="154">
        <v>3.6563071297989032E-2</v>
      </c>
      <c r="E941" s="154">
        <v>7.1297989031078604E-2</v>
      </c>
      <c r="F941" s="154">
        <v>1</v>
      </c>
      <c r="G941" s="144">
        <v>547</v>
      </c>
      <c r="H941" s="144"/>
      <c r="I941" s="154">
        <v>0.22600000000000001</v>
      </c>
      <c r="J941" s="154">
        <v>0.3</v>
      </c>
      <c r="K941" s="154">
        <v>0.58899999999999997</v>
      </c>
      <c r="L941" s="154">
        <v>0.67</v>
      </c>
      <c r="M941" s="154">
        <v>2.4E-2</v>
      </c>
      <c r="N941" s="154">
        <v>5.6000000000000001E-2</v>
      </c>
      <c r="O941" s="154">
        <v>5.2999999999999999E-2</v>
      </c>
      <c r="P941" s="154">
        <v>9.6000000000000002E-2</v>
      </c>
      <c r="R941" s="155">
        <v>43.5</v>
      </c>
      <c r="S941" s="155">
        <v>90.3</v>
      </c>
      <c r="T941" s="155">
        <v>5.6</v>
      </c>
      <c r="U941" s="155">
        <v>11.1</v>
      </c>
      <c r="V941" s="155"/>
      <c r="W941" s="155">
        <v>36.4</v>
      </c>
      <c r="X941" s="155">
        <v>50.7</v>
      </c>
      <c r="Y941" s="155">
        <v>80.7</v>
      </c>
      <c r="Z941" s="155">
        <v>99.8</v>
      </c>
      <c r="AA941" s="155">
        <v>3.1</v>
      </c>
      <c r="AB941" s="155">
        <v>8.1</v>
      </c>
      <c r="AC941" s="155">
        <v>7.6</v>
      </c>
      <c r="AD941" s="155">
        <v>14.5</v>
      </c>
    </row>
    <row r="942" spans="1:30" x14ac:dyDescent="0.25">
      <c r="A942" s="97" t="s">
        <v>2987</v>
      </c>
      <c r="B942" s="154" t="s">
        <v>162</v>
      </c>
      <c r="C942" s="154">
        <v>0.30349344978165937</v>
      </c>
      <c r="D942" s="154">
        <v>0.37772925764192139</v>
      </c>
      <c r="E942" s="154">
        <v>0.31877729257641924</v>
      </c>
      <c r="F942" s="154">
        <v>1</v>
      </c>
      <c r="G942" s="144">
        <v>458</v>
      </c>
      <c r="H942" s="144"/>
      <c r="I942" s="154" t="s">
        <v>162</v>
      </c>
      <c r="J942" s="154" t="s">
        <v>162</v>
      </c>
      <c r="K942" s="154">
        <v>0.26300000000000001</v>
      </c>
      <c r="L942" s="154">
        <v>0.34699999999999998</v>
      </c>
      <c r="M942" s="154">
        <v>0.33500000000000002</v>
      </c>
      <c r="N942" s="154">
        <v>0.42299999999999999</v>
      </c>
      <c r="O942" s="154">
        <v>0.27800000000000002</v>
      </c>
      <c r="P942" s="154">
        <v>0.36299999999999999</v>
      </c>
      <c r="R942" s="155" t="s">
        <v>162</v>
      </c>
      <c r="S942" s="155">
        <v>23.2</v>
      </c>
      <c r="T942" s="155">
        <v>29.5</v>
      </c>
      <c r="U942" s="155">
        <v>24.7</v>
      </c>
      <c r="V942" s="155"/>
      <c r="W942" s="155" t="s">
        <v>162</v>
      </c>
      <c r="X942" s="155" t="s">
        <v>162</v>
      </c>
      <c r="Y942" s="155">
        <v>19.3</v>
      </c>
      <c r="Z942" s="155">
        <v>27</v>
      </c>
      <c r="AA942" s="155">
        <v>25.1</v>
      </c>
      <c r="AB942" s="155">
        <v>33.9</v>
      </c>
      <c r="AC942" s="155">
        <v>20.7</v>
      </c>
      <c r="AD942" s="155">
        <v>28.7</v>
      </c>
    </row>
    <row r="943" spans="1:30" x14ac:dyDescent="0.25">
      <c r="A943" s="97" t="s">
        <v>2988</v>
      </c>
      <c r="B943" s="154" t="s">
        <v>162</v>
      </c>
      <c r="C943" s="154">
        <v>0.71733966745843225</v>
      </c>
      <c r="D943" s="154">
        <v>9.0261282660332537E-2</v>
      </c>
      <c r="E943" s="154">
        <v>0.19239904988123516</v>
      </c>
      <c r="F943" s="154">
        <v>0.99999999999999989</v>
      </c>
      <c r="G943" s="144">
        <v>421</v>
      </c>
      <c r="H943" s="144"/>
      <c r="I943" s="154" t="s">
        <v>162</v>
      </c>
      <c r="J943" s="154" t="s">
        <v>162</v>
      </c>
      <c r="K943" s="154">
        <v>0.67300000000000004</v>
      </c>
      <c r="L943" s="154">
        <v>0.75800000000000001</v>
      </c>
      <c r="M943" s="154">
        <v>6.6000000000000003E-2</v>
      </c>
      <c r="N943" s="154">
        <v>0.121</v>
      </c>
      <c r="O943" s="154">
        <v>0.158</v>
      </c>
      <c r="P943" s="154">
        <v>0.23300000000000001</v>
      </c>
      <c r="R943" s="155" t="s">
        <v>162</v>
      </c>
      <c r="S943" s="155">
        <v>111.1</v>
      </c>
      <c r="T943" s="155">
        <v>16.2</v>
      </c>
      <c r="U943" s="155">
        <v>28.8</v>
      </c>
      <c r="V943" s="155"/>
      <c r="W943" s="155" t="s">
        <v>162</v>
      </c>
      <c r="X943" s="155" t="s">
        <v>162</v>
      </c>
      <c r="Y943" s="155">
        <v>98.6</v>
      </c>
      <c r="Z943" s="155">
        <v>123.7</v>
      </c>
      <c r="AA943" s="155">
        <v>11.1</v>
      </c>
      <c r="AB943" s="155">
        <v>21.4</v>
      </c>
      <c r="AC943" s="155">
        <v>22.5</v>
      </c>
      <c r="AD943" s="155">
        <v>35.1</v>
      </c>
    </row>
    <row r="944" spans="1:30" x14ac:dyDescent="0.25">
      <c r="A944" s="97" t="s">
        <v>2989</v>
      </c>
      <c r="B944" s="154">
        <v>4.778156996587031E-2</v>
      </c>
      <c r="C944" s="154">
        <v>0.50426621160409557</v>
      </c>
      <c r="D944" s="154">
        <v>0.23179749715585893</v>
      </c>
      <c r="E944" s="154">
        <v>0.2161547212741752</v>
      </c>
      <c r="F944" s="154">
        <v>1</v>
      </c>
      <c r="G944" s="144">
        <v>3516</v>
      </c>
      <c r="H944" s="144"/>
      <c r="I944" s="154">
        <v>4.1000000000000002E-2</v>
      </c>
      <c r="J944" s="154">
        <v>5.5E-2</v>
      </c>
      <c r="K944" s="154">
        <v>0.48799999999999999</v>
      </c>
      <c r="L944" s="154">
        <v>0.52100000000000002</v>
      </c>
      <c r="M944" s="154">
        <v>0.218</v>
      </c>
      <c r="N944" s="154">
        <v>0.246</v>
      </c>
      <c r="O944" s="154">
        <v>0.20300000000000001</v>
      </c>
      <c r="P944" s="154">
        <v>0.23</v>
      </c>
      <c r="R944" s="155" t="s">
        <v>162</v>
      </c>
      <c r="S944" s="155" t="s">
        <v>162</v>
      </c>
      <c r="T944" s="155" t="s">
        <v>162</v>
      </c>
      <c r="U944" s="155" t="s">
        <v>162</v>
      </c>
      <c r="V944" s="155"/>
      <c r="W944" s="155" t="s">
        <v>162</v>
      </c>
      <c r="X944" s="155" t="s">
        <v>162</v>
      </c>
      <c r="Y944" s="155" t="s">
        <v>162</v>
      </c>
      <c r="Z944" s="155" t="s">
        <v>162</v>
      </c>
      <c r="AA944" s="155" t="s">
        <v>162</v>
      </c>
      <c r="AB944" s="155" t="s">
        <v>162</v>
      </c>
      <c r="AC944" s="155" t="s">
        <v>162</v>
      </c>
      <c r="AD944" s="155" t="s">
        <v>162</v>
      </c>
    </row>
    <row r="945" spans="1:30" x14ac:dyDescent="0.25">
      <c r="A945" s="97" t="s">
        <v>2990</v>
      </c>
      <c r="B945" s="154">
        <v>7.7777777777777779E-2</v>
      </c>
      <c r="C945" s="154">
        <v>0.47222222222222221</v>
      </c>
      <c r="D945" s="154">
        <v>0.18611111111111112</v>
      </c>
      <c r="E945" s="154">
        <v>0.2638888888888889</v>
      </c>
      <c r="F945" s="154">
        <v>1</v>
      </c>
      <c r="G945" s="144">
        <v>720</v>
      </c>
      <c r="H945" s="144"/>
      <c r="I945" s="154">
        <v>0.06</v>
      </c>
      <c r="J945" s="154">
        <v>0.1</v>
      </c>
      <c r="K945" s="154">
        <v>0.436</v>
      </c>
      <c r="L945" s="154">
        <v>0.50900000000000001</v>
      </c>
      <c r="M945" s="154">
        <v>0.159</v>
      </c>
      <c r="N945" s="154">
        <v>0.216</v>
      </c>
      <c r="O945" s="154">
        <v>0.23300000000000001</v>
      </c>
      <c r="P945" s="154">
        <v>0.29699999999999999</v>
      </c>
      <c r="R945" s="155">
        <v>5.5</v>
      </c>
      <c r="S945" s="155">
        <v>33.9</v>
      </c>
      <c r="T945" s="155">
        <v>13.6</v>
      </c>
      <c r="U945" s="155">
        <v>18.8</v>
      </c>
      <c r="V945" s="155"/>
      <c r="W945" s="155">
        <v>4</v>
      </c>
      <c r="X945" s="155">
        <v>6.9</v>
      </c>
      <c r="Y945" s="155">
        <v>30.3</v>
      </c>
      <c r="Z945" s="155">
        <v>37.5</v>
      </c>
      <c r="AA945" s="155">
        <v>11.3</v>
      </c>
      <c r="AB945" s="155">
        <v>15.9</v>
      </c>
      <c r="AC945" s="155">
        <v>16.100000000000001</v>
      </c>
      <c r="AD945" s="155">
        <v>21.4</v>
      </c>
    </row>
    <row r="946" spans="1:30" x14ac:dyDescent="0.25">
      <c r="A946" s="97" t="s">
        <v>2991</v>
      </c>
      <c r="B946" s="154">
        <v>0.29709465791940021</v>
      </c>
      <c r="C946" s="154">
        <v>0.54076850984067482</v>
      </c>
      <c r="D946" s="154">
        <v>3.280224929709466E-2</v>
      </c>
      <c r="E946" s="154">
        <v>0.12933458294283037</v>
      </c>
      <c r="F946" s="154">
        <v>1</v>
      </c>
      <c r="G946" s="144">
        <v>1067</v>
      </c>
      <c r="H946" s="144"/>
      <c r="I946" s="154">
        <v>0.27</v>
      </c>
      <c r="J946" s="154">
        <v>0.32500000000000001</v>
      </c>
      <c r="K946" s="154">
        <v>0.51100000000000001</v>
      </c>
      <c r="L946" s="154">
        <v>0.56999999999999995</v>
      </c>
      <c r="M946" s="154">
        <v>2.4E-2</v>
      </c>
      <c r="N946" s="154">
        <v>4.4999999999999998E-2</v>
      </c>
      <c r="O946" s="154">
        <v>0.111</v>
      </c>
      <c r="P946" s="154">
        <v>0.151</v>
      </c>
      <c r="R946" s="155">
        <v>55.7</v>
      </c>
      <c r="S946" s="155">
        <v>97.5</v>
      </c>
      <c r="T946" s="155">
        <v>6.3</v>
      </c>
      <c r="U946" s="155">
        <v>22.4</v>
      </c>
      <c r="V946" s="155"/>
      <c r="W946" s="155">
        <v>49.6</v>
      </c>
      <c r="X946" s="155">
        <v>61.8</v>
      </c>
      <c r="Y946" s="155">
        <v>89.6</v>
      </c>
      <c r="Z946" s="155">
        <v>105.5</v>
      </c>
      <c r="AA946" s="155">
        <v>4.2</v>
      </c>
      <c r="AB946" s="155">
        <v>8.3000000000000007</v>
      </c>
      <c r="AC946" s="155">
        <v>18.7</v>
      </c>
      <c r="AD946" s="155">
        <v>26.1</v>
      </c>
    </row>
    <row r="947" spans="1:30" x14ac:dyDescent="0.25">
      <c r="A947" s="97" t="s">
        <v>2992</v>
      </c>
      <c r="B947" s="154" t="s">
        <v>162</v>
      </c>
      <c r="C947" s="154">
        <v>0.4845360824742268</v>
      </c>
      <c r="D947" s="154">
        <v>0.32371134020618558</v>
      </c>
      <c r="E947" s="154">
        <v>0.19175257731958764</v>
      </c>
      <c r="F947" s="154">
        <v>1</v>
      </c>
      <c r="G947" s="144">
        <v>485</v>
      </c>
      <c r="H947" s="144"/>
      <c r="I947" s="154" t="s">
        <v>162</v>
      </c>
      <c r="J947" s="154" t="s">
        <v>162</v>
      </c>
      <c r="K947" s="154">
        <v>0.44</v>
      </c>
      <c r="L947" s="154">
        <v>0.52900000000000003</v>
      </c>
      <c r="M947" s="154">
        <v>0.28399999999999997</v>
      </c>
      <c r="N947" s="154">
        <v>0.36699999999999999</v>
      </c>
      <c r="O947" s="154">
        <v>0.159</v>
      </c>
      <c r="P947" s="154">
        <v>0.22900000000000001</v>
      </c>
      <c r="R947" s="155" t="s">
        <v>162</v>
      </c>
      <c r="S947" s="155">
        <v>23.6</v>
      </c>
      <c r="T947" s="155">
        <v>16.2</v>
      </c>
      <c r="U947" s="155">
        <v>9.3000000000000007</v>
      </c>
      <c r="V947" s="155"/>
      <c r="W947" s="155" t="s">
        <v>162</v>
      </c>
      <c r="X947" s="155" t="s">
        <v>162</v>
      </c>
      <c r="Y947" s="155">
        <v>20.6</v>
      </c>
      <c r="Z947" s="155">
        <v>26.6</v>
      </c>
      <c r="AA947" s="155">
        <v>13.6</v>
      </c>
      <c r="AB947" s="155">
        <v>18.7</v>
      </c>
      <c r="AC947" s="155">
        <v>7.4</v>
      </c>
      <c r="AD947" s="155">
        <v>11.2</v>
      </c>
    </row>
    <row r="948" spans="1:30" x14ac:dyDescent="0.25">
      <c r="A948" s="97" t="s">
        <v>2993</v>
      </c>
      <c r="B948" s="154" t="s">
        <v>162</v>
      </c>
      <c r="C948" s="154">
        <v>0.67539863325740324</v>
      </c>
      <c r="D948" s="154">
        <v>5.5808656036446469E-2</v>
      </c>
      <c r="E948" s="154">
        <v>0.26879271070615035</v>
      </c>
      <c r="F948" s="154">
        <v>1</v>
      </c>
      <c r="G948" s="144">
        <v>878</v>
      </c>
      <c r="H948" s="144"/>
      <c r="I948" s="154" t="s">
        <v>162</v>
      </c>
      <c r="J948" s="154" t="s">
        <v>162</v>
      </c>
      <c r="K948" s="154">
        <v>0.64400000000000002</v>
      </c>
      <c r="L948" s="154">
        <v>0.70599999999999996</v>
      </c>
      <c r="M948" s="154">
        <v>4.2000000000000003E-2</v>
      </c>
      <c r="N948" s="154">
        <v>7.2999999999999995E-2</v>
      </c>
      <c r="O948" s="154">
        <v>0.24099999999999999</v>
      </c>
      <c r="P948" s="154">
        <v>0.29899999999999999</v>
      </c>
      <c r="R948" s="155" t="s">
        <v>162</v>
      </c>
      <c r="S948" s="155">
        <v>127.6</v>
      </c>
      <c r="T948" s="155">
        <v>13.3</v>
      </c>
      <c r="U948" s="155">
        <v>50.1</v>
      </c>
      <c r="V948" s="155"/>
      <c r="W948" s="155" t="s">
        <v>162</v>
      </c>
      <c r="X948" s="155" t="s">
        <v>162</v>
      </c>
      <c r="Y948" s="155">
        <v>117.4</v>
      </c>
      <c r="Z948" s="155">
        <v>137.9</v>
      </c>
      <c r="AA948" s="155">
        <v>9.6</v>
      </c>
      <c r="AB948" s="155">
        <v>17</v>
      </c>
      <c r="AC948" s="155">
        <v>43.7</v>
      </c>
      <c r="AD948" s="155">
        <v>56.4</v>
      </c>
    </row>
    <row r="949" spans="1:30" x14ac:dyDescent="0.25">
      <c r="A949" s="97" t="s">
        <v>2994</v>
      </c>
      <c r="B949" s="154">
        <v>6.652878317821441E-2</v>
      </c>
      <c r="C949" s="154">
        <v>0.50654946570148229</v>
      </c>
      <c r="D949" s="154">
        <v>0.16649431230610134</v>
      </c>
      <c r="E949" s="154">
        <v>0.26042743881420199</v>
      </c>
      <c r="F949" s="154">
        <v>1</v>
      </c>
      <c r="G949" s="144">
        <v>5802</v>
      </c>
      <c r="H949" s="144"/>
      <c r="I949" s="154">
        <v>0.06</v>
      </c>
      <c r="J949" s="154">
        <v>7.2999999999999995E-2</v>
      </c>
      <c r="K949" s="154">
        <v>0.49399999999999999</v>
      </c>
      <c r="L949" s="154">
        <v>0.51900000000000002</v>
      </c>
      <c r="M949" s="154">
        <v>0.157</v>
      </c>
      <c r="N949" s="154">
        <v>0.17599999999999999</v>
      </c>
      <c r="O949" s="154">
        <v>0.249</v>
      </c>
      <c r="P949" s="154">
        <v>0.27200000000000002</v>
      </c>
      <c r="R949" s="155" t="s">
        <v>162</v>
      </c>
      <c r="S949" s="155" t="s">
        <v>162</v>
      </c>
      <c r="T949" s="155" t="s">
        <v>162</v>
      </c>
      <c r="U949" s="155" t="s">
        <v>162</v>
      </c>
      <c r="V949" s="155"/>
      <c r="W949" s="155" t="s">
        <v>162</v>
      </c>
      <c r="X949" s="155" t="s">
        <v>162</v>
      </c>
      <c r="Y949" s="155" t="s">
        <v>162</v>
      </c>
      <c r="Z949" s="155" t="s">
        <v>162</v>
      </c>
      <c r="AA949" s="155" t="s">
        <v>162</v>
      </c>
      <c r="AB949" s="155" t="s">
        <v>162</v>
      </c>
      <c r="AC949" s="155" t="s">
        <v>162</v>
      </c>
      <c r="AD949" s="155" t="s">
        <v>162</v>
      </c>
    </row>
    <row r="950" spans="1:30" x14ac:dyDescent="0.25">
      <c r="A950" s="97" t="s">
        <v>2995</v>
      </c>
      <c r="B950" s="154">
        <v>5.163511187607573E-2</v>
      </c>
      <c r="C950" s="154">
        <v>0.59724612736660931</v>
      </c>
      <c r="D950" s="154">
        <v>0.21514629948364888</v>
      </c>
      <c r="E950" s="154">
        <v>0.13597246127366611</v>
      </c>
      <c r="F950" s="154">
        <v>1</v>
      </c>
      <c r="G950" s="144">
        <v>581</v>
      </c>
      <c r="H950" s="144"/>
      <c r="I950" s="154">
        <v>3.5999999999999997E-2</v>
      </c>
      <c r="J950" s="154">
        <v>7.2999999999999995E-2</v>
      </c>
      <c r="K950" s="154">
        <v>0.55700000000000005</v>
      </c>
      <c r="L950" s="154">
        <v>0.63600000000000001</v>
      </c>
      <c r="M950" s="154">
        <v>0.184</v>
      </c>
      <c r="N950" s="154">
        <v>0.25</v>
      </c>
      <c r="O950" s="154">
        <v>0.11</v>
      </c>
      <c r="P950" s="154">
        <v>0.16600000000000001</v>
      </c>
      <c r="R950" s="155">
        <v>3.9</v>
      </c>
      <c r="S950" s="155">
        <v>44.9</v>
      </c>
      <c r="T950" s="155">
        <v>16.2</v>
      </c>
      <c r="U950" s="155">
        <v>10.3</v>
      </c>
      <c r="V950" s="155"/>
      <c r="W950" s="155">
        <v>2.5</v>
      </c>
      <c r="X950" s="155">
        <v>5.2</v>
      </c>
      <c r="Y950" s="155">
        <v>40.200000000000003</v>
      </c>
      <c r="Z950" s="155">
        <v>49.7</v>
      </c>
      <c r="AA950" s="155">
        <v>13.4</v>
      </c>
      <c r="AB950" s="155">
        <v>19.100000000000001</v>
      </c>
      <c r="AC950" s="155">
        <v>8</v>
      </c>
      <c r="AD950" s="155">
        <v>12.5</v>
      </c>
    </row>
    <row r="951" spans="1:30" x14ac:dyDescent="0.25">
      <c r="A951" s="97" t="s">
        <v>2996</v>
      </c>
      <c r="B951" s="154">
        <v>0.27173913043478259</v>
      </c>
      <c r="C951" s="154">
        <v>0.61956521739130432</v>
      </c>
      <c r="D951" s="154">
        <v>4.813664596273292E-2</v>
      </c>
      <c r="E951" s="154">
        <v>6.0559006211180127E-2</v>
      </c>
      <c r="F951" s="154">
        <v>1</v>
      </c>
      <c r="G951" s="144">
        <v>644</v>
      </c>
      <c r="H951" s="144"/>
      <c r="I951" s="154">
        <v>0.23899999999999999</v>
      </c>
      <c r="J951" s="154">
        <v>0.307</v>
      </c>
      <c r="K951" s="154">
        <v>0.58099999999999996</v>
      </c>
      <c r="L951" s="154">
        <v>0.65600000000000003</v>
      </c>
      <c r="M951" s="154">
        <v>3.4000000000000002E-2</v>
      </c>
      <c r="N951" s="154">
        <v>6.8000000000000005E-2</v>
      </c>
      <c r="O951" s="154">
        <v>4.4999999999999998E-2</v>
      </c>
      <c r="P951" s="154">
        <v>8.2000000000000003E-2</v>
      </c>
      <c r="R951" s="155">
        <v>43.3</v>
      </c>
      <c r="S951" s="155">
        <v>93.2</v>
      </c>
      <c r="T951" s="155">
        <v>6.9</v>
      </c>
      <c r="U951" s="155">
        <v>9.1999999999999993</v>
      </c>
      <c r="V951" s="155"/>
      <c r="W951" s="155">
        <v>36.9</v>
      </c>
      <c r="X951" s="155">
        <v>49.8</v>
      </c>
      <c r="Y951" s="155">
        <v>84.1</v>
      </c>
      <c r="Z951" s="155">
        <v>102.4</v>
      </c>
      <c r="AA951" s="155">
        <v>4.5</v>
      </c>
      <c r="AB951" s="155">
        <v>9.3000000000000007</v>
      </c>
      <c r="AC951" s="155">
        <v>6.3</v>
      </c>
      <c r="AD951" s="155">
        <v>12.1</v>
      </c>
    </row>
    <row r="952" spans="1:30" x14ac:dyDescent="0.25">
      <c r="A952" s="97" t="s">
        <v>2997</v>
      </c>
      <c r="B952" s="154" t="s">
        <v>162</v>
      </c>
      <c r="C952" s="154">
        <v>0.52591463414634143</v>
      </c>
      <c r="D952" s="154">
        <v>0.3597560975609756</v>
      </c>
      <c r="E952" s="154">
        <v>0.11432926829268293</v>
      </c>
      <c r="F952" s="154">
        <v>1</v>
      </c>
      <c r="G952" s="144">
        <v>656</v>
      </c>
      <c r="H952" s="144"/>
      <c r="I952" s="154" t="s">
        <v>162</v>
      </c>
      <c r="J952" s="154" t="s">
        <v>162</v>
      </c>
      <c r="K952" s="154">
        <v>0.48799999999999999</v>
      </c>
      <c r="L952" s="154">
        <v>0.56399999999999995</v>
      </c>
      <c r="M952" s="154">
        <v>0.32400000000000001</v>
      </c>
      <c r="N952" s="154">
        <v>0.39700000000000002</v>
      </c>
      <c r="O952" s="154">
        <v>9.1999999999999998E-2</v>
      </c>
      <c r="P952" s="154">
        <v>0.14099999999999999</v>
      </c>
      <c r="R952" s="155" t="s">
        <v>162</v>
      </c>
      <c r="S952" s="155">
        <v>45.2</v>
      </c>
      <c r="T952" s="155">
        <v>30.8</v>
      </c>
      <c r="U952" s="155">
        <v>9.9</v>
      </c>
      <c r="V952" s="155"/>
      <c r="W952" s="155" t="s">
        <v>162</v>
      </c>
      <c r="X952" s="155" t="s">
        <v>162</v>
      </c>
      <c r="Y952" s="155">
        <v>40.4</v>
      </c>
      <c r="Z952" s="155">
        <v>49.9</v>
      </c>
      <c r="AA952" s="155">
        <v>26.8</v>
      </c>
      <c r="AB952" s="155">
        <v>34.700000000000003</v>
      </c>
      <c r="AC952" s="155">
        <v>7.6</v>
      </c>
      <c r="AD952" s="155">
        <v>12.1</v>
      </c>
    </row>
    <row r="953" spans="1:30" x14ac:dyDescent="0.25">
      <c r="A953" s="97" t="s">
        <v>2998</v>
      </c>
      <c r="B953" s="154" t="s">
        <v>162</v>
      </c>
      <c r="C953" s="154">
        <v>0.76136363636363635</v>
      </c>
      <c r="D953" s="154">
        <v>7.575757575757576E-2</v>
      </c>
      <c r="E953" s="154">
        <v>0.16287878787878787</v>
      </c>
      <c r="F953" s="154">
        <v>1</v>
      </c>
      <c r="G953" s="144">
        <v>528</v>
      </c>
      <c r="H953" s="144"/>
      <c r="I953" s="154" t="s">
        <v>162</v>
      </c>
      <c r="J953" s="154" t="s">
        <v>162</v>
      </c>
      <c r="K953" s="154">
        <v>0.72299999999999998</v>
      </c>
      <c r="L953" s="154">
        <v>0.79600000000000004</v>
      </c>
      <c r="M953" s="154">
        <v>5.6000000000000001E-2</v>
      </c>
      <c r="N953" s="154">
        <v>0.10199999999999999</v>
      </c>
      <c r="O953" s="154">
        <v>0.13400000000000001</v>
      </c>
      <c r="P953" s="154">
        <v>0.19700000000000001</v>
      </c>
      <c r="R953" s="155" t="s">
        <v>162</v>
      </c>
      <c r="S953" s="155">
        <v>119.2</v>
      </c>
      <c r="T953" s="155">
        <v>12.9</v>
      </c>
      <c r="U953" s="155">
        <v>25</v>
      </c>
      <c r="V953" s="155"/>
      <c r="W953" s="155" t="s">
        <v>162</v>
      </c>
      <c r="X953" s="155" t="s">
        <v>162</v>
      </c>
      <c r="Y953" s="155">
        <v>107.5</v>
      </c>
      <c r="Z953" s="155">
        <v>130.80000000000001</v>
      </c>
      <c r="AA953" s="155">
        <v>8.9</v>
      </c>
      <c r="AB953" s="155">
        <v>16.899999999999999</v>
      </c>
      <c r="AC953" s="155">
        <v>19.7</v>
      </c>
      <c r="AD953" s="155">
        <v>30.3</v>
      </c>
    </row>
    <row r="954" spans="1:30" x14ac:dyDescent="0.25">
      <c r="A954" s="97" t="s">
        <v>2999</v>
      </c>
      <c r="B954" s="154">
        <v>4.7556432171816786E-2</v>
      </c>
      <c r="C954" s="154">
        <v>0.59127766820074512</v>
      </c>
      <c r="D954" s="154">
        <v>0.22178391409160639</v>
      </c>
      <c r="E954" s="154">
        <v>0.1393819855358317</v>
      </c>
      <c r="F954" s="154">
        <v>1</v>
      </c>
      <c r="G954" s="144">
        <v>4563</v>
      </c>
      <c r="H954" s="144"/>
      <c r="I954" s="154">
        <v>4.2000000000000003E-2</v>
      </c>
      <c r="J954" s="154">
        <v>5.3999999999999999E-2</v>
      </c>
      <c r="K954" s="154">
        <v>0.57699999999999996</v>
      </c>
      <c r="L954" s="154">
        <v>0.60499999999999998</v>
      </c>
      <c r="M954" s="154">
        <v>0.21</v>
      </c>
      <c r="N954" s="154">
        <v>0.23400000000000001</v>
      </c>
      <c r="O954" s="154">
        <v>0.13</v>
      </c>
      <c r="P954" s="154">
        <v>0.15</v>
      </c>
      <c r="R954" s="155" t="s">
        <v>162</v>
      </c>
      <c r="S954" s="155" t="s">
        <v>162</v>
      </c>
      <c r="T954" s="155" t="s">
        <v>162</v>
      </c>
      <c r="U954" s="155" t="s">
        <v>162</v>
      </c>
      <c r="V954" s="155"/>
      <c r="W954" s="155" t="s">
        <v>162</v>
      </c>
      <c r="X954" s="155" t="s">
        <v>162</v>
      </c>
      <c r="Y954" s="155" t="s">
        <v>162</v>
      </c>
      <c r="Z954" s="155" t="s">
        <v>162</v>
      </c>
      <c r="AA954" s="155" t="s">
        <v>162</v>
      </c>
      <c r="AB954" s="155" t="s">
        <v>162</v>
      </c>
      <c r="AC954" s="155" t="s">
        <v>162</v>
      </c>
      <c r="AD954" s="155" t="s">
        <v>162</v>
      </c>
    </row>
    <row r="955" spans="1:30" x14ac:dyDescent="0.25">
      <c r="A955" s="97" t="s">
        <v>3000</v>
      </c>
      <c r="B955" s="154">
        <v>8.0992815153494449E-2</v>
      </c>
      <c r="C955" s="154">
        <v>0.56825604180274325</v>
      </c>
      <c r="D955" s="154">
        <v>0.22534291312867408</v>
      </c>
      <c r="E955" s="154">
        <v>0.12540822991508818</v>
      </c>
      <c r="F955" s="154">
        <v>0.99999999999999989</v>
      </c>
      <c r="G955" s="144">
        <v>1531</v>
      </c>
      <c r="H955" s="144"/>
      <c r="I955" s="154">
        <v>6.8000000000000005E-2</v>
      </c>
      <c r="J955" s="154">
        <v>9.6000000000000002E-2</v>
      </c>
      <c r="K955" s="154">
        <v>0.54300000000000004</v>
      </c>
      <c r="L955" s="154">
        <v>0.59299999999999997</v>
      </c>
      <c r="M955" s="154">
        <v>0.20499999999999999</v>
      </c>
      <c r="N955" s="154">
        <v>0.247</v>
      </c>
      <c r="O955" s="154">
        <v>0.11</v>
      </c>
      <c r="P955" s="154">
        <v>0.14299999999999999</v>
      </c>
      <c r="R955" s="155">
        <v>6.3</v>
      </c>
      <c r="S955" s="155">
        <v>45</v>
      </c>
      <c r="T955" s="155">
        <v>18.3</v>
      </c>
      <c r="U955" s="155">
        <v>9.8000000000000007</v>
      </c>
      <c r="V955" s="155"/>
      <c r="W955" s="155">
        <v>5.2</v>
      </c>
      <c r="X955" s="155">
        <v>7.4</v>
      </c>
      <c r="Y955" s="155">
        <v>42</v>
      </c>
      <c r="Z955" s="155">
        <v>48</v>
      </c>
      <c r="AA955" s="155">
        <v>16.399999999999999</v>
      </c>
      <c r="AB955" s="155">
        <v>20.3</v>
      </c>
      <c r="AC955" s="155">
        <v>8.4</v>
      </c>
      <c r="AD955" s="155">
        <v>11.2</v>
      </c>
    </row>
    <row r="956" spans="1:30" x14ac:dyDescent="0.25">
      <c r="A956" s="97" t="s">
        <v>3001</v>
      </c>
      <c r="B956" s="154">
        <v>0.28630952380952379</v>
      </c>
      <c r="C956" s="154">
        <v>0.64761904761904765</v>
      </c>
      <c r="D956" s="154">
        <v>3.0952380952380953E-2</v>
      </c>
      <c r="E956" s="154">
        <v>3.5119047619047619E-2</v>
      </c>
      <c r="F956" s="154">
        <v>1</v>
      </c>
      <c r="G956" s="144">
        <v>1680</v>
      </c>
      <c r="H956" s="144"/>
      <c r="I956" s="154">
        <v>0.26500000000000001</v>
      </c>
      <c r="J956" s="154">
        <v>0.308</v>
      </c>
      <c r="K956" s="154">
        <v>0.624</v>
      </c>
      <c r="L956" s="154">
        <v>0.67</v>
      </c>
      <c r="M956" s="154">
        <v>2.4E-2</v>
      </c>
      <c r="N956" s="154">
        <v>0.04</v>
      </c>
      <c r="O956" s="154">
        <v>2.7E-2</v>
      </c>
      <c r="P956" s="154">
        <v>4.4999999999999998E-2</v>
      </c>
      <c r="R956" s="155">
        <v>45.6</v>
      </c>
      <c r="S956" s="155">
        <v>98.1</v>
      </c>
      <c r="T956" s="155">
        <v>4.8</v>
      </c>
      <c r="U956" s="155">
        <v>5.4</v>
      </c>
      <c r="V956" s="155"/>
      <c r="W956" s="155">
        <v>41.5</v>
      </c>
      <c r="X956" s="155">
        <v>49.6</v>
      </c>
      <c r="Y956" s="155">
        <v>92.3</v>
      </c>
      <c r="Z956" s="155">
        <v>104</v>
      </c>
      <c r="AA956" s="155">
        <v>3.5</v>
      </c>
      <c r="AB956" s="155">
        <v>6.1</v>
      </c>
      <c r="AC956" s="155">
        <v>4</v>
      </c>
      <c r="AD956" s="155">
        <v>6.7</v>
      </c>
    </row>
    <row r="957" spans="1:30" x14ac:dyDescent="0.25">
      <c r="A957" s="97" t="s">
        <v>3002</v>
      </c>
      <c r="B957" s="154" t="s">
        <v>162</v>
      </c>
      <c r="C957" s="154">
        <v>0.55045432807269246</v>
      </c>
      <c r="D957" s="154">
        <v>0.34146341463414637</v>
      </c>
      <c r="E957" s="154">
        <v>0.10808225729316116</v>
      </c>
      <c r="F957" s="154">
        <v>0.99999999999999989</v>
      </c>
      <c r="G957" s="144">
        <v>2091</v>
      </c>
      <c r="H957" s="144"/>
      <c r="I957" s="154" t="s">
        <v>162</v>
      </c>
      <c r="J957" s="154" t="s">
        <v>162</v>
      </c>
      <c r="K957" s="154">
        <v>0.52900000000000003</v>
      </c>
      <c r="L957" s="154">
        <v>0.57199999999999995</v>
      </c>
      <c r="M957" s="154">
        <v>0.32100000000000001</v>
      </c>
      <c r="N957" s="154">
        <v>0.36199999999999999</v>
      </c>
      <c r="O957" s="154">
        <v>9.5000000000000001E-2</v>
      </c>
      <c r="P957" s="154">
        <v>0.122</v>
      </c>
      <c r="R957" s="155" t="s">
        <v>162</v>
      </c>
      <c r="S957" s="155">
        <v>59.4</v>
      </c>
      <c r="T957" s="155">
        <v>37.299999999999997</v>
      </c>
      <c r="U957" s="155">
        <v>11.6</v>
      </c>
      <c r="V957" s="155"/>
      <c r="W957" s="155" t="s">
        <v>162</v>
      </c>
      <c r="X957" s="155" t="s">
        <v>162</v>
      </c>
      <c r="Y957" s="155">
        <v>56</v>
      </c>
      <c r="Z957" s="155">
        <v>62.9</v>
      </c>
      <c r="AA957" s="155">
        <v>34.6</v>
      </c>
      <c r="AB957" s="155">
        <v>40.1</v>
      </c>
      <c r="AC957" s="155">
        <v>10.1</v>
      </c>
      <c r="AD957" s="155">
        <v>13.1</v>
      </c>
    </row>
    <row r="958" spans="1:30" x14ac:dyDescent="0.25">
      <c r="A958" s="97" t="s">
        <v>3003</v>
      </c>
      <c r="B958" s="154" t="s">
        <v>162</v>
      </c>
      <c r="C958" s="154">
        <v>0.82233948988566408</v>
      </c>
      <c r="D958" s="154">
        <v>8.9709762532981532E-2</v>
      </c>
      <c r="E958" s="154">
        <v>8.7950747581354446E-2</v>
      </c>
      <c r="F958" s="154">
        <v>1</v>
      </c>
      <c r="G958" s="144">
        <v>1137</v>
      </c>
      <c r="H958" s="144"/>
      <c r="I958" s="154" t="s">
        <v>162</v>
      </c>
      <c r="J958" s="154" t="s">
        <v>162</v>
      </c>
      <c r="K958" s="154">
        <v>0.79900000000000004</v>
      </c>
      <c r="L958" s="154">
        <v>0.84299999999999997</v>
      </c>
      <c r="M958" s="154">
        <v>7.3999999999999996E-2</v>
      </c>
      <c r="N958" s="154">
        <v>0.108</v>
      </c>
      <c r="O958" s="154">
        <v>7.2999999999999995E-2</v>
      </c>
      <c r="P958" s="154">
        <v>0.106</v>
      </c>
      <c r="R958" s="155" t="s">
        <v>162</v>
      </c>
      <c r="S958" s="155">
        <v>107.6</v>
      </c>
      <c r="T958" s="155">
        <v>13.7</v>
      </c>
      <c r="U958" s="155">
        <v>11.5</v>
      </c>
      <c r="V958" s="155"/>
      <c r="W958" s="155" t="s">
        <v>162</v>
      </c>
      <c r="X958" s="155" t="s">
        <v>162</v>
      </c>
      <c r="Y958" s="155">
        <v>100.7</v>
      </c>
      <c r="Z958" s="155">
        <v>114.5</v>
      </c>
      <c r="AA958" s="155">
        <v>11</v>
      </c>
      <c r="AB958" s="155">
        <v>16.3</v>
      </c>
      <c r="AC958" s="155">
        <v>9.1999999999999993</v>
      </c>
      <c r="AD958" s="155">
        <v>13.7</v>
      </c>
    </row>
    <row r="959" spans="1:30" x14ac:dyDescent="0.25">
      <c r="A959" s="97" t="s">
        <v>3004</v>
      </c>
      <c r="B959" s="154">
        <v>5.2455265953100745E-2</v>
      </c>
      <c r="C959" s="154">
        <v>0.61156957267750633</v>
      </c>
      <c r="D959" s="154">
        <v>0.2198709044856606</v>
      </c>
      <c r="E959" s="154">
        <v>0.11610425688373233</v>
      </c>
      <c r="F959" s="154">
        <v>1</v>
      </c>
      <c r="G959" s="144">
        <v>12239</v>
      </c>
      <c r="H959" s="144"/>
      <c r="I959" s="154">
        <v>4.9000000000000002E-2</v>
      </c>
      <c r="J959" s="154">
        <v>5.7000000000000002E-2</v>
      </c>
      <c r="K959" s="154">
        <v>0.60299999999999998</v>
      </c>
      <c r="L959" s="154">
        <v>0.62</v>
      </c>
      <c r="M959" s="154">
        <v>0.21299999999999999</v>
      </c>
      <c r="N959" s="154">
        <v>0.22700000000000001</v>
      </c>
      <c r="O959" s="154">
        <v>0.111</v>
      </c>
      <c r="P959" s="154">
        <v>0.122</v>
      </c>
      <c r="R959" s="155" t="s">
        <v>162</v>
      </c>
      <c r="S959" s="155" t="s">
        <v>162</v>
      </c>
      <c r="T959" s="155" t="s">
        <v>162</v>
      </c>
      <c r="U959" s="155" t="s">
        <v>162</v>
      </c>
      <c r="V959" s="155"/>
      <c r="W959" s="155" t="s">
        <v>162</v>
      </c>
      <c r="X959" s="155" t="s">
        <v>162</v>
      </c>
      <c r="Y959" s="155" t="s">
        <v>162</v>
      </c>
      <c r="Z959" s="155" t="s">
        <v>162</v>
      </c>
      <c r="AA959" s="155" t="s">
        <v>162</v>
      </c>
      <c r="AB959" s="155" t="s">
        <v>162</v>
      </c>
      <c r="AC959" s="155" t="s">
        <v>162</v>
      </c>
      <c r="AD959" s="155" t="s">
        <v>162</v>
      </c>
    </row>
    <row r="960" spans="1:30" x14ac:dyDescent="0.25">
      <c r="A960" s="97" t="s">
        <v>3005</v>
      </c>
      <c r="B960" s="154">
        <v>6.0906515580736544E-2</v>
      </c>
      <c r="C960" s="154">
        <v>0.45325779036827196</v>
      </c>
      <c r="D960" s="154">
        <v>0.18980169971671387</v>
      </c>
      <c r="E960" s="154">
        <v>0.29603399433427763</v>
      </c>
      <c r="F960" s="154">
        <v>1</v>
      </c>
      <c r="G960" s="144">
        <v>706</v>
      </c>
      <c r="H960" s="144"/>
      <c r="I960" s="154">
        <v>4.5999999999999999E-2</v>
      </c>
      <c r="J960" s="154">
        <v>8.1000000000000003E-2</v>
      </c>
      <c r="K960" s="154">
        <v>0.41699999999999998</v>
      </c>
      <c r="L960" s="154">
        <v>0.49</v>
      </c>
      <c r="M960" s="154">
        <v>0.16300000000000001</v>
      </c>
      <c r="N960" s="154">
        <v>0.22</v>
      </c>
      <c r="O960" s="154">
        <v>0.26400000000000001</v>
      </c>
      <c r="P960" s="154">
        <v>0.33100000000000002</v>
      </c>
      <c r="R960" s="155">
        <v>4.8</v>
      </c>
      <c r="S960" s="155">
        <v>34.6</v>
      </c>
      <c r="T960" s="155">
        <v>14</v>
      </c>
      <c r="U960" s="155">
        <v>22.3</v>
      </c>
      <c r="V960" s="155"/>
      <c r="W960" s="155">
        <v>3.3</v>
      </c>
      <c r="X960" s="155">
        <v>6.2</v>
      </c>
      <c r="Y960" s="155">
        <v>30.8</v>
      </c>
      <c r="Z960" s="155">
        <v>38.299999999999997</v>
      </c>
      <c r="AA960" s="155">
        <v>11.6</v>
      </c>
      <c r="AB960" s="155">
        <v>16.399999999999999</v>
      </c>
      <c r="AC960" s="155">
        <v>19.3</v>
      </c>
      <c r="AD960" s="155">
        <v>25.3</v>
      </c>
    </row>
    <row r="961" spans="1:30" x14ac:dyDescent="0.25">
      <c r="A961" s="97" t="s">
        <v>3006</v>
      </c>
      <c r="B961" s="154">
        <v>0.28202247191011237</v>
      </c>
      <c r="C961" s="154">
        <v>0.54157303370786514</v>
      </c>
      <c r="D961" s="154">
        <v>3.3707865168539325E-2</v>
      </c>
      <c r="E961" s="154">
        <v>0.14269662921348314</v>
      </c>
      <c r="F961" s="154">
        <v>1</v>
      </c>
      <c r="G961" s="144">
        <v>890</v>
      </c>
      <c r="H961" s="144"/>
      <c r="I961" s="154">
        <v>0.253</v>
      </c>
      <c r="J961" s="154">
        <v>0.312</v>
      </c>
      <c r="K961" s="154">
        <v>0.50900000000000001</v>
      </c>
      <c r="L961" s="154">
        <v>0.57399999999999995</v>
      </c>
      <c r="M961" s="154">
        <v>2.4E-2</v>
      </c>
      <c r="N961" s="154">
        <v>4.8000000000000001E-2</v>
      </c>
      <c r="O961" s="154">
        <v>0.121</v>
      </c>
      <c r="P961" s="154">
        <v>0.16700000000000001</v>
      </c>
      <c r="R961" s="155">
        <v>52</v>
      </c>
      <c r="S961" s="155">
        <v>91.6</v>
      </c>
      <c r="T961" s="155">
        <v>5.3</v>
      </c>
      <c r="U961" s="155">
        <v>24.5</v>
      </c>
      <c r="V961" s="155"/>
      <c r="W961" s="155">
        <v>45.6</v>
      </c>
      <c r="X961" s="155">
        <v>58.4</v>
      </c>
      <c r="Y961" s="155">
        <v>83.4</v>
      </c>
      <c r="Z961" s="155">
        <v>99.8</v>
      </c>
      <c r="AA961" s="155">
        <v>3.4</v>
      </c>
      <c r="AB961" s="155">
        <v>7.2</v>
      </c>
      <c r="AC961" s="155">
        <v>20.2</v>
      </c>
      <c r="AD961" s="155">
        <v>28.7</v>
      </c>
    </row>
    <row r="962" spans="1:30" x14ac:dyDescent="0.25">
      <c r="A962" s="97" t="s">
        <v>3007</v>
      </c>
      <c r="B962" s="154" t="s">
        <v>162</v>
      </c>
      <c r="C962" s="154">
        <v>0.36332767402376909</v>
      </c>
      <c r="D962" s="154">
        <v>0.36672325976230902</v>
      </c>
      <c r="E962" s="154">
        <v>0.2699490662139219</v>
      </c>
      <c r="F962" s="154">
        <v>1</v>
      </c>
      <c r="G962" s="144">
        <v>589</v>
      </c>
      <c r="H962" s="144"/>
      <c r="I962" s="154" t="s">
        <v>162</v>
      </c>
      <c r="J962" s="154" t="s">
        <v>162</v>
      </c>
      <c r="K962" s="154">
        <v>0.32500000000000001</v>
      </c>
      <c r="L962" s="154">
        <v>0.40300000000000002</v>
      </c>
      <c r="M962" s="154">
        <v>0.32900000000000001</v>
      </c>
      <c r="N962" s="154">
        <v>0.40600000000000003</v>
      </c>
      <c r="O962" s="154">
        <v>0.23599999999999999</v>
      </c>
      <c r="P962" s="154">
        <v>0.307</v>
      </c>
      <c r="R962" s="155" t="s">
        <v>162</v>
      </c>
      <c r="S962" s="155">
        <v>23.2</v>
      </c>
      <c r="T962" s="155">
        <v>23.4</v>
      </c>
      <c r="U962" s="155">
        <v>17.399999999999999</v>
      </c>
      <c r="V962" s="155"/>
      <c r="W962" s="155" t="s">
        <v>162</v>
      </c>
      <c r="X962" s="155" t="s">
        <v>162</v>
      </c>
      <c r="Y962" s="155">
        <v>20.100000000000001</v>
      </c>
      <c r="Z962" s="155">
        <v>26.4</v>
      </c>
      <c r="AA962" s="155">
        <v>20.3</v>
      </c>
      <c r="AB962" s="155">
        <v>26.5</v>
      </c>
      <c r="AC962" s="155">
        <v>14.7</v>
      </c>
      <c r="AD962" s="155">
        <v>20.100000000000001</v>
      </c>
    </row>
    <row r="963" spans="1:30" x14ac:dyDescent="0.25">
      <c r="A963" s="97" t="s">
        <v>3008</v>
      </c>
      <c r="B963" s="154" t="s">
        <v>162</v>
      </c>
      <c r="C963" s="154">
        <v>0.66575342465753429</v>
      </c>
      <c r="D963" s="154">
        <v>0.10684931506849316</v>
      </c>
      <c r="E963" s="154">
        <v>0.22739726027397261</v>
      </c>
      <c r="F963" s="154">
        <v>1</v>
      </c>
      <c r="G963" s="144">
        <v>730</v>
      </c>
      <c r="H963" s="144"/>
      <c r="I963" s="154" t="s">
        <v>162</v>
      </c>
      <c r="J963" s="154" t="s">
        <v>162</v>
      </c>
      <c r="K963" s="154">
        <v>0.63100000000000001</v>
      </c>
      <c r="L963" s="154">
        <v>0.69899999999999995</v>
      </c>
      <c r="M963" s="154">
        <v>8.5999999999999993E-2</v>
      </c>
      <c r="N963" s="154">
        <v>0.13100000000000001</v>
      </c>
      <c r="O963" s="154">
        <v>0.19800000000000001</v>
      </c>
      <c r="P963" s="154">
        <v>0.25900000000000001</v>
      </c>
      <c r="R963" s="155" t="s">
        <v>162</v>
      </c>
      <c r="S963" s="155">
        <v>116.6</v>
      </c>
      <c r="T963" s="155">
        <v>19.7</v>
      </c>
      <c r="U963" s="155">
        <v>39.200000000000003</v>
      </c>
      <c r="V963" s="155"/>
      <c r="W963" s="155" t="s">
        <v>162</v>
      </c>
      <c r="X963" s="155" t="s">
        <v>162</v>
      </c>
      <c r="Y963" s="155">
        <v>106.2</v>
      </c>
      <c r="Z963" s="155">
        <v>127</v>
      </c>
      <c r="AA963" s="155">
        <v>15.3</v>
      </c>
      <c r="AB963" s="155">
        <v>24.1</v>
      </c>
      <c r="AC963" s="155">
        <v>33.200000000000003</v>
      </c>
      <c r="AD963" s="155">
        <v>45.2</v>
      </c>
    </row>
    <row r="964" spans="1:30" x14ac:dyDescent="0.25">
      <c r="A964" s="97" t="s">
        <v>3009</v>
      </c>
      <c r="B964" s="154">
        <v>5.6251168005980193E-2</v>
      </c>
      <c r="C964" s="154">
        <v>0.49187067837787329</v>
      </c>
      <c r="D964" s="154">
        <v>0.19958886189497291</v>
      </c>
      <c r="E964" s="154">
        <v>0.25228929172117359</v>
      </c>
      <c r="F964" s="154">
        <v>1</v>
      </c>
      <c r="G964" s="144">
        <v>5351</v>
      </c>
      <c r="H964" s="144"/>
      <c r="I964" s="154">
        <v>0.05</v>
      </c>
      <c r="J964" s="154">
        <v>6.3E-2</v>
      </c>
      <c r="K964" s="154">
        <v>0.47799999999999998</v>
      </c>
      <c r="L964" s="154">
        <v>0.505</v>
      </c>
      <c r="M964" s="154">
        <v>0.189</v>
      </c>
      <c r="N964" s="154">
        <v>0.21099999999999999</v>
      </c>
      <c r="O964" s="154">
        <v>0.24099999999999999</v>
      </c>
      <c r="P964" s="154">
        <v>0.26400000000000001</v>
      </c>
      <c r="R964" s="155" t="s">
        <v>162</v>
      </c>
      <c r="S964" s="155" t="s">
        <v>162</v>
      </c>
      <c r="T964" s="155" t="s">
        <v>162</v>
      </c>
      <c r="U964" s="155" t="s">
        <v>162</v>
      </c>
      <c r="V964" s="155"/>
      <c r="W964" s="155" t="s">
        <v>162</v>
      </c>
      <c r="X964" s="155" t="s">
        <v>162</v>
      </c>
      <c r="Y964" s="155" t="s">
        <v>162</v>
      </c>
      <c r="Z964" s="155" t="s">
        <v>162</v>
      </c>
      <c r="AA964" s="155" t="s">
        <v>162</v>
      </c>
      <c r="AB964" s="155" t="s">
        <v>162</v>
      </c>
      <c r="AC964" s="155" t="s">
        <v>162</v>
      </c>
      <c r="AD964" s="155" t="s">
        <v>162</v>
      </c>
    </row>
    <row r="965" spans="1:30" x14ac:dyDescent="0.25">
      <c r="A965" s="97" t="s">
        <v>3010</v>
      </c>
      <c r="B965" s="154">
        <v>8.6479902557856272E-2</v>
      </c>
      <c r="C965" s="154">
        <v>0.47381242387332523</v>
      </c>
      <c r="D965" s="154">
        <v>0.23873325213154689</v>
      </c>
      <c r="E965" s="154">
        <v>0.20097442143727162</v>
      </c>
      <c r="F965" s="154">
        <v>1</v>
      </c>
      <c r="G965" s="144">
        <v>821</v>
      </c>
      <c r="H965" s="144"/>
      <c r="I965" s="154">
        <v>6.9000000000000006E-2</v>
      </c>
      <c r="J965" s="154">
        <v>0.108</v>
      </c>
      <c r="K965" s="154">
        <v>0.44</v>
      </c>
      <c r="L965" s="154">
        <v>0.50800000000000001</v>
      </c>
      <c r="M965" s="154">
        <v>0.21099999999999999</v>
      </c>
      <c r="N965" s="154">
        <v>0.26900000000000002</v>
      </c>
      <c r="O965" s="154">
        <v>0.17499999999999999</v>
      </c>
      <c r="P965" s="154">
        <v>0.23</v>
      </c>
      <c r="R965" s="155">
        <v>6.8</v>
      </c>
      <c r="S965" s="155">
        <v>35.6</v>
      </c>
      <c r="T965" s="155">
        <v>17.399999999999999</v>
      </c>
      <c r="U965" s="155">
        <v>15.3</v>
      </c>
      <c r="V965" s="155"/>
      <c r="W965" s="155">
        <v>5.2</v>
      </c>
      <c r="X965" s="155">
        <v>8.4</v>
      </c>
      <c r="Y965" s="155">
        <v>32.1</v>
      </c>
      <c r="Z965" s="155">
        <v>39.200000000000003</v>
      </c>
      <c r="AA965" s="155">
        <v>14.9</v>
      </c>
      <c r="AB965" s="155">
        <v>19.8</v>
      </c>
      <c r="AC965" s="155">
        <v>12.9</v>
      </c>
      <c r="AD965" s="155">
        <v>17.600000000000001</v>
      </c>
    </row>
    <row r="966" spans="1:30" x14ac:dyDescent="0.25">
      <c r="A966" s="97" t="s">
        <v>3011</v>
      </c>
      <c r="B966" s="154">
        <v>0.30482456140350878</v>
      </c>
      <c r="C966" s="154">
        <v>0.59758771929824561</v>
      </c>
      <c r="D966" s="154">
        <v>3.7280701754385963E-2</v>
      </c>
      <c r="E966" s="154">
        <v>6.0307017543859649E-2</v>
      </c>
      <c r="F966" s="154">
        <v>1</v>
      </c>
      <c r="G966" s="144">
        <v>912</v>
      </c>
      <c r="H966" s="144"/>
      <c r="I966" s="154">
        <v>0.27600000000000002</v>
      </c>
      <c r="J966" s="154">
        <v>0.33500000000000002</v>
      </c>
      <c r="K966" s="154">
        <v>0.56499999999999995</v>
      </c>
      <c r="L966" s="154">
        <v>0.629</v>
      </c>
      <c r="M966" s="154">
        <v>2.7E-2</v>
      </c>
      <c r="N966" s="154">
        <v>5.1999999999999998E-2</v>
      </c>
      <c r="O966" s="154">
        <v>4.7E-2</v>
      </c>
      <c r="P966" s="154">
        <v>7.8E-2</v>
      </c>
      <c r="R966" s="155">
        <v>52.6</v>
      </c>
      <c r="S966" s="155">
        <v>94.7</v>
      </c>
      <c r="T966" s="155">
        <v>5.0999999999999996</v>
      </c>
      <c r="U966" s="155">
        <v>10.3</v>
      </c>
      <c r="V966" s="155"/>
      <c r="W966" s="155">
        <v>46.4</v>
      </c>
      <c r="X966" s="155">
        <v>58.8</v>
      </c>
      <c r="Y966" s="155">
        <v>86.8</v>
      </c>
      <c r="Z966" s="155">
        <v>102.7</v>
      </c>
      <c r="AA966" s="155">
        <v>3.4</v>
      </c>
      <c r="AB966" s="155">
        <v>6.9</v>
      </c>
      <c r="AC966" s="155">
        <v>7.6</v>
      </c>
      <c r="AD966" s="155">
        <v>13.1</v>
      </c>
    </row>
    <row r="967" spans="1:30" x14ac:dyDescent="0.25">
      <c r="A967" s="97" t="s">
        <v>3012</v>
      </c>
      <c r="B967" s="154" t="s">
        <v>162</v>
      </c>
      <c r="C967" s="154">
        <v>0.48221343873517786</v>
      </c>
      <c r="D967" s="154">
        <v>0.3662714097496706</v>
      </c>
      <c r="E967" s="154">
        <v>0.15151515151515152</v>
      </c>
      <c r="F967" s="154">
        <v>0.99999999999999989</v>
      </c>
      <c r="G967" s="144">
        <v>759</v>
      </c>
      <c r="H967" s="144"/>
      <c r="I967" s="154" t="s">
        <v>162</v>
      </c>
      <c r="J967" s="154" t="s">
        <v>162</v>
      </c>
      <c r="K967" s="154">
        <v>0.44700000000000001</v>
      </c>
      <c r="L967" s="154">
        <v>0.51800000000000002</v>
      </c>
      <c r="M967" s="154">
        <v>0.33300000000000002</v>
      </c>
      <c r="N967" s="154">
        <v>0.40100000000000002</v>
      </c>
      <c r="O967" s="154">
        <v>0.128</v>
      </c>
      <c r="P967" s="154">
        <v>0.17899999999999999</v>
      </c>
      <c r="R967" s="155" t="s">
        <v>162</v>
      </c>
      <c r="S967" s="155">
        <v>33.5</v>
      </c>
      <c r="T967" s="155">
        <v>24.5</v>
      </c>
      <c r="U967" s="155">
        <v>10.7</v>
      </c>
      <c r="V967" s="155"/>
      <c r="W967" s="155" t="s">
        <v>162</v>
      </c>
      <c r="X967" s="155" t="s">
        <v>162</v>
      </c>
      <c r="Y967" s="155">
        <v>30.1</v>
      </c>
      <c r="Z967" s="155">
        <v>37</v>
      </c>
      <c r="AA967" s="155">
        <v>21.6</v>
      </c>
      <c r="AB967" s="155">
        <v>27.4</v>
      </c>
      <c r="AC967" s="155">
        <v>8.8000000000000007</v>
      </c>
      <c r="AD967" s="155">
        <v>12.7</v>
      </c>
    </row>
    <row r="968" spans="1:30" x14ac:dyDescent="0.25">
      <c r="A968" s="97" t="s">
        <v>3013</v>
      </c>
      <c r="B968" s="154" t="s">
        <v>162</v>
      </c>
      <c r="C968" s="154">
        <v>0.70721925133689845</v>
      </c>
      <c r="D968" s="154">
        <v>8.5561497326203204E-2</v>
      </c>
      <c r="E968" s="154">
        <v>0.20721925133689839</v>
      </c>
      <c r="F968" s="154">
        <v>1</v>
      </c>
      <c r="G968" s="144">
        <v>748</v>
      </c>
      <c r="H968" s="144"/>
      <c r="I968" s="154" t="s">
        <v>162</v>
      </c>
      <c r="J968" s="154" t="s">
        <v>162</v>
      </c>
      <c r="K968" s="154">
        <v>0.67400000000000004</v>
      </c>
      <c r="L968" s="154">
        <v>0.73899999999999999</v>
      </c>
      <c r="M968" s="154">
        <v>6.8000000000000005E-2</v>
      </c>
      <c r="N968" s="154">
        <v>0.108</v>
      </c>
      <c r="O968" s="154">
        <v>0.18</v>
      </c>
      <c r="P968" s="154">
        <v>0.23799999999999999</v>
      </c>
      <c r="R968" s="155" t="s">
        <v>162</v>
      </c>
      <c r="S968" s="155">
        <v>112</v>
      </c>
      <c r="T968" s="155">
        <v>14.3</v>
      </c>
      <c r="U968" s="155">
        <v>32.9</v>
      </c>
      <c r="V968" s="155"/>
      <c r="W968" s="155" t="s">
        <v>162</v>
      </c>
      <c r="X968" s="155" t="s">
        <v>162</v>
      </c>
      <c r="Y968" s="155">
        <v>102.4</v>
      </c>
      <c r="Z968" s="155">
        <v>121.5</v>
      </c>
      <c r="AA968" s="155">
        <v>10.8</v>
      </c>
      <c r="AB968" s="155">
        <v>17.8</v>
      </c>
      <c r="AC968" s="155">
        <v>27.7</v>
      </c>
      <c r="AD968" s="155">
        <v>38.1</v>
      </c>
    </row>
    <row r="969" spans="1:30" x14ac:dyDescent="0.25">
      <c r="A969" s="97" t="s">
        <v>3014</v>
      </c>
      <c r="B969" s="154">
        <v>6.0152874709205717E-2</v>
      </c>
      <c r="C969" s="154">
        <v>0.5523429710867398</v>
      </c>
      <c r="D969" s="154">
        <v>0.20139581256231306</v>
      </c>
      <c r="E969" s="154">
        <v>0.18610834164174145</v>
      </c>
      <c r="F969" s="154">
        <v>1</v>
      </c>
      <c r="G969" s="144">
        <v>6018</v>
      </c>
      <c r="H969" s="144"/>
      <c r="I969" s="154">
        <v>5.3999999999999999E-2</v>
      </c>
      <c r="J969" s="154">
        <v>6.6000000000000003E-2</v>
      </c>
      <c r="K969" s="154">
        <v>0.54</v>
      </c>
      <c r="L969" s="154">
        <v>0.56499999999999995</v>
      </c>
      <c r="M969" s="154">
        <v>0.191</v>
      </c>
      <c r="N969" s="154">
        <v>0.21199999999999999</v>
      </c>
      <c r="O969" s="154">
        <v>0.17599999999999999</v>
      </c>
      <c r="P969" s="154">
        <v>0.19600000000000001</v>
      </c>
      <c r="R969" s="155" t="s">
        <v>162</v>
      </c>
      <c r="S969" s="155" t="s">
        <v>162</v>
      </c>
      <c r="T969" s="155" t="s">
        <v>162</v>
      </c>
      <c r="U969" s="155" t="s">
        <v>162</v>
      </c>
      <c r="V969" s="155"/>
      <c r="W969" s="155" t="s">
        <v>162</v>
      </c>
      <c r="X969" s="155" t="s">
        <v>162</v>
      </c>
      <c r="Y969" s="155" t="s">
        <v>162</v>
      </c>
      <c r="Z969" s="155" t="s">
        <v>162</v>
      </c>
      <c r="AA969" s="155" t="s">
        <v>162</v>
      </c>
      <c r="AB969" s="155" t="s">
        <v>162</v>
      </c>
      <c r="AC969" s="155" t="s">
        <v>162</v>
      </c>
      <c r="AD969" s="155" t="s">
        <v>162</v>
      </c>
    </row>
    <row r="970" spans="1:30" x14ac:dyDescent="0.25">
      <c r="A970" s="97" t="s">
        <v>3015</v>
      </c>
      <c r="B970" s="154">
        <v>8.610169491525424E-2</v>
      </c>
      <c r="C970" s="154">
        <v>0.55593220338983051</v>
      </c>
      <c r="D970" s="154">
        <v>0.23661016949152541</v>
      </c>
      <c r="E970" s="154">
        <v>0.12135593220338983</v>
      </c>
      <c r="F970" s="154">
        <v>0.99999999999999989</v>
      </c>
      <c r="G970" s="144">
        <v>1475</v>
      </c>
      <c r="H970" s="144"/>
      <c r="I970" s="154">
        <v>7.2999999999999995E-2</v>
      </c>
      <c r="J970" s="154">
        <v>0.10199999999999999</v>
      </c>
      <c r="K970" s="154">
        <v>0.53</v>
      </c>
      <c r="L970" s="154">
        <v>0.58099999999999996</v>
      </c>
      <c r="M970" s="154">
        <v>0.216</v>
      </c>
      <c r="N970" s="154">
        <v>0.25900000000000001</v>
      </c>
      <c r="O970" s="154">
        <v>0.106</v>
      </c>
      <c r="P970" s="154">
        <v>0.13900000000000001</v>
      </c>
      <c r="R970" s="155">
        <v>6.6</v>
      </c>
      <c r="S970" s="155">
        <v>42.8</v>
      </c>
      <c r="T970" s="155">
        <v>18.100000000000001</v>
      </c>
      <c r="U970" s="155">
        <v>9.4</v>
      </c>
      <c r="V970" s="155"/>
      <c r="W970" s="155">
        <v>5.5</v>
      </c>
      <c r="X970" s="155">
        <v>7.8</v>
      </c>
      <c r="Y970" s="155">
        <v>39.799999999999997</v>
      </c>
      <c r="Z970" s="155">
        <v>45.7</v>
      </c>
      <c r="AA970" s="155">
        <v>16.2</v>
      </c>
      <c r="AB970" s="155">
        <v>20</v>
      </c>
      <c r="AC970" s="155">
        <v>8.1</v>
      </c>
      <c r="AD970" s="155">
        <v>10.8</v>
      </c>
    </row>
    <row r="971" spans="1:30" x14ac:dyDescent="0.25">
      <c r="A971" s="97" t="s">
        <v>3016</v>
      </c>
      <c r="B971" s="154">
        <v>0.28087649402390436</v>
      </c>
      <c r="C971" s="154">
        <v>0.62217795484727756</v>
      </c>
      <c r="D971" s="154">
        <v>5.1792828685258967E-2</v>
      </c>
      <c r="E971" s="154">
        <v>4.5152722443559098E-2</v>
      </c>
      <c r="F971" s="154">
        <v>0.99999999999999989</v>
      </c>
      <c r="G971" s="144">
        <v>1506</v>
      </c>
      <c r="H971" s="144"/>
      <c r="I971" s="154">
        <v>0.25900000000000001</v>
      </c>
      <c r="J971" s="154">
        <v>0.30399999999999999</v>
      </c>
      <c r="K971" s="154">
        <v>0.59699999999999998</v>
      </c>
      <c r="L971" s="154">
        <v>0.64600000000000002</v>
      </c>
      <c r="M971" s="154">
        <v>4.2000000000000003E-2</v>
      </c>
      <c r="N971" s="154">
        <v>6.4000000000000001E-2</v>
      </c>
      <c r="O971" s="154">
        <v>3.5999999999999997E-2</v>
      </c>
      <c r="P971" s="154">
        <v>5.7000000000000002E-2</v>
      </c>
      <c r="R971" s="155">
        <v>45.5</v>
      </c>
      <c r="S971" s="155">
        <v>95.1</v>
      </c>
      <c r="T971" s="155">
        <v>7.2</v>
      </c>
      <c r="U971" s="155">
        <v>7</v>
      </c>
      <c r="V971" s="155"/>
      <c r="W971" s="155">
        <v>41.1</v>
      </c>
      <c r="X971" s="155">
        <v>49.8</v>
      </c>
      <c r="Y971" s="155">
        <v>89</v>
      </c>
      <c r="Z971" s="155">
        <v>101.2</v>
      </c>
      <c r="AA971" s="155">
        <v>5.6</v>
      </c>
      <c r="AB971" s="155">
        <v>8.9</v>
      </c>
      <c r="AC971" s="155">
        <v>5.3</v>
      </c>
      <c r="AD971" s="155">
        <v>8.6999999999999993</v>
      </c>
    </row>
    <row r="972" spans="1:30" x14ac:dyDescent="0.25">
      <c r="A972" s="97" t="s">
        <v>3017</v>
      </c>
      <c r="B972" s="154" t="s">
        <v>162</v>
      </c>
      <c r="C972" s="154">
        <v>0.42628650904033377</v>
      </c>
      <c r="D972" s="154">
        <v>0.32892906815020861</v>
      </c>
      <c r="E972" s="154">
        <v>0.24478442280945759</v>
      </c>
      <c r="F972" s="154">
        <v>1</v>
      </c>
      <c r="G972" s="144">
        <v>1438</v>
      </c>
      <c r="H972" s="144"/>
      <c r="I972" s="154" t="s">
        <v>162</v>
      </c>
      <c r="J972" s="154" t="s">
        <v>162</v>
      </c>
      <c r="K972" s="154">
        <v>0.40100000000000002</v>
      </c>
      <c r="L972" s="154">
        <v>0.45200000000000001</v>
      </c>
      <c r="M972" s="154">
        <v>0.30499999999999999</v>
      </c>
      <c r="N972" s="154">
        <v>0.35399999999999998</v>
      </c>
      <c r="O972" s="154">
        <v>0.223</v>
      </c>
      <c r="P972" s="154">
        <v>0.26800000000000002</v>
      </c>
      <c r="R972" s="155" t="s">
        <v>162</v>
      </c>
      <c r="S972" s="155">
        <v>32.1</v>
      </c>
      <c r="T972" s="155">
        <v>24.4</v>
      </c>
      <c r="U972" s="155">
        <v>18.399999999999999</v>
      </c>
      <c r="V972" s="155"/>
      <c r="W972" s="155" t="s">
        <v>162</v>
      </c>
      <c r="X972" s="155" t="s">
        <v>162</v>
      </c>
      <c r="Y972" s="155">
        <v>29.6</v>
      </c>
      <c r="Z972" s="155">
        <v>34.700000000000003</v>
      </c>
      <c r="AA972" s="155">
        <v>22.2</v>
      </c>
      <c r="AB972" s="155">
        <v>26.6</v>
      </c>
      <c r="AC972" s="155">
        <v>16.5</v>
      </c>
      <c r="AD972" s="155">
        <v>20.3</v>
      </c>
    </row>
    <row r="973" spans="1:30" x14ac:dyDescent="0.25">
      <c r="A973" s="97" t="s">
        <v>3018</v>
      </c>
      <c r="B973" s="154" t="s">
        <v>162</v>
      </c>
      <c r="C973" s="154">
        <v>0.7874427730542839</v>
      </c>
      <c r="D973" s="154">
        <v>6.605624591236102E-2</v>
      </c>
      <c r="E973" s="154">
        <v>0.14650098103335513</v>
      </c>
      <c r="F973" s="154">
        <v>1</v>
      </c>
      <c r="G973" s="144">
        <v>1529</v>
      </c>
      <c r="H973" s="144"/>
      <c r="I973" s="154" t="s">
        <v>162</v>
      </c>
      <c r="J973" s="154" t="s">
        <v>162</v>
      </c>
      <c r="K973" s="154">
        <v>0.76600000000000001</v>
      </c>
      <c r="L973" s="154">
        <v>0.80700000000000005</v>
      </c>
      <c r="M973" s="154">
        <v>5.5E-2</v>
      </c>
      <c r="N973" s="154">
        <v>0.08</v>
      </c>
      <c r="O973" s="154">
        <v>0.13</v>
      </c>
      <c r="P973" s="154">
        <v>0.16500000000000001</v>
      </c>
      <c r="R973" s="155" t="s">
        <v>162</v>
      </c>
      <c r="S973" s="155">
        <v>137</v>
      </c>
      <c r="T973" s="155">
        <v>12.4</v>
      </c>
      <c r="U973" s="155">
        <v>25.6</v>
      </c>
      <c r="V973" s="155"/>
      <c r="W973" s="155" t="s">
        <v>162</v>
      </c>
      <c r="X973" s="155" t="s">
        <v>162</v>
      </c>
      <c r="Y973" s="155">
        <v>129.30000000000001</v>
      </c>
      <c r="Z973" s="155">
        <v>144.80000000000001</v>
      </c>
      <c r="AA973" s="155">
        <v>9.9</v>
      </c>
      <c r="AB973" s="155">
        <v>14.8</v>
      </c>
      <c r="AC973" s="155">
        <v>22.2</v>
      </c>
      <c r="AD973" s="155">
        <v>28.9</v>
      </c>
    </row>
    <row r="974" spans="1:30" x14ac:dyDescent="0.25">
      <c r="A974" s="97" t="s">
        <v>3019</v>
      </c>
      <c r="B974" s="154">
        <v>5.0387251847235824E-2</v>
      </c>
      <c r="C974" s="154">
        <v>0.5957446808510638</v>
      </c>
      <c r="D974" s="154">
        <v>0.20279533517315054</v>
      </c>
      <c r="E974" s="154">
        <v>0.1510727321285498</v>
      </c>
      <c r="F974" s="154">
        <v>0.99999999999999989</v>
      </c>
      <c r="G974" s="144">
        <v>11233</v>
      </c>
      <c r="H974" s="144"/>
      <c r="I974" s="154">
        <v>4.5999999999999999E-2</v>
      </c>
      <c r="J974" s="154">
        <v>5.5E-2</v>
      </c>
      <c r="K974" s="154">
        <v>0.58699999999999997</v>
      </c>
      <c r="L974" s="154">
        <v>0.60499999999999998</v>
      </c>
      <c r="M974" s="154">
        <v>0.19500000000000001</v>
      </c>
      <c r="N974" s="154">
        <v>0.21</v>
      </c>
      <c r="O974" s="154">
        <v>0.14499999999999999</v>
      </c>
      <c r="P974" s="154">
        <v>0.158</v>
      </c>
      <c r="R974" s="155" t="s">
        <v>162</v>
      </c>
      <c r="S974" s="155" t="s">
        <v>162</v>
      </c>
      <c r="T974" s="155" t="s">
        <v>162</v>
      </c>
      <c r="U974" s="155" t="s">
        <v>162</v>
      </c>
      <c r="V974" s="155"/>
      <c r="W974" s="155" t="s">
        <v>162</v>
      </c>
      <c r="X974" s="155" t="s">
        <v>162</v>
      </c>
      <c r="Y974" s="155" t="s">
        <v>162</v>
      </c>
      <c r="Z974" s="155" t="s">
        <v>162</v>
      </c>
      <c r="AA974" s="155" t="s">
        <v>162</v>
      </c>
      <c r="AB974" s="155" t="s">
        <v>162</v>
      </c>
      <c r="AC974" s="155" t="s">
        <v>162</v>
      </c>
      <c r="AD974" s="155" t="s">
        <v>162</v>
      </c>
    </row>
    <row r="975" spans="1:30" x14ac:dyDescent="0.25">
      <c r="A975" s="97" t="s">
        <v>3020</v>
      </c>
      <c r="B975" s="154">
        <v>7.0881226053639848E-2</v>
      </c>
      <c r="C975" s="154">
        <v>0.45785440613026818</v>
      </c>
      <c r="D975" s="154">
        <v>0.27586206896551724</v>
      </c>
      <c r="E975" s="154">
        <v>0.19540229885057472</v>
      </c>
      <c r="F975" s="154">
        <v>1</v>
      </c>
      <c r="G975" s="144">
        <v>522</v>
      </c>
      <c r="H975" s="144"/>
      <c r="I975" s="154">
        <v>5.1999999999999998E-2</v>
      </c>
      <c r="J975" s="154">
        <v>9.6000000000000002E-2</v>
      </c>
      <c r="K975" s="154">
        <v>0.41599999999999998</v>
      </c>
      <c r="L975" s="154">
        <v>0.501</v>
      </c>
      <c r="M975" s="154">
        <v>0.23899999999999999</v>
      </c>
      <c r="N975" s="154">
        <v>0.316</v>
      </c>
      <c r="O975" s="154">
        <v>0.16400000000000001</v>
      </c>
      <c r="P975" s="154">
        <v>0.23200000000000001</v>
      </c>
      <c r="R975" s="155">
        <v>4.0999999999999996</v>
      </c>
      <c r="S975" s="155">
        <v>28.8</v>
      </c>
      <c r="T975" s="155">
        <v>17.399999999999999</v>
      </c>
      <c r="U975" s="155">
        <v>12.4</v>
      </c>
      <c r="V975" s="155"/>
      <c r="W975" s="155">
        <v>2.8</v>
      </c>
      <c r="X975" s="155">
        <v>5.5</v>
      </c>
      <c r="Y975" s="155">
        <v>25.1</v>
      </c>
      <c r="Z975" s="155">
        <v>32.5</v>
      </c>
      <c r="AA975" s="155">
        <v>14.5</v>
      </c>
      <c r="AB975" s="155">
        <v>20.2</v>
      </c>
      <c r="AC975" s="155">
        <v>10</v>
      </c>
      <c r="AD975" s="155">
        <v>14.8</v>
      </c>
    </row>
    <row r="976" spans="1:30" x14ac:dyDescent="0.25">
      <c r="A976" s="97" t="s">
        <v>3021</v>
      </c>
      <c r="B976" s="154">
        <v>0.306970509383378</v>
      </c>
      <c r="C976" s="154">
        <v>0.58310991957104563</v>
      </c>
      <c r="D976" s="154">
        <v>4.2895442359249331E-2</v>
      </c>
      <c r="E976" s="154">
        <v>6.7024128686327081E-2</v>
      </c>
      <c r="F976" s="154">
        <v>1</v>
      </c>
      <c r="G976" s="144">
        <v>746</v>
      </c>
      <c r="H976" s="144"/>
      <c r="I976" s="154">
        <v>0.27500000000000002</v>
      </c>
      <c r="J976" s="154">
        <v>0.34100000000000003</v>
      </c>
      <c r="K976" s="154">
        <v>0.54700000000000004</v>
      </c>
      <c r="L976" s="154">
        <v>0.61799999999999999</v>
      </c>
      <c r="M976" s="154">
        <v>3.1E-2</v>
      </c>
      <c r="N976" s="154">
        <v>0.06</v>
      </c>
      <c r="O976" s="154">
        <v>5.0999999999999997E-2</v>
      </c>
      <c r="P976" s="154">
        <v>8.6999999999999994E-2</v>
      </c>
      <c r="R976" s="155">
        <v>51.3</v>
      </c>
      <c r="S976" s="155">
        <v>93.4</v>
      </c>
      <c r="T976" s="155">
        <v>6.9</v>
      </c>
      <c r="U976" s="155">
        <v>10.7</v>
      </c>
      <c r="V976" s="155"/>
      <c r="W976" s="155">
        <v>44.7</v>
      </c>
      <c r="X976" s="155">
        <v>58</v>
      </c>
      <c r="Y976" s="155">
        <v>84.6</v>
      </c>
      <c r="Z976" s="155">
        <v>102.2</v>
      </c>
      <c r="AA976" s="155">
        <v>4.5</v>
      </c>
      <c r="AB976" s="155">
        <v>9.3000000000000007</v>
      </c>
      <c r="AC976" s="155">
        <v>7.7</v>
      </c>
      <c r="AD976" s="155">
        <v>13.7</v>
      </c>
    </row>
    <row r="977" spans="1:30" x14ac:dyDescent="0.25">
      <c r="A977" s="97" t="s">
        <v>3022</v>
      </c>
      <c r="B977" s="154" t="s">
        <v>162</v>
      </c>
      <c r="C977" s="154">
        <v>0.4519774011299435</v>
      </c>
      <c r="D977" s="154">
        <v>0.36346516007532959</v>
      </c>
      <c r="E977" s="154">
        <v>0.18455743879472694</v>
      </c>
      <c r="F977" s="154">
        <v>1</v>
      </c>
      <c r="G977" s="144">
        <v>531</v>
      </c>
      <c r="H977" s="144"/>
      <c r="I977" s="154" t="s">
        <v>162</v>
      </c>
      <c r="J977" s="154" t="s">
        <v>162</v>
      </c>
      <c r="K977" s="154">
        <v>0.41</v>
      </c>
      <c r="L977" s="154">
        <v>0.495</v>
      </c>
      <c r="M977" s="154">
        <v>0.32400000000000001</v>
      </c>
      <c r="N977" s="154">
        <v>0.40500000000000003</v>
      </c>
      <c r="O977" s="154">
        <v>0.154</v>
      </c>
      <c r="P977" s="154">
        <v>0.22</v>
      </c>
      <c r="R977" s="155" t="s">
        <v>162</v>
      </c>
      <c r="S977" s="155">
        <v>29.1</v>
      </c>
      <c r="T977" s="155">
        <v>23.4</v>
      </c>
      <c r="U977" s="155">
        <v>11.7</v>
      </c>
      <c r="V977" s="155"/>
      <c r="W977" s="155" t="s">
        <v>162</v>
      </c>
      <c r="X977" s="155" t="s">
        <v>162</v>
      </c>
      <c r="Y977" s="155">
        <v>25.4</v>
      </c>
      <c r="Z977" s="155">
        <v>32.799999999999997</v>
      </c>
      <c r="AA977" s="155">
        <v>20.100000000000001</v>
      </c>
      <c r="AB977" s="155">
        <v>26.7</v>
      </c>
      <c r="AC977" s="155">
        <v>9.4</v>
      </c>
      <c r="AD977" s="155">
        <v>14</v>
      </c>
    </row>
    <row r="978" spans="1:30" x14ac:dyDescent="0.25">
      <c r="A978" s="97" t="s">
        <v>3023</v>
      </c>
      <c r="B978" s="154" t="s">
        <v>162</v>
      </c>
      <c r="C978" s="154">
        <v>0.70193740685543959</v>
      </c>
      <c r="D978" s="154">
        <v>9.6870342771982115E-2</v>
      </c>
      <c r="E978" s="154">
        <v>0.20119225037257824</v>
      </c>
      <c r="F978" s="154">
        <v>1</v>
      </c>
      <c r="G978" s="144">
        <v>671</v>
      </c>
      <c r="H978" s="144"/>
      <c r="I978" s="154" t="s">
        <v>162</v>
      </c>
      <c r="J978" s="154" t="s">
        <v>162</v>
      </c>
      <c r="K978" s="154">
        <v>0.66600000000000004</v>
      </c>
      <c r="L978" s="154">
        <v>0.73499999999999999</v>
      </c>
      <c r="M978" s="154">
        <v>7.6999999999999999E-2</v>
      </c>
      <c r="N978" s="154">
        <v>0.122</v>
      </c>
      <c r="O978" s="154">
        <v>0.17299999999999999</v>
      </c>
      <c r="P978" s="154">
        <v>0.23300000000000001</v>
      </c>
      <c r="R978" s="155" t="s">
        <v>162</v>
      </c>
      <c r="S978" s="155">
        <v>123.9</v>
      </c>
      <c r="T978" s="155">
        <v>19.5</v>
      </c>
      <c r="U978" s="155">
        <v>36.799999999999997</v>
      </c>
      <c r="V978" s="155"/>
      <c r="W978" s="155" t="s">
        <v>162</v>
      </c>
      <c r="X978" s="155" t="s">
        <v>162</v>
      </c>
      <c r="Y978" s="155">
        <v>112.7</v>
      </c>
      <c r="Z978" s="155">
        <v>135.1</v>
      </c>
      <c r="AA978" s="155">
        <v>14.7</v>
      </c>
      <c r="AB978" s="155">
        <v>24.2</v>
      </c>
      <c r="AC978" s="155">
        <v>30.6</v>
      </c>
      <c r="AD978" s="155">
        <v>43</v>
      </c>
    </row>
    <row r="979" spans="1:30" x14ac:dyDescent="0.25">
      <c r="A979" s="97" t="s">
        <v>3024</v>
      </c>
      <c r="B979" s="154">
        <v>6.0316771533955302E-2</v>
      </c>
      <c r="C979" s="154">
        <v>0.53243653720980688</v>
      </c>
      <c r="D979" s="154">
        <v>0.21696680407897592</v>
      </c>
      <c r="E979" s="154">
        <v>0.19027988717726188</v>
      </c>
      <c r="F979" s="154">
        <v>1</v>
      </c>
      <c r="G979" s="144">
        <v>4609</v>
      </c>
      <c r="H979" s="144"/>
      <c r="I979" s="154">
        <v>5.3999999999999999E-2</v>
      </c>
      <c r="J979" s="154">
        <v>6.8000000000000005E-2</v>
      </c>
      <c r="K979" s="154">
        <v>0.51800000000000002</v>
      </c>
      <c r="L979" s="154">
        <v>0.54700000000000004</v>
      </c>
      <c r="M979" s="154">
        <v>0.20499999999999999</v>
      </c>
      <c r="N979" s="154">
        <v>0.22900000000000001</v>
      </c>
      <c r="O979" s="154">
        <v>0.17899999999999999</v>
      </c>
      <c r="P979" s="154">
        <v>0.20200000000000001</v>
      </c>
      <c r="R979" s="155" t="s">
        <v>162</v>
      </c>
      <c r="S979" s="155" t="s">
        <v>162</v>
      </c>
      <c r="T979" s="155" t="s">
        <v>162</v>
      </c>
      <c r="U979" s="155" t="s">
        <v>162</v>
      </c>
      <c r="V979" s="155"/>
      <c r="W979" s="155" t="s">
        <v>162</v>
      </c>
      <c r="X979" s="155" t="s">
        <v>162</v>
      </c>
      <c r="Y979" s="155" t="s">
        <v>162</v>
      </c>
      <c r="Z979" s="155" t="s">
        <v>162</v>
      </c>
      <c r="AA979" s="155" t="s">
        <v>162</v>
      </c>
      <c r="AB979" s="155" t="s">
        <v>162</v>
      </c>
      <c r="AC979" s="155" t="s">
        <v>162</v>
      </c>
      <c r="AD979" s="155" t="s">
        <v>162</v>
      </c>
    </row>
    <row r="980" spans="1:30" x14ac:dyDescent="0.25">
      <c r="A980" s="97" t="s">
        <v>3025</v>
      </c>
      <c r="B980" s="154">
        <v>4.9668874172185427E-2</v>
      </c>
      <c r="C980" s="154">
        <v>0.49116997792494482</v>
      </c>
      <c r="D980" s="154">
        <v>0.23951434878587197</v>
      </c>
      <c r="E980" s="154">
        <v>0.2196467991169978</v>
      </c>
      <c r="F980" s="154">
        <v>1</v>
      </c>
      <c r="G980" s="144">
        <v>906</v>
      </c>
      <c r="H980" s="144"/>
      <c r="I980" s="154">
        <v>3.6999999999999998E-2</v>
      </c>
      <c r="J980" s="154">
        <v>6.6000000000000003E-2</v>
      </c>
      <c r="K980" s="154">
        <v>0.45900000000000002</v>
      </c>
      <c r="L980" s="154">
        <v>0.52400000000000002</v>
      </c>
      <c r="M980" s="154">
        <v>0.21299999999999999</v>
      </c>
      <c r="N980" s="154">
        <v>0.26800000000000002</v>
      </c>
      <c r="O980" s="154">
        <v>0.19400000000000001</v>
      </c>
      <c r="P980" s="154">
        <v>0.248</v>
      </c>
      <c r="R980" s="155">
        <v>3.2</v>
      </c>
      <c r="S980" s="155">
        <v>32.1</v>
      </c>
      <c r="T980" s="155">
        <v>15.3</v>
      </c>
      <c r="U980" s="155">
        <v>14.4</v>
      </c>
      <c r="V980" s="155"/>
      <c r="W980" s="155">
        <v>2.2999999999999998</v>
      </c>
      <c r="X980" s="155">
        <v>4.0999999999999996</v>
      </c>
      <c r="Y980" s="155">
        <v>29.1</v>
      </c>
      <c r="Z980" s="155">
        <v>35.1</v>
      </c>
      <c r="AA980" s="155">
        <v>13.3</v>
      </c>
      <c r="AB980" s="155">
        <v>17.399999999999999</v>
      </c>
      <c r="AC980" s="155">
        <v>12.4</v>
      </c>
      <c r="AD980" s="155">
        <v>16.5</v>
      </c>
    </row>
    <row r="981" spans="1:30" x14ac:dyDescent="0.25">
      <c r="A981" s="97" t="s">
        <v>3026</v>
      </c>
      <c r="B981" s="154">
        <v>0.30144267274107822</v>
      </c>
      <c r="C981" s="154">
        <v>0.55732725892179191</v>
      </c>
      <c r="D981" s="154">
        <v>4.4039483675018982E-2</v>
      </c>
      <c r="E981" s="154">
        <v>9.7190584662110863E-2</v>
      </c>
      <c r="F981" s="154">
        <v>0.99999999999999989</v>
      </c>
      <c r="G981" s="144">
        <v>1317</v>
      </c>
      <c r="H981" s="144"/>
      <c r="I981" s="154">
        <v>0.27700000000000002</v>
      </c>
      <c r="J981" s="154">
        <v>0.32700000000000001</v>
      </c>
      <c r="K981" s="154">
        <v>0.53</v>
      </c>
      <c r="L981" s="154">
        <v>0.58399999999999996</v>
      </c>
      <c r="M981" s="154">
        <v>3.4000000000000002E-2</v>
      </c>
      <c r="N981" s="154">
        <v>5.7000000000000002E-2</v>
      </c>
      <c r="O981" s="154">
        <v>8.2000000000000003E-2</v>
      </c>
      <c r="P981" s="154">
        <v>0.114</v>
      </c>
      <c r="R981" s="155">
        <v>54.5</v>
      </c>
      <c r="S981" s="155">
        <v>97.1</v>
      </c>
      <c r="T981" s="155">
        <v>7.3</v>
      </c>
      <c r="U981" s="155">
        <v>16.899999999999999</v>
      </c>
      <c r="V981" s="155"/>
      <c r="W981" s="155">
        <v>49.1</v>
      </c>
      <c r="X981" s="155">
        <v>59.8</v>
      </c>
      <c r="Y981" s="155">
        <v>90.1</v>
      </c>
      <c r="Z981" s="155">
        <v>104.2</v>
      </c>
      <c r="AA981" s="155">
        <v>5.4</v>
      </c>
      <c r="AB981" s="155">
        <v>9.1999999999999993</v>
      </c>
      <c r="AC981" s="155">
        <v>14</v>
      </c>
      <c r="AD981" s="155">
        <v>19.899999999999999</v>
      </c>
    </row>
    <row r="982" spans="1:30" x14ac:dyDescent="0.25">
      <c r="A982" s="97" t="s">
        <v>3027</v>
      </c>
      <c r="B982" s="154" t="s">
        <v>162</v>
      </c>
      <c r="C982" s="154">
        <v>0.49088359046283309</v>
      </c>
      <c r="D982" s="154">
        <v>0.33520336605890605</v>
      </c>
      <c r="E982" s="154">
        <v>0.17391304347826086</v>
      </c>
      <c r="F982" s="154">
        <v>1</v>
      </c>
      <c r="G982" s="144">
        <v>713</v>
      </c>
      <c r="H982" s="144"/>
      <c r="I982" s="154" t="s">
        <v>162</v>
      </c>
      <c r="J982" s="154" t="s">
        <v>162</v>
      </c>
      <c r="K982" s="154">
        <v>0.45400000000000001</v>
      </c>
      <c r="L982" s="154">
        <v>0.52800000000000002</v>
      </c>
      <c r="M982" s="154">
        <v>0.30199999999999999</v>
      </c>
      <c r="N982" s="154">
        <v>0.371</v>
      </c>
      <c r="O982" s="154">
        <v>0.14799999999999999</v>
      </c>
      <c r="P982" s="154">
        <v>0.20300000000000001</v>
      </c>
      <c r="R982" s="155" t="s">
        <v>162</v>
      </c>
      <c r="S982" s="155">
        <v>25.2</v>
      </c>
      <c r="T982" s="155">
        <v>17</v>
      </c>
      <c r="U982" s="155">
        <v>8.9</v>
      </c>
      <c r="V982" s="155"/>
      <c r="W982" s="155" t="s">
        <v>162</v>
      </c>
      <c r="X982" s="155" t="s">
        <v>162</v>
      </c>
      <c r="Y982" s="155">
        <v>22.5</v>
      </c>
      <c r="Z982" s="155">
        <v>27.8</v>
      </c>
      <c r="AA982" s="155">
        <v>14.9</v>
      </c>
      <c r="AB982" s="155">
        <v>19.2</v>
      </c>
      <c r="AC982" s="155">
        <v>7.3</v>
      </c>
      <c r="AD982" s="155">
        <v>10.4</v>
      </c>
    </row>
    <row r="983" spans="1:30" x14ac:dyDescent="0.25">
      <c r="A983" s="97" t="s">
        <v>3028</v>
      </c>
      <c r="B983" s="154" t="s">
        <v>162</v>
      </c>
      <c r="C983" s="154">
        <v>0.77508960573476704</v>
      </c>
      <c r="D983" s="154">
        <v>9.2293906810035839E-2</v>
      </c>
      <c r="E983" s="154">
        <v>0.13261648745519714</v>
      </c>
      <c r="F983" s="154">
        <v>1</v>
      </c>
      <c r="G983" s="144">
        <v>1116</v>
      </c>
      <c r="H983" s="144"/>
      <c r="I983" s="154" t="s">
        <v>162</v>
      </c>
      <c r="J983" s="154" t="s">
        <v>162</v>
      </c>
      <c r="K983" s="154">
        <v>0.75</v>
      </c>
      <c r="L983" s="154">
        <v>0.79900000000000004</v>
      </c>
      <c r="M983" s="154">
        <v>7.6999999999999999E-2</v>
      </c>
      <c r="N983" s="154">
        <v>0.111</v>
      </c>
      <c r="O983" s="154">
        <v>0.114</v>
      </c>
      <c r="P983" s="154">
        <v>0.154</v>
      </c>
      <c r="R983" s="155" t="s">
        <v>162</v>
      </c>
      <c r="S983" s="155">
        <v>136.5</v>
      </c>
      <c r="T983" s="155">
        <v>18.5</v>
      </c>
      <c r="U983" s="155">
        <v>23.9</v>
      </c>
      <c r="V983" s="155"/>
      <c r="W983" s="155" t="s">
        <v>162</v>
      </c>
      <c r="X983" s="155" t="s">
        <v>162</v>
      </c>
      <c r="Y983" s="155">
        <v>127.4</v>
      </c>
      <c r="Z983" s="155">
        <v>145.6</v>
      </c>
      <c r="AA983" s="155">
        <v>14.9</v>
      </c>
      <c r="AB983" s="155">
        <v>22.1</v>
      </c>
      <c r="AC983" s="155">
        <v>20</v>
      </c>
      <c r="AD983" s="155">
        <v>27.7</v>
      </c>
    </row>
    <row r="984" spans="1:30" x14ac:dyDescent="0.25">
      <c r="A984" s="97" t="s">
        <v>3029</v>
      </c>
      <c r="B984" s="154">
        <v>6.0386473429951688E-2</v>
      </c>
      <c r="C984" s="154">
        <v>0.56669350509930216</v>
      </c>
      <c r="D984" s="154">
        <v>0.19229736983360171</v>
      </c>
      <c r="E984" s="154">
        <v>0.18062265163714439</v>
      </c>
      <c r="F984" s="154">
        <v>1</v>
      </c>
      <c r="G984" s="144">
        <v>7452</v>
      </c>
      <c r="H984" s="144"/>
      <c r="I984" s="154">
        <v>5.5E-2</v>
      </c>
      <c r="J984" s="154">
        <v>6.6000000000000003E-2</v>
      </c>
      <c r="K984" s="154">
        <v>0.55500000000000005</v>
      </c>
      <c r="L984" s="154">
        <v>0.57799999999999996</v>
      </c>
      <c r="M984" s="154">
        <v>0.184</v>
      </c>
      <c r="N984" s="154">
        <v>0.20100000000000001</v>
      </c>
      <c r="O984" s="154">
        <v>0.17199999999999999</v>
      </c>
      <c r="P984" s="154">
        <v>0.19</v>
      </c>
      <c r="R984" s="155" t="s">
        <v>162</v>
      </c>
      <c r="S984" s="155" t="s">
        <v>162</v>
      </c>
      <c r="T984" s="155" t="s">
        <v>162</v>
      </c>
      <c r="U984" s="155" t="s">
        <v>162</v>
      </c>
      <c r="V984" s="155"/>
      <c r="W984" s="155" t="s">
        <v>162</v>
      </c>
      <c r="X984" s="155" t="s">
        <v>162</v>
      </c>
      <c r="Y984" s="155" t="s">
        <v>162</v>
      </c>
      <c r="Z984" s="155" t="s">
        <v>162</v>
      </c>
      <c r="AA984" s="155" t="s">
        <v>162</v>
      </c>
      <c r="AB984" s="155" t="s">
        <v>162</v>
      </c>
      <c r="AC984" s="155" t="s">
        <v>162</v>
      </c>
      <c r="AD984" s="155" t="s">
        <v>162</v>
      </c>
    </row>
    <row r="985" spans="1:30" x14ac:dyDescent="0.25">
      <c r="A985" s="97" t="s">
        <v>3030</v>
      </c>
      <c r="B985" s="154">
        <v>4.5045045045045043E-2</v>
      </c>
      <c r="C985" s="154">
        <v>0.38438438438438438</v>
      </c>
      <c r="D985" s="154">
        <v>0.29729729729729731</v>
      </c>
      <c r="E985" s="154">
        <v>0.27327327327327328</v>
      </c>
      <c r="F985" s="154">
        <v>1</v>
      </c>
      <c r="G985" s="144">
        <v>333</v>
      </c>
      <c r="H985" s="144"/>
      <c r="I985" s="154">
        <v>2.7E-2</v>
      </c>
      <c r="J985" s="154">
        <v>7.2999999999999995E-2</v>
      </c>
      <c r="K985" s="154">
        <v>0.33400000000000002</v>
      </c>
      <c r="L985" s="154">
        <v>0.438</v>
      </c>
      <c r="M985" s="154">
        <v>0.251</v>
      </c>
      <c r="N985" s="154">
        <v>0.34799999999999998</v>
      </c>
      <c r="O985" s="154">
        <v>0.22800000000000001</v>
      </c>
      <c r="P985" s="154">
        <v>0.32400000000000001</v>
      </c>
      <c r="R985" s="155">
        <v>3.8</v>
      </c>
      <c r="S985" s="155">
        <v>28.7</v>
      </c>
      <c r="T985" s="155">
        <v>21.2</v>
      </c>
      <c r="U985" s="155">
        <v>19.7</v>
      </c>
      <c r="V985" s="155"/>
      <c r="W985" s="155">
        <v>1.9</v>
      </c>
      <c r="X985" s="155">
        <v>5.8</v>
      </c>
      <c r="Y985" s="155">
        <v>23.7</v>
      </c>
      <c r="Z985" s="155">
        <v>33.700000000000003</v>
      </c>
      <c r="AA985" s="155">
        <v>17</v>
      </c>
      <c r="AB985" s="155">
        <v>25.4</v>
      </c>
      <c r="AC985" s="155">
        <v>15.7</v>
      </c>
      <c r="AD985" s="155">
        <v>23.8</v>
      </c>
    </row>
    <row r="986" spans="1:30" x14ac:dyDescent="0.25">
      <c r="A986" s="97" t="s">
        <v>3031</v>
      </c>
      <c r="B986" s="154">
        <v>0.25531914893617019</v>
      </c>
      <c r="C986" s="154">
        <v>0.6063829787234043</v>
      </c>
      <c r="D986" s="154">
        <v>4.6808510638297871E-2</v>
      </c>
      <c r="E986" s="154">
        <v>9.1489361702127653E-2</v>
      </c>
      <c r="F986" s="154">
        <v>0.99999999999999989</v>
      </c>
      <c r="G986" s="144">
        <v>470</v>
      </c>
      <c r="H986" s="144"/>
      <c r="I986" s="154">
        <v>0.218</v>
      </c>
      <c r="J986" s="154">
        <v>0.29699999999999999</v>
      </c>
      <c r="K986" s="154">
        <v>0.56200000000000006</v>
      </c>
      <c r="L986" s="154">
        <v>0.65</v>
      </c>
      <c r="M986" s="154">
        <v>3.1E-2</v>
      </c>
      <c r="N986" s="154">
        <v>7.0000000000000007E-2</v>
      </c>
      <c r="O986" s="154">
        <v>6.9000000000000006E-2</v>
      </c>
      <c r="P986" s="154">
        <v>0.121</v>
      </c>
      <c r="R986" s="155">
        <v>52.3</v>
      </c>
      <c r="S986" s="155">
        <v>103.6</v>
      </c>
      <c r="T986" s="155">
        <v>8.4</v>
      </c>
      <c r="U986" s="155">
        <v>15.5</v>
      </c>
      <c r="V986" s="155"/>
      <c r="W986" s="155">
        <v>42.9</v>
      </c>
      <c r="X986" s="155">
        <v>61.6</v>
      </c>
      <c r="Y986" s="155">
        <v>91.6</v>
      </c>
      <c r="Z986" s="155">
        <v>115.6</v>
      </c>
      <c r="AA986" s="155">
        <v>4.9000000000000004</v>
      </c>
      <c r="AB986" s="155">
        <v>11.9</v>
      </c>
      <c r="AC986" s="155">
        <v>10.9</v>
      </c>
      <c r="AD986" s="155">
        <v>20.100000000000001</v>
      </c>
    </row>
    <row r="987" spans="1:30" x14ac:dyDescent="0.25">
      <c r="A987" s="97" t="s">
        <v>3032</v>
      </c>
      <c r="B987" s="154" t="s">
        <v>162</v>
      </c>
      <c r="C987" s="154">
        <v>0.44277108433734941</v>
      </c>
      <c r="D987" s="154">
        <v>0.40662650602409639</v>
      </c>
      <c r="E987" s="154">
        <v>0.15060240963855423</v>
      </c>
      <c r="F987" s="154">
        <v>1</v>
      </c>
      <c r="G987" s="144">
        <v>332</v>
      </c>
      <c r="H987" s="144"/>
      <c r="I987" s="154" t="s">
        <v>162</v>
      </c>
      <c r="J987" s="154" t="s">
        <v>162</v>
      </c>
      <c r="K987" s="154">
        <v>0.39</v>
      </c>
      <c r="L987" s="154">
        <v>0.497</v>
      </c>
      <c r="M987" s="154">
        <v>0.35499999999999998</v>
      </c>
      <c r="N987" s="154">
        <v>0.46</v>
      </c>
      <c r="O987" s="154">
        <v>0.11600000000000001</v>
      </c>
      <c r="P987" s="154">
        <v>0.193</v>
      </c>
      <c r="R987" s="155" t="s">
        <v>162</v>
      </c>
      <c r="S987" s="155">
        <v>33.799999999999997</v>
      </c>
      <c r="T987" s="155">
        <v>30.8</v>
      </c>
      <c r="U987" s="155">
        <v>11.2</v>
      </c>
      <c r="V987" s="155"/>
      <c r="W987" s="155" t="s">
        <v>162</v>
      </c>
      <c r="X987" s="155" t="s">
        <v>162</v>
      </c>
      <c r="Y987" s="155">
        <v>28.3</v>
      </c>
      <c r="Z987" s="155">
        <v>39.299999999999997</v>
      </c>
      <c r="AA987" s="155">
        <v>25.6</v>
      </c>
      <c r="AB987" s="155">
        <v>36</v>
      </c>
      <c r="AC987" s="155">
        <v>8.1</v>
      </c>
      <c r="AD987" s="155">
        <v>14.4</v>
      </c>
    </row>
    <row r="988" spans="1:30" x14ac:dyDescent="0.25">
      <c r="A988" s="97" t="s">
        <v>3033</v>
      </c>
      <c r="B988" s="154" t="s">
        <v>162</v>
      </c>
      <c r="C988" s="154">
        <v>0.65846153846153843</v>
      </c>
      <c r="D988" s="154">
        <v>9.2307692307692313E-2</v>
      </c>
      <c r="E988" s="154">
        <v>0.24923076923076923</v>
      </c>
      <c r="F988" s="154">
        <v>1</v>
      </c>
      <c r="G988" s="144">
        <v>325</v>
      </c>
      <c r="H988" s="144"/>
      <c r="I988" s="154" t="s">
        <v>162</v>
      </c>
      <c r="J988" s="154" t="s">
        <v>162</v>
      </c>
      <c r="K988" s="154">
        <v>0.60499999999999998</v>
      </c>
      <c r="L988" s="154">
        <v>0.70799999999999996</v>
      </c>
      <c r="M988" s="154">
        <v>6.5000000000000002E-2</v>
      </c>
      <c r="N988" s="154">
        <v>0.129</v>
      </c>
      <c r="O988" s="154">
        <v>0.20499999999999999</v>
      </c>
      <c r="P988" s="154">
        <v>0.29899999999999999</v>
      </c>
      <c r="R988" s="155" t="s">
        <v>162</v>
      </c>
      <c r="S988" s="155">
        <v>107.2</v>
      </c>
      <c r="T988" s="155">
        <v>17.2</v>
      </c>
      <c r="U988" s="155">
        <v>41.3</v>
      </c>
      <c r="V988" s="155"/>
      <c r="W988" s="155" t="s">
        <v>162</v>
      </c>
      <c r="X988" s="155" t="s">
        <v>162</v>
      </c>
      <c r="Y988" s="155">
        <v>92.8</v>
      </c>
      <c r="Z988" s="155">
        <v>121.6</v>
      </c>
      <c r="AA988" s="155">
        <v>11</v>
      </c>
      <c r="AB988" s="155">
        <v>23.3</v>
      </c>
      <c r="AC988" s="155">
        <v>32.299999999999997</v>
      </c>
      <c r="AD988" s="155">
        <v>50.2</v>
      </c>
    </row>
    <row r="989" spans="1:30" x14ac:dyDescent="0.25">
      <c r="A989" s="97" t="s">
        <v>3034</v>
      </c>
      <c r="B989" s="154">
        <v>5.3157331430610064E-2</v>
      </c>
      <c r="C989" s="154">
        <v>0.48162682839814486</v>
      </c>
      <c r="D989" s="154">
        <v>0.22618622904031396</v>
      </c>
      <c r="E989" s="154">
        <v>0.23902961113093116</v>
      </c>
      <c r="F989" s="154">
        <v>1</v>
      </c>
      <c r="G989" s="144">
        <v>2803</v>
      </c>
      <c r="H989" s="144"/>
      <c r="I989" s="154">
        <v>4.4999999999999998E-2</v>
      </c>
      <c r="J989" s="154">
        <v>6.2E-2</v>
      </c>
      <c r="K989" s="154">
        <v>0.46300000000000002</v>
      </c>
      <c r="L989" s="154">
        <v>0.5</v>
      </c>
      <c r="M989" s="154">
        <v>0.21099999999999999</v>
      </c>
      <c r="N989" s="154">
        <v>0.24199999999999999</v>
      </c>
      <c r="O989" s="154">
        <v>0.224</v>
      </c>
      <c r="P989" s="154">
        <v>0.255</v>
      </c>
      <c r="R989" s="155" t="s">
        <v>162</v>
      </c>
      <c r="S989" s="155" t="s">
        <v>162</v>
      </c>
      <c r="T989" s="155" t="s">
        <v>162</v>
      </c>
      <c r="U989" s="155" t="s">
        <v>162</v>
      </c>
      <c r="V989" s="155"/>
      <c r="W989" s="155" t="s">
        <v>162</v>
      </c>
      <c r="X989" s="155" t="s">
        <v>162</v>
      </c>
      <c r="Y989" s="155" t="s">
        <v>162</v>
      </c>
      <c r="Z989" s="155" t="s">
        <v>162</v>
      </c>
      <c r="AA989" s="155" t="s">
        <v>162</v>
      </c>
      <c r="AB989" s="155" t="s">
        <v>162</v>
      </c>
      <c r="AC989" s="155" t="s">
        <v>162</v>
      </c>
      <c r="AD989" s="155" t="s">
        <v>162</v>
      </c>
    </row>
    <row r="990" spans="1:30" x14ac:dyDescent="0.25">
      <c r="A990" s="97" t="s">
        <v>3035</v>
      </c>
      <c r="B990" s="154">
        <v>5.9445178335535004E-2</v>
      </c>
      <c r="C990" s="154">
        <v>0.5733157199471598</v>
      </c>
      <c r="D990" s="154">
        <v>0.28269484808454426</v>
      </c>
      <c r="E990" s="154">
        <v>8.4544253632760899E-2</v>
      </c>
      <c r="F990" s="154">
        <v>0.99999999999999989</v>
      </c>
      <c r="G990" s="144">
        <v>757</v>
      </c>
      <c r="H990" s="144"/>
      <c r="I990" s="154">
        <v>4.4999999999999998E-2</v>
      </c>
      <c r="J990" s="154">
        <v>7.9000000000000001E-2</v>
      </c>
      <c r="K990" s="154">
        <v>0.53800000000000003</v>
      </c>
      <c r="L990" s="154">
        <v>0.60799999999999998</v>
      </c>
      <c r="M990" s="154">
        <v>0.252</v>
      </c>
      <c r="N990" s="154">
        <v>0.316</v>
      </c>
      <c r="O990" s="154">
        <v>6.7000000000000004E-2</v>
      </c>
      <c r="P990" s="154">
        <v>0.107</v>
      </c>
      <c r="R990" s="155">
        <v>3.7</v>
      </c>
      <c r="S990" s="155">
        <v>38.1</v>
      </c>
      <c r="T990" s="155">
        <v>18.600000000000001</v>
      </c>
      <c r="U990" s="155">
        <v>5.6</v>
      </c>
      <c r="V990" s="155"/>
      <c r="W990" s="155">
        <v>2.6</v>
      </c>
      <c r="X990" s="155">
        <v>4.8</v>
      </c>
      <c r="Y990" s="155">
        <v>34.5</v>
      </c>
      <c r="Z990" s="155">
        <v>41.7</v>
      </c>
      <c r="AA990" s="155">
        <v>16.100000000000001</v>
      </c>
      <c r="AB990" s="155">
        <v>21.1</v>
      </c>
      <c r="AC990" s="155">
        <v>4.2</v>
      </c>
      <c r="AD990" s="155">
        <v>6.9</v>
      </c>
    </row>
    <row r="991" spans="1:30" x14ac:dyDescent="0.25">
      <c r="A991" s="97" t="s">
        <v>3036</v>
      </c>
      <c r="B991" s="154">
        <v>0.31955645161290325</v>
      </c>
      <c r="C991" s="154">
        <v>0.563508064516129</v>
      </c>
      <c r="D991" s="154">
        <v>8.4677419354838704E-2</v>
      </c>
      <c r="E991" s="154">
        <v>3.2258064516129031E-2</v>
      </c>
      <c r="F991" s="154">
        <v>1</v>
      </c>
      <c r="G991" s="144">
        <v>992</v>
      </c>
      <c r="H991" s="144"/>
      <c r="I991" s="154">
        <v>0.29099999999999998</v>
      </c>
      <c r="J991" s="154">
        <v>0.34899999999999998</v>
      </c>
      <c r="K991" s="154">
        <v>0.53200000000000003</v>
      </c>
      <c r="L991" s="154">
        <v>0.59399999999999997</v>
      </c>
      <c r="M991" s="154">
        <v>6.9000000000000006E-2</v>
      </c>
      <c r="N991" s="154">
        <v>0.104</v>
      </c>
      <c r="O991" s="154">
        <v>2.3E-2</v>
      </c>
      <c r="P991" s="154">
        <v>4.4999999999999998E-2</v>
      </c>
      <c r="R991" s="155">
        <v>50.3</v>
      </c>
      <c r="S991" s="155">
        <v>84.8</v>
      </c>
      <c r="T991" s="155">
        <v>12.9</v>
      </c>
      <c r="U991" s="155">
        <v>4.7</v>
      </c>
      <c r="V991" s="155"/>
      <c r="W991" s="155">
        <v>44.8</v>
      </c>
      <c r="X991" s="155">
        <v>55.9</v>
      </c>
      <c r="Y991" s="155">
        <v>77.8</v>
      </c>
      <c r="Z991" s="155">
        <v>91.8</v>
      </c>
      <c r="AA991" s="155">
        <v>10.1</v>
      </c>
      <c r="AB991" s="155">
        <v>15.7</v>
      </c>
      <c r="AC991" s="155">
        <v>3.1</v>
      </c>
      <c r="AD991" s="155">
        <v>6.4</v>
      </c>
    </row>
    <row r="992" spans="1:30" x14ac:dyDescent="0.25">
      <c r="A992" s="97" t="s">
        <v>3037</v>
      </c>
      <c r="B992" s="154" t="s">
        <v>162</v>
      </c>
      <c r="C992" s="154">
        <v>0.4990791896869245</v>
      </c>
      <c r="D992" s="154">
        <v>0.42265193370165743</v>
      </c>
      <c r="E992" s="154">
        <v>7.8268876611418042E-2</v>
      </c>
      <c r="F992" s="154">
        <v>0.99999999999999989</v>
      </c>
      <c r="G992" s="144">
        <v>1086</v>
      </c>
      <c r="H992" s="144"/>
      <c r="I992" s="154" t="s">
        <v>162</v>
      </c>
      <c r="J992" s="154" t="s">
        <v>162</v>
      </c>
      <c r="K992" s="154">
        <v>0.46899999999999997</v>
      </c>
      <c r="L992" s="154">
        <v>0.52900000000000003</v>
      </c>
      <c r="M992" s="154">
        <v>0.39400000000000002</v>
      </c>
      <c r="N992" s="154">
        <v>0.45200000000000001</v>
      </c>
      <c r="O992" s="154">
        <v>6.4000000000000001E-2</v>
      </c>
      <c r="P992" s="154">
        <v>9.6000000000000002E-2</v>
      </c>
      <c r="R992" s="155" t="s">
        <v>162</v>
      </c>
      <c r="S992" s="155">
        <v>48</v>
      </c>
      <c r="T992" s="155">
        <v>41</v>
      </c>
      <c r="U992" s="155">
        <v>7.4</v>
      </c>
      <c r="V992" s="155"/>
      <c r="W992" s="155" t="s">
        <v>162</v>
      </c>
      <c r="X992" s="155" t="s">
        <v>162</v>
      </c>
      <c r="Y992" s="155">
        <v>44</v>
      </c>
      <c r="Z992" s="155">
        <v>52</v>
      </c>
      <c r="AA992" s="155">
        <v>37.299999999999997</v>
      </c>
      <c r="AB992" s="155">
        <v>44.8</v>
      </c>
      <c r="AC992" s="155">
        <v>5.8</v>
      </c>
      <c r="AD992" s="155">
        <v>9</v>
      </c>
    </row>
    <row r="993" spans="1:30" x14ac:dyDescent="0.25">
      <c r="A993" s="97" t="s">
        <v>3038</v>
      </c>
      <c r="B993" s="154" t="s">
        <v>162</v>
      </c>
      <c r="C993" s="154">
        <v>0.80405405405405406</v>
      </c>
      <c r="D993" s="154">
        <v>0.1</v>
      </c>
      <c r="E993" s="154">
        <v>9.5945945945945951E-2</v>
      </c>
      <c r="F993" s="154">
        <v>1</v>
      </c>
      <c r="G993" s="144">
        <v>740</v>
      </c>
      <c r="H993" s="144"/>
      <c r="I993" s="154" t="s">
        <v>162</v>
      </c>
      <c r="J993" s="154" t="s">
        <v>162</v>
      </c>
      <c r="K993" s="154">
        <v>0.77400000000000002</v>
      </c>
      <c r="L993" s="154">
        <v>0.83099999999999996</v>
      </c>
      <c r="M993" s="154">
        <v>0.08</v>
      </c>
      <c r="N993" s="154">
        <v>0.124</v>
      </c>
      <c r="O993" s="154">
        <v>7.6999999999999999E-2</v>
      </c>
      <c r="P993" s="154">
        <v>0.11899999999999999</v>
      </c>
      <c r="R993" s="155" t="s">
        <v>162</v>
      </c>
      <c r="S993" s="155">
        <v>116.8</v>
      </c>
      <c r="T993" s="155">
        <v>17.600000000000001</v>
      </c>
      <c r="U993" s="155">
        <v>13.8</v>
      </c>
      <c r="V993" s="155"/>
      <c r="W993" s="155" t="s">
        <v>162</v>
      </c>
      <c r="X993" s="155" t="s">
        <v>162</v>
      </c>
      <c r="Y993" s="155">
        <v>107.4</v>
      </c>
      <c r="Z993" s="155">
        <v>126.2</v>
      </c>
      <c r="AA993" s="155">
        <v>13.6</v>
      </c>
      <c r="AB993" s="155">
        <v>21.6</v>
      </c>
      <c r="AC993" s="155">
        <v>10.6</v>
      </c>
      <c r="AD993" s="155">
        <v>17</v>
      </c>
    </row>
    <row r="994" spans="1:30" x14ac:dyDescent="0.25">
      <c r="A994" s="97" t="s">
        <v>3039</v>
      </c>
      <c r="B994" s="154">
        <v>5.6645522938486501E-2</v>
      </c>
      <c r="C994" s="154">
        <v>0.58046909573683436</v>
      </c>
      <c r="D994" s="154">
        <v>0.26641097507006933</v>
      </c>
      <c r="E994" s="154">
        <v>9.6474406254609818E-2</v>
      </c>
      <c r="F994" s="154">
        <v>0.99999999999999989</v>
      </c>
      <c r="G994" s="144">
        <v>6779</v>
      </c>
      <c r="H994" s="144"/>
      <c r="I994" s="154">
        <v>5.0999999999999997E-2</v>
      </c>
      <c r="J994" s="154">
        <v>6.2E-2</v>
      </c>
      <c r="K994" s="154">
        <v>0.56899999999999995</v>
      </c>
      <c r="L994" s="154">
        <v>0.59199999999999997</v>
      </c>
      <c r="M994" s="154">
        <v>0.25600000000000001</v>
      </c>
      <c r="N994" s="154">
        <v>0.27700000000000002</v>
      </c>
      <c r="O994" s="154">
        <v>0.09</v>
      </c>
      <c r="P994" s="154">
        <v>0.104</v>
      </c>
      <c r="R994" s="155" t="s">
        <v>162</v>
      </c>
      <c r="S994" s="155" t="s">
        <v>162</v>
      </c>
      <c r="T994" s="155" t="s">
        <v>162</v>
      </c>
      <c r="U994" s="155" t="s">
        <v>162</v>
      </c>
      <c r="V994" s="155"/>
      <c r="W994" s="155" t="s">
        <v>162</v>
      </c>
      <c r="X994" s="155" t="s">
        <v>162</v>
      </c>
      <c r="Y994" s="155" t="s">
        <v>162</v>
      </c>
      <c r="Z994" s="155" t="s">
        <v>162</v>
      </c>
      <c r="AA994" s="155" t="s">
        <v>162</v>
      </c>
      <c r="AB994" s="155" t="s">
        <v>162</v>
      </c>
      <c r="AC994" s="155" t="s">
        <v>162</v>
      </c>
      <c r="AD994" s="155" t="s">
        <v>162</v>
      </c>
    </row>
    <row r="995" spans="1:30" x14ac:dyDescent="0.25">
      <c r="A995" s="97" t="s">
        <v>3040</v>
      </c>
      <c r="B995" s="154">
        <v>8.3974807557732678E-2</v>
      </c>
      <c r="C995" s="154">
        <v>0.55213435969209235</v>
      </c>
      <c r="D995" s="154">
        <v>0.23932820153953813</v>
      </c>
      <c r="E995" s="154">
        <v>0.12456263121063681</v>
      </c>
      <c r="F995" s="154">
        <v>1</v>
      </c>
      <c r="G995" s="144">
        <v>1429</v>
      </c>
      <c r="H995" s="144"/>
      <c r="I995" s="154">
        <v>7.0999999999999994E-2</v>
      </c>
      <c r="J995" s="154">
        <v>9.9000000000000005E-2</v>
      </c>
      <c r="K995" s="154">
        <v>0.52600000000000002</v>
      </c>
      <c r="L995" s="154">
        <v>0.57799999999999996</v>
      </c>
      <c r="M995" s="154">
        <v>0.218</v>
      </c>
      <c r="N995" s="154">
        <v>0.26200000000000001</v>
      </c>
      <c r="O995" s="154">
        <v>0.108</v>
      </c>
      <c r="P995" s="154">
        <v>0.14299999999999999</v>
      </c>
      <c r="R995" s="155">
        <v>6.3</v>
      </c>
      <c r="S995" s="155">
        <v>42.4</v>
      </c>
      <c r="T995" s="155">
        <v>18.8</v>
      </c>
      <c r="U995" s="155">
        <v>9.6</v>
      </c>
      <c r="V995" s="155"/>
      <c r="W995" s="155">
        <v>5.2</v>
      </c>
      <c r="X995" s="155">
        <v>7.4</v>
      </c>
      <c r="Y995" s="155">
        <v>39.4</v>
      </c>
      <c r="Z995" s="155">
        <v>45.3</v>
      </c>
      <c r="AA995" s="155">
        <v>16.8</v>
      </c>
      <c r="AB995" s="155">
        <v>20.8</v>
      </c>
      <c r="AC995" s="155">
        <v>8.1999999999999993</v>
      </c>
      <c r="AD995" s="155">
        <v>11</v>
      </c>
    </row>
    <row r="996" spans="1:30" x14ac:dyDescent="0.25">
      <c r="A996" s="97" t="s">
        <v>3041</v>
      </c>
      <c r="B996" s="154">
        <v>0.29513247073321008</v>
      </c>
      <c r="C996" s="154">
        <v>0.59519408502772642</v>
      </c>
      <c r="D996" s="154">
        <v>5.29882932840419E-2</v>
      </c>
      <c r="E996" s="154">
        <v>5.6685150955021565E-2</v>
      </c>
      <c r="F996" s="154">
        <v>1</v>
      </c>
      <c r="G996" s="144">
        <v>1623</v>
      </c>
      <c r="H996" s="144"/>
      <c r="I996" s="154">
        <v>0.27300000000000002</v>
      </c>
      <c r="J996" s="154">
        <v>0.318</v>
      </c>
      <c r="K996" s="154">
        <v>0.57099999999999995</v>
      </c>
      <c r="L996" s="154">
        <v>0.61899999999999999</v>
      </c>
      <c r="M996" s="154">
        <v>4.2999999999999997E-2</v>
      </c>
      <c r="N996" s="154">
        <v>6.5000000000000002E-2</v>
      </c>
      <c r="O996" s="154">
        <v>4.5999999999999999E-2</v>
      </c>
      <c r="P996" s="154">
        <v>6.9000000000000006E-2</v>
      </c>
      <c r="R996" s="155">
        <v>47.5</v>
      </c>
      <c r="S996" s="155">
        <v>93.4</v>
      </c>
      <c r="T996" s="155">
        <v>8.3000000000000007</v>
      </c>
      <c r="U996" s="155">
        <v>8.9</v>
      </c>
      <c r="V996" s="155"/>
      <c r="W996" s="155">
        <v>43.2</v>
      </c>
      <c r="X996" s="155">
        <v>51.7</v>
      </c>
      <c r="Y996" s="155">
        <v>87.5</v>
      </c>
      <c r="Z996" s="155">
        <v>99.3</v>
      </c>
      <c r="AA996" s="155">
        <v>6.5</v>
      </c>
      <c r="AB996" s="155">
        <v>10</v>
      </c>
      <c r="AC996" s="155">
        <v>7</v>
      </c>
      <c r="AD996" s="155">
        <v>10.7</v>
      </c>
    </row>
    <row r="997" spans="1:30" x14ac:dyDescent="0.25">
      <c r="A997" s="97" t="s">
        <v>3042</v>
      </c>
      <c r="B997" s="154" t="s">
        <v>162</v>
      </c>
      <c r="C997" s="154">
        <v>0.47545504688361834</v>
      </c>
      <c r="D997" s="154">
        <v>0.37120794263651408</v>
      </c>
      <c r="E997" s="154">
        <v>0.15333701047986761</v>
      </c>
      <c r="F997" s="154">
        <v>1</v>
      </c>
      <c r="G997" s="144">
        <v>1813</v>
      </c>
      <c r="H997" s="144"/>
      <c r="I997" s="154" t="s">
        <v>162</v>
      </c>
      <c r="J997" s="154" t="s">
        <v>162</v>
      </c>
      <c r="K997" s="154">
        <v>0.45300000000000001</v>
      </c>
      <c r="L997" s="154">
        <v>0.498</v>
      </c>
      <c r="M997" s="154">
        <v>0.34899999999999998</v>
      </c>
      <c r="N997" s="154">
        <v>0.39400000000000002</v>
      </c>
      <c r="O997" s="154">
        <v>0.13700000000000001</v>
      </c>
      <c r="P997" s="154">
        <v>0.17100000000000001</v>
      </c>
      <c r="R997" s="155" t="s">
        <v>162</v>
      </c>
      <c r="S997" s="155">
        <v>45.9</v>
      </c>
      <c r="T997" s="155">
        <v>36.6</v>
      </c>
      <c r="U997" s="155">
        <v>14.8</v>
      </c>
      <c r="V997" s="155"/>
      <c r="W997" s="155" t="s">
        <v>162</v>
      </c>
      <c r="X997" s="155" t="s">
        <v>162</v>
      </c>
      <c r="Y997" s="155">
        <v>42.8</v>
      </c>
      <c r="Z997" s="155">
        <v>49</v>
      </c>
      <c r="AA997" s="155">
        <v>33.799999999999997</v>
      </c>
      <c r="AB997" s="155">
        <v>39.299999999999997</v>
      </c>
      <c r="AC997" s="155">
        <v>13.1</v>
      </c>
      <c r="AD997" s="155">
        <v>16.600000000000001</v>
      </c>
    </row>
    <row r="998" spans="1:30" x14ac:dyDescent="0.25">
      <c r="A998" s="97" t="s">
        <v>3043</v>
      </c>
      <c r="B998" s="154" t="s">
        <v>162</v>
      </c>
      <c r="C998" s="154">
        <v>0.59751773049645385</v>
      </c>
      <c r="D998" s="154">
        <v>0.11879432624113476</v>
      </c>
      <c r="E998" s="154">
        <v>0.28368794326241137</v>
      </c>
      <c r="F998" s="154">
        <v>1</v>
      </c>
      <c r="G998" s="144">
        <v>1128</v>
      </c>
      <c r="H998" s="144"/>
      <c r="I998" s="154" t="s">
        <v>162</v>
      </c>
      <c r="J998" s="154" t="s">
        <v>162</v>
      </c>
      <c r="K998" s="154">
        <v>0.56899999999999995</v>
      </c>
      <c r="L998" s="154">
        <v>0.626</v>
      </c>
      <c r="M998" s="154">
        <v>0.10100000000000001</v>
      </c>
      <c r="N998" s="154">
        <v>0.13900000000000001</v>
      </c>
      <c r="O998" s="154">
        <v>0.25800000000000001</v>
      </c>
      <c r="P998" s="154">
        <v>0.311</v>
      </c>
      <c r="R998" s="155" t="s">
        <v>162</v>
      </c>
      <c r="S998" s="155">
        <v>82.2</v>
      </c>
      <c r="T998" s="155">
        <v>19</v>
      </c>
      <c r="U998" s="155">
        <v>38.299999999999997</v>
      </c>
      <c r="V998" s="155"/>
      <c r="W998" s="155" t="s">
        <v>162</v>
      </c>
      <c r="X998" s="155" t="s">
        <v>162</v>
      </c>
      <c r="Y998" s="155">
        <v>76</v>
      </c>
      <c r="Z998" s="155">
        <v>88.4</v>
      </c>
      <c r="AA998" s="155">
        <v>15.8</v>
      </c>
      <c r="AB998" s="155">
        <v>22.2</v>
      </c>
      <c r="AC998" s="155">
        <v>34.1</v>
      </c>
      <c r="AD998" s="155">
        <v>42.5</v>
      </c>
    </row>
    <row r="999" spans="1:30" x14ac:dyDescent="0.25">
      <c r="A999" s="97" t="s">
        <v>3044</v>
      </c>
      <c r="B999" s="154">
        <v>5.434782608695652E-2</v>
      </c>
      <c r="C999" s="154">
        <v>0.53515077138849931</v>
      </c>
      <c r="D999" s="154">
        <v>0.24675666199158486</v>
      </c>
      <c r="E999" s="154">
        <v>0.16374474053295932</v>
      </c>
      <c r="F999" s="154">
        <v>1</v>
      </c>
      <c r="G999" s="144">
        <v>11408</v>
      </c>
      <c r="H999" s="144"/>
      <c r="I999" s="154">
        <v>0.05</v>
      </c>
      <c r="J999" s="154">
        <v>5.8999999999999997E-2</v>
      </c>
      <c r="K999" s="154">
        <v>0.52600000000000002</v>
      </c>
      <c r="L999" s="154">
        <v>0.54400000000000004</v>
      </c>
      <c r="M999" s="154">
        <v>0.23899999999999999</v>
      </c>
      <c r="N999" s="154">
        <v>0.255</v>
      </c>
      <c r="O999" s="154">
        <v>0.157</v>
      </c>
      <c r="P999" s="154">
        <v>0.17100000000000001</v>
      </c>
      <c r="R999" s="155" t="s">
        <v>162</v>
      </c>
      <c r="S999" s="155" t="s">
        <v>162</v>
      </c>
      <c r="T999" s="155" t="s">
        <v>162</v>
      </c>
      <c r="U999" s="155" t="s">
        <v>162</v>
      </c>
      <c r="V999" s="155"/>
      <c r="W999" s="155" t="s">
        <v>162</v>
      </c>
      <c r="X999" s="155" t="s">
        <v>162</v>
      </c>
      <c r="Y999" s="155" t="s">
        <v>162</v>
      </c>
      <c r="Z999" s="155" t="s">
        <v>162</v>
      </c>
      <c r="AA999" s="155" t="s">
        <v>162</v>
      </c>
      <c r="AB999" s="155" t="s">
        <v>162</v>
      </c>
      <c r="AC999" s="155" t="s">
        <v>162</v>
      </c>
      <c r="AD999" s="155" t="s">
        <v>162</v>
      </c>
    </row>
    <row r="1000" spans="1:30" x14ac:dyDescent="0.25">
      <c r="A1000" s="97" t="s">
        <v>3045</v>
      </c>
      <c r="B1000" s="154">
        <v>7.9569892473118284E-2</v>
      </c>
      <c r="C1000" s="154">
        <v>0.41075268817204302</v>
      </c>
      <c r="D1000" s="154">
        <v>0.21075268817204301</v>
      </c>
      <c r="E1000" s="154">
        <v>0.29892473118279572</v>
      </c>
      <c r="F1000" s="154">
        <v>1</v>
      </c>
      <c r="G1000" s="144">
        <v>465</v>
      </c>
      <c r="H1000" s="144"/>
      <c r="I1000" s="154">
        <v>5.8000000000000003E-2</v>
      </c>
      <c r="J1000" s="154">
        <v>0.108</v>
      </c>
      <c r="K1000" s="154">
        <v>0.36699999999999999</v>
      </c>
      <c r="L1000" s="154">
        <v>0.45600000000000002</v>
      </c>
      <c r="M1000" s="154">
        <v>0.17599999999999999</v>
      </c>
      <c r="N1000" s="154">
        <v>0.25</v>
      </c>
      <c r="O1000" s="154">
        <v>0.25900000000000001</v>
      </c>
      <c r="P1000" s="154">
        <v>0.34200000000000003</v>
      </c>
      <c r="R1000" s="155">
        <v>5.3</v>
      </c>
      <c r="S1000" s="155">
        <v>28.8</v>
      </c>
      <c r="T1000" s="155">
        <v>14.8</v>
      </c>
      <c r="U1000" s="155">
        <v>20.5</v>
      </c>
      <c r="V1000" s="155"/>
      <c r="W1000" s="155">
        <v>3.6</v>
      </c>
      <c r="X1000" s="155">
        <v>7</v>
      </c>
      <c r="Y1000" s="155">
        <v>24.7</v>
      </c>
      <c r="Z1000" s="155">
        <v>32.9</v>
      </c>
      <c r="AA1000" s="155">
        <v>11.8</v>
      </c>
      <c r="AB1000" s="155">
        <v>17.7</v>
      </c>
      <c r="AC1000" s="155">
        <v>17.100000000000001</v>
      </c>
      <c r="AD1000" s="155">
        <v>23.9</v>
      </c>
    </row>
    <row r="1001" spans="1:30" x14ac:dyDescent="0.25">
      <c r="A1001" s="97" t="s">
        <v>3046</v>
      </c>
      <c r="B1001" s="154">
        <v>0.28443113772455092</v>
      </c>
      <c r="C1001" s="154">
        <v>0.55688622754491013</v>
      </c>
      <c r="D1001" s="154">
        <v>3.2934131736526949E-2</v>
      </c>
      <c r="E1001" s="154">
        <v>0.12574850299401197</v>
      </c>
      <c r="F1001" s="154">
        <v>0.99999999999999989</v>
      </c>
      <c r="G1001" s="144">
        <v>668</v>
      </c>
      <c r="H1001" s="144"/>
      <c r="I1001" s="154">
        <v>0.252</v>
      </c>
      <c r="J1001" s="154">
        <v>0.32</v>
      </c>
      <c r="K1001" s="154">
        <v>0.51900000000000002</v>
      </c>
      <c r="L1001" s="154">
        <v>0.59399999999999997</v>
      </c>
      <c r="M1001" s="154">
        <v>2.1999999999999999E-2</v>
      </c>
      <c r="N1001" s="154">
        <v>4.9000000000000002E-2</v>
      </c>
      <c r="O1001" s="154">
        <v>0.10299999999999999</v>
      </c>
      <c r="P1001" s="154">
        <v>0.153</v>
      </c>
      <c r="R1001" s="155">
        <v>52.1</v>
      </c>
      <c r="S1001" s="155">
        <v>96.2</v>
      </c>
      <c r="T1001" s="155">
        <v>5.9</v>
      </c>
      <c r="U1001" s="155">
        <v>21.6</v>
      </c>
      <c r="V1001" s="155"/>
      <c r="W1001" s="155">
        <v>44.7</v>
      </c>
      <c r="X1001" s="155">
        <v>59.5</v>
      </c>
      <c r="Y1001" s="155">
        <v>86.4</v>
      </c>
      <c r="Z1001" s="155">
        <v>106</v>
      </c>
      <c r="AA1001" s="155">
        <v>3.4</v>
      </c>
      <c r="AB1001" s="155">
        <v>8.4</v>
      </c>
      <c r="AC1001" s="155">
        <v>17</v>
      </c>
      <c r="AD1001" s="155">
        <v>26.3</v>
      </c>
    </row>
    <row r="1002" spans="1:30" x14ac:dyDescent="0.25">
      <c r="A1002" s="97" t="s">
        <v>3047</v>
      </c>
      <c r="B1002" s="154" t="s">
        <v>162</v>
      </c>
      <c r="C1002" s="154">
        <v>0.51466666666666672</v>
      </c>
      <c r="D1002" s="154">
        <v>0.33600000000000002</v>
      </c>
      <c r="E1002" s="154">
        <v>0.14933333333333335</v>
      </c>
      <c r="F1002" s="154">
        <v>1</v>
      </c>
      <c r="G1002" s="144">
        <v>375</v>
      </c>
      <c r="H1002" s="144"/>
      <c r="I1002" s="154" t="s">
        <v>162</v>
      </c>
      <c r="J1002" s="154" t="s">
        <v>162</v>
      </c>
      <c r="K1002" s="154">
        <v>0.46400000000000002</v>
      </c>
      <c r="L1002" s="154">
        <v>0.56499999999999995</v>
      </c>
      <c r="M1002" s="154">
        <v>0.28999999999999998</v>
      </c>
      <c r="N1002" s="154">
        <v>0.38500000000000001</v>
      </c>
      <c r="O1002" s="154">
        <v>0.11700000000000001</v>
      </c>
      <c r="P1002" s="154">
        <v>0.189</v>
      </c>
      <c r="R1002" s="155" t="s">
        <v>162</v>
      </c>
      <c r="S1002" s="155">
        <v>28.7</v>
      </c>
      <c r="T1002" s="155">
        <v>19.2</v>
      </c>
      <c r="U1002" s="155">
        <v>8.4</v>
      </c>
      <c r="V1002" s="155"/>
      <c r="W1002" s="155" t="s">
        <v>162</v>
      </c>
      <c r="X1002" s="155" t="s">
        <v>162</v>
      </c>
      <c r="Y1002" s="155">
        <v>24.6</v>
      </c>
      <c r="Z1002" s="155">
        <v>32.700000000000003</v>
      </c>
      <c r="AA1002" s="155">
        <v>15.8</v>
      </c>
      <c r="AB1002" s="155">
        <v>22.5</v>
      </c>
      <c r="AC1002" s="155">
        <v>6.2</v>
      </c>
      <c r="AD1002" s="155">
        <v>10.6</v>
      </c>
    </row>
    <row r="1003" spans="1:30" x14ac:dyDescent="0.25">
      <c r="A1003" s="97" t="s">
        <v>3048</v>
      </c>
      <c r="B1003" s="154" t="s">
        <v>162</v>
      </c>
      <c r="C1003" s="154">
        <v>0.67542213883677293</v>
      </c>
      <c r="D1003" s="154">
        <v>6.7542213883677302E-2</v>
      </c>
      <c r="E1003" s="154">
        <v>0.25703564727954969</v>
      </c>
      <c r="F1003" s="154">
        <v>1</v>
      </c>
      <c r="G1003" s="144">
        <v>533</v>
      </c>
      <c r="H1003" s="144"/>
      <c r="I1003" s="154" t="s">
        <v>162</v>
      </c>
      <c r="J1003" s="154" t="s">
        <v>162</v>
      </c>
      <c r="K1003" s="154">
        <v>0.63500000000000001</v>
      </c>
      <c r="L1003" s="154">
        <v>0.71399999999999997</v>
      </c>
      <c r="M1003" s="154">
        <v>4.9000000000000002E-2</v>
      </c>
      <c r="N1003" s="154">
        <v>9.1999999999999998E-2</v>
      </c>
      <c r="O1003" s="154">
        <v>0.222</v>
      </c>
      <c r="P1003" s="154">
        <v>0.29599999999999999</v>
      </c>
      <c r="R1003" s="155" t="s">
        <v>162</v>
      </c>
      <c r="S1003" s="155">
        <v>117.5</v>
      </c>
      <c r="T1003" s="155">
        <v>13.3</v>
      </c>
      <c r="U1003" s="155">
        <v>44.5</v>
      </c>
      <c r="V1003" s="155"/>
      <c r="W1003" s="155" t="s">
        <v>162</v>
      </c>
      <c r="X1003" s="155" t="s">
        <v>162</v>
      </c>
      <c r="Y1003" s="155">
        <v>105.4</v>
      </c>
      <c r="Z1003" s="155">
        <v>129.6</v>
      </c>
      <c r="AA1003" s="155">
        <v>9</v>
      </c>
      <c r="AB1003" s="155">
        <v>17.7</v>
      </c>
      <c r="AC1003" s="155">
        <v>37.1</v>
      </c>
      <c r="AD1003" s="155">
        <v>52</v>
      </c>
    </row>
    <row r="1004" spans="1:30" x14ac:dyDescent="0.25">
      <c r="A1004" s="97" t="s">
        <v>3049</v>
      </c>
      <c r="B1004" s="154">
        <v>6.1930783242258654E-2</v>
      </c>
      <c r="C1004" s="154">
        <v>0.50923757481134535</v>
      </c>
      <c r="D1004" s="154">
        <v>0.17928701535258912</v>
      </c>
      <c r="E1004" s="154">
        <v>0.24954462659380691</v>
      </c>
      <c r="F1004" s="154">
        <v>1</v>
      </c>
      <c r="G1004" s="144">
        <v>3843</v>
      </c>
      <c r="H1004" s="144"/>
      <c r="I1004" s="154">
        <v>5.5E-2</v>
      </c>
      <c r="J1004" s="154">
        <v>7.0000000000000007E-2</v>
      </c>
      <c r="K1004" s="154">
        <v>0.49299999999999999</v>
      </c>
      <c r="L1004" s="154">
        <v>0.52500000000000002</v>
      </c>
      <c r="M1004" s="154">
        <v>0.16700000000000001</v>
      </c>
      <c r="N1004" s="154">
        <v>0.192</v>
      </c>
      <c r="O1004" s="154">
        <v>0.23599999999999999</v>
      </c>
      <c r="P1004" s="154">
        <v>0.26300000000000001</v>
      </c>
      <c r="R1004" s="155" t="s">
        <v>162</v>
      </c>
      <c r="S1004" s="155" t="s">
        <v>162</v>
      </c>
      <c r="T1004" s="155" t="s">
        <v>162</v>
      </c>
      <c r="U1004" s="155" t="s">
        <v>162</v>
      </c>
      <c r="V1004" s="155"/>
      <c r="W1004" s="155" t="s">
        <v>162</v>
      </c>
      <c r="X1004" s="155" t="s">
        <v>162</v>
      </c>
      <c r="Y1004" s="155" t="s">
        <v>162</v>
      </c>
      <c r="Z1004" s="155" t="s">
        <v>162</v>
      </c>
      <c r="AA1004" s="155" t="s">
        <v>162</v>
      </c>
      <c r="AB1004" s="155" t="s">
        <v>162</v>
      </c>
      <c r="AC1004" s="155" t="s">
        <v>162</v>
      </c>
      <c r="AD1004" s="155" t="s">
        <v>162</v>
      </c>
    </row>
    <row r="1005" spans="1:30" x14ac:dyDescent="0.25">
      <c r="A1005" s="97" t="s">
        <v>3050</v>
      </c>
      <c r="B1005" s="154">
        <v>5.802469135802469E-2</v>
      </c>
      <c r="C1005" s="154">
        <v>0.61111111111111116</v>
      </c>
      <c r="D1005" s="154">
        <v>0.24444444444444444</v>
      </c>
      <c r="E1005" s="154">
        <v>8.6419753086419748E-2</v>
      </c>
      <c r="F1005" s="154">
        <v>1</v>
      </c>
      <c r="G1005" s="144">
        <v>810</v>
      </c>
      <c r="H1005" s="144"/>
      <c r="I1005" s="154">
        <v>4.3999999999999997E-2</v>
      </c>
      <c r="J1005" s="154">
        <v>7.5999999999999998E-2</v>
      </c>
      <c r="K1005" s="154">
        <v>0.57699999999999996</v>
      </c>
      <c r="L1005" s="154">
        <v>0.64400000000000002</v>
      </c>
      <c r="M1005" s="154">
        <v>0.216</v>
      </c>
      <c r="N1005" s="154">
        <v>0.27500000000000002</v>
      </c>
      <c r="O1005" s="154">
        <v>6.9000000000000006E-2</v>
      </c>
      <c r="P1005" s="154">
        <v>0.108</v>
      </c>
      <c r="R1005" s="155">
        <v>4.5999999999999996</v>
      </c>
      <c r="S1005" s="155">
        <v>45.9</v>
      </c>
      <c r="T1005" s="155">
        <v>18.100000000000001</v>
      </c>
      <c r="U1005" s="155">
        <v>6.3</v>
      </c>
      <c r="V1005" s="155"/>
      <c r="W1005" s="155">
        <v>3.3</v>
      </c>
      <c r="X1005" s="155">
        <v>5.9</v>
      </c>
      <c r="Y1005" s="155">
        <v>41.9</v>
      </c>
      <c r="Z1005" s="155">
        <v>49.9</v>
      </c>
      <c r="AA1005" s="155">
        <v>15.5</v>
      </c>
      <c r="AB1005" s="155">
        <v>20.6</v>
      </c>
      <c r="AC1005" s="155">
        <v>4.8</v>
      </c>
      <c r="AD1005" s="155">
        <v>7.8</v>
      </c>
    </row>
    <row r="1006" spans="1:30" x14ac:dyDescent="0.25">
      <c r="A1006" s="97" t="s">
        <v>3051</v>
      </c>
      <c r="B1006" s="154">
        <v>0.26615553121577218</v>
      </c>
      <c r="C1006" s="154">
        <v>0.64731653888280394</v>
      </c>
      <c r="D1006" s="154">
        <v>3.8335158817086525E-2</v>
      </c>
      <c r="E1006" s="154">
        <v>4.8192771084337352E-2</v>
      </c>
      <c r="F1006" s="154">
        <v>1</v>
      </c>
      <c r="G1006" s="144">
        <v>913</v>
      </c>
      <c r="H1006" s="144"/>
      <c r="I1006" s="154">
        <v>0.23899999999999999</v>
      </c>
      <c r="J1006" s="154">
        <v>0.29599999999999999</v>
      </c>
      <c r="K1006" s="154">
        <v>0.61599999999999999</v>
      </c>
      <c r="L1006" s="154">
        <v>0.67800000000000005</v>
      </c>
      <c r="M1006" s="154">
        <v>2.8000000000000001E-2</v>
      </c>
      <c r="N1006" s="154">
        <v>5.2999999999999999E-2</v>
      </c>
      <c r="O1006" s="154">
        <v>3.5999999999999997E-2</v>
      </c>
      <c r="P1006" s="154">
        <v>6.4000000000000001E-2</v>
      </c>
      <c r="R1006" s="155">
        <v>43.2</v>
      </c>
      <c r="S1006" s="155">
        <v>94.6</v>
      </c>
      <c r="T1006" s="155">
        <v>5.4</v>
      </c>
      <c r="U1006" s="155">
        <v>7.2</v>
      </c>
      <c r="V1006" s="155"/>
      <c r="W1006" s="155">
        <v>37.799999999999997</v>
      </c>
      <c r="X1006" s="155">
        <v>48.7</v>
      </c>
      <c r="Y1006" s="155">
        <v>87</v>
      </c>
      <c r="Z1006" s="155">
        <v>102.3</v>
      </c>
      <c r="AA1006" s="155">
        <v>3.6</v>
      </c>
      <c r="AB1006" s="155">
        <v>7.2</v>
      </c>
      <c r="AC1006" s="155">
        <v>5</v>
      </c>
      <c r="AD1006" s="155">
        <v>9.3000000000000007</v>
      </c>
    </row>
    <row r="1007" spans="1:30" x14ac:dyDescent="0.25">
      <c r="A1007" s="97" t="s">
        <v>3052</v>
      </c>
      <c r="B1007" s="154" t="s">
        <v>162</v>
      </c>
      <c r="C1007" s="154">
        <v>0.44678492239467849</v>
      </c>
      <c r="D1007" s="154">
        <v>0.32594235033259422</v>
      </c>
      <c r="E1007" s="154">
        <v>0.22727272727272727</v>
      </c>
      <c r="F1007" s="154">
        <v>1</v>
      </c>
      <c r="G1007" s="144">
        <v>902</v>
      </c>
      <c r="H1007" s="144"/>
      <c r="I1007" s="154" t="s">
        <v>162</v>
      </c>
      <c r="J1007" s="154" t="s">
        <v>162</v>
      </c>
      <c r="K1007" s="154">
        <v>0.41499999999999998</v>
      </c>
      <c r="L1007" s="154">
        <v>0.47899999999999998</v>
      </c>
      <c r="M1007" s="154">
        <v>0.29599999999999999</v>
      </c>
      <c r="N1007" s="154">
        <v>0.35699999999999998</v>
      </c>
      <c r="O1007" s="154">
        <v>0.20100000000000001</v>
      </c>
      <c r="P1007" s="154">
        <v>0.25600000000000001</v>
      </c>
      <c r="R1007" s="155" t="s">
        <v>162</v>
      </c>
      <c r="S1007" s="155">
        <v>38.200000000000003</v>
      </c>
      <c r="T1007" s="155">
        <v>27.4</v>
      </c>
      <c r="U1007" s="155">
        <v>19.399999999999999</v>
      </c>
      <c r="V1007" s="155"/>
      <c r="W1007" s="155" t="s">
        <v>162</v>
      </c>
      <c r="X1007" s="155" t="s">
        <v>162</v>
      </c>
      <c r="Y1007" s="155">
        <v>34.5</v>
      </c>
      <c r="Z1007" s="155">
        <v>41.9</v>
      </c>
      <c r="AA1007" s="155">
        <v>24.3</v>
      </c>
      <c r="AB1007" s="155">
        <v>30.5</v>
      </c>
      <c r="AC1007" s="155">
        <v>16.8</v>
      </c>
      <c r="AD1007" s="155">
        <v>22.1</v>
      </c>
    </row>
    <row r="1008" spans="1:30" x14ac:dyDescent="0.25">
      <c r="A1008" s="97" t="s">
        <v>3053</v>
      </c>
      <c r="B1008" s="154" t="s">
        <v>162</v>
      </c>
      <c r="C1008" s="154">
        <v>0.70626631853785904</v>
      </c>
      <c r="D1008" s="154">
        <v>5.3524804177545689E-2</v>
      </c>
      <c r="E1008" s="154">
        <v>0.24020887728459531</v>
      </c>
      <c r="F1008" s="154">
        <v>1</v>
      </c>
      <c r="G1008" s="144">
        <v>766</v>
      </c>
      <c r="H1008" s="144"/>
      <c r="I1008" s="154" t="s">
        <v>162</v>
      </c>
      <c r="J1008" s="154" t="s">
        <v>162</v>
      </c>
      <c r="K1008" s="154">
        <v>0.67300000000000004</v>
      </c>
      <c r="L1008" s="154">
        <v>0.73699999999999999</v>
      </c>
      <c r="M1008" s="154">
        <v>0.04</v>
      </c>
      <c r="N1008" s="154">
        <v>7.1999999999999995E-2</v>
      </c>
      <c r="O1008" s="154">
        <v>0.21099999999999999</v>
      </c>
      <c r="P1008" s="154">
        <v>0.27200000000000002</v>
      </c>
      <c r="R1008" s="155" t="s">
        <v>162</v>
      </c>
      <c r="S1008" s="155">
        <v>114.5</v>
      </c>
      <c r="T1008" s="155">
        <v>9.9</v>
      </c>
      <c r="U1008" s="155">
        <v>38.6</v>
      </c>
      <c r="V1008" s="155"/>
      <c r="W1008" s="155" t="s">
        <v>162</v>
      </c>
      <c r="X1008" s="155" t="s">
        <v>162</v>
      </c>
      <c r="Y1008" s="155">
        <v>104.8</v>
      </c>
      <c r="Z1008" s="155">
        <v>124.1</v>
      </c>
      <c r="AA1008" s="155">
        <v>6.9</v>
      </c>
      <c r="AB1008" s="155">
        <v>12.9</v>
      </c>
      <c r="AC1008" s="155">
        <v>33</v>
      </c>
      <c r="AD1008" s="155">
        <v>44.2</v>
      </c>
    </row>
    <row r="1009" spans="1:30" x14ac:dyDescent="0.25">
      <c r="A1009" s="97" t="s">
        <v>3054</v>
      </c>
      <c r="B1009" s="154">
        <v>4.7292024348368975E-2</v>
      </c>
      <c r="C1009" s="154">
        <v>0.58904323396285307</v>
      </c>
      <c r="D1009" s="154">
        <v>0.21616981426564694</v>
      </c>
      <c r="E1009" s="154">
        <v>0.14749492742313094</v>
      </c>
      <c r="F1009" s="154">
        <v>1</v>
      </c>
      <c r="G1009" s="144">
        <v>6407</v>
      </c>
      <c r="H1009" s="144"/>
      <c r="I1009" s="154">
        <v>4.2000000000000003E-2</v>
      </c>
      <c r="J1009" s="154">
        <v>5.2999999999999999E-2</v>
      </c>
      <c r="K1009" s="154">
        <v>0.57699999999999996</v>
      </c>
      <c r="L1009" s="154">
        <v>0.60099999999999998</v>
      </c>
      <c r="M1009" s="154">
        <v>0.20599999999999999</v>
      </c>
      <c r="N1009" s="154">
        <v>0.22600000000000001</v>
      </c>
      <c r="O1009" s="154">
        <v>0.13900000000000001</v>
      </c>
      <c r="P1009" s="154">
        <v>0.156</v>
      </c>
      <c r="R1009" s="155" t="s">
        <v>162</v>
      </c>
      <c r="S1009" s="155" t="s">
        <v>162</v>
      </c>
      <c r="T1009" s="155" t="s">
        <v>162</v>
      </c>
      <c r="U1009" s="155" t="s">
        <v>162</v>
      </c>
      <c r="V1009" s="155"/>
      <c r="W1009" s="155" t="s">
        <v>162</v>
      </c>
      <c r="X1009" s="155" t="s">
        <v>162</v>
      </c>
      <c r="Y1009" s="155" t="s">
        <v>162</v>
      </c>
      <c r="Z1009" s="155" t="s">
        <v>162</v>
      </c>
      <c r="AA1009" s="155" t="s">
        <v>162</v>
      </c>
      <c r="AB1009" s="155" t="s">
        <v>162</v>
      </c>
      <c r="AC1009" s="155" t="s">
        <v>162</v>
      </c>
      <c r="AD1009" s="155" t="s">
        <v>162</v>
      </c>
    </row>
    <row r="1010" spans="1:30" x14ac:dyDescent="0.25">
      <c r="A1010" s="97" t="s">
        <v>3055</v>
      </c>
      <c r="B1010" s="154">
        <v>5.7989690721649487E-2</v>
      </c>
      <c r="C1010" s="154">
        <v>0.625</v>
      </c>
      <c r="D1010" s="154">
        <v>0.21907216494845361</v>
      </c>
      <c r="E1010" s="154">
        <v>9.7938144329896906E-2</v>
      </c>
      <c r="F1010" s="154">
        <v>1</v>
      </c>
      <c r="G1010" s="144">
        <v>776</v>
      </c>
      <c r="H1010" s="144"/>
      <c r="I1010" s="154">
        <v>4.3999999999999997E-2</v>
      </c>
      <c r="J1010" s="154">
        <v>7.6999999999999999E-2</v>
      </c>
      <c r="K1010" s="154">
        <v>0.59</v>
      </c>
      <c r="L1010" s="154">
        <v>0.65800000000000003</v>
      </c>
      <c r="M1010" s="154">
        <v>0.191</v>
      </c>
      <c r="N1010" s="154">
        <v>0.25</v>
      </c>
      <c r="O1010" s="154">
        <v>7.9000000000000001E-2</v>
      </c>
      <c r="P1010" s="154">
        <v>0.121</v>
      </c>
      <c r="R1010" s="155">
        <v>4.3</v>
      </c>
      <c r="S1010" s="155">
        <v>50.9</v>
      </c>
      <c r="T1010" s="155">
        <v>17.7</v>
      </c>
      <c r="U1010" s="155">
        <v>7.9</v>
      </c>
      <c r="V1010" s="155"/>
      <c r="W1010" s="155">
        <v>3.1</v>
      </c>
      <c r="X1010" s="155">
        <v>5.6</v>
      </c>
      <c r="Y1010" s="155">
        <v>46.4</v>
      </c>
      <c r="Z1010" s="155">
        <v>55.4</v>
      </c>
      <c r="AA1010" s="155">
        <v>15.1</v>
      </c>
      <c r="AB1010" s="155">
        <v>20.399999999999999</v>
      </c>
      <c r="AC1010" s="155">
        <v>6.1</v>
      </c>
      <c r="AD1010" s="155">
        <v>9.6999999999999993</v>
      </c>
    </row>
    <row r="1011" spans="1:30" x14ac:dyDescent="0.25">
      <c r="A1011" s="97" t="s">
        <v>3056</v>
      </c>
      <c r="B1011" s="154">
        <v>0.33771929824561403</v>
      </c>
      <c r="C1011" s="154">
        <v>0.56688596491228072</v>
      </c>
      <c r="D1011" s="154">
        <v>3.6184210526315791E-2</v>
      </c>
      <c r="E1011" s="154">
        <v>5.921052631578947E-2</v>
      </c>
      <c r="F1011" s="154">
        <v>1</v>
      </c>
      <c r="G1011" s="144">
        <v>912</v>
      </c>
      <c r="H1011" s="144"/>
      <c r="I1011" s="154">
        <v>0.308</v>
      </c>
      <c r="J1011" s="154">
        <v>0.36899999999999999</v>
      </c>
      <c r="K1011" s="154">
        <v>0.53500000000000003</v>
      </c>
      <c r="L1011" s="154">
        <v>0.59899999999999998</v>
      </c>
      <c r="M1011" s="154">
        <v>2.5999999999999999E-2</v>
      </c>
      <c r="N1011" s="154">
        <v>0.05</v>
      </c>
      <c r="O1011" s="154">
        <v>4.5999999999999999E-2</v>
      </c>
      <c r="P1011" s="154">
        <v>7.5999999999999998E-2</v>
      </c>
      <c r="R1011" s="155">
        <v>60.1</v>
      </c>
      <c r="S1011" s="155">
        <v>99.7</v>
      </c>
      <c r="T1011" s="155">
        <v>6.2</v>
      </c>
      <c r="U1011" s="155">
        <v>10.1</v>
      </c>
      <c r="V1011" s="155"/>
      <c r="W1011" s="155">
        <v>53.4</v>
      </c>
      <c r="X1011" s="155">
        <v>66.8</v>
      </c>
      <c r="Y1011" s="155">
        <v>91.2</v>
      </c>
      <c r="Z1011" s="155">
        <v>108.3</v>
      </c>
      <c r="AA1011" s="155">
        <v>4.0999999999999996</v>
      </c>
      <c r="AB1011" s="155">
        <v>8.3000000000000007</v>
      </c>
      <c r="AC1011" s="155">
        <v>7.4</v>
      </c>
      <c r="AD1011" s="155">
        <v>12.8</v>
      </c>
    </row>
    <row r="1012" spans="1:30" x14ac:dyDescent="0.25">
      <c r="A1012" s="97" t="s">
        <v>3057</v>
      </c>
      <c r="B1012" s="154" t="s">
        <v>162</v>
      </c>
      <c r="C1012" s="154">
        <v>0.53416149068322982</v>
      </c>
      <c r="D1012" s="154">
        <v>0.34782608695652173</v>
      </c>
      <c r="E1012" s="154">
        <v>0.11801242236024845</v>
      </c>
      <c r="F1012" s="154">
        <v>1</v>
      </c>
      <c r="G1012" s="144">
        <v>644</v>
      </c>
      <c r="H1012" s="144"/>
      <c r="I1012" s="154" t="s">
        <v>162</v>
      </c>
      <c r="J1012" s="154" t="s">
        <v>162</v>
      </c>
      <c r="K1012" s="154">
        <v>0.496</v>
      </c>
      <c r="L1012" s="154">
        <v>0.57199999999999995</v>
      </c>
      <c r="M1012" s="154">
        <v>0.312</v>
      </c>
      <c r="N1012" s="154">
        <v>0.38500000000000001</v>
      </c>
      <c r="O1012" s="154">
        <v>9.5000000000000001E-2</v>
      </c>
      <c r="P1012" s="154">
        <v>0.14499999999999999</v>
      </c>
      <c r="R1012" s="155" t="s">
        <v>162</v>
      </c>
      <c r="S1012" s="155">
        <v>35.700000000000003</v>
      </c>
      <c r="T1012" s="155">
        <v>23.4</v>
      </c>
      <c r="U1012" s="155">
        <v>8</v>
      </c>
      <c r="V1012" s="155"/>
      <c r="W1012" s="155" t="s">
        <v>162</v>
      </c>
      <c r="X1012" s="155" t="s">
        <v>162</v>
      </c>
      <c r="Y1012" s="155">
        <v>31.9</v>
      </c>
      <c r="Z1012" s="155">
        <v>39.4</v>
      </c>
      <c r="AA1012" s="155">
        <v>20.3</v>
      </c>
      <c r="AB1012" s="155">
        <v>26.5</v>
      </c>
      <c r="AC1012" s="155">
        <v>6.2</v>
      </c>
      <c r="AD1012" s="155">
        <v>9.8000000000000007</v>
      </c>
    </row>
    <row r="1013" spans="1:30" x14ac:dyDescent="0.25">
      <c r="A1013" s="97" t="s">
        <v>3058</v>
      </c>
      <c r="B1013" s="154" t="s">
        <v>162</v>
      </c>
      <c r="C1013" s="154">
        <v>0.76976744186046508</v>
      </c>
      <c r="D1013" s="154">
        <v>7.093023255813953E-2</v>
      </c>
      <c r="E1013" s="154">
        <v>0.15930232558139534</v>
      </c>
      <c r="F1013" s="154">
        <v>1</v>
      </c>
      <c r="G1013" s="144">
        <v>860</v>
      </c>
      <c r="H1013" s="144"/>
      <c r="I1013" s="154" t="s">
        <v>162</v>
      </c>
      <c r="J1013" s="154" t="s">
        <v>162</v>
      </c>
      <c r="K1013" s="154">
        <v>0.74</v>
      </c>
      <c r="L1013" s="154">
        <v>0.79700000000000004</v>
      </c>
      <c r="M1013" s="154">
        <v>5.6000000000000001E-2</v>
      </c>
      <c r="N1013" s="154">
        <v>0.09</v>
      </c>
      <c r="O1013" s="154">
        <v>0.13600000000000001</v>
      </c>
      <c r="P1013" s="154">
        <v>0.185</v>
      </c>
      <c r="R1013" s="155" t="s">
        <v>162</v>
      </c>
      <c r="S1013" s="155">
        <v>146.5</v>
      </c>
      <c r="T1013" s="155">
        <v>15.2</v>
      </c>
      <c r="U1013" s="155">
        <v>30.7</v>
      </c>
      <c r="V1013" s="155"/>
      <c r="W1013" s="155" t="s">
        <v>162</v>
      </c>
      <c r="X1013" s="155" t="s">
        <v>162</v>
      </c>
      <c r="Y1013" s="155">
        <v>135.30000000000001</v>
      </c>
      <c r="Z1013" s="155">
        <v>157.69999999999999</v>
      </c>
      <c r="AA1013" s="155">
        <v>11.4</v>
      </c>
      <c r="AB1013" s="155">
        <v>19</v>
      </c>
      <c r="AC1013" s="155">
        <v>25.6</v>
      </c>
      <c r="AD1013" s="155">
        <v>35.9</v>
      </c>
    </row>
    <row r="1014" spans="1:30" x14ac:dyDescent="0.25">
      <c r="A1014" s="97" t="s">
        <v>3059</v>
      </c>
      <c r="B1014" s="154">
        <v>6.2256149279050044E-2</v>
      </c>
      <c r="C1014" s="154">
        <v>0.60458015267175569</v>
      </c>
      <c r="D1014" s="154">
        <v>0.19694656488549619</v>
      </c>
      <c r="E1014" s="154">
        <v>0.13621713316369805</v>
      </c>
      <c r="F1014" s="154">
        <v>1</v>
      </c>
      <c r="G1014" s="144">
        <v>5895</v>
      </c>
      <c r="H1014" s="144"/>
      <c r="I1014" s="154">
        <v>5.6000000000000001E-2</v>
      </c>
      <c r="J1014" s="154">
        <v>6.9000000000000006E-2</v>
      </c>
      <c r="K1014" s="154">
        <v>0.59199999999999997</v>
      </c>
      <c r="L1014" s="154">
        <v>0.61699999999999999</v>
      </c>
      <c r="M1014" s="154">
        <v>0.187</v>
      </c>
      <c r="N1014" s="154">
        <v>0.20699999999999999</v>
      </c>
      <c r="O1014" s="154">
        <v>0.128</v>
      </c>
      <c r="P1014" s="154">
        <v>0.14499999999999999</v>
      </c>
      <c r="R1014" s="155" t="s">
        <v>162</v>
      </c>
      <c r="S1014" s="155" t="s">
        <v>162</v>
      </c>
      <c r="T1014" s="155" t="s">
        <v>162</v>
      </c>
      <c r="U1014" s="155" t="s">
        <v>162</v>
      </c>
      <c r="V1014" s="155"/>
      <c r="W1014" s="155" t="s">
        <v>162</v>
      </c>
      <c r="X1014" s="155" t="s">
        <v>162</v>
      </c>
      <c r="Y1014" s="155" t="s">
        <v>162</v>
      </c>
      <c r="Z1014" s="155" t="s">
        <v>162</v>
      </c>
      <c r="AA1014" s="155" t="s">
        <v>162</v>
      </c>
      <c r="AB1014" s="155" t="s">
        <v>162</v>
      </c>
      <c r="AC1014" s="155" t="s">
        <v>162</v>
      </c>
      <c r="AD1014" s="155" t="s">
        <v>162</v>
      </c>
    </row>
    <row r="1015" spans="1:30" x14ac:dyDescent="0.25">
      <c r="A1015" s="97" t="s">
        <v>3060</v>
      </c>
      <c r="B1015" s="154">
        <v>8.9219330855018583E-2</v>
      </c>
      <c r="C1015" s="154">
        <v>0.42750929368029739</v>
      </c>
      <c r="D1015" s="154">
        <v>0.23048327137546468</v>
      </c>
      <c r="E1015" s="154">
        <v>0.25278810408921931</v>
      </c>
      <c r="F1015" s="154">
        <v>1</v>
      </c>
      <c r="G1015" s="144">
        <v>538</v>
      </c>
      <c r="H1015" s="144"/>
      <c r="I1015" s="154">
        <v>6.8000000000000005E-2</v>
      </c>
      <c r="J1015" s="154">
        <v>0.11600000000000001</v>
      </c>
      <c r="K1015" s="154">
        <v>0.38600000000000001</v>
      </c>
      <c r="L1015" s="154">
        <v>0.47</v>
      </c>
      <c r="M1015" s="154">
        <v>0.19700000000000001</v>
      </c>
      <c r="N1015" s="154">
        <v>0.26800000000000002</v>
      </c>
      <c r="O1015" s="154">
        <v>0.218</v>
      </c>
      <c r="P1015" s="154">
        <v>0.29099999999999998</v>
      </c>
      <c r="R1015" s="155">
        <v>6.7</v>
      </c>
      <c r="S1015" s="155">
        <v>31</v>
      </c>
      <c r="T1015" s="155">
        <v>16.600000000000001</v>
      </c>
      <c r="U1015" s="155">
        <v>16.899999999999999</v>
      </c>
      <c r="V1015" s="155"/>
      <c r="W1015" s="155">
        <v>4.8</v>
      </c>
      <c r="X1015" s="155">
        <v>8.6</v>
      </c>
      <c r="Y1015" s="155">
        <v>27</v>
      </c>
      <c r="Z1015" s="155">
        <v>35</v>
      </c>
      <c r="AA1015" s="155">
        <v>13.7</v>
      </c>
      <c r="AB1015" s="155">
        <v>19.5</v>
      </c>
      <c r="AC1015" s="155">
        <v>14</v>
      </c>
      <c r="AD1015" s="155">
        <v>19.7</v>
      </c>
    </row>
    <row r="1016" spans="1:30" x14ac:dyDescent="0.25">
      <c r="A1016" s="97" t="s">
        <v>3061</v>
      </c>
      <c r="B1016" s="154">
        <v>0.26992287917737789</v>
      </c>
      <c r="C1016" s="154">
        <v>0.56041131105398456</v>
      </c>
      <c r="D1016" s="154">
        <v>3.7275064267352186E-2</v>
      </c>
      <c r="E1016" s="154">
        <v>0.13239074550128535</v>
      </c>
      <c r="F1016" s="154">
        <v>1</v>
      </c>
      <c r="G1016" s="144">
        <v>778</v>
      </c>
      <c r="H1016" s="144"/>
      <c r="I1016" s="154">
        <v>0.24</v>
      </c>
      <c r="J1016" s="154">
        <v>0.30199999999999999</v>
      </c>
      <c r="K1016" s="154">
        <v>0.52500000000000002</v>
      </c>
      <c r="L1016" s="154">
        <v>0.59499999999999997</v>
      </c>
      <c r="M1016" s="154">
        <v>2.5999999999999999E-2</v>
      </c>
      <c r="N1016" s="154">
        <v>5.2999999999999999E-2</v>
      </c>
      <c r="O1016" s="154">
        <v>0.11</v>
      </c>
      <c r="P1016" s="154">
        <v>0.158</v>
      </c>
      <c r="R1016" s="155">
        <v>48.9</v>
      </c>
      <c r="S1016" s="155">
        <v>94</v>
      </c>
      <c r="T1016" s="155">
        <v>6.4</v>
      </c>
      <c r="U1016" s="155">
        <v>20.7</v>
      </c>
      <c r="V1016" s="155"/>
      <c r="W1016" s="155">
        <v>42.3</v>
      </c>
      <c r="X1016" s="155">
        <v>55.5</v>
      </c>
      <c r="Y1016" s="155">
        <v>85.2</v>
      </c>
      <c r="Z1016" s="155">
        <v>102.8</v>
      </c>
      <c r="AA1016" s="155">
        <v>4.0999999999999996</v>
      </c>
      <c r="AB1016" s="155">
        <v>8.6999999999999993</v>
      </c>
      <c r="AC1016" s="155">
        <v>16.7</v>
      </c>
      <c r="AD1016" s="155">
        <v>24.7</v>
      </c>
    </row>
    <row r="1017" spans="1:30" x14ac:dyDescent="0.25">
      <c r="A1017" s="97" t="s">
        <v>3062</v>
      </c>
      <c r="B1017" s="154" t="s">
        <v>162</v>
      </c>
      <c r="C1017" s="154">
        <v>0.34577603143418467</v>
      </c>
      <c r="D1017" s="154">
        <v>0.38113948919449903</v>
      </c>
      <c r="E1017" s="154">
        <v>0.2730844793713163</v>
      </c>
      <c r="F1017" s="154">
        <v>1</v>
      </c>
      <c r="G1017" s="144">
        <v>509</v>
      </c>
      <c r="H1017" s="144"/>
      <c r="I1017" s="154" t="s">
        <v>162</v>
      </c>
      <c r="J1017" s="154" t="s">
        <v>162</v>
      </c>
      <c r="K1017" s="154">
        <v>0.30599999999999999</v>
      </c>
      <c r="L1017" s="154">
        <v>0.38800000000000001</v>
      </c>
      <c r="M1017" s="154">
        <v>0.34</v>
      </c>
      <c r="N1017" s="154">
        <v>0.42399999999999999</v>
      </c>
      <c r="O1017" s="154">
        <v>0.23599999999999999</v>
      </c>
      <c r="P1017" s="154">
        <v>0.313</v>
      </c>
      <c r="R1017" s="155" t="s">
        <v>162</v>
      </c>
      <c r="S1017" s="155">
        <v>23.1</v>
      </c>
      <c r="T1017" s="155">
        <v>25.5</v>
      </c>
      <c r="U1017" s="155">
        <v>18</v>
      </c>
      <c r="V1017" s="155"/>
      <c r="W1017" s="155" t="s">
        <v>162</v>
      </c>
      <c r="X1017" s="155" t="s">
        <v>162</v>
      </c>
      <c r="Y1017" s="155">
        <v>19.7</v>
      </c>
      <c r="Z1017" s="155">
        <v>26.5</v>
      </c>
      <c r="AA1017" s="155">
        <v>21.9</v>
      </c>
      <c r="AB1017" s="155">
        <v>29.1</v>
      </c>
      <c r="AC1017" s="155">
        <v>15</v>
      </c>
      <c r="AD1017" s="155">
        <v>20.9</v>
      </c>
    </row>
    <row r="1018" spans="1:30" x14ac:dyDescent="0.25">
      <c r="A1018" s="97" t="s">
        <v>3063</v>
      </c>
      <c r="B1018" s="154" t="s">
        <v>162</v>
      </c>
      <c r="C1018" s="154">
        <v>0.63327674023769098</v>
      </c>
      <c r="D1018" s="154">
        <v>0.10186757215619695</v>
      </c>
      <c r="E1018" s="154">
        <v>0.26485568760611206</v>
      </c>
      <c r="F1018" s="154">
        <v>1</v>
      </c>
      <c r="G1018" s="144">
        <v>589</v>
      </c>
      <c r="H1018" s="144"/>
      <c r="I1018" s="154" t="s">
        <v>162</v>
      </c>
      <c r="J1018" s="154" t="s">
        <v>162</v>
      </c>
      <c r="K1018" s="154">
        <v>0.59399999999999997</v>
      </c>
      <c r="L1018" s="154">
        <v>0.67100000000000004</v>
      </c>
      <c r="M1018" s="154">
        <v>0.08</v>
      </c>
      <c r="N1018" s="154">
        <v>0.129</v>
      </c>
      <c r="O1018" s="154">
        <v>0.23100000000000001</v>
      </c>
      <c r="P1018" s="154">
        <v>0.30199999999999999</v>
      </c>
      <c r="R1018" s="155" t="s">
        <v>162</v>
      </c>
      <c r="S1018" s="155">
        <v>109</v>
      </c>
      <c r="T1018" s="155">
        <v>19.600000000000001</v>
      </c>
      <c r="U1018" s="155">
        <v>43.7</v>
      </c>
      <c r="V1018" s="155"/>
      <c r="W1018" s="155" t="s">
        <v>162</v>
      </c>
      <c r="X1018" s="155" t="s">
        <v>162</v>
      </c>
      <c r="Y1018" s="155">
        <v>97.9</v>
      </c>
      <c r="Z1018" s="155">
        <v>120</v>
      </c>
      <c r="AA1018" s="155">
        <v>14.7</v>
      </c>
      <c r="AB1018" s="155">
        <v>24.6</v>
      </c>
      <c r="AC1018" s="155">
        <v>36.799999999999997</v>
      </c>
      <c r="AD1018" s="155">
        <v>50.5</v>
      </c>
    </row>
    <row r="1019" spans="1:30" x14ac:dyDescent="0.25">
      <c r="A1019" s="97" t="s">
        <v>3064</v>
      </c>
      <c r="B1019" s="154">
        <v>6.2371015822059159E-2</v>
      </c>
      <c r="C1019" s="154">
        <v>0.48681495069938086</v>
      </c>
      <c r="D1019" s="154">
        <v>0.20820912634716809</v>
      </c>
      <c r="E1019" s="154">
        <v>0.24260490713139188</v>
      </c>
      <c r="F1019" s="154">
        <v>1</v>
      </c>
      <c r="G1019" s="144">
        <v>4361</v>
      </c>
      <c r="H1019" s="144"/>
      <c r="I1019" s="154">
        <v>5.6000000000000001E-2</v>
      </c>
      <c r="J1019" s="154">
        <v>7.0000000000000007E-2</v>
      </c>
      <c r="K1019" s="154">
        <v>0.47199999999999998</v>
      </c>
      <c r="L1019" s="154">
        <v>0.502</v>
      </c>
      <c r="M1019" s="154">
        <v>0.19600000000000001</v>
      </c>
      <c r="N1019" s="154">
        <v>0.221</v>
      </c>
      <c r="O1019" s="154">
        <v>0.23</v>
      </c>
      <c r="P1019" s="154">
        <v>0.25600000000000001</v>
      </c>
      <c r="R1019" s="155" t="s">
        <v>162</v>
      </c>
      <c r="S1019" s="155" t="s">
        <v>162</v>
      </c>
      <c r="T1019" s="155" t="s">
        <v>162</v>
      </c>
      <c r="U1019" s="155" t="s">
        <v>162</v>
      </c>
      <c r="V1019" s="155"/>
      <c r="W1019" s="155" t="s">
        <v>162</v>
      </c>
      <c r="X1019" s="155" t="s">
        <v>162</v>
      </c>
      <c r="Y1019" s="155" t="s">
        <v>162</v>
      </c>
      <c r="Z1019" s="155" t="s">
        <v>162</v>
      </c>
      <c r="AA1019" s="155" t="s">
        <v>162</v>
      </c>
      <c r="AB1019" s="155" t="s">
        <v>162</v>
      </c>
      <c r="AC1019" s="155" t="s">
        <v>162</v>
      </c>
      <c r="AD1019" s="155" t="s">
        <v>162</v>
      </c>
    </row>
    <row r="1020" spans="1:30" x14ac:dyDescent="0.25">
      <c r="A1020" s="97" t="s">
        <v>3065</v>
      </c>
      <c r="B1020" s="154">
        <v>5.9979317476732158E-2</v>
      </c>
      <c r="C1020" s="154">
        <v>0.56980351602895551</v>
      </c>
      <c r="D1020" s="154">
        <v>0.2109617373319545</v>
      </c>
      <c r="E1020" s="154">
        <v>0.1592554291623578</v>
      </c>
      <c r="F1020" s="154">
        <v>1</v>
      </c>
      <c r="G1020" s="144">
        <v>967</v>
      </c>
      <c r="H1020" s="144"/>
      <c r="I1020" s="154">
        <v>4.7E-2</v>
      </c>
      <c r="J1020" s="154">
        <v>7.6999999999999999E-2</v>
      </c>
      <c r="K1020" s="154">
        <v>0.53800000000000003</v>
      </c>
      <c r="L1020" s="154">
        <v>0.60099999999999998</v>
      </c>
      <c r="M1020" s="154">
        <v>0.186</v>
      </c>
      <c r="N1020" s="154">
        <v>0.23799999999999999</v>
      </c>
      <c r="O1020" s="154">
        <v>0.13800000000000001</v>
      </c>
      <c r="P1020" s="154">
        <v>0.184</v>
      </c>
      <c r="R1020" s="155">
        <v>4.3</v>
      </c>
      <c r="S1020" s="155">
        <v>41</v>
      </c>
      <c r="T1020" s="155">
        <v>15.5</v>
      </c>
      <c r="U1020" s="155">
        <v>11.5</v>
      </c>
      <c r="V1020" s="155"/>
      <c r="W1020" s="155">
        <v>3.2</v>
      </c>
      <c r="X1020" s="155">
        <v>5.4</v>
      </c>
      <c r="Y1020" s="155">
        <v>37.6</v>
      </c>
      <c r="Z1020" s="155">
        <v>44.4</v>
      </c>
      <c r="AA1020" s="155">
        <v>13.4</v>
      </c>
      <c r="AB1020" s="155">
        <v>17.600000000000001</v>
      </c>
      <c r="AC1020" s="155">
        <v>9.6999999999999993</v>
      </c>
      <c r="AD1020" s="155">
        <v>13.3</v>
      </c>
    </row>
    <row r="1021" spans="1:30" x14ac:dyDescent="0.25">
      <c r="A1021" s="97" t="s">
        <v>3066</v>
      </c>
      <c r="B1021" s="154">
        <v>0.28619528619528617</v>
      </c>
      <c r="C1021" s="154">
        <v>0.61279461279461278</v>
      </c>
      <c r="D1021" s="154">
        <v>3.6195286195286197E-2</v>
      </c>
      <c r="E1021" s="154">
        <v>6.4814814814814811E-2</v>
      </c>
      <c r="F1021" s="154">
        <v>1</v>
      </c>
      <c r="G1021" s="144">
        <v>1188</v>
      </c>
      <c r="H1021" s="144"/>
      <c r="I1021" s="154">
        <v>0.26100000000000001</v>
      </c>
      <c r="J1021" s="154">
        <v>0.313</v>
      </c>
      <c r="K1021" s="154">
        <v>0.58499999999999996</v>
      </c>
      <c r="L1021" s="154">
        <v>0.64</v>
      </c>
      <c r="M1021" s="154">
        <v>2.7E-2</v>
      </c>
      <c r="N1021" s="154">
        <v>4.8000000000000001E-2</v>
      </c>
      <c r="O1021" s="154">
        <v>5.1999999999999998E-2</v>
      </c>
      <c r="P1021" s="154">
        <v>0.08</v>
      </c>
      <c r="R1021" s="155">
        <v>48.8</v>
      </c>
      <c r="S1021" s="155">
        <v>98.6</v>
      </c>
      <c r="T1021" s="155">
        <v>5.7</v>
      </c>
      <c r="U1021" s="155">
        <v>10.3</v>
      </c>
      <c r="V1021" s="155"/>
      <c r="W1021" s="155">
        <v>43.6</v>
      </c>
      <c r="X1021" s="155">
        <v>54</v>
      </c>
      <c r="Y1021" s="155">
        <v>91.5</v>
      </c>
      <c r="Z1021" s="155">
        <v>105.8</v>
      </c>
      <c r="AA1021" s="155">
        <v>4</v>
      </c>
      <c r="AB1021" s="155">
        <v>7.4</v>
      </c>
      <c r="AC1021" s="155">
        <v>8</v>
      </c>
      <c r="AD1021" s="155">
        <v>12.6</v>
      </c>
    </row>
    <row r="1022" spans="1:30" x14ac:dyDescent="0.25">
      <c r="A1022" s="97" t="s">
        <v>3067</v>
      </c>
      <c r="B1022" s="154" t="s">
        <v>162</v>
      </c>
      <c r="C1022" s="154">
        <v>0.47826086956521741</v>
      </c>
      <c r="D1022" s="154">
        <v>0.36291038154392191</v>
      </c>
      <c r="E1022" s="154">
        <v>0.15882874889086068</v>
      </c>
      <c r="F1022" s="154">
        <v>1</v>
      </c>
      <c r="G1022" s="144">
        <v>1127</v>
      </c>
      <c r="H1022" s="144"/>
      <c r="I1022" s="154" t="s">
        <v>162</v>
      </c>
      <c r="J1022" s="154" t="s">
        <v>162</v>
      </c>
      <c r="K1022" s="154">
        <v>0.44900000000000001</v>
      </c>
      <c r="L1022" s="154">
        <v>0.50700000000000001</v>
      </c>
      <c r="M1022" s="154">
        <v>0.33500000000000002</v>
      </c>
      <c r="N1022" s="154">
        <v>0.39100000000000001</v>
      </c>
      <c r="O1022" s="154">
        <v>0.13900000000000001</v>
      </c>
      <c r="P1022" s="154">
        <v>0.18099999999999999</v>
      </c>
      <c r="R1022" s="155" t="s">
        <v>162</v>
      </c>
      <c r="S1022" s="155">
        <v>40.700000000000003</v>
      </c>
      <c r="T1022" s="155">
        <v>31.2</v>
      </c>
      <c r="U1022" s="155">
        <v>13.6</v>
      </c>
      <c r="V1022" s="155"/>
      <c r="W1022" s="155" t="s">
        <v>162</v>
      </c>
      <c r="X1022" s="155" t="s">
        <v>162</v>
      </c>
      <c r="Y1022" s="155">
        <v>37.200000000000003</v>
      </c>
      <c r="Z1022" s="155">
        <v>44.1</v>
      </c>
      <c r="AA1022" s="155">
        <v>28.1</v>
      </c>
      <c r="AB1022" s="155">
        <v>34.200000000000003</v>
      </c>
      <c r="AC1022" s="155">
        <v>11.6</v>
      </c>
      <c r="AD1022" s="155">
        <v>15.6</v>
      </c>
    </row>
    <row r="1023" spans="1:30" x14ac:dyDescent="0.25">
      <c r="A1023" s="97" t="s">
        <v>3068</v>
      </c>
      <c r="B1023" s="154" t="s">
        <v>162</v>
      </c>
      <c r="C1023" s="154">
        <v>0.76154672395273904</v>
      </c>
      <c r="D1023" s="154">
        <v>5.4779806659505909E-2</v>
      </c>
      <c r="E1023" s="154">
        <v>0.18367346938775511</v>
      </c>
      <c r="F1023" s="154">
        <v>1</v>
      </c>
      <c r="G1023" s="144">
        <v>931</v>
      </c>
      <c r="H1023" s="144"/>
      <c r="I1023" s="154" t="s">
        <v>162</v>
      </c>
      <c r="J1023" s="154" t="s">
        <v>162</v>
      </c>
      <c r="K1023" s="154">
        <v>0.73299999999999998</v>
      </c>
      <c r="L1023" s="154">
        <v>0.78800000000000003</v>
      </c>
      <c r="M1023" s="154">
        <v>4.2000000000000003E-2</v>
      </c>
      <c r="N1023" s="154">
        <v>7.0999999999999994E-2</v>
      </c>
      <c r="O1023" s="154">
        <v>0.16</v>
      </c>
      <c r="P1023" s="154">
        <v>0.21</v>
      </c>
      <c r="R1023" s="155" t="s">
        <v>162</v>
      </c>
      <c r="S1023" s="155">
        <v>117.5</v>
      </c>
      <c r="T1023" s="155">
        <v>9.8000000000000007</v>
      </c>
      <c r="U1023" s="155">
        <v>28.2</v>
      </c>
      <c r="V1023" s="155"/>
      <c r="W1023" s="155" t="s">
        <v>162</v>
      </c>
      <c r="X1023" s="155" t="s">
        <v>162</v>
      </c>
      <c r="Y1023" s="155">
        <v>108.8</v>
      </c>
      <c r="Z1023" s="155">
        <v>126.1</v>
      </c>
      <c r="AA1023" s="155">
        <v>7.1</v>
      </c>
      <c r="AB1023" s="155">
        <v>12.5</v>
      </c>
      <c r="AC1023" s="155">
        <v>24</v>
      </c>
      <c r="AD1023" s="155">
        <v>32.4</v>
      </c>
    </row>
    <row r="1024" spans="1:30" x14ac:dyDescent="0.25">
      <c r="A1024" s="97" t="s">
        <v>3069</v>
      </c>
      <c r="B1024" s="154">
        <v>5.462555066079295E-2</v>
      </c>
      <c r="C1024" s="154">
        <v>0.58917558212712395</v>
      </c>
      <c r="D1024" s="154">
        <v>0.19559471365638767</v>
      </c>
      <c r="E1024" s="154">
        <v>0.16060415355569541</v>
      </c>
      <c r="F1024" s="154">
        <v>1</v>
      </c>
      <c r="G1024" s="144">
        <v>7945</v>
      </c>
      <c r="H1024" s="144"/>
      <c r="I1024" s="154">
        <v>0.05</v>
      </c>
      <c r="J1024" s="154">
        <v>0.06</v>
      </c>
      <c r="K1024" s="154">
        <v>0.57799999999999996</v>
      </c>
      <c r="L1024" s="154">
        <v>0.6</v>
      </c>
      <c r="M1024" s="154">
        <v>0.187</v>
      </c>
      <c r="N1024" s="154">
        <v>0.20399999999999999</v>
      </c>
      <c r="O1024" s="154">
        <v>0.153</v>
      </c>
      <c r="P1024" s="154">
        <v>0.16900000000000001</v>
      </c>
      <c r="R1024" s="155" t="s">
        <v>162</v>
      </c>
      <c r="S1024" s="155" t="s">
        <v>162</v>
      </c>
      <c r="T1024" s="155" t="s">
        <v>162</v>
      </c>
      <c r="U1024" s="155" t="s">
        <v>162</v>
      </c>
      <c r="V1024" s="155"/>
      <c r="W1024" s="155" t="s">
        <v>162</v>
      </c>
      <c r="X1024" s="155" t="s">
        <v>162</v>
      </c>
      <c r="Y1024" s="155" t="s">
        <v>162</v>
      </c>
      <c r="Z1024" s="155" t="s">
        <v>162</v>
      </c>
      <c r="AA1024" s="155" t="s">
        <v>162</v>
      </c>
      <c r="AB1024" s="155" t="s">
        <v>162</v>
      </c>
      <c r="AC1024" s="155" t="s">
        <v>162</v>
      </c>
      <c r="AD1024" s="155" t="s">
        <v>162</v>
      </c>
    </row>
    <row r="1025" spans="1:30" x14ac:dyDescent="0.25">
      <c r="A1025" s="97" t="s">
        <v>3070</v>
      </c>
      <c r="B1025" s="154">
        <v>9.1190108191653782E-2</v>
      </c>
      <c r="C1025" s="154">
        <v>0.63060278207109732</v>
      </c>
      <c r="D1025" s="154">
        <v>0.14528593508500773</v>
      </c>
      <c r="E1025" s="154">
        <v>0.13292117465224113</v>
      </c>
      <c r="F1025" s="154">
        <v>1</v>
      </c>
      <c r="G1025" s="144">
        <v>647</v>
      </c>
      <c r="H1025" s="144"/>
      <c r="I1025" s="154">
        <v>7.0999999999999994E-2</v>
      </c>
      <c r="J1025" s="154">
        <v>0.11600000000000001</v>
      </c>
      <c r="K1025" s="154">
        <v>0.59299999999999997</v>
      </c>
      <c r="L1025" s="154">
        <v>0.66700000000000004</v>
      </c>
      <c r="M1025" s="154">
        <v>0.12</v>
      </c>
      <c r="N1025" s="154">
        <v>0.17499999999999999</v>
      </c>
      <c r="O1025" s="154">
        <v>0.109</v>
      </c>
      <c r="P1025" s="154">
        <v>0.161</v>
      </c>
      <c r="R1025" s="155">
        <v>6.7</v>
      </c>
      <c r="S1025" s="155">
        <v>48.2</v>
      </c>
      <c r="T1025" s="155">
        <v>11</v>
      </c>
      <c r="U1025" s="155">
        <v>10.1</v>
      </c>
      <c r="V1025" s="155"/>
      <c r="W1025" s="155">
        <v>5</v>
      </c>
      <c r="X1025" s="155">
        <v>8.5</v>
      </c>
      <c r="Y1025" s="155">
        <v>43.5</v>
      </c>
      <c r="Z1025" s="155">
        <v>52.9</v>
      </c>
      <c r="AA1025" s="155">
        <v>8.8000000000000007</v>
      </c>
      <c r="AB1025" s="155">
        <v>13.3</v>
      </c>
      <c r="AC1025" s="155">
        <v>7.9</v>
      </c>
      <c r="AD1025" s="155">
        <v>12.2</v>
      </c>
    </row>
    <row r="1026" spans="1:30" x14ac:dyDescent="0.25">
      <c r="A1026" s="97" t="s">
        <v>3071</v>
      </c>
      <c r="B1026" s="154">
        <v>0.30889423076923078</v>
      </c>
      <c r="C1026" s="154">
        <v>0.58533653846153844</v>
      </c>
      <c r="D1026" s="154">
        <v>3.3653846153846152E-2</v>
      </c>
      <c r="E1026" s="154">
        <v>7.2115384615384609E-2</v>
      </c>
      <c r="F1026" s="154">
        <v>0.99999999999999989</v>
      </c>
      <c r="G1026" s="144">
        <v>832</v>
      </c>
      <c r="H1026" s="144"/>
      <c r="I1026" s="154">
        <v>0.27800000000000002</v>
      </c>
      <c r="J1026" s="154">
        <v>0.34100000000000003</v>
      </c>
      <c r="K1026" s="154">
        <v>0.55200000000000005</v>
      </c>
      <c r="L1026" s="154">
        <v>0.61799999999999999</v>
      </c>
      <c r="M1026" s="154">
        <v>2.3E-2</v>
      </c>
      <c r="N1026" s="154">
        <v>4.8000000000000001E-2</v>
      </c>
      <c r="O1026" s="154">
        <v>5.6000000000000001E-2</v>
      </c>
      <c r="P1026" s="154">
        <v>9.1999999999999998E-2</v>
      </c>
      <c r="R1026" s="155">
        <v>58.3</v>
      </c>
      <c r="S1026" s="155">
        <v>103.6</v>
      </c>
      <c r="T1026" s="155">
        <v>5.5</v>
      </c>
      <c r="U1026" s="155">
        <v>13</v>
      </c>
      <c r="V1026" s="155"/>
      <c r="W1026" s="155">
        <v>51.2</v>
      </c>
      <c r="X1026" s="155">
        <v>65.5</v>
      </c>
      <c r="Y1026" s="155">
        <v>94.4</v>
      </c>
      <c r="Z1026" s="155">
        <v>112.8</v>
      </c>
      <c r="AA1026" s="155">
        <v>3.4</v>
      </c>
      <c r="AB1026" s="155">
        <v>7.5</v>
      </c>
      <c r="AC1026" s="155">
        <v>9.6999999999999993</v>
      </c>
      <c r="AD1026" s="155">
        <v>16.2</v>
      </c>
    </row>
    <row r="1027" spans="1:30" x14ac:dyDescent="0.25">
      <c r="A1027" s="97" t="s">
        <v>3072</v>
      </c>
      <c r="B1027" s="154" t="s">
        <v>162</v>
      </c>
      <c r="C1027" s="154">
        <v>0.59340659340659341</v>
      </c>
      <c r="D1027" s="154">
        <v>0.29230769230769232</v>
      </c>
      <c r="E1027" s="154">
        <v>0.11428571428571428</v>
      </c>
      <c r="F1027" s="154">
        <v>1</v>
      </c>
      <c r="G1027" s="144">
        <v>455</v>
      </c>
      <c r="H1027" s="144"/>
      <c r="I1027" s="154" t="s">
        <v>162</v>
      </c>
      <c r="J1027" s="154" t="s">
        <v>162</v>
      </c>
      <c r="K1027" s="154">
        <v>0.54800000000000004</v>
      </c>
      <c r="L1027" s="154">
        <v>0.63800000000000001</v>
      </c>
      <c r="M1027" s="154">
        <v>0.252</v>
      </c>
      <c r="N1027" s="154">
        <v>0.33600000000000002</v>
      </c>
      <c r="O1027" s="154">
        <v>8.7999999999999995E-2</v>
      </c>
      <c r="P1027" s="154">
        <v>0.14699999999999999</v>
      </c>
      <c r="R1027" s="155" t="s">
        <v>162</v>
      </c>
      <c r="S1027" s="155">
        <v>32.200000000000003</v>
      </c>
      <c r="T1027" s="155">
        <v>15.8</v>
      </c>
      <c r="U1027" s="155">
        <v>6.2</v>
      </c>
      <c r="V1027" s="155"/>
      <c r="W1027" s="155" t="s">
        <v>162</v>
      </c>
      <c r="X1027" s="155" t="s">
        <v>162</v>
      </c>
      <c r="Y1027" s="155">
        <v>28.3</v>
      </c>
      <c r="Z1027" s="155">
        <v>36</v>
      </c>
      <c r="AA1027" s="155">
        <v>13.1</v>
      </c>
      <c r="AB1027" s="155">
        <v>18.5</v>
      </c>
      <c r="AC1027" s="155">
        <v>4.5</v>
      </c>
      <c r="AD1027" s="155">
        <v>7.9</v>
      </c>
    </row>
    <row r="1028" spans="1:30" x14ac:dyDescent="0.25">
      <c r="A1028" s="97" t="s">
        <v>3073</v>
      </c>
      <c r="B1028" s="154" t="s">
        <v>162</v>
      </c>
      <c r="C1028" s="154">
        <v>0.7396280400572246</v>
      </c>
      <c r="D1028" s="154">
        <v>7.8683834048640919E-2</v>
      </c>
      <c r="E1028" s="154">
        <v>0.18168812589413447</v>
      </c>
      <c r="F1028" s="154">
        <v>1</v>
      </c>
      <c r="G1028" s="144">
        <v>699</v>
      </c>
      <c r="H1028" s="144"/>
      <c r="I1028" s="154" t="s">
        <v>162</v>
      </c>
      <c r="J1028" s="154" t="s">
        <v>162</v>
      </c>
      <c r="K1028" s="154">
        <v>0.70599999999999996</v>
      </c>
      <c r="L1028" s="154">
        <v>0.77100000000000002</v>
      </c>
      <c r="M1028" s="154">
        <v>6.0999999999999999E-2</v>
      </c>
      <c r="N1028" s="154">
        <v>0.10100000000000001</v>
      </c>
      <c r="O1028" s="154">
        <v>0.155</v>
      </c>
      <c r="P1028" s="154">
        <v>0.21199999999999999</v>
      </c>
      <c r="R1028" s="155" t="s">
        <v>162</v>
      </c>
      <c r="S1028" s="155">
        <v>134.9</v>
      </c>
      <c r="T1028" s="155">
        <v>16.399999999999999</v>
      </c>
      <c r="U1028" s="155">
        <v>32.9</v>
      </c>
      <c r="V1028" s="155"/>
      <c r="W1028" s="155" t="s">
        <v>162</v>
      </c>
      <c r="X1028" s="155" t="s">
        <v>162</v>
      </c>
      <c r="Y1028" s="155">
        <v>123.3</v>
      </c>
      <c r="Z1028" s="155">
        <v>146.6</v>
      </c>
      <c r="AA1028" s="155">
        <v>12.1</v>
      </c>
      <c r="AB1028" s="155">
        <v>20.8</v>
      </c>
      <c r="AC1028" s="155">
        <v>27.1</v>
      </c>
      <c r="AD1028" s="155">
        <v>38.6</v>
      </c>
    </row>
    <row r="1029" spans="1:30" x14ac:dyDescent="0.25">
      <c r="A1029" s="97" t="s">
        <v>3074</v>
      </c>
      <c r="B1029" s="154">
        <v>6.5445026178010471E-2</v>
      </c>
      <c r="C1029" s="154">
        <v>0.64337494965767217</v>
      </c>
      <c r="D1029" s="154">
        <v>0.14538864277084174</v>
      </c>
      <c r="E1029" s="154">
        <v>0.14579138139347564</v>
      </c>
      <c r="F1029" s="154">
        <v>1</v>
      </c>
      <c r="G1029" s="144">
        <v>4966</v>
      </c>
      <c r="H1029" s="144"/>
      <c r="I1029" s="154">
        <v>5.8999999999999997E-2</v>
      </c>
      <c r="J1029" s="154">
        <v>7.2999999999999995E-2</v>
      </c>
      <c r="K1029" s="154">
        <v>0.63</v>
      </c>
      <c r="L1029" s="154">
        <v>0.65700000000000003</v>
      </c>
      <c r="M1029" s="154">
        <v>0.13600000000000001</v>
      </c>
      <c r="N1029" s="154">
        <v>0.155</v>
      </c>
      <c r="O1029" s="154">
        <v>0.13600000000000001</v>
      </c>
      <c r="P1029" s="154">
        <v>0.156</v>
      </c>
      <c r="R1029" s="155" t="s">
        <v>162</v>
      </c>
      <c r="S1029" s="155" t="s">
        <v>162</v>
      </c>
      <c r="T1029" s="155" t="s">
        <v>162</v>
      </c>
      <c r="U1029" s="155" t="s">
        <v>162</v>
      </c>
      <c r="V1029" s="155"/>
      <c r="W1029" s="155" t="s">
        <v>162</v>
      </c>
      <c r="X1029" s="155" t="s">
        <v>162</v>
      </c>
      <c r="Y1029" s="155" t="s">
        <v>162</v>
      </c>
      <c r="Z1029" s="155" t="s">
        <v>162</v>
      </c>
      <c r="AA1029" s="155" t="s">
        <v>162</v>
      </c>
      <c r="AB1029" s="155" t="s">
        <v>162</v>
      </c>
      <c r="AC1029" s="155" t="s">
        <v>162</v>
      </c>
      <c r="AD1029" s="155" t="s">
        <v>162</v>
      </c>
    </row>
    <row r="1030" spans="1:30" x14ac:dyDescent="0.25">
      <c r="A1030" s="97" t="s">
        <v>3075</v>
      </c>
      <c r="B1030" s="154">
        <v>5.6872037914691941E-2</v>
      </c>
      <c r="C1030" s="154">
        <v>0.54502369668246442</v>
      </c>
      <c r="D1030" s="154">
        <v>0.22274881516587677</v>
      </c>
      <c r="E1030" s="154">
        <v>0.17535545023696683</v>
      </c>
      <c r="F1030" s="154">
        <v>1</v>
      </c>
      <c r="G1030" s="144">
        <v>422</v>
      </c>
      <c r="H1030" s="144"/>
      <c r="I1030" s="154">
        <v>3.9E-2</v>
      </c>
      <c r="J1030" s="154">
        <v>8.3000000000000004E-2</v>
      </c>
      <c r="K1030" s="154">
        <v>0.497</v>
      </c>
      <c r="L1030" s="154">
        <v>0.59199999999999997</v>
      </c>
      <c r="M1030" s="154">
        <v>0.186</v>
      </c>
      <c r="N1030" s="154">
        <v>0.26500000000000001</v>
      </c>
      <c r="O1030" s="154">
        <v>0.14199999999999999</v>
      </c>
      <c r="P1030" s="154">
        <v>0.215</v>
      </c>
      <c r="R1030" s="155">
        <v>4.5</v>
      </c>
      <c r="S1030" s="155">
        <v>37.200000000000003</v>
      </c>
      <c r="T1030" s="155">
        <v>14.4</v>
      </c>
      <c r="U1030" s="155">
        <v>12</v>
      </c>
      <c r="V1030" s="155"/>
      <c r="W1030" s="155">
        <v>2.7</v>
      </c>
      <c r="X1030" s="155">
        <v>6.4</v>
      </c>
      <c r="Y1030" s="155">
        <v>32.4</v>
      </c>
      <c r="Z1030" s="155">
        <v>42.1</v>
      </c>
      <c r="AA1030" s="155">
        <v>11.5</v>
      </c>
      <c r="AB1030" s="155">
        <v>17.399999999999999</v>
      </c>
      <c r="AC1030" s="155">
        <v>9.3000000000000007</v>
      </c>
      <c r="AD1030" s="155">
        <v>14.8</v>
      </c>
    </row>
    <row r="1031" spans="1:30" x14ac:dyDescent="0.25">
      <c r="A1031" s="97" t="s">
        <v>3076</v>
      </c>
      <c r="B1031" s="154">
        <v>0.25473321858864029</v>
      </c>
      <c r="C1031" s="154">
        <v>0.61790017211703963</v>
      </c>
      <c r="D1031" s="154">
        <v>3.614457831325301E-2</v>
      </c>
      <c r="E1031" s="154">
        <v>9.1222030981067126E-2</v>
      </c>
      <c r="F1031" s="154">
        <v>1</v>
      </c>
      <c r="G1031" s="144">
        <v>581</v>
      </c>
      <c r="H1031" s="144"/>
      <c r="I1031" s="154">
        <v>0.221</v>
      </c>
      <c r="J1031" s="154">
        <v>0.29199999999999998</v>
      </c>
      <c r="K1031" s="154">
        <v>0.57799999999999996</v>
      </c>
      <c r="L1031" s="154">
        <v>0.65700000000000003</v>
      </c>
      <c r="M1031" s="154">
        <v>2.4E-2</v>
      </c>
      <c r="N1031" s="154">
        <v>5.5E-2</v>
      </c>
      <c r="O1031" s="154">
        <v>7.0000000000000007E-2</v>
      </c>
      <c r="P1031" s="154">
        <v>0.11700000000000001</v>
      </c>
      <c r="R1031" s="155">
        <v>46.1</v>
      </c>
      <c r="S1031" s="155">
        <v>97.6</v>
      </c>
      <c r="T1031" s="155">
        <v>5.5</v>
      </c>
      <c r="U1031" s="155">
        <v>14.5</v>
      </c>
      <c r="V1031" s="155"/>
      <c r="W1031" s="155">
        <v>38.700000000000003</v>
      </c>
      <c r="X1031" s="155">
        <v>53.6</v>
      </c>
      <c r="Y1031" s="155">
        <v>87.5</v>
      </c>
      <c r="Z1031" s="155">
        <v>107.7</v>
      </c>
      <c r="AA1031" s="155">
        <v>3.1</v>
      </c>
      <c r="AB1031" s="155">
        <v>7.8</v>
      </c>
      <c r="AC1031" s="155">
        <v>10.6</v>
      </c>
      <c r="AD1031" s="155">
        <v>18.399999999999999</v>
      </c>
    </row>
    <row r="1032" spans="1:30" x14ac:dyDescent="0.25">
      <c r="A1032" s="97" t="s">
        <v>3077</v>
      </c>
      <c r="B1032" s="154" t="s">
        <v>162</v>
      </c>
      <c r="C1032" s="154">
        <v>0.41545893719806765</v>
      </c>
      <c r="D1032" s="154">
        <v>0.46859903381642515</v>
      </c>
      <c r="E1032" s="154">
        <v>0.11594202898550725</v>
      </c>
      <c r="F1032" s="154">
        <v>1</v>
      </c>
      <c r="G1032" s="144">
        <v>414</v>
      </c>
      <c r="H1032" s="144"/>
      <c r="I1032" s="154" t="s">
        <v>162</v>
      </c>
      <c r="J1032" s="154" t="s">
        <v>162</v>
      </c>
      <c r="K1032" s="154">
        <v>0.36899999999999999</v>
      </c>
      <c r="L1032" s="154">
        <v>0.46300000000000002</v>
      </c>
      <c r="M1032" s="154">
        <v>0.42099999999999999</v>
      </c>
      <c r="N1032" s="154">
        <v>0.51700000000000002</v>
      </c>
      <c r="O1032" s="154">
        <v>8.8999999999999996E-2</v>
      </c>
      <c r="P1032" s="154">
        <v>0.15</v>
      </c>
      <c r="R1032" s="155" t="s">
        <v>162</v>
      </c>
      <c r="S1032" s="155">
        <v>29.1</v>
      </c>
      <c r="T1032" s="155">
        <v>31.8</v>
      </c>
      <c r="U1032" s="155">
        <v>8</v>
      </c>
      <c r="V1032" s="155"/>
      <c r="W1032" s="155" t="s">
        <v>162</v>
      </c>
      <c r="X1032" s="155" t="s">
        <v>162</v>
      </c>
      <c r="Y1032" s="155">
        <v>24.7</v>
      </c>
      <c r="Z1032" s="155">
        <v>33.4</v>
      </c>
      <c r="AA1032" s="155">
        <v>27.4</v>
      </c>
      <c r="AB1032" s="155">
        <v>36.299999999999997</v>
      </c>
      <c r="AC1032" s="155">
        <v>5.7</v>
      </c>
      <c r="AD1032" s="155">
        <v>10.3</v>
      </c>
    </row>
    <row r="1033" spans="1:30" x14ac:dyDescent="0.25">
      <c r="A1033" s="97" t="s">
        <v>3078</v>
      </c>
      <c r="B1033" s="154" t="s">
        <v>162</v>
      </c>
      <c r="C1033" s="154">
        <v>0.76070528967254403</v>
      </c>
      <c r="D1033" s="154">
        <v>8.3123425692695208E-2</v>
      </c>
      <c r="E1033" s="154">
        <v>0.15617128463476071</v>
      </c>
      <c r="F1033" s="154">
        <v>1</v>
      </c>
      <c r="G1033" s="144">
        <v>397</v>
      </c>
      <c r="H1033" s="144"/>
      <c r="I1033" s="154" t="s">
        <v>162</v>
      </c>
      <c r="J1033" s="154" t="s">
        <v>162</v>
      </c>
      <c r="K1033" s="154">
        <v>0.71599999999999997</v>
      </c>
      <c r="L1033" s="154">
        <v>0.8</v>
      </c>
      <c r="M1033" s="154">
        <v>0.06</v>
      </c>
      <c r="N1033" s="154">
        <v>0.114</v>
      </c>
      <c r="O1033" s="154">
        <v>0.124</v>
      </c>
      <c r="P1033" s="154">
        <v>0.19500000000000001</v>
      </c>
      <c r="R1033" s="155" t="s">
        <v>162</v>
      </c>
      <c r="S1033" s="155">
        <v>117.2</v>
      </c>
      <c r="T1033" s="155">
        <v>12.6</v>
      </c>
      <c r="U1033" s="155">
        <v>23.7</v>
      </c>
      <c r="V1033" s="155"/>
      <c r="W1033" s="155" t="s">
        <v>162</v>
      </c>
      <c r="X1033" s="155" t="s">
        <v>162</v>
      </c>
      <c r="Y1033" s="155">
        <v>104</v>
      </c>
      <c r="Z1033" s="155">
        <v>130.5</v>
      </c>
      <c r="AA1033" s="155">
        <v>8.3000000000000007</v>
      </c>
      <c r="AB1033" s="155">
        <v>16.899999999999999</v>
      </c>
      <c r="AC1033" s="155">
        <v>17.8</v>
      </c>
      <c r="AD1033" s="155">
        <v>29.7</v>
      </c>
    </row>
    <row r="1034" spans="1:30" x14ac:dyDescent="0.25">
      <c r="A1034" s="97" t="s">
        <v>3079</v>
      </c>
      <c r="B1034" s="154">
        <v>5.1026392961876832E-2</v>
      </c>
      <c r="C1034" s="154">
        <v>0.54428152492668624</v>
      </c>
      <c r="D1034" s="154">
        <v>0.24193548387096775</v>
      </c>
      <c r="E1034" s="154">
        <v>0.1627565982404692</v>
      </c>
      <c r="F1034" s="154">
        <v>1</v>
      </c>
      <c r="G1034" s="144">
        <v>3410</v>
      </c>
      <c r="H1034" s="144"/>
      <c r="I1034" s="154">
        <v>4.3999999999999997E-2</v>
      </c>
      <c r="J1034" s="154">
        <v>5.8999999999999997E-2</v>
      </c>
      <c r="K1034" s="154">
        <v>0.52800000000000002</v>
      </c>
      <c r="L1034" s="154">
        <v>0.56100000000000005</v>
      </c>
      <c r="M1034" s="154">
        <v>0.22800000000000001</v>
      </c>
      <c r="N1034" s="154">
        <v>0.25700000000000001</v>
      </c>
      <c r="O1034" s="154">
        <v>0.151</v>
      </c>
      <c r="P1034" s="154">
        <v>0.17599999999999999</v>
      </c>
      <c r="R1034" s="155" t="s">
        <v>162</v>
      </c>
      <c r="S1034" s="155" t="s">
        <v>162</v>
      </c>
      <c r="T1034" s="155" t="s">
        <v>162</v>
      </c>
      <c r="U1034" s="155" t="s">
        <v>162</v>
      </c>
      <c r="V1034" s="155"/>
      <c r="W1034" s="155" t="s">
        <v>162</v>
      </c>
      <c r="X1034" s="155" t="s">
        <v>162</v>
      </c>
      <c r="Y1034" s="155" t="s">
        <v>162</v>
      </c>
      <c r="Z1034" s="155" t="s">
        <v>162</v>
      </c>
      <c r="AA1034" s="155" t="s">
        <v>162</v>
      </c>
      <c r="AB1034" s="155" t="s">
        <v>162</v>
      </c>
      <c r="AC1034" s="155" t="s">
        <v>162</v>
      </c>
      <c r="AD1034" s="155" t="s">
        <v>162</v>
      </c>
    </row>
    <row r="1035" spans="1:30" x14ac:dyDescent="0.25">
      <c r="A1035" s="97" t="s">
        <v>3080</v>
      </c>
      <c r="B1035" s="154">
        <v>4.9684542586750792E-2</v>
      </c>
      <c r="C1035" s="154">
        <v>0.57807570977917977</v>
      </c>
      <c r="D1035" s="154">
        <v>0.24684542586750788</v>
      </c>
      <c r="E1035" s="154">
        <v>0.12539432176656151</v>
      </c>
      <c r="F1035" s="154">
        <v>1</v>
      </c>
      <c r="G1035" s="144">
        <v>1268</v>
      </c>
      <c r="H1035" s="144"/>
      <c r="I1035" s="154">
        <v>3.9E-2</v>
      </c>
      <c r="J1035" s="154">
        <v>6.3E-2</v>
      </c>
      <c r="K1035" s="154">
        <v>0.55100000000000005</v>
      </c>
      <c r="L1035" s="154">
        <v>0.60499999999999998</v>
      </c>
      <c r="M1035" s="154">
        <v>0.224</v>
      </c>
      <c r="N1035" s="154">
        <v>0.27100000000000002</v>
      </c>
      <c r="O1035" s="154">
        <v>0.108</v>
      </c>
      <c r="P1035" s="154">
        <v>0.14499999999999999</v>
      </c>
      <c r="R1035" s="155">
        <v>3.5</v>
      </c>
      <c r="S1035" s="155">
        <v>44</v>
      </c>
      <c r="T1035" s="155">
        <v>18.7</v>
      </c>
      <c r="U1035" s="155">
        <v>9.6</v>
      </c>
      <c r="V1035" s="155"/>
      <c r="W1035" s="155">
        <v>2.7</v>
      </c>
      <c r="X1035" s="155">
        <v>4.4000000000000004</v>
      </c>
      <c r="Y1035" s="155">
        <v>40.799999999999997</v>
      </c>
      <c r="Z1035" s="155">
        <v>47.2</v>
      </c>
      <c r="AA1035" s="155">
        <v>16.600000000000001</v>
      </c>
      <c r="AB1035" s="155">
        <v>20.7</v>
      </c>
      <c r="AC1035" s="155">
        <v>8.1</v>
      </c>
      <c r="AD1035" s="155">
        <v>11.1</v>
      </c>
    </row>
    <row r="1036" spans="1:30" x14ac:dyDescent="0.25">
      <c r="A1036" s="97" t="s">
        <v>3081</v>
      </c>
      <c r="B1036" s="154">
        <v>0.31578947368421051</v>
      </c>
      <c r="C1036" s="154">
        <v>0.59036144578313254</v>
      </c>
      <c r="D1036" s="154">
        <v>3.7412809131261889E-2</v>
      </c>
      <c r="E1036" s="154">
        <v>5.6436271401395052E-2</v>
      </c>
      <c r="F1036" s="154">
        <v>1</v>
      </c>
      <c r="G1036" s="144">
        <v>1577</v>
      </c>
      <c r="H1036" s="144"/>
      <c r="I1036" s="154">
        <v>0.29299999999999998</v>
      </c>
      <c r="J1036" s="154">
        <v>0.33900000000000002</v>
      </c>
      <c r="K1036" s="154">
        <v>0.56599999999999995</v>
      </c>
      <c r="L1036" s="154">
        <v>0.61399999999999999</v>
      </c>
      <c r="M1036" s="154">
        <v>2.9000000000000001E-2</v>
      </c>
      <c r="N1036" s="154">
        <v>4.8000000000000001E-2</v>
      </c>
      <c r="O1036" s="154">
        <v>4.5999999999999999E-2</v>
      </c>
      <c r="P1036" s="154">
        <v>6.9000000000000006E-2</v>
      </c>
      <c r="R1036" s="155">
        <v>56.6</v>
      </c>
      <c r="S1036" s="155">
        <v>102.5</v>
      </c>
      <c r="T1036" s="155">
        <v>6.2</v>
      </c>
      <c r="U1036" s="155">
        <v>9.6999999999999993</v>
      </c>
      <c r="V1036" s="155"/>
      <c r="W1036" s="155">
        <v>51.6</v>
      </c>
      <c r="X1036" s="155">
        <v>61.6</v>
      </c>
      <c r="Y1036" s="155">
        <v>96</v>
      </c>
      <c r="Z1036" s="155">
        <v>109.1</v>
      </c>
      <c r="AA1036" s="155">
        <v>4.5999999999999996</v>
      </c>
      <c r="AB1036" s="155">
        <v>7.8</v>
      </c>
      <c r="AC1036" s="155">
        <v>7.7</v>
      </c>
      <c r="AD1036" s="155">
        <v>11.7</v>
      </c>
    </row>
    <row r="1037" spans="1:30" x14ac:dyDescent="0.25">
      <c r="A1037" s="97" t="s">
        <v>3082</v>
      </c>
      <c r="B1037" s="154" t="s">
        <v>162</v>
      </c>
      <c r="C1037" s="154">
        <v>0.495458298926507</v>
      </c>
      <c r="D1037" s="154">
        <v>0.40049545829892652</v>
      </c>
      <c r="E1037" s="154">
        <v>0.10404624277456648</v>
      </c>
      <c r="F1037" s="154">
        <v>1</v>
      </c>
      <c r="G1037" s="144">
        <v>1211</v>
      </c>
      <c r="H1037" s="144"/>
      <c r="I1037" s="154" t="s">
        <v>162</v>
      </c>
      <c r="J1037" s="154" t="s">
        <v>162</v>
      </c>
      <c r="K1037" s="154">
        <v>0.46700000000000003</v>
      </c>
      <c r="L1037" s="154">
        <v>0.52400000000000002</v>
      </c>
      <c r="M1037" s="154">
        <v>0.373</v>
      </c>
      <c r="N1037" s="154">
        <v>0.42799999999999999</v>
      </c>
      <c r="O1037" s="154">
        <v>8.7999999999999995E-2</v>
      </c>
      <c r="P1037" s="154">
        <v>0.123</v>
      </c>
      <c r="R1037" s="155" t="s">
        <v>162</v>
      </c>
      <c r="S1037" s="155">
        <v>36</v>
      </c>
      <c r="T1037" s="155">
        <v>28.8</v>
      </c>
      <c r="U1037" s="155">
        <v>7.5</v>
      </c>
      <c r="V1037" s="155"/>
      <c r="W1037" s="155" t="s">
        <v>162</v>
      </c>
      <c r="X1037" s="155" t="s">
        <v>162</v>
      </c>
      <c r="Y1037" s="155">
        <v>33.1</v>
      </c>
      <c r="Z1037" s="155">
        <v>38.9</v>
      </c>
      <c r="AA1037" s="155">
        <v>26.3</v>
      </c>
      <c r="AB1037" s="155">
        <v>31.4</v>
      </c>
      <c r="AC1037" s="155">
        <v>6.2</v>
      </c>
      <c r="AD1037" s="155">
        <v>8.8000000000000007</v>
      </c>
    </row>
    <row r="1038" spans="1:30" x14ac:dyDescent="0.25">
      <c r="A1038" s="97" t="s">
        <v>3083</v>
      </c>
      <c r="B1038" s="154" t="s">
        <v>162</v>
      </c>
      <c r="C1038" s="154">
        <v>0.75087719298245614</v>
      </c>
      <c r="D1038" s="154">
        <v>6.6666666666666666E-2</v>
      </c>
      <c r="E1038" s="154">
        <v>0.18245614035087721</v>
      </c>
      <c r="F1038" s="154">
        <v>1</v>
      </c>
      <c r="G1038" s="144">
        <v>1425</v>
      </c>
      <c r="H1038" s="144"/>
      <c r="I1038" s="154" t="s">
        <v>162</v>
      </c>
      <c r="J1038" s="154" t="s">
        <v>162</v>
      </c>
      <c r="K1038" s="154">
        <v>0.72799999999999998</v>
      </c>
      <c r="L1038" s="154">
        <v>0.77300000000000002</v>
      </c>
      <c r="M1038" s="154">
        <v>5.5E-2</v>
      </c>
      <c r="N1038" s="154">
        <v>8.1000000000000003E-2</v>
      </c>
      <c r="O1038" s="154">
        <v>0.16300000000000001</v>
      </c>
      <c r="P1038" s="154">
        <v>0.20300000000000001</v>
      </c>
      <c r="R1038" s="155" t="s">
        <v>162</v>
      </c>
      <c r="S1038" s="155">
        <v>138.30000000000001</v>
      </c>
      <c r="T1038" s="155">
        <v>13.8</v>
      </c>
      <c r="U1038" s="155">
        <v>34</v>
      </c>
      <c r="V1038" s="155"/>
      <c r="W1038" s="155" t="s">
        <v>162</v>
      </c>
      <c r="X1038" s="155" t="s">
        <v>162</v>
      </c>
      <c r="Y1038" s="155">
        <v>130</v>
      </c>
      <c r="Z1038" s="155">
        <v>146.6</v>
      </c>
      <c r="AA1038" s="155">
        <v>11</v>
      </c>
      <c r="AB1038" s="155">
        <v>16.600000000000001</v>
      </c>
      <c r="AC1038" s="155">
        <v>29.8</v>
      </c>
      <c r="AD1038" s="155">
        <v>38.1</v>
      </c>
    </row>
    <row r="1039" spans="1:30" x14ac:dyDescent="0.25">
      <c r="A1039" s="97" t="s">
        <v>3084</v>
      </c>
      <c r="B1039" s="154">
        <v>5.6238505468976865E-2</v>
      </c>
      <c r="C1039" s="154">
        <v>0.5764204820443326</v>
      </c>
      <c r="D1039" s="154">
        <v>0.22592198238311878</v>
      </c>
      <c r="E1039" s="154">
        <v>0.14141903010357176</v>
      </c>
      <c r="F1039" s="154">
        <v>1</v>
      </c>
      <c r="G1039" s="144">
        <v>10331</v>
      </c>
      <c r="H1039" s="144"/>
      <c r="I1039" s="154">
        <v>5.1999999999999998E-2</v>
      </c>
      <c r="J1039" s="154">
        <v>6.0999999999999999E-2</v>
      </c>
      <c r="K1039" s="154">
        <v>0.56699999999999995</v>
      </c>
      <c r="L1039" s="154">
        <v>0.58599999999999997</v>
      </c>
      <c r="M1039" s="154">
        <v>0.218</v>
      </c>
      <c r="N1039" s="154">
        <v>0.23400000000000001</v>
      </c>
      <c r="O1039" s="154">
        <v>0.13500000000000001</v>
      </c>
      <c r="P1039" s="154">
        <v>0.14799999999999999</v>
      </c>
      <c r="R1039" s="155" t="s">
        <v>162</v>
      </c>
      <c r="S1039" s="155" t="s">
        <v>162</v>
      </c>
      <c r="T1039" s="155" t="s">
        <v>162</v>
      </c>
      <c r="U1039" s="155" t="s">
        <v>162</v>
      </c>
      <c r="V1039" s="155"/>
      <c r="W1039" s="155" t="s">
        <v>162</v>
      </c>
      <c r="X1039" s="155" t="s">
        <v>162</v>
      </c>
      <c r="Y1039" s="155" t="s">
        <v>162</v>
      </c>
      <c r="Z1039" s="155" t="s">
        <v>162</v>
      </c>
      <c r="AA1039" s="155" t="s">
        <v>162</v>
      </c>
      <c r="AB1039" s="155" t="s">
        <v>162</v>
      </c>
      <c r="AC1039" s="155" t="s">
        <v>162</v>
      </c>
      <c r="AD1039" s="155" t="s">
        <v>162</v>
      </c>
    </row>
    <row r="1040" spans="1:30" x14ac:dyDescent="0.25">
      <c r="A1040" s="97" t="s">
        <v>3085</v>
      </c>
      <c r="B1040" s="154">
        <v>7.907742998352553E-2</v>
      </c>
      <c r="C1040" s="154">
        <v>0.64579901153212516</v>
      </c>
      <c r="D1040" s="154">
        <v>0.17133443163097201</v>
      </c>
      <c r="E1040" s="154">
        <v>0.10378912685337727</v>
      </c>
      <c r="F1040" s="154">
        <v>1</v>
      </c>
      <c r="G1040" s="144">
        <v>607</v>
      </c>
      <c r="H1040" s="144"/>
      <c r="I1040" s="154">
        <v>0.06</v>
      </c>
      <c r="J1040" s="154">
        <v>0.10299999999999999</v>
      </c>
      <c r="K1040" s="154">
        <v>0.60699999999999998</v>
      </c>
      <c r="L1040" s="154">
        <v>0.68300000000000005</v>
      </c>
      <c r="M1040" s="154">
        <v>0.14299999999999999</v>
      </c>
      <c r="N1040" s="154">
        <v>0.20300000000000001</v>
      </c>
      <c r="O1040" s="154">
        <v>8.2000000000000003E-2</v>
      </c>
      <c r="P1040" s="154">
        <v>0.13100000000000001</v>
      </c>
      <c r="R1040" s="155">
        <v>5.3</v>
      </c>
      <c r="S1040" s="155">
        <v>46.7</v>
      </c>
      <c r="T1040" s="155">
        <v>12.5</v>
      </c>
      <c r="U1040" s="155">
        <v>7.4</v>
      </c>
      <c r="V1040" s="155"/>
      <c r="W1040" s="155">
        <v>3.8</v>
      </c>
      <c r="X1040" s="155">
        <v>6.8</v>
      </c>
      <c r="Y1040" s="155">
        <v>42.1</v>
      </c>
      <c r="Z1040" s="155">
        <v>51.3</v>
      </c>
      <c r="AA1040" s="155">
        <v>10.1</v>
      </c>
      <c r="AB1040" s="155">
        <v>14.9</v>
      </c>
      <c r="AC1040" s="155">
        <v>5.6</v>
      </c>
      <c r="AD1040" s="155">
        <v>9.1999999999999993</v>
      </c>
    </row>
    <row r="1041" spans="1:30" x14ac:dyDescent="0.25">
      <c r="A1041" s="97" t="s">
        <v>3086</v>
      </c>
      <c r="B1041" s="154">
        <v>0.31467661691542287</v>
      </c>
      <c r="C1041" s="154">
        <v>0.56467661691542292</v>
      </c>
      <c r="D1041" s="154">
        <v>4.975124378109453E-2</v>
      </c>
      <c r="E1041" s="154">
        <v>7.0895522388059698E-2</v>
      </c>
      <c r="F1041" s="154">
        <v>1</v>
      </c>
      <c r="G1041" s="144">
        <v>804</v>
      </c>
      <c r="H1041" s="144"/>
      <c r="I1041" s="154">
        <v>0.28399999999999997</v>
      </c>
      <c r="J1041" s="154">
        <v>0.34799999999999998</v>
      </c>
      <c r="K1041" s="154">
        <v>0.53</v>
      </c>
      <c r="L1041" s="154">
        <v>0.59899999999999998</v>
      </c>
      <c r="M1041" s="154">
        <v>3.6999999999999998E-2</v>
      </c>
      <c r="N1041" s="154">
        <v>6.7000000000000004E-2</v>
      </c>
      <c r="O1041" s="154">
        <v>5.5E-2</v>
      </c>
      <c r="P1041" s="154">
        <v>9.0999999999999998E-2</v>
      </c>
      <c r="R1041" s="155">
        <v>57.2</v>
      </c>
      <c r="S1041" s="155">
        <v>98.2</v>
      </c>
      <c r="T1041" s="155">
        <v>8.1999999999999993</v>
      </c>
      <c r="U1041" s="155">
        <v>12.7</v>
      </c>
      <c r="V1041" s="155"/>
      <c r="W1041" s="155">
        <v>50.2</v>
      </c>
      <c r="X1041" s="155">
        <v>64.3</v>
      </c>
      <c r="Y1041" s="155">
        <v>89.2</v>
      </c>
      <c r="Z1041" s="155">
        <v>107.2</v>
      </c>
      <c r="AA1041" s="155">
        <v>5.7</v>
      </c>
      <c r="AB1041" s="155">
        <v>10.8</v>
      </c>
      <c r="AC1041" s="155">
        <v>9.4</v>
      </c>
      <c r="AD1041" s="155">
        <v>16</v>
      </c>
    </row>
    <row r="1042" spans="1:30" x14ac:dyDescent="0.25">
      <c r="A1042" s="97" t="s">
        <v>3087</v>
      </c>
      <c r="B1042" s="154" t="s">
        <v>162</v>
      </c>
      <c r="C1042" s="154">
        <v>0.59363957597173145</v>
      </c>
      <c r="D1042" s="154">
        <v>0.29858657243816256</v>
      </c>
      <c r="E1042" s="154">
        <v>0.10777385159010601</v>
      </c>
      <c r="F1042" s="154">
        <v>1</v>
      </c>
      <c r="G1042" s="144">
        <v>566</v>
      </c>
      <c r="H1042" s="144"/>
      <c r="I1042" s="154" t="s">
        <v>162</v>
      </c>
      <c r="J1042" s="154" t="s">
        <v>162</v>
      </c>
      <c r="K1042" s="154">
        <v>0.55300000000000005</v>
      </c>
      <c r="L1042" s="154">
        <v>0.63300000000000001</v>
      </c>
      <c r="M1042" s="154">
        <v>0.26200000000000001</v>
      </c>
      <c r="N1042" s="154">
        <v>0.33800000000000002</v>
      </c>
      <c r="O1042" s="154">
        <v>8.5000000000000006E-2</v>
      </c>
      <c r="P1042" s="154">
        <v>0.13600000000000001</v>
      </c>
      <c r="R1042" s="155" t="s">
        <v>162</v>
      </c>
      <c r="S1042" s="155">
        <v>40.200000000000003</v>
      </c>
      <c r="T1042" s="155">
        <v>20.3</v>
      </c>
      <c r="U1042" s="155">
        <v>7.3</v>
      </c>
      <c r="V1042" s="155"/>
      <c r="W1042" s="155" t="s">
        <v>162</v>
      </c>
      <c r="X1042" s="155" t="s">
        <v>162</v>
      </c>
      <c r="Y1042" s="155">
        <v>35.9</v>
      </c>
      <c r="Z1042" s="155">
        <v>44.5</v>
      </c>
      <c r="AA1042" s="155">
        <v>17.3</v>
      </c>
      <c r="AB1042" s="155">
        <v>23.4</v>
      </c>
      <c r="AC1042" s="155">
        <v>5.5</v>
      </c>
      <c r="AD1042" s="155">
        <v>9.1</v>
      </c>
    </row>
    <row r="1043" spans="1:30" x14ac:dyDescent="0.25">
      <c r="A1043" s="97" t="s">
        <v>3088</v>
      </c>
      <c r="B1043" s="154" t="s">
        <v>162</v>
      </c>
      <c r="C1043" s="154">
        <v>0.7460063897763578</v>
      </c>
      <c r="D1043" s="154">
        <v>8.3067092651757185E-2</v>
      </c>
      <c r="E1043" s="154">
        <v>0.17092651757188498</v>
      </c>
      <c r="F1043" s="154">
        <v>1</v>
      </c>
      <c r="G1043" s="144">
        <v>626</v>
      </c>
      <c r="H1043" s="144"/>
      <c r="I1043" s="154" t="s">
        <v>162</v>
      </c>
      <c r="J1043" s="154" t="s">
        <v>162</v>
      </c>
      <c r="K1043" s="154">
        <v>0.71</v>
      </c>
      <c r="L1043" s="154">
        <v>0.77900000000000003</v>
      </c>
      <c r="M1043" s="154">
        <v>6.4000000000000001E-2</v>
      </c>
      <c r="N1043" s="154">
        <v>0.107</v>
      </c>
      <c r="O1043" s="154">
        <v>0.14299999999999999</v>
      </c>
      <c r="P1043" s="154">
        <v>0.20200000000000001</v>
      </c>
      <c r="R1043" s="155" t="s">
        <v>162</v>
      </c>
      <c r="S1043" s="155">
        <v>121.8</v>
      </c>
      <c r="T1043" s="155">
        <v>16</v>
      </c>
      <c r="U1043" s="155">
        <v>28.2</v>
      </c>
      <c r="V1043" s="155"/>
      <c r="W1043" s="155" t="s">
        <v>162</v>
      </c>
      <c r="X1043" s="155" t="s">
        <v>162</v>
      </c>
      <c r="Y1043" s="155">
        <v>110.8</v>
      </c>
      <c r="Z1043" s="155">
        <v>132.9</v>
      </c>
      <c r="AA1043" s="155">
        <v>11.7</v>
      </c>
      <c r="AB1043" s="155">
        <v>20.399999999999999</v>
      </c>
      <c r="AC1043" s="155">
        <v>22.9</v>
      </c>
      <c r="AD1043" s="155">
        <v>33.5</v>
      </c>
    </row>
    <row r="1044" spans="1:30" x14ac:dyDescent="0.25">
      <c r="A1044" s="97" t="s">
        <v>3089</v>
      </c>
      <c r="B1044" s="154">
        <v>6.2375049980008E-2</v>
      </c>
      <c r="C1044" s="154">
        <v>0.63474610155937627</v>
      </c>
      <c r="D1044" s="154">
        <v>0.17812874850059976</v>
      </c>
      <c r="E1044" s="154">
        <v>0.124750099960016</v>
      </c>
      <c r="F1044" s="154">
        <v>1</v>
      </c>
      <c r="G1044" s="144">
        <v>5002</v>
      </c>
      <c r="H1044" s="144"/>
      <c r="I1044" s="154">
        <v>5.6000000000000001E-2</v>
      </c>
      <c r="J1044" s="154">
        <v>6.9000000000000006E-2</v>
      </c>
      <c r="K1044" s="154">
        <v>0.621</v>
      </c>
      <c r="L1044" s="154">
        <v>0.64800000000000002</v>
      </c>
      <c r="M1044" s="154">
        <v>0.16800000000000001</v>
      </c>
      <c r="N1044" s="154">
        <v>0.189</v>
      </c>
      <c r="O1044" s="154">
        <v>0.11600000000000001</v>
      </c>
      <c r="P1044" s="154">
        <v>0.13400000000000001</v>
      </c>
      <c r="R1044" s="155" t="s">
        <v>162</v>
      </c>
      <c r="S1044" s="155" t="s">
        <v>162</v>
      </c>
      <c r="T1044" s="155" t="s">
        <v>162</v>
      </c>
      <c r="U1044" s="155" t="s">
        <v>162</v>
      </c>
      <c r="V1044" s="155"/>
      <c r="W1044" s="155" t="s">
        <v>162</v>
      </c>
      <c r="X1044" s="155" t="s">
        <v>162</v>
      </c>
      <c r="Y1044" s="155" t="s">
        <v>162</v>
      </c>
      <c r="Z1044" s="155" t="s">
        <v>162</v>
      </c>
      <c r="AA1044" s="155" t="s">
        <v>162</v>
      </c>
      <c r="AB1044" s="155" t="s">
        <v>162</v>
      </c>
      <c r="AC1044" s="155" t="s">
        <v>162</v>
      </c>
      <c r="AD1044" s="155" t="s">
        <v>162</v>
      </c>
    </row>
    <row r="1045" spans="1:30" x14ac:dyDescent="0.25">
      <c r="A1045" s="97" t="s">
        <v>3090</v>
      </c>
      <c r="B1045" s="154">
        <v>5.7315233785822019E-2</v>
      </c>
      <c r="C1045" s="154">
        <v>0.61538461538461542</v>
      </c>
      <c r="D1045" s="154">
        <v>0.2458521870286576</v>
      </c>
      <c r="E1045" s="154">
        <v>8.1447963800904979E-2</v>
      </c>
      <c r="F1045" s="154">
        <v>1</v>
      </c>
      <c r="G1045" s="144">
        <v>663</v>
      </c>
      <c r="H1045" s="144"/>
      <c r="I1045" s="154">
        <v>4.2000000000000003E-2</v>
      </c>
      <c r="J1045" s="154">
        <v>7.8E-2</v>
      </c>
      <c r="K1045" s="154">
        <v>0.57799999999999996</v>
      </c>
      <c r="L1045" s="154">
        <v>0.65200000000000002</v>
      </c>
      <c r="M1045" s="154">
        <v>0.215</v>
      </c>
      <c r="N1045" s="154">
        <v>0.28000000000000003</v>
      </c>
      <c r="O1045" s="154">
        <v>6.3E-2</v>
      </c>
      <c r="P1045" s="154">
        <v>0.105</v>
      </c>
      <c r="R1045" s="155">
        <v>3.7</v>
      </c>
      <c r="S1045" s="155">
        <v>44.2</v>
      </c>
      <c r="T1045" s="155">
        <v>18.3</v>
      </c>
      <c r="U1045" s="155">
        <v>6</v>
      </c>
      <c r="V1045" s="155"/>
      <c r="W1045" s="155">
        <v>2.5</v>
      </c>
      <c r="X1045" s="155">
        <v>4.9000000000000004</v>
      </c>
      <c r="Y1045" s="155">
        <v>40</v>
      </c>
      <c r="Z1045" s="155">
        <v>48.5</v>
      </c>
      <c r="AA1045" s="155">
        <v>15.5</v>
      </c>
      <c r="AB1045" s="155">
        <v>21.2</v>
      </c>
      <c r="AC1045" s="155">
        <v>4.4000000000000004</v>
      </c>
      <c r="AD1045" s="155">
        <v>7.6</v>
      </c>
    </row>
    <row r="1046" spans="1:30" x14ac:dyDescent="0.25">
      <c r="A1046" s="97" t="s">
        <v>3091</v>
      </c>
      <c r="B1046" s="154">
        <v>0.29265255292652553</v>
      </c>
      <c r="C1046" s="154">
        <v>0.62266500622665011</v>
      </c>
      <c r="D1046" s="154">
        <v>3.7359900373599E-2</v>
      </c>
      <c r="E1046" s="154">
        <v>4.7322540473225407E-2</v>
      </c>
      <c r="F1046" s="154">
        <v>1.0000000000000002</v>
      </c>
      <c r="G1046" s="144">
        <v>803</v>
      </c>
      <c r="H1046" s="144"/>
      <c r="I1046" s="154">
        <v>0.26200000000000001</v>
      </c>
      <c r="J1046" s="154">
        <v>0.32500000000000001</v>
      </c>
      <c r="K1046" s="154">
        <v>0.58899999999999997</v>
      </c>
      <c r="L1046" s="154">
        <v>0.65600000000000003</v>
      </c>
      <c r="M1046" s="154">
        <v>2.5999999999999999E-2</v>
      </c>
      <c r="N1046" s="154">
        <v>5.2999999999999999E-2</v>
      </c>
      <c r="O1046" s="154">
        <v>3.5000000000000003E-2</v>
      </c>
      <c r="P1046" s="154">
        <v>6.4000000000000001E-2</v>
      </c>
      <c r="R1046" s="155">
        <v>45.8</v>
      </c>
      <c r="S1046" s="155">
        <v>96.6</v>
      </c>
      <c r="T1046" s="155">
        <v>6</v>
      </c>
      <c r="U1046" s="155">
        <v>7.2</v>
      </c>
      <c r="V1046" s="155"/>
      <c r="W1046" s="155">
        <v>39.9</v>
      </c>
      <c r="X1046" s="155">
        <v>51.6</v>
      </c>
      <c r="Y1046" s="155">
        <v>88.1</v>
      </c>
      <c r="Z1046" s="155">
        <v>105.1</v>
      </c>
      <c r="AA1046" s="155">
        <v>3.9</v>
      </c>
      <c r="AB1046" s="155">
        <v>8.1999999999999993</v>
      </c>
      <c r="AC1046" s="155">
        <v>4.9000000000000004</v>
      </c>
      <c r="AD1046" s="155">
        <v>9.5</v>
      </c>
    </row>
    <row r="1047" spans="1:30" x14ac:dyDescent="0.25">
      <c r="A1047" s="97" t="s">
        <v>3092</v>
      </c>
      <c r="B1047" s="154" t="s">
        <v>162</v>
      </c>
      <c r="C1047" s="154">
        <v>0.57607282184655395</v>
      </c>
      <c r="D1047" s="154">
        <v>0.32379713914174252</v>
      </c>
      <c r="E1047" s="154">
        <v>0.10013003901170352</v>
      </c>
      <c r="F1047" s="154">
        <v>1</v>
      </c>
      <c r="G1047" s="144">
        <v>769</v>
      </c>
      <c r="H1047" s="144"/>
      <c r="I1047" s="154" t="s">
        <v>162</v>
      </c>
      <c r="J1047" s="154" t="s">
        <v>162</v>
      </c>
      <c r="K1047" s="154">
        <v>0.54100000000000004</v>
      </c>
      <c r="L1047" s="154">
        <v>0.61099999999999999</v>
      </c>
      <c r="M1047" s="154">
        <v>0.29199999999999998</v>
      </c>
      <c r="N1047" s="154">
        <v>0.35799999999999998</v>
      </c>
      <c r="O1047" s="154">
        <v>8.1000000000000003E-2</v>
      </c>
      <c r="P1047" s="154">
        <v>0.123</v>
      </c>
      <c r="R1047" s="155" t="s">
        <v>162</v>
      </c>
      <c r="S1047" s="155">
        <v>48.5</v>
      </c>
      <c r="T1047" s="155">
        <v>27.9</v>
      </c>
      <c r="U1047" s="155">
        <v>8.4</v>
      </c>
      <c r="V1047" s="155"/>
      <c r="W1047" s="155" t="s">
        <v>162</v>
      </c>
      <c r="X1047" s="155" t="s">
        <v>162</v>
      </c>
      <c r="Y1047" s="155">
        <v>43.9</v>
      </c>
      <c r="Z1047" s="155">
        <v>53</v>
      </c>
      <c r="AA1047" s="155">
        <v>24.4</v>
      </c>
      <c r="AB1047" s="155">
        <v>31.4</v>
      </c>
      <c r="AC1047" s="155">
        <v>6.6</v>
      </c>
      <c r="AD1047" s="155">
        <v>10.3</v>
      </c>
    </row>
    <row r="1048" spans="1:30" x14ac:dyDescent="0.25">
      <c r="A1048" s="97" t="s">
        <v>3093</v>
      </c>
      <c r="B1048" s="154" t="s">
        <v>162</v>
      </c>
      <c r="C1048" s="154">
        <v>0.87338804220398591</v>
      </c>
      <c r="D1048" s="154">
        <v>5.9788980070339975E-2</v>
      </c>
      <c r="E1048" s="154">
        <v>6.6822977725674096E-2</v>
      </c>
      <c r="F1048" s="154">
        <v>1</v>
      </c>
      <c r="G1048" s="144">
        <v>853</v>
      </c>
      <c r="H1048" s="144"/>
      <c r="I1048" s="154" t="s">
        <v>162</v>
      </c>
      <c r="J1048" s="154" t="s">
        <v>162</v>
      </c>
      <c r="K1048" s="154">
        <v>0.84899999999999998</v>
      </c>
      <c r="L1048" s="154">
        <v>0.89400000000000002</v>
      </c>
      <c r="M1048" s="154">
        <v>4.5999999999999999E-2</v>
      </c>
      <c r="N1048" s="154">
        <v>7.8E-2</v>
      </c>
      <c r="O1048" s="154">
        <v>5.1999999999999998E-2</v>
      </c>
      <c r="P1048" s="154">
        <v>8.5999999999999993E-2</v>
      </c>
      <c r="R1048" s="155" t="s">
        <v>162</v>
      </c>
      <c r="S1048" s="155">
        <v>181.1</v>
      </c>
      <c r="T1048" s="155">
        <v>14.6</v>
      </c>
      <c r="U1048" s="155">
        <v>13.1</v>
      </c>
      <c r="V1048" s="155"/>
      <c r="W1048" s="155" t="s">
        <v>162</v>
      </c>
      <c r="X1048" s="155" t="s">
        <v>162</v>
      </c>
      <c r="Y1048" s="155">
        <v>168.1</v>
      </c>
      <c r="Z1048" s="155">
        <v>194.1</v>
      </c>
      <c r="AA1048" s="155">
        <v>10.6</v>
      </c>
      <c r="AB1048" s="155">
        <v>18.7</v>
      </c>
      <c r="AC1048" s="155">
        <v>9.6999999999999993</v>
      </c>
      <c r="AD1048" s="155">
        <v>16.399999999999999</v>
      </c>
    </row>
    <row r="1049" spans="1:30" x14ac:dyDescent="0.25">
      <c r="A1049" s="97" t="s">
        <v>3094</v>
      </c>
      <c r="B1049" s="154">
        <v>5.0276341593866999E-2</v>
      </c>
      <c r="C1049" s="154">
        <v>0.65394901051880905</v>
      </c>
      <c r="D1049" s="154">
        <v>0.19415225530397576</v>
      </c>
      <c r="E1049" s="154">
        <v>0.1016223925833482</v>
      </c>
      <c r="F1049" s="154">
        <v>0.99999999999999989</v>
      </c>
      <c r="G1049" s="144">
        <v>5609</v>
      </c>
      <c r="H1049" s="144"/>
      <c r="I1049" s="154">
        <v>4.4999999999999998E-2</v>
      </c>
      <c r="J1049" s="154">
        <v>5.6000000000000001E-2</v>
      </c>
      <c r="K1049" s="154">
        <v>0.64100000000000001</v>
      </c>
      <c r="L1049" s="154">
        <v>0.66600000000000004</v>
      </c>
      <c r="M1049" s="154">
        <v>0.184</v>
      </c>
      <c r="N1049" s="154">
        <v>0.20499999999999999</v>
      </c>
      <c r="O1049" s="154">
        <v>9.4E-2</v>
      </c>
      <c r="P1049" s="154">
        <v>0.11</v>
      </c>
      <c r="R1049" s="155" t="s">
        <v>162</v>
      </c>
      <c r="S1049" s="155" t="s">
        <v>162</v>
      </c>
      <c r="T1049" s="155" t="s">
        <v>162</v>
      </c>
      <c r="U1049" s="155" t="s">
        <v>162</v>
      </c>
      <c r="V1049" s="155"/>
      <c r="W1049" s="155" t="s">
        <v>162</v>
      </c>
      <c r="X1049" s="155" t="s">
        <v>162</v>
      </c>
      <c r="Y1049" s="155" t="s">
        <v>162</v>
      </c>
      <c r="Z1049" s="155" t="s">
        <v>162</v>
      </c>
      <c r="AA1049" s="155" t="s">
        <v>162</v>
      </c>
      <c r="AB1049" s="155" t="s">
        <v>162</v>
      </c>
      <c r="AC1049" s="155" t="s">
        <v>162</v>
      </c>
      <c r="AD1049" s="155" t="s">
        <v>162</v>
      </c>
    </row>
    <row r="1050" spans="1:30" x14ac:dyDescent="0.25">
      <c r="A1050" s="97" t="s">
        <v>3095</v>
      </c>
      <c r="B1050" s="154">
        <v>5.7761732851985562E-2</v>
      </c>
      <c r="C1050" s="154">
        <v>0.46931407942238268</v>
      </c>
      <c r="D1050" s="154">
        <v>0.23826714801444043</v>
      </c>
      <c r="E1050" s="154">
        <v>0.23465703971119134</v>
      </c>
      <c r="F1050" s="154">
        <v>1</v>
      </c>
      <c r="G1050" s="144">
        <v>277</v>
      </c>
      <c r="H1050" s="144"/>
      <c r="I1050" s="154">
        <v>3.5999999999999997E-2</v>
      </c>
      <c r="J1050" s="154">
        <v>9.1999999999999998E-2</v>
      </c>
      <c r="K1050" s="154">
        <v>0.41099999999999998</v>
      </c>
      <c r="L1050" s="154">
        <v>0.52800000000000002</v>
      </c>
      <c r="M1050" s="154">
        <v>0.192</v>
      </c>
      <c r="N1050" s="154">
        <v>0.29199999999999998</v>
      </c>
      <c r="O1050" s="154">
        <v>0.189</v>
      </c>
      <c r="P1050" s="154">
        <v>0.28799999999999998</v>
      </c>
      <c r="R1050" s="155">
        <v>4.3</v>
      </c>
      <c r="S1050" s="155">
        <v>36.6</v>
      </c>
      <c r="T1050" s="155">
        <v>19</v>
      </c>
      <c r="U1050" s="155">
        <v>17.899999999999999</v>
      </c>
      <c r="V1050" s="155"/>
      <c r="W1050" s="155">
        <v>2.2000000000000002</v>
      </c>
      <c r="X1050" s="155">
        <v>6.4</v>
      </c>
      <c r="Y1050" s="155">
        <v>30.3</v>
      </c>
      <c r="Z1050" s="155">
        <v>42.8</v>
      </c>
      <c r="AA1050" s="155">
        <v>14.4</v>
      </c>
      <c r="AB1050" s="155">
        <v>23.6</v>
      </c>
      <c r="AC1050" s="155">
        <v>13.5</v>
      </c>
      <c r="AD1050" s="155">
        <v>22.2</v>
      </c>
    </row>
    <row r="1051" spans="1:30" x14ac:dyDescent="0.25">
      <c r="A1051" s="97" t="s">
        <v>3096</v>
      </c>
      <c r="B1051" s="154">
        <v>0.30188679245283018</v>
      </c>
      <c r="C1051" s="154">
        <v>0.62264150943396224</v>
      </c>
      <c r="D1051" s="154">
        <v>2.5157232704402517E-2</v>
      </c>
      <c r="E1051" s="154">
        <v>5.0314465408805034E-2</v>
      </c>
      <c r="F1051" s="154">
        <v>1</v>
      </c>
      <c r="G1051" s="144">
        <v>318</v>
      </c>
      <c r="H1051" s="144"/>
      <c r="I1051" s="154">
        <v>0.254</v>
      </c>
      <c r="J1051" s="154">
        <v>0.35399999999999998</v>
      </c>
      <c r="K1051" s="154">
        <v>0.56799999999999995</v>
      </c>
      <c r="L1051" s="154">
        <v>0.67400000000000004</v>
      </c>
      <c r="M1051" s="154">
        <v>1.2999999999999999E-2</v>
      </c>
      <c r="N1051" s="154">
        <v>4.9000000000000002E-2</v>
      </c>
      <c r="O1051" s="154">
        <v>3.1E-2</v>
      </c>
      <c r="P1051" s="154">
        <v>0.08</v>
      </c>
      <c r="R1051" s="155">
        <v>46.9</v>
      </c>
      <c r="S1051" s="155">
        <v>91.5</v>
      </c>
      <c r="T1051" s="155">
        <v>4.3</v>
      </c>
      <c r="U1051" s="155">
        <v>7.4</v>
      </c>
      <c r="V1051" s="155"/>
      <c r="W1051" s="155">
        <v>37.5</v>
      </c>
      <c r="X1051" s="155">
        <v>56.3</v>
      </c>
      <c r="Y1051" s="155">
        <v>78.7</v>
      </c>
      <c r="Z1051" s="155">
        <v>104.2</v>
      </c>
      <c r="AA1051" s="155">
        <v>1.3</v>
      </c>
      <c r="AB1051" s="155">
        <v>7.3</v>
      </c>
      <c r="AC1051" s="155">
        <v>3.8</v>
      </c>
      <c r="AD1051" s="155">
        <v>11.1</v>
      </c>
    </row>
    <row r="1052" spans="1:30" x14ac:dyDescent="0.25">
      <c r="A1052" s="97" t="s">
        <v>3097</v>
      </c>
      <c r="B1052" s="154" t="s">
        <v>162</v>
      </c>
      <c r="C1052" s="154">
        <v>0.43488372093023253</v>
      </c>
      <c r="D1052" s="154">
        <v>0.37906976744186044</v>
      </c>
      <c r="E1052" s="154">
        <v>0.18604651162790697</v>
      </c>
      <c r="F1052" s="154">
        <v>0.99999999999999989</v>
      </c>
      <c r="G1052" s="144">
        <v>430</v>
      </c>
      <c r="H1052" s="144"/>
      <c r="I1052" s="154" t="s">
        <v>162</v>
      </c>
      <c r="J1052" s="154" t="s">
        <v>162</v>
      </c>
      <c r="K1052" s="154">
        <v>0.38900000000000001</v>
      </c>
      <c r="L1052" s="154">
        <v>0.48199999999999998</v>
      </c>
      <c r="M1052" s="154">
        <v>0.33400000000000002</v>
      </c>
      <c r="N1052" s="154">
        <v>0.42599999999999999</v>
      </c>
      <c r="O1052" s="154">
        <v>0.152</v>
      </c>
      <c r="P1052" s="154">
        <v>0.22600000000000001</v>
      </c>
      <c r="R1052" s="155" t="s">
        <v>162</v>
      </c>
      <c r="S1052" s="155">
        <v>51.3</v>
      </c>
      <c r="T1052" s="155">
        <v>48.2</v>
      </c>
      <c r="U1052" s="155">
        <v>22.2</v>
      </c>
      <c r="V1052" s="155"/>
      <c r="W1052" s="155" t="s">
        <v>162</v>
      </c>
      <c r="X1052" s="155" t="s">
        <v>162</v>
      </c>
      <c r="Y1052" s="155">
        <v>44</v>
      </c>
      <c r="Z1052" s="155">
        <v>58.7</v>
      </c>
      <c r="AA1052" s="155">
        <v>40.799999999999997</v>
      </c>
      <c r="AB1052" s="155">
        <v>55.6</v>
      </c>
      <c r="AC1052" s="155">
        <v>17.399999999999999</v>
      </c>
      <c r="AD1052" s="155">
        <v>27.1</v>
      </c>
    </row>
    <row r="1053" spans="1:30" x14ac:dyDescent="0.25">
      <c r="A1053" s="97" t="s">
        <v>3098</v>
      </c>
      <c r="B1053" s="154" t="s">
        <v>162</v>
      </c>
      <c r="C1053" s="154">
        <v>0.67041198501872656</v>
      </c>
      <c r="D1053" s="154">
        <v>5.6179775280898875E-2</v>
      </c>
      <c r="E1053" s="154">
        <v>0.27340823970037453</v>
      </c>
      <c r="F1053" s="154">
        <v>1</v>
      </c>
      <c r="G1053" s="144">
        <v>267</v>
      </c>
      <c r="H1053" s="144"/>
      <c r="I1053" s="154" t="s">
        <v>162</v>
      </c>
      <c r="J1053" s="154" t="s">
        <v>162</v>
      </c>
      <c r="K1053" s="154">
        <v>0.61199999999999999</v>
      </c>
      <c r="L1053" s="154">
        <v>0.72399999999999998</v>
      </c>
      <c r="M1053" s="154">
        <v>3.4000000000000002E-2</v>
      </c>
      <c r="N1053" s="154">
        <v>9.0999999999999998E-2</v>
      </c>
      <c r="O1053" s="154">
        <v>0.223</v>
      </c>
      <c r="P1053" s="154">
        <v>0.33</v>
      </c>
      <c r="R1053" s="155" t="s">
        <v>162</v>
      </c>
      <c r="S1053" s="155">
        <v>111</v>
      </c>
      <c r="T1053" s="155">
        <v>9.8000000000000007</v>
      </c>
      <c r="U1053" s="155">
        <v>47.5</v>
      </c>
      <c r="V1053" s="155"/>
      <c r="W1053" s="155" t="s">
        <v>162</v>
      </c>
      <c r="X1053" s="155" t="s">
        <v>162</v>
      </c>
      <c r="Y1053" s="155">
        <v>94.7</v>
      </c>
      <c r="Z1053" s="155">
        <v>127.3</v>
      </c>
      <c r="AA1053" s="155">
        <v>4.8</v>
      </c>
      <c r="AB1053" s="155">
        <v>14.7</v>
      </c>
      <c r="AC1053" s="155">
        <v>36.6</v>
      </c>
      <c r="AD1053" s="155">
        <v>58.4</v>
      </c>
    </row>
    <row r="1054" spans="1:30" x14ac:dyDescent="0.25">
      <c r="A1054" s="97" t="s">
        <v>3099</v>
      </c>
      <c r="B1054" s="154">
        <v>4.8492257538712308E-2</v>
      </c>
      <c r="C1054" s="154">
        <v>0.50937245313773427</v>
      </c>
      <c r="D1054" s="154">
        <v>0.23023634881825591</v>
      </c>
      <c r="E1054" s="154">
        <v>0.21189894050529748</v>
      </c>
      <c r="F1054" s="154">
        <v>1</v>
      </c>
      <c r="G1054" s="144">
        <v>2454</v>
      </c>
      <c r="H1054" s="144"/>
      <c r="I1054" s="154">
        <v>4.1000000000000002E-2</v>
      </c>
      <c r="J1054" s="154">
        <v>5.8000000000000003E-2</v>
      </c>
      <c r="K1054" s="154">
        <v>0.49</v>
      </c>
      <c r="L1054" s="154">
        <v>0.52900000000000003</v>
      </c>
      <c r="M1054" s="154">
        <v>0.214</v>
      </c>
      <c r="N1054" s="154">
        <v>0.247</v>
      </c>
      <c r="O1054" s="154">
        <v>0.19600000000000001</v>
      </c>
      <c r="P1054" s="154">
        <v>0.22900000000000001</v>
      </c>
      <c r="R1054" s="155" t="s">
        <v>162</v>
      </c>
      <c r="S1054" s="155" t="s">
        <v>162</v>
      </c>
      <c r="T1054" s="155" t="s">
        <v>162</v>
      </c>
      <c r="U1054" s="155" t="s">
        <v>162</v>
      </c>
      <c r="V1054" s="155"/>
      <c r="W1054" s="155" t="s">
        <v>162</v>
      </c>
      <c r="X1054" s="155" t="s">
        <v>162</v>
      </c>
      <c r="Y1054" s="155" t="s">
        <v>162</v>
      </c>
      <c r="Z1054" s="155" t="s">
        <v>162</v>
      </c>
      <c r="AA1054" s="155" t="s">
        <v>162</v>
      </c>
      <c r="AB1054" s="155" t="s">
        <v>162</v>
      </c>
      <c r="AC1054" s="155" t="s">
        <v>162</v>
      </c>
      <c r="AD1054" s="155" t="s">
        <v>162</v>
      </c>
    </row>
    <row r="1055" spans="1:30" x14ac:dyDescent="0.25">
      <c r="A1055" s="97" t="s">
        <v>3100</v>
      </c>
      <c r="B1055" s="154">
        <v>4.5370938074800735E-2</v>
      </c>
      <c r="C1055" s="154">
        <v>0.5904353157572042</v>
      </c>
      <c r="D1055" s="154">
        <v>0.24463519313304721</v>
      </c>
      <c r="E1055" s="154">
        <v>0.11955855303494789</v>
      </c>
      <c r="F1055" s="154">
        <v>1</v>
      </c>
      <c r="G1055" s="144">
        <v>1631</v>
      </c>
      <c r="H1055" s="144"/>
      <c r="I1055" s="154">
        <v>3.5999999999999997E-2</v>
      </c>
      <c r="J1055" s="154">
        <v>5.7000000000000002E-2</v>
      </c>
      <c r="K1055" s="154">
        <v>0.56599999999999995</v>
      </c>
      <c r="L1055" s="154">
        <v>0.61399999999999999</v>
      </c>
      <c r="M1055" s="154">
        <v>0.224</v>
      </c>
      <c r="N1055" s="154">
        <v>0.26600000000000001</v>
      </c>
      <c r="O1055" s="154">
        <v>0.105</v>
      </c>
      <c r="P1055" s="154">
        <v>0.13600000000000001</v>
      </c>
      <c r="R1055" s="155">
        <v>3.2</v>
      </c>
      <c r="S1055" s="155">
        <v>45</v>
      </c>
      <c r="T1055" s="155">
        <v>18.7</v>
      </c>
      <c r="U1055" s="155">
        <v>9.1</v>
      </c>
      <c r="V1055" s="155"/>
      <c r="W1055" s="155">
        <v>2.5</v>
      </c>
      <c r="X1055" s="155">
        <v>3.9</v>
      </c>
      <c r="Y1055" s="155">
        <v>42.1</v>
      </c>
      <c r="Z1055" s="155">
        <v>47.8</v>
      </c>
      <c r="AA1055" s="155">
        <v>16.899999999999999</v>
      </c>
      <c r="AB1055" s="155">
        <v>20.6</v>
      </c>
      <c r="AC1055" s="155">
        <v>7.8</v>
      </c>
      <c r="AD1055" s="155">
        <v>10.4</v>
      </c>
    </row>
    <row r="1056" spans="1:30" x14ac:dyDescent="0.25">
      <c r="A1056" s="97" t="s">
        <v>3101</v>
      </c>
      <c r="B1056" s="154">
        <v>0.32291040288634998</v>
      </c>
      <c r="C1056" s="154">
        <v>0.59230306674684308</v>
      </c>
      <c r="D1056" s="154">
        <v>4.0288634996993387E-2</v>
      </c>
      <c r="E1056" s="154">
        <v>4.4497895369813592E-2</v>
      </c>
      <c r="F1056" s="154">
        <v>1</v>
      </c>
      <c r="G1056" s="144">
        <v>1663</v>
      </c>
      <c r="H1056" s="144"/>
      <c r="I1056" s="154">
        <v>0.30099999999999999</v>
      </c>
      <c r="J1056" s="154">
        <v>0.34599999999999997</v>
      </c>
      <c r="K1056" s="154">
        <v>0.56799999999999995</v>
      </c>
      <c r="L1056" s="154">
        <v>0.61599999999999999</v>
      </c>
      <c r="M1056" s="154">
        <v>3.2000000000000001E-2</v>
      </c>
      <c r="N1056" s="154">
        <v>5.0999999999999997E-2</v>
      </c>
      <c r="O1056" s="154">
        <v>3.5999999999999997E-2</v>
      </c>
      <c r="P1056" s="154">
        <v>5.6000000000000001E-2</v>
      </c>
      <c r="R1056" s="155">
        <v>49.1</v>
      </c>
      <c r="S1056" s="155">
        <v>92.6</v>
      </c>
      <c r="T1056" s="155">
        <v>5.9</v>
      </c>
      <c r="U1056" s="155">
        <v>7</v>
      </c>
      <c r="V1056" s="155"/>
      <c r="W1056" s="155">
        <v>45</v>
      </c>
      <c r="X1056" s="155">
        <v>53.3</v>
      </c>
      <c r="Y1056" s="155">
        <v>86.8</v>
      </c>
      <c r="Z1056" s="155">
        <v>98.4</v>
      </c>
      <c r="AA1056" s="155">
        <v>4.5</v>
      </c>
      <c r="AB1056" s="155">
        <v>7.3</v>
      </c>
      <c r="AC1056" s="155">
        <v>5.4</v>
      </c>
      <c r="AD1056" s="155">
        <v>8.6</v>
      </c>
    </row>
    <row r="1057" spans="1:30" x14ac:dyDescent="0.25">
      <c r="A1057" s="97" t="s">
        <v>3102</v>
      </c>
      <c r="B1057" s="154" t="s">
        <v>162</v>
      </c>
      <c r="C1057" s="154">
        <v>0.54674403610573818</v>
      </c>
      <c r="D1057" s="154">
        <v>0.34880722114764667</v>
      </c>
      <c r="E1057" s="154">
        <v>0.10444874274661509</v>
      </c>
      <c r="F1057" s="154">
        <v>0.99999999999999989</v>
      </c>
      <c r="G1057" s="144">
        <v>1551</v>
      </c>
      <c r="H1057" s="144"/>
      <c r="I1057" s="154" t="s">
        <v>162</v>
      </c>
      <c r="J1057" s="154" t="s">
        <v>162</v>
      </c>
      <c r="K1057" s="154">
        <v>0.52200000000000002</v>
      </c>
      <c r="L1057" s="154">
        <v>0.57099999999999995</v>
      </c>
      <c r="M1057" s="154">
        <v>0.32500000000000001</v>
      </c>
      <c r="N1057" s="154">
        <v>0.373</v>
      </c>
      <c r="O1057" s="154">
        <v>0.09</v>
      </c>
      <c r="P1057" s="154">
        <v>0.121</v>
      </c>
      <c r="R1057" s="155" t="s">
        <v>162</v>
      </c>
      <c r="S1057" s="155">
        <v>39.200000000000003</v>
      </c>
      <c r="T1057" s="155">
        <v>25.1</v>
      </c>
      <c r="U1057" s="155">
        <v>7.4</v>
      </c>
      <c r="V1057" s="155"/>
      <c r="W1057" s="155" t="s">
        <v>162</v>
      </c>
      <c r="X1057" s="155" t="s">
        <v>162</v>
      </c>
      <c r="Y1057" s="155">
        <v>36.5</v>
      </c>
      <c r="Z1057" s="155">
        <v>41.8</v>
      </c>
      <c r="AA1057" s="155">
        <v>23</v>
      </c>
      <c r="AB1057" s="155">
        <v>27.2</v>
      </c>
      <c r="AC1057" s="155">
        <v>6.3</v>
      </c>
      <c r="AD1057" s="155">
        <v>8.6</v>
      </c>
    </row>
    <row r="1058" spans="1:30" x14ac:dyDescent="0.25">
      <c r="A1058" s="97" t="s">
        <v>3103</v>
      </c>
      <c r="B1058" s="154" t="s">
        <v>162</v>
      </c>
      <c r="C1058" s="154">
        <v>0.7381465517241379</v>
      </c>
      <c r="D1058" s="154">
        <v>7.4353448275862072E-2</v>
      </c>
      <c r="E1058" s="154">
        <v>0.1875</v>
      </c>
      <c r="F1058" s="154">
        <v>1</v>
      </c>
      <c r="G1058" s="144">
        <v>1856</v>
      </c>
      <c r="H1058" s="144"/>
      <c r="I1058" s="154" t="s">
        <v>162</v>
      </c>
      <c r="J1058" s="154" t="s">
        <v>162</v>
      </c>
      <c r="K1058" s="154">
        <v>0.71799999999999997</v>
      </c>
      <c r="L1058" s="154">
        <v>0.75800000000000001</v>
      </c>
      <c r="M1058" s="154">
        <v>6.3E-2</v>
      </c>
      <c r="N1058" s="154">
        <v>8.6999999999999994E-2</v>
      </c>
      <c r="O1058" s="154">
        <v>0.17</v>
      </c>
      <c r="P1058" s="154">
        <v>0.20599999999999999</v>
      </c>
      <c r="R1058" s="155" t="s">
        <v>162</v>
      </c>
      <c r="S1058" s="155">
        <v>133.19999999999999</v>
      </c>
      <c r="T1058" s="155">
        <v>16.100000000000001</v>
      </c>
      <c r="U1058" s="155">
        <v>34.299999999999997</v>
      </c>
      <c r="V1058" s="155"/>
      <c r="W1058" s="155" t="s">
        <v>162</v>
      </c>
      <c r="X1058" s="155" t="s">
        <v>162</v>
      </c>
      <c r="Y1058" s="155">
        <v>126.1</v>
      </c>
      <c r="Z1058" s="155">
        <v>140.19999999999999</v>
      </c>
      <c r="AA1058" s="155">
        <v>13.4</v>
      </c>
      <c r="AB1058" s="155">
        <v>18.7</v>
      </c>
      <c r="AC1058" s="155">
        <v>30.7</v>
      </c>
      <c r="AD1058" s="155">
        <v>37.9</v>
      </c>
    </row>
    <row r="1059" spans="1:30" x14ac:dyDescent="0.25">
      <c r="A1059" s="97" t="s">
        <v>3104</v>
      </c>
      <c r="B1059" s="154">
        <v>4.9441032908203432E-2</v>
      </c>
      <c r="C1059" s="154">
        <v>0.59368603369548101</v>
      </c>
      <c r="D1059" s="154">
        <v>0.22272083136513934</v>
      </c>
      <c r="E1059" s="154">
        <v>0.1341521020311762</v>
      </c>
      <c r="F1059" s="154">
        <v>1</v>
      </c>
      <c r="G1059" s="144">
        <v>12702</v>
      </c>
      <c r="H1059" s="144"/>
      <c r="I1059" s="154">
        <v>4.5999999999999999E-2</v>
      </c>
      <c r="J1059" s="154">
        <v>5.2999999999999999E-2</v>
      </c>
      <c r="K1059" s="154">
        <v>0.58499999999999996</v>
      </c>
      <c r="L1059" s="154">
        <v>0.60199999999999998</v>
      </c>
      <c r="M1059" s="154">
        <v>0.216</v>
      </c>
      <c r="N1059" s="154">
        <v>0.23</v>
      </c>
      <c r="O1059" s="154">
        <v>0.128</v>
      </c>
      <c r="P1059" s="154">
        <v>0.14000000000000001</v>
      </c>
      <c r="R1059" s="155" t="s">
        <v>162</v>
      </c>
      <c r="S1059" s="155" t="s">
        <v>162</v>
      </c>
      <c r="T1059" s="155" t="s">
        <v>162</v>
      </c>
      <c r="U1059" s="155" t="s">
        <v>162</v>
      </c>
      <c r="V1059" s="155"/>
      <c r="W1059" s="155" t="s">
        <v>162</v>
      </c>
      <c r="X1059" s="155" t="s">
        <v>162</v>
      </c>
      <c r="Y1059" s="155" t="s">
        <v>162</v>
      </c>
      <c r="Z1059" s="155" t="s">
        <v>162</v>
      </c>
      <c r="AA1059" s="155" t="s">
        <v>162</v>
      </c>
      <c r="AB1059" s="155" t="s">
        <v>162</v>
      </c>
      <c r="AC1059" s="155" t="s">
        <v>162</v>
      </c>
      <c r="AD1059" s="155" t="s">
        <v>162</v>
      </c>
    </row>
    <row r="1060" spans="1:30" x14ac:dyDescent="0.25">
      <c r="A1060" s="97" t="s">
        <v>2013</v>
      </c>
      <c r="B1060" s="154">
        <v>6.7659542216158858E-2</v>
      </c>
      <c r="C1060" s="154">
        <v>0.52553433378808545</v>
      </c>
      <c r="D1060" s="154">
        <v>0.24542974079126875</v>
      </c>
      <c r="E1060" s="154">
        <v>0.16137638320448688</v>
      </c>
      <c r="F1060" s="154">
        <v>1</v>
      </c>
      <c r="G1060" s="144">
        <v>263880</v>
      </c>
      <c r="H1060" s="144"/>
      <c r="I1060" s="154">
        <v>6.7000000000000004E-2</v>
      </c>
      <c r="J1060" s="154">
        <v>6.9000000000000006E-2</v>
      </c>
      <c r="K1060" s="154">
        <v>0.52400000000000002</v>
      </c>
      <c r="L1060" s="154">
        <v>0.52700000000000002</v>
      </c>
      <c r="M1060" s="154">
        <v>0.24399999999999999</v>
      </c>
      <c r="N1060" s="154">
        <v>0.247</v>
      </c>
      <c r="O1060" s="154">
        <v>0.16</v>
      </c>
      <c r="P1060" s="154">
        <v>0.16300000000000001</v>
      </c>
      <c r="R1060" s="155">
        <v>4.9000000000000004</v>
      </c>
      <c r="S1060" s="155">
        <v>38.200000000000003</v>
      </c>
      <c r="T1060" s="155">
        <v>17.7</v>
      </c>
      <c r="U1060" s="155">
        <v>11.6</v>
      </c>
      <c r="V1060" s="155"/>
      <c r="W1060" s="155">
        <v>4.8</v>
      </c>
      <c r="X1060" s="155">
        <v>5</v>
      </c>
      <c r="Y1060" s="155">
        <v>38</v>
      </c>
      <c r="Z1060" s="155">
        <v>38.4</v>
      </c>
      <c r="AA1060" s="155">
        <v>17.5</v>
      </c>
      <c r="AB1060" s="155">
        <v>17.8</v>
      </c>
      <c r="AC1060" s="155">
        <v>11.5</v>
      </c>
      <c r="AD1060" s="155">
        <v>11.7</v>
      </c>
    </row>
    <row r="1061" spans="1:30" x14ac:dyDescent="0.25">
      <c r="A1061" s="97" t="s">
        <v>2015</v>
      </c>
      <c r="B1061" s="154">
        <v>0.28890102080963287</v>
      </c>
      <c r="C1061" s="154">
        <v>0.59362504841754682</v>
      </c>
      <c r="D1061" s="154">
        <v>4.3546817861576138E-2</v>
      </c>
      <c r="E1061" s="154">
        <v>7.3927112911244153E-2</v>
      </c>
      <c r="F1061" s="154">
        <v>1</v>
      </c>
      <c r="G1061" s="144">
        <v>327877</v>
      </c>
      <c r="H1061" s="144"/>
      <c r="I1061" s="154">
        <v>0.28699999999999998</v>
      </c>
      <c r="J1061" s="154">
        <v>0.28999999999999998</v>
      </c>
      <c r="K1061" s="154">
        <v>0.59199999999999997</v>
      </c>
      <c r="L1061" s="154">
        <v>0.59499999999999997</v>
      </c>
      <c r="M1061" s="154">
        <v>4.2999999999999997E-2</v>
      </c>
      <c r="N1061" s="154">
        <v>4.3999999999999997E-2</v>
      </c>
      <c r="O1061" s="154">
        <v>7.2999999999999995E-2</v>
      </c>
      <c r="P1061" s="154">
        <v>7.4999999999999997E-2</v>
      </c>
      <c r="R1061" s="155">
        <v>49.4</v>
      </c>
      <c r="S1061" s="155">
        <v>95.1</v>
      </c>
      <c r="T1061" s="155">
        <v>6.7</v>
      </c>
      <c r="U1061" s="155">
        <v>11.9</v>
      </c>
      <c r="V1061" s="155"/>
      <c r="W1061" s="155">
        <v>49.1</v>
      </c>
      <c r="X1061" s="155">
        <v>49.7</v>
      </c>
      <c r="Y1061" s="155">
        <v>94.7</v>
      </c>
      <c r="Z1061" s="155">
        <v>95.5</v>
      </c>
      <c r="AA1061" s="155">
        <v>6.6</v>
      </c>
      <c r="AB1061" s="155">
        <v>6.8</v>
      </c>
      <c r="AC1061" s="155">
        <v>11.7</v>
      </c>
      <c r="AD1061" s="155">
        <v>12</v>
      </c>
    </row>
    <row r="1062" spans="1:30" x14ac:dyDescent="0.25">
      <c r="A1062" s="97" t="s">
        <v>2028</v>
      </c>
      <c r="B1062" s="154" t="s">
        <v>162</v>
      </c>
      <c r="C1062" s="154">
        <v>0.47158626551449834</v>
      </c>
      <c r="D1062" s="154">
        <v>0.37008140003704953</v>
      </c>
      <c r="E1062" s="154">
        <v>0.1583323344484521</v>
      </c>
      <c r="F1062" s="154">
        <v>0.99999999999999989</v>
      </c>
      <c r="G1062" s="144">
        <v>275307</v>
      </c>
      <c r="H1062" s="144"/>
      <c r="I1062" s="154" t="s">
        <v>162</v>
      </c>
      <c r="J1062" s="154" t="s">
        <v>162</v>
      </c>
      <c r="K1062" s="154">
        <v>0.47</v>
      </c>
      <c r="L1062" s="154">
        <v>0.47299999999999998</v>
      </c>
      <c r="M1062" s="154">
        <v>0.36799999999999999</v>
      </c>
      <c r="N1062" s="154">
        <v>0.372</v>
      </c>
      <c r="O1062" s="154">
        <v>0.157</v>
      </c>
      <c r="P1062" s="154">
        <v>0.16</v>
      </c>
      <c r="R1062" s="155" t="s">
        <v>162</v>
      </c>
      <c r="S1062" s="155">
        <v>35.9</v>
      </c>
      <c r="T1062" s="155">
        <v>28.1</v>
      </c>
      <c r="U1062" s="155">
        <v>12</v>
      </c>
      <c r="V1062" s="155"/>
      <c r="W1062" s="155" t="s">
        <v>162</v>
      </c>
      <c r="X1062" s="155" t="s">
        <v>162</v>
      </c>
      <c r="Y1062" s="155">
        <v>35.799999999999997</v>
      </c>
      <c r="Z1062" s="155">
        <v>36.1</v>
      </c>
      <c r="AA1062" s="155">
        <v>27.9</v>
      </c>
      <c r="AB1062" s="155">
        <v>28.3</v>
      </c>
      <c r="AC1062" s="155">
        <v>11.9</v>
      </c>
      <c r="AD1062" s="155">
        <v>12.1</v>
      </c>
    </row>
    <row r="1063" spans="1:30" x14ac:dyDescent="0.25">
      <c r="A1063" s="97" t="s">
        <v>2042</v>
      </c>
      <c r="B1063" s="154" t="s">
        <v>162</v>
      </c>
      <c r="C1063" s="154">
        <v>0.73875140005564555</v>
      </c>
      <c r="D1063" s="154">
        <v>8.7827184978562206E-2</v>
      </c>
      <c r="E1063" s="154">
        <v>0.17342141496579228</v>
      </c>
      <c r="F1063" s="154">
        <v>1</v>
      </c>
      <c r="G1063" s="144">
        <v>280346</v>
      </c>
      <c r="H1063" s="144"/>
      <c r="I1063" s="154" t="s">
        <v>162</v>
      </c>
      <c r="J1063" s="154" t="s">
        <v>162</v>
      </c>
      <c r="K1063" s="154">
        <v>0.73699999999999999</v>
      </c>
      <c r="L1063" s="154">
        <v>0.74</v>
      </c>
      <c r="M1063" s="154">
        <v>8.6999999999999994E-2</v>
      </c>
      <c r="N1063" s="154">
        <v>8.8999999999999996E-2</v>
      </c>
      <c r="O1063" s="154">
        <v>0.17199999999999999</v>
      </c>
      <c r="P1063" s="154">
        <v>0.17499999999999999</v>
      </c>
      <c r="R1063" s="155" t="s">
        <v>162</v>
      </c>
      <c r="S1063" s="155">
        <v>127</v>
      </c>
      <c r="T1063" s="155">
        <v>16.899999999999999</v>
      </c>
      <c r="U1063" s="155">
        <v>29.8</v>
      </c>
      <c r="V1063" s="155"/>
      <c r="W1063" s="155" t="s">
        <v>162</v>
      </c>
      <c r="X1063" s="155" t="s">
        <v>162</v>
      </c>
      <c r="Y1063" s="155">
        <v>126.5</v>
      </c>
      <c r="Z1063" s="155">
        <v>127.6</v>
      </c>
      <c r="AA1063" s="155">
        <v>16.7</v>
      </c>
      <c r="AB1063" s="155">
        <v>17.100000000000001</v>
      </c>
      <c r="AC1063" s="155">
        <v>29.5</v>
      </c>
      <c r="AD1063" s="155">
        <v>30.1</v>
      </c>
    </row>
    <row r="1064" spans="1:30" x14ac:dyDescent="0.25">
      <c r="A1064" s="97" t="s">
        <v>2006</v>
      </c>
      <c r="B1064" s="154">
        <v>5.4483570430491138E-2</v>
      </c>
      <c r="C1064" s="154">
        <v>0.56147942308835774</v>
      </c>
      <c r="D1064" s="154">
        <v>0.21908121135093353</v>
      </c>
      <c r="E1064" s="154">
        <v>0.16495579513021763</v>
      </c>
      <c r="F1064" s="154">
        <v>1</v>
      </c>
      <c r="G1064" s="144">
        <v>2152704</v>
      </c>
      <c r="H1064" s="144"/>
      <c r="I1064" s="154">
        <v>5.3999999999999999E-2</v>
      </c>
      <c r="J1064" s="154">
        <v>5.5E-2</v>
      </c>
      <c r="K1064" s="154">
        <v>0.56100000000000005</v>
      </c>
      <c r="L1064" s="154">
        <v>0.56200000000000006</v>
      </c>
      <c r="M1064" s="154">
        <v>0.219</v>
      </c>
      <c r="N1064" s="154">
        <v>0.22</v>
      </c>
      <c r="O1064" s="154">
        <v>0.16400000000000001</v>
      </c>
      <c r="P1064" s="154">
        <v>0.16500000000000001</v>
      </c>
      <c r="R1064" s="155" t="s">
        <v>162</v>
      </c>
      <c r="S1064" s="155" t="s">
        <v>162</v>
      </c>
      <c r="T1064" s="155" t="s">
        <v>162</v>
      </c>
      <c r="U1064" s="155" t="s">
        <v>162</v>
      </c>
      <c r="V1064" s="155"/>
      <c r="W1064" s="155" t="s">
        <v>162</v>
      </c>
      <c r="X1064" s="155" t="s">
        <v>162</v>
      </c>
      <c r="Y1064" s="155" t="s">
        <v>162</v>
      </c>
      <c r="Z1064" s="155" t="s">
        <v>162</v>
      </c>
      <c r="AA1064" s="155" t="s">
        <v>162</v>
      </c>
      <c r="AB1064" s="155" t="s">
        <v>162</v>
      </c>
      <c r="AC1064" s="155" t="s">
        <v>162</v>
      </c>
      <c r="AD1064" s="155" t="s">
        <v>162</v>
      </c>
    </row>
    <row r="1065" spans="1:30" x14ac:dyDescent="0.25">
      <c r="A1065" s="97"/>
      <c r="B1065" s="154"/>
      <c r="C1065" s="154"/>
      <c r="D1065" s="154"/>
      <c r="E1065" s="154"/>
      <c r="F1065" s="154"/>
      <c r="G1065" s="144"/>
      <c r="H1065" s="144"/>
      <c r="I1065" s="154"/>
      <c r="J1065" s="154"/>
      <c r="K1065" s="154"/>
      <c r="L1065" s="154"/>
      <c r="M1065" s="154"/>
      <c r="N1065" s="154"/>
      <c r="O1065" s="154"/>
      <c r="P1065" s="154"/>
    </row>
    <row r="1066" spans="1:30" x14ac:dyDescent="0.25">
      <c r="A1066" s="97"/>
      <c r="B1066" s="154"/>
      <c r="C1066" s="154"/>
      <c r="D1066" s="154"/>
      <c r="E1066" s="154"/>
      <c r="F1066" s="154"/>
      <c r="G1066" s="144"/>
      <c r="H1066" s="144"/>
      <c r="I1066" s="154"/>
      <c r="J1066" s="154"/>
      <c r="K1066" s="154"/>
      <c r="L1066" s="154"/>
      <c r="M1066" s="154"/>
      <c r="N1066" s="154"/>
      <c r="O1066" s="154"/>
      <c r="P1066" s="154"/>
    </row>
    <row r="1067" spans="1:30" x14ac:dyDescent="0.25">
      <c r="A1067" s="97"/>
      <c r="B1067" s="154"/>
      <c r="C1067" s="154"/>
      <c r="D1067" s="154"/>
      <c r="E1067" s="154"/>
      <c r="F1067" s="154"/>
      <c r="G1067" s="144"/>
      <c r="H1067" s="144"/>
      <c r="I1067" s="154"/>
      <c r="J1067" s="154"/>
      <c r="K1067" s="154"/>
      <c r="L1067" s="154"/>
      <c r="M1067" s="154"/>
      <c r="N1067" s="154"/>
      <c r="O1067" s="154"/>
      <c r="P1067" s="154"/>
    </row>
    <row r="1068" spans="1:30" x14ac:dyDescent="0.25">
      <c r="A1068" s="97"/>
      <c r="B1068" s="154"/>
      <c r="C1068" s="154"/>
      <c r="D1068" s="154"/>
      <c r="E1068" s="154"/>
      <c r="F1068" s="154"/>
      <c r="G1068" s="144"/>
      <c r="H1068" s="144"/>
      <c r="I1068" s="154"/>
      <c r="J1068" s="154"/>
      <c r="K1068" s="154"/>
      <c r="L1068" s="154"/>
      <c r="M1068" s="154"/>
      <c r="N1068" s="154"/>
      <c r="O1068" s="154"/>
      <c r="P1068" s="154"/>
    </row>
    <row r="1069" spans="1:30" x14ac:dyDescent="0.25">
      <c r="A1069" s="97"/>
      <c r="B1069" s="154"/>
      <c r="C1069" s="154"/>
      <c r="D1069" s="154"/>
      <c r="E1069" s="154"/>
      <c r="F1069" s="154"/>
      <c r="G1069" s="144"/>
      <c r="H1069" s="144"/>
      <c r="I1069" s="154"/>
      <c r="J1069" s="154"/>
      <c r="K1069" s="154"/>
      <c r="L1069" s="154"/>
      <c r="M1069" s="154"/>
      <c r="N1069" s="154"/>
      <c r="O1069" s="154"/>
      <c r="P1069" s="154"/>
    </row>
    <row r="1070" spans="1:30" x14ac:dyDescent="0.25">
      <c r="A1070" s="97"/>
      <c r="B1070" s="154"/>
      <c r="C1070" s="154"/>
      <c r="D1070" s="154"/>
      <c r="E1070" s="154"/>
      <c r="F1070" s="154"/>
      <c r="G1070" s="144"/>
      <c r="H1070" s="144"/>
      <c r="I1070" s="154"/>
      <c r="J1070" s="154"/>
      <c r="K1070" s="154"/>
      <c r="L1070" s="154"/>
      <c r="M1070" s="154"/>
      <c r="N1070" s="154"/>
      <c r="O1070" s="154"/>
      <c r="P1070" s="154"/>
    </row>
    <row r="1071" spans="1:30" x14ac:dyDescent="0.25">
      <c r="A1071" s="97"/>
      <c r="B1071" s="154"/>
      <c r="C1071" s="154"/>
      <c r="D1071" s="154"/>
      <c r="E1071" s="154"/>
      <c r="F1071" s="154"/>
      <c r="G1071" s="144"/>
      <c r="H1071" s="144"/>
      <c r="I1071" s="154"/>
      <c r="J1071" s="154"/>
      <c r="K1071" s="154"/>
      <c r="L1071" s="154"/>
      <c r="M1071" s="154"/>
      <c r="N1071" s="154"/>
      <c r="O1071" s="154"/>
      <c r="P1071" s="154"/>
    </row>
    <row r="1072" spans="1:30" x14ac:dyDescent="0.25">
      <c r="A1072" s="97"/>
      <c r="B1072" s="154"/>
      <c r="C1072" s="154"/>
      <c r="D1072" s="154"/>
      <c r="E1072" s="154"/>
      <c r="F1072" s="154"/>
      <c r="G1072" s="144"/>
      <c r="H1072" s="144"/>
      <c r="I1072" s="154"/>
      <c r="J1072" s="154"/>
      <c r="K1072" s="154"/>
      <c r="L1072" s="154"/>
      <c r="M1072" s="154"/>
      <c r="N1072" s="154"/>
      <c r="O1072" s="154"/>
      <c r="P1072" s="154"/>
    </row>
    <row r="1073" spans="1:16" x14ac:dyDescent="0.25">
      <c r="A1073" s="97"/>
      <c r="B1073" s="154"/>
      <c r="C1073" s="154"/>
      <c r="D1073" s="154"/>
      <c r="E1073" s="154"/>
      <c r="F1073" s="154"/>
      <c r="G1073" s="144"/>
      <c r="H1073" s="144"/>
      <c r="I1073" s="154"/>
      <c r="J1073" s="154"/>
      <c r="K1073" s="154"/>
      <c r="L1073" s="154"/>
      <c r="M1073" s="154"/>
      <c r="N1073" s="154"/>
      <c r="O1073" s="154"/>
      <c r="P1073" s="154"/>
    </row>
    <row r="1074" spans="1:16" x14ac:dyDescent="0.25">
      <c r="A1074" s="97"/>
      <c r="B1074" s="154"/>
      <c r="C1074" s="154"/>
      <c r="D1074" s="154"/>
      <c r="E1074" s="154"/>
      <c r="F1074" s="154"/>
      <c r="G1074" s="144"/>
      <c r="H1074" s="144"/>
      <c r="I1074" s="154"/>
      <c r="J1074" s="154"/>
      <c r="K1074" s="154"/>
      <c r="L1074" s="154"/>
      <c r="M1074" s="154"/>
      <c r="N1074" s="154"/>
      <c r="O1074" s="154"/>
      <c r="P1074" s="154"/>
    </row>
    <row r="1075" spans="1:16" x14ac:dyDescent="0.25">
      <c r="A1075" s="97"/>
      <c r="B1075" s="154"/>
      <c r="C1075" s="154"/>
      <c r="D1075" s="154"/>
      <c r="E1075" s="154"/>
      <c r="F1075" s="154"/>
      <c r="G1075" s="144"/>
      <c r="H1075" s="144"/>
      <c r="I1075" s="154"/>
      <c r="J1075" s="154"/>
      <c r="K1075" s="154"/>
      <c r="L1075" s="154"/>
      <c r="M1075" s="154"/>
      <c r="N1075" s="154"/>
      <c r="O1075" s="154"/>
      <c r="P1075" s="154"/>
    </row>
    <row r="1076" spans="1:16" x14ac:dyDescent="0.25">
      <c r="A1076" s="97"/>
      <c r="B1076" s="154"/>
      <c r="C1076" s="154"/>
      <c r="D1076" s="154"/>
      <c r="E1076" s="154"/>
      <c r="F1076" s="154"/>
      <c r="G1076" s="144"/>
      <c r="H1076" s="144"/>
      <c r="I1076" s="154"/>
      <c r="J1076" s="154"/>
      <c r="K1076" s="154"/>
      <c r="L1076" s="154"/>
      <c r="M1076" s="154"/>
      <c r="N1076" s="154"/>
      <c r="O1076" s="154"/>
      <c r="P1076" s="154"/>
    </row>
    <row r="1077" spans="1:16" x14ac:dyDescent="0.25">
      <c r="A1077" s="97"/>
      <c r="B1077" s="154"/>
      <c r="C1077" s="154"/>
      <c r="D1077" s="154"/>
      <c r="E1077" s="154"/>
      <c r="F1077" s="154"/>
      <c r="G1077" s="144"/>
      <c r="H1077" s="144"/>
      <c r="I1077" s="154"/>
      <c r="J1077" s="154"/>
      <c r="K1077" s="154"/>
      <c r="L1077" s="154"/>
      <c r="M1077" s="154"/>
      <c r="N1077" s="154"/>
      <c r="O1077" s="154"/>
      <c r="P1077" s="154"/>
    </row>
    <row r="1078" spans="1:16" x14ac:dyDescent="0.25">
      <c r="A1078" s="97"/>
      <c r="B1078" s="154"/>
      <c r="C1078" s="154"/>
      <c r="D1078" s="154"/>
      <c r="E1078" s="154"/>
      <c r="F1078" s="154"/>
      <c r="G1078" s="144"/>
      <c r="H1078" s="144"/>
      <c r="I1078" s="154"/>
      <c r="J1078" s="154"/>
      <c r="K1078" s="154"/>
      <c r="L1078" s="154"/>
      <c r="M1078" s="154"/>
      <c r="N1078" s="154"/>
      <c r="O1078" s="154"/>
      <c r="P1078" s="154"/>
    </row>
    <row r="1079" spans="1:16" x14ac:dyDescent="0.25">
      <c r="A1079" s="97"/>
      <c r="B1079" s="154"/>
      <c r="C1079" s="154"/>
      <c r="D1079" s="154"/>
      <c r="E1079" s="154"/>
      <c r="F1079" s="154"/>
      <c r="G1079" s="144"/>
      <c r="H1079" s="144"/>
      <c r="I1079" s="154"/>
      <c r="J1079" s="154"/>
      <c r="K1079" s="154"/>
      <c r="L1079" s="154"/>
      <c r="M1079" s="154"/>
      <c r="N1079" s="154"/>
      <c r="O1079" s="154"/>
      <c r="P1079" s="154"/>
    </row>
    <row r="1080" spans="1:16" x14ac:dyDescent="0.25">
      <c r="A1080" s="97"/>
      <c r="B1080" s="154"/>
      <c r="C1080" s="154"/>
      <c r="D1080" s="154"/>
      <c r="E1080" s="154"/>
      <c r="F1080" s="154"/>
      <c r="G1080" s="144"/>
      <c r="H1080" s="144"/>
      <c r="I1080" s="154"/>
      <c r="J1080" s="154"/>
      <c r="K1080" s="154"/>
      <c r="L1080" s="154"/>
      <c r="M1080" s="154"/>
      <c r="N1080" s="154"/>
      <c r="O1080" s="154"/>
      <c r="P1080" s="154"/>
    </row>
    <row r="1081" spans="1:16" x14ac:dyDescent="0.25">
      <c r="A1081" s="97"/>
      <c r="B1081" s="154"/>
      <c r="C1081" s="154"/>
      <c r="D1081" s="154"/>
      <c r="E1081" s="154"/>
      <c r="F1081" s="154"/>
      <c r="G1081" s="144"/>
      <c r="H1081" s="144"/>
      <c r="I1081" s="154"/>
      <c r="J1081" s="154"/>
      <c r="K1081" s="154"/>
      <c r="L1081" s="154"/>
      <c r="M1081" s="154"/>
      <c r="N1081" s="154"/>
      <c r="O1081" s="154"/>
      <c r="P1081" s="154"/>
    </row>
    <row r="1082" spans="1:16" x14ac:dyDescent="0.25">
      <c r="A1082" s="97"/>
      <c r="B1082" s="154"/>
      <c r="C1082" s="154"/>
      <c r="D1082" s="154"/>
      <c r="E1082" s="154"/>
      <c r="F1082" s="154"/>
      <c r="G1082" s="144"/>
      <c r="H1082" s="144"/>
      <c r="I1082" s="154"/>
      <c r="J1082" s="154"/>
      <c r="K1082" s="154"/>
      <c r="L1082" s="154"/>
      <c r="M1082" s="154"/>
      <c r="N1082" s="154"/>
      <c r="O1082" s="154"/>
      <c r="P1082" s="154"/>
    </row>
    <row r="1083" spans="1:16" x14ac:dyDescent="0.25">
      <c r="A1083" s="97"/>
      <c r="B1083" s="154"/>
      <c r="C1083" s="154"/>
      <c r="D1083" s="154"/>
      <c r="E1083" s="154"/>
      <c r="F1083" s="154"/>
      <c r="G1083" s="144"/>
      <c r="H1083" s="144"/>
      <c r="I1083" s="154"/>
      <c r="J1083" s="154"/>
      <c r="K1083" s="154"/>
      <c r="L1083" s="154"/>
      <c r="M1083" s="154"/>
      <c r="N1083" s="154"/>
      <c r="O1083" s="154"/>
      <c r="P1083" s="154"/>
    </row>
    <row r="1084" spans="1:16" x14ac:dyDescent="0.25">
      <c r="A1084" s="97"/>
      <c r="B1084" s="154"/>
      <c r="C1084" s="154"/>
      <c r="D1084" s="154"/>
      <c r="E1084" s="154"/>
      <c r="F1084" s="154"/>
      <c r="G1084" s="144"/>
      <c r="H1084" s="144"/>
      <c r="I1084" s="154"/>
      <c r="J1084" s="154"/>
      <c r="K1084" s="154"/>
      <c r="L1084" s="154"/>
      <c r="M1084" s="154"/>
      <c r="N1084" s="154"/>
      <c r="O1084" s="154"/>
      <c r="P1084" s="154"/>
    </row>
    <row r="1085" spans="1:16" x14ac:dyDescent="0.25">
      <c r="A1085" s="97"/>
      <c r="B1085" s="154"/>
      <c r="C1085" s="154"/>
      <c r="D1085" s="154"/>
      <c r="E1085" s="154"/>
      <c r="F1085" s="154"/>
      <c r="G1085" s="144"/>
      <c r="H1085" s="144"/>
      <c r="I1085" s="154"/>
      <c r="J1085" s="154"/>
      <c r="K1085" s="154"/>
      <c r="L1085" s="154"/>
      <c r="M1085" s="154"/>
      <c r="N1085" s="154"/>
      <c r="O1085" s="154"/>
      <c r="P1085" s="154"/>
    </row>
    <row r="1086" spans="1:16" x14ac:dyDescent="0.25">
      <c r="A1086" s="97"/>
      <c r="B1086" s="154"/>
      <c r="C1086" s="154"/>
      <c r="D1086" s="154"/>
      <c r="E1086" s="154"/>
      <c r="F1086" s="154"/>
      <c r="G1086" s="144"/>
      <c r="H1086" s="144"/>
      <c r="I1086" s="154"/>
      <c r="J1086" s="154"/>
      <c r="K1086" s="154"/>
      <c r="L1086" s="154"/>
      <c r="M1086" s="154"/>
      <c r="N1086" s="154"/>
      <c r="O1086" s="154"/>
      <c r="P1086" s="154"/>
    </row>
    <row r="1087" spans="1:16" x14ac:dyDescent="0.25">
      <c r="A1087" s="97"/>
      <c r="B1087" s="154"/>
      <c r="C1087" s="154"/>
      <c r="D1087" s="154"/>
      <c r="E1087" s="154"/>
      <c r="F1087" s="154"/>
      <c r="G1087" s="144"/>
      <c r="H1087" s="144"/>
      <c r="I1087" s="154"/>
      <c r="J1087" s="154"/>
      <c r="K1087" s="154"/>
      <c r="L1087" s="154"/>
      <c r="M1087" s="154"/>
      <c r="N1087" s="154"/>
      <c r="O1087" s="154"/>
      <c r="P1087" s="154"/>
    </row>
    <row r="1088" spans="1:16" x14ac:dyDescent="0.25">
      <c r="A1088" s="97"/>
      <c r="B1088" s="154"/>
      <c r="C1088" s="154"/>
      <c r="D1088" s="154"/>
      <c r="E1088" s="154"/>
      <c r="F1088" s="154"/>
      <c r="G1088" s="144"/>
      <c r="H1088" s="144"/>
      <c r="I1088" s="154"/>
      <c r="J1088" s="154"/>
      <c r="K1088" s="154"/>
      <c r="L1088" s="154"/>
      <c r="M1088" s="154"/>
      <c r="N1088" s="154"/>
      <c r="O1088" s="154"/>
      <c r="P1088" s="154"/>
    </row>
    <row r="1089" spans="1:16" x14ac:dyDescent="0.25">
      <c r="A1089" s="97"/>
      <c r="B1089" s="154"/>
      <c r="C1089" s="154"/>
      <c r="D1089" s="154"/>
      <c r="E1089" s="154"/>
      <c r="F1089" s="154"/>
      <c r="G1089" s="144"/>
      <c r="H1089" s="144"/>
      <c r="I1089" s="154"/>
      <c r="J1089" s="154"/>
      <c r="K1089" s="154"/>
      <c r="L1089" s="154"/>
      <c r="M1089" s="154"/>
      <c r="N1089" s="154"/>
      <c r="O1089" s="154"/>
      <c r="P1089" s="154"/>
    </row>
    <row r="1090" spans="1:16" x14ac:dyDescent="0.25">
      <c r="A1090" s="97"/>
      <c r="B1090" s="154"/>
      <c r="C1090" s="154"/>
      <c r="D1090" s="154"/>
      <c r="E1090" s="154"/>
      <c r="F1090" s="154"/>
      <c r="G1090" s="144"/>
      <c r="H1090" s="144"/>
      <c r="I1090" s="154"/>
      <c r="J1090" s="154"/>
      <c r="K1090" s="154"/>
      <c r="L1090" s="154"/>
      <c r="M1090" s="154"/>
      <c r="N1090" s="154"/>
      <c r="O1090" s="154"/>
      <c r="P1090" s="154"/>
    </row>
    <row r="1091" spans="1:16" x14ac:dyDescent="0.25">
      <c r="A1091" s="97"/>
      <c r="B1091" s="154"/>
      <c r="C1091" s="154"/>
      <c r="D1091" s="154"/>
      <c r="E1091" s="154"/>
      <c r="F1091" s="154"/>
      <c r="G1091" s="144"/>
      <c r="H1091" s="144"/>
      <c r="I1091" s="154"/>
      <c r="J1091" s="154"/>
      <c r="K1091" s="154"/>
      <c r="L1091" s="154"/>
      <c r="M1091" s="154"/>
      <c r="N1091" s="154"/>
      <c r="O1091" s="154"/>
      <c r="P1091" s="154"/>
    </row>
    <row r="1092" spans="1:16" x14ac:dyDescent="0.25">
      <c r="A1092" s="97"/>
      <c r="B1092" s="154"/>
      <c r="C1092" s="154"/>
      <c r="D1092" s="154"/>
      <c r="E1092" s="154"/>
      <c r="F1092" s="154"/>
      <c r="G1092" s="144"/>
      <c r="H1092" s="144"/>
      <c r="I1092" s="154"/>
      <c r="J1092" s="154"/>
      <c r="K1092" s="154"/>
      <c r="L1092" s="154"/>
      <c r="M1092" s="154"/>
      <c r="N1092" s="154"/>
      <c r="O1092" s="154"/>
      <c r="P1092" s="154"/>
    </row>
    <row r="1093" spans="1:16" x14ac:dyDescent="0.25">
      <c r="A1093" s="97"/>
      <c r="B1093" s="154"/>
      <c r="C1093" s="154"/>
      <c r="D1093" s="154"/>
      <c r="E1093" s="154"/>
      <c r="F1093" s="154"/>
      <c r="G1093" s="144"/>
      <c r="H1093" s="144"/>
      <c r="I1093" s="154"/>
      <c r="J1093" s="154"/>
      <c r="K1093" s="154"/>
      <c r="L1093" s="154"/>
      <c r="M1093" s="154"/>
      <c r="N1093" s="154"/>
      <c r="O1093" s="154"/>
      <c r="P1093" s="154"/>
    </row>
    <row r="1094" spans="1:16" x14ac:dyDescent="0.25">
      <c r="A1094" s="97"/>
      <c r="B1094" s="154"/>
      <c r="C1094" s="154"/>
      <c r="D1094" s="154"/>
      <c r="E1094" s="154"/>
      <c r="F1094" s="154"/>
      <c r="G1094" s="144"/>
      <c r="H1094" s="144"/>
      <c r="I1094" s="154"/>
      <c r="J1094" s="154"/>
      <c r="K1094" s="154"/>
      <c r="L1094" s="154"/>
      <c r="M1094" s="154"/>
      <c r="N1094" s="154"/>
      <c r="O1094" s="154"/>
      <c r="P1094" s="154"/>
    </row>
    <row r="1095" spans="1:16" x14ac:dyDescent="0.25">
      <c r="A1095" s="97"/>
      <c r="B1095" s="154"/>
      <c r="C1095" s="154"/>
      <c r="D1095" s="154"/>
      <c r="E1095" s="154"/>
      <c r="F1095" s="154"/>
      <c r="G1095" s="144"/>
      <c r="H1095" s="144"/>
      <c r="I1095" s="154"/>
      <c r="J1095" s="154"/>
      <c r="K1095" s="154"/>
      <c r="L1095" s="154"/>
      <c r="M1095" s="154"/>
      <c r="N1095" s="154"/>
      <c r="O1095" s="154"/>
      <c r="P1095" s="154"/>
    </row>
    <row r="1096" spans="1:16" x14ac:dyDescent="0.25">
      <c r="A1096" s="97"/>
      <c r="B1096" s="154"/>
      <c r="C1096" s="154"/>
      <c r="D1096" s="154"/>
      <c r="E1096" s="154"/>
      <c r="F1096" s="154"/>
      <c r="G1096" s="144"/>
      <c r="H1096" s="144"/>
      <c r="I1096" s="154"/>
      <c r="J1096" s="154"/>
      <c r="K1096" s="154"/>
      <c r="L1096" s="154"/>
      <c r="M1096" s="154"/>
      <c r="N1096" s="154"/>
      <c r="O1096" s="154"/>
      <c r="P1096" s="154"/>
    </row>
    <row r="1097" spans="1:16" x14ac:dyDescent="0.25">
      <c r="A1097" s="97"/>
      <c r="B1097" s="154"/>
      <c r="C1097" s="154"/>
      <c r="D1097" s="154"/>
      <c r="E1097" s="154"/>
      <c r="F1097" s="154"/>
      <c r="G1097" s="144"/>
      <c r="H1097" s="144"/>
      <c r="I1097" s="154"/>
      <c r="J1097" s="154"/>
      <c r="K1097" s="154"/>
      <c r="L1097" s="154"/>
      <c r="M1097" s="154"/>
      <c r="N1097" s="154"/>
      <c r="O1097" s="154"/>
      <c r="P1097" s="154"/>
    </row>
    <row r="1098" spans="1:16" x14ac:dyDescent="0.25">
      <c r="A1098" s="97"/>
      <c r="B1098" s="154"/>
      <c r="C1098" s="154"/>
      <c r="D1098" s="154"/>
      <c r="E1098" s="154"/>
      <c r="F1098" s="154"/>
      <c r="G1098" s="144"/>
      <c r="H1098" s="144"/>
      <c r="I1098" s="154"/>
      <c r="J1098" s="154"/>
      <c r="K1098" s="154"/>
      <c r="L1098" s="154"/>
      <c r="M1098" s="154"/>
      <c r="N1098" s="154"/>
      <c r="O1098" s="154"/>
      <c r="P1098" s="154"/>
    </row>
    <row r="1099" spans="1:16" x14ac:dyDescent="0.25">
      <c r="A1099" s="97"/>
      <c r="B1099" s="154"/>
      <c r="C1099" s="154"/>
      <c r="D1099" s="154"/>
      <c r="E1099" s="154"/>
      <c r="F1099" s="154"/>
      <c r="G1099" s="144"/>
      <c r="H1099" s="144"/>
      <c r="I1099" s="154"/>
      <c r="J1099" s="154"/>
      <c r="K1099" s="154"/>
      <c r="L1099" s="154"/>
      <c r="M1099" s="154"/>
      <c r="N1099" s="154"/>
      <c r="O1099" s="154"/>
      <c r="P1099" s="154"/>
    </row>
    <row r="1100" spans="1:16" x14ac:dyDescent="0.25">
      <c r="A1100" s="97"/>
      <c r="B1100" s="154"/>
      <c r="C1100" s="154"/>
      <c r="D1100" s="154"/>
      <c r="E1100" s="154"/>
      <c r="F1100" s="154"/>
      <c r="G1100" s="144"/>
      <c r="H1100" s="144"/>
      <c r="I1100" s="154"/>
      <c r="J1100" s="154"/>
      <c r="K1100" s="154"/>
      <c r="L1100" s="154"/>
      <c r="M1100" s="154"/>
      <c r="N1100" s="154"/>
      <c r="O1100" s="154"/>
      <c r="P1100" s="154"/>
    </row>
    <row r="1101" spans="1:16" x14ac:dyDescent="0.25">
      <c r="A1101" s="97"/>
      <c r="B1101" s="154"/>
      <c r="C1101" s="154"/>
      <c r="D1101" s="154"/>
      <c r="E1101" s="154"/>
      <c r="F1101" s="154"/>
      <c r="G1101" s="144"/>
      <c r="H1101" s="144"/>
      <c r="I1101" s="154"/>
      <c r="J1101" s="154"/>
      <c r="K1101" s="154"/>
      <c r="L1101" s="154"/>
      <c r="M1101" s="154"/>
      <c r="N1101" s="154"/>
      <c r="O1101" s="154"/>
      <c r="P1101" s="154"/>
    </row>
    <row r="1102" spans="1:16" x14ac:dyDescent="0.25">
      <c r="A1102" s="97"/>
      <c r="B1102" s="154"/>
      <c r="C1102" s="154"/>
      <c r="D1102" s="154"/>
      <c r="E1102" s="154"/>
      <c r="F1102" s="154"/>
      <c r="G1102" s="144"/>
      <c r="H1102" s="144"/>
      <c r="I1102" s="154"/>
      <c r="J1102" s="154"/>
      <c r="K1102" s="154"/>
      <c r="L1102" s="154"/>
      <c r="M1102" s="154"/>
      <c r="N1102" s="154"/>
      <c r="O1102" s="154"/>
      <c r="P1102" s="154"/>
    </row>
    <row r="1103" spans="1:16" x14ac:dyDescent="0.25">
      <c r="A1103" s="97"/>
      <c r="B1103" s="154"/>
      <c r="C1103" s="154"/>
      <c r="D1103" s="154"/>
      <c r="E1103" s="154"/>
      <c r="F1103" s="154"/>
      <c r="G1103" s="144"/>
      <c r="H1103" s="144"/>
      <c r="I1103" s="154"/>
      <c r="J1103" s="154"/>
      <c r="K1103" s="154"/>
      <c r="L1103" s="154"/>
      <c r="M1103" s="154"/>
      <c r="N1103" s="154"/>
      <c r="O1103" s="154"/>
      <c r="P1103" s="154"/>
    </row>
    <row r="1104" spans="1:16" x14ac:dyDescent="0.25">
      <c r="A1104" s="97"/>
      <c r="B1104" s="154"/>
      <c r="C1104" s="154"/>
      <c r="D1104" s="154"/>
      <c r="E1104" s="154"/>
      <c r="F1104" s="154"/>
      <c r="G1104" s="144"/>
      <c r="H1104" s="144"/>
      <c r="I1104" s="154"/>
      <c r="J1104" s="154"/>
      <c r="K1104" s="154"/>
      <c r="L1104" s="154"/>
      <c r="M1104" s="154"/>
      <c r="N1104" s="154"/>
      <c r="O1104" s="154"/>
      <c r="P1104" s="154"/>
    </row>
    <row r="1105" spans="1:16" x14ac:dyDescent="0.25">
      <c r="A1105" s="97"/>
      <c r="B1105" s="154"/>
      <c r="C1105" s="154"/>
      <c r="D1105" s="154"/>
      <c r="E1105" s="154"/>
      <c r="F1105" s="154"/>
      <c r="G1105" s="144"/>
      <c r="H1105" s="144"/>
      <c r="I1105" s="154"/>
      <c r="J1105" s="154"/>
      <c r="K1105" s="154"/>
      <c r="L1105" s="154"/>
      <c r="M1105" s="154"/>
      <c r="N1105" s="154"/>
      <c r="O1105" s="154"/>
      <c r="P1105" s="154"/>
    </row>
    <row r="1106" spans="1:16" x14ac:dyDescent="0.25">
      <c r="A1106" s="97"/>
      <c r="B1106" s="154"/>
      <c r="C1106" s="154"/>
      <c r="D1106" s="154"/>
      <c r="E1106" s="154"/>
      <c r="F1106" s="154"/>
      <c r="G1106" s="144"/>
      <c r="H1106" s="144"/>
      <c r="I1106" s="154"/>
      <c r="J1106" s="154"/>
      <c r="K1106" s="154"/>
      <c r="L1106" s="154"/>
      <c r="M1106" s="154"/>
      <c r="N1106" s="154"/>
      <c r="O1106" s="154"/>
      <c r="P1106" s="154"/>
    </row>
    <row r="1107" spans="1:16" x14ac:dyDescent="0.25">
      <c r="A1107" s="97"/>
      <c r="B1107" s="154"/>
      <c r="C1107" s="154"/>
      <c r="D1107" s="154"/>
      <c r="E1107" s="154"/>
      <c r="F1107" s="154"/>
      <c r="G1107" s="144"/>
      <c r="H1107" s="144"/>
      <c r="I1107" s="154"/>
      <c r="J1107" s="154"/>
      <c r="K1107" s="154"/>
      <c r="L1107" s="154"/>
      <c r="M1107" s="154"/>
      <c r="N1107" s="154"/>
      <c r="O1107" s="154"/>
      <c r="P1107" s="154"/>
    </row>
    <row r="1108" spans="1:16" x14ac:dyDescent="0.25">
      <c r="A1108" s="97"/>
      <c r="B1108" s="154"/>
      <c r="C1108" s="154"/>
      <c r="D1108" s="154"/>
      <c r="E1108" s="154"/>
      <c r="F1108" s="154"/>
      <c r="G1108" s="144"/>
      <c r="H1108" s="144"/>
      <c r="I1108" s="154"/>
      <c r="J1108" s="154"/>
      <c r="K1108" s="154"/>
      <c r="L1108" s="154"/>
      <c r="M1108" s="154"/>
      <c r="N1108" s="154"/>
      <c r="O1108" s="154"/>
      <c r="P1108" s="154"/>
    </row>
    <row r="1109" spans="1:16" x14ac:dyDescent="0.25">
      <c r="A1109" s="97"/>
      <c r="B1109" s="154"/>
      <c r="C1109" s="154"/>
      <c r="D1109" s="154"/>
      <c r="E1109" s="154"/>
      <c r="F1109" s="154"/>
      <c r="G1109" s="144"/>
      <c r="H1109" s="144"/>
      <c r="I1109" s="154"/>
      <c r="J1109" s="154"/>
      <c r="K1109" s="154"/>
      <c r="L1109" s="154"/>
      <c r="M1109" s="154"/>
      <c r="N1109" s="154"/>
      <c r="O1109" s="154"/>
      <c r="P1109" s="154"/>
    </row>
    <row r="1110" spans="1:16" x14ac:dyDescent="0.25">
      <c r="A1110" s="97"/>
      <c r="B1110" s="154"/>
      <c r="C1110" s="154"/>
      <c r="D1110" s="154"/>
      <c r="E1110" s="154"/>
      <c r="F1110" s="154"/>
      <c r="G1110" s="144"/>
      <c r="H1110" s="144"/>
      <c r="I1110" s="154"/>
      <c r="J1110" s="154"/>
      <c r="K1110" s="154"/>
      <c r="L1110" s="154"/>
      <c r="M1110" s="154"/>
      <c r="N1110" s="154"/>
      <c r="O1110" s="154"/>
      <c r="P1110" s="154"/>
    </row>
    <row r="1111" spans="1:16" x14ac:dyDescent="0.25">
      <c r="A1111" s="97"/>
      <c r="B1111" s="154"/>
      <c r="C1111" s="154"/>
      <c r="D1111" s="154"/>
      <c r="E1111" s="154"/>
      <c r="F1111" s="154"/>
      <c r="G1111" s="144"/>
      <c r="H1111" s="144"/>
      <c r="I1111" s="154"/>
      <c r="J1111" s="154"/>
      <c r="K1111" s="154"/>
      <c r="L1111" s="154"/>
      <c r="M1111" s="154"/>
      <c r="N1111" s="154"/>
      <c r="O1111" s="154"/>
      <c r="P1111" s="154"/>
    </row>
    <row r="1112" spans="1:16" x14ac:dyDescent="0.25">
      <c r="A1112" s="97"/>
      <c r="B1112" s="154"/>
      <c r="C1112" s="154"/>
      <c r="D1112" s="154"/>
      <c r="E1112" s="154"/>
      <c r="F1112" s="154"/>
      <c r="G1112" s="144"/>
      <c r="H1112" s="144"/>
      <c r="I1112" s="154"/>
      <c r="J1112" s="154"/>
      <c r="K1112" s="154"/>
      <c r="L1112" s="154"/>
      <c r="M1112" s="154"/>
      <c r="N1112" s="154"/>
      <c r="O1112" s="154"/>
      <c r="P1112" s="154"/>
    </row>
    <row r="1113" spans="1:16" x14ac:dyDescent="0.25">
      <c r="A1113" s="97"/>
      <c r="B1113" s="154"/>
      <c r="C1113" s="154"/>
      <c r="D1113" s="154"/>
      <c r="E1113" s="154"/>
      <c r="F1113" s="154"/>
      <c r="G1113" s="144"/>
      <c r="H1113" s="144"/>
      <c r="I1113" s="154"/>
      <c r="J1113" s="154"/>
      <c r="K1113" s="154"/>
      <c r="L1113" s="154"/>
      <c r="M1113" s="154"/>
      <c r="N1113" s="154"/>
      <c r="O1113" s="154"/>
      <c r="P1113" s="154"/>
    </row>
    <row r="1114" spans="1:16" x14ac:dyDescent="0.25">
      <c r="A1114" s="97"/>
      <c r="B1114" s="154"/>
      <c r="C1114" s="154"/>
      <c r="D1114" s="154"/>
      <c r="E1114" s="154"/>
      <c r="F1114" s="154"/>
      <c r="G1114" s="144"/>
      <c r="H1114" s="144"/>
      <c r="I1114" s="154"/>
      <c r="J1114" s="154"/>
      <c r="K1114" s="154"/>
      <c r="L1114" s="154"/>
      <c r="M1114" s="154"/>
      <c r="N1114" s="154"/>
      <c r="O1114" s="154"/>
      <c r="P1114" s="154"/>
    </row>
    <row r="1115" spans="1:16" x14ac:dyDescent="0.25">
      <c r="A1115" s="97"/>
      <c r="B1115" s="154"/>
      <c r="C1115" s="154"/>
      <c r="D1115" s="154"/>
      <c r="E1115" s="154"/>
      <c r="F1115" s="154"/>
      <c r="G1115" s="144"/>
      <c r="H1115" s="144"/>
      <c r="I1115" s="154"/>
      <c r="J1115" s="154"/>
      <c r="K1115" s="154"/>
      <c r="L1115" s="154"/>
      <c r="M1115" s="154"/>
      <c r="N1115" s="154"/>
      <c r="O1115" s="154"/>
      <c r="P1115" s="154"/>
    </row>
    <row r="1116" spans="1:16" x14ac:dyDescent="0.25">
      <c r="A1116" s="97"/>
      <c r="B1116" s="154"/>
      <c r="C1116" s="154"/>
      <c r="D1116" s="154"/>
      <c r="E1116" s="154"/>
      <c r="F1116" s="154"/>
      <c r="G1116" s="144"/>
      <c r="H1116" s="144"/>
      <c r="I1116" s="154"/>
      <c r="J1116" s="154"/>
      <c r="K1116" s="154"/>
      <c r="L1116" s="154"/>
      <c r="M1116" s="154"/>
      <c r="N1116" s="154"/>
      <c r="O1116" s="154"/>
      <c r="P1116" s="154"/>
    </row>
    <row r="1117" spans="1:16" x14ac:dyDescent="0.25">
      <c r="A1117" s="97"/>
      <c r="B1117" s="154"/>
      <c r="C1117" s="154"/>
      <c r="D1117" s="154"/>
      <c r="E1117" s="154"/>
      <c r="F1117" s="154"/>
      <c r="G1117" s="144"/>
      <c r="H1117" s="144"/>
      <c r="I1117" s="154"/>
      <c r="J1117" s="154"/>
      <c r="K1117" s="154"/>
      <c r="L1117" s="154"/>
      <c r="M1117" s="154"/>
      <c r="N1117" s="154"/>
      <c r="O1117" s="154"/>
      <c r="P1117" s="154"/>
    </row>
    <row r="1118" spans="1:16" x14ac:dyDescent="0.25">
      <c r="A1118" s="97"/>
      <c r="B1118" s="154"/>
      <c r="C1118" s="154"/>
      <c r="D1118" s="154"/>
      <c r="E1118" s="154"/>
      <c r="F1118" s="154"/>
      <c r="G1118" s="144"/>
      <c r="H1118" s="144"/>
      <c r="I1118" s="154"/>
      <c r="J1118" s="154"/>
      <c r="K1118" s="154"/>
      <c r="L1118" s="154"/>
      <c r="M1118" s="154"/>
      <c r="N1118" s="154"/>
      <c r="O1118" s="154"/>
      <c r="P1118" s="154"/>
    </row>
    <row r="1119" spans="1:16" x14ac:dyDescent="0.25">
      <c r="A1119" s="97"/>
      <c r="B1119" s="154"/>
      <c r="C1119" s="154"/>
      <c r="D1119" s="154"/>
      <c r="E1119" s="154"/>
      <c r="F1119" s="154"/>
      <c r="G1119" s="144"/>
      <c r="H1119" s="144"/>
      <c r="I1119" s="154"/>
      <c r="J1119" s="154"/>
      <c r="K1119" s="154"/>
      <c r="L1119" s="154"/>
      <c r="M1119" s="154"/>
      <c r="N1119" s="154"/>
      <c r="O1119" s="154"/>
      <c r="P1119" s="154"/>
    </row>
    <row r="1120" spans="1:16" x14ac:dyDescent="0.25">
      <c r="A1120" s="97"/>
      <c r="B1120" s="154"/>
      <c r="C1120" s="154"/>
      <c r="D1120" s="154"/>
      <c r="E1120" s="154"/>
      <c r="F1120" s="154"/>
      <c r="G1120" s="144"/>
      <c r="H1120" s="144"/>
      <c r="I1120" s="154"/>
      <c r="J1120" s="154"/>
      <c r="K1120" s="154"/>
      <c r="L1120" s="154"/>
      <c r="M1120" s="154"/>
      <c r="N1120" s="154"/>
      <c r="O1120" s="154"/>
      <c r="P1120" s="154"/>
    </row>
    <row r="1121" spans="1:16" x14ac:dyDescent="0.25">
      <c r="A1121" s="97"/>
      <c r="B1121" s="154"/>
      <c r="C1121" s="154"/>
      <c r="D1121" s="154"/>
      <c r="E1121" s="154"/>
      <c r="F1121" s="154"/>
      <c r="G1121" s="144"/>
      <c r="H1121" s="144"/>
      <c r="I1121" s="154"/>
      <c r="J1121" s="154"/>
      <c r="K1121" s="154"/>
      <c r="L1121" s="154"/>
      <c r="M1121" s="154"/>
      <c r="N1121" s="154"/>
      <c r="O1121" s="154"/>
      <c r="P1121" s="154"/>
    </row>
    <row r="1122" spans="1:16" x14ac:dyDescent="0.25">
      <c r="A1122" s="97"/>
      <c r="B1122" s="154"/>
      <c r="C1122" s="154"/>
      <c r="D1122" s="154"/>
      <c r="E1122" s="154"/>
      <c r="F1122" s="154"/>
      <c r="G1122" s="144"/>
      <c r="H1122" s="144"/>
      <c r="I1122" s="154"/>
      <c r="J1122" s="154"/>
      <c r="K1122" s="154"/>
      <c r="L1122" s="154"/>
      <c r="M1122" s="154"/>
      <c r="N1122" s="154"/>
      <c r="O1122" s="154"/>
      <c r="P1122" s="154"/>
    </row>
    <row r="1123" spans="1:16" x14ac:dyDescent="0.25">
      <c r="A1123" s="97"/>
      <c r="B1123" s="154"/>
      <c r="C1123" s="154"/>
      <c r="D1123" s="154"/>
      <c r="E1123" s="154"/>
      <c r="F1123" s="154"/>
      <c r="G1123" s="144"/>
      <c r="H1123" s="144"/>
      <c r="I1123" s="154"/>
      <c r="J1123" s="154"/>
      <c r="K1123" s="154"/>
      <c r="L1123" s="154"/>
      <c r="M1123" s="154"/>
      <c r="N1123" s="154"/>
      <c r="O1123" s="154"/>
      <c r="P1123" s="154"/>
    </row>
    <row r="1124" spans="1:16" x14ac:dyDescent="0.25">
      <c r="A1124" s="97"/>
      <c r="B1124" s="154"/>
      <c r="C1124" s="154"/>
      <c r="D1124" s="154"/>
      <c r="E1124" s="154"/>
      <c r="F1124" s="154"/>
      <c r="G1124" s="144"/>
      <c r="H1124" s="144"/>
      <c r="I1124" s="154"/>
      <c r="J1124" s="154"/>
      <c r="K1124" s="154"/>
      <c r="L1124" s="154"/>
      <c r="M1124" s="154"/>
      <c r="N1124" s="154"/>
      <c r="O1124" s="154"/>
      <c r="P1124" s="154"/>
    </row>
    <row r="1125" spans="1:16" x14ac:dyDescent="0.25">
      <c r="A1125" s="97"/>
      <c r="B1125" s="154"/>
      <c r="C1125" s="154"/>
      <c r="D1125" s="154"/>
      <c r="E1125" s="154"/>
      <c r="F1125" s="154"/>
      <c r="G1125" s="144"/>
      <c r="H1125" s="144"/>
      <c r="I1125" s="154"/>
      <c r="J1125" s="154"/>
      <c r="K1125" s="154"/>
      <c r="L1125" s="154"/>
      <c r="M1125" s="154"/>
      <c r="N1125" s="154"/>
      <c r="O1125" s="154"/>
      <c r="P1125" s="154"/>
    </row>
    <row r="1126" spans="1:16" x14ac:dyDescent="0.25">
      <c r="A1126" s="97"/>
      <c r="B1126" s="154"/>
      <c r="C1126" s="154"/>
      <c r="D1126" s="154"/>
      <c r="E1126" s="154"/>
      <c r="F1126" s="154"/>
      <c r="G1126" s="144"/>
      <c r="H1126" s="144"/>
      <c r="I1126" s="154"/>
      <c r="J1126" s="154"/>
      <c r="K1126" s="154"/>
      <c r="L1126" s="154"/>
      <c r="M1126" s="154"/>
      <c r="N1126" s="154"/>
      <c r="O1126" s="154"/>
      <c r="P1126" s="154"/>
    </row>
    <row r="1127" spans="1:16" x14ac:dyDescent="0.25">
      <c r="A1127" s="97"/>
      <c r="B1127" s="154"/>
      <c r="C1127" s="154"/>
      <c r="D1127" s="154"/>
      <c r="E1127" s="154"/>
      <c r="F1127" s="154"/>
      <c r="G1127" s="144"/>
      <c r="H1127" s="144"/>
      <c r="I1127" s="154"/>
      <c r="J1127" s="154"/>
      <c r="K1127" s="154"/>
      <c r="L1127" s="154"/>
      <c r="M1127" s="154"/>
      <c r="N1127" s="154"/>
      <c r="O1127" s="154"/>
      <c r="P1127" s="154"/>
    </row>
    <row r="1128" spans="1:16" x14ac:dyDescent="0.25">
      <c r="A1128" s="97"/>
      <c r="B1128" s="154"/>
      <c r="C1128" s="154"/>
      <c r="D1128" s="154"/>
      <c r="E1128" s="154"/>
      <c r="F1128" s="154"/>
      <c r="G1128" s="144"/>
      <c r="H1128" s="144"/>
      <c r="I1128" s="154"/>
      <c r="J1128" s="154"/>
      <c r="K1128" s="154"/>
      <c r="L1128" s="154"/>
      <c r="M1128" s="154"/>
      <c r="N1128" s="154"/>
      <c r="O1128" s="154"/>
      <c r="P1128" s="154"/>
    </row>
    <row r="1129" spans="1:16" x14ac:dyDescent="0.25">
      <c r="A1129" s="97"/>
      <c r="B1129" s="154"/>
      <c r="C1129" s="154"/>
      <c r="D1129" s="154"/>
      <c r="E1129" s="154"/>
      <c r="F1129" s="154"/>
      <c r="G1129" s="144"/>
      <c r="H1129" s="144"/>
      <c r="I1129" s="154"/>
      <c r="J1129" s="154"/>
      <c r="K1129" s="154"/>
      <c r="L1129" s="154"/>
      <c r="M1129" s="154"/>
      <c r="N1129" s="154"/>
      <c r="O1129" s="154"/>
      <c r="P1129" s="154"/>
    </row>
    <row r="1130" spans="1:16" x14ac:dyDescent="0.25">
      <c r="A1130" s="97"/>
      <c r="B1130" s="154"/>
      <c r="C1130" s="154"/>
      <c r="D1130" s="154"/>
      <c r="E1130" s="154"/>
      <c r="F1130" s="154"/>
      <c r="G1130" s="144"/>
      <c r="H1130" s="144"/>
      <c r="I1130" s="154"/>
      <c r="J1130" s="154"/>
      <c r="K1130" s="154"/>
      <c r="L1130" s="154"/>
      <c r="M1130" s="154"/>
      <c r="N1130" s="154"/>
      <c r="O1130" s="154"/>
      <c r="P1130" s="154"/>
    </row>
    <row r="1131" spans="1:16" x14ac:dyDescent="0.25">
      <c r="A1131" s="97"/>
      <c r="B1131" s="154"/>
      <c r="C1131" s="154"/>
      <c r="D1131" s="154"/>
      <c r="E1131" s="154"/>
      <c r="F1131" s="154"/>
      <c r="G1131" s="144"/>
      <c r="H1131" s="144"/>
      <c r="I1131" s="154"/>
      <c r="J1131" s="154"/>
      <c r="K1131" s="154"/>
      <c r="L1131" s="154"/>
      <c r="M1131" s="154"/>
      <c r="N1131" s="154"/>
      <c r="O1131" s="154"/>
      <c r="P1131" s="154"/>
    </row>
    <row r="1132" spans="1:16" x14ac:dyDescent="0.25">
      <c r="A1132" s="97"/>
      <c r="B1132" s="154"/>
      <c r="C1132" s="154"/>
      <c r="D1132" s="154"/>
      <c r="E1132" s="154"/>
      <c r="F1132" s="154"/>
      <c r="G1132" s="144"/>
      <c r="H1132" s="144"/>
      <c r="I1132" s="154"/>
      <c r="J1132" s="154"/>
      <c r="K1132" s="154"/>
      <c r="L1132" s="154"/>
      <c r="M1132" s="154"/>
      <c r="N1132" s="154"/>
      <c r="O1132" s="154"/>
      <c r="P1132" s="154"/>
    </row>
    <row r="1133" spans="1:16" x14ac:dyDescent="0.25">
      <c r="A1133" s="97"/>
      <c r="B1133" s="154"/>
      <c r="C1133" s="154"/>
      <c r="D1133" s="154"/>
      <c r="E1133" s="154"/>
      <c r="F1133" s="154"/>
      <c r="G1133" s="144"/>
      <c r="H1133" s="144"/>
      <c r="I1133" s="154"/>
      <c r="J1133" s="154"/>
      <c r="K1133" s="154"/>
      <c r="L1133" s="154"/>
      <c r="M1133" s="154"/>
      <c r="N1133" s="154"/>
      <c r="O1133" s="154"/>
      <c r="P1133" s="154"/>
    </row>
    <row r="1134" spans="1:16" x14ac:dyDescent="0.25">
      <c r="A1134" s="97"/>
      <c r="B1134" s="154"/>
      <c r="C1134" s="154"/>
      <c r="D1134" s="154"/>
      <c r="E1134" s="154"/>
      <c r="F1134" s="154"/>
      <c r="G1134" s="144"/>
      <c r="H1134" s="144"/>
      <c r="I1134" s="154"/>
      <c r="J1134" s="154"/>
      <c r="K1134" s="154"/>
      <c r="L1134" s="154"/>
      <c r="M1134" s="154"/>
      <c r="N1134" s="154"/>
      <c r="O1134" s="154"/>
      <c r="P1134" s="154"/>
    </row>
    <row r="1135" spans="1:16" x14ac:dyDescent="0.25">
      <c r="A1135" s="97"/>
      <c r="B1135" s="154"/>
      <c r="C1135" s="154"/>
      <c r="D1135" s="154"/>
      <c r="E1135" s="154"/>
      <c r="F1135" s="154"/>
      <c r="G1135" s="144"/>
      <c r="H1135" s="144"/>
      <c r="I1135" s="154"/>
      <c r="J1135" s="154"/>
      <c r="K1135" s="154"/>
      <c r="L1135" s="154"/>
      <c r="M1135" s="154"/>
      <c r="N1135" s="154"/>
      <c r="O1135" s="154"/>
      <c r="P1135" s="154"/>
    </row>
    <row r="1136" spans="1:16" x14ac:dyDescent="0.25">
      <c r="A1136" s="97"/>
      <c r="B1136" s="154"/>
      <c r="C1136" s="154"/>
      <c r="D1136" s="154"/>
      <c r="E1136" s="154"/>
      <c r="F1136" s="154"/>
      <c r="G1136" s="144"/>
      <c r="H1136" s="144"/>
      <c r="I1136" s="154"/>
      <c r="J1136" s="154"/>
      <c r="K1136" s="154"/>
      <c r="L1136" s="154"/>
      <c r="M1136" s="154"/>
      <c r="N1136" s="154"/>
      <c r="O1136" s="154"/>
      <c r="P1136" s="154"/>
    </row>
    <row r="1137" spans="1:16" x14ac:dyDescent="0.25">
      <c r="A1137" s="97"/>
      <c r="B1137" s="154"/>
      <c r="C1137" s="154"/>
      <c r="D1137" s="154"/>
      <c r="E1137" s="154"/>
      <c r="F1137" s="154"/>
      <c r="G1137" s="144"/>
      <c r="H1137" s="144"/>
      <c r="I1137" s="154"/>
      <c r="J1137" s="154"/>
      <c r="K1137" s="154"/>
      <c r="L1137" s="154"/>
      <c r="M1137" s="154"/>
      <c r="N1137" s="154"/>
      <c r="O1137" s="154"/>
      <c r="P1137" s="154"/>
    </row>
    <row r="1138" spans="1:16" x14ac:dyDescent="0.25">
      <c r="A1138" s="97"/>
      <c r="B1138" s="154"/>
      <c r="C1138" s="154"/>
      <c r="D1138" s="154"/>
      <c r="E1138" s="154"/>
      <c r="F1138" s="154"/>
      <c r="G1138" s="144"/>
      <c r="H1138" s="144"/>
      <c r="I1138" s="154"/>
      <c r="J1138" s="154"/>
      <c r="K1138" s="154"/>
      <c r="L1138" s="154"/>
      <c r="M1138" s="154"/>
      <c r="N1138" s="154"/>
      <c r="O1138" s="154"/>
      <c r="P1138" s="154"/>
    </row>
    <row r="1139" spans="1:16" x14ac:dyDescent="0.25">
      <c r="A1139" s="97"/>
      <c r="B1139" s="154"/>
      <c r="C1139" s="154"/>
      <c r="D1139" s="154"/>
      <c r="E1139" s="154"/>
      <c r="F1139" s="154"/>
      <c r="G1139" s="144"/>
      <c r="H1139" s="144"/>
      <c r="I1139" s="154"/>
      <c r="J1139" s="154"/>
      <c r="K1139" s="154"/>
      <c r="L1139" s="154"/>
      <c r="M1139" s="154"/>
      <c r="N1139" s="154"/>
      <c r="O1139" s="154"/>
      <c r="P1139" s="154"/>
    </row>
    <row r="1140" spans="1:16" x14ac:dyDescent="0.25">
      <c r="A1140" s="97"/>
      <c r="B1140" s="154"/>
      <c r="C1140" s="154"/>
      <c r="D1140" s="154"/>
      <c r="E1140" s="154"/>
      <c r="F1140" s="154"/>
      <c r="G1140" s="144"/>
      <c r="H1140" s="144"/>
      <c r="I1140" s="154"/>
      <c r="J1140" s="154"/>
      <c r="K1140" s="154"/>
      <c r="L1140" s="154"/>
      <c r="M1140" s="154"/>
      <c r="N1140" s="154"/>
      <c r="O1140" s="154"/>
      <c r="P1140" s="154"/>
    </row>
    <row r="1141" spans="1:16" x14ac:dyDescent="0.25">
      <c r="A1141" s="97"/>
      <c r="B1141" s="154"/>
      <c r="C1141" s="154"/>
      <c r="D1141" s="154"/>
      <c r="E1141" s="154"/>
      <c r="F1141" s="154"/>
      <c r="G1141" s="144"/>
      <c r="H1141" s="144"/>
      <c r="I1141" s="154"/>
      <c r="J1141" s="154"/>
      <c r="K1141" s="154"/>
      <c r="L1141" s="154"/>
      <c r="M1141" s="154"/>
      <c r="N1141" s="154"/>
      <c r="O1141" s="154"/>
      <c r="P1141" s="154"/>
    </row>
    <row r="1142" spans="1:16" x14ac:dyDescent="0.25">
      <c r="A1142" s="97"/>
      <c r="B1142" s="154"/>
      <c r="C1142" s="154"/>
      <c r="D1142" s="154"/>
      <c r="E1142" s="154"/>
      <c r="F1142" s="154"/>
      <c r="G1142" s="144"/>
      <c r="H1142" s="144"/>
      <c r="I1142" s="154"/>
      <c r="J1142" s="154"/>
      <c r="K1142" s="154"/>
      <c r="L1142" s="154"/>
      <c r="M1142" s="154"/>
      <c r="N1142" s="154"/>
      <c r="O1142" s="154"/>
      <c r="P1142" s="154"/>
    </row>
    <row r="1143" spans="1:16" x14ac:dyDescent="0.25">
      <c r="A1143" s="97"/>
      <c r="B1143" s="154"/>
      <c r="C1143" s="154"/>
      <c r="D1143" s="154"/>
      <c r="E1143" s="154"/>
      <c r="F1143" s="154"/>
      <c r="G1143" s="144"/>
      <c r="H1143" s="144"/>
      <c r="I1143" s="154"/>
      <c r="J1143" s="154"/>
      <c r="K1143" s="154"/>
      <c r="L1143" s="154"/>
      <c r="M1143" s="154"/>
      <c r="N1143" s="154"/>
      <c r="O1143" s="154"/>
      <c r="P1143" s="154"/>
    </row>
    <row r="1144" spans="1:16" x14ac:dyDescent="0.25">
      <c r="A1144" s="97"/>
      <c r="B1144" s="154"/>
      <c r="C1144" s="154"/>
      <c r="D1144" s="154"/>
      <c r="E1144" s="154"/>
      <c r="F1144" s="154"/>
      <c r="G1144" s="144"/>
      <c r="H1144" s="144"/>
      <c r="I1144" s="154"/>
      <c r="J1144" s="154"/>
      <c r="K1144" s="154"/>
      <c r="L1144" s="154"/>
      <c r="M1144" s="154"/>
      <c r="N1144" s="154"/>
      <c r="O1144" s="154"/>
      <c r="P1144" s="154"/>
    </row>
    <row r="1145" spans="1:16" x14ac:dyDescent="0.25">
      <c r="A1145" s="97"/>
      <c r="B1145" s="154"/>
      <c r="C1145" s="154"/>
      <c r="D1145" s="154"/>
      <c r="E1145" s="154"/>
      <c r="F1145" s="154"/>
      <c r="G1145" s="144"/>
      <c r="H1145" s="144"/>
      <c r="I1145" s="154"/>
      <c r="J1145" s="154"/>
      <c r="K1145" s="154"/>
      <c r="L1145" s="154"/>
      <c r="M1145" s="154"/>
      <c r="N1145" s="154"/>
      <c r="O1145" s="154"/>
      <c r="P1145" s="154"/>
    </row>
    <row r="1146" spans="1:16" x14ac:dyDescent="0.25">
      <c r="A1146" s="97"/>
      <c r="B1146" s="154"/>
      <c r="C1146" s="154"/>
      <c r="D1146" s="154"/>
      <c r="E1146" s="154"/>
      <c r="F1146" s="154"/>
      <c r="G1146" s="144"/>
      <c r="H1146" s="144"/>
      <c r="I1146" s="154"/>
      <c r="J1146" s="154"/>
      <c r="K1146" s="154"/>
      <c r="L1146" s="154"/>
      <c r="M1146" s="154"/>
      <c r="N1146" s="154"/>
      <c r="O1146" s="154"/>
      <c r="P1146" s="154"/>
    </row>
    <row r="1147" spans="1:16" x14ac:dyDescent="0.25">
      <c r="A1147" s="97"/>
      <c r="B1147" s="154"/>
      <c r="C1147" s="154"/>
      <c r="D1147" s="154"/>
      <c r="E1147" s="154"/>
      <c r="F1147" s="154"/>
      <c r="G1147" s="144"/>
      <c r="H1147" s="144"/>
      <c r="I1147" s="154"/>
      <c r="J1147" s="154"/>
      <c r="K1147" s="154"/>
      <c r="L1147" s="154"/>
      <c r="M1147" s="154"/>
      <c r="N1147" s="154"/>
      <c r="O1147" s="154"/>
      <c r="P1147" s="154"/>
    </row>
    <row r="1148" spans="1:16" x14ac:dyDescent="0.25">
      <c r="A1148" s="97"/>
      <c r="B1148" s="154"/>
      <c r="C1148" s="154"/>
      <c r="D1148" s="154"/>
      <c r="E1148" s="154"/>
      <c r="F1148" s="154"/>
      <c r="G1148" s="144"/>
      <c r="H1148" s="144"/>
      <c r="I1148" s="154"/>
      <c r="J1148" s="154"/>
      <c r="K1148" s="154"/>
      <c r="L1148" s="154"/>
      <c r="M1148" s="154"/>
      <c r="N1148" s="154"/>
      <c r="O1148" s="154"/>
      <c r="P1148" s="154"/>
    </row>
    <row r="1149" spans="1:16" x14ac:dyDescent="0.25">
      <c r="A1149" s="97"/>
      <c r="B1149" s="154"/>
      <c r="C1149" s="154"/>
      <c r="D1149" s="154"/>
      <c r="E1149" s="154"/>
      <c r="F1149" s="154"/>
      <c r="G1149" s="144"/>
      <c r="H1149" s="144"/>
      <c r="I1149" s="154"/>
      <c r="J1149" s="154"/>
      <c r="K1149" s="154"/>
      <c r="L1149" s="154"/>
      <c r="M1149" s="154"/>
      <c r="N1149" s="154"/>
      <c r="O1149" s="154"/>
      <c r="P1149" s="154"/>
    </row>
    <row r="1150" spans="1:16" x14ac:dyDescent="0.25">
      <c r="A1150" s="97"/>
      <c r="B1150" s="154"/>
      <c r="C1150" s="154"/>
      <c r="D1150" s="154"/>
      <c r="E1150" s="154"/>
      <c r="F1150" s="154"/>
      <c r="G1150" s="144"/>
      <c r="H1150" s="144"/>
      <c r="I1150" s="154"/>
      <c r="J1150" s="154"/>
      <c r="K1150" s="154"/>
      <c r="L1150" s="154"/>
      <c r="M1150" s="154"/>
      <c r="N1150" s="154"/>
      <c r="O1150" s="154"/>
      <c r="P1150" s="154"/>
    </row>
    <row r="1151" spans="1:16" x14ac:dyDescent="0.25">
      <c r="A1151" s="97"/>
      <c r="B1151" s="154"/>
      <c r="C1151" s="154"/>
      <c r="D1151" s="154"/>
      <c r="E1151" s="154"/>
      <c r="F1151" s="154"/>
      <c r="G1151" s="144"/>
      <c r="H1151" s="144"/>
      <c r="I1151" s="154"/>
      <c r="J1151" s="154"/>
      <c r="K1151" s="154"/>
      <c r="L1151" s="154"/>
      <c r="M1151" s="154"/>
      <c r="N1151" s="154"/>
      <c r="O1151" s="154"/>
      <c r="P1151" s="154"/>
    </row>
    <row r="1152" spans="1:16" x14ac:dyDescent="0.25">
      <c r="A1152" s="97"/>
      <c r="B1152" s="154"/>
      <c r="C1152" s="154"/>
      <c r="D1152" s="154"/>
      <c r="E1152" s="154"/>
      <c r="F1152" s="154"/>
      <c r="G1152" s="144"/>
      <c r="H1152" s="144"/>
      <c r="I1152" s="154"/>
      <c r="J1152" s="154"/>
      <c r="K1152" s="154"/>
      <c r="L1152" s="154"/>
      <c r="M1152" s="154"/>
      <c r="N1152" s="154"/>
      <c r="O1152" s="154"/>
      <c r="P1152" s="154"/>
    </row>
    <row r="1153" spans="1:16" x14ac:dyDescent="0.25">
      <c r="A1153" s="97"/>
      <c r="B1153" s="154"/>
      <c r="C1153" s="154"/>
      <c r="D1153" s="154"/>
      <c r="E1153" s="154"/>
      <c r="F1153" s="154"/>
      <c r="G1153" s="144"/>
      <c r="H1153" s="144"/>
      <c r="I1153" s="154"/>
      <c r="J1153" s="154"/>
      <c r="K1153" s="154"/>
      <c r="L1153" s="154"/>
      <c r="M1153" s="154"/>
      <c r="N1153" s="154"/>
      <c r="O1153" s="154"/>
      <c r="P1153" s="154"/>
    </row>
    <row r="1154" spans="1:16" x14ac:dyDescent="0.25">
      <c r="A1154" s="97"/>
      <c r="B1154" s="154"/>
      <c r="C1154" s="154"/>
      <c r="D1154" s="154"/>
      <c r="E1154" s="154"/>
      <c r="F1154" s="154"/>
      <c r="G1154" s="144"/>
      <c r="H1154" s="144"/>
      <c r="I1154" s="154"/>
      <c r="J1154" s="154"/>
      <c r="K1154" s="154"/>
      <c r="L1154" s="154"/>
      <c r="M1154" s="154"/>
      <c r="N1154" s="154"/>
      <c r="O1154" s="154"/>
      <c r="P1154" s="154"/>
    </row>
    <row r="1155" spans="1:16" x14ac:dyDescent="0.25">
      <c r="A1155" s="97"/>
      <c r="B1155" s="154"/>
      <c r="C1155" s="154"/>
      <c r="D1155" s="154"/>
      <c r="E1155" s="154"/>
      <c r="F1155" s="154"/>
      <c r="G1155" s="144"/>
      <c r="H1155" s="144"/>
      <c r="I1155" s="154"/>
      <c r="J1155" s="154"/>
      <c r="K1155" s="154"/>
      <c r="L1155" s="154"/>
      <c r="M1155" s="154"/>
      <c r="N1155" s="154"/>
      <c r="O1155" s="154"/>
      <c r="P1155" s="154"/>
    </row>
    <row r="1156" spans="1:16" x14ac:dyDescent="0.25">
      <c r="A1156" s="97"/>
      <c r="B1156" s="154"/>
      <c r="C1156" s="154"/>
      <c r="D1156" s="154"/>
      <c r="E1156" s="154"/>
      <c r="F1156" s="154"/>
      <c r="G1156" s="144"/>
      <c r="H1156" s="144"/>
      <c r="I1156" s="154"/>
      <c r="J1156" s="154"/>
      <c r="K1156" s="154"/>
      <c r="L1156" s="154"/>
      <c r="M1156" s="154"/>
      <c r="N1156" s="154"/>
      <c r="O1156" s="154"/>
      <c r="P1156" s="154"/>
    </row>
    <row r="1157" spans="1:16" x14ac:dyDescent="0.25">
      <c r="A1157" s="97"/>
      <c r="B1157" s="154"/>
      <c r="C1157" s="154"/>
      <c r="D1157" s="154"/>
      <c r="E1157" s="154"/>
      <c r="F1157" s="154"/>
      <c r="G1157" s="144"/>
      <c r="H1157" s="144"/>
      <c r="I1157" s="154"/>
      <c r="J1157" s="154"/>
      <c r="K1157" s="154"/>
      <c r="L1157" s="154"/>
      <c r="M1157" s="154"/>
      <c r="N1157" s="154"/>
      <c r="O1157" s="154"/>
      <c r="P1157" s="154"/>
    </row>
    <row r="1158" spans="1:16" x14ac:dyDescent="0.25">
      <c r="A1158" s="97"/>
      <c r="B1158" s="154"/>
      <c r="C1158" s="154"/>
      <c r="D1158" s="154"/>
      <c r="E1158" s="154"/>
      <c r="F1158" s="154"/>
      <c r="G1158" s="144"/>
      <c r="H1158" s="144"/>
      <c r="I1158" s="154"/>
      <c r="J1158" s="154"/>
      <c r="K1158" s="154"/>
      <c r="L1158" s="154"/>
      <c r="M1158" s="154"/>
      <c r="N1158" s="154"/>
      <c r="O1158" s="154"/>
      <c r="P1158" s="154"/>
    </row>
    <row r="1159" spans="1:16" x14ac:dyDescent="0.25">
      <c r="A1159" s="97"/>
      <c r="B1159" s="154"/>
      <c r="C1159" s="154"/>
      <c r="D1159" s="154"/>
      <c r="E1159" s="154"/>
      <c r="F1159" s="154"/>
      <c r="G1159" s="144"/>
      <c r="H1159" s="144"/>
      <c r="I1159" s="154"/>
      <c r="J1159" s="154"/>
      <c r="K1159" s="154"/>
      <c r="L1159" s="154"/>
      <c r="M1159" s="154"/>
      <c r="N1159" s="154"/>
      <c r="O1159" s="154"/>
      <c r="P1159" s="154"/>
    </row>
    <row r="1160" spans="1:16" x14ac:dyDescent="0.25">
      <c r="A1160" s="97"/>
      <c r="B1160" s="154"/>
      <c r="C1160" s="154"/>
      <c r="D1160" s="154"/>
      <c r="E1160" s="154"/>
      <c r="F1160" s="154"/>
      <c r="G1160" s="144"/>
      <c r="H1160" s="144"/>
      <c r="I1160" s="154"/>
      <c r="J1160" s="154"/>
      <c r="K1160" s="154"/>
      <c r="L1160" s="154"/>
      <c r="M1160" s="154"/>
      <c r="N1160" s="154"/>
      <c r="O1160" s="154"/>
      <c r="P1160" s="154"/>
    </row>
    <row r="1161" spans="1:16" x14ac:dyDescent="0.25">
      <c r="A1161" s="97"/>
      <c r="B1161" s="154"/>
      <c r="C1161" s="154"/>
      <c r="D1161" s="154"/>
      <c r="E1161" s="154"/>
      <c r="F1161" s="154"/>
      <c r="G1161" s="144"/>
      <c r="H1161" s="144"/>
      <c r="I1161" s="154"/>
      <c r="J1161" s="154"/>
      <c r="K1161" s="154"/>
      <c r="L1161" s="154"/>
      <c r="M1161" s="154"/>
      <c r="N1161" s="154"/>
      <c r="O1161" s="154"/>
      <c r="P1161" s="154"/>
    </row>
    <row r="1162" spans="1:16" x14ac:dyDescent="0.25">
      <c r="A1162" s="97"/>
      <c r="B1162" s="154"/>
      <c r="C1162" s="154"/>
      <c r="D1162" s="154"/>
      <c r="E1162" s="154"/>
      <c r="F1162" s="154"/>
      <c r="G1162" s="144"/>
      <c r="H1162" s="144"/>
      <c r="I1162" s="154"/>
      <c r="J1162" s="154"/>
      <c r="K1162" s="154"/>
      <c r="L1162" s="154"/>
      <c r="M1162" s="154"/>
      <c r="N1162" s="154"/>
      <c r="O1162" s="154"/>
      <c r="P1162" s="154"/>
    </row>
    <row r="1163" spans="1:16" x14ac:dyDescent="0.25">
      <c r="A1163" s="97"/>
      <c r="B1163" s="154"/>
      <c r="C1163" s="154"/>
      <c r="D1163" s="154"/>
      <c r="E1163" s="154"/>
      <c r="F1163" s="154"/>
      <c r="G1163" s="144"/>
      <c r="H1163" s="144"/>
      <c r="I1163" s="154"/>
      <c r="J1163" s="154"/>
      <c r="K1163" s="154"/>
      <c r="L1163" s="154"/>
      <c r="M1163" s="154"/>
      <c r="N1163" s="154"/>
      <c r="O1163" s="154"/>
      <c r="P1163" s="154"/>
    </row>
    <row r="1164" spans="1:16" x14ac:dyDescent="0.25">
      <c r="A1164" s="97"/>
      <c r="B1164" s="154"/>
      <c r="C1164" s="154"/>
      <c r="D1164" s="154"/>
      <c r="E1164" s="154"/>
      <c r="F1164" s="154"/>
      <c r="G1164" s="144"/>
      <c r="H1164" s="144"/>
      <c r="I1164" s="154"/>
      <c r="J1164" s="154"/>
      <c r="K1164" s="154"/>
      <c r="L1164" s="154"/>
      <c r="M1164" s="154"/>
      <c r="N1164" s="154"/>
      <c r="O1164" s="154"/>
      <c r="P1164" s="154"/>
    </row>
    <row r="1165" spans="1:16" x14ac:dyDescent="0.25">
      <c r="A1165" s="97"/>
      <c r="B1165" s="154"/>
      <c r="C1165" s="154"/>
      <c r="D1165" s="154"/>
      <c r="E1165" s="154"/>
      <c r="F1165" s="154"/>
      <c r="G1165" s="144"/>
      <c r="H1165" s="144"/>
      <c r="I1165" s="154"/>
      <c r="J1165" s="154"/>
      <c r="K1165" s="154"/>
      <c r="L1165" s="154"/>
      <c r="M1165" s="154"/>
      <c r="N1165" s="154"/>
      <c r="O1165" s="154"/>
      <c r="P1165" s="154"/>
    </row>
    <row r="1166" spans="1:16" x14ac:dyDescent="0.25">
      <c r="A1166" s="97"/>
      <c r="B1166" s="154"/>
      <c r="C1166" s="154"/>
      <c r="D1166" s="154"/>
      <c r="E1166" s="154"/>
      <c r="F1166" s="154"/>
      <c r="G1166" s="144"/>
      <c r="H1166" s="144"/>
      <c r="I1166" s="154"/>
      <c r="J1166" s="154"/>
      <c r="K1166" s="154"/>
      <c r="L1166" s="154"/>
      <c r="M1166" s="154"/>
      <c r="N1166" s="154"/>
      <c r="O1166" s="154"/>
      <c r="P1166" s="154"/>
    </row>
    <row r="1167" spans="1:16" x14ac:dyDescent="0.25">
      <c r="A1167" s="97"/>
      <c r="B1167" s="154"/>
      <c r="C1167" s="154"/>
      <c r="D1167" s="154"/>
      <c r="E1167" s="154"/>
      <c r="F1167" s="154"/>
      <c r="G1167" s="144"/>
      <c r="H1167" s="144"/>
      <c r="I1167" s="154"/>
      <c r="J1167" s="154"/>
      <c r="K1167" s="154"/>
      <c r="L1167" s="154"/>
      <c r="M1167" s="154"/>
      <c r="N1167" s="154"/>
      <c r="O1167" s="154"/>
      <c r="P1167" s="154"/>
    </row>
    <row r="1168" spans="1:16" x14ac:dyDescent="0.25">
      <c r="A1168" s="97"/>
      <c r="B1168" s="154"/>
      <c r="C1168" s="154"/>
      <c r="D1168" s="154"/>
      <c r="E1168" s="154"/>
      <c r="F1168" s="154"/>
      <c r="G1168" s="144"/>
      <c r="H1168" s="144"/>
      <c r="I1168" s="154"/>
      <c r="J1168" s="154"/>
      <c r="K1168" s="154"/>
      <c r="L1168" s="154"/>
      <c r="M1168" s="154"/>
      <c r="N1168" s="154"/>
      <c r="O1168" s="154"/>
      <c r="P1168" s="154"/>
    </row>
    <row r="1169" spans="1:16" x14ac:dyDescent="0.25">
      <c r="A1169" s="97"/>
      <c r="B1169" s="154"/>
      <c r="C1169" s="154"/>
      <c r="D1169" s="154"/>
      <c r="E1169" s="154"/>
      <c r="F1169" s="154"/>
      <c r="G1169" s="144"/>
      <c r="H1169" s="144"/>
      <c r="I1169" s="154"/>
      <c r="J1169" s="154"/>
      <c r="K1169" s="154"/>
      <c r="L1169" s="154"/>
      <c r="M1169" s="154"/>
      <c r="N1169" s="154"/>
      <c r="O1169" s="154"/>
      <c r="P1169" s="154"/>
    </row>
    <row r="1170" spans="1:16" x14ac:dyDescent="0.25">
      <c r="A1170" s="97"/>
      <c r="B1170" s="154"/>
      <c r="C1170" s="154"/>
      <c r="D1170" s="154"/>
      <c r="E1170" s="154"/>
      <c r="F1170" s="154"/>
      <c r="G1170" s="144"/>
      <c r="H1170" s="144"/>
      <c r="I1170" s="154"/>
      <c r="J1170" s="154"/>
      <c r="K1170" s="154"/>
      <c r="L1170" s="154"/>
      <c r="M1170" s="154"/>
      <c r="N1170" s="154"/>
      <c r="O1170" s="154"/>
      <c r="P1170" s="154"/>
    </row>
    <row r="1171" spans="1:16" x14ac:dyDescent="0.25">
      <c r="A1171" s="97"/>
      <c r="B1171" s="154"/>
      <c r="C1171" s="154"/>
      <c r="D1171" s="154"/>
      <c r="E1171" s="154"/>
      <c r="F1171" s="154"/>
      <c r="G1171" s="144"/>
      <c r="H1171" s="144"/>
      <c r="I1171" s="154"/>
      <c r="J1171" s="154"/>
      <c r="K1171" s="154"/>
      <c r="L1171" s="154"/>
      <c r="M1171" s="154"/>
      <c r="N1171" s="154"/>
      <c r="O1171" s="154"/>
      <c r="P1171" s="154"/>
    </row>
    <row r="1172" spans="1:16" x14ac:dyDescent="0.25">
      <c r="A1172" s="97"/>
      <c r="B1172" s="154"/>
      <c r="C1172" s="154"/>
      <c r="D1172" s="154"/>
      <c r="E1172" s="154"/>
      <c r="F1172" s="154"/>
      <c r="G1172" s="144"/>
      <c r="H1172" s="144"/>
      <c r="I1172" s="154"/>
      <c r="J1172" s="154"/>
      <c r="K1172" s="154"/>
      <c r="L1172" s="154"/>
      <c r="M1172" s="154"/>
      <c r="N1172" s="154"/>
      <c r="O1172" s="154"/>
      <c r="P1172" s="154"/>
    </row>
    <row r="1173" spans="1:16" x14ac:dyDescent="0.25">
      <c r="A1173" s="97"/>
      <c r="B1173" s="154"/>
      <c r="C1173" s="154"/>
      <c r="D1173" s="154"/>
      <c r="E1173" s="154"/>
      <c r="F1173" s="154"/>
      <c r="G1173" s="144"/>
      <c r="H1173" s="144"/>
      <c r="I1173" s="154"/>
      <c r="J1173" s="154"/>
      <c r="K1173" s="154"/>
      <c r="L1173" s="154"/>
      <c r="M1173" s="154"/>
      <c r="N1173" s="154"/>
      <c r="O1173" s="154"/>
      <c r="P1173" s="154"/>
    </row>
    <row r="1174" spans="1:16" x14ac:dyDescent="0.25">
      <c r="A1174" s="97"/>
      <c r="B1174" s="154"/>
      <c r="C1174" s="154"/>
      <c r="D1174" s="154"/>
      <c r="E1174" s="154"/>
      <c r="F1174" s="154"/>
      <c r="G1174" s="144"/>
      <c r="H1174" s="144"/>
      <c r="I1174" s="154"/>
      <c r="J1174" s="154"/>
      <c r="K1174" s="154"/>
      <c r="L1174" s="154"/>
      <c r="M1174" s="154"/>
      <c r="N1174" s="154"/>
      <c r="O1174" s="154"/>
      <c r="P1174" s="154"/>
    </row>
    <row r="1175" spans="1:16" x14ac:dyDescent="0.25">
      <c r="A1175" s="97"/>
      <c r="B1175" s="154"/>
      <c r="C1175" s="154"/>
      <c r="D1175" s="154"/>
      <c r="E1175" s="154"/>
      <c r="F1175" s="154"/>
      <c r="G1175" s="144"/>
      <c r="H1175" s="144"/>
      <c r="I1175" s="154"/>
      <c r="J1175" s="154"/>
      <c r="K1175" s="154"/>
      <c r="L1175" s="154"/>
      <c r="M1175" s="154"/>
      <c r="N1175" s="154"/>
      <c r="O1175" s="154"/>
      <c r="P1175" s="154"/>
    </row>
    <row r="1176" spans="1:16" x14ac:dyDescent="0.25">
      <c r="A1176" s="97"/>
      <c r="B1176" s="154"/>
      <c r="C1176" s="154"/>
      <c r="D1176" s="154"/>
      <c r="E1176" s="154"/>
      <c r="F1176" s="154"/>
      <c r="G1176" s="144"/>
      <c r="H1176" s="144"/>
      <c r="I1176" s="154"/>
      <c r="J1176" s="154"/>
      <c r="K1176" s="154"/>
      <c r="L1176" s="154"/>
      <c r="M1176" s="154"/>
      <c r="N1176" s="154"/>
      <c r="O1176" s="154"/>
      <c r="P1176" s="154"/>
    </row>
    <row r="1177" spans="1:16" x14ac:dyDescent="0.25">
      <c r="A1177" s="97"/>
      <c r="B1177" s="154"/>
      <c r="C1177" s="154"/>
      <c r="D1177" s="154"/>
      <c r="E1177" s="154"/>
      <c r="F1177" s="154"/>
      <c r="G1177" s="144"/>
      <c r="H1177" s="144"/>
      <c r="I1177" s="154"/>
      <c r="J1177" s="154"/>
      <c r="K1177" s="154"/>
      <c r="L1177" s="154"/>
      <c r="M1177" s="154"/>
      <c r="N1177" s="154"/>
      <c r="O1177" s="154"/>
      <c r="P1177" s="154"/>
    </row>
    <row r="1178" spans="1:16" x14ac:dyDescent="0.25">
      <c r="A1178" s="97"/>
      <c r="B1178" s="154"/>
      <c r="C1178" s="154"/>
      <c r="D1178" s="154"/>
      <c r="E1178" s="154"/>
      <c r="F1178" s="154"/>
      <c r="G1178" s="144"/>
      <c r="H1178" s="144"/>
      <c r="I1178" s="154"/>
      <c r="J1178" s="154"/>
      <c r="K1178" s="154"/>
      <c r="L1178" s="154"/>
      <c r="M1178" s="154"/>
      <c r="N1178" s="154"/>
      <c r="O1178" s="154"/>
      <c r="P1178" s="154"/>
    </row>
    <row r="1179" spans="1:16" x14ac:dyDescent="0.25">
      <c r="A1179" s="97"/>
      <c r="B1179" s="154"/>
      <c r="C1179" s="154"/>
      <c r="D1179" s="154"/>
      <c r="E1179" s="154"/>
      <c r="F1179" s="154"/>
      <c r="G1179" s="144"/>
      <c r="H1179" s="144"/>
      <c r="I1179" s="154"/>
      <c r="J1179" s="154"/>
      <c r="K1179" s="154"/>
      <c r="L1179" s="154"/>
      <c r="M1179" s="154"/>
      <c r="N1179" s="154"/>
      <c r="O1179" s="154"/>
      <c r="P1179" s="154"/>
    </row>
    <row r="1180" spans="1:16" x14ac:dyDescent="0.25">
      <c r="A1180" s="97"/>
      <c r="B1180" s="154"/>
      <c r="C1180" s="154"/>
      <c r="D1180" s="154"/>
      <c r="E1180" s="154"/>
      <c r="F1180" s="154"/>
      <c r="G1180" s="144"/>
      <c r="H1180" s="144"/>
      <c r="I1180" s="154"/>
      <c r="J1180" s="154"/>
      <c r="K1180" s="154"/>
      <c r="L1180" s="154"/>
      <c r="M1180" s="154"/>
      <c r="N1180" s="154"/>
      <c r="O1180" s="154"/>
      <c r="P1180" s="154"/>
    </row>
    <row r="1181" spans="1:16" x14ac:dyDescent="0.25">
      <c r="A1181" s="97"/>
      <c r="B1181" s="154"/>
      <c r="C1181" s="154"/>
      <c r="D1181" s="154"/>
      <c r="E1181" s="154"/>
      <c r="F1181" s="154"/>
      <c r="G1181" s="144"/>
      <c r="H1181" s="144"/>
      <c r="I1181" s="154"/>
      <c r="J1181" s="154"/>
      <c r="K1181" s="154"/>
      <c r="L1181" s="154"/>
      <c r="M1181" s="154"/>
      <c r="N1181" s="154"/>
      <c r="O1181" s="154"/>
      <c r="P1181" s="154"/>
    </row>
    <row r="1182" spans="1:16" x14ac:dyDescent="0.25">
      <c r="A1182" s="97"/>
      <c r="B1182" s="154"/>
      <c r="C1182" s="154"/>
      <c r="D1182" s="154"/>
      <c r="E1182" s="154"/>
      <c r="F1182" s="154"/>
      <c r="G1182" s="144"/>
      <c r="H1182" s="144"/>
      <c r="I1182" s="154"/>
      <c r="J1182" s="154"/>
      <c r="K1182" s="154"/>
      <c r="L1182" s="154"/>
      <c r="M1182" s="154"/>
      <c r="N1182" s="154"/>
      <c r="O1182" s="154"/>
      <c r="P1182" s="154"/>
    </row>
    <row r="1183" spans="1:16" x14ac:dyDescent="0.25">
      <c r="A1183" s="97"/>
      <c r="B1183" s="154"/>
      <c r="C1183" s="154"/>
      <c r="D1183" s="154"/>
      <c r="E1183" s="154"/>
      <c r="F1183" s="154"/>
      <c r="G1183" s="144"/>
      <c r="H1183" s="144"/>
      <c r="I1183" s="154"/>
      <c r="J1183" s="154"/>
      <c r="K1183" s="154"/>
      <c r="L1183" s="154"/>
      <c r="M1183" s="154"/>
      <c r="N1183" s="154"/>
      <c r="O1183" s="154"/>
      <c r="P1183" s="154"/>
    </row>
    <row r="1184" spans="1:16" x14ac:dyDescent="0.25">
      <c r="A1184" s="97"/>
      <c r="B1184" s="154"/>
      <c r="C1184" s="154"/>
      <c r="D1184" s="154"/>
      <c r="E1184" s="154"/>
      <c r="F1184" s="154"/>
      <c r="G1184" s="144"/>
      <c r="H1184" s="144"/>
      <c r="I1184" s="154"/>
      <c r="J1184" s="154"/>
      <c r="K1184" s="154"/>
      <c r="L1184" s="154"/>
      <c r="M1184" s="154"/>
      <c r="N1184" s="154"/>
      <c r="O1184" s="154"/>
      <c r="P1184" s="154"/>
    </row>
    <row r="1185" spans="1:16" x14ac:dyDescent="0.25">
      <c r="A1185" s="97"/>
      <c r="B1185" s="154"/>
      <c r="C1185" s="154"/>
      <c r="D1185" s="154"/>
      <c r="E1185" s="154"/>
      <c r="F1185" s="154"/>
      <c r="G1185" s="144"/>
      <c r="H1185" s="144"/>
      <c r="I1185" s="154"/>
      <c r="J1185" s="154"/>
      <c r="K1185" s="154"/>
      <c r="L1185" s="154"/>
      <c r="M1185" s="154"/>
      <c r="N1185" s="154"/>
      <c r="O1185" s="154"/>
      <c r="P1185" s="154"/>
    </row>
    <row r="1186" spans="1:16" x14ac:dyDescent="0.25">
      <c r="A1186" s="97"/>
      <c r="B1186" s="154"/>
      <c r="C1186" s="154"/>
      <c r="D1186" s="154"/>
      <c r="E1186" s="154"/>
      <c r="F1186" s="154"/>
      <c r="G1186" s="144"/>
      <c r="H1186" s="144"/>
      <c r="I1186" s="154"/>
      <c r="J1186" s="154"/>
      <c r="K1186" s="154"/>
      <c r="L1186" s="154"/>
      <c r="M1186" s="154"/>
      <c r="N1186" s="154"/>
      <c r="O1186" s="154"/>
      <c r="P1186" s="154"/>
    </row>
    <row r="1187" spans="1:16" x14ac:dyDescent="0.25">
      <c r="A1187" s="97"/>
      <c r="B1187" s="154"/>
      <c r="C1187" s="154"/>
      <c r="D1187" s="154"/>
      <c r="E1187" s="154"/>
      <c r="F1187" s="154"/>
      <c r="G1187" s="144"/>
      <c r="H1187" s="144"/>
      <c r="I1187" s="154"/>
      <c r="J1187" s="154"/>
      <c r="K1187" s="154"/>
      <c r="L1187" s="154"/>
      <c r="M1187" s="154"/>
      <c r="N1187" s="154"/>
      <c r="O1187" s="154"/>
      <c r="P1187" s="154"/>
    </row>
    <row r="1188" spans="1:16" x14ac:dyDescent="0.25">
      <c r="A1188" s="97"/>
      <c r="B1188" s="154"/>
      <c r="C1188" s="154"/>
      <c r="D1188" s="154"/>
      <c r="E1188" s="154"/>
      <c r="F1188" s="154"/>
      <c r="G1188" s="144"/>
      <c r="H1188" s="144"/>
      <c r="I1188" s="154"/>
      <c r="J1188" s="154"/>
      <c r="K1188" s="154"/>
      <c r="L1188" s="154"/>
      <c r="M1188" s="154"/>
      <c r="N1188" s="154"/>
      <c r="O1188" s="154"/>
      <c r="P1188" s="154"/>
    </row>
    <row r="1189" spans="1:16" x14ac:dyDescent="0.25">
      <c r="A1189" s="97"/>
      <c r="B1189" s="154"/>
      <c r="C1189" s="154"/>
      <c r="D1189" s="154"/>
      <c r="E1189" s="154"/>
      <c r="F1189" s="154"/>
      <c r="G1189" s="144"/>
      <c r="H1189" s="144"/>
      <c r="I1189" s="154"/>
      <c r="J1189" s="154"/>
      <c r="K1189" s="154"/>
      <c r="L1189" s="154"/>
      <c r="M1189" s="154"/>
      <c r="N1189" s="154"/>
      <c r="O1189" s="154"/>
      <c r="P1189" s="154"/>
    </row>
    <row r="1190" spans="1:16" x14ac:dyDescent="0.25">
      <c r="A1190" s="97"/>
      <c r="B1190" s="154"/>
      <c r="C1190" s="154"/>
      <c r="D1190" s="154"/>
      <c r="E1190" s="154"/>
      <c r="F1190" s="154"/>
      <c r="G1190" s="144"/>
      <c r="H1190" s="144"/>
      <c r="I1190" s="154"/>
      <c r="J1190" s="154"/>
      <c r="K1190" s="154"/>
      <c r="L1190" s="154"/>
      <c r="M1190" s="154"/>
      <c r="N1190" s="154"/>
      <c r="O1190" s="154"/>
      <c r="P1190" s="154"/>
    </row>
    <row r="1191" spans="1:16" x14ac:dyDescent="0.25">
      <c r="A1191" s="97"/>
      <c r="B1191" s="154"/>
      <c r="C1191" s="154"/>
      <c r="D1191" s="154"/>
      <c r="E1191" s="154"/>
      <c r="F1191" s="154"/>
      <c r="G1191" s="144"/>
      <c r="H1191" s="144"/>
      <c r="I1191" s="154"/>
      <c r="J1191" s="154"/>
      <c r="K1191" s="154"/>
      <c r="L1191" s="154"/>
      <c r="M1191" s="154"/>
      <c r="N1191" s="154"/>
      <c r="O1191" s="154"/>
      <c r="P1191" s="154"/>
    </row>
    <row r="1192" spans="1:16" x14ac:dyDescent="0.25">
      <c r="A1192" s="97"/>
      <c r="B1192" s="154"/>
      <c r="C1192" s="154"/>
      <c r="D1192" s="154"/>
      <c r="E1192" s="154"/>
      <c r="F1192" s="154"/>
      <c r="G1192" s="144"/>
      <c r="H1192" s="144"/>
      <c r="I1192" s="154"/>
      <c r="J1192" s="154"/>
      <c r="K1192" s="154"/>
      <c r="L1192" s="154"/>
      <c r="M1192" s="154"/>
      <c r="N1192" s="154"/>
      <c r="O1192" s="154"/>
      <c r="P1192" s="154"/>
    </row>
    <row r="1193" spans="1:16" x14ac:dyDescent="0.25">
      <c r="A1193" s="97"/>
      <c r="B1193" s="154"/>
      <c r="C1193" s="154"/>
      <c r="D1193" s="154"/>
      <c r="E1193" s="154"/>
      <c r="F1193" s="154"/>
      <c r="G1193" s="144"/>
      <c r="H1193" s="144"/>
      <c r="I1193" s="154"/>
      <c r="J1193" s="154"/>
      <c r="K1193" s="154"/>
      <c r="L1193" s="154"/>
      <c r="M1193" s="154"/>
      <c r="N1193" s="154"/>
      <c r="O1193" s="154"/>
      <c r="P1193" s="154"/>
    </row>
    <row r="1194" spans="1:16" x14ac:dyDescent="0.25">
      <c r="A1194" s="97"/>
      <c r="B1194" s="154"/>
      <c r="C1194" s="154"/>
      <c r="D1194" s="154"/>
      <c r="E1194" s="154"/>
      <c r="F1194" s="154"/>
      <c r="G1194" s="144"/>
      <c r="H1194" s="144"/>
      <c r="I1194" s="154"/>
      <c r="J1194" s="154"/>
      <c r="K1194" s="154"/>
      <c r="L1194" s="154"/>
      <c r="M1194" s="154"/>
      <c r="N1194" s="154"/>
      <c r="O1194" s="154"/>
      <c r="P1194" s="154"/>
    </row>
    <row r="1195" spans="1:16" x14ac:dyDescent="0.25">
      <c r="A1195" s="97"/>
      <c r="B1195" s="154"/>
      <c r="C1195" s="154"/>
      <c r="D1195" s="154"/>
      <c r="E1195" s="154"/>
      <c r="F1195" s="154"/>
      <c r="G1195" s="144"/>
      <c r="H1195" s="144"/>
      <c r="I1195" s="154"/>
      <c r="J1195" s="154"/>
      <c r="K1195" s="154"/>
      <c r="L1195" s="154"/>
      <c r="M1195" s="154"/>
      <c r="N1195" s="154"/>
      <c r="O1195" s="154"/>
      <c r="P1195" s="154"/>
    </row>
    <row r="1196" spans="1:16" x14ac:dyDescent="0.25">
      <c r="A1196" s="97"/>
      <c r="B1196" s="154"/>
      <c r="C1196" s="154"/>
      <c r="D1196" s="154"/>
      <c r="E1196" s="154"/>
      <c r="F1196" s="154"/>
      <c r="G1196" s="144"/>
      <c r="H1196" s="144"/>
      <c r="I1196" s="154"/>
      <c r="J1196" s="154"/>
      <c r="K1196" s="154"/>
      <c r="L1196" s="154"/>
      <c r="M1196" s="154"/>
      <c r="N1196" s="154"/>
      <c r="O1196" s="154"/>
      <c r="P1196" s="154"/>
    </row>
    <row r="1197" spans="1:16" x14ac:dyDescent="0.25">
      <c r="A1197" s="97"/>
      <c r="B1197" s="154"/>
      <c r="C1197" s="154"/>
      <c r="D1197" s="154"/>
      <c r="E1197" s="154"/>
      <c r="F1197" s="154"/>
      <c r="G1197" s="144"/>
      <c r="H1197" s="144"/>
      <c r="I1197" s="154"/>
      <c r="J1197" s="154"/>
      <c r="K1197" s="154"/>
      <c r="L1197" s="154"/>
      <c r="M1197" s="154"/>
      <c r="N1197" s="154"/>
      <c r="O1197" s="154"/>
      <c r="P1197" s="154"/>
    </row>
    <row r="1198" spans="1:16" x14ac:dyDescent="0.25">
      <c r="A1198" s="97"/>
      <c r="B1198" s="154"/>
      <c r="C1198" s="154"/>
      <c r="D1198" s="154"/>
      <c r="E1198" s="154"/>
      <c r="F1198" s="154"/>
      <c r="G1198" s="144"/>
      <c r="H1198" s="144"/>
      <c r="I1198" s="154"/>
      <c r="J1198" s="154"/>
      <c r="K1198" s="154"/>
      <c r="L1198" s="154"/>
      <c r="M1198" s="154"/>
      <c r="N1198" s="154"/>
      <c r="O1198" s="154"/>
      <c r="P1198" s="154"/>
    </row>
    <row r="1199" spans="1:16" x14ac:dyDescent="0.25">
      <c r="A1199" s="97"/>
      <c r="B1199" s="154"/>
      <c r="C1199" s="154"/>
      <c r="D1199" s="154"/>
      <c r="E1199" s="154"/>
      <c r="F1199" s="154"/>
      <c r="G1199" s="144"/>
      <c r="H1199" s="144"/>
      <c r="I1199" s="154"/>
      <c r="J1199" s="154"/>
      <c r="K1199" s="154"/>
      <c r="L1199" s="154"/>
      <c r="M1199" s="154"/>
      <c r="N1199" s="154"/>
      <c r="O1199" s="154"/>
      <c r="P1199" s="154"/>
    </row>
    <row r="1200" spans="1:16" x14ac:dyDescent="0.25">
      <c r="A1200" s="97"/>
      <c r="B1200" s="154"/>
      <c r="C1200" s="154"/>
      <c r="D1200" s="154"/>
      <c r="E1200" s="154"/>
      <c r="F1200" s="154"/>
      <c r="G1200" s="144"/>
      <c r="H1200" s="144"/>
      <c r="I1200" s="154"/>
      <c r="J1200" s="154"/>
      <c r="K1200" s="154"/>
      <c r="L1200" s="154"/>
      <c r="M1200" s="154"/>
      <c r="N1200" s="154"/>
      <c r="O1200" s="154"/>
      <c r="P1200" s="154"/>
    </row>
    <row r="1201" spans="1:16" x14ac:dyDescent="0.25">
      <c r="A1201" s="97"/>
      <c r="B1201" s="154"/>
      <c r="C1201" s="154"/>
      <c r="D1201" s="154"/>
      <c r="E1201" s="154"/>
      <c r="F1201" s="154"/>
      <c r="G1201" s="144"/>
      <c r="H1201" s="144"/>
      <c r="I1201" s="154"/>
      <c r="J1201" s="154"/>
      <c r="K1201" s="154"/>
      <c r="L1201" s="154"/>
      <c r="M1201" s="154"/>
      <c r="N1201" s="154"/>
      <c r="O1201" s="154"/>
      <c r="P1201" s="154"/>
    </row>
    <row r="1202" spans="1:16" x14ac:dyDescent="0.25">
      <c r="A1202" s="97"/>
      <c r="B1202" s="154"/>
      <c r="C1202" s="154"/>
      <c r="D1202" s="154"/>
      <c r="E1202" s="154"/>
      <c r="F1202" s="154"/>
      <c r="G1202" s="144"/>
      <c r="H1202" s="144"/>
      <c r="I1202" s="154"/>
      <c r="J1202" s="154"/>
      <c r="K1202" s="154"/>
      <c r="L1202" s="154"/>
      <c r="M1202" s="154"/>
      <c r="N1202" s="154"/>
      <c r="O1202" s="154"/>
      <c r="P1202" s="154"/>
    </row>
    <row r="1203" spans="1:16" x14ac:dyDescent="0.25">
      <c r="A1203" s="97"/>
      <c r="B1203" s="154"/>
      <c r="C1203" s="154"/>
      <c r="D1203" s="154"/>
      <c r="E1203" s="154"/>
      <c r="F1203" s="154"/>
      <c r="G1203" s="144"/>
      <c r="H1203" s="144"/>
      <c r="I1203" s="154"/>
      <c r="J1203" s="154"/>
      <c r="K1203" s="154"/>
      <c r="L1203" s="154"/>
      <c r="M1203" s="154"/>
      <c r="N1203" s="154"/>
      <c r="O1203" s="154"/>
      <c r="P1203" s="154"/>
    </row>
    <row r="1204" spans="1:16" x14ac:dyDescent="0.25">
      <c r="A1204" s="97"/>
      <c r="B1204" s="154"/>
      <c r="C1204" s="154"/>
      <c r="D1204" s="154"/>
      <c r="E1204" s="154"/>
      <c r="F1204" s="154"/>
      <c r="G1204" s="144"/>
      <c r="H1204" s="144"/>
      <c r="I1204" s="154"/>
      <c r="J1204" s="154"/>
      <c r="K1204" s="154"/>
      <c r="L1204" s="154"/>
      <c r="M1204" s="154"/>
      <c r="N1204" s="154"/>
      <c r="O1204" s="154"/>
      <c r="P1204" s="154"/>
    </row>
    <row r="1205" spans="1:16" x14ac:dyDescent="0.25">
      <c r="A1205" s="97"/>
      <c r="B1205" s="154"/>
      <c r="C1205" s="154"/>
      <c r="D1205" s="154"/>
      <c r="E1205" s="154"/>
      <c r="F1205" s="154"/>
      <c r="G1205" s="144"/>
      <c r="H1205" s="144"/>
      <c r="I1205" s="154"/>
      <c r="J1205" s="154"/>
      <c r="K1205" s="154"/>
      <c r="L1205" s="154"/>
      <c r="M1205" s="154"/>
      <c r="N1205" s="154"/>
      <c r="O1205" s="154"/>
      <c r="P1205" s="154"/>
    </row>
    <row r="1206" spans="1:16" x14ac:dyDescent="0.25">
      <c r="A1206" s="97"/>
      <c r="B1206" s="154"/>
      <c r="C1206" s="154"/>
      <c r="D1206" s="154"/>
      <c r="E1206" s="154"/>
      <c r="F1206" s="154"/>
      <c r="G1206" s="144"/>
      <c r="H1206" s="144"/>
      <c r="I1206" s="154"/>
      <c r="J1206" s="154"/>
      <c r="K1206" s="154"/>
      <c r="L1206" s="154"/>
      <c r="M1206" s="154"/>
      <c r="N1206" s="154"/>
      <c r="O1206" s="154"/>
      <c r="P1206" s="154"/>
    </row>
    <row r="1207" spans="1:16" x14ac:dyDescent="0.25">
      <c r="A1207" s="97"/>
      <c r="B1207" s="154"/>
      <c r="C1207" s="154"/>
      <c r="D1207" s="154"/>
      <c r="E1207" s="154"/>
      <c r="F1207" s="154"/>
      <c r="G1207" s="144"/>
      <c r="H1207" s="144"/>
      <c r="I1207" s="154"/>
      <c r="J1207" s="154"/>
      <c r="K1207" s="154"/>
      <c r="L1207" s="154"/>
      <c r="M1207" s="154"/>
      <c r="N1207" s="154"/>
      <c r="O1207" s="154"/>
      <c r="P1207" s="154"/>
    </row>
    <row r="1208" spans="1:16" x14ac:dyDescent="0.25">
      <c r="A1208" s="97"/>
      <c r="B1208" s="154"/>
      <c r="C1208" s="154"/>
      <c r="D1208" s="154"/>
      <c r="E1208" s="154"/>
      <c r="F1208" s="154"/>
      <c r="G1208" s="144"/>
      <c r="H1208" s="144"/>
      <c r="I1208" s="154"/>
      <c r="J1208" s="154"/>
      <c r="K1208" s="154"/>
      <c r="L1208" s="154"/>
      <c r="M1208" s="154"/>
      <c r="N1208" s="154"/>
      <c r="O1208" s="154"/>
      <c r="P1208" s="154"/>
    </row>
    <row r="1209" spans="1:16" x14ac:dyDescent="0.25">
      <c r="A1209" s="97"/>
      <c r="B1209" s="154"/>
      <c r="C1209" s="154"/>
      <c r="D1209" s="154"/>
      <c r="E1209" s="154"/>
      <c r="F1209" s="154"/>
      <c r="G1209" s="144"/>
      <c r="H1209" s="144"/>
      <c r="I1209" s="154"/>
      <c r="J1209" s="154"/>
      <c r="K1209" s="154"/>
      <c r="L1209" s="154"/>
      <c r="M1209" s="154"/>
      <c r="N1209" s="154"/>
      <c r="O1209" s="154"/>
      <c r="P1209" s="154"/>
    </row>
    <row r="1210" spans="1:16" x14ac:dyDescent="0.25">
      <c r="A1210" s="97"/>
      <c r="B1210" s="154"/>
      <c r="C1210" s="154"/>
      <c r="D1210" s="154"/>
      <c r="E1210" s="154"/>
      <c r="F1210" s="154"/>
      <c r="G1210" s="144"/>
      <c r="H1210" s="144"/>
      <c r="I1210" s="154"/>
      <c r="J1210" s="154"/>
      <c r="K1210" s="154"/>
      <c r="L1210" s="154"/>
      <c r="M1210" s="154"/>
      <c r="N1210" s="154"/>
      <c r="O1210" s="154"/>
      <c r="P1210" s="154"/>
    </row>
    <row r="1211" spans="1:16" x14ac:dyDescent="0.25">
      <c r="A1211" s="97"/>
      <c r="B1211" s="154"/>
      <c r="C1211" s="154"/>
      <c r="D1211" s="154"/>
      <c r="E1211" s="154"/>
      <c r="F1211" s="154"/>
      <c r="G1211" s="144"/>
      <c r="H1211" s="144"/>
      <c r="I1211" s="154"/>
      <c r="J1211" s="154"/>
      <c r="K1211" s="154"/>
      <c r="L1211" s="154"/>
      <c r="M1211" s="154"/>
      <c r="N1211" s="154"/>
      <c r="O1211" s="154"/>
      <c r="P1211" s="154"/>
    </row>
    <row r="1212" spans="1:16" x14ac:dyDescent="0.25">
      <c r="A1212" s="97"/>
      <c r="B1212" s="154"/>
      <c r="C1212" s="154"/>
      <c r="D1212" s="154"/>
      <c r="E1212" s="154"/>
      <c r="F1212" s="154"/>
      <c r="G1212" s="144"/>
      <c r="H1212" s="144"/>
      <c r="I1212" s="154"/>
      <c r="J1212" s="154"/>
      <c r="K1212" s="154"/>
      <c r="L1212" s="154"/>
      <c r="M1212" s="154"/>
      <c r="N1212" s="154"/>
      <c r="O1212" s="154"/>
      <c r="P1212" s="154"/>
    </row>
    <row r="1213" spans="1:16" x14ac:dyDescent="0.25">
      <c r="A1213" s="97"/>
      <c r="B1213" s="154"/>
      <c r="C1213" s="154"/>
      <c r="D1213" s="154"/>
      <c r="E1213" s="154"/>
      <c r="F1213" s="154"/>
      <c r="G1213" s="144"/>
      <c r="H1213" s="144"/>
      <c r="I1213" s="154"/>
      <c r="J1213" s="154"/>
      <c r="K1213" s="154"/>
      <c r="L1213" s="154"/>
      <c r="M1213" s="154"/>
      <c r="N1213" s="154"/>
      <c r="O1213" s="154"/>
      <c r="P1213" s="154"/>
    </row>
    <row r="1214" spans="1:16" x14ac:dyDescent="0.25">
      <c r="A1214" s="97"/>
      <c r="B1214" s="154"/>
      <c r="C1214" s="154"/>
      <c r="D1214" s="154"/>
      <c r="E1214" s="154"/>
      <c r="F1214" s="154"/>
      <c r="G1214" s="144"/>
      <c r="H1214" s="144"/>
      <c r="I1214" s="154"/>
      <c r="J1214" s="154"/>
      <c r="K1214" s="154"/>
      <c r="L1214" s="154"/>
      <c r="M1214" s="154"/>
      <c r="N1214" s="154"/>
      <c r="O1214" s="154"/>
      <c r="P1214" s="154"/>
    </row>
    <row r="1215" spans="1:16" x14ac:dyDescent="0.25">
      <c r="A1215" s="97"/>
      <c r="B1215" s="154"/>
      <c r="C1215" s="154"/>
      <c r="D1215" s="154"/>
      <c r="E1215" s="154"/>
      <c r="F1215" s="154"/>
      <c r="G1215" s="144"/>
      <c r="H1215" s="144"/>
      <c r="I1215" s="154"/>
      <c r="J1215" s="154"/>
      <c r="K1215" s="154"/>
      <c r="L1215" s="154"/>
      <c r="M1215" s="154"/>
      <c r="N1215" s="154"/>
      <c r="O1215" s="154"/>
      <c r="P1215" s="154"/>
    </row>
    <row r="1216" spans="1:16" x14ac:dyDescent="0.25">
      <c r="A1216" s="97"/>
      <c r="B1216" s="154"/>
      <c r="C1216" s="154"/>
      <c r="D1216" s="154"/>
      <c r="E1216" s="154"/>
      <c r="F1216" s="154"/>
      <c r="G1216" s="144"/>
      <c r="H1216" s="144"/>
      <c r="I1216" s="154"/>
      <c r="J1216" s="154"/>
      <c r="K1216" s="154"/>
      <c r="L1216" s="154"/>
      <c r="M1216" s="154"/>
      <c r="N1216" s="154"/>
      <c r="O1216" s="154"/>
      <c r="P1216" s="154"/>
    </row>
    <row r="1217" spans="1:16" x14ac:dyDescent="0.25">
      <c r="A1217" s="97"/>
      <c r="B1217" s="154"/>
      <c r="C1217" s="154"/>
      <c r="D1217" s="154"/>
      <c r="E1217" s="154"/>
      <c r="F1217" s="154"/>
      <c r="G1217" s="144"/>
      <c r="H1217" s="144"/>
      <c r="I1217" s="154"/>
      <c r="J1217" s="154"/>
      <c r="K1217" s="154"/>
      <c r="L1217" s="154"/>
      <c r="M1217" s="154"/>
      <c r="N1217" s="154"/>
      <c r="O1217" s="154"/>
      <c r="P1217" s="154"/>
    </row>
    <row r="1218" spans="1:16" x14ac:dyDescent="0.25">
      <c r="A1218" s="97"/>
      <c r="B1218" s="154"/>
      <c r="C1218" s="154"/>
      <c r="D1218" s="154"/>
      <c r="E1218" s="154"/>
      <c r="F1218" s="154"/>
      <c r="G1218" s="144"/>
      <c r="H1218" s="144"/>
      <c r="I1218" s="154"/>
      <c r="J1218" s="154"/>
      <c r="K1218" s="154"/>
      <c r="L1218" s="154"/>
      <c r="M1218" s="154"/>
      <c r="N1218" s="154"/>
      <c r="O1218" s="154"/>
      <c r="P1218" s="154"/>
    </row>
    <row r="1219" spans="1:16" x14ac:dyDescent="0.25">
      <c r="A1219" s="97"/>
      <c r="B1219" s="154"/>
      <c r="C1219" s="154"/>
      <c r="D1219" s="154"/>
      <c r="E1219" s="154"/>
      <c r="F1219" s="154"/>
      <c r="G1219" s="144"/>
      <c r="H1219" s="144"/>
      <c r="I1219" s="154"/>
      <c r="J1219" s="154"/>
      <c r="K1219" s="154"/>
      <c r="L1219" s="154"/>
      <c r="M1219" s="154"/>
      <c r="N1219" s="154"/>
      <c r="O1219" s="154"/>
      <c r="P1219" s="154"/>
    </row>
    <row r="1220" spans="1:16" x14ac:dyDescent="0.25">
      <c r="A1220" s="97"/>
      <c r="B1220" s="154"/>
      <c r="C1220" s="154"/>
      <c r="D1220" s="154"/>
      <c r="E1220" s="154"/>
      <c r="F1220" s="154"/>
      <c r="G1220" s="144"/>
      <c r="H1220" s="144"/>
      <c r="I1220" s="154"/>
      <c r="J1220" s="154"/>
      <c r="K1220" s="154"/>
      <c r="L1220" s="154"/>
      <c r="M1220" s="154"/>
      <c r="N1220" s="154"/>
      <c r="O1220" s="154"/>
      <c r="P1220" s="154"/>
    </row>
    <row r="1221" spans="1:16" x14ac:dyDescent="0.25">
      <c r="A1221" s="97"/>
      <c r="B1221" s="154"/>
      <c r="C1221" s="154"/>
      <c r="D1221" s="154"/>
      <c r="E1221" s="154"/>
      <c r="F1221" s="154"/>
      <c r="G1221" s="144"/>
      <c r="H1221" s="144"/>
      <c r="I1221" s="154"/>
      <c r="J1221" s="154"/>
      <c r="K1221" s="154"/>
      <c r="L1221" s="154"/>
      <c r="M1221" s="154"/>
      <c r="N1221" s="154"/>
      <c r="O1221" s="154"/>
      <c r="P1221" s="154"/>
    </row>
    <row r="1222" spans="1:16" x14ac:dyDescent="0.25">
      <c r="A1222" s="97"/>
      <c r="B1222" s="154"/>
      <c r="C1222" s="154"/>
      <c r="D1222" s="154"/>
      <c r="E1222" s="154"/>
      <c r="F1222" s="154"/>
      <c r="G1222" s="144"/>
      <c r="H1222" s="144"/>
      <c r="I1222" s="154"/>
      <c r="J1222" s="154"/>
      <c r="K1222" s="154"/>
      <c r="L1222" s="154"/>
      <c r="M1222" s="154"/>
      <c r="N1222" s="154"/>
      <c r="O1222" s="154"/>
      <c r="P1222" s="154"/>
    </row>
    <row r="1223" spans="1:16" x14ac:dyDescent="0.25">
      <c r="A1223" s="97"/>
      <c r="B1223" s="154"/>
      <c r="C1223" s="154"/>
      <c r="D1223" s="154"/>
      <c r="E1223" s="154"/>
      <c r="F1223" s="154"/>
      <c r="G1223" s="144"/>
      <c r="H1223" s="144"/>
      <c r="I1223" s="154"/>
      <c r="J1223" s="154"/>
      <c r="K1223" s="154"/>
      <c r="L1223" s="154"/>
      <c r="M1223" s="154"/>
      <c r="N1223" s="154"/>
      <c r="O1223" s="154"/>
      <c r="P1223" s="154"/>
    </row>
    <row r="1224" spans="1:16" x14ac:dyDescent="0.25">
      <c r="A1224" s="97"/>
      <c r="B1224" s="154"/>
      <c r="C1224" s="154"/>
      <c r="D1224" s="154"/>
      <c r="E1224" s="154"/>
      <c r="F1224" s="154"/>
      <c r="G1224" s="144"/>
      <c r="H1224" s="144"/>
      <c r="I1224" s="154"/>
      <c r="J1224" s="154"/>
      <c r="K1224" s="154"/>
      <c r="L1224" s="154"/>
      <c r="M1224" s="154"/>
      <c r="N1224" s="154"/>
      <c r="O1224" s="154"/>
      <c r="P1224" s="154"/>
    </row>
    <row r="1225" spans="1:16" x14ac:dyDescent="0.25">
      <c r="A1225" s="97"/>
      <c r="B1225" s="154"/>
      <c r="C1225" s="154"/>
      <c r="D1225" s="154"/>
      <c r="E1225" s="154"/>
      <c r="F1225" s="154"/>
      <c r="G1225" s="144"/>
      <c r="H1225" s="144"/>
      <c r="I1225" s="154"/>
      <c r="J1225" s="154"/>
      <c r="K1225" s="154"/>
      <c r="L1225" s="154"/>
      <c r="M1225" s="154"/>
      <c r="N1225" s="154"/>
      <c r="O1225" s="154"/>
      <c r="P1225" s="154"/>
    </row>
    <row r="1226" spans="1:16" x14ac:dyDescent="0.25">
      <c r="A1226" s="97"/>
      <c r="B1226" s="154"/>
      <c r="C1226" s="154"/>
      <c r="D1226" s="154"/>
      <c r="E1226" s="154"/>
      <c r="F1226" s="154"/>
      <c r="G1226" s="144"/>
      <c r="H1226" s="144"/>
      <c r="I1226" s="154"/>
      <c r="J1226" s="154"/>
      <c r="K1226" s="154"/>
      <c r="L1226" s="154"/>
      <c r="M1226" s="154"/>
      <c r="N1226" s="154"/>
      <c r="O1226" s="154"/>
      <c r="P1226" s="154"/>
    </row>
    <row r="1227" spans="1:16" x14ac:dyDescent="0.25">
      <c r="A1227" s="97"/>
      <c r="B1227" s="154"/>
      <c r="C1227" s="154"/>
      <c r="D1227" s="154"/>
      <c r="E1227" s="154"/>
      <c r="F1227" s="154"/>
      <c r="G1227" s="144"/>
      <c r="H1227" s="144"/>
      <c r="I1227" s="154"/>
      <c r="J1227" s="154"/>
      <c r="K1227" s="154"/>
      <c r="L1227" s="154"/>
      <c r="M1227" s="154"/>
      <c r="N1227" s="154"/>
      <c r="O1227" s="154"/>
      <c r="P1227" s="154"/>
    </row>
    <row r="1228" spans="1:16" x14ac:dyDescent="0.25">
      <c r="A1228" s="97"/>
      <c r="B1228" s="154"/>
      <c r="C1228" s="154"/>
      <c r="D1228" s="154"/>
      <c r="E1228" s="154"/>
      <c r="F1228" s="154"/>
      <c r="G1228" s="144"/>
      <c r="H1228" s="144"/>
      <c r="I1228" s="154"/>
      <c r="J1228" s="154"/>
      <c r="K1228" s="154"/>
      <c r="L1228" s="154"/>
      <c r="M1228" s="154"/>
      <c r="N1228" s="154"/>
      <c r="O1228" s="154"/>
      <c r="P1228" s="154"/>
    </row>
    <row r="1229" spans="1:16" x14ac:dyDescent="0.25">
      <c r="A1229" s="97"/>
      <c r="B1229" s="154"/>
      <c r="C1229" s="154"/>
      <c r="D1229" s="154"/>
      <c r="E1229" s="154"/>
      <c r="F1229" s="154"/>
      <c r="G1229" s="144"/>
      <c r="H1229" s="144"/>
      <c r="I1229" s="154"/>
      <c r="J1229" s="154"/>
      <c r="K1229" s="154"/>
      <c r="L1229" s="154"/>
      <c r="M1229" s="154"/>
      <c r="N1229" s="154"/>
      <c r="O1229" s="154"/>
      <c r="P1229" s="154"/>
    </row>
    <row r="1230" spans="1:16" x14ac:dyDescent="0.25">
      <c r="A1230" s="97"/>
      <c r="B1230" s="154"/>
      <c r="C1230" s="154"/>
      <c r="D1230" s="154"/>
      <c r="E1230" s="154"/>
      <c r="F1230" s="154"/>
      <c r="G1230" s="144"/>
      <c r="H1230" s="144"/>
      <c r="I1230" s="154"/>
      <c r="J1230" s="154"/>
      <c r="K1230" s="154"/>
      <c r="L1230" s="154"/>
      <c r="M1230" s="154"/>
      <c r="N1230" s="154"/>
      <c r="O1230" s="154"/>
      <c r="P1230" s="154"/>
    </row>
    <row r="1231" spans="1:16" x14ac:dyDescent="0.25">
      <c r="A1231" s="97"/>
      <c r="B1231" s="154"/>
      <c r="C1231" s="154"/>
      <c r="D1231" s="154"/>
      <c r="E1231" s="154"/>
      <c r="F1231" s="154"/>
      <c r="G1231" s="144"/>
      <c r="H1231" s="144"/>
      <c r="I1231" s="154"/>
      <c r="J1231" s="154"/>
      <c r="K1231" s="154"/>
      <c r="L1231" s="154"/>
      <c r="M1231" s="154"/>
      <c r="N1231" s="154"/>
      <c r="O1231" s="154"/>
      <c r="P1231" s="154"/>
    </row>
    <row r="1232" spans="1:16" x14ac:dyDescent="0.25">
      <c r="A1232" s="97"/>
      <c r="B1232" s="154"/>
      <c r="C1232" s="154"/>
      <c r="D1232" s="154"/>
      <c r="E1232" s="154"/>
      <c r="F1232" s="154"/>
      <c r="G1232" s="144"/>
      <c r="H1232" s="144"/>
      <c r="I1232" s="154"/>
      <c r="J1232" s="154"/>
      <c r="K1232" s="154"/>
      <c r="L1232" s="154"/>
      <c r="M1232" s="154"/>
      <c r="N1232" s="154"/>
      <c r="O1232" s="154"/>
      <c r="P1232" s="154"/>
    </row>
    <row r="1233" spans="1:16" x14ac:dyDescent="0.25">
      <c r="A1233" s="97"/>
      <c r="B1233" s="154"/>
      <c r="C1233" s="154"/>
      <c r="D1233" s="154"/>
      <c r="E1233" s="154"/>
      <c r="F1233" s="154"/>
      <c r="G1233" s="144"/>
      <c r="H1233" s="144"/>
      <c r="I1233" s="154"/>
      <c r="J1233" s="154"/>
      <c r="K1233" s="154"/>
      <c r="L1233" s="154"/>
      <c r="M1233" s="154"/>
      <c r="N1233" s="154"/>
      <c r="O1233" s="154"/>
      <c r="P1233" s="154"/>
    </row>
    <row r="1234" spans="1:16" x14ac:dyDescent="0.25">
      <c r="A1234" s="97"/>
      <c r="B1234" s="154"/>
      <c r="C1234" s="154"/>
      <c r="D1234" s="154"/>
      <c r="E1234" s="154"/>
      <c r="F1234" s="154"/>
      <c r="G1234" s="144"/>
      <c r="H1234" s="144"/>
      <c r="I1234" s="154"/>
      <c r="J1234" s="154"/>
      <c r="K1234" s="154"/>
      <c r="L1234" s="154"/>
      <c r="M1234" s="154"/>
      <c r="N1234" s="154"/>
      <c r="O1234" s="154"/>
      <c r="P1234" s="154"/>
    </row>
    <row r="1235" spans="1:16" x14ac:dyDescent="0.25">
      <c r="A1235" s="97"/>
      <c r="B1235" s="154"/>
      <c r="C1235" s="154"/>
      <c r="D1235" s="154"/>
      <c r="E1235" s="154"/>
      <c r="F1235" s="154"/>
      <c r="G1235" s="144"/>
      <c r="H1235" s="144"/>
      <c r="I1235" s="154"/>
      <c r="J1235" s="154"/>
      <c r="K1235" s="154"/>
      <c r="L1235" s="154"/>
      <c r="M1235" s="154"/>
      <c r="N1235" s="154"/>
      <c r="O1235" s="154"/>
      <c r="P1235" s="154"/>
    </row>
    <row r="1236" spans="1:16" x14ac:dyDescent="0.25">
      <c r="A1236" s="97"/>
      <c r="B1236" s="154"/>
      <c r="C1236" s="154"/>
      <c r="D1236" s="154"/>
      <c r="E1236" s="154"/>
      <c r="F1236" s="154"/>
      <c r="G1236" s="144"/>
      <c r="H1236" s="144"/>
      <c r="I1236" s="154"/>
      <c r="J1236" s="154"/>
      <c r="K1236" s="154"/>
      <c r="L1236" s="154"/>
      <c r="M1236" s="154"/>
      <c r="N1236" s="154"/>
      <c r="O1236" s="154"/>
      <c r="P1236" s="154"/>
    </row>
    <row r="1237" spans="1:16" x14ac:dyDescent="0.25">
      <c r="A1237" s="97"/>
      <c r="B1237" s="154"/>
      <c r="C1237" s="154"/>
      <c r="D1237" s="154"/>
      <c r="E1237" s="154"/>
      <c r="F1237" s="154"/>
      <c r="G1237" s="144"/>
      <c r="H1237" s="144"/>
      <c r="I1237" s="154"/>
      <c r="J1237" s="154"/>
      <c r="K1237" s="154"/>
      <c r="L1237" s="154"/>
      <c r="M1237" s="154"/>
      <c r="N1237" s="154"/>
      <c r="O1237" s="154"/>
      <c r="P1237" s="154"/>
    </row>
    <row r="1238" spans="1:16" x14ac:dyDescent="0.25">
      <c r="A1238" s="97"/>
      <c r="B1238" s="154"/>
      <c r="C1238" s="154"/>
      <c r="D1238" s="154"/>
      <c r="E1238" s="154"/>
      <c r="F1238" s="154"/>
      <c r="G1238" s="144"/>
      <c r="H1238" s="144"/>
      <c r="I1238" s="154"/>
      <c r="J1238" s="154"/>
      <c r="K1238" s="154"/>
      <c r="L1238" s="154"/>
      <c r="M1238" s="154"/>
      <c r="N1238" s="154"/>
      <c r="O1238" s="154"/>
      <c r="P1238" s="154"/>
    </row>
    <row r="1239" spans="1:16" x14ac:dyDescent="0.25">
      <c r="A1239" s="97"/>
      <c r="B1239" s="154"/>
      <c r="C1239" s="154"/>
      <c r="D1239" s="154"/>
      <c r="E1239" s="154"/>
      <c r="F1239" s="154"/>
      <c r="G1239" s="144"/>
      <c r="H1239" s="144"/>
      <c r="I1239" s="154"/>
      <c r="J1239" s="154"/>
      <c r="K1239" s="154"/>
      <c r="L1239" s="154"/>
      <c r="M1239" s="154"/>
      <c r="N1239" s="154"/>
      <c r="O1239" s="154"/>
      <c r="P1239" s="154"/>
    </row>
    <row r="1240" spans="1:16" x14ac:dyDescent="0.25">
      <c r="A1240" s="97"/>
      <c r="B1240" s="154"/>
      <c r="C1240" s="154"/>
      <c r="D1240" s="154"/>
      <c r="E1240" s="154"/>
      <c r="F1240" s="154"/>
      <c r="G1240" s="144"/>
      <c r="H1240" s="144"/>
      <c r="I1240" s="154"/>
      <c r="J1240" s="154"/>
      <c r="K1240" s="154"/>
      <c r="L1240" s="154"/>
      <c r="M1240" s="154"/>
      <c r="N1240" s="154"/>
      <c r="O1240" s="154"/>
      <c r="P1240" s="154"/>
    </row>
    <row r="1241" spans="1:16" x14ac:dyDescent="0.25">
      <c r="A1241" s="97"/>
      <c r="B1241" s="154"/>
      <c r="C1241" s="154"/>
      <c r="D1241" s="154"/>
      <c r="E1241" s="154"/>
      <c r="F1241" s="154"/>
      <c r="G1241" s="144"/>
      <c r="H1241" s="144"/>
      <c r="I1241" s="154"/>
      <c r="J1241" s="154"/>
      <c r="K1241" s="154"/>
      <c r="L1241" s="154"/>
      <c r="M1241" s="154"/>
      <c r="N1241" s="154"/>
      <c r="O1241" s="154"/>
      <c r="P1241" s="154"/>
    </row>
    <row r="1242" spans="1:16" x14ac:dyDescent="0.25">
      <c r="A1242" s="97"/>
      <c r="B1242" s="154"/>
      <c r="C1242" s="154"/>
      <c r="D1242" s="154"/>
      <c r="E1242" s="154"/>
      <c r="F1242" s="154"/>
      <c r="G1242" s="144"/>
      <c r="H1242" s="144"/>
      <c r="I1242" s="154"/>
      <c r="J1242" s="154"/>
      <c r="K1242" s="154"/>
      <c r="L1242" s="154"/>
      <c r="M1242" s="154"/>
      <c r="N1242" s="154"/>
      <c r="O1242" s="154"/>
      <c r="P1242" s="154"/>
    </row>
    <row r="1243" spans="1:16" x14ac:dyDescent="0.25">
      <c r="A1243" s="97"/>
      <c r="B1243" s="154"/>
      <c r="C1243" s="154"/>
      <c r="D1243" s="154"/>
      <c r="E1243" s="154"/>
      <c r="F1243" s="154"/>
      <c r="G1243" s="144"/>
      <c r="H1243" s="144"/>
      <c r="I1243" s="154"/>
      <c r="J1243" s="154"/>
      <c r="K1243" s="154"/>
      <c r="L1243" s="154"/>
      <c r="M1243" s="154"/>
      <c r="N1243" s="154"/>
      <c r="O1243" s="154"/>
      <c r="P1243" s="154"/>
    </row>
    <row r="1244" spans="1:16" x14ac:dyDescent="0.25">
      <c r="A1244" s="97"/>
      <c r="B1244" s="154"/>
      <c r="C1244" s="154"/>
      <c r="D1244" s="154"/>
      <c r="E1244" s="154"/>
      <c r="F1244" s="154"/>
      <c r="G1244" s="144"/>
      <c r="H1244" s="144"/>
      <c r="I1244" s="154"/>
      <c r="J1244" s="154"/>
      <c r="K1244" s="154"/>
      <c r="L1244" s="154"/>
      <c r="M1244" s="154"/>
      <c r="N1244" s="154"/>
      <c r="O1244" s="154"/>
      <c r="P1244" s="154"/>
    </row>
    <row r="1245" spans="1:16" x14ac:dyDescent="0.25">
      <c r="A1245" s="97"/>
      <c r="B1245" s="154"/>
      <c r="C1245" s="154"/>
      <c r="D1245" s="154"/>
      <c r="E1245" s="154"/>
      <c r="F1245" s="154"/>
      <c r="G1245" s="144"/>
      <c r="H1245" s="144"/>
      <c r="I1245" s="154"/>
      <c r="J1245" s="154"/>
      <c r="K1245" s="154"/>
      <c r="L1245" s="154"/>
      <c r="M1245" s="154"/>
      <c r="N1245" s="154"/>
      <c r="O1245" s="154"/>
      <c r="P1245" s="154"/>
    </row>
    <row r="1246" spans="1:16" x14ac:dyDescent="0.25">
      <c r="A1246" s="97"/>
      <c r="B1246" s="154"/>
      <c r="C1246" s="154"/>
      <c r="D1246" s="154"/>
      <c r="E1246" s="154"/>
      <c r="F1246" s="154"/>
      <c r="G1246" s="144"/>
      <c r="H1246" s="144"/>
      <c r="I1246" s="154"/>
      <c r="J1246" s="154"/>
      <c r="K1246" s="154"/>
      <c r="L1246" s="154"/>
      <c r="M1246" s="154"/>
      <c r="N1246" s="154"/>
      <c r="O1246" s="154"/>
      <c r="P1246" s="154"/>
    </row>
    <row r="1247" spans="1:16" x14ac:dyDescent="0.25">
      <c r="A1247" s="97"/>
      <c r="B1247" s="154"/>
      <c r="C1247" s="154"/>
      <c r="D1247" s="154"/>
      <c r="E1247" s="154"/>
      <c r="F1247" s="154"/>
      <c r="G1247" s="144"/>
      <c r="H1247" s="144"/>
      <c r="I1247" s="154"/>
      <c r="J1247" s="154"/>
      <c r="K1247" s="154"/>
      <c r="L1247" s="154"/>
      <c r="M1247" s="154"/>
      <c r="N1247" s="154"/>
      <c r="O1247" s="154"/>
      <c r="P1247" s="154"/>
    </row>
    <row r="1248" spans="1:16" x14ac:dyDescent="0.25">
      <c r="A1248" s="97"/>
      <c r="B1248" s="154"/>
      <c r="C1248" s="154"/>
      <c r="D1248" s="154"/>
      <c r="E1248" s="154"/>
      <c r="F1248" s="154"/>
      <c r="G1248" s="144"/>
      <c r="H1248" s="144"/>
      <c r="I1248" s="154"/>
      <c r="J1248" s="154"/>
      <c r="K1248" s="154"/>
      <c r="L1248" s="154"/>
      <c r="M1248" s="154"/>
      <c r="N1248" s="154"/>
      <c r="O1248" s="154"/>
      <c r="P1248" s="154"/>
    </row>
    <row r="1249" spans="1:16" x14ac:dyDescent="0.25">
      <c r="A1249" s="97"/>
      <c r="B1249" s="154"/>
      <c r="C1249" s="154"/>
      <c r="D1249" s="154"/>
      <c r="E1249" s="154"/>
      <c r="F1249" s="154"/>
      <c r="G1249" s="144"/>
      <c r="H1249" s="144"/>
      <c r="I1249" s="154"/>
      <c r="J1249" s="154"/>
      <c r="K1249" s="154"/>
      <c r="L1249" s="154"/>
      <c r="M1249" s="154"/>
      <c r="N1249" s="154"/>
      <c r="O1249" s="154"/>
      <c r="P1249" s="154"/>
    </row>
    <row r="1250" spans="1:16" x14ac:dyDescent="0.25">
      <c r="A1250" s="97"/>
      <c r="B1250" s="154"/>
      <c r="C1250" s="154"/>
      <c r="D1250" s="154"/>
      <c r="E1250" s="154"/>
      <c r="F1250" s="154"/>
      <c r="G1250" s="144"/>
      <c r="H1250" s="144"/>
      <c r="I1250" s="154"/>
      <c r="J1250" s="154"/>
      <c r="K1250" s="154"/>
      <c r="L1250" s="154"/>
      <c r="M1250" s="154"/>
      <c r="N1250" s="154"/>
      <c r="O1250" s="154"/>
      <c r="P1250" s="154"/>
    </row>
    <row r="1251" spans="1:16" x14ac:dyDescent="0.25">
      <c r="A1251" s="97"/>
      <c r="B1251" s="154"/>
      <c r="C1251" s="154"/>
      <c r="D1251" s="154"/>
      <c r="E1251" s="154"/>
      <c r="F1251" s="154"/>
      <c r="G1251" s="144"/>
      <c r="H1251" s="144"/>
      <c r="I1251" s="154"/>
      <c r="J1251" s="154"/>
      <c r="K1251" s="154"/>
      <c r="L1251" s="154"/>
      <c r="M1251" s="154"/>
      <c r="N1251" s="154"/>
      <c r="O1251" s="154"/>
      <c r="P1251" s="154"/>
    </row>
    <row r="1252" spans="1:16" x14ac:dyDescent="0.25">
      <c r="A1252" s="97"/>
      <c r="B1252" s="154"/>
      <c r="C1252" s="154"/>
      <c r="D1252" s="154"/>
      <c r="E1252" s="154"/>
      <c r="F1252" s="154"/>
      <c r="G1252" s="144"/>
      <c r="H1252" s="144"/>
      <c r="I1252" s="154"/>
      <c r="J1252" s="154"/>
      <c r="K1252" s="154"/>
      <c r="L1252" s="154"/>
      <c r="M1252" s="154"/>
      <c r="N1252" s="154"/>
      <c r="O1252" s="154"/>
      <c r="P1252" s="154"/>
    </row>
    <row r="1253" spans="1:16" x14ac:dyDescent="0.25">
      <c r="A1253" s="97"/>
      <c r="B1253" s="154"/>
      <c r="C1253" s="154"/>
      <c r="D1253" s="154"/>
      <c r="E1253" s="154"/>
      <c r="F1253" s="154"/>
      <c r="G1253" s="144"/>
      <c r="H1253" s="144"/>
      <c r="I1253" s="154"/>
      <c r="J1253" s="154"/>
      <c r="K1253" s="154"/>
      <c r="L1253" s="154"/>
      <c r="M1253" s="154"/>
      <c r="N1253" s="154"/>
      <c r="O1253" s="154"/>
      <c r="P1253" s="154"/>
    </row>
    <row r="1254" spans="1:16" x14ac:dyDescent="0.25">
      <c r="A1254" s="97"/>
      <c r="B1254" s="154"/>
      <c r="C1254" s="154"/>
      <c r="D1254" s="154"/>
      <c r="E1254" s="154"/>
      <c r="F1254" s="154"/>
      <c r="G1254" s="144"/>
      <c r="H1254" s="144"/>
      <c r="I1254" s="154"/>
      <c r="J1254" s="154"/>
      <c r="K1254" s="154"/>
      <c r="L1254" s="154"/>
      <c r="M1254" s="154"/>
      <c r="N1254" s="154"/>
      <c r="O1254" s="154"/>
      <c r="P1254" s="154"/>
    </row>
    <row r="1255" spans="1:16" x14ac:dyDescent="0.25">
      <c r="A1255" s="97"/>
      <c r="B1255" s="154"/>
      <c r="C1255" s="154"/>
      <c r="D1255" s="154"/>
      <c r="E1255" s="154"/>
      <c r="F1255" s="154"/>
      <c r="G1255" s="144"/>
      <c r="H1255" s="144"/>
      <c r="I1255" s="154"/>
      <c r="J1255" s="154"/>
      <c r="K1255" s="154"/>
      <c r="L1255" s="154"/>
      <c r="M1255" s="154"/>
      <c r="N1255" s="154"/>
      <c r="O1255" s="154"/>
      <c r="P1255" s="154"/>
    </row>
    <row r="1256" spans="1:16" x14ac:dyDescent="0.25">
      <c r="A1256" s="97"/>
      <c r="B1256" s="154"/>
      <c r="C1256" s="154"/>
      <c r="D1256" s="154"/>
      <c r="E1256" s="154"/>
      <c r="F1256" s="154"/>
      <c r="G1256" s="144"/>
      <c r="H1256" s="144"/>
      <c r="I1256" s="154"/>
      <c r="J1256" s="154"/>
      <c r="K1256" s="154"/>
      <c r="L1256" s="154"/>
      <c r="M1256" s="154"/>
      <c r="N1256" s="154"/>
      <c r="O1256" s="154"/>
      <c r="P1256" s="154"/>
    </row>
    <row r="1257" spans="1:16" x14ac:dyDescent="0.25">
      <c r="A1257" s="97"/>
      <c r="B1257" s="154"/>
      <c r="C1257" s="154"/>
      <c r="D1257" s="154"/>
      <c r="E1257" s="154"/>
      <c r="F1257" s="154"/>
      <c r="G1257" s="144"/>
      <c r="H1257" s="144"/>
      <c r="I1257" s="154"/>
      <c r="J1257" s="154"/>
      <c r="K1257" s="154"/>
      <c r="L1257" s="154"/>
      <c r="M1257" s="154"/>
      <c r="N1257" s="154"/>
      <c r="O1257" s="154"/>
      <c r="P1257" s="154"/>
    </row>
    <row r="1258" spans="1:16" x14ac:dyDescent="0.25">
      <c r="A1258" s="97"/>
      <c r="B1258" s="154"/>
      <c r="C1258" s="154"/>
      <c r="D1258" s="154"/>
      <c r="E1258" s="154"/>
      <c r="F1258" s="154"/>
      <c r="G1258" s="144"/>
      <c r="H1258" s="144"/>
      <c r="I1258" s="154"/>
      <c r="J1258" s="154"/>
      <c r="K1258" s="154"/>
      <c r="L1258" s="154"/>
      <c r="M1258" s="154"/>
      <c r="N1258" s="154"/>
      <c r="O1258" s="154"/>
      <c r="P1258" s="154"/>
    </row>
    <row r="1259" spans="1:16" x14ac:dyDescent="0.25">
      <c r="A1259" s="97"/>
      <c r="B1259" s="154"/>
      <c r="C1259" s="154"/>
      <c r="D1259" s="154"/>
      <c r="E1259" s="154"/>
      <c r="F1259" s="154"/>
      <c r="G1259" s="144"/>
      <c r="H1259" s="144"/>
      <c r="I1259" s="154"/>
      <c r="J1259" s="154"/>
      <c r="K1259" s="154"/>
      <c r="L1259" s="154"/>
      <c r="M1259" s="154"/>
      <c r="N1259" s="154"/>
      <c r="O1259" s="154"/>
      <c r="P1259" s="154"/>
    </row>
    <row r="1260" spans="1:16" x14ac:dyDescent="0.25">
      <c r="A1260" s="97"/>
      <c r="B1260" s="154"/>
      <c r="C1260" s="154"/>
      <c r="D1260" s="154"/>
      <c r="E1260" s="154"/>
      <c r="F1260" s="154"/>
      <c r="G1260" s="144"/>
      <c r="H1260" s="144"/>
      <c r="I1260" s="154"/>
      <c r="J1260" s="154"/>
      <c r="K1260" s="154"/>
      <c r="L1260" s="154"/>
      <c r="M1260" s="154"/>
      <c r="N1260" s="154"/>
      <c r="O1260" s="154"/>
      <c r="P1260" s="154"/>
    </row>
    <row r="1261" spans="1:16" x14ac:dyDescent="0.25">
      <c r="A1261" s="97"/>
      <c r="B1261" s="154"/>
      <c r="C1261" s="154"/>
      <c r="D1261" s="154"/>
      <c r="E1261" s="154"/>
      <c r="F1261" s="154"/>
      <c r="G1261" s="144"/>
      <c r="H1261" s="144"/>
      <c r="I1261" s="154"/>
      <c r="J1261" s="154"/>
      <c r="K1261" s="154"/>
      <c r="L1261" s="154"/>
      <c r="M1261" s="154"/>
      <c r="N1261" s="154"/>
      <c r="O1261" s="154"/>
      <c r="P1261" s="154"/>
    </row>
    <row r="1262" spans="1:16" x14ac:dyDescent="0.25">
      <c r="A1262" s="97"/>
      <c r="B1262" s="154"/>
      <c r="C1262" s="154"/>
      <c r="D1262" s="154"/>
      <c r="E1262" s="154"/>
      <c r="F1262" s="154"/>
      <c r="G1262" s="144"/>
      <c r="H1262" s="144"/>
      <c r="I1262" s="154"/>
      <c r="J1262" s="154"/>
      <c r="K1262" s="154"/>
      <c r="L1262" s="154"/>
      <c r="M1262" s="154"/>
      <c r="N1262" s="154"/>
      <c r="O1262" s="154"/>
      <c r="P1262" s="154"/>
    </row>
    <row r="1263" spans="1:16" x14ac:dyDescent="0.25">
      <c r="A1263" s="97"/>
      <c r="B1263" s="154"/>
      <c r="C1263" s="154"/>
      <c r="D1263" s="154"/>
      <c r="E1263" s="154"/>
      <c r="F1263" s="154"/>
      <c r="G1263" s="144"/>
      <c r="H1263" s="144"/>
      <c r="I1263" s="154"/>
      <c r="J1263" s="154"/>
      <c r="K1263" s="154"/>
      <c r="L1263" s="154"/>
      <c r="M1263" s="154"/>
      <c r="N1263" s="154"/>
      <c r="O1263" s="154"/>
      <c r="P1263" s="154"/>
    </row>
    <row r="1264" spans="1:16" x14ac:dyDescent="0.25">
      <c r="A1264" s="97"/>
      <c r="B1264" s="154"/>
      <c r="C1264" s="154"/>
      <c r="D1264" s="154"/>
      <c r="E1264" s="154"/>
      <c r="F1264" s="154"/>
      <c r="G1264" s="144"/>
      <c r="H1264" s="144"/>
      <c r="I1264" s="154"/>
      <c r="J1264" s="154"/>
      <c r="K1264" s="154"/>
      <c r="L1264" s="154"/>
      <c r="M1264" s="154"/>
      <c r="N1264" s="154"/>
      <c r="O1264" s="154"/>
      <c r="P1264" s="154"/>
    </row>
    <row r="1265" spans="1:16" x14ac:dyDescent="0.25">
      <c r="A1265" s="97"/>
      <c r="B1265" s="154"/>
      <c r="C1265" s="154"/>
      <c r="D1265" s="154"/>
      <c r="E1265" s="154"/>
      <c r="F1265" s="154"/>
      <c r="G1265" s="144"/>
      <c r="H1265" s="144"/>
      <c r="I1265" s="154"/>
      <c r="J1265" s="154"/>
      <c r="K1265" s="154"/>
      <c r="L1265" s="154"/>
      <c r="M1265" s="154"/>
      <c r="N1265" s="154"/>
      <c r="O1265" s="154"/>
      <c r="P1265" s="154"/>
    </row>
    <row r="1266" spans="1:16" x14ac:dyDescent="0.25">
      <c r="A1266" s="97"/>
      <c r="B1266" s="154"/>
      <c r="C1266" s="154"/>
      <c r="D1266" s="154"/>
      <c r="E1266" s="154"/>
      <c r="F1266" s="154"/>
      <c r="G1266" s="144"/>
      <c r="H1266" s="144"/>
      <c r="I1266" s="154"/>
      <c r="J1266" s="154"/>
      <c r="K1266" s="154"/>
      <c r="L1266" s="154"/>
      <c r="M1266" s="154"/>
      <c r="N1266" s="154"/>
      <c r="O1266" s="154"/>
      <c r="P1266" s="154"/>
    </row>
    <row r="1267" spans="1:16" x14ac:dyDescent="0.25">
      <c r="A1267" s="97"/>
      <c r="B1267" s="154"/>
      <c r="C1267" s="154"/>
      <c r="D1267" s="154"/>
      <c r="E1267" s="154"/>
      <c r="F1267" s="154"/>
      <c r="G1267" s="144"/>
      <c r="H1267" s="144"/>
      <c r="I1267" s="154"/>
      <c r="J1267" s="154"/>
      <c r="K1267" s="154"/>
      <c r="L1267" s="154"/>
      <c r="M1267" s="154"/>
      <c r="N1267" s="154"/>
      <c r="O1267" s="154"/>
      <c r="P1267" s="154"/>
    </row>
    <row r="1268" spans="1:16" x14ac:dyDescent="0.25">
      <c r="A1268" s="97"/>
      <c r="B1268" s="154"/>
      <c r="C1268" s="154"/>
      <c r="D1268" s="154"/>
      <c r="E1268" s="154"/>
      <c r="F1268" s="154"/>
      <c r="G1268" s="144"/>
      <c r="H1268" s="144"/>
      <c r="I1268" s="154"/>
      <c r="J1268" s="154"/>
      <c r="K1268" s="154"/>
      <c r="L1268" s="154"/>
      <c r="M1268" s="154"/>
      <c r="N1268" s="154"/>
      <c r="O1268" s="154"/>
      <c r="P1268" s="154"/>
    </row>
    <row r="1269" spans="1:16" x14ac:dyDescent="0.25">
      <c r="A1269" s="97"/>
      <c r="B1269" s="154"/>
      <c r="C1269" s="154"/>
      <c r="D1269" s="154"/>
      <c r="E1269" s="154"/>
      <c r="F1269" s="154"/>
      <c r="G1269" s="144"/>
      <c r="H1269" s="144"/>
      <c r="I1269" s="154"/>
      <c r="J1269" s="154"/>
      <c r="K1269" s="154"/>
      <c r="L1269" s="154"/>
      <c r="M1269" s="154"/>
      <c r="N1269" s="154"/>
      <c r="O1269" s="154"/>
      <c r="P1269" s="154"/>
    </row>
    <row r="1270" spans="1:16" x14ac:dyDescent="0.25">
      <c r="A1270" s="97"/>
      <c r="B1270" s="154"/>
      <c r="C1270" s="154"/>
      <c r="D1270" s="154"/>
      <c r="E1270" s="154"/>
      <c r="F1270" s="154"/>
      <c r="G1270" s="144"/>
      <c r="H1270" s="144"/>
      <c r="I1270" s="154"/>
      <c r="J1270" s="154"/>
      <c r="K1270" s="154"/>
      <c r="L1270" s="154"/>
      <c r="M1270" s="154"/>
      <c r="N1270" s="154"/>
      <c r="O1270" s="154"/>
      <c r="P1270" s="154"/>
    </row>
    <row r="1271" spans="1:16" x14ac:dyDescent="0.25">
      <c r="A1271" s="97"/>
      <c r="B1271" s="154"/>
      <c r="C1271" s="154"/>
      <c r="D1271" s="154"/>
      <c r="E1271" s="154"/>
      <c r="F1271" s="154"/>
      <c r="G1271" s="144"/>
      <c r="H1271" s="144"/>
      <c r="I1271" s="154"/>
      <c r="J1271" s="154"/>
      <c r="K1271" s="154"/>
      <c r="L1271" s="154"/>
      <c r="M1271" s="154"/>
      <c r="N1271" s="154"/>
      <c r="O1271" s="154"/>
      <c r="P1271" s="154"/>
    </row>
    <row r="1272" spans="1:16" x14ac:dyDescent="0.25">
      <c r="A1272" s="97"/>
      <c r="B1272" s="154"/>
      <c r="C1272" s="154"/>
      <c r="D1272" s="154"/>
      <c r="E1272" s="154"/>
      <c r="F1272" s="154"/>
      <c r="G1272" s="144"/>
      <c r="H1272" s="144"/>
      <c r="I1272" s="154"/>
      <c r="J1272" s="154"/>
      <c r="K1272" s="154"/>
      <c r="L1272" s="154"/>
      <c r="M1272" s="154"/>
      <c r="N1272" s="154"/>
      <c r="O1272" s="154"/>
      <c r="P1272" s="154"/>
    </row>
    <row r="1273" spans="1:16" x14ac:dyDescent="0.25">
      <c r="A1273" s="97"/>
      <c r="B1273" s="154"/>
      <c r="C1273" s="154"/>
      <c r="D1273" s="154"/>
      <c r="E1273" s="154"/>
      <c r="F1273" s="154"/>
      <c r="G1273" s="144"/>
      <c r="H1273" s="144"/>
      <c r="I1273" s="154"/>
      <c r="J1273" s="154"/>
      <c r="K1273" s="154"/>
      <c r="L1273" s="154"/>
      <c r="M1273" s="154"/>
      <c r="N1273" s="154"/>
      <c r="O1273" s="154"/>
      <c r="P1273" s="154"/>
    </row>
    <row r="1274" spans="1:16" x14ac:dyDescent="0.25">
      <c r="A1274" s="97"/>
      <c r="B1274" s="154"/>
      <c r="C1274" s="154"/>
      <c r="D1274" s="154"/>
      <c r="E1274" s="154"/>
      <c r="F1274" s="154"/>
      <c r="G1274" s="144"/>
      <c r="H1274" s="144"/>
      <c r="I1274" s="154"/>
      <c r="J1274" s="154"/>
      <c r="K1274" s="154"/>
      <c r="L1274" s="154"/>
      <c r="M1274" s="154"/>
      <c r="N1274" s="154"/>
      <c r="O1274" s="154"/>
      <c r="P1274" s="154"/>
    </row>
    <row r="1275" spans="1:16" x14ac:dyDescent="0.25">
      <c r="A1275" s="97"/>
      <c r="B1275" s="154"/>
      <c r="C1275" s="154"/>
      <c r="D1275" s="154"/>
      <c r="E1275" s="154"/>
      <c r="F1275" s="154"/>
      <c r="G1275" s="144"/>
      <c r="H1275" s="144"/>
      <c r="I1275" s="154"/>
      <c r="J1275" s="154"/>
      <c r="K1275" s="154"/>
      <c r="L1275" s="154"/>
      <c r="M1275" s="154"/>
      <c r="N1275" s="154"/>
      <c r="O1275" s="154"/>
      <c r="P1275" s="154"/>
    </row>
    <row r="1276" spans="1:16" x14ac:dyDescent="0.25">
      <c r="A1276" s="97"/>
      <c r="B1276" s="154"/>
      <c r="C1276" s="154"/>
      <c r="D1276" s="154"/>
      <c r="E1276" s="154"/>
      <c r="F1276" s="154"/>
      <c r="G1276" s="144"/>
      <c r="H1276" s="144"/>
      <c r="I1276" s="154"/>
      <c r="J1276" s="154"/>
      <c r="K1276" s="154"/>
      <c r="L1276" s="154"/>
      <c r="M1276" s="154"/>
      <c r="N1276" s="154"/>
      <c r="O1276" s="154"/>
      <c r="P1276" s="154"/>
    </row>
    <row r="1277" spans="1:16" x14ac:dyDescent="0.25">
      <c r="A1277" s="97"/>
      <c r="B1277" s="154"/>
      <c r="C1277" s="154"/>
      <c r="D1277" s="154"/>
      <c r="E1277" s="154"/>
      <c r="F1277" s="154"/>
      <c r="G1277" s="144"/>
      <c r="H1277" s="144"/>
      <c r="I1277" s="154"/>
      <c r="J1277" s="154"/>
      <c r="K1277" s="154"/>
      <c r="L1277" s="154"/>
      <c r="M1277" s="154"/>
      <c r="N1277" s="154"/>
      <c r="O1277" s="154"/>
      <c r="P1277" s="154"/>
    </row>
    <row r="1278" spans="1:16" x14ac:dyDescent="0.25">
      <c r="A1278" s="97"/>
      <c r="B1278" s="154"/>
      <c r="C1278" s="154"/>
      <c r="D1278" s="154"/>
      <c r="E1278" s="154"/>
      <c r="F1278" s="154"/>
      <c r="G1278" s="144"/>
      <c r="H1278" s="144"/>
      <c r="I1278" s="154"/>
      <c r="J1278" s="154"/>
      <c r="K1278" s="154"/>
      <c r="L1278" s="154"/>
      <c r="M1278" s="154"/>
      <c r="N1278" s="154"/>
      <c r="O1278" s="154"/>
      <c r="P1278" s="154"/>
    </row>
    <row r="1279" spans="1:16" x14ac:dyDescent="0.25">
      <c r="A1279" s="97"/>
      <c r="B1279" s="154"/>
      <c r="C1279" s="154"/>
      <c r="D1279" s="154"/>
      <c r="E1279" s="154"/>
      <c r="F1279" s="154"/>
      <c r="G1279" s="144"/>
      <c r="H1279" s="144"/>
      <c r="I1279" s="154"/>
      <c r="J1279" s="154"/>
      <c r="K1279" s="154"/>
      <c r="L1279" s="154"/>
      <c r="M1279" s="154"/>
      <c r="N1279" s="154"/>
      <c r="O1279" s="154"/>
      <c r="P1279" s="154"/>
    </row>
    <row r="1280" spans="1:16" x14ac:dyDescent="0.25">
      <c r="A1280" s="97"/>
      <c r="B1280" s="154"/>
      <c r="C1280" s="154"/>
      <c r="D1280" s="154"/>
      <c r="E1280" s="154"/>
      <c r="F1280" s="154"/>
      <c r="G1280" s="144"/>
      <c r="H1280" s="144"/>
      <c r="I1280" s="154"/>
      <c r="J1280" s="154"/>
      <c r="K1280" s="154"/>
      <c r="L1280" s="154"/>
      <c r="M1280" s="154"/>
      <c r="N1280" s="154"/>
      <c r="O1280" s="154"/>
      <c r="P1280" s="154"/>
    </row>
    <row r="1281" spans="1:16" x14ac:dyDescent="0.25">
      <c r="A1281" s="97"/>
      <c r="B1281" s="154"/>
      <c r="C1281" s="154"/>
      <c r="D1281" s="154"/>
      <c r="E1281" s="154"/>
      <c r="F1281" s="154"/>
      <c r="G1281" s="144"/>
      <c r="H1281" s="144"/>
      <c r="I1281" s="154"/>
      <c r="J1281" s="154"/>
      <c r="K1281" s="154"/>
      <c r="L1281" s="154"/>
      <c r="M1281" s="154"/>
      <c r="N1281" s="154"/>
      <c r="O1281" s="154"/>
      <c r="P1281" s="154"/>
    </row>
    <row r="1282" spans="1:16" x14ac:dyDescent="0.25">
      <c r="A1282" s="97"/>
      <c r="B1282" s="154"/>
      <c r="C1282" s="154"/>
      <c r="D1282" s="154"/>
      <c r="E1282" s="154"/>
      <c r="F1282" s="154"/>
      <c r="G1282" s="144"/>
      <c r="H1282" s="144"/>
      <c r="I1282" s="154"/>
      <c r="J1282" s="154"/>
      <c r="K1282" s="154"/>
      <c r="L1282" s="154"/>
      <c r="M1282" s="154"/>
      <c r="N1282" s="154"/>
      <c r="O1282" s="154"/>
      <c r="P1282" s="154"/>
    </row>
    <row r="1283" spans="1:16" x14ac:dyDescent="0.25">
      <c r="A1283" s="97"/>
      <c r="B1283" s="154"/>
      <c r="C1283" s="154"/>
      <c r="D1283" s="154"/>
      <c r="E1283" s="154"/>
      <c r="F1283" s="154"/>
      <c r="G1283" s="144"/>
      <c r="H1283" s="144"/>
      <c r="I1283" s="154"/>
      <c r="J1283" s="154"/>
      <c r="K1283" s="154"/>
      <c r="L1283" s="154"/>
      <c r="M1283" s="154"/>
      <c r="N1283" s="154"/>
      <c r="O1283" s="154"/>
      <c r="P1283" s="154"/>
    </row>
    <row r="1284" spans="1:16" x14ac:dyDescent="0.25">
      <c r="A1284" s="97"/>
      <c r="B1284" s="154"/>
      <c r="C1284" s="154"/>
      <c r="D1284" s="154"/>
      <c r="E1284" s="154"/>
      <c r="F1284" s="154"/>
      <c r="G1284" s="144"/>
      <c r="H1284" s="144"/>
      <c r="I1284" s="154"/>
      <c r="J1284" s="154"/>
      <c r="K1284" s="154"/>
      <c r="L1284" s="154"/>
      <c r="M1284" s="154"/>
      <c r="N1284" s="154"/>
      <c r="O1284" s="154"/>
      <c r="P1284" s="154"/>
    </row>
    <row r="1285" spans="1:16" x14ac:dyDescent="0.25">
      <c r="A1285" s="97"/>
      <c r="B1285" s="154"/>
      <c r="C1285" s="154"/>
      <c r="D1285" s="154"/>
      <c r="E1285" s="154"/>
      <c r="F1285" s="154"/>
      <c r="G1285" s="144"/>
      <c r="H1285" s="144"/>
      <c r="I1285" s="154"/>
      <c r="J1285" s="154"/>
      <c r="K1285" s="154"/>
      <c r="L1285" s="154"/>
      <c r="M1285" s="154"/>
      <c r="N1285" s="154"/>
      <c r="O1285" s="154"/>
      <c r="P1285" s="154"/>
    </row>
    <row r="1286" spans="1:16" x14ac:dyDescent="0.25">
      <c r="A1286" s="97"/>
      <c r="B1286" s="154"/>
      <c r="C1286" s="154"/>
      <c r="D1286" s="154"/>
      <c r="E1286" s="154"/>
      <c r="F1286" s="154"/>
      <c r="G1286" s="144"/>
      <c r="H1286" s="144"/>
      <c r="I1286" s="154"/>
      <c r="J1286" s="154"/>
      <c r="K1286" s="154"/>
      <c r="L1286" s="154"/>
      <c r="M1286" s="154"/>
      <c r="N1286" s="154"/>
      <c r="O1286" s="154"/>
      <c r="P1286" s="154"/>
    </row>
    <row r="1287" spans="1:16" x14ac:dyDescent="0.25">
      <c r="A1287" s="97"/>
      <c r="B1287" s="154"/>
      <c r="C1287" s="154"/>
      <c r="D1287" s="154"/>
      <c r="E1287" s="154"/>
      <c r="F1287" s="154"/>
      <c r="G1287" s="144"/>
      <c r="H1287" s="144"/>
      <c r="I1287" s="154"/>
      <c r="J1287" s="154"/>
      <c r="K1287" s="154"/>
      <c r="L1287" s="154"/>
      <c r="M1287" s="154"/>
      <c r="N1287" s="154"/>
      <c r="O1287" s="154"/>
      <c r="P1287" s="154"/>
    </row>
    <row r="1288" spans="1:16" x14ac:dyDescent="0.25">
      <c r="A1288" s="97"/>
      <c r="B1288" s="154"/>
      <c r="C1288" s="154"/>
      <c r="D1288" s="154"/>
      <c r="E1288" s="154"/>
      <c r="F1288" s="154"/>
      <c r="G1288" s="144"/>
      <c r="H1288" s="144"/>
      <c r="I1288" s="154"/>
      <c r="J1288" s="154"/>
      <c r="K1288" s="154"/>
      <c r="L1288" s="154"/>
      <c r="M1288" s="154"/>
      <c r="N1288" s="154"/>
      <c r="O1288" s="154"/>
      <c r="P1288" s="154"/>
    </row>
    <row r="1289" spans="1:16" x14ac:dyDescent="0.25">
      <c r="A1289" s="97"/>
      <c r="B1289" s="154"/>
      <c r="C1289" s="154"/>
      <c r="D1289" s="154"/>
      <c r="E1289" s="154"/>
      <c r="F1289" s="154"/>
      <c r="G1289" s="144"/>
      <c r="H1289" s="144"/>
      <c r="I1289" s="154"/>
      <c r="J1289" s="154"/>
      <c r="K1289" s="154"/>
      <c r="L1289" s="154"/>
      <c r="M1289" s="154"/>
      <c r="N1289" s="154"/>
      <c r="O1289" s="154"/>
      <c r="P1289" s="154"/>
    </row>
    <row r="1290" spans="1:16" x14ac:dyDescent="0.25">
      <c r="A1290" s="97"/>
      <c r="B1290" s="154"/>
      <c r="C1290" s="154"/>
      <c r="D1290" s="154"/>
      <c r="E1290" s="154"/>
      <c r="F1290" s="154"/>
      <c r="G1290" s="144"/>
      <c r="H1290" s="144"/>
      <c r="I1290" s="154"/>
      <c r="J1290" s="154"/>
      <c r="K1290" s="154"/>
      <c r="L1290" s="154"/>
      <c r="M1290" s="154"/>
      <c r="N1290" s="154"/>
      <c r="O1290" s="154"/>
      <c r="P1290" s="154"/>
    </row>
    <row r="1291" spans="1:16" x14ac:dyDescent="0.25">
      <c r="A1291" s="97"/>
      <c r="B1291" s="154"/>
      <c r="C1291" s="154"/>
      <c r="D1291" s="154"/>
      <c r="E1291" s="154"/>
      <c r="F1291" s="154"/>
      <c r="G1291" s="144"/>
      <c r="H1291" s="144"/>
      <c r="I1291" s="154"/>
      <c r="J1291" s="154"/>
      <c r="K1291" s="154"/>
      <c r="L1291" s="154"/>
      <c r="M1291" s="154"/>
      <c r="N1291" s="154"/>
      <c r="O1291" s="154"/>
      <c r="P1291" s="154"/>
    </row>
    <row r="1292" spans="1:16" x14ac:dyDescent="0.25">
      <c r="A1292" s="97"/>
      <c r="B1292" s="154"/>
      <c r="C1292" s="154"/>
      <c r="D1292" s="154"/>
      <c r="E1292" s="154"/>
      <c r="F1292" s="154"/>
      <c r="G1292" s="144"/>
      <c r="H1292" s="144"/>
      <c r="I1292" s="154"/>
      <c r="J1292" s="154"/>
      <c r="K1292" s="154"/>
      <c r="L1292" s="154"/>
      <c r="M1292" s="154"/>
      <c r="N1292" s="154"/>
      <c r="O1292" s="154"/>
      <c r="P1292" s="154"/>
    </row>
    <row r="1293" spans="1:16" x14ac:dyDescent="0.25">
      <c r="A1293" s="97"/>
      <c r="B1293" s="154"/>
      <c r="C1293" s="154"/>
      <c r="D1293" s="154"/>
      <c r="E1293" s="154"/>
      <c r="F1293" s="154"/>
      <c r="G1293" s="144"/>
      <c r="H1293" s="144"/>
      <c r="I1293" s="154"/>
      <c r="J1293" s="154"/>
      <c r="K1293" s="154"/>
      <c r="L1293" s="154"/>
      <c r="M1293" s="154"/>
      <c r="N1293" s="154"/>
      <c r="O1293" s="154"/>
      <c r="P1293" s="154"/>
    </row>
    <row r="1294" spans="1:16" x14ac:dyDescent="0.25">
      <c r="A1294" s="97"/>
      <c r="B1294" s="154"/>
      <c r="C1294" s="154"/>
      <c r="D1294" s="154"/>
      <c r="E1294" s="154"/>
      <c r="F1294" s="154"/>
      <c r="G1294" s="144"/>
      <c r="H1294" s="144"/>
      <c r="I1294" s="154"/>
      <c r="J1294" s="154"/>
      <c r="K1294" s="154"/>
      <c r="L1294" s="154"/>
      <c r="M1294" s="154"/>
      <c r="N1294" s="154"/>
      <c r="O1294" s="154"/>
      <c r="P1294" s="154"/>
    </row>
    <row r="1295" spans="1:16" x14ac:dyDescent="0.25">
      <c r="A1295" s="97"/>
      <c r="B1295" s="154"/>
      <c r="C1295" s="154"/>
      <c r="D1295" s="154"/>
      <c r="E1295" s="154"/>
      <c r="F1295" s="154"/>
      <c r="G1295" s="144"/>
      <c r="H1295" s="144"/>
      <c r="I1295" s="154"/>
      <c r="J1295" s="154"/>
      <c r="K1295" s="154"/>
      <c r="L1295" s="154"/>
      <c r="M1295" s="154"/>
      <c r="N1295" s="154"/>
      <c r="O1295" s="154"/>
      <c r="P1295" s="154"/>
    </row>
    <row r="1296" spans="1:16" x14ac:dyDescent="0.25">
      <c r="A1296" s="97"/>
      <c r="B1296" s="154"/>
      <c r="C1296" s="154"/>
      <c r="D1296" s="154"/>
      <c r="E1296" s="154"/>
      <c r="F1296" s="154"/>
      <c r="G1296" s="144"/>
      <c r="H1296" s="144"/>
      <c r="I1296" s="154"/>
      <c r="J1296" s="154"/>
      <c r="K1296" s="154"/>
      <c r="L1296" s="154"/>
      <c r="M1296" s="154"/>
      <c r="N1296" s="154"/>
      <c r="O1296" s="154"/>
      <c r="P1296" s="154"/>
    </row>
    <row r="1297" spans="1:16" x14ac:dyDescent="0.25">
      <c r="A1297" s="97"/>
      <c r="B1297" s="154"/>
      <c r="C1297" s="154"/>
      <c r="D1297" s="154"/>
      <c r="E1297" s="154"/>
      <c r="F1297" s="154"/>
      <c r="G1297" s="144"/>
      <c r="H1297" s="144"/>
      <c r="I1297" s="154"/>
      <c r="J1297" s="154"/>
      <c r="K1297" s="154"/>
      <c r="L1297" s="154"/>
      <c r="M1297" s="154"/>
      <c r="N1297" s="154"/>
      <c r="O1297" s="154"/>
      <c r="P1297" s="154"/>
    </row>
    <row r="1298" spans="1:16" x14ac:dyDescent="0.25">
      <c r="A1298" s="97"/>
      <c r="B1298" s="154"/>
      <c r="C1298" s="154"/>
      <c r="D1298" s="154"/>
      <c r="E1298" s="154"/>
      <c r="F1298" s="154"/>
      <c r="G1298" s="144"/>
      <c r="H1298" s="144"/>
      <c r="I1298" s="154"/>
      <c r="J1298" s="154"/>
      <c r="K1298" s="154"/>
      <c r="L1298" s="154"/>
      <c r="M1298" s="154"/>
      <c r="N1298" s="154"/>
      <c r="O1298" s="154"/>
      <c r="P1298" s="154"/>
    </row>
    <row r="1299" spans="1:16" x14ac:dyDescent="0.25">
      <c r="A1299" s="97"/>
      <c r="B1299" s="154"/>
      <c r="C1299" s="154"/>
      <c r="D1299" s="154"/>
      <c r="E1299" s="154"/>
      <c r="F1299" s="154"/>
      <c r="G1299" s="144"/>
      <c r="H1299" s="144"/>
      <c r="I1299" s="154"/>
      <c r="J1299" s="154"/>
      <c r="K1299" s="154"/>
      <c r="L1299" s="154"/>
      <c r="M1299" s="154"/>
      <c r="N1299" s="154"/>
      <c r="O1299" s="154"/>
      <c r="P1299" s="154"/>
    </row>
    <row r="1300" spans="1:16" x14ac:dyDescent="0.25">
      <c r="A1300" s="97"/>
      <c r="B1300" s="154"/>
      <c r="C1300" s="154"/>
      <c r="D1300" s="154"/>
      <c r="E1300" s="154"/>
      <c r="F1300" s="154"/>
      <c r="G1300" s="144"/>
      <c r="H1300" s="144"/>
      <c r="I1300" s="154"/>
      <c r="J1300" s="154"/>
      <c r="K1300" s="154"/>
      <c r="L1300" s="154"/>
      <c r="M1300" s="154"/>
      <c r="N1300" s="154"/>
      <c r="O1300" s="154"/>
      <c r="P1300" s="154"/>
    </row>
    <row r="1301" spans="1:16" x14ac:dyDescent="0.25">
      <c r="A1301" s="97"/>
      <c r="B1301" s="154"/>
      <c r="C1301" s="154"/>
      <c r="D1301" s="154"/>
      <c r="E1301" s="154"/>
      <c r="F1301" s="154"/>
      <c r="G1301" s="144"/>
      <c r="H1301" s="144"/>
      <c r="I1301" s="154"/>
      <c r="J1301" s="154"/>
      <c r="K1301" s="154"/>
      <c r="L1301" s="154"/>
      <c r="M1301" s="154"/>
      <c r="N1301" s="154"/>
      <c r="O1301" s="154"/>
      <c r="P1301" s="154"/>
    </row>
    <row r="1302" spans="1:16" x14ac:dyDescent="0.25">
      <c r="A1302" s="97"/>
      <c r="B1302" s="154"/>
      <c r="C1302" s="154"/>
      <c r="D1302" s="154"/>
      <c r="E1302" s="154"/>
      <c r="F1302" s="154"/>
      <c r="G1302" s="144"/>
      <c r="H1302" s="144"/>
      <c r="I1302" s="154"/>
      <c r="J1302" s="154"/>
      <c r="K1302" s="154"/>
      <c r="L1302" s="154"/>
      <c r="M1302" s="154"/>
      <c r="N1302" s="154"/>
      <c r="O1302" s="154"/>
      <c r="P1302" s="154"/>
    </row>
    <row r="1303" spans="1:16" x14ac:dyDescent="0.25">
      <c r="A1303" s="97"/>
      <c r="B1303" s="154"/>
      <c r="C1303" s="154"/>
      <c r="D1303" s="154"/>
      <c r="E1303" s="154"/>
      <c r="F1303" s="154"/>
      <c r="G1303" s="144"/>
      <c r="H1303" s="144"/>
      <c r="I1303" s="154"/>
      <c r="J1303" s="154"/>
      <c r="K1303" s="154"/>
      <c r="L1303" s="154"/>
      <c r="M1303" s="154"/>
      <c r="N1303" s="154"/>
      <c r="O1303" s="154"/>
      <c r="P1303" s="154"/>
    </row>
    <row r="1304" spans="1:16" x14ac:dyDescent="0.25">
      <c r="A1304" s="97"/>
      <c r="B1304" s="154"/>
      <c r="C1304" s="154"/>
      <c r="D1304" s="154"/>
      <c r="E1304" s="154"/>
      <c r="F1304" s="154"/>
      <c r="G1304" s="144"/>
      <c r="H1304" s="144"/>
      <c r="I1304" s="154"/>
      <c r="J1304" s="154"/>
      <c r="K1304" s="154"/>
      <c r="L1304" s="154"/>
      <c r="M1304" s="154"/>
      <c r="N1304" s="154"/>
      <c r="O1304" s="154"/>
      <c r="P1304" s="154"/>
    </row>
    <row r="1305" spans="1:16" x14ac:dyDescent="0.25">
      <c r="A1305" s="97"/>
      <c r="B1305" s="154"/>
      <c r="C1305" s="154"/>
      <c r="D1305" s="154"/>
      <c r="E1305" s="154"/>
      <c r="F1305" s="154"/>
      <c r="G1305" s="144"/>
      <c r="H1305" s="144"/>
      <c r="I1305" s="154"/>
      <c r="J1305" s="154"/>
      <c r="K1305" s="154"/>
      <c r="L1305" s="154"/>
      <c r="M1305" s="154"/>
      <c r="N1305" s="154"/>
      <c r="O1305" s="154"/>
      <c r="P1305" s="154"/>
    </row>
    <row r="1306" spans="1:16" x14ac:dyDescent="0.25">
      <c r="A1306" s="97"/>
      <c r="B1306" s="154"/>
      <c r="C1306" s="154"/>
      <c r="D1306" s="154"/>
      <c r="E1306" s="154"/>
      <c r="F1306" s="154"/>
      <c r="G1306" s="144"/>
      <c r="H1306" s="144"/>
      <c r="I1306" s="154"/>
      <c r="J1306" s="154"/>
      <c r="K1306" s="154"/>
      <c r="L1306" s="154"/>
      <c r="M1306" s="154"/>
      <c r="N1306" s="154"/>
      <c r="O1306" s="154"/>
      <c r="P1306" s="154"/>
    </row>
    <row r="1307" spans="1:16" x14ac:dyDescent="0.25">
      <c r="A1307" s="97"/>
      <c r="B1307" s="154"/>
      <c r="C1307" s="154"/>
      <c r="D1307" s="154"/>
      <c r="E1307" s="154"/>
      <c r="F1307" s="154"/>
      <c r="G1307" s="144"/>
      <c r="H1307" s="144"/>
      <c r="I1307" s="154"/>
      <c r="J1307" s="154"/>
      <c r="K1307" s="154"/>
      <c r="L1307" s="154"/>
      <c r="M1307" s="154"/>
      <c r="N1307" s="154"/>
      <c r="O1307" s="154"/>
      <c r="P1307" s="154"/>
    </row>
    <row r="1308" spans="1:16" x14ac:dyDescent="0.25">
      <c r="A1308" s="97"/>
      <c r="B1308" s="154"/>
      <c r="C1308" s="154"/>
      <c r="D1308" s="154"/>
      <c r="E1308" s="154"/>
      <c r="F1308" s="154"/>
      <c r="G1308" s="144"/>
      <c r="H1308" s="144"/>
      <c r="I1308" s="154"/>
      <c r="J1308" s="154"/>
      <c r="K1308" s="154"/>
      <c r="L1308" s="154"/>
      <c r="M1308" s="154"/>
      <c r="N1308" s="154"/>
      <c r="O1308" s="154"/>
      <c r="P1308" s="154"/>
    </row>
    <row r="1309" spans="1:16" x14ac:dyDescent="0.25">
      <c r="A1309" s="97"/>
      <c r="B1309" s="154"/>
      <c r="C1309" s="154"/>
      <c r="D1309" s="154"/>
      <c r="E1309" s="154"/>
      <c r="F1309" s="154"/>
      <c r="G1309" s="144"/>
      <c r="H1309" s="144"/>
      <c r="I1309" s="154"/>
      <c r="J1309" s="154"/>
      <c r="K1309" s="154"/>
      <c r="L1309" s="154"/>
      <c r="M1309" s="154"/>
      <c r="N1309" s="154"/>
      <c r="O1309" s="154"/>
      <c r="P1309" s="154"/>
    </row>
    <row r="1310" spans="1:16" x14ac:dyDescent="0.25">
      <c r="A1310" s="97"/>
      <c r="B1310" s="154"/>
      <c r="C1310" s="154"/>
      <c r="D1310" s="154"/>
      <c r="E1310" s="154"/>
      <c r="F1310" s="154"/>
      <c r="G1310" s="144"/>
      <c r="H1310" s="144"/>
      <c r="I1310" s="154"/>
      <c r="J1310" s="154"/>
      <c r="K1310" s="154"/>
      <c r="L1310" s="154"/>
      <c r="M1310" s="154"/>
      <c r="N1310" s="154"/>
      <c r="O1310" s="154"/>
      <c r="P1310" s="154"/>
    </row>
    <row r="1311" spans="1:16" x14ac:dyDescent="0.25">
      <c r="A1311" s="97"/>
      <c r="B1311" s="154"/>
      <c r="C1311" s="154"/>
      <c r="D1311" s="154"/>
      <c r="E1311" s="154"/>
      <c r="F1311" s="154"/>
      <c r="G1311" s="144"/>
      <c r="H1311" s="144"/>
      <c r="I1311" s="154"/>
      <c r="J1311" s="154"/>
      <c r="K1311" s="154"/>
      <c r="L1311" s="154"/>
      <c r="M1311" s="154"/>
      <c r="N1311" s="154"/>
      <c r="O1311" s="154"/>
      <c r="P1311" s="154"/>
    </row>
    <row r="1312" spans="1:16" x14ac:dyDescent="0.25">
      <c r="A1312" s="97"/>
      <c r="B1312" s="154"/>
      <c r="C1312" s="154"/>
      <c r="D1312" s="154"/>
      <c r="E1312" s="154"/>
      <c r="F1312" s="154"/>
      <c r="G1312" s="144"/>
      <c r="H1312" s="144"/>
      <c r="I1312" s="154"/>
      <c r="J1312" s="154"/>
      <c r="K1312" s="154"/>
      <c r="L1312" s="154"/>
      <c r="M1312" s="154"/>
      <c r="N1312" s="154"/>
      <c r="O1312" s="154"/>
      <c r="P1312" s="154"/>
    </row>
    <row r="1313" spans="1:16" x14ac:dyDescent="0.25">
      <c r="A1313" s="97"/>
      <c r="B1313" s="154"/>
      <c r="C1313" s="154"/>
      <c r="D1313" s="154"/>
      <c r="E1313" s="154"/>
      <c r="F1313" s="154"/>
      <c r="G1313" s="144"/>
      <c r="H1313" s="144"/>
      <c r="I1313" s="154"/>
      <c r="J1313" s="154"/>
      <c r="K1313" s="154"/>
      <c r="L1313" s="154"/>
      <c r="M1313" s="154"/>
      <c r="N1313" s="154"/>
      <c r="O1313" s="154"/>
      <c r="P1313" s="154"/>
    </row>
    <row r="1314" spans="1:16" x14ac:dyDescent="0.25">
      <c r="A1314" s="97"/>
      <c r="B1314" s="154"/>
      <c r="C1314" s="154"/>
      <c r="D1314" s="154"/>
      <c r="E1314" s="154"/>
      <c r="F1314" s="154"/>
      <c r="G1314" s="144"/>
      <c r="H1314" s="144"/>
      <c r="I1314" s="154"/>
      <c r="J1314" s="154"/>
      <c r="K1314" s="154"/>
      <c r="L1314" s="154"/>
      <c r="M1314" s="154"/>
      <c r="N1314" s="154"/>
      <c r="O1314" s="154"/>
      <c r="P1314" s="154"/>
    </row>
    <row r="1315" spans="1:16" x14ac:dyDescent="0.25">
      <c r="A1315" s="97"/>
      <c r="B1315" s="154"/>
      <c r="C1315" s="154"/>
      <c r="D1315" s="154"/>
      <c r="E1315" s="154"/>
      <c r="F1315" s="154"/>
      <c r="G1315" s="144"/>
      <c r="H1315" s="144"/>
      <c r="I1315" s="154"/>
      <c r="J1315" s="154"/>
      <c r="K1315" s="154"/>
      <c r="L1315" s="154"/>
      <c r="M1315" s="154"/>
      <c r="N1315" s="154"/>
      <c r="O1315" s="154"/>
      <c r="P1315" s="154"/>
    </row>
    <row r="1316" spans="1:16" x14ac:dyDescent="0.25">
      <c r="A1316" s="97"/>
      <c r="B1316" s="154"/>
      <c r="C1316" s="154"/>
      <c r="D1316" s="154"/>
      <c r="E1316" s="154"/>
      <c r="F1316" s="154"/>
      <c r="G1316" s="144"/>
      <c r="H1316" s="144"/>
      <c r="I1316" s="154"/>
      <c r="J1316" s="154"/>
      <c r="K1316" s="154"/>
      <c r="L1316" s="154"/>
      <c r="M1316" s="154"/>
      <c r="N1316" s="154"/>
      <c r="O1316" s="154"/>
      <c r="P1316" s="154"/>
    </row>
    <row r="1317" spans="1:16" x14ac:dyDescent="0.25">
      <c r="A1317" s="97"/>
      <c r="B1317" s="154"/>
      <c r="C1317" s="154"/>
      <c r="D1317" s="154"/>
      <c r="E1317" s="154"/>
      <c r="F1317" s="154"/>
      <c r="G1317" s="144"/>
      <c r="H1317" s="144"/>
      <c r="I1317" s="154"/>
      <c r="J1317" s="154"/>
      <c r="K1317" s="154"/>
      <c r="L1317" s="154"/>
      <c r="M1317" s="154"/>
      <c r="N1317" s="154"/>
      <c r="O1317" s="154"/>
      <c r="P1317" s="154"/>
    </row>
    <row r="1318" spans="1:16" x14ac:dyDescent="0.25">
      <c r="A1318" s="97"/>
      <c r="B1318" s="154"/>
      <c r="C1318" s="154"/>
      <c r="D1318" s="154"/>
      <c r="E1318" s="154"/>
      <c r="F1318" s="154"/>
      <c r="G1318" s="144"/>
      <c r="H1318" s="144"/>
      <c r="I1318" s="154"/>
      <c r="J1318" s="154"/>
      <c r="K1318" s="154"/>
      <c r="L1318" s="154"/>
      <c r="M1318" s="154"/>
      <c r="N1318" s="154"/>
      <c r="O1318" s="154"/>
      <c r="P1318" s="154"/>
    </row>
    <row r="1319" spans="1:16" x14ac:dyDescent="0.25">
      <c r="A1319" s="97"/>
      <c r="B1319" s="154"/>
      <c r="C1319" s="154"/>
      <c r="D1319" s="154"/>
      <c r="E1319" s="154"/>
      <c r="F1319" s="154"/>
      <c r="G1319" s="144"/>
      <c r="H1319" s="144"/>
      <c r="I1319" s="154"/>
      <c r="J1319" s="154"/>
      <c r="K1319" s="154"/>
      <c r="L1319" s="154"/>
      <c r="M1319" s="154"/>
      <c r="N1319" s="154"/>
      <c r="O1319" s="154"/>
      <c r="P1319" s="154"/>
    </row>
    <row r="1320" spans="1:16" x14ac:dyDescent="0.25">
      <c r="A1320" s="97"/>
      <c r="B1320" s="154"/>
      <c r="C1320" s="154"/>
      <c r="D1320" s="154"/>
      <c r="E1320" s="154"/>
      <c r="F1320" s="154"/>
      <c r="G1320" s="144"/>
      <c r="H1320" s="144"/>
      <c r="I1320" s="154"/>
      <c r="J1320" s="154"/>
      <c r="K1320" s="154"/>
      <c r="L1320" s="154"/>
      <c r="M1320" s="154"/>
      <c r="N1320" s="154"/>
      <c r="O1320" s="154"/>
      <c r="P1320" s="154"/>
    </row>
    <row r="1321" spans="1:16" x14ac:dyDescent="0.25">
      <c r="A1321" s="97"/>
      <c r="B1321" s="154"/>
      <c r="C1321" s="154"/>
      <c r="D1321" s="154"/>
      <c r="E1321" s="154"/>
      <c r="F1321" s="154"/>
      <c r="G1321" s="144"/>
      <c r="H1321" s="144"/>
      <c r="I1321" s="154"/>
      <c r="J1321" s="154"/>
      <c r="K1321" s="154"/>
      <c r="L1321" s="154"/>
      <c r="M1321" s="154"/>
      <c r="N1321" s="154"/>
      <c r="O1321" s="154"/>
      <c r="P1321" s="154"/>
    </row>
    <row r="1322" spans="1:16" x14ac:dyDescent="0.25">
      <c r="A1322" s="97"/>
      <c r="B1322" s="154"/>
      <c r="C1322" s="154"/>
      <c r="D1322" s="154"/>
      <c r="E1322" s="154"/>
      <c r="F1322" s="154"/>
      <c r="G1322" s="144"/>
      <c r="H1322" s="144"/>
      <c r="I1322" s="154"/>
      <c r="J1322" s="154"/>
      <c r="K1322" s="154"/>
      <c r="L1322" s="154"/>
      <c r="M1322" s="154"/>
      <c r="N1322" s="154"/>
      <c r="O1322" s="154"/>
      <c r="P1322" s="154"/>
    </row>
    <row r="1323" spans="1:16" x14ac:dyDescent="0.25">
      <c r="A1323" s="97"/>
      <c r="B1323" s="154"/>
      <c r="C1323" s="154"/>
      <c r="D1323" s="154"/>
      <c r="E1323" s="154"/>
      <c r="F1323" s="154"/>
      <c r="G1323" s="144"/>
      <c r="H1323" s="144"/>
      <c r="I1323" s="154"/>
      <c r="J1323" s="154"/>
      <c r="K1323" s="154"/>
      <c r="L1323" s="154"/>
      <c r="M1323" s="154"/>
      <c r="N1323" s="154"/>
      <c r="O1323" s="154"/>
      <c r="P1323" s="154"/>
    </row>
    <row r="1324" spans="1:16" x14ac:dyDescent="0.25">
      <c r="A1324" s="97"/>
      <c r="B1324" s="154"/>
      <c r="C1324" s="154"/>
      <c r="D1324" s="154"/>
      <c r="E1324" s="154"/>
      <c r="F1324" s="154"/>
      <c r="G1324" s="144"/>
      <c r="H1324" s="144"/>
      <c r="I1324" s="154"/>
      <c r="J1324" s="154"/>
      <c r="K1324" s="154"/>
      <c r="L1324" s="154"/>
      <c r="M1324" s="154"/>
      <c r="N1324" s="154"/>
      <c r="O1324" s="154"/>
      <c r="P1324" s="154"/>
    </row>
    <row r="1325" spans="1:16" x14ac:dyDescent="0.25">
      <c r="A1325" s="97"/>
      <c r="B1325" s="154"/>
      <c r="C1325" s="154"/>
      <c r="D1325" s="154"/>
      <c r="E1325" s="154"/>
      <c r="F1325" s="154"/>
      <c r="G1325" s="144"/>
      <c r="H1325" s="144"/>
      <c r="I1325" s="154"/>
      <c r="J1325" s="154"/>
      <c r="K1325" s="154"/>
      <c r="L1325" s="154"/>
      <c r="M1325" s="154"/>
      <c r="N1325" s="154"/>
      <c r="O1325" s="154"/>
      <c r="P1325" s="154"/>
    </row>
    <row r="1326" spans="1:16" x14ac:dyDescent="0.25">
      <c r="A1326" s="97"/>
      <c r="B1326" s="154"/>
      <c r="C1326" s="154"/>
      <c r="D1326" s="154"/>
      <c r="E1326" s="154"/>
      <c r="F1326" s="154"/>
      <c r="G1326" s="144"/>
      <c r="H1326" s="144"/>
      <c r="I1326" s="154"/>
      <c r="J1326" s="154"/>
      <c r="K1326" s="154"/>
      <c r="L1326" s="154"/>
      <c r="M1326" s="154"/>
      <c r="N1326" s="154"/>
      <c r="O1326" s="154"/>
      <c r="P1326" s="154"/>
    </row>
    <row r="1327" spans="1:16" x14ac:dyDescent="0.25">
      <c r="A1327" s="97"/>
      <c r="B1327" s="154"/>
      <c r="C1327" s="154"/>
      <c r="D1327" s="154"/>
      <c r="E1327" s="154"/>
      <c r="F1327" s="154"/>
      <c r="G1327" s="144"/>
      <c r="H1327" s="144"/>
      <c r="I1327" s="154"/>
      <c r="J1327" s="154"/>
      <c r="K1327" s="154"/>
      <c r="L1327" s="154"/>
      <c r="M1327" s="154"/>
      <c r="N1327" s="154"/>
      <c r="O1327" s="154"/>
      <c r="P1327" s="154"/>
    </row>
    <row r="1328" spans="1:16" x14ac:dyDescent="0.25">
      <c r="A1328" s="97"/>
      <c r="B1328" s="154"/>
      <c r="C1328" s="154"/>
      <c r="D1328" s="154"/>
      <c r="E1328" s="154"/>
      <c r="F1328" s="154"/>
      <c r="G1328" s="144"/>
      <c r="H1328" s="144"/>
      <c r="I1328" s="154"/>
      <c r="J1328" s="154"/>
      <c r="K1328" s="154"/>
      <c r="L1328" s="154"/>
      <c r="M1328" s="154"/>
      <c r="N1328" s="154"/>
      <c r="O1328" s="154"/>
      <c r="P1328" s="154"/>
    </row>
    <row r="1329" spans="1:16" x14ac:dyDescent="0.25">
      <c r="A1329" s="97"/>
      <c r="B1329" s="154"/>
      <c r="C1329" s="154"/>
      <c r="D1329" s="154"/>
      <c r="E1329" s="154"/>
      <c r="F1329" s="154"/>
      <c r="G1329" s="144"/>
      <c r="H1329" s="144"/>
      <c r="I1329" s="154"/>
      <c r="J1329" s="154"/>
      <c r="K1329" s="154"/>
      <c r="L1329" s="154"/>
      <c r="M1329" s="154"/>
      <c r="N1329" s="154"/>
      <c r="O1329" s="154"/>
      <c r="P1329" s="154"/>
    </row>
    <row r="1330" spans="1:16" x14ac:dyDescent="0.25">
      <c r="A1330" s="97"/>
      <c r="B1330" s="154"/>
      <c r="C1330" s="154"/>
      <c r="D1330" s="154"/>
      <c r="E1330" s="154"/>
      <c r="F1330" s="154"/>
      <c r="G1330" s="144"/>
      <c r="H1330" s="144"/>
      <c r="I1330" s="154"/>
      <c r="J1330" s="154"/>
      <c r="K1330" s="154"/>
      <c r="L1330" s="154"/>
      <c r="M1330" s="154"/>
      <c r="N1330" s="154"/>
      <c r="O1330" s="154"/>
      <c r="P1330" s="154"/>
    </row>
    <row r="1331" spans="1:16" x14ac:dyDescent="0.25">
      <c r="A1331" s="97"/>
      <c r="B1331" s="154"/>
      <c r="C1331" s="154"/>
      <c r="D1331" s="154"/>
      <c r="E1331" s="154"/>
      <c r="F1331" s="154"/>
      <c r="G1331" s="144"/>
      <c r="H1331" s="144"/>
      <c r="I1331" s="154"/>
      <c r="J1331" s="154"/>
      <c r="K1331" s="154"/>
      <c r="L1331" s="154"/>
      <c r="M1331" s="154"/>
      <c r="N1331" s="154"/>
      <c r="O1331" s="154"/>
      <c r="P1331" s="154"/>
    </row>
    <row r="1332" spans="1:16" x14ac:dyDescent="0.25">
      <c r="A1332" s="97"/>
      <c r="B1332" s="154"/>
      <c r="C1332" s="154"/>
      <c r="D1332" s="154"/>
      <c r="E1332" s="154"/>
      <c r="F1332" s="154"/>
      <c r="G1332" s="144"/>
      <c r="H1332" s="144"/>
      <c r="I1332" s="154"/>
      <c r="J1332" s="154"/>
      <c r="K1332" s="154"/>
      <c r="L1332" s="154"/>
      <c r="M1332" s="154"/>
      <c r="N1332" s="154"/>
      <c r="O1332" s="154"/>
      <c r="P1332" s="154"/>
    </row>
    <row r="1333" spans="1:16" x14ac:dyDescent="0.25">
      <c r="A1333" s="97"/>
      <c r="B1333" s="154"/>
      <c r="C1333" s="154"/>
      <c r="D1333" s="154"/>
      <c r="E1333" s="154"/>
      <c r="F1333" s="154"/>
      <c r="G1333" s="144"/>
      <c r="H1333" s="144"/>
      <c r="I1333" s="154"/>
      <c r="J1333" s="154"/>
      <c r="K1333" s="154"/>
      <c r="L1333" s="154"/>
      <c r="M1333" s="154"/>
      <c r="N1333" s="154"/>
      <c r="O1333" s="154"/>
      <c r="P1333" s="154"/>
    </row>
    <row r="1334" spans="1:16" x14ac:dyDescent="0.25">
      <c r="A1334" s="97"/>
      <c r="B1334" s="154"/>
      <c r="C1334" s="154"/>
      <c r="D1334" s="154"/>
      <c r="E1334" s="154"/>
      <c r="F1334" s="154"/>
      <c r="G1334" s="144"/>
      <c r="H1334" s="144"/>
      <c r="I1334" s="154"/>
      <c r="J1334" s="154"/>
      <c r="K1334" s="154"/>
      <c r="L1334" s="154"/>
      <c r="M1334" s="154"/>
      <c r="N1334" s="154"/>
      <c r="O1334" s="154"/>
      <c r="P1334" s="154"/>
    </row>
    <row r="1335" spans="1:16" x14ac:dyDescent="0.25">
      <c r="A1335" s="97"/>
      <c r="B1335" s="154"/>
      <c r="C1335" s="154"/>
      <c r="D1335" s="154"/>
      <c r="E1335" s="154"/>
      <c r="F1335" s="154"/>
      <c r="G1335" s="144"/>
      <c r="H1335" s="144"/>
      <c r="I1335" s="154"/>
      <c r="J1335" s="154"/>
      <c r="K1335" s="154"/>
      <c r="L1335" s="154"/>
      <c r="M1335" s="154"/>
      <c r="N1335" s="154"/>
      <c r="O1335" s="154"/>
      <c r="P1335" s="154"/>
    </row>
    <row r="1336" spans="1:16" x14ac:dyDescent="0.25">
      <c r="A1336" s="97"/>
      <c r="B1336" s="154"/>
      <c r="C1336" s="154"/>
      <c r="D1336" s="154"/>
      <c r="E1336" s="154"/>
      <c r="F1336" s="154"/>
      <c r="G1336" s="144"/>
      <c r="H1336" s="144"/>
      <c r="I1336" s="154"/>
      <c r="J1336" s="154"/>
      <c r="K1336" s="154"/>
      <c r="L1336" s="154"/>
      <c r="M1336" s="154"/>
      <c r="N1336" s="154"/>
      <c r="O1336" s="154"/>
      <c r="P1336" s="154"/>
    </row>
    <row r="1337" spans="1:16" x14ac:dyDescent="0.25">
      <c r="A1337" s="97"/>
      <c r="B1337" s="154"/>
      <c r="C1337" s="154"/>
      <c r="D1337" s="154"/>
      <c r="E1337" s="154"/>
      <c r="F1337" s="154"/>
      <c r="G1337" s="144"/>
      <c r="H1337" s="144"/>
      <c r="I1337" s="154"/>
      <c r="J1337" s="154"/>
      <c r="K1337" s="154"/>
      <c r="L1337" s="154"/>
      <c r="M1337" s="154"/>
      <c r="N1337" s="154"/>
      <c r="O1337" s="154"/>
      <c r="P1337" s="154"/>
    </row>
    <row r="1338" spans="1:16" x14ac:dyDescent="0.25">
      <c r="A1338" s="97"/>
      <c r="B1338" s="154"/>
      <c r="C1338" s="154"/>
      <c r="D1338" s="154"/>
      <c r="E1338" s="154"/>
      <c r="F1338" s="154"/>
      <c r="G1338" s="144"/>
      <c r="H1338" s="144"/>
      <c r="I1338" s="154"/>
      <c r="J1338" s="154"/>
      <c r="K1338" s="154"/>
      <c r="L1338" s="154"/>
      <c r="M1338" s="154"/>
      <c r="N1338" s="154"/>
      <c r="O1338" s="154"/>
      <c r="P1338" s="154"/>
    </row>
    <row r="1339" spans="1:16" x14ac:dyDescent="0.25">
      <c r="A1339" s="97"/>
      <c r="B1339" s="154"/>
      <c r="C1339" s="154"/>
      <c r="D1339" s="154"/>
      <c r="E1339" s="154"/>
      <c r="F1339" s="154"/>
      <c r="G1339" s="144"/>
      <c r="H1339" s="144"/>
      <c r="I1339" s="154"/>
      <c r="J1339" s="154"/>
      <c r="K1339" s="154"/>
      <c r="L1339" s="154"/>
      <c r="M1339" s="154"/>
      <c r="N1339" s="154"/>
      <c r="O1339" s="154"/>
      <c r="P1339" s="154"/>
    </row>
    <row r="1340" spans="1:16" x14ac:dyDescent="0.25">
      <c r="A1340" s="97"/>
      <c r="B1340" s="154"/>
      <c r="C1340" s="154"/>
      <c r="D1340" s="154"/>
      <c r="E1340" s="154"/>
      <c r="F1340" s="154"/>
      <c r="G1340" s="144"/>
      <c r="H1340" s="144"/>
      <c r="I1340" s="154"/>
      <c r="J1340" s="154"/>
      <c r="K1340" s="154"/>
      <c r="L1340" s="154"/>
      <c r="M1340" s="154"/>
      <c r="N1340" s="154"/>
      <c r="O1340" s="154"/>
      <c r="P1340" s="154"/>
    </row>
    <row r="1341" spans="1:16" x14ac:dyDescent="0.25">
      <c r="A1341" s="97"/>
      <c r="B1341" s="154"/>
      <c r="C1341" s="154"/>
      <c r="D1341" s="154"/>
      <c r="E1341" s="154"/>
      <c r="F1341" s="154"/>
      <c r="G1341" s="144"/>
      <c r="H1341" s="144"/>
      <c r="I1341" s="154"/>
      <c r="J1341" s="154"/>
      <c r="K1341" s="154"/>
      <c r="L1341" s="154"/>
      <c r="M1341" s="154"/>
      <c r="N1341" s="154"/>
      <c r="O1341" s="154"/>
      <c r="P1341" s="154"/>
    </row>
    <row r="1342" spans="1:16" x14ac:dyDescent="0.25">
      <c r="A1342" s="97"/>
      <c r="B1342" s="154"/>
      <c r="C1342" s="154"/>
      <c r="D1342" s="154"/>
      <c r="E1342" s="154"/>
      <c r="F1342" s="154"/>
      <c r="G1342" s="144"/>
      <c r="H1342" s="144"/>
      <c r="I1342" s="154"/>
      <c r="J1342" s="154"/>
      <c r="K1342" s="154"/>
      <c r="L1342" s="154"/>
      <c r="M1342" s="154"/>
      <c r="N1342" s="154"/>
      <c r="O1342" s="154"/>
      <c r="P1342" s="154"/>
    </row>
    <row r="1343" spans="1:16" x14ac:dyDescent="0.25">
      <c r="A1343" s="97"/>
      <c r="B1343" s="154"/>
      <c r="C1343" s="154"/>
      <c r="D1343" s="154"/>
      <c r="E1343" s="154"/>
      <c r="F1343" s="154"/>
      <c r="G1343" s="144"/>
      <c r="H1343" s="144"/>
      <c r="I1343" s="154"/>
      <c r="J1343" s="154"/>
      <c r="K1343" s="154"/>
      <c r="L1343" s="154"/>
      <c r="M1343" s="154"/>
      <c r="N1343" s="154"/>
      <c r="O1343" s="154"/>
      <c r="P1343" s="154"/>
    </row>
    <row r="1344" spans="1:16" x14ac:dyDescent="0.25">
      <c r="A1344" s="97"/>
      <c r="B1344" s="154"/>
      <c r="C1344" s="154"/>
      <c r="D1344" s="154"/>
      <c r="E1344" s="154"/>
      <c r="F1344" s="154"/>
      <c r="G1344" s="144"/>
      <c r="H1344" s="144"/>
      <c r="I1344" s="154"/>
      <c r="J1344" s="154"/>
      <c r="K1344" s="154"/>
      <c r="L1344" s="154"/>
      <c r="M1344" s="154"/>
      <c r="N1344" s="154"/>
      <c r="O1344" s="154"/>
      <c r="P1344" s="154"/>
    </row>
    <row r="1345" spans="1:16" x14ac:dyDescent="0.25">
      <c r="A1345" s="97"/>
      <c r="B1345" s="154"/>
      <c r="C1345" s="154"/>
      <c r="D1345" s="154"/>
      <c r="E1345" s="154"/>
      <c r="F1345" s="154"/>
      <c r="G1345" s="144"/>
      <c r="H1345" s="144"/>
      <c r="I1345" s="154"/>
      <c r="J1345" s="154"/>
      <c r="K1345" s="154"/>
      <c r="L1345" s="154"/>
      <c r="M1345" s="154"/>
      <c r="N1345" s="154"/>
      <c r="O1345" s="154"/>
      <c r="P1345" s="154"/>
    </row>
    <row r="1346" spans="1:16" x14ac:dyDescent="0.25">
      <c r="A1346" s="97"/>
      <c r="B1346" s="154"/>
      <c r="C1346" s="154"/>
      <c r="D1346" s="154"/>
      <c r="E1346" s="154"/>
      <c r="F1346" s="154"/>
      <c r="G1346" s="144"/>
      <c r="H1346" s="144"/>
      <c r="I1346" s="154"/>
      <c r="J1346" s="154"/>
      <c r="K1346" s="154"/>
      <c r="L1346" s="154"/>
      <c r="M1346" s="154"/>
      <c r="N1346" s="154"/>
      <c r="O1346" s="154"/>
      <c r="P1346" s="154"/>
    </row>
    <row r="1347" spans="1:16" x14ac:dyDescent="0.25">
      <c r="A1347" s="97"/>
      <c r="B1347" s="154"/>
      <c r="C1347" s="154"/>
      <c r="D1347" s="154"/>
      <c r="E1347" s="154"/>
      <c r="F1347" s="154"/>
      <c r="G1347" s="144"/>
      <c r="H1347" s="144"/>
      <c r="I1347" s="154"/>
      <c r="J1347" s="154"/>
      <c r="K1347" s="154"/>
      <c r="L1347" s="154"/>
      <c r="M1347" s="154"/>
      <c r="N1347" s="154"/>
      <c r="O1347" s="154"/>
      <c r="P1347" s="154"/>
    </row>
    <row r="1348" spans="1:16" x14ac:dyDescent="0.25">
      <c r="A1348" s="97"/>
      <c r="B1348" s="154"/>
      <c r="C1348" s="154"/>
      <c r="D1348" s="154"/>
      <c r="E1348" s="154"/>
      <c r="F1348" s="154"/>
      <c r="G1348" s="144"/>
      <c r="H1348" s="144"/>
      <c r="I1348" s="154"/>
      <c r="J1348" s="154"/>
      <c r="K1348" s="154"/>
      <c r="L1348" s="154"/>
      <c r="M1348" s="154"/>
      <c r="N1348" s="154"/>
      <c r="O1348" s="154"/>
      <c r="P1348" s="154"/>
    </row>
    <row r="1349" spans="1:16" x14ac:dyDescent="0.25">
      <c r="A1349" s="97"/>
      <c r="B1349" s="154"/>
      <c r="C1349" s="154"/>
      <c r="D1349" s="154"/>
      <c r="E1349" s="154"/>
      <c r="F1349" s="154"/>
      <c r="G1349" s="144"/>
      <c r="H1349" s="144"/>
      <c r="I1349" s="154"/>
      <c r="J1349" s="154"/>
      <c r="K1349" s="154"/>
      <c r="L1349" s="154"/>
      <c r="M1349" s="154"/>
      <c r="N1349" s="154"/>
      <c r="O1349" s="154"/>
      <c r="P1349" s="154"/>
    </row>
    <row r="1350" spans="1:16" x14ac:dyDescent="0.25">
      <c r="A1350" s="97"/>
      <c r="B1350" s="154"/>
      <c r="C1350" s="154"/>
      <c r="D1350" s="154"/>
      <c r="E1350" s="154"/>
      <c r="F1350" s="154"/>
      <c r="G1350" s="144"/>
      <c r="H1350" s="144"/>
      <c r="I1350" s="154"/>
      <c r="J1350" s="154"/>
      <c r="K1350" s="154"/>
      <c r="L1350" s="154"/>
      <c r="M1350" s="154"/>
      <c r="N1350" s="154"/>
      <c r="O1350" s="154"/>
      <c r="P1350" s="154"/>
    </row>
    <row r="1351" spans="1:16" x14ac:dyDescent="0.25">
      <c r="A1351" s="97"/>
      <c r="B1351" s="154"/>
      <c r="C1351" s="154"/>
      <c r="D1351" s="154"/>
      <c r="E1351" s="154"/>
      <c r="F1351" s="154"/>
      <c r="G1351" s="144"/>
      <c r="H1351" s="144"/>
      <c r="I1351" s="154"/>
      <c r="J1351" s="154"/>
      <c r="K1351" s="154"/>
      <c r="L1351" s="154"/>
      <c r="M1351" s="154"/>
      <c r="N1351" s="154"/>
      <c r="O1351" s="154"/>
      <c r="P1351" s="154"/>
    </row>
    <row r="1352" spans="1:16" x14ac:dyDescent="0.25">
      <c r="A1352" s="97"/>
      <c r="B1352" s="154"/>
      <c r="C1352" s="154"/>
      <c r="D1352" s="154"/>
      <c r="E1352" s="154"/>
      <c r="F1352" s="154"/>
      <c r="G1352" s="144"/>
      <c r="H1352" s="144"/>
      <c r="I1352" s="154"/>
      <c r="J1352" s="154"/>
      <c r="K1352" s="154"/>
      <c r="L1352" s="154"/>
      <c r="M1352" s="154"/>
      <c r="N1352" s="154"/>
      <c r="O1352" s="154"/>
      <c r="P1352" s="154"/>
    </row>
    <row r="1353" spans="1:16" x14ac:dyDescent="0.25">
      <c r="A1353" s="97"/>
      <c r="B1353" s="154"/>
      <c r="C1353" s="154"/>
      <c r="D1353" s="154"/>
      <c r="E1353" s="154"/>
      <c r="F1353" s="154"/>
      <c r="G1353" s="144"/>
      <c r="H1353" s="144"/>
      <c r="I1353" s="154"/>
      <c r="J1353" s="154"/>
      <c r="K1353" s="154"/>
      <c r="L1353" s="154"/>
      <c r="M1353" s="154"/>
      <c r="N1353" s="154"/>
      <c r="O1353" s="154"/>
      <c r="P1353" s="154"/>
    </row>
    <row r="1354" spans="1:16" x14ac:dyDescent="0.25">
      <c r="A1354" s="97"/>
      <c r="B1354" s="154"/>
      <c r="C1354" s="154"/>
      <c r="D1354" s="154"/>
      <c r="E1354" s="154"/>
      <c r="F1354" s="154"/>
      <c r="G1354" s="144"/>
      <c r="H1354" s="144"/>
      <c r="I1354" s="154"/>
      <c r="J1354" s="154"/>
      <c r="K1354" s="154"/>
      <c r="L1354" s="154"/>
      <c r="M1354" s="154"/>
      <c r="N1354" s="154"/>
      <c r="O1354" s="154"/>
      <c r="P1354" s="154"/>
    </row>
    <row r="1355" spans="1:16" x14ac:dyDescent="0.25">
      <c r="A1355" s="97"/>
      <c r="B1355" s="154"/>
      <c r="C1355" s="154"/>
      <c r="D1355" s="154"/>
      <c r="E1355" s="154"/>
      <c r="F1355" s="154"/>
      <c r="G1355" s="144"/>
      <c r="H1355" s="144"/>
      <c r="I1355" s="154"/>
      <c r="J1355" s="154"/>
      <c r="K1355" s="154"/>
      <c r="L1355" s="154"/>
      <c r="M1355" s="154"/>
      <c r="N1355" s="154"/>
      <c r="O1355" s="154"/>
      <c r="P1355" s="154"/>
    </row>
    <row r="1356" spans="1:16" x14ac:dyDescent="0.25">
      <c r="A1356" s="97"/>
      <c r="B1356" s="154"/>
      <c r="C1356" s="154"/>
      <c r="D1356" s="154"/>
      <c r="E1356" s="154"/>
      <c r="F1356" s="154"/>
      <c r="G1356" s="144"/>
      <c r="H1356" s="144"/>
      <c r="I1356" s="154"/>
      <c r="J1356" s="154"/>
      <c r="K1356" s="154"/>
      <c r="L1356" s="154"/>
      <c r="M1356" s="154"/>
      <c r="N1356" s="154"/>
      <c r="O1356" s="154"/>
      <c r="P1356" s="154"/>
    </row>
    <row r="1357" spans="1:16" x14ac:dyDescent="0.25">
      <c r="A1357" s="97"/>
      <c r="B1357" s="154"/>
      <c r="C1357" s="154"/>
      <c r="D1357" s="154"/>
      <c r="E1357" s="154"/>
      <c r="F1357" s="154"/>
      <c r="G1357" s="144"/>
      <c r="H1357" s="144"/>
      <c r="I1357" s="154"/>
      <c r="J1357" s="154"/>
      <c r="K1357" s="154"/>
      <c r="L1357" s="154"/>
      <c r="M1357" s="154"/>
      <c r="N1357" s="154"/>
      <c r="O1357" s="154"/>
      <c r="P1357" s="154"/>
    </row>
    <row r="1358" spans="1:16" x14ac:dyDescent="0.25">
      <c r="A1358" s="97"/>
      <c r="B1358" s="154"/>
      <c r="C1358" s="154"/>
      <c r="D1358" s="154"/>
      <c r="E1358" s="154"/>
      <c r="F1358" s="154"/>
      <c r="G1358" s="144"/>
      <c r="H1358" s="144"/>
      <c r="I1358" s="154"/>
      <c r="J1358" s="154"/>
      <c r="K1358" s="154"/>
      <c r="L1358" s="154"/>
      <c r="M1358" s="154"/>
      <c r="N1358" s="154"/>
      <c r="O1358" s="154"/>
      <c r="P1358" s="154"/>
    </row>
    <row r="1359" spans="1:16" x14ac:dyDescent="0.25">
      <c r="A1359" s="97"/>
      <c r="B1359" s="154"/>
      <c r="C1359" s="154"/>
      <c r="D1359" s="154"/>
      <c r="E1359" s="154"/>
      <c r="F1359" s="154"/>
      <c r="G1359" s="144"/>
      <c r="H1359" s="144"/>
      <c r="I1359" s="154"/>
      <c r="J1359" s="154"/>
      <c r="K1359" s="154"/>
      <c r="L1359" s="154"/>
      <c r="M1359" s="154"/>
      <c r="N1359" s="154"/>
      <c r="O1359" s="154"/>
      <c r="P1359" s="154"/>
    </row>
    <row r="1360" spans="1:16" x14ac:dyDescent="0.25">
      <c r="A1360" s="97"/>
      <c r="B1360" s="154"/>
      <c r="C1360" s="154"/>
      <c r="D1360" s="154"/>
      <c r="E1360" s="154"/>
      <c r="F1360" s="154"/>
      <c r="G1360" s="144"/>
      <c r="H1360" s="144"/>
      <c r="I1360" s="154"/>
      <c r="J1360" s="154"/>
      <c r="K1360" s="154"/>
      <c r="L1360" s="154"/>
      <c r="M1360" s="154"/>
      <c r="N1360" s="154"/>
      <c r="O1360" s="154"/>
      <c r="P1360" s="154"/>
    </row>
    <row r="1361" spans="1:16" x14ac:dyDescent="0.25">
      <c r="A1361" s="97"/>
      <c r="B1361" s="154"/>
      <c r="C1361" s="154"/>
      <c r="D1361" s="154"/>
      <c r="E1361" s="154"/>
      <c r="F1361" s="154"/>
      <c r="G1361" s="144"/>
      <c r="H1361" s="144"/>
      <c r="I1361" s="154"/>
      <c r="J1361" s="154"/>
      <c r="K1361" s="154"/>
      <c r="L1361" s="154"/>
      <c r="M1361" s="154"/>
      <c r="N1361" s="154"/>
      <c r="O1361" s="154"/>
      <c r="P1361" s="154"/>
    </row>
    <row r="1362" spans="1:16" x14ac:dyDescent="0.25">
      <c r="A1362" s="97"/>
      <c r="B1362" s="154"/>
      <c r="C1362" s="154"/>
      <c r="D1362" s="154"/>
      <c r="E1362" s="154"/>
      <c r="F1362" s="154"/>
      <c r="G1362" s="144"/>
      <c r="H1362" s="144"/>
      <c r="I1362" s="154"/>
      <c r="J1362" s="154"/>
      <c r="K1362" s="154"/>
      <c r="L1362" s="154"/>
      <c r="M1362" s="154"/>
      <c r="N1362" s="154"/>
      <c r="O1362" s="154"/>
      <c r="P1362" s="154"/>
    </row>
    <row r="1363" spans="1:16" x14ac:dyDescent="0.25">
      <c r="A1363" s="97"/>
      <c r="B1363" s="154"/>
      <c r="C1363" s="154"/>
      <c r="D1363" s="154"/>
      <c r="E1363" s="154"/>
      <c r="F1363" s="154"/>
      <c r="G1363" s="144"/>
      <c r="H1363" s="144"/>
      <c r="I1363" s="154"/>
      <c r="J1363" s="154"/>
      <c r="K1363" s="154"/>
      <c r="L1363" s="154"/>
      <c r="M1363" s="154"/>
      <c r="N1363" s="154"/>
      <c r="O1363" s="154"/>
      <c r="P1363" s="154"/>
    </row>
    <row r="1364" spans="1:16" x14ac:dyDescent="0.25">
      <c r="A1364" s="97"/>
      <c r="B1364" s="154"/>
      <c r="C1364" s="154"/>
      <c r="D1364" s="154"/>
      <c r="E1364" s="154"/>
      <c r="F1364" s="154"/>
      <c r="G1364" s="144"/>
      <c r="H1364" s="144"/>
      <c r="I1364" s="154"/>
      <c r="J1364" s="154"/>
      <c r="K1364" s="154"/>
      <c r="L1364" s="154"/>
      <c r="M1364" s="154"/>
      <c r="N1364" s="154"/>
      <c r="O1364" s="154"/>
      <c r="P1364" s="154"/>
    </row>
    <row r="1365" spans="1:16" x14ac:dyDescent="0.25">
      <c r="A1365" s="97"/>
      <c r="B1365" s="154"/>
      <c r="C1365" s="154"/>
      <c r="D1365" s="154"/>
      <c r="E1365" s="154"/>
      <c r="F1365" s="154"/>
      <c r="G1365" s="144"/>
      <c r="H1365" s="144"/>
      <c r="I1365" s="154"/>
      <c r="J1365" s="154"/>
      <c r="K1365" s="154"/>
      <c r="L1365" s="154"/>
      <c r="M1365" s="154"/>
      <c r="N1365" s="154"/>
      <c r="O1365" s="154"/>
      <c r="P1365" s="154"/>
    </row>
    <row r="1366" spans="1:16" x14ac:dyDescent="0.25">
      <c r="A1366" s="97"/>
      <c r="B1366" s="154"/>
      <c r="C1366" s="154"/>
      <c r="D1366" s="154"/>
      <c r="E1366" s="154"/>
      <c r="F1366" s="154"/>
      <c r="G1366" s="144"/>
      <c r="H1366" s="144"/>
      <c r="I1366" s="154"/>
      <c r="J1366" s="154"/>
      <c r="K1366" s="154"/>
      <c r="L1366" s="154"/>
      <c r="M1366" s="154"/>
      <c r="N1366" s="154"/>
      <c r="O1366" s="154"/>
      <c r="P1366" s="154"/>
    </row>
    <row r="1367" spans="1:16" x14ac:dyDescent="0.25">
      <c r="A1367" s="97"/>
      <c r="B1367" s="154"/>
      <c r="C1367" s="154"/>
      <c r="D1367" s="154"/>
      <c r="E1367" s="154"/>
      <c r="F1367" s="154"/>
      <c r="G1367" s="144"/>
      <c r="H1367" s="144"/>
      <c r="I1367" s="154"/>
      <c r="J1367" s="154"/>
      <c r="K1367" s="154"/>
      <c r="L1367" s="154"/>
      <c r="M1367" s="154"/>
      <c r="N1367" s="154"/>
      <c r="O1367" s="154"/>
      <c r="P1367" s="154"/>
    </row>
    <row r="1368" spans="1:16" x14ac:dyDescent="0.25">
      <c r="A1368" s="97"/>
      <c r="B1368" s="154"/>
      <c r="C1368" s="154"/>
      <c r="D1368" s="154"/>
      <c r="E1368" s="154"/>
      <c r="F1368" s="154"/>
      <c r="G1368" s="144"/>
      <c r="H1368" s="144"/>
      <c r="I1368" s="154"/>
      <c r="J1368" s="154"/>
      <c r="K1368" s="154"/>
      <c r="L1368" s="154"/>
      <c r="M1368" s="154"/>
      <c r="N1368" s="154"/>
      <c r="O1368" s="154"/>
      <c r="P1368" s="154"/>
    </row>
    <row r="1369" spans="1:16" x14ac:dyDescent="0.25">
      <c r="A1369" s="97"/>
      <c r="B1369" s="154"/>
      <c r="C1369" s="154"/>
      <c r="D1369" s="154"/>
      <c r="E1369" s="154"/>
      <c r="F1369" s="154"/>
      <c r="G1369" s="144"/>
      <c r="H1369" s="144"/>
      <c r="I1369" s="154"/>
      <c r="J1369" s="154"/>
      <c r="K1369" s="154"/>
      <c r="L1369" s="154"/>
      <c r="M1369" s="154"/>
      <c r="N1369" s="154"/>
      <c r="O1369" s="154"/>
      <c r="P1369" s="154"/>
    </row>
    <row r="1370" spans="1:16" x14ac:dyDescent="0.25">
      <c r="A1370" s="97"/>
      <c r="B1370" s="154"/>
      <c r="C1370" s="154"/>
      <c r="D1370" s="154"/>
      <c r="E1370" s="154"/>
      <c r="F1370" s="154"/>
      <c r="G1370" s="144"/>
      <c r="H1370" s="144"/>
      <c r="I1370" s="154"/>
      <c r="J1370" s="154"/>
      <c r="K1370" s="154"/>
      <c r="L1370" s="154"/>
      <c r="M1370" s="154"/>
      <c r="N1370" s="154"/>
      <c r="O1370" s="154"/>
      <c r="P1370" s="154"/>
    </row>
    <row r="1371" spans="1:16" x14ac:dyDescent="0.25">
      <c r="A1371" s="97"/>
      <c r="B1371" s="154"/>
      <c r="C1371" s="154"/>
      <c r="D1371" s="154"/>
      <c r="E1371" s="154"/>
      <c r="F1371" s="154"/>
      <c r="G1371" s="144"/>
      <c r="H1371" s="144"/>
      <c r="I1371" s="154"/>
      <c r="J1371" s="154"/>
      <c r="K1371" s="154"/>
      <c r="L1371" s="154"/>
      <c r="M1371" s="154"/>
      <c r="N1371" s="154"/>
      <c r="O1371" s="154"/>
      <c r="P1371" s="154"/>
    </row>
    <row r="1372" spans="1:16" x14ac:dyDescent="0.25">
      <c r="A1372" s="97"/>
      <c r="B1372" s="154"/>
      <c r="C1372" s="154"/>
      <c r="D1372" s="154"/>
      <c r="E1372" s="154"/>
      <c r="F1372" s="154"/>
      <c r="G1372" s="144"/>
      <c r="H1372" s="144"/>
      <c r="I1372" s="154"/>
      <c r="J1372" s="154"/>
      <c r="K1372" s="154"/>
      <c r="L1372" s="154"/>
      <c r="M1372" s="154"/>
      <c r="N1372" s="154"/>
      <c r="O1372" s="154"/>
      <c r="P1372" s="154"/>
    </row>
    <row r="1373" spans="1:16" x14ac:dyDescent="0.25">
      <c r="A1373" s="97"/>
      <c r="B1373" s="154"/>
      <c r="C1373" s="154"/>
      <c r="D1373" s="154"/>
      <c r="E1373" s="154"/>
      <c r="F1373" s="154"/>
      <c r="G1373" s="144"/>
      <c r="H1373" s="144"/>
      <c r="I1373" s="154"/>
      <c r="J1373" s="154"/>
      <c r="K1373" s="154"/>
      <c r="L1373" s="154"/>
      <c r="M1373" s="154"/>
      <c r="N1373" s="154"/>
      <c r="O1373" s="154"/>
      <c r="P1373" s="154"/>
    </row>
    <row r="1374" spans="1:16" x14ac:dyDescent="0.25">
      <c r="A1374" s="97"/>
      <c r="B1374" s="154"/>
      <c r="C1374" s="154"/>
      <c r="D1374" s="154"/>
      <c r="E1374" s="154"/>
      <c r="F1374" s="154"/>
      <c r="G1374" s="144"/>
      <c r="H1374" s="144"/>
      <c r="I1374" s="154"/>
      <c r="J1374" s="154"/>
      <c r="K1374" s="154"/>
      <c r="L1374" s="154"/>
      <c r="M1374" s="154"/>
      <c r="N1374" s="154"/>
      <c r="O1374" s="154"/>
      <c r="P1374" s="154"/>
    </row>
    <row r="1375" spans="1:16" x14ac:dyDescent="0.25">
      <c r="A1375" s="97"/>
      <c r="B1375" s="154"/>
      <c r="C1375" s="154"/>
      <c r="D1375" s="154"/>
      <c r="E1375" s="154"/>
      <c r="F1375" s="154"/>
      <c r="G1375" s="144"/>
      <c r="H1375" s="144"/>
      <c r="I1375" s="154"/>
      <c r="J1375" s="154"/>
      <c r="K1375" s="154"/>
      <c r="L1375" s="154"/>
      <c r="M1375" s="154"/>
      <c r="N1375" s="154"/>
      <c r="O1375" s="154"/>
      <c r="P1375" s="154"/>
    </row>
    <row r="1376" spans="1:16" x14ac:dyDescent="0.25">
      <c r="A1376" s="97"/>
      <c r="B1376" s="154"/>
      <c r="C1376" s="154"/>
      <c r="D1376" s="154"/>
      <c r="E1376" s="154"/>
      <c r="F1376" s="154"/>
      <c r="G1376" s="144"/>
      <c r="H1376" s="144"/>
      <c r="I1376" s="154"/>
      <c r="J1376" s="154"/>
      <c r="K1376" s="154"/>
      <c r="L1376" s="154"/>
      <c r="M1376" s="154"/>
      <c r="N1376" s="154"/>
      <c r="O1376" s="154"/>
      <c r="P1376" s="154"/>
    </row>
    <row r="1377" spans="1:16" x14ac:dyDescent="0.25">
      <c r="A1377" s="97"/>
      <c r="B1377" s="154"/>
      <c r="C1377" s="154"/>
      <c r="D1377" s="154"/>
      <c r="E1377" s="154"/>
      <c r="F1377" s="154"/>
      <c r="G1377" s="144"/>
      <c r="H1377" s="144"/>
      <c r="I1377" s="154"/>
      <c r="J1377" s="154"/>
      <c r="K1377" s="154"/>
      <c r="L1377" s="154"/>
      <c r="M1377" s="154"/>
      <c r="N1377" s="154"/>
      <c r="O1377" s="154"/>
      <c r="P1377" s="154"/>
    </row>
    <row r="1378" spans="1:16" x14ac:dyDescent="0.25">
      <c r="A1378" s="97"/>
      <c r="B1378" s="154"/>
      <c r="C1378" s="154"/>
      <c r="D1378" s="154"/>
      <c r="E1378" s="154"/>
      <c r="F1378" s="154"/>
      <c r="G1378" s="144"/>
      <c r="H1378" s="144"/>
      <c r="I1378" s="154"/>
      <c r="J1378" s="154"/>
      <c r="K1378" s="154"/>
      <c r="L1378" s="154"/>
      <c r="M1378" s="154"/>
      <c r="N1378" s="154"/>
      <c r="O1378" s="154"/>
      <c r="P1378" s="154"/>
    </row>
    <row r="1379" spans="1:16" x14ac:dyDescent="0.25">
      <c r="A1379" s="97"/>
      <c r="B1379" s="154"/>
      <c r="C1379" s="154"/>
      <c r="D1379" s="154"/>
      <c r="E1379" s="154"/>
      <c r="F1379" s="154"/>
      <c r="G1379" s="144"/>
      <c r="H1379" s="144"/>
      <c r="I1379" s="154"/>
      <c r="J1379" s="154"/>
      <c r="K1379" s="154"/>
      <c r="L1379" s="154"/>
      <c r="M1379" s="154"/>
      <c r="N1379" s="154"/>
      <c r="O1379" s="154"/>
      <c r="P1379" s="154"/>
    </row>
    <row r="1380" spans="1:16" x14ac:dyDescent="0.25">
      <c r="A1380" s="97"/>
      <c r="B1380" s="154"/>
      <c r="C1380" s="154"/>
      <c r="D1380" s="154"/>
      <c r="E1380" s="154"/>
      <c r="F1380" s="154"/>
      <c r="G1380" s="144"/>
      <c r="H1380" s="144"/>
      <c r="I1380" s="154"/>
      <c r="J1380" s="154"/>
      <c r="K1380" s="154"/>
      <c r="L1380" s="154"/>
      <c r="M1380" s="154"/>
      <c r="N1380" s="154"/>
      <c r="O1380" s="154"/>
      <c r="P1380" s="154"/>
    </row>
    <row r="1381" spans="1:16" x14ac:dyDescent="0.25">
      <c r="A1381" s="97"/>
      <c r="B1381" s="154"/>
      <c r="C1381" s="154"/>
      <c r="D1381" s="154"/>
      <c r="E1381" s="154"/>
      <c r="F1381" s="154"/>
      <c r="G1381" s="144"/>
      <c r="H1381" s="144"/>
      <c r="I1381" s="154"/>
      <c r="J1381" s="154"/>
      <c r="K1381" s="154"/>
      <c r="L1381" s="154"/>
      <c r="M1381" s="154"/>
      <c r="N1381" s="154"/>
      <c r="O1381" s="154"/>
      <c r="P1381" s="154"/>
    </row>
    <row r="1382" spans="1:16" x14ac:dyDescent="0.25">
      <c r="A1382" s="97"/>
      <c r="B1382" s="154"/>
      <c r="C1382" s="154"/>
      <c r="D1382" s="154"/>
      <c r="E1382" s="154"/>
      <c r="F1382" s="154"/>
      <c r="G1382" s="144"/>
      <c r="H1382" s="144"/>
      <c r="I1382" s="154"/>
      <c r="J1382" s="154"/>
      <c r="K1382" s="154"/>
      <c r="L1382" s="154"/>
      <c r="M1382" s="154"/>
      <c r="N1382" s="154"/>
      <c r="O1382" s="154"/>
      <c r="P1382" s="154"/>
    </row>
    <row r="1383" spans="1:16" x14ac:dyDescent="0.25">
      <c r="A1383" s="97"/>
      <c r="B1383" s="154"/>
      <c r="C1383" s="154"/>
      <c r="D1383" s="154"/>
      <c r="E1383" s="154"/>
      <c r="F1383" s="154"/>
      <c r="G1383" s="144"/>
      <c r="H1383" s="144"/>
      <c r="I1383" s="154"/>
      <c r="J1383" s="154"/>
      <c r="K1383" s="154"/>
      <c r="L1383" s="154"/>
      <c r="M1383" s="154"/>
      <c r="N1383" s="154"/>
      <c r="O1383" s="154"/>
      <c r="P1383" s="154"/>
    </row>
    <row r="1384" spans="1:16" x14ac:dyDescent="0.25">
      <c r="A1384" s="97"/>
      <c r="B1384" s="154"/>
      <c r="C1384" s="154"/>
      <c r="D1384" s="154"/>
      <c r="E1384" s="154"/>
      <c r="F1384" s="154"/>
      <c r="G1384" s="144"/>
      <c r="H1384" s="144"/>
      <c r="I1384" s="154"/>
      <c r="J1384" s="154"/>
      <c r="K1384" s="154"/>
      <c r="L1384" s="154"/>
      <c r="M1384" s="154"/>
      <c r="N1384" s="154"/>
      <c r="O1384" s="154"/>
      <c r="P1384" s="154"/>
    </row>
    <row r="1385" spans="1:16" x14ac:dyDescent="0.25">
      <c r="A1385" s="97"/>
      <c r="B1385" s="154"/>
      <c r="C1385" s="154"/>
      <c r="D1385" s="154"/>
      <c r="E1385" s="154"/>
      <c r="F1385" s="154"/>
      <c r="G1385" s="144"/>
      <c r="H1385" s="144"/>
      <c r="I1385" s="154"/>
      <c r="J1385" s="154"/>
      <c r="K1385" s="154"/>
      <c r="L1385" s="154"/>
      <c r="M1385" s="154"/>
      <c r="N1385" s="154"/>
      <c r="O1385" s="154"/>
      <c r="P1385" s="154"/>
    </row>
    <row r="1386" spans="1:16" x14ac:dyDescent="0.25">
      <c r="A1386" s="97"/>
      <c r="B1386" s="154"/>
      <c r="C1386" s="154"/>
      <c r="D1386" s="154"/>
      <c r="E1386" s="154"/>
      <c r="F1386" s="154"/>
      <c r="G1386" s="144"/>
      <c r="H1386" s="144"/>
      <c r="I1386" s="154"/>
      <c r="J1386" s="154"/>
      <c r="K1386" s="154"/>
      <c r="L1386" s="154"/>
      <c r="M1386" s="154"/>
      <c r="N1386" s="154"/>
      <c r="O1386" s="154"/>
      <c r="P1386" s="154"/>
    </row>
    <row r="1387" spans="1:16" x14ac:dyDescent="0.25">
      <c r="A1387" s="97"/>
      <c r="B1387" s="154"/>
      <c r="C1387" s="154"/>
      <c r="D1387" s="154"/>
      <c r="E1387" s="154"/>
      <c r="F1387" s="154"/>
      <c r="G1387" s="144"/>
      <c r="H1387" s="144"/>
      <c r="I1387" s="154"/>
      <c r="J1387" s="154"/>
      <c r="K1387" s="154"/>
      <c r="L1387" s="154"/>
      <c r="M1387" s="154"/>
      <c r="N1387" s="154"/>
      <c r="O1387" s="154"/>
      <c r="P1387" s="154"/>
    </row>
    <row r="1388" spans="1:16" x14ac:dyDescent="0.25">
      <c r="A1388" s="97"/>
      <c r="B1388" s="154"/>
      <c r="C1388" s="154"/>
      <c r="D1388" s="154"/>
      <c r="E1388" s="154"/>
      <c r="F1388" s="154"/>
      <c r="G1388" s="144"/>
      <c r="H1388" s="144"/>
      <c r="I1388" s="154"/>
      <c r="J1388" s="154"/>
      <c r="K1388" s="154"/>
      <c r="L1388" s="154"/>
      <c r="M1388" s="154"/>
      <c r="N1388" s="154"/>
      <c r="O1388" s="154"/>
      <c r="P1388" s="154"/>
    </row>
    <row r="1389" spans="1:16" x14ac:dyDescent="0.25">
      <c r="A1389" s="97"/>
      <c r="B1389" s="154"/>
      <c r="C1389" s="154"/>
      <c r="D1389" s="154"/>
      <c r="E1389" s="154"/>
      <c r="F1389" s="154"/>
      <c r="G1389" s="144"/>
      <c r="H1389" s="144"/>
      <c r="I1389" s="154"/>
      <c r="J1389" s="154"/>
      <c r="K1389" s="154"/>
      <c r="L1389" s="154"/>
      <c r="M1389" s="154"/>
      <c r="N1389" s="154"/>
      <c r="O1389" s="154"/>
      <c r="P1389" s="154"/>
    </row>
    <row r="1390" spans="1:16" x14ac:dyDescent="0.25">
      <c r="A1390" s="97"/>
      <c r="B1390" s="154"/>
      <c r="C1390" s="154"/>
      <c r="D1390" s="154"/>
      <c r="E1390" s="154"/>
      <c r="F1390" s="154"/>
      <c r="G1390" s="144"/>
      <c r="H1390" s="144"/>
      <c r="I1390" s="154"/>
      <c r="J1390" s="154"/>
      <c r="K1390" s="154"/>
      <c r="L1390" s="154"/>
      <c r="M1390" s="154"/>
      <c r="N1390" s="154"/>
      <c r="O1390" s="154"/>
      <c r="P1390" s="154"/>
    </row>
    <row r="1391" spans="1:16" x14ac:dyDescent="0.25">
      <c r="A1391" s="97"/>
      <c r="B1391" s="154"/>
      <c r="C1391" s="154"/>
      <c r="D1391" s="154"/>
      <c r="E1391" s="154"/>
      <c r="F1391" s="154"/>
      <c r="G1391" s="144"/>
      <c r="H1391" s="144"/>
      <c r="I1391" s="154"/>
      <c r="J1391" s="154"/>
      <c r="K1391" s="154"/>
      <c r="L1391" s="154"/>
      <c r="M1391" s="154"/>
      <c r="N1391" s="154"/>
      <c r="O1391" s="154"/>
      <c r="P1391" s="154"/>
    </row>
    <row r="1392" spans="1:16" x14ac:dyDescent="0.25">
      <c r="A1392" s="97"/>
      <c r="B1392" s="154"/>
      <c r="C1392" s="154"/>
      <c r="D1392" s="154"/>
      <c r="E1392" s="154"/>
      <c r="F1392" s="154"/>
      <c r="G1392" s="144"/>
      <c r="H1392" s="144"/>
      <c r="I1392" s="154"/>
      <c r="J1392" s="154"/>
      <c r="K1392" s="154"/>
      <c r="L1392" s="154"/>
      <c r="M1392" s="154"/>
      <c r="N1392" s="154"/>
      <c r="O1392" s="154"/>
      <c r="P1392" s="154"/>
    </row>
    <row r="1393" spans="1:16" x14ac:dyDescent="0.25">
      <c r="A1393" s="97"/>
      <c r="B1393" s="154"/>
      <c r="C1393" s="154"/>
      <c r="D1393" s="154"/>
      <c r="E1393" s="154"/>
      <c r="F1393" s="154"/>
      <c r="G1393" s="144"/>
      <c r="H1393" s="144"/>
      <c r="I1393" s="154"/>
      <c r="J1393" s="154"/>
      <c r="K1393" s="154"/>
      <c r="L1393" s="154"/>
      <c r="M1393" s="154"/>
      <c r="N1393" s="154"/>
      <c r="O1393" s="154"/>
      <c r="P1393" s="154"/>
    </row>
    <row r="1394" spans="1:16" x14ac:dyDescent="0.25">
      <c r="A1394" s="97"/>
      <c r="B1394" s="154"/>
      <c r="C1394" s="154"/>
      <c r="D1394" s="154"/>
      <c r="E1394" s="154"/>
      <c r="F1394" s="154"/>
      <c r="G1394" s="144"/>
      <c r="H1394" s="144"/>
      <c r="I1394" s="154"/>
      <c r="J1394" s="154"/>
      <c r="K1394" s="154"/>
      <c r="L1394" s="154"/>
      <c r="M1394" s="154"/>
      <c r="N1394" s="154"/>
      <c r="O1394" s="154"/>
      <c r="P1394" s="154"/>
    </row>
    <row r="1395" spans="1:16" x14ac:dyDescent="0.25">
      <c r="A1395" s="97"/>
      <c r="B1395" s="154"/>
      <c r="C1395" s="154"/>
      <c r="D1395" s="154"/>
      <c r="E1395" s="154"/>
      <c r="F1395" s="154"/>
      <c r="G1395" s="144"/>
      <c r="H1395" s="144"/>
      <c r="I1395" s="154"/>
      <c r="J1395" s="154"/>
      <c r="K1395" s="154"/>
      <c r="L1395" s="154"/>
      <c r="M1395" s="154"/>
      <c r="N1395" s="154"/>
      <c r="O1395" s="154"/>
      <c r="P1395" s="154"/>
    </row>
    <row r="1396" spans="1:16" x14ac:dyDescent="0.25">
      <c r="A1396" s="97"/>
      <c r="B1396" s="154"/>
      <c r="C1396" s="154"/>
      <c r="D1396" s="154"/>
      <c r="E1396" s="154"/>
      <c r="F1396" s="154"/>
      <c r="G1396" s="144"/>
      <c r="H1396" s="144"/>
      <c r="I1396" s="154"/>
      <c r="J1396" s="154"/>
      <c r="K1396" s="154"/>
      <c r="L1396" s="154"/>
      <c r="M1396" s="154"/>
      <c r="N1396" s="154"/>
      <c r="O1396" s="154"/>
      <c r="P1396" s="154"/>
    </row>
    <row r="1397" spans="1:16" x14ac:dyDescent="0.25">
      <c r="A1397" s="97"/>
      <c r="B1397" s="154"/>
      <c r="C1397" s="154"/>
      <c r="D1397" s="154"/>
      <c r="E1397" s="154"/>
      <c r="F1397" s="154"/>
      <c r="G1397" s="144"/>
      <c r="H1397" s="144"/>
      <c r="I1397" s="154"/>
      <c r="J1397" s="154"/>
      <c r="K1397" s="154"/>
      <c r="L1397" s="154"/>
      <c r="M1397" s="154"/>
      <c r="N1397" s="154"/>
      <c r="O1397" s="154"/>
      <c r="P1397" s="154"/>
    </row>
    <row r="1398" spans="1:16" x14ac:dyDescent="0.25">
      <c r="A1398" s="97"/>
      <c r="B1398" s="154"/>
      <c r="C1398" s="154"/>
      <c r="D1398" s="154"/>
      <c r="E1398" s="154"/>
      <c r="F1398" s="154"/>
      <c r="G1398" s="144"/>
      <c r="H1398" s="144"/>
      <c r="I1398" s="154"/>
      <c r="J1398" s="154"/>
      <c r="K1398" s="154"/>
      <c r="L1398" s="154"/>
      <c r="M1398" s="154"/>
      <c r="N1398" s="154"/>
      <c r="O1398" s="154"/>
      <c r="P1398" s="154"/>
    </row>
    <row r="1399" spans="1:16" x14ac:dyDescent="0.25">
      <c r="A1399" s="97"/>
      <c r="B1399" s="154"/>
      <c r="C1399" s="154"/>
      <c r="D1399" s="154"/>
      <c r="E1399" s="154"/>
      <c r="F1399" s="154"/>
      <c r="G1399" s="144"/>
      <c r="H1399" s="144"/>
      <c r="I1399" s="154"/>
      <c r="J1399" s="154"/>
      <c r="K1399" s="154"/>
      <c r="L1399" s="154"/>
      <c r="M1399" s="154"/>
      <c r="N1399" s="154"/>
      <c r="O1399" s="154"/>
      <c r="P1399" s="154"/>
    </row>
    <row r="1400" spans="1:16" x14ac:dyDescent="0.25">
      <c r="A1400" s="97"/>
      <c r="B1400" s="154"/>
      <c r="C1400" s="154"/>
      <c r="D1400" s="154"/>
      <c r="E1400" s="154"/>
      <c r="F1400" s="154"/>
      <c r="G1400" s="144"/>
      <c r="H1400" s="144"/>
      <c r="I1400" s="154"/>
      <c r="J1400" s="154"/>
      <c r="K1400" s="154"/>
      <c r="L1400" s="154"/>
      <c r="M1400" s="154"/>
      <c r="N1400" s="154"/>
      <c r="O1400" s="154"/>
      <c r="P1400" s="154"/>
    </row>
    <row r="1401" spans="1:16" x14ac:dyDescent="0.25">
      <c r="A1401" s="97"/>
      <c r="B1401" s="154"/>
      <c r="C1401" s="154"/>
      <c r="D1401" s="154"/>
      <c r="E1401" s="154"/>
      <c r="F1401" s="154"/>
      <c r="G1401" s="144"/>
      <c r="H1401" s="144"/>
      <c r="I1401" s="154"/>
      <c r="J1401" s="154"/>
      <c r="K1401" s="154"/>
      <c r="L1401" s="154"/>
      <c r="M1401" s="154"/>
      <c r="N1401" s="154"/>
      <c r="O1401" s="154"/>
      <c r="P1401" s="154"/>
    </row>
    <row r="1402" spans="1:16" x14ac:dyDescent="0.25">
      <c r="A1402" s="97"/>
      <c r="B1402" s="154"/>
      <c r="C1402" s="154"/>
      <c r="D1402" s="154"/>
      <c r="E1402" s="154"/>
      <c r="F1402" s="154"/>
      <c r="G1402" s="144"/>
      <c r="H1402" s="144"/>
      <c r="I1402" s="154"/>
      <c r="J1402" s="154"/>
      <c r="K1402" s="154"/>
      <c r="L1402" s="154"/>
      <c r="M1402" s="154"/>
      <c r="N1402" s="154"/>
      <c r="O1402" s="154"/>
      <c r="P1402" s="154"/>
    </row>
    <row r="1403" spans="1:16" x14ac:dyDescent="0.25">
      <c r="A1403" s="97"/>
      <c r="B1403" s="154"/>
      <c r="C1403" s="154"/>
      <c r="D1403" s="154"/>
      <c r="E1403" s="154"/>
      <c r="F1403" s="154"/>
      <c r="G1403" s="144"/>
      <c r="H1403" s="144"/>
      <c r="I1403" s="154"/>
      <c r="J1403" s="154"/>
      <c r="K1403" s="154"/>
      <c r="L1403" s="154"/>
      <c r="M1403" s="154"/>
      <c r="N1403" s="154"/>
      <c r="O1403" s="154"/>
      <c r="P1403" s="154"/>
    </row>
    <row r="1404" spans="1:16" x14ac:dyDescent="0.25">
      <c r="A1404" s="97"/>
      <c r="B1404" s="154"/>
      <c r="C1404" s="154"/>
      <c r="D1404" s="154"/>
      <c r="E1404" s="154"/>
      <c r="F1404" s="154"/>
      <c r="G1404" s="144"/>
      <c r="H1404" s="144"/>
      <c r="I1404" s="154"/>
      <c r="J1404" s="154"/>
      <c r="K1404" s="154"/>
      <c r="L1404" s="154"/>
      <c r="M1404" s="154"/>
      <c r="N1404" s="154"/>
      <c r="O1404" s="154"/>
      <c r="P1404" s="154"/>
    </row>
    <row r="1405" spans="1:16" x14ac:dyDescent="0.25">
      <c r="A1405" s="97"/>
      <c r="B1405" s="154"/>
      <c r="C1405" s="154"/>
      <c r="D1405" s="154"/>
      <c r="E1405" s="154"/>
      <c r="F1405" s="154"/>
      <c r="G1405" s="144"/>
      <c r="H1405" s="144"/>
      <c r="I1405" s="154"/>
      <c r="J1405" s="154"/>
      <c r="K1405" s="154"/>
      <c r="L1405" s="154"/>
      <c r="M1405" s="154"/>
      <c r="N1405" s="154"/>
      <c r="O1405" s="154"/>
      <c r="P1405" s="154"/>
    </row>
    <row r="1406" spans="1:16" x14ac:dyDescent="0.25">
      <c r="A1406" s="97"/>
      <c r="B1406" s="154"/>
      <c r="C1406" s="154"/>
      <c r="D1406" s="154"/>
      <c r="E1406" s="154"/>
      <c r="F1406" s="154"/>
      <c r="G1406" s="144"/>
      <c r="H1406" s="144"/>
      <c r="I1406" s="154"/>
      <c r="J1406" s="154"/>
      <c r="K1406" s="154"/>
      <c r="L1406" s="154"/>
      <c r="M1406" s="154"/>
      <c r="N1406" s="154"/>
      <c r="O1406" s="154"/>
      <c r="P1406" s="154"/>
    </row>
    <row r="1407" spans="1:16" x14ac:dyDescent="0.25">
      <c r="A1407" s="97"/>
      <c r="B1407" s="154"/>
      <c r="C1407" s="154"/>
      <c r="D1407" s="154"/>
      <c r="E1407" s="154"/>
      <c r="F1407" s="154"/>
      <c r="G1407" s="144"/>
      <c r="H1407" s="144"/>
      <c r="I1407" s="154"/>
      <c r="J1407" s="154"/>
      <c r="K1407" s="154"/>
      <c r="L1407" s="154"/>
      <c r="M1407" s="154"/>
      <c r="N1407" s="154"/>
      <c r="O1407" s="154"/>
      <c r="P1407" s="154"/>
    </row>
    <row r="1408" spans="1:16" x14ac:dyDescent="0.25">
      <c r="A1408" s="97"/>
      <c r="B1408" s="154"/>
      <c r="C1408" s="154"/>
      <c r="D1408" s="154"/>
      <c r="E1408" s="154"/>
      <c r="F1408" s="154"/>
      <c r="G1408" s="144"/>
      <c r="H1408" s="144"/>
      <c r="I1408" s="154"/>
      <c r="J1408" s="154"/>
      <c r="K1408" s="154"/>
      <c r="L1408" s="154"/>
      <c r="M1408" s="154"/>
      <c r="N1408" s="154"/>
      <c r="O1408" s="154"/>
      <c r="P1408" s="154"/>
    </row>
    <row r="1409" spans="1:16" x14ac:dyDescent="0.25">
      <c r="A1409" s="97"/>
      <c r="B1409" s="154"/>
      <c r="C1409" s="154"/>
      <c r="D1409" s="154"/>
      <c r="E1409" s="154"/>
      <c r="F1409" s="154"/>
      <c r="G1409" s="144"/>
      <c r="H1409" s="144"/>
      <c r="I1409" s="154"/>
      <c r="J1409" s="154"/>
      <c r="K1409" s="154"/>
      <c r="L1409" s="154"/>
      <c r="M1409" s="154"/>
      <c r="N1409" s="154"/>
      <c r="O1409" s="154"/>
      <c r="P1409" s="154"/>
    </row>
    <row r="1410" spans="1:16" x14ac:dyDescent="0.25">
      <c r="A1410" s="97"/>
      <c r="B1410" s="154"/>
      <c r="C1410" s="154"/>
      <c r="D1410" s="154"/>
      <c r="E1410" s="154"/>
      <c r="F1410" s="154"/>
      <c r="G1410" s="144"/>
      <c r="H1410" s="144"/>
      <c r="I1410" s="154"/>
      <c r="J1410" s="154"/>
      <c r="K1410" s="154"/>
      <c r="L1410" s="154"/>
      <c r="M1410" s="154"/>
      <c r="N1410" s="154"/>
      <c r="O1410" s="154"/>
      <c r="P1410" s="154"/>
    </row>
    <row r="1411" spans="1:16" x14ac:dyDescent="0.25">
      <c r="A1411" s="97"/>
      <c r="B1411" s="154"/>
      <c r="C1411" s="154"/>
      <c r="D1411" s="154"/>
      <c r="E1411" s="154"/>
      <c r="F1411" s="154"/>
      <c r="G1411" s="144"/>
      <c r="H1411" s="144"/>
      <c r="I1411" s="154"/>
      <c r="J1411" s="154"/>
      <c r="K1411" s="154"/>
      <c r="L1411" s="154"/>
      <c r="M1411" s="154"/>
      <c r="N1411" s="154"/>
      <c r="O1411" s="154"/>
      <c r="P1411" s="154"/>
    </row>
    <row r="1412" spans="1:16" x14ac:dyDescent="0.25">
      <c r="A1412" s="97"/>
      <c r="B1412" s="154"/>
      <c r="C1412" s="154"/>
      <c r="D1412" s="154"/>
      <c r="E1412" s="154"/>
      <c r="F1412" s="154"/>
      <c r="G1412" s="144"/>
      <c r="H1412" s="144"/>
      <c r="I1412" s="154"/>
      <c r="J1412" s="154"/>
      <c r="K1412" s="154"/>
      <c r="L1412" s="154"/>
      <c r="M1412" s="154"/>
      <c r="N1412" s="154"/>
      <c r="O1412" s="154"/>
      <c r="P1412" s="154"/>
    </row>
    <row r="1413" spans="1:16" x14ac:dyDescent="0.25">
      <c r="A1413" s="97"/>
      <c r="B1413" s="154"/>
      <c r="C1413" s="154"/>
      <c r="D1413" s="154"/>
      <c r="E1413" s="154"/>
      <c r="F1413" s="154"/>
      <c r="G1413" s="144"/>
      <c r="H1413" s="144"/>
      <c r="I1413" s="154"/>
      <c r="J1413" s="154"/>
      <c r="K1413" s="154"/>
      <c r="L1413" s="154"/>
      <c r="M1413" s="154"/>
      <c r="N1413" s="154"/>
      <c r="O1413" s="154"/>
      <c r="P1413" s="154"/>
    </row>
    <row r="1414" spans="1:16" x14ac:dyDescent="0.25">
      <c r="A1414" s="97"/>
      <c r="B1414" s="154"/>
      <c r="C1414" s="154"/>
      <c r="D1414" s="154"/>
      <c r="E1414" s="154"/>
      <c r="F1414" s="154"/>
      <c r="G1414" s="144"/>
      <c r="H1414" s="144"/>
      <c r="I1414" s="154"/>
      <c r="J1414" s="154"/>
      <c r="K1414" s="154"/>
      <c r="L1414" s="154"/>
      <c r="M1414" s="154"/>
      <c r="N1414" s="154"/>
      <c r="O1414" s="154"/>
      <c r="P1414" s="154"/>
    </row>
    <row r="1415" spans="1:16" x14ac:dyDescent="0.25">
      <c r="A1415" s="97"/>
      <c r="B1415" s="154"/>
      <c r="C1415" s="154"/>
      <c r="D1415" s="154"/>
      <c r="E1415" s="154"/>
      <c r="F1415" s="154"/>
      <c r="G1415" s="144"/>
      <c r="H1415" s="144"/>
      <c r="I1415" s="154"/>
      <c r="J1415" s="154"/>
      <c r="K1415" s="154"/>
      <c r="L1415" s="154"/>
      <c r="M1415" s="154"/>
      <c r="N1415" s="154"/>
      <c r="O1415" s="154"/>
      <c r="P1415" s="154"/>
    </row>
    <row r="1416" spans="1:16" x14ac:dyDescent="0.25">
      <c r="A1416" s="97"/>
      <c r="B1416" s="154"/>
      <c r="C1416" s="154"/>
      <c r="D1416" s="154"/>
      <c r="E1416" s="154"/>
      <c r="F1416" s="154"/>
      <c r="G1416" s="144"/>
      <c r="H1416" s="144"/>
      <c r="I1416" s="154"/>
      <c r="J1416" s="154"/>
      <c r="K1416" s="154"/>
      <c r="L1416" s="154"/>
      <c r="M1416" s="154"/>
      <c r="N1416" s="154"/>
      <c r="O1416" s="154"/>
      <c r="P1416" s="154"/>
    </row>
    <row r="1417" spans="1:16" x14ac:dyDescent="0.25">
      <c r="A1417" s="97"/>
      <c r="B1417" s="154"/>
      <c r="C1417" s="154"/>
      <c r="D1417" s="154"/>
      <c r="E1417" s="154"/>
      <c r="F1417" s="154"/>
      <c r="G1417" s="144"/>
      <c r="H1417" s="144"/>
      <c r="I1417" s="154"/>
      <c r="J1417" s="154"/>
      <c r="K1417" s="154"/>
      <c r="L1417" s="154"/>
      <c r="M1417" s="154"/>
      <c r="N1417" s="154"/>
      <c r="O1417" s="154"/>
      <c r="P1417" s="154"/>
    </row>
    <row r="1418" spans="1:16" x14ac:dyDescent="0.25">
      <c r="A1418" s="97"/>
      <c r="B1418" s="154"/>
      <c r="C1418" s="154"/>
      <c r="D1418" s="154"/>
      <c r="E1418" s="154"/>
      <c r="F1418" s="154"/>
      <c r="G1418" s="144"/>
      <c r="H1418" s="144"/>
      <c r="I1418" s="154"/>
      <c r="J1418" s="154"/>
      <c r="K1418" s="154"/>
      <c r="L1418" s="154"/>
      <c r="M1418" s="154"/>
      <c r="N1418" s="154"/>
      <c r="O1418" s="154"/>
      <c r="P1418" s="154"/>
    </row>
    <row r="1419" spans="1:16" x14ac:dyDescent="0.25">
      <c r="A1419" s="97"/>
      <c r="B1419" s="154"/>
      <c r="C1419" s="154"/>
      <c r="D1419" s="154"/>
      <c r="E1419" s="154"/>
      <c r="F1419" s="154"/>
      <c r="G1419" s="144"/>
      <c r="H1419" s="144"/>
      <c r="I1419" s="154"/>
      <c r="J1419" s="154"/>
      <c r="K1419" s="154"/>
      <c r="L1419" s="154"/>
      <c r="M1419" s="154"/>
      <c r="N1419" s="154"/>
      <c r="O1419" s="154"/>
      <c r="P1419" s="154"/>
    </row>
    <row r="1420" spans="1:16" x14ac:dyDescent="0.25">
      <c r="A1420" s="97"/>
      <c r="B1420" s="154"/>
      <c r="C1420" s="154"/>
      <c r="D1420" s="154"/>
      <c r="E1420" s="154"/>
      <c r="F1420" s="154"/>
      <c r="G1420" s="144"/>
      <c r="H1420" s="144"/>
      <c r="I1420" s="154"/>
      <c r="J1420" s="154"/>
      <c r="K1420" s="154"/>
      <c r="L1420" s="154"/>
      <c r="M1420" s="154"/>
      <c r="N1420" s="154"/>
      <c r="O1420" s="154"/>
      <c r="P1420" s="154"/>
    </row>
    <row r="1421" spans="1:16" x14ac:dyDescent="0.25">
      <c r="A1421" s="97"/>
      <c r="B1421" s="154"/>
      <c r="C1421" s="154"/>
      <c r="D1421" s="154"/>
      <c r="E1421" s="154"/>
      <c r="F1421" s="154"/>
      <c r="G1421" s="144"/>
      <c r="H1421" s="144"/>
      <c r="I1421" s="154"/>
      <c r="J1421" s="154"/>
      <c r="K1421" s="154"/>
      <c r="L1421" s="154"/>
      <c r="M1421" s="154"/>
      <c r="N1421" s="154"/>
      <c r="O1421" s="154"/>
      <c r="P1421" s="154"/>
    </row>
    <row r="1422" spans="1:16" x14ac:dyDescent="0.25">
      <c r="A1422" s="97"/>
      <c r="B1422" s="154"/>
      <c r="C1422" s="154"/>
      <c r="D1422" s="154"/>
      <c r="E1422" s="154"/>
      <c r="F1422" s="154"/>
      <c r="G1422" s="144"/>
      <c r="H1422" s="144"/>
      <c r="I1422" s="154"/>
      <c r="J1422" s="154"/>
      <c r="K1422" s="154"/>
      <c r="L1422" s="154"/>
      <c r="M1422" s="154"/>
      <c r="N1422" s="154"/>
      <c r="O1422" s="154"/>
      <c r="P1422" s="154"/>
    </row>
    <row r="1423" spans="1:16" x14ac:dyDescent="0.25">
      <c r="A1423" s="97"/>
      <c r="B1423" s="154"/>
      <c r="C1423" s="154"/>
      <c r="D1423" s="154"/>
      <c r="E1423" s="154"/>
      <c r="F1423" s="154"/>
      <c r="G1423" s="144"/>
      <c r="H1423" s="144"/>
      <c r="I1423" s="154"/>
      <c r="J1423" s="154"/>
      <c r="K1423" s="154"/>
      <c r="L1423" s="154"/>
      <c r="M1423" s="154"/>
      <c r="N1423" s="154"/>
      <c r="O1423" s="154"/>
      <c r="P1423" s="154"/>
    </row>
    <row r="1424" spans="1:16" x14ac:dyDescent="0.25">
      <c r="A1424" s="97"/>
      <c r="B1424" s="154"/>
      <c r="C1424" s="154"/>
      <c r="D1424" s="154"/>
      <c r="E1424" s="154"/>
      <c r="F1424" s="154"/>
      <c r="G1424" s="144"/>
      <c r="H1424" s="144"/>
      <c r="I1424" s="154"/>
      <c r="J1424" s="154"/>
      <c r="K1424" s="154"/>
      <c r="L1424" s="154"/>
      <c r="M1424" s="154"/>
      <c r="N1424" s="154"/>
      <c r="O1424" s="154"/>
      <c r="P1424" s="154"/>
    </row>
    <row r="1425" spans="1:16" x14ac:dyDescent="0.25">
      <c r="A1425" s="97"/>
      <c r="B1425" s="154"/>
      <c r="C1425" s="154"/>
      <c r="D1425" s="154"/>
      <c r="E1425" s="154"/>
      <c r="F1425" s="154"/>
      <c r="G1425" s="144"/>
      <c r="H1425" s="144"/>
      <c r="I1425" s="154"/>
      <c r="J1425" s="154"/>
      <c r="K1425" s="154"/>
      <c r="L1425" s="154"/>
      <c r="M1425" s="154"/>
      <c r="N1425" s="154"/>
      <c r="O1425" s="154"/>
      <c r="P1425" s="154"/>
    </row>
    <row r="1426" spans="1:16" x14ac:dyDescent="0.25">
      <c r="A1426" s="97"/>
      <c r="B1426" s="154"/>
      <c r="C1426" s="154"/>
      <c r="D1426" s="154"/>
      <c r="E1426" s="154"/>
      <c r="F1426" s="154"/>
      <c r="G1426" s="144"/>
      <c r="H1426" s="144"/>
      <c r="I1426" s="154"/>
      <c r="J1426" s="154"/>
      <c r="K1426" s="154"/>
      <c r="L1426" s="154"/>
      <c r="M1426" s="154"/>
      <c r="N1426" s="154"/>
      <c r="O1426" s="154"/>
      <c r="P1426" s="154"/>
    </row>
    <row r="1427" spans="1:16" x14ac:dyDescent="0.25">
      <c r="A1427" s="97"/>
      <c r="B1427" s="154"/>
      <c r="C1427" s="154"/>
      <c r="D1427" s="154"/>
      <c r="E1427" s="154"/>
      <c r="F1427" s="154"/>
      <c r="G1427" s="144"/>
      <c r="H1427" s="144"/>
      <c r="I1427" s="154"/>
      <c r="J1427" s="154"/>
      <c r="K1427" s="154"/>
      <c r="L1427" s="154"/>
      <c r="M1427" s="154"/>
      <c r="N1427" s="154"/>
      <c r="O1427" s="154"/>
      <c r="P1427" s="154"/>
    </row>
    <row r="1428" spans="1:16" x14ac:dyDescent="0.25">
      <c r="A1428" s="97"/>
      <c r="B1428" s="154"/>
      <c r="C1428" s="154"/>
      <c r="D1428" s="154"/>
      <c r="E1428" s="154"/>
      <c r="F1428" s="154"/>
      <c r="G1428" s="144"/>
      <c r="H1428" s="144"/>
      <c r="I1428" s="154"/>
      <c r="J1428" s="154"/>
      <c r="K1428" s="154"/>
      <c r="L1428" s="154"/>
      <c r="M1428" s="154"/>
      <c r="N1428" s="154"/>
      <c r="O1428" s="154"/>
      <c r="P1428" s="154"/>
    </row>
    <row r="1429" spans="1:16" x14ac:dyDescent="0.25">
      <c r="A1429" s="97"/>
      <c r="B1429" s="154"/>
      <c r="C1429" s="154"/>
      <c r="D1429" s="154"/>
      <c r="E1429" s="154"/>
      <c r="F1429" s="154"/>
      <c r="G1429" s="144"/>
      <c r="H1429" s="144"/>
      <c r="I1429" s="154"/>
      <c r="J1429" s="154"/>
      <c r="K1429" s="154"/>
      <c r="L1429" s="154"/>
      <c r="M1429" s="154"/>
      <c r="N1429" s="154"/>
      <c r="O1429" s="154"/>
      <c r="P1429" s="154"/>
    </row>
    <row r="1430" spans="1:16" x14ac:dyDescent="0.25">
      <c r="A1430" s="97"/>
      <c r="B1430" s="154"/>
      <c r="C1430" s="154"/>
      <c r="D1430" s="154"/>
      <c r="E1430" s="154"/>
      <c r="F1430" s="154"/>
      <c r="G1430" s="144"/>
      <c r="H1430" s="144"/>
      <c r="I1430" s="154"/>
      <c r="J1430" s="154"/>
      <c r="K1430" s="154"/>
      <c r="L1430" s="154"/>
      <c r="M1430" s="154"/>
      <c r="N1430" s="154"/>
      <c r="O1430" s="154"/>
      <c r="P1430" s="154"/>
    </row>
    <row r="1431" spans="1:16" x14ac:dyDescent="0.25">
      <c r="A1431" s="97"/>
      <c r="B1431" s="154"/>
      <c r="C1431" s="154"/>
      <c r="D1431" s="154"/>
      <c r="E1431" s="154"/>
      <c r="F1431" s="154"/>
      <c r="G1431" s="144"/>
      <c r="H1431" s="144"/>
      <c r="I1431" s="154"/>
      <c r="J1431" s="154"/>
      <c r="K1431" s="154"/>
      <c r="L1431" s="154"/>
      <c r="M1431" s="154"/>
      <c r="N1431" s="154"/>
      <c r="O1431" s="154"/>
      <c r="P1431" s="154"/>
    </row>
    <row r="1432" spans="1:16" x14ac:dyDescent="0.25">
      <c r="A1432" s="97"/>
      <c r="B1432" s="154"/>
      <c r="C1432" s="154"/>
      <c r="D1432" s="154"/>
      <c r="E1432" s="154"/>
      <c r="F1432" s="154"/>
      <c r="G1432" s="144"/>
      <c r="H1432" s="144"/>
      <c r="I1432" s="154"/>
      <c r="J1432" s="154"/>
      <c r="K1432" s="154"/>
      <c r="L1432" s="154"/>
      <c r="M1432" s="154"/>
      <c r="N1432" s="154"/>
      <c r="O1432" s="154"/>
      <c r="P1432" s="154"/>
    </row>
    <row r="1433" spans="1:16" x14ac:dyDescent="0.25">
      <c r="A1433" s="97"/>
      <c r="B1433" s="154"/>
      <c r="C1433" s="154"/>
      <c r="D1433" s="154"/>
      <c r="E1433" s="154"/>
      <c r="F1433" s="154"/>
      <c r="G1433" s="144"/>
      <c r="H1433" s="144"/>
      <c r="I1433" s="154"/>
      <c r="J1433" s="154"/>
      <c r="K1433" s="154"/>
      <c r="L1433" s="154"/>
      <c r="M1433" s="154"/>
      <c r="N1433" s="154"/>
      <c r="O1433" s="154"/>
      <c r="P1433" s="154"/>
    </row>
    <row r="1434" spans="1:16" x14ac:dyDescent="0.25">
      <c r="A1434" s="97"/>
      <c r="B1434" s="154"/>
      <c r="C1434" s="154"/>
      <c r="D1434" s="154"/>
      <c r="E1434" s="154"/>
      <c r="F1434" s="154"/>
      <c r="G1434" s="144"/>
      <c r="H1434" s="144"/>
      <c r="I1434" s="154"/>
      <c r="J1434" s="154"/>
      <c r="K1434" s="154"/>
      <c r="L1434" s="154"/>
      <c r="M1434" s="154"/>
      <c r="N1434" s="154"/>
      <c r="O1434" s="154"/>
      <c r="P1434" s="154"/>
    </row>
    <row r="1435" spans="1:16" x14ac:dyDescent="0.25">
      <c r="A1435" s="97"/>
      <c r="B1435" s="154"/>
      <c r="C1435" s="154"/>
      <c r="D1435" s="154"/>
      <c r="E1435" s="154"/>
      <c r="F1435" s="154"/>
      <c r="G1435" s="144"/>
      <c r="H1435" s="144"/>
      <c r="I1435" s="154"/>
      <c r="J1435" s="154"/>
      <c r="K1435" s="154"/>
      <c r="L1435" s="154"/>
      <c r="M1435" s="154"/>
      <c r="N1435" s="154"/>
      <c r="O1435" s="154"/>
      <c r="P1435" s="154"/>
    </row>
    <row r="1436" spans="1:16" x14ac:dyDescent="0.25">
      <c r="A1436" s="97"/>
      <c r="B1436" s="154"/>
      <c r="C1436" s="154"/>
      <c r="D1436" s="154"/>
      <c r="E1436" s="154"/>
      <c r="F1436" s="154"/>
      <c r="G1436" s="144"/>
      <c r="H1436" s="144"/>
      <c r="I1436" s="154"/>
      <c r="J1436" s="154"/>
      <c r="K1436" s="154"/>
      <c r="L1436" s="154"/>
      <c r="M1436" s="154"/>
      <c r="N1436" s="154"/>
      <c r="O1436" s="154"/>
      <c r="P1436" s="154"/>
    </row>
    <row r="1437" spans="1:16" x14ac:dyDescent="0.25">
      <c r="A1437" s="97"/>
      <c r="B1437" s="154"/>
      <c r="C1437" s="154"/>
      <c r="D1437" s="154"/>
      <c r="E1437" s="154"/>
      <c r="F1437" s="154"/>
      <c r="G1437" s="144"/>
      <c r="H1437" s="144"/>
      <c r="I1437" s="154"/>
      <c r="J1437" s="154"/>
      <c r="K1437" s="154"/>
      <c r="L1437" s="154"/>
      <c r="M1437" s="154"/>
      <c r="N1437" s="154"/>
      <c r="O1437" s="154"/>
      <c r="P1437" s="154"/>
    </row>
    <row r="1438" spans="1:16" x14ac:dyDescent="0.25">
      <c r="A1438" s="97"/>
      <c r="B1438" s="154"/>
      <c r="C1438" s="154"/>
      <c r="D1438" s="154"/>
      <c r="E1438" s="154"/>
      <c r="F1438" s="154"/>
      <c r="G1438" s="144"/>
      <c r="H1438" s="144"/>
      <c r="I1438" s="154"/>
      <c r="J1438" s="154"/>
      <c r="K1438" s="154"/>
      <c r="L1438" s="154"/>
      <c r="M1438" s="154"/>
      <c r="N1438" s="154"/>
      <c r="O1438" s="154"/>
      <c r="P1438" s="154"/>
    </row>
    <row r="1439" spans="1:16" x14ac:dyDescent="0.25">
      <c r="A1439" s="97"/>
      <c r="B1439" s="154"/>
      <c r="C1439" s="154"/>
      <c r="D1439" s="154"/>
      <c r="E1439" s="154"/>
      <c r="F1439" s="154"/>
      <c r="G1439" s="144"/>
      <c r="H1439" s="144"/>
      <c r="I1439" s="154"/>
      <c r="J1439" s="154"/>
      <c r="K1439" s="154"/>
      <c r="L1439" s="154"/>
      <c r="M1439" s="154"/>
      <c r="N1439" s="154"/>
      <c r="O1439" s="154"/>
      <c r="P1439" s="154"/>
    </row>
    <row r="1440" spans="1:16" x14ac:dyDescent="0.25">
      <c r="A1440" s="97"/>
      <c r="B1440" s="154"/>
      <c r="C1440" s="154"/>
      <c r="D1440" s="154"/>
      <c r="E1440" s="154"/>
      <c r="F1440" s="154"/>
      <c r="G1440" s="144"/>
      <c r="H1440" s="144"/>
      <c r="I1440" s="154"/>
      <c r="J1440" s="154"/>
      <c r="K1440" s="154"/>
      <c r="L1440" s="154"/>
      <c r="M1440" s="154"/>
      <c r="N1440" s="154"/>
      <c r="O1440" s="154"/>
      <c r="P1440" s="154"/>
    </row>
    <row r="1441" spans="1:16" x14ac:dyDescent="0.25">
      <c r="A1441" s="97"/>
      <c r="B1441" s="154"/>
      <c r="C1441" s="154"/>
      <c r="D1441" s="154"/>
      <c r="E1441" s="154"/>
      <c r="F1441" s="154"/>
      <c r="G1441" s="144"/>
      <c r="H1441" s="144"/>
      <c r="I1441" s="154"/>
      <c r="J1441" s="154"/>
      <c r="K1441" s="154"/>
      <c r="L1441" s="154"/>
      <c r="M1441" s="154"/>
      <c r="N1441" s="154"/>
      <c r="O1441" s="154"/>
      <c r="P1441" s="154"/>
    </row>
    <row r="1442" spans="1:16" x14ac:dyDescent="0.25">
      <c r="A1442" s="97"/>
      <c r="B1442" s="154"/>
      <c r="C1442" s="154"/>
      <c r="D1442" s="154"/>
      <c r="E1442" s="154"/>
      <c r="F1442" s="154"/>
      <c r="G1442" s="144"/>
      <c r="H1442" s="144"/>
      <c r="I1442" s="154"/>
      <c r="J1442" s="154"/>
      <c r="K1442" s="154"/>
      <c r="L1442" s="154"/>
      <c r="M1442" s="154"/>
      <c r="N1442" s="154"/>
      <c r="O1442" s="154"/>
      <c r="P1442" s="154"/>
    </row>
    <row r="1443" spans="1:16" x14ac:dyDescent="0.25">
      <c r="A1443" s="97"/>
      <c r="B1443" s="154"/>
      <c r="C1443" s="154"/>
      <c r="D1443" s="154"/>
      <c r="E1443" s="154"/>
      <c r="F1443" s="154"/>
      <c r="G1443" s="144"/>
      <c r="H1443" s="144"/>
      <c r="I1443" s="154"/>
      <c r="J1443" s="154"/>
      <c r="K1443" s="154"/>
      <c r="L1443" s="154"/>
      <c r="M1443" s="154"/>
      <c r="N1443" s="154"/>
      <c r="O1443" s="154"/>
      <c r="P1443" s="154"/>
    </row>
    <row r="1444" spans="1:16" x14ac:dyDescent="0.25">
      <c r="A1444" s="97"/>
      <c r="B1444" s="154"/>
      <c r="C1444" s="154"/>
      <c r="D1444" s="154"/>
      <c r="E1444" s="154"/>
      <c r="F1444" s="154"/>
      <c r="G1444" s="144"/>
      <c r="H1444" s="144"/>
      <c r="I1444" s="154"/>
      <c r="J1444" s="154"/>
      <c r="K1444" s="154"/>
      <c r="L1444" s="154"/>
      <c r="M1444" s="154"/>
      <c r="N1444" s="154"/>
      <c r="O1444" s="154"/>
      <c r="P1444" s="154"/>
    </row>
    <row r="1445" spans="1:16" x14ac:dyDescent="0.25">
      <c r="A1445" s="97"/>
      <c r="B1445" s="154"/>
      <c r="C1445" s="154"/>
      <c r="D1445" s="154"/>
      <c r="E1445" s="154"/>
      <c r="F1445" s="154"/>
      <c r="G1445" s="144"/>
      <c r="H1445" s="144"/>
      <c r="I1445" s="154"/>
      <c r="J1445" s="154"/>
      <c r="K1445" s="154"/>
      <c r="L1445" s="154"/>
      <c r="M1445" s="154"/>
      <c r="N1445" s="154"/>
      <c r="O1445" s="154"/>
      <c r="P1445" s="154"/>
    </row>
    <row r="1446" spans="1:16" x14ac:dyDescent="0.25">
      <c r="A1446" s="97"/>
      <c r="B1446" s="154"/>
      <c r="C1446" s="154"/>
      <c r="D1446" s="154"/>
      <c r="E1446" s="154"/>
      <c r="F1446" s="154"/>
      <c r="G1446" s="144"/>
      <c r="H1446" s="144"/>
      <c r="I1446" s="154"/>
      <c r="J1446" s="154"/>
      <c r="K1446" s="154"/>
      <c r="L1446" s="154"/>
      <c r="M1446" s="154"/>
      <c r="N1446" s="154"/>
      <c r="O1446" s="154"/>
      <c r="P1446" s="154"/>
    </row>
    <row r="1447" spans="1:16" x14ac:dyDescent="0.25">
      <c r="A1447" s="97"/>
      <c r="B1447" s="154"/>
      <c r="C1447" s="154"/>
      <c r="D1447" s="154"/>
      <c r="E1447" s="154"/>
      <c r="F1447" s="154"/>
      <c r="G1447" s="144"/>
      <c r="H1447" s="144"/>
      <c r="I1447" s="154"/>
      <c r="J1447" s="154"/>
      <c r="K1447" s="154"/>
      <c r="L1447" s="154"/>
      <c r="M1447" s="154"/>
      <c r="N1447" s="154"/>
      <c r="O1447" s="154"/>
      <c r="P1447" s="154"/>
    </row>
    <row r="1448" spans="1:16" x14ac:dyDescent="0.25">
      <c r="A1448" s="97"/>
      <c r="B1448" s="154"/>
      <c r="C1448" s="154"/>
      <c r="D1448" s="154"/>
      <c r="E1448" s="154"/>
      <c r="F1448" s="154"/>
      <c r="G1448" s="144"/>
      <c r="H1448" s="144"/>
      <c r="I1448" s="154"/>
      <c r="J1448" s="154"/>
      <c r="K1448" s="154"/>
      <c r="L1448" s="154"/>
      <c r="M1448" s="154"/>
      <c r="N1448" s="154"/>
      <c r="O1448" s="154"/>
      <c r="P1448" s="154"/>
    </row>
    <row r="1449" spans="1:16" x14ac:dyDescent="0.25">
      <c r="A1449" s="97"/>
      <c r="B1449" s="154"/>
      <c r="C1449" s="154"/>
      <c r="D1449" s="154"/>
      <c r="E1449" s="154"/>
      <c r="F1449" s="154"/>
      <c r="G1449" s="144"/>
      <c r="H1449" s="144"/>
      <c r="I1449" s="154"/>
      <c r="J1449" s="154"/>
      <c r="K1449" s="154"/>
      <c r="L1449" s="154"/>
      <c r="M1449" s="154"/>
      <c r="N1449" s="154"/>
      <c r="O1449" s="154"/>
      <c r="P1449" s="154"/>
    </row>
    <row r="1450" spans="1:16" x14ac:dyDescent="0.25">
      <c r="A1450" s="97"/>
      <c r="B1450" s="154"/>
      <c r="C1450" s="154"/>
      <c r="D1450" s="154"/>
      <c r="E1450" s="154"/>
      <c r="F1450" s="154"/>
      <c r="G1450" s="144"/>
      <c r="H1450" s="144"/>
      <c r="I1450" s="154"/>
      <c r="J1450" s="154"/>
      <c r="K1450" s="154"/>
      <c r="L1450" s="154"/>
      <c r="M1450" s="154"/>
      <c r="N1450" s="154"/>
      <c r="O1450" s="154"/>
      <c r="P1450" s="154"/>
    </row>
    <row r="1451" spans="1:16" x14ac:dyDescent="0.25">
      <c r="A1451" s="97"/>
      <c r="B1451" s="154"/>
      <c r="C1451" s="154"/>
      <c r="D1451" s="154"/>
      <c r="E1451" s="154"/>
      <c r="F1451" s="154"/>
      <c r="G1451" s="144"/>
      <c r="H1451" s="144"/>
      <c r="I1451" s="154"/>
      <c r="J1451" s="154"/>
      <c r="K1451" s="154"/>
      <c r="L1451" s="154"/>
      <c r="M1451" s="154"/>
      <c r="N1451" s="154"/>
      <c r="O1451" s="154"/>
      <c r="P1451" s="154"/>
    </row>
    <row r="1452" spans="1:16" x14ac:dyDescent="0.25">
      <c r="A1452" s="97"/>
      <c r="B1452" s="154"/>
      <c r="C1452" s="154"/>
      <c r="D1452" s="154"/>
      <c r="E1452" s="154"/>
      <c r="F1452" s="154"/>
      <c r="G1452" s="144"/>
      <c r="H1452" s="144"/>
      <c r="I1452" s="154"/>
      <c r="J1452" s="154"/>
      <c r="K1452" s="154"/>
      <c r="L1452" s="154"/>
      <c r="M1452" s="154"/>
      <c r="N1452" s="154"/>
      <c r="O1452" s="154"/>
      <c r="P1452" s="154"/>
    </row>
    <row r="1453" spans="1:16" x14ac:dyDescent="0.25">
      <c r="A1453" s="97"/>
      <c r="B1453" s="154"/>
      <c r="C1453" s="154"/>
      <c r="D1453" s="154"/>
      <c r="E1453" s="154"/>
      <c r="F1453" s="154"/>
      <c r="G1453" s="144"/>
      <c r="H1453" s="144"/>
      <c r="I1453" s="154"/>
      <c r="J1453" s="154"/>
      <c r="K1453" s="154"/>
      <c r="L1453" s="154"/>
      <c r="M1453" s="154"/>
      <c r="N1453" s="154"/>
      <c r="O1453" s="154"/>
      <c r="P1453" s="154"/>
    </row>
    <row r="1454" spans="1:16" x14ac:dyDescent="0.25">
      <c r="A1454" s="97"/>
      <c r="B1454" s="154"/>
      <c r="C1454" s="154"/>
      <c r="D1454" s="154"/>
      <c r="E1454" s="154"/>
      <c r="F1454" s="154"/>
      <c r="G1454" s="144"/>
      <c r="H1454" s="144"/>
      <c r="I1454" s="154"/>
      <c r="J1454" s="154"/>
      <c r="K1454" s="154"/>
      <c r="L1454" s="154"/>
      <c r="M1454" s="154"/>
      <c r="N1454" s="154"/>
      <c r="O1454" s="154"/>
      <c r="P1454" s="154"/>
    </row>
    <row r="1455" spans="1:16" x14ac:dyDescent="0.25">
      <c r="A1455" s="97"/>
      <c r="B1455" s="154"/>
      <c r="C1455" s="154"/>
      <c r="D1455" s="154"/>
      <c r="E1455" s="154"/>
      <c r="F1455" s="154"/>
      <c r="G1455" s="144"/>
      <c r="H1455" s="144"/>
      <c r="I1455" s="154"/>
      <c r="J1455" s="154"/>
      <c r="K1455" s="154"/>
      <c r="L1455" s="154"/>
      <c r="M1455" s="154"/>
      <c r="N1455" s="154"/>
      <c r="O1455" s="154"/>
      <c r="P1455" s="154"/>
    </row>
    <row r="1456" spans="1:16" x14ac:dyDescent="0.25">
      <c r="A1456" s="97"/>
      <c r="B1456" s="154"/>
      <c r="C1456" s="154"/>
      <c r="D1456" s="154"/>
      <c r="E1456" s="154"/>
      <c r="F1456" s="154"/>
      <c r="G1456" s="144"/>
      <c r="H1456" s="144"/>
      <c r="I1456" s="154"/>
      <c r="J1456" s="154"/>
      <c r="K1456" s="154"/>
      <c r="L1456" s="154"/>
      <c r="M1456" s="154"/>
      <c r="N1456" s="154"/>
      <c r="O1456" s="154"/>
      <c r="P1456" s="154"/>
    </row>
    <row r="1457" spans="1:16" x14ac:dyDescent="0.25">
      <c r="A1457" s="97"/>
      <c r="B1457" s="154"/>
      <c r="C1457" s="154"/>
      <c r="D1457" s="154"/>
      <c r="E1457" s="154"/>
      <c r="F1457" s="154"/>
      <c r="G1457" s="144"/>
      <c r="H1457" s="144"/>
      <c r="I1457" s="154"/>
      <c r="J1457" s="154"/>
      <c r="K1457" s="154"/>
      <c r="L1457" s="154"/>
      <c r="M1457" s="154"/>
      <c r="N1457" s="154"/>
      <c r="O1457" s="154"/>
      <c r="P1457" s="154"/>
    </row>
  </sheetData>
  <autoFilter ref="A3:AD106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intro"/>
  <dimension ref="B2:D6"/>
  <sheetViews>
    <sheetView showGridLines="0" workbookViewId="0"/>
  </sheetViews>
  <sheetFormatPr defaultRowHeight="15" x14ac:dyDescent="0.25"/>
  <cols>
    <col min="1" max="1" width="9.140625" style="97"/>
    <col min="2" max="2" width="9.140625" style="97" customWidth="1"/>
    <col min="3" max="16384" width="9.140625" style="97"/>
  </cols>
  <sheetData>
    <row r="2" spans="2:4" ht="18.75" x14ac:dyDescent="0.3">
      <c r="B2" s="56"/>
    </row>
    <row r="4" spans="2:4" x14ac:dyDescent="0.25">
      <c r="B4" s="116"/>
    </row>
    <row r="6" spans="2:4" ht="15.75" x14ac:dyDescent="0.25">
      <c r="D6" s="57"/>
    </row>
  </sheetData>
  <sheetProtection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X311"/>
  <sheetViews>
    <sheetView workbookViewId="0"/>
  </sheetViews>
  <sheetFormatPr defaultRowHeight="15" x14ac:dyDescent="0.25"/>
  <cols>
    <col min="1" max="1" width="81.85546875" bestFit="1" customWidth="1"/>
    <col min="2" max="15" width="10" customWidth="1"/>
  </cols>
  <sheetData>
    <row r="1" spans="1:24" x14ac:dyDescent="0.25">
      <c r="A1" s="97">
        <v>1</v>
      </c>
      <c r="B1" s="97">
        <v>2</v>
      </c>
      <c r="C1" s="97">
        <v>3</v>
      </c>
      <c r="D1" s="97">
        <v>4</v>
      </c>
      <c r="E1" s="97">
        <v>5</v>
      </c>
      <c r="F1" s="97">
        <v>6</v>
      </c>
      <c r="G1" s="97">
        <v>7</v>
      </c>
      <c r="H1" s="97">
        <v>8</v>
      </c>
      <c r="I1" s="97">
        <v>9</v>
      </c>
      <c r="J1" s="97">
        <v>10</v>
      </c>
      <c r="K1" s="97">
        <v>11</v>
      </c>
      <c r="L1" s="97">
        <v>12</v>
      </c>
      <c r="M1" s="97">
        <v>13</v>
      </c>
      <c r="N1" s="97">
        <v>14</v>
      </c>
      <c r="O1" s="97">
        <v>15</v>
      </c>
      <c r="P1" s="97"/>
      <c r="Q1" s="97"/>
      <c r="R1" s="97"/>
      <c r="S1" s="97"/>
      <c r="T1" s="97"/>
      <c r="U1" s="97"/>
      <c r="V1" s="97"/>
      <c r="W1" s="97"/>
      <c r="X1" s="97"/>
    </row>
    <row r="2" spans="1:24" x14ac:dyDescent="0.25">
      <c r="A2" s="97"/>
      <c r="B2" s="97" t="s">
        <v>2</v>
      </c>
      <c r="C2" s="97"/>
      <c r="D2" s="97"/>
      <c r="E2" s="97"/>
      <c r="F2" s="97" t="s">
        <v>4</v>
      </c>
      <c r="G2" s="97"/>
      <c r="H2" s="97"/>
      <c r="I2" s="97"/>
      <c r="J2" s="97" t="s">
        <v>11</v>
      </c>
      <c r="K2" s="97"/>
      <c r="L2" s="97"/>
      <c r="M2" s="97" t="s">
        <v>14</v>
      </c>
      <c r="N2" s="97"/>
      <c r="O2" s="97"/>
    </row>
    <row r="3" spans="1:24" x14ac:dyDescent="0.25">
      <c r="A3" s="97" t="s">
        <v>528</v>
      </c>
      <c r="B3" s="97" t="s">
        <v>433</v>
      </c>
      <c r="C3" s="97" t="s">
        <v>171</v>
      </c>
      <c r="D3" s="97" t="s">
        <v>529</v>
      </c>
      <c r="E3" s="97" t="s">
        <v>172</v>
      </c>
      <c r="F3" s="97" t="s">
        <v>433</v>
      </c>
      <c r="G3" s="97" t="s">
        <v>171</v>
      </c>
      <c r="H3" s="97" t="s">
        <v>529</v>
      </c>
      <c r="I3" s="97" t="s">
        <v>172</v>
      </c>
      <c r="J3" s="97" t="s">
        <v>171</v>
      </c>
      <c r="K3" s="97" t="s">
        <v>529</v>
      </c>
      <c r="L3" s="97" t="s">
        <v>172</v>
      </c>
      <c r="M3" s="97" t="s">
        <v>171</v>
      </c>
      <c r="N3" s="97" t="s">
        <v>529</v>
      </c>
      <c r="O3" s="97" t="s">
        <v>172</v>
      </c>
    </row>
    <row r="4" spans="1:24" x14ac:dyDescent="0.25">
      <c r="A4" s="97" t="s">
        <v>530</v>
      </c>
      <c r="B4" s="97">
        <v>0</v>
      </c>
      <c r="C4" s="97">
        <v>0</v>
      </c>
      <c r="D4" s="97">
        <v>1</v>
      </c>
      <c r="E4" s="97">
        <v>0</v>
      </c>
      <c r="F4" s="97">
        <v>0</v>
      </c>
      <c r="G4" s="97">
        <v>0</v>
      </c>
      <c r="H4" s="97">
        <v>0</v>
      </c>
      <c r="I4" s="97">
        <v>0</v>
      </c>
      <c r="J4" s="97">
        <v>0</v>
      </c>
      <c r="K4" s="97">
        <v>0</v>
      </c>
      <c r="L4" s="97">
        <v>1</v>
      </c>
      <c r="M4" s="97">
        <v>0</v>
      </c>
      <c r="N4" s="97">
        <v>1</v>
      </c>
      <c r="O4" s="97">
        <v>0</v>
      </c>
    </row>
    <row r="5" spans="1:24" x14ac:dyDescent="0.25">
      <c r="A5" s="97" t="s">
        <v>531</v>
      </c>
      <c r="B5" s="97">
        <v>0</v>
      </c>
      <c r="C5" s="97">
        <v>0</v>
      </c>
      <c r="D5" s="97">
        <v>0</v>
      </c>
      <c r="E5" s="97">
        <v>0</v>
      </c>
      <c r="F5" s="97">
        <v>0</v>
      </c>
      <c r="G5" s="97">
        <v>1</v>
      </c>
      <c r="H5" s="97">
        <v>0</v>
      </c>
      <c r="I5" s="97">
        <v>0</v>
      </c>
      <c r="J5" s="97">
        <v>1</v>
      </c>
      <c r="K5" s="97">
        <v>0</v>
      </c>
      <c r="L5" s="97">
        <v>0</v>
      </c>
      <c r="M5" s="97">
        <v>0</v>
      </c>
      <c r="N5" s="97">
        <v>0</v>
      </c>
      <c r="O5" s="97">
        <v>0</v>
      </c>
    </row>
    <row r="6" spans="1:24" x14ac:dyDescent="0.25">
      <c r="A6" s="97" t="s">
        <v>532</v>
      </c>
      <c r="B6" s="97">
        <v>0</v>
      </c>
      <c r="C6" s="97">
        <v>0</v>
      </c>
      <c r="D6" s="97">
        <v>0</v>
      </c>
      <c r="E6" s="97">
        <v>1</v>
      </c>
      <c r="F6" s="97">
        <v>1</v>
      </c>
      <c r="G6" s="97">
        <v>0</v>
      </c>
      <c r="H6" s="97">
        <v>0</v>
      </c>
      <c r="I6" s="97">
        <v>1</v>
      </c>
      <c r="J6" s="97">
        <v>1</v>
      </c>
      <c r="K6" s="97">
        <v>1</v>
      </c>
      <c r="L6" s="97">
        <v>1</v>
      </c>
      <c r="M6" s="97">
        <v>0</v>
      </c>
      <c r="N6" s="97">
        <v>0</v>
      </c>
      <c r="O6" s="97">
        <v>0</v>
      </c>
    </row>
    <row r="7" spans="1:24" x14ac:dyDescent="0.25">
      <c r="A7" s="97" t="s">
        <v>533</v>
      </c>
      <c r="B7" s="97">
        <v>1</v>
      </c>
      <c r="C7" s="97">
        <v>0</v>
      </c>
      <c r="D7" s="97">
        <v>0</v>
      </c>
      <c r="E7" s="97">
        <v>0</v>
      </c>
      <c r="F7" s="97">
        <v>0</v>
      </c>
      <c r="G7" s="97">
        <v>0</v>
      </c>
      <c r="H7" s="97">
        <v>1</v>
      </c>
      <c r="I7" s="97">
        <v>1</v>
      </c>
      <c r="J7" s="97">
        <v>1</v>
      </c>
      <c r="K7" s="97">
        <v>1</v>
      </c>
      <c r="L7" s="97">
        <v>1</v>
      </c>
      <c r="M7" s="97">
        <v>0</v>
      </c>
      <c r="N7" s="97">
        <v>0</v>
      </c>
      <c r="O7" s="97">
        <v>0</v>
      </c>
    </row>
    <row r="8" spans="1:24" x14ac:dyDescent="0.25">
      <c r="A8" s="97" t="s">
        <v>534</v>
      </c>
      <c r="B8" s="97">
        <v>1</v>
      </c>
      <c r="C8" s="97">
        <v>1</v>
      </c>
      <c r="D8" s="97">
        <v>0</v>
      </c>
      <c r="E8" s="97">
        <v>1</v>
      </c>
      <c r="F8" s="97">
        <v>1</v>
      </c>
      <c r="G8" s="97">
        <v>1</v>
      </c>
      <c r="H8" s="97">
        <v>1</v>
      </c>
      <c r="I8" s="97">
        <v>0</v>
      </c>
      <c r="J8" s="97">
        <v>1</v>
      </c>
      <c r="K8" s="97">
        <v>0</v>
      </c>
      <c r="L8" s="97">
        <v>0</v>
      </c>
      <c r="M8" s="97">
        <v>1</v>
      </c>
      <c r="N8" s="97">
        <v>0</v>
      </c>
      <c r="O8" s="97">
        <v>1</v>
      </c>
    </row>
    <row r="9" spans="1:24" x14ac:dyDescent="0.25">
      <c r="A9" s="97" t="s">
        <v>535</v>
      </c>
      <c r="B9" s="97">
        <v>0</v>
      </c>
      <c r="C9" s="97">
        <v>1</v>
      </c>
      <c r="D9" s="97">
        <v>0</v>
      </c>
      <c r="E9" s="97">
        <v>1</v>
      </c>
      <c r="F9" s="97">
        <v>0</v>
      </c>
      <c r="G9" s="97">
        <v>1</v>
      </c>
      <c r="H9" s="97">
        <v>0</v>
      </c>
      <c r="I9" s="97">
        <v>1</v>
      </c>
      <c r="J9" s="97">
        <v>0</v>
      </c>
      <c r="K9" s="97">
        <v>1</v>
      </c>
      <c r="L9" s="97">
        <v>1</v>
      </c>
      <c r="M9" s="97">
        <v>1</v>
      </c>
      <c r="N9" s="97">
        <v>0</v>
      </c>
      <c r="O9" s="97">
        <v>1</v>
      </c>
    </row>
    <row r="10" spans="1:24" x14ac:dyDescent="0.25">
      <c r="A10" s="97" t="s">
        <v>536</v>
      </c>
      <c r="B10" s="97">
        <v>0</v>
      </c>
      <c r="C10" s="97">
        <v>0</v>
      </c>
      <c r="D10" s="97">
        <v>0</v>
      </c>
      <c r="E10" s="97">
        <v>0</v>
      </c>
      <c r="F10" s="97">
        <v>0</v>
      </c>
      <c r="G10" s="97">
        <v>0</v>
      </c>
      <c r="H10" s="97">
        <v>0</v>
      </c>
      <c r="I10" s="97">
        <v>0</v>
      </c>
      <c r="J10" s="97">
        <v>0</v>
      </c>
      <c r="K10" s="97">
        <v>0</v>
      </c>
      <c r="L10" s="97">
        <v>1</v>
      </c>
      <c r="M10" s="97">
        <v>1</v>
      </c>
      <c r="N10" s="97">
        <v>1</v>
      </c>
      <c r="O10" s="97">
        <v>0</v>
      </c>
    </row>
    <row r="11" spans="1:24" x14ac:dyDescent="0.25">
      <c r="A11" s="97" t="s">
        <v>537</v>
      </c>
      <c r="B11" s="97">
        <v>0</v>
      </c>
      <c r="C11" s="97">
        <v>0</v>
      </c>
      <c r="D11" s="97">
        <v>0</v>
      </c>
      <c r="E11" s="97">
        <v>1</v>
      </c>
      <c r="F11" s="97">
        <v>0</v>
      </c>
      <c r="G11" s="97">
        <v>0</v>
      </c>
      <c r="H11" s="97">
        <v>0</v>
      </c>
      <c r="I11" s="97">
        <v>0</v>
      </c>
      <c r="J11" s="97">
        <v>0</v>
      </c>
      <c r="K11" s="97">
        <v>0</v>
      </c>
      <c r="L11" s="97">
        <v>0</v>
      </c>
      <c r="M11" s="97">
        <v>1</v>
      </c>
      <c r="N11" s="97">
        <v>0</v>
      </c>
      <c r="O11" s="97">
        <v>1</v>
      </c>
    </row>
    <row r="12" spans="1:24" x14ac:dyDescent="0.25">
      <c r="A12" s="97" t="s">
        <v>538</v>
      </c>
      <c r="B12" s="97">
        <v>0</v>
      </c>
      <c r="C12" s="97">
        <v>0</v>
      </c>
      <c r="D12" s="97">
        <v>0</v>
      </c>
      <c r="E12" s="97">
        <v>0</v>
      </c>
      <c r="F12" s="97">
        <v>0</v>
      </c>
      <c r="G12" s="97">
        <v>0</v>
      </c>
      <c r="H12" s="97">
        <v>0</v>
      </c>
      <c r="I12" s="97">
        <v>1</v>
      </c>
      <c r="J12" s="97">
        <v>1</v>
      </c>
      <c r="K12" s="97">
        <v>1</v>
      </c>
      <c r="L12" s="97">
        <v>1</v>
      </c>
      <c r="M12" s="97">
        <v>0</v>
      </c>
      <c r="N12" s="97">
        <v>1</v>
      </c>
      <c r="O12" s="97">
        <v>0</v>
      </c>
    </row>
    <row r="13" spans="1:24" x14ac:dyDescent="0.25">
      <c r="A13" s="97" t="s">
        <v>539</v>
      </c>
      <c r="B13" s="97">
        <v>1</v>
      </c>
      <c r="C13" s="97">
        <v>0</v>
      </c>
      <c r="D13" s="97">
        <v>0</v>
      </c>
      <c r="E13" s="97">
        <v>0</v>
      </c>
      <c r="F13" s="97">
        <v>0</v>
      </c>
      <c r="G13" s="97">
        <v>0</v>
      </c>
      <c r="H13" s="97">
        <v>0</v>
      </c>
      <c r="I13" s="97">
        <v>0</v>
      </c>
      <c r="J13" s="97">
        <v>0</v>
      </c>
      <c r="K13" s="97">
        <v>1</v>
      </c>
      <c r="L13" s="97">
        <v>1</v>
      </c>
      <c r="M13" s="97">
        <v>1</v>
      </c>
      <c r="N13" s="97">
        <v>0</v>
      </c>
      <c r="O13" s="97">
        <v>0</v>
      </c>
    </row>
    <row r="14" spans="1:24" x14ac:dyDescent="0.25">
      <c r="A14" s="97" t="s">
        <v>540</v>
      </c>
      <c r="B14" s="97">
        <v>0</v>
      </c>
      <c r="C14" s="97">
        <v>0</v>
      </c>
      <c r="D14" s="97">
        <v>0</v>
      </c>
      <c r="E14" s="97">
        <v>1</v>
      </c>
      <c r="F14" s="97">
        <v>1</v>
      </c>
      <c r="G14" s="97">
        <v>0</v>
      </c>
      <c r="H14" s="97">
        <v>0</v>
      </c>
      <c r="I14" s="97">
        <v>0</v>
      </c>
      <c r="J14" s="97">
        <v>0</v>
      </c>
      <c r="K14" s="97">
        <v>0</v>
      </c>
      <c r="L14" s="97">
        <v>1</v>
      </c>
      <c r="M14" s="97">
        <v>0</v>
      </c>
      <c r="N14" s="97">
        <v>0</v>
      </c>
      <c r="O14" s="97">
        <v>1</v>
      </c>
    </row>
    <row r="15" spans="1:24" x14ac:dyDescent="0.25">
      <c r="A15" s="97" t="s">
        <v>541</v>
      </c>
      <c r="B15" s="97">
        <v>0</v>
      </c>
      <c r="C15" s="97">
        <v>0</v>
      </c>
      <c r="D15" s="97">
        <v>0</v>
      </c>
      <c r="E15" s="97">
        <v>1</v>
      </c>
      <c r="F15" s="97">
        <v>0</v>
      </c>
      <c r="G15" s="97">
        <v>1</v>
      </c>
      <c r="H15" s="97">
        <v>0</v>
      </c>
      <c r="I15" s="97">
        <v>1</v>
      </c>
      <c r="J15" s="97">
        <v>1</v>
      </c>
      <c r="K15" s="97">
        <v>1</v>
      </c>
      <c r="L15" s="97">
        <v>1</v>
      </c>
      <c r="M15" s="97">
        <v>1</v>
      </c>
      <c r="N15" s="97">
        <v>0</v>
      </c>
      <c r="O15" s="97">
        <v>0</v>
      </c>
    </row>
    <row r="16" spans="1:24" x14ac:dyDescent="0.25">
      <c r="A16" s="97" t="s">
        <v>542</v>
      </c>
      <c r="B16" s="97">
        <v>0</v>
      </c>
      <c r="C16" s="97">
        <v>0</v>
      </c>
      <c r="D16" s="97">
        <v>0</v>
      </c>
      <c r="E16" s="97">
        <v>1</v>
      </c>
      <c r="F16" s="97">
        <v>0</v>
      </c>
      <c r="G16" s="97">
        <v>1</v>
      </c>
      <c r="H16" s="97">
        <v>0</v>
      </c>
      <c r="I16" s="97">
        <v>1</v>
      </c>
      <c r="J16" s="97">
        <v>0</v>
      </c>
      <c r="K16" s="97">
        <v>0</v>
      </c>
      <c r="L16" s="97">
        <v>1</v>
      </c>
      <c r="M16" s="97">
        <v>0</v>
      </c>
      <c r="N16" s="97">
        <v>1</v>
      </c>
      <c r="O16" s="97">
        <v>1</v>
      </c>
    </row>
    <row r="17" spans="1:15" x14ac:dyDescent="0.25">
      <c r="A17" s="97" t="s">
        <v>543</v>
      </c>
      <c r="B17" s="97">
        <v>0</v>
      </c>
      <c r="C17" s="97">
        <v>0</v>
      </c>
      <c r="D17" s="97">
        <v>1</v>
      </c>
      <c r="E17" s="97">
        <v>0</v>
      </c>
      <c r="F17" s="97">
        <v>1</v>
      </c>
      <c r="G17" s="97">
        <v>1</v>
      </c>
      <c r="H17" s="97">
        <v>1</v>
      </c>
      <c r="I17" s="97">
        <v>0</v>
      </c>
      <c r="J17" s="97">
        <v>0</v>
      </c>
      <c r="K17" s="97">
        <v>1</v>
      </c>
      <c r="L17" s="97">
        <v>0</v>
      </c>
      <c r="M17" s="97">
        <v>1</v>
      </c>
      <c r="N17" s="97">
        <v>0</v>
      </c>
      <c r="O17" s="97">
        <v>0</v>
      </c>
    </row>
    <row r="18" spans="1:15" x14ac:dyDescent="0.25">
      <c r="A18" s="97" t="s">
        <v>544</v>
      </c>
      <c r="B18" s="97">
        <v>0</v>
      </c>
      <c r="C18" s="97">
        <v>0</v>
      </c>
      <c r="D18" s="97">
        <v>1</v>
      </c>
      <c r="E18" s="97">
        <v>1</v>
      </c>
      <c r="F18" s="97">
        <v>0</v>
      </c>
      <c r="G18" s="97">
        <v>0</v>
      </c>
      <c r="H18" s="97">
        <v>0</v>
      </c>
      <c r="I18" s="97">
        <v>1</v>
      </c>
      <c r="J18" s="97">
        <v>1</v>
      </c>
      <c r="K18" s="97">
        <v>1</v>
      </c>
      <c r="L18" s="97">
        <v>0</v>
      </c>
      <c r="M18" s="97">
        <v>0</v>
      </c>
      <c r="N18" s="97">
        <v>1</v>
      </c>
      <c r="O18" s="97">
        <v>1</v>
      </c>
    </row>
    <row r="19" spans="1:15" x14ac:dyDescent="0.25">
      <c r="A19" s="97" t="s">
        <v>545</v>
      </c>
      <c r="B19" s="97">
        <v>0</v>
      </c>
      <c r="C19" s="97">
        <v>0</v>
      </c>
      <c r="D19" s="97">
        <v>0</v>
      </c>
      <c r="E19" s="97">
        <v>0</v>
      </c>
      <c r="F19" s="97">
        <v>0</v>
      </c>
      <c r="G19" s="97">
        <v>0</v>
      </c>
      <c r="H19" s="97">
        <v>0</v>
      </c>
      <c r="I19" s="97">
        <v>0</v>
      </c>
      <c r="J19" s="97">
        <v>1</v>
      </c>
      <c r="K19" s="97">
        <v>0</v>
      </c>
      <c r="L19" s="97">
        <v>1</v>
      </c>
      <c r="M19" s="97">
        <v>1</v>
      </c>
      <c r="N19" s="97">
        <v>0</v>
      </c>
      <c r="O19" s="97">
        <v>0</v>
      </c>
    </row>
    <row r="20" spans="1:15" x14ac:dyDescent="0.25">
      <c r="A20" s="97" t="s">
        <v>546</v>
      </c>
      <c r="B20" s="97">
        <v>0</v>
      </c>
      <c r="C20" s="97">
        <v>0</v>
      </c>
      <c r="D20" s="97">
        <v>0</v>
      </c>
      <c r="E20" s="97">
        <v>1</v>
      </c>
      <c r="F20" s="97">
        <v>0</v>
      </c>
      <c r="G20" s="97">
        <v>1</v>
      </c>
      <c r="H20" s="97">
        <v>0</v>
      </c>
      <c r="I20" s="97">
        <v>1</v>
      </c>
      <c r="J20" s="97">
        <v>1</v>
      </c>
      <c r="K20" s="97">
        <v>0</v>
      </c>
      <c r="L20" s="97">
        <v>1</v>
      </c>
      <c r="M20" s="97">
        <v>0</v>
      </c>
      <c r="N20" s="97">
        <v>0</v>
      </c>
      <c r="O20" s="97">
        <v>1</v>
      </c>
    </row>
    <row r="21" spans="1:15" x14ac:dyDescent="0.25">
      <c r="A21" s="97" t="s">
        <v>547</v>
      </c>
      <c r="B21" s="97">
        <v>1</v>
      </c>
      <c r="C21" s="97">
        <v>0</v>
      </c>
      <c r="D21" s="97">
        <v>0</v>
      </c>
      <c r="E21" s="97">
        <v>1</v>
      </c>
      <c r="F21" s="97">
        <v>0</v>
      </c>
      <c r="G21" s="97">
        <v>0</v>
      </c>
      <c r="H21" s="97">
        <v>0</v>
      </c>
      <c r="I21" s="97">
        <v>0</v>
      </c>
      <c r="J21" s="97">
        <v>1</v>
      </c>
      <c r="K21" s="97">
        <v>1</v>
      </c>
      <c r="L21" s="97">
        <v>0</v>
      </c>
      <c r="M21" s="97">
        <v>1</v>
      </c>
      <c r="N21" s="97">
        <v>0</v>
      </c>
      <c r="O21" s="97">
        <v>0</v>
      </c>
    </row>
    <row r="22" spans="1:15" x14ac:dyDescent="0.25">
      <c r="A22" s="97" t="s">
        <v>548</v>
      </c>
      <c r="B22" s="97">
        <v>0</v>
      </c>
      <c r="C22" s="97">
        <v>0</v>
      </c>
      <c r="D22" s="97">
        <v>0</v>
      </c>
      <c r="E22" s="97">
        <v>0</v>
      </c>
      <c r="F22" s="97">
        <v>0</v>
      </c>
      <c r="G22" s="97">
        <v>0</v>
      </c>
      <c r="H22" s="97">
        <v>0</v>
      </c>
      <c r="I22" s="97">
        <v>0</v>
      </c>
      <c r="J22" s="97">
        <v>1</v>
      </c>
      <c r="K22" s="97">
        <v>1</v>
      </c>
      <c r="L22" s="97">
        <v>0</v>
      </c>
      <c r="M22" s="97">
        <v>1</v>
      </c>
      <c r="N22" s="97">
        <v>1</v>
      </c>
      <c r="O22" s="97">
        <v>0</v>
      </c>
    </row>
    <row r="23" spans="1:15" x14ac:dyDescent="0.25">
      <c r="A23" s="97" t="s">
        <v>549</v>
      </c>
      <c r="B23" s="97">
        <v>1</v>
      </c>
      <c r="C23" s="97">
        <v>1</v>
      </c>
      <c r="D23" s="97">
        <v>0</v>
      </c>
      <c r="E23" s="97">
        <v>0</v>
      </c>
      <c r="F23" s="97">
        <v>0</v>
      </c>
      <c r="G23" s="97">
        <v>1</v>
      </c>
      <c r="H23" s="97">
        <v>0</v>
      </c>
      <c r="I23" s="97">
        <v>0</v>
      </c>
      <c r="J23" s="97">
        <v>1</v>
      </c>
      <c r="K23" s="97">
        <v>0</v>
      </c>
      <c r="L23" s="97">
        <v>0</v>
      </c>
      <c r="M23" s="97">
        <v>0</v>
      </c>
      <c r="N23" s="97">
        <v>0</v>
      </c>
      <c r="O23" s="97">
        <v>0</v>
      </c>
    </row>
    <row r="24" spans="1:15" x14ac:dyDescent="0.25">
      <c r="A24" s="97" t="s">
        <v>550</v>
      </c>
      <c r="B24" s="97">
        <v>0</v>
      </c>
      <c r="C24" s="97">
        <v>0</v>
      </c>
      <c r="D24" s="97">
        <v>0</v>
      </c>
      <c r="E24" s="97">
        <v>0</v>
      </c>
      <c r="F24" s="97">
        <v>0</v>
      </c>
      <c r="G24" s="97">
        <v>1</v>
      </c>
      <c r="H24" s="97">
        <v>0</v>
      </c>
      <c r="I24" s="97">
        <v>1</v>
      </c>
      <c r="J24" s="97">
        <v>0</v>
      </c>
      <c r="K24" s="97">
        <v>0</v>
      </c>
      <c r="L24" s="97">
        <v>0</v>
      </c>
      <c r="M24" s="97">
        <v>0</v>
      </c>
      <c r="N24" s="97">
        <v>0</v>
      </c>
      <c r="O24" s="97">
        <v>0</v>
      </c>
    </row>
    <row r="25" spans="1:15" x14ac:dyDescent="0.25">
      <c r="A25" s="97" t="s">
        <v>551</v>
      </c>
      <c r="B25" s="97">
        <v>0</v>
      </c>
      <c r="C25" s="97">
        <v>1</v>
      </c>
      <c r="D25" s="97">
        <v>0</v>
      </c>
      <c r="E25" s="97">
        <v>0</v>
      </c>
      <c r="F25" s="97">
        <v>1</v>
      </c>
      <c r="G25" s="97">
        <v>0</v>
      </c>
      <c r="H25" s="97">
        <v>0</v>
      </c>
      <c r="I25" s="97">
        <v>1</v>
      </c>
      <c r="J25" s="97">
        <v>1</v>
      </c>
      <c r="K25" s="97">
        <v>1</v>
      </c>
      <c r="L25" s="97">
        <v>0</v>
      </c>
      <c r="M25" s="97">
        <v>1</v>
      </c>
      <c r="N25" s="97">
        <v>0</v>
      </c>
      <c r="O25" s="97">
        <v>1</v>
      </c>
    </row>
    <row r="26" spans="1:15" x14ac:dyDescent="0.25">
      <c r="A26" s="97" t="s">
        <v>552</v>
      </c>
      <c r="B26" s="97">
        <v>0</v>
      </c>
      <c r="C26" s="97">
        <v>1</v>
      </c>
      <c r="D26" s="97">
        <v>0</v>
      </c>
      <c r="E26" s="97">
        <v>0</v>
      </c>
      <c r="F26" s="97">
        <v>1</v>
      </c>
      <c r="G26" s="97">
        <v>0</v>
      </c>
      <c r="H26" s="97">
        <v>0</v>
      </c>
      <c r="I26" s="97">
        <v>1</v>
      </c>
      <c r="J26" s="97">
        <v>1</v>
      </c>
      <c r="K26" s="97">
        <v>1</v>
      </c>
      <c r="L26" s="97">
        <v>1</v>
      </c>
      <c r="M26" s="97">
        <v>0</v>
      </c>
      <c r="N26" s="97">
        <v>1</v>
      </c>
      <c r="O26" s="97">
        <v>0</v>
      </c>
    </row>
    <row r="27" spans="1:15" x14ac:dyDescent="0.25">
      <c r="A27" s="97" t="s">
        <v>553</v>
      </c>
      <c r="B27" s="97">
        <v>0</v>
      </c>
      <c r="C27" s="97">
        <v>0</v>
      </c>
      <c r="D27" s="97">
        <v>0</v>
      </c>
      <c r="E27" s="97">
        <v>0</v>
      </c>
      <c r="F27" s="97">
        <v>0</v>
      </c>
      <c r="G27" s="97">
        <v>0</v>
      </c>
      <c r="H27" s="97">
        <v>0</v>
      </c>
      <c r="I27" s="97">
        <v>0</v>
      </c>
      <c r="J27" s="97">
        <v>1</v>
      </c>
      <c r="K27" s="97">
        <v>1</v>
      </c>
      <c r="L27" s="97">
        <v>0</v>
      </c>
      <c r="M27" s="97">
        <v>0</v>
      </c>
      <c r="N27" s="97">
        <v>0</v>
      </c>
      <c r="O27" s="97">
        <v>0</v>
      </c>
    </row>
    <row r="28" spans="1:15" x14ac:dyDescent="0.25">
      <c r="A28" s="97" t="s">
        <v>554</v>
      </c>
      <c r="B28" s="97">
        <v>0</v>
      </c>
      <c r="C28" s="97">
        <v>0</v>
      </c>
      <c r="D28" s="97">
        <v>0</v>
      </c>
      <c r="E28" s="97">
        <v>1</v>
      </c>
      <c r="F28" s="97">
        <v>0</v>
      </c>
      <c r="G28" s="97">
        <v>0</v>
      </c>
      <c r="H28" s="97">
        <v>0</v>
      </c>
      <c r="I28" s="97">
        <v>1</v>
      </c>
      <c r="J28" s="97">
        <v>1</v>
      </c>
      <c r="K28" s="97">
        <v>1</v>
      </c>
      <c r="L28" s="97">
        <v>1</v>
      </c>
      <c r="M28" s="97">
        <v>0</v>
      </c>
      <c r="N28" s="97">
        <v>1</v>
      </c>
      <c r="O28" s="97">
        <v>1</v>
      </c>
    </row>
    <row r="29" spans="1:15" x14ac:dyDescent="0.25">
      <c r="A29" s="97" t="s">
        <v>555</v>
      </c>
      <c r="B29" s="97">
        <v>0</v>
      </c>
      <c r="C29" s="97">
        <v>0</v>
      </c>
      <c r="D29" s="97">
        <v>0</v>
      </c>
      <c r="E29" s="97">
        <v>1</v>
      </c>
      <c r="F29" s="97">
        <v>0</v>
      </c>
      <c r="G29" s="97">
        <v>1</v>
      </c>
      <c r="H29" s="97">
        <v>0</v>
      </c>
      <c r="I29" s="97">
        <v>1</v>
      </c>
      <c r="J29" s="97">
        <v>0</v>
      </c>
      <c r="K29" s="97">
        <v>1</v>
      </c>
      <c r="L29" s="97">
        <v>1</v>
      </c>
      <c r="M29" s="97">
        <v>1</v>
      </c>
      <c r="N29" s="97">
        <v>1</v>
      </c>
      <c r="O29" s="97">
        <v>0</v>
      </c>
    </row>
    <row r="30" spans="1:15" x14ac:dyDescent="0.25">
      <c r="A30" s="97" t="s">
        <v>556</v>
      </c>
      <c r="B30" s="97">
        <v>1</v>
      </c>
      <c r="C30" s="97">
        <v>0</v>
      </c>
      <c r="D30" s="97">
        <v>1</v>
      </c>
      <c r="E30" s="97">
        <v>1</v>
      </c>
      <c r="F30" s="97">
        <v>1</v>
      </c>
      <c r="G30" s="97">
        <v>1</v>
      </c>
      <c r="H30" s="97">
        <v>0</v>
      </c>
      <c r="I30" s="97">
        <v>0</v>
      </c>
      <c r="J30" s="97">
        <v>0</v>
      </c>
      <c r="K30" s="97">
        <v>0</v>
      </c>
      <c r="L30" s="97">
        <v>1</v>
      </c>
      <c r="M30" s="97">
        <v>1</v>
      </c>
      <c r="N30" s="97">
        <v>0</v>
      </c>
      <c r="O30" s="97">
        <v>0</v>
      </c>
    </row>
    <row r="31" spans="1:15" x14ac:dyDescent="0.25">
      <c r="A31" s="97" t="s">
        <v>557</v>
      </c>
      <c r="B31" s="97">
        <v>0</v>
      </c>
      <c r="C31" s="97">
        <v>0</v>
      </c>
      <c r="D31" s="97">
        <v>0</v>
      </c>
      <c r="E31" s="97">
        <v>1</v>
      </c>
      <c r="F31" s="97">
        <v>0</v>
      </c>
      <c r="G31" s="97">
        <v>0</v>
      </c>
      <c r="H31" s="97">
        <v>0</v>
      </c>
      <c r="I31" s="97">
        <v>1</v>
      </c>
      <c r="J31" s="97">
        <v>1</v>
      </c>
      <c r="K31" s="97">
        <v>0</v>
      </c>
      <c r="L31" s="97">
        <v>1</v>
      </c>
      <c r="M31" s="97">
        <v>1</v>
      </c>
      <c r="N31" s="97">
        <v>0</v>
      </c>
      <c r="O31" s="97">
        <v>1</v>
      </c>
    </row>
    <row r="32" spans="1:15" x14ac:dyDescent="0.25">
      <c r="A32" s="97" t="s">
        <v>558</v>
      </c>
      <c r="B32" s="97">
        <v>0</v>
      </c>
      <c r="C32" s="97">
        <v>0</v>
      </c>
      <c r="D32" s="97">
        <v>0</v>
      </c>
      <c r="E32" s="97">
        <v>1</v>
      </c>
      <c r="F32" s="97">
        <v>0</v>
      </c>
      <c r="G32" s="97">
        <v>0</v>
      </c>
      <c r="H32" s="97">
        <v>0</v>
      </c>
      <c r="I32" s="97">
        <v>0</v>
      </c>
      <c r="J32" s="97">
        <v>1</v>
      </c>
      <c r="K32" s="97">
        <v>1</v>
      </c>
      <c r="L32" s="97">
        <v>0</v>
      </c>
      <c r="M32" s="97">
        <v>1</v>
      </c>
      <c r="N32" s="97">
        <v>0</v>
      </c>
      <c r="O32" s="97">
        <v>0</v>
      </c>
    </row>
    <row r="33" spans="1:15" x14ac:dyDescent="0.25">
      <c r="A33" s="97" t="s">
        <v>559</v>
      </c>
      <c r="B33" s="97">
        <v>0</v>
      </c>
      <c r="C33" s="97">
        <v>0</v>
      </c>
      <c r="D33" s="97">
        <v>0</v>
      </c>
      <c r="E33" s="97">
        <v>0</v>
      </c>
      <c r="F33" s="97">
        <v>0</v>
      </c>
      <c r="G33" s="97">
        <v>1</v>
      </c>
      <c r="H33" s="97">
        <v>0</v>
      </c>
      <c r="I33" s="97">
        <v>0</v>
      </c>
      <c r="J33" s="97">
        <v>0</v>
      </c>
      <c r="K33" s="97">
        <v>0</v>
      </c>
      <c r="L33" s="97">
        <v>1</v>
      </c>
      <c r="M33" s="97">
        <v>1</v>
      </c>
      <c r="N33" s="97">
        <v>0</v>
      </c>
      <c r="O33" s="97">
        <v>0</v>
      </c>
    </row>
    <row r="34" spans="1:15" x14ac:dyDescent="0.25">
      <c r="A34" s="97" t="s">
        <v>560</v>
      </c>
      <c r="B34" s="97">
        <v>1</v>
      </c>
      <c r="C34" s="97">
        <v>1</v>
      </c>
      <c r="D34" s="97">
        <v>0</v>
      </c>
      <c r="E34" s="97">
        <v>1</v>
      </c>
      <c r="F34" s="97">
        <v>0</v>
      </c>
      <c r="G34" s="97">
        <v>1</v>
      </c>
      <c r="H34" s="97">
        <v>0</v>
      </c>
      <c r="I34" s="97">
        <v>1</v>
      </c>
      <c r="J34" s="97">
        <v>1</v>
      </c>
      <c r="K34" s="97">
        <v>0</v>
      </c>
      <c r="L34" s="97">
        <v>1</v>
      </c>
      <c r="M34" s="97">
        <v>1</v>
      </c>
      <c r="N34" s="97">
        <v>0</v>
      </c>
      <c r="O34" s="97">
        <v>1</v>
      </c>
    </row>
    <row r="35" spans="1:15" x14ac:dyDescent="0.25">
      <c r="A35" s="97" t="s">
        <v>561</v>
      </c>
      <c r="B35" s="97">
        <v>0</v>
      </c>
      <c r="C35" s="97">
        <v>0</v>
      </c>
      <c r="D35" s="97">
        <v>0</v>
      </c>
      <c r="E35" s="97">
        <v>1</v>
      </c>
      <c r="F35" s="97">
        <v>0</v>
      </c>
      <c r="G35" s="97">
        <v>0</v>
      </c>
      <c r="H35" s="97">
        <v>1</v>
      </c>
      <c r="I35" s="97">
        <v>0</v>
      </c>
      <c r="J35" s="97">
        <v>1</v>
      </c>
      <c r="K35" s="97">
        <v>1</v>
      </c>
      <c r="L35" s="97">
        <v>0</v>
      </c>
      <c r="M35" s="97">
        <v>0</v>
      </c>
      <c r="N35" s="97">
        <v>1</v>
      </c>
      <c r="O35" s="97">
        <v>1</v>
      </c>
    </row>
    <row r="36" spans="1:15" x14ac:dyDescent="0.25">
      <c r="A36" s="97" t="s">
        <v>562</v>
      </c>
      <c r="B36" s="97">
        <v>0</v>
      </c>
      <c r="C36" s="97">
        <v>0</v>
      </c>
      <c r="D36" s="97">
        <v>1</v>
      </c>
      <c r="E36" s="97">
        <v>1</v>
      </c>
      <c r="F36" s="97">
        <v>0</v>
      </c>
      <c r="G36" s="97">
        <v>0</v>
      </c>
      <c r="H36" s="97">
        <v>1</v>
      </c>
      <c r="I36" s="97">
        <v>1</v>
      </c>
      <c r="J36" s="97">
        <v>1</v>
      </c>
      <c r="K36" s="97">
        <v>1</v>
      </c>
      <c r="L36" s="97">
        <v>0</v>
      </c>
      <c r="M36" s="97">
        <v>0</v>
      </c>
      <c r="N36" s="97">
        <v>0</v>
      </c>
      <c r="O36" s="97">
        <v>1</v>
      </c>
    </row>
    <row r="37" spans="1:15" x14ac:dyDescent="0.25">
      <c r="A37" s="97" t="s">
        <v>563</v>
      </c>
      <c r="B37" s="97">
        <v>1</v>
      </c>
      <c r="C37" s="97">
        <v>0</v>
      </c>
      <c r="D37" s="97">
        <v>0</v>
      </c>
      <c r="E37" s="97">
        <v>0</v>
      </c>
      <c r="F37" s="97">
        <v>0</v>
      </c>
      <c r="G37" s="97">
        <v>0</v>
      </c>
      <c r="H37" s="97">
        <v>0</v>
      </c>
      <c r="I37" s="97">
        <v>0</v>
      </c>
      <c r="J37" s="97">
        <v>0</v>
      </c>
      <c r="K37" s="97">
        <v>0</v>
      </c>
      <c r="L37" s="97">
        <v>0</v>
      </c>
      <c r="M37" s="97">
        <v>0</v>
      </c>
      <c r="N37" s="97">
        <v>0</v>
      </c>
      <c r="O37" s="97">
        <v>0</v>
      </c>
    </row>
    <row r="38" spans="1:15" x14ac:dyDescent="0.25">
      <c r="A38" s="97" t="s">
        <v>564</v>
      </c>
      <c r="B38" s="97">
        <v>1</v>
      </c>
      <c r="C38" s="97">
        <v>0</v>
      </c>
      <c r="D38" s="97">
        <v>0</v>
      </c>
      <c r="E38" s="97">
        <v>0</v>
      </c>
      <c r="F38" s="97">
        <v>1</v>
      </c>
      <c r="G38" s="97">
        <v>0</v>
      </c>
      <c r="H38" s="97">
        <v>0</v>
      </c>
      <c r="I38" s="97">
        <v>0</v>
      </c>
      <c r="J38" s="97">
        <v>0</v>
      </c>
      <c r="K38" s="97">
        <v>0</v>
      </c>
      <c r="L38" s="97">
        <v>0</v>
      </c>
      <c r="M38" s="97">
        <v>1</v>
      </c>
      <c r="N38" s="97">
        <v>0</v>
      </c>
      <c r="O38" s="97">
        <v>0</v>
      </c>
    </row>
    <row r="39" spans="1:15" x14ac:dyDescent="0.25">
      <c r="A39" s="97" t="s">
        <v>565</v>
      </c>
      <c r="B39" s="97">
        <v>0</v>
      </c>
      <c r="C39" s="97">
        <v>0</v>
      </c>
      <c r="D39" s="97">
        <v>1</v>
      </c>
      <c r="E39" s="97">
        <v>1</v>
      </c>
      <c r="F39" s="97">
        <v>0</v>
      </c>
      <c r="G39" s="97">
        <v>0</v>
      </c>
      <c r="H39" s="97">
        <v>1</v>
      </c>
      <c r="I39" s="97">
        <v>0</v>
      </c>
      <c r="J39" s="97">
        <v>1</v>
      </c>
      <c r="K39" s="97">
        <v>1</v>
      </c>
      <c r="L39" s="97">
        <v>1</v>
      </c>
      <c r="M39" s="97">
        <v>0</v>
      </c>
      <c r="N39" s="97">
        <v>1</v>
      </c>
      <c r="O39" s="97">
        <v>1</v>
      </c>
    </row>
    <row r="40" spans="1:15" x14ac:dyDescent="0.25">
      <c r="A40" s="97" t="s">
        <v>566</v>
      </c>
      <c r="B40" s="97">
        <v>0</v>
      </c>
      <c r="C40" s="97">
        <v>0</v>
      </c>
      <c r="D40" s="97">
        <v>0</v>
      </c>
      <c r="E40" s="97">
        <v>0</v>
      </c>
      <c r="F40" s="97">
        <v>0</v>
      </c>
      <c r="G40" s="97">
        <v>0</v>
      </c>
      <c r="H40" s="97">
        <v>0</v>
      </c>
      <c r="I40" s="97">
        <v>0</v>
      </c>
      <c r="J40" s="97">
        <v>1</v>
      </c>
      <c r="K40" s="97">
        <v>1</v>
      </c>
      <c r="L40" s="97">
        <v>1</v>
      </c>
      <c r="M40" s="97">
        <v>0</v>
      </c>
      <c r="N40" s="97">
        <v>0</v>
      </c>
      <c r="O40" s="97">
        <v>1</v>
      </c>
    </row>
    <row r="41" spans="1:15" x14ac:dyDescent="0.25">
      <c r="A41" s="97" t="s">
        <v>567</v>
      </c>
      <c r="B41" s="97">
        <v>0</v>
      </c>
      <c r="C41" s="97">
        <v>0</v>
      </c>
      <c r="D41" s="97">
        <v>0</v>
      </c>
      <c r="E41" s="97">
        <v>0</v>
      </c>
      <c r="F41" s="97">
        <v>0</v>
      </c>
      <c r="G41" s="97">
        <v>0</v>
      </c>
      <c r="H41" s="97">
        <v>0</v>
      </c>
      <c r="I41" s="97">
        <v>1</v>
      </c>
      <c r="J41" s="97">
        <v>0</v>
      </c>
      <c r="K41" s="97">
        <v>0</v>
      </c>
      <c r="L41" s="97">
        <v>1</v>
      </c>
      <c r="M41" s="97">
        <v>1</v>
      </c>
      <c r="N41" s="97">
        <v>1</v>
      </c>
      <c r="O41" s="97">
        <v>1</v>
      </c>
    </row>
    <row r="42" spans="1:15" x14ac:dyDescent="0.25">
      <c r="A42" s="97" t="s">
        <v>568</v>
      </c>
      <c r="B42" s="97">
        <v>0</v>
      </c>
      <c r="C42" s="97">
        <v>0</v>
      </c>
      <c r="D42" s="97">
        <v>0</v>
      </c>
      <c r="E42" s="97">
        <v>0</v>
      </c>
      <c r="F42" s="97">
        <v>0</v>
      </c>
      <c r="G42" s="97">
        <v>0</v>
      </c>
      <c r="H42" s="97">
        <v>0</v>
      </c>
      <c r="I42" s="97">
        <v>0</v>
      </c>
      <c r="J42" s="97">
        <v>0</v>
      </c>
      <c r="K42" s="97">
        <v>0</v>
      </c>
      <c r="L42" s="97">
        <v>1</v>
      </c>
      <c r="M42" s="97">
        <v>0</v>
      </c>
      <c r="N42" s="97">
        <v>0</v>
      </c>
      <c r="O42" s="97">
        <v>0</v>
      </c>
    </row>
    <row r="43" spans="1:15" x14ac:dyDescent="0.25">
      <c r="A43" s="97" t="s">
        <v>569</v>
      </c>
      <c r="B43" s="97">
        <v>0</v>
      </c>
      <c r="C43" s="97">
        <v>0</v>
      </c>
      <c r="D43" s="97">
        <v>0</v>
      </c>
      <c r="E43" s="97">
        <v>0</v>
      </c>
      <c r="F43" s="97">
        <v>0</v>
      </c>
      <c r="G43" s="97">
        <v>0</v>
      </c>
      <c r="H43" s="97">
        <v>0</v>
      </c>
      <c r="I43" s="97">
        <v>0</v>
      </c>
      <c r="J43" s="97">
        <v>1</v>
      </c>
      <c r="K43" s="97">
        <v>0</v>
      </c>
      <c r="L43" s="97">
        <v>0</v>
      </c>
      <c r="M43" s="97">
        <v>0</v>
      </c>
      <c r="N43" s="97">
        <v>1</v>
      </c>
      <c r="O43" s="97">
        <v>0</v>
      </c>
    </row>
    <row r="44" spans="1:15" x14ac:dyDescent="0.25">
      <c r="A44" s="97" t="s">
        <v>570</v>
      </c>
      <c r="B44" s="97">
        <v>0</v>
      </c>
      <c r="C44" s="97">
        <v>0</v>
      </c>
      <c r="D44" s="97">
        <v>0</v>
      </c>
      <c r="E44" s="97">
        <v>1</v>
      </c>
      <c r="F44" s="97">
        <v>1</v>
      </c>
      <c r="G44" s="97">
        <v>0</v>
      </c>
      <c r="H44" s="97">
        <v>0</v>
      </c>
      <c r="I44" s="97">
        <v>1</v>
      </c>
      <c r="J44" s="97">
        <v>1</v>
      </c>
      <c r="K44" s="97">
        <v>1</v>
      </c>
      <c r="L44" s="97">
        <v>1</v>
      </c>
      <c r="M44" s="97">
        <v>0</v>
      </c>
      <c r="N44" s="97">
        <v>1</v>
      </c>
      <c r="O44" s="97">
        <v>1</v>
      </c>
    </row>
    <row r="45" spans="1:15" x14ac:dyDescent="0.25">
      <c r="A45" s="97" t="s">
        <v>571</v>
      </c>
      <c r="B45" s="97">
        <v>0</v>
      </c>
      <c r="C45" s="97">
        <v>0</v>
      </c>
      <c r="D45" s="97">
        <v>0</v>
      </c>
      <c r="E45" s="97">
        <v>0</v>
      </c>
      <c r="F45" s="97">
        <v>0</v>
      </c>
      <c r="G45" s="97">
        <v>0</v>
      </c>
      <c r="H45" s="97">
        <v>0</v>
      </c>
      <c r="I45" s="97">
        <v>0</v>
      </c>
      <c r="J45" s="97">
        <v>1</v>
      </c>
      <c r="K45" s="97">
        <v>0</v>
      </c>
      <c r="L45" s="97">
        <v>0</v>
      </c>
      <c r="M45" s="97">
        <v>0</v>
      </c>
      <c r="N45" s="97">
        <v>0</v>
      </c>
      <c r="O45" s="97">
        <v>0</v>
      </c>
    </row>
    <row r="46" spans="1:15" x14ac:dyDescent="0.25">
      <c r="A46" s="97" t="s">
        <v>572</v>
      </c>
      <c r="B46" s="97">
        <v>0</v>
      </c>
      <c r="C46" s="97">
        <v>0</v>
      </c>
      <c r="D46" s="97">
        <v>0</v>
      </c>
      <c r="E46" s="97">
        <v>0</v>
      </c>
      <c r="F46" s="97">
        <v>0</v>
      </c>
      <c r="G46" s="97">
        <v>1</v>
      </c>
      <c r="H46" s="97">
        <v>0</v>
      </c>
      <c r="I46" s="97">
        <v>0</v>
      </c>
      <c r="J46" s="97">
        <v>0</v>
      </c>
      <c r="K46" s="97">
        <v>0</v>
      </c>
      <c r="L46" s="97">
        <v>0</v>
      </c>
      <c r="M46" s="97">
        <v>0</v>
      </c>
      <c r="N46" s="97">
        <v>0</v>
      </c>
      <c r="O46" s="97">
        <v>0</v>
      </c>
    </row>
    <row r="47" spans="1:15" x14ac:dyDescent="0.25">
      <c r="A47" s="97" t="s">
        <v>573</v>
      </c>
      <c r="B47" s="97">
        <v>0</v>
      </c>
      <c r="C47" s="97">
        <v>0</v>
      </c>
      <c r="D47" s="97">
        <v>0</v>
      </c>
      <c r="E47" s="97">
        <v>1</v>
      </c>
      <c r="F47" s="97">
        <v>1</v>
      </c>
      <c r="G47" s="97">
        <v>0</v>
      </c>
      <c r="H47" s="97">
        <v>0</v>
      </c>
      <c r="I47" s="97">
        <v>0</v>
      </c>
      <c r="J47" s="97">
        <v>1</v>
      </c>
      <c r="K47" s="97">
        <v>1</v>
      </c>
      <c r="L47" s="97">
        <v>1</v>
      </c>
      <c r="M47" s="97">
        <v>1</v>
      </c>
      <c r="N47" s="97">
        <v>0</v>
      </c>
      <c r="O47" s="97">
        <v>0</v>
      </c>
    </row>
    <row r="48" spans="1:15" x14ac:dyDescent="0.25">
      <c r="A48" s="97" t="s">
        <v>574</v>
      </c>
      <c r="B48" s="97">
        <v>1</v>
      </c>
      <c r="C48" s="97">
        <v>1</v>
      </c>
      <c r="D48" s="97">
        <v>0</v>
      </c>
      <c r="E48" s="97">
        <v>0</v>
      </c>
      <c r="F48" s="97">
        <v>1</v>
      </c>
      <c r="G48" s="97">
        <v>1</v>
      </c>
      <c r="H48" s="97">
        <v>1</v>
      </c>
      <c r="I48" s="97">
        <v>1</v>
      </c>
      <c r="J48" s="97">
        <v>1</v>
      </c>
      <c r="K48" s="97">
        <v>1</v>
      </c>
      <c r="L48" s="97">
        <v>1</v>
      </c>
      <c r="M48" s="97">
        <v>1</v>
      </c>
      <c r="N48" s="97">
        <v>1</v>
      </c>
      <c r="O48" s="97">
        <v>1</v>
      </c>
    </row>
    <row r="49" spans="1:15" x14ac:dyDescent="0.25">
      <c r="A49" s="97" t="s">
        <v>575</v>
      </c>
      <c r="B49" s="97">
        <v>0</v>
      </c>
      <c r="C49" s="97">
        <v>1</v>
      </c>
      <c r="D49" s="97">
        <v>0</v>
      </c>
      <c r="E49" s="97">
        <v>1</v>
      </c>
      <c r="F49" s="97">
        <v>0</v>
      </c>
      <c r="G49" s="97">
        <v>0</v>
      </c>
      <c r="H49" s="97">
        <v>0</v>
      </c>
      <c r="I49" s="97">
        <v>0</v>
      </c>
      <c r="J49" s="97">
        <v>0</v>
      </c>
      <c r="K49" s="97">
        <v>0</v>
      </c>
      <c r="L49" s="97">
        <v>1</v>
      </c>
      <c r="M49" s="97">
        <v>1</v>
      </c>
      <c r="N49" s="97">
        <v>0</v>
      </c>
      <c r="O49" s="97">
        <v>0</v>
      </c>
    </row>
    <row r="50" spans="1:15" x14ac:dyDescent="0.25">
      <c r="A50" s="97" t="s">
        <v>576</v>
      </c>
      <c r="B50" s="97">
        <v>0</v>
      </c>
      <c r="C50" s="97">
        <v>0</v>
      </c>
      <c r="D50" s="97">
        <v>0</v>
      </c>
      <c r="E50" s="97">
        <v>1</v>
      </c>
      <c r="F50" s="97">
        <v>0</v>
      </c>
      <c r="G50" s="97">
        <v>0</v>
      </c>
      <c r="H50" s="97">
        <v>0</v>
      </c>
      <c r="I50" s="97">
        <v>0</v>
      </c>
      <c r="J50" s="97">
        <v>1</v>
      </c>
      <c r="K50" s="97">
        <v>1</v>
      </c>
      <c r="L50" s="97">
        <v>0</v>
      </c>
      <c r="M50" s="97">
        <v>1</v>
      </c>
      <c r="N50" s="97">
        <v>0</v>
      </c>
      <c r="O50" s="97">
        <v>1</v>
      </c>
    </row>
    <row r="51" spans="1:15" x14ac:dyDescent="0.25">
      <c r="A51" s="97" t="s">
        <v>577</v>
      </c>
      <c r="B51" s="97">
        <v>1</v>
      </c>
      <c r="C51" s="97">
        <v>0</v>
      </c>
      <c r="D51" s="97">
        <v>1</v>
      </c>
      <c r="E51" s="97">
        <v>0</v>
      </c>
      <c r="F51" s="97">
        <v>0</v>
      </c>
      <c r="G51" s="97">
        <v>1</v>
      </c>
      <c r="H51" s="97">
        <v>0</v>
      </c>
      <c r="I51" s="97">
        <v>0</v>
      </c>
      <c r="J51" s="97">
        <v>1</v>
      </c>
      <c r="K51" s="97">
        <v>0</v>
      </c>
      <c r="L51" s="97">
        <v>0</v>
      </c>
      <c r="M51" s="97">
        <v>0</v>
      </c>
      <c r="N51" s="97">
        <v>0</v>
      </c>
      <c r="O51" s="97">
        <v>0</v>
      </c>
    </row>
    <row r="52" spans="1:15" x14ac:dyDescent="0.25">
      <c r="A52" s="97" t="s">
        <v>578</v>
      </c>
      <c r="B52" s="97">
        <v>0</v>
      </c>
      <c r="C52" s="97">
        <v>0</v>
      </c>
      <c r="D52" s="97">
        <v>1</v>
      </c>
      <c r="E52" s="97">
        <v>1</v>
      </c>
      <c r="F52" s="97">
        <v>0</v>
      </c>
      <c r="G52" s="97">
        <v>0</v>
      </c>
      <c r="H52" s="97">
        <v>1</v>
      </c>
      <c r="I52" s="97">
        <v>0</v>
      </c>
      <c r="J52" s="97">
        <v>1</v>
      </c>
      <c r="K52" s="97">
        <v>1</v>
      </c>
      <c r="L52" s="97">
        <v>0</v>
      </c>
      <c r="M52" s="97">
        <v>1</v>
      </c>
      <c r="N52" s="97">
        <v>1</v>
      </c>
      <c r="O52" s="97">
        <v>0</v>
      </c>
    </row>
    <row r="53" spans="1:15" x14ac:dyDescent="0.25">
      <c r="A53" s="97" t="s">
        <v>579</v>
      </c>
      <c r="B53" s="97">
        <v>0</v>
      </c>
      <c r="C53" s="97">
        <v>0</v>
      </c>
      <c r="D53" s="97">
        <v>0</v>
      </c>
      <c r="E53" s="97">
        <v>1</v>
      </c>
      <c r="F53" s="97">
        <v>0</v>
      </c>
      <c r="G53" s="97">
        <v>0</v>
      </c>
      <c r="H53" s="97">
        <v>0</v>
      </c>
      <c r="I53" s="97">
        <v>1</v>
      </c>
      <c r="J53" s="97">
        <v>1</v>
      </c>
      <c r="K53" s="97">
        <v>1</v>
      </c>
      <c r="L53" s="97">
        <v>0</v>
      </c>
      <c r="M53" s="97">
        <v>1</v>
      </c>
      <c r="N53" s="97">
        <v>0</v>
      </c>
      <c r="O53" s="97">
        <v>0</v>
      </c>
    </row>
    <row r="54" spans="1:15" x14ac:dyDescent="0.25">
      <c r="A54" s="97" t="s">
        <v>580</v>
      </c>
      <c r="B54" s="97">
        <v>1</v>
      </c>
      <c r="C54" s="97">
        <v>0</v>
      </c>
      <c r="D54" s="97">
        <v>1</v>
      </c>
      <c r="E54" s="97">
        <v>0</v>
      </c>
      <c r="F54" s="97">
        <v>0</v>
      </c>
      <c r="G54" s="97">
        <v>1</v>
      </c>
      <c r="H54" s="97">
        <v>0</v>
      </c>
      <c r="I54" s="97">
        <v>0</v>
      </c>
      <c r="J54" s="97">
        <v>1</v>
      </c>
      <c r="K54" s="97">
        <v>1</v>
      </c>
      <c r="L54" s="97">
        <v>1</v>
      </c>
      <c r="M54" s="97">
        <v>1</v>
      </c>
      <c r="N54" s="97">
        <v>0</v>
      </c>
      <c r="O54" s="97">
        <v>1</v>
      </c>
    </row>
    <row r="55" spans="1:15" x14ac:dyDescent="0.25">
      <c r="A55" s="97" t="s">
        <v>581</v>
      </c>
      <c r="B55" s="97">
        <v>0</v>
      </c>
      <c r="C55" s="97">
        <v>1</v>
      </c>
      <c r="D55" s="97">
        <v>1</v>
      </c>
      <c r="E55" s="97">
        <v>0</v>
      </c>
      <c r="F55" s="97">
        <v>1</v>
      </c>
      <c r="G55" s="97">
        <v>0</v>
      </c>
      <c r="H55" s="97">
        <v>0</v>
      </c>
      <c r="I55" s="97">
        <v>1</v>
      </c>
      <c r="J55" s="97">
        <v>1</v>
      </c>
      <c r="K55" s="97">
        <v>0</v>
      </c>
      <c r="L55" s="97">
        <v>1</v>
      </c>
      <c r="M55" s="97">
        <v>1</v>
      </c>
      <c r="N55" s="97">
        <v>0</v>
      </c>
      <c r="O55" s="97">
        <v>1</v>
      </c>
    </row>
    <row r="56" spans="1:15" x14ac:dyDescent="0.25">
      <c r="A56" s="97" t="s">
        <v>582</v>
      </c>
      <c r="B56" s="97">
        <v>0</v>
      </c>
      <c r="C56" s="97">
        <v>0</v>
      </c>
      <c r="D56" s="97">
        <v>0</v>
      </c>
      <c r="E56" s="97">
        <v>1</v>
      </c>
      <c r="F56" s="97">
        <v>0</v>
      </c>
      <c r="G56" s="97">
        <v>0</v>
      </c>
      <c r="H56" s="97">
        <v>0</v>
      </c>
      <c r="I56" s="97">
        <v>0</v>
      </c>
      <c r="J56" s="97">
        <v>0</v>
      </c>
      <c r="K56" s="97">
        <v>1</v>
      </c>
      <c r="L56" s="97">
        <v>0</v>
      </c>
      <c r="M56" s="97">
        <v>0</v>
      </c>
      <c r="N56" s="97">
        <v>0</v>
      </c>
      <c r="O56" s="97">
        <v>1</v>
      </c>
    </row>
    <row r="57" spans="1:15" x14ac:dyDescent="0.25">
      <c r="A57" s="97" t="s">
        <v>583</v>
      </c>
      <c r="B57" s="97">
        <v>0</v>
      </c>
      <c r="C57" s="97">
        <v>0</v>
      </c>
      <c r="D57" s="97">
        <v>0</v>
      </c>
      <c r="E57" s="97">
        <v>1</v>
      </c>
      <c r="F57" s="97">
        <v>0</v>
      </c>
      <c r="G57" s="97">
        <v>0</v>
      </c>
      <c r="H57" s="97">
        <v>0</v>
      </c>
      <c r="I57" s="97">
        <v>1</v>
      </c>
      <c r="J57" s="97">
        <v>1</v>
      </c>
      <c r="K57" s="97">
        <v>0</v>
      </c>
      <c r="L57" s="97">
        <v>1</v>
      </c>
      <c r="M57" s="97">
        <v>0</v>
      </c>
      <c r="N57" s="97">
        <v>0</v>
      </c>
      <c r="O57" s="97">
        <v>0</v>
      </c>
    </row>
    <row r="58" spans="1:15" x14ac:dyDescent="0.25">
      <c r="A58" s="97" t="s">
        <v>584</v>
      </c>
      <c r="B58" s="97">
        <v>0</v>
      </c>
      <c r="C58" s="97">
        <v>0</v>
      </c>
      <c r="D58" s="97">
        <v>0</v>
      </c>
      <c r="E58" s="97">
        <v>0</v>
      </c>
      <c r="F58" s="97">
        <v>0</v>
      </c>
      <c r="G58" s="97">
        <v>1</v>
      </c>
      <c r="H58" s="97">
        <v>1</v>
      </c>
      <c r="I58" s="97">
        <v>0</v>
      </c>
      <c r="J58" s="97">
        <v>0</v>
      </c>
      <c r="K58" s="97">
        <v>1</v>
      </c>
      <c r="L58" s="97">
        <v>1</v>
      </c>
      <c r="M58" s="97">
        <v>0</v>
      </c>
      <c r="N58" s="97">
        <v>0</v>
      </c>
      <c r="O58" s="97">
        <v>1</v>
      </c>
    </row>
    <row r="59" spans="1:15" x14ac:dyDescent="0.25">
      <c r="A59" s="97" t="s">
        <v>585</v>
      </c>
      <c r="B59" s="97">
        <v>0</v>
      </c>
      <c r="C59" s="97">
        <v>0</v>
      </c>
      <c r="D59" s="97">
        <v>0</v>
      </c>
      <c r="E59" s="97">
        <v>0</v>
      </c>
      <c r="F59" s="97">
        <v>0</v>
      </c>
      <c r="G59" s="97">
        <v>0</v>
      </c>
      <c r="H59" s="97">
        <v>0</v>
      </c>
      <c r="I59" s="97">
        <v>0</v>
      </c>
      <c r="J59" s="97">
        <v>1</v>
      </c>
      <c r="K59" s="97">
        <v>1</v>
      </c>
      <c r="L59" s="97">
        <v>1</v>
      </c>
      <c r="M59" s="97">
        <v>1</v>
      </c>
      <c r="N59" s="97">
        <v>1</v>
      </c>
      <c r="O59" s="97">
        <v>1</v>
      </c>
    </row>
    <row r="60" spans="1:15" x14ac:dyDescent="0.25">
      <c r="A60" s="97" t="s">
        <v>586</v>
      </c>
      <c r="B60" s="97">
        <v>1</v>
      </c>
      <c r="C60" s="97">
        <v>1</v>
      </c>
      <c r="D60" s="97">
        <v>0</v>
      </c>
      <c r="E60" s="97">
        <v>1</v>
      </c>
      <c r="F60" s="97">
        <v>0</v>
      </c>
      <c r="G60" s="97">
        <v>1</v>
      </c>
      <c r="H60" s="97">
        <v>0</v>
      </c>
      <c r="I60" s="97">
        <v>0</v>
      </c>
      <c r="J60" s="97">
        <v>1</v>
      </c>
      <c r="K60" s="97">
        <v>0</v>
      </c>
      <c r="L60" s="97">
        <v>1</v>
      </c>
      <c r="M60" s="97">
        <v>1</v>
      </c>
      <c r="N60" s="97">
        <v>0</v>
      </c>
      <c r="O60" s="97">
        <v>1</v>
      </c>
    </row>
    <row r="61" spans="1:15" x14ac:dyDescent="0.25">
      <c r="A61" s="97" t="s">
        <v>587</v>
      </c>
      <c r="B61" s="97">
        <v>0</v>
      </c>
      <c r="C61" s="97">
        <v>0</v>
      </c>
      <c r="D61" s="97">
        <v>0</v>
      </c>
      <c r="E61" s="97">
        <v>0</v>
      </c>
      <c r="F61" s="97">
        <v>0</v>
      </c>
      <c r="G61" s="97">
        <v>0</v>
      </c>
      <c r="H61" s="97">
        <v>0</v>
      </c>
      <c r="I61" s="97">
        <v>1</v>
      </c>
      <c r="J61" s="97">
        <v>1</v>
      </c>
      <c r="K61" s="97">
        <v>0</v>
      </c>
      <c r="L61" s="97">
        <v>0</v>
      </c>
      <c r="M61" s="97">
        <v>1</v>
      </c>
      <c r="N61" s="97">
        <v>0</v>
      </c>
      <c r="O61" s="97">
        <v>0</v>
      </c>
    </row>
    <row r="62" spans="1:15" x14ac:dyDescent="0.25">
      <c r="A62" s="97" t="s">
        <v>588</v>
      </c>
      <c r="B62" s="97">
        <v>0</v>
      </c>
      <c r="C62" s="97">
        <v>1</v>
      </c>
      <c r="D62" s="97">
        <v>0</v>
      </c>
      <c r="E62" s="97">
        <v>0</v>
      </c>
      <c r="F62" s="97">
        <v>0</v>
      </c>
      <c r="G62" s="97">
        <v>0</v>
      </c>
      <c r="H62" s="97">
        <v>0</v>
      </c>
      <c r="I62" s="97">
        <v>1</v>
      </c>
      <c r="J62" s="97">
        <v>1</v>
      </c>
      <c r="K62" s="97">
        <v>0</v>
      </c>
      <c r="L62" s="97">
        <v>1</v>
      </c>
      <c r="M62" s="97">
        <v>1</v>
      </c>
      <c r="N62" s="97">
        <v>0</v>
      </c>
      <c r="O62" s="97">
        <v>1</v>
      </c>
    </row>
    <row r="63" spans="1:15" x14ac:dyDescent="0.25">
      <c r="A63" s="97" t="s">
        <v>589</v>
      </c>
      <c r="B63" s="97">
        <v>0</v>
      </c>
      <c r="C63" s="97">
        <v>0</v>
      </c>
      <c r="D63" s="97">
        <v>0</v>
      </c>
      <c r="E63" s="97">
        <v>1</v>
      </c>
      <c r="F63" s="97">
        <v>1</v>
      </c>
      <c r="G63" s="97">
        <v>0</v>
      </c>
      <c r="H63" s="97">
        <v>0</v>
      </c>
      <c r="I63" s="97">
        <v>0</v>
      </c>
      <c r="J63" s="97">
        <v>0</v>
      </c>
      <c r="K63" s="97">
        <v>0</v>
      </c>
      <c r="L63" s="97">
        <v>1</v>
      </c>
      <c r="M63" s="97">
        <v>0</v>
      </c>
      <c r="N63" s="97">
        <v>1</v>
      </c>
      <c r="O63" s="97">
        <v>1</v>
      </c>
    </row>
    <row r="64" spans="1:15" x14ac:dyDescent="0.25">
      <c r="A64" s="97" t="s">
        <v>590</v>
      </c>
      <c r="B64" s="97">
        <v>0</v>
      </c>
      <c r="C64" s="97">
        <v>0</v>
      </c>
      <c r="D64" s="97">
        <v>0</v>
      </c>
      <c r="E64" s="97">
        <v>1</v>
      </c>
      <c r="F64" s="97">
        <v>0</v>
      </c>
      <c r="G64" s="97">
        <v>1</v>
      </c>
      <c r="H64" s="97">
        <v>0</v>
      </c>
      <c r="I64" s="97">
        <v>0</v>
      </c>
      <c r="J64" s="97">
        <v>1</v>
      </c>
      <c r="K64" s="97">
        <v>1</v>
      </c>
      <c r="L64" s="97">
        <v>0</v>
      </c>
      <c r="M64" s="97">
        <v>0</v>
      </c>
      <c r="N64" s="97">
        <v>0</v>
      </c>
      <c r="O64" s="97">
        <v>0</v>
      </c>
    </row>
    <row r="65" spans="1:15" x14ac:dyDescent="0.25">
      <c r="A65" s="97" t="s">
        <v>591</v>
      </c>
      <c r="B65" s="97">
        <v>1</v>
      </c>
      <c r="C65" s="97">
        <v>0</v>
      </c>
      <c r="D65" s="97">
        <v>0</v>
      </c>
      <c r="E65" s="97">
        <v>1</v>
      </c>
      <c r="F65" s="97">
        <v>1</v>
      </c>
      <c r="G65" s="97">
        <v>0</v>
      </c>
      <c r="H65" s="97">
        <v>0</v>
      </c>
      <c r="I65" s="97">
        <v>0</v>
      </c>
      <c r="J65" s="97">
        <v>1</v>
      </c>
      <c r="K65" s="97">
        <v>1</v>
      </c>
      <c r="L65" s="97">
        <v>1</v>
      </c>
      <c r="M65" s="97">
        <v>1</v>
      </c>
      <c r="N65" s="97">
        <v>0</v>
      </c>
      <c r="O65" s="97">
        <v>1</v>
      </c>
    </row>
    <row r="66" spans="1:15" x14ac:dyDescent="0.25">
      <c r="A66" s="97" t="s">
        <v>592</v>
      </c>
      <c r="B66" s="97">
        <v>0</v>
      </c>
      <c r="C66" s="97">
        <v>0</v>
      </c>
      <c r="D66" s="97">
        <v>0</v>
      </c>
      <c r="E66" s="97">
        <v>1</v>
      </c>
      <c r="F66" s="97">
        <v>0</v>
      </c>
      <c r="G66" s="97">
        <v>1</v>
      </c>
      <c r="H66" s="97">
        <v>0</v>
      </c>
      <c r="I66" s="97">
        <v>0</v>
      </c>
      <c r="J66" s="97">
        <v>0</v>
      </c>
      <c r="K66" s="97">
        <v>1</v>
      </c>
      <c r="L66" s="97">
        <v>1</v>
      </c>
      <c r="M66" s="97">
        <v>0</v>
      </c>
      <c r="N66" s="97">
        <v>1</v>
      </c>
      <c r="O66" s="97">
        <v>0</v>
      </c>
    </row>
    <row r="67" spans="1:15" x14ac:dyDescent="0.25">
      <c r="A67" s="97" t="s">
        <v>593</v>
      </c>
      <c r="B67" s="97">
        <v>1</v>
      </c>
      <c r="C67" s="97">
        <v>0</v>
      </c>
      <c r="D67" s="97">
        <v>0</v>
      </c>
      <c r="E67" s="97">
        <v>0</v>
      </c>
      <c r="F67" s="97">
        <v>0</v>
      </c>
      <c r="G67" s="97">
        <v>0</v>
      </c>
      <c r="H67" s="97">
        <v>0</v>
      </c>
      <c r="I67" s="97">
        <v>1</v>
      </c>
      <c r="J67" s="97">
        <v>0</v>
      </c>
      <c r="K67" s="97">
        <v>0</v>
      </c>
      <c r="L67" s="97">
        <v>1</v>
      </c>
      <c r="M67" s="97">
        <v>0</v>
      </c>
      <c r="N67" s="97">
        <v>1</v>
      </c>
      <c r="O67" s="97">
        <v>0</v>
      </c>
    </row>
    <row r="68" spans="1:15" x14ac:dyDescent="0.25">
      <c r="A68" s="97" t="s">
        <v>594</v>
      </c>
      <c r="B68" s="97">
        <v>0</v>
      </c>
      <c r="C68" s="97">
        <v>0</v>
      </c>
      <c r="D68" s="97">
        <v>0</v>
      </c>
      <c r="E68" s="97">
        <v>0</v>
      </c>
      <c r="F68" s="97">
        <v>0</v>
      </c>
      <c r="G68" s="97">
        <v>0</v>
      </c>
      <c r="H68" s="97">
        <v>0</v>
      </c>
      <c r="I68" s="97">
        <v>0</v>
      </c>
      <c r="J68" s="97">
        <v>0</v>
      </c>
      <c r="K68" s="97">
        <v>0</v>
      </c>
      <c r="L68" s="97">
        <v>0</v>
      </c>
      <c r="M68" s="97">
        <v>0</v>
      </c>
      <c r="N68" s="97">
        <v>1</v>
      </c>
      <c r="O68" s="97">
        <v>0</v>
      </c>
    </row>
    <row r="69" spans="1:15" x14ac:dyDescent="0.25">
      <c r="A69" s="97" t="s">
        <v>595</v>
      </c>
      <c r="B69" s="97">
        <v>1</v>
      </c>
      <c r="C69" s="97">
        <v>1</v>
      </c>
      <c r="D69" s="97">
        <v>0</v>
      </c>
      <c r="E69" s="97">
        <v>1</v>
      </c>
      <c r="F69" s="97">
        <v>1</v>
      </c>
      <c r="G69" s="97">
        <v>1</v>
      </c>
      <c r="H69" s="97">
        <v>0</v>
      </c>
      <c r="I69" s="97">
        <v>0</v>
      </c>
      <c r="J69" s="97">
        <v>0</v>
      </c>
      <c r="K69" s="97">
        <v>0</v>
      </c>
      <c r="L69" s="97">
        <v>1</v>
      </c>
      <c r="M69" s="97">
        <v>0</v>
      </c>
      <c r="N69" s="97">
        <v>0</v>
      </c>
      <c r="O69" s="97">
        <v>1</v>
      </c>
    </row>
    <row r="70" spans="1:15" x14ac:dyDescent="0.25">
      <c r="A70" s="97" t="s">
        <v>596</v>
      </c>
      <c r="B70" s="97">
        <v>0</v>
      </c>
      <c r="C70" s="97">
        <v>1</v>
      </c>
      <c r="D70" s="97">
        <v>0</v>
      </c>
      <c r="E70" s="97">
        <v>1</v>
      </c>
      <c r="F70" s="97">
        <v>0</v>
      </c>
      <c r="G70" s="97">
        <v>1</v>
      </c>
      <c r="H70" s="97">
        <v>1</v>
      </c>
      <c r="I70" s="97">
        <v>0</v>
      </c>
      <c r="J70" s="97">
        <v>1</v>
      </c>
      <c r="K70" s="97">
        <v>1</v>
      </c>
      <c r="L70" s="97">
        <v>1</v>
      </c>
      <c r="M70" s="97">
        <v>0</v>
      </c>
      <c r="N70" s="97">
        <v>1</v>
      </c>
      <c r="O70" s="97">
        <v>0</v>
      </c>
    </row>
    <row r="71" spans="1:15" x14ac:dyDescent="0.25">
      <c r="A71" s="97" t="s">
        <v>597</v>
      </c>
      <c r="B71" s="97">
        <v>0</v>
      </c>
      <c r="C71" s="97">
        <v>0</v>
      </c>
      <c r="D71" s="97">
        <v>0</v>
      </c>
      <c r="E71" s="97">
        <v>0</v>
      </c>
      <c r="F71" s="97">
        <v>0</v>
      </c>
      <c r="G71" s="97">
        <v>0</v>
      </c>
      <c r="H71" s="97">
        <v>0</v>
      </c>
      <c r="I71" s="97">
        <v>0</v>
      </c>
      <c r="J71" s="97">
        <v>1</v>
      </c>
      <c r="K71" s="97">
        <v>1</v>
      </c>
      <c r="L71" s="97">
        <v>1</v>
      </c>
      <c r="M71" s="97">
        <v>1</v>
      </c>
      <c r="N71" s="97">
        <v>0</v>
      </c>
      <c r="O71" s="97">
        <v>0</v>
      </c>
    </row>
    <row r="72" spans="1:15" x14ac:dyDescent="0.25">
      <c r="A72" s="97" t="s">
        <v>598</v>
      </c>
      <c r="B72" s="97">
        <v>0</v>
      </c>
      <c r="C72" s="97">
        <v>0</v>
      </c>
      <c r="D72" s="97">
        <v>0</v>
      </c>
      <c r="E72" s="97">
        <v>1</v>
      </c>
      <c r="F72" s="97">
        <v>0</v>
      </c>
      <c r="G72" s="97">
        <v>0</v>
      </c>
      <c r="H72" s="97">
        <v>0</v>
      </c>
      <c r="I72" s="97">
        <v>0</v>
      </c>
      <c r="J72" s="97">
        <v>0</v>
      </c>
      <c r="K72" s="97">
        <v>1</v>
      </c>
      <c r="L72" s="97">
        <v>1</v>
      </c>
      <c r="M72" s="97">
        <v>1</v>
      </c>
      <c r="N72" s="97">
        <v>1</v>
      </c>
      <c r="O72" s="97">
        <v>1</v>
      </c>
    </row>
    <row r="73" spans="1:15" x14ac:dyDescent="0.25">
      <c r="A73" s="97" t="s">
        <v>599</v>
      </c>
      <c r="B73" s="97">
        <v>1</v>
      </c>
      <c r="C73" s="97">
        <v>0</v>
      </c>
      <c r="D73" s="97">
        <v>0</v>
      </c>
      <c r="E73" s="97">
        <v>1</v>
      </c>
      <c r="F73" s="97">
        <v>0</v>
      </c>
      <c r="G73" s="97">
        <v>0</v>
      </c>
      <c r="H73" s="97">
        <v>0</v>
      </c>
      <c r="I73" s="97">
        <v>0</v>
      </c>
      <c r="J73" s="97">
        <v>1</v>
      </c>
      <c r="K73" s="97">
        <v>0</v>
      </c>
      <c r="L73" s="97">
        <v>1</v>
      </c>
      <c r="M73" s="97">
        <v>0</v>
      </c>
      <c r="N73" s="97">
        <v>0</v>
      </c>
      <c r="O73" s="97">
        <v>1</v>
      </c>
    </row>
    <row r="74" spans="1:15" x14ac:dyDescent="0.25">
      <c r="A74" s="97" t="s">
        <v>600</v>
      </c>
      <c r="B74" s="97">
        <v>0</v>
      </c>
      <c r="C74" s="97">
        <v>0</v>
      </c>
      <c r="D74" s="97">
        <v>0</v>
      </c>
      <c r="E74" s="97">
        <v>0</v>
      </c>
      <c r="F74" s="97">
        <v>0</v>
      </c>
      <c r="G74" s="97">
        <v>0</v>
      </c>
      <c r="H74" s="97">
        <v>0</v>
      </c>
      <c r="I74" s="97">
        <v>1</v>
      </c>
      <c r="J74" s="97">
        <v>0</v>
      </c>
      <c r="K74" s="97">
        <v>0</v>
      </c>
      <c r="L74" s="97">
        <v>0</v>
      </c>
      <c r="M74" s="97">
        <v>0</v>
      </c>
      <c r="N74" s="97">
        <v>0</v>
      </c>
      <c r="O74" s="97">
        <v>0</v>
      </c>
    </row>
    <row r="75" spans="1:15" x14ac:dyDescent="0.25">
      <c r="A75" s="97" t="s">
        <v>601</v>
      </c>
      <c r="B75" s="97">
        <v>1</v>
      </c>
      <c r="C75" s="97">
        <v>0</v>
      </c>
      <c r="D75" s="97">
        <v>0</v>
      </c>
      <c r="E75" s="97">
        <v>0</v>
      </c>
      <c r="F75" s="97">
        <v>0</v>
      </c>
      <c r="G75" s="97">
        <v>0</v>
      </c>
      <c r="H75" s="97">
        <v>0</v>
      </c>
      <c r="I75" s="97">
        <v>0</v>
      </c>
      <c r="J75" s="97">
        <v>1</v>
      </c>
      <c r="K75" s="97">
        <v>0</v>
      </c>
      <c r="L75" s="97">
        <v>0</v>
      </c>
      <c r="M75" s="97">
        <v>0</v>
      </c>
      <c r="N75" s="97">
        <v>0</v>
      </c>
      <c r="O75" s="97">
        <v>1</v>
      </c>
    </row>
    <row r="76" spans="1:15" x14ac:dyDescent="0.25">
      <c r="A76" s="97" t="s">
        <v>602</v>
      </c>
      <c r="B76" s="97">
        <v>0</v>
      </c>
      <c r="C76" s="97">
        <v>0</v>
      </c>
      <c r="D76" s="97">
        <v>0</v>
      </c>
      <c r="E76" s="97">
        <v>0</v>
      </c>
      <c r="F76" s="97">
        <v>0</v>
      </c>
      <c r="G76" s="97">
        <v>1</v>
      </c>
      <c r="H76" s="97">
        <v>1</v>
      </c>
      <c r="I76" s="97">
        <v>1</v>
      </c>
      <c r="J76" s="97">
        <v>0</v>
      </c>
      <c r="K76" s="97">
        <v>1</v>
      </c>
      <c r="L76" s="97">
        <v>1</v>
      </c>
      <c r="M76" s="97">
        <v>1</v>
      </c>
      <c r="N76" s="97">
        <v>0</v>
      </c>
      <c r="O76" s="97">
        <v>1</v>
      </c>
    </row>
    <row r="77" spans="1:15" x14ac:dyDescent="0.25">
      <c r="A77" s="97" t="s">
        <v>603</v>
      </c>
      <c r="B77" s="97">
        <v>0</v>
      </c>
      <c r="C77" s="97">
        <v>1</v>
      </c>
      <c r="D77" s="97">
        <v>0</v>
      </c>
      <c r="E77" s="97">
        <v>1</v>
      </c>
      <c r="F77" s="97">
        <v>0</v>
      </c>
      <c r="G77" s="97">
        <v>1</v>
      </c>
      <c r="H77" s="97">
        <v>1</v>
      </c>
      <c r="I77" s="97">
        <v>0</v>
      </c>
      <c r="J77" s="97">
        <v>1</v>
      </c>
      <c r="K77" s="97">
        <v>1</v>
      </c>
      <c r="L77" s="97">
        <v>0</v>
      </c>
      <c r="M77" s="97">
        <v>1</v>
      </c>
      <c r="N77" s="97">
        <v>0</v>
      </c>
      <c r="O77" s="97">
        <v>0</v>
      </c>
    </row>
    <row r="78" spans="1:15" x14ac:dyDescent="0.25">
      <c r="A78" s="97" t="s">
        <v>604</v>
      </c>
      <c r="B78" s="97">
        <v>0</v>
      </c>
      <c r="C78" s="97">
        <v>0</v>
      </c>
      <c r="D78" s="97">
        <v>0</v>
      </c>
      <c r="E78" s="97">
        <v>1</v>
      </c>
      <c r="F78" s="97">
        <v>0</v>
      </c>
      <c r="G78" s="97">
        <v>1</v>
      </c>
      <c r="H78" s="97">
        <v>0</v>
      </c>
      <c r="I78" s="97">
        <v>0</v>
      </c>
      <c r="J78" s="97">
        <v>1</v>
      </c>
      <c r="K78" s="97">
        <v>1</v>
      </c>
      <c r="L78" s="97">
        <v>0</v>
      </c>
      <c r="M78" s="97">
        <v>1</v>
      </c>
      <c r="N78" s="97">
        <v>0</v>
      </c>
      <c r="O78" s="97">
        <v>1</v>
      </c>
    </row>
    <row r="79" spans="1:15" x14ac:dyDescent="0.25">
      <c r="A79" s="97" t="s">
        <v>605</v>
      </c>
      <c r="B79" s="97">
        <v>0</v>
      </c>
      <c r="C79" s="97">
        <v>0</v>
      </c>
      <c r="D79" s="97">
        <v>0</v>
      </c>
      <c r="E79" s="97">
        <v>0</v>
      </c>
      <c r="F79" s="97">
        <v>0</v>
      </c>
      <c r="G79" s="97">
        <v>0</v>
      </c>
      <c r="H79" s="97">
        <v>0</v>
      </c>
      <c r="I79" s="97">
        <v>1</v>
      </c>
      <c r="J79" s="97">
        <v>0</v>
      </c>
      <c r="K79" s="97">
        <v>0</v>
      </c>
      <c r="L79" s="97">
        <v>1</v>
      </c>
      <c r="M79" s="97">
        <v>0</v>
      </c>
      <c r="N79" s="97">
        <v>0</v>
      </c>
      <c r="O79" s="97">
        <v>1</v>
      </c>
    </row>
    <row r="80" spans="1:15" x14ac:dyDescent="0.25">
      <c r="A80" s="97" t="s">
        <v>606</v>
      </c>
      <c r="B80" s="97">
        <v>0</v>
      </c>
      <c r="C80" s="97">
        <v>0</v>
      </c>
      <c r="D80" s="97">
        <v>0</v>
      </c>
      <c r="E80" s="97">
        <v>0</v>
      </c>
      <c r="F80" s="97">
        <v>1</v>
      </c>
      <c r="G80" s="97">
        <v>0</v>
      </c>
      <c r="H80" s="97">
        <v>0</v>
      </c>
      <c r="I80" s="97">
        <v>1</v>
      </c>
      <c r="J80" s="97">
        <v>0</v>
      </c>
      <c r="K80" s="97">
        <v>0</v>
      </c>
      <c r="L80" s="97">
        <v>0</v>
      </c>
      <c r="M80" s="97">
        <v>0</v>
      </c>
      <c r="N80" s="97">
        <v>0</v>
      </c>
      <c r="O80" s="97">
        <v>0</v>
      </c>
    </row>
    <row r="81" spans="1:15" x14ac:dyDescent="0.25">
      <c r="A81" s="97" t="s">
        <v>607</v>
      </c>
      <c r="B81" s="97">
        <v>0</v>
      </c>
      <c r="C81" s="97">
        <v>0</v>
      </c>
      <c r="D81" s="97">
        <v>1</v>
      </c>
      <c r="E81" s="97">
        <v>0</v>
      </c>
      <c r="F81" s="97">
        <v>0</v>
      </c>
      <c r="G81" s="97">
        <v>1</v>
      </c>
      <c r="H81" s="97">
        <v>1</v>
      </c>
      <c r="I81" s="97">
        <v>0</v>
      </c>
      <c r="J81" s="97">
        <v>1</v>
      </c>
      <c r="K81" s="97">
        <v>1</v>
      </c>
      <c r="L81" s="97">
        <v>0</v>
      </c>
      <c r="M81" s="97">
        <v>1</v>
      </c>
      <c r="N81" s="97">
        <v>1</v>
      </c>
      <c r="O81" s="97">
        <v>0</v>
      </c>
    </row>
    <row r="82" spans="1:15" x14ac:dyDescent="0.25">
      <c r="A82" s="97" t="s">
        <v>608</v>
      </c>
      <c r="B82" s="97">
        <v>0</v>
      </c>
      <c r="C82" s="97">
        <v>0</v>
      </c>
      <c r="D82" s="97">
        <v>1</v>
      </c>
      <c r="E82" s="97">
        <v>0</v>
      </c>
      <c r="F82" s="97">
        <v>0</v>
      </c>
      <c r="G82" s="97">
        <v>1</v>
      </c>
      <c r="H82" s="97">
        <v>0</v>
      </c>
      <c r="I82" s="97">
        <v>0</v>
      </c>
      <c r="J82" s="97">
        <v>1</v>
      </c>
      <c r="K82" s="97">
        <v>1</v>
      </c>
      <c r="L82" s="97">
        <v>1</v>
      </c>
      <c r="M82" s="97">
        <v>1</v>
      </c>
      <c r="N82" s="97">
        <v>1</v>
      </c>
      <c r="O82" s="97">
        <v>0</v>
      </c>
    </row>
    <row r="83" spans="1:15" x14ac:dyDescent="0.25">
      <c r="A83" s="97" t="s">
        <v>609</v>
      </c>
      <c r="B83" s="97">
        <v>0</v>
      </c>
      <c r="C83" s="97">
        <v>0</v>
      </c>
      <c r="D83" s="97">
        <v>0</v>
      </c>
      <c r="E83" s="97">
        <v>0</v>
      </c>
      <c r="F83" s="97">
        <v>0</v>
      </c>
      <c r="G83" s="97">
        <v>0</v>
      </c>
      <c r="H83" s="97">
        <v>0</v>
      </c>
      <c r="I83" s="97">
        <v>0</v>
      </c>
      <c r="J83" s="97">
        <v>1</v>
      </c>
      <c r="K83" s="97">
        <v>1</v>
      </c>
      <c r="L83" s="97">
        <v>0</v>
      </c>
      <c r="M83" s="97">
        <v>1</v>
      </c>
      <c r="N83" s="97">
        <v>0</v>
      </c>
      <c r="O83" s="97">
        <v>0</v>
      </c>
    </row>
    <row r="84" spans="1:15" x14ac:dyDescent="0.25">
      <c r="A84" s="97" t="s">
        <v>610</v>
      </c>
      <c r="B84" s="97">
        <v>0</v>
      </c>
      <c r="C84" s="97">
        <v>0</v>
      </c>
      <c r="D84" s="97">
        <v>0</v>
      </c>
      <c r="E84" s="97">
        <v>1</v>
      </c>
      <c r="F84" s="97">
        <v>1</v>
      </c>
      <c r="G84" s="97">
        <v>1</v>
      </c>
      <c r="H84" s="97">
        <v>0</v>
      </c>
      <c r="I84" s="97">
        <v>0</v>
      </c>
      <c r="J84" s="97">
        <v>1</v>
      </c>
      <c r="K84" s="97">
        <v>1</v>
      </c>
      <c r="L84" s="97">
        <v>1</v>
      </c>
      <c r="M84" s="97">
        <v>0</v>
      </c>
      <c r="N84" s="97">
        <v>0</v>
      </c>
      <c r="O84" s="97">
        <v>0</v>
      </c>
    </row>
    <row r="85" spans="1:15" x14ac:dyDescent="0.25">
      <c r="A85" s="97" t="s">
        <v>611</v>
      </c>
      <c r="B85" s="97">
        <v>0</v>
      </c>
      <c r="C85" s="97">
        <v>0</v>
      </c>
      <c r="D85" s="97">
        <v>1</v>
      </c>
      <c r="E85" s="97">
        <v>0</v>
      </c>
      <c r="F85" s="97">
        <v>0</v>
      </c>
      <c r="G85" s="97">
        <v>1</v>
      </c>
      <c r="H85" s="97">
        <v>0</v>
      </c>
      <c r="I85" s="97">
        <v>0</v>
      </c>
      <c r="J85" s="97">
        <v>1</v>
      </c>
      <c r="K85" s="97">
        <v>0</v>
      </c>
      <c r="L85" s="97">
        <v>0</v>
      </c>
      <c r="M85" s="97">
        <v>1</v>
      </c>
      <c r="N85" s="97">
        <v>1</v>
      </c>
      <c r="O85" s="97">
        <v>1</v>
      </c>
    </row>
    <row r="86" spans="1:15" x14ac:dyDescent="0.25">
      <c r="A86" s="97" t="s">
        <v>612</v>
      </c>
      <c r="B86" s="97">
        <v>0</v>
      </c>
      <c r="C86" s="97">
        <v>0</v>
      </c>
      <c r="D86" s="97">
        <v>0</v>
      </c>
      <c r="E86" s="97">
        <v>1</v>
      </c>
      <c r="F86" s="97">
        <v>0</v>
      </c>
      <c r="G86" s="97">
        <v>1</v>
      </c>
      <c r="H86" s="97">
        <v>1</v>
      </c>
      <c r="I86" s="97">
        <v>1</v>
      </c>
      <c r="J86" s="97">
        <v>1</v>
      </c>
      <c r="K86" s="97">
        <v>1</v>
      </c>
      <c r="L86" s="97">
        <v>1</v>
      </c>
      <c r="M86" s="97">
        <v>0</v>
      </c>
      <c r="N86" s="97">
        <v>0</v>
      </c>
      <c r="O86" s="97">
        <v>0</v>
      </c>
    </row>
    <row r="87" spans="1:15" x14ac:dyDescent="0.25">
      <c r="A87" s="97" t="s">
        <v>613</v>
      </c>
      <c r="B87" s="97">
        <v>0</v>
      </c>
      <c r="C87" s="97">
        <v>0</v>
      </c>
      <c r="D87" s="97">
        <v>0</v>
      </c>
      <c r="E87" s="97">
        <v>0</v>
      </c>
      <c r="F87" s="97">
        <v>0</v>
      </c>
      <c r="G87" s="97">
        <v>1</v>
      </c>
      <c r="H87" s="97">
        <v>0</v>
      </c>
      <c r="I87" s="97">
        <v>0</v>
      </c>
      <c r="J87" s="97">
        <v>1</v>
      </c>
      <c r="K87" s="97">
        <v>0</v>
      </c>
      <c r="L87" s="97">
        <v>1</v>
      </c>
      <c r="M87" s="97">
        <v>1</v>
      </c>
      <c r="N87" s="97">
        <v>0</v>
      </c>
      <c r="O87" s="97">
        <v>0</v>
      </c>
    </row>
    <row r="88" spans="1:15" x14ac:dyDescent="0.25">
      <c r="A88" s="97" t="s">
        <v>614</v>
      </c>
      <c r="B88" s="97">
        <v>0</v>
      </c>
      <c r="C88" s="97">
        <v>0</v>
      </c>
      <c r="D88" s="97">
        <v>0</v>
      </c>
      <c r="E88" s="97">
        <v>1</v>
      </c>
      <c r="F88" s="97">
        <v>0</v>
      </c>
      <c r="G88" s="97">
        <v>0</v>
      </c>
      <c r="H88" s="97">
        <v>1</v>
      </c>
      <c r="I88" s="97">
        <v>1</v>
      </c>
      <c r="J88" s="97">
        <v>1</v>
      </c>
      <c r="K88" s="97">
        <v>1</v>
      </c>
      <c r="L88" s="97">
        <v>0</v>
      </c>
      <c r="M88" s="97">
        <v>1</v>
      </c>
      <c r="N88" s="97">
        <v>0</v>
      </c>
      <c r="O88" s="97">
        <v>1</v>
      </c>
    </row>
    <row r="89" spans="1:15" x14ac:dyDescent="0.25">
      <c r="A89" s="97" t="s">
        <v>615</v>
      </c>
      <c r="B89" s="97">
        <v>0</v>
      </c>
      <c r="C89" s="97">
        <v>0</v>
      </c>
      <c r="D89" s="97">
        <v>1</v>
      </c>
      <c r="E89" s="97">
        <v>0</v>
      </c>
      <c r="F89" s="97">
        <v>0</v>
      </c>
      <c r="G89" s="97">
        <v>1</v>
      </c>
      <c r="H89" s="97">
        <v>0</v>
      </c>
      <c r="I89" s="97">
        <v>0</v>
      </c>
      <c r="J89" s="97">
        <v>1</v>
      </c>
      <c r="K89" s="97">
        <v>1</v>
      </c>
      <c r="L89" s="97">
        <v>1</v>
      </c>
      <c r="M89" s="97">
        <v>0</v>
      </c>
      <c r="N89" s="97">
        <v>1</v>
      </c>
      <c r="O89" s="97">
        <v>0</v>
      </c>
    </row>
    <row r="90" spans="1:15" x14ac:dyDescent="0.25">
      <c r="A90" s="97" t="s">
        <v>616</v>
      </c>
      <c r="B90" s="97">
        <v>1</v>
      </c>
      <c r="C90" s="97">
        <v>0</v>
      </c>
      <c r="D90" s="97">
        <v>0</v>
      </c>
      <c r="E90" s="97">
        <v>0</v>
      </c>
      <c r="F90" s="97">
        <v>0</v>
      </c>
      <c r="G90" s="97">
        <v>0</v>
      </c>
      <c r="H90" s="97">
        <v>0</v>
      </c>
      <c r="I90" s="97">
        <v>0</v>
      </c>
      <c r="J90" s="97">
        <v>1</v>
      </c>
      <c r="K90" s="97">
        <v>1</v>
      </c>
      <c r="L90" s="97">
        <v>1</v>
      </c>
      <c r="M90" s="97">
        <v>1</v>
      </c>
      <c r="N90" s="97">
        <v>0</v>
      </c>
      <c r="O90" s="97">
        <v>0</v>
      </c>
    </row>
    <row r="91" spans="1:15" x14ac:dyDescent="0.25">
      <c r="A91" s="97" t="s">
        <v>617</v>
      </c>
      <c r="B91" s="97">
        <v>1</v>
      </c>
      <c r="C91" s="97">
        <v>0</v>
      </c>
      <c r="D91" s="97">
        <v>0</v>
      </c>
      <c r="E91" s="97">
        <v>0</v>
      </c>
      <c r="F91" s="97">
        <v>0</v>
      </c>
      <c r="G91" s="97">
        <v>0</v>
      </c>
      <c r="H91" s="97">
        <v>0</v>
      </c>
      <c r="I91" s="97">
        <v>0</v>
      </c>
      <c r="J91" s="97">
        <v>1</v>
      </c>
      <c r="K91" s="97">
        <v>1</v>
      </c>
      <c r="L91" s="97">
        <v>1</v>
      </c>
      <c r="M91" s="97">
        <v>0</v>
      </c>
      <c r="N91" s="97">
        <v>0</v>
      </c>
      <c r="O91" s="97">
        <v>0</v>
      </c>
    </row>
    <row r="92" spans="1:15" x14ac:dyDescent="0.25">
      <c r="A92" s="97" t="s">
        <v>618</v>
      </c>
      <c r="B92" s="97">
        <v>0</v>
      </c>
      <c r="C92" s="97">
        <v>0</v>
      </c>
      <c r="D92" s="97">
        <v>0</v>
      </c>
      <c r="E92" s="97">
        <v>0</v>
      </c>
      <c r="F92" s="97">
        <v>1</v>
      </c>
      <c r="G92" s="97">
        <v>1</v>
      </c>
      <c r="H92" s="97">
        <v>0</v>
      </c>
      <c r="I92" s="97">
        <v>0</v>
      </c>
      <c r="J92" s="97">
        <v>0</v>
      </c>
      <c r="K92" s="97">
        <v>1</v>
      </c>
      <c r="L92" s="97">
        <v>0</v>
      </c>
      <c r="M92" s="97">
        <v>1</v>
      </c>
      <c r="N92" s="97">
        <v>0</v>
      </c>
      <c r="O92" s="97">
        <v>0</v>
      </c>
    </row>
    <row r="93" spans="1:15" x14ac:dyDescent="0.25">
      <c r="A93" s="97" t="s">
        <v>619</v>
      </c>
      <c r="B93" s="97">
        <v>0</v>
      </c>
      <c r="C93" s="97">
        <v>0</v>
      </c>
      <c r="D93" s="97">
        <v>0</v>
      </c>
      <c r="E93" s="97">
        <v>1</v>
      </c>
      <c r="F93" s="97">
        <v>0</v>
      </c>
      <c r="G93" s="97">
        <v>0</v>
      </c>
      <c r="H93" s="97">
        <v>0</v>
      </c>
      <c r="I93" s="97">
        <v>0</v>
      </c>
      <c r="J93" s="97">
        <v>1</v>
      </c>
      <c r="K93" s="97">
        <v>1</v>
      </c>
      <c r="L93" s="97">
        <v>0</v>
      </c>
      <c r="M93" s="97">
        <v>0</v>
      </c>
      <c r="N93" s="97">
        <v>0</v>
      </c>
      <c r="O93" s="97">
        <v>1</v>
      </c>
    </row>
    <row r="94" spans="1:15" x14ac:dyDescent="0.25">
      <c r="A94" s="97" t="s">
        <v>620</v>
      </c>
      <c r="B94" s="97">
        <v>0</v>
      </c>
      <c r="C94" s="97">
        <v>0</v>
      </c>
      <c r="D94" s="97">
        <v>0</v>
      </c>
      <c r="E94" s="97">
        <v>1</v>
      </c>
      <c r="F94" s="97">
        <v>0</v>
      </c>
      <c r="G94" s="97">
        <v>0</v>
      </c>
      <c r="H94" s="97">
        <v>0</v>
      </c>
      <c r="I94" s="97">
        <v>0</v>
      </c>
      <c r="J94" s="97">
        <v>1</v>
      </c>
      <c r="K94" s="97">
        <v>1</v>
      </c>
      <c r="L94" s="97">
        <v>1</v>
      </c>
      <c r="M94" s="97">
        <v>1</v>
      </c>
      <c r="N94" s="97">
        <v>0</v>
      </c>
      <c r="O94" s="97">
        <v>0</v>
      </c>
    </row>
    <row r="95" spans="1:15" x14ac:dyDescent="0.25">
      <c r="A95" s="97" t="s">
        <v>621</v>
      </c>
      <c r="B95" s="97">
        <v>1</v>
      </c>
      <c r="C95" s="97">
        <v>0</v>
      </c>
      <c r="D95" s="97">
        <v>0</v>
      </c>
      <c r="E95" s="97">
        <v>0</v>
      </c>
      <c r="F95" s="97">
        <v>1</v>
      </c>
      <c r="G95" s="97">
        <v>0</v>
      </c>
      <c r="H95" s="97">
        <v>1</v>
      </c>
      <c r="I95" s="97">
        <v>1</v>
      </c>
      <c r="J95" s="97">
        <v>0</v>
      </c>
      <c r="K95" s="97">
        <v>1</v>
      </c>
      <c r="L95" s="97">
        <v>0</v>
      </c>
      <c r="M95" s="97">
        <v>1</v>
      </c>
      <c r="N95" s="97">
        <v>0</v>
      </c>
      <c r="O95" s="97">
        <v>1</v>
      </c>
    </row>
    <row r="96" spans="1:15" x14ac:dyDescent="0.25">
      <c r="A96" s="97" t="s">
        <v>622</v>
      </c>
      <c r="B96" s="97">
        <v>0</v>
      </c>
      <c r="C96" s="97">
        <v>0</v>
      </c>
      <c r="D96" s="97">
        <v>0</v>
      </c>
      <c r="E96" s="97">
        <v>1</v>
      </c>
      <c r="F96" s="97">
        <v>0</v>
      </c>
      <c r="G96" s="97">
        <v>0</v>
      </c>
      <c r="H96" s="97">
        <v>0</v>
      </c>
      <c r="I96" s="97">
        <v>0</v>
      </c>
      <c r="J96" s="97">
        <v>1</v>
      </c>
      <c r="K96" s="97">
        <v>0</v>
      </c>
      <c r="L96" s="97">
        <v>0</v>
      </c>
      <c r="M96" s="97">
        <v>0</v>
      </c>
      <c r="N96" s="97">
        <v>0</v>
      </c>
      <c r="O96" s="97">
        <v>0</v>
      </c>
    </row>
    <row r="97" spans="1:15" x14ac:dyDescent="0.25">
      <c r="A97" s="97" t="s">
        <v>623</v>
      </c>
      <c r="B97" s="97">
        <v>0</v>
      </c>
      <c r="C97" s="97">
        <v>0</v>
      </c>
      <c r="D97" s="97">
        <v>0</v>
      </c>
      <c r="E97" s="97">
        <v>0</v>
      </c>
      <c r="F97" s="97">
        <v>1</v>
      </c>
      <c r="G97" s="97">
        <v>1</v>
      </c>
      <c r="H97" s="97">
        <v>0</v>
      </c>
      <c r="I97" s="97">
        <v>0</v>
      </c>
      <c r="J97" s="97">
        <v>0</v>
      </c>
      <c r="K97" s="97">
        <v>0</v>
      </c>
      <c r="L97" s="97">
        <v>0</v>
      </c>
      <c r="M97" s="97">
        <v>1</v>
      </c>
      <c r="N97" s="97">
        <v>0</v>
      </c>
      <c r="O97" s="97">
        <v>0</v>
      </c>
    </row>
    <row r="98" spans="1:15" x14ac:dyDescent="0.25">
      <c r="A98" s="97" t="s">
        <v>624</v>
      </c>
      <c r="B98" s="97">
        <v>0</v>
      </c>
      <c r="C98" s="97">
        <v>0</v>
      </c>
      <c r="D98" s="97">
        <v>0</v>
      </c>
      <c r="E98" s="97">
        <v>1</v>
      </c>
      <c r="F98" s="97">
        <v>0</v>
      </c>
      <c r="G98" s="97">
        <v>0</v>
      </c>
      <c r="H98" s="97">
        <v>1</v>
      </c>
      <c r="I98" s="97">
        <v>1</v>
      </c>
      <c r="J98" s="97">
        <v>1</v>
      </c>
      <c r="K98" s="97">
        <v>1</v>
      </c>
      <c r="L98" s="97">
        <v>1</v>
      </c>
      <c r="M98" s="97">
        <v>0</v>
      </c>
      <c r="N98" s="97">
        <v>1</v>
      </c>
      <c r="O98" s="97">
        <v>0</v>
      </c>
    </row>
    <row r="99" spans="1:15" x14ac:dyDescent="0.25">
      <c r="A99" s="97" t="s">
        <v>625</v>
      </c>
      <c r="B99" s="97">
        <v>0</v>
      </c>
      <c r="C99" s="97">
        <v>0</v>
      </c>
      <c r="D99" s="97">
        <v>0</v>
      </c>
      <c r="E99" s="97">
        <v>1</v>
      </c>
      <c r="F99" s="97">
        <v>1</v>
      </c>
      <c r="G99" s="97">
        <v>0</v>
      </c>
      <c r="H99" s="97">
        <v>0</v>
      </c>
      <c r="I99" s="97">
        <v>0</v>
      </c>
      <c r="J99" s="97">
        <v>1</v>
      </c>
      <c r="K99" s="97">
        <v>1</v>
      </c>
      <c r="L99" s="97">
        <v>1</v>
      </c>
      <c r="M99" s="97">
        <v>0</v>
      </c>
      <c r="N99" s="97">
        <v>1</v>
      </c>
      <c r="O99" s="97">
        <v>0</v>
      </c>
    </row>
    <row r="100" spans="1:15" x14ac:dyDescent="0.25">
      <c r="A100" s="97" t="s">
        <v>626</v>
      </c>
      <c r="B100" s="97">
        <v>0</v>
      </c>
      <c r="C100" s="97">
        <v>0</v>
      </c>
      <c r="D100" s="97">
        <v>0</v>
      </c>
      <c r="E100" s="97">
        <v>1</v>
      </c>
      <c r="F100" s="97">
        <v>1</v>
      </c>
      <c r="G100" s="97">
        <v>1</v>
      </c>
      <c r="H100" s="97">
        <v>0</v>
      </c>
      <c r="I100" s="97">
        <v>0</v>
      </c>
      <c r="J100" s="97">
        <v>0</v>
      </c>
      <c r="K100" s="97">
        <v>1</v>
      </c>
      <c r="L100" s="97">
        <v>0</v>
      </c>
      <c r="M100" s="97">
        <v>1</v>
      </c>
      <c r="N100" s="97">
        <v>0</v>
      </c>
      <c r="O100" s="97">
        <v>0</v>
      </c>
    </row>
    <row r="101" spans="1:15" x14ac:dyDescent="0.25">
      <c r="A101" s="97" t="s">
        <v>627</v>
      </c>
      <c r="B101" s="97">
        <v>1</v>
      </c>
      <c r="C101" s="97">
        <v>0</v>
      </c>
      <c r="D101" s="97">
        <v>0</v>
      </c>
      <c r="E101" s="97">
        <v>0</v>
      </c>
      <c r="F101" s="97">
        <v>1</v>
      </c>
      <c r="G101" s="97">
        <v>0</v>
      </c>
      <c r="H101" s="97">
        <v>0</v>
      </c>
      <c r="I101" s="97">
        <v>0</v>
      </c>
      <c r="J101" s="97">
        <v>0</v>
      </c>
      <c r="K101" s="97">
        <v>1</v>
      </c>
      <c r="L101" s="97">
        <v>0</v>
      </c>
      <c r="M101" s="97">
        <v>1</v>
      </c>
      <c r="N101" s="97">
        <v>0</v>
      </c>
      <c r="O101" s="97">
        <v>0</v>
      </c>
    </row>
    <row r="102" spans="1:15" x14ac:dyDescent="0.25">
      <c r="A102" s="97" t="s">
        <v>628</v>
      </c>
      <c r="B102" s="97">
        <v>0</v>
      </c>
      <c r="C102" s="97">
        <v>0</v>
      </c>
      <c r="D102" s="97">
        <v>0</v>
      </c>
      <c r="E102" s="97">
        <v>1</v>
      </c>
      <c r="F102" s="97">
        <v>1</v>
      </c>
      <c r="G102" s="97">
        <v>1</v>
      </c>
      <c r="H102" s="97">
        <v>0</v>
      </c>
      <c r="I102" s="97">
        <v>1</v>
      </c>
      <c r="J102" s="97">
        <v>0</v>
      </c>
      <c r="K102" s="97">
        <v>0</v>
      </c>
      <c r="L102" s="97">
        <v>1</v>
      </c>
      <c r="M102" s="97">
        <v>0</v>
      </c>
      <c r="N102" s="97">
        <v>0</v>
      </c>
      <c r="O102" s="97">
        <v>0</v>
      </c>
    </row>
    <row r="103" spans="1:15" x14ac:dyDescent="0.25">
      <c r="A103" s="97" t="s">
        <v>629</v>
      </c>
      <c r="B103" s="97">
        <v>0</v>
      </c>
      <c r="C103" s="97">
        <v>0</v>
      </c>
      <c r="D103" s="97">
        <v>0</v>
      </c>
      <c r="E103" s="97">
        <v>0</v>
      </c>
      <c r="F103" s="97">
        <v>0</v>
      </c>
      <c r="G103" s="97">
        <v>1</v>
      </c>
      <c r="H103" s="97">
        <v>0</v>
      </c>
      <c r="I103" s="97">
        <v>0</v>
      </c>
      <c r="J103" s="97">
        <v>0</v>
      </c>
      <c r="K103" s="97">
        <v>0</v>
      </c>
      <c r="L103" s="97">
        <v>1</v>
      </c>
      <c r="M103" s="97">
        <v>0</v>
      </c>
      <c r="N103" s="97">
        <v>0</v>
      </c>
      <c r="O103" s="97">
        <v>0</v>
      </c>
    </row>
    <row r="104" spans="1:15" x14ac:dyDescent="0.25">
      <c r="A104" s="97" t="s">
        <v>630</v>
      </c>
      <c r="B104" s="97">
        <v>0</v>
      </c>
      <c r="C104" s="97">
        <v>0</v>
      </c>
      <c r="D104" s="97">
        <v>0</v>
      </c>
      <c r="E104" s="97">
        <v>1</v>
      </c>
      <c r="F104" s="97">
        <v>0</v>
      </c>
      <c r="G104" s="97">
        <v>0</v>
      </c>
      <c r="H104" s="97">
        <v>1</v>
      </c>
      <c r="I104" s="97">
        <v>0</v>
      </c>
      <c r="J104" s="97">
        <v>1</v>
      </c>
      <c r="K104" s="97">
        <v>1</v>
      </c>
      <c r="L104" s="97">
        <v>1</v>
      </c>
      <c r="M104" s="97">
        <v>1</v>
      </c>
      <c r="N104" s="97">
        <v>0</v>
      </c>
      <c r="O104" s="97">
        <v>0</v>
      </c>
    </row>
    <row r="105" spans="1:15" x14ac:dyDescent="0.25">
      <c r="A105" s="97" t="s">
        <v>631</v>
      </c>
      <c r="B105" s="97">
        <v>0</v>
      </c>
      <c r="C105" s="97">
        <v>0</v>
      </c>
      <c r="D105" s="97">
        <v>0</v>
      </c>
      <c r="E105" s="97">
        <v>1</v>
      </c>
      <c r="F105" s="97">
        <v>0</v>
      </c>
      <c r="G105" s="97">
        <v>0</v>
      </c>
      <c r="H105" s="97">
        <v>0</v>
      </c>
      <c r="I105" s="97">
        <v>1</v>
      </c>
      <c r="J105" s="97">
        <v>0</v>
      </c>
      <c r="K105" s="97">
        <v>0</v>
      </c>
      <c r="L105" s="97">
        <v>0</v>
      </c>
      <c r="M105" s="97">
        <v>0</v>
      </c>
      <c r="N105" s="97">
        <v>0</v>
      </c>
      <c r="O105" s="97">
        <v>1</v>
      </c>
    </row>
    <row r="106" spans="1:15" x14ac:dyDescent="0.25">
      <c r="A106" s="97" t="s">
        <v>632</v>
      </c>
      <c r="B106" s="97">
        <v>0</v>
      </c>
      <c r="C106" s="97">
        <v>0</v>
      </c>
      <c r="D106" s="97">
        <v>1</v>
      </c>
      <c r="E106" s="97">
        <v>0</v>
      </c>
      <c r="F106" s="97">
        <v>0</v>
      </c>
      <c r="G106" s="97">
        <v>0</v>
      </c>
      <c r="H106" s="97">
        <v>1</v>
      </c>
      <c r="I106" s="97">
        <v>1</v>
      </c>
      <c r="J106" s="97">
        <v>1</v>
      </c>
      <c r="K106" s="97">
        <v>1</v>
      </c>
      <c r="L106" s="97">
        <v>0</v>
      </c>
      <c r="M106" s="97">
        <v>0</v>
      </c>
      <c r="N106" s="97">
        <v>1</v>
      </c>
      <c r="O106" s="97">
        <v>1</v>
      </c>
    </row>
    <row r="107" spans="1:15" x14ac:dyDescent="0.25">
      <c r="A107" s="97" t="s">
        <v>633</v>
      </c>
      <c r="B107" s="97">
        <v>0</v>
      </c>
      <c r="C107" s="97">
        <v>0</v>
      </c>
      <c r="D107" s="97">
        <v>0</v>
      </c>
      <c r="E107" s="97">
        <v>0</v>
      </c>
      <c r="F107" s="97">
        <v>0</v>
      </c>
      <c r="G107" s="97">
        <v>0</v>
      </c>
      <c r="H107" s="97">
        <v>0</v>
      </c>
      <c r="I107" s="97">
        <v>0</v>
      </c>
      <c r="J107" s="97">
        <v>0</v>
      </c>
      <c r="K107" s="97">
        <v>0</v>
      </c>
      <c r="L107" s="97">
        <v>0</v>
      </c>
      <c r="M107" s="97">
        <v>1</v>
      </c>
      <c r="N107" s="97">
        <v>0</v>
      </c>
      <c r="O107" s="97">
        <v>1</v>
      </c>
    </row>
    <row r="108" spans="1:15" x14ac:dyDescent="0.25">
      <c r="A108" s="97" t="s">
        <v>634</v>
      </c>
      <c r="B108" s="97">
        <v>1</v>
      </c>
      <c r="C108" s="97">
        <v>0</v>
      </c>
      <c r="D108" s="97">
        <v>0</v>
      </c>
      <c r="E108" s="97">
        <v>1</v>
      </c>
      <c r="F108" s="97">
        <v>0</v>
      </c>
      <c r="G108" s="97">
        <v>0</v>
      </c>
      <c r="H108" s="97">
        <v>0</v>
      </c>
      <c r="I108" s="97">
        <v>0</v>
      </c>
      <c r="J108" s="97">
        <v>0</v>
      </c>
      <c r="K108" s="97">
        <v>0</v>
      </c>
      <c r="L108" s="97">
        <v>0</v>
      </c>
      <c r="M108" s="97">
        <v>0</v>
      </c>
      <c r="N108" s="97">
        <v>0</v>
      </c>
      <c r="O108" s="97">
        <v>0</v>
      </c>
    </row>
    <row r="109" spans="1:15" x14ac:dyDescent="0.25">
      <c r="A109" s="97" t="s">
        <v>635</v>
      </c>
      <c r="B109" s="97">
        <v>0</v>
      </c>
      <c r="C109" s="97">
        <v>0</v>
      </c>
      <c r="D109" s="97">
        <v>1</v>
      </c>
      <c r="E109" s="97">
        <v>0</v>
      </c>
      <c r="F109" s="97">
        <v>0</v>
      </c>
      <c r="G109" s="97">
        <v>0</v>
      </c>
      <c r="H109" s="97">
        <v>0</v>
      </c>
      <c r="I109" s="97">
        <v>0</v>
      </c>
      <c r="J109" s="97">
        <v>1</v>
      </c>
      <c r="K109" s="97">
        <v>1</v>
      </c>
      <c r="L109" s="97">
        <v>1</v>
      </c>
      <c r="M109" s="97">
        <v>1</v>
      </c>
      <c r="N109" s="97">
        <v>0</v>
      </c>
      <c r="O109" s="97">
        <v>1</v>
      </c>
    </row>
    <row r="110" spans="1:15" x14ac:dyDescent="0.25">
      <c r="A110" s="97" t="s">
        <v>636</v>
      </c>
      <c r="B110" s="97">
        <v>0</v>
      </c>
      <c r="C110" s="97">
        <v>0</v>
      </c>
      <c r="D110" s="97">
        <v>0</v>
      </c>
      <c r="E110" s="97">
        <v>0</v>
      </c>
      <c r="F110" s="97">
        <v>1</v>
      </c>
      <c r="G110" s="97">
        <v>0</v>
      </c>
      <c r="H110" s="97">
        <v>0</v>
      </c>
      <c r="I110" s="97">
        <v>0</v>
      </c>
      <c r="J110" s="97">
        <v>0</v>
      </c>
      <c r="K110" s="97">
        <v>0</v>
      </c>
      <c r="L110" s="97">
        <v>0</v>
      </c>
      <c r="M110" s="97">
        <v>1</v>
      </c>
      <c r="N110" s="97">
        <v>0</v>
      </c>
      <c r="O110" s="97">
        <v>0</v>
      </c>
    </row>
    <row r="111" spans="1:15" x14ac:dyDescent="0.25">
      <c r="A111" s="97" t="s">
        <v>637</v>
      </c>
      <c r="B111" s="97">
        <v>1</v>
      </c>
      <c r="C111" s="97">
        <v>0</v>
      </c>
      <c r="D111" s="97">
        <v>0</v>
      </c>
      <c r="E111" s="97">
        <v>0</v>
      </c>
      <c r="F111" s="97">
        <v>0</v>
      </c>
      <c r="G111" s="97">
        <v>0</v>
      </c>
      <c r="H111" s="97">
        <v>0</v>
      </c>
      <c r="I111" s="97">
        <v>1</v>
      </c>
      <c r="J111" s="97">
        <v>1</v>
      </c>
      <c r="K111" s="97">
        <v>0</v>
      </c>
      <c r="L111" s="97">
        <v>0</v>
      </c>
      <c r="M111" s="97">
        <v>0</v>
      </c>
      <c r="N111" s="97">
        <v>0</v>
      </c>
      <c r="O111" s="97">
        <v>1</v>
      </c>
    </row>
    <row r="112" spans="1:15" x14ac:dyDescent="0.25">
      <c r="A112" s="97" t="s">
        <v>638</v>
      </c>
      <c r="B112" s="97">
        <v>0</v>
      </c>
      <c r="C112" s="97">
        <v>0</v>
      </c>
      <c r="D112" s="97">
        <v>0</v>
      </c>
      <c r="E112" s="97">
        <v>0</v>
      </c>
      <c r="F112" s="97">
        <v>0</v>
      </c>
      <c r="G112" s="97">
        <v>1</v>
      </c>
      <c r="H112" s="97">
        <v>0</v>
      </c>
      <c r="I112" s="97">
        <v>1</v>
      </c>
      <c r="J112" s="97">
        <v>0</v>
      </c>
      <c r="K112" s="97">
        <v>0</v>
      </c>
      <c r="L112" s="97">
        <v>1</v>
      </c>
      <c r="M112" s="97">
        <v>0</v>
      </c>
      <c r="N112" s="97">
        <v>1</v>
      </c>
      <c r="O112" s="97">
        <v>0</v>
      </c>
    </row>
    <row r="113" spans="1:15" x14ac:dyDescent="0.25">
      <c r="A113" s="97" t="s">
        <v>639</v>
      </c>
      <c r="B113" s="97">
        <v>1</v>
      </c>
      <c r="C113" s="97">
        <v>0</v>
      </c>
      <c r="D113" s="97">
        <v>0</v>
      </c>
      <c r="E113" s="97">
        <v>1</v>
      </c>
      <c r="F113" s="97">
        <v>0</v>
      </c>
      <c r="G113" s="97">
        <v>0</v>
      </c>
      <c r="H113" s="97">
        <v>0</v>
      </c>
      <c r="I113" s="97">
        <v>1</v>
      </c>
      <c r="J113" s="97">
        <v>0</v>
      </c>
      <c r="K113" s="97">
        <v>1</v>
      </c>
      <c r="L113" s="97">
        <v>0</v>
      </c>
      <c r="M113" s="97">
        <v>0</v>
      </c>
      <c r="N113" s="97">
        <v>0</v>
      </c>
      <c r="O113" s="97">
        <v>1</v>
      </c>
    </row>
    <row r="114" spans="1:15" x14ac:dyDescent="0.25">
      <c r="A114" s="97" t="s">
        <v>640</v>
      </c>
      <c r="B114" s="97">
        <v>0</v>
      </c>
      <c r="C114" s="97">
        <v>0</v>
      </c>
      <c r="D114" s="97">
        <v>0</v>
      </c>
      <c r="E114" s="97">
        <v>0</v>
      </c>
      <c r="F114" s="97">
        <v>0</v>
      </c>
      <c r="G114" s="97">
        <v>0</v>
      </c>
      <c r="H114" s="97">
        <v>0</v>
      </c>
      <c r="I114" s="97">
        <v>0</v>
      </c>
      <c r="J114" s="97">
        <v>1</v>
      </c>
      <c r="K114" s="97">
        <v>1</v>
      </c>
      <c r="L114" s="97">
        <v>1</v>
      </c>
      <c r="M114" s="97">
        <v>0</v>
      </c>
      <c r="N114" s="97">
        <v>0</v>
      </c>
      <c r="O114" s="97">
        <v>1</v>
      </c>
    </row>
    <row r="115" spans="1:15" x14ac:dyDescent="0.25">
      <c r="A115" s="97" t="s">
        <v>641</v>
      </c>
      <c r="B115" s="97">
        <v>0</v>
      </c>
      <c r="C115" s="97">
        <v>0</v>
      </c>
      <c r="D115" s="97">
        <v>0</v>
      </c>
      <c r="E115" s="97">
        <v>1</v>
      </c>
      <c r="F115" s="97">
        <v>0</v>
      </c>
      <c r="G115" s="97">
        <v>0</v>
      </c>
      <c r="H115" s="97">
        <v>1</v>
      </c>
      <c r="I115" s="97">
        <v>0</v>
      </c>
      <c r="J115" s="97">
        <v>1</v>
      </c>
      <c r="K115" s="97">
        <v>1</v>
      </c>
      <c r="L115" s="97">
        <v>1</v>
      </c>
      <c r="M115" s="97">
        <v>1</v>
      </c>
      <c r="N115" s="97">
        <v>0</v>
      </c>
      <c r="O115" s="97">
        <v>0</v>
      </c>
    </row>
    <row r="116" spans="1:15" x14ac:dyDescent="0.25">
      <c r="A116" s="97" t="s">
        <v>642</v>
      </c>
      <c r="B116" s="97">
        <v>1</v>
      </c>
      <c r="C116" s="97">
        <v>0</v>
      </c>
      <c r="D116" s="97">
        <v>0</v>
      </c>
      <c r="E116" s="97">
        <v>0</v>
      </c>
      <c r="F116" s="97">
        <v>0</v>
      </c>
      <c r="G116" s="97">
        <v>1</v>
      </c>
      <c r="H116" s="97">
        <v>0</v>
      </c>
      <c r="I116" s="97">
        <v>0</v>
      </c>
      <c r="J116" s="97">
        <v>1</v>
      </c>
      <c r="K116" s="97">
        <v>1</v>
      </c>
      <c r="L116" s="97">
        <v>1</v>
      </c>
      <c r="M116" s="97">
        <v>0</v>
      </c>
      <c r="N116" s="97">
        <v>1</v>
      </c>
      <c r="O116" s="97">
        <v>0</v>
      </c>
    </row>
    <row r="117" spans="1:15" x14ac:dyDescent="0.25">
      <c r="A117" s="97" t="s">
        <v>643</v>
      </c>
      <c r="B117" s="97">
        <v>0</v>
      </c>
      <c r="C117" s="97">
        <v>0</v>
      </c>
      <c r="D117" s="97">
        <v>0</v>
      </c>
      <c r="E117" s="97">
        <v>1</v>
      </c>
      <c r="F117" s="97">
        <v>0</v>
      </c>
      <c r="G117" s="97">
        <v>1</v>
      </c>
      <c r="H117" s="97">
        <v>0</v>
      </c>
      <c r="I117" s="97">
        <v>1</v>
      </c>
      <c r="J117" s="97">
        <v>1</v>
      </c>
      <c r="K117" s="97">
        <v>1</v>
      </c>
      <c r="L117" s="97">
        <v>0</v>
      </c>
      <c r="M117" s="97">
        <v>0</v>
      </c>
      <c r="N117" s="97">
        <v>0</v>
      </c>
      <c r="O117" s="97">
        <v>1</v>
      </c>
    </row>
    <row r="118" spans="1:15" x14ac:dyDescent="0.25">
      <c r="A118" s="97" t="s">
        <v>644</v>
      </c>
      <c r="B118" s="97">
        <v>0</v>
      </c>
      <c r="C118" s="97">
        <v>0</v>
      </c>
      <c r="D118" s="97">
        <v>0</v>
      </c>
      <c r="E118" s="97">
        <v>0</v>
      </c>
      <c r="F118" s="97">
        <v>0</v>
      </c>
      <c r="G118" s="97">
        <v>0</v>
      </c>
      <c r="H118" s="97">
        <v>0</v>
      </c>
      <c r="I118" s="97">
        <v>1</v>
      </c>
      <c r="J118" s="97">
        <v>0</v>
      </c>
      <c r="K118" s="97">
        <v>0</v>
      </c>
      <c r="L118" s="97">
        <v>1</v>
      </c>
      <c r="M118" s="97">
        <v>0</v>
      </c>
      <c r="N118" s="97">
        <v>0</v>
      </c>
      <c r="O118" s="97">
        <v>0</v>
      </c>
    </row>
    <row r="119" spans="1:15" x14ac:dyDescent="0.25">
      <c r="A119" s="97" t="s">
        <v>645</v>
      </c>
      <c r="B119" s="97">
        <v>0</v>
      </c>
      <c r="C119" s="97">
        <v>0</v>
      </c>
      <c r="D119" s="97">
        <v>0</v>
      </c>
      <c r="E119" s="97">
        <v>1</v>
      </c>
      <c r="F119" s="97">
        <v>0</v>
      </c>
      <c r="G119" s="97">
        <v>0</v>
      </c>
      <c r="H119" s="97">
        <v>0</v>
      </c>
      <c r="I119" s="97">
        <v>0</v>
      </c>
      <c r="J119" s="97">
        <v>1</v>
      </c>
      <c r="K119" s="97">
        <v>1</v>
      </c>
      <c r="L119" s="97">
        <v>0</v>
      </c>
      <c r="M119" s="97">
        <v>1</v>
      </c>
      <c r="N119" s="97">
        <v>0</v>
      </c>
      <c r="O119" s="97">
        <v>0</v>
      </c>
    </row>
    <row r="120" spans="1:15" x14ac:dyDescent="0.25">
      <c r="A120" s="97" t="s">
        <v>646</v>
      </c>
      <c r="B120" s="97">
        <v>0</v>
      </c>
      <c r="C120" s="97">
        <v>0</v>
      </c>
      <c r="D120" s="97">
        <v>1</v>
      </c>
      <c r="E120" s="97">
        <v>0</v>
      </c>
      <c r="F120" s="97">
        <v>0</v>
      </c>
      <c r="G120" s="97">
        <v>1</v>
      </c>
      <c r="H120" s="97">
        <v>0</v>
      </c>
      <c r="I120" s="97">
        <v>0</v>
      </c>
      <c r="J120" s="97">
        <v>0</v>
      </c>
      <c r="K120" s="97">
        <v>0</v>
      </c>
      <c r="L120" s="97">
        <v>1</v>
      </c>
      <c r="M120" s="97">
        <v>1</v>
      </c>
      <c r="N120" s="97">
        <v>1</v>
      </c>
      <c r="O120" s="97">
        <v>1</v>
      </c>
    </row>
    <row r="121" spans="1:15" x14ac:dyDescent="0.25">
      <c r="A121" s="97" t="s">
        <v>647</v>
      </c>
      <c r="B121" s="97">
        <v>0</v>
      </c>
      <c r="C121" s="97">
        <v>1</v>
      </c>
      <c r="D121" s="97">
        <v>0</v>
      </c>
      <c r="E121" s="97">
        <v>1</v>
      </c>
      <c r="F121" s="97">
        <v>0</v>
      </c>
      <c r="G121" s="97">
        <v>0</v>
      </c>
      <c r="H121" s="97">
        <v>0</v>
      </c>
      <c r="I121" s="97">
        <v>0</v>
      </c>
      <c r="J121" s="97">
        <v>1</v>
      </c>
      <c r="K121" s="97">
        <v>1</v>
      </c>
      <c r="L121" s="97">
        <v>1</v>
      </c>
      <c r="M121" s="97">
        <v>0</v>
      </c>
      <c r="N121" s="97">
        <v>0</v>
      </c>
      <c r="O121" s="97">
        <v>1</v>
      </c>
    </row>
    <row r="122" spans="1:15" x14ac:dyDescent="0.25">
      <c r="A122" s="97" t="s">
        <v>648</v>
      </c>
      <c r="B122" s="97">
        <v>0</v>
      </c>
      <c r="C122" s="97">
        <v>0</v>
      </c>
      <c r="D122" s="97">
        <v>0</v>
      </c>
      <c r="E122" s="97">
        <v>1</v>
      </c>
      <c r="F122" s="97">
        <v>0</v>
      </c>
      <c r="G122" s="97">
        <v>0</v>
      </c>
      <c r="H122" s="97">
        <v>0</v>
      </c>
      <c r="I122" s="97">
        <v>1</v>
      </c>
      <c r="J122" s="97">
        <v>1</v>
      </c>
      <c r="K122" s="97">
        <v>1</v>
      </c>
      <c r="L122" s="97">
        <v>0</v>
      </c>
      <c r="M122" s="97">
        <v>0</v>
      </c>
      <c r="N122" s="97">
        <v>0</v>
      </c>
      <c r="O122" s="97">
        <v>1</v>
      </c>
    </row>
    <row r="123" spans="1:15" x14ac:dyDescent="0.25">
      <c r="A123" s="97" t="s">
        <v>649</v>
      </c>
      <c r="B123" s="97">
        <v>0</v>
      </c>
      <c r="C123" s="97">
        <v>0</v>
      </c>
      <c r="D123" s="97">
        <v>0</v>
      </c>
      <c r="E123" s="97">
        <v>1</v>
      </c>
      <c r="F123" s="97">
        <v>0</v>
      </c>
      <c r="G123" s="97">
        <v>0</v>
      </c>
      <c r="H123" s="97">
        <v>0</v>
      </c>
      <c r="I123" s="97">
        <v>1</v>
      </c>
      <c r="J123" s="97">
        <v>1</v>
      </c>
      <c r="K123" s="97">
        <v>1</v>
      </c>
      <c r="L123" s="97">
        <v>1</v>
      </c>
      <c r="M123" s="97">
        <v>1</v>
      </c>
      <c r="N123" s="97">
        <v>0</v>
      </c>
      <c r="O123" s="97">
        <v>1</v>
      </c>
    </row>
    <row r="124" spans="1:15" x14ac:dyDescent="0.25">
      <c r="A124" s="97" t="s">
        <v>650</v>
      </c>
      <c r="B124" s="97">
        <v>0</v>
      </c>
      <c r="C124" s="97">
        <v>0</v>
      </c>
      <c r="D124" s="97">
        <v>1</v>
      </c>
      <c r="E124" s="97">
        <v>1</v>
      </c>
      <c r="F124" s="97">
        <v>0</v>
      </c>
      <c r="G124" s="97">
        <v>0</v>
      </c>
      <c r="H124" s="97">
        <v>0</v>
      </c>
      <c r="I124" s="97">
        <v>1</v>
      </c>
      <c r="J124" s="97">
        <v>1</v>
      </c>
      <c r="K124" s="97">
        <v>1</v>
      </c>
      <c r="L124" s="97">
        <v>1</v>
      </c>
      <c r="M124" s="97">
        <v>0</v>
      </c>
      <c r="N124" s="97">
        <v>0</v>
      </c>
      <c r="O124" s="97">
        <v>1</v>
      </c>
    </row>
    <row r="125" spans="1:15" x14ac:dyDescent="0.25">
      <c r="A125" s="97" t="s">
        <v>651</v>
      </c>
      <c r="B125" s="97">
        <v>0</v>
      </c>
      <c r="C125" s="97">
        <v>0</v>
      </c>
      <c r="D125" s="97">
        <v>0</v>
      </c>
      <c r="E125" s="97">
        <v>1</v>
      </c>
      <c r="F125" s="97">
        <v>0</v>
      </c>
      <c r="G125" s="97">
        <v>0</v>
      </c>
      <c r="H125" s="97">
        <v>0</v>
      </c>
      <c r="I125" s="97">
        <v>1</v>
      </c>
      <c r="J125" s="97">
        <v>1</v>
      </c>
      <c r="K125" s="97">
        <v>1</v>
      </c>
      <c r="L125" s="97">
        <v>1</v>
      </c>
      <c r="M125" s="97">
        <v>0</v>
      </c>
      <c r="N125" s="97">
        <v>0</v>
      </c>
      <c r="O125" s="97">
        <v>1</v>
      </c>
    </row>
    <row r="126" spans="1:15" x14ac:dyDescent="0.25">
      <c r="A126" s="97" t="s">
        <v>652</v>
      </c>
      <c r="B126" s="97">
        <v>0</v>
      </c>
      <c r="C126" s="97">
        <v>0</v>
      </c>
      <c r="D126" s="97">
        <v>0</v>
      </c>
      <c r="E126" s="97">
        <v>1</v>
      </c>
      <c r="F126" s="97">
        <v>0</v>
      </c>
      <c r="G126" s="97">
        <v>0</v>
      </c>
      <c r="H126" s="97">
        <v>1</v>
      </c>
      <c r="I126" s="97">
        <v>0</v>
      </c>
      <c r="J126" s="97">
        <v>1</v>
      </c>
      <c r="K126" s="97">
        <v>1</v>
      </c>
      <c r="L126" s="97">
        <v>1</v>
      </c>
      <c r="M126" s="97">
        <v>0</v>
      </c>
      <c r="N126" s="97">
        <v>0</v>
      </c>
      <c r="O126" s="97">
        <v>1</v>
      </c>
    </row>
    <row r="127" spans="1:15" x14ac:dyDescent="0.25">
      <c r="A127" s="97" t="s">
        <v>653</v>
      </c>
      <c r="B127" s="97">
        <v>0</v>
      </c>
      <c r="C127" s="97">
        <v>0</v>
      </c>
      <c r="D127" s="97">
        <v>0</v>
      </c>
      <c r="E127" s="97">
        <v>1</v>
      </c>
      <c r="F127" s="97">
        <v>1</v>
      </c>
      <c r="G127" s="97">
        <v>0</v>
      </c>
      <c r="H127" s="97">
        <v>0</v>
      </c>
      <c r="I127" s="97">
        <v>1</v>
      </c>
      <c r="J127" s="97">
        <v>1</v>
      </c>
      <c r="K127" s="97">
        <v>1</v>
      </c>
      <c r="L127" s="97">
        <v>1</v>
      </c>
      <c r="M127" s="97">
        <v>1</v>
      </c>
      <c r="N127" s="97">
        <v>1</v>
      </c>
      <c r="O127" s="97">
        <v>1</v>
      </c>
    </row>
    <row r="128" spans="1:15" x14ac:dyDescent="0.25">
      <c r="A128" s="97" t="s">
        <v>654</v>
      </c>
      <c r="B128" s="97">
        <v>0</v>
      </c>
      <c r="C128" s="97">
        <v>0</v>
      </c>
      <c r="D128" s="97">
        <v>0</v>
      </c>
      <c r="E128" s="97">
        <v>0</v>
      </c>
      <c r="F128" s="97">
        <v>0</v>
      </c>
      <c r="G128" s="97">
        <v>0</v>
      </c>
      <c r="H128" s="97">
        <v>0</v>
      </c>
      <c r="I128" s="97">
        <v>0</v>
      </c>
      <c r="J128" s="97">
        <v>1</v>
      </c>
      <c r="K128" s="97">
        <v>1</v>
      </c>
      <c r="L128" s="97">
        <v>1</v>
      </c>
      <c r="M128" s="97">
        <v>0</v>
      </c>
      <c r="N128" s="97">
        <v>0</v>
      </c>
      <c r="O128" s="97">
        <v>0</v>
      </c>
    </row>
    <row r="129" spans="1:15" x14ac:dyDescent="0.25">
      <c r="A129" s="97" t="s">
        <v>655</v>
      </c>
      <c r="B129" s="97">
        <v>0</v>
      </c>
      <c r="C129" s="97">
        <v>0</v>
      </c>
      <c r="D129" s="97">
        <v>0</v>
      </c>
      <c r="E129" s="97">
        <v>1</v>
      </c>
      <c r="F129" s="97">
        <v>0</v>
      </c>
      <c r="G129" s="97">
        <v>0</v>
      </c>
      <c r="H129" s="97">
        <v>0</v>
      </c>
      <c r="I129" s="97">
        <v>1</v>
      </c>
      <c r="J129" s="97">
        <v>0</v>
      </c>
      <c r="K129" s="97">
        <v>1</v>
      </c>
      <c r="L129" s="97">
        <v>1</v>
      </c>
      <c r="M129" s="97">
        <v>0</v>
      </c>
      <c r="N129" s="97">
        <v>1</v>
      </c>
      <c r="O129" s="97">
        <v>1</v>
      </c>
    </row>
    <row r="130" spans="1:15" x14ac:dyDescent="0.25">
      <c r="A130" s="97" t="s">
        <v>656</v>
      </c>
      <c r="B130" s="97">
        <v>0</v>
      </c>
      <c r="C130" s="97">
        <v>0</v>
      </c>
      <c r="D130" s="97">
        <v>0</v>
      </c>
      <c r="E130" s="97">
        <v>1</v>
      </c>
      <c r="F130" s="97">
        <v>0</v>
      </c>
      <c r="G130" s="97">
        <v>0</v>
      </c>
      <c r="H130" s="97">
        <v>0</v>
      </c>
      <c r="I130" s="97">
        <v>0</v>
      </c>
      <c r="J130" s="97">
        <v>1</v>
      </c>
      <c r="K130" s="97">
        <v>1</v>
      </c>
      <c r="L130" s="97">
        <v>1</v>
      </c>
      <c r="M130" s="97">
        <v>1</v>
      </c>
      <c r="N130" s="97">
        <v>0</v>
      </c>
      <c r="O130" s="97">
        <v>0</v>
      </c>
    </row>
    <row r="131" spans="1:15" x14ac:dyDescent="0.25">
      <c r="A131" s="97" t="s">
        <v>657</v>
      </c>
      <c r="B131" s="97">
        <v>0</v>
      </c>
      <c r="C131" s="97">
        <v>0</v>
      </c>
      <c r="D131" s="97">
        <v>0</v>
      </c>
      <c r="E131" s="97">
        <v>1</v>
      </c>
      <c r="F131" s="97">
        <v>0</v>
      </c>
      <c r="G131" s="97">
        <v>0</v>
      </c>
      <c r="H131" s="97">
        <v>0</v>
      </c>
      <c r="I131" s="97">
        <v>0</v>
      </c>
      <c r="J131" s="97">
        <v>1</v>
      </c>
      <c r="K131" s="97">
        <v>1</v>
      </c>
      <c r="L131" s="97">
        <v>0</v>
      </c>
      <c r="M131" s="97">
        <v>0</v>
      </c>
      <c r="N131" s="97">
        <v>0</v>
      </c>
      <c r="O131" s="97">
        <v>0</v>
      </c>
    </row>
    <row r="132" spans="1:15" x14ac:dyDescent="0.25">
      <c r="A132" s="97" t="s">
        <v>658</v>
      </c>
      <c r="B132" s="97">
        <v>0</v>
      </c>
      <c r="C132" s="97">
        <v>1</v>
      </c>
      <c r="D132" s="97">
        <v>0</v>
      </c>
      <c r="E132" s="97">
        <v>0</v>
      </c>
      <c r="F132" s="97">
        <v>0</v>
      </c>
      <c r="G132" s="97">
        <v>1</v>
      </c>
      <c r="H132" s="97">
        <v>0</v>
      </c>
      <c r="I132" s="97">
        <v>0</v>
      </c>
      <c r="J132" s="97">
        <v>0</v>
      </c>
      <c r="K132" s="97">
        <v>1</v>
      </c>
      <c r="L132" s="97">
        <v>1</v>
      </c>
      <c r="M132" s="97">
        <v>1</v>
      </c>
      <c r="N132" s="97">
        <v>0</v>
      </c>
      <c r="O132" s="97">
        <v>0</v>
      </c>
    </row>
    <row r="133" spans="1:15" x14ac:dyDescent="0.25">
      <c r="A133" s="97" t="s">
        <v>659</v>
      </c>
      <c r="B133" s="97">
        <v>0</v>
      </c>
      <c r="C133" s="97">
        <v>0</v>
      </c>
      <c r="D133" s="97">
        <v>0</v>
      </c>
      <c r="E133" s="97">
        <v>1</v>
      </c>
      <c r="F133" s="97">
        <v>1</v>
      </c>
      <c r="G133" s="97">
        <v>1</v>
      </c>
      <c r="H133" s="97">
        <v>0</v>
      </c>
      <c r="I133" s="97">
        <v>1</v>
      </c>
      <c r="J133" s="97">
        <v>1</v>
      </c>
      <c r="K133" s="97">
        <v>0</v>
      </c>
      <c r="L133" s="97">
        <v>1</v>
      </c>
      <c r="M133" s="97">
        <v>1</v>
      </c>
      <c r="N133" s="97">
        <v>1</v>
      </c>
      <c r="O133" s="97">
        <v>1</v>
      </c>
    </row>
    <row r="134" spans="1:15" x14ac:dyDescent="0.25">
      <c r="A134" s="97" t="s">
        <v>660</v>
      </c>
      <c r="B134" s="97">
        <v>0</v>
      </c>
      <c r="C134" s="97">
        <v>0</v>
      </c>
      <c r="D134" s="97">
        <v>0</v>
      </c>
      <c r="E134" s="97">
        <v>1</v>
      </c>
      <c r="F134" s="97">
        <v>1</v>
      </c>
      <c r="G134" s="97">
        <v>0</v>
      </c>
      <c r="H134" s="97">
        <v>0</v>
      </c>
      <c r="I134" s="97">
        <v>0</v>
      </c>
      <c r="J134" s="97">
        <v>1</v>
      </c>
      <c r="K134" s="97">
        <v>1</v>
      </c>
      <c r="L134" s="97">
        <v>1</v>
      </c>
      <c r="M134" s="97">
        <v>1</v>
      </c>
      <c r="N134" s="97">
        <v>1</v>
      </c>
      <c r="O134" s="97">
        <v>1</v>
      </c>
    </row>
    <row r="135" spans="1:15" x14ac:dyDescent="0.25">
      <c r="A135" s="97" t="s">
        <v>661</v>
      </c>
      <c r="B135" s="97">
        <v>0</v>
      </c>
      <c r="C135" s="97">
        <v>0</v>
      </c>
      <c r="D135" s="97">
        <v>0</v>
      </c>
      <c r="E135" s="97">
        <v>1</v>
      </c>
      <c r="F135" s="97">
        <v>0</v>
      </c>
      <c r="G135" s="97">
        <v>1</v>
      </c>
      <c r="H135" s="97">
        <v>0</v>
      </c>
      <c r="I135" s="97">
        <v>0</v>
      </c>
      <c r="J135" s="97">
        <v>1</v>
      </c>
      <c r="K135" s="97">
        <v>1</v>
      </c>
      <c r="L135" s="97">
        <v>0</v>
      </c>
      <c r="M135" s="97">
        <v>0</v>
      </c>
      <c r="N135" s="97">
        <v>0</v>
      </c>
      <c r="O135" s="97">
        <v>0</v>
      </c>
    </row>
    <row r="136" spans="1:15" x14ac:dyDescent="0.25">
      <c r="A136" s="97" t="s">
        <v>662</v>
      </c>
      <c r="B136" s="97">
        <v>0</v>
      </c>
      <c r="C136" s="97">
        <v>0</v>
      </c>
      <c r="D136" s="97">
        <v>0</v>
      </c>
      <c r="E136" s="97">
        <v>0</v>
      </c>
      <c r="F136" s="97">
        <v>0</v>
      </c>
      <c r="G136" s="97">
        <v>1</v>
      </c>
      <c r="H136" s="97">
        <v>0</v>
      </c>
      <c r="I136" s="97">
        <v>0</v>
      </c>
      <c r="J136" s="97">
        <v>1</v>
      </c>
      <c r="K136" s="97">
        <v>0</v>
      </c>
      <c r="L136" s="97">
        <v>0</v>
      </c>
      <c r="M136" s="97">
        <v>0</v>
      </c>
      <c r="N136" s="97">
        <v>0</v>
      </c>
      <c r="O136" s="97">
        <v>0</v>
      </c>
    </row>
    <row r="137" spans="1:15" x14ac:dyDescent="0.25">
      <c r="A137" s="97" t="s">
        <v>663</v>
      </c>
      <c r="B137" s="97">
        <v>0</v>
      </c>
      <c r="C137" s="97">
        <v>0</v>
      </c>
      <c r="D137" s="97">
        <v>0</v>
      </c>
      <c r="E137" s="97">
        <v>0</v>
      </c>
      <c r="F137" s="97">
        <v>0</v>
      </c>
      <c r="G137" s="97">
        <v>1</v>
      </c>
      <c r="H137" s="97">
        <v>1</v>
      </c>
      <c r="I137" s="97">
        <v>1</v>
      </c>
      <c r="J137" s="97">
        <v>0</v>
      </c>
      <c r="K137" s="97">
        <v>1</v>
      </c>
      <c r="L137" s="97">
        <v>1</v>
      </c>
      <c r="M137" s="97">
        <v>0</v>
      </c>
      <c r="N137" s="97">
        <v>0</v>
      </c>
      <c r="O137" s="97">
        <v>0</v>
      </c>
    </row>
    <row r="138" spans="1:15" x14ac:dyDescent="0.25">
      <c r="A138" s="97" t="s">
        <v>664</v>
      </c>
      <c r="B138" s="97">
        <v>0</v>
      </c>
      <c r="C138" s="97">
        <v>0</v>
      </c>
      <c r="D138" s="97">
        <v>0</v>
      </c>
      <c r="E138" s="97">
        <v>0</v>
      </c>
      <c r="F138" s="97">
        <v>0</v>
      </c>
      <c r="G138" s="97">
        <v>0</v>
      </c>
      <c r="H138" s="97">
        <v>0</v>
      </c>
      <c r="I138" s="97">
        <v>0</v>
      </c>
      <c r="J138" s="97">
        <v>1</v>
      </c>
      <c r="K138" s="97">
        <v>1</v>
      </c>
      <c r="L138" s="97">
        <v>0</v>
      </c>
      <c r="M138" s="97">
        <v>0</v>
      </c>
      <c r="N138" s="97">
        <v>0</v>
      </c>
      <c r="O138" s="97">
        <v>0</v>
      </c>
    </row>
    <row r="139" spans="1:15" x14ac:dyDescent="0.25">
      <c r="A139" s="97" t="s">
        <v>665</v>
      </c>
      <c r="B139" s="97">
        <v>1</v>
      </c>
      <c r="C139" s="97">
        <v>1</v>
      </c>
      <c r="D139" s="97">
        <v>0</v>
      </c>
      <c r="E139" s="97">
        <v>0</v>
      </c>
      <c r="F139" s="97">
        <v>1</v>
      </c>
      <c r="G139" s="97">
        <v>0</v>
      </c>
      <c r="H139" s="97">
        <v>0</v>
      </c>
      <c r="I139" s="97">
        <v>1</v>
      </c>
      <c r="J139" s="97">
        <v>1</v>
      </c>
      <c r="K139" s="97">
        <v>1</v>
      </c>
      <c r="L139" s="97">
        <v>0</v>
      </c>
      <c r="M139" s="97">
        <v>1</v>
      </c>
      <c r="N139" s="97">
        <v>0</v>
      </c>
      <c r="O139" s="97">
        <v>1</v>
      </c>
    </row>
    <row r="140" spans="1:15" x14ac:dyDescent="0.25">
      <c r="A140" s="97" t="s">
        <v>666</v>
      </c>
      <c r="B140" s="97">
        <v>0</v>
      </c>
      <c r="C140" s="97">
        <v>0</v>
      </c>
      <c r="D140" s="97">
        <v>0</v>
      </c>
      <c r="E140" s="97">
        <v>0</v>
      </c>
      <c r="F140" s="97">
        <v>0</v>
      </c>
      <c r="G140" s="97">
        <v>0</v>
      </c>
      <c r="H140" s="97">
        <v>0</v>
      </c>
      <c r="I140" s="97">
        <v>0</v>
      </c>
      <c r="J140" s="97">
        <v>0</v>
      </c>
      <c r="K140" s="97">
        <v>1</v>
      </c>
      <c r="L140" s="97">
        <v>1</v>
      </c>
      <c r="M140" s="97">
        <v>1</v>
      </c>
      <c r="N140" s="97">
        <v>0</v>
      </c>
      <c r="O140" s="97">
        <v>1</v>
      </c>
    </row>
    <row r="141" spans="1:15" x14ac:dyDescent="0.25">
      <c r="A141" s="97" t="s">
        <v>667</v>
      </c>
      <c r="B141" s="97">
        <v>0</v>
      </c>
      <c r="C141" s="97">
        <v>1</v>
      </c>
      <c r="D141" s="97">
        <v>0</v>
      </c>
      <c r="E141" s="97">
        <v>0</v>
      </c>
      <c r="F141" s="97">
        <v>1</v>
      </c>
      <c r="G141" s="97">
        <v>1</v>
      </c>
      <c r="H141" s="97">
        <v>0</v>
      </c>
      <c r="I141" s="97">
        <v>1</v>
      </c>
      <c r="J141" s="97">
        <v>1</v>
      </c>
      <c r="K141" s="97">
        <v>1</v>
      </c>
      <c r="L141" s="97">
        <v>0</v>
      </c>
      <c r="M141" s="97">
        <v>0</v>
      </c>
      <c r="N141" s="97">
        <v>0</v>
      </c>
      <c r="O141" s="97">
        <v>0</v>
      </c>
    </row>
    <row r="142" spans="1:15" x14ac:dyDescent="0.25">
      <c r="A142" s="97" t="s">
        <v>668</v>
      </c>
      <c r="B142" s="97">
        <v>0</v>
      </c>
      <c r="C142" s="97">
        <v>1</v>
      </c>
      <c r="D142" s="97">
        <v>0</v>
      </c>
      <c r="E142" s="97">
        <v>0</v>
      </c>
      <c r="F142" s="97">
        <v>0</v>
      </c>
      <c r="G142" s="97">
        <v>0</v>
      </c>
      <c r="H142" s="97">
        <v>0</v>
      </c>
      <c r="I142" s="97">
        <v>0</v>
      </c>
      <c r="J142" s="97">
        <v>1</v>
      </c>
      <c r="K142" s="97">
        <v>1</v>
      </c>
      <c r="L142" s="97">
        <v>0</v>
      </c>
      <c r="M142" s="97">
        <v>0</v>
      </c>
      <c r="N142" s="97">
        <v>0</v>
      </c>
      <c r="O142" s="97">
        <v>0</v>
      </c>
    </row>
    <row r="143" spans="1:15" x14ac:dyDescent="0.25">
      <c r="A143" s="97" t="s">
        <v>669</v>
      </c>
      <c r="B143" s="97">
        <v>0</v>
      </c>
      <c r="C143" s="97">
        <v>0</v>
      </c>
      <c r="D143" s="97">
        <v>0</v>
      </c>
      <c r="E143" s="97">
        <v>1</v>
      </c>
      <c r="F143" s="97">
        <v>1</v>
      </c>
      <c r="G143" s="97">
        <v>0</v>
      </c>
      <c r="H143" s="97">
        <v>0</v>
      </c>
      <c r="I143" s="97">
        <v>0</v>
      </c>
      <c r="J143" s="97">
        <v>1</v>
      </c>
      <c r="K143" s="97">
        <v>1</v>
      </c>
      <c r="L143" s="97">
        <v>0</v>
      </c>
      <c r="M143" s="97">
        <v>0</v>
      </c>
      <c r="N143" s="97">
        <v>0</v>
      </c>
      <c r="O143" s="97">
        <v>1</v>
      </c>
    </row>
    <row r="144" spans="1:15" x14ac:dyDescent="0.25">
      <c r="A144" s="97" t="s">
        <v>670</v>
      </c>
      <c r="B144" s="97">
        <v>0</v>
      </c>
      <c r="C144" s="97">
        <v>0</v>
      </c>
      <c r="D144" s="97">
        <v>0</v>
      </c>
      <c r="E144" s="97">
        <v>0</v>
      </c>
      <c r="F144" s="97">
        <v>0</v>
      </c>
      <c r="G144" s="97">
        <v>0</v>
      </c>
      <c r="H144" s="97">
        <v>0</v>
      </c>
      <c r="I144" s="97">
        <v>0</v>
      </c>
      <c r="J144" s="97">
        <v>1</v>
      </c>
      <c r="K144" s="97">
        <v>1</v>
      </c>
      <c r="L144" s="97">
        <v>1</v>
      </c>
      <c r="M144" s="97">
        <v>1</v>
      </c>
      <c r="N144" s="97">
        <v>0</v>
      </c>
      <c r="O144" s="97">
        <v>1</v>
      </c>
    </row>
    <row r="145" spans="1:15" x14ac:dyDescent="0.25">
      <c r="A145" s="97" t="s">
        <v>671</v>
      </c>
      <c r="B145" s="97">
        <v>0</v>
      </c>
      <c r="C145" s="97">
        <v>0</v>
      </c>
      <c r="D145" s="97">
        <v>0</v>
      </c>
      <c r="E145" s="97">
        <v>0</v>
      </c>
      <c r="F145" s="97">
        <v>0</v>
      </c>
      <c r="G145" s="97">
        <v>1</v>
      </c>
      <c r="H145" s="97">
        <v>1</v>
      </c>
      <c r="I145" s="97">
        <v>0</v>
      </c>
      <c r="J145" s="97">
        <v>0</v>
      </c>
      <c r="K145" s="97">
        <v>1</v>
      </c>
      <c r="L145" s="97">
        <v>1</v>
      </c>
      <c r="M145" s="97">
        <v>0</v>
      </c>
      <c r="N145" s="97">
        <v>0</v>
      </c>
      <c r="O145" s="97">
        <v>0</v>
      </c>
    </row>
    <row r="146" spans="1:15" x14ac:dyDescent="0.25">
      <c r="A146" s="97" t="s">
        <v>672</v>
      </c>
      <c r="B146" s="97">
        <v>0</v>
      </c>
      <c r="C146" s="97">
        <v>0</v>
      </c>
      <c r="D146" s="97">
        <v>0</v>
      </c>
      <c r="E146" s="97">
        <v>0</v>
      </c>
      <c r="F146" s="97">
        <v>0</v>
      </c>
      <c r="G146" s="97">
        <v>0</v>
      </c>
      <c r="H146" s="97">
        <v>1</v>
      </c>
      <c r="I146" s="97">
        <v>0</v>
      </c>
      <c r="J146" s="97">
        <v>1</v>
      </c>
      <c r="K146" s="97">
        <v>1</v>
      </c>
      <c r="L146" s="97">
        <v>0</v>
      </c>
      <c r="M146" s="97">
        <v>0</v>
      </c>
      <c r="N146" s="97">
        <v>0</v>
      </c>
      <c r="O146" s="97">
        <v>1</v>
      </c>
    </row>
    <row r="147" spans="1:15" x14ac:dyDescent="0.25">
      <c r="A147" s="97" t="s">
        <v>673</v>
      </c>
      <c r="B147" s="97">
        <v>0</v>
      </c>
      <c r="C147" s="97">
        <v>0</v>
      </c>
      <c r="D147" s="97">
        <v>0</v>
      </c>
      <c r="E147" s="97">
        <v>1</v>
      </c>
      <c r="F147" s="97">
        <v>0</v>
      </c>
      <c r="G147" s="97">
        <v>0</v>
      </c>
      <c r="H147" s="97">
        <v>0</v>
      </c>
      <c r="I147" s="97">
        <v>1</v>
      </c>
      <c r="J147" s="97">
        <v>1</v>
      </c>
      <c r="K147" s="97">
        <v>0</v>
      </c>
      <c r="L147" s="97">
        <v>1</v>
      </c>
      <c r="M147" s="97">
        <v>1</v>
      </c>
      <c r="N147" s="97">
        <v>0</v>
      </c>
      <c r="O147" s="97">
        <v>1</v>
      </c>
    </row>
    <row r="148" spans="1:15" x14ac:dyDescent="0.25">
      <c r="A148" s="97" t="s">
        <v>674</v>
      </c>
      <c r="B148" s="97">
        <v>0</v>
      </c>
      <c r="C148" s="97">
        <v>0</v>
      </c>
      <c r="D148" s="97">
        <v>0</v>
      </c>
      <c r="E148" s="97">
        <v>1</v>
      </c>
      <c r="F148" s="97">
        <v>0</v>
      </c>
      <c r="G148" s="97">
        <v>0</v>
      </c>
      <c r="H148" s="97">
        <v>0</v>
      </c>
      <c r="I148" s="97">
        <v>0</v>
      </c>
      <c r="J148" s="97">
        <v>1</v>
      </c>
      <c r="K148" s="97">
        <v>0</v>
      </c>
      <c r="L148" s="97">
        <v>0</v>
      </c>
      <c r="M148" s="97">
        <v>0</v>
      </c>
      <c r="N148" s="97">
        <v>1</v>
      </c>
      <c r="O148" s="97">
        <v>1</v>
      </c>
    </row>
    <row r="149" spans="1:15" x14ac:dyDescent="0.25">
      <c r="A149" s="97" t="s">
        <v>675</v>
      </c>
      <c r="B149" s="97">
        <v>0</v>
      </c>
      <c r="C149" s="97">
        <v>1</v>
      </c>
      <c r="D149" s="97">
        <v>0</v>
      </c>
      <c r="E149" s="97">
        <v>0</v>
      </c>
      <c r="F149" s="97">
        <v>0</v>
      </c>
      <c r="G149" s="97">
        <v>0</v>
      </c>
      <c r="H149" s="97">
        <v>0</v>
      </c>
      <c r="I149" s="97">
        <v>1</v>
      </c>
      <c r="J149" s="97">
        <v>1</v>
      </c>
      <c r="K149" s="97">
        <v>1</v>
      </c>
      <c r="L149" s="97">
        <v>0</v>
      </c>
      <c r="M149" s="97">
        <v>1</v>
      </c>
      <c r="N149" s="97">
        <v>0</v>
      </c>
      <c r="O149" s="97">
        <v>1</v>
      </c>
    </row>
    <row r="150" spans="1:15" x14ac:dyDescent="0.25">
      <c r="A150" s="97" t="s">
        <v>676</v>
      </c>
      <c r="B150" s="97">
        <v>0</v>
      </c>
      <c r="C150" s="97">
        <v>0</v>
      </c>
      <c r="D150" s="97">
        <v>1</v>
      </c>
      <c r="E150" s="97">
        <v>0</v>
      </c>
      <c r="F150" s="97">
        <v>0</v>
      </c>
      <c r="G150" s="97">
        <v>0</v>
      </c>
      <c r="H150" s="97">
        <v>0</v>
      </c>
      <c r="I150" s="97">
        <v>1</v>
      </c>
      <c r="J150" s="97">
        <v>1</v>
      </c>
      <c r="K150" s="97">
        <v>1</v>
      </c>
      <c r="L150" s="97">
        <v>1</v>
      </c>
      <c r="M150" s="97">
        <v>0</v>
      </c>
      <c r="N150" s="97">
        <v>1</v>
      </c>
      <c r="O150" s="97">
        <v>0</v>
      </c>
    </row>
    <row r="151" spans="1:15" x14ac:dyDescent="0.25">
      <c r="A151" s="97" t="s">
        <v>677</v>
      </c>
      <c r="B151" s="97">
        <v>0</v>
      </c>
      <c r="C151" s="97">
        <v>0</v>
      </c>
      <c r="D151" s="97">
        <v>0</v>
      </c>
      <c r="E151" s="97">
        <v>0</v>
      </c>
      <c r="F151" s="97">
        <v>0</v>
      </c>
      <c r="G151" s="97">
        <v>0</v>
      </c>
      <c r="H151" s="97">
        <v>0</v>
      </c>
      <c r="I151" s="97">
        <v>0</v>
      </c>
      <c r="J151" s="97">
        <v>1</v>
      </c>
      <c r="K151" s="97">
        <v>0</v>
      </c>
      <c r="L151" s="97">
        <v>1</v>
      </c>
      <c r="M151" s="97">
        <v>0</v>
      </c>
      <c r="N151" s="97">
        <v>0</v>
      </c>
      <c r="O151" s="97">
        <v>0</v>
      </c>
    </row>
    <row r="152" spans="1:15" x14ac:dyDescent="0.25">
      <c r="A152" s="97" t="s">
        <v>678</v>
      </c>
      <c r="B152" s="97">
        <v>0</v>
      </c>
      <c r="C152" s="97">
        <v>0</v>
      </c>
      <c r="D152" s="97">
        <v>0</v>
      </c>
      <c r="E152" s="97">
        <v>0</v>
      </c>
      <c r="F152" s="97">
        <v>0</v>
      </c>
      <c r="G152" s="97">
        <v>0</v>
      </c>
      <c r="H152" s="97">
        <v>0</v>
      </c>
      <c r="I152" s="97">
        <v>0</v>
      </c>
      <c r="J152" s="97">
        <v>0</v>
      </c>
      <c r="K152" s="97">
        <v>1</v>
      </c>
      <c r="L152" s="97">
        <v>0</v>
      </c>
      <c r="M152" s="97">
        <v>1</v>
      </c>
      <c r="N152" s="97">
        <v>0</v>
      </c>
      <c r="O152" s="97">
        <v>0</v>
      </c>
    </row>
    <row r="153" spans="1:15" x14ac:dyDescent="0.25">
      <c r="A153" s="97" t="s">
        <v>679</v>
      </c>
      <c r="B153" s="97">
        <v>0</v>
      </c>
      <c r="C153" s="97">
        <v>1</v>
      </c>
      <c r="D153" s="97">
        <v>0</v>
      </c>
      <c r="E153" s="97">
        <v>0</v>
      </c>
      <c r="F153" s="97">
        <v>1</v>
      </c>
      <c r="G153" s="97">
        <v>0</v>
      </c>
      <c r="H153" s="97">
        <v>0</v>
      </c>
      <c r="I153" s="97">
        <v>1</v>
      </c>
      <c r="J153" s="97">
        <v>1</v>
      </c>
      <c r="K153" s="97">
        <v>1</v>
      </c>
      <c r="L153" s="97">
        <v>1</v>
      </c>
      <c r="M153" s="97">
        <v>1</v>
      </c>
      <c r="N153" s="97">
        <v>1</v>
      </c>
      <c r="O153" s="97">
        <v>0</v>
      </c>
    </row>
    <row r="154" spans="1:15" x14ac:dyDescent="0.25">
      <c r="A154" s="97" t="s">
        <v>680</v>
      </c>
      <c r="B154" s="97">
        <v>0</v>
      </c>
      <c r="C154" s="97">
        <v>0</v>
      </c>
      <c r="D154" s="97">
        <v>0</v>
      </c>
      <c r="E154" s="97">
        <v>1</v>
      </c>
      <c r="F154" s="97">
        <v>0</v>
      </c>
      <c r="G154" s="97">
        <v>1</v>
      </c>
      <c r="H154" s="97">
        <v>0</v>
      </c>
      <c r="I154" s="97">
        <v>1</v>
      </c>
      <c r="J154" s="97">
        <v>0</v>
      </c>
      <c r="K154" s="97">
        <v>0</v>
      </c>
      <c r="L154" s="97">
        <v>1</v>
      </c>
      <c r="M154" s="97">
        <v>0</v>
      </c>
      <c r="N154" s="97">
        <v>0</v>
      </c>
      <c r="O154" s="97">
        <v>1</v>
      </c>
    </row>
    <row r="155" spans="1:15" x14ac:dyDescent="0.25">
      <c r="A155" s="97" t="s">
        <v>681</v>
      </c>
      <c r="B155" s="97">
        <v>0</v>
      </c>
      <c r="C155" s="97">
        <v>1</v>
      </c>
      <c r="D155" s="97">
        <v>0</v>
      </c>
      <c r="E155" s="97">
        <v>0</v>
      </c>
      <c r="F155" s="97">
        <v>1</v>
      </c>
      <c r="G155" s="97">
        <v>0</v>
      </c>
      <c r="H155" s="97">
        <v>0</v>
      </c>
      <c r="I155" s="97">
        <v>0</v>
      </c>
      <c r="J155" s="97">
        <v>1</v>
      </c>
      <c r="K155" s="97">
        <v>1</v>
      </c>
      <c r="L155" s="97">
        <v>1</v>
      </c>
      <c r="M155" s="97">
        <v>0</v>
      </c>
      <c r="N155" s="97">
        <v>1</v>
      </c>
      <c r="O155" s="97">
        <v>1</v>
      </c>
    </row>
    <row r="156" spans="1:15" x14ac:dyDescent="0.25">
      <c r="A156" s="97" t="s">
        <v>682</v>
      </c>
      <c r="B156" s="97">
        <v>0</v>
      </c>
      <c r="C156" s="97">
        <v>1</v>
      </c>
      <c r="D156" s="97">
        <v>0</v>
      </c>
      <c r="E156" s="97">
        <v>0</v>
      </c>
      <c r="F156" s="97">
        <v>0</v>
      </c>
      <c r="G156" s="97">
        <v>0</v>
      </c>
      <c r="H156" s="97">
        <v>0</v>
      </c>
      <c r="I156" s="97">
        <v>0</v>
      </c>
      <c r="J156" s="97">
        <v>0</v>
      </c>
      <c r="K156" s="97">
        <v>1</v>
      </c>
      <c r="L156" s="97">
        <v>1</v>
      </c>
      <c r="M156" s="97">
        <v>1</v>
      </c>
      <c r="N156" s="97">
        <v>1</v>
      </c>
      <c r="O156" s="97">
        <v>0</v>
      </c>
    </row>
    <row r="157" spans="1:15" x14ac:dyDescent="0.25">
      <c r="A157" s="97" t="s">
        <v>683</v>
      </c>
      <c r="B157" s="97">
        <v>0</v>
      </c>
      <c r="C157" s="97">
        <v>0</v>
      </c>
      <c r="D157" s="97">
        <v>0</v>
      </c>
      <c r="E157" s="97">
        <v>0</v>
      </c>
      <c r="F157" s="97">
        <v>0</v>
      </c>
      <c r="G157" s="97">
        <v>0</v>
      </c>
      <c r="H157" s="97">
        <v>0</v>
      </c>
      <c r="I157" s="97">
        <v>0</v>
      </c>
      <c r="J157" s="97">
        <v>1</v>
      </c>
      <c r="K157" s="97">
        <v>1</v>
      </c>
      <c r="L157" s="97">
        <v>1</v>
      </c>
      <c r="M157" s="97">
        <v>1</v>
      </c>
      <c r="N157" s="97">
        <v>0</v>
      </c>
      <c r="O157" s="97">
        <v>1</v>
      </c>
    </row>
    <row r="158" spans="1:15" x14ac:dyDescent="0.25">
      <c r="A158" s="97" t="s">
        <v>684</v>
      </c>
      <c r="B158" s="97">
        <v>1</v>
      </c>
      <c r="C158" s="97">
        <v>0</v>
      </c>
      <c r="D158" s="97">
        <v>0</v>
      </c>
      <c r="E158" s="97">
        <v>0</v>
      </c>
      <c r="F158" s="97">
        <v>0</v>
      </c>
      <c r="G158" s="97">
        <v>0</v>
      </c>
      <c r="H158" s="97">
        <v>0</v>
      </c>
      <c r="I158" s="97">
        <v>0</v>
      </c>
      <c r="J158" s="97">
        <v>1</v>
      </c>
      <c r="K158" s="97">
        <v>1</v>
      </c>
      <c r="L158" s="97">
        <v>1</v>
      </c>
      <c r="M158" s="97">
        <v>0</v>
      </c>
      <c r="N158" s="97">
        <v>0</v>
      </c>
      <c r="O158" s="97">
        <v>1</v>
      </c>
    </row>
    <row r="159" spans="1:15" x14ac:dyDescent="0.25">
      <c r="A159" s="97" t="s">
        <v>685</v>
      </c>
      <c r="B159" s="97">
        <v>0</v>
      </c>
      <c r="C159" s="97">
        <v>0</v>
      </c>
      <c r="D159" s="97">
        <v>0</v>
      </c>
      <c r="E159" s="97">
        <v>1</v>
      </c>
      <c r="F159" s="97">
        <v>0</v>
      </c>
      <c r="G159" s="97">
        <v>0</v>
      </c>
      <c r="H159" s="97">
        <v>0</v>
      </c>
      <c r="I159" s="97">
        <v>0</v>
      </c>
      <c r="J159" s="97">
        <v>0</v>
      </c>
      <c r="K159" s="97">
        <v>0</v>
      </c>
      <c r="L159" s="97">
        <v>0</v>
      </c>
      <c r="M159" s="97">
        <v>1</v>
      </c>
      <c r="N159" s="97">
        <v>0</v>
      </c>
      <c r="O159" s="97">
        <v>0</v>
      </c>
    </row>
    <row r="160" spans="1:15" x14ac:dyDescent="0.25">
      <c r="A160" s="97" t="s">
        <v>686</v>
      </c>
      <c r="B160" s="97">
        <v>0</v>
      </c>
      <c r="C160" s="97">
        <v>0</v>
      </c>
      <c r="D160" s="97">
        <v>0</v>
      </c>
      <c r="E160" s="97">
        <v>1</v>
      </c>
      <c r="F160" s="97">
        <v>1</v>
      </c>
      <c r="G160" s="97">
        <v>0</v>
      </c>
      <c r="H160" s="97">
        <v>0</v>
      </c>
      <c r="I160" s="97">
        <v>0</v>
      </c>
      <c r="J160" s="97">
        <v>0</v>
      </c>
      <c r="K160" s="97">
        <v>1</v>
      </c>
      <c r="L160" s="97">
        <v>1</v>
      </c>
      <c r="M160" s="97">
        <v>1</v>
      </c>
      <c r="N160" s="97">
        <v>0</v>
      </c>
      <c r="O160" s="97">
        <v>1</v>
      </c>
    </row>
    <row r="161" spans="1:15" x14ac:dyDescent="0.25">
      <c r="A161" s="97" t="s">
        <v>687</v>
      </c>
      <c r="B161" s="97">
        <v>0</v>
      </c>
      <c r="C161" s="97">
        <v>0</v>
      </c>
      <c r="D161" s="97">
        <v>0</v>
      </c>
      <c r="E161" s="97">
        <v>0</v>
      </c>
      <c r="F161" s="97">
        <v>0</v>
      </c>
      <c r="G161" s="97">
        <v>0</v>
      </c>
      <c r="H161" s="97">
        <v>0</v>
      </c>
      <c r="I161" s="97">
        <v>0</v>
      </c>
      <c r="J161" s="97">
        <v>1</v>
      </c>
      <c r="K161" s="97">
        <v>1</v>
      </c>
      <c r="L161" s="97">
        <v>1</v>
      </c>
      <c r="M161" s="97">
        <v>0</v>
      </c>
      <c r="N161" s="97">
        <v>0</v>
      </c>
      <c r="O161" s="97">
        <v>0</v>
      </c>
    </row>
    <row r="162" spans="1:15" x14ac:dyDescent="0.25">
      <c r="A162" s="97" t="s">
        <v>688</v>
      </c>
      <c r="B162" s="97">
        <v>0</v>
      </c>
      <c r="C162" s="97">
        <v>0</v>
      </c>
      <c r="D162" s="97">
        <v>1</v>
      </c>
      <c r="E162" s="97">
        <v>0</v>
      </c>
      <c r="F162" s="97">
        <v>1</v>
      </c>
      <c r="G162" s="97">
        <v>0</v>
      </c>
      <c r="H162" s="97">
        <v>0</v>
      </c>
      <c r="I162" s="97">
        <v>1</v>
      </c>
      <c r="J162" s="97">
        <v>1</v>
      </c>
      <c r="K162" s="97">
        <v>1</v>
      </c>
      <c r="L162" s="97">
        <v>1</v>
      </c>
      <c r="M162" s="97">
        <v>1</v>
      </c>
      <c r="N162" s="97">
        <v>1</v>
      </c>
      <c r="O162" s="97">
        <v>1</v>
      </c>
    </row>
    <row r="163" spans="1:15" x14ac:dyDescent="0.25">
      <c r="A163" s="97" t="s">
        <v>689</v>
      </c>
      <c r="B163" s="97">
        <v>0</v>
      </c>
      <c r="C163" s="97">
        <v>0</v>
      </c>
      <c r="D163" s="97">
        <v>0</v>
      </c>
      <c r="E163" s="97">
        <v>0</v>
      </c>
      <c r="F163" s="97">
        <v>0</v>
      </c>
      <c r="G163" s="97">
        <v>1</v>
      </c>
      <c r="H163" s="97">
        <v>0</v>
      </c>
      <c r="I163" s="97">
        <v>1</v>
      </c>
      <c r="J163" s="97">
        <v>0</v>
      </c>
      <c r="K163" s="97">
        <v>0</v>
      </c>
      <c r="L163" s="97">
        <v>0</v>
      </c>
      <c r="M163" s="97">
        <v>0</v>
      </c>
      <c r="N163" s="97">
        <v>0</v>
      </c>
      <c r="O163" s="97">
        <v>0</v>
      </c>
    </row>
    <row r="164" spans="1:15" x14ac:dyDescent="0.25">
      <c r="A164" s="97" t="s">
        <v>690</v>
      </c>
      <c r="B164" s="97">
        <v>0</v>
      </c>
      <c r="C164" s="97">
        <v>0</v>
      </c>
      <c r="D164" s="97">
        <v>0</v>
      </c>
      <c r="E164" s="97">
        <v>1</v>
      </c>
      <c r="F164" s="97">
        <v>0</v>
      </c>
      <c r="G164" s="97">
        <v>0</v>
      </c>
      <c r="H164" s="97">
        <v>1</v>
      </c>
      <c r="I164" s="97">
        <v>0</v>
      </c>
      <c r="J164" s="97">
        <v>1</v>
      </c>
      <c r="K164" s="97">
        <v>1</v>
      </c>
      <c r="L164" s="97">
        <v>1</v>
      </c>
      <c r="M164" s="97">
        <v>0</v>
      </c>
      <c r="N164" s="97">
        <v>1</v>
      </c>
      <c r="O164" s="97">
        <v>0</v>
      </c>
    </row>
    <row r="165" spans="1:15" x14ac:dyDescent="0.25">
      <c r="A165" s="97" t="s">
        <v>691</v>
      </c>
      <c r="B165" s="97">
        <v>0</v>
      </c>
      <c r="C165" s="97">
        <v>0</v>
      </c>
      <c r="D165" s="97">
        <v>0</v>
      </c>
      <c r="E165" s="97">
        <v>1</v>
      </c>
      <c r="F165" s="97">
        <v>0</v>
      </c>
      <c r="G165" s="97">
        <v>1</v>
      </c>
      <c r="H165" s="97">
        <v>0</v>
      </c>
      <c r="I165" s="97">
        <v>0</v>
      </c>
      <c r="J165" s="97">
        <v>1</v>
      </c>
      <c r="K165" s="97">
        <v>1</v>
      </c>
      <c r="L165" s="97">
        <v>0</v>
      </c>
      <c r="M165" s="97">
        <v>1</v>
      </c>
      <c r="N165" s="97">
        <v>0</v>
      </c>
      <c r="O165" s="97">
        <v>1</v>
      </c>
    </row>
    <row r="166" spans="1:15" x14ac:dyDescent="0.25">
      <c r="A166" s="97" t="s">
        <v>692</v>
      </c>
      <c r="B166" s="97">
        <v>0</v>
      </c>
      <c r="C166" s="97">
        <v>0</v>
      </c>
      <c r="D166" s="97">
        <v>0</v>
      </c>
      <c r="E166" s="97">
        <v>1</v>
      </c>
      <c r="F166" s="97">
        <v>0</v>
      </c>
      <c r="G166" s="97">
        <v>1</v>
      </c>
      <c r="H166" s="97">
        <v>0</v>
      </c>
      <c r="I166" s="97">
        <v>0</v>
      </c>
      <c r="J166" s="97">
        <v>1</v>
      </c>
      <c r="K166" s="97">
        <v>1</v>
      </c>
      <c r="L166" s="97">
        <v>0</v>
      </c>
      <c r="M166" s="97">
        <v>1</v>
      </c>
      <c r="N166" s="97">
        <v>0</v>
      </c>
      <c r="O166" s="97">
        <v>1</v>
      </c>
    </row>
    <row r="167" spans="1:15" x14ac:dyDescent="0.25">
      <c r="A167" s="97" t="s">
        <v>693</v>
      </c>
      <c r="B167" s="97">
        <v>0</v>
      </c>
      <c r="C167" s="97">
        <v>0</v>
      </c>
      <c r="D167" s="97">
        <v>0</v>
      </c>
      <c r="E167" s="97">
        <v>0</v>
      </c>
      <c r="F167" s="97">
        <v>0</v>
      </c>
      <c r="G167" s="97">
        <v>0</v>
      </c>
      <c r="H167" s="97">
        <v>1</v>
      </c>
      <c r="I167" s="97">
        <v>0</v>
      </c>
      <c r="J167" s="97">
        <v>1</v>
      </c>
      <c r="K167" s="97">
        <v>1</v>
      </c>
      <c r="L167" s="97">
        <v>0</v>
      </c>
      <c r="M167" s="97">
        <v>1</v>
      </c>
      <c r="N167" s="97">
        <v>1</v>
      </c>
      <c r="O167" s="97">
        <v>0</v>
      </c>
    </row>
    <row r="168" spans="1:15" x14ac:dyDescent="0.25">
      <c r="A168" s="97" t="s">
        <v>694</v>
      </c>
      <c r="B168" s="97">
        <v>1</v>
      </c>
      <c r="C168" s="97">
        <v>0</v>
      </c>
      <c r="D168" s="97">
        <v>0</v>
      </c>
      <c r="E168" s="97">
        <v>0</v>
      </c>
      <c r="F168" s="97">
        <v>0</v>
      </c>
      <c r="G168" s="97">
        <v>1</v>
      </c>
      <c r="H168" s="97">
        <v>0</v>
      </c>
      <c r="I168" s="97">
        <v>1</v>
      </c>
      <c r="J168" s="97">
        <v>0</v>
      </c>
      <c r="K168" s="97">
        <v>0</v>
      </c>
      <c r="L168" s="97">
        <v>1</v>
      </c>
      <c r="M168" s="97">
        <v>1</v>
      </c>
      <c r="N168" s="97">
        <v>0</v>
      </c>
      <c r="O168" s="97">
        <v>0</v>
      </c>
    </row>
    <row r="169" spans="1:15" x14ac:dyDescent="0.25">
      <c r="A169" s="97" t="s">
        <v>695</v>
      </c>
      <c r="B169" s="97">
        <v>0</v>
      </c>
      <c r="C169" s="97">
        <v>0</v>
      </c>
      <c r="D169" s="97">
        <v>0</v>
      </c>
      <c r="E169" s="97">
        <v>0</v>
      </c>
      <c r="F169" s="97">
        <v>0</v>
      </c>
      <c r="G169" s="97">
        <v>1</v>
      </c>
      <c r="H169" s="97">
        <v>0</v>
      </c>
      <c r="I169" s="97">
        <v>1</v>
      </c>
      <c r="J169" s="97">
        <v>1</v>
      </c>
      <c r="K169" s="97">
        <v>1</v>
      </c>
      <c r="L169" s="97">
        <v>1</v>
      </c>
      <c r="M169" s="97">
        <v>1</v>
      </c>
      <c r="N169" s="97">
        <v>1</v>
      </c>
      <c r="O169" s="97">
        <v>1</v>
      </c>
    </row>
    <row r="170" spans="1:15" x14ac:dyDescent="0.25">
      <c r="A170" s="97" t="s">
        <v>696</v>
      </c>
      <c r="B170" s="97">
        <v>0</v>
      </c>
      <c r="C170" s="97">
        <v>0</v>
      </c>
      <c r="D170" s="97">
        <v>0</v>
      </c>
      <c r="E170" s="97">
        <v>0</v>
      </c>
      <c r="F170" s="97">
        <v>0</v>
      </c>
      <c r="G170" s="97">
        <v>0</v>
      </c>
      <c r="H170" s="97">
        <v>0</v>
      </c>
      <c r="I170" s="97">
        <v>0</v>
      </c>
      <c r="J170" s="97">
        <v>1</v>
      </c>
      <c r="K170" s="97">
        <v>1</v>
      </c>
      <c r="L170" s="97">
        <v>0</v>
      </c>
      <c r="M170" s="97">
        <v>1</v>
      </c>
      <c r="N170" s="97">
        <v>0</v>
      </c>
      <c r="O170" s="97">
        <v>0</v>
      </c>
    </row>
    <row r="171" spans="1:15" x14ac:dyDescent="0.25">
      <c r="A171" s="97" t="s">
        <v>697</v>
      </c>
      <c r="B171" s="97">
        <v>1</v>
      </c>
      <c r="C171" s="97">
        <v>0</v>
      </c>
      <c r="D171" s="97">
        <v>0</v>
      </c>
      <c r="E171" s="97">
        <v>1</v>
      </c>
      <c r="F171" s="97">
        <v>0</v>
      </c>
      <c r="G171" s="97">
        <v>1</v>
      </c>
      <c r="H171" s="97">
        <v>0</v>
      </c>
      <c r="I171" s="97">
        <v>1</v>
      </c>
      <c r="J171" s="97">
        <v>0</v>
      </c>
      <c r="K171" s="97">
        <v>0</v>
      </c>
      <c r="L171" s="97">
        <v>1</v>
      </c>
      <c r="M171" s="97">
        <v>0</v>
      </c>
      <c r="N171" s="97">
        <v>0</v>
      </c>
      <c r="O171" s="97">
        <v>0</v>
      </c>
    </row>
    <row r="172" spans="1:15" x14ac:dyDescent="0.25">
      <c r="A172" s="97" t="s">
        <v>698</v>
      </c>
      <c r="B172" s="97">
        <v>0</v>
      </c>
      <c r="C172" s="97">
        <v>0</v>
      </c>
      <c r="D172" s="97">
        <v>0</v>
      </c>
      <c r="E172" s="97">
        <v>1</v>
      </c>
      <c r="F172" s="97">
        <v>1</v>
      </c>
      <c r="G172" s="97">
        <v>0</v>
      </c>
      <c r="H172" s="97">
        <v>0</v>
      </c>
      <c r="I172" s="97">
        <v>1</v>
      </c>
      <c r="J172" s="97">
        <v>0</v>
      </c>
      <c r="K172" s="97">
        <v>0</v>
      </c>
      <c r="L172" s="97">
        <v>0</v>
      </c>
      <c r="M172" s="97">
        <v>1</v>
      </c>
      <c r="N172" s="97">
        <v>0</v>
      </c>
      <c r="O172" s="97">
        <v>0</v>
      </c>
    </row>
    <row r="173" spans="1:15" x14ac:dyDescent="0.25">
      <c r="A173" s="97" t="s">
        <v>699</v>
      </c>
      <c r="B173" s="97">
        <v>0</v>
      </c>
      <c r="C173" s="97">
        <v>0</v>
      </c>
      <c r="D173" s="97">
        <v>0</v>
      </c>
      <c r="E173" s="97">
        <v>0</v>
      </c>
      <c r="F173" s="97">
        <v>0</v>
      </c>
      <c r="G173" s="97">
        <v>0</v>
      </c>
      <c r="H173" s="97">
        <v>0</v>
      </c>
      <c r="I173" s="97">
        <v>1</v>
      </c>
      <c r="J173" s="97">
        <v>0</v>
      </c>
      <c r="K173" s="97">
        <v>0</v>
      </c>
      <c r="L173" s="97">
        <v>0</v>
      </c>
      <c r="M173" s="97">
        <v>0</v>
      </c>
      <c r="N173" s="97">
        <v>0</v>
      </c>
      <c r="O173" s="97">
        <v>0</v>
      </c>
    </row>
    <row r="174" spans="1:15" x14ac:dyDescent="0.25">
      <c r="A174" s="97" t="s">
        <v>700</v>
      </c>
      <c r="B174" s="97">
        <v>1</v>
      </c>
      <c r="C174" s="97">
        <v>0</v>
      </c>
      <c r="D174" s="97">
        <v>0</v>
      </c>
      <c r="E174" s="97">
        <v>0</v>
      </c>
      <c r="F174" s="97">
        <v>1</v>
      </c>
      <c r="G174" s="97">
        <v>0</v>
      </c>
      <c r="H174" s="97">
        <v>0</v>
      </c>
      <c r="I174" s="97">
        <v>1</v>
      </c>
      <c r="J174" s="97">
        <v>1</v>
      </c>
      <c r="K174" s="97">
        <v>1</v>
      </c>
      <c r="L174" s="97">
        <v>0</v>
      </c>
      <c r="M174" s="97">
        <v>1</v>
      </c>
      <c r="N174" s="97">
        <v>1</v>
      </c>
      <c r="O174" s="97">
        <v>1</v>
      </c>
    </row>
    <row r="175" spans="1:15" x14ac:dyDescent="0.25">
      <c r="A175" s="97" t="s">
        <v>701</v>
      </c>
      <c r="B175" s="97">
        <v>0</v>
      </c>
      <c r="C175" s="97">
        <v>0</v>
      </c>
      <c r="D175" s="97">
        <v>0</v>
      </c>
      <c r="E175" s="97">
        <v>0</v>
      </c>
      <c r="F175" s="97">
        <v>0</v>
      </c>
      <c r="G175" s="97">
        <v>0</v>
      </c>
      <c r="H175" s="97">
        <v>0</v>
      </c>
      <c r="I175" s="97">
        <v>1</v>
      </c>
      <c r="J175" s="97">
        <v>0</v>
      </c>
      <c r="K175" s="97">
        <v>0</v>
      </c>
      <c r="L175" s="97">
        <v>1</v>
      </c>
      <c r="M175" s="97">
        <v>1</v>
      </c>
      <c r="N175" s="97">
        <v>0</v>
      </c>
      <c r="O175" s="97">
        <v>1</v>
      </c>
    </row>
    <row r="176" spans="1:15" x14ac:dyDescent="0.25">
      <c r="A176" s="97" t="s">
        <v>702</v>
      </c>
      <c r="B176" s="97">
        <v>0</v>
      </c>
      <c r="C176" s="97">
        <v>0</v>
      </c>
      <c r="D176" s="97">
        <v>0</v>
      </c>
      <c r="E176" s="97">
        <v>0</v>
      </c>
      <c r="F176" s="97">
        <v>0</v>
      </c>
      <c r="G176" s="97">
        <v>1</v>
      </c>
      <c r="H176" s="97">
        <v>0</v>
      </c>
      <c r="I176" s="97">
        <v>0</v>
      </c>
      <c r="J176" s="97">
        <v>0</v>
      </c>
      <c r="K176" s="97">
        <v>1</v>
      </c>
      <c r="L176" s="97">
        <v>1</v>
      </c>
      <c r="M176" s="97">
        <v>1</v>
      </c>
      <c r="N176" s="97">
        <v>1</v>
      </c>
      <c r="O176" s="97">
        <v>1</v>
      </c>
    </row>
    <row r="177" spans="1:15" x14ac:dyDescent="0.25">
      <c r="A177" s="97" t="s">
        <v>703</v>
      </c>
      <c r="B177" s="97">
        <v>1</v>
      </c>
      <c r="C177" s="97">
        <v>0</v>
      </c>
      <c r="D177" s="97">
        <v>0</v>
      </c>
      <c r="E177" s="97">
        <v>1</v>
      </c>
      <c r="F177" s="97">
        <v>1</v>
      </c>
      <c r="G177" s="97">
        <v>0</v>
      </c>
      <c r="H177" s="97">
        <v>0</v>
      </c>
      <c r="I177" s="97">
        <v>0</v>
      </c>
      <c r="J177" s="97">
        <v>1</v>
      </c>
      <c r="K177" s="97">
        <v>0</v>
      </c>
      <c r="L177" s="97">
        <v>1</v>
      </c>
      <c r="M177" s="97">
        <v>0</v>
      </c>
      <c r="N177" s="97">
        <v>0</v>
      </c>
      <c r="O177" s="97">
        <v>0</v>
      </c>
    </row>
    <row r="178" spans="1:15" x14ac:dyDescent="0.25">
      <c r="A178" s="97" t="s">
        <v>704</v>
      </c>
      <c r="B178" s="97">
        <v>0</v>
      </c>
      <c r="C178" s="97">
        <v>0</v>
      </c>
      <c r="D178" s="97">
        <v>0</v>
      </c>
      <c r="E178" s="97">
        <v>1</v>
      </c>
      <c r="F178" s="97">
        <v>0</v>
      </c>
      <c r="G178" s="97">
        <v>1</v>
      </c>
      <c r="H178" s="97">
        <v>0</v>
      </c>
      <c r="I178" s="97">
        <v>1</v>
      </c>
      <c r="J178" s="97">
        <v>1</v>
      </c>
      <c r="K178" s="97">
        <v>1</v>
      </c>
      <c r="L178" s="97">
        <v>0</v>
      </c>
      <c r="M178" s="97">
        <v>0</v>
      </c>
      <c r="N178" s="97">
        <v>0</v>
      </c>
      <c r="O178" s="97">
        <v>1</v>
      </c>
    </row>
    <row r="179" spans="1:15" x14ac:dyDescent="0.25">
      <c r="A179" s="97" t="s">
        <v>705</v>
      </c>
      <c r="B179" s="97">
        <v>0</v>
      </c>
      <c r="C179" s="97">
        <v>0</v>
      </c>
      <c r="D179" s="97">
        <v>0</v>
      </c>
      <c r="E179" s="97">
        <v>1</v>
      </c>
      <c r="F179" s="97">
        <v>1</v>
      </c>
      <c r="G179" s="97">
        <v>0</v>
      </c>
      <c r="H179" s="97">
        <v>0</v>
      </c>
      <c r="I179" s="97">
        <v>0</v>
      </c>
      <c r="J179" s="97">
        <v>1</v>
      </c>
      <c r="K179" s="97">
        <v>1</v>
      </c>
      <c r="L179" s="97">
        <v>1</v>
      </c>
      <c r="M179" s="97">
        <v>1</v>
      </c>
      <c r="N179" s="97">
        <v>0</v>
      </c>
      <c r="O179" s="97">
        <v>0</v>
      </c>
    </row>
    <row r="180" spans="1:15" x14ac:dyDescent="0.25">
      <c r="A180" s="97" t="s">
        <v>706</v>
      </c>
      <c r="B180" s="97">
        <v>0</v>
      </c>
      <c r="C180" s="97">
        <v>0</v>
      </c>
      <c r="D180" s="97">
        <v>0</v>
      </c>
      <c r="E180" s="97">
        <v>1</v>
      </c>
      <c r="F180" s="97">
        <v>0</v>
      </c>
      <c r="G180" s="97">
        <v>0</v>
      </c>
      <c r="H180" s="97">
        <v>1</v>
      </c>
      <c r="I180" s="97">
        <v>0</v>
      </c>
      <c r="J180" s="97">
        <v>1</v>
      </c>
      <c r="K180" s="97">
        <v>1</v>
      </c>
      <c r="L180" s="97">
        <v>1</v>
      </c>
      <c r="M180" s="97">
        <v>1</v>
      </c>
      <c r="N180" s="97">
        <v>0</v>
      </c>
      <c r="O180" s="97">
        <v>1</v>
      </c>
    </row>
    <row r="181" spans="1:15" x14ac:dyDescent="0.25">
      <c r="A181" s="97" t="s">
        <v>707</v>
      </c>
      <c r="B181" s="97">
        <v>0</v>
      </c>
      <c r="C181" s="97">
        <v>0</v>
      </c>
      <c r="D181" s="97">
        <v>0</v>
      </c>
      <c r="E181" s="97">
        <v>1</v>
      </c>
      <c r="F181" s="97">
        <v>0</v>
      </c>
      <c r="G181" s="97">
        <v>0</v>
      </c>
      <c r="H181" s="97">
        <v>0</v>
      </c>
      <c r="I181" s="97">
        <v>0</v>
      </c>
      <c r="J181" s="97">
        <v>1</v>
      </c>
      <c r="K181" s="97">
        <v>1</v>
      </c>
      <c r="L181" s="97">
        <v>1</v>
      </c>
      <c r="M181" s="97">
        <v>0</v>
      </c>
      <c r="N181" s="97">
        <v>0</v>
      </c>
      <c r="O181" s="97">
        <v>1</v>
      </c>
    </row>
    <row r="182" spans="1:15" x14ac:dyDescent="0.25">
      <c r="A182" s="97" t="s">
        <v>708</v>
      </c>
      <c r="B182" s="97">
        <v>0</v>
      </c>
      <c r="C182" s="97">
        <v>0</v>
      </c>
      <c r="D182" s="97">
        <v>0</v>
      </c>
      <c r="E182" s="97">
        <v>0</v>
      </c>
      <c r="F182" s="97">
        <v>0</v>
      </c>
      <c r="G182" s="97">
        <v>0</v>
      </c>
      <c r="H182" s="97">
        <v>0</v>
      </c>
      <c r="I182" s="97">
        <v>1</v>
      </c>
      <c r="J182" s="97">
        <v>0</v>
      </c>
      <c r="K182" s="97">
        <v>0</v>
      </c>
      <c r="L182" s="97">
        <v>1</v>
      </c>
      <c r="M182" s="97">
        <v>1</v>
      </c>
      <c r="N182" s="97">
        <v>0</v>
      </c>
      <c r="O182" s="97">
        <v>0</v>
      </c>
    </row>
    <row r="183" spans="1:15" x14ac:dyDescent="0.25">
      <c r="A183" s="97" t="s">
        <v>709</v>
      </c>
      <c r="B183" s="97">
        <v>1</v>
      </c>
      <c r="C183" s="97">
        <v>0</v>
      </c>
      <c r="D183" s="97">
        <v>0</v>
      </c>
      <c r="E183" s="97">
        <v>1</v>
      </c>
      <c r="F183" s="97">
        <v>0</v>
      </c>
      <c r="G183" s="97">
        <v>0</v>
      </c>
      <c r="H183" s="97">
        <v>0</v>
      </c>
      <c r="I183" s="97">
        <v>0</v>
      </c>
      <c r="J183" s="97">
        <v>0</v>
      </c>
      <c r="K183" s="97">
        <v>0</v>
      </c>
      <c r="L183" s="97">
        <v>0</v>
      </c>
      <c r="M183" s="97">
        <v>0</v>
      </c>
      <c r="N183" s="97">
        <v>0</v>
      </c>
      <c r="O183" s="97">
        <v>1</v>
      </c>
    </row>
    <row r="184" spans="1:15" x14ac:dyDescent="0.25">
      <c r="A184" s="97" t="s">
        <v>710</v>
      </c>
      <c r="B184" s="97">
        <v>0</v>
      </c>
      <c r="C184" s="97">
        <v>0</v>
      </c>
      <c r="D184" s="97">
        <v>0</v>
      </c>
      <c r="E184" s="97">
        <v>0</v>
      </c>
      <c r="F184" s="97">
        <v>1</v>
      </c>
      <c r="G184" s="97">
        <v>0</v>
      </c>
      <c r="H184" s="97">
        <v>0</v>
      </c>
      <c r="I184" s="97">
        <v>0</v>
      </c>
      <c r="J184" s="97">
        <v>0</v>
      </c>
      <c r="K184" s="97">
        <v>0</v>
      </c>
      <c r="L184" s="97">
        <v>0</v>
      </c>
      <c r="M184" s="97">
        <v>0</v>
      </c>
      <c r="N184" s="97">
        <v>0</v>
      </c>
      <c r="O184" s="97">
        <v>0</v>
      </c>
    </row>
    <row r="185" spans="1:15" x14ac:dyDescent="0.25">
      <c r="A185" s="97" t="s">
        <v>711</v>
      </c>
      <c r="B185" s="97">
        <v>0</v>
      </c>
      <c r="C185" s="97">
        <v>0</v>
      </c>
      <c r="D185" s="97">
        <v>0</v>
      </c>
      <c r="E185" s="97">
        <v>0</v>
      </c>
      <c r="F185" s="97">
        <v>0</v>
      </c>
      <c r="G185" s="97">
        <v>1</v>
      </c>
      <c r="H185" s="97">
        <v>0</v>
      </c>
      <c r="I185" s="97">
        <v>0</v>
      </c>
      <c r="J185" s="97">
        <v>1</v>
      </c>
      <c r="K185" s="97">
        <v>1</v>
      </c>
      <c r="L185" s="97">
        <v>1</v>
      </c>
      <c r="M185" s="97">
        <v>1</v>
      </c>
      <c r="N185" s="97">
        <v>0</v>
      </c>
      <c r="O185" s="97">
        <v>1</v>
      </c>
    </row>
    <row r="186" spans="1:15" x14ac:dyDescent="0.25">
      <c r="A186" s="97" t="s">
        <v>712</v>
      </c>
      <c r="B186" s="97">
        <v>0</v>
      </c>
      <c r="C186" s="97">
        <v>0</v>
      </c>
      <c r="D186" s="97">
        <v>1</v>
      </c>
      <c r="E186" s="97">
        <v>0</v>
      </c>
      <c r="F186" s="97">
        <v>1</v>
      </c>
      <c r="G186" s="97">
        <v>0</v>
      </c>
      <c r="H186" s="97">
        <v>0</v>
      </c>
      <c r="I186" s="97">
        <v>0</v>
      </c>
      <c r="J186" s="97">
        <v>0</v>
      </c>
      <c r="K186" s="97">
        <v>0</v>
      </c>
      <c r="L186" s="97">
        <v>0</v>
      </c>
      <c r="M186" s="97">
        <v>1</v>
      </c>
      <c r="N186" s="97">
        <v>0</v>
      </c>
      <c r="O186" s="97">
        <v>1</v>
      </c>
    </row>
    <row r="187" spans="1:15" x14ac:dyDescent="0.25">
      <c r="A187" s="97" t="s">
        <v>713</v>
      </c>
      <c r="B187" s="97">
        <v>0</v>
      </c>
      <c r="C187" s="97">
        <v>0</v>
      </c>
      <c r="D187" s="97">
        <v>0</v>
      </c>
      <c r="E187" s="97">
        <v>0</v>
      </c>
      <c r="F187" s="97">
        <v>0</v>
      </c>
      <c r="G187" s="97">
        <v>0</v>
      </c>
      <c r="H187" s="97">
        <v>0</v>
      </c>
      <c r="I187" s="97">
        <v>0</v>
      </c>
      <c r="J187" s="97">
        <v>0</v>
      </c>
      <c r="K187" s="97">
        <v>1</v>
      </c>
      <c r="L187" s="97">
        <v>1</v>
      </c>
      <c r="M187" s="97">
        <v>1</v>
      </c>
      <c r="N187" s="97">
        <v>1</v>
      </c>
      <c r="O187" s="97">
        <v>0</v>
      </c>
    </row>
    <row r="188" spans="1:15" x14ac:dyDescent="0.25">
      <c r="A188" s="97" t="s">
        <v>714</v>
      </c>
      <c r="B188" s="97">
        <v>0</v>
      </c>
      <c r="C188" s="97">
        <v>0</v>
      </c>
      <c r="D188" s="97">
        <v>0</v>
      </c>
      <c r="E188" s="97">
        <v>0</v>
      </c>
      <c r="F188" s="97">
        <v>0</v>
      </c>
      <c r="G188" s="97">
        <v>0</v>
      </c>
      <c r="H188" s="97">
        <v>0</v>
      </c>
      <c r="I188" s="97">
        <v>0</v>
      </c>
      <c r="J188" s="97">
        <v>1</v>
      </c>
      <c r="K188" s="97">
        <v>0</v>
      </c>
      <c r="L188" s="97">
        <v>1</v>
      </c>
      <c r="M188" s="97">
        <v>1</v>
      </c>
      <c r="N188" s="97">
        <v>0</v>
      </c>
      <c r="O188" s="97">
        <v>0</v>
      </c>
    </row>
    <row r="189" spans="1:15" x14ac:dyDescent="0.25">
      <c r="A189" s="97" t="s">
        <v>715</v>
      </c>
      <c r="B189" s="97">
        <v>1</v>
      </c>
      <c r="C189" s="97">
        <v>1</v>
      </c>
      <c r="D189" s="97">
        <v>0</v>
      </c>
      <c r="E189" s="97">
        <v>0</v>
      </c>
      <c r="F189" s="97">
        <v>1</v>
      </c>
      <c r="G189" s="97">
        <v>1</v>
      </c>
      <c r="H189" s="97">
        <v>1</v>
      </c>
      <c r="I189" s="97">
        <v>0</v>
      </c>
      <c r="J189" s="97">
        <v>0</v>
      </c>
      <c r="K189" s="97">
        <v>1</v>
      </c>
      <c r="L189" s="97">
        <v>1</v>
      </c>
      <c r="M189" s="97">
        <v>1</v>
      </c>
      <c r="N189" s="97">
        <v>0</v>
      </c>
      <c r="O189" s="97">
        <v>1</v>
      </c>
    </row>
    <row r="190" spans="1:15" x14ac:dyDescent="0.25">
      <c r="A190" s="97" t="s">
        <v>716</v>
      </c>
      <c r="B190" s="97">
        <v>0</v>
      </c>
      <c r="C190" s="97">
        <v>0</v>
      </c>
      <c r="D190" s="97">
        <v>0</v>
      </c>
      <c r="E190" s="97">
        <v>0</v>
      </c>
      <c r="F190" s="97">
        <v>1</v>
      </c>
      <c r="G190" s="97">
        <v>0</v>
      </c>
      <c r="H190" s="97">
        <v>0</v>
      </c>
      <c r="I190" s="97">
        <v>0</v>
      </c>
      <c r="J190" s="97">
        <v>1</v>
      </c>
      <c r="K190" s="97">
        <v>0</v>
      </c>
      <c r="L190" s="97">
        <v>1</v>
      </c>
      <c r="M190" s="97">
        <v>0</v>
      </c>
      <c r="N190" s="97">
        <v>0</v>
      </c>
      <c r="O190" s="97">
        <v>0</v>
      </c>
    </row>
    <row r="191" spans="1:15" x14ac:dyDescent="0.25">
      <c r="A191" s="97" t="s">
        <v>717</v>
      </c>
      <c r="B191" s="97">
        <v>0</v>
      </c>
      <c r="C191" s="97">
        <v>0</v>
      </c>
      <c r="D191" s="97">
        <v>0</v>
      </c>
      <c r="E191" s="97">
        <v>1</v>
      </c>
      <c r="F191" s="97">
        <v>0</v>
      </c>
      <c r="G191" s="97">
        <v>1</v>
      </c>
      <c r="H191" s="97">
        <v>0</v>
      </c>
      <c r="I191" s="97">
        <v>0</v>
      </c>
      <c r="J191" s="97">
        <v>1</v>
      </c>
      <c r="K191" s="97">
        <v>1</v>
      </c>
      <c r="L191" s="97">
        <v>1</v>
      </c>
      <c r="M191" s="97">
        <v>1</v>
      </c>
      <c r="N191" s="97">
        <v>1</v>
      </c>
      <c r="O191" s="97">
        <v>0</v>
      </c>
    </row>
    <row r="192" spans="1:15" x14ac:dyDescent="0.25">
      <c r="A192" s="97" t="s">
        <v>718</v>
      </c>
      <c r="B192" s="97">
        <v>0</v>
      </c>
      <c r="C192" s="97">
        <v>0</v>
      </c>
      <c r="D192" s="97">
        <v>0</v>
      </c>
      <c r="E192" s="97">
        <v>0</v>
      </c>
      <c r="F192" s="97">
        <v>0</v>
      </c>
      <c r="G192" s="97">
        <v>1</v>
      </c>
      <c r="H192" s="97">
        <v>0</v>
      </c>
      <c r="I192" s="97">
        <v>0</v>
      </c>
      <c r="J192" s="97">
        <v>0</v>
      </c>
      <c r="K192" s="97">
        <v>0</v>
      </c>
      <c r="L192" s="97">
        <v>1</v>
      </c>
      <c r="M192" s="97">
        <v>0</v>
      </c>
      <c r="N192" s="97">
        <v>0</v>
      </c>
      <c r="O192" s="97">
        <v>0</v>
      </c>
    </row>
    <row r="193" spans="1:15" x14ac:dyDescent="0.25">
      <c r="A193" s="97" t="s">
        <v>719</v>
      </c>
      <c r="B193" s="97">
        <v>0</v>
      </c>
      <c r="C193" s="97">
        <v>1</v>
      </c>
      <c r="D193" s="97">
        <v>1</v>
      </c>
      <c r="E193" s="97">
        <v>1</v>
      </c>
      <c r="F193" s="97">
        <v>1</v>
      </c>
      <c r="G193" s="97">
        <v>0</v>
      </c>
      <c r="H193" s="97">
        <v>0</v>
      </c>
      <c r="I193" s="97">
        <v>1</v>
      </c>
      <c r="J193" s="97">
        <v>1</v>
      </c>
      <c r="K193" s="97">
        <v>1</v>
      </c>
      <c r="L193" s="97">
        <v>1</v>
      </c>
      <c r="M193" s="97">
        <v>0</v>
      </c>
      <c r="N193" s="97">
        <v>1</v>
      </c>
      <c r="O193" s="97">
        <v>1</v>
      </c>
    </row>
    <row r="194" spans="1:15" x14ac:dyDescent="0.25">
      <c r="A194" s="97" t="s">
        <v>720</v>
      </c>
      <c r="B194" s="97">
        <v>0</v>
      </c>
      <c r="C194" s="97">
        <v>0</v>
      </c>
      <c r="D194" s="97">
        <v>0</v>
      </c>
      <c r="E194" s="97">
        <v>0</v>
      </c>
      <c r="F194" s="97">
        <v>0</v>
      </c>
      <c r="G194" s="97">
        <v>0</v>
      </c>
      <c r="H194" s="97">
        <v>0</v>
      </c>
      <c r="I194" s="97">
        <v>0</v>
      </c>
      <c r="J194" s="97">
        <v>1</v>
      </c>
      <c r="K194" s="97">
        <v>0</v>
      </c>
      <c r="L194" s="97">
        <v>1</v>
      </c>
      <c r="M194" s="97">
        <v>0</v>
      </c>
      <c r="N194" s="97">
        <v>0</v>
      </c>
      <c r="O194" s="97">
        <v>1</v>
      </c>
    </row>
    <row r="195" spans="1:15" x14ac:dyDescent="0.25">
      <c r="A195" s="97" t="s">
        <v>721</v>
      </c>
      <c r="B195" s="97">
        <v>1</v>
      </c>
      <c r="C195" s="97">
        <v>0</v>
      </c>
      <c r="D195" s="97">
        <v>1</v>
      </c>
      <c r="E195" s="97">
        <v>0</v>
      </c>
      <c r="F195" s="97">
        <v>1</v>
      </c>
      <c r="G195" s="97">
        <v>1</v>
      </c>
      <c r="H195" s="97">
        <v>0</v>
      </c>
      <c r="I195" s="97">
        <v>0</v>
      </c>
      <c r="J195" s="97">
        <v>1</v>
      </c>
      <c r="K195" s="97">
        <v>0</v>
      </c>
      <c r="L195" s="97">
        <v>0</v>
      </c>
      <c r="M195" s="97">
        <v>0</v>
      </c>
      <c r="N195" s="97">
        <v>1</v>
      </c>
      <c r="O195" s="97">
        <v>1</v>
      </c>
    </row>
    <row r="196" spans="1:15" x14ac:dyDescent="0.25">
      <c r="A196" s="97" t="s">
        <v>722</v>
      </c>
      <c r="B196" s="97">
        <v>0</v>
      </c>
      <c r="C196" s="97">
        <v>0</v>
      </c>
      <c r="D196" s="97">
        <v>0</v>
      </c>
      <c r="E196" s="97">
        <v>1</v>
      </c>
      <c r="F196" s="97">
        <v>0</v>
      </c>
      <c r="G196" s="97">
        <v>0</v>
      </c>
      <c r="H196" s="97">
        <v>0</v>
      </c>
      <c r="I196" s="97">
        <v>0</v>
      </c>
      <c r="J196" s="97">
        <v>0</v>
      </c>
      <c r="K196" s="97">
        <v>1</v>
      </c>
      <c r="L196" s="97">
        <v>0</v>
      </c>
      <c r="M196" s="97">
        <v>0</v>
      </c>
      <c r="N196" s="97">
        <v>0</v>
      </c>
      <c r="O196" s="97">
        <v>0</v>
      </c>
    </row>
    <row r="197" spans="1:15" x14ac:dyDescent="0.25">
      <c r="A197" s="97" t="s">
        <v>723</v>
      </c>
      <c r="B197" s="97">
        <v>0</v>
      </c>
      <c r="C197" s="97">
        <v>0</v>
      </c>
      <c r="D197" s="97">
        <v>0</v>
      </c>
      <c r="E197" s="97">
        <v>0</v>
      </c>
      <c r="F197" s="97">
        <v>0</v>
      </c>
      <c r="G197" s="97">
        <v>0</v>
      </c>
      <c r="H197" s="97">
        <v>0</v>
      </c>
      <c r="I197" s="97">
        <v>1</v>
      </c>
      <c r="J197" s="97">
        <v>0</v>
      </c>
      <c r="K197" s="97">
        <v>0</v>
      </c>
      <c r="L197" s="97">
        <v>0</v>
      </c>
      <c r="M197" s="97">
        <v>1</v>
      </c>
      <c r="N197" s="97">
        <v>0</v>
      </c>
      <c r="O197" s="97">
        <v>1</v>
      </c>
    </row>
    <row r="198" spans="1:15" x14ac:dyDescent="0.25">
      <c r="A198" s="97" t="s">
        <v>724</v>
      </c>
      <c r="B198" s="97">
        <v>0</v>
      </c>
      <c r="C198" s="97">
        <v>0</v>
      </c>
      <c r="D198" s="97">
        <v>0</v>
      </c>
      <c r="E198" s="97">
        <v>1</v>
      </c>
      <c r="F198" s="97">
        <v>0</v>
      </c>
      <c r="G198" s="97">
        <v>0</v>
      </c>
      <c r="H198" s="97">
        <v>0</v>
      </c>
      <c r="I198" s="97">
        <v>0</v>
      </c>
      <c r="J198" s="97">
        <v>0</v>
      </c>
      <c r="K198" s="97">
        <v>0</v>
      </c>
      <c r="L198" s="97">
        <v>0</v>
      </c>
      <c r="M198" s="97">
        <v>1</v>
      </c>
      <c r="N198" s="97">
        <v>1</v>
      </c>
      <c r="O198" s="97">
        <v>1</v>
      </c>
    </row>
    <row r="199" spans="1:15" x14ac:dyDescent="0.25">
      <c r="A199" s="97" t="s">
        <v>725</v>
      </c>
      <c r="B199" s="97">
        <v>0</v>
      </c>
      <c r="C199" s="97">
        <v>1</v>
      </c>
      <c r="D199" s="97">
        <v>0</v>
      </c>
      <c r="E199" s="97">
        <v>0</v>
      </c>
      <c r="F199" s="97">
        <v>0</v>
      </c>
      <c r="G199" s="97">
        <v>1</v>
      </c>
      <c r="H199" s="97">
        <v>0</v>
      </c>
      <c r="I199" s="97">
        <v>0</v>
      </c>
      <c r="J199" s="97">
        <v>0</v>
      </c>
      <c r="K199" s="97">
        <v>0</v>
      </c>
      <c r="L199" s="97">
        <v>0</v>
      </c>
      <c r="M199" s="97">
        <v>1</v>
      </c>
      <c r="N199" s="97">
        <v>0</v>
      </c>
      <c r="O199" s="97">
        <v>0</v>
      </c>
    </row>
    <row r="200" spans="1:15" x14ac:dyDescent="0.25">
      <c r="A200" s="97" t="s">
        <v>726</v>
      </c>
      <c r="B200" s="97">
        <v>0</v>
      </c>
      <c r="C200" s="97">
        <v>0</v>
      </c>
      <c r="D200" s="97">
        <v>0</v>
      </c>
      <c r="E200" s="97">
        <v>1</v>
      </c>
      <c r="F200" s="97">
        <v>0</v>
      </c>
      <c r="G200" s="97">
        <v>0</v>
      </c>
      <c r="H200" s="97">
        <v>0</v>
      </c>
      <c r="I200" s="97">
        <v>0</v>
      </c>
      <c r="J200" s="97">
        <v>0</v>
      </c>
      <c r="K200" s="97">
        <v>0</v>
      </c>
      <c r="L200" s="97">
        <v>0</v>
      </c>
      <c r="M200" s="97">
        <v>1</v>
      </c>
      <c r="N200" s="97">
        <v>0</v>
      </c>
      <c r="O200" s="97">
        <v>1</v>
      </c>
    </row>
    <row r="201" spans="1:15" x14ac:dyDescent="0.25">
      <c r="A201" s="97" t="s">
        <v>727</v>
      </c>
      <c r="B201" s="97">
        <v>0</v>
      </c>
      <c r="C201" s="97">
        <v>0</v>
      </c>
      <c r="D201" s="97">
        <v>0</v>
      </c>
      <c r="E201" s="97">
        <v>1</v>
      </c>
      <c r="F201" s="97">
        <v>1</v>
      </c>
      <c r="G201" s="97">
        <v>0</v>
      </c>
      <c r="H201" s="97">
        <v>0</v>
      </c>
      <c r="I201" s="97">
        <v>0</v>
      </c>
      <c r="J201" s="97">
        <v>1</v>
      </c>
      <c r="K201" s="97">
        <v>1</v>
      </c>
      <c r="L201" s="97">
        <v>1</v>
      </c>
      <c r="M201" s="97">
        <v>0</v>
      </c>
      <c r="N201" s="97">
        <v>0</v>
      </c>
      <c r="O201" s="97">
        <v>0</v>
      </c>
    </row>
    <row r="202" spans="1:15" x14ac:dyDescent="0.25">
      <c r="A202" s="97" t="s">
        <v>728</v>
      </c>
      <c r="B202" s="97">
        <v>0</v>
      </c>
      <c r="C202" s="97">
        <v>0</v>
      </c>
      <c r="D202" s="97">
        <v>0</v>
      </c>
      <c r="E202" s="97">
        <v>1</v>
      </c>
      <c r="F202" s="97">
        <v>0</v>
      </c>
      <c r="G202" s="97">
        <v>0</v>
      </c>
      <c r="H202" s="97">
        <v>0</v>
      </c>
      <c r="I202" s="97">
        <v>1</v>
      </c>
      <c r="J202" s="97">
        <v>1</v>
      </c>
      <c r="K202" s="97">
        <v>1</v>
      </c>
      <c r="L202" s="97">
        <v>1</v>
      </c>
      <c r="M202" s="97">
        <v>1</v>
      </c>
      <c r="N202" s="97">
        <v>0</v>
      </c>
      <c r="O202" s="97">
        <v>0</v>
      </c>
    </row>
    <row r="203" spans="1:15" x14ac:dyDescent="0.25">
      <c r="A203" s="97" t="s">
        <v>729</v>
      </c>
      <c r="B203" s="97">
        <v>0</v>
      </c>
      <c r="C203" s="97">
        <v>1</v>
      </c>
      <c r="D203" s="97">
        <v>0</v>
      </c>
      <c r="E203" s="97">
        <v>1</v>
      </c>
      <c r="F203" s="97">
        <v>0</v>
      </c>
      <c r="G203" s="97">
        <v>1</v>
      </c>
      <c r="H203" s="97">
        <v>1</v>
      </c>
      <c r="I203" s="97">
        <v>0</v>
      </c>
      <c r="J203" s="97">
        <v>1</v>
      </c>
      <c r="K203" s="97">
        <v>0</v>
      </c>
      <c r="L203" s="97">
        <v>0</v>
      </c>
      <c r="M203" s="97">
        <v>1</v>
      </c>
      <c r="N203" s="97">
        <v>0</v>
      </c>
      <c r="O203" s="97">
        <v>1</v>
      </c>
    </row>
    <row r="204" spans="1:15" x14ac:dyDescent="0.25">
      <c r="A204" s="97" t="s">
        <v>730</v>
      </c>
      <c r="B204" s="97">
        <v>1</v>
      </c>
      <c r="C204" s="97">
        <v>0</v>
      </c>
      <c r="D204" s="97">
        <v>0</v>
      </c>
      <c r="E204" s="97">
        <v>0</v>
      </c>
      <c r="F204" s="97">
        <v>0</v>
      </c>
      <c r="G204" s="97">
        <v>1</v>
      </c>
      <c r="H204" s="97">
        <v>0</v>
      </c>
      <c r="I204" s="97">
        <v>0</v>
      </c>
      <c r="J204" s="97">
        <v>1</v>
      </c>
      <c r="K204" s="97">
        <v>1</v>
      </c>
      <c r="L204" s="97">
        <v>0</v>
      </c>
      <c r="M204" s="97">
        <v>1</v>
      </c>
      <c r="N204" s="97">
        <v>0</v>
      </c>
      <c r="O204" s="97">
        <v>0</v>
      </c>
    </row>
    <row r="205" spans="1:15" x14ac:dyDescent="0.25">
      <c r="A205" s="97" t="s">
        <v>731</v>
      </c>
      <c r="B205" s="97">
        <v>1</v>
      </c>
      <c r="C205" s="97">
        <v>1</v>
      </c>
      <c r="D205" s="97">
        <v>0</v>
      </c>
      <c r="E205" s="97">
        <v>1</v>
      </c>
      <c r="F205" s="97">
        <v>1</v>
      </c>
      <c r="G205" s="97">
        <v>1</v>
      </c>
      <c r="H205" s="97">
        <v>0</v>
      </c>
      <c r="I205" s="97">
        <v>1</v>
      </c>
      <c r="J205" s="97">
        <v>1</v>
      </c>
      <c r="K205" s="97">
        <v>1</v>
      </c>
      <c r="L205" s="97">
        <v>1</v>
      </c>
      <c r="M205" s="97">
        <v>1</v>
      </c>
      <c r="N205" s="97">
        <v>0</v>
      </c>
      <c r="O205" s="97">
        <v>1</v>
      </c>
    </row>
    <row r="206" spans="1:15" x14ac:dyDescent="0.25">
      <c r="A206" s="97" t="s">
        <v>732</v>
      </c>
      <c r="B206" s="97">
        <v>1</v>
      </c>
      <c r="C206" s="97">
        <v>0</v>
      </c>
      <c r="D206" s="97">
        <v>0</v>
      </c>
      <c r="E206" s="97">
        <v>1</v>
      </c>
      <c r="F206" s="97">
        <v>1</v>
      </c>
      <c r="G206" s="97">
        <v>0</v>
      </c>
      <c r="H206" s="97">
        <v>0</v>
      </c>
      <c r="I206" s="97">
        <v>0</v>
      </c>
      <c r="J206" s="97">
        <v>0</v>
      </c>
      <c r="K206" s="97">
        <v>1</v>
      </c>
      <c r="L206" s="97">
        <v>0</v>
      </c>
      <c r="M206" s="97">
        <v>0</v>
      </c>
      <c r="N206" s="97">
        <v>0</v>
      </c>
      <c r="O206" s="97">
        <v>1</v>
      </c>
    </row>
    <row r="207" spans="1:15" x14ac:dyDescent="0.25">
      <c r="A207" s="97" t="s">
        <v>733</v>
      </c>
      <c r="B207" s="97">
        <v>0</v>
      </c>
      <c r="C207" s="97">
        <v>0</v>
      </c>
      <c r="D207" s="97">
        <v>0</v>
      </c>
      <c r="E207" s="97">
        <v>0</v>
      </c>
      <c r="F207" s="97">
        <v>0</v>
      </c>
      <c r="G207" s="97">
        <v>0</v>
      </c>
      <c r="H207" s="97">
        <v>0</v>
      </c>
      <c r="I207" s="97">
        <v>0</v>
      </c>
      <c r="J207" s="97">
        <v>0</v>
      </c>
      <c r="K207" s="97">
        <v>1</v>
      </c>
      <c r="L207" s="97">
        <v>1</v>
      </c>
      <c r="M207" s="97">
        <v>1</v>
      </c>
      <c r="N207" s="97">
        <v>0</v>
      </c>
      <c r="O207" s="97">
        <v>1</v>
      </c>
    </row>
    <row r="208" spans="1:15" x14ac:dyDescent="0.25">
      <c r="A208" s="97" t="s">
        <v>734</v>
      </c>
      <c r="B208" s="97">
        <v>1</v>
      </c>
      <c r="C208" s="97">
        <v>0</v>
      </c>
      <c r="D208" s="97">
        <v>0</v>
      </c>
      <c r="E208" s="97">
        <v>1</v>
      </c>
      <c r="F208" s="97">
        <v>0</v>
      </c>
      <c r="G208" s="97">
        <v>0</v>
      </c>
      <c r="H208" s="97">
        <v>1</v>
      </c>
      <c r="I208" s="97">
        <v>0</v>
      </c>
      <c r="J208" s="97">
        <v>0</v>
      </c>
      <c r="K208" s="97">
        <v>1</v>
      </c>
      <c r="L208" s="97">
        <v>1</v>
      </c>
      <c r="M208" s="97">
        <v>0</v>
      </c>
      <c r="N208" s="97">
        <v>1</v>
      </c>
      <c r="O208" s="97">
        <v>0</v>
      </c>
    </row>
    <row r="209" spans="1:15" x14ac:dyDescent="0.25">
      <c r="A209" s="97" t="s">
        <v>735</v>
      </c>
      <c r="B209" s="97">
        <v>0</v>
      </c>
      <c r="C209" s="97">
        <v>1</v>
      </c>
      <c r="D209" s="97">
        <v>0</v>
      </c>
      <c r="E209" s="97">
        <v>0</v>
      </c>
      <c r="F209" s="97">
        <v>0</v>
      </c>
      <c r="G209" s="97">
        <v>0</v>
      </c>
      <c r="H209" s="97">
        <v>0</v>
      </c>
      <c r="I209" s="97">
        <v>1</v>
      </c>
      <c r="J209" s="97">
        <v>1</v>
      </c>
      <c r="K209" s="97">
        <v>1</v>
      </c>
      <c r="L209" s="97">
        <v>1</v>
      </c>
      <c r="M209" s="97">
        <v>1</v>
      </c>
      <c r="N209" s="97">
        <v>0</v>
      </c>
      <c r="O209" s="97">
        <v>0</v>
      </c>
    </row>
    <row r="210" spans="1:15" x14ac:dyDescent="0.25">
      <c r="A210" s="97" t="s">
        <v>736</v>
      </c>
      <c r="B210" s="97">
        <v>0</v>
      </c>
      <c r="C210" s="97">
        <v>0</v>
      </c>
      <c r="D210" s="97">
        <v>0</v>
      </c>
      <c r="E210" s="97">
        <v>1</v>
      </c>
      <c r="F210" s="97">
        <v>0</v>
      </c>
      <c r="G210" s="97">
        <v>0</v>
      </c>
      <c r="H210" s="97">
        <v>0</v>
      </c>
      <c r="I210" s="97">
        <v>1</v>
      </c>
      <c r="J210" s="97">
        <v>1</v>
      </c>
      <c r="K210" s="97">
        <v>0</v>
      </c>
      <c r="L210" s="97">
        <v>1</v>
      </c>
      <c r="M210" s="97">
        <v>0</v>
      </c>
      <c r="N210" s="97">
        <v>0</v>
      </c>
      <c r="O210" s="97">
        <v>1</v>
      </c>
    </row>
    <row r="211" spans="1:15" x14ac:dyDescent="0.25">
      <c r="A211" s="97" t="s">
        <v>737</v>
      </c>
      <c r="B211" s="97">
        <v>0</v>
      </c>
      <c r="C211" s="97">
        <v>0</v>
      </c>
      <c r="D211" s="97">
        <v>0</v>
      </c>
      <c r="E211" s="97">
        <v>1</v>
      </c>
      <c r="F211" s="97">
        <v>0</v>
      </c>
      <c r="G211" s="97">
        <v>0</v>
      </c>
      <c r="H211" s="97">
        <v>0</v>
      </c>
      <c r="I211" s="97">
        <v>1</v>
      </c>
      <c r="J211" s="97">
        <v>1</v>
      </c>
      <c r="K211" s="97">
        <v>1</v>
      </c>
      <c r="L211" s="97">
        <v>0</v>
      </c>
      <c r="M211" s="97">
        <v>0</v>
      </c>
      <c r="N211" s="97">
        <v>1</v>
      </c>
      <c r="O211" s="97">
        <v>1</v>
      </c>
    </row>
    <row r="212" spans="1:15" x14ac:dyDescent="0.25">
      <c r="A212" s="97" t="s">
        <v>738</v>
      </c>
      <c r="B212" s="97">
        <v>0</v>
      </c>
      <c r="C212" s="97">
        <v>0</v>
      </c>
      <c r="D212" s="97">
        <v>0</v>
      </c>
      <c r="E212" s="97">
        <v>1</v>
      </c>
      <c r="F212" s="97">
        <v>0</v>
      </c>
      <c r="G212" s="97">
        <v>0</v>
      </c>
      <c r="H212" s="97">
        <v>1</v>
      </c>
      <c r="I212" s="97">
        <v>1</v>
      </c>
      <c r="J212" s="97">
        <v>1</v>
      </c>
      <c r="K212" s="97">
        <v>1</v>
      </c>
      <c r="L212" s="97">
        <v>0</v>
      </c>
      <c r="M212" s="97">
        <v>0</v>
      </c>
      <c r="N212" s="97">
        <v>0</v>
      </c>
      <c r="O212" s="97">
        <v>1</v>
      </c>
    </row>
    <row r="213" spans="1:15" x14ac:dyDescent="0.25">
      <c r="A213" s="97" t="s">
        <v>739</v>
      </c>
      <c r="B213" s="97">
        <v>1</v>
      </c>
      <c r="C213" s="97">
        <v>0</v>
      </c>
      <c r="D213" s="97">
        <v>0</v>
      </c>
      <c r="E213" s="97">
        <v>0</v>
      </c>
      <c r="F213" s="97">
        <v>0</v>
      </c>
      <c r="G213" s="97">
        <v>0</v>
      </c>
      <c r="H213" s="97">
        <v>1</v>
      </c>
      <c r="I213" s="97">
        <v>0</v>
      </c>
      <c r="J213" s="97">
        <v>0</v>
      </c>
      <c r="K213" s="97">
        <v>0</v>
      </c>
      <c r="L213" s="97">
        <v>0</v>
      </c>
      <c r="M213" s="97">
        <v>0</v>
      </c>
      <c r="N213" s="97">
        <v>0</v>
      </c>
      <c r="O213" s="97">
        <v>0</v>
      </c>
    </row>
    <row r="214" spans="1:15" x14ac:dyDescent="0.25">
      <c r="A214" s="97" t="s">
        <v>740</v>
      </c>
      <c r="B214" s="97">
        <v>0</v>
      </c>
      <c r="C214" s="97">
        <v>1</v>
      </c>
      <c r="D214" s="97">
        <v>0</v>
      </c>
      <c r="E214" s="97">
        <v>0</v>
      </c>
      <c r="F214" s="97">
        <v>0</v>
      </c>
      <c r="G214" s="97">
        <v>0</v>
      </c>
      <c r="H214" s="97">
        <v>0</v>
      </c>
      <c r="I214" s="97">
        <v>0</v>
      </c>
      <c r="J214" s="97">
        <v>0</v>
      </c>
      <c r="K214" s="97">
        <v>1</v>
      </c>
      <c r="L214" s="97">
        <v>1</v>
      </c>
      <c r="M214" s="97">
        <v>0</v>
      </c>
      <c r="N214" s="97">
        <v>0</v>
      </c>
      <c r="O214" s="97">
        <v>0</v>
      </c>
    </row>
    <row r="215" spans="1:15" x14ac:dyDescent="0.25">
      <c r="A215" s="97"/>
      <c r="B215" s="97"/>
      <c r="C215" s="97"/>
      <c r="D215" s="97"/>
      <c r="E215" s="97"/>
      <c r="F215" s="97"/>
      <c r="G215" s="97"/>
      <c r="H215" s="97"/>
      <c r="I215" s="97"/>
      <c r="J215" s="97"/>
      <c r="K215" s="97"/>
      <c r="L215" s="97"/>
      <c r="M215" s="97"/>
      <c r="N215" s="97"/>
      <c r="O215" s="97"/>
    </row>
    <row r="216" spans="1:15" x14ac:dyDescent="0.25">
      <c r="A216" s="97"/>
      <c r="B216" s="97"/>
      <c r="C216" s="97"/>
      <c r="D216" s="97"/>
      <c r="E216" s="97"/>
      <c r="F216" s="97"/>
      <c r="G216" s="97"/>
      <c r="H216" s="97"/>
      <c r="I216" s="97"/>
      <c r="J216" s="97"/>
      <c r="K216" s="97"/>
      <c r="L216" s="97"/>
      <c r="M216" s="97"/>
      <c r="N216" s="97"/>
      <c r="O216" s="97"/>
    </row>
    <row r="217" spans="1:15" x14ac:dyDescent="0.25">
      <c r="A217" s="97"/>
      <c r="B217" s="97"/>
      <c r="C217" s="97"/>
      <c r="D217" s="97"/>
      <c r="E217" s="97"/>
      <c r="F217" s="97"/>
      <c r="G217" s="97"/>
      <c r="H217" s="97"/>
      <c r="I217" s="97"/>
      <c r="J217" s="97"/>
      <c r="K217" s="97"/>
      <c r="L217" s="97"/>
      <c r="M217" s="97"/>
      <c r="N217" s="97"/>
      <c r="O217" s="97"/>
    </row>
    <row r="218" spans="1:15" x14ac:dyDescent="0.25">
      <c r="A218" s="97"/>
      <c r="B218" s="97"/>
      <c r="C218" s="97"/>
      <c r="D218" s="97"/>
      <c r="E218" s="97"/>
      <c r="F218" s="97"/>
      <c r="G218" s="97"/>
      <c r="H218" s="97"/>
      <c r="I218" s="97"/>
      <c r="J218" s="97"/>
      <c r="K218" s="97"/>
      <c r="L218" s="97"/>
      <c r="M218" s="97"/>
      <c r="N218" s="97"/>
      <c r="O218" s="97"/>
    </row>
    <row r="219" spans="1:15" x14ac:dyDescent="0.25">
      <c r="A219" s="97"/>
      <c r="B219" s="97"/>
      <c r="C219" s="97"/>
      <c r="D219" s="97"/>
      <c r="E219" s="97"/>
      <c r="F219" s="97"/>
      <c r="G219" s="97"/>
      <c r="H219" s="97"/>
      <c r="I219" s="97"/>
      <c r="J219" s="97"/>
      <c r="K219" s="97"/>
      <c r="L219" s="97"/>
      <c r="M219" s="97"/>
      <c r="N219" s="97"/>
      <c r="O219" s="97"/>
    </row>
    <row r="220" spans="1:15" x14ac:dyDescent="0.25">
      <c r="A220" s="97"/>
      <c r="B220" s="97"/>
      <c r="C220" s="97"/>
      <c r="D220" s="97"/>
      <c r="E220" s="97"/>
      <c r="F220" s="97"/>
      <c r="G220" s="97"/>
      <c r="H220" s="97"/>
      <c r="I220" s="97"/>
      <c r="J220" s="97"/>
      <c r="K220" s="97"/>
      <c r="L220" s="97"/>
      <c r="M220" s="97"/>
      <c r="N220" s="97"/>
      <c r="O220" s="97"/>
    </row>
    <row r="221" spans="1:15" x14ac:dyDescent="0.25">
      <c r="A221" s="97"/>
      <c r="B221" s="97"/>
      <c r="C221" s="97"/>
      <c r="D221" s="97"/>
      <c r="E221" s="97"/>
      <c r="F221" s="97"/>
      <c r="G221" s="97"/>
      <c r="H221" s="97"/>
      <c r="I221" s="97"/>
      <c r="J221" s="97"/>
      <c r="K221" s="97"/>
      <c r="L221" s="97"/>
      <c r="M221" s="97"/>
      <c r="N221" s="97"/>
      <c r="O221" s="97"/>
    </row>
    <row r="222" spans="1:15" x14ac:dyDescent="0.25">
      <c r="A222" s="97"/>
      <c r="B222" s="97"/>
      <c r="C222" s="97"/>
      <c r="D222" s="97"/>
      <c r="E222" s="97"/>
      <c r="F222" s="97"/>
      <c r="G222" s="97"/>
      <c r="H222" s="97"/>
      <c r="I222" s="97"/>
      <c r="J222" s="97"/>
      <c r="K222" s="97"/>
      <c r="L222" s="97"/>
      <c r="M222" s="97"/>
      <c r="N222" s="97"/>
      <c r="O222" s="97"/>
    </row>
    <row r="223" spans="1:15" x14ac:dyDescent="0.25">
      <c r="A223" s="97"/>
      <c r="B223" s="97"/>
      <c r="C223" s="97"/>
      <c r="D223" s="97"/>
      <c r="E223" s="97"/>
      <c r="F223" s="97"/>
      <c r="G223" s="97"/>
      <c r="H223" s="97"/>
      <c r="I223" s="97"/>
      <c r="J223" s="97"/>
      <c r="K223" s="97"/>
      <c r="L223" s="97"/>
      <c r="M223" s="97"/>
      <c r="N223" s="97"/>
      <c r="O223" s="97"/>
    </row>
    <row r="224" spans="1:15" x14ac:dyDescent="0.25">
      <c r="A224" s="97"/>
      <c r="B224" s="97"/>
      <c r="C224" s="97"/>
      <c r="D224" s="97"/>
      <c r="E224" s="97"/>
      <c r="F224" s="97"/>
      <c r="G224" s="97"/>
      <c r="H224" s="97"/>
      <c r="I224" s="97"/>
      <c r="J224" s="97"/>
      <c r="K224" s="97"/>
      <c r="L224" s="97"/>
      <c r="M224" s="97"/>
      <c r="N224" s="97"/>
      <c r="O224" s="97"/>
    </row>
    <row r="225" spans="1:15" x14ac:dyDescent="0.25">
      <c r="A225" s="97"/>
      <c r="B225" s="97"/>
      <c r="C225" s="97"/>
      <c r="D225" s="97"/>
      <c r="E225" s="97"/>
      <c r="F225" s="97"/>
      <c r="G225" s="97"/>
      <c r="H225" s="97"/>
      <c r="I225" s="97"/>
      <c r="J225" s="97"/>
      <c r="K225" s="97"/>
      <c r="L225" s="97"/>
      <c r="M225" s="97"/>
      <c r="N225" s="97"/>
      <c r="O225" s="97"/>
    </row>
    <row r="226" spans="1:15" x14ac:dyDescent="0.25">
      <c r="A226" s="97"/>
      <c r="B226" s="97"/>
      <c r="C226" s="97"/>
      <c r="D226" s="97"/>
      <c r="E226" s="97"/>
      <c r="F226" s="97"/>
      <c r="G226" s="97"/>
      <c r="H226" s="97"/>
      <c r="I226" s="97"/>
      <c r="J226" s="97"/>
      <c r="K226" s="97"/>
      <c r="L226" s="97"/>
      <c r="M226" s="97"/>
      <c r="N226" s="97"/>
      <c r="O226" s="97"/>
    </row>
    <row r="227" spans="1:15" x14ac:dyDescent="0.25">
      <c r="A227" s="97"/>
      <c r="B227" s="97"/>
      <c r="C227" s="97"/>
      <c r="D227" s="97"/>
      <c r="E227" s="97"/>
      <c r="F227" s="97"/>
      <c r="G227" s="97"/>
      <c r="H227" s="97"/>
      <c r="I227" s="97"/>
      <c r="J227" s="97"/>
      <c r="K227" s="97"/>
      <c r="L227" s="97"/>
      <c r="M227" s="97"/>
      <c r="N227" s="97"/>
      <c r="O227" s="97"/>
    </row>
    <row r="228" spans="1:15" x14ac:dyDescent="0.25">
      <c r="A228" s="97"/>
      <c r="B228" s="97"/>
      <c r="C228" s="97"/>
      <c r="D228" s="97"/>
      <c r="E228" s="97"/>
      <c r="F228" s="97"/>
      <c r="G228" s="97"/>
      <c r="H228" s="97"/>
      <c r="I228" s="97"/>
      <c r="J228" s="97"/>
      <c r="K228" s="97"/>
      <c r="L228" s="97"/>
      <c r="M228" s="97"/>
      <c r="N228" s="97"/>
      <c r="O228" s="97"/>
    </row>
    <row r="229" spans="1:15" x14ac:dyDescent="0.25">
      <c r="A229" s="97"/>
      <c r="B229" s="97"/>
      <c r="C229" s="97"/>
      <c r="D229" s="97"/>
      <c r="E229" s="97"/>
      <c r="F229" s="97"/>
      <c r="G229" s="97"/>
      <c r="H229" s="97"/>
      <c r="I229" s="97"/>
      <c r="J229" s="97"/>
      <c r="K229" s="97"/>
      <c r="L229" s="97"/>
      <c r="M229" s="97"/>
      <c r="N229" s="97"/>
      <c r="O229" s="97"/>
    </row>
    <row r="230" spans="1:15" x14ac:dyDescent="0.25">
      <c r="A230" s="97"/>
      <c r="B230" s="97"/>
      <c r="C230" s="97"/>
      <c r="D230" s="97"/>
      <c r="E230" s="97"/>
      <c r="F230" s="97"/>
      <c r="G230" s="97"/>
      <c r="H230" s="97"/>
      <c r="I230" s="97"/>
      <c r="J230" s="97"/>
      <c r="K230" s="97"/>
      <c r="L230" s="97"/>
      <c r="M230" s="97"/>
      <c r="N230" s="97"/>
      <c r="O230" s="97"/>
    </row>
    <row r="231" spans="1:15" x14ac:dyDescent="0.25">
      <c r="A231" s="97"/>
      <c r="B231" s="97"/>
      <c r="C231" s="97"/>
      <c r="D231" s="97"/>
      <c r="E231" s="97"/>
      <c r="F231" s="97"/>
      <c r="G231" s="97"/>
      <c r="H231" s="97"/>
      <c r="I231" s="97"/>
      <c r="J231" s="97"/>
      <c r="K231" s="97"/>
      <c r="L231" s="97"/>
      <c r="M231" s="97"/>
      <c r="N231" s="97"/>
      <c r="O231" s="97"/>
    </row>
    <row r="232" spans="1:15" x14ac:dyDescent="0.25">
      <c r="A232" s="97"/>
      <c r="B232" s="97"/>
      <c r="C232" s="97"/>
      <c r="D232" s="97"/>
      <c r="E232" s="97"/>
      <c r="F232" s="97"/>
      <c r="G232" s="97"/>
      <c r="H232" s="97"/>
      <c r="I232" s="97"/>
      <c r="J232" s="97"/>
      <c r="K232" s="97"/>
      <c r="L232" s="97"/>
      <c r="M232" s="97"/>
      <c r="N232" s="97"/>
      <c r="O232" s="97"/>
    </row>
    <row r="233" spans="1:15" x14ac:dyDescent="0.25">
      <c r="A233" s="97"/>
      <c r="B233" s="97"/>
      <c r="C233" s="97"/>
      <c r="D233" s="97"/>
      <c r="E233" s="97"/>
      <c r="F233" s="97"/>
      <c r="G233" s="97"/>
      <c r="H233" s="97"/>
      <c r="I233" s="97"/>
      <c r="J233" s="97"/>
      <c r="K233" s="97"/>
      <c r="L233" s="97"/>
      <c r="M233" s="97"/>
      <c r="N233" s="97"/>
      <c r="O233" s="97"/>
    </row>
    <row r="234" spans="1:15" x14ac:dyDescent="0.25">
      <c r="A234" s="97"/>
      <c r="B234" s="97"/>
      <c r="C234" s="97"/>
      <c r="D234" s="97"/>
      <c r="E234" s="97"/>
      <c r="F234" s="97"/>
      <c r="G234" s="97"/>
      <c r="H234" s="97"/>
      <c r="I234" s="97"/>
      <c r="J234" s="97"/>
      <c r="K234" s="97"/>
      <c r="L234" s="97"/>
      <c r="M234" s="97"/>
      <c r="N234" s="97"/>
      <c r="O234" s="97"/>
    </row>
    <row r="235" spans="1:15" x14ac:dyDescent="0.25">
      <c r="A235" s="97"/>
      <c r="B235" s="97"/>
      <c r="C235" s="97"/>
      <c r="D235" s="97"/>
      <c r="E235" s="97"/>
      <c r="F235" s="97"/>
      <c r="G235" s="97"/>
      <c r="H235" s="97"/>
      <c r="I235" s="97"/>
      <c r="J235" s="97"/>
      <c r="K235" s="97"/>
      <c r="L235" s="97"/>
      <c r="M235" s="97"/>
      <c r="N235" s="97"/>
      <c r="O235" s="97"/>
    </row>
    <row r="236" spans="1:15" x14ac:dyDescent="0.25">
      <c r="A236" s="97"/>
      <c r="B236" s="97"/>
      <c r="C236" s="97"/>
      <c r="D236" s="97"/>
      <c r="E236" s="97"/>
      <c r="F236" s="97"/>
      <c r="G236" s="97"/>
      <c r="H236" s="97"/>
      <c r="I236" s="97"/>
      <c r="J236" s="97"/>
      <c r="K236" s="97"/>
      <c r="L236" s="97"/>
      <c r="M236" s="97"/>
      <c r="N236" s="97"/>
      <c r="O236" s="97"/>
    </row>
    <row r="237" spans="1:15" x14ac:dyDescent="0.25">
      <c r="A237" s="97"/>
      <c r="B237" s="97"/>
      <c r="C237" s="97"/>
      <c r="D237" s="97"/>
      <c r="E237" s="97"/>
      <c r="F237" s="97"/>
      <c r="G237" s="97"/>
      <c r="H237" s="97"/>
      <c r="I237" s="97"/>
      <c r="J237" s="97"/>
      <c r="K237" s="97"/>
      <c r="L237" s="97"/>
      <c r="M237" s="97"/>
      <c r="N237" s="97"/>
      <c r="O237" s="97"/>
    </row>
    <row r="238" spans="1:15" x14ac:dyDescent="0.25">
      <c r="A238" s="97"/>
      <c r="B238" s="97"/>
      <c r="C238" s="97"/>
      <c r="D238" s="97"/>
      <c r="E238" s="97"/>
      <c r="F238" s="97"/>
      <c r="G238" s="97"/>
      <c r="H238" s="97"/>
      <c r="I238" s="97"/>
      <c r="J238" s="97"/>
      <c r="K238" s="97"/>
      <c r="L238" s="97"/>
      <c r="M238" s="97"/>
      <c r="N238" s="97"/>
      <c r="O238" s="97"/>
    </row>
    <row r="239" spans="1:15" x14ac:dyDescent="0.25">
      <c r="A239" s="97"/>
      <c r="B239" s="97"/>
      <c r="C239" s="97"/>
      <c r="D239" s="97"/>
      <c r="E239" s="97"/>
      <c r="F239" s="97"/>
      <c r="G239" s="97"/>
      <c r="H239" s="97"/>
      <c r="I239" s="97"/>
      <c r="J239" s="97"/>
      <c r="K239" s="97"/>
      <c r="L239" s="97"/>
      <c r="M239" s="97"/>
      <c r="N239" s="97"/>
      <c r="O239" s="97"/>
    </row>
    <row r="240" spans="1:15" x14ac:dyDescent="0.25">
      <c r="A240" s="97"/>
      <c r="B240" s="97"/>
      <c r="C240" s="97"/>
      <c r="D240" s="97"/>
      <c r="E240" s="97"/>
      <c r="F240" s="97"/>
      <c r="G240" s="97"/>
      <c r="H240" s="97"/>
      <c r="I240" s="97"/>
      <c r="J240" s="97"/>
      <c r="K240" s="97"/>
      <c r="L240" s="97"/>
      <c r="M240" s="97"/>
      <c r="N240" s="97"/>
      <c r="O240" s="97"/>
    </row>
    <row r="241" spans="1:15" x14ac:dyDescent="0.25">
      <c r="A241" s="97"/>
      <c r="B241" s="97"/>
      <c r="C241" s="97"/>
      <c r="D241" s="97"/>
      <c r="E241" s="97"/>
      <c r="F241" s="97"/>
      <c r="G241" s="97"/>
      <c r="H241" s="97"/>
      <c r="I241" s="97"/>
      <c r="J241" s="97"/>
      <c r="K241" s="97"/>
      <c r="L241" s="97"/>
      <c r="M241" s="97"/>
      <c r="N241" s="97"/>
      <c r="O241" s="97"/>
    </row>
    <row r="242" spans="1:15" x14ac:dyDescent="0.25">
      <c r="A242" s="97"/>
      <c r="B242" s="97"/>
      <c r="C242" s="97"/>
      <c r="D242" s="97"/>
      <c r="E242" s="97"/>
      <c r="F242" s="97"/>
      <c r="G242" s="97"/>
      <c r="H242" s="97"/>
      <c r="I242" s="97"/>
      <c r="J242" s="97"/>
      <c r="K242" s="97"/>
      <c r="L242" s="97"/>
      <c r="M242" s="97"/>
      <c r="N242" s="97"/>
      <c r="O242" s="97"/>
    </row>
    <row r="243" spans="1:15" x14ac:dyDescent="0.25">
      <c r="A243" s="97"/>
      <c r="B243" s="97"/>
      <c r="C243" s="97"/>
      <c r="D243" s="97"/>
      <c r="E243" s="97"/>
      <c r="F243" s="97"/>
      <c r="G243" s="97"/>
      <c r="H243" s="97"/>
      <c r="I243" s="97"/>
      <c r="J243" s="97"/>
      <c r="K243" s="97"/>
      <c r="L243" s="97"/>
      <c r="M243" s="97"/>
      <c r="N243" s="97"/>
      <c r="O243" s="97"/>
    </row>
    <row r="244" spans="1:15" x14ac:dyDescent="0.25">
      <c r="A244" s="97"/>
      <c r="B244" s="97"/>
      <c r="C244" s="97"/>
      <c r="D244" s="97"/>
      <c r="E244" s="97"/>
      <c r="F244" s="97"/>
      <c r="G244" s="97"/>
      <c r="H244" s="97"/>
      <c r="I244" s="97"/>
      <c r="J244" s="97"/>
      <c r="K244" s="97"/>
      <c r="L244" s="97"/>
      <c r="M244" s="97"/>
      <c r="N244" s="97"/>
      <c r="O244" s="97"/>
    </row>
    <row r="245" spans="1:15" x14ac:dyDescent="0.25">
      <c r="A245" s="97"/>
      <c r="B245" s="97"/>
      <c r="C245" s="97"/>
      <c r="D245" s="97"/>
      <c r="E245" s="97"/>
      <c r="F245" s="97"/>
      <c r="G245" s="97"/>
      <c r="H245" s="97"/>
      <c r="I245" s="97"/>
      <c r="J245" s="97"/>
      <c r="K245" s="97"/>
      <c r="L245" s="97"/>
      <c r="M245" s="97"/>
      <c r="N245" s="97"/>
      <c r="O245" s="97"/>
    </row>
    <row r="246" spans="1:15" x14ac:dyDescent="0.25">
      <c r="A246" s="97"/>
      <c r="B246" s="97"/>
      <c r="C246" s="97"/>
      <c r="D246" s="97"/>
      <c r="E246" s="97"/>
      <c r="F246" s="97"/>
      <c r="G246" s="97"/>
      <c r="H246" s="97"/>
      <c r="I246" s="97"/>
      <c r="J246" s="97"/>
      <c r="K246" s="97"/>
      <c r="L246" s="97"/>
      <c r="M246" s="97"/>
      <c r="N246" s="97"/>
      <c r="O246" s="97"/>
    </row>
    <row r="247" spans="1:15" x14ac:dyDescent="0.25">
      <c r="A247" s="97"/>
      <c r="B247" s="97"/>
      <c r="C247" s="97"/>
      <c r="D247" s="97"/>
      <c r="E247" s="97"/>
      <c r="F247" s="97"/>
      <c r="G247" s="97"/>
      <c r="H247" s="97"/>
      <c r="I247" s="97"/>
      <c r="J247" s="97"/>
      <c r="K247" s="97"/>
      <c r="L247" s="97"/>
      <c r="M247" s="97"/>
      <c r="N247" s="97"/>
      <c r="O247" s="97"/>
    </row>
    <row r="248" spans="1:15" x14ac:dyDescent="0.25">
      <c r="A248" s="97"/>
      <c r="B248" s="97"/>
      <c r="C248" s="97"/>
      <c r="D248" s="97"/>
      <c r="E248" s="97"/>
      <c r="F248" s="97"/>
      <c r="G248" s="97"/>
      <c r="H248" s="97"/>
      <c r="I248" s="97"/>
      <c r="J248" s="97"/>
      <c r="K248" s="97"/>
      <c r="L248" s="97"/>
      <c r="M248" s="97"/>
      <c r="N248" s="97"/>
      <c r="O248" s="97"/>
    </row>
    <row r="249" spans="1:15" x14ac:dyDescent="0.25">
      <c r="A249" s="97"/>
      <c r="B249" s="97"/>
      <c r="C249" s="97"/>
      <c r="D249" s="97"/>
      <c r="E249" s="97"/>
      <c r="F249" s="97"/>
      <c r="G249" s="97"/>
      <c r="H249" s="97"/>
      <c r="I249" s="97"/>
      <c r="J249" s="97"/>
      <c r="K249" s="97"/>
      <c r="L249" s="97"/>
      <c r="M249" s="97"/>
      <c r="N249" s="97"/>
      <c r="O249" s="97"/>
    </row>
    <row r="250" spans="1:15" x14ac:dyDescent="0.25">
      <c r="A250" s="97"/>
      <c r="B250" s="97"/>
      <c r="C250" s="97"/>
      <c r="D250" s="97"/>
      <c r="E250" s="97"/>
      <c r="F250" s="97"/>
      <c r="G250" s="97"/>
      <c r="H250" s="97"/>
      <c r="I250" s="97"/>
      <c r="J250" s="97"/>
      <c r="K250" s="97"/>
      <c r="L250" s="97"/>
      <c r="M250" s="97"/>
      <c r="N250" s="97"/>
      <c r="O250" s="97"/>
    </row>
    <row r="251" spans="1:15" x14ac:dyDescent="0.25">
      <c r="A251" s="97"/>
      <c r="B251" s="97"/>
      <c r="C251" s="97"/>
      <c r="D251" s="97"/>
      <c r="E251" s="97"/>
      <c r="F251" s="97"/>
      <c r="G251" s="97"/>
      <c r="H251" s="97"/>
      <c r="I251" s="97"/>
      <c r="J251" s="97"/>
      <c r="K251" s="97"/>
      <c r="L251" s="97"/>
      <c r="M251" s="97"/>
      <c r="N251" s="97"/>
      <c r="O251" s="97"/>
    </row>
    <row r="252" spans="1:15" x14ac:dyDescent="0.25">
      <c r="A252" s="97"/>
      <c r="B252" s="97"/>
      <c r="C252" s="97"/>
      <c r="D252" s="97"/>
      <c r="E252" s="97"/>
      <c r="F252" s="97"/>
      <c r="G252" s="97"/>
      <c r="H252" s="97"/>
      <c r="I252" s="97"/>
      <c r="J252" s="97"/>
      <c r="K252" s="97"/>
      <c r="L252" s="97"/>
      <c r="M252" s="97"/>
      <c r="N252" s="97"/>
      <c r="O252" s="97"/>
    </row>
    <row r="253" spans="1:15" x14ac:dyDescent="0.25">
      <c r="A253" s="97"/>
      <c r="B253" s="97"/>
      <c r="C253" s="97"/>
      <c r="D253" s="97"/>
      <c r="E253" s="97"/>
      <c r="F253" s="97"/>
      <c r="G253" s="97"/>
      <c r="H253" s="97"/>
      <c r="I253" s="97"/>
      <c r="J253" s="97"/>
      <c r="K253" s="97"/>
      <c r="L253" s="97"/>
      <c r="M253" s="97"/>
      <c r="N253" s="97"/>
      <c r="O253" s="97"/>
    </row>
    <row r="254" spans="1:15" x14ac:dyDescent="0.25">
      <c r="A254" s="97"/>
      <c r="B254" s="97"/>
      <c r="C254" s="97"/>
      <c r="D254" s="97"/>
      <c r="E254" s="97"/>
      <c r="F254" s="97"/>
      <c r="G254" s="97"/>
      <c r="H254" s="97"/>
      <c r="I254" s="97"/>
      <c r="J254" s="97"/>
      <c r="K254" s="97"/>
      <c r="L254" s="97"/>
      <c r="M254" s="97"/>
      <c r="N254" s="97"/>
      <c r="O254" s="97"/>
    </row>
    <row r="255" spans="1:15" x14ac:dyDescent="0.25">
      <c r="A255" s="97"/>
      <c r="B255" s="97"/>
      <c r="C255" s="97"/>
      <c r="D255" s="97"/>
      <c r="E255" s="97"/>
      <c r="F255" s="97"/>
      <c r="G255" s="97"/>
      <c r="H255" s="97"/>
      <c r="I255" s="97"/>
      <c r="J255" s="97"/>
      <c r="K255" s="97"/>
      <c r="L255" s="97"/>
      <c r="M255" s="97"/>
      <c r="N255" s="97"/>
      <c r="O255" s="97"/>
    </row>
    <row r="256" spans="1:15" x14ac:dyDescent="0.25">
      <c r="A256" s="97"/>
      <c r="B256" s="97"/>
      <c r="C256" s="97"/>
      <c r="D256" s="97"/>
      <c r="E256" s="97"/>
      <c r="F256" s="97"/>
      <c r="G256" s="97"/>
      <c r="H256" s="97"/>
      <c r="I256" s="97"/>
      <c r="J256" s="97"/>
      <c r="K256" s="97"/>
      <c r="L256" s="97"/>
      <c r="M256" s="97"/>
      <c r="N256" s="97"/>
      <c r="O256" s="97"/>
    </row>
    <row r="257" spans="1:15" x14ac:dyDescent="0.25">
      <c r="A257" s="97"/>
      <c r="B257" s="97"/>
      <c r="C257" s="97"/>
      <c r="D257" s="97"/>
      <c r="E257" s="97"/>
      <c r="F257" s="97"/>
      <c r="G257" s="97"/>
      <c r="H257" s="97"/>
      <c r="I257" s="97"/>
      <c r="J257" s="97"/>
      <c r="K257" s="97"/>
      <c r="L257" s="97"/>
      <c r="M257" s="97"/>
      <c r="N257" s="97"/>
      <c r="O257" s="97"/>
    </row>
    <row r="258" spans="1:15" x14ac:dyDescent="0.25">
      <c r="A258" s="97"/>
      <c r="B258" s="97"/>
      <c r="C258" s="97"/>
      <c r="D258" s="97"/>
      <c r="E258" s="97"/>
      <c r="F258" s="97"/>
      <c r="G258" s="97"/>
      <c r="H258" s="97"/>
      <c r="I258" s="97"/>
      <c r="J258" s="97"/>
      <c r="K258" s="97"/>
      <c r="L258" s="97"/>
      <c r="M258" s="97"/>
      <c r="N258" s="97"/>
      <c r="O258" s="97"/>
    </row>
    <row r="259" spans="1:15" x14ac:dyDescent="0.25">
      <c r="A259" s="97"/>
      <c r="B259" s="97"/>
      <c r="C259" s="97"/>
      <c r="D259" s="97"/>
      <c r="E259" s="97"/>
      <c r="F259" s="97"/>
      <c r="G259" s="97"/>
      <c r="H259" s="97"/>
      <c r="I259" s="97"/>
      <c r="J259" s="97"/>
      <c r="K259" s="97"/>
      <c r="L259" s="97"/>
      <c r="M259" s="97"/>
      <c r="N259" s="97"/>
      <c r="O259" s="97"/>
    </row>
    <row r="260" spans="1:15" x14ac:dyDescent="0.25">
      <c r="A260" s="97"/>
      <c r="B260" s="97"/>
      <c r="C260" s="97"/>
      <c r="D260" s="97"/>
      <c r="E260" s="97"/>
      <c r="F260" s="97"/>
      <c r="G260" s="97"/>
      <c r="H260" s="97"/>
      <c r="I260" s="97"/>
      <c r="J260" s="97"/>
      <c r="K260" s="97"/>
      <c r="L260" s="97"/>
      <c r="M260" s="97"/>
      <c r="N260" s="97"/>
      <c r="O260" s="97"/>
    </row>
    <row r="261" spans="1:15" x14ac:dyDescent="0.25">
      <c r="A261" s="97"/>
      <c r="B261" s="97"/>
      <c r="C261" s="97"/>
      <c r="D261" s="97"/>
      <c r="E261" s="97"/>
      <c r="F261" s="97"/>
      <c r="G261" s="97"/>
      <c r="H261" s="97"/>
      <c r="I261" s="97"/>
      <c r="J261" s="97"/>
      <c r="K261" s="97"/>
      <c r="L261" s="97"/>
      <c r="M261" s="97"/>
      <c r="N261" s="97"/>
      <c r="O261" s="97"/>
    </row>
    <row r="262" spans="1:15" x14ac:dyDescent="0.25">
      <c r="A262" s="97"/>
      <c r="B262" s="97"/>
      <c r="C262" s="97"/>
      <c r="D262" s="97"/>
      <c r="E262" s="97"/>
      <c r="F262" s="97"/>
      <c r="G262" s="97"/>
      <c r="H262" s="97"/>
      <c r="I262" s="97"/>
      <c r="J262" s="97"/>
      <c r="K262" s="97"/>
      <c r="L262" s="97"/>
      <c r="M262" s="97"/>
      <c r="N262" s="97"/>
      <c r="O262" s="97"/>
    </row>
    <row r="263" spans="1:15" x14ac:dyDescent="0.25">
      <c r="A263" s="97"/>
      <c r="B263" s="97"/>
      <c r="C263" s="97"/>
      <c r="D263" s="97"/>
      <c r="E263" s="97"/>
      <c r="F263" s="97"/>
      <c r="G263" s="97"/>
      <c r="H263" s="97"/>
      <c r="I263" s="97"/>
      <c r="J263" s="97"/>
      <c r="K263" s="97"/>
      <c r="L263" s="97"/>
      <c r="M263" s="97"/>
      <c r="N263" s="97"/>
      <c r="O263" s="97"/>
    </row>
    <row r="264" spans="1:15" x14ac:dyDescent="0.25">
      <c r="A264" s="97"/>
      <c r="B264" s="97"/>
      <c r="C264" s="97"/>
      <c r="D264" s="97"/>
      <c r="E264" s="97"/>
      <c r="F264" s="97"/>
      <c r="G264" s="97"/>
      <c r="H264" s="97"/>
      <c r="I264" s="97"/>
      <c r="J264" s="97"/>
      <c r="K264" s="97"/>
      <c r="L264" s="97"/>
      <c r="M264" s="97"/>
      <c r="N264" s="97"/>
      <c r="O264" s="97"/>
    </row>
    <row r="265" spans="1:15" x14ac:dyDescent="0.25">
      <c r="A265" s="97"/>
      <c r="B265" s="97"/>
      <c r="C265" s="97"/>
      <c r="D265" s="97"/>
      <c r="E265" s="97"/>
      <c r="F265" s="97"/>
      <c r="G265" s="97"/>
      <c r="H265" s="97"/>
      <c r="I265" s="97"/>
      <c r="J265" s="97"/>
      <c r="K265" s="97"/>
      <c r="L265" s="97"/>
      <c r="M265" s="97"/>
      <c r="N265" s="97"/>
      <c r="O265" s="97"/>
    </row>
    <row r="266" spans="1:15" x14ac:dyDescent="0.25">
      <c r="A266" s="97"/>
      <c r="B266" s="97"/>
      <c r="C266" s="97"/>
      <c r="D266" s="97"/>
      <c r="E266" s="97"/>
      <c r="F266" s="97"/>
      <c r="G266" s="97"/>
      <c r="H266" s="97"/>
      <c r="I266" s="97"/>
      <c r="J266" s="97"/>
      <c r="K266" s="97"/>
      <c r="L266" s="97"/>
      <c r="M266" s="97"/>
      <c r="N266" s="97"/>
      <c r="O266" s="97"/>
    </row>
    <row r="267" spans="1:15" x14ac:dyDescent="0.25">
      <c r="A267" s="97"/>
      <c r="B267" s="97"/>
      <c r="C267" s="97"/>
      <c r="D267" s="97"/>
      <c r="E267" s="97"/>
      <c r="F267" s="97"/>
      <c r="G267" s="97"/>
      <c r="H267" s="97"/>
      <c r="I267" s="97"/>
      <c r="J267" s="97"/>
      <c r="K267" s="97"/>
      <c r="L267" s="97"/>
      <c r="M267" s="97"/>
      <c r="N267" s="97"/>
      <c r="O267" s="97"/>
    </row>
    <row r="268" spans="1:15" x14ac:dyDescent="0.25">
      <c r="A268" s="97"/>
      <c r="B268" s="97"/>
      <c r="C268" s="97"/>
      <c r="D268" s="97"/>
      <c r="E268" s="97"/>
      <c r="F268" s="97"/>
      <c r="G268" s="97"/>
      <c r="H268" s="97"/>
      <c r="I268" s="97"/>
      <c r="J268" s="97"/>
      <c r="K268" s="97"/>
      <c r="L268" s="97"/>
      <c r="M268" s="97"/>
      <c r="N268" s="97"/>
      <c r="O268" s="97"/>
    </row>
    <row r="269" spans="1:15" x14ac:dyDescent="0.25">
      <c r="A269" s="97"/>
      <c r="B269" s="97"/>
      <c r="C269" s="97"/>
      <c r="D269" s="97"/>
      <c r="E269" s="97"/>
      <c r="F269" s="97"/>
      <c r="G269" s="97"/>
      <c r="H269" s="97"/>
      <c r="I269" s="97"/>
      <c r="J269" s="97"/>
      <c r="K269" s="97"/>
      <c r="L269" s="97"/>
      <c r="M269" s="97"/>
      <c r="N269" s="97"/>
      <c r="O269" s="97"/>
    </row>
    <row r="270" spans="1:15" x14ac:dyDescent="0.25">
      <c r="A270" s="97"/>
      <c r="B270" s="97"/>
      <c r="C270" s="97"/>
      <c r="D270" s="97"/>
      <c r="E270" s="97"/>
      <c r="F270" s="97"/>
      <c r="G270" s="97"/>
      <c r="H270" s="97"/>
      <c r="I270" s="97"/>
      <c r="J270" s="97"/>
      <c r="K270" s="97"/>
      <c r="L270" s="97"/>
      <c r="M270" s="97"/>
      <c r="N270" s="97"/>
      <c r="O270" s="97"/>
    </row>
    <row r="271" spans="1:15" x14ac:dyDescent="0.25">
      <c r="A271" s="97"/>
      <c r="B271" s="97"/>
      <c r="C271" s="97"/>
      <c r="D271" s="97"/>
      <c r="E271" s="97"/>
      <c r="F271" s="97"/>
      <c r="G271" s="97"/>
      <c r="H271" s="97"/>
      <c r="I271" s="97"/>
      <c r="J271" s="97"/>
      <c r="K271" s="97"/>
      <c r="L271" s="97"/>
      <c r="M271" s="97"/>
      <c r="N271" s="97"/>
      <c r="O271" s="97"/>
    </row>
    <row r="272" spans="1:15" x14ac:dyDescent="0.25">
      <c r="A272" s="97"/>
      <c r="B272" s="97"/>
      <c r="C272" s="97"/>
      <c r="D272" s="97"/>
      <c r="E272" s="97"/>
      <c r="F272" s="97"/>
      <c r="G272" s="97"/>
      <c r="H272" s="97"/>
      <c r="I272" s="97"/>
      <c r="J272" s="97"/>
      <c r="K272" s="97"/>
      <c r="L272" s="97"/>
      <c r="M272" s="97"/>
      <c r="N272" s="97"/>
      <c r="O272" s="97"/>
    </row>
    <row r="273" spans="1:15" x14ac:dyDescent="0.25">
      <c r="A273" s="97"/>
      <c r="B273" s="97"/>
      <c r="C273" s="97"/>
      <c r="D273" s="97"/>
      <c r="E273" s="97"/>
      <c r="F273" s="97"/>
      <c r="G273" s="97"/>
      <c r="H273" s="97"/>
      <c r="I273" s="97"/>
      <c r="J273" s="97"/>
      <c r="K273" s="97"/>
      <c r="L273" s="97"/>
      <c r="M273" s="97"/>
      <c r="N273" s="97"/>
      <c r="O273" s="97"/>
    </row>
    <row r="274" spans="1:15" x14ac:dyDescent="0.25">
      <c r="A274" s="97"/>
      <c r="B274" s="97"/>
      <c r="C274" s="97"/>
      <c r="D274" s="97"/>
      <c r="E274" s="97"/>
      <c r="F274" s="97"/>
      <c r="G274" s="97"/>
      <c r="H274" s="97"/>
      <c r="I274" s="97"/>
      <c r="J274" s="97"/>
      <c r="K274" s="97"/>
      <c r="L274" s="97"/>
      <c r="M274" s="97"/>
      <c r="N274" s="97"/>
      <c r="O274" s="97"/>
    </row>
    <row r="275" spans="1:15" x14ac:dyDescent="0.25">
      <c r="A275" s="97"/>
      <c r="B275" s="97"/>
      <c r="C275" s="97"/>
      <c r="D275" s="97"/>
      <c r="E275" s="97"/>
      <c r="F275" s="97"/>
      <c r="G275" s="97"/>
      <c r="H275" s="97"/>
      <c r="I275" s="97"/>
      <c r="J275" s="97"/>
      <c r="K275" s="97"/>
      <c r="L275" s="97"/>
      <c r="M275" s="97"/>
      <c r="N275" s="97"/>
      <c r="O275" s="97"/>
    </row>
    <row r="276" spans="1:15" x14ac:dyDescent="0.25">
      <c r="A276" s="97"/>
      <c r="B276" s="97"/>
      <c r="C276" s="97"/>
      <c r="D276" s="97"/>
      <c r="E276" s="97"/>
      <c r="F276" s="97"/>
      <c r="G276" s="97"/>
      <c r="H276" s="97"/>
      <c r="I276" s="97"/>
      <c r="J276" s="97"/>
      <c r="K276" s="97"/>
      <c r="L276" s="97"/>
      <c r="M276" s="97"/>
      <c r="N276" s="97"/>
      <c r="O276" s="97"/>
    </row>
    <row r="277" spans="1:15" x14ac:dyDescent="0.25">
      <c r="A277" s="97"/>
      <c r="B277" s="97"/>
      <c r="C277" s="97"/>
      <c r="D277" s="97"/>
      <c r="E277" s="97"/>
      <c r="F277" s="97"/>
      <c r="G277" s="97"/>
      <c r="H277" s="97"/>
      <c r="I277" s="97"/>
      <c r="J277" s="97"/>
      <c r="K277" s="97"/>
      <c r="L277" s="97"/>
      <c r="M277" s="97"/>
      <c r="N277" s="97"/>
      <c r="O277" s="97"/>
    </row>
    <row r="278" spans="1:15" x14ac:dyDescent="0.25">
      <c r="A278" s="97"/>
      <c r="B278" s="97"/>
      <c r="C278" s="97"/>
      <c r="D278" s="97"/>
      <c r="E278" s="97"/>
      <c r="F278" s="97"/>
      <c r="G278" s="97"/>
      <c r="H278" s="97"/>
      <c r="I278" s="97"/>
      <c r="J278" s="97"/>
      <c r="K278" s="97"/>
      <c r="L278" s="97"/>
      <c r="M278" s="97"/>
      <c r="N278" s="97"/>
      <c r="O278" s="97"/>
    </row>
    <row r="279" spans="1:15" x14ac:dyDescent="0.25">
      <c r="A279" s="97"/>
      <c r="B279" s="97"/>
      <c r="C279" s="97"/>
      <c r="D279" s="97"/>
      <c r="E279" s="97"/>
      <c r="F279" s="97"/>
      <c r="G279" s="97"/>
      <c r="H279" s="97"/>
      <c r="I279" s="97"/>
      <c r="J279" s="97"/>
      <c r="K279" s="97"/>
      <c r="L279" s="97"/>
      <c r="M279" s="97"/>
      <c r="N279" s="97"/>
      <c r="O279" s="97"/>
    </row>
    <row r="280" spans="1:15" x14ac:dyDescent="0.25">
      <c r="A280" s="97"/>
      <c r="B280" s="97"/>
      <c r="C280" s="97"/>
      <c r="D280" s="97"/>
      <c r="E280" s="97"/>
      <c r="F280" s="97"/>
      <c r="G280" s="97"/>
      <c r="H280" s="97"/>
      <c r="I280" s="97"/>
      <c r="J280" s="97"/>
      <c r="K280" s="97"/>
      <c r="L280" s="97"/>
      <c r="M280" s="97"/>
      <c r="N280" s="97"/>
      <c r="O280" s="97"/>
    </row>
    <row r="281" spans="1:15" x14ac:dyDescent="0.25">
      <c r="A281" s="97"/>
      <c r="B281" s="97"/>
      <c r="C281" s="97"/>
      <c r="D281" s="97"/>
      <c r="E281" s="97"/>
      <c r="F281" s="97"/>
      <c r="G281" s="97"/>
      <c r="H281" s="97"/>
      <c r="I281" s="97"/>
      <c r="J281" s="97"/>
      <c r="K281" s="97"/>
      <c r="L281" s="97"/>
      <c r="M281" s="97"/>
      <c r="N281" s="97"/>
      <c r="O281" s="97"/>
    </row>
    <row r="282" spans="1:15" x14ac:dyDescent="0.25">
      <c r="A282" s="97"/>
      <c r="B282" s="97"/>
      <c r="C282" s="97"/>
      <c r="D282" s="97"/>
      <c r="E282" s="97"/>
      <c r="F282" s="97"/>
      <c r="G282" s="97"/>
      <c r="H282" s="97"/>
      <c r="I282" s="97"/>
      <c r="J282" s="97"/>
      <c r="K282" s="97"/>
      <c r="L282" s="97"/>
      <c r="M282" s="97"/>
      <c r="N282" s="97"/>
      <c r="O282" s="97"/>
    </row>
    <row r="283" spans="1:15" x14ac:dyDescent="0.25">
      <c r="A283" s="97"/>
      <c r="B283" s="97"/>
      <c r="C283" s="97"/>
      <c r="D283" s="97"/>
      <c r="E283" s="97"/>
      <c r="F283" s="97"/>
      <c r="G283" s="97"/>
      <c r="H283" s="97"/>
      <c r="I283" s="97"/>
      <c r="J283" s="97"/>
      <c r="K283" s="97"/>
      <c r="L283" s="97"/>
      <c r="M283" s="97"/>
      <c r="N283" s="97"/>
      <c r="O283" s="97"/>
    </row>
    <row r="284" spans="1:15" x14ac:dyDescent="0.25">
      <c r="A284" s="97"/>
      <c r="B284" s="97"/>
      <c r="C284" s="97"/>
      <c r="D284" s="97"/>
      <c r="E284" s="97"/>
      <c r="F284" s="97"/>
      <c r="G284" s="97"/>
      <c r="H284" s="97"/>
      <c r="I284" s="97"/>
      <c r="J284" s="97"/>
      <c r="K284" s="97"/>
      <c r="L284" s="97"/>
      <c r="M284" s="97"/>
      <c r="N284" s="97"/>
      <c r="O284" s="97"/>
    </row>
    <row r="285" spans="1:15" x14ac:dyDescent="0.25">
      <c r="A285" s="97"/>
      <c r="B285" s="97"/>
      <c r="C285" s="97"/>
      <c r="D285" s="97"/>
      <c r="E285" s="97"/>
      <c r="F285" s="97"/>
      <c r="G285" s="97"/>
      <c r="H285" s="97"/>
      <c r="I285" s="97"/>
      <c r="J285" s="97"/>
      <c r="K285" s="97"/>
      <c r="L285" s="97"/>
      <c r="M285" s="97"/>
      <c r="N285" s="97"/>
      <c r="O285" s="97"/>
    </row>
    <row r="286" spans="1:15" x14ac:dyDescent="0.25">
      <c r="A286" s="97"/>
      <c r="B286" s="97"/>
      <c r="C286" s="97"/>
      <c r="D286" s="97"/>
      <c r="E286" s="97"/>
      <c r="F286" s="97"/>
      <c r="G286" s="97"/>
      <c r="H286" s="97"/>
      <c r="I286" s="97"/>
      <c r="J286" s="97"/>
      <c r="K286" s="97"/>
      <c r="L286" s="97"/>
      <c r="M286" s="97"/>
      <c r="N286" s="97"/>
      <c r="O286" s="97"/>
    </row>
    <row r="287" spans="1:15" x14ac:dyDescent="0.25">
      <c r="A287" s="97"/>
      <c r="B287" s="97"/>
      <c r="C287" s="97"/>
      <c r="D287" s="97"/>
      <c r="E287" s="97"/>
      <c r="F287" s="97"/>
      <c r="G287" s="97"/>
      <c r="H287" s="97"/>
      <c r="I287" s="97"/>
      <c r="J287" s="97"/>
      <c r="K287" s="97"/>
      <c r="L287" s="97"/>
      <c r="M287" s="97"/>
      <c r="N287" s="97"/>
      <c r="O287" s="97"/>
    </row>
    <row r="288" spans="1:15" x14ac:dyDescent="0.25">
      <c r="A288" s="97"/>
      <c r="B288" s="97"/>
      <c r="C288" s="97"/>
      <c r="D288" s="97"/>
      <c r="E288" s="97"/>
      <c r="F288" s="97"/>
      <c r="G288" s="97"/>
      <c r="H288" s="97"/>
      <c r="I288" s="97"/>
      <c r="J288" s="97"/>
      <c r="K288" s="97"/>
      <c r="L288" s="97"/>
      <c r="M288" s="97"/>
      <c r="N288" s="97"/>
      <c r="O288" s="97"/>
    </row>
    <row r="289" spans="1:15" x14ac:dyDescent="0.25">
      <c r="A289" s="97"/>
      <c r="B289" s="97"/>
      <c r="C289" s="97"/>
      <c r="D289" s="97"/>
      <c r="E289" s="97"/>
      <c r="F289" s="97"/>
      <c r="G289" s="97"/>
      <c r="H289" s="97"/>
      <c r="I289" s="97"/>
      <c r="J289" s="97"/>
      <c r="K289" s="97"/>
      <c r="L289" s="97"/>
      <c r="M289" s="97"/>
      <c r="N289" s="97"/>
      <c r="O289" s="97"/>
    </row>
    <row r="290" spans="1:15" x14ac:dyDescent="0.25">
      <c r="A290" s="97"/>
      <c r="B290" s="97"/>
      <c r="C290" s="97"/>
      <c r="D290" s="97"/>
      <c r="E290" s="97"/>
      <c r="F290" s="97"/>
      <c r="G290" s="97"/>
      <c r="H290" s="97"/>
      <c r="I290" s="97"/>
      <c r="J290" s="97"/>
      <c r="K290" s="97"/>
      <c r="L290" s="97"/>
      <c r="M290" s="97"/>
      <c r="N290" s="97"/>
      <c r="O290" s="97"/>
    </row>
    <row r="291" spans="1:15" x14ac:dyDescent="0.25">
      <c r="A291" s="97"/>
      <c r="B291" s="97"/>
      <c r="C291" s="97"/>
      <c r="D291" s="97"/>
      <c r="E291" s="97"/>
      <c r="F291" s="97"/>
      <c r="G291" s="97"/>
      <c r="H291" s="97"/>
      <c r="I291" s="97"/>
      <c r="J291" s="97"/>
      <c r="K291" s="97"/>
      <c r="L291" s="97"/>
      <c r="M291" s="97"/>
      <c r="N291" s="97"/>
      <c r="O291" s="97"/>
    </row>
    <row r="292" spans="1:15" x14ac:dyDescent="0.25">
      <c r="A292" s="97"/>
      <c r="B292" s="97"/>
      <c r="C292" s="97"/>
      <c r="D292" s="97"/>
      <c r="E292" s="97"/>
      <c r="F292" s="97"/>
      <c r="G292" s="97"/>
      <c r="H292" s="97"/>
      <c r="I292" s="97"/>
      <c r="J292" s="97"/>
      <c r="K292" s="97"/>
      <c r="L292" s="97"/>
      <c r="M292" s="97"/>
      <c r="N292" s="97"/>
      <c r="O292" s="97"/>
    </row>
    <row r="293" spans="1:15" x14ac:dyDescent="0.25">
      <c r="A293" s="97"/>
      <c r="B293" s="97"/>
      <c r="C293" s="97"/>
      <c r="D293" s="97"/>
      <c r="E293" s="97"/>
      <c r="F293" s="97"/>
      <c r="G293" s="97"/>
      <c r="H293" s="97"/>
      <c r="I293" s="97"/>
      <c r="J293" s="97"/>
      <c r="K293" s="97"/>
      <c r="L293" s="97"/>
      <c r="M293" s="97"/>
      <c r="N293" s="97"/>
      <c r="O293" s="97"/>
    </row>
    <row r="294" spans="1:15" x14ac:dyDescent="0.25">
      <c r="A294" s="97"/>
      <c r="B294" s="97"/>
      <c r="C294" s="97"/>
      <c r="D294" s="97"/>
      <c r="E294" s="97"/>
      <c r="F294" s="97"/>
      <c r="G294" s="97"/>
      <c r="H294" s="97"/>
      <c r="I294" s="97"/>
      <c r="J294" s="97"/>
      <c r="K294" s="97"/>
      <c r="L294" s="97"/>
      <c r="M294" s="97"/>
      <c r="N294" s="97"/>
      <c r="O294" s="97"/>
    </row>
    <row r="295" spans="1:15" x14ac:dyDescent="0.25">
      <c r="A295" s="97"/>
      <c r="B295" s="97"/>
      <c r="C295" s="97"/>
      <c r="D295" s="97"/>
      <c r="E295" s="97"/>
      <c r="F295" s="97"/>
      <c r="G295" s="97"/>
      <c r="H295" s="97"/>
      <c r="I295" s="97"/>
      <c r="J295" s="97"/>
      <c r="K295" s="97"/>
      <c r="L295" s="97"/>
      <c r="M295" s="97"/>
      <c r="N295" s="97"/>
      <c r="O295" s="97"/>
    </row>
    <row r="296" spans="1:15" x14ac:dyDescent="0.25">
      <c r="A296" s="97"/>
      <c r="B296" s="97"/>
      <c r="C296" s="97"/>
      <c r="D296" s="97"/>
      <c r="E296" s="97"/>
      <c r="F296" s="97"/>
      <c r="G296" s="97"/>
      <c r="H296" s="97"/>
      <c r="I296" s="97"/>
      <c r="J296" s="97"/>
      <c r="K296" s="97"/>
      <c r="L296" s="97"/>
      <c r="M296" s="97"/>
      <c r="N296" s="97"/>
      <c r="O296" s="97"/>
    </row>
    <row r="297" spans="1:15" x14ac:dyDescent="0.25">
      <c r="A297" s="97"/>
      <c r="B297" s="97"/>
      <c r="C297" s="97"/>
      <c r="D297" s="97"/>
      <c r="E297" s="97"/>
      <c r="F297" s="97"/>
      <c r="G297" s="97"/>
      <c r="H297" s="97"/>
      <c r="I297" s="97"/>
      <c r="J297" s="97"/>
      <c r="K297" s="97"/>
      <c r="L297" s="97"/>
      <c r="M297" s="97"/>
      <c r="N297" s="97"/>
      <c r="O297" s="97"/>
    </row>
    <row r="298" spans="1:15" x14ac:dyDescent="0.25">
      <c r="A298" s="97"/>
      <c r="B298" s="97"/>
      <c r="C298" s="97"/>
      <c r="D298" s="97"/>
      <c r="E298" s="97"/>
      <c r="F298" s="97"/>
      <c r="G298" s="97"/>
      <c r="H298" s="97"/>
      <c r="I298" s="97"/>
      <c r="J298" s="97"/>
      <c r="K298" s="97"/>
      <c r="L298" s="97"/>
      <c r="M298" s="97"/>
      <c r="N298" s="97"/>
      <c r="O298" s="97"/>
    </row>
    <row r="299" spans="1:15" x14ac:dyDescent="0.25">
      <c r="A299" s="97"/>
      <c r="B299" s="97"/>
      <c r="C299" s="97"/>
      <c r="D299" s="97"/>
      <c r="E299" s="97"/>
      <c r="F299" s="97"/>
      <c r="G299" s="97"/>
      <c r="H299" s="97"/>
      <c r="I299" s="97"/>
      <c r="J299" s="97"/>
      <c r="K299" s="97"/>
      <c r="L299" s="97"/>
      <c r="M299" s="97"/>
      <c r="N299" s="97"/>
      <c r="O299" s="97"/>
    </row>
    <row r="300" spans="1:15" x14ac:dyDescent="0.25">
      <c r="A300" s="97"/>
      <c r="B300" s="97"/>
      <c r="C300" s="97"/>
      <c r="D300" s="97"/>
      <c r="E300" s="97"/>
      <c r="F300" s="97"/>
      <c r="G300" s="97"/>
      <c r="H300" s="97"/>
      <c r="I300" s="97"/>
      <c r="J300" s="97"/>
      <c r="K300" s="97"/>
      <c r="L300" s="97"/>
      <c r="M300" s="97"/>
      <c r="N300" s="97"/>
      <c r="O300" s="97"/>
    </row>
    <row r="301" spans="1:15" x14ac:dyDescent="0.25">
      <c r="A301" s="97"/>
      <c r="B301" s="97"/>
      <c r="C301" s="97"/>
      <c r="D301" s="97"/>
      <c r="E301" s="97"/>
      <c r="F301" s="97"/>
      <c r="G301" s="97"/>
      <c r="H301" s="97"/>
      <c r="I301" s="97"/>
      <c r="J301" s="97"/>
      <c r="K301" s="97"/>
      <c r="L301" s="97"/>
      <c r="M301" s="97"/>
      <c r="N301" s="97"/>
      <c r="O301" s="97"/>
    </row>
    <row r="302" spans="1:15" x14ac:dyDescent="0.25">
      <c r="A302" s="97"/>
      <c r="B302" s="97"/>
      <c r="C302" s="97"/>
      <c r="D302" s="97"/>
      <c r="E302" s="97"/>
      <c r="F302" s="97"/>
      <c r="G302" s="97"/>
      <c r="H302" s="97"/>
      <c r="I302" s="97"/>
      <c r="J302" s="97"/>
      <c r="K302" s="97"/>
      <c r="L302" s="97"/>
      <c r="M302" s="97"/>
      <c r="N302" s="97"/>
      <c r="O302" s="97"/>
    </row>
    <row r="303" spans="1:15" x14ac:dyDescent="0.25">
      <c r="A303" s="97"/>
      <c r="B303" s="97"/>
      <c r="C303" s="97"/>
      <c r="D303" s="97"/>
      <c r="E303" s="97"/>
      <c r="F303" s="97"/>
      <c r="G303" s="97"/>
      <c r="H303" s="97"/>
      <c r="I303" s="97"/>
      <c r="J303" s="97"/>
      <c r="K303" s="97"/>
      <c r="L303" s="97"/>
      <c r="M303" s="97"/>
      <c r="N303" s="97"/>
      <c r="O303" s="97"/>
    </row>
    <row r="304" spans="1:15" x14ac:dyDescent="0.25">
      <c r="A304" s="97"/>
      <c r="B304" s="97"/>
      <c r="C304" s="97"/>
      <c r="D304" s="97"/>
      <c r="E304" s="97"/>
      <c r="F304" s="97"/>
      <c r="G304" s="97"/>
      <c r="H304" s="97"/>
      <c r="I304" s="97"/>
      <c r="J304" s="97"/>
      <c r="K304" s="97"/>
      <c r="L304" s="97"/>
      <c r="M304" s="97"/>
      <c r="N304" s="97"/>
      <c r="O304" s="97"/>
    </row>
    <row r="305" spans="1:15" x14ac:dyDescent="0.25">
      <c r="A305" s="97"/>
      <c r="B305" s="97"/>
      <c r="C305" s="97"/>
      <c r="D305" s="97"/>
      <c r="E305" s="97"/>
      <c r="F305" s="97"/>
      <c r="G305" s="97"/>
      <c r="H305" s="97"/>
      <c r="I305" s="97"/>
      <c r="J305" s="97"/>
      <c r="K305" s="97"/>
      <c r="L305" s="97"/>
      <c r="M305" s="97"/>
      <c r="N305" s="97"/>
      <c r="O305" s="97"/>
    </row>
    <row r="306" spans="1:15" x14ac:dyDescent="0.25">
      <c r="A306" s="97"/>
      <c r="B306" s="97"/>
      <c r="C306" s="97"/>
      <c r="D306" s="97"/>
      <c r="E306" s="97"/>
      <c r="F306" s="97"/>
      <c r="G306" s="97"/>
      <c r="H306" s="97"/>
      <c r="I306" s="97"/>
      <c r="J306" s="97"/>
      <c r="K306" s="97"/>
      <c r="L306" s="97"/>
      <c r="M306" s="97"/>
      <c r="N306" s="97"/>
      <c r="O306" s="97"/>
    </row>
    <row r="307" spans="1:15" x14ac:dyDescent="0.25">
      <c r="A307" s="97"/>
      <c r="B307" s="97"/>
      <c r="C307" s="97"/>
      <c r="D307" s="97"/>
      <c r="E307" s="97"/>
      <c r="F307" s="97"/>
      <c r="G307" s="97"/>
      <c r="H307" s="97"/>
      <c r="I307" s="97"/>
      <c r="J307" s="97"/>
      <c r="K307" s="97"/>
      <c r="L307" s="97"/>
      <c r="M307" s="97"/>
      <c r="N307" s="97"/>
      <c r="O307" s="97"/>
    </row>
    <row r="308" spans="1:15" x14ac:dyDescent="0.25">
      <c r="A308" s="97"/>
      <c r="B308" s="97"/>
      <c r="C308" s="97"/>
      <c r="D308" s="97"/>
      <c r="E308" s="97"/>
      <c r="F308" s="97"/>
      <c r="G308" s="97"/>
      <c r="H308" s="97"/>
      <c r="I308" s="97"/>
      <c r="J308" s="97"/>
      <c r="K308" s="97"/>
      <c r="L308" s="97"/>
      <c r="M308" s="97"/>
      <c r="N308" s="97"/>
      <c r="O308" s="97"/>
    </row>
    <row r="309" spans="1:15" x14ac:dyDescent="0.25">
      <c r="A309" s="97"/>
      <c r="B309" s="97"/>
      <c r="C309" s="97"/>
      <c r="D309" s="97"/>
      <c r="E309" s="97"/>
      <c r="F309" s="97"/>
      <c r="G309" s="97"/>
      <c r="H309" s="97"/>
      <c r="I309" s="97"/>
      <c r="J309" s="97"/>
      <c r="K309" s="97"/>
      <c r="L309" s="97"/>
      <c r="M309" s="97"/>
      <c r="N309" s="97"/>
      <c r="O309" s="97"/>
    </row>
    <row r="310" spans="1:15" x14ac:dyDescent="0.25">
      <c r="A310" s="97"/>
      <c r="B310" s="97"/>
      <c r="C310" s="97"/>
      <c r="D310" s="97"/>
      <c r="E310" s="97"/>
      <c r="F310" s="97"/>
      <c r="G310" s="97"/>
      <c r="H310" s="97"/>
      <c r="I310" s="97"/>
      <c r="J310" s="97"/>
      <c r="K310" s="97"/>
      <c r="L310" s="97"/>
      <c r="M310" s="97"/>
      <c r="N310" s="97"/>
      <c r="O310" s="97"/>
    </row>
    <row r="311" spans="1:15" x14ac:dyDescent="0.25">
      <c r="A311" s="97"/>
      <c r="B311" s="97"/>
      <c r="C311" s="97"/>
      <c r="D311" s="97"/>
      <c r="E311" s="97"/>
      <c r="F311" s="97"/>
      <c r="G311" s="97"/>
      <c r="H311" s="97"/>
      <c r="I311" s="97"/>
      <c r="J311" s="97"/>
      <c r="K311" s="97"/>
      <c r="L311" s="97"/>
      <c r="M311" s="97"/>
      <c r="N311" s="97"/>
      <c r="O311" s="97"/>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T66"/>
  <sheetViews>
    <sheetView workbookViewId="0"/>
  </sheetViews>
  <sheetFormatPr defaultRowHeight="15" x14ac:dyDescent="0.25"/>
  <cols>
    <col min="1" max="1" width="1.5703125" style="97" customWidth="1"/>
    <col min="2" max="2" width="64.140625" style="97" bestFit="1" customWidth="1"/>
    <col min="3" max="3" width="12.140625" style="97" customWidth="1"/>
    <col min="4" max="4" width="59.42578125" style="97" bestFit="1" customWidth="1"/>
    <col min="5" max="5" width="9.140625" style="97"/>
    <col min="6" max="6" width="5.42578125" style="97" customWidth="1"/>
    <col min="7" max="7" width="9.140625" style="97"/>
    <col min="8" max="8" width="33.140625" style="97" bestFit="1" customWidth="1"/>
    <col min="9" max="9" width="9.140625" style="97"/>
    <col min="10" max="10" width="45.42578125" style="97" bestFit="1" customWidth="1"/>
    <col min="11" max="15" width="9.140625" style="97"/>
    <col min="16" max="16" width="109.42578125" style="97" bestFit="1" customWidth="1"/>
    <col min="17" max="17" width="9.140625" style="97"/>
    <col min="18" max="18" width="64.140625" style="97" bestFit="1" customWidth="1"/>
    <col min="19" max="16384" width="9.140625" style="97"/>
  </cols>
  <sheetData>
    <row r="1" spans="2:20" x14ac:dyDescent="0.25">
      <c r="B1" s="97" t="s">
        <v>358</v>
      </c>
      <c r="D1" s="98" t="s">
        <v>359</v>
      </c>
      <c r="F1" s="98"/>
      <c r="H1" s="97" t="s">
        <v>129</v>
      </c>
      <c r="J1" s="98" t="s">
        <v>31</v>
      </c>
      <c r="L1" s="97" t="s">
        <v>35</v>
      </c>
      <c r="N1" s="97" t="s">
        <v>47</v>
      </c>
      <c r="P1" s="97" t="s">
        <v>410</v>
      </c>
      <c r="R1" s="97" t="s">
        <v>512</v>
      </c>
      <c r="T1" s="97" t="s">
        <v>330</v>
      </c>
    </row>
    <row r="2" spans="2:20" x14ac:dyDescent="0.25">
      <c r="B2" s="97" t="s">
        <v>160</v>
      </c>
      <c r="D2" s="98" t="s">
        <v>160</v>
      </c>
      <c r="F2" s="98"/>
      <c r="H2" s="97" t="s">
        <v>40</v>
      </c>
      <c r="J2" s="98" t="s">
        <v>12</v>
      </c>
      <c r="L2" s="97">
        <v>2006</v>
      </c>
      <c r="N2" s="97" t="s">
        <v>42</v>
      </c>
      <c r="P2" s="97" t="str">
        <f>"Relative survival estimates by presentation route and survival time, 
"&amp;R61&amp;", 2006-2013"</f>
        <v>Relative survival estimates by presentation route and survival time, 
, 2006-2013</v>
      </c>
      <c r="R2" s="98" t="s">
        <v>160</v>
      </c>
      <c r="T2" s="97" t="s">
        <v>160</v>
      </c>
    </row>
    <row r="3" spans="2:20" x14ac:dyDescent="0.25">
      <c r="B3" s="97" t="s">
        <v>102</v>
      </c>
      <c r="D3" s="98" t="s">
        <v>7</v>
      </c>
      <c r="F3" s="98"/>
      <c r="H3" s="97" t="s">
        <v>414</v>
      </c>
      <c r="J3" s="98" t="s">
        <v>2</v>
      </c>
      <c r="L3" s="97">
        <v>2007</v>
      </c>
      <c r="N3" s="97" t="s">
        <v>43</v>
      </c>
      <c r="P3" s="97" t="str">
        <f>"Relative survival estimates by presentation route and survival time, 
"&amp;D42&amp;", 2006-2013, males"</f>
        <v>Relative survival estimates by presentation route and survival time, 
Testis, 2006-2013, males</v>
      </c>
      <c r="R3" s="98" t="s">
        <v>7</v>
      </c>
      <c r="T3" s="97" t="s">
        <v>4</v>
      </c>
    </row>
    <row r="4" spans="2:20" x14ac:dyDescent="0.25">
      <c r="B4" s="97" t="s">
        <v>7</v>
      </c>
      <c r="D4" s="98" t="s">
        <v>413</v>
      </c>
      <c r="F4" s="98"/>
      <c r="H4" s="97" t="s">
        <v>22</v>
      </c>
      <c r="J4" s="98" t="s">
        <v>4</v>
      </c>
      <c r="L4" s="97">
        <v>2008</v>
      </c>
      <c r="N4" s="97" t="s">
        <v>44</v>
      </c>
      <c r="P4" s="97" t="str">
        <f>"Relative survival estimates by presentation route and survival time, 
"&amp;D42&amp;", 2006-2013, females"</f>
        <v>Relative survival estimates by presentation route and survival time, 
Testis, 2006-2013, females</v>
      </c>
      <c r="R4" s="98" t="s">
        <v>104</v>
      </c>
      <c r="T4" s="97" t="s">
        <v>104</v>
      </c>
    </row>
    <row r="5" spans="2:20" x14ac:dyDescent="0.25">
      <c r="B5" s="97" t="s">
        <v>413</v>
      </c>
      <c r="D5" s="98" t="s">
        <v>370</v>
      </c>
      <c r="F5" s="98"/>
      <c r="H5" s="97" t="s">
        <v>125</v>
      </c>
      <c r="J5" s="98" t="s">
        <v>11</v>
      </c>
      <c r="L5" s="97">
        <v>2009</v>
      </c>
      <c r="N5" s="97" t="s">
        <v>45</v>
      </c>
      <c r="P5" s="97" t="str">
        <f>"Relative survival estimates by presentation route and survival time, 
"&amp;D42&amp;", 2006-2013, aged 0-64"</f>
        <v>Relative survival estimates by presentation route and survival time, 
Testis, 2006-2013, aged 0-64</v>
      </c>
      <c r="R5" s="98" t="s">
        <v>123</v>
      </c>
      <c r="T5" s="97" t="s">
        <v>11</v>
      </c>
    </row>
    <row r="6" spans="2:20" x14ac:dyDescent="0.25">
      <c r="B6" s="97" t="s">
        <v>370</v>
      </c>
      <c r="D6" s="98" t="s">
        <v>374</v>
      </c>
      <c r="F6" s="98"/>
      <c r="H6" s="97" t="s">
        <v>415</v>
      </c>
      <c r="J6" s="98" t="s">
        <v>14</v>
      </c>
      <c r="L6" s="97">
        <v>2010</v>
      </c>
      <c r="N6" s="97" t="s">
        <v>46</v>
      </c>
      <c r="P6" s="97" t="str">
        <f>"Relative survival estimates by presentation route and survival time, 
"&amp;D42&amp;", 2006-2013, aged 65-84"</f>
        <v>Relative survival estimates by presentation route and survival time, 
Testis, 2006-2013, aged 65-84</v>
      </c>
      <c r="R6" s="98" t="s">
        <v>103</v>
      </c>
      <c r="T6" s="97" t="s">
        <v>14</v>
      </c>
    </row>
    <row r="7" spans="2:20" x14ac:dyDescent="0.25">
      <c r="B7" s="97" t="s">
        <v>372</v>
      </c>
      <c r="D7" s="98" t="s">
        <v>380</v>
      </c>
      <c r="F7" s="98"/>
      <c r="H7" s="97" t="s">
        <v>416</v>
      </c>
      <c r="J7" s="98"/>
      <c r="L7" s="97">
        <v>2011</v>
      </c>
      <c r="N7" s="97" t="s">
        <v>131</v>
      </c>
      <c r="P7" s="97" t="str">
        <f>"Relative survival estimates by presentation route and survival time, 
"&amp;D42&amp;", 2006-2013, aged 85+"</f>
        <v>Relative survival estimates by presentation route and survival time, 
Testis, 2006-2013, aged 85+</v>
      </c>
      <c r="R7" s="98" t="s">
        <v>4</v>
      </c>
    </row>
    <row r="8" spans="2:20" x14ac:dyDescent="0.25">
      <c r="B8" s="97" t="s">
        <v>374</v>
      </c>
      <c r="D8" s="98" t="s">
        <v>104</v>
      </c>
      <c r="F8" s="98"/>
      <c r="H8" s="97" t="s">
        <v>417</v>
      </c>
      <c r="J8" s="98"/>
      <c r="L8" s="97">
        <v>2012</v>
      </c>
      <c r="N8" s="97" t="s">
        <v>132</v>
      </c>
      <c r="P8" s="30" t="str">
        <f>N12&amp;" relative survival estimates by presentation route, 
"&amp;D42&amp;", 2006-2013, by sex"</f>
        <v>12-month relative survival estimates by presentation route, 
Testis, 2006-2013, by sex</v>
      </c>
      <c r="R8" s="98" t="s">
        <v>26</v>
      </c>
      <c r="T8" s="98">
        <v>4</v>
      </c>
    </row>
    <row r="9" spans="2:20" x14ac:dyDescent="0.25">
      <c r="B9" s="97" t="s">
        <v>376</v>
      </c>
      <c r="D9" s="98" t="s">
        <v>157</v>
      </c>
      <c r="F9" s="98"/>
      <c r="H9" s="97" t="s">
        <v>418</v>
      </c>
      <c r="J9" s="98"/>
      <c r="L9" s="97">
        <v>2013</v>
      </c>
      <c r="P9" s="97" t="str">
        <f>N12&amp;" relative survival estimates by presentation route, 
"&amp;D42&amp;", 2006-2013, by age"</f>
        <v>12-month relative survival estimates by presentation route, 
Testis, 2006-2013, by age</v>
      </c>
      <c r="R9" s="98" t="s">
        <v>389</v>
      </c>
      <c r="T9" s="137" t="str">
        <f>INDEX(T2:T6,T8)</f>
        <v>Lung</v>
      </c>
    </row>
    <row r="10" spans="2:20" x14ac:dyDescent="0.25">
      <c r="B10" s="97" t="s">
        <v>378</v>
      </c>
      <c r="D10" s="98" t="s">
        <v>123</v>
      </c>
      <c r="F10" s="98"/>
      <c r="H10" s="97" t="s">
        <v>419</v>
      </c>
      <c r="J10" s="98"/>
      <c r="P10" s="97" t="str">
        <f>N12&amp;" relative survival estimates by presentation route, "&amp;D42&amp;  ", 2006-2013, by deprivation quintile"</f>
        <v>12-month relative survival estimates by presentation route, Testis, 2006-2013, by deprivation quintile</v>
      </c>
      <c r="R10" s="98" t="s">
        <v>11</v>
      </c>
    </row>
    <row r="11" spans="2:20" x14ac:dyDescent="0.25">
      <c r="B11" s="97" t="s">
        <v>104</v>
      </c>
      <c r="D11" s="98" t="s">
        <v>17</v>
      </c>
      <c r="F11" s="98"/>
      <c r="H11" s="97" t="s">
        <v>126</v>
      </c>
      <c r="J11" s="98"/>
      <c r="L11" s="97">
        <v>1</v>
      </c>
      <c r="N11" s="97">
        <v>5</v>
      </c>
      <c r="P11" s="30" t="str">
        <f>"Percentage of diagnoses by presentation route, 
"&amp;D42&amp;", "&amp;L12&amp;", by sex"</f>
        <v>Percentage of diagnoses by presentation route, 
Testis, 2006, by sex</v>
      </c>
      <c r="R11" s="98" t="s">
        <v>16</v>
      </c>
    </row>
    <row r="12" spans="2:20" x14ac:dyDescent="0.25">
      <c r="B12" s="97" t="s">
        <v>116</v>
      </c>
      <c r="D12" s="98" t="s">
        <v>103</v>
      </c>
      <c r="F12" s="98"/>
      <c r="H12" s="97" t="s">
        <v>23</v>
      </c>
      <c r="J12" s="98"/>
      <c r="L12" s="97">
        <f>INDEX(L2:L9,L11)</f>
        <v>2006</v>
      </c>
      <c r="N12" s="97" t="str">
        <f>INDEX(N2:N8,N11)</f>
        <v>12-month</v>
      </c>
      <c r="P12" s="97" t="str">
        <f>"Percentage of diagnoses by presentation route, 
"&amp;D42&amp;", "&amp;L12&amp;", by age"</f>
        <v>Percentage of diagnoses by presentation route, 
Testis, 2006, by age</v>
      </c>
      <c r="R12" s="98" t="s">
        <v>8</v>
      </c>
    </row>
    <row r="13" spans="2:20" x14ac:dyDescent="0.25">
      <c r="B13" s="97" t="s">
        <v>157</v>
      </c>
      <c r="D13" s="98" t="s">
        <v>4</v>
      </c>
      <c r="F13" s="98"/>
      <c r="H13" s="97" t="s">
        <v>127</v>
      </c>
      <c r="J13" s="98"/>
      <c r="P13" s="97" t="str">
        <f>"Percentage of diagnoses by presentation route, "&amp;D42&amp;  ", "&amp;L12&amp;", by deprivation quintile"</f>
        <v>Percentage of diagnoses by presentation route, Testis, 2006, by deprivation quintile</v>
      </c>
      <c r="R13" s="97" t="s">
        <v>6</v>
      </c>
    </row>
    <row r="14" spans="2:20" x14ac:dyDescent="0.25">
      <c r="B14" s="97" t="s">
        <v>123</v>
      </c>
      <c r="D14" s="98" t="s">
        <v>422</v>
      </c>
      <c r="F14" s="98"/>
      <c r="H14" s="97" t="s">
        <v>128</v>
      </c>
      <c r="R14" s="97" t="s">
        <v>14</v>
      </c>
    </row>
    <row r="15" spans="2:20" x14ac:dyDescent="0.25">
      <c r="B15" s="97" t="s">
        <v>17</v>
      </c>
      <c r="D15" s="98" t="s">
        <v>50</v>
      </c>
      <c r="F15" s="98"/>
      <c r="H15" s="97" t="s">
        <v>420</v>
      </c>
      <c r="R15" s="97" t="s">
        <v>1</v>
      </c>
      <c r="T15"/>
    </row>
    <row r="16" spans="2:20" x14ac:dyDescent="0.25">
      <c r="B16" s="97" t="s">
        <v>103</v>
      </c>
      <c r="D16" s="98" t="s">
        <v>49</v>
      </c>
      <c r="F16" s="98"/>
      <c r="T16"/>
    </row>
    <row r="17" spans="2:20" x14ac:dyDescent="0.25">
      <c r="B17" s="97" t="s">
        <v>4</v>
      </c>
      <c r="D17" s="98" t="s">
        <v>423</v>
      </c>
      <c r="F17" s="98"/>
      <c r="R17" s="97">
        <v>1</v>
      </c>
      <c r="T17"/>
    </row>
    <row r="18" spans="2:20" x14ac:dyDescent="0.25">
      <c r="B18" s="97" t="s">
        <v>105</v>
      </c>
      <c r="D18" s="98" t="s">
        <v>108</v>
      </c>
      <c r="F18" s="98"/>
      <c r="H18" s="97">
        <v>1</v>
      </c>
      <c r="R18" s="97" t="str">
        <f>INDEX(R2:R15,R17)</f>
        <v>All Malignant Neoplasms (excl. NMSC)</v>
      </c>
      <c r="T18"/>
    </row>
    <row r="19" spans="2:20" x14ac:dyDescent="0.25">
      <c r="B19" s="97" t="s">
        <v>106</v>
      </c>
      <c r="D19" s="98" t="s">
        <v>124</v>
      </c>
      <c r="F19" s="98"/>
      <c r="H19" s="97" t="str">
        <f>INDEX(H2:H15,H18)</f>
        <v>England</v>
      </c>
      <c r="J19" s="97">
        <v>1</v>
      </c>
      <c r="T19"/>
    </row>
    <row r="20" spans="2:20" x14ac:dyDescent="0.25">
      <c r="B20" s="97" t="s">
        <v>48</v>
      </c>
      <c r="D20" s="98" t="s">
        <v>36</v>
      </c>
      <c r="F20" s="98"/>
      <c r="J20" s="97" t="str">
        <f>INDEX(J2:J6,J19)</f>
        <v>All Cancers</v>
      </c>
      <c r="T20"/>
    </row>
    <row r="21" spans="2:20" x14ac:dyDescent="0.25">
      <c r="B21" s="97" t="s">
        <v>422</v>
      </c>
      <c r="D21" s="98" t="s">
        <v>26</v>
      </c>
      <c r="F21" s="98"/>
      <c r="T21"/>
    </row>
    <row r="22" spans="2:20" x14ac:dyDescent="0.25">
      <c r="B22" s="97" t="s">
        <v>107</v>
      </c>
      <c r="D22" s="98" t="s">
        <v>389</v>
      </c>
      <c r="F22" s="98"/>
      <c r="T22"/>
    </row>
    <row r="23" spans="2:20" x14ac:dyDescent="0.25">
      <c r="B23" s="97" t="s">
        <v>50</v>
      </c>
      <c r="D23" s="98" t="s">
        <v>391</v>
      </c>
      <c r="F23" s="98"/>
      <c r="R23" s="98"/>
      <c r="T23"/>
    </row>
    <row r="24" spans="2:20" x14ac:dyDescent="0.25">
      <c r="B24" s="97" t="s">
        <v>49</v>
      </c>
      <c r="D24" s="98" t="s">
        <v>113</v>
      </c>
      <c r="F24" s="98"/>
      <c r="R24" s="98"/>
      <c r="T24"/>
    </row>
    <row r="25" spans="2:20" x14ac:dyDescent="0.25">
      <c r="B25" s="97" t="s">
        <v>109</v>
      </c>
      <c r="D25" s="98" t="s">
        <v>114</v>
      </c>
      <c r="F25" s="98"/>
      <c r="R25" s="98"/>
      <c r="T25"/>
    </row>
    <row r="26" spans="2:20" x14ac:dyDescent="0.25">
      <c r="B26" s="97" t="s">
        <v>51</v>
      </c>
      <c r="D26" s="98" t="s">
        <v>41</v>
      </c>
      <c r="F26" s="98"/>
      <c r="R26" s="98"/>
      <c r="T26"/>
    </row>
    <row r="27" spans="2:20" x14ac:dyDescent="0.25">
      <c r="B27" s="97" t="s">
        <v>423</v>
      </c>
      <c r="D27" s="98" t="s">
        <v>395</v>
      </c>
      <c r="F27" s="98"/>
      <c r="R27" s="98"/>
      <c r="T27"/>
    </row>
    <row r="28" spans="2:20" x14ac:dyDescent="0.25">
      <c r="B28" s="97" t="s">
        <v>108</v>
      </c>
      <c r="D28" s="98" t="s">
        <v>397</v>
      </c>
      <c r="F28" s="98"/>
      <c r="R28" s="98"/>
      <c r="T28"/>
    </row>
    <row r="29" spans="2:20" x14ac:dyDescent="0.25">
      <c r="B29" s="97" t="s">
        <v>111</v>
      </c>
      <c r="D29" s="98" t="s">
        <v>399</v>
      </c>
      <c r="F29" s="98"/>
      <c r="R29" s="98"/>
      <c r="T29"/>
    </row>
    <row r="30" spans="2:20" x14ac:dyDescent="0.25">
      <c r="B30" s="97" t="s">
        <v>36</v>
      </c>
      <c r="D30" s="98" t="s">
        <v>11</v>
      </c>
      <c r="F30" s="98"/>
    </row>
    <row r="31" spans="2:20" x14ac:dyDescent="0.25">
      <c r="B31" s="97" t="s">
        <v>26</v>
      </c>
      <c r="D31" s="98" t="s">
        <v>16</v>
      </c>
      <c r="F31" s="98"/>
    </row>
    <row r="32" spans="2:20" x14ac:dyDescent="0.25">
      <c r="B32" s="97" t="s">
        <v>389</v>
      </c>
      <c r="D32" s="98" t="s">
        <v>37</v>
      </c>
      <c r="F32" s="98"/>
      <c r="R32" s="98"/>
    </row>
    <row r="33" spans="2:18" x14ac:dyDescent="0.25">
      <c r="B33" s="97" t="s">
        <v>391</v>
      </c>
      <c r="D33" s="98" t="s">
        <v>13</v>
      </c>
      <c r="F33" s="98"/>
      <c r="R33" s="98"/>
    </row>
    <row r="34" spans="2:18" x14ac:dyDescent="0.25">
      <c r="B34" s="97" t="s">
        <v>112</v>
      </c>
      <c r="D34" s="98" t="s">
        <v>8</v>
      </c>
      <c r="F34" s="27"/>
    </row>
    <row r="35" spans="2:18" x14ac:dyDescent="0.25">
      <c r="B35" s="97" t="s">
        <v>113</v>
      </c>
      <c r="D35" s="97" t="s">
        <v>38</v>
      </c>
      <c r="F35" s="98"/>
    </row>
    <row r="36" spans="2:18" x14ac:dyDescent="0.25">
      <c r="B36" s="97" t="s">
        <v>114</v>
      </c>
      <c r="D36" s="97" t="s">
        <v>10</v>
      </c>
    </row>
    <row r="37" spans="2:18" x14ac:dyDescent="0.25">
      <c r="B37" s="97" t="s">
        <v>115</v>
      </c>
      <c r="D37" s="97" t="s">
        <v>6</v>
      </c>
    </row>
    <row r="38" spans="2:18" x14ac:dyDescent="0.25">
      <c r="B38" s="97" t="s">
        <v>395</v>
      </c>
      <c r="D38" s="97" t="s">
        <v>14</v>
      </c>
    </row>
    <row r="39" spans="2:18" x14ac:dyDescent="0.25">
      <c r="B39" s="97" t="s">
        <v>397</v>
      </c>
      <c r="D39" s="97" t="s">
        <v>119</v>
      </c>
    </row>
    <row r="40" spans="2:18" x14ac:dyDescent="0.25">
      <c r="B40" s="97" t="s">
        <v>399</v>
      </c>
      <c r="D40" s="97" t="s">
        <v>120</v>
      </c>
    </row>
    <row r="41" spans="2:18" x14ac:dyDescent="0.25">
      <c r="B41" s="97" t="s">
        <v>11</v>
      </c>
      <c r="D41" s="97" t="s">
        <v>5</v>
      </c>
    </row>
    <row r="42" spans="2:18" x14ac:dyDescent="0.25">
      <c r="B42" s="97" t="s">
        <v>16</v>
      </c>
      <c r="D42" s="97" t="s">
        <v>15</v>
      </c>
    </row>
    <row r="43" spans="2:18" x14ac:dyDescent="0.25">
      <c r="B43" s="97" t="s">
        <v>37</v>
      </c>
      <c r="D43" s="97" t="s">
        <v>1</v>
      </c>
    </row>
    <row r="44" spans="2:18" x14ac:dyDescent="0.25">
      <c r="B44" s="97" t="s">
        <v>13</v>
      </c>
      <c r="D44" s="97" t="s">
        <v>39</v>
      </c>
    </row>
    <row r="45" spans="2:18" x14ac:dyDescent="0.25">
      <c r="B45" s="97" t="s">
        <v>117</v>
      </c>
    </row>
    <row r="46" spans="2:18" x14ac:dyDescent="0.25">
      <c r="B46" s="97" t="s">
        <v>8</v>
      </c>
    </row>
    <row r="47" spans="2:18" x14ac:dyDescent="0.25">
      <c r="B47" s="97" t="s">
        <v>38</v>
      </c>
      <c r="D47" s="97">
        <v>1</v>
      </c>
    </row>
    <row r="48" spans="2:18" x14ac:dyDescent="0.25">
      <c r="B48" s="97" t="s">
        <v>10</v>
      </c>
      <c r="D48" s="97" t="str">
        <f>INDEX(D2:D44,D47)</f>
        <v>All Malignant Neoplasms (excl. NMSC)</v>
      </c>
    </row>
    <row r="49" spans="2:18" x14ac:dyDescent="0.25">
      <c r="B49" s="97" t="s">
        <v>6</v>
      </c>
    </row>
    <row r="50" spans="2:18" x14ac:dyDescent="0.25">
      <c r="B50" s="97" t="s">
        <v>118</v>
      </c>
    </row>
    <row r="51" spans="2:18" x14ac:dyDescent="0.25">
      <c r="B51" s="97" t="s">
        <v>14</v>
      </c>
    </row>
    <row r="52" spans="2:18" x14ac:dyDescent="0.25">
      <c r="B52" s="97" t="s">
        <v>119</v>
      </c>
    </row>
    <row r="53" spans="2:18" x14ac:dyDescent="0.25">
      <c r="B53" s="97" t="s">
        <v>120</v>
      </c>
    </row>
    <row r="54" spans="2:18" x14ac:dyDescent="0.25">
      <c r="B54" s="97" t="s">
        <v>121</v>
      </c>
    </row>
    <row r="55" spans="2:18" x14ac:dyDescent="0.25">
      <c r="B55" s="97" t="s">
        <v>5</v>
      </c>
    </row>
    <row r="56" spans="2:18" x14ac:dyDescent="0.25">
      <c r="B56" s="97" t="s">
        <v>15</v>
      </c>
    </row>
    <row r="57" spans="2:18" x14ac:dyDescent="0.25">
      <c r="B57" s="97" t="s">
        <v>1</v>
      </c>
    </row>
    <row r="58" spans="2:18" x14ac:dyDescent="0.25">
      <c r="B58" s="97" t="s">
        <v>122</v>
      </c>
      <c r="R58" s="98"/>
    </row>
    <row r="59" spans="2:18" x14ac:dyDescent="0.25">
      <c r="B59" s="97" t="s">
        <v>39</v>
      </c>
      <c r="R59" s="44"/>
    </row>
    <row r="60" spans="2:18" x14ac:dyDescent="0.25">
      <c r="R60" s="98"/>
    </row>
    <row r="61" spans="2:18" x14ac:dyDescent="0.25">
      <c r="R61" s="137"/>
    </row>
    <row r="62" spans="2:18" x14ac:dyDescent="0.25">
      <c r="B62" s="97">
        <v>1</v>
      </c>
    </row>
    <row r="63" spans="2:18" x14ac:dyDescent="0.25">
      <c r="B63" s="97" t="str">
        <f>INDEX(B2:B59,B62)</f>
        <v>All Malignant Neoplasms (excl. NMSC)</v>
      </c>
      <c r="R63" s="98"/>
    </row>
    <row r="64" spans="2:18" x14ac:dyDescent="0.25">
      <c r="R64" s="44"/>
    </row>
    <row r="65" spans="18:18" x14ac:dyDescent="0.25">
      <c r="R65" s="98"/>
    </row>
    <row r="66" spans="18:18" x14ac:dyDescent="0.25">
      <c r="R66" s="4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info"/>
  <dimension ref="A2:N88"/>
  <sheetViews>
    <sheetView showGridLines="0" zoomScaleNormal="100" workbookViewId="0"/>
  </sheetViews>
  <sheetFormatPr defaultRowHeight="15" x14ac:dyDescent="0.2"/>
  <cols>
    <col min="1" max="1" width="9.140625" style="57"/>
    <col min="2" max="2" width="41.28515625" style="57" customWidth="1"/>
    <col min="3" max="3" width="59.5703125" style="57" customWidth="1"/>
    <col min="4" max="5" width="24" style="57" customWidth="1"/>
    <col min="6" max="6" width="24" style="57" bestFit="1" customWidth="1"/>
    <col min="7" max="7" width="24" style="57" customWidth="1"/>
    <col min="8" max="8" width="10.28515625" style="57" customWidth="1"/>
    <col min="9" max="9" width="10.28515625" style="57" bestFit="1" customWidth="1"/>
    <col min="10" max="16384" width="9.140625" style="57"/>
  </cols>
  <sheetData>
    <row r="2" spans="1:14" ht="18" x14ac:dyDescent="0.25">
      <c r="B2" s="118" t="s">
        <v>74</v>
      </c>
      <c r="E2"/>
      <c r="F2"/>
      <c r="G2"/>
    </row>
    <row r="4" spans="1:14" ht="32.25" customHeight="1" thickBot="1" x14ac:dyDescent="0.3">
      <c r="B4" s="119" t="s">
        <v>63</v>
      </c>
      <c r="C4" s="119" t="s">
        <v>64</v>
      </c>
      <c r="G4"/>
      <c r="H4"/>
      <c r="I4"/>
      <c r="J4"/>
      <c r="K4"/>
      <c r="L4"/>
      <c r="M4"/>
      <c r="N4"/>
    </row>
    <row r="5" spans="1:14" ht="31.5" customHeight="1" thickBot="1" x14ac:dyDescent="0.3">
      <c r="A5" s="120"/>
      <c r="B5" s="121" t="s">
        <v>65</v>
      </c>
      <c r="C5" s="222" t="s">
        <v>66</v>
      </c>
      <c r="D5" s="223"/>
      <c r="E5" s="224"/>
      <c r="G5"/>
      <c r="H5"/>
      <c r="I5"/>
      <c r="J5"/>
      <c r="K5"/>
      <c r="L5"/>
      <c r="M5"/>
      <c r="N5"/>
    </row>
    <row r="6" spans="1:14" ht="31.5" customHeight="1" thickBot="1" x14ac:dyDescent="0.3">
      <c r="A6" s="120"/>
      <c r="B6" s="122" t="s">
        <v>19</v>
      </c>
      <c r="C6" s="237" t="s">
        <v>67</v>
      </c>
      <c r="D6" s="238"/>
      <c r="E6" s="239"/>
      <c r="G6"/>
      <c r="H6"/>
      <c r="I6"/>
      <c r="J6"/>
      <c r="K6"/>
      <c r="L6"/>
      <c r="M6"/>
      <c r="N6"/>
    </row>
    <row r="7" spans="1:14" ht="31.5" customHeight="1" thickBot="1" x14ac:dyDescent="0.3">
      <c r="A7" s="120"/>
      <c r="B7" s="123" t="s">
        <v>52</v>
      </c>
      <c r="C7" s="240" t="s">
        <v>68</v>
      </c>
      <c r="D7" s="241"/>
      <c r="E7" s="242"/>
      <c r="G7"/>
      <c r="H7"/>
      <c r="I7"/>
      <c r="J7"/>
      <c r="K7"/>
      <c r="L7"/>
      <c r="M7"/>
      <c r="N7"/>
    </row>
    <row r="8" spans="1:14" ht="31.5" customHeight="1" thickBot="1" x14ac:dyDescent="0.3">
      <c r="A8" s="120"/>
      <c r="B8" s="122" t="s">
        <v>53</v>
      </c>
      <c r="C8" s="237" t="s">
        <v>169</v>
      </c>
      <c r="D8" s="238"/>
      <c r="E8" s="239"/>
      <c r="G8"/>
      <c r="H8"/>
      <c r="I8"/>
      <c r="J8"/>
      <c r="K8"/>
      <c r="L8"/>
      <c r="M8"/>
      <c r="N8"/>
    </row>
    <row r="9" spans="1:14" ht="31.5" customHeight="1" thickBot="1" x14ac:dyDescent="0.3">
      <c r="A9" s="120"/>
      <c r="B9" s="123" t="s">
        <v>54</v>
      </c>
      <c r="C9" s="240" t="s">
        <v>69</v>
      </c>
      <c r="D9" s="241"/>
      <c r="E9" s="242"/>
      <c r="G9"/>
      <c r="H9"/>
      <c r="I9"/>
      <c r="J9"/>
      <c r="K9"/>
      <c r="L9"/>
      <c r="M9"/>
      <c r="N9"/>
    </row>
    <row r="10" spans="1:14" ht="31.5" customHeight="1" thickBot="1" x14ac:dyDescent="0.3">
      <c r="A10" s="120"/>
      <c r="B10" s="122" t="s">
        <v>70</v>
      </c>
      <c r="C10" s="237" t="s">
        <v>71</v>
      </c>
      <c r="D10" s="238"/>
      <c r="E10" s="239"/>
      <c r="G10"/>
      <c r="H10"/>
      <c r="I10"/>
      <c r="J10"/>
      <c r="K10"/>
      <c r="L10"/>
      <c r="M10"/>
      <c r="N10"/>
    </row>
    <row r="11" spans="1:14" ht="31.5" customHeight="1" thickBot="1" x14ac:dyDescent="0.3">
      <c r="A11" s="120"/>
      <c r="B11" s="123" t="s">
        <v>25</v>
      </c>
      <c r="C11" s="234" t="s">
        <v>72</v>
      </c>
      <c r="D11" s="235"/>
      <c r="E11" s="236"/>
      <c r="G11"/>
      <c r="H11"/>
      <c r="I11"/>
      <c r="J11"/>
      <c r="K11"/>
      <c r="L11"/>
      <c r="M11"/>
      <c r="N11"/>
    </row>
    <row r="12" spans="1:14" ht="31.5" customHeight="1" thickBot="1" x14ac:dyDescent="0.3">
      <c r="A12" s="120"/>
      <c r="B12" s="122" t="s">
        <v>0</v>
      </c>
      <c r="C12" s="237" t="s">
        <v>168</v>
      </c>
      <c r="D12" s="238"/>
      <c r="E12" s="239"/>
      <c r="G12"/>
      <c r="H12"/>
      <c r="I12"/>
      <c r="J12"/>
      <c r="K12"/>
      <c r="L12"/>
      <c r="M12"/>
      <c r="N12"/>
    </row>
    <row r="14" spans="1:14" ht="32.25" customHeight="1" thickBot="1" x14ac:dyDescent="0.25">
      <c r="B14" s="119" t="s">
        <v>522</v>
      </c>
      <c r="C14" s="228" t="s">
        <v>64</v>
      </c>
      <c r="D14" s="228"/>
      <c r="E14" s="228"/>
      <c r="F14" s="228"/>
      <c r="G14" s="228"/>
      <c r="H14" s="228"/>
      <c r="I14" s="228"/>
    </row>
    <row r="15" spans="1:14" ht="16.5" thickBot="1" x14ac:dyDescent="0.3">
      <c r="B15" s="214" t="s">
        <v>140</v>
      </c>
      <c r="C15" s="222" t="s">
        <v>521</v>
      </c>
      <c r="D15" s="223"/>
      <c r="E15" s="224"/>
      <c r="F15"/>
      <c r="G15"/>
      <c r="H15"/>
      <c r="I15"/>
    </row>
    <row r="16" spans="1:14" ht="16.5" thickBot="1" x14ac:dyDescent="0.3">
      <c r="B16" s="229"/>
      <c r="C16" s="225"/>
      <c r="D16" s="226"/>
      <c r="E16" s="227"/>
      <c r="F16"/>
      <c r="G16"/>
      <c r="H16"/>
      <c r="I16"/>
    </row>
    <row r="17" spans="2:9" ht="16.5" thickBot="1" x14ac:dyDescent="0.3">
      <c r="B17" s="214" t="s">
        <v>3</v>
      </c>
      <c r="C17" s="222" t="s">
        <v>518</v>
      </c>
      <c r="D17" s="223"/>
      <c r="E17" s="224"/>
      <c r="F17"/>
      <c r="G17"/>
      <c r="H17"/>
      <c r="I17"/>
    </row>
    <row r="18" spans="2:9" ht="16.5" thickBot="1" x14ac:dyDescent="0.3">
      <c r="B18" s="215"/>
      <c r="C18" s="225"/>
      <c r="D18" s="226"/>
      <c r="E18" s="227"/>
      <c r="F18"/>
      <c r="G18"/>
      <c r="H18"/>
      <c r="I18"/>
    </row>
    <row r="19" spans="2:9" ht="16.5" thickBot="1" x14ac:dyDescent="0.3">
      <c r="B19" s="230" t="s">
        <v>138</v>
      </c>
      <c r="C19" s="222" t="s">
        <v>520</v>
      </c>
      <c r="D19" s="223"/>
      <c r="E19" s="224"/>
      <c r="F19"/>
      <c r="G19"/>
      <c r="H19"/>
      <c r="I19"/>
    </row>
    <row r="20" spans="2:9" ht="16.5" thickBot="1" x14ac:dyDescent="0.3">
      <c r="B20" s="229"/>
      <c r="C20" s="225"/>
      <c r="D20" s="226"/>
      <c r="E20" s="227"/>
      <c r="F20"/>
      <c r="G20"/>
      <c r="H20"/>
      <c r="I20"/>
    </row>
    <row r="21" spans="2:9" ht="16.5" thickBot="1" x14ac:dyDescent="0.3">
      <c r="B21" s="214" t="s">
        <v>139</v>
      </c>
      <c r="C21" s="216" t="s">
        <v>519</v>
      </c>
      <c r="D21" s="217"/>
      <c r="E21" s="218"/>
      <c r="F21"/>
      <c r="G21"/>
      <c r="H21"/>
      <c r="I21"/>
    </row>
    <row r="22" spans="2:9" ht="16.5" thickBot="1" x14ac:dyDescent="0.3">
      <c r="B22" s="215"/>
      <c r="C22" s="219"/>
      <c r="D22" s="220"/>
      <c r="E22" s="221"/>
      <c r="F22"/>
      <c r="G22"/>
      <c r="H22"/>
      <c r="I22"/>
    </row>
    <row r="24" spans="2:9" ht="18" x14ac:dyDescent="0.25">
      <c r="B24" s="118" t="s">
        <v>93</v>
      </c>
    </row>
    <row r="25" spans="2:9" ht="15.75" x14ac:dyDescent="0.25">
      <c r="B25" s="124"/>
    </row>
    <row r="26" spans="2:9" ht="16.5" thickBot="1" x14ac:dyDescent="0.3">
      <c r="B26" s="124" t="s">
        <v>75</v>
      </c>
    </row>
    <row r="27" spans="2:9" ht="16.5" thickBot="1" x14ac:dyDescent="0.3">
      <c r="D27" s="231" t="s">
        <v>98</v>
      </c>
      <c r="E27" s="232"/>
      <c r="F27" s="232"/>
      <c r="G27" s="232"/>
      <c r="H27" s="232"/>
      <c r="I27" s="233"/>
    </row>
    <row r="28" spans="2:9" ht="47.25" x14ac:dyDescent="0.2">
      <c r="B28" s="125" t="s">
        <v>91</v>
      </c>
      <c r="C28" s="126" t="s">
        <v>92</v>
      </c>
      <c r="D28" s="166" t="s">
        <v>495</v>
      </c>
      <c r="E28" s="139" t="s">
        <v>496</v>
      </c>
      <c r="F28" s="165" t="s">
        <v>497</v>
      </c>
      <c r="G28" s="139" t="s">
        <v>498</v>
      </c>
      <c r="H28" s="165" t="s">
        <v>499</v>
      </c>
      <c r="I28" s="139" t="s">
        <v>500</v>
      </c>
    </row>
    <row r="29" spans="2:9" x14ac:dyDescent="0.2">
      <c r="B29" s="127" t="s">
        <v>102</v>
      </c>
      <c r="C29" s="128" t="s">
        <v>143</v>
      </c>
      <c r="D29" s="167" t="s">
        <v>161</v>
      </c>
      <c r="E29" s="171" t="s">
        <v>162</v>
      </c>
      <c r="F29" s="168" t="s">
        <v>162</v>
      </c>
      <c r="G29" s="171" t="s">
        <v>162</v>
      </c>
      <c r="H29" s="168" t="s">
        <v>162</v>
      </c>
      <c r="I29" s="171" t="s">
        <v>162</v>
      </c>
    </row>
    <row r="30" spans="2:9" x14ac:dyDescent="0.2">
      <c r="B30" s="129" t="s">
        <v>7</v>
      </c>
      <c r="C30" s="130" t="s">
        <v>87</v>
      </c>
      <c r="D30" s="169" t="s">
        <v>161</v>
      </c>
      <c r="E30" s="172" t="s">
        <v>161</v>
      </c>
      <c r="F30" s="170" t="s">
        <v>161</v>
      </c>
      <c r="G30" s="172" t="s">
        <v>162</v>
      </c>
      <c r="H30" s="170" t="s">
        <v>161</v>
      </c>
      <c r="I30" s="172" t="s">
        <v>162</v>
      </c>
    </row>
    <row r="31" spans="2:9" x14ac:dyDescent="0.2">
      <c r="B31" s="127" t="s">
        <v>413</v>
      </c>
      <c r="C31" s="128" t="s">
        <v>144</v>
      </c>
      <c r="D31" s="167" t="s">
        <v>161</v>
      </c>
      <c r="E31" s="171" t="s">
        <v>161</v>
      </c>
      <c r="F31" s="168" t="s">
        <v>161</v>
      </c>
      <c r="G31" s="171" t="s">
        <v>162</v>
      </c>
      <c r="H31" s="168" t="s">
        <v>161</v>
      </c>
      <c r="I31" s="171" t="s">
        <v>162</v>
      </c>
    </row>
    <row r="32" spans="2:9" ht="15.75" x14ac:dyDescent="0.25">
      <c r="B32" s="129" t="s">
        <v>370</v>
      </c>
      <c r="C32" s="130" t="s">
        <v>371</v>
      </c>
      <c r="D32" s="169" t="s">
        <v>161</v>
      </c>
      <c r="E32" s="172" t="s">
        <v>161</v>
      </c>
      <c r="F32" s="170" t="s">
        <v>161</v>
      </c>
      <c r="G32" s="173" t="s">
        <v>501</v>
      </c>
      <c r="H32" s="170" t="s">
        <v>161</v>
      </c>
      <c r="I32" s="172" t="s">
        <v>162</v>
      </c>
    </row>
    <row r="33" spans="2:9" x14ac:dyDescent="0.2">
      <c r="B33" s="127" t="s">
        <v>372</v>
      </c>
      <c r="C33" s="128" t="s">
        <v>373</v>
      </c>
      <c r="D33" s="167" t="s">
        <v>161</v>
      </c>
      <c r="E33" s="171" t="s">
        <v>162</v>
      </c>
      <c r="F33" s="168" t="s">
        <v>162</v>
      </c>
      <c r="G33" s="171" t="s">
        <v>162</v>
      </c>
      <c r="H33" s="168" t="s">
        <v>162</v>
      </c>
      <c r="I33" s="171" t="s">
        <v>162</v>
      </c>
    </row>
    <row r="34" spans="2:9" x14ac:dyDescent="0.2">
      <c r="B34" s="129" t="s">
        <v>374</v>
      </c>
      <c r="C34" s="130" t="s">
        <v>375</v>
      </c>
      <c r="D34" s="169" t="s">
        <v>161</v>
      </c>
      <c r="E34" s="172" t="s">
        <v>161</v>
      </c>
      <c r="F34" s="170" t="s">
        <v>161</v>
      </c>
      <c r="G34" s="172" t="s">
        <v>162</v>
      </c>
      <c r="H34" s="170" t="s">
        <v>161</v>
      </c>
      <c r="I34" s="172" t="s">
        <v>162</v>
      </c>
    </row>
    <row r="35" spans="2:9" x14ac:dyDescent="0.2">
      <c r="B35" s="127" t="s">
        <v>376</v>
      </c>
      <c r="C35" s="128" t="s">
        <v>377</v>
      </c>
      <c r="D35" s="167" t="s">
        <v>161</v>
      </c>
      <c r="E35" s="171" t="s">
        <v>162</v>
      </c>
      <c r="F35" s="168" t="s">
        <v>162</v>
      </c>
      <c r="G35" s="171" t="s">
        <v>162</v>
      </c>
      <c r="H35" s="168" t="s">
        <v>162</v>
      </c>
      <c r="I35" s="171" t="s">
        <v>162</v>
      </c>
    </row>
    <row r="36" spans="2:9" x14ac:dyDescent="0.2">
      <c r="B36" s="129" t="s">
        <v>378</v>
      </c>
      <c r="C36" s="130" t="s">
        <v>379</v>
      </c>
      <c r="D36" s="169" t="s">
        <v>161</v>
      </c>
      <c r="E36" s="172" t="s">
        <v>162</v>
      </c>
      <c r="F36" s="170" t="s">
        <v>162</v>
      </c>
      <c r="G36" s="172" t="s">
        <v>162</v>
      </c>
      <c r="H36" s="170" t="s">
        <v>162</v>
      </c>
      <c r="I36" s="172" t="s">
        <v>162</v>
      </c>
    </row>
    <row r="37" spans="2:9" ht="30" x14ac:dyDescent="0.2">
      <c r="B37" s="127" t="s">
        <v>380</v>
      </c>
      <c r="C37" s="128" t="s">
        <v>381</v>
      </c>
      <c r="D37" s="167" t="s">
        <v>162</v>
      </c>
      <c r="E37" s="171" t="s">
        <v>161</v>
      </c>
      <c r="F37" s="168" t="s">
        <v>161</v>
      </c>
      <c r="G37" s="171" t="s">
        <v>162</v>
      </c>
      <c r="H37" s="168" t="s">
        <v>161</v>
      </c>
      <c r="I37" s="171" t="s">
        <v>162</v>
      </c>
    </row>
    <row r="38" spans="2:9" x14ac:dyDescent="0.2">
      <c r="B38" s="129" t="s">
        <v>2</v>
      </c>
      <c r="C38" s="130" t="s">
        <v>82</v>
      </c>
      <c r="D38" s="169" t="s">
        <v>162</v>
      </c>
      <c r="E38" s="172" t="s">
        <v>162</v>
      </c>
      <c r="F38" s="170" t="s">
        <v>162</v>
      </c>
      <c r="G38" s="172" t="s">
        <v>162</v>
      </c>
      <c r="H38" s="170" t="s">
        <v>162</v>
      </c>
      <c r="I38" s="172" t="s">
        <v>161</v>
      </c>
    </row>
    <row r="39" spans="2:9" x14ac:dyDescent="0.2">
      <c r="B39" s="127" t="s">
        <v>145</v>
      </c>
      <c r="C39" s="128" t="s">
        <v>146</v>
      </c>
      <c r="D39" s="167" t="s">
        <v>162</v>
      </c>
      <c r="E39" s="171" t="s">
        <v>162</v>
      </c>
      <c r="F39" s="168" t="s">
        <v>162</v>
      </c>
      <c r="G39" s="171" t="s">
        <v>162</v>
      </c>
      <c r="H39" s="168" t="s">
        <v>162</v>
      </c>
      <c r="I39" s="171" t="s">
        <v>162</v>
      </c>
    </row>
    <row r="40" spans="2:9" x14ac:dyDescent="0.2">
      <c r="B40" s="129" t="s">
        <v>123</v>
      </c>
      <c r="C40" s="130" t="s">
        <v>382</v>
      </c>
      <c r="D40" s="169" t="s">
        <v>161</v>
      </c>
      <c r="E40" s="172" t="s">
        <v>161</v>
      </c>
      <c r="F40" s="170" t="s">
        <v>161</v>
      </c>
      <c r="G40" s="172" t="s">
        <v>162</v>
      </c>
      <c r="H40" s="170" t="s">
        <v>161</v>
      </c>
      <c r="I40" s="172" t="s">
        <v>162</v>
      </c>
    </row>
    <row r="41" spans="2:9" x14ac:dyDescent="0.2">
      <c r="B41" s="127" t="s">
        <v>17</v>
      </c>
      <c r="C41" s="128" t="s">
        <v>84</v>
      </c>
      <c r="D41" s="167" t="s">
        <v>161</v>
      </c>
      <c r="E41" s="171" t="s">
        <v>161</v>
      </c>
      <c r="F41" s="168" t="s">
        <v>161</v>
      </c>
      <c r="G41" s="171" t="s">
        <v>162</v>
      </c>
      <c r="H41" s="168" t="s">
        <v>161</v>
      </c>
      <c r="I41" s="171" t="s">
        <v>162</v>
      </c>
    </row>
    <row r="42" spans="2:9" ht="15.75" x14ac:dyDescent="0.25">
      <c r="B42" s="129" t="s">
        <v>103</v>
      </c>
      <c r="C42" s="130" t="s">
        <v>147</v>
      </c>
      <c r="D42" s="169" t="s">
        <v>161</v>
      </c>
      <c r="E42" s="172" t="s">
        <v>161</v>
      </c>
      <c r="F42" s="170" t="s">
        <v>161</v>
      </c>
      <c r="G42" s="173" t="s">
        <v>493</v>
      </c>
      <c r="H42" s="170" t="s">
        <v>161</v>
      </c>
      <c r="I42" s="172" t="s">
        <v>162</v>
      </c>
    </row>
    <row r="43" spans="2:9" ht="15.75" x14ac:dyDescent="0.25">
      <c r="B43" s="127" t="s">
        <v>4</v>
      </c>
      <c r="C43" s="128" t="s">
        <v>383</v>
      </c>
      <c r="D43" s="167" t="s">
        <v>161</v>
      </c>
      <c r="E43" s="171" t="s">
        <v>161</v>
      </c>
      <c r="F43" s="168" t="s">
        <v>161</v>
      </c>
      <c r="G43" s="174" t="s">
        <v>493</v>
      </c>
      <c r="H43" s="168" t="s">
        <v>161</v>
      </c>
      <c r="I43" s="171" t="s">
        <v>161</v>
      </c>
    </row>
    <row r="44" spans="2:9" x14ac:dyDescent="0.2">
      <c r="B44" s="129" t="s">
        <v>105</v>
      </c>
      <c r="C44" s="130" t="s">
        <v>148</v>
      </c>
      <c r="D44" s="169" t="s">
        <v>161</v>
      </c>
      <c r="E44" s="172" t="s">
        <v>162</v>
      </c>
      <c r="F44" s="170" t="s">
        <v>162</v>
      </c>
      <c r="G44" s="172" t="s">
        <v>162</v>
      </c>
      <c r="H44" s="170" t="s">
        <v>162</v>
      </c>
      <c r="I44" s="172" t="s">
        <v>162</v>
      </c>
    </row>
    <row r="45" spans="2:9" x14ac:dyDescent="0.2">
      <c r="B45" s="127" t="s">
        <v>106</v>
      </c>
      <c r="C45" s="128" t="s">
        <v>149</v>
      </c>
      <c r="D45" s="167" t="s">
        <v>161</v>
      </c>
      <c r="E45" s="171" t="s">
        <v>162</v>
      </c>
      <c r="F45" s="168" t="s">
        <v>162</v>
      </c>
      <c r="G45" s="171" t="s">
        <v>162</v>
      </c>
      <c r="H45" s="168" t="s">
        <v>162</v>
      </c>
      <c r="I45" s="171" t="s">
        <v>162</v>
      </c>
    </row>
    <row r="46" spans="2:9" x14ac:dyDescent="0.2">
      <c r="B46" s="129" t="s">
        <v>48</v>
      </c>
      <c r="C46" s="130" t="s">
        <v>384</v>
      </c>
      <c r="D46" s="169" t="s">
        <v>161</v>
      </c>
      <c r="E46" s="172" t="s">
        <v>162</v>
      </c>
      <c r="F46" s="170" t="s">
        <v>162</v>
      </c>
      <c r="G46" s="172" t="s">
        <v>162</v>
      </c>
      <c r="H46" s="170" t="s">
        <v>162</v>
      </c>
      <c r="I46" s="172" t="s">
        <v>162</v>
      </c>
    </row>
    <row r="47" spans="2:9" x14ac:dyDescent="0.2">
      <c r="B47" s="127" t="s">
        <v>422</v>
      </c>
      <c r="C47" s="128" t="s">
        <v>79</v>
      </c>
      <c r="D47" s="167" t="s">
        <v>162</v>
      </c>
      <c r="E47" s="171" t="s">
        <v>162</v>
      </c>
      <c r="F47" s="168" t="s">
        <v>162</v>
      </c>
      <c r="G47" s="171" t="s">
        <v>162</v>
      </c>
      <c r="H47" s="168" t="s">
        <v>162</v>
      </c>
      <c r="I47" s="171" t="s">
        <v>162</v>
      </c>
    </row>
    <row r="48" spans="2:9" x14ac:dyDescent="0.2">
      <c r="B48" s="129" t="s">
        <v>107</v>
      </c>
      <c r="C48" s="130" t="s">
        <v>150</v>
      </c>
      <c r="D48" s="169" t="s">
        <v>161</v>
      </c>
      <c r="E48" s="172" t="s">
        <v>162</v>
      </c>
      <c r="F48" s="170" t="s">
        <v>162</v>
      </c>
      <c r="G48" s="172" t="s">
        <v>162</v>
      </c>
      <c r="H48" s="170" t="s">
        <v>162</v>
      </c>
      <c r="I48" s="172" t="s">
        <v>162</v>
      </c>
    </row>
    <row r="49" spans="2:9" x14ac:dyDescent="0.2">
      <c r="B49" s="127" t="s">
        <v>50</v>
      </c>
      <c r="C49" s="128" t="s">
        <v>385</v>
      </c>
      <c r="D49" s="167" t="s">
        <v>161</v>
      </c>
      <c r="E49" s="171" t="s">
        <v>161</v>
      </c>
      <c r="F49" s="168" t="s">
        <v>161</v>
      </c>
      <c r="G49" s="171" t="s">
        <v>162</v>
      </c>
      <c r="H49" s="168" t="s">
        <v>161</v>
      </c>
      <c r="I49" s="171" t="s">
        <v>162</v>
      </c>
    </row>
    <row r="50" spans="2:9" x14ac:dyDescent="0.2">
      <c r="B50" s="129" t="s">
        <v>49</v>
      </c>
      <c r="C50" s="130" t="s">
        <v>163</v>
      </c>
      <c r="D50" s="169" t="s">
        <v>161</v>
      </c>
      <c r="E50" s="172" t="s">
        <v>161</v>
      </c>
      <c r="F50" s="170" t="s">
        <v>161</v>
      </c>
      <c r="G50" s="172" t="s">
        <v>162</v>
      </c>
      <c r="H50" s="170" t="s">
        <v>161</v>
      </c>
      <c r="I50" s="172" t="s">
        <v>162</v>
      </c>
    </row>
    <row r="51" spans="2:9" x14ac:dyDescent="0.2">
      <c r="B51" s="127" t="s">
        <v>109</v>
      </c>
      <c r="C51" s="128" t="s">
        <v>152</v>
      </c>
      <c r="D51" s="167" t="s">
        <v>161</v>
      </c>
      <c r="E51" s="171" t="s">
        <v>162</v>
      </c>
      <c r="F51" s="168" t="s">
        <v>162</v>
      </c>
      <c r="G51" s="171" t="s">
        <v>162</v>
      </c>
      <c r="H51" s="168" t="s">
        <v>162</v>
      </c>
      <c r="I51" s="171" t="s">
        <v>162</v>
      </c>
    </row>
    <row r="52" spans="2:9" x14ac:dyDescent="0.2">
      <c r="B52" s="129" t="s">
        <v>51</v>
      </c>
      <c r="C52" s="130" t="s">
        <v>386</v>
      </c>
      <c r="D52" s="169" t="s">
        <v>161</v>
      </c>
      <c r="E52" s="172" t="s">
        <v>162</v>
      </c>
      <c r="F52" s="170" t="s">
        <v>162</v>
      </c>
      <c r="G52" s="172" t="s">
        <v>162</v>
      </c>
      <c r="H52" s="170" t="s">
        <v>162</v>
      </c>
      <c r="I52" s="172" t="s">
        <v>162</v>
      </c>
    </row>
    <row r="53" spans="2:9" x14ac:dyDescent="0.2">
      <c r="B53" s="127" t="s">
        <v>110</v>
      </c>
      <c r="C53" s="128" t="s">
        <v>88</v>
      </c>
      <c r="D53" s="167" t="s">
        <v>162</v>
      </c>
      <c r="E53" s="171" t="s">
        <v>162</v>
      </c>
      <c r="F53" s="168" t="s">
        <v>162</v>
      </c>
      <c r="G53" s="171" t="s">
        <v>162</v>
      </c>
      <c r="H53" s="168" t="s">
        <v>162</v>
      </c>
      <c r="I53" s="171" t="s">
        <v>162</v>
      </c>
    </row>
    <row r="54" spans="2:9" x14ac:dyDescent="0.2">
      <c r="B54" s="129" t="s">
        <v>108</v>
      </c>
      <c r="C54" s="130" t="s">
        <v>151</v>
      </c>
      <c r="D54" s="169" t="s">
        <v>161</v>
      </c>
      <c r="E54" s="172" t="s">
        <v>161</v>
      </c>
      <c r="F54" s="170" t="s">
        <v>161</v>
      </c>
      <c r="G54" s="172" t="s">
        <v>162</v>
      </c>
      <c r="H54" s="170" t="s">
        <v>161</v>
      </c>
      <c r="I54" s="172" t="s">
        <v>162</v>
      </c>
    </row>
    <row r="55" spans="2:9" ht="30" x14ac:dyDescent="0.2">
      <c r="B55" s="127" t="s">
        <v>124</v>
      </c>
      <c r="C55" s="128" t="s">
        <v>387</v>
      </c>
      <c r="D55" s="167" t="s">
        <v>162</v>
      </c>
      <c r="E55" s="171" t="s">
        <v>161</v>
      </c>
      <c r="F55" s="168" t="s">
        <v>161</v>
      </c>
      <c r="G55" s="171" t="s">
        <v>162</v>
      </c>
      <c r="H55" s="168" t="s">
        <v>161</v>
      </c>
      <c r="I55" s="171" t="s">
        <v>162</v>
      </c>
    </row>
    <row r="56" spans="2:9" x14ac:dyDescent="0.2">
      <c r="B56" s="129" t="s">
        <v>111</v>
      </c>
      <c r="C56" s="130" t="s">
        <v>153</v>
      </c>
      <c r="D56" s="169" t="s">
        <v>161</v>
      </c>
      <c r="E56" s="172" t="s">
        <v>162</v>
      </c>
      <c r="F56" s="170" t="s">
        <v>162</v>
      </c>
      <c r="G56" s="172" t="s">
        <v>162</v>
      </c>
      <c r="H56" s="170" t="s">
        <v>162</v>
      </c>
      <c r="I56" s="172" t="s">
        <v>162</v>
      </c>
    </row>
    <row r="57" spans="2:9" ht="15.75" x14ac:dyDescent="0.25">
      <c r="B57" s="127" t="s">
        <v>36</v>
      </c>
      <c r="C57" s="128" t="s">
        <v>89</v>
      </c>
      <c r="D57" s="167" t="s">
        <v>161</v>
      </c>
      <c r="E57" s="171" t="s">
        <v>161</v>
      </c>
      <c r="F57" s="168" t="s">
        <v>161</v>
      </c>
      <c r="G57" s="174" t="s">
        <v>501</v>
      </c>
      <c r="H57" s="168" t="s">
        <v>161</v>
      </c>
      <c r="I57" s="171" t="s">
        <v>162</v>
      </c>
    </row>
    <row r="58" spans="2:9" ht="15.75" x14ac:dyDescent="0.25">
      <c r="B58" s="129" t="s">
        <v>26</v>
      </c>
      <c r="C58" s="130" t="s">
        <v>388</v>
      </c>
      <c r="D58" s="169" t="s">
        <v>161</v>
      </c>
      <c r="E58" s="172" t="s">
        <v>161</v>
      </c>
      <c r="F58" s="170" t="s">
        <v>161</v>
      </c>
      <c r="G58" s="173" t="s">
        <v>501</v>
      </c>
      <c r="H58" s="170" t="s">
        <v>161</v>
      </c>
      <c r="I58" s="172" t="s">
        <v>162</v>
      </c>
    </row>
    <row r="59" spans="2:9" ht="15.75" x14ac:dyDescent="0.25">
      <c r="B59" s="127" t="s">
        <v>389</v>
      </c>
      <c r="C59" s="128" t="s">
        <v>390</v>
      </c>
      <c r="D59" s="167" t="s">
        <v>161</v>
      </c>
      <c r="E59" s="171" t="s">
        <v>161</v>
      </c>
      <c r="F59" s="168" t="s">
        <v>161</v>
      </c>
      <c r="G59" s="174" t="s">
        <v>494</v>
      </c>
      <c r="H59" s="168" t="s">
        <v>161</v>
      </c>
      <c r="I59" s="171" t="s">
        <v>162</v>
      </c>
    </row>
    <row r="60" spans="2:9" x14ac:dyDescent="0.2">
      <c r="B60" s="129" t="s">
        <v>391</v>
      </c>
      <c r="C60" s="130" t="s">
        <v>392</v>
      </c>
      <c r="D60" s="169" t="s">
        <v>161</v>
      </c>
      <c r="E60" s="172" t="s">
        <v>161</v>
      </c>
      <c r="F60" s="170" t="s">
        <v>161</v>
      </c>
      <c r="G60" s="172" t="s">
        <v>162</v>
      </c>
      <c r="H60" s="170" t="s">
        <v>161</v>
      </c>
      <c r="I60" s="172" t="s">
        <v>162</v>
      </c>
    </row>
    <row r="61" spans="2:9" x14ac:dyDescent="0.2">
      <c r="B61" s="127" t="s">
        <v>112</v>
      </c>
      <c r="C61" s="128" t="s">
        <v>96</v>
      </c>
      <c r="D61" s="167" t="s">
        <v>161</v>
      </c>
      <c r="E61" s="171" t="s">
        <v>162</v>
      </c>
      <c r="F61" s="168" t="s">
        <v>162</v>
      </c>
      <c r="G61" s="171" t="s">
        <v>162</v>
      </c>
      <c r="H61" s="168" t="s">
        <v>162</v>
      </c>
      <c r="I61" s="171" t="s">
        <v>162</v>
      </c>
    </row>
    <row r="62" spans="2:9" ht="15.75" x14ac:dyDescent="0.25">
      <c r="B62" s="129" t="s">
        <v>113</v>
      </c>
      <c r="C62" s="130" t="s">
        <v>393</v>
      </c>
      <c r="D62" s="169" t="s">
        <v>161</v>
      </c>
      <c r="E62" s="172" t="s">
        <v>161</v>
      </c>
      <c r="F62" s="170" t="s">
        <v>161</v>
      </c>
      <c r="G62" s="173" t="s">
        <v>501</v>
      </c>
      <c r="H62" s="170" t="s">
        <v>161</v>
      </c>
      <c r="I62" s="172" t="s">
        <v>162</v>
      </c>
    </row>
    <row r="63" spans="2:9" x14ac:dyDescent="0.2">
      <c r="B63" s="127" t="s">
        <v>114</v>
      </c>
      <c r="C63" s="128" t="s">
        <v>90</v>
      </c>
      <c r="D63" s="167" t="s">
        <v>161</v>
      </c>
      <c r="E63" s="171" t="s">
        <v>161</v>
      </c>
      <c r="F63" s="168" t="s">
        <v>161</v>
      </c>
      <c r="G63" s="171" t="s">
        <v>162</v>
      </c>
      <c r="H63" s="168" t="s">
        <v>161</v>
      </c>
      <c r="I63" s="171" t="s">
        <v>162</v>
      </c>
    </row>
    <row r="64" spans="2:9" x14ac:dyDescent="0.2">
      <c r="B64" s="129" t="s">
        <v>115</v>
      </c>
      <c r="C64" s="130" t="s">
        <v>97</v>
      </c>
      <c r="D64" s="169" t="s">
        <v>161</v>
      </c>
      <c r="E64" s="172" t="s">
        <v>162</v>
      </c>
      <c r="F64" s="170" t="s">
        <v>162</v>
      </c>
      <c r="G64" s="172" t="s">
        <v>162</v>
      </c>
      <c r="H64" s="170" t="s">
        <v>162</v>
      </c>
      <c r="I64" s="172" t="s">
        <v>162</v>
      </c>
    </row>
    <row r="65" spans="2:9" ht="30" x14ac:dyDescent="0.2">
      <c r="B65" s="127" t="s">
        <v>41</v>
      </c>
      <c r="C65" s="128" t="s">
        <v>394</v>
      </c>
      <c r="D65" s="167" t="s">
        <v>162</v>
      </c>
      <c r="E65" s="171" t="s">
        <v>161</v>
      </c>
      <c r="F65" s="168" t="s">
        <v>161</v>
      </c>
      <c r="G65" s="171" t="s">
        <v>162</v>
      </c>
      <c r="H65" s="168" t="s">
        <v>161</v>
      </c>
      <c r="I65" s="171" t="s">
        <v>162</v>
      </c>
    </row>
    <row r="66" spans="2:9" ht="30" x14ac:dyDescent="0.2">
      <c r="B66" s="201" t="s">
        <v>395</v>
      </c>
      <c r="C66" s="130" t="s">
        <v>396</v>
      </c>
      <c r="D66" s="169" t="s">
        <v>161</v>
      </c>
      <c r="E66" s="172" t="s">
        <v>161</v>
      </c>
      <c r="F66" s="170" t="s">
        <v>161</v>
      </c>
      <c r="G66" s="172" t="s">
        <v>162</v>
      </c>
      <c r="H66" s="170" t="s">
        <v>161</v>
      </c>
      <c r="I66" s="172" t="s">
        <v>162</v>
      </c>
    </row>
    <row r="67" spans="2:9" x14ac:dyDescent="0.2">
      <c r="B67" s="195" t="s">
        <v>397</v>
      </c>
      <c r="C67" s="196" t="s">
        <v>398</v>
      </c>
      <c r="D67" s="197" t="s">
        <v>161</v>
      </c>
      <c r="E67" s="198" t="s">
        <v>161</v>
      </c>
      <c r="F67" s="199" t="s">
        <v>161</v>
      </c>
      <c r="G67" s="198" t="s">
        <v>162</v>
      </c>
      <c r="H67" s="199" t="s">
        <v>161</v>
      </c>
      <c r="I67" s="198" t="s">
        <v>162</v>
      </c>
    </row>
    <row r="68" spans="2:9" x14ac:dyDescent="0.2">
      <c r="B68" s="201" t="s">
        <v>399</v>
      </c>
      <c r="C68" s="202" t="s">
        <v>400</v>
      </c>
      <c r="D68" s="203" t="s">
        <v>161</v>
      </c>
      <c r="E68" s="204" t="s">
        <v>161</v>
      </c>
      <c r="F68" s="205" t="s">
        <v>161</v>
      </c>
      <c r="G68" s="204" t="s">
        <v>162</v>
      </c>
      <c r="H68" s="205" t="s">
        <v>161</v>
      </c>
      <c r="I68" s="204" t="s">
        <v>162</v>
      </c>
    </row>
    <row r="69" spans="2:9" x14ac:dyDescent="0.2">
      <c r="B69" s="195" t="s">
        <v>11</v>
      </c>
      <c r="C69" s="196" t="s">
        <v>401</v>
      </c>
      <c r="D69" s="197" t="s">
        <v>161</v>
      </c>
      <c r="E69" s="198" t="s">
        <v>161</v>
      </c>
      <c r="F69" s="199" t="s">
        <v>161</v>
      </c>
      <c r="G69" s="198" t="s">
        <v>162</v>
      </c>
      <c r="H69" s="199" t="s">
        <v>161</v>
      </c>
      <c r="I69" s="198" t="s">
        <v>161</v>
      </c>
    </row>
    <row r="70" spans="2:9" x14ac:dyDescent="0.2">
      <c r="B70" s="201" t="s">
        <v>16</v>
      </c>
      <c r="C70" s="202" t="s">
        <v>80</v>
      </c>
      <c r="D70" s="203" t="s">
        <v>161</v>
      </c>
      <c r="E70" s="204" t="s">
        <v>161</v>
      </c>
      <c r="F70" s="205" t="s">
        <v>161</v>
      </c>
      <c r="G70" s="204" t="s">
        <v>162</v>
      </c>
      <c r="H70" s="205" t="s">
        <v>161</v>
      </c>
      <c r="I70" s="204" t="s">
        <v>162</v>
      </c>
    </row>
    <row r="71" spans="2:9" x14ac:dyDescent="0.2">
      <c r="B71" s="195" t="s">
        <v>37</v>
      </c>
      <c r="C71" s="196" t="s">
        <v>81</v>
      </c>
      <c r="D71" s="197" t="s">
        <v>161</v>
      </c>
      <c r="E71" s="198" t="s">
        <v>161</v>
      </c>
      <c r="F71" s="199" t="s">
        <v>161</v>
      </c>
      <c r="G71" s="198" t="s">
        <v>162</v>
      </c>
      <c r="H71" s="199" t="s">
        <v>161</v>
      </c>
      <c r="I71" s="198" t="s">
        <v>162</v>
      </c>
    </row>
    <row r="72" spans="2:9" x14ac:dyDescent="0.2">
      <c r="B72" s="201" t="s">
        <v>13</v>
      </c>
      <c r="C72" s="202" t="s">
        <v>402</v>
      </c>
      <c r="D72" s="203" t="s">
        <v>161</v>
      </c>
      <c r="E72" s="204" t="s">
        <v>161</v>
      </c>
      <c r="F72" s="205" t="s">
        <v>161</v>
      </c>
      <c r="G72" s="204" t="s">
        <v>162</v>
      </c>
      <c r="H72" s="205" t="s">
        <v>161</v>
      </c>
      <c r="I72" s="204" t="s">
        <v>162</v>
      </c>
    </row>
    <row r="73" spans="2:9" x14ac:dyDescent="0.2">
      <c r="B73" s="195" t="s">
        <v>117</v>
      </c>
      <c r="C73" s="196" t="s">
        <v>164</v>
      </c>
      <c r="D73" s="197" t="s">
        <v>161</v>
      </c>
      <c r="E73" s="198" t="s">
        <v>162</v>
      </c>
      <c r="F73" s="199" t="s">
        <v>162</v>
      </c>
      <c r="G73" s="198" t="s">
        <v>162</v>
      </c>
      <c r="H73" s="199" t="s">
        <v>162</v>
      </c>
      <c r="I73" s="198" t="s">
        <v>162</v>
      </c>
    </row>
    <row r="74" spans="2:9" x14ac:dyDescent="0.2">
      <c r="B74" s="201" t="s">
        <v>8</v>
      </c>
      <c r="C74" s="202" t="s">
        <v>76</v>
      </c>
      <c r="D74" s="203" t="s">
        <v>161</v>
      </c>
      <c r="E74" s="204" t="s">
        <v>161</v>
      </c>
      <c r="F74" s="205" t="s">
        <v>161</v>
      </c>
      <c r="G74" s="204" t="s">
        <v>162</v>
      </c>
      <c r="H74" s="205" t="s">
        <v>161</v>
      </c>
      <c r="I74" s="204" t="s">
        <v>162</v>
      </c>
    </row>
    <row r="75" spans="2:9" ht="30" x14ac:dyDescent="0.2">
      <c r="B75" s="195" t="s">
        <v>38</v>
      </c>
      <c r="C75" s="196" t="s">
        <v>403</v>
      </c>
      <c r="D75" s="197" t="s">
        <v>161</v>
      </c>
      <c r="E75" s="198"/>
      <c r="F75" s="199"/>
      <c r="G75" s="198"/>
      <c r="H75" s="199"/>
      <c r="I75" s="198" t="s">
        <v>162</v>
      </c>
    </row>
    <row r="76" spans="2:9" ht="30" x14ac:dyDescent="0.2">
      <c r="B76" s="201" t="s">
        <v>38</v>
      </c>
      <c r="C76" s="202" t="s">
        <v>517</v>
      </c>
      <c r="D76" s="203"/>
      <c r="E76" s="204" t="s">
        <v>161</v>
      </c>
      <c r="F76" s="205" t="s">
        <v>161</v>
      </c>
      <c r="G76" s="204" t="s">
        <v>162</v>
      </c>
      <c r="H76" s="205" t="s">
        <v>161</v>
      </c>
      <c r="I76" s="204" t="s">
        <v>162</v>
      </c>
    </row>
    <row r="77" spans="2:9" ht="15.75" x14ac:dyDescent="0.25">
      <c r="B77" s="195" t="s">
        <v>10</v>
      </c>
      <c r="C77" s="196" t="s">
        <v>404</v>
      </c>
      <c r="D77" s="197" t="s">
        <v>161</v>
      </c>
      <c r="E77" s="198" t="s">
        <v>161</v>
      </c>
      <c r="F77" s="199" t="s">
        <v>161</v>
      </c>
      <c r="G77" s="200" t="s">
        <v>493</v>
      </c>
      <c r="H77" s="199" t="s">
        <v>161</v>
      </c>
      <c r="I77" s="198" t="s">
        <v>162</v>
      </c>
    </row>
    <row r="78" spans="2:9" x14ac:dyDescent="0.2">
      <c r="B78" s="201" t="s">
        <v>6</v>
      </c>
      <c r="C78" s="202" t="s">
        <v>78</v>
      </c>
      <c r="D78" s="203" t="s">
        <v>161</v>
      </c>
      <c r="E78" s="204" t="s">
        <v>161</v>
      </c>
      <c r="F78" s="205" t="s">
        <v>161</v>
      </c>
      <c r="G78" s="204" t="s">
        <v>162</v>
      </c>
      <c r="H78" s="205" t="s">
        <v>161</v>
      </c>
      <c r="I78" s="204" t="s">
        <v>162</v>
      </c>
    </row>
    <row r="79" spans="2:9" x14ac:dyDescent="0.2">
      <c r="B79" s="195" t="s">
        <v>118</v>
      </c>
      <c r="C79" s="196" t="s">
        <v>154</v>
      </c>
      <c r="D79" s="197" t="s">
        <v>161</v>
      </c>
      <c r="E79" s="198" t="s">
        <v>162</v>
      </c>
      <c r="F79" s="199" t="s">
        <v>162</v>
      </c>
      <c r="G79" s="198" t="s">
        <v>162</v>
      </c>
      <c r="H79" s="199" t="s">
        <v>162</v>
      </c>
      <c r="I79" s="198" t="s">
        <v>162</v>
      </c>
    </row>
    <row r="80" spans="2:9" x14ac:dyDescent="0.2">
      <c r="B80" s="201" t="s">
        <v>14</v>
      </c>
      <c r="C80" s="202" t="s">
        <v>85</v>
      </c>
      <c r="D80" s="203" t="s">
        <v>161</v>
      </c>
      <c r="E80" s="204" t="s">
        <v>161</v>
      </c>
      <c r="F80" s="205" t="s">
        <v>161</v>
      </c>
      <c r="G80" s="204" t="s">
        <v>162</v>
      </c>
      <c r="H80" s="205" t="s">
        <v>161</v>
      </c>
      <c r="I80" s="204" t="s">
        <v>161</v>
      </c>
    </row>
    <row r="81" spans="2:9" ht="15.75" x14ac:dyDescent="0.25">
      <c r="B81" s="195" t="s">
        <v>119</v>
      </c>
      <c r="C81" s="196" t="s">
        <v>405</v>
      </c>
      <c r="D81" s="197" t="s">
        <v>161</v>
      </c>
      <c r="E81" s="198" t="s">
        <v>161</v>
      </c>
      <c r="F81" s="199" t="s">
        <v>161</v>
      </c>
      <c r="G81" s="200" t="s">
        <v>501</v>
      </c>
      <c r="H81" s="199" t="s">
        <v>161</v>
      </c>
      <c r="I81" s="198" t="s">
        <v>162</v>
      </c>
    </row>
    <row r="82" spans="2:9" ht="15.75" x14ac:dyDescent="0.25">
      <c r="B82" s="201" t="s">
        <v>120</v>
      </c>
      <c r="C82" s="202" t="s">
        <v>406</v>
      </c>
      <c r="D82" s="203" t="s">
        <v>161</v>
      </c>
      <c r="E82" s="204" t="s">
        <v>161</v>
      </c>
      <c r="F82" s="205" t="s">
        <v>161</v>
      </c>
      <c r="G82" s="206" t="s">
        <v>501</v>
      </c>
      <c r="H82" s="205" t="s">
        <v>161</v>
      </c>
      <c r="I82" s="204" t="s">
        <v>162</v>
      </c>
    </row>
    <row r="83" spans="2:9" x14ac:dyDescent="0.2">
      <c r="B83" s="195" t="s">
        <v>121</v>
      </c>
      <c r="C83" s="196" t="s">
        <v>155</v>
      </c>
      <c r="D83" s="197" t="s">
        <v>161</v>
      </c>
      <c r="E83" s="198" t="s">
        <v>162</v>
      </c>
      <c r="F83" s="199" t="s">
        <v>162</v>
      </c>
      <c r="G83" s="198" t="s">
        <v>162</v>
      </c>
      <c r="H83" s="199" t="s">
        <v>162</v>
      </c>
      <c r="I83" s="198" t="s">
        <v>162</v>
      </c>
    </row>
    <row r="84" spans="2:9" x14ac:dyDescent="0.2">
      <c r="B84" s="201" t="s">
        <v>5</v>
      </c>
      <c r="C84" s="202" t="s">
        <v>77</v>
      </c>
      <c r="D84" s="203" t="s">
        <v>161</v>
      </c>
      <c r="E84" s="204" t="s">
        <v>161</v>
      </c>
      <c r="F84" s="205" t="s">
        <v>161</v>
      </c>
      <c r="G84" s="204" t="s">
        <v>162</v>
      </c>
      <c r="H84" s="205" t="s">
        <v>161</v>
      </c>
      <c r="I84" s="204" t="s">
        <v>162</v>
      </c>
    </row>
    <row r="85" spans="2:9" ht="15.75" x14ac:dyDescent="0.25">
      <c r="B85" s="195" t="s">
        <v>15</v>
      </c>
      <c r="C85" s="196" t="s">
        <v>86</v>
      </c>
      <c r="D85" s="197" t="s">
        <v>161</v>
      </c>
      <c r="E85" s="198" t="s">
        <v>161</v>
      </c>
      <c r="F85" s="199" t="s">
        <v>161</v>
      </c>
      <c r="G85" s="200" t="s">
        <v>493</v>
      </c>
      <c r="H85" s="199" t="s">
        <v>161</v>
      </c>
      <c r="I85" s="198" t="s">
        <v>162</v>
      </c>
    </row>
    <row r="86" spans="2:9" x14ac:dyDescent="0.2">
      <c r="B86" s="201" t="s">
        <v>1</v>
      </c>
      <c r="C86" s="202" t="s">
        <v>407</v>
      </c>
      <c r="D86" s="203" t="s">
        <v>161</v>
      </c>
      <c r="E86" s="204" t="s">
        <v>161</v>
      </c>
      <c r="F86" s="205" t="s">
        <v>161</v>
      </c>
      <c r="G86" s="204" t="s">
        <v>162</v>
      </c>
      <c r="H86" s="205" t="s">
        <v>161</v>
      </c>
      <c r="I86" s="204" t="s">
        <v>162</v>
      </c>
    </row>
    <row r="87" spans="2:9" x14ac:dyDescent="0.2">
      <c r="B87" s="207" t="s">
        <v>122</v>
      </c>
      <c r="C87" s="131" t="s">
        <v>156</v>
      </c>
      <c r="D87" s="197" t="s">
        <v>161</v>
      </c>
      <c r="E87" s="198" t="s">
        <v>162</v>
      </c>
      <c r="F87" s="199" t="s">
        <v>162</v>
      </c>
      <c r="G87" s="198" t="s">
        <v>162</v>
      </c>
      <c r="H87" s="199" t="s">
        <v>162</v>
      </c>
      <c r="I87" s="198" t="s">
        <v>162</v>
      </c>
    </row>
    <row r="88" spans="2:9" ht="15.75" thickBot="1" x14ac:dyDescent="0.25">
      <c r="B88" s="208" t="s">
        <v>39</v>
      </c>
      <c r="C88" s="209" t="s">
        <v>83</v>
      </c>
      <c r="D88" s="210" t="s">
        <v>161</v>
      </c>
      <c r="E88" s="211" t="s">
        <v>161</v>
      </c>
      <c r="F88" s="212" t="s">
        <v>161</v>
      </c>
      <c r="G88" s="211" t="s">
        <v>162</v>
      </c>
      <c r="H88" s="212" t="s">
        <v>161</v>
      </c>
      <c r="I88" s="211" t="s">
        <v>162</v>
      </c>
    </row>
  </sheetData>
  <sheetProtection sheet="1" objects="1" scenarios="1"/>
  <mergeCells count="18">
    <mergeCell ref="D27:I27"/>
    <mergeCell ref="C11:E11"/>
    <mergeCell ref="C12:E12"/>
    <mergeCell ref="C5:E5"/>
    <mergeCell ref="C6:E6"/>
    <mergeCell ref="C7:E7"/>
    <mergeCell ref="C8:E8"/>
    <mergeCell ref="C9:E9"/>
    <mergeCell ref="C10:E10"/>
    <mergeCell ref="B21:B22"/>
    <mergeCell ref="C21:E22"/>
    <mergeCell ref="C19:E20"/>
    <mergeCell ref="C17:E18"/>
    <mergeCell ref="C15:E16"/>
    <mergeCell ref="C14:I14"/>
    <mergeCell ref="B15:B16"/>
    <mergeCell ref="B17:B18"/>
    <mergeCell ref="B19:B2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EP">
    <tabColor rgb="FF009E49"/>
  </sheetPr>
  <dimension ref="B1:T125"/>
  <sheetViews>
    <sheetView showGridLines="0" zoomScaleNormal="100" zoomScaleSheetLayoutView="100" workbookViewId="0">
      <pane ySplit="8" topLeftCell="A9" activePane="bottomLeft" state="frozen"/>
      <selection activeCell="N85" sqref="N85:O86"/>
      <selection pane="bottomLeft"/>
    </sheetView>
  </sheetViews>
  <sheetFormatPr defaultRowHeight="15" x14ac:dyDescent="0.25"/>
  <cols>
    <col min="1" max="1" width="1.28515625" style="19" customWidth="1"/>
    <col min="2" max="2" width="22.5703125" style="19" customWidth="1"/>
    <col min="3" max="3" width="1.5703125" style="19" customWidth="1"/>
    <col min="4" max="4" width="3.140625" style="20" customWidth="1"/>
    <col min="5" max="5" width="49" style="19" bestFit="1" customWidth="1"/>
    <col min="6" max="13" width="5" style="19" customWidth="1"/>
    <col min="14" max="14" width="9.140625" style="31" hidden="1" customWidth="1"/>
    <col min="15" max="16" width="11.28515625" style="19" bestFit="1" customWidth="1"/>
    <col min="17" max="16384" width="9.140625" style="19"/>
  </cols>
  <sheetData>
    <row r="1" spans="2:16" ht="15.75" thickBot="1" x14ac:dyDescent="0.3"/>
    <row r="2" spans="2:16" ht="15.75" customHeight="1" x14ac:dyDescent="0.25">
      <c r="E2" s="256" t="s">
        <v>409</v>
      </c>
      <c r="F2" s="257"/>
      <c r="G2" s="257"/>
      <c r="H2" s="257"/>
      <c r="I2" s="257"/>
      <c r="J2" s="257"/>
      <c r="K2" s="257"/>
      <c r="L2" s="257"/>
      <c r="M2" s="257"/>
      <c r="N2" s="257"/>
      <c r="O2" s="257"/>
      <c r="P2" s="258"/>
    </row>
    <row r="3" spans="2:16" ht="15.75" customHeight="1" x14ac:dyDescent="0.25">
      <c r="E3" s="259"/>
      <c r="F3" s="260"/>
      <c r="G3" s="260"/>
      <c r="H3" s="260"/>
      <c r="I3" s="260"/>
      <c r="J3" s="260"/>
      <c r="K3" s="260"/>
      <c r="L3" s="260"/>
      <c r="M3" s="260"/>
      <c r="N3" s="260"/>
      <c r="O3" s="260"/>
      <c r="P3" s="261"/>
    </row>
    <row r="4" spans="2:16" ht="15.75" customHeight="1" thickBot="1" x14ac:dyDescent="0.3">
      <c r="E4" s="262"/>
      <c r="F4" s="263"/>
      <c r="G4" s="263"/>
      <c r="H4" s="263"/>
      <c r="I4" s="263"/>
      <c r="J4" s="263"/>
      <c r="K4" s="263"/>
      <c r="L4" s="263"/>
      <c r="M4" s="263"/>
      <c r="N4" s="263"/>
      <c r="O4" s="263"/>
      <c r="P4" s="264"/>
    </row>
    <row r="5" spans="2:16" ht="15.75" thickBot="1" x14ac:dyDescent="0.3">
      <c r="B5" s="19" t="s">
        <v>56</v>
      </c>
      <c r="E5" s="1"/>
      <c r="F5" s="47"/>
      <c r="G5" s="47"/>
      <c r="H5" s="47"/>
      <c r="I5" s="47"/>
      <c r="J5" s="47"/>
      <c r="K5" s="47"/>
      <c r="L5" s="47"/>
      <c r="M5" s="47"/>
      <c r="N5" s="39"/>
      <c r="O5" s="1"/>
    </row>
    <row r="6" spans="2:16" ht="123.75" customHeight="1" thickBot="1" x14ac:dyDescent="0.3">
      <c r="B6" s="48" t="s">
        <v>55</v>
      </c>
      <c r="D6" s="21"/>
      <c r="E6" s="22" t="s">
        <v>408</v>
      </c>
      <c r="F6" s="266" t="s">
        <v>140</v>
      </c>
      <c r="G6" s="267"/>
      <c r="H6" s="267" t="s">
        <v>3</v>
      </c>
      <c r="I6" s="267"/>
      <c r="J6" s="267" t="s">
        <v>138</v>
      </c>
      <c r="K6" s="267"/>
      <c r="L6" s="267" t="s">
        <v>139</v>
      </c>
      <c r="M6" s="268"/>
      <c r="N6" s="83" t="s">
        <v>21</v>
      </c>
      <c r="O6" s="84" t="s">
        <v>158</v>
      </c>
      <c r="P6" s="85" t="s">
        <v>159</v>
      </c>
    </row>
    <row r="7" spans="2:16" s="37" customFormat="1" ht="18.75" customHeight="1" x14ac:dyDescent="0.2">
      <c r="D7" s="40"/>
      <c r="E7" s="36" t="s">
        <v>160</v>
      </c>
      <c r="F7" s="273">
        <f>IF(OR(ISERROR(VLOOKUP($E7&amp;$E$6,'EP overall data'!$A$5:$T$526,'EP overall data'!B$3,FALSE)),ISBLANK(VLOOKUP($E7&amp;$E$6,'EP overall data'!$A$5:$T$526,'EP overall data'!B$3,FALSE))),"",VLOOKUP($E7&amp;$E$6,'EP overall data'!$A$5:$T$526,'EP overall data'!B$3,FALSE))</f>
        <v>0.60456260058479661</v>
      </c>
      <c r="G7" s="272"/>
      <c r="H7" s="272">
        <f>IF(OR(ISERROR(VLOOKUP($E7&amp;$E$6,'EP overall data'!$A$5:$T$526,'EP overall data'!C$3,FALSE)),ISBLANK(VLOOKUP($E7&amp;$E$6,'EP overall data'!$A$5:$T$526,'EP overall data'!C$3,FALSE))),"",VLOOKUP($E7&amp;$E$6,'EP overall data'!$A$5:$T$526,'EP overall data'!C$3,FALSE))</f>
        <v>0.25129925341961806</v>
      </c>
      <c r="I7" s="272"/>
      <c r="J7" s="272">
        <f>IF(OR(ISERROR(VLOOKUP($E7&amp;$E$6,'EP overall data'!$A$5:$T$526,'EP overall data'!D$3,FALSE)),ISBLANK(VLOOKUP($E7&amp;$E$6,'EP overall data'!$A$5:$T$526,'EP overall data'!D$3,FALSE))),"",VLOOKUP($E7&amp;$E$6,'EP overall data'!$A$5:$T$526,'EP overall data'!D$3,FALSE))</f>
        <v>3.9561763040772489E-2</v>
      </c>
      <c r="K7" s="272"/>
      <c r="L7" s="272">
        <f>IF(OR(ISERROR(VLOOKUP($E7&amp;$E$6,'EP overall data'!$A$5:$T$526,'EP overall data'!E$3,FALSE)),ISBLANK(VLOOKUP($E7&amp;$E$6,'EP overall data'!$A$5:$T$526,'EP overall data'!E$3,FALSE))),"",VLOOKUP($E7&amp;$E$6,'EP overall data'!$A$5:$T$526,'EP overall data'!E$3,FALSE))</f>
        <v>0.1045763829548129</v>
      </c>
      <c r="M7" s="272"/>
      <c r="N7" s="269">
        <v>1</v>
      </c>
      <c r="O7" s="271">
        <f>IF(ISERROR(VLOOKUP($E7&amp;$E$6,'EP overall data'!$A$5:$T$526,'EP overall data'!G$3,FALSE)),0,VLOOKUP($E7&amp;$E$6,'EP overall data'!$A$5:$T$526,'EP overall data'!G$3,FALSE))</f>
        <v>471617</v>
      </c>
      <c r="P7" s="265">
        <f>IF(ISERROR(VLOOKUP($E7&amp;$E$6,'EP overall data'!$A$5:$T$526,'EP overall data'!H$3,FALSE)),0,VLOOKUP($E7&amp;$E$6,'EP overall data'!$A$5:$T$526,'EP overall data'!H$3,FALSE))</f>
        <v>0.21908121135093353</v>
      </c>
    </row>
    <row r="8" spans="2:16" ht="15" customHeight="1" thickBot="1" x14ac:dyDescent="0.3">
      <c r="D8" s="40"/>
      <c r="E8" s="24" t="s">
        <v>27</v>
      </c>
      <c r="F8" s="8">
        <f>IF(F7="","",VLOOKUP($E7&amp;$E$6,'EP overall data'!$A$5:$T$526,'EP overall data'!M$3,FALSE))</f>
        <v>0.60299999999999998</v>
      </c>
      <c r="G8" s="3">
        <f>IF(F7="","",VLOOKUP($E7&amp;$E$6,'EP overall data'!$A$5:$T$526,'EP overall data'!N$3,FALSE))</f>
        <v>0.60599999999999998</v>
      </c>
      <c r="H8" s="3">
        <f>IF(H7="","",VLOOKUP($E7&amp;$E$6,'EP overall data'!$A$5:$T$526,'EP overall data'!O$3,FALSE))</f>
        <v>0.25</v>
      </c>
      <c r="I8" s="3">
        <f>IF(H7="","",VLOOKUP($E7&amp;$E$6,'EP overall data'!$A$5:$T$526,'EP overall data'!P$3,FALSE))</f>
        <v>0.253</v>
      </c>
      <c r="J8" s="3">
        <f>IF(J7="","",VLOOKUP($E7&amp;$E$6,'EP overall data'!$A$5:$T$526,'EP overall data'!Q$3,FALSE))</f>
        <v>3.9E-2</v>
      </c>
      <c r="K8" s="3">
        <f>IF(J7="","",VLOOKUP($E7&amp;$E$6,'EP overall data'!$A$5:$T$526,'EP overall data'!R$3,FALSE))</f>
        <v>0.04</v>
      </c>
      <c r="L8" s="3">
        <f>IF(L7="","",VLOOKUP($E7&amp;$E$6,'EP overall data'!$A$5:$T$526,'EP overall data'!S$3,FALSE))</f>
        <v>0.104</v>
      </c>
      <c r="M8" s="3">
        <f>IF(L7="","",VLOOKUP($E7&amp;$E$6,'EP overall data'!$A$5:$T$526,'EP overall data'!T$3,FALSE))</f>
        <v>0.105</v>
      </c>
      <c r="N8" s="270"/>
      <c r="O8" s="250"/>
      <c r="P8" s="244"/>
    </row>
    <row r="9" spans="2:16" s="37" customFormat="1" ht="15.75" x14ac:dyDescent="0.2">
      <c r="B9" s="54" t="s">
        <v>58</v>
      </c>
      <c r="D9" s="62"/>
      <c r="E9" s="38" t="s">
        <v>102</v>
      </c>
      <c r="F9" s="273">
        <f>IF(OR(ISERROR(VLOOKUP($E9&amp;$E$6,'EP overall data'!$A$5:$T$526,'EP overall data'!B$3,FALSE)),ISBLANK(VLOOKUP($E9&amp;$E$6,'EP overall data'!$A$5:$T$526,'EP overall data'!B$3,FALSE))),"",VLOOKUP($E9&amp;$E$6,'EP overall data'!$A$5:$T$526,'EP overall data'!B$3,FALSE))</f>
        <v>0.62955032119914345</v>
      </c>
      <c r="G9" s="272"/>
      <c r="H9" s="272">
        <f>IF(OR(ISERROR(VLOOKUP($E9&amp;$E$6,'EP overall data'!$A$5:$T$526,'EP overall data'!C$3,FALSE)),ISBLANK(VLOOKUP($E9&amp;$E$6,'EP overall data'!$A$5:$T$526,'EP overall data'!C$3,FALSE))),"",VLOOKUP($E9&amp;$E$6,'EP overall data'!$A$5:$T$526,'EP overall data'!C$3,FALSE))</f>
        <v>0.23233404710920771</v>
      </c>
      <c r="I9" s="272"/>
      <c r="J9" s="272">
        <f>IF(OR(ISERROR(VLOOKUP($E9&amp;$E$6,'EP overall data'!$A$5:$T$526,'EP overall data'!D$3,FALSE)),ISBLANK(VLOOKUP($E9&amp;$E$6,'EP overall data'!$A$5:$T$526,'EP overall data'!D$3,FALSE))),"",VLOOKUP($E9&amp;$E$6,'EP overall data'!$A$5:$T$526,'EP overall data'!D$3,FALSE))</f>
        <v>4.2826552462526764E-2</v>
      </c>
      <c r="K9" s="272"/>
      <c r="L9" s="272">
        <f>IF(OR(ISERROR(VLOOKUP($E9&amp;$E$6,'EP overall data'!$A$5:$T$526,'EP overall data'!E$3,FALSE)),ISBLANK(VLOOKUP($E9&amp;$E$6,'EP overall data'!$A$5:$T$526,'EP overall data'!E$3,FALSE))),"",VLOOKUP($E9&amp;$E$6,'EP overall data'!$A$5:$T$526,'EP overall data'!E$3,FALSE))</f>
        <v>9.5289079229122053E-2</v>
      </c>
      <c r="M9" s="272"/>
      <c r="N9" s="269">
        <v>1</v>
      </c>
      <c r="O9" s="271">
        <f>IF(ISERROR(VLOOKUP($E9&amp;$E$6,'EP overall data'!$A$5:$T$526,'EP overall data'!G$3,FALSE)),0,VLOOKUP($E9&amp;$E$6,'EP overall data'!$A$5:$T$526,'EP overall data'!G$3,FALSE))</f>
        <v>934</v>
      </c>
      <c r="P9" s="265">
        <f>IF(ISERROR(VLOOKUP($E9&amp;$E$6,'EP overall data'!$A$5:$T$526,'EP overall data'!H$3,FALSE)),0,VLOOKUP($E9&amp;$E$6,'EP overall data'!$A$5:$T$526,'EP overall data'!H$3,FALSE))</f>
        <v>0.1276653909240022</v>
      </c>
    </row>
    <row r="10" spans="2:16" ht="15" customHeight="1" x14ac:dyDescent="0.25">
      <c r="B10" s="255" t="s">
        <v>59</v>
      </c>
      <c r="D10" s="62"/>
      <c r="E10" s="23" t="s">
        <v>27</v>
      </c>
      <c r="F10" s="14">
        <f>IF(F9="","",VLOOKUP($E9&amp;$E$6,'EP overall data'!$A$5:$T$526,'EP overall data'!M$3,FALSE))</f>
        <v>0.59799999999999998</v>
      </c>
      <c r="G10" s="15">
        <f>IF(F9="","",VLOOKUP($E9&amp;$E$6,'EP overall data'!$A$5:$T$526,'EP overall data'!N$3,FALSE))</f>
        <v>0.66</v>
      </c>
      <c r="H10" s="15">
        <f>IF(H9="","",VLOOKUP($E9&amp;$E$6,'EP overall data'!$A$5:$T$526,'EP overall data'!O$3,FALSE))</f>
        <v>0.20599999999999999</v>
      </c>
      <c r="I10" s="15">
        <f>IF(H9="","",VLOOKUP($E9&amp;$E$6,'EP overall data'!$A$5:$T$526,'EP overall data'!P$3,FALSE))</f>
        <v>0.26</v>
      </c>
      <c r="J10" s="15">
        <f>IF(J9="","",VLOOKUP($E9&amp;$E$6,'EP overall data'!$A$5:$T$526,'EP overall data'!Q$3,FALSE))</f>
        <v>3.2000000000000001E-2</v>
      </c>
      <c r="K10" s="15">
        <f>IF(J9="","",VLOOKUP($E9&amp;$E$6,'EP overall data'!$A$5:$T$526,'EP overall data'!R$3,FALSE))</f>
        <v>5.8000000000000003E-2</v>
      </c>
      <c r="L10" s="15">
        <f>IF(L9="","",VLOOKUP($E9&amp;$E$6,'EP overall data'!$A$5:$T$526,'EP overall data'!S$3,FALSE))</f>
        <v>7.8E-2</v>
      </c>
      <c r="M10" s="142">
        <f>IF(L9="","",VLOOKUP($E9&amp;$E$6,'EP overall data'!$A$5:$T$526,'EP overall data'!T$3,FALSE))</f>
        <v>0.11600000000000001</v>
      </c>
      <c r="N10" s="248"/>
      <c r="O10" s="254"/>
      <c r="P10" s="252"/>
    </row>
    <row r="11" spans="2:16" s="37" customFormat="1" ht="15.75" x14ac:dyDescent="0.2">
      <c r="B11" s="255"/>
      <c r="D11" s="62"/>
      <c r="E11" s="38" t="s">
        <v>7</v>
      </c>
      <c r="F11" s="245">
        <f>IF(OR(ISERROR(VLOOKUP($E11&amp;$E$6,'EP overall data'!$A$5:$T$526,'EP overall data'!B$3,FALSE)),ISBLANK(VLOOKUP($E11&amp;$E$6,'EP overall data'!$A$5:$T$526,'EP overall data'!B$3,FALSE))),"",VLOOKUP($E11&amp;$E$6,'EP overall data'!$A$5:$T$526,'EP overall data'!B$3,FALSE))</f>
        <v>0.63046367972476347</v>
      </c>
      <c r="G11" s="246"/>
      <c r="H11" s="246">
        <f>IF(OR(ISERROR(VLOOKUP($E11&amp;$E$6,'EP overall data'!$A$5:$T$526,'EP overall data'!C$3,FALSE)),ISBLANK(VLOOKUP($E11&amp;$E$6,'EP overall data'!$A$5:$T$526,'EP overall data'!C$3,FALSE))),"",VLOOKUP($E11&amp;$E$6,'EP overall data'!$A$5:$T$526,'EP overall data'!C$3,FALSE))</f>
        <v>0.22042380170458989</v>
      </c>
      <c r="I11" s="246"/>
      <c r="J11" s="246">
        <f>IF(OR(ISERROR(VLOOKUP($E11&amp;$E$6,'EP overall data'!$A$5:$T$526,'EP overall data'!D$3,FALSE)),ISBLANK(VLOOKUP($E11&amp;$E$6,'EP overall data'!$A$5:$T$526,'EP overall data'!D$3,FALSE))),"",VLOOKUP($E11&amp;$E$6,'EP overall data'!$A$5:$T$526,'EP overall data'!D$3,FALSE))</f>
        <v>4.175463288763781E-2</v>
      </c>
      <c r="K11" s="246"/>
      <c r="L11" s="246">
        <f>IF(OR(ISERROR(VLOOKUP($E11&amp;$E$6,'EP overall data'!$A$5:$T$526,'EP overall data'!E$3,FALSE)),ISBLANK(VLOOKUP($E11&amp;$E$6,'EP overall data'!$A$5:$T$526,'EP overall data'!E$3,FALSE))),"",VLOOKUP($E11&amp;$E$6,'EP overall data'!$A$5:$T$526,'EP overall data'!E$3,FALSE))</f>
        <v>0.10735788568300883</v>
      </c>
      <c r="M11" s="246"/>
      <c r="N11" s="247">
        <v>1</v>
      </c>
      <c r="O11" s="253">
        <f>IF(ISERROR(VLOOKUP($E11&amp;$E$6,'EP overall data'!$A$5:$T$526,'EP overall data'!G$3,FALSE)),0,VLOOKUP($E11&amp;$E$6,'EP overall data'!$A$5:$T$526,'EP overall data'!G$3,FALSE))</f>
        <v>12789</v>
      </c>
      <c r="P11" s="251">
        <f>IF(ISERROR(VLOOKUP($E11&amp;$E$6,'EP overall data'!$A$5:$T$526,'EP overall data'!H$3,FALSE)),0,VLOOKUP($E11&amp;$E$6,'EP overall data'!$A$5:$T$526,'EP overall data'!H$3,FALSE))</f>
        <v>0.18258783889896207</v>
      </c>
    </row>
    <row r="12" spans="2:16" ht="15" customHeight="1" x14ac:dyDescent="0.25">
      <c r="B12" s="255"/>
      <c r="D12" s="62"/>
      <c r="E12" s="23" t="s">
        <v>27</v>
      </c>
      <c r="F12" s="14">
        <f>IF(F11="","",VLOOKUP($E11&amp;$E$6,'EP overall data'!$A$5:$T$526,'EP overall data'!M$3,FALSE))</f>
        <v>0.622</v>
      </c>
      <c r="G12" s="15">
        <f>IF(F11="","",VLOOKUP($E11&amp;$E$6,'EP overall data'!$A$5:$T$526,'EP overall data'!N$3,FALSE))</f>
        <v>0.63900000000000001</v>
      </c>
      <c r="H12" s="15">
        <f>IF(H11="","",VLOOKUP($E11&amp;$E$6,'EP overall data'!$A$5:$T$526,'EP overall data'!O$3,FALSE))</f>
        <v>0.21299999999999999</v>
      </c>
      <c r="I12" s="15">
        <f>IF(H11="","",VLOOKUP($E11&amp;$E$6,'EP overall data'!$A$5:$T$526,'EP overall data'!P$3,FALSE))</f>
        <v>0.22800000000000001</v>
      </c>
      <c r="J12" s="15">
        <f>IF(J11="","",VLOOKUP($E11&amp;$E$6,'EP overall data'!$A$5:$T$526,'EP overall data'!Q$3,FALSE))</f>
        <v>3.7999999999999999E-2</v>
      </c>
      <c r="K12" s="15">
        <f>IF(J11="","",VLOOKUP($E11&amp;$E$6,'EP overall data'!$A$5:$T$526,'EP overall data'!R$3,FALSE))</f>
        <v>4.4999999999999998E-2</v>
      </c>
      <c r="L12" s="15">
        <f>IF(L11="","",VLOOKUP($E11&amp;$E$6,'EP overall data'!$A$5:$T$526,'EP overall data'!S$3,FALSE))</f>
        <v>0.10199999999999999</v>
      </c>
      <c r="M12" s="142">
        <f>IF(L11="","",VLOOKUP($E11&amp;$E$6,'EP overall data'!$A$5:$T$526,'EP overall data'!T$3,FALSE))</f>
        <v>0.113</v>
      </c>
      <c r="N12" s="248"/>
      <c r="O12" s="254"/>
      <c r="P12" s="252"/>
    </row>
    <row r="13" spans="2:16" s="37" customFormat="1" ht="15.75" x14ac:dyDescent="0.2">
      <c r="B13" s="255"/>
      <c r="D13" s="62"/>
      <c r="E13" s="38" t="s">
        <v>413</v>
      </c>
      <c r="F13" s="245">
        <f>IF(OR(ISERROR(VLOOKUP($E13&amp;$E$6,'EP overall data'!$A$5:$T$526,'EP overall data'!B$3,FALSE)),ISBLANK(VLOOKUP($E13&amp;$E$6,'EP overall data'!$A$5:$T$526,'EP overall data'!B$3,FALSE))),"",VLOOKUP($E13&amp;$E$6,'EP overall data'!$A$5:$T$526,'EP overall data'!B$3,FALSE))</f>
        <v>0.62521891418563924</v>
      </c>
      <c r="G13" s="246"/>
      <c r="H13" s="246">
        <f>IF(OR(ISERROR(VLOOKUP($E13&amp;$E$6,'EP overall data'!$A$5:$T$526,'EP overall data'!C$3,FALSE)),ISBLANK(VLOOKUP($E13&amp;$E$6,'EP overall data'!$A$5:$T$526,'EP overall data'!C$3,FALSE))),"",VLOOKUP($E13&amp;$E$6,'EP overall data'!$A$5:$T$526,'EP overall data'!C$3,FALSE))</f>
        <v>9.8657326328079387E-2</v>
      </c>
      <c r="I13" s="246"/>
      <c r="J13" s="246">
        <f>IF(OR(ISERROR(VLOOKUP($E13&amp;$E$6,'EP overall data'!$A$5:$T$526,'EP overall data'!D$3,FALSE)),ISBLANK(VLOOKUP($E13&amp;$E$6,'EP overall data'!$A$5:$T$526,'EP overall data'!D$3,FALSE))),"",VLOOKUP($E13&amp;$E$6,'EP overall data'!$A$5:$T$526,'EP overall data'!D$3,FALSE))</f>
        <v>4.6701692936368944E-2</v>
      </c>
      <c r="K13" s="246"/>
      <c r="L13" s="246">
        <f>IF(OR(ISERROR(VLOOKUP($E13&amp;$E$6,'EP overall data'!$A$5:$T$526,'EP overall data'!E$3,FALSE)),ISBLANK(VLOOKUP($E13&amp;$E$6,'EP overall data'!$A$5:$T$526,'EP overall data'!E$3,FALSE))),"",VLOOKUP($E13&amp;$E$6,'EP overall data'!$A$5:$T$526,'EP overall data'!E$3,FALSE))</f>
        <v>0.22942206654991243</v>
      </c>
      <c r="M13" s="246"/>
      <c r="N13" s="247">
        <v>1</v>
      </c>
      <c r="O13" s="253">
        <f>IF(ISERROR(VLOOKUP($E13&amp;$E$6,'EP overall data'!$A$5:$T$526,'EP overall data'!G$3,FALSE)),0,VLOOKUP($E13&amp;$E$6,'EP overall data'!$A$5:$T$526,'EP overall data'!G$3,FALSE))</f>
        <v>1713</v>
      </c>
      <c r="P13" s="251">
        <f>IF(ISERROR(VLOOKUP($E13&amp;$E$6,'EP overall data'!$A$5:$T$526,'EP overall data'!H$3,FALSE)),0,VLOOKUP($E13&amp;$E$6,'EP overall data'!$A$5:$T$526,'EP overall data'!H$3,FALSE))</f>
        <v>6.6992569417285888E-2</v>
      </c>
    </row>
    <row r="14" spans="2:16" ht="15" customHeight="1" x14ac:dyDescent="0.25">
      <c r="B14" s="255"/>
      <c r="D14" s="62"/>
      <c r="E14" s="23" t="s">
        <v>27</v>
      </c>
      <c r="F14" s="14">
        <f>IF(F13="","",VLOOKUP($E13&amp;$E$6,'EP overall data'!$A$5:$T$526,'EP overall data'!M$3,FALSE))</f>
        <v>0.60199999999999998</v>
      </c>
      <c r="G14" s="15">
        <f>IF(F13="","",VLOOKUP($E13&amp;$E$6,'EP overall data'!$A$5:$T$526,'EP overall data'!N$3,FALSE))</f>
        <v>0.64800000000000002</v>
      </c>
      <c r="H14" s="15">
        <f>IF(H13="","",VLOOKUP($E13&amp;$E$6,'EP overall data'!$A$5:$T$526,'EP overall data'!O$3,FALSE))</f>
        <v>8.5000000000000006E-2</v>
      </c>
      <c r="I14" s="15">
        <f>IF(H13="","",VLOOKUP($E13&amp;$E$6,'EP overall data'!$A$5:$T$526,'EP overall data'!P$3,FALSE))</f>
        <v>0.114</v>
      </c>
      <c r="J14" s="15">
        <f>IF(J13="","",VLOOKUP($E13&amp;$E$6,'EP overall data'!$A$5:$T$526,'EP overall data'!Q$3,FALSE))</f>
        <v>3.7999999999999999E-2</v>
      </c>
      <c r="K14" s="15">
        <f>IF(J13="","",VLOOKUP($E13&amp;$E$6,'EP overall data'!$A$5:$T$526,'EP overall data'!R$3,FALSE))</f>
        <v>5.8000000000000003E-2</v>
      </c>
      <c r="L14" s="15">
        <f>IF(L13="","",VLOOKUP($E13&amp;$E$6,'EP overall data'!$A$5:$T$526,'EP overall data'!S$3,FALSE))</f>
        <v>0.21</v>
      </c>
      <c r="M14" s="142">
        <f>IF(L13="","",VLOOKUP($E13&amp;$E$6,'EP overall data'!$A$5:$T$526,'EP overall data'!T$3,FALSE))</f>
        <v>0.25</v>
      </c>
      <c r="N14" s="248"/>
      <c r="O14" s="254"/>
      <c r="P14" s="252"/>
    </row>
    <row r="15" spans="2:16" s="37" customFormat="1" ht="15.75" x14ac:dyDescent="0.2">
      <c r="B15" s="255"/>
      <c r="D15" s="62"/>
      <c r="E15" s="38" t="s">
        <v>370</v>
      </c>
      <c r="F15" s="245">
        <f>IF(OR(ISERROR(VLOOKUP($E15&amp;$E$6,'EP overall data'!$A$5:$T$526,'EP overall data'!B$3,FALSE)),ISBLANK(VLOOKUP($E15&amp;$E$6,'EP overall data'!$A$5:$T$526,'EP overall data'!B$3,FALSE))),"",VLOOKUP($E15&amp;$E$6,'EP overall data'!$A$5:$T$526,'EP overall data'!B$3,FALSE))</f>
        <v>0.55497216312859277</v>
      </c>
      <c r="G15" s="246"/>
      <c r="H15" s="246">
        <f>IF(OR(ISERROR(VLOOKUP($E15&amp;$E$6,'EP overall data'!$A$5:$T$526,'EP overall data'!C$3,FALSE)),ISBLANK(VLOOKUP($E15&amp;$E$6,'EP overall data'!$A$5:$T$526,'EP overall data'!C$3,FALSE))),"",VLOOKUP($E15&amp;$E$6,'EP overall data'!$A$5:$T$526,'EP overall data'!C$3,FALSE))</f>
        <v>0.18213913909383062</v>
      </c>
      <c r="I15" s="246"/>
      <c r="J15" s="246">
        <f>IF(OR(ISERROR(VLOOKUP($E15&amp;$E$6,'EP overall data'!$A$5:$T$526,'EP overall data'!D$3,FALSE)),ISBLANK(VLOOKUP($E15&amp;$E$6,'EP overall data'!$A$5:$T$526,'EP overall data'!D$3,FALSE))),"",VLOOKUP($E15&amp;$E$6,'EP overall data'!$A$5:$T$526,'EP overall data'!D$3,FALSE))</f>
        <v>3.0733716561806908E-2</v>
      </c>
      <c r="K15" s="246"/>
      <c r="L15" s="246">
        <f>IF(OR(ISERROR(VLOOKUP($E15&amp;$E$6,'EP overall data'!$A$5:$T$526,'EP overall data'!E$3,FALSE)),ISBLANK(VLOOKUP($E15&amp;$E$6,'EP overall data'!$A$5:$T$526,'EP overall data'!E$3,FALSE))),"",VLOOKUP($E15&amp;$E$6,'EP overall data'!$A$5:$T$526,'EP overall data'!E$3,FALSE))</f>
        <v>0.23215498121576969</v>
      </c>
      <c r="M15" s="246"/>
      <c r="N15" s="247">
        <v>1</v>
      </c>
      <c r="O15" s="253">
        <f>IF(ISERROR(VLOOKUP($E15&amp;$E$6,'EP overall data'!$A$5:$T$526,'EP overall data'!G$3,FALSE)),0,VLOOKUP($E15&amp;$E$6,'EP overall data'!$A$5:$T$526,'EP overall data'!G$3,FALSE))</f>
        <v>22093</v>
      </c>
      <c r="P15" s="251">
        <f>IF(ISERROR(VLOOKUP($E15&amp;$E$6,'EP overall data'!$A$5:$T$526,'EP overall data'!H$3,FALSE)),0,VLOOKUP($E15&amp;$E$6,'EP overall data'!$A$5:$T$526,'EP overall data'!H$3,FALSE))</f>
        <v>0.60625102903243511</v>
      </c>
    </row>
    <row r="16" spans="2:16" ht="15" customHeight="1" x14ac:dyDescent="0.25">
      <c r="B16" s="255"/>
      <c r="D16" s="62"/>
      <c r="E16" s="23" t="s">
        <v>27</v>
      </c>
      <c r="F16" s="14">
        <f>IF(F15="","",VLOOKUP($E15&amp;$E$6,'EP overall data'!$A$5:$T$526,'EP overall data'!M$3,FALSE))</f>
        <v>0.54800000000000004</v>
      </c>
      <c r="G16" s="15">
        <f>IF(F15="","",VLOOKUP($E15&amp;$E$6,'EP overall data'!$A$5:$T$526,'EP overall data'!N$3,FALSE))</f>
        <v>0.56200000000000006</v>
      </c>
      <c r="H16" s="15">
        <f>IF(H15="","",VLOOKUP($E15&amp;$E$6,'EP overall data'!$A$5:$T$526,'EP overall data'!O$3,FALSE))</f>
        <v>0.17699999999999999</v>
      </c>
      <c r="I16" s="15">
        <f>IF(H15="","",VLOOKUP($E15&amp;$E$6,'EP overall data'!$A$5:$T$526,'EP overall data'!P$3,FALSE))</f>
        <v>0.187</v>
      </c>
      <c r="J16" s="15">
        <f>IF(J15="","",VLOOKUP($E15&amp;$E$6,'EP overall data'!$A$5:$T$526,'EP overall data'!Q$3,FALSE))</f>
        <v>2.9000000000000001E-2</v>
      </c>
      <c r="K16" s="15">
        <f>IF(J15="","",VLOOKUP($E15&amp;$E$6,'EP overall data'!$A$5:$T$526,'EP overall data'!R$3,FALSE))</f>
        <v>3.3000000000000002E-2</v>
      </c>
      <c r="L16" s="15">
        <f>IF(L15="","",VLOOKUP($E15&amp;$E$6,'EP overall data'!$A$5:$T$526,'EP overall data'!S$3,FALSE))</f>
        <v>0.22700000000000001</v>
      </c>
      <c r="M16" s="142">
        <f>IF(L15="","",VLOOKUP($E15&amp;$E$6,'EP overall data'!$A$5:$T$526,'EP overall data'!T$3,FALSE))</f>
        <v>0.23799999999999999</v>
      </c>
      <c r="N16" s="248"/>
      <c r="O16" s="254"/>
      <c r="P16" s="252"/>
    </row>
    <row r="17" spans="2:16" s="37" customFormat="1" ht="15.75" x14ac:dyDescent="0.2">
      <c r="B17" s="255"/>
      <c r="D17" s="62"/>
      <c r="E17" s="38" t="s">
        <v>372</v>
      </c>
      <c r="F17" s="245">
        <f>IF(OR(ISERROR(VLOOKUP($E17&amp;$E$6,'EP overall data'!$A$5:$T$526,'EP overall data'!B$3,FALSE)),ISBLANK(VLOOKUP($E17&amp;$E$6,'EP overall data'!$A$5:$T$526,'EP overall data'!B$3,FALSE))),"",VLOOKUP($E17&amp;$E$6,'EP overall data'!$A$5:$T$526,'EP overall data'!B$3,FALSE))</f>
        <v>0.47320852162685606</v>
      </c>
      <c r="G17" s="246"/>
      <c r="H17" s="246">
        <f>IF(OR(ISERROR(VLOOKUP($E17&amp;$E$6,'EP overall data'!$A$5:$T$526,'EP overall data'!C$3,FALSE)),ISBLANK(VLOOKUP($E17&amp;$E$6,'EP overall data'!$A$5:$T$526,'EP overall data'!C$3,FALSE))),"",VLOOKUP($E17&amp;$E$6,'EP overall data'!$A$5:$T$526,'EP overall data'!C$3,FALSE))</f>
        <v>0.1801162040025823</v>
      </c>
      <c r="I17" s="246"/>
      <c r="J17" s="246">
        <f>IF(OR(ISERROR(VLOOKUP($E17&amp;$E$6,'EP overall data'!$A$5:$T$526,'EP overall data'!D$3,FALSE)),ISBLANK(VLOOKUP($E17&amp;$E$6,'EP overall data'!$A$5:$T$526,'EP overall data'!D$3,FALSE))),"",VLOOKUP($E17&amp;$E$6,'EP overall data'!$A$5:$T$526,'EP overall data'!D$3,FALSE))</f>
        <v>4.7772756617172368E-2</v>
      </c>
      <c r="K17" s="246"/>
      <c r="L17" s="246">
        <f>IF(OR(ISERROR(VLOOKUP($E17&amp;$E$6,'EP overall data'!$A$5:$T$526,'EP overall data'!E$3,FALSE)),ISBLANK(VLOOKUP($E17&amp;$E$6,'EP overall data'!$A$5:$T$526,'EP overall data'!E$3,FALSE))),"",VLOOKUP($E17&amp;$E$6,'EP overall data'!$A$5:$T$526,'EP overall data'!E$3,FALSE))</f>
        <v>0.29890251775338927</v>
      </c>
      <c r="M17" s="246"/>
      <c r="N17" s="247">
        <v>1</v>
      </c>
      <c r="O17" s="253">
        <f>IF(ISERROR(VLOOKUP($E17&amp;$E$6,'EP overall data'!$A$5:$T$526,'EP overall data'!G$3,FALSE)),0,VLOOKUP($E17&amp;$E$6,'EP overall data'!$A$5:$T$526,'EP overall data'!G$3,FALSE))</f>
        <v>1549</v>
      </c>
      <c r="P17" s="251">
        <f>IF(ISERROR(VLOOKUP($E17&amp;$E$6,'EP overall data'!$A$5:$T$526,'EP overall data'!H$3,FALSE)),0,VLOOKUP($E17&amp;$E$6,'EP overall data'!$A$5:$T$526,'EP overall data'!H$3,FALSE))</f>
        <v>0.24275191976179283</v>
      </c>
    </row>
    <row r="18" spans="2:16" ht="15.75" x14ac:dyDescent="0.25">
      <c r="B18" s="53"/>
      <c r="D18" s="62"/>
      <c r="E18" s="23" t="s">
        <v>27</v>
      </c>
      <c r="F18" s="14">
        <f>IF(F17="","",VLOOKUP($E17&amp;$E$6,'EP overall data'!$A$5:$T$526,'EP overall data'!M$3,FALSE))</f>
        <v>0.44800000000000001</v>
      </c>
      <c r="G18" s="15">
        <f>IF(F17="","",VLOOKUP($E17&amp;$E$6,'EP overall data'!$A$5:$T$526,'EP overall data'!N$3,FALSE))</f>
        <v>0.498</v>
      </c>
      <c r="H18" s="15">
        <f>IF(H17="","",VLOOKUP($E17&amp;$E$6,'EP overall data'!$A$5:$T$526,'EP overall data'!O$3,FALSE))</f>
        <v>0.16200000000000001</v>
      </c>
      <c r="I18" s="15">
        <f>IF(H17="","",VLOOKUP($E17&amp;$E$6,'EP overall data'!$A$5:$T$526,'EP overall data'!P$3,FALSE))</f>
        <v>0.2</v>
      </c>
      <c r="J18" s="15">
        <f>IF(J17="","",VLOOKUP($E17&amp;$E$6,'EP overall data'!$A$5:$T$526,'EP overall data'!Q$3,FALSE))</f>
        <v>3.7999999999999999E-2</v>
      </c>
      <c r="K18" s="15">
        <f>IF(J17="","",VLOOKUP($E17&amp;$E$6,'EP overall data'!$A$5:$T$526,'EP overall data'!R$3,FALSE))</f>
        <v>0.06</v>
      </c>
      <c r="L18" s="15">
        <f>IF(L17="","",VLOOKUP($E17&amp;$E$6,'EP overall data'!$A$5:$T$526,'EP overall data'!S$3,FALSE))</f>
        <v>0.27700000000000002</v>
      </c>
      <c r="M18" s="142">
        <f>IF(L17="","",VLOOKUP($E17&amp;$E$6,'EP overall data'!$A$5:$T$526,'EP overall data'!T$3,FALSE))</f>
        <v>0.32200000000000001</v>
      </c>
      <c r="N18" s="248"/>
      <c r="O18" s="254"/>
      <c r="P18" s="252"/>
    </row>
    <row r="19" spans="2:16" s="37" customFormat="1" ht="15.75" x14ac:dyDescent="0.2">
      <c r="B19" s="53"/>
      <c r="D19" s="62"/>
      <c r="E19" s="134" t="s">
        <v>374</v>
      </c>
      <c r="F19" s="245">
        <f>IF(OR(ISERROR(VLOOKUP($E19&amp;$E$6,'EP overall data'!$A$5:$T$526,'EP overall data'!B$3,FALSE)),ISBLANK(VLOOKUP($E19&amp;$E$6,'EP overall data'!$A$5:$T$526,'EP overall data'!B$3,FALSE))),"",VLOOKUP($E19&amp;$E$6,'EP overall data'!$A$5:$T$526,'EP overall data'!B$3,FALSE))</f>
        <v>0.61261115602263538</v>
      </c>
      <c r="G19" s="246"/>
      <c r="H19" s="246">
        <f>IF(OR(ISERROR(VLOOKUP($E19&amp;$E$6,'EP overall data'!$A$5:$T$526,'EP overall data'!C$3,FALSE)),ISBLANK(VLOOKUP($E19&amp;$E$6,'EP overall data'!$A$5:$T$526,'EP overall data'!C$3,FALSE))),"",VLOOKUP($E19&amp;$E$6,'EP overall data'!$A$5:$T$526,'EP overall data'!C$3,FALSE))</f>
        <v>0.14567502021018594</v>
      </c>
      <c r="I19" s="246"/>
      <c r="J19" s="246">
        <f>IF(OR(ISERROR(VLOOKUP($E19&amp;$E$6,'EP overall data'!$A$5:$T$526,'EP overall data'!D$3,FALSE)),ISBLANK(VLOOKUP($E19&amp;$E$6,'EP overall data'!$A$5:$T$526,'EP overall data'!D$3,FALSE))),"",VLOOKUP($E19&amp;$E$6,'EP overall data'!$A$5:$T$526,'EP overall data'!D$3,FALSE))</f>
        <v>2.9264349232012935E-2</v>
      </c>
      <c r="K19" s="246"/>
      <c r="L19" s="246">
        <f>IF(OR(ISERROR(VLOOKUP($E19&amp;$E$6,'EP overall data'!$A$5:$T$526,'EP overall data'!E$3,FALSE)),ISBLANK(VLOOKUP($E19&amp;$E$6,'EP overall data'!$A$5:$T$526,'EP overall data'!E$3,FALSE))),"",VLOOKUP($E19&amp;$E$6,'EP overall data'!$A$5:$T$526,'EP overall data'!E$3,FALSE))</f>
        <v>0.21244947453516572</v>
      </c>
      <c r="M19" s="246"/>
      <c r="N19" s="247">
        <v>1</v>
      </c>
      <c r="O19" s="253">
        <f>IF(ISERROR(VLOOKUP($E19&amp;$E$6,'EP overall data'!$A$5:$T$526,'EP overall data'!G$3,FALSE)),0,VLOOKUP($E19&amp;$E$6,'EP overall data'!$A$5:$T$526,'EP overall data'!G$3,FALSE))</f>
        <v>6185</v>
      </c>
      <c r="P19" s="251">
        <f>IF(ISERROR(VLOOKUP($E19&amp;$E$6,'EP overall data'!$A$5:$T$526,'EP overall data'!H$3,FALSE)),0,VLOOKUP($E19&amp;$E$6,'EP overall data'!$A$5:$T$526,'EP overall data'!H$3,FALSE))</f>
        <v>0.43197373934907107</v>
      </c>
    </row>
    <row r="20" spans="2:16" ht="15.75" x14ac:dyDescent="0.25">
      <c r="B20" s="53"/>
      <c r="D20" s="62"/>
      <c r="E20" s="23" t="s">
        <v>27</v>
      </c>
      <c r="F20" s="14">
        <f>IF(F19="","",VLOOKUP($E19&amp;$E$6,'EP overall data'!$A$5:$T$526,'EP overall data'!M$3,FALSE))</f>
        <v>0.6</v>
      </c>
      <c r="G20" s="15">
        <f>IF(F19="","",VLOOKUP($E19&amp;$E$6,'EP overall data'!$A$5:$T$526,'EP overall data'!N$3,FALSE))</f>
        <v>0.625</v>
      </c>
      <c r="H20" s="15">
        <f>IF(H19="","",VLOOKUP($E19&amp;$E$6,'EP overall data'!$A$5:$T$526,'EP overall data'!O$3,FALSE))</f>
        <v>0.13700000000000001</v>
      </c>
      <c r="I20" s="15">
        <f>IF(H19="","",VLOOKUP($E19&amp;$E$6,'EP overall data'!$A$5:$T$526,'EP overall data'!P$3,FALSE))</f>
        <v>0.155</v>
      </c>
      <c r="J20" s="15">
        <f>IF(J19="","",VLOOKUP($E19&amp;$E$6,'EP overall data'!$A$5:$T$526,'EP overall data'!Q$3,FALSE))</f>
        <v>2.5000000000000001E-2</v>
      </c>
      <c r="K20" s="15">
        <f>IF(J19="","",VLOOKUP($E19&amp;$E$6,'EP overall data'!$A$5:$T$526,'EP overall data'!R$3,FALSE))</f>
        <v>3.4000000000000002E-2</v>
      </c>
      <c r="L20" s="15">
        <f>IF(L19="","",VLOOKUP($E19&amp;$E$6,'EP overall data'!$A$5:$T$526,'EP overall data'!S$3,FALSE))</f>
        <v>0.20200000000000001</v>
      </c>
      <c r="M20" s="142">
        <f>IF(L19="","",VLOOKUP($E19&amp;$E$6,'EP overall data'!$A$5:$T$526,'EP overall data'!T$3,FALSE))</f>
        <v>0.223</v>
      </c>
      <c r="N20" s="248"/>
      <c r="O20" s="254"/>
      <c r="P20" s="252"/>
    </row>
    <row r="21" spans="2:16" s="37" customFormat="1" ht="15.75" x14ac:dyDescent="0.2">
      <c r="B21" s="53"/>
      <c r="D21" s="62"/>
      <c r="E21" s="135" t="s">
        <v>376</v>
      </c>
      <c r="F21" s="245">
        <f>IF(OR(ISERROR(VLOOKUP($E21&amp;$E$6,'EP overall data'!$A$5:$T$526,'EP overall data'!B$3,FALSE)),ISBLANK(VLOOKUP($E21&amp;$E$6,'EP overall data'!$A$5:$T$526,'EP overall data'!B$3,FALSE))),"",VLOOKUP($E21&amp;$E$6,'EP overall data'!$A$5:$T$526,'EP overall data'!B$3,FALSE))</f>
        <v>0.43181818181818182</v>
      </c>
      <c r="G21" s="246"/>
      <c r="H21" s="246">
        <f>IF(OR(ISERROR(VLOOKUP($E21&amp;$E$6,'EP overall data'!$A$5:$T$526,'EP overall data'!C$3,FALSE)),ISBLANK(VLOOKUP($E21&amp;$E$6,'EP overall data'!$A$5:$T$526,'EP overall data'!C$3,FALSE))),"",VLOOKUP($E21&amp;$E$6,'EP overall data'!$A$5:$T$526,'EP overall data'!C$3,FALSE))</f>
        <v>0.17245989304812834</v>
      </c>
      <c r="I21" s="246"/>
      <c r="J21" s="246">
        <f>IF(OR(ISERROR(VLOOKUP($E21&amp;$E$6,'EP overall data'!$A$5:$T$526,'EP overall data'!D$3,FALSE)),ISBLANK(VLOOKUP($E21&amp;$E$6,'EP overall data'!$A$5:$T$526,'EP overall data'!D$3,FALSE))),"",VLOOKUP($E21&amp;$E$6,'EP overall data'!$A$5:$T$526,'EP overall data'!D$3,FALSE))</f>
        <v>4.1443850267379678E-2</v>
      </c>
      <c r="K21" s="246"/>
      <c r="L21" s="246">
        <f>IF(OR(ISERROR(VLOOKUP($E21&amp;$E$6,'EP overall data'!$A$5:$T$526,'EP overall data'!E$3,FALSE)),ISBLANK(VLOOKUP($E21&amp;$E$6,'EP overall data'!$A$5:$T$526,'EP overall data'!E$3,FALSE))),"",VLOOKUP($E21&amp;$E$6,'EP overall data'!$A$5:$T$526,'EP overall data'!E$3,FALSE))</f>
        <v>0.35427807486631013</v>
      </c>
      <c r="M21" s="246"/>
      <c r="N21" s="247">
        <v>1</v>
      </c>
      <c r="O21" s="253">
        <f>IF(ISERROR(VLOOKUP($E21&amp;$E$6,'EP overall data'!$A$5:$T$526,'EP overall data'!G$3,FALSE)),0,VLOOKUP($E21&amp;$E$6,'EP overall data'!$A$5:$T$526,'EP overall data'!G$3,FALSE))</f>
        <v>748</v>
      </c>
      <c r="P21" s="251">
        <f>IF(ISERROR(VLOOKUP($E21&amp;$E$6,'EP overall data'!$A$5:$T$526,'EP overall data'!H$3,FALSE)),0,VLOOKUP($E21&amp;$E$6,'EP overall data'!$A$5:$T$526,'EP overall data'!H$3,FALSE))</f>
        <v>0.15777262180974477</v>
      </c>
    </row>
    <row r="22" spans="2:16" x14ac:dyDescent="0.25">
      <c r="D22" s="62"/>
      <c r="E22" s="23" t="s">
        <v>27</v>
      </c>
      <c r="F22" s="14">
        <f>IF(F21="","",VLOOKUP($E21&amp;$E$6,'EP overall data'!$A$5:$T$526,'EP overall data'!M$3,FALSE))</f>
        <v>0.39700000000000002</v>
      </c>
      <c r="G22" s="15">
        <f>IF(F21="","",VLOOKUP($E21&amp;$E$6,'EP overall data'!$A$5:$T$526,'EP overall data'!N$3,FALSE))</f>
        <v>0.46800000000000003</v>
      </c>
      <c r="H22" s="15">
        <f>IF(H21="","",VLOOKUP($E21&amp;$E$6,'EP overall data'!$A$5:$T$526,'EP overall data'!O$3,FALSE))</f>
        <v>0.14699999999999999</v>
      </c>
      <c r="I22" s="15">
        <f>IF(H21="","",VLOOKUP($E21&amp;$E$6,'EP overall data'!$A$5:$T$526,'EP overall data'!P$3,FALSE))</f>
        <v>0.20100000000000001</v>
      </c>
      <c r="J22" s="15">
        <f>IF(J21="","",VLOOKUP($E21&amp;$E$6,'EP overall data'!$A$5:$T$526,'EP overall data'!Q$3,FALSE))</f>
        <v>2.9000000000000001E-2</v>
      </c>
      <c r="K22" s="15">
        <f>IF(J21="","",VLOOKUP($E21&amp;$E$6,'EP overall data'!$A$5:$T$526,'EP overall data'!R$3,FALSE))</f>
        <v>5.8000000000000003E-2</v>
      </c>
      <c r="L22" s="15">
        <f>IF(L21="","",VLOOKUP($E21&amp;$E$6,'EP overall data'!$A$5:$T$526,'EP overall data'!S$3,FALSE))</f>
        <v>0.32100000000000001</v>
      </c>
      <c r="M22" s="142">
        <f>IF(L21="","",VLOOKUP($E21&amp;$E$6,'EP overall data'!$A$5:$T$526,'EP overall data'!T$3,FALSE))</f>
        <v>0.38900000000000001</v>
      </c>
      <c r="N22" s="248"/>
      <c r="O22" s="254"/>
      <c r="P22" s="252"/>
    </row>
    <row r="23" spans="2:16" s="37" customFormat="1" ht="15.75" x14ac:dyDescent="0.2">
      <c r="D23" s="62"/>
      <c r="E23" s="135" t="s">
        <v>378</v>
      </c>
      <c r="F23" s="245">
        <f>IF(OR(ISERROR(VLOOKUP($E23&amp;$E$6,'EP overall data'!$A$5:$T$526,'EP overall data'!B$3,FALSE)),ISBLANK(VLOOKUP($E23&amp;$E$6,'EP overall data'!$A$5:$T$526,'EP overall data'!B$3,FALSE))),"",VLOOKUP($E23&amp;$E$6,'EP overall data'!$A$5:$T$526,'EP overall data'!B$3,FALSE))</f>
        <v>0.45454545454545453</v>
      </c>
      <c r="G23" s="246"/>
      <c r="H23" s="246">
        <f>IF(OR(ISERROR(VLOOKUP($E23&amp;$E$6,'EP overall data'!$A$5:$T$526,'EP overall data'!C$3,FALSE)),ISBLANK(VLOOKUP($E23&amp;$E$6,'EP overall data'!$A$5:$T$526,'EP overall data'!C$3,FALSE))),"",VLOOKUP($E23&amp;$E$6,'EP overall data'!$A$5:$T$526,'EP overall data'!C$3,FALSE))</f>
        <v>0.21212121212121213</v>
      </c>
      <c r="I23" s="246"/>
      <c r="J23" s="246">
        <f>IF(OR(ISERROR(VLOOKUP($E23&amp;$E$6,'EP overall data'!$A$5:$T$526,'EP overall data'!D$3,FALSE)),ISBLANK(VLOOKUP($E23&amp;$E$6,'EP overall data'!$A$5:$T$526,'EP overall data'!D$3,FALSE))),"",VLOOKUP($E23&amp;$E$6,'EP overall data'!$A$5:$T$526,'EP overall data'!D$3,FALSE))</f>
        <v>4.5454545454545456E-2</v>
      </c>
      <c r="K23" s="246"/>
      <c r="L23" s="246">
        <f>IF(OR(ISERROR(VLOOKUP($E23&amp;$E$6,'EP overall data'!$A$5:$T$526,'EP overall data'!E$3,FALSE)),ISBLANK(VLOOKUP($E23&amp;$E$6,'EP overall data'!$A$5:$T$526,'EP overall data'!E$3,FALSE))),"",VLOOKUP($E23&amp;$E$6,'EP overall data'!$A$5:$T$526,'EP overall data'!E$3,FALSE))</f>
        <v>0.2878787878787879</v>
      </c>
      <c r="M23" s="246"/>
      <c r="N23" s="247">
        <v>1</v>
      </c>
      <c r="O23" s="253">
        <f>IF(ISERROR(VLOOKUP($E23&amp;$E$6,'EP overall data'!$A$5:$T$526,'EP overall data'!G$3,FALSE)),0,VLOOKUP($E23&amp;$E$6,'EP overall data'!$A$5:$T$526,'EP overall data'!G$3,FALSE))</f>
        <v>66</v>
      </c>
      <c r="P23" s="251">
        <f>IF(ISERROR(VLOOKUP($E23&amp;$E$6,'EP overall data'!$A$5:$T$526,'EP overall data'!H$3,FALSE)),0,VLOOKUP($E23&amp;$E$6,'EP overall data'!$A$5:$T$526,'EP overall data'!H$3,FALSE))</f>
        <v>0.28085106382978725</v>
      </c>
    </row>
    <row r="24" spans="2:16" x14ac:dyDescent="0.25">
      <c r="D24" s="62"/>
      <c r="E24" s="23" t="s">
        <v>27</v>
      </c>
      <c r="F24" s="14">
        <f>IF(F23="","",VLOOKUP($E23&amp;$E$6,'EP overall data'!$A$5:$T$526,'EP overall data'!M$3,FALSE))</f>
        <v>0.34</v>
      </c>
      <c r="G24" s="15">
        <f>IF(F23="","",VLOOKUP($E23&amp;$E$6,'EP overall data'!$A$5:$T$526,'EP overall data'!N$3,FALSE))</f>
        <v>0.57399999999999995</v>
      </c>
      <c r="H24" s="15">
        <f>IF(H23="","",VLOOKUP($E23&amp;$E$6,'EP overall data'!$A$5:$T$526,'EP overall data'!O$3,FALSE))</f>
        <v>0.13100000000000001</v>
      </c>
      <c r="I24" s="15">
        <f>IF(H23="","",VLOOKUP($E23&amp;$E$6,'EP overall data'!$A$5:$T$526,'EP overall data'!P$3,FALSE))</f>
        <v>0.32500000000000001</v>
      </c>
      <c r="J24" s="15">
        <f>IF(J23="","",VLOOKUP($E23&amp;$E$6,'EP overall data'!$A$5:$T$526,'EP overall data'!Q$3,FALSE))</f>
        <v>1.6E-2</v>
      </c>
      <c r="K24" s="15">
        <f>IF(J23="","",VLOOKUP($E23&amp;$E$6,'EP overall data'!$A$5:$T$526,'EP overall data'!R$3,FALSE))</f>
        <v>0.125</v>
      </c>
      <c r="L24" s="15">
        <f>IF(L23="","",VLOOKUP($E23&amp;$E$6,'EP overall data'!$A$5:$T$526,'EP overall data'!S$3,FALSE))</f>
        <v>0.193</v>
      </c>
      <c r="M24" s="142">
        <f>IF(L23="","",VLOOKUP($E23&amp;$E$6,'EP overall data'!$A$5:$T$526,'EP overall data'!T$3,FALSE))</f>
        <v>0.40600000000000003</v>
      </c>
      <c r="N24" s="248"/>
      <c r="O24" s="254"/>
      <c r="P24" s="252"/>
    </row>
    <row r="25" spans="2:16" s="37" customFormat="1" ht="15.75" x14ac:dyDescent="0.2">
      <c r="D25" s="62"/>
      <c r="E25" s="38" t="s">
        <v>104</v>
      </c>
      <c r="F25" s="245">
        <f>IF(OR(ISERROR(VLOOKUP($E25&amp;$E$6,'EP overall data'!$A$5:$T$526,'EP overall data'!B$3,FALSE)),ISBLANK(VLOOKUP($E25&amp;$E$6,'EP overall data'!$A$5:$T$526,'EP overall data'!B$3,FALSE))),"",VLOOKUP($E25&amp;$E$6,'EP overall data'!$A$5:$T$526,'EP overall data'!B$3,FALSE))</f>
        <v>0.64960078442358871</v>
      </c>
      <c r="G25" s="246"/>
      <c r="H25" s="246">
        <f>IF(OR(ISERROR(VLOOKUP($E25&amp;$E$6,'EP overall data'!$A$5:$T$526,'EP overall data'!C$3,FALSE)),ISBLANK(VLOOKUP($E25&amp;$E$6,'EP overall data'!$A$5:$T$526,'EP overall data'!C$3,FALSE))),"",VLOOKUP($E25&amp;$E$6,'EP overall data'!$A$5:$T$526,'EP overall data'!C$3,FALSE))</f>
        <v>0.20549096512116544</v>
      </c>
      <c r="I25" s="246"/>
      <c r="J25" s="246">
        <f>IF(OR(ISERROR(VLOOKUP($E25&amp;$E$6,'EP overall data'!$A$5:$T$526,'EP overall data'!D$3,FALSE)),ISBLANK(VLOOKUP($E25&amp;$E$6,'EP overall data'!$A$5:$T$526,'EP overall data'!D$3,FALSE))),"",VLOOKUP($E25&amp;$E$6,'EP overall data'!$A$5:$T$526,'EP overall data'!D$3,FALSE))</f>
        <v>4.1952654433394035E-2</v>
      </c>
      <c r="K25" s="246"/>
      <c r="L25" s="246">
        <f>IF(OR(ISERROR(VLOOKUP($E25&amp;$E$6,'EP overall data'!$A$5:$T$526,'EP overall data'!E$3,FALSE)),ISBLANK(VLOOKUP($E25&amp;$E$6,'EP overall data'!$A$5:$T$526,'EP overall data'!E$3,FALSE))),"",VLOOKUP($E25&amp;$E$6,'EP overall data'!$A$5:$T$526,'EP overall data'!E$3,FALSE))</f>
        <v>0.10295559602185179</v>
      </c>
      <c r="M25" s="246"/>
      <c r="N25" s="247">
        <v>1</v>
      </c>
      <c r="O25" s="253">
        <f>IF(ISERROR(VLOOKUP($E25&amp;$E$6,'EP overall data'!$A$5:$T$526,'EP overall data'!G$3,FALSE)),0,VLOOKUP($E25&amp;$E$6,'EP overall data'!$A$5:$T$526,'EP overall data'!G$3,FALSE))</f>
        <v>14278</v>
      </c>
      <c r="P25" s="251">
        <f>IF(ISERROR(VLOOKUP($E25&amp;$E$6,'EP overall data'!$A$5:$T$526,'EP overall data'!H$3,FALSE)),0,VLOOKUP($E25&amp;$E$6,'EP overall data'!$A$5:$T$526,'EP overall data'!H$3,FALSE))</f>
        <v>4.3546817861576138E-2</v>
      </c>
    </row>
    <row r="26" spans="2:16" x14ac:dyDescent="0.25">
      <c r="D26" s="62"/>
      <c r="E26" s="23" t="s">
        <v>27</v>
      </c>
      <c r="F26" s="14">
        <f>IF(F25="","",VLOOKUP($E25&amp;$E$6,'EP overall data'!$A$5:$T$526,'EP overall data'!M$3,FALSE))</f>
        <v>0.64200000000000002</v>
      </c>
      <c r="G26" s="15">
        <f>IF(F25="","",VLOOKUP($E25&amp;$E$6,'EP overall data'!$A$5:$T$526,'EP overall data'!N$3,FALSE))</f>
        <v>0.65700000000000003</v>
      </c>
      <c r="H26" s="15">
        <f>IF(H25="","",VLOOKUP($E25&amp;$E$6,'EP overall data'!$A$5:$T$526,'EP overall data'!O$3,FALSE))</f>
        <v>0.19900000000000001</v>
      </c>
      <c r="I26" s="15">
        <f>IF(H25="","",VLOOKUP($E25&amp;$E$6,'EP overall data'!$A$5:$T$526,'EP overall data'!P$3,FALSE))</f>
        <v>0.21199999999999999</v>
      </c>
      <c r="J26" s="15">
        <f>IF(J25="","",VLOOKUP($E25&amp;$E$6,'EP overall data'!$A$5:$T$526,'EP overall data'!Q$3,FALSE))</f>
        <v>3.9E-2</v>
      </c>
      <c r="K26" s="15">
        <f>IF(J25="","",VLOOKUP($E25&amp;$E$6,'EP overall data'!$A$5:$T$526,'EP overall data'!R$3,FALSE))</f>
        <v>4.4999999999999998E-2</v>
      </c>
      <c r="L26" s="15">
        <f>IF(L25="","",VLOOKUP($E25&amp;$E$6,'EP overall data'!$A$5:$T$526,'EP overall data'!S$3,FALSE))</f>
        <v>9.8000000000000004E-2</v>
      </c>
      <c r="M26" s="142">
        <f>IF(L25="","",VLOOKUP($E25&amp;$E$6,'EP overall data'!$A$5:$T$526,'EP overall data'!T$3,FALSE))</f>
        <v>0.108</v>
      </c>
      <c r="N26" s="248"/>
      <c r="O26" s="254"/>
      <c r="P26" s="252"/>
    </row>
    <row r="27" spans="2:16" s="37" customFormat="1" ht="15.75" x14ac:dyDescent="0.2">
      <c r="D27" s="62"/>
      <c r="E27" s="38" t="s">
        <v>157</v>
      </c>
      <c r="F27" s="245">
        <f>IF(OR(ISERROR(VLOOKUP($E27&amp;$E$6,'EP overall data'!$A$5:$T$526,'EP overall data'!B$3,FALSE)),ISBLANK(VLOOKUP($E27&amp;$E$6,'EP overall data'!$A$5:$T$526,'EP overall data'!B$3,FALSE))),"",VLOOKUP($E27&amp;$E$6,'EP overall data'!$A$5:$T$526,'EP overall data'!B$3,FALSE))</f>
        <v>0.52755905511811019</v>
      </c>
      <c r="G27" s="246"/>
      <c r="H27" s="246">
        <f>IF(OR(ISERROR(VLOOKUP($E27&amp;$E$6,'EP overall data'!$A$5:$T$526,'EP overall data'!C$3,FALSE)),ISBLANK(VLOOKUP($E27&amp;$E$6,'EP overall data'!$A$5:$T$526,'EP overall data'!C$3,FALSE))),"",VLOOKUP($E27&amp;$E$6,'EP overall data'!$A$5:$T$526,'EP overall data'!C$3,FALSE))</f>
        <v>0.12598425196850394</v>
      </c>
      <c r="I27" s="246"/>
      <c r="J27" s="246">
        <f>IF(OR(ISERROR(VLOOKUP($E27&amp;$E$6,'EP overall data'!$A$5:$T$526,'EP overall data'!D$3,FALSE)),ISBLANK(VLOOKUP($E27&amp;$E$6,'EP overall data'!$A$5:$T$526,'EP overall data'!D$3,FALSE))),"",VLOOKUP($E27&amp;$E$6,'EP overall data'!$A$5:$T$526,'EP overall data'!D$3,FALSE))</f>
        <v>7.6115485564304461E-2</v>
      </c>
      <c r="K27" s="246"/>
      <c r="L27" s="246">
        <f>IF(OR(ISERROR(VLOOKUP($E27&amp;$E$6,'EP overall data'!$A$5:$T$526,'EP overall data'!E$3,FALSE)),ISBLANK(VLOOKUP($E27&amp;$E$6,'EP overall data'!$A$5:$T$526,'EP overall data'!E$3,FALSE))),"",VLOOKUP($E27&amp;$E$6,'EP overall data'!$A$5:$T$526,'EP overall data'!E$3,FALSE))</f>
        <v>0.27034120734908135</v>
      </c>
      <c r="M27" s="246"/>
      <c r="N27" s="247">
        <v>1</v>
      </c>
      <c r="O27" s="253">
        <f>IF(ISERROR(VLOOKUP($E27&amp;$E$6,'EP overall data'!$A$5:$T$526,'EP overall data'!G$3,FALSE)),0,VLOOKUP($E27&amp;$E$6,'EP overall data'!$A$5:$T$526,'EP overall data'!G$3,FALSE))</f>
        <v>381</v>
      </c>
      <c r="P27" s="251">
        <f>IF(ISERROR(VLOOKUP($E27&amp;$E$6,'EP overall data'!$A$5:$T$526,'EP overall data'!H$3,FALSE)),0,VLOOKUP($E27&amp;$E$6,'EP overall data'!$A$5:$T$526,'EP overall data'!H$3,FALSE))</f>
        <v>9.5138212600194769E-3</v>
      </c>
    </row>
    <row r="28" spans="2:16" x14ac:dyDescent="0.25">
      <c r="D28" s="62"/>
      <c r="E28" s="23" t="s">
        <v>27</v>
      </c>
      <c r="F28" s="14">
        <f>IF(F27="","",VLOOKUP($E27&amp;$E$6,'EP overall data'!$A$5:$T$526,'EP overall data'!M$3,FALSE))</f>
        <v>0.47699999999999998</v>
      </c>
      <c r="G28" s="15">
        <f>IF(F27="","",VLOOKUP($E27&amp;$E$6,'EP overall data'!$A$5:$T$526,'EP overall data'!N$3,FALSE))</f>
        <v>0.57699999999999996</v>
      </c>
      <c r="H28" s="15">
        <f>IF(H27="","",VLOOKUP($E27&amp;$E$6,'EP overall data'!$A$5:$T$526,'EP overall data'!O$3,FALSE))</f>
        <v>9.6000000000000002E-2</v>
      </c>
      <c r="I28" s="15">
        <f>IF(H27="","",VLOOKUP($E27&amp;$E$6,'EP overall data'!$A$5:$T$526,'EP overall data'!P$3,FALSE))</f>
        <v>0.16300000000000001</v>
      </c>
      <c r="J28" s="15">
        <f>IF(J27="","",VLOOKUP($E27&amp;$E$6,'EP overall data'!$A$5:$T$526,'EP overall data'!Q$3,FALSE))</f>
        <v>5.3999999999999999E-2</v>
      </c>
      <c r="K28" s="15">
        <f>IF(J27="","",VLOOKUP($E27&amp;$E$6,'EP overall data'!$A$5:$T$526,'EP overall data'!R$3,FALSE))</f>
        <v>0.107</v>
      </c>
      <c r="L28" s="15">
        <f>IF(L27="","",VLOOKUP($E27&amp;$E$6,'EP overall data'!$A$5:$T$526,'EP overall data'!S$3,FALSE))</f>
        <v>0.22800000000000001</v>
      </c>
      <c r="M28" s="142">
        <f>IF(L27="","",VLOOKUP($E27&amp;$E$6,'EP overall data'!$A$5:$T$526,'EP overall data'!T$3,FALSE))</f>
        <v>0.317</v>
      </c>
      <c r="N28" s="248"/>
      <c r="O28" s="254"/>
      <c r="P28" s="252"/>
    </row>
    <row r="29" spans="2:16" s="37" customFormat="1" ht="15.75" x14ac:dyDescent="0.2">
      <c r="D29" s="62"/>
      <c r="E29" s="38" t="s">
        <v>116</v>
      </c>
      <c r="F29" s="245">
        <f>IF(OR(ISERROR(VLOOKUP($E29&amp;$E$6,'EP overall data'!$A$5:$T$526,'EP overall data'!B$3,FALSE)),ISBLANK(VLOOKUP($E29&amp;$E$6,'EP overall data'!$A$5:$T$526,'EP overall data'!B$3,FALSE))),"",VLOOKUP($E29&amp;$E$6,'EP overall data'!$A$5:$T$526,'EP overall data'!B$3,FALSE))</f>
        <v>0.61538461538461542</v>
      </c>
      <c r="G29" s="246"/>
      <c r="H29" s="246">
        <f>IF(OR(ISERROR(VLOOKUP($E29&amp;$E$6,'EP overall data'!$A$5:$T$526,'EP overall data'!C$3,FALSE)),ISBLANK(VLOOKUP($E29&amp;$E$6,'EP overall data'!$A$5:$T$526,'EP overall data'!C$3,FALSE))),"",VLOOKUP($E29&amp;$E$6,'EP overall data'!$A$5:$T$526,'EP overall data'!C$3,FALSE))</f>
        <v>0.2153846153846154</v>
      </c>
      <c r="I29" s="246"/>
      <c r="J29" s="246">
        <f>IF(OR(ISERROR(VLOOKUP($E29&amp;$E$6,'EP overall data'!$A$5:$T$526,'EP overall data'!D$3,FALSE)),ISBLANK(VLOOKUP($E29&amp;$E$6,'EP overall data'!$A$5:$T$526,'EP overall data'!D$3,FALSE))),"",VLOOKUP($E29&amp;$E$6,'EP overall data'!$A$5:$T$526,'EP overall data'!D$3,FALSE))</f>
        <v>3.8461538461538464E-2</v>
      </c>
      <c r="K29" s="246"/>
      <c r="L29" s="246">
        <f>IF(OR(ISERROR(VLOOKUP($E29&amp;$E$6,'EP overall data'!$A$5:$T$526,'EP overall data'!E$3,FALSE)),ISBLANK(VLOOKUP($E29&amp;$E$6,'EP overall data'!$A$5:$T$526,'EP overall data'!E$3,FALSE))),"",VLOOKUP($E29&amp;$E$6,'EP overall data'!$A$5:$T$526,'EP overall data'!E$3,FALSE))</f>
        <v>0.13076923076923078</v>
      </c>
      <c r="M29" s="246"/>
      <c r="N29" s="247">
        <v>1</v>
      </c>
      <c r="O29" s="253">
        <f>IF(ISERROR(VLOOKUP($E29&amp;$E$6,'EP overall data'!$A$5:$T$526,'EP overall data'!G$3,FALSE)),0,VLOOKUP($E29&amp;$E$6,'EP overall data'!$A$5:$T$526,'EP overall data'!G$3,FALSE))</f>
        <v>130</v>
      </c>
      <c r="P29" s="251">
        <f>IF(ISERROR(VLOOKUP($E29&amp;$E$6,'EP overall data'!$A$5:$T$526,'EP overall data'!H$3,FALSE)),0,VLOOKUP($E29&amp;$E$6,'EP overall data'!$A$5:$T$526,'EP overall data'!H$3,FALSE))</f>
        <v>5.8113544926240504E-2</v>
      </c>
    </row>
    <row r="30" spans="2:16" x14ac:dyDescent="0.25">
      <c r="D30" s="62"/>
      <c r="E30" s="23" t="s">
        <v>27</v>
      </c>
      <c r="F30" s="14">
        <f>IF(F29="","",VLOOKUP($E29&amp;$E$6,'EP overall data'!$A$5:$T$526,'EP overall data'!M$3,FALSE))</f>
        <v>0.53</v>
      </c>
      <c r="G30" s="15">
        <f>IF(F29="","",VLOOKUP($E29&amp;$E$6,'EP overall data'!$A$5:$T$526,'EP overall data'!N$3,FALSE))</f>
        <v>0.69499999999999995</v>
      </c>
      <c r="H30" s="15">
        <f>IF(H29="","",VLOOKUP($E29&amp;$E$6,'EP overall data'!$A$5:$T$526,'EP overall data'!O$3,FALSE))</f>
        <v>0.153</v>
      </c>
      <c r="I30" s="15">
        <f>IF(H29="","",VLOOKUP($E29&amp;$E$6,'EP overall data'!$A$5:$T$526,'EP overall data'!P$3,FALSE))</f>
        <v>0.29399999999999998</v>
      </c>
      <c r="J30" s="15">
        <f>IF(J29="","",VLOOKUP($E29&amp;$E$6,'EP overall data'!$A$5:$T$526,'EP overall data'!Q$3,FALSE))</f>
        <v>1.7000000000000001E-2</v>
      </c>
      <c r="K30" s="15">
        <f>IF(J29="","",VLOOKUP($E29&amp;$E$6,'EP overall data'!$A$5:$T$526,'EP overall data'!R$3,FALSE))</f>
        <v>8.6999999999999994E-2</v>
      </c>
      <c r="L30" s="15">
        <f>IF(L29="","",VLOOKUP($E29&amp;$E$6,'EP overall data'!$A$5:$T$526,'EP overall data'!S$3,FALSE))</f>
        <v>8.3000000000000004E-2</v>
      </c>
      <c r="M30" s="142">
        <f>IF(L29="","",VLOOKUP($E29&amp;$E$6,'EP overall data'!$A$5:$T$526,'EP overall data'!T$3,FALSE))</f>
        <v>0.19900000000000001</v>
      </c>
      <c r="N30" s="248"/>
      <c r="O30" s="254"/>
      <c r="P30" s="252"/>
    </row>
    <row r="31" spans="2:16" s="37" customFormat="1" ht="15.75" x14ac:dyDescent="0.2">
      <c r="D31" s="62"/>
      <c r="E31" s="38" t="s">
        <v>123</v>
      </c>
      <c r="F31" s="245">
        <f>IF(OR(ISERROR(VLOOKUP($E31&amp;$E$6,'EP overall data'!$A$5:$T$526,'EP overall data'!B$3,FALSE)),ISBLANK(VLOOKUP($E31&amp;$E$6,'EP overall data'!$A$5:$T$526,'EP overall data'!B$3,FALSE))),"",VLOOKUP($E31&amp;$E$6,'EP overall data'!$A$5:$T$526,'EP overall data'!B$3,FALSE))</f>
        <v>0.61238971480991822</v>
      </c>
      <c r="G31" s="246"/>
      <c r="H31" s="246">
        <f>IF(OR(ISERROR(VLOOKUP($E31&amp;$E$6,'EP overall data'!$A$5:$T$526,'EP overall data'!C$3,FALSE)),ISBLANK(VLOOKUP($E31&amp;$E$6,'EP overall data'!$A$5:$T$526,'EP overall data'!C$3,FALSE))),"",VLOOKUP($E31&amp;$E$6,'EP overall data'!$A$5:$T$526,'EP overall data'!C$3,FALSE))</f>
        <v>0.28805007689609585</v>
      </c>
      <c r="I31" s="246"/>
      <c r="J31" s="246">
        <f>IF(OR(ISERROR(VLOOKUP($E31&amp;$E$6,'EP overall data'!$A$5:$T$526,'EP overall data'!D$3,FALSE)),ISBLANK(VLOOKUP($E31&amp;$E$6,'EP overall data'!$A$5:$T$526,'EP overall data'!D$3,FALSE))),"",VLOOKUP($E31&amp;$E$6,'EP overall data'!$A$5:$T$526,'EP overall data'!D$3,FALSE))</f>
        <v>3.6262579931468038E-2</v>
      </c>
      <c r="K31" s="246"/>
      <c r="L31" s="246">
        <f>IF(OR(ISERROR(VLOOKUP($E31&amp;$E$6,'EP overall data'!$A$5:$T$526,'EP overall data'!E$3,FALSE)),ISBLANK(VLOOKUP($E31&amp;$E$6,'EP overall data'!$A$5:$T$526,'EP overall data'!E$3,FALSE))),"",VLOOKUP($E31&amp;$E$6,'EP overall data'!$A$5:$T$526,'EP overall data'!E$3,FALSE))</f>
        <v>6.3297628362517872E-2</v>
      </c>
      <c r="M31" s="246"/>
      <c r="N31" s="247">
        <v>1</v>
      </c>
      <c r="O31" s="253">
        <f>IF(ISERROR(VLOOKUP($E31&amp;$E$6,'EP overall data'!$A$5:$T$526,'EP overall data'!G$3,FALSE)),0,VLOOKUP($E31&amp;$E$6,'EP overall data'!$A$5:$T$526,'EP overall data'!G$3,FALSE))</f>
        <v>37063</v>
      </c>
      <c r="P31" s="251">
        <f>IF(ISERROR(VLOOKUP($E31&amp;$E$6,'EP overall data'!$A$5:$T$526,'EP overall data'!H$3,FALSE)),0,VLOOKUP($E31&amp;$E$6,'EP overall data'!$A$5:$T$526,'EP overall data'!H$3,FALSE))</f>
        <v>0.56598558426485857</v>
      </c>
    </row>
    <row r="32" spans="2:16" x14ac:dyDescent="0.25">
      <c r="D32" s="62"/>
      <c r="E32" s="23" t="s">
        <v>27</v>
      </c>
      <c r="F32" s="14">
        <f>IF(F31="","",VLOOKUP($E31&amp;$E$6,'EP overall data'!$A$5:$T$526,'EP overall data'!M$3,FALSE))</f>
        <v>0.60699999999999998</v>
      </c>
      <c r="G32" s="15">
        <f>IF(F31="","",VLOOKUP($E31&amp;$E$6,'EP overall data'!$A$5:$T$526,'EP overall data'!N$3,FALSE))</f>
        <v>0.61699999999999999</v>
      </c>
      <c r="H32" s="15">
        <f>IF(H31="","",VLOOKUP($E31&amp;$E$6,'EP overall data'!$A$5:$T$526,'EP overall data'!O$3,FALSE))</f>
        <v>0.28299999999999997</v>
      </c>
      <c r="I32" s="15">
        <f>IF(H31="","",VLOOKUP($E31&amp;$E$6,'EP overall data'!$A$5:$T$526,'EP overall data'!P$3,FALSE))</f>
        <v>0.29299999999999998</v>
      </c>
      <c r="J32" s="15">
        <f>IF(J31="","",VLOOKUP($E31&amp;$E$6,'EP overall data'!$A$5:$T$526,'EP overall data'!Q$3,FALSE))</f>
        <v>3.4000000000000002E-2</v>
      </c>
      <c r="K32" s="15">
        <f>IF(J31="","",VLOOKUP($E31&amp;$E$6,'EP overall data'!$A$5:$T$526,'EP overall data'!R$3,FALSE))</f>
        <v>3.7999999999999999E-2</v>
      </c>
      <c r="L32" s="15">
        <f>IF(L31="","",VLOOKUP($E31&amp;$E$6,'EP overall data'!$A$5:$T$526,'EP overall data'!S$3,FALSE))</f>
        <v>6.0999999999999999E-2</v>
      </c>
      <c r="M32" s="142">
        <f>IF(L31="","",VLOOKUP($E31&amp;$E$6,'EP overall data'!$A$5:$T$526,'EP overall data'!T$3,FALSE))</f>
        <v>6.6000000000000003E-2</v>
      </c>
      <c r="N32" s="248"/>
      <c r="O32" s="254"/>
      <c r="P32" s="252"/>
    </row>
    <row r="33" spans="4:17" s="37" customFormat="1" ht="15.75" x14ac:dyDescent="0.2">
      <c r="D33" s="62"/>
      <c r="E33" s="38" t="s">
        <v>17</v>
      </c>
      <c r="F33" s="245">
        <f>IF(OR(ISERROR(VLOOKUP($E33&amp;$E$6,'EP overall data'!$A$5:$T$526,'EP overall data'!B$3,FALSE)),ISBLANK(VLOOKUP($E33&amp;$E$6,'EP overall data'!$A$5:$T$526,'EP overall data'!B$3,FALSE))),"",VLOOKUP($E33&amp;$E$6,'EP overall data'!$A$5:$T$526,'EP overall data'!B$3,FALSE))</f>
        <v>0.62669789227166273</v>
      </c>
      <c r="G33" s="246"/>
      <c r="H33" s="246">
        <f>IF(OR(ISERROR(VLOOKUP($E33&amp;$E$6,'EP overall data'!$A$5:$T$526,'EP overall data'!C$3,FALSE)),ISBLANK(VLOOKUP($E33&amp;$E$6,'EP overall data'!$A$5:$T$526,'EP overall data'!C$3,FALSE))),"",VLOOKUP($E33&amp;$E$6,'EP overall data'!$A$5:$T$526,'EP overall data'!C$3,FALSE))</f>
        <v>0.20187353629976582</v>
      </c>
      <c r="I33" s="246"/>
      <c r="J33" s="246">
        <f>IF(OR(ISERROR(VLOOKUP($E33&amp;$E$6,'EP overall data'!$A$5:$T$526,'EP overall data'!D$3,FALSE)),ISBLANK(VLOOKUP($E33&amp;$E$6,'EP overall data'!$A$5:$T$526,'EP overall data'!D$3,FALSE))),"",VLOOKUP($E33&amp;$E$6,'EP overall data'!$A$5:$T$526,'EP overall data'!D$3,FALSE))</f>
        <v>3.7002341920374708E-2</v>
      </c>
      <c r="K33" s="246"/>
      <c r="L33" s="246">
        <f>IF(OR(ISERROR(VLOOKUP($E33&amp;$E$6,'EP overall data'!$A$5:$T$526,'EP overall data'!E$3,FALSE)),ISBLANK(VLOOKUP($E33&amp;$E$6,'EP overall data'!$A$5:$T$526,'EP overall data'!E$3,FALSE))),"",VLOOKUP($E33&amp;$E$6,'EP overall data'!$A$5:$T$526,'EP overall data'!E$3,FALSE))</f>
        <v>0.13442622950819672</v>
      </c>
      <c r="M33" s="246"/>
      <c r="N33" s="247">
        <v>1</v>
      </c>
      <c r="O33" s="253">
        <f>IF(ISERROR(VLOOKUP($E33&amp;$E$6,'EP overall data'!$A$5:$T$526,'EP overall data'!G$3,FALSE)),0,VLOOKUP($E33&amp;$E$6,'EP overall data'!$A$5:$T$526,'EP overall data'!G$3,FALSE))</f>
        <v>2135</v>
      </c>
      <c r="P33" s="251">
        <f>IF(ISERROR(VLOOKUP($E33&amp;$E$6,'EP overall data'!$A$5:$T$526,'EP overall data'!H$3,FALSE)),0,VLOOKUP($E33&amp;$E$6,'EP overall data'!$A$5:$T$526,'EP overall data'!H$3,FALSE))</f>
        <v>0.10730260843343217</v>
      </c>
    </row>
    <row r="34" spans="4:17" x14ac:dyDescent="0.25">
      <c r="D34" s="62"/>
      <c r="E34" s="23" t="s">
        <v>27</v>
      </c>
      <c r="F34" s="14">
        <f>IF(F33="","",VLOOKUP($E33&amp;$E$6,'EP overall data'!$A$5:$T$526,'EP overall data'!M$3,FALSE))</f>
        <v>0.60599999999999998</v>
      </c>
      <c r="G34" s="15">
        <f>IF(F33="","",VLOOKUP($E33&amp;$E$6,'EP overall data'!$A$5:$T$526,'EP overall data'!N$3,FALSE))</f>
        <v>0.64700000000000002</v>
      </c>
      <c r="H34" s="15">
        <f>IF(H33="","",VLOOKUP($E33&amp;$E$6,'EP overall data'!$A$5:$T$526,'EP overall data'!O$3,FALSE))</f>
        <v>0.185</v>
      </c>
      <c r="I34" s="15">
        <f>IF(H33="","",VLOOKUP($E33&amp;$E$6,'EP overall data'!$A$5:$T$526,'EP overall data'!P$3,FALSE))</f>
        <v>0.219</v>
      </c>
      <c r="J34" s="15">
        <f>IF(J33="","",VLOOKUP($E33&amp;$E$6,'EP overall data'!$A$5:$T$526,'EP overall data'!Q$3,FALSE))</f>
        <v>0.03</v>
      </c>
      <c r="K34" s="15">
        <f>IF(J33="","",VLOOKUP($E33&amp;$E$6,'EP overall data'!$A$5:$T$526,'EP overall data'!R$3,FALSE))</f>
        <v>4.5999999999999999E-2</v>
      </c>
      <c r="L34" s="15">
        <f>IF(L33="","",VLOOKUP($E33&amp;$E$6,'EP overall data'!$A$5:$T$526,'EP overall data'!S$3,FALSE))</f>
        <v>0.121</v>
      </c>
      <c r="M34" s="142">
        <f>IF(L33="","",VLOOKUP($E33&amp;$E$6,'EP overall data'!$A$5:$T$526,'EP overall data'!T$3,FALSE))</f>
        <v>0.15</v>
      </c>
      <c r="N34" s="248"/>
      <c r="O34" s="254"/>
      <c r="P34" s="252"/>
    </row>
    <row r="35" spans="4:17" s="37" customFormat="1" ht="15.75" x14ac:dyDescent="0.2">
      <c r="D35" s="62"/>
      <c r="E35" s="38" t="s">
        <v>103</v>
      </c>
      <c r="F35" s="245">
        <f>IF(OR(ISERROR(VLOOKUP($E35&amp;$E$6,'EP overall data'!$A$5:$T$526,'EP overall data'!B$3,FALSE)),ISBLANK(VLOOKUP($E35&amp;$E$6,'EP overall data'!$A$5:$T$526,'EP overall data'!B$3,FALSE))),"",VLOOKUP($E35&amp;$E$6,'EP overall data'!$A$5:$T$526,'EP overall data'!B$3,FALSE))</f>
        <v>0.47309941520467835</v>
      </c>
      <c r="G35" s="246"/>
      <c r="H35" s="246">
        <f>IF(OR(ISERROR(VLOOKUP($E35&amp;$E$6,'EP overall data'!$A$5:$T$526,'EP overall data'!C$3,FALSE)),ISBLANK(VLOOKUP($E35&amp;$E$6,'EP overall data'!$A$5:$T$526,'EP overall data'!C$3,FALSE))),"",VLOOKUP($E35&amp;$E$6,'EP overall data'!$A$5:$T$526,'EP overall data'!C$3,FALSE))</f>
        <v>0.10526315789473684</v>
      </c>
      <c r="I35" s="246"/>
      <c r="J35" s="246">
        <f>IF(OR(ISERROR(VLOOKUP($E35&amp;$E$6,'EP overall data'!$A$5:$T$526,'EP overall data'!D$3,FALSE)),ISBLANK(VLOOKUP($E35&amp;$E$6,'EP overall data'!$A$5:$T$526,'EP overall data'!D$3,FALSE))),"",VLOOKUP($E35&amp;$E$6,'EP overall data'!$A$5:$T$526,'EP overall data'!D$3,FALSE))</f>
        <v>7.0175438596491224E-2</v>
      </c>
      <c r="K35" s="246"/>
      <c r="L35" s="246">
        <f>IF(OR(ISERROR(VLOOKUP($E35&amp;$E$6,'EP overall data'!$A$5:$T$526,'EP overall data'!E$3,FALSE)),ISBLANK(VLOOKUP($E35&amp;$E$6,'EP overall data'!$A$5:$T$526,'EP overall data'!E$3,FALSE))),"",VLOOKUP($E35&amp;$E$6,'EP overall data'!$A$5:$T$526,'EP overall data'!E$3,FALSE))</f>
        <v>0.35146198830409359</v>
      </c>
      <c r="M35" s="246"/>
      <c r="N35" s="247">
        <v>1</v>
      </c>
      <c r="O35" s="253">
        <f>IF(ISERROR(VLOOKUP($E35&amp;$E$6,'EP overall data'!$A$5:$T$526,'EP overall data'!G$3,FALSE)),0,VLOOKUP($E35&amp;$E$6,'EP overall data'!$A$5:$T$526,'EP overall data'!G$3,FALSE))</f>
        <v>1710</v>
      </c>
      <c r="P35" s="251">
        <f>IF(ISERROR(VLOOKUP($E35&amp;$E$6,'EP overall data'!$A$5:$T$526,'EP overall data'!H$3,FALSE)),0,VLOOKUP($E35&amp;$E$6,'EP overall data'!$A$5:$T$526,'EP overall data'!H$3,FALSE))</f>
        <v>8.9546611367706669E-3</v>
      </c>
    </row>
    <row r="36" spans="4:17" x14ac:dyDescent="0.25">
      <c r="D36" s="62"/>
      <c r="E36" s="23" t="s">
        <v>27</v>
      </c>
      <c r="F36" s="14">
        <f>IF(F35="","",VLOOKUP($E35&amp;$E$6,'EP overall data'!$A$5:$T$526,'EP overall data'!M$3,FALSE))</f>
        <v>0.45</v>
      </c>
      <c r="G36" s="15">
        <f>IF(F35="","",VLOOKUP($E35&amp;$E$6,'EP overall data'!$A$5:$T$526,'EP overall data'!N$3,FALSE))</f>
        <v>0.497</v>
      </c>
      <c r="H36" s="15">
        <f>IF(H35="","",VLOOKUP($E35&amp;$E$6,'EP overall data'!$A$5:$T$526,'EP overall data'!O$3,FALSE))</f>
        <v>9.1999999999999998E-2</v>
      </c>
      <c r="I36" s="15">
        <f>IF(H35="","",VLOOKUP($E35&amp;$E$6,'EP overall data'!$A$5:$T$526,'EP overall data'!P$3,FALSE))</f>
        <v>0.121</v>
      </c>
      <c r="J36" s="15">
        <f>IF(J35="","",VLOOKUP($E35&amp;$E$6,'EP overall data'!$A$5:$T$526,'EP overall data'!Q$3,FALSE))</f>
        <v>5.8999999999999997E-2</v>
      </c>
      <c r="K36" s="15">
        <f>IF(J35="","",VLOOKUP($E35&amp;$E$6,'EP overall data'!$A$5:$T$526,'EP overall data'!R$3,FALSE))</f>
        <v>8.3000000000000004E-2</v>
      </c>
      <c r="L36" s="15">
        <f>IF(L35="","",VLOOKUP($E35&amp;$E$6,'EP overall data'!$A$5:$T$526,'EP overall data'!S$3,FALSE))</f>
        <v>0.32900000000000001</v>
      </c>
      <c r="M36" s="142">
        <f>IF(L35="","",VLOOKUP($E35&amp;$E$6,'EP overall data'!$A$5:$T$526,'EP overall data'!T$3,FALSE))</f>
        <v>0.374</v>
      </c>
      <c r="N36" s="248"/>
      <c r="O36" s="254"/>
      <c r="P36" s="252"/>
    </row>
    <row r="37" spans="4:17" s="37" customFormat="1" ht="15.75" x14ac:dyDescent="0.2">
      <c r="D37" s="62"/>
      <c r="E37" s="38" t="s">
        <v>4</v>
      </c>
      <c r="F37" s="245">
        <f>IF(OR(ISERROR(VLOOKUP($E37&amp;$E$6,'EP overall data'!$A$5:$T$526,'EP overall data'!B$3,FALSE)),ISBLANK(VLOOKUP($E37&amp;$E$6,'EP overall data'!$A$5:$T$526,'EP overall data'!B$3,FALSE))),"",VLOOKUP($E37&amp;$E$6,'EP overall data'!$A$5:$T$526,'EP overall data'!B$3,FALSE))</f>
        <v>0.62208943240071646</v>
      </c>
      <c r="G37" s="246"/>
      <c r="H37" s="246">
        <f>IF(OR(ISERROR(VLOOKUP($E37&amp;$E$6,'EP overall data'!$A$5:$T$526,'EP overall data'!C$3,FALSE)),ISBLANK(VLOOKUP($E37&amp;$E$6,'EP overall data'!$A$5:$T$526,'EP overall data'!C$3,FALSE))),"",VLOOKUP($E37&amp;$E$6,'EP overall data'!$A$5:$T$526,'EP overall data'!C$3,FALSE))</f>
        <v>0.28165338768451609</v>
      </c>
      <c r="I37" s="246"/>
      <c r="J37" s="246">
        <f>IF(OR(ISERROR(VLOOKUP($E37&amp;$E$6,'EP overall data'!$A$5:$T$526,'EP overall data'!D$3,FALSE)),ISBLANK(VLOOKUP($E37&amp;$E$6,'EP overall data'!$A$5:$T$526,'EP overall data'!D$3,FALSE))),"",VLOOKUP($E37&amp;$E$6,'EP overall data'!$A$5:$T$526,'EP overall data'!D$3,FALSE))</f>
        <v>3.728923476005188E-2</v>
      </c>
      <c r="K37" s="246"/>
      <c r="L37" s="246">
        <f>IF(OR(ISERROR(VLOOKUP($E37&amp;$E$6,'EP overall data'!$A$5:$T$526,'EP overall data'!E$3,FALSE)),ISBLANK(VLOOKUP($E37&amp;$E$6,'EP overall data'!$A$5:$T$526,'EP overall data'!E$3,FALSE))),"",VLOOKUP($E37&amp;$E$6,'EP overall data'!$A$5:$T$526,'EP overall data'!E$3,FALSE))</f>
        <v>5.8967945154715581E-2</v>
      </c>
      <c r="M37" s="246"/>
      <c r="N37" s="247">
        <v>1</v>
      </c>
      <c r="O37" s="253">
        <f>IF(ISERROR(VLOOKUP($E37&amp;$E$6,'EP overall data'!$A$5:$T$526,'EP overall data'!G$3,FALSE)),0,VLOOKUP($E37&amp;$E$6,'EP overall data'!$A$5:$T$526,'EP overall data'!G$3,FALSE))</f>
        <v>64764</v>
      </c>
      <c r="P37" s="251">
        <f>IF(ISERROR(VLOOKUP($E37&amp;$E$6,'EP overall data'!$A$5:$T$526,'EP overall data'!H$3,FALSE)),0,VLOOKUP($E37&amp;$E$6,'EP overall data'!$A$5:$T$526,'EP overall data'!H$3,FALSE))</f>
        <v>0.24542974079126875</v>
      </c>
    </row>
    <row r="38" spans="4:17" x14ac:dyDescent="0.25">
      <c r="D38" s="62"/>
      <c r="E38" s="23" t="s">
        <v>27</v>
      </c>
      <c r="F38" s="14">
        <f>IF(F37="","",VLOOKUP($E37&amp;$E$6,'EP overall data'!$A$5:$T$526,'EP overall data'!M$3,FALSE))</f>
        <v>0.61799999999999999</v>
      </c>
      <c r="G38" s="15">
        <f>IF(F37="","",VLOOKUP($E37&amp;$E$6,'EP overall data'!$A$5:$T$526,'EP overall data'!N$3,FALSE))</f>
        <v>0.626</v>
      </c>
      <c r="H38" s="15">
        <f>IF(H37="","",VLOOKUP($E37&amp;$E$6,'EP overall data'!$A$5:$T$526,'EP overall data'!O$3,FALSE))</f>
        <v>0.27800000000000002</v>
      </c>
      <c r="I38" s="15">
        <f>IF(H37="","",VLOOKUP($E37&amp;$E$6,'EP overall data'!$A$5:$T$526,'EP overall data'!P$3,FALSE))</f>
        <v>0.28499999999999998</v>
      </c>
      <c r="J38" s="15">
        <f>IF(J37="","",VLOOKUP($E37&amp;$E$6,'EP overall data'!$A$5:$T$526,'EP overall data'!Q$3,FALSE))</f>
        <v>3.5999999999999997E-2</v>
      </c>
      <c r="K38" s="15">
        <f>IF(J37="","",VLOOKUP($E37&amp;$E$6,'EP overall data'!$A$5:$T$526,'EP overall data'!R$3,FALSE))</f>
        <v>3.9E-2</v>
      </c>
      <c r="L38" s="15">
        <f>IF(L37="","",VLOOKUP($E37&amp;$E$6,'EP overall data'!$A$5:$T$526,'EP overall data'!S$3,FALSE))</f>
        <v>5.7000000000000002E-2</v>
      </c>
      <c r="M38" s="142">
        <f>IF(L37="","",VLOOKUP($E37&amp;$E$6,'EP overall data'!$A$5:$T$526,'EP overall data'!T$3,FALSE))</f>
        <v>6.0999999999999999E-2</v>
      </c>
      <c r="N38" s="248"/>
      <c r="O38" s="254"/>
      <c r="P38" s="252"/>
    </row>
    <row r="39" spans="4:17" s="37" customFormat="1" ht="15.75" x14ac:dyDescent="0.2">
      <c r="D39" s="62"/>
      <c r="E39" s="38" t="s">
        <v>105</v>
      </c>
      <c r="F39" s="245">
        <f>IF(OR(ISERROR(VLOOKUP($E39&amp;$E$6,'EP overall data'!$A$5:$T$526,'EP overall data'!B$3,FALSE)),ISBLANK(VLOOKUP($E39&amp;$E$6,'EP overall data'!$A$5:$T$526,'EP overall data'!B$3,FALSE))),"",VLOOKUP($E39&amp;$E$6,'EP overall data'!$A$5:$T$526,'EP overall data'!B$3,FALSE))</f>
        <v>0.57956073509636929</v>
      </c>
      <c r="G39" s="246"/>
      <c r="H39" s="246">
        <f>IF(OR(ISERROR(VLOOKUP($E39&amp;$E$6,'EP overall data'!$A$5:$T$526,'EP overall data'!C$3,FALSE)),ISBLANK(VLOOKUP($E39&amp;$E$6,'EP overall data'!$A$5:$T$526,'EP overall data'!C$3,FALSE))),"",VLOOKUP($E39&amp;$E$6,'EP overall data'!$A$5:$T$526,'EP overall data'!C$3,FALSE))</f>
        <v>0.28552218735992829</v>
      </c>
      <c r="I39" s="246"/>
      <c r="J39" s="246">
        <f>IF(OR(ISERROR(VLOOKUP($E39&amp;$E$6,'EP overall data'!$A$5:$T$526,'EP overall data'!D$3,FALSE)),ISBLANK(VLOOKUP($E39&amp;$E$6,'EP overall data'!$A$5:$T$526,'EP overall data'!D$3,FALSE))),"",VLOOKUP($E39&amp;$E$6,'EP overall data'!$A$5:$T$526,'EP overall data'!D$3,FALSE))</f>
        <v>6.3648588077095475E-2</v>
      </c>
      <c r="K39" s="246"/>
      <c r="L39" s="246">
        <f>IF(OR(ISERROR(VLOOKUP($E39&amp;$E$6,'EP overall data'!$A$5:$T$526,'EP overall data'!E$3,FALSE)),ISBLANK(VLOOKUP($E39&amp;$E$6,'EP overall data'!$A$5:$T$526,'EP overall data'!E$3,FALSE))),"",VLOOKUP($E39&amp;$E$6,'EP overall data'!$A$5:$T$526,'EP overall data'!E$3,FALSE))</f>
        <v>7.1268489466606896E-2</v>
      </c>
      <c r="M39" s="246"/>
      <c r="N39" s="247">
        <v>1</v>
      </c>
      <c r="O39" s="253">
        <f>IF(ISERROR(VLOOKUP($E39&amp;$E$6,'EP overall data'!$A$5:$T$526,'EP overall data'!G$3,FALSE)),0,VLOOKUP($E39&amp;$E$6,'EP overall data'!$A$5:$T$526,'EP overall data'!G$3,FALSE))</f>
        <v>2231</v>
      </c>
      <c r="P39" s="251">
        <f>IF(ISERROR(VLOOKUP($E39&amp;$E$6,'EP overall data'!$A$5:$T$526,'EP overall data'!H$3,FALSE)),0,VLOOKUP($E39&amp;$E$6,'EP overall data'!$A$5:$T$526,'EP overall data'!H$3,FALSE))</f>
        <v>0.45161943319838055</v>
      </c>
    </row>
    <row r="40" spans="4:17" x14ac:dyDescent="0.25">
      <c r="D40" s="62"/>
      <c r="E40" s="23" t="s">
        <v>27</v>
      </c>
      <c r="F40" s="14">
        <f>IF(F39="","",VLOOKUP($E39&amp;$E$6,'EP overall data'!$A$5:$T$526,'EP overall data'!M$3,FALSE))</f>
        <v>0.55900000000000005</v>
      </c>
      <c r="G40" s="15">
        <f>IF(F39="","",VLOOKUP($E39&amp;$E$6,'EP overall data'!$A$5:$T$526,'EP overall data'!N$3,FALSE))</f>
        <v>0.6</v>
      </c>
      <c r="H40" s="15">
        <f>IF(H39="","",VLOOKUP($E39&amp;$E$6,'EP overall data'!$A$5:$T$526,'EP overall data'!O$3,FALSE))</f>
        <v>0.26700000000000002</v>
      </c>
      <c r="I40" s="15">
        <f>IF(H39="","",VLOOKUP($E39&amp;$E$6,'EP overall data'!$A$5:$T$526,'EP overall data'!P$3,FALSE))</f>
        <v>0.30499999999999999</v>
      </c>
      <c r="J40" s="15">
        <f>IF(J39="","",VLOOKUP($E39&amp;$E$6,'EP overall data'!$A$5:$T$526,'EP overall data'!Q$3,FALSE))</f>
        <v>5.3999999999999999E-2</v>
      </c>
      <c r="K40" s="15">
        <f>IF(J39="","",VLOOKUP($E39&amp;$E$6,'EP overall data'!$A$5:$T$526,'EP overall data'!R$3,FALSE))</f>
        <v>7.4999999999999997E-2</v>
      </c>
      <c r="L40" s="15">
        <f>IF(L39="","",VLOOKUP($E39&amp;$E$6,'EP overall data'!$A$5:$T$526,'EP overall data'!S$3,FALSE))</f>
        <v>6.0999999999999999E-2</v>
      </c>
      <c r="M40" s="142">
        <f>IF(L39="","",VLOOKUP($E39&amp;$E$6,'EP overall data'!$A$5:$T$526,'EP overall data'!T$3,FALSE))</f>
        <v>8.3000000000000004E-2</v>
      </c>
      <c r="N40" s="248"/>
      <c r="O40" s="254"/>
      <c r="P40" s="252"/>
    </row>
    <row r="41" spans="4:17" s="37" customFormat="1" ht="15.75" x14ac:dyDescent="0.25">
      <c r="D41" s="62"/>
      <c r="E41" s="38" t="s">
        <v>106</v>
      </c>
      <c r="F41" s="245">
        <f>IF(OR(ISERROR(VLOOKUP($E41&amp;$E$6,'EP overall data'!$A$5:$T$526,'EP overall data'!B$3,FALSE)),ISBLANK(VLOOKUP($E41&amp;$E$6,'EP overall data'!$A$5:$T$526,'EP overall data'!B$3,FALSE))),"",VLOOKUP($E41&amp;$E$6,'EP overall data'!$A$5:$T$526,'EP overall data'!B$3,FALSE))</f>
        <v>0.22041763341067286</v>
      </c>
      <c r="G41" s="246"/>
      <c r="H41" s="246">
        <f>IF(OR(ISERROR(VLOOKUP($E41&amp;$E$6,'EP overall data'!$A$5:$T$526,'EP overall data'!C$3,FALSE)),ISBLANK(VLOOKUP($E41&amp;$E$6,'EP overall data'!$A$5:$T$526,'EP overall data'!C$3,FALSE))),"",VLOOKUP($E41&amp;$E$6,'EP overall data'!$A$5:$T$526,'EP overall data'!C$3,FALSE))</f>
        <v>3.248259860788863E-2</v>
      </c>
      <c r="I41" s="246"/>
      <c r="J41" s="246">
        <f>IF(OR(ISERROR(VLOOKUP($E41&amp;$E$6,'EP overall data'!$A$5:$T$526,'EP overall data'!D$3,FALSE)),ISBLANK(VLOOKUP($E41&amp;$E$6,'EP overall data'!$A$5:$T$526,'EP overall data'!D$3,FALSE))),"",VLOOKUP($E41&amp;$E$6,'EP overall data'!$A$5:$T$526,'EP overall data'!D$3,FALSE))</f>
        <v>0.10672853828306264</v>
      </c>
      <c r="K41" s="246"/>
      <c r="L41" s="246">
        <f>IF(OR(ISERROR(VLOOKUP($E41&amp;$E$6,'EP overall data'!$A$5:$T$526,'EP overall data'!E$3,FALSE)),ISBLANK(VLOOKUP($E41&amp;$E$6,'EP overall data'!$A$5:$T$526,'EP overall data'!E$3,FALSE))),"",VLOOKUP($E41&amp;$E$6,'EP overall data'!$A$5:$T$526,'EP overall data'!E$3,FALSE))</f>
        <v>0.6403712296983759</v>
      </c>
      <c r="M41" s="246"/>
      <c r="N41" s="247">
        <v>1</v>
      </c>
      <c r="O41" s="253">
        <f>IF(ISERROR(VLOOKUP($E41&amp;$E$6,'EP overall data'!$A$5:$T$526,'EP overall data'!G$3,FALSE)),0,VLOOKUP($E41&amp;$E$6,'EP overall data'!$A$5:$T$526,'EP overall data'!G$3,FALSE))</f>
        <v>431</v>
      </c>
      <c r="P41" s="251">
        <f>IF(ISERROR(VLOOKUP($E41&amp;$E$6,'EP overall data'!$A$5:$T$526,'EP overall data'!H$3,FALSE)),0,VLOOKUP($E41&amp;$E$6,'EP overall data'!$A$5:$T$526,'EP overall data'!H$3,FALSE))</f>
        <v>0.12254762581745807</v>
      </c>
      <c r="Q41" s="19"/>
    </row>
    <row r="42" spans="4:17" ht="15.75" x14ac:dyDescent="0.25">
      <c r="D42" s="62"/>
      <c r="E42" s="23" t="s">
        <v>27</v>
      </c>
      <c r="F42" s="14">
        <f>IF(F41="","",VLOOKUP($E41&amp;$E$6,'EP overall data'!$A$5:$T$526,'EP overall data'!M$3,FALSE))</f>
        <v>0.184</v>
      </c>
      <c r="G42" s="15">
        <f>IF(F41="","",VLOOKUP($E41&amp;$E$6,'EP overall data'!$A$5:$T$526,'EP overall data'!N$3,FALSE))</f>
        <v>0.26200000000000001</v>
      </c>
      <c r="H42" s="15">
        <f>IF(H41="","",VLOOKUP($E41&amp;$E$6,'EP overall data'!$A$5:$T$526,'EP overall data'!O$3,FALSE))</f>
        <v>1.9E-2</v>
      </c>
      <c r="I42" s="15">
        <f>IF(H41="","",VLOOKUP($E41&amp;$E$6,'EP overall data'!$A$5:$T$526,'EP overall data'!P$3,FALSE))</f>
        <v>5.3999999999999999E-2</v>
      </c>
      <c r="J42" s="15">
        <f>IF(J41="","",VLOOKUP($E41&amp;$E$6,'EP overall data'!$A$5:$T$526,'EP overall data'!Q$3,FALSE))</f>
        <v>8.1000000000000003E-2</v>
      </c>
      <c r="K42" s="15">
        <f>IF(J41="","",VLOOKUP($E41&amp;$E$6,'EP overall data'!$A$5:$T$526,'EP overall data'!R$3,FALSE))</f>
        <v>0.13900000000000001</v>
      </c>
      <c r="L42" s="15">
        <f>IF(L41="","",VLOOKUP($E41&amp;$E$6,'EP overall data'!$A$5:$T$526,'EP overall data'!S$3,FALSE))</f>
        <v>0.59399999999999997</v>
      </c>
      <c r="M42" s="142">
        <f>IF(L41="","",VLOOKUP($E41&amp;$E$6,'EP overall data'!$A$5:$T$526,'EP overall data'!T$3,FALSE))</f>
        <v>0.68400000000000005</v>
      </c>
      <c r="N42" s="248"/>
      <c r="O42" s="254"/>
      <c r="P42" s="252"/>
      <c r="Q42" s="37"/>
    </row>
    <row r="43" spans="4:17" s="37" customFormat="1" ht="15.75" x14ac:dyDescent="0.25">
      <c r="D43" s="62"/>
      <c r="E43" s="38" t="s">
        <v>48</v>
      </c>
      <c r="F43" s="245">
        <f>IF(OR(ISERROR(VLOOKUP($E43&amp;$E$6,'EP overall data'!$A$5:$T$526,'EP overall data'!B$3,FALSE)),ISBLANK(VLOOKUP($E43&amp;$E$6,'EP overall data'!$A$5:$T$526,'EP overall data'!B$3,FALSE))),"",VLOOKUP($E43&amp;$E$6,'EP overall data'!$A$5:$T$526,'EP overall data'!B$3,FALSE))</f>
        <v>0.57615894039735094</v>
      </c>
      <c r="G43" s="246"/>
      <c r="H43" s="246">
        <f>IF(OR(ISERROR(VLOOKUP($E43&amp;$E$6,'EP overall data'!$A$5:$T$526,'EP overall data'!C$3,FALSE)),ISBLANK(VLOOKUP($E43&amp;$E$6,'EP overall data'!$A$5:$T$526,'EP overall data'!C$3,FALSE))),"",VLOOKUP($E43&amp;$E$6,'EP overall data'!$A$5:$T$526,'EP overall data'!C$3,FALSE))</f>
        <v>0.19426048565121412</v>
      </c>
      <c r="I43" s="246"/>
      <c r="J43" s="246">
        <f>IF(OR(ISERROR(VLOOKUP($E43&amp;$E$6,'EP overall data'!$A$5:$T$526,'EP overall data'!D$3,FALSE)),ISBLANK(VLOOKUP($E43&amp;$E$6,'EP overall data'!$A$5:$T$526,'EP overall data'!D$3,FALSE))),"",VLOOKUP($E43&amp;$E$6,'EP overall data'!$A$5:$T$526,'EP overall data'!D$3,FALSE))</f>
        <v>4.4150110375275942E-2</v>
      </c>
      <c r="K43" s="246"/>
      <c r="L43" s="246">
        <f>IF(OR(ISERROR(VLOOKUP($E43&amp;$E$6,'EP overall data'!$A$5:$T$526,'EP overall data'!E$3,FALSE)),ISBLANK(VLOOKUP($E43&amp;$E$6,'EP overall data'!$A$5:$T$526,'EP overall data'!E$3,FALSE))),"",VLOOKUP($E43&amp;$E$6,'EP overall data'!$A$5:$T$526,'EP overall data'!E$3,FALSE))</f>
        <v>0.18543046357615894</v>
      </c>
      <c r="M43" s="246"/>
      <c r="N43" s="247">
        <v>1</v>
      </c>
      <c r="O43" s="253">
        <f>IF(ISERROR(VLOOKUP($E43&amp;$E$6,'EP overall data'!$A$5:$T$526,'EP overall data'!G$3,FALSE)),0,VLOOKUP($E43&amp;$E$6,'EP overall data'!$A$5:$T$526,'EP overall data'!G$3,FALSE))</f>
        <v>453</v>
      </c>
      <c r="P43" s="251">
        <f>IF(ISERROR(VLOOKUP($E43&amp;$E$6,'EP overall data'!$A$5:$T$526,'EP overall data'!H$3,FALSE)),0,VLOOKUP($E43&amp;$E$6,'EP overall data'!$A$5:$T$526,'EP overall data'!H$3,FALSE))</f>
        <v>0.13550702961411906</v>
      </c>
      <c r="Q43" s="19"/>
    </row>
    <row r="44" spans="4:17" ht="15.75" x14ac:dyDescent="0.25">
      <c r="D44" s="62"/>
      <c r="E44" s="23" t="s">
        <v>27</v>
      </c>
      <c r="F44" s="14">
        <f>IF(F43="","",VLOOKUP($E43&amp;$E$6,'EP overall data'!$A$5:$T$526,'EP overall data'!M$3,FALSE))</f>
        <v>0.53</v>
      </c>
      <c r="G44" s="15">
        <f>IF(F43="","",VLOOKUP($E43&amp;$E$6,'EP overall data'!$A$5:$T$526,'EP overall data'!N$3,FALSE))</f>
        <v>0.621</v>
      </c>
      <c r="H44" s="15">
        <f>IF(H43="","",VLOOKUP($E43&amp;$E$6,'EP overall data'!$A$5:$T$526,'EP overall data'!O$3,FALSE))</f>
        <v>0.16</v>
      </c>
      <c r="I44" s="15">
        <f>IF(H43="","",VLOOKUP($E43&amp;$E$6,'EP overall data'!$A$5:$T$526,'EP overall data'!P$3,FALSE))</f>
        <v>0.23300000000000001</v>
      </c>
      <c r="J44" s="15">
        <f>IF(J43="","",VLOOKUP($E43&amp;$E$6,'EP overall data'!$A$5:$T$526,'EP overall data'!Q$3,FALSE))</f>
        <v>2.9000000000000001E-2</v>
      </c>
      <c r="K44" s="15">
        <f>IF(J43="","",VLOOKUP($E43&amp;$E$6,'EP overall data'!$A$5:$T$526,'EP overall data'!R$3,FALSE))</f>
        <v>6.7000000000000004E-2</v>
      </c>
      <c r="L44" s="15">
        <f>IF(L43="","",VLOOKUP($E43&amp;$E$6,'EP overall data'!$A$5:$T$526,'EP overall data'!S$3,FALSE))</f>
        <v>0.152</v>
      </c>
      <c r="M44" s="142">
        <f>IF(L43="","",VLOOKUP($E43&amp;$E$6,'EP overall data'!$A$5:$T$526,'EP overall data'!T$3,FALSE))</f>
        <v>0.224</v>
      </c>
      <c r="N44" s="248"/>
      <c r="O44" s="254"/>
      <c r="P44" s="252"/>
      <c r="Q44" s="37"/>
    </row>
    <row r="45" spans="4:17" s="37" customFormat="1" ht="15.75" x14ac:dyDescent="0.25">
      <c r="D45" s="62"/>
      <c r="E45" s="38" t="s">
        <v>422</v>
      </c>
      <c r="F45" s="245">
        <f>IF(OR(ISERROR(VLOOKUP($E45&amp;$E$6,'EP overall data'!$A$5:$T$526,'EP overall data'!B$3,FALSE)),ISBLANK(VLOOKUP($E45&amp;$E$6,'EP overall data'!$A$5:$T$526,'EP overall data'!B$3,FALSE))),"",VLOOKUP($E45&amp;$E$6,'EP overall data'!$A$5:$T$526,'EP overall data'!B$3,FALSE))</f>
        <v>0.67371202113606343</v>
      </c>
      <c r="G45" s="246"/>
      <c r="H45" s="246">
        <f>IF(OR(ISERROR(VLOOKUP($E45&amp;$E$6,'EP overall data'!$A$5:$T$526,'EP overall data'!C$3,FALSE)),ISBLANK(VLOOKUP($E45&amp;$E$6,'EP overall data'!$A$5:$T$526,'EP overall data'!C$3,FALSE))),"",VLOOKUP($E45&amp;$E$6,'EP overall data'!$A$5:$T$526,'EP overall data'!C$3,FALSE))</f>
        <v>0.12219286657859973</v>
      </c>
      <c r="I45" s="246"/>
      <c r="J45" s="246">
        <f>IF(OR(ISERROR(VLOOKUP($E45&amp;$E$6,'EP overall data'!$A$5:$T$526,'EP overall data'!D$3,FALSE)),ISBLANK(VLOOKUP($E45&amp;$E$6,'EP overall data'!$A$5:$T$526,'EP overall data'!D$3,FALSE))),"",VLOOKUP($E45&amp;$E$6,'EP overall data'!$A$5:$T$526,'EP overall data'!D$3,FALSE))</f>
        <v>4.0290620871862616E-2</v>
      </c>
      <c r="K45" s="246"/>
      <c r="L45" s="246">
        <f>IF(OR(ISERROR(VLOOKUP($E45&amp;$E$6,'EP overall data'!$A$5:$T$526,'EP overall data'!E$3,FALSE)),ISBLANK(VLOOKUP($E45&amp;$E$6,'EP overall data'!$A$5:$T$526,'EP overall data'!E$3,FALSE))),"",VLOOKUP($E45&amp;$E$6,'EP overall data'!$A$5:$T$526,'EP overall data'!E$3,FALSE))</f>
        <v>0.16380449141347425</v>
      </c>
      <c r="M45" s="246"/>
      <c r="N45" s="247">
        <v>1</v>
      </c>
      <c r="O45" s="253">
        <f>IF(ISERROR(VLOOKUP($E45&amp;$E$6,'EP overall data'!$A$5:$T$526,'EP overall data'!G$3,FALSE)),0,VLOOKUP($E45&amp;$E$6,'EP overall data'!$A$5:$T$526,'EP overall data'!G$3,FALSE))</f>
        <v>1514</v>
      </c>
      <c r="P45" s="251">
        <f>IF(ISERROR(VLOOKUP($E45&amp;$E$6,'EP overall data'!$A$5:$T$526,'EP overall data'!H$3,FALSE)),0,VLOOKUP($E45&amp;$E$6,'EP overall data'!$A$5:$T$526,'EP overall data'!H$3,FALSE))</f>
        <v>0.10393354843138601</v>
      </c>
      <c r="Q45" s="19"/>
    </row>
    <row r="46" spans="4:17" ht="15.75" x14ac:dyDescent="0.25">
      <c r="D46" s="62"/>
      <c r="E46" s="26" t="s">
        <v>27</v>
      </c>
      <c r="F46" s="14">
        <f>IF(F45="","",VLOOKUP($E45&amp;$E$6,'EP overall data'!$A$5:$T$526,'EP overall data'!M$3,FALSE))</f>
        <v>0.65</v>
      </c>
      <c r="G46" s="15">
        <f>IF(F45="","",VLOOKUP($E45&amp;$E$6,'EP overall data'!$A$5:$T$526,'EP overall data'!N$3,FALSE))</f>
        <v>0.69699999999999995</v>
      </c>
      <c r="H46" s="15">
        <f>IF(H45="","",VLOOKUP($E45&amp;$E$6,'EP overall data'!$A$5:$T$526,'EP overall data'!O$3,FALSE))</f>
        <v>0.107</v>
      </c>
      <c r="I46" s="15">
        <f>IF(H45="","",VLOOKUP($E45&amp;$E$6,'EP overall data'!$A$5:$T$526,'EP overall data'!P$3,FALSE))</f>
        <v>0.14000000000000001</v>
      </c>
      <c r="J46" s="15">
        <f>IF(J45="","",VLOOKUP($E45&amp;$E$6,'EP overall data'!$A$5:$T$526,'EP overall data'!Q$3,FALSE))</f>
        <v>3.1E-2</v>
      </c>
      <c r="K46" s="15">
        <f>IF(J45="","",VLOOKUP($E45&amp;$E$6,'EP overall data'!$A$5:$T$526,'EP overall data'!R$3,FALSE))</f>
        <v>5.0999999999999997E-2</v>
      </c>
      <c r="L46" s="15">
        <f>IF(L45="","",VLOOKUP($E45&amp;$E$6,'EP overall data'!$A$5:$T$526,'EP overall data'!S$3,FALSE))</f>
        <v>0.14599999999999999</v>
      </c>
      <c r="M46" s="15">
        <f>IF(L45="","",VLOOKUP($E45&amp;$E$6,'EP overall data'!$A$5:$T$526,'EP overall data'!T$3,FALSE))</f>
        <v>0.183</v>
      </c>
      <c r="N46" s="248"/>
      <c r="O46" s="254"/>
      <c r="P46" s="252"/>
      <c r="Q46" s="37"/>
    </row>
    <row r="47" spans="4:17" s="37" customFormat="1" ht="15.75" x14ac:dyDescent="0.25">
      <c r="D47" s="62"/>
      <c r="E47" s="38" t="s">
        <v>107</v>
      </c>
      <c r="F47" s="245">
        <f>IF(OR(ISERROR(VLOOKUP($E47&amp;$E$6,'EP overall data'!$A$5:$T$526,'EP overall data'!B$3,FALSE)),ISBLANK(VLOOKUP($E47&amp;$E$6,'EP overall data'!$A$5:$T$526,'EP overall data'!B$3,FALSE))),"",VLOOKUP($E47&amp;$E$6,'EP overall data'!$A$5:$T$526,'EP overall data'!B$3,FALSE))</f>
        <v>0.52549019607843139</v>
      </c>
      <c r="G47" s="246"/>
      <c r="H47" s="246">
        <f>IF(OR(ISERROR(VLOOKUP($E47&amp;$E$6,'EP overall data'!$A$5:$T$526,'EP overall data'!C$3,FALSE)),ISBLANK(VLOOKUP($E47&amp;$E$6,'EP overall data'!$A$5:$T$526,'EP overall data'!C$3,FALSE))),"",VLOOKUP($E47&amp;$E$6,'EP overall data'!$A$5:$T$526,'EP overall data'!C$3,FALSE))</f>
        <v>0.18823529411764706</v>
      </c>
      <c r="I47" s="246"/>
      <c r="J47" s="246">
        <f>IF(OR(ISERROR(VLOOKUP($E47&amp;$E$6,'EP overall data'!$A$5:$T$526,'EP overall data'!D$3,FALSE)),ISBLANK(VLOOKUP($E47&amp;$E$6,'EP overall data'!$A$5:$T$526,'EP overall data'!D$3,FALSE))),"",VLOOKUP($E47&amp;$E$6,'EP overall data'!$A$5:$T$526,'EP overall data'!D$3,FALSE))</f>
        <v>3.9215686274509803E-2</v>
      </c>
      <c r="K47" s="246"/>
      <c r="L47" s="246">
        <f>IF(OR(ISERROR(VLOOKUP($E47&amp;$E$6,'EP overall data'!$A$5:$T$526,'EP overall data'!E$3,FALSE)),ISBLANK(VLOOKUP($E47&amp;$E$6,'EP overall data'!$A$5:$T$526,'EP overall data'!E$3,FALSE))),"",VLOOKUP($E47&amp;$E$6,'EP overall data'!$A$5:$T$526,'EP overall data'!E$3,FALSE))</f>
        <v>0.24705882352941178</v>
      </c>
      <c r="M47" s="246"/>
      <c r="N47" s="247">
        <v>1</v>
      </c>
      <c r="O47" s="253">
        <f>IF(ISERROR(VLOOKUP($E47&amp;$E$6,'EP overall data'!$A$5:$T$526,'EP overall data'!G$3,FALSE)),0,VLOOKUP($E47&amp;$E$6,'EP overall data'!$A$5:$T$526,'EP overall data'!G$3,FALSE))</f>
        <v>255</v>
      </c>
      <c r="P47" s="251">
        <f>IF(ISERROR(VLOOKUP($E47&amp;$E$6,'EP overall data'!$A$5:$T$526,'EP overall data'!H$3,FALSE)),0,VLOOKUP($E47&amp;$E$6,'EP overall data'!$A$5:$T$526,'EP overall data'!H$3,FALSE))</f>
        <v>0.15501519756838905</v>
      </c>
      <c r="Q47" s="19"/>
    </row>
    <row r="48" spans="4:17" ht="15.75" x14ac:dyDescent="0.25">
      <c r="D48" s="62"/>
      <c r="E48" s="23" t="s">
        <v>27</v>
      </c>
      <c r="F48" s="14">
        <f>IF(F47="","",VLOOKUP($E47&amp;$E$6,'EP overall data'!$A$5:$T$526,'EP overall data'!M$3,FALSE))</f>
        <v>0.46400000000000002</v>
      </c>
      <c r="G48" s="15">
        <f>IF(F47="","",VLOOKUP($E47&amp;$E$6,'EP overall data'!$A$5:$T$526,'EP overall data'!N$3,FALSE))</f>
        <v>0.58599999999999997</v>
      </c>
      <c r="H48" s="15">
        <f>IF(H47="","",VLOOKUP($E47&amp;$E$6,'EP overall data'!$A$5:$T$526,'EP overall data'!O$3,FALSE))</f>
        <v>0.14499999999999999</v>
      </c>
      <c r="I48" s="15">
        <f>IF(H47="","",VLOOKUP($E47&amp;$E$6,'EP overall data'!$A$5:$T$526,'EP overall data'!P$3,FALSE))</f>
        <v>0.24099999999999999</v>
      </c>
      <c r="J48" s="15">
        <f>IF(J47="","",VLOOKUP($E47&amp;$E$6,'EP overall data'!$A$5:$T$526,'EP overall data'!Q$3,FALSE))</f>
        <v>2.1000000000000001E-2</v>
      </c>
      <c r="K48" s="15">
        <f>IF(J47="","",VLOOKUP($E47&amp;$E$6,'EP overall data'!$A$5:$T$526,'EP overall data'!R$3,FALSE))</f>
        <v>7.0999999999999994E-2</v>
      </c>
      <c r="L48" s="15">
        <f>IF(L47="","",VLOOKUP($E47&amp;$E$6,'EP overall data'!$A$5:$T$526,'EP overall data'!S$3,FALSE))</f>
        <v>0.19800000000000001</v>
      </c>
      <c r="M48" s="15">
        <f>IF(L47="","",VLOOKUP($E47&amp;$E$6,'EP overall data'!$A$5:$T$526,'EP overall data'!T$3,FALSE))</f>
        <v>0.30299999999999999</v>
      </c>
      <c r="N48" s="248"/>
      <c r="O48" s="254"/>
      <c r="P48" s="252"/>
      <c r="Q48" s="37"/>
    </row>
    <row r="49" spans="4:17" s="37" customFormat="1" ht="15.75" x14ac:dyDescent="0.25">
      <c r="D49" s="62"/>
      <c r="E49" s="38" t="s">
        <v>50</v>
      </c>
      <c r="F49" s="245">
        <f>IF(OR(ISERROR(VLOOKUP($E49&amp;$E$6,'EP overall data'!$A$5:$T$526,'EP overall data'!B$3,FALSE)),ISBLANK(VLOOKUP($E49&amp;$E$6,'EP overall data'!$A$5:$T$526,'EP overall data'!B$3,FALSE))),"",VLOOKUP($E49&amp;$E$6,'EP overall data'!$A$5:$T$526,'EP overall data'!B$3,FALSE))</f>
        <v>0.5102230483271375</v>
      </c>
      <c r="G49" s="246"/>
      <c r="H49" s="246">
        <f>IF(OR(ISERROR(VLOOKUP($E49&amp;$E$6,'EP overall data'!$A$5:$T$526,'EP overall data'!C$3,FALSE)),ISBLANK(VLOOKUP($E49&amp;$E$6,'EP overall data'!$A$5:$T$526,'EP overall data'!C$3,FALSE))),"",VLOOKUP($E49&amp;$E$6,'EP overall data'!$A$5:$T$526,'EP overall data'!C$3,FALSE))</f>
        <v>8.7360594795539037E-2</v>
      </c>
      <c r="I49" s="246"/>
      <c r="J49" s="246">
        <f>IF(OR(ISERROR(VLOOKUP($E49&amp;$E$6,'EP overall data'!$A$5:$T$526,'EP overall data'!D$3,FALSE)),ISBLANK(VLOOKUP($E49&amp;$E$6,'EP overall data'!$A$5:$T$526,'EP overall data'!D$3,FALSE))),"",VLOOKUP($E49&amp;$E$6,'EP overall data'!$A$5:$T$526,'EP overall data'!D$3,FALSE))</f>
        <v>6.2267657992565055E-2</v>
      </c>
      <c r="K49" s="246"/>
      <c r="L49" s="246">
        <f>IF(OR(ISERROR(VLOOKUP($E49&amp;$E$6,'EP overall data'!$A$5:$T$526,'EP overall data'!E$3,FALSE)),ISBLANK(VLOOKUP($E49&amp;$E$6,'EP overall data'!$A$5:$T$526,'EP overall data'!E$3,FALSE))),"",VLOOKUP($E49&amp;$E$6,'EP overall data'!$A$5:$T$526,'EP overall data'!E$3,FALSE))</f>
        <v>0.34014869888475835</v>
      </c>
      <c r="M49" s="246"/>
      <c r="N49" s="247">
        <v>1</v>
      </c>
      <c r="O49" s="253">
        <f>IF(ISERROR(VLOOKUP($E49&amp;$E$6,'EP overall data'!$A$5:$T$526,'EP overall data'!G$3,FALSE)),0,VLOOKUP($E49&amp;$E$6,'EP overall data'!$A$5:$T$526,'EP overall data'!G$3,FALSE))</f>
        <v>1076</v>
      </c>
      <c r="P49" s="251">
        <f>IF(ISERROR(VLOOKUP($E49&amp;$E$6,'EP overall data'!$A$5:$T$526,'EP overall data'!H$3,FALSE)),0,VLOOKUP($E49&amp;$E$6,'EP overall data'!$A$5:$T$526,'EP overall data'!H$3,FALSE))</f>
        <v>5.8894362342638201E-2</v>
      </c>
      <c r="Q49" s="19"/>
    </row>
    <row r="50" spans="4:17" x14ac:dyDescent="0.25">
      <c r="D50" s="62"/>
      <c r="E50" s="23" t="s">
        <v>27</v>
      </c>
      <c r="F50" s="14">
        <f>IF(F49="","",VLOOKUP($E49&amp;$E$6,'EP overall data'!$A$5:$T$526,'EP overall data'!M$3,FALSE))</f>
        <v>0.48</v>
      </c>
      <c r="G50" s="15">
        <f>IF(F49="","",VLOOKUP($E49&amp;$E$6,'EP overall data'!$A$5:$T$526,'EP overall data'!N$3,FALSE))</f>
        <v>0.54</v>
      </c>
      <c r="H50" s="15">
        <f>IF(H49="","",VLOOKUP($E49&amp;$E$6,'EP overall data'!$A$5:$T$526,'EP overall data'!O$3,FALSE))</f>
        <v>7.1999999999999995E-2</v>
      </c>
      <c r="I50" s="15">
        <f>IF(H49="","",VLOOKUP($E49&amp;$E$6,'EP overall data'!$A$5:$T$526,'EP overall data'!P$3,FALSE))</f>
        <v>0.106</v>
      </c>
      <c r="J50" s="15">
        <f>IF(J49="","",VLOOKUP($E49&amp;$E$6,'EP overall data'!$A$5:$T$526,'EP overall data'!Q$3,FALSE))</f>
        <v>4.9000000000000002E-2</v>
      </c>
      <c r="K50" s="15">
        <f>IF(J49="","",VLOOKUP($E49&amp;$E$6,'EP overall data'!$A$5:$T$526,'EP overall data'!R$3,FALSE))</f>
        <v>7.8E-2</v>
      </c>
      <c r="L50" s="15">
        <f>IF(L49="","",VLOOKUP($E49&amp;$E$6,'EP overall data'!$A$5:$T$526,'EP overall data'!S$3,FALSE))</f>
        <v>0.312</v>
      </c>
      <c r="M50" s="15">
        <f>IF(L49="","",VLOOKUP($E49&amp;$E$6,'EP overall data'!$A$5:$T$526,'EP overall data'!T$3,FALSE))</f>
        <v>0.36899999999999999</v>
      </c>
      <c r="N50" s="248"/>
      <c r="O50" s="254"/>
      <c r="P50" s="252"/>
    </row>
    <row r="51" spans="4:17" s="37" customFormat="1" ht="15.75" x14ac:dyDescent="0.2">
      <c r="D51" s="62"/>
      <c r="E51" s="38" t="s">
        <v>49</v>
      </c>
      <c r="F51" s="245">
        <f>IF(OR(ISERROR(VLOOKUP($E51&amp;$E$6,'EP overall data'!$A$5:$T$526,'EP overall data'!B$3,FALSE)),ISBLANK(VLOOKUP($E51&amp;$E$6,'EP overall data'!$A$5:$T$526,'EP overall data'!B$3,FALSE))),"",VLOOKUP($E51&amp;$E$6,'EP overall data'!$A$5:$T$526,'EP overall data'!B$3,FALSE))</f>
        <v>0.5377777777777778</v>
      </c>
      <c r="G51" s="246"/>
      <c r="H51" s="246">
        <f>IF(OR(ISERROR(VLOOKUP($E51&amp;$E$6,'EP overall data'!$A$5:$T$526,'EP overall data'!C$3,FALSE)),ISBLANK(VLOOKUP($E51&amp;$E$6,'EP overall data'!$A$5:$T$526,'EP overall data'!C$3,FALSE))),"",VLOOKUP($E51&amp;$E$6,'EP overall data'!$A$5:$T$526,'EP overall data'!C$3,FALSE))</f>
        <v>0.13</v>
      </c>
      <c r="I51" s="246"/>
      <c r="J51" s="246">
        <f>IF(OR(ISERROR(VLOOKUP($E51&amp;$E$6,'EP overall data'!$A$5:$T$526,'EP overall data'!D$3,FALSE)),ISBLANK(VLOOKUP($E51&amp;$E$6,'EP overall data'!$A$5:$T$526,'EP overall data'!D$3,FALSE))),"",VLOOKUP($E51&amp;$E$6,'EP overall data'!$A$5:$T$526,'EP overall data'!D$3,FALSE))</f>
        <v>5.4444444444444441E-2</v>
      </c>
      <c r="K51" s="246"/>
      <c r="L51" s="246">
        <f>IF(OR(ISERROR(VLOOKUP($E51&amp;$E$6,'EP overall data'!$A$5:$T$526,'EP overall data'!E$3,FALSE)),ISBLANK(VLOOKUP($E51&amp;$E$6,'EP overall data'!$A$5:$T$526,'EP overall data'!E$3,FALSE))),"",VLOOKUP($E51&amp;$E$6,'EP overall data'!$A$5:$T$526,'EP overall data'!E$3,FALSE))</f>
        <v>0.27777777777777779</v>
      </c>
      <c r="M51" s="246"/>
      <c r="N51" s="247">
        <v>1</v>
      </c>
      <c r="O51" s="253">
        <f>IF(ISERROR(VLOOKUP($E51&amp;$E$6,'EP overall data'!$A$5:$T$526,'EP overall data'!G$3,FALSE)),0,VLOOKUP($E51&amp;$E$6,'EP overall data'!$A$5:$T$526,'EP overall data'!G$3,FALSE))</f>
        <v>900</v>
      </c>
      <c r="P51" s="251">
        <f>IF(ISERROR(VLOOKUP($E51&amp;$E$6,'EP overall data'!$A$5:$T$526,'EP overall data'!H$3,FALSE)),0,VLOOKUP($E51&amp;$E$6,'EP overall data'!$A$5:$T$526,'EP overall data'!H$3,FALSE))</f>
        <v>6.6622251832111928E-2</v>
      </c>
    </row>
    <row r="52" spans="4:17" x14ac:dyDescent="0.25">
      <c r="D52" s="62"/>
      <c r="E52" s="23" t="s">
        <v>27</v>
      </c>
      <c r="F52" s="14">
        <f>IF(F51="","",VLOOKUP($E51&amp;$E$6,'EP overall data'!$A$5:$T$526,'EP overall data'!M$3,FALSE))</f>
        <v>0.505</v>
      </c>
      <c r="G52" s="15">
        <f>IF(F51="","",VLOOKUP($E51&amp;$E$6,'EP overall data'!$A$5:$T$526,'EP overall data'!N$3,FALSE))</f>
        <v>0.56999999999999995</v>
      </c>
      <c r="H52" s="15">
        <f>IF(H51="","",VLOOKUP($E51&amp;$E$6,'EP overall data'!$A$5:$T$526,'EP overall data'!O$3,FALSE))</f>
        <v>0.11</v>
      </c>
      <c r="I52" s="15">
        <f>IF(H51="","",VLOOKUP($E51&amp;$E$6,'EP overall data'!$A$5:$T$526,'EP overall data'!P$3,FALSE))</f>
        <v>0.154</v>
      </c>
      <c r="J52" s="15">
        <f>IF(J51="","",VLOOKUP($E51&amp;$E$6,'EP overall data'!$A$5:$T$526,'EP overall data'!Q$3,FALSE))</f>
        <v>4.1000000000000002E-2</v>
      </c>
      <c r="K52" s="15">
        <f>IF(J51="","",VLOOKUP($E51&amp;$E$6,'EP overall data'!$A$5:$T$526,'EP overall data'!R$3,FALSE))</f>
        <v>7.0999999999999994E-2</v>
      </c>
      <c r="L52" s="15">
        <f>IF(L51="","",VLOOKUP($E51&amp;$E$6,'EP overall data'!$A$5:$T$526,'EP overall data'!S$3,FALSE))</f>
        <v>0.25</v>
      </c>
      <c r="M52" s="15">
        <f>IF(L51="","",VLOOKUP($E51&amp;$E$6,'EP overall data'!$A$5:$T$526,'EP overall data'!T$3,FALSE))</f>
        <v>0.308</v>
      </c>
      <c r="N52" s="248"/>
      <c r="O52" s="254"/>
      <c r="P52" s="252"/>
    </row>
    <row r="53" spans="4:17" s="37" customFormat="1" ht="15.75" x14ac:dyDescent="0.2">
      <c r="D53" s="62"/>
      <c r="E53" s="38" t="s">
        <v>109</v>
      </c>
      <c r="F53" s="245">
        <f>IF(OR(ISERROR(VLOOKUP($E53&amp;$E$6,'EP overall data'!$A$5:$T$526,'EP overall data'!B$3,FALSE)),ISBLANK(VLOOKUP($E53&amp;$E$6,'EP overall data'!$A$5:$T$526,'EP overall data'!B$3,FALSE))),"",VLOOKUP($E53&amp;$E$6,'EP overall data'!$A$5:$T$526,'EP overall data'!B$3,FALSE))</f>
        <v>0.49612403100775193</v>
      </c>
      <c r="G53" s="246"/>
      <c r="H53" s="246">
        <f>IF(OR(ISERROR(VLOOKUP($E53&amp;$E$6,'EP overall data'!$A$5:$T$526,'EP overall data'!C$3,FALSE)),ISBLANK(VLOOKUP($E53&amp;$E$6,'EP overall data'!$A$5:$T$526,'EP overall data'!C$3,FALSE))),"",VLOOKUP($E53&amp;$E$6,'EP overall data'!$A$5:$T$526,'EP overall data'!C$3,FALSE))</f>
        <v>0.13953488372093023</v>
      </c>
      <c r="I53" s="246"/>
      <c r="J53" s="246">
        <f>IF(OR(ISERROR(VLOOKUP($E53&amp;$E$6,'EP overall data'!$A$5:$T$526,'EP overall data'!D$3,FALSE)),ISBLANK(VLOOKUP($E53&amp;$E$6,'EP overall data'!$A$5:$T$526,'EP overall data'!D$3,FALSE))),"",VLOOKUP($E53&amp;$E$6,'EP overall data'!$A$5:$T$526,'EP overall data'!D$3,FALSE))</f>
        <v>6.2015503875968991E-2</v>
      </c>
      <c r="K53" s="246"/>
      <c r="L53" s="246">
        <f>IF(OR(ISERROR(VLOOKUP($E53&amp;$E$6,'EP overall data'!$A$5:$T$526,'EP overall data'!E$3,FALSE)),ISBLANK(VLOOKUP($E53&amp;$E$6,'EP overall data'!$A$5:$T$526,'EP overall data'!E$3,FALSE))),"",VLOOKUP($E53&amp;$E$6,'EP overall data'!$A$5:$T$526,'EP overall data'!E$3,FALSE))</f>
        <v>0.30232558139534882</v>
      </c>
      <c r="M53" s="246"/>
      <c r="N53" s="247">
        <v>1</v>
      </c>
      <c r="O53" s="253">
        <f>IF(ISERROR(VLOOKUP($E53&amp;$E$6,'EP overall data'!$A$5:$T$526,'EP overall data'!G$3,FALSE)),0,VLOOKUP($E53&amp;$E$6,'EP overall data'!$A$5:$T$526,'EP overall data'!G$3,FALSE))</f>
        <v>129</v>
      </c>
      <c r="P53" s="251">
        <f>IF(ISERROR(VLOOKUP($E53&amp;$E$6,'EP overall data'!$A$5:$T$526,'EP overall data'!H$3,FALSE)),0,VLOOKUP($E53&amp;$E$6,'EP overall data'!$A$5:$T$526,'EP overall data'!H$3,FALSE))</f>
        <v>4.7063115651222183E-2</v>
      </c>
    </row>
    <row r="54" spans="4:17" x14ac:dyDescent="0.25">
      <c r="D54" s="62"/>
      <c r="E54" s="23" t="s">
        <v>27</v>
      </c>
      <c r="F54" s="14">
        <f>IF(F53="","",VLOOKUP($E53&amp;$E$6,'EP overall data'!$A$5:$T$526,'EP overall data'!M$3,FALSE))</f>
        <v>0.41099999999999998</v>
      </c>
      <c r="G54" s="15">
        <f>IF(F53="","",VLOOKUP($E53&amp;$E$6,'EP overall data'!$A$5:$T$526,'EP overall data'!N$3,FALSE))</f>
        <v>0.58099999999999996</v>
      </c>
      <c r="H54" s="15">
        <f>IF(H53="","",VLOOKUP($E53&amp;$E$6,'EP overall data'!$A$5:$T$526,'EP overall data'!O$3,FALSE))</f>
        <v>0.09</v>
      </c>
      <c r="I54" s="15">
        <f>IF(H53="","",VLOOKUP($E53&amp;$E$6,'EP overall data'!$A$5:$T$526,'EP overall data'!P$3,FALSE))</f>
        <v>0.21</v>
      </c>
      <c r="J54" s="15">
        <f>IF(J53="","",VLOOKUP($E53&amp;$E$6,'EP overall data'!$A$5:$T$526,'EP overall data'!Q$3,FALSE))</f>
        <v>3.2000000000000001E-2</v>
      </c>
      <c r="K54" s="15">
        <f>IF(J53="","",VLOOKUP($E53&amp;$E$6,'EP overall data'!$A$5:$T$526,'EP overall data'!R$3,FALSE))</f>
        <v>0.11799999999999999</v>
      </c>
      <c r="L54" s="15">
        <f>IF(L53="","",VLOOKUP($E53&amp;$E$6,'EP overall data'!$A$5:$T$526,'EP overall data'!S$3,FALSE))</f>
        <v>0.23</v>
      </c>
      <c r="M54" s="15">
        <f>IF(L53="","",VLOOKUP($E53&amp;$E$6,'EP overall data'!$A$5:$T$526,'EP overall data'!T$3,FALSE))</f>
        <v>0.38600000000000001</v>
      </c>
      <c r="N54" s="248"/>
      <c r="O54" s="254"/>
      <c r="P54" s="252"/>
    </row>
    <row r="55" spans="4:17" s="37" customFormat="1" ht="15.75" x14ac:dyDescent="0.2">
      <c r="D55" s="62"/>
      <c r="E55" s="38" t="s">
        <v>51</v>
      </c>
      <c r="F55" s="245">
        <f>IF(OR(ISERROR(VLOOKUP($E55&amp;$E$6,'EP overall data'!$A$5:$T$526,'EP overall data'!B$3,FALSE)),ISBLANK(VLOOKUP($E55&amp;$E$6,'EP overall data'!$A$5:$T$526,'EP overall data'!B$3,FALSE))),"",VLOOKUP($E55&amp;$E$6,'EP overall data'!$A$5:$T$526,'EP overall data'!B$3,FALSE))</f>
        <v>0.52597402597402598</v>
      </c>
      <c r="G55" s="246"/>
      <c r="H55" s="246">
        <f>IF(OR(ISERROR(VLOOKUP($E55&amp;$E$6,'EP overall data'!$A$5:$T$526,'EP overall data'!C$3,FALSE)),ISBLANK(VLOOKUP($E55&amp;$E$6,'EP overall data'!$A$5:$T$526,'EP overall data'!C$3,FALSE))),"",VLOOKUP($E55&amp;$E$6,'EP overall data'!$A$5:$T$526,'EP overall data'!C$3,FALSE))</f>
        <v>0.11688311688311688</v>
      </c>
      <c r="I55" s="246"/>
      <c r="J55" s="246">
        <f>IF(OR(ISERROR(VLOOKUP($E55&amp;$E$6,'EP overall data'!$A$5:$T$526,'EP overall data'!D$3,FALSE)),ISBLANK(VLOOKUP($E55&amp;$E$6,'EP overall data'!$A$5:$T$526,'EP overall data'!D$3,FALSE))),"",VLOOKUP($E55&amp;$E$6,'EP overall data'!$A$5:$T$526,'EP overall data'!D$3,FALSE))</f>
        <v>5.5194805194805192E-2</v>
      </c>
      <c r="K55" s="246"/>
      <c r="L55" s="246">
        <f>IF(OR(ISERROR(VLOOKUP($E55&amp;$E$6,'EP overall data'!$A$5:$T$526,'EP overall data'!E$3,FALSE)),ISBLANK(VLOOKUP($E55&amp;$E$6,'EP overall data'!$A$5:$T$526,'EP overall data'!E$3,FALSE))),"",VLOOKUP($E55&amp;$E$6,'EP overall data'!$A$5:$T$526,'EP overall data'!E$3,FALSE))</f>
        <v>0.30194805194805197</v>
      </c>
      <c r="M55" s="246"/>
      <c r="N55" s="247">
        <v>1</v>
      </c>
      <c r="O55" s="253">
        <f>IF(ISERROR(VLOOKUP($E55&amp;$E$6,'EP overall data'!$A$5:$T$526,'EP overall data'!G$3,FALSE)),0,VLOOKUP($E55&amp;$E$6,'EP overall data'!$A$5:$T$526,'EP overall data'!G$3,FALSE))</f>
        <v>308</v>
      </c>
      <c r="P55" s="251">
        <f>IF(ISERROR(VLOOKUP($E55&amp;$E$6,'EP overall data'!$A$5:$T$526,'EP overall data'!H$3,FALSE)),0,VLOOKUP($E55&amp;$E$6,'EP overall data'!$A$5:$T$526,'EP overall data'!H$3,FALSE))</f>
        <v>6.7946172512684755E-2</v>
      </c>
    </row>
    <row r="56" spans="4:17" x14ac:dyDescent="0.25">
      <c r="D56" s="62"/>
      <c r="E56" s="23" t="s">
        <v>27</v>
      </c>
      <c r="F56" s="14">
        <f>IF(F55="","",VLOOKUP($E55&amp;$E$6,'EP overall data'!$A$5:$T$526,'EP overall data'!M$3,FALSE))</f>
        <v>0.47</v>
      </c>
      <c r="G56" s="15">
        <f>IF(F55="","",VLOOKUP($E55&amp;$E$6,'EP overall data'!$A$5:$T$526,'EP overall data'!N$3,FALSE))</f>
        <v>0.58099999999999996</v>
      </c>
      <c r="H56" s="15">
        <f>IF(H55="","",VLOOKUP($E55&amp;$E$6,'EP overall data'!$A$5:$T$526,'EP overall data'!O$3,FALSE))</f>
        <v>8.5999999999999993E-2</v>
      </c>
      <c r="I56" s="15">
        <f>IF(H55="","",VLOOKUP($E55&amp;$E$6,'EP overall data'!$A$5:$T$526,'EP overall data'!P$3,FALSE))</f>
        <v>0.158</v>
      </c>
      <c r="J56" s="15">
        <f>IF(J55="","",VLOOKUP($E55&amp;$E$6,'EP overall data'!$A$5:$T$526,'EP overall data'!Q$3,FALSE))</f>
        <v>3.5000000000000003E-2</v>
      </c>
      <c r="K56" s="15">
        <f>IF(J55="","",VLOOKUP($E55&amp;$E$6,'EP overall data'!$A$5:$T$526,'EP overall data'!R$3,FALSE))</f>
        <v>8.6999999999999994E-2</v>
      </c>
      <c r="L56" s="15">
        <f>IF(L55="","",VLOOKUP($E55&amp;$E$6,'EP overall data'!$A$5:$T$526,'EP overall data'!S$3,FALSE))</f>
        <v>0.253</v>
      </c>
      <c r="M56" s="15">
        <f>IF(L55="","",VLOOKUP($E55&amp;$E$6,'EP overall data'!$A$5:$T$526,'EP overall data'!T$3,FALSE))</f>
        <v>0.35499999999999998</v>
      </c>
      <c r="N56" s="248"/>
      <c r="O56" s="254"/>
      <c r="P56" s="252"/>
    </row>
    <row r="57" spans="4:17" s="37" customFormat="1" ht="15.75" x14ac:dyDescent="0.2">
      <c r="D57" s="62"/>
      <c r="E57" s="38" t="s">
        <v>423</v>
      </c>
      <c r="F57" s="245">
        <f>IF(OR(ISERROR(VLOOKUP($E57&amp;$E$6,'EP overall data'!$A$5:$T$526,'EP overall data'!B$3,FALSE)),ISBLANK(VLOOKUP($E57&amp;$E$6,'EP overall data'!$A$5:$T$526,'EP overall data'!B$3,FALSE))),"",VLOOKUP($E57&amp;$E$6,'EP overall data'!$A$5:$T$526,'EP overall data'!B$3,FALSE))</f>
        <v>0.55488850771869636</v>
      </c>
      <c r="G57" s="246"/>
      <c r="H57" s="246">
        <f>IF(OR(ISERROR(VLOOKUP($E57&amp;$E$6,'EP overall data'!$A$5:$T$526,'EP overall data'!C$3,FALSE)),ISBLANK(VLOOKUP($E57&amp;$E$6,'EP overall data'!$A$5:$T$526,'EP overall data'!C$3,FALSE))),"",VLOOKUP($E57&amp;$E$6,'EP overall data'!$A$5:$T$526,'EP overall data'!C$3,FALSE))</f>
        <v>0.14751286449399656</v>
      </c>
      <c r="I57" s="246"/>
      <c r="J57" s="246">
        <f>IF(OR(ISERROR(VLOOKUP($E57&amp;$E$6,'EP overall data'!$A$5:$T$526,'EP overall data'!D$3,FALSE)),ISBLANK(VLOOKUP($E57&amp;$E$6,'EP overall data'!$A$5:$T$526,'EP overall data'!D$3,FALSE))),"",VLOOKUP($E57&amp;$E$6,'EP overall data'!$A$5:$T$526,'EP overall data'!D$3,FALSE))</f>
        <v>6.0034305317324184E-2</v>
      </c>
      <c r="K57" s="246"/>
      <c r="L57" s="246">
        <f>IF(OR(ISERROR(VLOOKUP($E57&amp;$E$6,'EP overall data'!$A$5:$T$526,'EP overall data'!E$3,FALSE)),ISBLANK(VLOOKUP($E57&amp;$E$6,'EP overall data'!$A$5:$T$526,'EP overall data'!E$3,FALSE))),"",VLOOKUP($E57&amp;$E$6,'EP overall data'!$A$5:$T$526,'EP overall data'!E$3,FALSE))</f>
        <v>0.23756432246998285</v>
      </c>
      <c r="M57" s="246"/>
      <c r="N57" s="247">
        <v>1</v>
      </c>
      <c r="O57" s="253">
        <f>IF(ISERROR(VLOOKUP($E57&amp;$E$6,'EP overall data'!$A$5:$T$526,'EP overall data'!G$3,FALSE)),0,VLOOKUP($E57&amp;$E$6,'EP overall data'!$A$5:$T$526,'EP overall data'!G$3,FALSE))</f>
        <v>1166</v>
      </c>
      <c r="P57" s="251">
        <f>IF(ISERROR(VLOOKUP($E57&amp;$E$6,'EP overall data'!$A$5:$T$526,'EP overall data'!H$3,FALSE)),0,VLOOKUP($E57&amp;$E$6,'EP overall data'!$A$5:$T$526,'EP overall data'!H$3,FALSE))</f>
        <v>6.7026902736261204E-2</v>
      </c>
    </row>
    <row r="58" spans="4:17" x14ac:dyDescent="0.25">
      <c r="D58" s="62"/>
      <c r="E58" s="23" t="s">
        <v>27</v>
      </c>
      <c r="F58" s="14">
        <f>IF(F57="","",VLOOKUP($E57&amp;$E$6,'EP overall data'!$A$5:$T$526,'EP overall data'!M$3,FALSE))</f>
        <v>0.52600000000000002</v>
      </c>
      <c r="G58" s="15">
        <f>IF(F57="","",VLOOKUP($E57&amp;$E$6,'EP overall data'!$A$5:$T$526,'EP overall data'!N$3,FALSE))</f>
        <v>0.58299999999999996</v>
      </c>
      <c r="H58" s="15">
        <f>IF(H57="","",VLOOKUP($E57&amp;$E$6,'EP overall data'!$A$5:$T$526,'EP overall data'!O$3,FALSE))</f>
        <v>0.128</v>
      </c>
      <c r="I58" s="15">
        <f>IF(H57="","",VLOOKUP($E57&amp;$E$6,'EP overall data'!$A$5:$T$526,'EP overall data'!P$3,FALSE))</f>
        <v>0.16900000000000001</v>
      </c>
      <c r="J58" s="15">
        <f>IF(J57="","",VLOOKUP($E57&amp;$E$6,'EP overall data'!$A$5:$T$526,'EP overall data'!Q$3,FALSE))</f>
        <v>4.8000000000000001E-2</v>
      </c>
      <c r="K58" s="15">
        <f>IF(J57="","",VLOOKUP($E57&amp;$E$6,'EP overall data'!$A$5:$T$526,'EP overall data'!R$3,FALSE))</f>
        <v>7.4999999999999997E-2</v>
      </c>
      <c r="L58" s="15">
        <f>IF(L57="","",VLOOKUP($E57&amp;$E$6,'EP overall data'!$A$5:$T$526,'EP overall data'!S$3,FALSE))</f>
        <v>0.214</v>
      </c>
      <c r="M58" s="15">
        <f>IF(L57="","",VLOOKUP($E57&amp;$E$6,'EP overall data'!$A$5:$T$526,'EP overall data'!T$3,FALSE))</f>
        <v>0.26300000000000001</v>
      </c>
      <c r="N58" s="248"/>
      <c r="O58" s="254"/>
      <c r="P58" s="252"/>
    </row>
    <row r="59" spans="4:17" s="37" customFormat="1" ht="15.75" x14ac:dyDescent="0.2">
      <c r="D59" s="62"/>
      <c r="E59" s="38" t="s">
        <v>108</v>
      </c>
      <c r="F59" s="245">
        <f>IF(OR(ISERROR(VLOOKUP($E59&amp;$E$6,'EP overall data'!$A$5:$T$526,'EP overall data'!B$3,FALSE)),ISBLANK(VLOOKUP($E59&amp;$E$6,'EP overall data'!$A$5:$T$526,'EP overall data'!B$3,FALSE))),"",VLOOKUP($E59&amp;$E$6,'EP overall data'!$A$5:$T$526,'EP overall data'!B$3,FALSE))</f>
        <v>0.58259325044404975</v>
      </c>
      <c r="G59" s="246"/>
      <c r="H59" s="246">
        <f>IF(OR(ISERROR(VLOOKUP($E59&amp;$E$6,'EP overall data'!$A$5:$T$526,'EP overall data'!C$3,FALSE)),ISBLANK(VLOOKUP($E59&amp;$E$6,'EP overall data'!$A$5:$T$526,'EP overall data'!C$3,FALSE))),"",VLOOKUP($E59&amp;$E$6,'EP overall data'!$A$5:$T$526,'EP overall data'!C$3,FALSE))</f>
        <v>0.12788632326820604</v>
      </c>
      <c r="I59" s="246"/>
      <c r="J59" s="246">
        <f>IF(OR(ISERROR(VLOOKUP($E59&amp;$E$6,'EP overall data'!$A$5:$T$526,'EP overall data'!D$3,FALSE)),ISBLANK(VLOOKUP($E59&amp;$E$6,'EP overall data'!$A$5:$T$526,'EP overall data'!D$3,FALSE))),"",VLOOKUP($E59&amp;$E$6,'EP overall data'!$A$5:$T$526,'EP overall data'!D$3,FALSE))</f>
        <v>4.6181172291296625E-2</v>
      </c>
      <c r="K59" s="246"/>
      <c r="L59" s="246">
        <f>IF(OR(ISERROR(VLOOKUP($E59&amp;$E$6,'EP overall data'!$A$5:$T$526,'EP overall data'!E$3,FALSE)),ISBLANK(VLOOKUP($E59&amp;$E$6,'EP overall data'!$A$5:$T$526,'EP overall data'!E$3,FALSE))),"",VLOOKUP($E59&amp;$E$6,'EP overall data'!$A$5:$T$526,'EP overall data'!E$3,FALSE))</f>
        <v>0.2433392539964476</v>
      </c>
      <c r="M59" s="246"/>
      <c r="N59" s="247">
        <v>1</v>
      </c>
      <c r="O59" s="253">
        <f>IF(ISERROR(VLOOKUP($E59&amp;$E$6,'EP overall data'!$A$5:$T$526,'EP overall data'!G$3,FALSE)),0,VLOOKUP($E59&amp;$E$6,'EP overall data'!$A$5:$T$526,'EP overall data'!G$3,FALSE))</f>
        <v>563</v>
      </c>
      <c r="P59" s="251">
        <f>IF(ISERROR(VLOOKUP($E59&amp;$E$6,'EP overall data'!$A$5:$T$526,'EP overall data'!H$3,FALSE)),0,VLOOKUP($E59&amp;$E$6,'EP overall data'!$A$5:$T$526,'EP overall data'!H$3,FALSE))</f>
        <v>0.12436492158162138</v>
      </c>
    </row>
    <row r="60" spans="4:17" x14ac:dyDescent="0.25">
      <c r="D60" s="62"/>
      <c r="E60" s="23" t="s">
        <v>27</v>
      </c>
      <c r="F60" s="14">
        <f>IF(F59="","",VLOOKUP($E59&amp;$E$6,'EP overall data'!$A$5:$T$526,'EP overall data'!M$3,FALSE))</f>
        <v>0.54100000000000004</v>
      </c>
      <c r="G60" s="15">
        <f>IF(F59="","",VLOOKUP($E59&amp;$E$6,'EP overall data'!$A$5:$T$526,'EP overall data'!N$3,FALSE))</f>
        <v>0.623</v>
      </c>
      <c r="H60" s="15">
        <f>IF(H59="","",VLOOKUP($E59&amp;$E$6,'EP overall data'!$A$5:$T$526,'EP overall data'!O$3,FALSE))</f>
        <v>0.10299999999999999</v>
      </c>
      <c r="I60" s="15">
        <f>IF(H59="","",VLOOKUP($E59&amp;$E$6,'EP overall data'!$A$5:$T$526,'EP overall data'!P$3,FALSE))</f>
        <v>0.158</v>
      </c>
      <c r="J60" s="15">
        <f>IF(J59="","",VLOOKUP($E59&amp;$E$6,'EP overall data'!$A$5:$T$526,'EP overall data'!Q$3,FALSE))</f>
        <v>3.2000000000000001E-2</v>
      </c>
      <c r="K60" s="15">
        <f>IF(J59="","",VLOOKUP($E59&amp;$E$6,'EP overall data'!$A$5:$T$526,'EP overall data'!R$3,FALSE))</f>
        <v>6.7000000000000004E-2</v>
      </c>
      <c r="L60" s="15">
        <f>IF(L59="","",VLOOKUP($E59&amp;$E$6,'EP overall data'!$A$5:$T$526,'EP overall data'!S$3,FALSE))</f>
        <v>0.21</v>
      </c>
      <c r="M60" s="142">
        <f>IF(L59="","",VLOOKUP($E59&amp;$E$6,'EP overall data'!$A$5:$T$526,'EP overall data'!T$3,FALSE))</f>
        <v>0.28000000000000003</v>
      </c>
      <c r="N60" s="248"/>
      <c r="O60" s="254"/>
      <c r="P60" s="252"/>
    </row>
    <row r="61" spans="4:17" s="37" customFormat="1" ht="15.75" x14ac:dyDescent="0.2">
      <c r="D61" s="62"/>
      <c r="E61" s="38" t="s">
        <v>111</v>
      </c>
      <c r="F61" s="245">
        <f>IF(OR(ISERROR(VLOOKUP($E61&amp;$E$6,'EP overall data'!$A$5:$T$526,'EP overall data'!B$3,FALSE)),ISBLANK(VLOOKUP($E61&amp;$E$6,'EP overall data'!$A$5:$T$526,'EP overall data'!B$3,FALSE))),"",VLOOKUP($E61&amp;$E$6,'EP overall data'!$A$5:$T$526,'EP overall data'!B$3,FALSE))</f>
        <v>0.53274336283185841</v>
      </c>
      <c r="G61" s="246"/>
      <c r="H61" s="246">
        <f>IF(OR(ISERROR(VLOOKUP($E61&amp;$E$6,'EP overall data'!$A$5:$T$526,'EP overall data'!C$3,FALSE)),ISBLANK(VLOOKUP($E61&amp;$E$6,'EP overall data'!$A$5:$T$526,'EP overall data'!C$3,FALSE))),"",VLOOKUP($E61&amp;$E$6,'EP overall data'!$A$5:$T$526,'EP overall data'!C$3,FALSE))</f>
        <v>0.25840707964601772</v>
      </c>
      <c r="I61" s="246"/>
      <c r="J61" s="246">
        <f>IF(OR(ISERROR(VLOOKUP($E61&amp;$E$6,'EP overall data'!$A$5:$T$526,'EP overall data'!D$3,FALSE)),ISBLANK(VLOOKUP($E61&amp;$E$6,'EP overall data'!$A$5:$T$526,'EP overall data'!D$3,FALSE))),"",VLOOKUP($E61&amp;$E$6,'EP overall data'!$A$5:$T$526,'EP overall data'!D$3,FALSE))</f>
        <v>6.1946902654867256E-2</v>
      </c>
      <c r="K61" s="246"/>
      <c r="L61" s="246">
        <f>IF(OR(ISERROR(VLOOKUP($E61&amp;$E$6,'EP overall data'!$A$5:$T$526,'EP overall data'!E$3,FALSE)),ISBLANK(VLOOKUP($E61&amp;$E$6,'EP overall data'!$A$5:$T$526,'EP overall data'!E$3,FALSE))),"",VLOOKUP($E61&amp;$E$6,'EP overall data'!$A$5:$T$526,'EP overall data'!E$3,FALSE))</f>
        <v>0.14690265486725665</v>
      </c>
      <c r="M61" s="246"/>
      <c r="N61" s="247">
        <v>1</v>
      </c>
      <c r="O61" s="253">
        <f>IF(ISERROR(VLOOKUP($E61&amp;$E$6,'EP overall data'!$A$5:$T$526,'EP overall data'!G$3,FALSE)),0,VLOOKUP($E61&amp;$E$6,'EP overall data'!$A$5:$T$526,'EP overall data'!G$3,FALSE))</f>
        <v>565</v>
      </c>
      <c r="P61" s="251">
        <f>IF(ISERROR(VLOOKUP($E61&amp;$E$6,'EP overall data'!$A$5:$T$526,'EP overall data'!H$3,FALSE)),0,VLOOKUP($E61&amp;$E$6,'EP overall data'!$A$5:$T$526,'EP overall data'!H$3,FALSE))</f>
        <v>0.43968871595330739</v>
      </c>
    </row>
    <row r="62" spans="4:17" x14ac:dyDescent="0.25">
      <c r="D62" s="62"/>
      <c r="E62" s="23" t="s">
        <v>27</v>
      </c>
      <c r="F62" s="14">
        <f>IF(F61="","",VLOOKUP($E61&amp;$E$6,'EP overall data'!$A$5:$T$526,'EP overall data'!M$3,FALSE))</f>
        <v>0.49199999999999999</v>
      </c>
      <c r="G62" s="15">
        <f>IF(F61="","",VLOOKUP($E61&amp;$E$6,'EP overall data'!$A$5:$T$526,'EP overall data'!N$3,FALSE))</f>
        <v>0.57399999999999995</v>
      </c>
      <c r="H62" s="15">
        <f>IF(H61="","",VLOOKUP($E61&amp;$E$6,'EP overall data'!$A$5:$T$526,'EP overall data'!O$3,FALSE))</f>
        <v>0.224</v>
      </c>
      <c r="I62" s="15">
        <f>IF(H61="","",VLOOKUP($E61&amp;$E$6,'EP overall data'!$A$5:$T$526,'EP overall data'!P$3,FALSE))</f>
        <v>0.29599999999999999</v>
      </c>
      <c r="J62" s="15">
        <f>IF(J61="","",VLOOKUP($E61&amp;$E$6,'EP overall data'!$A$5:$T$526,'EP overall data'!Q$3,FALSE))</f>
        <v>4.4999999999999998E-2</v>
      </c>
      <c r="K62" s="15">
        <f>IF(J61="","",VLOOKUP($E61&amp;$E$6,'EP overall data'!$A$5:$T$526,'EP overall data'!R$3,FALSE))</f>
        <v>8.5000000000000006E-2</v>
      </c>
      <c r="L62" s="15">
        <f>IF(L61="","",VLOOKUP($E61&amp;$E$6,'EP overall data'!$A$5:$T$526,'EP overall data'!S$3,FALSE))</f>
        <v>0.12</v>
      </c>
      <c r="M62" s="142">
        <f>IF(L61="","",VLOOKUP($E61&amp;$E$6,'EP overall data'!$A$5:$T$526,'EP overall data'!T$3,FALSE))</f>
        <v>0.17799999999999999</v>
      </c>
      <c r="N62" s="248"/>
      <c r="O62" s="254"/>
      <c r="P62" s="252"/>
    </row>
    <row r="63" spans="4:17" s="37" customFormat="1" ht="15.75" x14ac:dyDescent="0.2">
      <c r="D63" s="62"/>
      <c r="E63" s="38" t="s">
        <v>36</v>
      </c>
      <c r="F63" s="245">
        <f>IF(OR(ISERROR(VLOOKUP($E63&amp;$E$6,'EP overall data'!$A$5:$T$526,'EP overall data'!B$3,FALSE)),ISBLANK(VLOOKUP($E63&amp;$E$6,'EP overall data'!$A$5:$T$526,'EP overall data'!B$3,FALSE))),"",VLOOKUP($E63&amp;$E$6,'EP overall data'!$A$5:$T$526,'EP overall data'!B$3,FALSE))</f>
        <v>0.52165156092648535</v>
      </c>
      <c r="G63" s="246"/>
      <c r="H63" s="246">
        <f>IF(OR(ISERROR(VLOOKUP($E63&amp;$E$6,'EP overall data'!$A$5:$T$526,'EP overall data'!C$3,FALSE)),ISBLANK(VLOOKUP($E63&amp;$E$6,'EP overall data'!$A$5:$T$526,'EP overall data'!C$3,FALSE))),"",VLOOKUP($E63&amp;$E$6,'EP overall data'!$A$5:$T$526,'EP overall data'!C$3,FALSE))</f>
        <v>0.2406847935548842</v>
      </c>
      <c r="I63" s="246"/>
      <c r="J63" s="246">
        <f>IF(OR(ISERROR(VLOOKUP($E63&amp;$E$6,'EP overall data'!$A$5:$T$526,'EP overall data'!D$3,FALSE)),ISBLANK(VLOOKUP($E63&amp;$E$6,'EP overall data'!$A$5:$T$526,'EP overall data'!D$3,FALSE))),"",VLOOKUP($E63&amp;$E$6,'EP overall data'!$A$5:$T$526,'EP overall data'!D$3,FALSE))</f>
        <v>4.7331319234642497E-2</v>
      </c>
      <c r="K63" s="246"/>
      <c r="L63" s="246">
        <f>IF(OR(ISERROR(VLOOKUP($E63&amp;$E$6,'EP overall data'!$A$5:$T$526,'EP overall data'!E$3,FALSE)),ISBLANK(VLOOKUP($E63&amp;$E$6,'EP overall data'!$A$5:$T$526,'EP overall data'!E$3,FALSE))),"",VLOOKUP($E63&amp;$E$6,'EP overall data'!$A$5:$T$526,'EP overall data'!E$3,FALSE))</f>
        <v>0.19033232628398791</v>
      </c>
      <c r="M63" s="246"/>
      <c r="N63" s="247">
        <v>1</v>
      </c>
      <c r="O63" s="253">
        <f>IF(ISERROR(VLOOKUP($E63&amp;$E$6,'EP overall data'!$A$5:$T$526,'EP overall data'!G$3,FALSE)),0,VLOOKUP($E63&amp;$E$6,'EP overall data'!$A$5:$T$526,'EP overall data'!G$3,FALSE))</f>
        <v>1986</v>
      </c>
      <c r="P63" s="251">
        <f>IF(ISERROR(VLOOKUP($E63&amp;$E$6,'EP overall data'!$A$5:$T$526,'EP overall data'!H$3,FALSE)),0,VLOOKUP($E63&amp;$E$6,'EP overall data'!$A$5:$T$526,'EP overall data'!H$3,FALSE))</f>
        <v>0.16529338327091136</v>
      </c>
    </row>
    <row r="64" spans="4:17" x14ac:dyDescent="0.25">
      <c r="D64" s="62"/>
      <c r="E64" s="23" t="s">
        <v>27</v>
      </c>
      <c r="F64" s="14">
        <f>IF(F63="","",VLOOKUP($E63&amp;$E$6,'EP overall data'!$A$5:$T$526,'EP overall data'!M$3,FALSE))</f>
        <v>0.5</v>
      </c>
      <c r="G64" s="15">
        <f>IF(F63="","",VLOOKUP($E63&amp;$E$6,'EP overall data'!$A$5:$T$526,'EP overall data'!N$3,FALSE))</f>
        <v>0.54400000000000004</v>
      </c>
      <c r="H64" s="15">
        <f>IF(H63="","",VLOOKUP($E63&amp;$E$6,'EP overall data'!$A$5:$T$526,'EP overall data'!O$3,FALSE))</f>
        <v>0.222</v>
      </c>
      <c r="I64" s="15">
        <f>IF(H63="","",VLOOKUP($E63&amp;$E$6,'EP overall data'!$A$5:$T$526,'EP overall data'!P$3,FALSE))</f>
        <v>0.26</v>
      </c>
      <c r="J64" s="15">
        <f>IF(J63="","",VLOOKUP($E63&amp;$E$6,'EP overall data'!$A$5:$T$526,'EP overall data'!Q$3,FALSE))</f>
        <v>3.9E-2</v>
      </c>
      <c r="K64" s="15">
        <f>IF(J63="","",VLOOKUP($E63&amp;$E$6,'EP overall data'!$A$5:$T$526,'EP overall data'!R$3,FALSE))</f>
        <v>5.8000000000000003E-2</v>
      </c>
      <c r="L64" s="15">
        <f>IF(L63="","",VLOOKUP($E63&amp;$E$6,'EP overall data'!$A$5:$T$526,'EP overall data'!S$3,FALSE))</f>
        <v>0.17399999999999999</v>
      </c>
      <c r="M64" s="142">
        <f>IF(L63="","",VLOOKUP($E63&amp;$E$6,'EP overall data'!$A$5:$T$526,'EP overall data'!T$3,FALSE))</f>
        <v>0.20799999999999999</v>
      </c>
      <c r="N64" s="248"/>
      <c r="O64" s="254"/>
      <c r="P64" s="252"/>
    </row>
    <row r="65" spans="4:17" s="37" customFormat="1" ht="15.75" x14ac:dyDescent="0.2">
      <c r="D65" s="62"/>
      <c r="E65" s="38" t="s">
        <v>26</v>
      </c>
      <c r="F65" s="245">
        <f>IF(OR(ISERROR(VLOOKUP($E65&amp;$E$6,'EP overall data'!$A$5:$T$526,'EP overall data'!B$3,FALSE)),ISBLANK(VLOOKUP($E65&amp;$E$6,'EP overall data'!$A$5:$T$526,'EP overall data'!B$3,FALSE))),"",VLOOKUP($E65&amp;$E$6,'EP overall data'!$A$5:$T$526,'EP overall data'!B$3,FALSE))</f>
        <v>0.55111132400843077</v>
      </c>
      <c r="G65" s="246"/>
      <c r="H65" s="246">
        <f>IF(OR(ISERROR(VLOOKUP($E65&amp;$E$6,'EP overall data'!$A$5:$T$526,'EP overall data'!C$3,FALSE)),ISBLANK(VLOOKUP($E65&amp;$E$6,'EP overall data'!$A$5:$T$526,'EP overall data'!C$3,FALSE))),"",VLOOKUP($E65&amp;$E$6,'EP overall data'!$A$5:$T$526,'EP overall data'!C$3,FALSE))</f>
        <v>0.26336462923931786</v>
      </c>
      <c r="I65" s="246"/>
      <c r="J65" s="246">
        <f>IF(OR(ISERROR(VLOOKUP($E65&amp;$E$6,'EP overall data'!$A$5:$T$526,'EP overall data'!D$3,FALSE)),ISBLANK(VLOOKUP($E65&amp;$E$6,'EP overall data'!$A$5:$T$526,'EP overall data'!D$3,FALSE))),"",VLOOKUP($E65&amp;$E$6,'EP overall data'!$A$5:$T$526,'EP overall data'!D$3,FALSE))</f>
        <v>4.3542824295842116E-2</v>
      </c>
      <c r="K65" s="246"/>
      <c r="L65" s="246">
        <f>IF(OR(ISERROR(VLOOKUP($E65&amp;$E$6,'EP overall data'!$A$5:$T$526,'EP overall data'!E$3,FALSE)),ISBLANK(VLOOKUP($E65&amp;$E$6,'EP overall data'!$A$5:$T$526,'EP overall data'!E$3,FALSE))),"",VLOOKUP($E65&amp;$E$6,'EP overall data'!$A$5:$T$526,'EP overall data'!E$3,FALSE))</f>
        <v>0.14198122245640926</v>
      </c>
      <c r="M65" s="246"/>
      <c r="N65" s="247">
        <v>1</v>
      </c>
      <c r="O65" s="253">
        <f>IF(ISERROR(VLOOKUP($E65&amp;$E$6,'EP overall data'!$A$5:$T$526,'EP overall data'!G$3,FALSE)),0,VLOOKUP($E65&amp;$E$6,'EP overall data'!$A$5:$T$526,'EP overall data'!G$3,FALSE))</f>
        <v>20876</v>
      </c>
      <c r="P65" s="251">
        <f>IF(ISERROR(VLOOKUP($E65&amp;$E$6,'EP overall data'!$A$5:$T$526,'EP overall data'!H$3,FALSE)),0,VLOOKUP($E65&amp;$E$6,'EP overall data'!$A$5:$T$526,'EP overall data'!H$3,FALSE))</f>
        <v>0.26051363965358026</v>
      </c>
    </row>
    <row r="66" spans="4:17" x14ac:dyDescent="0.25">
      <c r="D66" s="62"/>
      <c r="E66" s="23" t="s">
        <v>27</v>
      </c>
      <c r="F66" s="14">
        <f>IF(F65="","",VLOOKUP($E65&amp;$E$6,'EP overall data'!$A$5:$T$526,'EP overall data'!M$3,FALSE))</f>
        <v>0.54400000000000004</v>
      </c>
      <c r="G66" s="15">
        <f>IF(F65="","",VLOOKUP($E65&amp;$E$6,'EP overall data'!$A$5:$T$526,'EP overall data'!N$3,FALSE))</f>
        <v>0.55800000000000005</v>
      </c>
      <c r="H66" s="15">
        <f>IF(H65="","",VLOOKUP($E65&amp;$E$6,'EP overall data'!$A$5:$T$526,'EP overall data'!O$3,FALSE))</f>
        <v>0.25700000000000001</v>
      </c>
      <c r="I66" s="15">
        <f>IF(H65="","",VLOOKUP($E65&amp;$E$6,'EP overall data'!$A$5:$T$526,'EP overall data'!P$3,FALSE))</f>
        <v>0.26900000000000002</v>
      </c>
      <c r="J66" s="15">
        <f>IF(J65="","",VLOOKUP($E65&amp;$E$6,'EP overall data'!$A$5:$T$526,'EP overall data'!Q$3,FALSE))</f>
        <v>4.1000000000000002E-2</v>
      </c>
      <c r="K66" s="15">
        <f>IF(J65="","",VLOOKUP($E65&amp;$E$6,'EP overall data'!$A$5:$T$526,'EP overall data'!R$3,FALSE))</f>
        <v>4.5999999999999999E-2</v>
      </c>
      <c r="L66" s="15">
        <f>IF(L65="","",VLOOKUP($E65&amp;$E$6,'EP overall data'!$A$5:$T$526,'EP overall data'!S$3,FALSE))</f>
        <v>0.13700000000000001</v>
      </c>
      <c r="M66" s="142">
        <f>IF(L65="","",VLOOKUP($E65&amp;$E$6,'EP overall data'!$A$5:$T$526,'EP overall data'!T$3,FALSE))</f>
        <v>0.14699999999999999</v>
      </c>
      <c r="N66" s="248"/>
      <c r="O66" s="254"/>
      <c r="P66" s="252"/>
    </row>
    <row r="67" spans="4:17" s="37" customFormat="1" ht="15.75" x14ac:dyDescent="0.2">
      <c r="D67" s="62"/>
      <c r="E67" s="38" t="s">
        <v>389</v>
      </c>
      <c r="F67" s="245">
        <f>IF(OR(ISERROR(VLOOKUP($E67&amp;$E$6,'EP overall data'!$A$5:$T$526,'EP overall data'!B$3,FALSE)),ISBLANK(VLOOKUP($E67&amp;$E$6,'EP overall data'!$A$5:$T$526,'EP overall data'!B$3,FALSE))),"",VLOOKUP($E67&amp;$E$6,'EP overall data'!$A$5:$T$526,'EP overall data'!B$3,FALSE))</f>
        <v>0.61363135063598262</v>
      </c>
      <c r="G67" s="246"/>
      <c r="H67" s="246">
        <f>IF(OR(ISERROR(VLOOKUP($E67&amp;$E$6,'EP overall data'!$A$5:$T$526,'EP overall data'!C$3,FALSE)),ISBLANK(VLOOKUP($E67&amp;$E$6,'EP overall data'!$A$5:$T$526,'EP overall data'!C$3,FALSE))),"",VLOOKUP($E67&amp;$E$6,'EP overall data'!$A$5:$T$526,'EP overall data'!C$3,FALSE))</f>
        <v>0.22402764502610104</v>
      </c>
      <c r="I67" s="246"/>
      <c r="J67" s="246">
        <f>IF(OR(ISERROR(VLOOKUP($E67&amp;$E$6,'EP overall data'!$A$5:$T$526,'EP overall data'!D$3,FALSE)),ISBLANK(VLOOKUP($E67&amp;$E$6,'EP overall data'!$A$5:$T$526,'EP overall data'!D$3,FALSE))),"",VLOOKUP($E67&amp;$E$6,'EP overall data'!$A$5:$T$526,'EP overall data'!D$3,FALSE))</f>
        <v>3.6467906771560914E-2</v>
      </c>
      <c r="K67" s="246"/>
      <c r="L67" s="246">
        <f>IF(OR(ISERROR(VLOOKUP($E67&amp;$E$6,'EP overall data'!$A$5:$T$526,'EP overall data'!E$3,FALSE)),ISBLANK(VLOOKUP($E67&amp;$E$6,'EP overall data'!$A$5:$T$526,'EP overall data'!E$3,FALSE))),"",VLOOKUP($E67&amp;$E$6,'EP overall data'!$A$5:$T$526,'EP overall data'!E$3,FALSE))</f>
        <v>0.12587309756635542</v>
      </c>
      <c r="M67" s="246"/>
      <c r="N67" s="247">
        <v>1</v>
      </c>
      <c r="O67" s="253">
        <f>IF(ISERROR(VLOOKUP($E67&amp;$E$6,'EP overall data'!$A$5:$T$526,'EP overall data'!G$3,FALSE)),0,VLOOKUP($E67&amp;$E$6,'EP overall data'!$A$5:$T$526,'EP overall data'!G$3,FALSE))</f>
        <v>13601</v>
      </c>
      <c r="P67" s="251">
        <f>IF(ISERROR(VLOOKUP($E67&amp;$E$6,'EP overall data'!$A$5:$T$526,'EP overall data'!H$3,FALSE)),0,VLOOKUP($E67&amp;$E$6,'EP overall data'!$A$5:$T$526,'EP overall data'!H$3,FALSE))</f>
        <v>0.24607396149949343</v>
      </c>
    </row>
    <row r="68" spans="4:17" x14ac:dyDescent="0.25">
      <c r="D68" s="62"/>
      <c r="E68" s="23" t="s">
        <v>27</v>
      </c>
      <c r="F68" s="14">
        <f>IF(F67="","",VLOOKUP($E67&amp;$E$6,'EP overall data'!$A$5:$T$526,'EP overall data'!M$3,FALSE))</f>
        <v>0.60499999999999998</v>
      </c>
      <c r="G68" s="15">
        <f>IF(F67="","",VLOOKUP($E67&amp;$E$6,'EP overall data'!$A$5:$T$526,'EP overall data'!N$3,FALSE))</f>
        <v>0.622</v>
      </c>
      <c r="H68" s="15">
        <f>IF(H67="","",VLOOKUP($E67&amp;$E$6,'EP overall data'!$A$5:$T$526,'EP overall data'!O$3,FALSE))</f>
        <v>0.217</v>
      </c>
      <c r="I68" s="15">
        <f>IF(H67="","",VLOOKUP($E67&amp;$E$6,'EP overall data'!$A$5:$T$526,'EP overall data'!P$3,FALSE))</f>
        <v>0.23100000000000001</v>
      </c>
      <c r="J68" s="15">
        <f>IF(J67="","",VLOOKUP($E67&amp;$E$6,'EP overall data'!$A$5:$T$526,'EP overall data'!Q$3,FALSE))</f>
        <v>3.3000000000000002E-2</v>
      </c>
      <c r="K68" s="15">
        <f>IF(J67="","",VLOOKUP($E67&amp;$E$6,'EP overall data'!$A$5:$T$526,'EP overall data'!R$3,FALSE))</f>
        <v>0.04</v>
      </c>
      <c r="L68" s="15">
        <f>IF(L67="","",VLOOKUP($E67&amp;$E$6,'EP overall data'!$A$5:$T$526,'EP overall data'!S$3,FALSE))</f>
        <v>0.12</v>
      </c>
      <c r="M68" s="142">
        <f>IF(L67="","",VLOOKUP($E67&amp;$E$6,'EP overall data'!$A$5:$T$526,'EP overall data'!T$3,FALSE))</f>
        <v>0.13200000000000001</v>
      </c>
      <c r="N68" s="248"/>
      <c r="O68" s="254"/>
      <c r="P68" s="252"/>
    </row>
    <row r="69" spans="4:17" s="37" customFormat="1" ht="15.75" x14ac:dyDescent="0.2">
      <c r="D69" s="62"/>
      <c r="E69" s="38" t="s">
        <v>391</v>
      </c>
      <c r="F69" s="245">
        <f>IF(OR(ISERROR(VLOOKUP($E69&amp;$E$6,'EP overall data'!$A$5:$T$526,'EP overall data'!B$3,FALSE)),ISBLANK(VLOOKUP($E69&amp;$E$6,'EP overall data'!$A$5:$T$526,'EP overall data'!B$3,FALSE))),"",VLOOKUP($E69&amp;$E$6,'EP overall data'!$A$5:$T$526,'EP overall data'!B$3,FALSE))</f>
        <v>0.61134580567290286</v>
      </c>
      <c r="G69" s="246"/>
      <c r="H69" s="246">
        <f>IF(OR(ISERROR(VLOOKUP($E69&amp;$E$6,'EP overall data'!$A$5:$T$526,'EP overall data'!C$3,FALSE)),ISBLANK(VLOOKUP($E69&amp;$E$6,'EP overall data'!$A$5:$T$526,'EP overall data'!C$3,FALSE))),"",VLOOKUP($E69&amp;$E$6,'EP overall data'!$A$5:$T$526,'EP overall data'!C$3,FALSE))</f>
        <v>0.20036210018105008</v>
      </c>
      <c r="I69" s="246"/>
      <c r="J69" s="246">
        <f>IF(OR(ISERROR(VLOOKUP($E69&amp;$E$6,'EP overall data'!$A$5:$T$526,'EP overall data'!D$3,FALSE)),ISBLANK(VLOOKUP($E69&amp;$E$6,'EP overall data'!$A$5:$T$526,'EP overall data'!D$3,FALSE))),"",VLOOKUP($E69&amp;$E$6,'EP overall data'!$A$5:$T$526,'EP overall data'!D$3,FALSE))</f>
        <v>4.7073023536511771E-2</v>
      </c>
      <c r="K69" s="246"/>
      <c r="L69" s="246">
        <f>IF(OR(ISERROR(VLOOKUP($E69&amp;$E$6,'EP overall data'!$A$5:$T$526,'EP overall data'!E$3,FALSE)),ISBLANK(VLOOKUP($E69&amp;$E$6,'EP overall data'!$A$5:$T$526,'EP overall data'!E$3,FALSE))),"",VLOOKUP($E69&amp;$E$6,'EP overall data'!$A$5:$T$526,'EP overall data'!E$3,FALSE))</f>
        <v>0.14121907060953531</v>
      </c>
      <c r="M69" s="246"/>
      <c r="N69" s="247">
        <v>1</v>
      </c>
      <c r="O69" s="253">
        <f>IF(ISERROR(VLOOKUP($E69&amp;$E$6,'EP overall data'!$A$5:$T$526,'EP overall data'!G$3,FALSE)),0,VLOOKUP($E69&amp;$E$6,'EP overall data'!$A$5:$T$526,'EP overall data'!G$3,FALSE))</f>
        <v>1657</v>
      </c>
      <c r="P69" s="251">
        <f>IF(ISERROR(VLOOKUP($E69&amp;$E$6,'EP overall data'!$A$5:$T$526,'EP overall data'!H$3,FALSE)),0,VLOOKUP($E69&amp;$E$6,'EP overall data'!$A$5:$T$526,'EP overall data'!H$3,FALSE))</f>
        <v>0.17695429303716362</v>
      </c>
    </row>
    <row r="70" spans="4:17" x14ac:dyDescent="0.25">
      <c r="D70" s="62"/>
      <c r="E70" s="23" t="s">
        <v>27</v>
      </c>
      <c r="F70" s="14">
        <f>IF(F69="","",VLOOKUP($E69&amp;$E$6,'EP overall data'!$A$5:$T$526,'EP overall data'!M$3,FALSE))</f>
        <v>0.58799999999999997</v>
      </c>
      <c r="G70" s="15">
        <f>IF(F69="","",VLOOKUP($E69&amp;$E$6,'EP overall data'!$A$5:$T$526,'EP overall data'!N$3,FALSE))</f>
        <v>0.63500000000000001</v>
      </c>
      <c r="H70" s="15">
        <f>IF(H69="","",VLOOKUP($E69&amp;$E$6,'EP overall data'!$A$5:$T$526,'EP overall data'!O$3,FALSE))</f>
        <v>0.182</v>
      </c>
      <c r="I70" s="15">
        <f>IF(H69="","",VLOOKUP($E69&amp;$E$6,'EP overall data'!$A$5:$T$526,'EP overall data'!P$3,FALSE))</f>
        <v>0.22</v>
      </c>
      <c r="J70" s="15">
        <f>IF(J69="","",VLOOKUP($E69&amp;$E$6,'EP overall data'!$A$5:$T$526,'EP overall data'!Q$3,FALSE))</f>
        <v>3.7999999999999999E-2</v>
      </c>
      <c r="K70" s="15">
        <f>IF(J69="","",VLOOKUP($E69&amp;$E$6,'EP overall data'!$A$5:$T$526,'EP overall data'!R$3,FALSE))</f>
        <v>5.8000000000000003E-2</v>
      </c>
      <c r="L70" s="15">
        <f>IF(L69="","",VLOOKUP($E69&amp;$E$6,'EP overall data'!$A$5:$T$526,'EP overall data'!S$3,FALSE))</f>
        <v>0.125</v>
      </c>
      <c r="M70" s="142">
        <f>IF(L69="","",VLOOKUP($E69&amp;$E$6,'EP overall data'!$A$5:$T$526,'EP overall data'!T$3,FALSE))</f>
        <v>0.159</v>
      </c>
      <c r="N70" s="248"/>
      <c r="O70" s="254"/>
      <c r="P70" s="252"/>
    </row>
    <row r="71" spans="4:17" s="37" customFormat="1" ht="15.75" x14ac:dyDescent="0.2">
      <c r="D71" s="62"/>
      <c r="E71" s="38" t="s">
        <v>112</v>
      </c>
      <c r="F71" s="245">
        <f>IF(OR(ISERROR(VLOOKUP($E71&amp;$E$6,'EP overall data'!$A$5:$T$526,'EP overall data'!B$3,FALSE)),ISBLANK(VLOOKUP($E71&amp;$E$6,'EP overall data'!$A$5:$T$526,'EP overall data'!B$3,FALSE))),"",VLOOKUP($E71&amp;$E$6,'EP overall data'!$A$5:$T$526,'EP overall data'!B$3,FALSE))</f>
        <v>0.41945087661263647</v>
      </c>
      <c r="G71" s="246"/>
      <c r="H71" s="246">
        <f>IF(OR(ISERROR(VLOOKUP($E71&amp;$E$6,'EP overall data'!$A$5:$T$526,'EP overall data'!C$3,FALSE)),ISBLANK(VLOOKUP($E71&amp;$E$6,'EP overall data'!$A$5:$T$526,'EP overall data'!C$3,FALSE))),"",VLOOKUP($E71&amp;$E$6,'EP overall data'!$A$5:$T$526,'EP overall data'!C$3,FALSE))</f>
        <v>0.27224611313264968</v>
      </c>
      <c r="I71" s="246"/>
      <c r="J71" s="246">
        <f>IF(OR(ISERROR(VLOOKUP($E71&amp;$E$6,'EP overall data'!$A$5:$T$526,'EP overall data'!D$3,FALSE)),ISBLANK(VLOOKUP($E71&amp;$E$6,'EP overall data'!$A$5:$T$526,'EP overall data'!D$3,FALSE))),"",VLOOKUP($E71&amp;$E$6,'EP overall data'!$A$5:$T$526,'EP overall data'!D$3,FALSE))</f>
        <v>4.8296394310287795E-2</v>
      </c>
      <c r="K71" s="246"/>
      <c r="L71" s="246">
        <f>IF(OR(ISERROR(VLOOKUP($E71&amp;$E$6,'EP overall data'!$A$5:$T$526,'EP overall data'!E$3,FALSE)),ISBLANK(VLOOKUP($E71&amp;$E$6,'EP overall data'!$A$5:$T$526,'EP overall data'!E$3,FALSE))),"",VLOOKUP($E71&amp;$E$6,'EP overall data'!$A$5:$T$526,'EP overall data'!E$3,FALSE))</f>
        <v>0.26000661594442609</v>
      </c>
      <c r="M71" s="246"/>
      <c r="N71" s="247">
        <v>1</v>
      </c>
      <c r="O71" s="253">
        <f>IF(ISERROR(VLOOKUP($E71&amp;$E$6,'EP overall data'!$A$5:$T$526,'EP overall data'!G$3,FALSE)),0,VLOOKUP($E71&amp;$E$6,'EP overall data'!$A$5:$T$526,'EP overall data'!G$3,FALSE))</f>
        <v>3023</v>
      </c>
      <c r="P71" s="251">
        <f>IF(ISERROR(VLOOKUP($E71&amp;$E$6,'EP overall data'!$A$5:$T$526,'EP overall data'!H$3,FALSE)),0,VLOOKUP($E71&amp;$E$6,'EP overall data'!$A$5:$T$526,'EP overall data'!H$3,FALSE))</f>
        <v>0.64470036255065044</v>
      </c>
    </row>
    <row r="72" spans="4:17" x14ac:dyDescent="0.25">
      <c r="D72" s="62"/>
      <c r="E72" s="23" t="s">
        <v>27</v>
      </c>
      <c r="F72" s="14">
        <f>IF(F71="","",VLOOKUP($E71&amp;$E$6,'EP overall data'!$A$5:$T$526,'EP overall data'!M$3,FALSE))</f>
        <v>0.40200000000000002</v>
      </c>
      <c r="G72" s="15">
        <f>IF(F71="","",VLOOKUP($E71&amp;$E$6,'EP overall data'!$A$5:$T$526,'EP overall data'!N$3,FALSE))</f>
        <v>0.437</v>
      </c>
      <c r="H72" s="15">
        <f>IF(H71="","",VLOOKUP($E71&amp;$E$6,'EP overall data'!$A$5:$T$526,'EP overall data'!O$3,FALSE))</f>
        <v>0.25700000000000001</v>
      </c>
      <c r="I72" s="15">
        <f>IF(H71="","",VLOOKUP($E71&amp;$E$6,'EP overall data'!$A$5:$T$526,'EP overall data'!P$3,FALSE))</f>
        <v>0.28799999999999998</v>
      </c>
      <c r="J72" s="15">
        <f>IF(J71="","",VLOOKUP($E71&amp;$E$6,'EP overall data'!$A$5:$T$526,'EP overall data'!Q$3,FALSE))</f>
        <v>4.1000000000000002E-2</v>
      </c>
      <c r="K72" s="15">
        <f>IF(J71="","",VLOOKUP($E71&amp;$E$6,'EP overall data'!$A$5:$T$526,'EP overall data'!R$3,FALSE))</f>
        <v>5.7000000000000002E-2</v>
      </c>
      <c r="L72" s="15">
        <f>IF(L71="","",VLOOKUP($E71&amp;$E$6,'EP overall data'!$A$5:$T$526,'EP overall data'!S$3,FALSE))</f>
        <v>0.245</v>
      </c>
      <c r="M72" s="142">
        <f>IF(L71="","",VLOOKUP($E71&amp;$E$6,'EP overall data'!$A$5:$T$526,'EP overall data'!T$3,FALSE))</f>
        <v>0.27600000000000002</v>
      </c>
      <c r="N72" s="248"/>
      <c r="O72" s="254"/>
      <c r="P72" s="252"/>
    </row>
    <row r="73" spans="4:17" s="37" customFormat="1" ht="15.75" x14ac:dyDescent="0.2">
      <c r="D73" s="62"/>
      <c r="E73" s="38" t="s">
        <v>113</v>
      </c>
      <c r="F73" s="245">
        <f>IF(OR(ISERROR(VLOOKUP($E73&amp;$E$6,'EP overall data'!$A$5:$T$526,'EP overall data'!B$3,FALSE)),ISBLANK(VLOOKUP($E73&amp;$E$6,'EP overall data'!$A$5:$T$526,'EP overall data'!B$3,FALSE))),"",VLOOKUP($E73&amp;$E$6,'EP overall data'!$A$5:$T$526,'EP overall data'!B$3,FALSE))</f>
        <v>0.51160000000000005</v>
      </c>
      <c r="G73" s="246"/>
      <c r="H73" s="246">
        <f>IF(OR(ISERROR(VLOOKUP($E73&amp;$E$6,'EP overall data'!$A$5:$T$526,'EP overall data'!C$3,FALSE)),ISBLANK(VLOOKUP($E73&amp;$E$6,'EP overall data'!$A$5:$T$526,'EP overall data'!C$3,FALSE))),"",VLOOKUP($E73&amp;$E$6,'EP overall data'!$A$5:$T$526,'EP overall data'!C$3,FALSE))</f>
        <v>0.30520000000000003</v>
      </c>
      <c r="I73" s="246"/>
      <c r="J73" s="246">
        <f>IF(OR(ISERROR(VLOOKUP($E73&amp;$E$6,'EP overall data'!$A$5:$T$526,'EP overall data'!D$3,FALSE)),ISBLANK(VLOOKUP($E73&amp;$E$6,'EP overall data'!$A$5:$T$526,'EP overall data'!D$3,FALSE))),"",VLOOKUP($E73&amp;$E$6,'EP overall data'!$A$5:$T$526,'EP overall data'!D$3,FALSE))</f>
        <v>3.44E-2</v>
      </c>
      <c r="K73" s="246"/>
      <c r="L73" s="246">
        <f>IF(OR(ISERROR(VLOOKUP($E73&amp;$E$6,'EP overall data'!$A$5:$T$526,'EP overall data'!E$3,FALSE)),ISBLANK(VLOOKUP($E73&amp;$E$6,'EP overall data'!$A$5:$T$526,'EP overall data'!E$3,FALSE))),"",VLOOKUP($E73&amp;$E$6,'EP overall data'!$A$5:$T$526,'EP overall data'!E$3,FALSE))</f>
        <v>0.14879999999999999</v>
      </c>
      <c r="M73" s="246"/>
      <c r="N73" s="247">
        <v>1</v>
      </c>
      <c r="O73" s="253">
        <f>IF(ISERROR(VLOOKUP($E73&amp;$E$6,'EP overall data'!$A$5:$T$526,'EP overall data'!G$3,FALSE)),0,VLOOKUP($E73&amp;$E$6,'EP overall data'!$A$5:$T$526,'EP overall data'!G$3,FALSE))</f>
        <v>10000</v>
      </c>
      <c r="P73" s="251">
        <f>IF(ISERROR(VLOOKUP($E73&amp;$E$6,'EP overall data'!$A$5:$T$526,'EP overall data'!H$3,FALSE)),0,VLOOKUP($E73&amp;$E$6,'EP overall data'!$A$5:$T$526,'EP overall data'!H$3,FALSE))</f>
        <v>0.52862504625469153</v>
      </c>
    </row>
    <row r="74" spans="4:17" x14ac:dyDescent="0.25">
      <c r="D74" s="62"/>
      <c r="E74" s="23" t="s">
        <v>27</v>
      </c>
      <c r="F74" s="14">
        <f>IF(F73="","",VLOOKUP($E73&amp;$E$6,'EP overall data'!$A$5:$T$526,'EP overall data'!M$3,FALSE))</f>
        <v>0.502</v>
      </c>
      <c r="G74" s="15">
        <f>IF(F73="","",VLOOKUP($E73&amp;$E$6,'EP overall data'!$A$5:$T$526,'EP overall data'!N$3,FALSE))</f>
        <v>0.52100000000000002</v>
      </c>
      <c r="H74" s="15">
        <f>IF(H73="","",VLOOKUP($E73&amp;$E$6,'EP overall data'!$A$5:$T$526,'EP overall data'!O$3,FALSE))</f>
        <v>0.29599999999999999</v>
      </c>
      <c r="I74" s="15">
        <f>IF(H73="","",VLOOKUP($E73&amp;$E$6,'EP overall data'!$A$5:$T$526,'EP overall data'!P$3,FALSE))</f>
        <v>0.314</v>
      </c>
      <c r="J74" s="15">
        <f>IF(J73="","",VLOOKUP($E73&amp;$E$6,'EP overall data'!$A$5:$T$526,'EP overall data'!Q$3,FALSE))</f>
        <v>3.1E-2</v>
      </c>
      <c r="K74" s="15">
        <f>IF(J73="","",VLOOKUP($E73&amp;$E$6,'EP overall data'!$A$5:$T$526,'EP overall data'!R$3,FALSE))</f>
        <v>3.7999999999999999E-2</v>
      </c>
      <c r="L74" s="15">
        <f>IF(L73="","",VLOOKUP($E73&amp;$E$6,'EP overall data'!$A$5:$T$526,'EP overall data'!S$3,FALSE))</f>
        <v>0.14199999999999999</v>
      </c>
      <c r="M74" s="142">
        <f>IF(L73="","",VLOOKUP($E73&amp;$E$6,'EP overall data'!$A$5:$T$526,'EP overall data'!T$3,FALSE))</f>
        <v>0.156</v>
      </c>
      <c r="N74" s="248"/>
      <c r="O74" s="254"/>
      <c r="P74" s="252"/>
    </row>
    <row r="75" spans="4:17" s="37" customFormat="1" ht="15.75" x14ac:dyDescent="0.25">
      <c r="D75" s="62"/>
      <c r="E75" s="38" t="s">
        <v>114</v>
      </c>
      <c r="F75" s="245">
        <f>IF(OR(ISERROR(VLOOKUP($E75&amp;$E$6,'EP overall data'!$A$5:$T$526,'EP overall data'!B$3,FALSE)),ISBLANK(VLOOKUP($E75&amp;$E$6,'EP overall data'!$A$5:$T$526,'EP overall data'!B$3,FALSE))),"",VLOOKUP($E75&amp;$E$6,'EP overall data'!$A$5:$T$526,'EP overall data'!B$3,FALSE))</f>
        <v>0.63760457948040505</v>
      </c>
      <c r="G75" s="246"/>
      <c r="H75" s="246">
        <f>IF(OR(ISERROR(VLOOKUP($E75&amp;$E$6,'EP overall data'!$A$5:$T$526,'EP overall data'!C$3,FALSE)),ISBLANK(VLOOKUP($E75&amp;$E$6,'EP overall data'!$A$5:$T$526,'EP overall data'!C$3,FALSE))),"",VLOOKUP($E75&amp;$E$6,'EP overall data'!$A$5:$T$526,'EP overall data'!C$3,FALSE))</f>
        <v>0.24130339057683839</v>
      </c>
      <c r="I75" s="246"/>
      <c r="J75" s="246">
        <f>IF(OR(ISERROR(VLOOKUP($E75&amp;$E$6,'EP overall data'!$A$5:$T$526,'EP overall data'!D$3,FALSE)),ISBLANK(VLOOKUP($E75&amp;$E$6,'EP overall data'!$A$5:$T$526,'EP overall data'!D$3,FALSE))),"",VLOOKUP($E75&amp;$E$6,'EP overall data'!$A$5:$T$526,'EP overall data'!D$3,FALSE))</f>
        <v>3.2804931748128575E-2</v>
      </c>
      <c r="K75" s="246"/>
      <c r="L75" s="246">
        <f>IF(OR(ISERROR(VLOOKUP($E75&amp;$E$6,'EP overall data'!$A$5:$T$526,'EP overall data'!E$3,FALSE)),ISBLANK(VLOOKUP($E75&amp;$E$6,'EP overall data'!$A$5:$T$526,'EP overall data'!E$3,FALSE))),"",VLOOKUP($E75&amp;$E$6,'EP overall data'!$A$5:$T$526,'EP overall data'!E$3,FALSE))</f>
        <v>8.8287098194627919E-2</v>
      </c>
      <c r="M75" s="246"/>
      <c r="N75" s="247">
        <v>1</v>
      </c>
      <c r="O75" s="253">
        <f>IF(ISERROR(VLOOKUP($E75&amp;$E$6,'EP overall data'!$A$5:$T$526,'EP overall data'!G$3,FALSE)),0,VLOOKUP($E75&amp;$E$6,'EP overall data'!$A$5:$T$526,'EP overall data'!G$3,FALSE))</f>
        <v>4542</v>
      </c>
      <c r="P75" s="251">
        <f>IF(ISERROR(VLOOKUP($E75&amp;$E$6,'EP overall data'!$A$5:$T$526,'EP overall data'!H$3,FALSE)),0,VLOOKUP($E75&amp;$E$6,'EP overall data'!$A$5:$T$526,'EP overall data'!H$3,FALSE))</f>
        <v>0.21070699573204676</v>
      </c>
      <c r="Q75" s="19"/>
    </row>
    <row r="76" spans="4:17" x14ac:dyDescent="0.25">
      <c r="D76" s="62"/>
      <c r="E76" s="23" t="s">
        <v>27</v>
      </c>
      <c r="F76" s="14">
        <f>IF(F75="","",VLOOKUP($E75&amp;$E$6,'EP overall data'!$A$5:$T$526,'EP overall data'!M$3,FALSE))</f>
        <v>0.624</v>
      </c>
      <c r="G76" s="15">
        <f>IF(F75="","",VLOOKUP($E75&amp;$E$6,'EP overall data'!$A$5:$T$526,'EP overall data'!N$3,FALSE))</f>
        <v>0.65100000000000002</v>
      </c>
      <c r="H76" s="15">
        <f>IF(H75="","",VLOOKUP($E75&amp;$E$6,'EP overall data'!$A$5:$T$526,'EP overall data'!O$3,FALSE))</f>
        <v>0.22900000000000001</v>
      </c>
      <c r="I76" s="15">
        <f>IF(H75="","",VLOOKUP($E75&amp;$E$6,'EP overall data'!$A$5:$T$526,'EP overall data'!P$3,FALSE))</f>
        <v>0.254</v>
      </c>
      <c r="J76" s="15">
        <f>IF(J75="","",VLOOKUP($E75&amp;$E$6,'EP overall data'!$A$5:$T$526,'EP overall data'!Q$3,FALSE))</f>
        <v>2.8000000000000001E-2</v>
      </c>
      <c r="K76" s="15">
        <f>IF(J75="","",VLOOKUP($E75&amp;$E$6,'EP overall data'!$A$5:$T$526,'EP overall data'!R$3,FALSE))</f>
        <v>3.7999999999999999E-2</v>
      </c>
      <c r="L76" s="15">
        <f>IF(L75="","",VLOOKUP($E75&amp;$E$6,'EP overall data'!$A$5:$T$526,'EP overall data'!S$3,FALSE))</f>
        <v>0.08</v>
      </c>
      <c r="M76" s="142">
        <f>IF(L75="","",VLOOKUP($E75&amp;$E$6,'EP overall data'!$A$5:$T$526,'EP overall data'!T$3,FALSE))</f>
        <v>9.7000000000000003E-2</v>
      </c>
      <c r="N76" s="248"/>
      <c r="O76" s="254"/>
      <c r="P76" s="252"/>
    </row>
    <row r="77" spans="4:17" s="37" customFormat="1" ht="15.75" x14ac:dyDescent="0.2">
      <c r="D77" s="62"/>
      <c r="E77" s="38" t="s">
        <v>115</v>
      </c>
      <c r="F77" s="245">
        <f>IF(OR(ISERROR(VLOOKUP($E77&amp;$E$6,'EP overall data'!$A$5:$T$526,'EP overall data'!B$3,FALSE)),ISBLANK(VLOOKUP($E77&amp;$E$6,'EP overall data'!$A$5:$T$526,'EP overall data'!B$3,FALSE))),"",VLOOKUP($E77&amp;$E$6,'EP overall data'!$A$5:$T$526,'EP overall data'!B$3,FALSE))</f>
        <v>0.57230559345156895</v>
      </c>
      <c r="G77" s="246"/>
      <c r="H77" s="246">
        <f>IF(OR(ISERROR(VLOOKUP($E77&amp;$E$6,'EP overall data'!$A$5:$T$526,'EP overall data'!C$3,FALSE)),ISBLANK(VLOOKUP($E77&amp;$E$6,'EP overall data'!$A$5:$T$526,'EP overall data'!C$3,FALSE))),"",VLOOKUP($E77&amp;$E$6,'EP overall data'!$A$5:$T$526,'EP overall data'!C$3,FALSE))</f>
        <v>0.25648021828103684</v>
      </c>
      <c r="I77" s="246"/>
      <c r="J77" s="246">
        <f>IF(OR(ISERROR(VLOOKUP($E77&amp;$E$6,'EP overall data'!$A$5:$T$526,'EP overall data'!D$3,FALSE)),ISBLANK(VLOOKUP($E77&amp;$E$6,'EP overall data'!$A$5:$T$526,'EP overall data'!D$3,FALSE))),"",VLOOKUP($E77&amp;$E$6,'EP overall data'!$A$5:$T$526,'EP overall data'!D$3,FALSE))</f>
        <v>3.751705320600273E-2</v>
      </c>
      <c r="K77" s="246"/>
      <c r="L77" s="246">
        <f>IF(OR(ISERROR(VLOOKUP($E77&amp;$E$6,'EP overall data'!$A$5:$T$526,'EP overall data'!E$3,FALSE)),ISBLANK(VLOOKUP($E77&amp;$E$6,'EP overall data'!$A$5:$T$526,'EP overall data'!E$3,FALSE))),"",VLOOKUP($E77&amp;$E$6,'EP overall data'!$A$5:$T$526,'EP overall data'!E$3,FALSE))</f>
        <v>0.13369713506139155</v>
      </c>
      <c r="M77" s="246"/>
      <c r="N77" s="247">
        <v>1</v>
      </c>
      <c r="O77" s="253">
        <f>IF(ISERROR(VLOOKUP($E77&amp;$E$6,'EP overall data'!$A$5:$T$526,'EP overall data'!G$3,FALSE)),0,VLOOKUP($E77&amp;$E$6,'EP overall data'!$A$5:$T$526,'EP overall data'!G$3,FALSE))</f>
        <v>1466</v>
      </c>
      <c r="P77" s="251">
        <f>IF(ISERROR(VLOOKUP($E77&amp;$E$6,'EP overall data'!$A$5:$T$526,'EP overall data'!H$3,FALSE)),0,VLOOKUP($E77&amp;$E$6,'EP overall data'!$A$5:$T$526,'EP overall data'!H$3,FALSE))</f>
        <v>0.32184412733260154</v>
      </c>
    </row>
    <row r="78" spans="4:17" x14ac:dyDescent="0.25">
      <c r="D78" s="62"/>
      <c r="E78" s="23" t="s">
        <v>27</v>
      </c>
      <c r="F78" s="14">
        <f>IF(F77="","",VLOOKUP($E77&amp;$E$6,'EP overall data'!$A$5:$T$526,'EP overall data'!M$3,FALSE))</f>
        <v>0.54700000000000004</v>
      </c>
      <c r="G78" s="15">
        <f>IF(F77="","",VLOOKUP($E77&amp;$E$6,'EP overall data'!$A$5:$T$526,'EP overall data'!N$3,FALSE))</f>
        <v>0.59699999999999998</v>
      </c>
      <c r="H78" s="15">
        <f>IF(H77="","",VLOOKUP($E77&amp;$E$6,'EP overall data'!$A$5:$T$526,'EP overall data'!O$3,FALSE))</f>
        <v>0.23499999999999999</v>
      </c>
      <c r="I78" s="15">
        <f>IF(H77="","",VLOOKUP($E77&amp;$E$6,'EP overall data'!$A$5:$T$526,'EP overall data'!P$3,FALSE))</f>
        <v>0.27900000000000003</v>
      </c>
      <c r="J78" s="15">
        <f>IF(J77="","",VLOOKUP($E77&amp;$E$6,'EP overall data'!$A$5:$T$526,'EP overall data'!Q$3,FALSE))</f>
        <v>2.9000000000000001E-2</v>
      </c>
      <c r="K78" s="15">
        <f>IF(J77="","",VLOOKUP($E77&amp;$E$6,'EP overall data'!$A$5:$T$526,'EP overall data'!R$3,FALSE))</f>
        <v>4.9000000000000002E-2</v>
      </c>
      <c r="L78" s="15">
        <f>IF(L77="","",VLOOKUP($E77&amp;$E$6,'EP overall data'!$A$5:$T$526,'EP overall data'!S$3,FALSE))</f>
        <v>0.11700000000000001</v>
      </c>
      <c r="M78" s="142">
        <f>IF(L77="","",VLOOKUP($E77&amp;$E$6,'EP overall data'!$A$5:$T$526,'EP overall data'!T$3,FALSE))</f>
        <v>0.152</v>
      </c>
      <c r="N78" s="248"/>
      <c r="O78" s="254"/>
      <c r="P78" s="252"/>
    </row>
    <row r="79" spans="4:17" s="37" customFormat="1" ht="15.75" x14ac:dyDescent="0.2">
      <c r="D79" s="62"/>
      <c r="E79" s="38" t="s">
        <v>395</v>
      </c>
      <c r="F79" s="245">
        <f>IF(OR(ISERROR(VLOOKUP($E79&amp;$E$6,'EP overall data'!$A$5:$T$526,'EP overall data'!B$3,FALSE)),ISBLANK(VLOOKUP($E79&amp;$E$6,'EP overall data'!$A$5:$T$526,'EP overall data'!B$3,FALSE))),"",VLOOKUP($E79&amp;$E$6,'EP overall data'!$A$5:$T$526,'EP overall data'!B$3,FALSE))</f>
        <v>0.60352978254018275</v>
      </c>
      <c r="G79" s="246"/>
      <c r="H79" s="246">
        <f>IF(OR(ISERROR(VLOOKUP($E79&amp;$E$6,'EP overall data'!$A$5:$T$526,'EP overall data'!C$3,FALSE)),ISBLANK(VLOOKUP($E79&amp;$E$6,'EP overall data'!$A$5:$T$526,'EP overall data'!C$3,FALSE))),"",VLOOKUP($E79&amp;$E$6,'EP overall data'!$A$5:$T$526,'EP overall data'!C$3,FALSE))</f>
        <v>0.25055152852190354</v>
      </c>
      <c r="I79" s="246"/>
      <c r="J79" s="246">
        <f>IF(OR(ISERROR(VLOOKUP($E79&amp;$E$6,'EP overall data'!$A$5:$T$526,'EP overall data'!D$3,FALSE)),ISBLANK(VLOOKUP($E79&amp;$E$6,'EP overall data'!$A$5:$T$526,'EP overall data'!D$3,FALSE))),"",VLOOKUP($E79&amp;$E$6,'EP overall data'!$A$5:$T$526,'EP overall data'!D$3,FALSE))</f>
        <v>3.3722029624960605E-2</v>
      </c>
      <c r="K79" s="246"/>
      <c r="L79" s="246">
        <f>IF(OR(ISERROR(VLOOKUP($E79&amp;$E$6,'EP overall data'!$A$5:$T$526,'EP overall data'!E$3,FALSE)),ISBLANK(VLOOKUP($E79&amp;$E$6,'EP overall data'!$A$5:$T$526,'EP overall data'!E$3,FALSE))),"",VLOOKUP($E79&amp;$E$6,'EP overall data'!$A$5:$T$526,'EP overall data'!E$3,FALSE))</f>
        <v>0.11219665931295304</v>
      </c>
      <c r="M79" s="246"/>
      <c r="N79" s="247">
        <v>1</v>
      </c>
      <c r="O79" s="253">
        <f>IF(ISERROR(VLOOKUP($E79&amp;$E$6,'EP overall data'!$A$5:$T$526,'EP overall data'!G$3,FALSE)),0,VLOOKUP($E79&amp;$E$6,'EP overall data'!$A$5:$T$526,'EP overall data'!G$3,FALSE))</f>
        <v>3173</v>
      </c>
      <c r="P79" s="251">
        <f>IF(ISERROR(VLOOKUP($E79&amp;$E$6,'EP overall data'!$A$5:$T$526,'EP overall data'!H$3,FALSE)),0,VLOOKUP($E79&amp;$E$6,'EP overall data'!$A$5:$T$526,'EP overall data'!H$3,FALSE))</f>
        <v>0.31972994760177348</v>
      </c>
    </row>
    <row r="80" spans="4:17" x14ac:dyDescent="0.25">
      <c r="D80" s="62"/>
      <c r="E80" s="23" t="s">
        <v>27</v>
      </c>
      <c r="F80" s="14">
        <f>IF(F79="","",VLOOKUP($E79&amp;$E$6,'EP overall data'!$A$5:$T$526,'EP overall data'!M$3,FALSE))</f>
        <v>0.58599999999999997</v>
      </c>
      <c r="G80" s="15">
        <f>IF(F79="","",VLOOKUP($E79&amp;$E$6,'EP overall data'!$A$5:$T$526,'EP overall data'!N$3,FALSE))</f>
        <v>0.62</v>
      </c>
      <c r="H80" s="15">
        <f>IF(H79="","",VLOOKUP($E79&amp;$E$6,'EP overall data'!$A$5:$T$526,'EP overall data'!O$3,FALSE))</f>
        <v>0.23599999999999999</v>
      </c>
      <c r="I80" s="15">
        <f>IF(H79="","",VLOOKUP($E79&amp;$E$6,'EP overall data'!$A$5:$T$526,'EP overall data'!P$3,FALSE))</f>
        <v>0.26600000000000001</v>
      </c>
      <c r="J80" s="15">
        <f>IF(J79="","",VLOOKUP($E79&amp;$E$6,'EP overall data'!$A$5:$T$526,'EP overall data'!Q$3,FALSE))</f>
        <v>2.8000000000000001E-2</v>
      </c>
      <c r="K80" s="15">
        <f>IF(J79="","",VLOOKUP($E79&amp;$E$6,'EP overall data'!$A$5:$T$526,'EP overall data'!R$3,FALSE))</f>
        <v>4.1000000000000002E-2</v>
      </c>
      <c r="L80" s="15">
        <f>IF(L79="","",VLOOKUP($E79&amp;$E$6,'EP overall data'!$A$5:$T$526,'EP overall data'!S$3,FALSE))</f>
        <v>0.10199999999999999</v>
      </c>
      <c r="M80" s="142">
        <f>IF(L79="","",VLOOKUP($E79&amp;$E$6,'EP overall data'!$A$5:$T$526,'EP overall data'!T$3,FALSE))</f>
        <v>0.124</v>
      </c>
      <c r="N80" s="248"/>
      <c r="O80" s="254"/>
      <c r="P80" s="252"/>
    </row>
    <row r="81" spans="5:17" ht="15.75" x14ac:dyDescent="0.25">
      <c r="E81" s="38" t="s">
        <v>397</v>
      </c>
      <c r="F81" s="245">
        <f>IF(OR(ISERROR(VLOOKUP($E81&amp;$E$6,'EP overall data'!$A$5:$T$526,'EP overall data'!B$3,FALSE)),ISBLANK(VLOOKUP($E81&amp;$E$6,'EP overall data'!$A$5:$T$526,'EP overall data'!B$3,FALSE))),"",VLOOKUP($E81&amp;$E$6,'EP overall data'!$A$5:$T$526,'EP overall data'!B$3,FALSE))</f>
        <v>0.60505374842942905</v>
      </c>
      <c r="G81" s="246"/>
      <c r="H81" s="246">
        <f>IF(OR(ISERROR(VLOOKUP($E81&amp;$E$6,'EP overall data'!$A$5:$T$526,'EP overall data'!C$3,FALSE)),ISBLANK(VLOOKUP($E81&amp;$E$6,'EP overall data'!$A$5:$T$526,'EP overall data'!C$3,FALSE))),"",VLOOKUP($E81&amp;$E$6,'EP overall data'!$A$5:$T$526,'EP overall data'!C$3,FALSE))</f>
        <v>0.25296663409186093</v>
      </c>
      <c r="I81" s="246"/>
      <c r="J81" s="246">
        <f>IF(OR(ISERROR(VLOOKUP($E81&amp;$E$6,'EP overall data'!$A$5:$T$526,'EP overall data'!D$3,FALSE)),ISBLANK(VLOOKUP($E81&amp;$E$6,'EP overall data'!$A$5:$T$526,'EP overall data'!D$3,FALSE))),"",VLOOKUP($E81&amp;$E$6,'EP overall data'!$A$5:$T$526,'EP overall data'!D$3,FALSE))</f>
        <v>3.4063939690073992E-2</v>
      </c>
      <c r="K81" s="246"/>
      <c r="L81" s="246">
        <f>IF(OR(ISERROR(VLOOKUP($E81&amp;$E$6,'EP overall data'!$A$5:$T$526,'EP overall data'!E$3,FALSE)),ISBLANK(VLOOKUP($E81&amp;$E$6,'EP overall data'!$A$5:$T$526,'EP overall data'!E$3,FALSE))),"",VLOOKUP($E81&amp;$E$6,'EP overall data'!$A$5:$T$526,'EP overall data'!E$3,FALSE))</f>
        <v>0.10791567778863605</v>
      </c>
      <c r="M81" s="246"/>
      <c r="N81" s="247">
        <v>1</v>
      </c>
      <c r="O81" s="253">
        <f>IF(ISERROR(VLOOKUP($E81&amp;$E$6,'EP overall data'!$A$5:$T$526,'EP overall data'!G$3,FALSE)),0,VLOOKUP($E81&amp;$E$6,'EP overall data'!$A$5:$T$526,'EP overall data'!G$3,FALSE))</f>
        <v>7163</v>
      </c>
      <c r="P81" s="251">
        <f>IF(ISERROR(VLOOKUP($E81&amp;$E$6,'EP overall data'!$A$5:$T$526,'EP overall data'!H$3,FALSE)),0,VLOOKUP($E81&amp;$E$6,'EP overall data'!$A$5:$T$526,'EP overall data'!H$3,FALSE))</f>
        <v>0.41457344600069451</v>
      </c>
    </row>
    <row r="82" spans="5:17" ht="15.75" x14ac:dyDescent="0.25">
      <c r="E82" s="23" t="s">
        <v>27</v>
      </c>
      <c r="F82" s="14">
        <f>IF(F81="","",VLOOKUP($E81&amp;$E$6,'EP overall data'!$A$5:$T$526,'EP overall data'!M$3,FALSE))</f>
        <v>0.59399999999999997</v>
      </c>
      <c r="G82" s="15">
        <f>IF(F81="","",VLOOKUP($E81&amp;$E$6,'EP overall data'!$A$5:$T$526,'EP overall data'!N$3,FALSE))</f>
        <v>0.61599999999999999</v>
      </c>
      <c r="H82" s="15">
        <f>IF(H81="","",VLOOKUP($E81&amp;$E$6,'EP overall data'!$A$5:$T$526,'EP overall data'!O$3,FALSE))</f>
        <v>0.24299999999999999</v>
      </c>
      <c r="I82" s="15">
        <f>IF(H81="","",VLOOKUP($E81&amp;$E$6,'EP overall data'!$A$5:$T$526,'EP overall data'!P$3,FALSE))</f>
        <v>0.26300000000000001</v>
      </c>
      <c r="J82" s="15">
        <f>IF(J81="","",VLOOKUP($E81&amp;$E$6,'EP overall data'!$A$5:$T$526,'EP overall data'!Q$3,FALSE))</f>
        <v>0.03</v>
      </c>
      <c r="K82" s="15">
        <f>IF(J81="","",VLOOKUP($E81&amp;$E$6,'EP overall data'!$A$5:$T$526,'EP overall data'!R$3,FALSE))</f>
        <v>3.9E-2</v>
      </c>
      <c r="L82" s="15">
        <f>IF(L81="","",VLOOKUP($E81&amp;$E$6,'EP overall data'!$A$5:$T$526,'EP overall data'!S$3,FALSE))</f>
        <v>0.10100000000000001</v>
      </c>
      <c r="M82" s="142">
        <f>IF(L81="","",VLOOKUP($E81&amp;$E$6,'EP overall data'!$A$5:$T$526,'EP overall data'!T$3,FALSE))</f>
        <v>0.115</v>
      </c>
      <c r="N82" s="248"/>
      <c r="O82" s="254"/>
      <c r="P82" s="252"/>
      <c r="Q82" s="37"/>
    </row>
    <row r="83" spans="5:17" ht="15.75" x14ac:dyDescent="0.25">
      <c r="E83" s="38" t="s">
        <v>399</v>
      </c>
      <c r="F83" s="245">
        <f>IF(OR(ISERROR(VLOOKUP($E83&amp;$E$6,'EP overall data'!$A$5:$T$526,'EP overall data'!B$3,FALSE)),ISBLANK(VLOOKUP($E83&amp;$E$6,'EP overall data'!$A$5:$T$526,'EP overall data'!B$3,FALSE))),"",VLOOKUP($E83&amp;$E$6,'EP overall data'!$A$5:$T$526,'EP overall data'!B$3,FALSE))</f>
        <v>0.5097303308312483</v>
      </c>
      <c r="G83" s="246"/>
      <c r="H83" s="246">
        <f>IF(OR(ISERROR(VLOOKUP($E83&amp;$E$6,'EP overall data'!$A$5:$T$526,'EP overall data'!C$3,FALSE)),ISBLANK(VLOOKUP($E83&amp;$E$6,'EP overall data'!$A$5:$T$526,'EP overall data'!C$3,FALSE))),"",VLOOKUP($E83&amp;$E$6,'EP overall data'!$A$5:$T$526,'EP overall data'!C$3,FALSE))</f>
        <v>0.34528773978315264</v>
      </c>
      <c r="I83" s="246"/>
      <c r="J83" s="246">
        <f>IF(OR(ISERROR(VLOOKUP($E83&amp;$E$6,'EP overall data'!$A$5:$T$526,'EP overall data'!D$3,FALSE)),ISBLANK(VLOOKUP($E83&amp;$E$6,'EP overall data'!$A$5:$T$526,'EP overall data'!D$3,FALSE))),"",VLOOKUP($E83&amp;$E$6,'EP overall data'!$A$5:$T$526,'EP overall data'!D$3,FALSE))</f>
        <v>5.5462885738115093E-2</v>
      </c>
      <c r="K83" s="246"/>
      <c r="L83" s="246">
        <f>IF(OR(ISERROR(VLOOKUP($E83&amp;$E$6,'EP overall data'!$A$5:$T$526,'EP overall data'!E$3,FALSE)),ISBLANK(VLOOKUP($E83&amp;$E$6,'EP overall data'!$A$5:$T$526,'EP overall data'!E$3,FALSE))),"",VLOOKUP($E83&amp;$E$6,'EP overall data'!$A$5:$T$526,'EP overall data'!E$3,FALSE))</f>
        <v>8.9519043647484017E-2</v>
      </c>
      <c r="M83" s="246"/>
      <c r="N83" s="247">
        <v>1</v>
      </c>
      <c r="O83" s="253">
        <f>IF(ISERROR(VLOOKUP($E83&amp;$E$6,'EP overall data'!$A$5:$T$526,'EP overall data'!G$3,FALSE)),0,VLOOKUP($E83&amp;$E$6,'EP overall data'!$A$5:$T$526,'EP overall data'!G$3,FALSE))</f>
        <v>7194</v>
      </c>
      <c r="P83" s="251">
        <f>IF(ISERROR(VLOOKUP($E83&amp;$E$6,'EP overall data'!$A$5:$T$526,'EP overall data'!H$3,FALSE)),0,VLOOKUP($E83&amp;$E$6,'EP overall data'!$A$5:$T$526,'EP overall data'!H$3,FALSE))</f>
        <v>0.50676246830092986</v>
      </c>
    </row>
    <row r="84" spans="5:17" ht="15.75" x14ac:dyDescent="0.25">
      <c r="E84" s="23" t="s">
        <v>27</v>
      </c>
      <c r="F84" s="14">
        <f>IF(F83="","",VLOOKUP($E83&amp;$E$6,'EP overall data'!$A$5:$T$526,'EP overall data'!M$3,FALSE))</f>
        <v>0.498</v>
      </c>
      <c r="G84" s="15">
        <f>IF(F83="","",VLOOKUP($E83&amp;$E$6,'EP overall data'!$A$5:$T$526,'EP overall data'!N$3,FALSE))</f>
        <v>0.52100000000000002</v>
      </c>
      <c r="H84" s="15">
        <f>IF(H83="","",VLOOKUP($E83&amp;$E$6,'EP overall data'!$A$5:$T$526,'EP overall data'!O$3,FALSE))</f>
        <v>0.33400000000000002</v>
      </c>
      <c r="I84" s="15">
        <f>IF(H83="","",VLOOKUP($E83&amp;$E$6,'EP overall data'!$A$5:$T$526,'EP overall data'!P$3,FALSE))</f>
        <v>0.35599999999999998</v>
      </c>
      <c r="J84" s="15">
        <f>IF(J83="","",VLOOKUP($E83&amp;$E$6,'EP overall data'!$A$5:$T$526,'EP overall data'!Q$3,FALSE))</f>
        <v>0.05</v>
      </c>
      <c r="K84" s="15">
        <f>IF(J83="","",VLOOKUP($E83&amp;$E$6,'EP overall data'!$A$5:$T$526,'EP overall data'!R$3,FALSE))</f>
        <v>6.0999999999999999E-2</v>
      </c>
      <c r="L84" s="15">
        <f>IF(L83="","",VLOOKUP($E83&amp;$E$6,'EP overall data'!$A$5:$T$526,'EP overall data'!S$3,FALSE))</f>
        <v>8.3000000000000004E-2</v>
      </c>
      <c r="M84" s="142">
        <f>IF(L83="","",VLOOKUP($E83&amp;$E$6,'EP overall data'!$A$5:$T$526,'EP overall data'!T$3,FALSE))</f>
        <v>9.6000000000000002E-2</v>
      </c>
      <c r="N84" s="248"/>
      <c r="O84" s="254"/>
      <c r="P84" s="252"/>
      <c r="Q84" s="37"/>
    </row>
    <row r="85" spans="5:17" ht="15.75" x14ac:dyDescent="0.25">
      <c r="E85" s="79" t="s">
        <v>11</v>
      </c>
      <c r="F85" s="245">
        <f>IF(OR(ISERROR(VLOOKUP($E85&amp;$E$6,'EP overall data'!$A$5:$T$526,'EP overall data'!B$3,FALSE)),ISBLANK(VLOOKUP($E85&amp;$E$6,'EP overall data'!$A$5:$T$526,'EP overall data'!B$3,FALSE))),"",VLOOKUP($E85&amp;$E$6,'EP overall data'!$A$5:$T$526,'EP overall data'!B$3,FALSE))</f>
        <v>0.65751918811220389</v>
      </c>
      <c r="G85" s="246"/>
      <c r="H85" s="246">
        <f>IF(OR(ISERROR(VLOOKUP($E85&amp;$E$6,'EP overall data'!$A$5:$T$526,'EP overall data'!C$3,FALSE)),ISBLANK(VLOOKUP($E85&amp;$E$6,'EP overall data'!$A$5:$T$526,'EP overall data'!C$3,FALSE))),"",VLOOKUP($E85&amp;$E$6,'EP overall data'!$A$5:$T$526,'EP overall data'!C$3,FALSE))</f>
        <v>0.22175765070765366</v>
      </c>
      <c r="I85" s="246"/>
      <c r="J85" s="246">
        <f>IF(OR(ISERROR(VLOOKUP($E85&amp;$E$6,'EP overall data'!$A$5:$T$526,'EP overall data'!D$3,FALSE)),ISBLANK(VLOOKUP($E85&amp;$E$6,'EP overall data'!$A$5:$T$526,'EP overall data'!D$3,FALSE))),"",VLOOKUP($E85&amp;$E$6,'EP overall data'!$A$5:$T$526,'EP overall data'!D$3,FALSE))</f>
        <v>3.7610662897748462E-2</v>
      </c>
      <c r="K85" s="246"/>
      <c r="L85" s="246">
        <f>IF(OR(ISERROR(VLOOKUP($E85&amp;$E$6,'EP overall data'!$A$5:$T$526,'EP overall data'!E$3,FALSE)),ISBLANK(VLOOKUP($E85&amp;$E$6,'EP overall data'!$A$5:$T$526,'EP overall data'!E$3,FALSE))),"",VLOOKUP($E85&amp;$E$6,'EP overall data'!$A$5:$T$526,'EP overall data'!E$3,FALSE))</f>
        <v>8.3112498282394046E-2</v>
      </c>
      <c r="M85" s="246"/>
      <c r="N85" s="247">
        <v>1</v>
      </c>
      <c r="O85" s="253">
        <f>IF(ISERROR(VLOOKUP($E85&amp;$E$6,'EP overall data'!$A$5:$T$526,'EP overall data'!G$3,FALSE)),0,VLOOKUP($E85&amp;$E$6,'EP overall data'!$A$5:$T$526,'EP overall data'!G$3,FALSE))</f>
        <v>101886</v>
      </c>
      <c r="P85" s="251">
        <f>IF(ISERROR(VLOOKUP($E85&amp;$E$6,'EP overall data'!$A$5:$T$526,'EP overall data'!H$3,FALSE)),0,VLOOKUP($E85&amp;$E$6,'EP overall data'!$A$5:$T$526,'EP overall data'!H$3,FALSE))</f>
        <v>0.37008140003704953</v>
      </c>
    </row>
    <row r="86" spans="5:17" x14ac:dyDescent="0.25">
      <c r="E86" s="23" t="s">
        <v>27</v>
      </c>
      <c r="F86" s="14">
        <f>IF(F85="","",VLOOKUP($E85&amp;$E$6,'EP overall data'!$A$5:$T$526,'EP overall data'!M$3,FALSE))</f>
        <v>0.65500000000000003</v>
      </c>
      <c r="G86" s="15">
        <f>IF(F85="","",VLOOKUP($E85&amp;$E$6,'EP overall data'!$A$5:$T$526,'EP overall data'!N$3,FALSE))</f>
        <v>0.66</v>
      </c>
      <c r="H86" s="15">
        <f>IF(H85="","",VLOOKUP($E85&amp;$E$6,'EP overall data'!$A$5:$T$526,'EP overall data'!O$3,FALSE))</f>
        <v>0.219</v>
      </c>
      <c r="I86" s="15">
        <f>IF(H85="","",VLOOKUP($E85&amp;$E$6,'EP overall data'!$A$5:$T$526,'EP overall data'!P$3,FALSE))</f>
        <v>0.224</v>
      </c>
      <c r="J86" s="15">
        <f>IF(J85="","",VLOOKUP($E85&amp;$E$6,'EP overall data'!$A$5:$T$526,'EP overall data'!Q$3,FALSE))</f>
        <v>3.5999999999999997E-2</v>
      </c>
      <c r="K86" s="15">
        <f>IF(J85="","",VLOOKUP($E85&amp;$E$6,'EP overall data'!$A$5:$T$526,'EP overall data'!R$3,FALSE))</f>
        <v>3.9E-2</v>
      </c>
      <c r="L86" s="15">
        <f>IF(L85="","",VLOOKUP($E85&amp;$E$6,'EP overall data'!$A$5:$T$526,'EP overall data'!S$3,FALSE))</f>
        <v>8.1000000000000003E-2</v>
      </c>
      <c r="M86" s="142">
        <f>IF(L85="","",VLOOKUP($E85&amp;$E$6,'EP overall data'!$A$5:$T$526,'EP overall data'!T$3,FALSE))</f>
        <v>8.5000000000000006E-2</v>
      </c>
      <c r="N86" s="248"/>
      <c r="O86" s="254"/>
      <c r="P86" s="252"/>
    </row>
    <row r="87" spans="5:17" ht="15.75" x14ac:dyDescent="0.25">
      <c r="E87" s="79" t="s">
        <v>16</v>
      </c>
      <c r="F87" s="245">
        <f>IF(OR(ISERROR(VLOOKUP($E87&amp;$E$6,'EP overall data'!$A$5:$T$526,'EP overall data'!B$3,FALSE)),ISBLANK(VLOOKUP($E87&amp;$E$6,'EP overall data'!$A$5:$T$526,'EP overall data'!B$3,FALSE))),"",VLOOKUP($E87&amp;$E$6,'EP overall data'!$A$5:$T$526,'EP overall data'!B$3,FALSE))</f>
        <v>0.56925418569254183</v>
      </c>
      <c r="G87" s="246"/>
      <c r="H87" s="246">
        <f>IF(OR(ISERROR(VLOOKUP($E87&amp;$E$6,'EP overall data'!$A$5:$T$526,'EP overall data'!C$3,FALSE)),ISBLANK(VLOOKUP($E87&amp;$E$6,'EP overall data'!$A$5:$T$526,'EP overall data'!C$3,FALSE))),"",VLOOKUP($E87&amp;$E$6,'EP overall data'!$A$5:$T$526,'EP overall data'!C$3,FALSE))</f>
        <v>0.16387620497209537</v>
      </c>
      <c r="I87" s="246"/>
      <c r="J87" s="246">
        <f>IF(OR(ISERROR(VLOOKUP($E87&amp;$E$6,'EP overall data'!$A$5:$T$526,'EP overall data'!D$3,FALSE)),ISBLANK(VLOOKUP($E87&amp;$E$6,'EP overall data'!$A$5:$T$526,'EP overall data'!D$3,FALSE))),"",VLOOKUP($E87&amp;$E$6,'EP overall data'!$A$5:$T$526,'EP overall data'!D$3,FALSE))</f>
        <v>4.8198883815322169E-2</v>
      </c>
      <c r="K87" s="246"/>
      <c r="L87" s="246">
        <f>IF(OR(ISERROR(VLOOKUP($E87&amp;$E$6,'EP overall data'!$A$5:$T$526,'EP overall data'!E$3,FALSE)),ISBLANK(VLOOKUP($E87&amp;$E$6,'EP overall data'!$A$5:$T$526,'EP overall data'!E$3,FALSE))),"",VLOOKUP($E87&amp;$E$6,'EP overall data'!$A$5:$T$526,'EP overall data'!E$3,FALSE))</f>
        <v>0.21867072552004058</v>
      </c>
      <c r="M87" s="246"/>
      <c r="N87" s="247">
        <v>1</v>
      </c>
      <c r="O87" s="253">
        <f>IF(ISERROR(VLOOKUP($E87&amp;$E$6,'EP overall data'!$A$5:$T$526,'EP overall data'!G$3,FALSE)),0,VLOOKUP($E87&amp;$E$6,'EP overall data'!$A$5:$T$526,'EP overall data'!G$3,FALSE))</f>
        <v>1971</v>
      </c>
      <c r="P87" s="251">
        <f>IF(ISERROR(VLOOKUP($E87&amp;$E$6,'EP overall data'!$A$5:$T$526,'EP overall data'!H$3,FALSE)),0,VLOOKUP($E87&amp;$E$6,'EP overall data'!$A$5:$T$526,'EP overall data'!H$3,FALSE))</f>
        <v>2.3629976861565021E-2</v>
      </c>
    </row>
    <row r="88" spans="5:17" x14ac:dyDescent="0.25">
      <c r="E88" s="23" t="s">
        <v>27</v>
      </c>
      <c r="F88" s="14">
        <f>IF(F87="","",VLOOKUP($E87&amp;$E$6,'EP overall data'!$A$5:$T$526,'EP overall data'!M$3,FALSE))</f>
        <v>0.54700000000000004</v>
      </c>
      <c r="G88" s="15">
        <f>IF(F87="","",VLOOKUP($E87&amp;$E$6,'EP overall data'!$A$5:$T$526,'EP overall data'!N$3,FALSE))</f>
        <v>0.59099999999999997</v>
      </c>
      <c r="H88" s="15">
        <f>IF(H87="","",VLOOKUP($E87&amp;$E$6,'EP overall data'!$A$5:$T$526,'EP overall data'!O$3,FALSE))</f>
        <v>0.14799999999999999</v>
      </c>
      <c r="I88" s="15">
        <f>IF(H87="","",VLOOKUP($E87&amp;$E$6,'EP overall data'!$A$5:$T$526,'EP overall data'!P$3,FALSE))</f>
        <v>0.18099999999999999</v>
      </c>
      <c r="J88" s="15">
        <f>IF(J87="","",VLOOKUP($E87&amp;$E$6,'EP overall data'!$A$5:$T$526,'EP overall data'!Q$3,FALSE))</f>
        <v>0.04</v>
      </c>
      <c r="K88" s="15">
        <f>IF(J87="","",VLOOKUP($E87&amp;$E$6,'EP overall data'!$A$5:$T$526,'EP overall data'!R$3,FALSE))</f>
        <v>5.8999999999999997E-2</v>
      </c>
      <c r="L88" s="15">
        <f>IF(L87="","",VLOOKUP($E87&amp;$E$6,'EP overall data'!$A$5:$T$526,'EP overall data'!S$3,FALSE))</f>
        <v>0.20100000000000001</v>
      </c>
      <c r="M88" s="142">
        <f>IF(L87="","",VLOOKUP($E87&amp;$E$6,'EP overall data'!$A$5:$T$526,'EP overall data'!T$3,FALSE))</f>
        <v>0.23699999999999999</v>
      </c>
      <c r="N88" s="248"/>
      <c r="O88" s="254"/>
      <c r="P88" s="252"/>
    </row>
    <row r="89" spans="5:17" ht="15.75" x14ac:dyDescent="0.25">
      <c r="E89" s="136" t="s">
        <v>37</v>
      </c>
      <c r="F89" s="245">
        <f>IF(OR(ISERROR(VLOOKUP($E89&amp;$E$6,'EP overall data'!$A$5:$T$526,'EP overall data'!B$3,FALSE)),ISBLANK(VLOOKUP($E89&amp;$E$6,'EP overall data'!$A$5:$T$526,'EP overall data'!B$3,FALSE))),"",VLOOKUP($E89&amp;$E$6,'EP overall data'!$A$5:$T$526,'EP overall data'!B$3,FALSE))</f>
        <v>0.58156028368794321</v>
      </c>
      <c r="G89" s="246"/>
      <c r="H89" s="246">
        <f>IF(OR(ISERROR(VLOOKUP($E89&amp;$E$6,'EP overall data'!$A$5:$T$526,'EP overall data'!C$3,FALSE)),ISBLANK(VLOOKUP($E89&amp;$E$6,'EP overall data'!$A$5:$T$526,'EP overall data'!C$3,FALSE))),"",VLOOKUP($E89&amp;$E$6,'EP overall data'!$A$5:$T$526,'EP overall data'!C$3,FALSE))</f>
        <v>0.24265450861195542</v>
      </c>
      <c r="I89" s="246"/>
      <c r="J89" s="246">
        <f>IF(OR(ISERROR(VLOOKUP($E89&amp;$E$6,'EP overall data'!$A$5:$T$526,'EP overall data'!D$3,FALSE)),ISBLANK(VLOOKUP($E89&amp;$E$6,'EP overall data'!$A$5:$T$526,'EP overall data'!D$3,FALSE))),"",VLOOKUP($E89&amp;$E$6,'EP overall data'!$A$5:$T$526,'EP overall data'!D$3,FALSE))</f>
        <v>4.5592705167173252E-2</v>
      </c>
      <c r="K89" s="246"/>
      <c r="L89" s="246">
        <f>IF(OR(ISERROR(VLOOKUP($E89&amp;$E$6,'EP overall data'!$A$5:$T$526,'EP overall data'!E$3,FALSE)),ISBLANK(VLOOKUP($E89&amp;$E$6,'EP overall data'!$A$5:$T$526,'EP overall data'!E$3,FALSE))),"",VLOOKUP($E89&amp;$E$6,'EP overall data'!$A$5:$T$526,'EP overall data'!E$3,FALSE))</f>
        <v>0.13019250253292808</v>
      </c>
      <c r="M89" s="246"/>
      <c r="N89" s="247">
        <v>1</v>
      </c>
      <c r="O89" s="253">
        <f>IF(ISERROR(VLOOKUP($E89&amp;$E$6,'EP overall data'!$A$5:$T$526,'EP overall data'!G$3,FALSE)),0,VLOOKUP($E89&amp;$E$6,'EP overall data'!$A$5:$T$526,'EP overall data'!G$3,FALSE))</f>
        <v>5922</v>
      </c>
      <c r="P89" s="251">
        <f>IF(ISERROR(VLOOKUP($E89&amp;$E$6,'EP overall data'!$A$5:$T$526,'EP overall data'!H$3,FALSE)),0,VLOOKUP($E89&amp;$E$6,'EP overall data'!$A$5:$T$526,'EP overall data'!H$3,FALSE))</f>
        <v>0.33709016393442626</v>
      </c>
    </row>
    <row r="90" spans="5:17" x14ac:dyDescent="0.25">
      <c r="E90" s="23" t="s">
        <v>27</v>
      </c>
      <c r="F90" s="14">
        <f>IF(F89="","",VLOOKUP($E89&amp;$E$6,'EP overall data'!$A$5:$T$526,'EP overall data'!M$3,FALSE))</f>
        <v>0.56899999999999995</v>
      </c>
      <c r="G90" s="15">
        <f>IF(F89="","",VLOOKUP($E89&amp;$E$6,'EP overall data'!$A$5:$T$526,'EP overall data'!N$3,FALSE))</f>
        <v>0.59399999999999997</v>
      </c>
      <c r="H90" s="15">
        <f>IF(H89="","",VLOOKUP($E89&amp;$E$6,'EP overall data'!$A$5:$T$526,'EP overall data'!O$3,FALSE))</f>
        <v>0.23200000000000001</v>
      </c>
      <c r="I90" s="15">
        <f>IF(H89="","",VLOOKUP($E89&amp;$E$6,'EP overall data'!$A$5:$T$526,'EP overall data'!P$3,FALSE))</f>
        <v>0.254</v>
      </c>
      <c r="J90" s="15">
        <f>IF(J89="","",VLOOKUP($E89&amp;$E$6,'EP overall data'!$A$5:$T$526,'EP overall data'!Q$3,FALSE))</f>
        <v>4.1000000000000002E-2</v>
      </c>
      <c r="K90" s="15">
        <f>IF(J89="","",VLOOKUP($E89&amp;$E$6,'EP overall data'!$A$5:$T$526,'EP overall data'!R$3,FALSE))</f>
        <v>5.0999999999999997E-2</v>
      </c>
      <c r="L90" s="15">
        <f>IF(L89="","",VLOOKUP($E89&amp;$E$6,'EP overall data'!$A$5:$T$526,'EP overall data'!S$3,FALSE))</f>
        <v>0.122</v>
      </c>
      <c r="M90" s="142">
        <f>IF(L89="","",VLOOKUP($E89&amp;$E$6,'EP overall data'!$A$5:$T$526,'EP overall data'!T$3,FALSE))</f>
        <v>0.13900000000000001</v>
      </c>
      <c r="N90" s="248"/>
      <c r="O90" s="254"/>
      <c r="P90" s="252"/>
    </row>
    <row r="91" spans="5:17" ht="15.75" x14ac:dyDescent="0.25">
      <c r="E91" s="136" t="s">
        <v>13</v>
      </c>
      <c r="F91" s="245">
        <f>IF(OR(ISERROR(VLOOKUP($E91&amp;$E$6,'EP overall data'!$A$5:$T$526,'EP overall data'!B$3,FALSE)),ISBLANK(VLOOKUP($E91&amp;$E$6,'EP overall data'!$A$5:$T$526,'EP overall data'!B$3,FALSE))),"",VLOOKUP($E91&amp;$E$6,'EP overall data'!$A$5:$T$526,'EP overall data'!B$3,FALSE))</f>
        <v>0.56323807806724957</v>
      </c>
      <c r="G91" s="246"/>
      <c r="H91" s="246">
        <f>IF(OR(ISERROR(VLOOKUP($E91&amp;$E$6,'EP overall data'!$A$5:$T$526,'EP overall data'!C$3,FALSE)),ISBLANK(VLOOKUP($E91&amp;$E$6,'EP overall data'!$A$5:$T$526,'EP overall data'!C$3,FALSE))),"",VLOOKUP($E91&amp;$E$6,'EP overall data'!$A$5:$T$526,'EP overall data'!C$3,FALSE))</f>
        <v>0.25845127557919406</v>
      </c>
      <c r="I91" s="246"/>
      <c r="J91" s="246">
        <f>IF(OR(ISERROR(VLOOKUP($E91&amp;$E$6,'EP overall data'!$A$5:$T$526,'EP overall data'!D$3,FALSE)),ISBLANK(VLOOKUP($E91&amp;$E$6,'EP overall data'!$A$5:$T$526,'EP overall data'!D$3,FALSE))),"",VLOOKUP($E91&amp;$E$6,'EP overall data'!$A$5:$T$526,'EP overall data'!D$3,FALSE))</f>
        <v>4.0115388082574595E-2</v>
      </c>
      <c r="K91" s="246"/>
      <c r="L91" s="246">
        <f>IF(OR(ISERROR(VLOOKUP($E91&amp;$E$6,'EP overall data'!$A$5:$T$526,'EP overall data'!E$3,FALSE)),ISBLANK(VLOOKUP($E91&amp;$E$6,'EP overall data'!$A$5:$T$526,'EP overall data'!E$3,FALSE))),"",VLOOKUP($E91&amp;$E$6,'EP overall data'!$A$5:$T$526,'EP overall data'!E$3,FALSE))</f>
        <v>0.1381952582709817</v>
      </c>
      <c r="M91" s="246"/>
      <c r="N91" s="247">
        <v>1</v>
      </c>
      <c r="O91" s="253">
        <f>IF(ISERROR(VLOOKUP($E91&amp;$E$6,'EP overall data'!$A$5:$T$526,'EP overall data'!G$3,FALSE)),0,VLOOKUP($E91&amp;$E$6,'EP overall data'!$A$5:$T$526,'EP overall data'!G$3,FALSE))</f>
        <v>11093</v>
      </c>
      <c r="P91" s="251">
        <f>IF(ISERROR(VLOOKUP($E91&amp;$E$6,'EP overall data'!$A$5:$T$526,'EP overall data'!H$3,FALSE)),0,VLOOKUP($E91&amp;$E$6,'EP overall data'!$A$5:$T$526,'EP overall data'!H$3,FALSE))</f>
        <v>0.34267268009390833</v>
      </c>
    </row>
    <row r="92" spans="5:17" x14ac:dyDescent="0.25">
      <c r="E92" s="23" t="s">
        <v>27</v>
      </c>
      <c r="F92" s="14">
        <f>IF(F91="","",VLOOKUP($E91&amp;$E$6,'EP overall data'!$A$5:$T$526,'EP overall data'!M$3,FALSE))</f>
        <v>0.55400000000000005</v>
      </c>
      <c r="G92" s="15">
        <f>IF(F91="","",VLOOKUP($E91&amp;$E$6,'EP overall data'!$A$5:$T$526,'EP overall data'!N$3,FALSE))</f>
        <v>0.57199999999999995</v>
      </c>
      <c r="H92" s="15">
        <f>IF(H91="","",VLOOKUP($E91&amp;$E$6,'EP overall data'!$A$5:$T$526,'EP overall data'!O$3,FALSE))</f>
        <v>0.25</v>
      </c>
      <c r="I92" s="15">
        <f>IF(H91="","",VLOOKUP($E91&amp;$E$6,'EP overall data'!$A$5:$T$526,'EP overall data'!P$3,FALSE))</f>
        <v>0.26700000000000002</v>
      </c>
      <c r="J92" s="15">
        <f>IF(J91="","",VLOOKUP($E91&amp;$E$6,'EP overall data'!$A$5:$T$526,'EP overall data'!Q$3,FALSE))</f>
        <v>3.6999999999999998E-2</v>
      </c>
      <c r="K92" s="15">
        <f>IF(J91="","",VLOOKUP($E91&amp;$E$6,'EP overall data'!$A$5:$T$526,'EP overall data'!R$3,FALSE))</f>
        <v>4.3999999999999997E-2</v>
      </c>
      <c r="L92" s="15">
        <f>IF(L91="","",VLOOKUP($E91&amp;$E$6,'EP overall data'!$A$5:$T$526,'EP overall data'!S$3,FALSE))</f>
        <v>0.13200000000000001</v>
      </c>
      <c r="M92" s="142">
        <f>IF(L91="","",VLOOKUP($E91&amp;$E$6,'EP overall data'!$A$5:$T$526,'EP overall data'!T$3,FALSE))</f>
        <v>0.14499999999999999</v>
      </c>
      <c r="N92" s="248"/>
      <c r="O92" s="254"/>
      <c r="P92" s="252"/>
    </row>
    <row r="93" spans="5:17" ht="15.75" x14ac:dyDescent="0.25">
      <c r="E93" s="136" t="s">
        <v>117</v>
      </c>
      <c r="F93" s="245">
        <f>IF(OR(ISERROR(VLOOKUP($E93&amp;$E$6,'EP overall data'!$A$5:$T$526,'EP overall data'!B$3,FALSE)),ISBLANK(VLOOKUP($E93&amp;$E$6,'EP overall data'!$A$5:$T$526,'EP overall data'!B$3,FALSE))),"",VLOOKUP($E93&amp;$E$6,'EP overall data'!$A$5:$T$526,'EP overall data'!B$3,FALSE))</f>
        <v>0.45652173913043476</v>
      </c>
      <c r="G93" s="246"/>
      <c r="H93" s="246">
        <f>IF(OR(ISERROR(VLOOKUP($E93&amp;$E$6,'EP overall data'!$A$5:$T$526,'EP overall data'!C$3,FALSE)),ISBLANK(VLOOKUP($E93&amp;$E$6,'EP overall data'!$A$5:$T$526,'EP overall data'!C$3,FALSE))),"",VLOOKUP($E93&amp;$E$6,'EP overall data'!$A$5:$T$526,'EP overall data'!C$3,FALSE))</f>
        <v>0.11739130434782609</v>
      </c>
      <c r="I93" s="246"/>
      <c r="J93" s="246">
        <f>IF(OR(ISERROR(VLOOKUP($E93&amp;$E$6,'EP overall data'!$A$5:$T$526,'EP overall data'!D$3,FALSE)),ISBLANK(VLOOKUP($E93&amp;$E$6,'EP overall data'!$A$5:$T$526,'EP overall data'!D$3,FALSE))),"",VLOOKUP($E93&amp;$E$6,'EP overall data'!$A$5:$T$526,'EP overall data'!D$3,FALSE))</f>
        <v>5.6521739130434782E-2</v>
      </c>
      <c r="K93" s="246"/>
      <c r="L93" s="246">
        <f>IF(OR(ISERROR(VLOOKUP($E93&amp;$E$6,'EP overall data'!$A$5:$T$526,'EP overall data'!E$3,FALSE)),ISBLANK(VLOOKUP($E93&amp;$E$6,'EP overall data'!$A$5:$T$526,'EP overall data'!E$3,FALSE))),"",VLOOKUP($E93&amp;$E$6,'EP overall data'!$A$5:$T$526,'EP overall data'!E$3,FALSE))</f>
        <v>0.36956521739130432</v>
      </c>
      <c r="M93" s="246"/>
      <c r="N93" s="247">
        <v>1</v>
      </c>
      <c r="O93" s="253">
        <f>IF(ISERROR(VLOOKUP($E93&amp;$E$6,'EP overall data'!$A$5:$T$526,'EP overall data'!G$3,FALSE)),0,VLOOKUP($E93&amp;$E$6,'EP overall data'!$A$5:$T$526,'EP overall data'!G$3,FALSE))</f>
        <v>230</v>
      </c>
      <c r="P93" s="251">
        <f>IF(ISERROR(VLOOKUP($E93&amp;$E$6,'EP overall data'!$A$5:$T$526,'EP overall data'!H$3,FALSE)),0,VLOOKUP($E93&amp;$E$6,'EP overall data'!$A$5:$T$526,'EP overall data'!H$3,FALSE))</f>
        <v>0.11159631246967491</v>
      </c>
    </row>
    <row r="94" spans="5:17" x14ac:dyDescent="0.25">
      <c r="E94" s="23" t="s">
        <v>27</v>
      </c>
      <c r="F94" s="14">
        <f>IF(F93="","",VLOOKUP($E93&amp;$E$6,'EP overall data'!$A$5:$T$526,'EP overall data'!M$3,FALSE))</f>
        <v>0.39300000000000002</v>
      </c>
      <c r="G94" s="15">
        <f>IF(F93="","",VLOOKUP($E93&amp;$E$6,'EP overall data'!$A$5:$T$526,'EP overall data'!N$3,FALSE))</f>
        <v>0.52100000000000002</v>
      </c>
      <c r="H94" s="15">
        <f>IF(H93="","",VLOOKUP($E93&amp;$E$6,'EP overall data'!$A$5:$T$526,'EP overall data'!O$3,FALSE))</f>
        <v>8.2000000000000003E-2</v>
      </c>
      <c r="I94" s="15">
        <f>IF(H93="","",VLOOKUP($E93&amp;$E$6,'EP overall data'!$A$5:$T$526,'EP overall data'!P$3,FALSE))</f>
        <v>0.16500000000000001</v>
      </c>
      <c r="J94" s="15">
        <f>IF(J93="","",VLOOKUP($E93&amp;$E$6,'EP overall data'!$A$5:$T$526,'EP overall data'!Q$3,FALSE))</f>
        <v>3.3000000000000002E-2</v>
      </c>
      <c r="K94" s="15">
        <f>IF(J93="","",VLOOKUP($E93&amp;$E$6,'EP overall data'!$A$5:$T$526,'EP overall data'!R$3,FALSE))</f>
        <v>9.4E-2</v>
      </c>
      <c r="L94" s="15">
        <f>IF(L93="","",VLOOKUP($E93&amp;$E$6,'EP overall data'!$A$5:$T$526,'EP overall data'!S$3,FALSE))</f>
        <v>0.31</v>
      </c>
      <c r="M94" s="142">
        <f>IF(L93="","",VLOOKUP($E93&amp;$E$6,'EP overall data'!$A$5:$T$526,'EP overall data'!T$3,FALSE))</f>
        <v>0.434</v>
      </c>
      <c r="N94" s="248"/>
      <c r="O94" s="254"/>
      <c r="P94" s="252"/>
    </row>
    <row r="95" spans="5:17" ht="15.75" x14ac:dyDescent="0.25">
      <c r="E95" s="136" t="s">
        <v>8</v>
      </c>
      <c r="F95" s="245">
        <f>IF(OR(ISERROR(VLOOKUP($E95&amp;$E$6,'EP overall data'!$A$5:$T$526,'EP overall data'!B$3,FALSE)),ISBLANK(VLOOKUP($E95&amp;$E$6,'EP overall data'!$A$5:$T$526,'EP overall data'!B$3,FALSE))),"",VLOOKUP($E95&amp;$E$6,'EP overall data'!$A$5:$T$526,'EP overall data'!B$3,FALSE))</f>
        <v>0.61132795559025066</v>
      </c>
      <c r="G95" s="246"/>
      <c r="H95" s="246">
        <f>IF(OR(ISERROR(VLOOKUP($E95&amp;$E$6,'EP overall data'!$A$5:$T$526,'EP overall data'!C$3,FALSE)),ISBLANK(VLOOKUP($E95&amp;$E$6,'EP overall data'!$A$5:$T$526,'EP overall data'!C$3,FALSE))),"",VLOOKUP($E95&amp;$E$6,'EP overall data'!$A$5:$T$526,'EP overall data'!C$3,FALSE))</f>
        <v>0.27912221354844308</v>
      </c>
      <c r="I95" s="246"/>
      <c r="J95" s="246">
        <f>IF(OR(ISERROR(VLOOKUP($E95&amp;$E$6,'EP overall data'!$A$5:$T$526,'EP overall data'!D$3,FALSE)),ISBLANK(VLOOKUP($E95&amp;$E$6,'EP overall data'!$A$5:$T$526,'EP overall data'!D$3,FALSE))),"",VLOOKUP($E95&amp;$E$6,'EP overall data'!$A$5:$T$526,'EP overall data'!D$3,FALSE))</f>
        <v>4.0853499869893312E-2</v>
      </c>
      <c r="K95" s="246"/>
      <c r="L95" s="246">
        <f>IF(OR(ISERROR(VLOOKUP($E95&amp;$E$6,'EP overall data'!$A$5:$T$526,'EP overall data'!E$3,FALSE)),ISBLANK(VLOOKUP($E95&amp;$E$6,'EP overall data'!$A$5:$T$526,'EP overall data'!E$3,FALSE))),"",VLOOKUP($E95&amp;$E$6,'EP overall data'!$A$5:$T$526,'EP overall data'!E$3,FALSE))</f>
        <v>6.8696330991412966E-2</v>
      </c>
      <c r="M95" s="246"/>
      <c r="N95" s="247">
        <v>1</v>
      </c>
      <c r="O95" s="253">
        <f>IF(ISERROR(VLOOKUP($E95&amp;$E$6,'EP overall data'!$A$5:$T$526,'EP overall data'!G$3,FALSE)),0,VLOOKUP($E95&amp;$E$6,'EP overall data'!$A$5:$T$526,'EP overall data'!G$3,FALSE))</f>
        <v>11529</v>
      </c>
      <c r="P95" s="251">
        <f>IF(ISERROR(VLOOKUP($E95&amp;$E$6,'EP overall data'!$A$5:$T$526,'EP overall data'!H$3,FALSE)),0,VLOOKUP($E95&amp;$E$6,'EP overall data'!$A$5:$T$526,'EP overall data'!H$3,FALSE))</f>
        <v>0.20987002584920086</v>
      </c>
      <c r="Q95" s="37"/>
    </row>
    <row r="96" spans="5:17" x14ac:dyDescent="0.25">
      <c r="E96" s="23" t="s">
        <v>27</v>
      </c>
      <c r="F96" s="14">
        <f>IF(F95="","",VLOOKUP($E95&amp;$E$6,'EP overall data'!$A$5:$T$526,'EP overall data'!M$3,FALSE))</f>
        <v>0.60199999999999998</v>
      </c>
      <c r="G96" s="15">
        <f>IF(F95="","",VLOOKUP($E95&amp;$E$6,'EP overall data'!$A$5:$T$526,'EP overall data'!N$3,FALSE))</f>
        <v>0.62</v>
      </c>
      <c r="H96" s="15">
        <f>IF(H95="","",VLOOKUP($E95&amp;$E$6,'EP overall data'!$A$5:$T$526,'EP overall data'!O$3,FALSE))</f>
        <v>0.27100000000000002</v>
      </c>
      <c r="I96" s="15">
        <f>IF(H95="","",VLOOKUP($E95&amp;$E$6,'EP overall data'!$A$5:$T$526,'EP overall data'!P$3,FALSE))</f>
        <v>0.28699999999999998</v>
      </c>
      <c r="J96" s="15">
        <f>IF(J95="","",VLOOKUP($E95&amp;$E$6,'EP overall data'!$A$5:$T$526,'EP overall data'!Q$3,FALSE))</f>
        <v>3.6999999999999998E-2</v>
      </c>
      <c r="K96" s="15">
        <f>IF(J95="","",VLOOKUP($E95&amp;$E$6,'EP overall data'!$A$5:$T$526,'EP overall data'!R$3,FALSE))</f>
        <v>4.4999999999999998E-2</v>
      </c>
      <c r="L96" s="15">
        <f>IF(L95="","",VLOOKUP($E95&amp;$E$6,'EP overall data'!$A$5:$T$526,'EP overall data'!S$3,FALSE))</f>
        <v>6.4000000000000001E-2</v>
      </c>
      <c r="M96" s="142">
        <f>IF(L95="","",VLOOKUP($E95&amp;$E$6,'EP overall data'!$A$5:$T$526,'EP overall data'!T$3,FALSE))</f>
        <v>7.2999999999999995E-2</v>
      </c>
      <c r="N96" s="248"/>
      <c r="O96" s="254"/>
      <c r="P96" s="252"/>
    </row>
    <row r="97" spans="5:17" ht="15.75" x14ac:dyDescent="0.25">
      <c r="E97" s="136" t="s">
        <v>38</v>
      </c>
      <c r="F97" s="245">
        <f>IF(OR(ISERROR(VLOOKUP($E97&amp;$E$6,'EP overall data'!$A$5:$T$526,'EP overall data'!B$3,FALSE)),ISBLANK(VLOOKUP($E97&amp;$E$6,'EP overall data'!$A$5:$T$526,'EP overall data'!B$3,FALSE))),"",VLOOKUP($E97&amp;$E$6,'EP overall data'!$A$5:$T$526,'EP overall data'!B$3,FALSE))</f>
        <v>0.57253509762788446</v>
      </c>
      <c r="G97" s="246"/>
      <c r="H97" s="246">
        <f>IF(OR(ISERROR(VLOOKUP($E97&amp;$E$6,'EP overall data'!$A$5:$T$526,'EP overall data'!C$3,FALSE)),ISBLANK(VLOOKUP($E97&amp;$E$6,'EP overall data'!$A$5:$T$526,'EP overall data'!C$3,FALSE))),"",VLOOKUP($E97&amp;$E$6,'EP overall data'!$A$5:$T$526,'EP overall data'!C$3,FALSE))</f>
        <v>0.28594481200580929</v>
      </c>
      <c r="I97" s="246"/>
      <c r="J97" s="246">
        <f>IF(OR(ISERROR(VLOOKUP($E97&amp;$E$6,'EP overall data'!$A$5:$T$526,'EP overall data'!D$3,FALSE)),ISBLANK(VLOOKUP($E97&amp;$E$6,'EP overall data'!$A$5:$T$526,'EP overall data'!D$3,FALSE))),"",VLOOKUP($E97&amp;$E$6,'EP overall data'!$A$5:$T$526,'EP overall data'!D$3,FALSE))</f>
        <v>3.4855575278360494E-2</v>
      </c>
      <c r="K97" s="246"/>
      <c r="L97" s="246">
        <f>IF(OR(ISERROR(VLOOKUP($E97&amp;$E$6,'EP overall data'!$A$5:$T$526,'EP overall data'!E$3,FALSE)),ISBLANK(VLOOKUP($E97&amp;$E$6,'EP overall data'!$A$5:$T$526,'EP overall data'!E$3,FALSE))),"",VLOOKUP($E97&amp;$E$6,'EP overall data'!$A$5:$T$526,'EP overall data'!E$3,FALSE))</f>
        <v>0.10666451508794578</v>
      </c>
      <c r="M97" s="246"/>
      <c r="N97" s="247">
        <v>1</v>
      </c>
      <c r="O97" s="253">
        <f>IF(ISERROR(VLOOKUP($E97&amp;$E$6,'EP overall data'!$A$5:$T$526,'EP overall data'!G$3,FALSE)),0,VLOOKUP($E97&amp;$E$6,'EP overall data'!$A$5:$T$526,'EP overall data'!G$3,FALSE))</f>
        <v>6197</v>
      </c>
      <c r="P97" s="251">
        <f>IF(ISERROR(VLOOKUP($E97&amp;$E$6,'EP overall data'!$A$5:$T$526,'EP overall data'!H$3,FALSE)),0,VLOOKUP($E97&amp;$E$6,'EP overall data'!$A$5:$T$526,'EP overall data'!H$3,FALSE))</f>
        <v>0.39557002425635135</v>
      </c>
      <c r="Q97" s="37"/>
    </row>
    <row r="98" spans="5:17" x14ac:dyDescent="0.25">
      <c r="E98" s="23" t="s">
        <v>27</v>
      </c>
      <c r="F98" s="14">
        <f>IF(F97="","",VLOOKUP($E97&amp;$E$6,'EP overall data'!$A$5:$T$526,'EP overall data'!M$3,FALSE))</f>
        <v>0.56000000000000005</v>
      </c>
      <c r="G98" s="15">
        <f>IF(F97="","",VLOOKUP($E97&amp;$E$6,'EP overall data'!$A$5:$T$526,'EP overall data'!N$3,FALSE))</f>
        <v>0.58499999999999996</v>
      </c>
      <c r="H98" s="15">
        <f>IF(H97="","",VLOOKUP($E97&amp;$E$6,'EP overall data'!$A$5:$T$526,'EP overall data'!O$3,FALSE))</f>
        <v>0.27500000000000002</v>
      </c>
      <c r="I98" s="15">
        <f>IF(H97="","",VLOOKUP($E97&amp;$E$6,'EP overall data'!$A$5:$T$526,'EP overall data'!P$3,FALSE))</f>
        <v>0.29699999999999999</v>
      </c>
      <c r="J98" s="15">
        <f>IF(J97="","",VLOOKUP($E97&amp;$E$6,'EP overall data'!$A$5:$T$526,'EP overall data'!Q$3,FALSE))</f>
        <v>3.1E-2</v>
      </c>
      <c r="K98" s="15">
        <f>IF(J97="","",VLOOKUP($E97&amp;$E$6,'EP overall data'!$A$5:$T$526,'EP overall data'!R$3,FALSE))</f>
        <v>0.04</v>
      </c>
      <c r="L98" s="15">
        <f>IF(L97="","",VLOOKUP($E97&amp;$E$6,'EP overall data'!$A$5:$T$526,'EP overall data'!S$3,FALSE))</f>
        <v>9.9000000000000005E-2</v>
      </c>
      <c r="M98" s="142">
        <f>IF(L97="","",VLOOKUP($E97&amp;$E$6,'EP overall data'!$A$5:$T$526,'EP overall data'!T$3,FALSE))</f>
        <v>0.115</v>
      </c>
      <c r="N98" s="248"/>
      <c r="O98" s="254"/>
      <c r="P98" s="252"/>
    </row>
    <row r="99" spans="5:17" ht="15.75" x14ac:dyDescent="0.25">
      <c r="E99" s="136" t="s">
        <v>10</v>
      </c>
      <c r="F99" s="245">
        <f>IF(OR(ISERROR(VLOOKUP($E99&amp;$E$6,'EP overall data'!$A$5:$T$526,'EP overall data'!B$3,FALSE)),ISBLANK(VLOOKUP($E99&amp;$E$6,'EP overall data'!$A$5:$T$526,'EP overall data'!B$3,FALSE))),"",VLOOKUP($E99&amp;$E$6,'EP overall data'!$A$5:$T$526,'EP overall data'!B$3,FALSE))</f>
        <v>0.53441382264743686</v>
      </c>
      <c r="G99" s="246"/>
      <c r="H99" s="246">
        <f>IF(OR(ISERROR(VLOOKUP($E99&amp;$E$6,'EP overall data'!$A$5:$T$526,'EP overall data'!C$3,FALSE)),ISBLANK(VLOOKUP($E99&amp;$E$6,'EP overall data'!$A$5:$T$526,'EP overall data'!C$3,FALSE))),"",VLOOKUP($E99&amp;$E$6,'EP overall data'!$A$5:$T$526,'EP overall data'!C$3,FALSE))</f>
        <v>0.30665429101813507</v>
      </c>
      <c r="I99" s="246"/>
      <c r="J99" s="246">
        <f>IF(OR(ISERROR(VLOOKUP($E99&amp;$E$6,'EP overall data'!$A$5:$T$526,'EP overall data'!D$3,FALSE)),ISBLANK(VLOOKUP($E99&amp;$E$6,'EP overall data'!$A$5:$T$526,'EP overall data'!D$3,FALSE))),"",VLOOKUP($E99&amp;$E$6,'EP overall data'!$A$5:$T$526,'EP overall data'!D$3,FALSE))</f>
        <v>4.083964015421962E-2</v>
      </c>
      <c r="K99" s="246"/>
      <c r="L99" s="246">
        <f>IF(OR(ISERROR(VLOOKUP($E99&amp;$E$6,'EP overall data'!$A$5:$T$526,'EP overall data'!E$3,FALSE)),ISBLANK(VLOOKUP($E99&amp;$E$6,'EP overall data'!$A$5:$T$526,'EP overall data'!E$3,FALSE))),"",VLOOKUP($E99&amp;$E$6,'EP overall data'!$A$5:$T$526,'EP overall data'!E$3,FALSE))</f>
        <v>0.11809224618020848</v>
      </c>
      <c r="M99" s="246"/>
      <c r="N99" s="247">
        <v>1</v>
      </c>
      <c r="O99" s="253">
        <f>IF(ISERROR(VLOOKUP($E99&amp;$E$6,'EP overall data'!$A$5:$T$526,'EP overall data'!G$3,FALSE)),0,VLOOKUP($E99&amp;$E$6,'EP overall data'!$A$5:$T$526,'EP overall data'!G$3,FALSE))</f>
        <v>14006</v>
      </c>
      <c r="P99" s="251">
        <f>IF(ISERROR(VLOOKUP($E99&amp;$E$6,'EP overall data'!$A$5:$T$526,'EP overall data'!H$3,FALSE)),0,VLOOKUP($E99&amp;$E$6,'EP overall data'!$A$5:$T$526,'EP overall data'!H$3,FALSE))</f>
        <v>0.29197415051073589</v>
      </c>
      <c r="Q99" s="37"/>
    </row>
    <row r="100" spans="5:17" x14ac:dyDescent="0.25">
      <c r="E100" s="23" t="s">
        <v>27</v>
      </c>
      <c r="F100" s="14">
        <f>IF(F99="","",VLOOKUP($E99&amp;$E$6,'EP overall data'!$A$5:$T$526,'EP overall data'!M$3,FALSE))</f>
        <v>0.52600000000000002</v>
      </c>
      <c r="G100" s="15">
        <f>IF(F99="","",VLOOKUP($E99&amp;$E$6,'EP overall data'!$A$5:$T$526,'EP overall data'!N$3,FALSE))</f>
        <v>0.54300000000000004</v>
      </c>
      <c r="H100" s="15">
        <f>IF(H99="","",VLOOKUP($E99&amp;$E$6,'EP overall data'!$A$5:$T$526,'EP overall data'!O$3,FALSE))</f>
        <v>0.29899999999999999</v>
      </c>
      <c r="I100" s="15">
        <f>IF(H99="","",VLOOKUP($E99&amp;$E$6,'EP overall data'!$A$5:$T$526,'EP overall data'!P$3,FALSE))</f>
        <v>0.314</v>
      </c>
      <c r="J100" s="15">
        <f>IF(J99="","",VLOOKUP($E99&amp;$E$6,'EP overall data'!$A$5:$T$526,'EP overall data'!Q$3,FALSE))</f>
        <v>3.7999999999999999E-2</v>
      </c>
      <c r="K100" s="15">
        <f>IF(J99="","",VLOOKUP($E99&amp;$E$6,'EP overall data'!$A$5:$T$526,'EP overall data'!R$3,FALSE))</f>
        <v>4.3999999999999997E-2</v>
      </c>
      <c r="L100" s="15">
        <f>IF(L99="","",VLOOKUP($E99&amp;$E$6,'EP overall data'!$A$5:$T$526,'EP overall data'!S$3,FALSE))</f>
        <v>0.113</v>
      </c>
      <c r="M100" s="142">
        <f>IF(L99="","",VLOOKUP($E99&amp;$E$6,'EP overall data'!$A$5:$T$526,'EP overall data'!T$3,FALSE))</f>
        <v>0.124</v>
      </c>
      <c r="N100" s="248"/>
      <c r="O100" s="254"/>
      <c r="P100" s="252"/>
    </row>
    <row r="101" spans="5:17" ht="15.75" x14ac:dyDescent="0.25">
      <c r="E101" s="136" t="s">
        <v>6</v>
      </c>
      <c r="F101" s="245">
        <f>IF(OR(ISERROR(VLOOKUP($E101&amp;$E$6,'EP overall data'!$A$5:$T$526,'EP overall data'!B$3,FALSE)),ISBLANK(VLOOKUP($E101&amp;$E$6,'EP overall data'!$A$5:$T$526,'EP overall data'!B$3,FALSE))),"",VLOOKUP($E101&amp;$E$6,'EP overall data'!$A$5:$T$526,'EP overall data'!B$3,FALSE))</f>
        <v>0.5552019315188762</v>
      </c>
      <c r="G101" s="246"/>
      <c r="H101" s="246">
        <f>IF(OR(ISERROR(VLOOKUP($E101&amp;$E$6,'EP overall data'!$A$5:$T$526,'EP overall data'!C$3,FALSE)),ISBLANK(VLOOKUP($E101&amp;$E$6,'EP overall data'!$A$5:$T$526,'EP overall data'!C$3,FALSE))),"",VLOOKUP($E101&amp;$E$6,'EP overall data'!$A$5:$T$526,'EP overall data'!C$3,FALSE))</f>
        <v>0.32919959028387474</v>
      </c>
      <c r="I101" s="246"/>
      <c r="J101" s="246">
        <f>IF(OR(ISERROR(VLOOKUP($E101&amp;$E$6,'EP overall data'!$A$5:$T$526,'EP overall data'!D$3,FALSE)),ISBLANK(VLOOKUP($E101&amp;$E$6,'EP overall data'!$A$5:$T$526,'EP overall data'!D$3,FALSE))),"",VLOOKUP($E101&amp;$E$6,'EP overall data'!$A$5:$T$526,'EP overall data'!D$3,FALSE))</f>
        <v>4.2800702370500439E-2</v>
      </c>
      <c r="K101" s="246"/>
      <c r="L101" s="246">
        <f>IF(OR(ISERROR(VLOOKUP($E101&amp;$E$6,'EP overall data'!$A$5:$T$526,'EP overall data'!E$3,FALSE)),ISBLANK(VLOOKUP($E101&amp;$E$6,'EP overall data'!$A$5:$T$526,'EP overall data'!E$3,FALSE))),"",VLOOKUP($E101&amp;$E$6,'EP overall data'!$A$5:$T$526,'EP overall data'!E$3,FALSE))</f>
        <v>7.2797775826748609E-2</v>
      </c>
      <c r="M101" s="246"/>
      <c r="N101" s="247">
        <v>1</v>
      </c>
      <c r="O101" s="253">
        <f>IF(ISERROR(VLOOKUP($E101&amp;$E$6,'EP overall data'!$A$5:$T$526,'EP overall data'!G$3,FALSE)),0,VLOOKUP($E101&amp;$E$6,'EP overall data'!$A$5:$T$526,'EP overall data'!G$3,FALSE))</f>
        <v>27336</v>
      </c>
      <c r="P101" s="251">
        <f>IF(ISERROR(VLOOKUP($E101&amp;$E$6,'EP overall data'!$A$5:$T$526,'EP overall data'!H$3,FALSE)),0,VLOOKUP($E101&amp;$E$6,'EP overall data'!$A$5:$T$526,'EP overall data'!H$3,FALSE))</f>
        <v>0.47486363478442134</v>
      </c>
      <c r="Q101" s="37"/>
    </row>
    <row r="102" spans="5:17" x14ac:dyDescent="0.25">
      <c r="E102" s="23" t="s">
        <v>27</v>
      </c>
      <c r="F102" s="14">
        <f>IF(F101="","",VLOOKUP($E101&amp;$E$6,'EP overall data'!$A$5:$T$526,'EP overall data'!M$3,FALSE))</f>
        <v>0.54900000000000004</v>
      </c>
      <c r="G102" s="15">
        <f>IF(F101="","",VLOOKUP($E101&amp;$E$6,'EP overall data'!$A$5:$T$526,'EP overall data'!N$3,FALSE))</f>
        <v>0.56100000000000005</v>
      </c>
      <c r="H102" s="15">
        <f>IF(H101="","",VLOOKUP($E101&amp;$E$6,'EP overall data'!$A$5:$T$526,'EP overall data'!O$3,FALSE))</f>
        <v>0.32400000000000001</v>
      </c>
      <c r="I102" s="15">
        <f>IF(H101="","",VLOOKUP($E101&amp;$E$6,'EP overall data'!$A$5:$T$526,'EP overall data'!P$3,FALSE))</f>
        <v>0.33500000000000002</v>
      </c>
      <c r="J102" s="15">
        <f>IF(J101="","",VLOOKUP($E101&amp;$E$6,'EP overall data'!$A$5:$T$526,'EP overall data'!Q$3,FALSE))</f>
        <v>0.04</v>
      </c>
      <c r="K102" s="15">
        <f>IF(J101="","",VLOOKUP($E101&amp;$E$6,'EP overall data'!$A$5:$T$526,'EP overall data'!R$3,FALSE))</f>
        <v>4.4999999999999998E-2</v>
      </c>
      <c r="L102" s="15">
        <f>IF(L101="","",VLOOKUP($E101&amp;$E$6,'EP overall data'!$A$5:$T$526,'EP overall data'!S$3,FALSE))</f>
        <v>7.0000000000000007E-2</v>
      </c>
      <c r="M102" s="142">
        <f>IF(L101="","",VLOOKUP($E101&amp;$E$6,'EP overall data'!$A$5:$T$526,'EP overall data'!T$3,FALSE))</f>
        <v>7.5999999999999998E-2</v>
      </c>
      <c r="N102" s="248"/>
      <c r="O102" s="254"/>
      <c r="P102" s="252"/>
    </row>
    <row r="103" spans="5:17" ht="15.75" x14ac:dyDescent="0.25">
      <c r="E103" s="136" t="s">
        <v>118</v>
      </c>
      <c r="F103" s="245">
        <f>IF(OR(ISERROR(VLOOKUP($E103&amp;$E$6,'EP overall data'!$A$5:$T$526,'EP overall data'!B$3,FALSE)),ISBLANK(VLOOKUP($E103&amp;$E$6,'EP overall data'!$A$5:$T$526,'EP overall data'!B$3,FALSE))),"",VLOOKUP($E103&amp;$E$6,'EP overall data'!$A$5:$T$526,'EP overall data'!B$3,FALSE))</f>
        <v>0.63104325699745545</v>
      </c>
      <c r="G103" s="246"/>
      <c r="H103" s="246">
        <f>IF(OR(ISERROR(VLOOKUP($E103&amp;$E$6,'EP overall data'!$A$5:$T$526,'EP overall data'!C$3,FALSE)),ISBLANK(VLOOKUP($E103&amp;$E$6,'EP overall data'!$A$5:$T$526,'EP overall data'!C$3,FALSE))),"",VLOOKUP($E103&amp;$E$6,'EP overall data'!$A$5:$T$526,'EP overall data'!C$3,FALSE))</f>
        <v>0.1806615776081425</v>
      </c>
      <c r="I103" s="246"/>
      <c r="J103" s="246">
        <f>IF(OR(ISERROR(VLOOKUP($E103&amp;$E$6,'EP overall data'!$A$5:$T$526,'EP overall data'!D$3,FALSE)),ISBLANK(VLOOKUP($E103&amp;$E$6,'EP overall data'!$A$5:$T$526,'EP overall data'!D$3,FALSE))),"",VLOOKUP($E103&amp;$E$6,'EP overall data'!$A$5:$T$526,'EP overall data'!D$3,FALSE))</f>
        <v>4.3256997455470736E-2</v>
      </c>
      <c r="K103" s="246"/>
      <c r="L103" s="246">
        <f>IF(OR(ISERROR(VLOOKUP($E103&amp;$E$6,'EP overall data'!$A$5:$T$526,'EP overall data'!E$3,FALSE)),ISBLANK(VLOOKUP($E103&amp;$E$6,'EP overall data'!$A$5:$T$526,'EP overall data'!E$3,FALSE))),"",VLOOKUP($E103&amp;$E$6,'EP overall data'!$A$5:$T$526,'EP overall data'!E$3,FALSE))</f>
        <v>0.14503816793893129</v>
      </c>
      <c r="M103" s="246"/>
      <c r="N103" s="247">
        <v>1</v>
      </c>
      <c r="O103" s="253">
        <f>IF(ISERROR(VLOOKUP($E103&amp;$E$6,'EP overall data'!$A$5:$T$526,'EP overall data'!G$3,FALSE)),0,VLOOKUP($E103&amp;$E$6,'EP overall data'!$A$5:$T$526,'EP overall data'!G$3,FALSE))</f>
        <v>393</v>
      </c>
      <c r="P103" s="251">
        <f>IF(ISERROR(VLOOKUP($E103&amp;$E$6,'EP overall data'!$A$5:$T$526,'EP overall data'!H$3,FALSE)),0,VLOOKUP($E103&amp;$E$6,'EP overall data'!$A$5:$T$526,'EP overall data'!H$3,FALSE))</f>
        <v>0.11251073575722874</v>
      </c>
      <c r="Q103" s="37"/>
    </row>
    <row r="104" spans="5:17" x14ac:dyDescent="0.25">
      <c r="E104" s="23" t="s">
        <v>27</v>
      </c>
      <c r="F104" s="14">
        <f>IF(F103="","",VLOOKUP($E103&amp;$E$6,'EP overall data'!$A$5:$T$526,'EP overall data'!M$3,FALSE))</f>
        <v>0.58199999999999996</v>
      </c>
      <c r="G104" s="15">
        <f>IF(F103="","",VLOOKUP($E103&amp;$E$6,'EP overall data'!$A$5:$T$526,'EP overall data'!N$3,FALSE))</f>
        <v>0.67700000000000005</v>
      </c>
      <c r="H104" s="15">
        <f>IF(H103="","",VLOOKUP($E103&amp;$E$6,'EP overall data'!$A$5:$T$526,'EP overall data'!O$3,FALSE))</f>
        <v>0.14599999999999999</v>
      </c>
      <c r="I104" s="15">
        <f>IF(H103="","",VLOOKUP($E103&amp;$E$6,'EP overall data'!$A$5:$T$526,'EP overall data'!P$3,FALSE))</f>
        <v>0.222</v>
      </c>
      <c r="J104" s="15">
        <f>IF(J103="","",VLOOKUP($E103&amp;$E$6,'EP overall data'!$A$5:$T$526,'EP overall data'!Q$3,FALSE))</f>
        <v>2.7E-2</v>
      </c>
      <c r="K104" s="15">
        <f>IF(J103="","",VLOOKUP($E103&amp;$E$6,'EP overall data'!$A$5:$T$526,'EP overall data'!R$3,FALSE))</f>
        <v>6.8000000000000005E-2</v>
      </c>
      <c r="L104" s="15">
        <f>IF(L103="","",VLOOKUP($E103&amp;$E$6,'EP overall data'!$A$5:$T$526,'EP overall data'!S$3,FALSE))</f>
        <v>0.114</v>
      </c>
      <c r="M104" s="142">
        <f>IF(L103="","",VLOOKUP($E103&amp;$E$6,'EP overall data'!$A$5:$T$526,'EP overall data'!T$3,FALSE))</f>
        <v>0.183</v>
      </c>
      <c r="N104" s="248"/>
      <c r="O104" s="254"/>
      <c r="P104" s="252"/>
    </row>
    <row r="105" spans="5:17" ht="15.75" x14ac:dyDescent="0.25">
      <c r="E105" s="136" t="s">
        <v>14</v>
      </c>
      <c r="F105" s="245">
        <f>IF(OR(ISERROR(VLOOKUP($E105&amp;$E$6,'EP overall data'!$A$5:$T$526,'EP overall data'!B$3,FALSE)),ISBLANK(VLOOKUP($E105&amp;$E$6,'EP overall data'!$A$5:$T$526,'EP overall data'!B$3,FALSE))),"",VLOOKUP($E105&amp;$E$6,'EP overall data'!$A$5:$T$526,'EP overall data'!B$3,FALSE))</f>
        <v>0.61116075054829011</v>
      </c>
      <c r="G105" s="246"/>
      <c r="H105" s="246">
        <f>IF(OR(ISERROR(VLOOKUP($E105&amp;$E$6,'EP overall data'!$A$5:$T$526,'EP overall data'!C$3,FALSE)),ISBLANK(VLOOKUP($E105&amp;$E$6,'EP overall data'!$A$5:$T$526,'EP overall data'!C$3,FALSE))),"",VLOOKUP($E105&amp;$E$6,'EP overall data'!$A$5:$T$526,'EP overall data'!C$3,FALSE))</f>
        <v>0.21403622776378847</v>
      </c>
      <c r="I105" s="246"/>
      <c r="J105" s="246">
        <f>IF(OR(ISERROR(VLOOKUP($E105&amp;$E$6,'EP overall data'!$A$5:$T$526,'EP overall data'!D$3,FALSE)),ISBLANK(VLOOKUP($E105&amp;$E$6,'EP overall data'!$A$5:$T$526,'EP overall data'!D$3,FALSE))),"",VLOOKUP($E105&amp;$E$6,'EP overall data'!$A$5:$T$526,'EP overall data'!D$3,FALSE))</f>
        <v>4.2238648363252376E-2</v>
      </c>
      <c r="K105" s="246"/>
      <c r="L105" s="246">
        <f>IF(OR(ISERROR(VLOOKUP($E105&amp;$E$6,'EP overall data'!$A$5:$T$526,'EP overall data'!E$3,FALSE)),ISBLANK(VLOOKUP($E105&amp;$E$6,'EP overall data'!$A$5:$T$526,'EP overall data'!E$3,FALSE))),"",VLOOKUP($E105&amp;$E$6,'EP overall data'!$A$5:$T$526,'EP overall data'!E$3,FALSE))</f>
        <v>0.132564373324669</v>
      </c>
      <c r="M105" s="246"/>
      <c r="N105" s="247">
        <v>1</v>
      </c>
      <c r="O105" s="253">
        <f>IF(ISERROR(VLOOKUP($E105&amp;$E$6,'EP overall data'!$A$5:$T$526,'EP overall data'!G$3,FALSE)),0,VLOOKUP($E105&amp;$E$6,'EP overall data'!$A$5:$T$526,'EP overall data'!G$3,FALSE))</f>
        <v>24622</v>
      </c>
      <c r="P105" s="251">
        <f>IF(ISERROR(VLOOKUP($E105&amp;$E$6,'EP overall data'!$A$5:$T$526,'EP overall data'!H$3,FALSE)),0,VLOOKUP($E105&amp;$E$6,'EP overall data'!$A$5:$T$526,'EP overall data'!H$3,FALSE))</f>
        <v>8.7827184978562206E-2</v>
      </c>
      <c r="Q105" s="37"/>
    </row>
    <row r="106" spans="5:17" x14ac:dyDescent="0.25">
      <c r="E106" s="23" t="s">
        <v>27</v>
      </c>
      <c r="F106" s="14">
        <f>IF(F105="","",VLOOKUP($E105&amp;$E$6,'EP overall data'!$A$5:$T$526,'EP overall data'!M$3,FALSE))</f>
        <v>0.60499999999999998</v>
      </c>
      <c r="G106" s="15">
        <f>IF(F105="","",VLOOKUP($E105&amp;$E$6,'EP overall data'!$A$5:$T$526,'EP overall data'!N$3,FALSE))</f>
        <v>0.61699999999999999</v>
      </c>
      <c r="H106" s="15">
        <f>IF(H105="","",VLOOKUP($E105&amp;$E$6,'EP overall data'!$A$5:$T$526,'EP overall data'!O$3,FALSE))</f>
        <v>0.20899999999999999</v>
      </c>
      <c r="I106" s="15">
        <f>IF(H105="","",VLOOKUP($E105&amp;$E$6,'EP overall data'!$A$5:$T$526,'EP overall data'!P$3,FALSE))</f>
        <v>0.219</v>
      </c>
      <c r="J106" s="15">
        <f>IF(J105="","",VLOOKUP($E105&amp;$E$6,'EP overall data'!$A$5:$T$526,'EP overall data'!Q$3,FALSE))</f>
        <v>0.04</v>
      </c>
      <c r="K106" s="15">
        <f>IF(J105="","",VLOOKUP($E105&amp;$E$6,'EP overall data'!$A$5:$T$526,'EP overall data'!R$3,FALSE))</f>
        <v>4.4999999999999998E-2</v>
      </c>
      <c r="L106" s="15">
        <f>IF(L105="","",VLOOKUP($E105&amp;$E$6,'EP overall data'!$A$5:$T$526,'EP overall data'!S$3,FALSE))</f>
        <v>0.128</v>
      </c>
      <c r="M106" s="142">
        <f>IF(L105="","",VLOOKUP($E105&amp;$E$6,'EP overall data'!$A$5:$T$526,'EP overall data'!T$3,FALSE))</f>
        <v>0.13700000000000001</v>
      </c>
      <c r="N106" s="248"/>
      <c r="O106" s="254"/>
      <c r="P106" s="252"/>
    </row>
    <row r="107" spans="5:17" ht="15.75" x14ac:dyDescent="0.25">
      <c r="E107" s="136" t="s">
        <v>119</v>
      </c>
      <c r="F107" s="245">
        <f>IF(OR(ISERROR(VLOOKUP($E107&amp;$E$6,'EP overall data'!$A$5:$T$526,'EP overall data'!B$3,FALSE)),ISBLANK(VLOOKUP($E107&amp;$E$6,'EP overall data'!$A$5:$T$526,'EP overall data'!B$3,FALSE))),"",VLOOKUP($E107&amp;$E$6,'EP overall data'!$A$5:$T$526,'EP overall data'!B$3,FALSE))</f>
        <v>0.48246674727932287</v>
      </c>
      <c r="G107" s="246"/>
      <c r="H107" s="246">
        <f>IF(OR(ISERROR(VLOOKUP($E107&amp;$E$6,'EP overall data'!$A$5:$T$526,'EP overall data'!C$3,FALSE)),ISBLANK(VLOOKUP($E107&amp;$E$6,'EP overall data'!$A$5:$T$526,'EP overall data'!C$3,FALSE))),"",VLOOKUP($E107&amp;$E$6,'EP overall data'!$A$5:$T$526,'EP overall data'!C$3,FALSE))</f>
        <v>0.11970979443772672</v>
      </c>
      <c r="I107" s="246"/>
      <c r="J107" s="246">
        <f>IF(OR(ISERROR(VLOOKUP($E107&amp;$E$6,'EP overall data'!$A$5:$T$526,'EP overall data'!D$3,FALSE)),ISBLANK(VLOOKUP($E107&amp;$E$6,'EP overall data'!$A$5:$T$526,'EP overall data'!D$3,FALSE))),"",VLOOKUP($E107&amp;$E$6,'EP overall data'!$A$5:$T$526,'EP overall data'!D$3,FALSE))</f>
        <v>5.1995163240628778E-2</v>
      </c>
      <c r="K107" s="246"/>
      <c r="L107" s="246">
        <f>IF(OR(ISERROR(VLOOKUP($E107&amp;$E$6,'EP overall data'!$A$5:$T$526,'EP overall data'!E$3,FALSE)),ISBLANK(VLOOKUP($E107&amp;$E$6,'EP overall data'!$A$5:$T$526,'EP overall data'!E$3,FALSE))),"",VLOOKUP($E107&amp;$E$6,'EP overall data'!$A$5:$T$526,'EP overall data'!E$3,FALSE))</f>
        <v>0.34582829504232165</v>
      </c>
      <c r="M107" s="246"/>
      <c r="N107" s="247">
        <v>1</v>
      </c>
      <c r="O107" s="253">
        <f>IF(ISERROR(VLOOKUP($E107&amp;$E$6,'EP overall data'!$A$5:$T$526,'EP overall data'!G$3,FALSE)),0,VLOOKUP($E107&amp;$E$6,'EP overall data'!$A$5:$T$526,'EP overall data'!G$3,FALSE))</f>
        <v>827</v>
      </c>
      <c r="P107" s="251">
        <f>IF(ISERROR(VLOOKUP($E107&amp;$E$6,'EP overall data'!$A$5:$T$526,'EP overall data'!H$3,FALSE)),0,VLOOKUP($E107&amp;$E$6,'EP overall data'!$A$5:$T$526,'EP overall data'!H$3,FALSE))</f>
        <v>0.2180332190877933</v>
      </c>
      <c r="Q107" s="37"/>
    </row>
    <row r="108" spans="5:17" ht="15.75" x14ac:dyDescent="0.25">
      <c r="E108" s="23" t="s">
        <v>27</v>
      </c>
      <c r="F108" s="14">
        <f>IF(F107="","",VLOOKUP($E107&amp;$E$6,'EP overall data'!$A$5:$T$526,'EP overall data'!M$3,FALSE))</f>
        <v>0.44900000000000001</v>
      </c>
      <c r="G108" s="15">
        <f>IF(F107="","",VLOOKUP($E107&amp;$E$6,'EP overall data'!$A$5:$T$526,'EP overall data'!N$3,FALSE))</f>
        <v>0.51700000000000002</v>
      </c>
      <c r="H108" s="15">
        <f>IF(H107="","",VLOOKUP($E107&amp;$E$6,'EP overall data'!$A$5:$T$526,'EP overall data'!O$3,FALSE))</f>
        <v>9.9000000000000005E-2</v>
      </c>
      <c r="I108" s="15">
        <f>IF(H107="","",VLOOKUP($E107&amp;$E$6,'EP overall data'!$A$5:$T$526,'EP overall data'!P$3,FALSE))</f>
        <v>0.14399999999999999</v>
      </c>
      <c r="J108" s="15">
        <f>IF(J107="","",VLOOKUP($E107&amp;$E$6,'EP overall data'!$A$5:$T$526,'EP overall data'!Q$3,FALSE))</f>
        <v>3.9E-2</v>
      </c>
      <c r="K108" s="15">
        <f>IF(J107="","",VLOOKUP($E107&amp;$E$6,'EP overall data'!$A$5:$T$526,'EP overall data'!R$3,FALSE))</f>
        <v>6.9000000000000006E-2</v>
      </c>
      <c r="L108" s="15">
        <f>IF(L107="","",VLOOKUP($E107&amp;$E$6,'EP overall data'!$A$5:$T$526,'EP overall data'!S$3,FALSE))</f>
        <v>0.314</v>
      </c>
      <c r="M108" s="142">
        <f>IF(L107="","",VLOOKUP($E107&amp;$E$6,'EP overall data'!$A$5:$T$526,'EP overall data'!T$3,FALSE))</f>
        <v>0.379</v>
      </c>
      <c r="N108" s="248"/>
      <c r="O108" s="254"/>
      <c r="P108" s="252"/>
      <c r="Q108" s="37"/>
    </row>
    <row r="109" spans="5:17" ht="15.75" x14ac:dyDescent="0.25">
      <c r="E109" s="136" t="s">
        <v>120</v>
      </c>
      <c r="F109" s="245">
        <f>IF(OR(ISERROR(VLOOKUP($E109&amp;$E$6,'EP overall data'!$A$5:$T$526,'EP overall data'!B$3,FALSE)),ISBLANK(VLOOKUP($E109&amp;$E$6,'EP overall data'!$A$5:$T$526,'EP overall data'!B$3,FALSE))),"",VLOOKUP($E109&amp;$E$6,'EP overall data'!$A$5:$T$526,'EP overall data'!B$3,FALSE))</f>
        <v>0.51444376152427784</v>
      </c>
      <c r="G109" s="246"/>
      <c r="H109" s="246">
        <f>IF(OR(ISERROR(VLOOKUP($E109&amp;$E$6,'EP overall data'!$A$5:$T$526,'EP overall data'!C$3,FALSE)),ISBLANK(VLOOKUP($E109&amp;$E$6,'EP overall data'!$A$5:$T$526,'EP overall data'!C$3,FALSE))),"",VLOOKUP($E109&amp;$E$6,'EP overall data'!$A$5:$T$526,'EP overall data'!C$3,FALSE))</f>
        <v>0.2645974185617701</v>
      </c>
      <c r="I109" s="246"/>
      <c r="J109" s="246">
        <f>IF(OR(ISERROR(VLOOKUP($E109&amp;$E$6,'EP overall data'!$A$5:$T$526,'EP overall data'!D$3,FALSE)),ISBLANK(VLOOKUP($E109&amp;$E$6,'EP overall data'!$A$5:$T$526,'EP overall data'!D$3,FALSE))),"",VLOOKUP($E109&amp;$E$6,'EP overall data'!$A$5:$T$526,'EP overall data'!D$3,FALSE))</f>
        <v>4.7940995697602948E-2</v>
      </c>
      <c r="K109" s="246"/>
      <c r="L109" s="246">
        <f>IF(OR(ISERROR(VLOOKUP($E109&amp;$E$6,'EP overall data'!$A$5:$T$526,'EP overall data'!E$3,FALSE)),ISBLANK(VLOOKUP($E109&amp;$E$6,'EP overall data'!$A$5:$T$526,'EP overall data'!E$3,FALSE))),"",VLOOKUP($E109&amp;$E$6,'EP overall data'!$A$5:$T$526,'EP overall data'!E$3,FALSE))</f>
        <v>0.17301782421634912</v>
      </c>
      <c r="M109" s="246"/>
      <c r="N109" s="247">
        <v>1</v>
      </c>
      <c r="O109" s="253">
        <f>IF(ISERROR(VLOOKUP($E109&amp;$E$6,'EP overall data'!$A$5:$T$526,'EP overall data'!G$3,FALSE)),0,VLOOKUP($E109&amp;$E$6,'EP overall data'!$A$5:$T$526,'EP overall data'!G$3,FALSE))</f>
        <v>3254</v>
      </c>
      <c r="P109" s="251">
        <f>IF(ISERROR(VLOOKUP($E109&amp;$E$6,'EP overall data'!$A$5:$T$526,'EP overall data'!H$3,FALSE)),0,VLOOKUP($E109&amp;$E$6,'EP overall data'!$A$5:$T$526,'EP overall data'!H$3,FALSE))</f>
        <v>0.21171112556929084</v>
      </c>
      <c r="Q109" s="37"/>
    </row>
    <row r="110" spans="5:17" ht="15.75" x14ac:dyDescent="0.25">
      <c r="E110" s="23" t="s">
        <v>27</v>
      </c>
      <c r="F110" s="14">
        <f>IF(F109="","",VLOOKUP($E109&amp;$E$6,'EP overall data'!$A$5:$T$526,'EP overall data'!M$3,FALSE))</f>
        <v>0.497</v>
      </c>
      <c r="G110" s="15">
        <f>IF(F109="","",VLOOKUP($E109&amp;$E$6,'EP overall data'!$A$5:$T$526,'EP overall data'!N$3,FALSE))</f>
        <v>0.53200000000000003</v>
      </c>
      <c r="H110" s="15">
        <f>IF(H109="","",VLOOKUP($E109&amp;$E$6,'EP overall data'!$A$5:$T$526,'EP overall data'!O$3,FALSE))</f>
        <v>0.25</v>
      </c>
      <c r="I110" s="15">
        <f>IF(H109="","",VLOOKUP($E109&amp;$E$6,'EP overall data'!$A$5:$T$526,'EP overall data'!P$3,FALSE))</f>
        <v>0.28000000000000003</v>
      </c>
      <c r="J110" s="15">
        <f>IF(J109="","",VLOOKUP($E109&amp;$E$6,'EP overall data'!$A$5:$T$526,'EP overall data'!Q$3,FALSE))</f>
        <v>4.1000000000000002E-2</v>
      </c>
      <c r="K110" s="15">
        <f>IF(J109="","",VLOOKUP($E109&amp;$E$6,'EP overall data'!$A$5:$T$526,'EP overall data'!R$3,FALSE))</f>
        <v>5.6000000000000001E-2</v>
      </c>
      <c r="L110" s="15">
        <f>IF(L109="","",VLOOKUP($E109&amp;$E$6,'EP overall data'!$A$5:$T$526,'EP overall data'!S$3,FALSE))</f>
        <v>0.16</v>
      </c>
      <c r="M110" s="142">
        <f>IF(L109="","",VLOOKUP($E109&amp;$E$6,'EP overall data'!$A$5:$T$526,'EP overall data'!T$3,FALSE))</f>
        <v>0.186</v>
      </c>
      <c r="N110" s="248"/>
      <c r="O110" s="254"/>
      <c r="P110" s="252"/>
      <c r="Q110" s="37"/>
    </row>
    <row r="111" spans="5:17" ht="15.75" x14ac:dyDescent="0.25">
      <c r="E111" s="136" t="s">
        <v>121</v>
      </c>
      <c r="F111" s="245">
        <f>IF(OR(ISERROR(VLOOKUP($E111&amp;$E$6,'EP overall data'!$A$5:$T$526,'EP overall data'!B$3,FALSE)),ISBLANK(VLOOKUP($E111&amp;$E$6,'EP overall data'!$A$5:$T$526,'EP overall data'!B$3,FALSE))),"",VLOOKUP($E111&amp;$E$6,'EP overall data'!$A$5:$T$526,'EP overall data'!B$3,FALSE))</f>
        <v>0.61963534361851336</v>
      </c>
      <c r="G111" s="246"/>
      <c r="H111" s="246">
        <f>IF(OR(ISERROR(VLOOKUP($E111&amp;$E$6,'EP overall data'!$A$5:$T$526,'EP overall data'!C$3,FALSE)),ISBLANK(VLOOKUP($E111&amp;$E$6,'EP overall data'!$A$5:$T$526,'EP overall data'!C$3,FALSE))),"",VLOOKUP($E111&amp;$E$6,'EP overall data'!$A$5:$T$526,'EP overall data'!C$3,FALSE))</f>
        <v>0.26760168302945303</v>
      </c>
      <c r="I111" s="246"/>
      <c r="J111" s="246">
        <f>IF(OR(ISERROR(VLOOKUP($E111&amp;$E$6,'EP overall data'!$A$5:$T$526,'EP overall data'!D$3,FALSE)),ISBLANK(VLOOKUP($E111&amp;$E$6,'EP overall data'!$A$5:$T$526,'EP overall data'!D$3,FALSE))),"",VLOOKUP($E111&amp;$E$6,'EP overall data'!$A$5:$T$526,'EP overall data'!D$3,FALSE))</f>
        <v>3.4502103786816271E-2</v>
      </c>
      <c r="K111" s="246"/>
      <c r="L111" s="246">
        <f>IF(OR(ISERROR(VLOOKUP($E111&amp;$E$6,'EP overall data'!$A$5:$T$526,'EP overall data'!E$3,FALSE)),ISBLANK(VLOOKUP($E111&amp;$E$6,'EP overall data'!$A$5:$T$526,'EP overall data'!E$3,FALSE))),"",VLOOKUP($E111&amp;$E$6,'EP overall data'!$A$5:$T$526,'EP overall data'!E$3,FALSE))</f>
        <v>7.8260869565217397E-2</v>
      </c>
      <c r="M111" s="246"/>
      <c r="N111" s="247">
        <v>1</v>
      </c>
      <c r="O111" s="253">
        <f>IF(ISERROR(VLOOKUP($E111&amp;$E$6,'EP overall data'!$A$5:$T$526,'EP overall data'!G$3,FALSE)),0,VLOOKUP($E111&amp;$E$6,'EP overall data'!$A$5:$T$526,'EP overall data'!G$3,FALSE))</f>
        <v>3565</v>
      </c>
      <c r="P111" s="251">
        <f>IF(ISERROR(VLOOKUP($E111&amp;$E$6,'EP overall data'!$A$5:$T$526,'EP overall data'!H$3,FALSE)),0,VLOOKUP($E111&amp;$E$6,'EP overall data'!$A$5:$T$526,'EP overall data'!H$3,FALSE))</f>
        <v>0.45982200438539922</v>
      </c>
      <c r="Q111" s="37"/>
    </row>
    <row r="112" spans="5:17" ht="15.75" x14ac:dyDescent="0.25">
      <c r="E112" s="23" t="s">
        <v>27</v>
      </c>
      <c r="F112" s="14">
        <f>IF(F111="","",VLOOKUP($E111&amp;$E$6,'EP overall data'!$A$5:$T$526,'EP overall data'!M$3,FALSE))</f>
        <v>0.60399999999999998</v>
      </c>
      <c r="G112" s="15">
        <f>IF(F111="","",VLOOKUP($E111&amp;$E$6,'EP overall data'!$A$5:$T$526,'EP overall data'!N$3,FALSE))</f>
        <v>0.63500000000000001</v>
      </c>
      <c r="H112" s="15">
        <f>IF(H111="","",VLOOKUP($E111&amp;$E$6,'EP overall data'!$A$5:$T$526,'EP overall data'!O$3,FALSE))</f>
        <v>0.253</v>
      </c>
      <c r="I112" s="15">
        <f>IF(H111="","",VLOOKUP($E111&amp;$E$6,'EP overall data'!$A$5:$T$526,'EP overall data'!P$3,FALSE))</f>
        <v>0.28199999999999997</v>
      </c>
      <c r="J112" s="15">
        <f>IF(J111="","",VLOOKUP($E111&amp;$E$6,'EP overall data'!$A$5:$T$526,'EP overall data'!Q$3,FALSE))</f>
        <v>2.9000000000000001E-2</v>
      </c>
      <c r="K112" s="15">
        <f>IF(J111="","",VLOOKUP($E111&amp;$E$6,'EP overall data'!$A$5:$T$526,'EP overall data'!R$3,FALSE))</f>
        <v>4.1000000000000002E-2</v>
      </c>
      <c r="L112" s="15">
        <f>IF(L111="","",VLOOKUP($E111&amp;$E$6,'EP overall data'!$A$5:$T$526,'EP overall data'!S$3,FALSE))</f>
        <v>7.0000000000000007E-2</v>
      </c>
      <c r="M112" s="142">
        <f>IF(L111="","",VLOOKUP($E111&amp;$E$6,'EP overall data'!$A$5:$T$526,'EP overall data'!T$3,FALSE))</f>
        <v>8.7999999999999995E-2</v>
      </c>
      <c r="N112" s="248"/>
      <c r="O112" s="254"/>
      <c r="P112" s="252"/>
      <c r="Q112" s="37"/>
    </row>
    <row r="113" spans="5:20" ht="15.75" x14ac:dyDescent="0.25">
      <c r="E113" s="136" t="s">
        <v>5</v>
      </c>
      <c r="F113" s="245">
        <f>IF(OR(ISERROR(VLOOKUP($E113&amp;$E$6,'EP overall data'!$A$5:$T$526,'EP overall data'!B$3,FALSE)),ISBLANK(VLOOKUP($E113&amp;$E$6,'EP overall data'!$A$5:$T$526,'EP overall data'!B$3,FALSE))),"",VLOOKUP($E113&amp;$E$6,'EP overall data'!$A$5:$T$526,'EP overall data'!B$3,FALSE))</f>
        <v>0.63511518962972469</v>
      </c>
      <c r="G113" s="246"/>
      <c r="H113" s="246">
        <f>IF(OR(ISERROR(VLOOKUP($E113&amp;$E$6,'EP overall data'!$A$5:$T$526,'EP overall data'!C$3,FALSE)),ISBLANK(VLOOKUP($E113&amp;$E$6,'EP overall data'!$A$5:$T$526,'EP overall data'!C$3,FALSE))),"",VLOOKUP($E113&amp;$E$6,'EP overall data'!$A$5:$T$526,'EP overall data'!C$3,FALSE))</f>
        <v>0.2631714047359302</v>
      </c>
      <c r="I113" s="246"/>
      <c r="J113" s="246">
        <f>IF(OR(ISERROR(VLOOKUP($E113&amp;$E$6,'EP overall data'!$A$5:$T$526,'EP overall data'!D$3,FALSE)),ISBLANK(VLOOKUP($E113&amp;$E$6,'EP overall data'!$A$5:$T$526,'EP overall data'!D$3,FALSE))),"",VLOOKUP($E113&amp;$E$6,'EP overall data'!$A$5:$T$526,'EP overall data'!D$3,FALSE))</f>
        <v>4.0364499775396266E-2</v>
      </c>
      <c r="K113" s="246"/>
      <c r="L113" s="246">
        <f>IF(OR(ISERROR(VLOOKUP($E113&amp;$E$6,'EP overall data'!$A$5:$T$526,'EP overall data'!E$3,FALSE)),ISBLANK(VLOOKUP($E113&amp;$E$6,'EP overall data'!$A$5:$T$526,'EP overall data'!E$3,FALSE))),"",VLOOKUP($E113&amp;$E$6,'EP overall data'!$A$5:$T$526,'EP overall data'!E$3,FALSE))</f>
        <v>6.1348905858948852E-2</v>
      </c>
      <c r="M113" s="246"/>
      <c r="N113" s="247">
        <v>1</v>
      </c>
      <c r="O113" s="253">
        <f>IF(ISERROR(VLOOKUP($E113&amp;$E$6,'EP overall data'!$A$5:$T$526,'EP overall data'!G$3,FALSE)),0,VLOOKUP($E113&amp;$E$6,'EP overall data'!$A$5:$T$526,'EP overall data'!G$3,FALSE))</f>
        <v>15583</v>
      </c>
      <c r="P113" s="251">
        <f>IF(ISERROR(VLOOKUP($E113&amp;$E$6,'EP overall data'!$A$5:$T$526,'EP overall data'!H$3,FALSE)),0,VLOOKUP($E113&amp;$E$6,'EP overall data'!$A$5:$T$526,'EP overall data'!H$3,FALSE))</f>
        <v>0.32311775561407513</v>
      </c>
      <c r="Q113" s="37"/>
    </row>
    <row r="114" spans="5:20" ht="15.75" x14ac:dyDescent="0.25">
      <c r="E114" s="23" t="s">
        <v>27</v>
      </c>
      <c r="F114" s="14">
        <f>IF(F113="","",VLOOKUP($E113&amp;$E$6,'EP overall data'!$A$5:$T$526,'EP overall data'!M$3,FALSE))</f>
        <v>0.628</v>
      </c>
      <c r="G114" s="15">
        <f>IF(F113="","",VLOOKUP($E113&amp;$E$6,'EP overall data'!$A$5:$T$526,'EP overall data'!N$3,FALSE))</f>
        <v>0.64300000000000002</v>
      </c>
      <c r="H114" s="15">
        <f>IF(H113="","",VLOOKUP($E113&amp;$E$6,'EP overall data'!$A$5:$T$526,'EP overall data'!O$3,FALSE))</f>
        <v>0.25600000000000001</v>
      </c>
      <c r="I114" s="15">
        <f>IF(H113="","",VLOOKUP($E113&amp;$E$6,'EP overall data'!$A$5:$T$526,'EP overall data'!P$3,FALSE))</f>
        <v>0.27</v>
      </c>
      <c r="J114" s="15">
        <f>IF(J113="","",VLOOKUP($E113&amp;$E$6,'EP overall data'!$A$5:$T$526,'EP overall data'!Q$3,FALSE))</f>
        <v>3.6999999999999998E-2</v>
      </c>
      <c r="K114" s="15">
        <f>IF(J113="","",VLOOKUP($E113&amp;$E$6,'EP overall data'!$A$5:$T$526,'EP overall data'!R$3,FALSE))</f>
        <v>4.3999999999999997E-2</v>
      </c>
      <c r="L114" s="15">
        <f>IF(L113="","",VLOOKUP($E113&amp;$E$6,'EP overall data'!$A$5:$T$526,'EP overall data'!S$3,FALSE))</f>
        <v>5.8000000000000003E-2</v>
      </c>
      <c r="M114" s="142">
        <f>IF(L113="","",VLOOKUP($E113&amp;$E$6,'EP overall data'!$A$5:$T$526,'EP overall data'!T$3,FALSE))</f>
        <v>6.5000000000000002E-2</v>
      </c>
      <c r="N114" s="248"/>
      <c r="O114" s="254"/>
      <c r="P114" s="252"/>
      <c r="Q114" s="37"/>
    </row>
    <row r="115" spans="5:20" ht="15.75" x14ac:dyDescent="0.25">
      <c r="E115" s="136" t="s">
        <v>15</v>
      </c>
      <c r="F115" s="245">
        <f>IF(OR(ISERROR(VLOOKUP($E115&amp;$E$6,'EP overall data'!$A$5:$T$526,'EP overall data'!B$3,FALSE)),ISBLANK(VLOOKUP($E115&amp;$E$6,'EP overall data'!$A$5:$T$526,'EP overall data'!B$3,FALSE))),"",VLOOKUP($E115&amp;$E$6,'EP overall data'!$A$5:$T$526,'EP overall data'!B$3,FALSE))</f>
        <v>0.48995148995148996</v>
      </c>
      <c r="G115" s="246"/>
      <c r="H115" s="246">
        <f>IF(OR(ISERROR(VLOOKUP($E115&amp;$E$6,'EP overall data'!$A$5:$T$526,'EP overall data'!C$3,FALSE)),ISBLANK(VLOOKUP($E115&amp;$E$6,'EP overall data'!$A$5:$T$526,'EP overall data'!C$3,FALSE))),"",VLOOKUP($E115&amp;$E$6,'EP overall data'!$A$5:$T$526,'EP overall data'!C$3,FALSE))</f>
        <v>0.19126819126819128</v>
      </c>
      <c r="I115" s="246"/>
      <c r="J115" s="246">
        <f>IF(OR(ISERROR(VLOOKUP($E115&amp;$E$6,'EP overall data'!$A$5:$T$526,'EP overall data'!D$3,FALSE)),ISBLANK(VLOOKUP($E115&amp;$E$6,'EP overall data'!$A$5:$T$526,'EP overall data'!D$3,FALSE))),"",VLOOKUP($E115&amp;$E$6,'EP overall data'!$A$5:$T$526,'EP overall data'!D$3,FALSE))</f>
        <v>6.7914067914067913E-2</v>
      </c>
      <c r="K115" s="246"/>
      <c r="L115" s="246">
        <f>IF(OR(ISERROR(VLOOKUP($E115&amp;$E$6,'EP overall data'!$A$5:$T$526,'EP overall data'!E$3,FALSE)),ISBLANK(VLOOKUP($E115&amp;$E$6,'EP overall data'!$A$5:$T$526,'EP overall data'!E$3,FALSE))),"",VLOOKUP($E115&amp;$E$6,'EP overall data'!$A$5:$T$526,'EP overall data'!E$3,FALSE))</f>
        <v>0.25086625086625086</v>
      </c>
      <c r="M115" s="246"/>
      <c r="N115" s="247">
        <v>1</v>
      </c>
      <c r="O115" s="253">
        <f>IF(ISERROR(VLOOKUP($E115&amp;$E$6,'EP overall data'!$A$5:$T$526,'EP overall data'!G$3,FALSE)),0,VLOOKUP($E115&amp;$E$6,'EP overall data'!$A$5:$T$526,'EP overall data'!G$3,FALSE))</f>
        <v>1443</v>
      </c>
      <c r="P115" s="251">
        <f>IF(ISERROR(VLOOKUP($E115&amp;$E$6,'EP overall data'!$A$5:$T$526,'EP overall data'!H$3,FALSE)),0,VLOOKUP($E115&amp;$E$6,'EP overall data'!$A$5:$T$526,'EP overall data'!H$3,FALSE))</f>
        <v>9.8923699184205113E-2</v>
      </c>
      <c r="Q115" s="37"/>
    </row>
    <row r="116" spans="5:20" ht="15.75" x14ac:dyDescent="0.25">
      <c r="E116" s="23" t="s">
        <v>27</v>
      </c>
      <c r="F116" s="14">
        <f>IF(F115="","",VLOOKUP($E115&amp;$E$6,'EP overall data'!$A$5:$T$526,'EP overall data'!M$3,FALSE))</f>
        <v>0.46400000000000002</v>
      </c>
      <c r="G116" s="15">
        <f>IF(F115="","",VLOOKUP($E115&amp;$E$6,'EP overall data'!$A$5:$T$526,'EP overall data'!N$3,FALSE))</f>
        <v>0.51600000000000001</v>
      </c>
      <c r="H116" s="15">
        <f>IF(H115="","",VLOOKUP($E115&amp;$E$6,'EP overall data'!$A$5:$T$526,'EP overall data'!O$3,FALSE))</f>
        <v>0.17199999999999999</v>
      </c>
      <c r="I116" s="15">
        <f>IF(H115="","",VLOOKUP($E115&amp;$E$6,'EP overall data'!$A$5:$T$526,'EP overall data'!P$3,FALSE))</f>
        <v>0.21199999999999999</v>
      </c>
      <c r="J116" s="15">
        <f>IF(J115="","",VLOOKUP($E115&amp;$E$6,'EP overall data'!$A$5:$T$526,'EP overall data'!Q$3,FALSE))</f>
        <v>5.6000000000000001E-2</v>
      </c>
      <c r="K116" s="15">
        <f>IF(J115="","",VLOOKUP($E115&amp;$E$6,'EP overall data'!$A$5:$T$526,'EP overall data'!R$3,FALSE))</f>
        <v>8.2000000000000003E-2</v>
      </c>
      <c r="L116" s="15">
        <f>IF(L115="","",VLOOKUP($E115&amp;$E$6,'EP overall data'!$A$5:$T$526,'EP overall data'!S$3,FALSE))</f>
        <v>0.22900000000000001</v>
      </c>
      <c r="M116" s="142">
        <f>IF(L115="","",VLOOKUP($E115&amp;$E$6,'EP overall data'!$A$5:$T$526,'EP overall data'!T$3,FALSE))</f>
        <v>0.27400000000000002</v>
      </c>
      <c r="N116" s="248"/>
      <c r="O116" s="254"/>
      <c r="P116" s="252"/>
      <c r="Q116" s="37"/>
    </row>
    <row r="117" spans="5:20" ht="15.75" x14ac:dyDescent="0.25">
      <c r="E117" s="136" t="s">
        <v>1</v>
      </c>
      <c r="F117" s="245">
        <f>IF(OR(ISERROR(VLOOKUP($E117&amp;$E$6,'EP overall data'!$A$5:$T$526,'EP overall data'!B$3,FALSE)),ISBLANK(VLOOKUP($E117&amp;$E$6,'EP overall data'!$A$5:$T$526,'EP overall data'!B$3,FALSE))),"",VLOOKUP($E117&amp;$E$6,'EP overall data'!$A$5:$T$526,'EP overall data'!B$3,FALSE))</f>
        <v>0.60434481164779297</v>
      </c>
      <c r="G117" s="246"/>
      <c r="H117" s="246">
        <f>IF(OR(ISERROR(VLOOKUP($E117&amp;$E$6,'EP overall data'!$A$5:$T$526,'EP overall data'!C$3,FALSE)),ISBLANK(VLOOKUP($E117&amp;$E$6,'EP overall data'!$A$5:$T$526,'EP overall data'!C$3,FALSE))),"",VLOOKUP($E117&amp;$E$6,'EP overall data'!$A$5:$T$526,'EP overall data'!C$3,FALSE))</f>
        <v>0.18326785301594639</v>
      </c>
      <c r="I117" s="246"/>
      <c r="J117" s="246">
        <f>IF(OR(ISERROR(VLOOKUP($E117&amp;$E$6,'EP overall data'!$A$5:$T$526,'EP overall data'!D$3,FALSE)),ISBLANK(VLOOKUP($E117&amp;$E$6,'EP overall data'!$A$5:$T$526,'EP overall data'!D$3,FALSE))),"",VLOOKUP($E117&amp;$E$6,'EP overall data'!$A$5:$T$526,'EP overall data'!D$3,FALSE))</f>
        <v>4.7608042523688471E-2</v>
      </c>
      <c r="K117" s="246"/>
      <c r="L117" s="246">
        <f>IF(OR(ISERROR(VLOOKUP($E117&amp;$E$6,'EP overall data'!$A$5:$T$526,'EP overall data'!E$3,FALSE)),ISBLANK(VLOOKUP($E117&amp;$E$6,'EP overall data'!$A$5:$T$526,'EP overall data'!E$3,FALSE))),"",VLOOKUP($E117&amp;$E$6,'EP overall data'!$A$5:$T$526,'EP overall data'!E$3,FALSE))</f>
        <v>0.16477929281257223</v>
      </c>
      <c r="M117" s="246"/>
      <c r="N117" s="247">
        <v>1</v>
      </c>
      <c r="O117" s="253">
        <f>IF(ISERROR(VLOOKUP($E117&amp;$E$6,'EP overall data'!$A$5:$T$526,'EP overall data'!G$3,FALSE)),0,VLOOKUP($E117&amp;$E$6,'EP overall data'!$A$5:$T$526,'EP overall data'!G$3,FALSE))</f>
        <v>4327</v>
      </c>
      <c r="P117" s="251">
        <f>IF(ISERROR(VLOOKUP($E117&amp;$E$6,'EP overall data'!$A$5:$T$526,'EP overall data'!H$3,FALSE)),0,VLOOKUP($E117&amp;$E$6,'EP overall data'!$A$5:$T$526,'EP overall data'!H$3,FALSE))</f>
        <v>8.0217274429469229E-2</v>
      </c>
      <c r="Q117" s="37"/>
    </row>
    <row r="118" spans="5:20" ht="15.75" x14ac:dyDescent="0.25">
      <c r="E118" s="23" t="s">
        <v>27</v>
      </c>
      <c r="F118" s="14">
        <f>IF(F117="","",VLOOKUP($E117&amp;$E$6,'EP overall data'!$A$5:$T$526,'EP overall data'!M$3,FALSE))</f>
        <v>0.59</v>
      </c>
      <c r="G118" s="15">
        <f>IF(F117="","",VLOOKUP($E117&amp;$E$6,'EP overall data'!$A$5:$T$526,'EP overall data'!N$3,FALSE))</f>
        <v>0.61899999999999999</v>
      </c>
      <c r="H118" s="15">
        <f>IF(H117="","",VLOOKUP($E117&amp;$E$6,'EP overall data'!$A$5:$T$526,'EP overall data'!O$3,FALSE))</f>
        <v>0.17199999999999999</v>
      </c>
      <c r="I118" s="15">
        <f>IF(H117="","",VLOOKUP($E117&amp;$E$6,'EP overall data'!$A$5:$T$526,'EP overall data'!P$3,FALSE))</f>
        <v>0.19500000000000001</v>
      </c>
      <c r="J118" s="15">
        <f>IF(J117="","",VLOOKUP($E117&amp;$E$6,'EP overall data'!$A$5:$T$526,'EP overall data'!Q$3,FALSE))</f>
        <v>4.2000000000000003E-2</v>
      </c>
      <c r="K118" s="15">
        <f>IF(J117="","",VLOOKUP($E117&amp;$E$6,'EP overall data'!$A$5:$T$526,'EP overall data'!R$3,FALSE))</f>
        <v>5.3999999999999999E-2</v>
      </c>
      <c r="L118" s="15">
        <f>IF(L117="","",VLOOKUP($E117&amp;$E$6,'EP overall data'!$A$5:$T$526,'EP overall data'!S$3,FALSE))</f>
        <v>0.154</v>
      </c>
      <c r="M118" s="142">
        <f>IF(L117="","",VLOOKUP($E117&amp;$E$6,'EP overall data'!$A$5:$T$526,'EP overall data'!T$3,FALSE))</f>
        <v>0.17599999999999999</v>
      </c>
      <c r="N118" s="248"/>
      <c r="O118" s="254"/>
      <c r="P118" s="252"/>
      <c r="Q118" s="37"/>
    </row>
    <row r="119" spans="5:20" ht="15.75" x14ac:dyDescent="0.25">
      <c r="E119" s="136" t="s">
        <v>122</v>
      </c>
      <c r="F119" s="245">
        <f>IF(OR(ISERROR(VLOOKUP($E119&amp;$E$6,'EP overall data'!$A$5:$T$526,'EP overall data'!B$3,FALSE)),ISBLANK(VLOOKUP($E119&amp;$E$6,'EP overall data'!$A$5:$T$526,'EP overall data'!B$3,FALSE))),"",VLOOKUP($E119&amp;$E$6,'EP overall data'!$A$5:$T$526,'EP overall data'!B$3,FALSE))</f>
        <v>0.55042016806722693</v>
      </c>
      <c r="G119" s="246"/>
      <c r="H119" s="246">
        <f>IF(OR(ISERROR(VLOOKUP($E119&amp;$E$6,'EP overall data'!$A$5:$T$526,'EP overall data'!C$3,FALSE)),ISBLANK(VLOOKUP($E119&amp;$E$6,'EP overall data'!$A$5:$T$526,'EP overall data'!C$3,FALSE))),"",VLOOKUP($E119&amp;$E$6,'EP overall data'!$A$5:$T$526,'EP overall data'!C$3,FALSE))</f>
        <v>0.24369747899159663</v>
      </c>
      <c r="I119" s="246"/>
      <c r="J119" s="246">
        <f>IF(OR(ISERROR(VLOOKUP($E119&amp;$E$6,'EP overall data'!$A$5:$T$526,'EP overall data'!D$3,FALSE)),ISBLANK(VLOOKUP($E119&amp;$E$6,'EP overall data'!$A$5:$T$526,'EP overall data'!D$3,FALSE))),"",VLOOKUP($E119&amp;$E$6,'EP overall data'!$A$5:$T$526,'EP overall data'!D$3,FALSE))</f>
        <v>2.9411764705882353E-2</v>
      </c>
      <c r="K119" s="246"/>
      <c r="L119" s="246">
        <f>IF(OR(ISERROR(VLOOKUP($E119&amp;$E$6,'EP overall data'!$A$5:$T$526,'EP overall data'!E$3,FALSE)),ISBLANK(VLOOKUP($E119&amp;$E$6,'EP overall data'!$A$5:$T$526,'EP overall data'!E$3,FALSE))),"",VLOOKUP($E119&amp;$E$6,'EP overall data'!$A$5:$T$526,'EP overall data'!E$3,FALSE))</f>
        <v>0.17647058823529413</v>
      </c>
      <c r="M119" s="246"/>
      <c r="N119" s="247">
        <v>1</v>
      </c>
      <c r="O119" s="253">
        <f>IF(ISERROR(VLOOKUP($E119&amp;$E$6,'EP overall data'!$A$5:$T$526,'EP overall data'!G$3,FALSE)),0,VLOOKUP($E119&amp;$E$6,'EP overall data'!$A$5:$T$526,'EP overall data'!G$3,FALSE))</f>
        <v>238</v>
      </c>
      <c r="P119" s="251">
        <f>IF(ISERROR(VLOOKUP($E119&amp;$E$6,'EP overall data'!$A$5:$T$526,'EP overall data'!H$3,FALSE)),0,VLOOKUP($E119&amp;$E$6,'EP overall data'!$A$5:$T$526,'EP overall data'!H$3,FALSE))</f>
        <v>0.14302884615384615</v>
      </c>
      <c r="Q119" s="37"/>
    </row>
    <row r="120" spans="5:20" x14ac:dyDescent="0.25">
      <c r="E120" s="23" t="s">
        <v>27</v>
      </c>
      <c r="F120" s="14">
        <f>IF(F119="","",VLOOKUP($E119&amp;$E$6,'EP overall data'!$A$5:$T$526,'EP overall data'!M$3,FALSE))</f>
        <v>0.48699999999999999</v>
      </c>
      <c r="G120" s="15">
        <f>IF(F119="","",VLOOKUP($E119&amp;$E$6,'EP overall data'!$A$5:$T$526,'EP overall data'!N$3,FALSE))</f>
        <v>0.61199999999999999</v>
      </c>
      <c r="H120" s="15">
        <f>IF(H119="","",VLOOKUP($E119&amp;$E$6,'EP overall data'!$A$5:$T$526,'EP overall data'!O$3,FALSE))</f>
        <v>0.19400000000000001</v>
      </c>
      <c r="I120" s="15">
        <f>IF(H119="","",VLOOKUP($E119&amp;$E$6,'EP overall data'!$A$5:$T$526,'EP overall data'!P$3,FALSE))</f>
        <v>0.30199999999999999</v>
      </c>
      <c r="J120" s="15">
        <f>IF(J119="","",VLOOKUP($E119&amp;$E$6,'EP overall data'!$A$5:$T$526,'EP overall data'!Q$3,FALSE))</f>
        <v>1.4E-2</v>
      </c>
      <c r="K120" s="15">
        <f>IF(J119="","",VLOOKUP($E119&amp;$E$6,'EP overall data'!$A$5:$T$526,'EP overall data'!R$3,FALSE))</f>
        <v>5.8999999999999997E-2</v>
      </c>
      <c r="L120" s="15">
        <f>IF(L119="","",VLOOKUP($E119&amp;$E$6,'EP overall data'!$A$5:$T$526,'EP overall data'!S$3,FALSE))</f>
        <v>0.13300000000000001</v>
      </c>
      <c r="M120" s="142">
        <f>IF(L119="","",VLOOKUP($E119&amp;$E$6,'EP overall data'!$A$5:$T$526,'EP overall data'!T$3,FALSE))</f>
        <v>0.23</v>
      </c>
      <c r="N120" s="248"/>
      <c r="O120" s="254"/>
      <c r="P120" s="252"/>
    </row>
    <row r="121" spans="5:20" ht="15.75" x14ac:dyDescent="0.25">
      <c r="E121" s="136" t="s">
        <v>39</v>
      </c>
      <c r="F121" s="245">
        <f>IF(OR(ISERROR(VLOOKUP($E121&amp;$E$6,'EP overall data'!$A$5:$T$526,'EP overall data'!B$3,FALSE)),ISBLANK(VLOOKUP($E121&amp;$E$6,'EP overall data'!$A$5:$T$526,'EP overall data'!B$3,FALSE))),"",VLOOKUP($E121&amp;$E$6,'EP overall data'!$A$5:$T$526,'EP overall data'!B$3,FALSE))</f>
        <v>0.60945709281961469</v>
      </c>
      <c r="G121" s="246"/>
      <c r="H121" s="246">
        <f>IF(OR(ISERROR(VLOOKUP($E121&amp;$E$6,'EP overall data'!$A$5:$T$526,'EP overall data'!C$3,FALSE)),ISBLANK(VLOOKUP($E121&amp;$E$6,'EP overall data'!$A$5:$T$526,'EP overall data'!C$3,FALSE))),"",VLOOKUP($E121&amp;$E$6,'EP overall data'!$A$5:$T$526,'EP overall data'!C$3,FALSE))</f>
        <v>0.18914185639229422</v>
      </c>
      <c r="I121" s="246"/>
      <c r="J121" s="246">
        <f>IF(OR(ISERROR(VLOOKUP($E121&amp;$E$6,'EP overall data'!$A$5:$T$526,'EP overall data'!D$3,FALSE)),ISBLANK(VLOOKUP($E121&amp;$E$6,'EP overall data'!$A$5:$T$526,'EP overall data'!D$3,FALSE))),"",VLOOKUP($E121&amp;$E$6,'EP overall data'!$A$5:$T$526,'EP overall data'!D$3,FALSE))</f>
        <v>4.2031523642732049E-2</v>
      </c>
      <c r="K121" s="246"/>
      <c r="L121" s="246">
        <f>IF(OR(ISERROR(VLOOKUP($E121&amp;$E$6,'EP overall data'!$A$5:$T$526,'EP overall data'!E$3,FALSE)),ISBLANK(VLOOKUP($E121&amp;$E$6,'EP overall data'!$A$5:$T$526,'EP overall data'!E$3,FALSE))),"",VLOOKUP($E121&amp;$E$6,'EP overall data'!$A$5:$T$526,'EP overall data'!E$3,FALSE))</f>
        <v>0.15936952714535901</v>
      </c>
      <c r="M121" s="246"/>
      <c r="N121" s="247">
        <v>1</v>
      </c>
      <c r="O121" s="249">
        <f>IF(ISERROR(VLOOKUP($E121&amp;$E$6,'EP overall data'!$A$5:$T$526,'EP overall data'!G$3,FALSE)),0,VLOOKUP($E121&amp;$E$6,'EP overall data'!$A$5:$T$526,'EP overall data'!G$3,FALSE))</f>
        <v>571</v>
      </c>
      <c r="P121" s="243">
        <f>IF(ISERROR(VLOOKUP($E121&amp;$E$6,'EP overall data'!$A$5:$T$526,'EP overall data'!H$3,FALSE)),0,VLOOKUP($E121&amp;$E$6,'EP overall data'!$A$5:$T$526,'EP overall data'!H$3,FALSE))</f>
        <v>7.2415979708306918E-2</v>
      </c>
    </row>
    <row r="122" spans="5:20" ht="15.75" thickBot="1" x14ac:dyDescent="0.3">
      <c r="E122" s="24" t="s">
        <v>27</v>
      </c>
      <c r="F122" s="8">
        <f>IF(F121="","",VLOOKUP($E121&amp;$E$6,'EP overall data'!$A$5:$T$526,'EP overall data'!M$3,FALSE))</f>
        <v>0.56899999999999995</v>
      </c>
      <c r="G122" s="3">
        <f>IF(F121="","",VLOOKUP($E121&amp;$E$6,'EP overall data'!$A$5:$T$526,'EP overall data'!N$3,FALSE))</f>
        <v>0.64900000000000002</v>
      </c>
      <c r="H122" s="3">
        <f>IF(H121="","",VLOOKUP($E121&amp;$E$6,'EP overall data'!$A$5:$T$526,'EP overall data'!O$3,FALSE))</f>
        <v>0.159</v>
      </c>
      <c r="I122" s="3">
        <f>IF(H121="","",VLOOKUP($E121&amp;$E$6,'EP overall data'!$A$5:$T$526,'EP overall data'!P$3,FALSE))</f>
        <v>0.223</v>
      </c>
      <c r="J122" s="3">
        <f>IF(J121="","",VLOOKUP($E121&amp;$E$6,'EP overall data'!$A$5:$T$526,'EP overall data'!Q$3,FALSE))</f>
        <v>2.8000000000000001E-2</v>
      </c>
      <c r="K122" s="3">
        <f>IF(J121="","",VLOOKUP($E121&amp;$E$6,'EP overall data'!$A$5:$T$526,'EP overall data'!R$3,FALSE))</f>
        <v>6.2E-2</v>
      </c>
      <c r="L122" s="3">
        <f>IF(L121="","",VLOOKUP($E121&amp;$E$6,'EP overall data'!$A$5:$T$526,'EP overall data'!S$3,FALSE))</f>
        <v>0.13200000000000001</v>
      </c>
      <c r="M122" s="143">
        <f>IF(L121="","",VLOOKUP($E121&amp;$E$6,'EP overall data'!$A$5:$T$526,'EP overall data'!T$3,FALSE))</f>
        <v>0.192</v>
      </c>
      <c r="N122" s="248"/>
      <c r="O122" s="250"/>
      <c r="P122" s="244"/>
    </row>
    <row r="124" spans="5:20" ht="15.75" x14ac:dyDescent="0.25">
      <c r="E124" s="68" t="s">
        <v>58</v>
      </c>
      <c r="N124" s="19"/>
      <c r="Q124" s="37"/>
    </row>
    <row r="125" spans="5:20" x14ac:dyDescent="0.25">
      <c r="E125" s="274" t="s">
        <v>57</v>
      </c>
      <c r="F125" s="274"/>
      <c r="G125" s="274"/>
      <c r="H125" s="274"/>
      <c r="I125" s="274"/>
      <c r="J125" s="274"/>
      <c r="K125" s="274"/>
      <c r="L125" s="274"/>
      <c r="M125" s="274"/>
      <c r="N125" s="274"/>
      <c r="O125" s="274"/>
      <c r="P125" s="274"/>
      <c r="Q125" s="274"/>
      <c r="R125" s="274"/>
      <c r="S125" s="274"/>
      <c r="T125" s="274"/>
    </row>
  </sheetData>
  <sheetProtection sheet="1" objects="1" scenarios="1"/>
  <mergeCells count="413">
    <mergeCell ref="O85:O86"/>
    <mergeCell ref="F87:G87"/>
    <mergeCell ref="H87:I87"/>
    <mergeCell ref="J87:K87"/>
    <mergeCell ref="H83:I83"/>
    <mergeCell ref="J83:K83"/>
    <mergeCell ref="L83:M83"/>
    <mergeCell ref="N83:N84"/>
    <mergeCell ref="O83:O84"/>
    <mergeCell ref="F85:G85"/>
    <mergeCell ref="H85:I85"/>
    <mergeCell ref="J85:K85"/>
    <mergeCell ref="L85:M85"/>
    <mergeCell ref="N85:N86"/>
    <mergeCell ref="E125:T125"/>
    <mergeCell ref="N81:N82"/>
    <mergeCell ref="O81:O82"/>
    <mergeCell ref="F83:G83"/>
    <mergeCell ref="L87:M87"/>
    <mergeCell ref="N87:N88"/>
    <mergeCell ref="N79:N80"/>
    <mergeCell ref="O79:O80"/>
    <mergeCell ref="F81:G81"/>
    <mergeCell ref="H81:I81"/>
    <mergeCell ref="J81:K81"/>
    <mergeCell ref="L81:M81"/>
    <mergeCell ref="N77:N78"/>
    <mergeCell ref="O77:O78"/>
    <mergeCell ref="F79:G79"/>
    <mergeCell ref="H79:I79"/>
    <mergeCell ref="J79:K79"/>
    <mergeCell ref="L79:M79"/>
    <mergeCell ref="F77:G77"/>
    <mergeCell ref="H77:I77"/>
    <mergeCell ref="J77:K77"/>
    <mergeCell ref="L77:M77"/>
    <mergeCell ref="N71:N72"/>
    <mergeCell ref="O71:O72"/>
    <mergeCell ref="F73:G73"/>
    <mergeCell ref="H73:I73"/>
    <mergeCell ref="J73:K73"/>
    <mergeCell ref="L73:M73"/>
    <mergeCell ref="N73:N74"/>
    <mergeCell ref="O73:O74"/>
    <mergeCell ref="F75:G75"/>
    <mergeCell ref="H75:I75"/>
    <mergeCell ref="J75:K75"/>
    <mergeCell ref="L75:M75"/>
    <mergeCell ref="N75:N76"/>
    <mergeCell ref="O75:O76"/>
    <mergeCell ref="N69:N70"/>
    <mergeCell ref="O69:O70"/>
    <mergeCell ref="F71:G71"/>
    <mergeCell ref="H71:I71"/>
    <mergeCell ref="J71:K71"/>
    <mergeCell ref="L71:M71"/>
    <mergeCell ref="F69:G69"/>
    <mergeCell ref="H69:I69"/>
    <mergeCell ref="J69:K69"/>
    <mergeCell ref="L69:M69"/>
    <mergeCell ref="N63:N64"/>
    <mergeCell ref="O63:O64"/>
    <mergeCell ref="F65:G65"/>
    <mergeCell ref="H65:I65"/>
    <mergeCell ref="J65:K65"/>
    <mergeCell ref="L65:M65"/>
    <mergeCell ref="N65:N66"/>
    <mergeCell ref="O65:O66"/>
    <mergeCell ref="F67:G67"/>
    <mergeCell ref="H67:I67"/>
    <mergeCell ref="J67:K67"/>
    <mergeCell ref="L67:M67"/>
    <mergeCell ref="N67:N68"/>
    <mergeCell ref="O67:O68"/>
    <mergeCell ref="N61:N62"/>
    <mergeCell ref="O61:O62"/>
    <mergeCell ref="F63:G63"/>
    <mergeCell ref="H63:I63"/>
    <mergeCell ref="J63:K63"/>
    <mergeCell ref="L63:M63"/>
    <mergeCell ref="F61:G61"/>
    <mergeCell ref="H61:I61"/>
    <mergeCell ref="J61:K61"/>
    <mergeCell ref="L61:M61"/>
    <mergeCell ref="N55:N56"/>
    <mergeCell ref="O55:O56"/>
    <mergeCell ref="F57:G57"/>
    <mergeCell ref="H57:I57"/>
    <mergeCell ref="J57:K57"/>
    <mergeCell ref="L57:M57"/>
    <mergeCell ref="N59:N60"/>
    <mergeCell ref="O59:O60"/>
    <mergeCell ref="N57:N58"/>
    <mergeCell ref="O57:O58"/>
    <mergeCell ref="F59:G59"/>
    <mergeCell ref="H59:I59"/>
    <mergeCell ref="J59:K59"/>
    <mergeCell ref="L59:M59"/>
    <mergeCell ref="N53:N54"/>
    <mergeCell ref="O53:O54"/>
    <mergeCell ref="F55:G55"/>
    <mergeCell ref="H55:I55"/>
    <mergeCell ref="J55:K55"/>
    <mergeCell ref="L55:M55"/>
    <mergeCell ref="F53:G53"/>
    <mergeCell ref="H53:I53"/>
    <mergeCell ref="J53:K53"/>
    <mergeCell ref="L53:M53"/>
    <mergeCell ref="N47:N48"/>
    <mergeCell ref="O47:O48"/>
    <mergeCell ref="F49:G49"/>
    <mergeCell ref="H49:I49"/>
    <mergeCell ref="J49:K49"/>
    <mergeCell ref="L49:M49"/>
    <mergeCell ref="N49:N50"/>
    <mergeCell ref="O49:O50"/>
    <mergeCell ref="F51:G51"/>
    <mergeCell ref="H51:I51"/>
    <mergeCell ref="J51:K51"/>
    <mergeCell ref="L51:M51"/>
    <mergeCell ref="N51:N52"/>
    <mergeCell ref="O51:O52"/>
    <mergeCell ref="N45:N46"/>
    <mergeCell ref="O45:O46"/>
    <mergeCell ref="F47:G47"/>
    <mergeCell ref="H47:I47"/>
    <mergeCell ref="J47:K47"/>
    <mergeCell ref="L47:M47"/>
    <mergeCell ref="F45:G45"/>
    <mergeCell ref="H45:I45"/>
    <mergeCell ref="J45:K45"/>
    <mergeCell ref="L45:M45"/>
    <mergeCell ref="N39:N40"/>
    <mergeCell ref="O39:O40"/>
    <mergeCell ref="F41:G41"/>
    <mergeCell ref="H41:I41"/>
    <mergeCell ref="J41:K41"/>
    <mergeCell ref="L41:M41"/>
    <mergeCell ref="N41:N42"/>
    <mergeCell ref="O41:O42"/>
    <mergeCell ref="F43:G43"/>
    <mergeCell ref="H43:I43"/>
    <mergeCell ref="J43:K43"/>
    <mergeCell ref="L43:M43"/>
    <mergeCell ref="N43:N44"/>
    <mergeCell ref="O43:O44"/>
    <mergeCell ref="N37:N38"/>
    <mergeCell ref="O37:O38"/>
    <mergeCell ref="F39:G39"/>
    <mergeCell ref="H39:I39"/>
    <mergeCell ref="J39:K39"/>
    <mergeCell ref="L39:M39"/>
    <mergeCell ref="F37:G37"/>
    <mergeCell ref="H37:I37"/>
    <mergeCell ref="J37:K37"/>
    <mergeCell ref="L37:M37"/>
    <mergeCell ref="F33:G33"/>
    <mergeCell ref="H33:I33"/>
    <mergeCell ref="J33:K33"/>
    <mergeCell ref="L33:M33"/>
    <mergeCell ref="N33:N34"/>
    <mergeCell ref="O33:O34"/>
    <mergeCell ref="F31:G31"/>
    <mergeCell ref="H31:I31"/>
    <mergeCell ref="N29:N30"/>
    <mergeCell ref="O29:O30"/>
    <mergeCell ref="F35:G35"/>
    <mergeCell ref="H35:I35"/>
    <mergeCell ref="J35:K35"/>
    <mergeCell ref="L35:M35"/>
    <mergeCell ref="N35:N36"/>
    <mergeCell ref="O35:O36"/>
    <mergeCell ref="F27:G27"/>
    <mergeCell ref="H27:I27"/>
    <mergeCell ref="J27:K27"/>
    <mergeCell ref="L27:M27"/>
    <mergeCell ref="F29:G29"/>
    <mergeCell ref="H29:I29"/>
    <mergeCell ref="J29:K29"/>
    <mergeCell ref="L29:M29"/>
    <mergeCell ref="J25:K25"/>
    <mergeCell ref="L25:M25"/>
    <mergeCell ref="J31:K31"/>
    <mergeCell ref="L31:M31"/>
    <mergeCell ref="N27:N28"/>
    <mergeCell ref="O27:O28"/>
    <mergeCell ref="N31:N32"/>
    <mergeCell ref="O31:O32"/>
    <mergeCell ref="F21:G21"/>
    <mergeCell ref="H21:I21"/>
    <mergeCell ref="J21:K21"/>
    <mergeCell ref="L21:M21"/>
    <mergeCell ref="N25:N26"/>
    <mergeCell ref="O25:O26"/>
    <mergeCell ref="N23:N24"/>
    <mergeCell ref="O23:O24"/>
    <mergeCell ref="F25:G25"/>
    <mergeCell ref="H25:I25"/>
    <mergeCell ref="J17:K17"/>
    <mergeCell ref="L17:M17"/>
    <mergeCell ref="N21:N22"/>
    <mergeCell ref="O21:O22"/>
    <mergeCell ref="F23:G23"/>
    <mergeCell ref="H23:I23"/>
    <mergeCell ref="J23:K23"/>
    <mergeCell ref="L23:M23"/>
    <mergeCell ref="N19:N20"/>
    <mergeCell ref="O19:O20"/>
    <mergeCell ref="J13:K13"/>
    <mergeCell ref="L13:M13"/>
    <mergeCell ref="N17:N18"/>
    <mergeCell ref="O17:O18"/>
    <mergeCell ref="F19:G19"/>
    <mergeCell ref="H19:I19"/>
    <mergeCell ref="J19:K19"/>
    <mergeCell ref="L19:M19"/>
    <mergeCell ref="F17:G17"/>
    <mergeCell ref="H17:I17"/>
    <mergeCell ref="N15:N16"/>
    <mergeCell ref="O15:O16"/>
    <mergeCell ref="N13:N14"/>
    <mergeCell ref="O13:O14"/>
    <mergeCell ref="F15:G15"/>
    <mergeCell ref="H15:I15"/>
    <mergeCell ref="J15:K15"/>
    <mergeCell ref="L15:M15"/>
    <mergeCell ref="F13:G13"/>
    <mergeCell ref="H13:I13"/>
    <mergeCell ref="N9:N10"/>
    <mergeCell ref="O9:O10"/>
    <mergeCell ref="F11:G11"/>
    <mergeCell ref="H11:I11"/>
    <mergeCell ref="J11:K11"/>
    <mergeCell ref="L11:M11"/>
    <mergeCell ref="N11:N12"/>
    <mergeCell ref="O11:O12"/>
    <mergeCell ref="F9:G9"/>
    <mergeCell ref="H9:I9"/>
    <mergeCell ref="J9:K9"/>
    <mergeCell ref="L9:M9"/>
    <mergeCell ref="F7:G7"/>
    <mergeCell ref="H7:I7"/>
    <mergeCell ref="J7:K7"/>
    <mergeCell ref="L7:M7"/>
    <mergeCell ref="F6:G6"/>
    <mergeCell ref="H6:I6"/>
    <mergeCell ref="J6:K6"/>
    <mergeCell ref="L6:M6"/>
    <mergeCell ref="N7:N8"/>
    <mergeCell ref="O7:O8"/>
    <mergeCell ref="O87:O88"/>
    <mergeCell ref="F89:G89"/>
    <mergeCell ref="H89:I89"/>
    <mergeCell ref="J89:K89"/>
    <mergeCell ref="L89:M89"/>
    <mergeCell ref="N89:N90"/>
    <mergeCell ref="O89:O90"/>
    <mergeCell ref="F93:G93"/>
    <mergeCell ref="H93:I93"/>
    <mergeCell ref="J93:K93"/>
    <mergeCell ref="L93:M93"/>
    <mergeCell ref="N93:N94"/>
    <mergeCell ref="O93:O94"/>
    <mergeCell ref="F91:G91"/>
    <mergeCell ref="H91:I91"/>
    <mergeCell ref="J91:K91"/>
    <mergeCell ref="L91:M91"/>
    <mergeCell ref="N91:N92"/>
    <mergeCell ref="O91:O92"/>
    <mergeCell ref="F97:G97"/>
    <mergeCell ref="H97:I97"/>
    <mergeCell ref="J97:K97"/>
    <mergeCell ref="L97:M97"/>
    <mergeCell ref="N97:N98"/>
    <mergeCell ref="O97:O98"/>
    <mergeCell ref="F95:G95"/>
    <mergeCell ref="H95:I95"/>
    <mergeCell ref="J95:K95"/>
    <mergeCell ref="L95:M95"/>
    <mergeCell ref="N95:N96"/>
    <mergeCell ref="O95:O96"/>
    <mergeCell ref="F101:G101"/>
    <mergeCell ref="H101:I101"/>
    <mergeCell ref="J101:K101"/>
    <mergeCell ref="L101:M101"/>
    <mergeCell ref="N101:N102"/>
    <mergeCell ref="O101:O102"/>
    <mergeCell ref="F99:G99"/>
    <mergeCell ref="H99:I99"/>
    <mergeCell ref="J99:K99"/>
    <mergeCell ref="L99:M99"/>
    <mergeCell ref="N99:N100"/>
    <mergeCell ref="O99:O100"/>
    <mergeCell ref="F105:G105"/>
    <mergeCell ref="H105:I105"/>
    <mergeCell ref="J105:K105"/>
    <mergeCell ref="L105:M105"/>
    <mergeCell ref="N105:N106"/>
    <mergeCell ref="O105:O106"/>
    <mergeCell ref="F103:G103"/>
    <mergeCell ref="H103:I103"/>
    <mergeCell ref="J103:K103"/>
    <mergeCell ref="L103:M103"/>
    <mergeCell ref="N103:N104"/>
    <mergeCell ref="O103:O104"/>
    <mergeCell ref="N107:N108"/>
    <mergeCell ref="O107:O108"/>
    <mergeCell ref="F109:G109"/>
    <mergeCell ref="H109:I109"/>
    <mergeCell ref="J109:K109"/>
    <mergeCell ref="L109:M109"/>
    <mergeCell ref="N109:N110"/>
    <mergeCell ref="O109:O110"/>
    <mergeCell ref="H107:I107"/>
    <mergeCell ref="J107:K107"/>
    <mergeCell ref="N113:N114"/>
    <mergeCell ref="O113:O114"/>
    <mergeCell ref="F115:G115"/>
    <mergeCell ref="H115:I115"/>
    <mergeCell ref="J115:K115"/>
    <mergeCell ref="L115:M115"/>
    <mergeCell ref="N115:N116"/>
    <mergeCell ref="O115:O116"/>
    <mergeCell ref="F117:G117"/>
    <mergeCell ref="H117:I117"/>
    <mergeCell ref="J117:K117"/>
    <mergeCell ref="L117:M117"/>
    <mergeCell ref="F113:G113"/>
    <mergeCell ref="H113:I113"/>
    <mergeCell ref="J113:K113"/>
    <mergeCell ref="L113:M113"/>
    <mergeCell ref="L107:M107"/>
    <mergeCell ref="P19:P20"/>
    <mergeCell ref="P21:P22"/>
    <mergeCell ref="P23:P24"/>
    <mergeCell ref="F111:G111"/>
    <mergeCell ref="H111:I111"/>
    <mergeCell ref="J111:K111"/>
    <mergeCell ref="L111:M111"/>
    <mergeCell ref="N111:N112"/>
    <mergeCell ref="O111:O112"/>
    <mergeCell ref="F107:G107"/>
    <mergeCell ref="P7:P8"/>
    <mergeCell ref="P9:P10"/>
    <mergeCell ref="P11:P12"/>
    <mergeCell ref="P13:P14"/>
    <mergeCell ref="P15:P16"/>
    <mergeCell ref="P17:P18"/>
    <mergeCell ref="P59:P60"/>
    <mergeCell ref="P25:P26"/>
    <mergeCell ref="P27:P28"/>
    <mergeCell ref="P53:P54"/>
    <mergeCell ref="P55:P56"/>
    <mergeCell ref="P29:P30"/>
    <mergeCell ref="P31:P32"/>
    <mergeCell ref="P33:P34"/>
    <mergeCell ref="P35:P36"/>
    <mergeCell ref="P37:P38"/>
    <mergeCell ref="P39:P40"/>
    <mergeCell ref="P69:P70"/>
    <mergeCell ref="P71:P72"/>
    <mergeCell ref="P41:P42"/>
    <mergeCell ref="P75:P76"/>
    <mergeCell ref="P77:P78"/>
    <mergeCell ref="P43:P44"/>
    <mergeCell ref="P45:P46"/>
    <mergeCell ref="P47:P48"/>
    <mergeCell ref="P49:P50"/>
    <mergeCell ref="P51:P52"/>
    <mergeCell ref="P113:P114"/>
    <mergeCell ref="P79:P80"/>
    <mergeCell ref="P81:P82"/>
    <mergeCell ref="P83:P84"/>
    <mergeCell ref="P85:P86"/>
    <mergeCell ref="P87:P88"/>
    <mergeCell ref="E2:P4"/>
    <mergeCell ref="P97:P98"/>
    <mergeCell ref="P99:P100"/>
    <mergeCell ref="P101:P102"/>
    <mergeCell ref="P103:P104"/>
    <mergeCell ref="P73:P74"/>
    <mergeCell ref="P57:P58"/>
    <mergeCell ref="P63:P64"/>
    <mergeCell ref="P65:P66"/>
    <mergeCell ref="P67:P68"/>
    <mergeCell ref="P61:P62"/>
    <mergeCell ref="H119:I119"/>
    <mergeCell ref="J119:K119"/>
    <mergeCell ref="L119:M119"/>
    <mergeCell ref="N119:N120"/>
    <mergeCell ref="O119:O120"/>
    <mergeCell ref="P89:P90"/>
    <mergeCell ref="P107:P108"/>
    <mergeCell ref="P109:P110"/>
    <mergeCell ref="P111:P112"/>
    <mergeCell ref="P115:P116"/>
    <mergeCell ref="P117:P118"/>
    <mergeCell ref="N117:N118"/>
    <mergeCell ref="O117:O118"/>
    <mergeCell ref="B10:B17"/>
    <mergeCell ref="P119:P120"/>
    <mergeCell ref="P105:P106"/>
    <mergeCell ref="P91:P92"/>
    <mergeCell ref="P93:P94"/>
    <mergeCell ref="P95:P96"/>
    <mergeCell ref="P121:P122"/>
    <mergeCell ref="F119:G119"/>
    <mergeCell ref="F121:G121"/>
    <mergeCell ref="H121:I121"/>
    <mergeCell ref="J121:K121"/>
    <mergeCell ref="L121:M121"/>
    <mergeCell ref="N121:N122"/>
    <mergeCell ref="O121:O122"/>
  </mergeCells>
  <conditionalFormatting sqref="E6">
    <cfRule type="cellIs" dxfId="6183" priority="746" operator="equal">
      <formula>2010</formula>
    </cfRule>
    <cfRule type="cellIs" dxfId="6182" priority="747" operator="equal">
      <formula>2009</formula>
    </cfRule>
    <cfRule type="cellIs" dxfId="6181" priority="824" operator="equal">
      <formula>"2006-2013"</formula>
    </cfRule>
    <cfRule type="cellIs" dxfId="6140" priority="825" operator="equal">
      <formula>2007</formula>
    </cfRule>
    <cfRule type="cellIs" dxfId="6139" priority="826" operator="equal">
      <formula>2008</formula>
    </cfRule>
    <cfRule type="cellIs" dxfId="6138" priority="827" operator="equal">
      <formula>2006</formula>
    </cfRule>
  </conditionalFormatting>
  <conditionalFormatting sqref="F7">
    <cfRule type="containsBlanks" dxfId="6180" priority="541">
      <formula>LEN(TRIM(F7))=0</formula>
    </cfRule>
    <cfRule type="colorScale" priority="540">
      <colorScale>
        <cfvo type="min"/>
        <cfvo type="max"/>
        <color rgb="FFFFEF9C"/>
        <color rgb="FFFF7128"/>
      </colorScale>
    </cfRule>
  </conditionalFormatting>
  <conditionalFormatting sqref="H7">
    <cfRule type="containsBlanks" dxfId="6179" priority="537">
      <formula>LEN(TRIM(H7))=0</formula>
    </cfRule>
    <cfRule type="colorScale" priority="536">
      <colorScale>
        <cfvo type="min"/>
        <cfvo type="max"/>
        <color rgb="FFFFEF9C"/>
        <color rgb="FFFF7128"/>
      </colorScale>
    </cfRule>
  </conditionalFormatting>
  <conditionalFormatting sqref="J7">
    <cfRule type="containsBlanks" dxfId="6178" priority="535">
      <formula>LEN(TRIM(J7))=0</formula>
    </cfRule>
    <cfRule type="colorScale" priority="534">
      <colorScale>
        <cfvo type="min"/>
        <cfvo type="max"/>
        <color rgb="FFFFEF9C"/>
        <color rgb="FFFF7128"/>
      </colorScale>
    </cfRule>
  </conditionalFormatting>
  <conditionalFormatting sqref="L7">
    <cfRule type="containsBlanks" dxfId="6177" priority="533">
      <formula>LEN(TRIM(L7))=0</formula>
    </cfRule>
  </conditionalFormatting>
  <conditionalFormatting sqref="F7:M7">
    <cfRule type="colorScale" priority="532">
      <colorScale>
        <cfvo type="min"/>
        <cfvo type="max"/>
        <color rgb="FFFFEF9C"/>
        <color rgb="FFFF7128"/>
      </colorScale>
    </cfRule>
  </conditionalFormatting>
  <conditionalFormatting sqref="F9">
    <cfRule type="containsBlanks" dxfId="6176" priority="72">
      <formula>LEN(TRIM(F9))=0</formula>
    </cfRule>
    <cfRule type="colorScale" priority="71">
      <colorScale>
        <cfvo type="min"/>
        <cfvo type="max"/>
        <color rgb="FFFFEF9C"/>
        <color rgb="FFFF7128"/>
      </colorScale>
    </cfRule>
  </conditionalFormatting>
  <conditionalFormatting sqref="H9">
    <cfRule type="containsBlanks" dxfId="6175" priority="70">
      <formula>LEN(TRIM(H9))=0</formula>
    </cfRule>
    <cfRule type="colorScale" priority="69">
      <colorScale>
        <cfvo type="min"/>
        <cfvo type="max"/>
        <color rgb="FFFFEF9C"/>
        <color rgb="FFFF7128"/>
      </colorScale>
    </cfRule>
  </conditionalFormatting>
  <conditionalFormatting sqref="J9">
    <cfRule type="containsBlanks" dxfId="6174" priority="68">
      <formula>LEN(TRIM(J9))=0</formula>
    </cfRule>
    <cfRule type="colorScale" priority="67">
      <colorScale>
        <cfvo type="min"/>
        <cfvo type="max"/>
        <color rgb="FFFFEF9C"/>
        <color rgb="FFFF7128"/>
      </colorScale>
    </cfRule>
  </conditionalFormatting>
  <conditionalFormatting sqref="L9">
    <cfRule type="containsBlanks" dxfId="6173" priority="66">
      <formula>LEN(TRIM(L9))=0</formula>
    </cfRule>
  </conditionalFormatting>
  <conditionalFormatting sqref="F9:M9">
    <cfRule type="colorScale" priority="65">
      <colorScale>
        <cfvo type="min"/>
        <cfvo type="max"/>
        <color rgb="FFFFEF9C"/>
        <color rgb="FFFF7128"/>
      </colorScale>
    </cfRule>
  </conditionalFormatting>
  <conditionalFormatting sqref="F11">
    <cfRule type="containsBlanks" dxfId="6172" priority="64">
      <formula>LEN(TRIM(F11))=0</formula>
    </cfRule>
    <cfRule type="colorScale" priority="63">
      <colorScale>
        <cfvo type="min"/>
        <cfvo type="max"/>
        <color rgb="FFFFEF9C"/>
        <color rgb="FFFF7128"/>
      </colorScale>
    </cfRule>
  </conditionalFormatting>
  <conditionalFormatting sqref="H11">
    <cfRule type="containsBlanks" dxfId="6171" priority="62">
      <formula>LEN(TRIM(H11))=0</formula>
    </cfRule>
    <cfRule type="colorScale" priority="61">
      <colorScale>
        <cfvo type="min"/>
        <cfvo type="max"/>
        <color rgb="FFFFEF9C"/>
        <color rgb="FFFF7128"/>
      </colorScale>
    </cfRule>
  </conditionalFormatting>
  <conditionalFormatting sqref="J11">
    <cfRule type="containsBlanks" dxfId="6170" priority="60">
      <formula>LEN(TRIM(J11))=0</formula>
    </cfRule>
    <cfRule type="colorScale" priority="59">
      <colorScale>
        <cfvo type="min"/>
        <cfvo type="max"/>
        <color rgb="FFFFEF9C"/>
        <color rgb="FFFF7128"/>
      </colorScale>
    </cfRule>
  </conditionalFormatting>
  <conditionalFormatting sqref="L11">
    <cfRule type="containsBlanks" dxfId="6169" priority="58">
      <formula>LEN(TRIM(L11))=0</formula>
    </cfRule>
  </conditionalFormatting>
  <conditionalFormatting sqref="F11:M11">
    <cfRule type="colorScale" priority="57">
      <colorScale>
        <cfvo type="min"/>
        <cfvo type="max"/>
        <color rgb="FFFFEF9C"/>
        <color rgb="FFFF7128"/>
      </colorScale>
    </cfRule>
  </conditionalFormatting>
  <conditionalFormatting sqref="F13 F27 F25 F23 F21 F19 F17 F15">
    <cfRule type="containsBlanks" dxfId="6168" priority="56">
      <formula>LEN(TRIM(F13))=0</formula>
    </cfRule>
    <cfRule type="colorScale" priority="55">
      <colorScale>
        <cfvo type="min"/>
        <cfvo type="max"/>
        <color rgb="FFFFEF9C"/>
        <color rgb="FFFF7128"/>
      </colorScale>
    </cfRule>
  </conditionalFormatting>
  <conditionalFormatting sqref="H13 H27 H25 H23 H21 H19 H17 H15">
    <cfRule type="containsBlanks" dxfId="6167" priority="54">
      <formula>LEN(TRIM(H13))=0</formula>
    </cfRule>
    <cfRule type="colorScale" priority="53">
      <colorScale>
        <cfvo type="min"/>
        <cfvo type="max"/>
        <color rgb="FFFFEF9C"/>
        <color rgb="FFFF7128"/>
      </colorScale>
    </cfRule>
  </conditionalFormatting>
  <conditionalFormatting sqref="J13 J27 J25 J23 J21 J19 J17 J15">
    <cfRule type="containsBlanks" dxfId="6166" priority="52">
      <formula>LEN(TRIM(J13))=0</formula>
    </cfRule>
    <cfRule type="colorScale" priority="51">
      <colorScale>
        <cfvo type="min"/>
        <cfvo type="max"/>
        <color rgb="FFFFEF9C"/>
        <color rgb="FFFF7128"/>
      </colorScale>
    </cfRule>
  </conditionalFormatting>
  <conditionalFormatting sqref="L27 L25 L23 L21 L19 L17 L15 L13">
    <cfRule type="containsBlanks" dxfId="6165" priority="50">
      <formula>LEN(TRIM(L13))=0</formula>
    </cfRule>
  </conditionalFormatting>
  <conditionalFormatting sqref="F27:M27 F25:M25 F23:M23 F21:M21 F19:M19 F17:M17 F15:M15 F13:M13">
    <cfRule type="colorScale" priority="49">
      <colorScale>
        <cfvo type="min"/>
        <cfvo type="max"/>
        <color rgb="FFFFEF9C"/>
        <color rgb="FFFF7128"/>
      </colorScale>
    </cfRule>
  </conditionalFormatting>
  <conditionalFormatting sqref="F29 F41 F39 F37 F35 F33 F31">
    <cfRule type="containsBlanks" dxfId="6164" priority="48">
      <formula>LEN(TRIM(F29))=0</formula>
    </cfRule>
    <cfRule type="colorScale" priority="47">
      <colorScale>
        <cfvo type="min"/>
        <cfvo type="max"/>
        <color rgb="FFFFEF9C"/>
        <color rgb="FFFF7128"/>
      </colorScale>
    </cfRule>
  </conditionalFormatting>
  <conditionalFormatting sqref="H29 H41 H39 H37 H35 H33 H31">
    <cfRule type="containsBlanks" dxfId="6163" priority="46">
      <formula>LEN(TRIM(H29))=0</formula>
    </cfRule>
    <cfRule type="colorScale" priority="45">
      <colorScale>
        <cfvo type="min"/>
        <cfvo type="max"/>
        <color rgb="FFFFEF9C"/>
        <color rgb="FFFF7128"/>
      </colorScale>
    </cfRule>
  </conditionalFormatting>
  <conditionalFormatting sqref="J29 J41 J39 J37 J35 J33 J31">
    <cfRule type="containsBlanks" dxfId="6162" priority="44">
      <formula>LEN(TRIM(J29))=0</formula>
    </cfRule>
    <cfRule type="colorScale" priority="43">
      <colorScale>
        <cfvo type="min"/>
        <cfvo type="max"/>
        <color rgb="FFFFEF9C"/>
        <color rgb="FFFF7128"/>
      </colorScale>
    </cfRule>
  </conditionalFormatting>
  <conditionalFormatting sqref="L41 L39 L37 L35 L33 L31 L29">
    <cfRule type="containsBlanks" dxfId="6161" priority="42">
      <formula>LEN(TRIM(L29))=0</formula>
    </cfRule>
  </conditionalFormatting>
  <conditionalFormatting sqref="F41:M41 F39:M39 F37:M37 F35:M35 F33:M33 F31:M31 F29:M29">
    <cfRule type="colorScale" priority="41">
      <colorScale>
        <cfvo type="min"/>
        <cfvo type="max"/>
        <color rgb="FFFFEF9C"/>
        <color rgb="FFFF7128"/>
      </colorScale>
    </cfRule>
  </conditionalFormatting>
  <conditionalFormatting sqref="F43 F53 F51 F49 F47 F45">
    <cfRule type="containsBlanks" dxfId="6160" priority="40">
      <formula>LEN(TRIM(F43))=0</formula>
    </cfRule>
    <cfRule type="colorScale" priority="39">
      <colorScale>
        <cfvo type="min"/>
        <cfvo type="max"/>
        <color rgb="FFFFEF9C"/>
        <color rgb="FFFF7128"/>
      </colorScale>
    </cfRule>
  </conditionalFormatting>
  <conditionalFormatting sqref="H43 H53 H51 H49 H47 H45">
    <cfRule type="containsBlanks" dxfId="6159" priority="38">
      <formula>LEN(TRIM(H43))=0</formula>
    </cfRule>
    <cfRule type="colorScale" priority="37">
      <colorScale>
        <cfvo type="min"/>
        <cfvo type="max"/>
        <color rgb="FFFFEF9C"/>
        <color rgb="FFFF7128"/>
      </colorScale>
    </cfRule>
  </conditionalFormatting>
  <conditionalFormatting sqref="J43 J53 J51 J49 J47 J45">
    <cfRule type="containsBlanks" dxfId="6158" priority="36">
      <formula>LEN(TRIM(J43))=0</formula>
    </cfRule>
    <cfRule type="colorScale" priority="35">
      <colorScale>
        <cfvo type="min"/>
        <cfvo type="max"/>
        <color rgb="FFFFEF9C"/>
        <color rgb="FFFF7128"/>
      </colorScale>
    </cfRule>
  </conditionalFormatting>
  <conditionalFormatting sqref="L53 L51 L49 L47 L45 L43">
    <cfRule type="containsBlanks" dxfId="6157" priority="34">
      <formula>LEN(TRIM(L43))=0</formula>
    </cfRule>
  </conditionalFormatting>
  <conditionalFormatting sqref="F53:M53 F51:M51 F49:M49 F47:M47 F45:M45 F43:M43">
    <cfRule type="colorScale" priority="33">
      <colorScale>
        <cfvo type="min"/>
        <cfvo type="max"/>
        <color rgb="FFFFEF9C"/>
        <color rgb="FFFF7128"/>
      </colorScale>
    </cfRule>
  </conditionalFormatting>
  <conditionalFormatting sqref="F55 F69 F67 F65 F63 F61 F59 F57">
    <cfRule type="containsBlanks" dxfId="6156" priority="32">
      <formula>LEN(TRIM(F55))=0</formula>
    </cfRule>
    <cfRule type="colorScale" priority="31">
      <colorScale>
        <cfvo type="min"/>
        <cfvo type="max"/>
        <color rgb="FFFFEF9C"/>
        <color rgb="FFFF7128"/>
      </colorScale>
    </cfRule>
  </conditionalFormatting>
  <conditionalFormatting sqref="H55 H69 H67 H65 H63 H61 H59 H57">
    <cfRule type="containsBlanks" dxfId="6155" priority="30">
      <formula>LEN(TRIM(H55))=0</formula>
    </cfRule>
    <cfRule type="colorScale" priority="29">
      <colorScale>
        <cfvo type="min"/>
        <cfvo type="max"/>
        <color rgb="FFFFEF9C"/>
        <color rgb="FFFF7128"/>
      </colorScale>
    </cfRule>
  </conditionalFormatting>
  <conditionalFormatting sqref="J55 J69 J67 J65 J63 J61 J59 J57">
    <cfRule type="containsBlanks" dxfId="6154" priority="28">
      <formula>LEN(TRIM(J55))=0</formula>
    </cfRule>
    <cfRule type="colorScale" priority="27">
      <colorScale>
        <cfvo type="min"/>
        <cfvo type="max"/>
        <color rgb="FFFFEF9C"/>
        <color rgb="FFFF7128"/>
      </colorScale>
    </cfRule>
  </conditionalFormatting>
  <conditionalFormatting sqref="L69 L67 L65 L63 L61 L59 L57 L55">
    <cfRule type="containsBlanks" dxfId="6153" priority="26">
      <formula>LEN(TRIM(L55))=0</formula>
    </cfRule>
  </conditionalFormatting>
  <conditionalFormatting sqref="F69:M69 F67:M67 F65:M65 F63:M63 F61:M61 F59:M59 F57:M57 F55:M55">
    <cfRule type="colorScale" priority="25">
      <colorScale>
        <cfvo type="min"/>
        <cfvo type="max"/>
        <color rgb="FFFFEF9C"/>
        <color rgb="FFFF7128"/>
      </colorScale>
    </cfRule>
  </conditionalFormatting>
  <conditionalFormatting sqref="F87 F71 F85 F83 F81 F79 F77 F75 F73">
    <cfRule type="containsBlanks" dxfId="6152" priority="24">
      <formula>LEN(TRIM(F71))=0</formula>
    </cfRule>
    <cfRule type="colorScale" priority="23">
      <colorScale>
        <cfvo type="min"/>
        <cfvo type="max"/>
        <color rgb="FFFFEF9C"/>
        <color rgb="FFFF7128"/>
      </colorScale>
    </cfRule>
  </conditionalFormatting>
  <conditionalFormatting sqref="H87 H71 H85 H83 H81 H79 H77 H75 H73">
    <cfRule type="containsBlanks" dxfId="6151" priority="22">
      <formula>LEN(TRIM(H71))=0</formula>
    </cfRule>
    <cfRule type="colorScale" priority="21">
      <colorScale>
        <cfvo type="min"/>
        <cfvo type="max"/>
        <color rgb="FFFFEF9C"/>
        <color rgb="FFFF7128"/>
      </colorScale>
    </cfRule>
  </conditionalFormatting>
  <conditionalFormatting sqref="J87 J71 J85 J83 J81 J79 J77 J75 J73">
    <cfRule type="containsBlanks" dxfId="6150" priority="20">
      <formula>LEN(TRIM(J71))=0</formula>
    </cfRule>
    <cfRule type="colorScale" priority="19">
      <colorScale>
        <cfvo type="min"/>
        <cfvo type="max"/>
        <color rgb="FFFFEF9C"/>
        <color rgb="FFFF7128"/>
      </colorScale>
    </cfRule>
  </conditionalFormatting>
  <conditionalFormatting sqref="L87 L85 L83 L81 L79 L77 L75 L73 L71">
    <cfRule type="containsBlanks" dxfId="6149" priority="18">
      <formula>LEN(TRIM(L71))=0</formula>
    </cfRule>
  </conditionalFormatting>
  <conditionalFormatting sqref="F87:M87 F85:M85 F83:M83 F81:M81 F79:M79 F77:M77 F75:M75 F73:M73 F71:M71">
    <cfRule type="colorScale" priority="17">
      <colorScale>
        <cfvo type="min"/>
        <cfvo type="max"/>
        <color rgb="FFFFEF9C"/>
        <color rgb="FFFF7128"/>
      </colorScale>
    </cfRule>
  </conditionalFormatting>
  <conditionalFormatting sqref="F107 F89 F105 F103 F101 F99 F97 F95 F93 F91">
    <cfRule type="containsBlanks" dxfId="6148" priority="16">
      <formula>LEN(TRIM(F89))=0</formula>
    </cfRule>
    <cfRule type="colorScale" priority="15">
      <colorScale>
        <cfvo type="min"/>
        <cfvo type="max"/>
        <color rgb="FFFFEF9C"/>
        <color rgb="FFFF7128"/>
      </colorScale>
    </cfRule>
  </conditionalFormatting>
  <conditionalFormatting sqref="H107 H89 H105 H103 H101 H99 H97 H95 H93 H91">
    <cfRule type="containsBlanks" dxfId="6147" priority="14">
      <formula>LEN(TRIM(H89))=0</formula>
    </cfRule>
    <cfRule type="colorScale" priority="13">
      <colorScale>
        <cfvo type="min"/>
        <cfvo type="max"/>
        <color rgb="FFFFEF9C"/>
        <color rgb="FFFF7128"/>
      </colorScale>
    </cfRule>
  </conditionalFormatting>
  <conditionalFormatting sqref="J107 J89 J105 J103 J101 J99 J97 J95 J93 J91">
    <cfRule type="containsBlanks" dxfId="6146" priority="12">
      <formula>LEN(TRIM(J89))=0</formula>
    </cfRule>
    <cfRule type="colorScale" priority="11">
      <colorScale>
        <cfvo type="min"/>
        <cfvo type="max"/>
        <color rgb="FFFFEF9C"/>
        <color rgb="FFFF7128"/>
      </colorScale>
    </cfRule>
  </conditionalFormatting>
  <conditionalFormatting sqref="L107 L105 L103 L101 L99 L97 L95 L93 L91 L89">
    <cfRule type="containsBlanks" dxfId="6145" priority="10">
      <formula>LEN(TRIM(L89))=0</formula>
    </cfRule>
  </conditionalFormatting>
  <conditionalFormatting sqref="F107:M107 F105:M105 F103:M103 F101:M101 F99:M99 F97:M97 F95:M95 F93:M93 F91:M91 F89:M89">
    <cfRule type="colorScale" priority="9">
      <colorScale>
        <cfvo type="min"/>
        <cfvo type="max"/>
        <color rgb="FFFFEF9C"/>
        <color rgb="FFFF7128"/>
      </colorScale>
    </cfRule>
  </conditionalFormatting>
  <conditionalFormatting sqref="F109 F121 F119 F117 F115 F113 F111">
    <cfRule type="containsBlanks" dxfId="6144" priority="8">
      <formula>LEN(TRIM(F109))=0</formula>
    </cfRule>
    <cfRule type="colorScale" priority="7">
      <colorScale>
        <cfvo type="min"/>
        <cfvo type="max"/>
        <color rgb="FFFFEF9C"/>
        <color rgb="FFFF7128"/>
      </colorScale>
    </cfRule>
  </conditionalFormatting>
  <conditionalFormatting sqref="H109 H121 H119 H117 H115 H113 H111">
    <cfRule type="containsBlanks" dxfId="6143" priority="6">
      <formula>LEN(TRIM(H109))=0</formula>
    </cfRule>
    <cfRule type="colorScale" priority="5">
      <colorScale>
        <cfvo type="min"/>
        <cfvo type="max"/>
        <color rgb="FFFFEF9C"/>
        <color rgb="FFFF7128"/>
      </colorScale>
    </cfRule>
  </conditionalFormatting>
  <conditionalFormatting sqref="J109 J121 J119 J117 J115 J113 J111">
    <cfRule type="containsBlanks" dxfId="6142" priority="4">
      <formula>LEN(TRIM(J109))=0</formula>
    </cfRule>
    <cfRule type="colorScale" priority="3">
      <colorScale>
        <cfvo type="min"/>
        <cfvo type="max"/>
        <color rgb="FFFFEF9C"/>
        <color rgb="FFFF7128"/>
      </colorScale>
    </cfRule>
  </conditionalFormatting>
  <conditionalFormatting sqref="L121 L119 L117 L115 L113 L111 L109">
    <cfRule type="containsBlanks" dxfId="6141" priority="2">
      <formula>LEN(TRIM(L109))=0</formula>
    </cfRule>
  </conditionalFormatting>
  <conditionalFormatting sqref="F121:M121 F119:M119 F117:M117 F115:M115 F113:M113 F111:M111 F109:M109">
    <cfRule type="colorScale" priority="1">
      <colorScale>
        <cfvo type="min"/>
        <cfvo type="max"/>
        <color rgb="FFFFEF9C"/>
        <color rgb="FFFF7128"/>
      </colorScale>
    </cfRule>
  </conditionalFormatting>
  <hyperlinks>
    <hyperlink ref="B6" location="Contents!A1" display="Back to Contents page"/>
  </hyperlinks>
  <pageMargins left="0.7" right="0.7" top="0.75" bottom="0.75" header="0.3" footer="0.3"/>
  <pageSetup paperSize="9" scale="39" orientation="landscape" r:id="rId1"/>
  <ignoredErrors>
    <ignoredError sqref="F8:M122"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9E49"/>
  </sheetPr>
  <dimension ref="B1:T24"/>
  <sheetViews>
    <sheetView showGridLines="0" zoomScaleSheetLayoutView="100" workbookViewId="0"/>
  </sheetViews>
  <sheetFormatPr defaultRowHeight="15" x14ac:dyDescent="0.25"/>
  <cols>
    <col min="1" max="1" width="1.7109375" style="113" customWidth="1"/>
    <col min="2" max="2" width="22.5703125" style="113" customWidth="1"/>
    <col min="3" max="3" width="1.7109375" style="113" customWidth="1"/>
    <col min="4" max="4" width="11.85546875" style="20" customWidth="1"/>
    <col min="5" max="5" width="24.140625" style="113" customWidth="1"/>
    <col min="6" max="13" width="5" style="113" customWidth="1"/>
    <col min="14" max="14" width="9.140625" style="31" hidden="1" customWidth="1"/>
    <col min="15" max="15" width="11.28515625" style="31" bestFit="1" customWidth="1"/>
    <col min="16" max="16" width="11.7109375" style="113" bestFit="1" customWidth="1"/>
    <col min="17" max="16384" width="9.140625" style="113"/>
  </cols>
  <sheetData>
    <row r="1" spans="2:20" ht="15.75" thickBot="1" x14ac:dyDescent="0.3"/>
    <row r="2" spans="2:20" ht="15.75" customHeight="1" x14ac:dyDescent="0.25">
      <c r="B2" s="288" t="s">
        <v>62</v>
      </c>
      <c r="D2" s="256" t="s">
        <v>515</v>
      </c>
      <c r="E2" s="257"/>
      <c r="F2" s="257"/>
      <c r="G2" s="257"/>
      <c r="H2" s="257"/>
      <c r="I2" s="257"/>
      <c r="J2" s="257"/>
      <c r="K2" s="257"/>
      <c r="L2" s="257"/>
      <c r="M2" s="257"/>
      <c r="N2" s="257"/>
      <c r="O2" s="257"/>
      <c r="P2" s="258"/>
    </row>
    <row r="3" spans="2:20" ht="15.75" customHeight="1" x14ac:dyDescent="0.25">
      <c r="B3" s="289"/>
      <c r="D3" s="259"/>
      <c r="E3" s="260"/>
      <c r="F3" s="260"/>
      <c r="G3" s="260"/>
      <c r="H3" s="260"/>
      <c r="I3" s="260"/>
      <c r="J3" s="260"/>
      <c r="K3" s="260"/>
      <c r="L3" s="260"/>
      <c r="M3" s="260"/>
      <c r="N3" s="260"/>
      <c r="O3" s="260"/>
      <c r="P3" s="261"/>
    </row>
    <row r="4" spans="2:20" ht="15.75" customHeight="1" thickBot="1" x14ac:dyDescent="0.3">
      <c r="B4" s="290"/>
      <c r="D4" s="262"/>
      <c r="E4" s="263"/>
      <c r="F4" s="263"/>
      <c r="G4" s="263"/>
      <c r="H4" s="263"/>
      <c r="I4" s="263"/>
      <c r="J4" s="263"/>
      <c r="K4" s="263"/>
      <c r="L4" s="263"/>
      <c r="M4" s="263"/>
      <c r="N4" s="263"/>
      <c r="O4" s="263"/>
      <c r="P4" s="264"/>
    </row>
    <row r="5" spans="2:20" ht="15.75" thickBot="1" x14ac:dyDescent="0.3"/>
    <row r="6" spans="2:20" s="42" customFormat="1" ht="124.5" customHeight="1" thickBot="1" x14ac:dyDescent="0.25">
      <c r="D6" s="291" t="str">
        <f>'Hide Selection'!$D$48</f>
        <v>All Malignant Neoplasms (excl. NMSC)</v>
      </c>
      <c r="E6" s="292"/>
      <c r="F6" s="266" t="s">
        <v>140</v>
      </c>
      <c r="G6" s="267"/>
      <c r="H6" s="267" t="s">
        <v>3</v>
      </c>
      <c r="I6" s="267"/>
      <c r="J6" s="267" t="s">
        <v>138</v>
      </c>
      <c r="K6" s="267"/>
      <c r="L6" s="293" t="s">
        <v>139</v>
      </c>
      <c r="M6" s="293"/>
      <c r="N6" s="83" t="s">
        <v>21</v>
      </c>
      <c r="O6" s="81" t="s">
        <v>158</v>
      </c>
      <c r="P6" s="151" t="s">
        <v>159</v>
      </c>
    </row>
    <row r="7" spans="2:20" s="32" customFormat="1" ht="18.75" customHeight="1" x14ac:dyDescent="0.25">
      <c r="D7" s="279" t="s">
        <v>35</v>
      </c>
      <c r="E7" s="34" t="s">
        <v>425</v>
      </c>
      <c r="F7" s="273">
        <f>IF(OR(ISERROR(VLOOKUP($D$6&amp;$E7,'EP overall data'!$A:$AC,'EP overall data'!B$3,FALSE)),ISBLANK(VLOOKUP($D$6&amp;$E7,'EP overall data'!$A:$AC,'EP overall data'!B$3,FALSE))),"",VLOOKUP($D$6&amp;$E7,'EP overall data'!$A:$AC,'EP Age data'!B$3,FALSE))</f>
        <v>0.54875437752070511</v>
      </c>
      <c r="G7" s="272"/>
      <c r="H7" s="272">
        <f>IF(OR(ISERROR(VLOOKUP($D$6&amp;$E7,'EP overall data'!$A:$AC,'EP overall data'!C$3,FALSE)),ISBLANK(VLOOKUP($D$6&amp;$E7,'EP overall data'!$A:$AC,'EP overall data'!C$3,FALSE))),"",VLOOKUP($D$6&amp;$E7,'EP overall data'!$A:$AC,'EP Age data'!C$3,FALSE))</f>
        <v>0.30874176362218053</v>
      </c>
      <c r="I7" s="272"/>
      <c r="J7" s="272">
        <f>IF(OR(ISERROR(VLOOKUP($D$6&amp;$E7,'EP overall data'!$A:$AC,'EP overall data'!D$3,FALSE)),ISBLANK(VLOOKUP($D$6&amp;$E7,'EP overall data'!$A:$AC,'EP overall data'!D$3,FALSE))),"",VLOOKUP($D$6&amp;$E7,'EP overall data'!$A:$AC,'EP Age data'!D$3,FALSE))</f>
        <v>3.7459959170802144E-2</v>
      </c>
      <c r="K7" s="272"/>
      <c r="L7" s="272">
        <f>IF(OR(ISERROR(VLOOKUP($D$6&amp;$E7,'EP overall data'!$A:$AC,'EP overall data'!E$3,FALSE)),ISBLANK(VLOOKUP($D$6&amp;$E7,'EP overall data'!$A:$AC,'EP overall data'!E$3,FALSE))),"",VLOOKUP($D$6&amp;$E7,'EP overall data'!$A:$AC,'EP Age data'!E$3,FALSE))</f>
        <v>0.10504389968631227</v>
      </c>
      <c r="M7" s="272"/>
      <c r="N7" s="287">
        <f>SUM(F7,H7,J7,L7)</f>
        <v>1</v>
      </c>
      <c r="O7" s="271">
        <f>IF(ISERROR(VLOOKUP($D$6&amp;$E7,'EP overall data'!$A:$AC,'EP overall data'!G$3,FALSE)),0,VLOOKUP($D$6&amp;$E7,'EP overall data'!$A:$AC,'EP overall data'!G$3,FALSE))</f>
        <v>60251</v>
      </c>
      <c r="P7" s="278">
        <f>IF(ISERROR(VLOOKUP($D$6&amp;$E7,'EP overall data'!$A:$AC,'EP overall data'!H$3,FALSE)),0,VLOOKUP($D$6&amp;$E7,'EP overall data'!$A:$AC,'EP overall data'!H$3,FALSE))</f>
        <v>0.24062669733857311</v>
      </c>
      <c r="T7" s="29"/>
    </row>
    <row r="8" spans="2:20" ht="15.75" customHeight="1" x14ac:dyDescent="0.25">
      <c r="D8" s="280"/>
      <c r="E8" s="10" t="s">
        <v>27</v>
      </c>
      <c r="F8" s="14">
        <f>IF(F7="","",VLOOKUP($D$6&amp;$E7,'EP overall data'!$A:$AC,'EP overall data'!M$3,FALSE))</f>
        <v>0.54500000000000004</v>
      </c>
      <c r="G8" s="15">
        <f>IF(F7="","",VLOOKUP($D$6&amp;$E7,'EP overall data'!$A:$AC,'EP overall data'!N$3,FALSE))</f>
        <v>0.55300000000000005</v>
      </c>
      <c r="H8" s="15">
        <f>IF(H7="","",VLOOKUP($D$6&amp;$E7,'EP overall data'!$A:$AC,'EP overall data'!O$3,FALSE))</f>
        <v>0.30499999999999999</v>
      </c>
      <c r="I8" s="15">
        <f>IF(H7="","",VLOOKUP($D$6&amp;$E7,'EP overall data'!$A:$AC,'EP overall data'!P$3,FALSE))</f>
        <v>0.312</v>
      </c>
      <c r="J8" s="15">
        <f>IF(J7="","",VLOOKUP($D$6&amp;$E7,'EP overall data'!$A:$AC,'EP overall data'!Q$3,FALSE))</f>
        <v>3.5999999999999997E-2</v>
      </c>
      <c r="K8" s="15">
        <f>IF(J7="","",VLOOKUP($D$6&amp;$E7,'EP overall data'!$A:$AC,'EP overall data'!R$3,FALSE))</f>
        <v>3.9E-2</v>
      </c>
      <c r="L8" s="15">
        <f>IF(L7="","",VLOOKUP($D$6&amp;$E7,'EP overall data'!$A:$AC,'EP overall data'!S$3,FALSE))</f>
        <v>0.10299999999999999</v>
      </c>
      <c r="M8" s="15">
        <f>IF(L7="","",VLOOKUP($D$6&amp;$E7,'EP overall data'!$A:$AC,'EP overall data'!T$3,FALSE))</f>
        <v>0.108</v>
      </c>
      <c r="N8" s="285"/>
      <c r="O8" s="254"/>
      <c r="P8" s="276"/>
    </row>
    <row r="9" spans="2:20" s="32" customFormat="1" ht="18.75" customHeight="1" x14ac:dyDescent="0.25">
      <c r="D9" s="280"/>
      <c r="E9" s="66" t="s">
        <v>426</v>
      </c>
      <c r="F9" s="282">
        <f>IF(OR(ISERROR(VLOOKUP($D$6&amp;$E9,'EP overall data'!$A:$AC,'EP overall data'!B$3,FALSE)),ISBLANK(VLOOKUP($D$6&amp;$E9,'EP overall data'!$A:$AC,'EP overall data'!B$3,FALSE))),"",VLOOKUP($D$6&amp;$E9,'EP overall data'!$A:$AC,'EP Age data'!B$3,FALSE))</f>
        <v>0.55986157978100681</v>
      </c>
      <c r="G9" s="283"/>
      <c r="H9" s="283">
        <f>IF(OR(ISERROR(VLOOKUP($D$6&amp;$E9,'EP overall data'!$A:$AC,'EP overall data'!C$3,FALSE)),ISBLANK(VLOOKUP($D$6&amp;$E9,'EP overall data'!$A:$AC,'EP overall data'!C$3,FALSE))),"",VLOOKUP($D$6&amp;$E9,'EP overall data'!$A:$AC,'EP Age data'!C$3,FALSE))</f>
        <v>0.30211417946422425</v>
      </c>
      <c r="I9" s="283"/>
      <c r="J9" s="283">
        <f>IF(OR(ISERROR(VLOOKUP($D$6&amp;$E9,'EP overall data'!$A:$AC,'EP overall data'!D$3,FALSE)),ISBLANK(VLOOKUP($D$6&amp;$E9,'EP overall data'!$A:$AC,'EP overall data'!D$3,FALSE))),"",VLOOKUP($D$6&amp;$E9,'EP overall data'!$A:$AC,'EP Age data'!D$3,FALSE))</f>
        <v>3.414021072928862E-2</v>
      </c>
      <c r="K9" s="283"/>
      <c r="L9" s="283">
        <f>IF(OR(ISERROR(VLOOKUP($D$6&amp;$E9,'EP overall data'!$A:$AC,'EP overall data'!E$3,FALSE)),ISBLANK(VLOOKUP($D$6&amp;$E9,'EP overall data'!$A:$AC,'EP overall data'!E$3,FALSE))),"",VLOOKUP($D$6&amp;$E9,'EP overall data'!$A:$AC,'EP Age data'!E$3,FALSE))</f>
        <v>0.10388403002548034</v>
      </c>
      <c r="M9" s="283"/>
      <c r="N9" s="284">
        <f>SUM(F9,H9,J9,L9)</f>
        <v>1</v>
      </c>
      <c r="O9" s="249">
        <f>IF(ISERROR(VLOOKUP($D$6&amp;$E9,'EP overall data'!$A:$AC,'EP overall data'!G$3,FALSE)),0,VLOOKUP($D$6&amp;$E9,'EP overall data'!$A:$AC,'EP overall data'!G$3,FALSE))</f>
        <v>58084</v>
      </c>
      <c r="P9" s="275">
        <f>IF(ISERROR(VLOOKUP($D$6&amp;$E9,'EP overall data'!$A:$AC,'EP overall data'!H$3,FALSE)),0,VLOOKUP($D$6&amp;$E9,'EP overall data'!$A:$AC,'EP overall data'!H$3,FALSE))</f>
        <v>0.22941055658246046</v>
      </c>
    </row>
    <row r="10" spans="2:20" ht="15.75" customHeight="1" x14ac:dyDescent="0.25">
      <c r="D10" s="280"/>
      <c r="E10" s="10" t="s">
        <v>27</v>
      </c>
      <c r="F10" s="14">
        <f>IF(F9="","",VLOOKUP($D$6&amp;$E9,'EP overall data'!$A:$AC,'EP overall data'!M$3,FALSE))</f>
        <v>0.55600000000000005</v>
      </c>
      <c r="G10" s="15">
        <f>IF(F9="","",VLOOKUP($D$6&amp;$E9,'EP overall data'!$A:$AC,'EP overall data'!N$3,FALSE))</f>
        <v>0.56399999999999995</v>
      </c>
      <c r="H10" s="15">
        <f>IF(H9="","",VLOOKUP($D$6&amp;$E9,'EP overall data'!$A:$AC,'EP overall data'!O$3,FALSE))</f>
        <v>0.29799999999999999</v>
      </c>
      <c r="I10" s="15">
        <f>IF(H9="","",VLOOKUP($D$6&amp;$E9,'EP overall data'!$A:$AC,'EP overall data'!P$3,FALSE))</f>
        <v>0.30599999999999999</v>
      </c>
      <c r="J10" s="15">
        <f>IF(J9="","",VLOOKUP($D$6&amp;$E9,'EP overall data'!$A:$AC,'EP overall data'!Q$3,FALSE))</f>
        <v>3.3000000000000002E-2</v>
      </c>
      <c r="K10" s="15">
        <f>IF(J9="","",VLOOKUP($D$6&amp;$E9,'EP overall data'!$A:$AC,'EP overall data'!R$3,FALSE))</f>
        <v>3.5999999999999997E-2</v>
      </c>
      <c r="L10" s="15">
        <f>IF(L9="","",VLOOKUP($D$6&amp;$E9,'EP overall data'!$A:$AC,'EP overall data'!S$3,FALSE))</f>
        <v>0.10100000000000001</v>
      </c>
      <c r="M10" s="15">
        <f>IF(L9="","",VLOOKUP($D$6&amp;$E9,'EP overall data'!$A:$AC,'EP overall data'!T$3,FALSE))</f>
        <v>0.106</v>
      </c>
      <c r="N10" s="285"/>
      <c r="O10" s="254"/>
      <c r="P10" s="276"/>
    </row>
    <row r="11" spans="2:20" s="32" customFormat="1" ht="18.75" customHeight="1" x14ac:dyDescent="0.25">
      <c r="D11" s="280"/>
      <c r="E11" s="66" t="s">
        <v>427</v>
      </c>
      <c r="F11" s="282">
        <f>IF(OR(ISERROR(VLOOKUP($D$6&amp;$E11,'EP overall data'!$A:$AC,'EP overall data'!B$3,FALSE)),ISBLANK(VLOOKUP($D$6&amp;$E11,'EP overall data'!$A:$AC,'EP overall data'!B$3,FALSE))),"",VLOOKUP($D$6&amp;$E11,'EP overall data'!$A:$AC,'EP Age data'!B$3,FALSE))</f>
        <v>0.58490054096220045</v>
      </c>
      <c r="G11" s="283"/>
      <c r="H11" s="283">
        <f>IF(OR(ISERROR(VLOOKUP($D$6&amp;$E11,'EP overall data'!$A:$AC,'EP overall data'!C$3,FALSE)),ISBLANK(VLOOKUP($D$6&amp;$E11,'EP overall data'!$A:$AC,'EP overall data'!C$3,FALSE))),"",VLOOKUP($D$6&amp;$E11,'EP overall data'!$A:$AC,'EP Age data'!C$3,FALSE))</f>
        <v>0.28060506367752547</v>
      </c>
      <c r="I11" s="283"/>
      <c r="J11" s="283">
        <f>IF(OR(ISERROR(VLOOKUP($D$6&amp;$E11,'EP overall data'!$A:$AC,'EP overall data'!D$3,FALSE)),ISBLANK(VLOOKUP($D$6&amp;$E11,'EP overall data'!$A:$AC,'EP overall data'!D$3,FALSE))),"",VLOOKUP($D$6&amp;$E11,'EP overall data'!$A:$AC,'EP Age data'!D$3,FALSE))</f>
        <v>3.7104241211484E-2</v>
      </c>
      <c r="K11" s="283"/>
      <c r="L11" s="283">
        <f>IF(OR(ISERROR(VLOOKUP($D$6&amp;$E11,'EP overall data'!$A:$AC,'EP overall data'!E$3,FALSE)),ISBLANK(VLOOKUP($D$6&amp;$E11,'EP overall data'!$A:$AC,'EP overall data'!E$3,FALSE))),"",VLOOKUP($D$6&amp;$E11,'EP overall data'!$A:$AC,'EP Age data'!E$3,FALSE))</f>
        <v>9.7390154148790042E-2</v>
      </c>
      <c r="M11" s="283"/>
      <c r="N11" s="284">
        <f>SUM(F11,H11,J11,L11)</f>
        <v>1</v>
      </c>
      <c r="O11" s="249">
        <f>IF(ISERROR(VLOOKUP($D$6&amp;$E11,'EP overall data'!$A:$AC,'EP overall data'!G$3,FALSE)),0,VLOOKUP($D$6&amp;$E11,'EP overall data'!$A:$AC,'EP overall data'!G$3,FALSE))</f>
        <v>58969</v>
      </c>
      <c r="P11" s="275">
        <f>IF(ISERROR(VLOOKUP($D$6&amp;$E11,'EP overall data'!$A:$AC,'EP overall data'!H$3,FALSE)),0,VLOOKUP($D$6&amp;$E11,'EP overall data'!$A:$AC,'EP overall data'!H$3,FALSE))</f>
        <v>0.22620874315262923</v>
      </c>
    </row>
    <row r="12" spans="2:20" ht="15.75" customHeight="1" x14ac:dyDescent="0.25">
      <c r="D12" s="280"/>
      <c r="E12" s="10" t="s">
        <v>27</v>
      </c>
      <c r="F12" s="14">
        <f>IF(F11="","",VLOOKUP($D$6&amp;$E11,'EP overall data'!$A:$AC,'EP overall data'!M$3,FALSE))</f>
        <v>0.58099999999999996</v>
      </c>
      <c r="G12" s="15">
        <f>IF(F11="","",VLOOKUP($D$6&amp;$E11,'EP overall data'!$A:$AC,'EP overall data'!N$3,FALSE))</f>
        <v>0.58899999999999997</v>
      </c>
      <c r="H12" s="15">
        <f>IF(H11="","",VLOOKUP($D$6&amp;$E11,'EP overall data'!$A:$AC,'EP overall data'!O$3,FALSE))</f>
        <v>0.27700000000000002</v>
      </c>
      <c r="I12" s="15">
        <f>IF(H11="","",VLOOKUP($D$6&amp;$E11,'EP overall data'!$A:$AC,'EP overall data'!P$3,FALSE))</f>
        <v>0.28399999999999997</v>
      </c>
      <c r="J12" s="15">
        <f>IF(J11="","",VLOOKUP($D$6&amp;$E11,'EP overall data'!$A:$AC,'EP overall data'!Q$3,FALSE))</f>
        <v>3.5999999999999997E-2</v>
      </c>
      <c r="K12" s="15">
        <f>IF(J11="","",VLOOKUP($D$6&amp;$E11,'EP overall data'!$A:$AC,'EP overall data'!R$3,FALSE))</f>
        <v>3.9E-2</v>
      </c>
      <c r="L12" s="15">
        <f>IF(L11="","",VLOOKUP($D$6&amp;$E11,'EP overall data'!$A:$AC,'EP overall data'!S$3,FALSE))</f>
        <v>9.5000000000000001E-2</v>
      </c>
      <c r="M12" s="15">
        <f>IF(L11="","",VLOOKUP($D$6&amp;$E11,'EP overall data'!$A:$AC,'EP overall data'!T$3,FALSE))</f>
        <v>0.1</v>
      </c>
      <c r="N12" s="285"/>
      <c r="O12" s="254"/>
      <c r="P12" s="276"/>
    </row>
    <row r="13" spans="2:20" s="32" customFormat="1" ht="18.75" customHeight="1" x14ac:dyDescent="0.25">
      <c r="D13" s="280"/>
      <c r="E13" s="66" t="s">
        <v>428</v>
      </c>
      <c r="F13" s="282">
        <f>IF(OR(ISERROR(VLOOKUP($D$6&amp;$E13,'EP overall data'!$A:$AC,'EP overall data'!B$3,FALSE)),ISBLANK(VLOOKUP($D$6&amp;$E13,'EP overall data'!$A:$AC,'EP overall data'!B$3,FALSE))),"",VLOOKUP($D$6&amp;$E13,'EP overall data'!$A:$AC,'EP Age data'!B$3,FALSE))</f>
        <v>0.59575912941615872</v>
      </c>
      <c r="G13" s="283"/>
      <c r="H13" s="283">
        <f>IF(OR(ISERROR(VLOOKUP($D$6&amp;$E13,'EP overall data'!$A:$AC,'EP overall data'!C$3,FALSE)),ISBLANK(VLOOKUP($D$6&amp;$E13,'EP overall data'!$A:$AC,'EP overall data'!C$3,FALSE))),"",VLOOKUP($D$6&amp;$E13,'EP overall data'!$A:$AC,'EP Age data'!C$3,FALSE))</f>
        <v>0.26283890463983156</v>
      </c>
      <c r="I13" s="283"/>
      <c r="J13" s="283">
        <f>IF(OR(ISERROR(VLOOKUP($D$6&amp;$E13,'EP overall data'!$A:$AC,'EP overall data'!D$3,FALSE)),ISBLANK(VLOOKUP($D$6&amp;$E13,'EP overall data'!$A:$AC,'EP overall data'!D$3,FALSE))),"",VLOOKUP($D$6&amp;$E13,'EP overall data'!$A:$AC,'EP Age data'!D$3,FALSE))</f>
        <v>4.1491944383138378E-2</v>
      </c>
      <c r="K13" s="283"/>
      <c r="L13" s="283">
        <f>IF(OR(ISERROR(VLOOKUP($D$6&amp;$E13,'EP overall data'!$A:$AC,'EP overall data'!E$3,FALSE)),ISBLANK(VLOOKUP($D$6&amp;$E13,'EP overall data'!$A:$AC,'EP overall data'!E$3,FALSE))),"",VLOOKUP($D$6&amp;$E13,'EP overall data'!$A:$AC,'EP Age data'!E$3,FALSE))</f>
        <v>9.9910021560871268E-2</v>
      </c>
      <c r="M13" s="283"/>
      <c r="N13" s="284">
        <f>SUM(F13,H13,J13,L13)</f>
        <v>0.99999999999999989</v>
      </c>
      <c r="O13" s="249">
        <f>IF(ISERROR(VLOOKUP($D$6&amp;$E13,'EP overall data'!$A:$AC,'EP overall data'!G$3,FALSE)),0,VLOOKUP($D$6&amp;$E13,'EP overall data'!$A:$AC,'EP overall data'!G$3,FALSE))</f>
        <v>58903</v>
      </c>
      <c r="P13" s="275">
        <f>IF(ISERROR(VLOOKUP($D$6&amp;$E13,'EP overall data'!$A:$AC,'EP overall data'!H$3,FALSE)),0,VLOOKUP($D$6&amp;$E13,'EP overall data'!$A:$AC,'EP overall data'!H$3,FALSE))</f>
        <v>0.2212452203700504</v>
      </c>
      <c r="T13" s="41"/>
    </row>
    <row r="14" spans="2:20" ht="15.75" customHeight="1" x14ac:dyDescent="0.25">
      <c r="D14" s="280"/>
      <c r="E14" s="10" t="s">
        <v>27</v>
      </c>
      <c r="F14" s="14">
        <f>IF(F13="","",VLOOKUP($D$6&amp;$E13,'EP overall data'!$A:$AC,'EP overall data'!M$3,FALSE))</f>
        <v>0.59199999999999997</v>
      </c>
      <c r="G14" s="15">
        <f>IF(F13="","",VLOOKUP($D$6&amp;$E13,'EP overall data'!$A:$AC,'EP overall data'!N$3,FALSE))</f>
        <v>0.6</v>
      </c>
      <c r="H14" s="15">
        <f>IF(H13="","",VLOOKUP($D$6&amp;$E13,'EP overall data'!$A:$AC,'EP overall data'!O$3,FALSE))</f>
        <v>0.25900000000000001</v>
      </c>
      <c r="I14" s="15">
        <f>IF(H13="","",VLOOKUP($D$6&amp;$E13,'EP overall data'!$A:$AC,'EP overall data'!P$3,FALSE))</f>
        <v>0.26600000000000001</v>
      </c>
      <c r="J14" s="15">
        <f>IF(J13="","",VLOOKUP($D$6&amp;$E13,'EP overall data'!$A:$AC,'EP overall data'!Q$3,FALSE))</f>
        <v>0.04</v>
      </c>
      <c r="K14" s="15">
        <f>IF(J13="","",VLOOKUP($D$6&amp;$E13,'EP overall data'!$A:$AC,'EP overall data'!R$3,FALSE))</f>
        <v>4.2999999999999997E-2</v>
      </c>
      <c r="L14" s="15">
        <f>IF(L13="","",VLOOKUP($D$6&amp;$E13,'EP overall data'!$A:$AC,'EP overall data'!S$3,FALSE))</f>
        <v>9.8000000000000004E-2</v>
      </c>
      <c r="M14" s="15">
        <f>IF(L13="","",VLOOKUP($D$6&amp;$E13,'EP overall data'!$A:$AC,'EP overall data'!T$3,FALSE))</f>
        <v>0.10199999999999999</v>
      </c>
      <c r="N14" s="285"/>
      <c r="O14" s="254"/>
      <c r="P14" s="276"/>
    </row>
    <row r="15" spans="2:20" s="32" customFormat="1" ht="18.75" customHeight="1" x14ac:dyDescent="0.25">
      <c r="D15" s="280"/>
      <c r="E15" s="66" t="s">
        <v>429</v>
      </c>
      <c r="F15" s="282">
        <f>IF(OR(ISERROR(VLOOKUP($D$6&amp;$E15,'EP overall data'!$A:$AC,'EP overall data'!B$3,FALSE)),ISBLANK(VLOOKUP($D$6&amp;$E15,'EP overall data'!$A:$AC,'EP overall data'!B$3,FALSE))),"",VLOOKUP($D$6&amp;$E15,'EP overall data'!$A:$AC,'EP Age data'!B$3,FALSE))</f>
        <v>0.61298383573612936</v>
      </c>
      <c r="G15" s="283"/>
      <c r="H15" s="283">
        <f>IF(OR(ISERROR(VLOOKUP($D$6&amp;$E15,'EP overall data'!$A:$AC,'EP overall data'!C$3,FALSE)),ISBLANK(VLOOKUP($D$6&amp;$E15,'EP overall data'!$A:$AC,'EP overall data'!C$3,FALSE))),"",VLOOKUP($D$6&amp;$E15,'EP overall data'!$A:$AC,'EP Age data'!C$3,FALSE))</f>
        <v>0.23947575360419396</v>
      </c>
      <c r="I15" s="283"/>
      <c r="J15" s="283">
        <f>IF(OR(ISERROR(VLOOKUP($D$6&amp;$E15,'EP overall data'!$A:$AC,'EP overall data'!D$3,FALSE)),ISBLANK(VLOOKUP($D$6&amp;$E15,'EP overall data'!$A:$AC,'EP overall data'!D$3,FALSE))),"",VLOOKUP($D$6&amp;$E15,'EP overall data'!$A:$AC,'EP Age data'!D$3,FALSE))</f>
        <v>4.2254259501965923E-2</v>
      </c>
      <c r="K15" s="283"/>
      <c r="L15" s="283">
        <f>IF(OR(ISERROR(VLOOKUP($D$6&amp;$E15,'EP overall data'!$A:$AC,'EP overall data'!E$3,FALSE)),ISBLANK(VLOOKUP($D$6&amp;$E15,'EP overall data'!$A:$AC,'EP overall data'!E$3,FALSE))),"",VLOOKUP($D$6&amp;$E15,'EP overall data'!$A:$AC,'EP Age data'!E$3,FALSE))</f>
        <v>0.1052861511577108</v>
      </c>
      <c r="M15" s="283"/>
      <c r="N15" s="284">
        <f>SUM(F15,H15,J15,L15)</f>
        <v>1</v>
      </c>
      <c r="O15" s="249">
        <f>IF(ISERROR(VLOOKUP($D$6&amp;$E15,'EP overall data'!$A:$AC,'EP overall data'!G$3,FALSE)),0,VLOOKUP($D$6&amp;$E15,'EP overall data'!$A:$AC,'EP overall data'!G$3,FALSE))</f>
        <v>57225</v>
      </c>
      <c r="P15" s="275">
        <f>IF(ISERROR(VLOOKUP($D$6&amp;$E15,'EP overall data'!$A:$AC,'EP overall data'!H$3,FALSE)),0,VLOOKUP($D$6&amp;$E15,'EP overall data'!$A:$AC,'EP overall data'!H$3,FALSE))</f>
        <v>0.21269201749854116</v>
      </c>
    </row>
    <row r="16" spans="2:20" ht="15.75" customHeight="1" x14ac:dyDescent="0.25">
      <c r="B16" s="48" t="s">
        <v>55</v>
      </c>
      <c r="D16" s="280"/>
      <c r="E16" s="10" t="s">
        <v>27</v>
      </c>
      <c r="F16" s="14">
        <f>IF(F15="","",VLOOKUP($D$6&amp;$E15,'EP overall data'!$A:$AC,'EP overall data'!M$3,FALSE))</f>
        <v>0.60899999999999999</v>
      </c>
      <c r="G16" s="15">
        <f>IF(F15="","",VLOOKUP($D$6&amp;$E15,'EP overall data'!$A:$AC,'EP overall data'!N$3,FALSE))</f>
        <v>0.61699999999999999</v>
      </c>
      <c r="H16" s="15">
        <f>IF(H15="","",VLOOKUP($D$6&amp;$E15,'EP overall data'!$A:$AC,'EP overall data'!O$3,FALSE))</f>
        <v>0.23599999999999999</v>
      </c>
      <c r="I16" s="15">
        <f>IF(H15="","",VLOOKUP($D$6&amp;$E15,'EP overall data'!$A:$AC,'EP overall data'!P$3,FALSE))</f>
        <v>0.24299999999999999</v>
      </c>
      <c r="J16" s="15">
        <f>IF(J15="","",VLOOKUP($D$6&amp;$E15,'EP overall data'!$A:$AC,'EP overall data'!Q$3,FALSE))</f>
        <v>4.1000000000000002E-2</v>
      </c>
      <c r="K16" s="15">
        <f>IF(J15="","",VLOOKUP($D$6&amp;$E15,'EP overall data'!$A:$AC,'EP overall data'!R$3,FALSE))</f>
        <v>4.3999999999999997E-2</v>
      </c>
      <c r="L16" s="15">
        <f>IF(L15="","",VLOOKUP($D$6&amp;$E15,'EP overall data'!$A:$AC,'EP overall data'!S$3,FALSE))</f>
        <v>0.10299999999999999</v>
      </c>
      <c r="M16" s="15">
        <f>IF(L15="","",VLOOKUP($D$6&amp;$E15,'EP overall data'!$A:$AC,'EP overall data'!T$3,FALSE))</f>
        <v>0.108</v>
      </c>
      <c r="N16" s="285"/>
      <c r="O16" s="254"/>
      <c r="P16" s="276"/>
    </row>
    <row r="17" spans="4:20" s="32" customFormat="1" ht="18.75" customHeight="1" x14ac:dyDescent="0.25">
      <c r="D17" s="280"/>
      <c r="E17" s="66" t="s">
        <v>430</v>
      </c>
      <c r="F17" s="282">
        <f>IF(OR(ISERROR(VLOOKUP($D$6&amp;$E17,'EP overall data'!$A:$AC,'EP overall data'!B$3,FALSE)),ISBLANK(VLOOKUP($D$6&amp;$E17,'EP overall data'!$A:$AC,'EP overall data'!B$3,FALSE))),"",VLOOKUP($D$6&amp;$E17,'EP overall data'!$A:$AC,'EP Age data'!B$3,FALSE))</f>
        <v>0.6313469555115151</v>
      </c>
      <c r="G17" s="283"/>
      <c r="H17" s="283">
        <f>IF(OR(ISERROR(VLOOKUP($D$6&amp;$E17,'EP overall data'!$A:$AC,'EP overall data'!C$3,FALSE)),ISBLANK(VLOOKUP($D$6&amp;$E17,'EP overall data'!$A:$AC,'EP overall data'!C$3,FALSE))),"",VLOOKUP($D$6&amp;$E17,'EP overall data'!$A:$AC,'EP Age data'!C$3,FALSE))</f>
        <v>0.22203239253741544</v>
      </c>
      <c r="I17" s="283"/>
      <c r="J17" s="283">
        <f>IF(OR(ISERROR(VLOOKUP($D$6&amp;$E17,'EP overall data'!$A:$AC,'EP overall data'!D$3,FALSE)),ISBLANK(VLOOKUP($D$6&amp;$E17,'EP overall data'!$A:$AC,'EP overall data'!D$3,FALSE))),"",VLOOKUP($D$6&amp;$E17,'EP overall data'!$A:$AC,'EP Age data'!D$3,FALSE))</f>
        <v>4.2780017768058495E-2</v>
      </c>
      <c r="K17" s="283"/>
      <c r="L17" s="283">
        <f>IF(OR(ISERROR(VLOOKUP($D$6&amp;$E17,'EP overall data'!$A:$AC,'EP overall data'!E$3,FALSE)),ISBLANK(VLOOKUP($D$6&amp;$E17,'EP overall data'!$A:$AC,'EP overall data'!E$3,FALSE))),"",VLOOKUP($D$6&amp;$E17,'EP overall data'!$A:$AC,'EP Age data'!E$3,FALSE))</f>
        <v>0.103840634183011</v>
      </c>
      <c r="M17" s="283"/>
      <c r="N17" s="284">
        <f>SUM(F17,H17,J17,L17)</f>
        <v>1</v>
      </c>
      <c r="O17" s="249">
        <f>IF(ISERROR(VLOOKUP($D$6&amp;$E17,'EP overall data'!$A:$AC,'EP overall data'!G$3,FALSE)),0,VLOOKUP($D$6&amp;$E17,'EP overall data'!$A:$AC,'EP overall data'!G$3,FALSE))</f>
        <v>58532</v>
      </c>
      <c r="P17" s="275">
        <f>IF(ISERROR(VLOOKUP($D$6&amp;$E17,'EP overall data'!$A:$AC,'EP overall data'!H$3,FALSE)),0,VLOOKUP($D$6&amp;$E17,'EP overall data'!$A:$AC,'EP overall data'!H$3,FALSE))</f>
        <v>0.21263100535827809</v>
      </c>
    </row>
    <row r="18" spans="4:20" ht="15.75" customHeight="1" x14ac:dyDescent="0.25">
      <c r="D18" s="280"/>
      <c r="E18" s="10" t="s">
        <v>27</v>
      </c>
      <c r="F18" s="14">
        <f>IF(F17="","",VLOOKUP($D$6&amp;$E17,'EP overall data'!$A:$AC,'EP overall data'!M$3,FALSE))</f>
        <v>0.627</v>
      </c>
      <c r="G18" s="15">
        <f>IF(F17="","",VLOOKUP($D$6&amp;$E17,'EP overall data'!$A:$AC,'EP overall data'!N$3,FALSE))</f>
        <v>0.63500000000000001</v>
      </c>
      <c r="H18" s="15">
        <f>IF(H17="","",VLOOKUP($D$6&amp;$E17,'EP overall data'!$A:$AC,'EP overall data'!O$3,FALSE))</f>
        <v>0.219</v>
      </c>
      <c r="I18" s="15">
        <f>IF(H17="","",VLOOKUP($D$6&amp;$E17,'EP overall data'!$A:$AC,'EP overall data'!P$3,FALSE))</f>
        <v>0.22500000000000001</v>
      </c>
      <c r="J18" s="15">
        <f>IF(J17="","",VLOOKUP($D$6&amp;$E17,'EP overall data'!$A:$AC,'EP overall data'!Q$3,FALSE))</f>
        <v>4.1000000000000002E-2</v>
      </c>
      <c r="K18" s="15">
        <f>IF(J17="","",VLOOKUP($D$6&amp;$E17,'EP overall data'!$A:$AC,'EP overall data'!R$3,FALSE))</f>
        <v>4.3999999999999997E-2</v>
      </c>
      <c r="L18" s="15">
        <f>IF(L17="","",VLOOKUP($D$6&amp;$E17,'EP overall data'!$A:$AC,'EP overall data'!S$3,FALSE))</f>
        <v>0.10100000000000001</v>
      </c>
      <c r="M18" s="15">
        <f>IF(L17="","",VLOOKUP($D$6&amp;$E17,'EP overall data'!$A:$AC,'EP overall data'!T$3,FALSE))</f>
        <v>0.106</v>
      </c>
      <c r="N18" s="285"/>
      <c r="O18" s="254"/>
      <c r="P18" s="276"/>
    </row>
    <row r="19" spans="4:20" ht="15.75" x14ac:dyDescent="0.25">
      <c r="D19" s="280"/>
      <c r="E19" s="149" t="s">
        <v>431</v>
      </c>
      <c r="F19" s="282">
        <f>IF(OR(ISERROR(VLOOKUP($D$6&amp;$E19,'EP overall data'!$A:$AC,'EP overall data'!B$3,FALSE)),ISBLANK(VLOOKUP($D$6&amp;$E19,'EP overall data'!$A:$AC,'EP overall data'!B$3,FALSE))),"",VLOOKUP($D$6&amp;$E19,'EP overall data'!$A:$AC,'EP Age data'!B$3,FALSE))</f>
        <v>0.64361684558216348</v>
      </c>
      <c r="G19" s="283"/>
      <c r="H19" s="283">
        <f>IF(OR(ISERROR(VLOOKUP($D$6&amp;$E19,'EP overall data'!$A:$AC,'EP overall data'!C$3,FALSE)),ISBLANK(VLOOKUP($D$6&amp;$E19,'EP overall data'!$A:$AC,'EP overall data'!C$3,FALSE))),"",VLOOKUP($D$6&amp;$E19,'EP overall data'!$A:$AC,'EP Age data'!C$3,FALSE))</f>
        <v>0.20374896779521057</v>
      </c>
      <c r="I19" s="283"/>
      <c r="J19" s="283">
        <f>IF(OR(ISERROR(VLOOKUP($D$6&amp;$E19,'EP overall data'!$A:$AC,'EP overall data'!D$3,FALSE)),ISBLANK(VLOOKUP($D$6&amp;$E19,'EP overall data'!$A:$AC,'EP overall data'!D$3,FALSE))),"",VLOOKUP($D$6&amp;$E19,'EP overall data'!$A:$AC,'EP Age data'!D$3,FALSE))</f>
        <v>4.4046242774566473E-2</v>
      </c>
      <c r="K19" s="283"/>
      <c r="L19" s="283">
        <f>IF(OR(ISERROR(VLOOKUP($D$6&amp;$E19,'EP overall data'!$A:$AC,'EP overall data'!E$3,FALSE)),ISBLANK(VLOOKUP($D$6&amp;$E19,'EP overall data'!$A:$AC,'EP overall data'!E$3,FALSE))),"",VLOOKUP($D$6&amp;$E19,'EP overall data'!$A:$AC,'EP Age data'!E$3,FALSE))</f>
        <v>0.10858794384805945</v>
      </c>
      <c r="M19" s="283"/>
      <c r="N19" s="284">
        <f>SUM(F19,H19,J19,L19)</f>
        <v>1</v>
      </c>
      <c r="O19" s="249">
        <f>IF(ISERROR(VLOOKUP($D$6&amp;$E19,'EP overall data'!$A:$AC,'EP overall data'!G$3,FALSE)),0,VLOOKUP($D$6&amp;$E19,'EP overall data'!$A:$AC,'EP overall data'!G$3,FALSE))</f>
        <v>60550</v>
      </c>
      <c r="P19" s="275">
        <f>IF(ISERROR(VLOOKUP($D$6&amp;$E19,'EP overall data'!$A:$AC,'EP overall data'!H$3,FALSE)),0,VLOOKUP($D$6&amp;$E19,'EP overall data'!$A:$AC,'EP overall data'!H$3,FALSE))</f>
        <v>0.21120742278110122</v>
      </c>
    </row>
    <row r="20" spans="4:20" x14ac:dyDescent="0.25">
      <c r="D20" s="280"/>
      <c r="E20" s="10" t="s">
        <v>27</v>
      </c>
      <c r="F20" s="14">
        <f>IF(F19="","",VLOOKUP($D$6&amp;$E19,'EP overall data'!$A:$AC,'EP overall data'!M$3,FALSE))</f>
        <v>0.64</v>
      </c>
      <c r="G20" s="15">
        <f>IF(F19="","",VLOOKUP($D$6&amp;$E19,'EP overall data'!$A:$AC,'EP overall data'!N$3,FALSE))</f>
        <v>0.64700000000000002</v>
      </c>
      <c r="H20" s="15">
        <f>IF(H19="","",VLOOKUP($D$6&amp;$E19,'EP overall data'!$A:$AC,'EP overall data'!O$3,FALSE))</f>
        <v>0.20100000000000001</v>
      </c>
      <c r="I20" s="15">
        <f>IF(H19="","",VLOOKUP($D$6&amp;$E19,'EP overall data'!$A:$AC,'EP overall data'!P$3,FALSE))</f>
        <v>0.20699999999999999</v>
      </c>
      <c r="J20" s="15">
        <f>IF(J19="","",VLOOKUP($D$6&amp;$E19,'EP overall data'!$A:$AC,'EP overall data'!Q$3,FALSE))</f>
        <v>4.2000000000000003E-2</v>
      </c>
      <c r="K20" s="15">
        <f>IF(J19="","",VLOOKUP($D$6&amp;$E19,'EP overall data'!$A:$AC,'EP overall data'!R$3,FALSE))</f>
        <v>4.5999999999999999E-2</v>
      </c>
      <c r="L20" s="15">
        <f>IF(L19="","",VLOOKUP($D$6&amp;$E19,'EP overall data'!$A:$AC,'EP overall data'!S$3,FALSE))</f>
        <v>0.106</v>
      </c>
      <c r="M20" s="15">
        <f>IF(L19="","",VLOOKUP($D$6&amp;$E19,'EP overall data'!$A:$AC,'EP overall data'!T$3,FALSE))</f>
        <v>0.111</v>
      </c>
      <c r="N20" s="285"/>
      <c r="O20" s="254"/>
      <c r="P20" s="276"/>
    </row>
    <row r="21" spans="4:20" ht="20.25" customHeight="1" x14ac:dyDescent="0.25">
      <c r="D21" s="280"/>
      <c r="E21" s="66" t="s">
        <v>432</v>
      </c>
      <c r="F21" s="282">
        <f>IF(OR(ISERROR(VLOOKUP($D$6&amp;$E21,'EP overall data'!$A:$AC,'EP overall data'!B$3,FALSE)),ISBLANK(VLOOKUP($D$6&amp;$E21,'EP overall data'!$A:$AC,'EP overall data'!B$3,FALSE))),"",VLOOKUP($D$6&amp;$E21,'EP overall data'!$A:$AC,'EP Age data'!B$3,FALSE))</f>
        <v>0.65908667918718167</v>
      </c>
      <c r="G21" s="283"/>
      <c r="H21" s="283">
        <f>IF(OR(ISERROR(VLOOKUP($D$6&amp;$E21,'EP overall data'!$A:$AC,'EP overall data'!C$3,FALSE)),ISBLANK(VLOOKUP($D$6&amp;$E21,'EP overall data'!$A:$AC,'EP overall data'!C$3,FALSE))),"",VLOOKUP($D$6&amp;$E21,'EP overall data'!$A:$AC,'EP Age data'!C$3,FALSE))</f>
        <v>0.19120856809299019</v>
      </c>
      <c r="I21" s="283"/>
      <c r="J21" s="283">
        <f>IF(OR(ISERROR(VLOOKUP($D$6&amp;$E21,'EP overall data'!$A:$AC,'EP overall data'!D$3,FALSE)),ISBLANK(VLOOKUP($D$6&amp;$E21,'EP overall data'!$A:$AC,'EP overall data'!D$3,FALSE))),"",VLOOKUP($D$6&amp;$E21,'EP overall data'!$A:$AC,'EP Age data'!D$3,FALSE))</f>
        <v>3.7172393956313554E-2</v>
      </c>
      <c r="K21" s="283"/>
      <c r="L21" s="283">
        <f>IF(OR(ISERROR(VLOOKUP($D$6&amp;$E21,'EP overall data'!$A:$AC,'EP overall data'!E$3,FALSE)),ISBLANK(VLOOKUP($D$6&amp;$E21,'EP overall data'!$A:$AC,'EP overall data'!E$3,FALSE))),"",VLOOKUP($D$6&amp;$E21,'EP overall data'!$A:$AC,'EP Age data'!E$3,FALSE))</f>
        <v>0.11253235876351454</v>
      </c>
      <c r="M21" s="283"/>
      <c r="N21" s="284">
        <f>SUM(F21,H21,J21,L21)</f>
        <v>1</v>
      </c>
      <c r="O21" s="249">
        <f>IF(ISERROR(VLOOKUP($D$6&amp;$E21,'EP overall data'!$A:$AC,'EP overall data'!G$3,FALSE)),0,VLOOKUP($D$6&amp;$E21,'EP overall data'!$A:$AC,'EP overall data'!G$3,FALSE))</f>
        <v>59103</v>
      </c>
      <c r="P21" s="275">
        <f>IF(ISERROR(VLOOKUP($D$6&amp;$E21,'EP overall data'!$A:$AC,'EP overall data'!H$3,FALSE)),0,VLOOKUP($D$6&amp;$E21,'EP overall data'!$A:$AC,'EP overall data'!H$3,FALSE))</f>
        <v>0.20296708391284191</v>
      </c>
    </row>
    <row r="22" spans="4:20" ht="15.75" thickBot="1" x14ac:dyDescent="0.3">
      <c r="D22" s="281"/>
      <c r="E22" s="9" t="s">
        <v>27</v>
      </c>
      <c r="F22" s="8">
        <f>IF(F21="","",VLOOKUP($D$6&amp;$E21,'EP overall data'!$A:$AC,'EP overall data'!M$3,FALSE))</f>
        <v>0.65500000000000003</v>
      </c>
      <c r="G22" s="3">
        <f>IF(F21="","",VLOOKUP($D$6&amp;$E21,'EP overall data'!$A:$AC,'EP overall data'!N$3,FALSE))</f>
        <v>0.66300000000000003</v>
      </c>
      <c r="H22" s="3">
        <f>IF(H21="","",VLOOKUP($D$6&amp;$E21,'EP overall data'!$A:$AC,'EP overall data'!O$3,FALSE))</f>
        <v>0.188</v>
      </c>
      <c r="I22" s="3">
        <f>IF(H21="","",VLOOKUP($D$6&amp;$E21,'EP overall data'!$A:$AC,'EP overall data'!P$3,FALSE))</f>
        <v>0.19400000000000001</v>
      </c>
      <c r="J22" s="3">
        <f>IF(J21="","",VLOOKUP($D$6&amp;$E21,'EP overall data'!$A:$AC,'EP overall data'!Q$3,FALSE))</f>
        <v>3.5999999999999997E-2</v>
      </c>
      <c r="K22" s="3">
        <f>IF(J21="","",VLOOKUP($D$6&amp;$E21,'EP overall data'!$A:$AC,'EP overall data'!R$3,FALSE))</f>
        <v>3.9E-2</v>
      </c>
      <c r="L22" s="3">
        <f>IF(L21="","",VLOOKUP($D$6&amp;$E21,'EP overall data'!$A:$AC,'EP overall data'!S$3,FALSE))</f>
        <v>0.11</v>
      </c>
      <c r="M22" s="3">
        <f>IF(L21="","",VLOOKUP($D$6&amp;$E21,'EP overall data'!$A:$AC,'EP overall data'!T$3,FALSE))</f>
        <v>0.115</v>
      </c>
      <c r="N22" s="286"/>
      <c r="O22" s="250"/>
      <c r="P22" s="277"/>
    </row>
    <row r="23" spans="4:20" ht="15" customHeight="1" x14ac:dyDescent="0.25">
      <c r="D23" s="104" t="s">
        <v>58</v>
      </c>
      <c r="N23" s="113"/>
      <c r="O23" s="113"/>
    </row>
    <row r="24" spans="4:20" ht="28.5" customHeight="1" x14ac:dyDescent="0.25">
      <c r="D24" s="274" t="s">
        <v>60</v>
      </c>
      <c r="E24" s="274"/>
      <c r="F24" s="274"/>
      <c r="G24" s="274"/>
      <c r="H24" s="274"/>
      <c r="I24" s="274"/>
      <c r="J24" s="274"/>
      <c r="K24" s="274"/>
      <c r="L24" s="274"/>
      <c r="M24" s="274"/>
      <c r="N24" s="274"/>
      <c r="O24" s="274"/>
      <c r="P24" s="274"/>
      <c r="Q24" s="180"/>
      <c r="R24" s="180"/>
      <c r="S24" s="180"/>
      <c r="T24" s="146"/>
    </row>
  </sheetData>
  <sheetCalcPr fullCalcOnLoad="1"/>
  <sheetProtection sheet="1" objects="1" scenarios="1"/>
  <mergeCells count="65">
    <mergeCell ref="B2:B4"/>
    <mergeCell ref="D6:E6"/>
    <mergeCell ref="F6:G6"/>
    <mergeCell ref="H6:I6"/>
    <mergeCell ref="J6:K6"/>
    <mergeCell ref="L6:M6"/>
    <mergeCell ref="H7:I7"/>
    <mergeCell ref="J7:K7"/>
    <mergeCell ref="L7:M7"/>
    <mergeCell ref="N7:N8"/>
    <mergeCell ref="F11:G11"/>
    <mergeCell ref="H11:I11"/>
    <mergeCell ref="J11:K11"/>
    <mergeCell ref="L11:M11"/>
    <mergeCell ref="N11:N12"/>
    <mergeCell ref="O13:O14"/>
    <mergeCell ref="F15:G15"/>
    <mergeCell ref="O7:O8"/>
    <mergeCell ref="F9:G9"/>
    <mergeCell ref="H9:I9"/>
    <mergeCell ref="J9:K9"/>
    <mergeCell ref="L9:M9"/>
    <mergeCell ref="N9:N10"/>
    <mergeCell ref="O9:O10"/>
    <mergeCell ref="F7:G7"/>
    <mergeCell ref="J17:K17"/>
    <mergeCell ref="L17:M17"/>
    <mergeCell ref="F21:G21"/>
    <mergeCell ref="F17:G17"/>
    <mergeCell ref="O11:O12"/>
    <mergeCell ref="F13:G13"/>
    <mergeCell ref="H13:I13"/>
    <mergeCell ref="J13:K13"/>
    <mergeCell ref="L13:M13"/>
    <mergeCell ref="N13:N14"/>
    <mergeCell ref="N21:N22"/>
    <mergeCell ref="O17:O18"/>
    <mergeCell ref="J21:K21"/>
    <mergeCell ref="O21:O22"/>
    <mergeCell ref="O19:O20"/>
    <mergeCell ref="H15:I15"/>
    <mergeCell ref="J15:K15"/>
    <mergeCell ref="L15:M15"/>
    <mergeCell ref="N15:N16"/>
    <mergeCell ref="O15:O16"/>
    <mergeCell ref="D7:D22"/>
    <mergeCell ref="F19:G19"/>
    <mergeCell ref="H19:I19"/>
    <mergeCell ref="J19:K19"/>
    <mergeCell ref="L19:M19"/>
    <mergeCell ref="N19:N20"/>
    <mergeCell ref="H21:I21"/>
    <mergeCell ref="H17:I17"/>
    <mergeCell ref="L21:M21"/>
    <mergeCell ref="N17:N18"/>
    <mergeCell ref="P19:P20"/>
    <mergeCell ref="P21:P22"/>
    <mergeCell ref="D24:P24"/>
    <mergeCell ref="D2:P4"/>
    <mergeCell ref="P7:P8"/>
    <mergeCell ref="P9:P10"/>
    <mergeCell ref="P11:P12"/>
    <mergeCell ref="P13:P14"/>
    <mergeCell ref="P15:P16"/>
    <mergeCell ref="P17:P18"/>
  </mergeCells>
  <conditionalFormatting sqref="F7:M8">
    <cfRule type="containsBlanks" dxfId="6137" priority="18">
      <formula>LEN(TRIM(F7))=0</formula>
    </cfRule>
  </conditionalFormatting>
  <conditionalFormatting sqref="F7:M7">
    <cfRule type="colorScale" priority="17">
      <colorScale>
        <cfvo type="min"/>
        <cfvo type="max"/>
        <color rgb="FFFFEF9C"/>
        <color rgb="FFFF7128"/>
      </colorScale>
    </cfRule>
  </conditionalFormatting>
  <conditionalFormatting sqref="F9:M10">
    <cfRule type="containsBlanks" dxfId="6136" priority="14">
      <formula>LEN(TRIM(F9))=0</formula>
    </cfRule>
  </conditionalFormatting>
  <conditionalFormatting sqref="F9:M9">
    <cfRule type="colorScale" priority="13">
      <colorScale>
        <cfvo type="min"/>
        <cfvo type="max"/>
        <color rgb="FFFFEF9C"/>
        <color rgb="FFFF7128"/>
      </colorScale>
    </cfRule>
  </conditionalFormatting>
  <conditionalFormatting sqref="F11:M12">
    <cfRule type="containsBlanks" dxfId="6135" priority="12">
      <formula>LEN(TRIM(F11))=0</formula>
    </cfRule>
  </conditionalFormatting>
  <conditionalFormatting sqref="F11:M11">
    <cfRule type="colorScale" priority="11">
      <colorScale>
        <cfvo type="min"/>
        <cfvo type="max"/>
        <color rgb="FFFFEF9C"/>
        <color rgb="FFFF7128"/>
      </colorScale>
    </cfRule>
  </conditionalFormatting>
  <conditionalFormatting sqref="F13:M14">
    <cfRule type="containsBlanks" dxfId="6134" priority="10">
      <formula>LEN(TRIM(F13))=0</formula>
    </cfRule>
  </conditionalFormatting>
  <conditionalFormatting sqref="F13:M13">
    <cfRule type="colorScale" priority="9">
      <colorScale>
        <cfvo type="min"/>
        <cfvo type="max"/>
        <color rgb="FFFFEF9C"/>
        <color rgb="FFFF7128"/>
      </colorScale>
    </cfRule>
  </conditionalFormatting>
  <conditionalFormatting sqref="F15:M16">
    <cfRule type="containsBlanks" dxfId="6133" priority="8">
      <formula>LEN(TRIM(F15))=0</formula>
    </cfRule>
  </conditionalFormatting>
  <conditionalFormatting sqref="F15:M15">
    <cfRule type="colorScale" priority="7">
      <colorScale>
        <cfvo type="min"/>
        <cfvo type="max"/>
        <color rgb="FFFFEF9C"/>
        <color rgb="FFFF7128"/>
      </colorScale>
    </cfRule>
  </conditionalFormatting>
  <conditionalFormatting sqref="F17:M18">
    <cfRule type="containsBlanks" dxfId="6132" priority="6">
      <formula>LEN(TRIM(F17))=0</formula>
    </cfRule>
  </conditionalFormatting>
  <conditionalFormatting sqref="F17:M17">
    <cfRule type="colorScale" priority="5">
      <colorScale>
        <cfvo type="min"/>
        <cfvo type="max"/>
        <color rgb="FFFFEF9C"/>
        <color rgb="FFFF7128"/>
      </colorScale>
    </cfRule>
  </conditionalFormatting>
  <conditionalFormatting sqref="F19:M20">
    <cfRule type="containsBlanks" dxfId="6131" priority="4">
      <formula>LEN(TRIM(F19))=0</formula>
    </cfRule>
  </conditionalFormatting>
  <conditionalFormatting sqref="F19:M19">
    <cfRule type="colorScale" priority="3">
      <colorScale>
        <cfvo type="min"/>
        <cfvo type="max"/>
        <color rgb="FFFFEF9C"/>
        <color rgb="FFFF7128"/>
      </colorScale>
    </cfRule>
  </conditionalFormatting>
  <conditionalFormatting sqref="F21:M22">
    <cfRule type="containsBlanks" dxfId="6130" priority="2">
      <formula>LEN(TRIM(F21))=0</formula>
    </cfRule>
  </conditionalFormatting>
  <conditionalFormatting sqref="F21:M21">
    <cfRule type="colorScale" priority="1">
      <colorScale>
        <cfvo type="min"/>
        <cfvo type="max"/>
        <color rgb="FFFFEF9C"/>
        <color rgb="FFFF7128"/>
      </colorScale>
    </cfRule>
  </conditionalFormatting>
  <hyperlinks>
    <hyperlink ref="B16" location="Contents!A1" display="Back to Contents page"/>
  </hyperlinks>
  <pageMargins left="0.7" right="0.7" top="0.75" bottom="0.75" header="0.3" footer="0.3"/>
  <pageSetup paperSize="9" scale="39" orientation="landscape" r:id="rId1"/>
  <ignoredErrors>
    <ignoredError sqref="E7:E21" numberStoredAsText="1"/>
    <ignoredError sqref="F8:M2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13953" r:id="rId4" name="List Box 1">
              <controlPr defaultSize="0" autoLine="0" autoPict="0">
                <anchor moveWithCells="1">
                  <from>
                    <xdr:col>0</xdr:col>
                    <xdr:colOff>104775</xdr:colOff>
                    <xdr:row>4</xdr:row>
                    <xdr:rowOff>123825</xdr:rowOff>
                  </from>
                  <to>
                    <xdr:col>1</xdr:col>
                    <xdr:colOff>1495425</xdr:colOff>
                    <xdr:row>13</xdr:row>
                    <xdr:rowOff>66675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EPage">
    <tabColor rgb="FF009E49"/>
  </sheetPr>
  <dimension ref="B1:T23"/>
  <sheetViews>
    <sheetView showGridLines="0" zoomScaleSheetLayoutView="100" workbookViewId="0"/>
  </sheetViews>
  <sheetFormatPr defaultRowHeight="15" x14ac:dyDescent="0.25"/>
  <cols>
    <col min="1" max="1" width="1.7109375" style="19" customWidth="1"/>
    <col min="2" max="2" width="22.5703125" style="19" customWidth="1"/>
    <col min="3" max="3" width="1.7109375" style="19" customWidth="1"/>
    <col min="4" max="4" width="11.85546875" style="20" customWidth="1"/>
    <col min="5" max="5" width="24.140625" style="19" customWidth="1"/>
    <col min="6" max="13" width="5" style="19" customWidth="1"/>
    <col min="14" max="14" width="9.140625" style="31" hidden="1" customWidth="1"/>
    <col min="15" max="15" width="11.28515625" style="31" bestFit="1" customWidth="1"/>
    <col min="16" max="16" width="11.7109375" style="19" bestFit="1" customWidth="1"/>
    <col min="17" max="16384" width="9.140625" style="19"/>
  </cols>
  <sheetData>
    <row r="1" spans="2:20" ht="15.75" thickBot="1" x14ac:dyDescent="0.3"/>
    <row r="2" spans="2:20" ht="15.75" customHeight="1" x14ac:dyDescent="0.25">
      <c r="B2" s="288" t="s">
        <v>62</v>
      </c>
      <c r="D2" s="256" t="s">
        <v>411</v>
      </c>
      <c r="E2" s="257"/>
      <c r="F2" s="257"/>
      <c r="G2" s="257"/>
      <c r="H2" s="257"/>
      <c r="I2" s="257"/>
      <c r="J2" s="257"/>
      <c r="K2" s="257"/>
      <c r="L2" s="257"/>
      <c r="M2" s="257"/>
      <c r="N2" s="257"/>
      <c r="O2" s="257"/>
      <c r="P2" s="258"/>
    </row>
    <row r="3" spans="2:20" ht="15.75" customHeight="1" x14ac:dyDescent="0.25">
      <c r="B3" s="289"/>
      <c r="D3" s="259"/>
      <c r="E3" s="260"/>
      <c r="F3" s="260"/>
      <c r="G3" s="260"/>
      <c r="H3" s="260"/>
      <c r="I3" s="260"/>
      <c r="J3" s="260"/>
      <c r="K3" s="260"/>
      <c r="L3" s="260"/>
      <c r="M3" s="260"/>
      <c r="N3" s="260"/>
      <c r="O3" s="260"/>
      <c r="P3" s="261"/>
    </row>
    <row r="4" spans="2:20" ht="15.75" customHeight="1" thickBot="1" x14ac:dyDescent="0.3">
      <c r="B4" s="290"/>
      <c r="D4" s="262"/>
      <c r="E4" s="263"/>
      <c r="F4" s="263"/>
      <c r="G4" s="263"/>
      <c r="H4" s="263"/>
      <c r="I4" s="263"/>
      <c r="J4" s="263"/>
      <c r="K4" s="263"/>
      <c r="L4" s="263"/>
      <c r="M4" s="263"/>
      <c r="N4" s="263"/>
      <c r="O4" s="263"/>
      <c r="P4" s="264"/>
    </row>
    <row r="5" spans="2:20" ht="15.75" thickBot="1" x14ac:dyDescent="0.3"/>
    <row r="6" spans="2:20" s="42" customFormat="1" ht="124.5" customHeight="1" thickBot="1" x14ac:dyDescent="0.25">
      <c r="D6" s="291" t="str">
        <f>'Hide Selection'!D48</f>
        <v>All Malignant Neoplasms (excl. NMSC)</v>
      </c>
      <c r="E6" s="292"/>
      <c r="F6" s="266" t="s">
        <v>140</v>
      </c>
      <c r="G6" s="267"/>
      <c r="H6" s="267" t="s">
        <v>3</v>
      </c>
      <c r="I6" s="267"/>
      <c r="J6" s="267" t="s">
        <v>138</v>
      </c>
      <c r="K6" s="267"/>
      <c r="L6" s="293" t="s">
        <v>139</v>
      </c>
      <c r="M6" s="293"/>
      <c r="N6" s="71" t="s">
        <v>21</v>
      </c>
      <c r="O6" s="81" t="s">
        <v>158</v>
      </c>
      <c r="P6" s="80" t="s">
        <v>159</v>
      </c>
    </row>
    <row r="7" spans="2:20" s="32" customFormat="1" ht="18.75" customHeight="1" x14ac:dyDescent="0.25">
      <c r="D7" s="300" t="s">
        <v>408</v>
      </c>
      <c r="E7" s="34" t="s">
        <v>33</v>
      </c>
      <c r="F7" s="273">
        <f>IF(OR(ISERROR(VLOOKUP($E7&amp;$D$6&amp;$D$7,'EP Age data'!$A:$AC,'EP Age data'!B$3,FALSE)),ISBLANK(VLOOKUP($E7&amp;$D$6&amp;$D$7,'EP Age data'!$A:$AC,'EP Age data'!B$3,FALSE))),"",VLOOKUP($E7&amp;$D$6&amp;$D$7,'EP Age data'!$A:$AC,'EP Age data'!B$3,FALSE))</f>
        <v>0.53353852979508087</v>
      </c>
      <c r="G7" s="272"/>
      <c r="H7" s="272">
        <f>IF(OR(ISERROR(VLOOKUP($E7&amp;$D$6&amp;$D$7,'EP Age data'!$A:$AC,'EP Age data'!C$3,FALSE)),ISBLANK(VLOOKUP($E7&amp;$D$6&amp;$D$7,'EP Age data'!$A:$AC,'EP Age data'!C$3,FALSE))),"",VLOOKUP($E7&amp;$D$6&amp;$D$7,'EP Age data'!$A:$AC,'EP Age data'!C$3,FALSE))</f>
        <v>0.20106480326095999</v>
      </c>
      <c r="I7" s="272"/>
      <c r="J7" s="272">
        <f>IF(OR(ISERROR(VLOOKUP($E7&amp;$D$6&amp;$D$7,'EP Age data'!$A:$AC,'EP Age data'!D$3,FALSE)),ISBLANK(VLOOKUP($E7&amp;$D$6&amp;$D$7,'EP Age data'!$A:$AC,'EP Age data'!D$3,FALSE))),"",VLOOKUP($E7&amp;$D$6&amp;$D$7,'EP Age data'!$A:$AC,'EP Age data'!D$3,FALSE))</f>
        <v>4.4976846074924436E-2</v>
      </c>
      <c r="K7" s="272"/>
      <c r="L7" s="272">
        <f>IF(OR(ISERROR(VLOOKUP($E7&amp;$D$6&amp;$D$7,'EP Age data'!$A:$AC,'EP Age data'!E$3,FALSE)),ISBLANK(VLOOKUP($E7&amp;$D$6&amp;$D$7,'EP Age data'!$A:$AC,'EP Age data'!E$3,FALSE))),"",VLOOKUP($E7&amp;$D$6&amp;$D$7,'EP Age data'!$A:$AC,'EP Age data'!E$3,FALSE))</f>
        <v>0.22041982086903475</v>
      </c>
      <c r="M7" s="272"/>
      <c r="N7" s="287">
        <f>SUM(F7,H7,J7,L7)</f>
        <v>1</v>
      </c>
      <c r="O7" s="271">
        <f>IF(ISERROR(VLOOKUP($E7&amp;$D$6&amp;$D$7,'EP Age data'!$A:$AC,'EP Age data'!G$3,FALSE)),0,VLOOKUP($E7&amp;$D$6&amp;$D$7,'EP Age data'!$A:$AC,'EP Age data'!G$3,FALSE))</f>
        <v>36063</v>
      </c>
      <c r="P7" s="298">
        <f>IF(ISERROR(VLOOKUP($E7&amp;$D$6&amp;$D$7,'EP Age data'!$A:$AC,'EP Age data'!H$3,FALSE)),0,VLOOKUP($E7&amp;$D$6&amp;$D$7,'EP Age data'!$A:$AC,'EP Age data'!H$3,FALSE))</f>
        <v>0.15067056611656571</v>
      </c>
      <c r="T7" s="29"/>
    </row>
    <row r="8" spans="2:20" ht="15.75" customHeight="1" x14ac:dyDescent="0.25">
      <c r="D8" s="301"/>
      <c r="E8" s="10" t="s">
        <v>27</v>
      </c>
      <c r="F8" s="14">
        <f>IF(F7="","",VLOOKUP($E7&amp;$D$6&amp;$D$7,'EP Age data'!$A:$AC,'EP Age data'!I$3,FALSE))</f>
        <v>0.52800000000000002</v>
      </c>
      <c r="G8" s="15">
        <f>IF(F7="","",VLOOKUP($E7&amp;$D$6&amp;$D$7,'EP Age data'!$A:$AC,'EP Age data'!J$3,FALSE))</f>
        <v>0.53900000000000003</v>
      </c>
      <c r="H8" s="15">
        <f>IF(H7="","",VLOOKUP($E7&amp;$D$6&amp;$D$7,'EP Age data'!$A:$AC,'EP Age data'!K$3,FALSE))</f>
        <v>0.19700000000000001</v>
      </c>
      <c r="I8" s="15">
        <f>IF(H7="","",VLOOKUP($E7&amp;$D$6&amp;$D$7,'EP Age data'!$A:$AC,'EP Age data'!L$3,FALSE))</f>
        <v>0.20499999999999999</v>
      </c>
      <c r="J8" s="15">
        <f>IF(J7="","",VLOOKUP($E7&amp;$D$6&amp;$D$7,'EP Age data'!$A:$AC,'EP Age data'!M$3,FALSE))</f>
        <v>4.2999999999999997E-2</v>
      </c>
      <c r="K8" s="15">
        <f>IF(J7="","",VLOOKUP($E7&amp;$D$6&amp;$D$7,'EP Age data'!$A:$AC,'EP Age data'!N$3,FALSE))</f>
        <v>4.7E-2</v>
      </c>
      <c r="L8" s="15">
        <f>IF(L7="","",VLOOKUP($E7&amp;$D$6&amp;$D$7,'EP Age data'!$A:$AC,'EP Age data'!O$3,FALSE))</f>
        <v>0.216</v>
      </c>
      <c r="M8" s="15">
        <f>IF(L7="","",VLOOKUP($E7&amp;$D$6&amp;$D$7,'EP Age data'!$A:$AC,'EP Age data'!P$3,FALSE))</f>
        <v>0.22500000000000001</v>
      </c>
      <c r="N8" s="285"/>
      <c r="O8" s="254"/>
      <c r="P8" s="295"/>
    </row>
    <row r="9" spans="2:20" s="32" customFormat="1" ht="18.75" customHeight="1" x14ac:dyDescent="0.25">
      <c r="D9" s="301"/>
      <c r="E9" s="66" t="s">
        <v>28</v>
      </c>
      <c r="F9" s="282">
        <f>IF(OR(ISERROR(VLOOKUP($E9&amp;$D$6&amp;$D$7,'EP Age data'!$A:$AC,'EP Age data'!B$3,FALSE)),ISBLANK(VLOOKUP($E9&amp;$D$6&amp;$D$7,'EP Age data'!$A:$AC,'EP Age data'!B$3,FALSE))),"",VLOOKUP($E9&amp;$D$6&amp;$D$7,'EP Age data'!$A:$AC,'EP Age data'!B$3,FALSE))</f>
        <v>0.58106574594973082</v>
      </c>
      <c r="G9" s="283"/>
      <c r="H9" s="283">
        <f>IF(OR(ISERROR(VLOOKUP($E9&amp;$D$6&amp;$D$7,'EP Age data'!$A:$AC,'EP Age data'!C$3,FALSE)),ISBLANK(VLOOKUP($E9&amp;$D$6&amp;$D$7,'EP Age data'!$A:$AC,'EP Age data'!C$3,FALSE))),"",VLOOKUP($E9&amp;$D$6&amp;$D$7,'EP Age data'!$A:$AC,'EP Age data'!C$3,FALSE))</f>
        <v>0.22584928893932443</v>
      </c>
      <c r="I9" s="283"/>
      <c r="J9" s="283">
        <f>IF(OR(ISERROR(VLOOKUP($E9&amp;$D$6&amp;$D$7,'EP Age data'!$A:$AC,'EP Age data'!D$3,FALSE)),ISBLANK(VLOOKUP($E9&amp;$D$6&amp;$D$7,'EP Age data'!$A:$AC,'EP Age data'!D$3,FALSE))),"",VLOOKUP($E9&amp;$D$6&amp;$D$7,'EP Age data'!$A:$AC,'EP Age data'!D$3,FALSE))</f>
        <v>4.2736074558756068E-2</v>
      </c>
      <c r="K9" s="283"/>
      <c r="L9" s="283">
        <f>IF(OR(ISERROR(VLOOKUP($E9&amp;$D$6&amp;$D$7,'EP Age data'!$A:$AC,'EP Age data'!E$3,FALSE)),ISBLANK(VLOOKUP($E9&amp;$D$6&amp;$D$7,'EP Age data'!$A:$AC,'EP Age data'!E$3,FALSE))),"",VLOOKUP($E9&amp;$D$6&amp;$D$7,'EP Age data'!$A:$AC,'EP Age data'!E$3,FALSE))</f>
        <v>0.15034889055218872</v>
      </c>
      <c r="M9" s="283"/>
      <c r="N9" s="284">
        <f>SUM(F9,H9,J9,L9)</f>
        <v>1</v>
      </c>
      <c r="O9" s="249">
        <f>IF(ISERROR(VLOOKUP($E9&amp;$D$6&amp;$D$7,'EP Age data'!$A:$AC,'EP Age data'!G$3,FALSE)),0,VLOOKUP($E9&amp;$D$6&amp;$D$7,'EP Age data'!$A:$AC,'EP Age data'!G$3,FALSE))</f>
        <v>41417</v>
      </c>
      <c r="P9" s="294">
        <f>IF(ISERROR(VLOOKUP($E9&amp;$D$6&amp;$D$7,'EP Age data'!$A:$AC,'EP Age data'!H$3,FALSE)),0,VLOOKUP($E9&amp;$D$6&amp;$D$7,'EP Age data'!$A:$AC,'EP Age data'!H$3,FALSE))</f>
        <v>0.14253757283123802</v>
      </c>
    </row>
    <row r="10" spans="2:20" ht="15.75" customHeight="1" x14ac:dyDescent="0.25">
      <c r="D10" s="301"/>
      <c r="E10" s="10" t="s">
        <v>27</v>
      </c>
      <c r="F10" s="14">
        <f>IF(F9="","",VLOOKUP($E9&amp;$D$6&amp;$D$7,'EP Age data'!$A:$AC,'EP Age data'!I$3,FALSE))</f>
        <v>0.57599999999999996</v>
      </c>
      <c r="G10" s="15">
        <f>IF(F9="","",VLOOKUP($E9&amp;$D$6&amp;$D$7,'EP Age data'!$A:$AC,'EP Age data'!J$3,FALSE))</f>
        <v>0.58599999999999997</v>
      </c>
      <c r="H10" s="15">
        <f>IF(H9="","",VLOOKUP($E9&amp;$D$6&amp;$D$7,'EP Age data'!$A:$AC,'EP Age data'!K$3,FALSE))</f>
        <v>0.222</v>
      </c>
      <c r="I10" s="15">
        <f>IF(H9="","",VLOOKUP($E9&amp;$D$6&amp;$D$7,'EP Age data'!$A:$AC,'EP Age data'!L$3,FALSE))</f>
        <v>0.23</v>
      </c>
      <c r="J10" s="15">
        <f>IF(J9="","",VLOOKUP($E9&amp;$D$6&amp;$D$7,'EP Age data'!$A:$AC,'EP Age data'!M$3,FALSE))</f>
        <v>4.1000000000000002E-2</v>
      </c>
      <c r="K10" s="15">
        <f>IF(J9="","",VLOOKUP($E9&amp;$D$6&amp;$D$7,'EP Age data'!$A:$AC,'EP Age data'!N$3,FALSE))</f>
        <v>4.4999999999999998E-2</v>
      </c>
      <c r="L10" s="15">
        <f>IF(L9="","",VLOOKUP($E9&amp;$D$6&amp;$D$7,'EP Age data'!$A:$AC,'EP Age data'!O$3,FALSE))</f>
        <v>0.14699999999999999</v>
      </c>
      <c r="M10" s="15">
        <f>IF(L9="","",VLOOKUP($E9&amp;$D$6&amp;$D$7,'EP Age data'!$A:$AC,'EP Age data'!P$3,FALSE))</f>
        <v>0.154</v>
      </c>
      <c r="N10" s="285"/>
      <c r="O10" s="254"/>
      <c r="P10" s="295"/>
    </row>
    <row r="11" spans="2:20" s="32" customFormat="1" ht="18.75" customHeight="1" x14ac:dyDescent="0.25">
      <c r="D11" s="301"/>
      <c r="E11" s="66" t="s">
        <v>29</v>
      </c>
      <c r="F11" s="282">
        <f>IF(OR(ISERROR(VLOOKUP($E11&amp;$D$6&amp;$D$7,'EP Age data'!$A:$AC,'EP Age data'!B$3,FALSE)),ISBLANK(VLOOKUP($E11&amp;$D$6&amp;$D$7,'EP Age data'!$A:$AC,'EP Age data'!B$3,FALSE))),"",VLOOKUP($E11&amp;$D$6&amp;$D$7,'EP Age data'!$A:$AC,'EP Age data'!B$3,FALSE))</f>
        <v>0.58496851745850031</v>
      </c>
      <c r="G11" s="283"/>
      <c r="H11" s="283">
        <f>IF(OR(ISERROR(VLOOKUP($E11&amp;$D$6&amp;$D$7,'EP Age data'!$A:$AC,'EP Age data'!C$3,FALSE)),ISBLANK(VLOOKUP($E11&amp;$D$6&amp;$D$7,'EP Age data'!$A:$AC,'EP Age data'!C$3,FALSE))),"",VLOOKUP($E11&amp;$D$6&amp;$D$7,'EP Age data'!$A:$AC,'EP Age data'!C$3,FALSE))</f>
        <v>0.2435718374356039</v>
      </c>
      <c r="I11" s="283"/>
      <c r="J11" s="283">
        <f>IF(OR(ISERROR(VLOOKUP($E11&amp;$D$6&amp;$D$7,'EP Age data'!$A:$AC,'EP Age data'!D$3,FALSE)),ISBLANK(VLOOKUP($E11&amp;$D$6&amp;$D$7,'EP Age data'!$A:$AC,'EP Age data'!D$3,FALSE))),"",VLOOKUP($E11&amp;$D$6&amp;$D$7,'EP Age data'!$A:$AC,'EP Age data'!D$3,FALSE))</f>
        <v>4.1854607899255866E-2</v>
      </c>
      <c r="K11" s="283"/>
      <c r="L11" s="283">
        <f>IF(OR(ISERROR(VLOOKUP($E11&amp;$D$6&amp;$D$7,'EP Age data'!$A:$AC,'EP Age data'!E$3,FALSE)),ISBLANK(VLOOKUP($E11&amp;$D$6&amp;$D$7,'EP Age data'!$A:$AC,'EP Age data'!E$3,FALSE))),"",VLOOKUP($E11&amp;$D$6&amp;$D$7,'EP Age data'!$A:$AC,'EP Age data'!E$3,FALSE))</f>
        <v>0.12960503720663996</v>
      </c>
      <c r="M11" s="283"/>
      <c r="N11" s="284">
        <f>SUM(F11,H11,J11,L11)</f>
        <v>1</v>
      </c>
      <c r="O11" s="249">
        <f>IF(ISERROR(VLOOKUP($E11&amp;$D$6&amp;$D$7,'EP Age data'!$A:$AC,'EP Age data'!G$3,FALSE)),0,VLOOKUP($E11&amp;$D$6&amp;$D$7,'EP Age data'!$A:$AC,'EP Age data'!G$3,FALSE))</f>
        <v>87350</v>
      </c>
      <c r="P11" s="294">
        <f>IF(ISERROR(VLOOKUP($E11&amp;$D$6&amp;$D$7,'EP Age data'!$A:$AC,'EP Age data'!H$3,FALSE)),0,VLOOKUP($E11&amp;$D$6&amp;$D$7,'EP Age data'!$A:$AC,'EP Age data'!H$3,FALSE))</f>
        <v>0.16033877646920613</v>
      </c>
    </row>
    <row r="12" spans="2:20" ht="15.75" customHeight="1" x14ac:dyDescent="0.25">
      <c r="D12" s="301"/>
      <c r="E12" s="10" t="s">
        <v>27</v>
      </c>
      <c r="F12" s="14">
        <f>IF(F11="","",VLOOKUP($E11&amp;$D$6&amp;$D$7,'EP Age data'!$A:$AC,'EP Age data'!I$3,FALSE))</f>
        <v>0.58199999999999996</v>
      </c>
      <c r="G12" s="15">
        <f>IF(F11="","",VLOOKUP($E11&amp;$D$6&amp;$D$7,'EP Age data'!$A:$AC,'EP Age data'!J$3,FALSE))</f>
        <v>0.58799999999999997</v>
      </c>
      <c r="H12" s="15">
        <f>IF(H11="","",VLOOKUP($E11&amp;$D$6&amp;$D$7,'EP Age data'!$A:$AC,'EP Age data'!K$3,FALSE))</f>
        <v>0.24099999999999999</v>
      </c>
      <c r="I12" s="15">
        <f>IF(H11="","",VLOOKUP($E11&amp;$D$6&amp;$D$7,'EP Age data'!$A:$AC,'EP Age data'!L$3,FALSE))</f>
        <v>0.246</v>
      </c>
      <c r="J12" s="15">
        <f>IF(J11="","",VLOOKUP($E11&amp;$D$6&amp;$D$7,'EP Age data'!$A:$AC,'EP Age data'!M$3,FALSE))</f>
        <v>4.1000000000000002E-2</v>
      </c>
      <c r="K12" s="15">
        <f>IF(J11="","",VLOOKUP($E11&amp;$D$6&amp;$D$7,'EP Age data'!$A:$AC,'EP Age data'!N$3,FALSE))</f>
        <v>4.2999999999999997E-2</v>
      </c>
      <c r="L12" s="15">
        <f>IF(L11="","",VLOOKUP($E11&amp;$D$6&amp;$D$7,'EP Age data'!$A:$AC,'EP Age data'!O$3,FALSE))</f>
        <v>0.127</v>
      </c>
      <c r="M12" s="15">
        <f>IF(L11="","",VLOOKUP($E11&amp;$D$6&amp;$D$7,'EP Age data'!$A:$AC,'EP Age data'!P$3,FALSE))</f>
        <v>0.13200000000000001</v>
      </c>
      <c r="N12" s="285"/>
      <c r="O12" s="254"/>
      <c r="P12" s="295"/>
    </row>
    <row r="13" spans="2:20" s="32" customFormat="1" ht="18.75" customHeight="1" x14ac:dyDescent="0.25">
      <c r="D13" s="301"/>
      <c r="E13" s="66" t="s">
        <v>30</v>
      </c>
      <c r="F13" s="282">
        <f>IF(OR(ISERROR(VLOOKUP($E13&amp;$D$6&amp;$D$7,'EP Age data'!$A:$AC,'EP Age data'!B$3,FALSE)),ISBLANK(VLOOKUP($E13&amp;$D$6&amp;$D$7,'EP Age data'!$A:$AC,'EP Age data'!B$3,FALSE))),"",VLOOKUP($E13&amp;$D$6&amp;$D$7,'EP Age data'!$A:$AC,'EP Age data'!B$3,FALSE))</f>
        <v>0.602887075530256</v>
      </c>
      <c r="G13" s="283"/>
      <c r="H13" s="283">
        <f>IF(OR(ISERROR(VLOOKUP($E13&amp;$D$6&amp;$D$7,'EP Age data'!$A:$AC,'EP Age data'!C$3,FALSE)),ISBLANK(VLOOKUP($E13&amp;$D$6&amp;$D$7,'EP Age data'!$A:$AC,'EP Age data'!C$3,FALSE))),"",VLOOKUP($E13&amp;$D$6&amp;$D$7,'EP Age data'!$A:$AC,'EP Age data'!C$3,FALSE))</f>
        <v>0.25808820189847548</v>
      </c>
      <c r="I13" s="283"/>
      <c r="J13" s="283">
        <f>IF(OR(ISERROR(VLOOKUP($E13&amp;$D$6&amp;$D$7,'EP Age data'!$A:$AC,'EP Age data'!D$3,FALSE)),ISBLANK(VLOOKUP($E13&amp;$D$6&amp;$D$7,'EP Age data'!$A:$AC,'EP Age data'!D$3,FALSE))),"",VLOOKUP($E13&amp;$D$6&amp;$D$7,'EP Age data'!$A:$AC,'EP Age data'!D$3,FALSE))</f>
        <v>4.0149576854949812E-2</v>
      </c>
      <c r="K13" s="283"/>
      <c r="L13" s="283">
        <f>IF(OR(ISERROR(VLOOKUP($E13&amp;$D$6&amp;$D$7,'EP Age data'!$A:$AC,'EP Age data'!E$3,FALSE)),ISBLANK(VLOOKUP($E13&amp;$D$6&amp;$D$7,'EP Age data'!$A:$AC,'EP Age data'!E$3,FALSE))),"",VLOOKUP($E13&amp;$D$6&amp;$D$7,'EP Age data'!$A:$AC,'EP Age data'!E$3,FALSE))</f>
        <v>9.887514571631871E-2</v>
      </c>
      <c r="M13" s="283"/>
      <c r="N13" s="284">
        <f>SUM(F13,H13,J13,L13)</f>
        <v>1</v>
      </c>
      <c r="O13" s="249">
        <f>IF(ISERROR(VLOOKUP($E13&amp;$D$6&amp;$D$7,'EP Age data'!$A:$AC,'EP Age data'!G$3,FALSE)),0,VLOOKUP($E13&amp;$D$6&amp;$D$7,'EP Age data'!$A:$AC,'EP Age data'!G$3,FALSE))</f>
        <v>132106</v>
      </c>
      <c r="P13" s="294">
        <f>IF(ISERROR(VLOOKUP($E13&amp;$D$6&amp;$D$7,'EP Age data'!$A:$AC,'EP Age data'!H$3,FALSE)),0,VLOOKUP($E13&amp;$D$6&amp;$D$7,'EP Age data'!$A:$AC,'EP Age data'!H$3,FALSE))</f>
        <v>0.22210117333360233</v>
      </c>
      <c r="T13" s="41"/>
    </row>
    <row r="14" spans="2:20" ht="15.75" customHeight="1" x14ac:dyDescent="0.25">
      <c r="D14" s="301"/>
      <c r="E14" s="10" t="s">
        <v>27</v>
      </c>
      <c r="F14" s="14">
        <f>IF(F13="","",VLOOKUP($E13&amp;$D$6&amp;$D$7,'EP Age data'!$A:$AC,'EP Age data'!I$3,FALSE))</f>
        <v>0.6</v>
      </c>
      <c r="G14" s="15">
        <f>IF(F13="","",VLOOKUP($E13&amp;$D$6&amp;$D$7,'EP Age data'!$A:$AC,'EP Age data'!J$3,FALSE))</f>
        <v>0.60599999999999998</v>
      </c>
      <c r="H14" s="15">
        <f>IF(H13="","",VLOOKUP($E13&amp;$D$6&amp;$D$7,'EP Age data'!$A:$AC,'EP Age data'!K$3,FALSE))</f>
        <v>0.25600000000000001</v>
      </c>
      <c r="I14" s="15">
        <f>IF(H13="","",VLOOKUP($E13&amp;$D$6&amp;$D$7,'EP Age data'!$A:$AC,'EP Age data'!L$3,FALSE))</f>
        <v>0.26</v>
      </c>
      <c r="J14" s="15">
        <f>IF(J13="","",VLOOKUP($E13&amp;$D$6&amp;$D$7,'EP Age data'!$A:$AC,'EP Age data'!M$3,FALSE))</f>
        <v>3.9E-2</v>
      </c>
      <c r="K14" s="15">
        <f>IF(J13="","",VLOOKUP($E13&amp;$D$6&amp;$D$7,'EP Age data'!$A:$AC,'EP Age data'!N$3,FALSE))</f>
        <v>4.1000000000000002E-2</v>
      </c>
      <c r="L14" s="15">
        <f>IF(L13="","",VLOOKUP($E13&amp;$D$6&amp;$D$7,'EP Age data'!$A:$AC,'EP Age data'!O$3,FALSE))</f>
        <v>9.7000000000000003E-2</v>
      </c>
      <c r="M14" s="15">
        <f>IF(L13="","",VLOOKUP($E13&amp;$D$6&amp;$D$7,'EP Age data'!$A:$AC,'EP Age data'!P$3,FALSE))</f>
        <v>0.1</v>
      </c>
      <c r="N14" s="285"/>
      <c r="O14" s="254"/>
      <c r="P14" s="295"/>
    </row>
    <row r="15" spans="2:20" s="32" customFormat="1" ht="18.75" customHeight="1" x14ac:dyDescent="0.25">
      <c r="D15" s="301"/>
      <c r="E15" s="66" t="s">
        <v>34</v>
      </c>
      <c r="F15" s="282">
        <f>IF(OR(ISERROR(VLOOKUP($E15&amp;$D$6&amp;$D$7,'EP Age data'!$A:$AC,'EP Age data'!B$3,FALSE)),ISBLANK(VLOOKUP($E15&amp;$D$6&amp;$D$7,'EP Age data'!$A:$AC,'EP Age data'!B$3,FALSE))),"",VLOOKUP($E15&amp;$D$6&amp;$D$7,'EP Age data'!$A:$AC,'EP Age data'!B$3,FALSE))</f>
        <v>0.6190869868499238</v>
      </c>
      <c r="G15" s="283"/>
      <c r="H15" s="283">
        <f>IF(OR(ISERROR(VLOOKUP($E15&amp;$D$6&amp;$D$7,'EP Age data'!$A:$AC,'EP Age data'!C$3,FALSE)),ISBLANK(VLOOKUP($E15&amp;$D$6&amp;$D$7,'EP Age data'!$A:$AC,'EP Age data'!C$3,FALSE))),"",VLOOKUP($E15&amp;$D$6&amp;$D$7,'EP Age data'!$A:$AC,'EP Age data'!C$3,FALSE))</f>
        <v>0.2710491642338595</v>
      </c>
      <c r="I15" s="283"/>
      <c r="J15" s="283">
        <f>IF(OR(ISERROR(VLOOKUP($E15&amp;$D$6&amp;$D$7,'EP Age data'!$A:$AC,'EP Age data'!D$3,FALSE)),ISBLANK(VLOOKUP($E15&amp;$D$6&amp;$D$7,'EP Age data'!$A:$AC,'EP Age data'!D$3,FALSE))),"",VLOOKUP($E15&amp;$D$6&amp;$D$7,'EP Age data'!$A:$AC,'EP Age data'!D$3,FALSE))</f>
        <v>3.8080967266902625E-2</v>
      </c>
      <c r="K15" s="283"/>
      <c r="L15" s="283">
        <f>IF(OR(ISERROR(VLOOKUP($E15&amp;$D$6&amp;$D$7,'EP Age data'!$A:$AC,'EP Age data'!E$3,FALSE)),ISBLANK(VLOOKUP($E15&amp;$D$6&amp;$D$7,'EP Age data'!$A:$AC,'EP Age data'!E$3,FALSE))),"",VLOOKUP($E15&amp;$D$6&amp;$D$7,'EP Age data'!$A:$AC,'EP Age data'!E$3,FALSE))</f>
        <v>7.1782881649314081E-2</v>
      </c>
      <c r="M15" s="283"/>
      <c r="N15" s="284">
        <f>SUM(F15,H15,J15,L15)</f>
        <v>1</v>
      </c>
      <c r="O15" s="249">
        <f>IF(ISERROR(VLOOKUP($E15&amp;$D$6&amp;$D$7,'EP Age data'!$A:$AC,'EP Age data'!G$3,FALSE)),0,VLOOKUP($E15&amp;$D$6&amp;$D$7,'EP Age data'!$A:$AC,'EP Age data'!G$3,FALSE))</f>
        <v>77414</v>
      </c>
      <c r="P15" s="294">
        <f>IF(ISERROR(VLOOKUP($E15&amp;$D$6&amp;$D$7,'EP Age data'!$A:$AC,'EP Age data'!H$3,FALSE)),0,VLOOKUP($E15&amp;$D$6&amp;$D$7,'EP Age data'!$A:$AC,'EP Age data'!H$3,FALSE))</f>
        <v>0.31133722099336414</v>
      </c>
    </row>
    <row r="16" spans="2:20" ht="15.75" customHeight="1" x14ac:dyDescent="0.25">
      <c r="B16" s="48" t="s">
        <v>55</v>
      </c>
      <c r="D16" s="301"/>
      <c r="E16" s="10" t="s">
        <v>27</v>
      </c>
      <c r="F16" s="14">
        <f>IF(F15="","",VLOOKUP($E15&amp;$D$6&amp;$D$7,'EP Age data'!$A:$AC,'EP Age data'!I$3,FALSE))</f>
        <v>0.61599999999999999</v>
      </c>
      <c r="G16" s="15">
        <f>IF(F15="","",VLOOKUP($E15&amp;$D$6&amp;$D$7,'EP Age data'!$A:$AC,'EP Age data'!J$3,FALSE))</f>
        <v>0.623</v>
      </c>
      <c r="H16" s="15">
        <f>IF(H15="","",VLOOKUP($E15&amp;$D$6&amp;$D$7,'EP Age data'!$A:$AC,'EP Age data'!K$3,FALSE))</f>
        <v>0.26800000000000002</v>
      </c>
      <c r="I16" s="15">
        <f>IF(H15="","",VLOOKUP($E15&amp;$D$6&amp;$D$7,'EP Age data'!$A:$AC,'EP Age data'!L$3,FALSE))</f>
        <v>0.27400000000000002</v>
      </c>
      <c r="J16" s="15">
        <f>IF(J15="","",VLOOKUP($E15&amp;$D$6&amp;$D$7,'EP Age data'!$A:$AC,'EP Age data'!M$3,FALSE))</f>
        <v>3.6999999999999998E-2</v>
      </c>
      <c r="K16" s="15">
        <f>IF(J15="","",VLOOKUP($E15&amp;$D$6&amp;$D$7,'EP Age data'!$A:$AC,'EP Age data'!N$3,FALSE))</f>
        <v>3.9E-2</v>
      </c>
      <c r="L16" s="15">
        <f>IF(L15="","",VLOOKUP($E15&amp;$D$6&amp;$D$7,'EP Age data'!$A:$AC,'EP Age data'!O$3,FALSE))</f>
        <v>7.0000000000000007E-2</v>
      </c>
      <c r="M16" s="15">
        <f>IF(L15="","",VLOOKUP($E15&amp;$D$6&amp;$D$7,'EP Age data'!$A:$AC,'EP Age data'!P$3,FALSE))</f>
        <v>7.3999999999999996E-2</v>
      </c>
      <c r="N16" s="285"/>
      <c r="O16" s="254"/>
      <c r="P16" s="295"/>
    </row>
    <row r="17" spans="4:20" s="32" customFormat="1" ht="18.75" customHeight="1" x14ac:dyDescent="0.25">
      <c r="D17" s="301"/>
      <c r="E17" s="66" t="s">
        <v>18</v>
      </c>
      <c r="F17" s="245">
        <f>IF(OR(ISERROR(VLOOKUP($E17&amp;$D$6&amp;$D$7,'EP Age data'!$A:$AC,'EP Age data'!B$3,FALSE)),ISBLANK(VLOOKUP($E17&amp;$D$6&amp;$D$7,'EP Age data'!$A:$AC,'EP Age data'!B$3,FALSE))),"",VLOOKUP($E17&amp;$D$6&amp;$D$7,'EP Age data'!$A:$AC,'EP Age data'!B$3,FALSE))</f>
        <v>0.6492129910452672</v>
      </c>
      <c r="G17" s="246"/>
      <c r="H17" s="246">
        <f>IF(OR(ISERROR(VLOOKUP($E17&amp;$D$6&amp;$D$7,'EP Age data'!$A:$AC,'EP Age data'!C$3,FALSE)),ISBLANK(VLOOKUP($E17&amp;$D$6&amp;$D$7,'EP Age data'!$A:$AC,'EP Age data'!C$3,FALSE))),"",VLOOKUP($E17&amp;$D$6&amp;$D$7,'EP Age data'!$A:$AC,'EP Age data'!C$3,FALSE))</f>
        <v>0.26276126538291505</v>
      </c>
      <c r="I17" s="246"/>
      <c r="J17" s="246">
        <f>IF(OR(ISERROR(VLOOKUP($E17&amp;$D$6&amp;$D$7,'EP Age data'!$A:$AC,'EP Age data'!D$3,FALSE)),ISBLANK(VLOOKUP($E17&amp;$D$6&amp;$D$7,'EP Age data'!$A:$AC,'EP Age data'!D$3,FALSE))),"",VLOOKUP($E17&amp;$D$6&amp;$D$7,'EP Age data'!$A:$AC,'EP Age data'!D$3,FALSE))</f>
        <v>3.45235280208087E-2</v>
      </c>
      <c r="K17" s="246"/>
      <c r="L17" s="246">
        <f>IF(OR(ISERROR(VLOOKUP($E17&amp;$D$6&amp;$D$7,'EP Age data'!$A:$AC,'EP Age data'!E$3,FALSE)),ISBLANK(VLOOKUP($E17&amp;$D$6&amp;$D$7,'EP Age data'!$A:$AC,'EP Age data'!E$3,FALSE))),"",VLOOKUP($E17&amp;$D$6&amp;$D$7,'EP Age data'!$A:$AC,'EP Age data'!E$3,FALSE))</f>
        <v>5.3502215551009077E-2</v>
      </c>
      <c r="M17" s="246"/>
      <c r="N17" s="299">
        <f>SUM(F17,H17,J17,L17)</f>
        <v>1</v>
      </c>
      <c r="O17" s="253">
        <f>IF(ISERROR(VLOOKUP($E17&amp;$D$6&amp;$D$7,'EP Age data'!$A:$AC,'EP Age data'!G$3,FALSE)),0,VLOOKUP($E17&amp;$D$6&amp;$D$7,'EP Age data'!$A:$AC,'EP Age data'!G$3,FALSE))</f>
        <v>97267</v>
      </c>
      <c r="P17" s="296">
        <f>IF(ISERROR(VLOOKUP($E17&amp;$D$6&amp;$D$7,'EP Age data'!$A:$AC,'EP Age data'!H$3,FALSE)),0,VLOOKUP($E17&amp;$D$6&amp;$D$7,'EP Age data'!$A:$AC,'EP Age data'!H$3,FALSE))</f>
        <v>0.41469622681730972</v>
      </c>
    </row>
    <row r="18" spans="4:20" ht="15.75" customHeight="1" thickBot="1" x14ac:dyDescent="0.3">
      <c r="D18" s="302"/>
      <c r="E18" s="9" t="s">
        <v>27</v>
      </c>
      <c r="F18" s="8">
        <f>IF(F17="","",VLOOKUP($E17&amp;$D$6&amp;$D$7,'EP Age data'!$A:$AC,'EP Age data'!I$3,FALSE))</f>
        <v>0.64600000000000002</v>
      </c>
      <c r="G18" s="3">
        <f>IF(F17="","",VLOOKUP($E17&amp;$D$6&amp;$D$7,'EP Age data'!$A:$AC,'EP Age data'!J$3,FALSE))</f>
        <v>0.65200000000000002</v>
      </c>
      <c r="H18" s="3">
        <f>IF(H17="","",VLOOKUP($E17&amp;$D$6&amp;$D$7,'EP Age data'!$A:$AC,'EP Age data'!K$3,FALSE))</f>
        <v>0.26</v>
      </c>
      <c r="I18" s="3">
        <f>IF(H17="","",VLOOKUP($E17&amp;$D$6&amp;$D$7,'EP Age data'!$A:$AC,'EP Age data'!L$3,FALSE))</f>
        <v>0.26600000000000001</v>
      </c>
      <c r="J18" s="3">
        <f>IF(J17="","",VLOOKUP($E17&amp;$D$6&amp;$D$7,'EP Age data'!$A:$AC,'EP Age data'!M$3,FALSE))</f>
        <v>3.3000000000000002E-2</v>
      </c>
      <c r="K18" s="3">
        <f>IF(J17="","",VLOOKUP($E17&amp;$D$6&amp;$D$7,'EP Age data'!$A:$AC,'EP Age data'!N$3,FALSE))</f>
        <v>3.5999999999999997E-2</v>
      </c>
      <c r="L18" s="3">
        <f>IF(L17="","",VLOOKUP($E17&amp;$D$6&amp;$D$7,'EP Age data'!$A:$AC,'EP Age data'!O$3,FALSE))</f>
        <v>5.1999999999999998E-2</v>
      </c>
      <c r="M18" s="3">
        <f>IF(L17="","",VLOOKUP($E17&amp;$D$6&amp;$D$7,'EP Age data'!$A:$AC,'EP Age data'!P$3,FALSE))</f>
        <v>5.5E-2</v>
      </c>
      <c r="N18" s="286"/>
      <c r="O18" s="250"/>
      <c r="P18" s="297"/>
    </row>
    <row r="20" spans="4:20" x14ac:dyDescent="0.25">
      <c r="D20" s="65" t="s">
        <v>58</v>
      </c>
      <c r="N20" s="19"/>
      <c r="O20" s="19"/>
    </row>
    <row r="21" spans="4:20" ht="20.25" customHeight="1" x14ac:dyDescent="0.25">
      <c r="D21" s="274" t="s">
        <v>60</v>
      </c>
      <c r="E21" s="274"/>
      <c r="F21" s="274"/>
      <c r="G21" s="274"/>
      <c r="H21" s="274"/>
      <c r="I21" s="274"/>
      <c r="J21" s="274"/>
      <c r="K21" s="274"/>
      <c r="L21" s="274"/>
      <c r="M21" s="274"/>
      <c r="N21" s="274"/>
      <c r="O21" s="274"/>
      <c r="P21" s="274"/>
      <c r="Q21" s="274"/>
      <c r="R21" s="274"/>
      <c r="S21" s="274"/>
      <c r="T21" s="274"/>
    </row>
    <row r="22" spans="4:20" ht="27.75" customHeight="1" x14ac:dyDescent="0.25">
      <c r="D22" s="19"/>
      <c r="N22" s="19"/>
      <c r="O22" s="19"/>
    </row>
    <row r="23" spans="4:20" x14ac:dyDescent="0.25">
      <c r="D23" s="59"/>
    </row>
  </sheetData>
  <sheetCalcPr fullCalcOnLoad="1"/>
  <sheetProtection sheet="1" objects="1" scenarios="1"/>
  <mergeCells count="51">
    <mergeCell ref="B2:B4"/>
    <mergeCell ref="D6:E6"/>
    <mergeCell ref="F6:G6"/>
    <mergeCell ref="H6:I6"/>
    <mergeCell ref="J6:K6"/>
    <mergeCell ref="H7:I7"/>
    <mergeCell ref="J7:K7"/>
    <mergeCell ref="F7:G7"/>
    <mergeCell ref="L6:M6"/>
    <mergeCell ref="L13:M13"/>
    <mergeCell ref="N13:N14"/>
    <mergeCell ref="N11:N12"/>
    <mergeCell ref="N7:N8"/>
    <mergeCell ref="O7:O8"/>
    <mergeCell ref="O13:O14"/>
    <mergeCell ref="D21:T21"/>
    <mergeCell ref="N17:N18"/>
    <mergeCell ref="O17:O18"/>
    <mergeCell ref="N15:N16"/>
    <mergeCell ref="O15:O16"/>
    <mergeCell ref="L7:M7"/>
    <mergeCell ref="N9:N10"/>
    <mergeCell ref="O9:O10"/>
    <mergeCell ref="D7:D18"/>
    <mergeCell ref="L15:M15"/>
    <mergeCell ref="J11:K11"/>
    <mergeCell ref="L11:M11"/>
    <mergeCell ref="F9:G9"/>
    <mergeCell ref="H9:I9"/>
    <mergeCell ref="J9:K9"/>
    <mergeCell ref="L9:M9"/>
    <mergeCell ref="P17:P18"/>
    <mergeCell ref="D2:P4"/>
    <mergeCell ref="P7:P8"/>
    <mergeCell ref="P9:P10"/>
    <mergeCell ref="P11:P12"/>
    <mergeCell ref="P13:P14"/>
    <mergeCell ref="F17:G17"/>
    <mergeCell ref="H17:I17"/>
    <mergeCell ref="J17:K17"/>
    <mergeCell ref="L17:M17"/>
    <mergeCell ref="P15:P16"/>
    <mergeCell ref="F15:G15"/>
    <mergeCell ref="H15:I15"/>
    <mergeCell ref="J15:K15"/>
    <mergeCell ref="O11:O12"/>
    <mergeCell ref="F13:G13"/>
    <mergeCell ref="H13:I13"/>
    <mergeCell ref="J13:K13"/>
    <mergeCell ref="F11:G11"/>
    <mergeCell ref="H11:I11"/>
  </mergeCells>
  <conditionalFormatting sqref="D7">
    <cfRule type="cellIs" dxfId="6129" priority="11" operator="equal">
      <formula>2010</formula>
    </cfRule>
    <cfRule type="cellIs" dxfId="6128" priority="12" operator="equal">
      <formula>2009</formula>
    </cfRule>
    <cfRule type="cellIs" dxfId="6127" priority="17" operator="equal">
      <formula>"2006-2013"</formula>
    </cfRule>
    <cfRule type="cellIs" dxfId="6120" priority="18" operator="equal">
      <formula>2007</formula>
    </cfRule>
    <cfRule type="cellIs" dxfId="6119" priority="19" operator="equal">
      <formula>2008</formula>
    </cfRule>
    <cfRule type="cellIs" dxfId="6118" priority="20" operator="equal">
      <formula>2006</formula>
    </cfRule>
  </conditionalFormatting>
  <conditionalFormatting sqref="F7 H7 J7 L7">
    <cfRule type="containsBlanks" dxfId="6126" priority="1248">
      <formula>LEN(TRIM(F7))=0</formula>
    </cfRule>
    <cfRule type="colorScale" priority="1247">
      <colorScale>
        <cfvo type="min"/>
        <cfvo type="max"/>
        <color rgb="FFFFEF9C"/>
        <color rgb="FFFF7128"/>
      </colorScale>
    </cfRule>
  </conditionalFormatting>
  <conditionalFormatting sqref="F9 H9 J9 L9">
    <cfRule type="containsBlanks" dxfId="6125" priority="10">
      <formula>LEN(TRIM(F9))=0</formula>
    </cfRule>
    <cfRule type="colorScale" priority="9">
      <colorScale>
        <cfvo type="min"/>
        <cfvo type="max"/>
        <color rgb="FFFFEF9C"/>
        <color rgb="FFFF7128"/>
      </colorScale>
    </cfRule>
  </conditionalFormatting>
  <conditionalFormatting sqref="F11 H11 J11 L11">
    <cfRule type="containsBlanks" dxfId="6124" priority="8">
      <formula>LEN(TRIM(F11))=0</formula>
    </cfRule>
    <cfRule type="colorScale" priority="7">
      <colorScale>
        <cfvo type="min"/>
        <cfvo type="max"/>
        <color rgb="FFFFEF9C"/>
        <color rgb="FFFF7128"/>
      </colorScale>
    </cfRule>
  </conditionalFormatting>
  <conditionalFormatting sqref="H13 F13 J13 L13">
    <cfRule type="containsBlanks" dxfId="6123" priority="6">
      <formula>LEN(TRIM(F13))=0</formula>
    </cfRule>
    <cfRule type="colorScale" priority="5">
      <colorScale>
        <cfvo type="min"/>
        <cfvo type="max"/>
        <color rgb="FFFFEF9C"/>
        <color rgb="FFFF7128"/>
      </colorScale>
    </cfRule>
  </conditionalFormatting>
  <conditionalFormatting sqref="H15 F15 J15 L15">
    <cfRule type="containsBlanks" dxfId="6122" priority="4">
      <formula>LEN(TRIM(F15))=0</formula>
    </cfRule>
    <cfRule type="colorScale" priority="3">
      <colorScale>
        <cfvo type="min"/>
        <cfvo type="max"/>
        <color rgb="FFFFEF9C"/>
        <color rgb="FFFF7128"/>
      </colorScale>
    </cfRule>
  </conditionalFormatting>
  <conditionalFormatting sqref="H17 F17 J17 L17">
    <cfRule type="containsBlanks" dxfId="6121" priority="2">
      <formula>LEN(TRIM(F17))=0</formula>
    </cfRule>
    <cfRule type="colorScale" priority="1">
      <colorScale>
        <cfvo type="min"/>
        <cfvo type="max"/>
        <color rgb="FFFFEF9C"/>
        <color rgb="FFFF7128"/>
      </colorScale>
    </cfRule>
  </conditionalFormatting>
  <hyperlinks>
    <hyperlink ref="B16" location="Contents!A1" display="Back to Contents page"/>
  </hyperlinks>
  <pageMargins left="0.7" right="0.7" top="0.75" bottom="0.75" header="0.3" footer="0.3"/>
  <pageSetup paperSize="9" scale="39" orientation="landscape" r:id="rId1"/>
  <ignoredErrors>
    <ignoredError sqref="F8:M1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594" r:id="rId4" name="List Box 2">
              <controlPr defaultSize="0" autoLine="0" autoPict="0">
                <anchor moveWithCells="1">
                  <from>
                    <xdr:col>0</xdr:col>
                    <xdr:colOff>104775</xdr:colOff>
                    <xdr:row>4</xdr:row>
                    <xdr:rowOff>123825</xdr:rowOff>
                  </from>
                  <to>
                    <xdr:col>1</xdr:col>
                    <xdr:colOff>1495425</xdr:colOff>
                    <xdr:row>13</xdr:row>
                    <xdr:rowOff>66675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EPchildren">
    <tabColor rgb="FF009E49"/>
  </sheetPr>
  <dimension ref="B1:R49"/>
  <sheetViews>
    <sheetView showGridLines="0" zoomScaleSheetLayoutView="100" workbookViewId="0"/>
  </sheetViews>
  <sheetFormatPr defaultRowHeight="15" x14ac:dyDescent="0.25"/>
  <cols>
    <col min="1" max="1" width="1.7109375" style="19" customWidth="1"/>
    <col min="2" max="2" width="21.5703125" style="19" customWidth="1"/>
    <col min="3" max="3" width="1.5703125" style="19" customWidth="1"/>
    <col min="4" max="4" width="9.140625" style="19" customWidth="1"/>
    <col min="5" max="5" width="64.42578125" style="19" bestFit="1" customWidth="1"/>
    <col min="6" max="13" width="5" style="19" customWidth="1"/>
    <col min="14" max="14" width="9.140625" style="19" hidden="1" customWidth="1"/>
    <col min="15" max="16" width="11.28515625" style="19" bestFit="1" customWidth="1"/>
    <col min="17" max="16384" width="9.140625" style="19"/>
  </cols>
  <sheetData>
    <row r="1" spans="2:18" ht="15.75" thickBot="1" x14ac:dyDescent="0.3">
      <c r="P1" s="20"/>
    </row>
    <row r="2" spans="2:18" ht="15.75" customHeight="1" x14ac:dyDescent="0.25">
      <c r="D2" s="321" t="s">
        <v>523</v>
      </c>
      <c r="E2" s="322"/>
      <c r="F2" s="322"/>
      <c r="G2" s="322"/>
      <c r="H2" s="322"/>
      <c r="I2" s="322"/>
      <c r="J2" s="322"/>
      <c r="K2" s="322"/>
      <c r="L2" s="322"/>
      <c r="M2" s="322"/>
      <c r="N2" s="322"/>
      <c r="O2" s="322"/>
      <c r="P2" s="323"/>
    </row>
    <row r="3" spans="2:18" ht="15.75" customHeight="1" x14ac:dyDescent="0.25">
      <c r="D3" s="324"/>
      <c r="E3" s="325"/>
      <c r="F3" s="325"/>
      <c r="G3" s="325"/>
      <c r="H3" s="325"/>
      <c r="I3" s="325"/>
      <c r="J3" s="325"/>
      <c r="K3" s="325"/>
      <c r="L3" s="325"/>
      <c r="M3" s="325"/>
      <c r="N3" s="325"/>
      <c r="O3" s="325"/>
      <c r="P3" s="326"/>
    </row>
    <row r="4" spans="2:18" ht="15.75" customHeight="1" thickBot="1" x14ac:dyDescent="0.3">
      <c r="D4" s="327"/>
      <c r="E4" s="328"/>
      <c r="F4" s="328"/>
      <c r="G4" s="328"/>
      <c r="H4" s="328"/>
      <c r="I4" s="328"/>
      <c r="J4" s="328"/>
      <c r="K4" s="328"/>
      <c r="L4" s="328"/>
      <c r="M4" s="328"/>
      <c r="N4" s="328"/>
      <c r="O4" s="328"/>
      <c r="P4" s="329"/>
    </row>
    <row r="5" spans="2:18" ht="15.75" thickBot="1" x14ac:dyDescent="0.3">
      <c r="P5" s="20"/>
    </row>
    <row r="6" spans="2:18" ht="123.75" customHeight="1" thickBot="1" x14ac:dyDescent="0.3">
      <c r="B6" s="48" t="s">
        <v>55</v>
      </c>
      <c r="D6" s="311" t="s">
        <v>408</v>
      </c>
      <c r="E6" s="312"/>
      <c r="F6" s="313" t="s">
        <v>140</v>
      </c>
      <c r="G6" s="293"/>
      <c r="H6" s="293" t="s">
        <v>3</v>
      </c>
      <c r="I6" s="293"/>
      <c r="J6" s="293" t="s">
        <v>138</v>
      </c>
      <c r="K6" s="293"/>
      <c r="L6" s="293" t="s">
        <v>139</v>
      </c>
      <c r="M6" s="293"/>
      <c r="N6" s="67" t="s">
        <v>21</v>
      </c>
      <c r="O6" s="150" t="s">
        <v>158</v>
      </c>
      <c r="P6" s="80" t="s">
        <v>159</v>
      </c>
      <c r="R6" s="113"/>
    </row>
    <row r="7" spans="2:18" ht="18.75" customHeight="1" x14ac:dyDescent="0.25">
      <c r="B7" s="113"/>
      <c r="D7" s="314" t="s">
        <v>94</v>
      </c>
      <c r="E7" s="33" t="s">
        <v>160</v>
      </c>
      <c r="F7" s="273">
        <f>IF(OR(ISERROR(VLOOKUP($D$7&amp;$E7&amp;$D$6,'EP CTYA data'!$A:$AC,'EP CTYA data'!B$3,FALSE)),ISBLANK(VLOOKUP($D$7&amp;$E7&amp;$D$6,'EP CTYA data'!$A:$AC,'EP CTYA data'!B$3,FALSE))),"",VLOOKUP($D$7&amp;$E7&amp;$D$6,'EP CTYA data'!$A:$AC,'EP CTYA data'!B$3,FALSE))</f>
        <v>0.37424471299093653</v>
      </c>
      <c r="G7" s="272"/>
      <c r="H7" s="272">
        <f>IF(OR(ISERROR(VLOOKUP($D$7&amp;$E7&amp;$D$6,'EP CTYA data'!$A:$AC,'EP CTYA data'!C$3,FALSE)),ISBLANK(VLOOKUP($D$7&amp;$E7&amp;$D$6,'EP CTYA data'!$A:$AC,'EP CTYA data'!C$3,FALSE))),"",VLOOKUP($D$7&amp;$E7&amp;$D$6,'EP CTYA data'!$A:$AC,'EP CTYA data'!C$3,FALSE))</f>
        <v>0.20996978851963746</v>
      </c>
      <c r="I7" s="272"/>
      <c r="J7" s="272">
        <f>IF(OR(ISERROR(VLOOKUP($D$7&amp;$E7&amp;$D$6,'EP CTYA data'!$A:$AC,'EP CTYA data'!D$3,FALSE)),ISBLANK(VLOOKUP($D$7&amp;$E7&amp;$D$6,'EP CTYA data'!$A:$AC,'EP CTYA data'!D$3,FALSE))),"",VLOOKUP($D$7&amp;$E7&amp;$D$6,'EP CTYA data'!$A:$AC,'EP CTYA data'!D$3,FALSE))</f>
        <v>3.7197885196374625E-2</v>
      </c>
      <c r="K7" s="272"/>
      <c r="L7" s="272">
        <f>IF(OR(ISERROR(VLOOKUP($D$7&amp;$E7&amp;$D$6,'EP CTYA data'!$A:$AC,'EP CTYA data'!E$3,FALSE)),ISBLANK(VLOOKUP($D$7&amp;$E7&amp;$D$6,'EP CTYA data'!$A:$AC,'EP CTYA data'!E$3,FALSE))),"",VLOOKUP($D$7&amp;$E7&amp;$D$6,'EP CTYA data'!$A:$AC,'EP CTYA data'!E$3,FALSE))</f>
        <v>0.37858761329305135</v>
      </c>
      <c r="M7" s="272"/>
      <c r="N7" s="287">
        <f>SUM(F7,H7,J7,L7)</f>
        <v>0.99999999999999989</v>
      </c>
      <c r="O7" s="310">
        <f>IF(ISERROR(VLOOKUP($D$7&amp;$E7&amp;$D$6,'EP CTYA data'!$A:$AC,'EP CTYA data'!G$3,FALSE)),0,VLOOKUP($D$7&amp;$E7&amp;$D$6,'EP CTYA data'!$A:$AC,'EP CTYA data'!G$3,FALSE))</f>
        <v>5296</v>
      </c>
      <c r="P7" s="317">
        <f>IF(ISERROR(VLOOKUP($D$7&amp;$E7&amp;$D$6,'EP CTYA data'!$A:$AC,'EP CTYA data'!H$3,FALSE)),0,VLOOKUP($D$7&amp;$E7&amp;$D$6,'EP CTYA data'!$A:$AC,'EP CTYA data'!H$3,FALSE))</f>
        <v>0.52959999999999996</v>
      </c>
    </row>
    <row r="8" spans="2:18" ht="15" customHeight="1" x14ac:dyDescent="0.25">
      <c r="B8" s="113"/>
      <c r="D8" s="315"/>
      <c r="E8" s="10" t="s">
        <v>27</v>
      </c>
      <c r="F8" s="14">
        <f>IF(F7="","",VLOOKUP($D$7&amp;$E7&amp;$D$6,'EP CTYA data'!$A:$AC,'EP CTYA data'!I$3,FALSE))</f>
        <v>0.36099999999999999</v>
      </c>
      <c r="G8" s="15">
        <f>IF(F7="","",VLOOKUP($D$7&amp;$E7&amp;$D$6,'EP CTYA data'!$A:$AC,'EP CTYA data'!J$3,FALSE))</f>
        <v>0.38700000000000001</v>
      </c>
      <c r="H8" s="15">
        <f>IF(H7="","",VLOOKUP($D$7&amp;$E7&amp;$D$6,'EP CTYA data'!$A:$AC,'EP CTYA data'!K$3,FALSE))</f>
        <v>0.19900000000000001</v>
      </c>
      <c r="I8" s="15">
        <f>IF(H7="","",VLOOKUP($D$7&amp;$E7&amp;$D$6,'EP CTYA data'!$A:$AC,'EP CTYA data'!L$3,FALSE))</f>
        <v>0.221</v>
      </c>
      <c r="J8" s="15">
        <f>IF(J7="","",VLOOKUP($D$7&amp;$E7&amp;$D$6,'EP CTYA data'!$A:$AC,'EP CTYA data'!M$3,FALSE))</f>
        <v>3.2000000000000001E-2</v>
      </c>
      <c r="K8" s="15">
        <f>IF(J7="","",VLOOKUP($D$7&amp;$E7&amp;$D$6,'EP CTYA data'!$A:$AC,'EP CTYA data'!N$3,FALSE))</f>
        <v>4.2999999999999997E-2</v>
      </c>
      <c r="L8" s="15">
        <f>IF(L7="","",VLOOKUP($D$7&amp;$E7&amp;$D$6,'EP CTYA data'!$A:$AC,'EP CTYA data'!O$3,FALSE))</f>
        <v>0.36599999999999999</v>
      </c>
      <c r="M8" s="15">
        <f>IF(L7="","",VLOOKUP($D$7&amp;$E7&amp;$D$6,'EP CTYA data'!$A:$AC,'EP CTYA data'!P$3,FALSE))</f>
        <v>0.39200000000000002</v>
      </c>
      <c r="N8" s="285"/>
      <c r="O8" s="304"/>
      <c r="P8" s="318"/>
    </row>
    <row r="9" spans="2:18" ht="18.75" customHeight="1" x14ac:dyDescent="0.25">
      <c r="B9" s="113"/>
      <c r="D9" s="315"/>
      <c r="E9" s="35" t="s">
        <v>370</v>
      </c>
      <c r="F9" s="245">
        <f>IF(OR(ISERROR(VLOOKUP($D$7&amp;$E9&amp;$D$6,'EP CTYA data'!$A:$AC,'EP CTYA data'!B$3,FALSE)),ISBLANK(VLOOKUP($D$7&amp;$E9&amp;$D$6,'EP CTYA data'!$A:$AC,'EP CTYA data'!B$3,FALSE))),"",VLOOKUP($D$7&amp;$E9&amp;$D$6,'EP CTYA data'!$A:$AC,'EP CTYA data'!B$3,FALSE))</f>
        <v>0.38906249999999998</v>
      </c>
      <c r="G9" s="246"/>
      <c r="H9" s="246">
        <f>IF(OR(ISERROR(VLOOKUP($D$7&amp;$E9&amp;$D$6,'EP CTYA data'!$A:$AC,'EP CTYA data'!C$3,FALSE)),ISBLANK(VLOOKUP($D$7&amp;$E9&amp;$D$6,'EP CTYA data'!$A:$AC,'EP CTYA data'!C$3,FALSE))),"",VLOOKUP($D$7&amp;$E9&amp;$D$6,'EP CTYA data'!$A:$AC,'EP CTYA data'!C$3,FALSE))</f>
        <v>0.14453125</v>
      </c>
      <c r="I9" s="246"/>
      <c r="J9" s="246">
        <f>IF(OR(ISERROR(VLOOKUP($D$7&amp;$E9&amp;$D$6,'EP CTYA data'!$A:$AC,'EP CTYA data'!D$3,FALSE)),ISBLANK(VLOOKUP($D$7&amp;$E9&amp;$D$6,'EP CTYA data'!$A:$AC,'EP CTYA data'!D$3,FALSE))),"",VLOOKUP($D$7&amp;$E9&amp;$D$6,'EP CTYA data'!$A:$AC,'EP CTYA data'!D$3,FALSE))</f>
        <v>1.953125E-2</v>
      </c>
      <c r="K9" s="246"/>
      <c r="L9" s="246">
        <f>IF(OR(ISERROR(VLOOKUP($D$7&amp;$E9&amp;$D$6,'EP CTYA data'!$A:$AC,'EP CTYA data'!E$3,FALSE)),ISBLANK(VLOOKUP($D$7&amp;$E9&amp;$D$6,'EP CTYA data'!$A:$AC,'EP CTYA data'!E$3,FALSE))),"",VLOOKUP($D$7&amp;$E9&amp;$D$6,'EP CTYA data'!$A:$AC,'EP CTYA data'!E$3,FALSE))</f>
        <v>0.44687500000000002</v>
      </c>
      <c r="M9" s="246"/>
      <c r="N9" s="299">
        <f>SUM(F9,H9,J9,L9)</f>
        <v>1</v>
      </c>
      <c r="O9" s="303">
        <f>IF(ISERROR(VLOOKUP($D$7&amp;$E9&amp;$D$6,'EP CTYA data'!$A:$AC,'EP CTYA data'!G$3,FALSE)),0,VLOOKUP($D$7&amp;$E9&amp;$D$6,'EP CTYA data'!$A:$AC,'EP CTYA data'!G$3,FALSE))</f>
        <v>1280</v>
      </c>
      <c r="P9" s="294">
        <f>IF(ISERROR(VLOOKUP($D$7&amp;$E9&amp;$D$6,'EP CTYA data'!$A:$AC,'EP CTYA data'!H$3,FALSE)),0,VLOOKUP($D$7&amp;$E9&amp;$D$6,'EP CTYA data'!$A:$AC,'EP CTYA data'!H$3,FALSE))</f>
        <v>0.58367533059735521</v>
      </c>
    </row>
    <row r="10" spans="2:18" ht="15" customHeight="1" x14ac:dyDescent="0.25">
      <c r="B10" s="113"/>
      <c r="D10" s="315"/>
      <c r="E10" s="10" t="s">
        <v>27</v>
      </c>
      <c r="F10" s="14">
        <f>IF(F9="","",VLOOKUP($D$7&amp;$E9&amp;$D$6,'EP CTYA data'!$A:$AC,'EP CTYA data'!I$3,FALSE))</f>
        <v>0.36299999999999999</v>
      </c>
      <c r="G10" s="15">
        <f>IF(F9="","",VLOOKUP($D$7&amp;$E9&amp;$D$6,'EP CTYA data'!$A:$AC,'EP CTYA data'!J$3,FALSE))</f>
        <v>0.41599999999999998</v>
      </c>
      <c r="H10" s="15">
        <f>IF(H9="","",VLOOKUP($D$7&amp;$E9&amp;$D$6,'EP CTYA data'!$A:$AC,'EP CTYA data'!K$3,FALSE))</f>
        <v>0.126</v>
      </c>
      <c r="I10" s="15">
        <f>IF(H9="","",VLOOKUP($D$7&amp;$E9&amp;$D$6,'EP CTYA data'!$A:$AC,'EP CTYA data'!L$3,FALSE))</f>
        <v>0.16500000000000001</v>
      </c>
      <c r="J10" s="15">
        <f>IF(J9="","",VLOOKUP($D$7&amp;$E9&amp;$D$6,'EP CTYA data'!$A:$AC,'EP CTYA data'!M$3,FALSE))</f>
        <v>1.2999999999999999E-2</v>
      </c>
      <c r="K10" s="15">
        <f>IF(J9="","",VLOOKUP($D$7&amp;$E9&amp;$D$6,'EP CTYA data'!$A:$AC,'EP CTYA data'!N$3,FALSE))</f>
        <v>2.9000000000000001E-2</v>
      </c>
      <c r="L10" s="15">
        <f>IF(L9="","",VLOOKUP($D$7&amp;$E9&amp;$D$6,'EP CTYA data'!$A:$AC,'EP CTYA data'!O$3,FALSE))</f>
        <v>0.42</v>
      </c>
      <c r="M10" s="15">
        <f>IF(L9="","",VLOOKUP($D$7&amp;$E9&amp;$D$6,'EP CTYA data'!$A:$AC,'EP CTYA data'!P$3,FALSE))</f>
        <v>0.47399999999999998</v>
      </c>
      <c r="N10" s="285"/>
      <c r="O10" s="304"/>
      <c r="P10" s="295"/>
    </row>
    <row r="11" spans="2:18" ht="18.75" customHeight="1" x14ac:dyDescent="0.25">
      <c r="B11" s="113"/>
      <c r="D11" s="315"/>
      <c r="E11" s="69" t="s">
        <v>36</v>
      </c>
      <c r="F11" s="245">
        <f>IF(OR(ISERROR(VLOOKUP($D$7&amp;$E11&amp;$D$6,'EP CTYA data'!$A:$AC,'EP CTYA data'!B$3,FALSE)),ISBLANK(VLOOKUP($D$7&amp;$E11&amp;$D$6,'EP CTYA data'!$A:$AC,'EP CTYA data'!B$3,FALSE))),"",VLOOKUP($D$7&amp;$E11&amp;$D$6,'EP CTYA data'!$A:$AC,'EP CTYA data'!B$3,FALSE))</f>
        <v>0.32800000000000001</v>
      </c>
      <c r="G11" s="246"/>
      <c r="H11" s="246">
        <f>IF(OR(ISERROR(VLOOKUP($D$7&amp;$E11&amp;$D$6,'EP CTYA data'!$A:$AC,'EP CTYA data'!C$3,FALSE)),ISBLANK(VLOOKUP($D$7&amp;$E11&amp;$D$6,'EP CTYA data'!$A:$AC,'EP CTYA data'!C$3,FALSE))),"",VLOOKUP($D$7&amp;$E11&amp;$D$6,'EP CTYA data'!$A:$AC,'EP CTYA data'!C$3,FALSE))</f>
        <v>0.13600000000000001</v>
      </c>
      <c r="I11" s="246"/>
      <c r="J11" s="246">
        <f>IF(OR(ISERROR(VLOOKUP($D$7&amp;$E11&amp;$D$6,'EP CTYA data'!$A:$AC,'EP CTYA data'!D$3,FALSE)),ISBLANK(VLOOKUP($D$7&amp;$E11&amp;$D$6,'EP CTYA data'!$A:$AC,'EP CTYA data'!D$3,FALSE))),"",VLOOKUP($D$7&amp;$E11&amp;$D$6,'EP CTYA data'!$A:$AC,'EP CTYA data'!D$3,FALSE))</f>
        <v>3.2000000000000001E-2</v>
      </c>
      <c r="K11" s="246"/>
      <c r="L11" s="246">
        <f>IF(OR(ISERROR(VLOOKUP($D$7&amp;$E11&amp;$D$6,'EP CTYA data'!$A:$AC,'EP CTYA data'!E$3,FALSE)),ISBLANK(VLOOKUP($D$7&amp;$E11&amp;$D$6,'EP CTYA data'!$A:$AC,'EP CTYA data'!E$3,FALSE))),"",VLOOKUP($D$7&amp;$E11&amp;$D$6,'EP CTYA data'!$A:$AC,'EP CTYA data'!E$3,FALSE))</f>
        <v>0.504</v>
      </c>
      <c r="M11" s="246"/>
      <c r="N11" s="299">
        <f>SUM(F11,H11,J11,L11)</f>
        <v>1</v>
      </c>
      <c r="O11" s="303">
        <f>IF(ISERROR(VLOOKUP($D$7&amp;$E11&amp;$D$6,'EP CTYA data'!$A:$AC,'EP CTYA data'!G$3,FALSE)),0,VLOOKUP($D$7&amp;$E11&amp;$D$6,'EP CTYA data'!$A:$AC,'EP CTYA data'!G$3,FALSE))</f>
        <v>125</v>
      </c>
      <c r="P11" s="294">
        <f>IF(ISERROR(VLOOKUP($D$7&amp;$E11&amp;$D$6,'EP CTYA data'!$A:$AC,'EP CTYA data'!H$3,FALSE)),0,VLOOKUP($D$7&amp;$E11&amp;$D$6,'EP CTYA data'!$A:$AC,'EP CTYA data'!H$3,FALSE))</f>
        <v>0.25354969574036512</v>
      </c>
    </row>
    <row r="12" spans="2:18" ht="15" customHeight="1" x14ac:dyDescent="0.25">
      <c r="B12" s="113"/>
      <c r="D12" s="315"/>
      <c r="E12" s="138" t="s">
        <v>27</v>
      </c>
      <c r="F12" s="14">
        <f>IF(F11="","",VLOOKUP($D$7&amp;$E11&amp;$D$6,'EP CTYA data'!$A:$AC,'EP CTYA data'!I$3,FALSE))</f>
        <v>0.252</v>
      </c>
      <c r="G12" s="15">
        <f>IF(F11="","",VLOOKUP($D$7&amp;$E11&amp;$D$6,'EP CTYA data'!$A:$AC,'EP CTYA data'!J$3,FALSE))</f>
        <v>0.41399999999999998</v>
      </c>
      <c r="H12" s="15">
        <f>IF(H11="","",VLOOKUP($D$7&amp;$E11&amp;$D$6,'EP CTYA data'!$A:$AC,'EP CTYA data'!K$3,FALSE))</f>
        <v>8.6999999999999994E-2</v>
      </c>
      <c r="I12" s="15">
        <f>IF(H11="","",VLOOKUP($D$7&amp;$E11&amp;$D$6,'EP CTYA data'!$A:$AC,'EP CTYA data'!L$3,FALSE))</f>
        <v>0.20699999999999999</v>
      </c>
      <c r="J12" s="15">
        <f>IF(J11="","",VLOOKUP($D$7&amp;$E11&amp;$D$6,'EP CTYA data'!$A:$AC,'EP CTYA data'!M$3,FALSE))</f>
        <v>1.2999999999999999E-2</v>
      </c>
      <c r="K12" s="15">
        <f>IF(J11="","",VLOOKUP($D$7&amp;$E11&amp;$D$6,'EP CTYA data'!$A:$AC,'EP CTYA data'!N$3,FALSE))</f>
        <v>7.9000000000000001E-2</v>
      </c>
      <c r="L12" s="15">
        <f>IF(L11="","",VLOOKUP($D$7&amp;$E11&amp;$D$6,'EP CTYA data'!$A:$AC,'EP CTYA data'!O$3,FALSE))</f>
        <v>0.41799999999999998</v>
      </c>
      <c r="M12" s="15">
        <f>IF(L11="","",VLOOKUP($D$7&amp;$E11&amp;$D$6,'EP CTYA data'!$A:$AC,'EP CTYA data'!P$3,FALSE))</f>
        <v>0.59</v>
      </c>
      <c r="N12" s="285"/>
      <c r="O12" s="304"/>
      <c r="P12" s="295"/>
    </row>
    <row r="13" spans="2:18" ht="18.75" customHeight="1" x14ac:dyDescent="0.25">
      <c r="B13" s="113"/>
      <c r="D13" s="315"/>
      <c r="E13" s="69" t="s">
        <v>26</v>
      </c>
      <c r="F13" s="245">
        <f>IF(OR(ISERROR(VLOOKUP($D$7&amp;$E13&amp;$D$6,'EP CTYA data'!$A:$AC,'EP CTYA data'!B$3,FALSE)),ISBLANK(VLOOKUP($D$7&amp;$E13&amp;$D$6,'EP CTYA data'!$A:$AC,'EP CTYA data'!B$3,FALSE))),"",VLOOKUP($D$7&amp;$E13&amp;$D$6,'EP CTYA data'!$A:$AC,'EP CTYA data'!B$3,FALSE))</f>
        <v>0.38681948424068768</v>
      </c>
      <c r="G13" s="246"/>
      <c r="H13" s="246">
        <f>IF(OR(ISERROR(VLOOKUP($D$7&amp;$E13&amp;$D$6,'EP CTYA data'!$A:$AC,'EP CTYA data'!C$3,FALSE)),ISBLANK(VLOOKUP($D$7&amp;$E13&amp;$D$6,'EP CTYA data'!$A:$AC,'EP CTYA data'!C$3,FALSE))),"",VLOOKUP($D$7&amp;$E13&amp;$D$6,'EP CTYA data'!$A:$AC,'EP CTYA data'!C$3,FALSE))</f>
        <v>0.166189111747851</v>
      </c>
      <c r="I13" s="246"/>
      <c r="J13" s="246">
        <f>IF(OR(ISERROR(VLOOKUP($D$7&amp;$E13&amp;$D$6,'EP CTYA data'!$A:$AC,'EP CTYA data'!D$3,FALSE)),ISBLANK(VLOOKUP($D$7&amp;$E13&amp;$D$6,'EP CTYA data'!$A:$AC,'EP CTYA data'!D$3,FALSE))),"",VLOOKUP($D$7&amp;$E13&amp;$D$6,'EP CTYA data'!$A:$AC,'EP CTYA data'!D$3,FALSE))</f>
        <v>2.5787965616045846E-2</v>
      </c>
      <c r="K13" s="246"/>
      <c r="L13" s="246">
        <f>IF(OR(ISERROR(VLOOKUP($D$7&amp;$E13&amp;$D$6,'EP CTYA data'!$A:$AC,'EP CTYA data'!E$3,FALSE)),ISBLANK(VLOOKUP($D$7&amp;$E13&amp;$D$6,'EP CTYA data'!$A:$AC,'EP CTYA data'!E$3,FALSE))),"",VLOOKUP($D$7&amp;$E13&amp;$D$6,'EP CTYA data'!$A:$AC,'EP CTYA data'!E$3,FALSE))</f>
        <v>0.42120343839541546</v>
      </c>
      <c r="M13" s="246"/>
      <c r="N13" s="299">
        <f>SUM(F13,H13,J13,L13)</f>
        <v>1</v>
      </c>
      <c r="O13" s="303">
        <f>IF(ISERROR(VLOOKUP($D$7&amp;$E13&amp;$D$6,'EP CTYA data'!$A:$AC,'EP CTYA data'!G$3,FALSE)),0,VLOOKUP($D$7&amp;$E13&amp;$D$6,'EP CTYA data'!$A:$AC,'EP CTYA data'!G$3,FALSE))</f>
        <v>349</v>
      </c>
      <c r="P13" s="294">
        <f>IF(ISERROR(VLOOKUP($D$7&amp;$E13&amp;$D$6,'EP CTYA data'!$A:$AC,'EP CTYA data'!H$3,FALSE)),0,VLOOKUP($D$7&amp;$E13&amp;$D$6,'EP CTYA data'!$A:$AC,'EP CTYA data'!H$3,FALSE))</f>
        <v>0.56472491909385114</v>
      </c>
    </row>
    <row r="14" spans="2:18" ht="15" customHeight="1" x14ac:dyDescent="0.25">
      <c r="B14" s="113"/>
      <c r="D14" s="315"/>
      <c r="E14" s="10" t="s">
        <v>27</v>
      </c>
      <c r="F14" s="14">
        <f>IF(F13="","",VLOOKUP($D$7&amp;$E13&amp;$D$6,'EP CTYA data'!$A:$AC,'EP CTYA data'!I$3,FALSE))</f>
        <v>0.33700000000000002</v>
      </c>
      <c r="G14" s="15">
        <f>IF(F13="","",VLOOKUP($D$7&amp;$E13&amp;$D$6,'EP CTYA data'!$A:$AC,'EP CTYA data'!J$3,FALSE))</f>
        <v>0.439</v>
      </c>
      <c r="H14" s="15">
        <f>IF(H13="","",VLOOKUP($D$7&amp;$E13&amp;$D$6,'EP CTYA data'!$A:$AC,'EP CTYA data'!K$3,FALSE))</f>
        <v>0.13100000000000001</v>
      </c>
      <c r="I14" s="15">
        <f>IF(H13="","",VLOOKUP($D$7&amp;$E13&amp;$D$6,'EP CTYA data'!$A:$AC,'EP CTYA data'!L$3,FALSE))</f>
        <v>0.20899999999999999</v>
      </c>
      <c r="J14" s="15">
        <f>IF(J13="","",VLOOKUP($D$7&amp;$E13&amp;$D$6,'EP CTYA data'!$A:$AC,'EP CTYA data'!M$3,FALSE))</f>
        <v>1.4E-2</v>
      </c>
      <c r="K14" s="15">
        <f>IF(J13="","",VLOOKUP($D$7&amp;$E13&amp;$D$6,'EP CTYA data'!$A:$AC,'EP CTYA data'!N$3,FALSE))</f>
        <v>4.8000000000000001E-2</v>
      </c>
      <c r="L14" s="15">
        <f>IF(L13="","",VLOOKUP($D$7&amp;$E13&amp;$D$6,'EP CTYA data'!$A:$AC,'EP CTYA data'!O$3,FALSE))</f>
        <v>0.371</v>
      </c>
      <c r="M14" s="15">
        <f>IF(L13="","",VLOOKUP($D$7&amp;$E13&amp;$D$6,'EP CTYA data'!$A:$AC,'EP CTYA data'!P$3,FALSE))</f>
        <v>0.47399999999999998</v>
      </c>
      <c r="N14" s="285"/>
      <c r="O14" s="304"/>
      <c r="P14" s="295"/>
    </row>
    <row r="15" spans="2:18" ht="18.75" customHeight="1" x14ac:dyDescent="0.25">
      <c r="B15" s="113"/>
      <c r="D15" s="315"/>
      <c r="E15" s="35" t="s">
        <v>389</v>
      </c>
      <c r="F15" s="245">
        <f>IF(OR(ISERROR(VLOOKUP($D$7&amp;$E15&amp;$D$6,'EP CTYA data'!$A:$AC,'EP CTYA data'!B$3,FALSE)),ISBLANK(VLOOKUP($D$7&amp;$E15&amp;$D$6,'EP CTYA data'!$A:$AC,'EP CTYA data'!B$3,FALSE))),"",VLOOKUP($D$7&amp;$E15&amp;$D$6,'EP CTYA data'!$A:$AC,'EP CTYA data'!B$3,FALSE))</f>
        <v>0.34693877551020408</v>
      </c>
      <c r="G15" s="246"/>
      <c r="H15" s="246">
        <f>IF(OR(ISERROR(VLOOKUP($D$7&amp;$E15&amp;$D$6,'EP CTYA data'!$A:$AC,'EP CTYA data'!C$3,FALSE)),ISBLANK(VLOOKUP($D$7&amp;$E15&amp;$D$6,'EP CTYA data'!$A:$AC,'EP CTYA data'!C$3,FALSE))),"",VLOOKUP($D$7&amp;$E15&amp;$D$6,'EP CTYA data'!$A:$AC,'EP CTYA data'!C$3,FALSE))</f>
        <v>0.24489795918367346</v>
      </c>
      <c r="I15" s="246"/>
      <c r="J15" s="246">
        <f>IF(OR(ISERROR(VLOOKUP($D$7&amp;$E15&amp;$D$6,'EP CTYA data'!$A:$AC,'EP CTYA data'!D$3,FALSE)),ISBLANK(VLOOKUP($D$7&amp;$E15&amp;$D$6,'EP CTYA data'!$A:$AC,'EP CTYA data'!D$3,FALSE))),"",VLOOKUP($D$7&amp;$E15&amp;$D$6,'EP CTYA data'!$A:$AC,'EP CTYA data'!D$3,FALSE))</f>
        <v>2.0408163265306121E-2</v>
      </c>
      <c r="K15" s="246"/>
      <c r="L15" s="246">
        <f>IF(OR(ISERROR(VLOOKUP($D$7&amp;$E15&amp;$D$6,'EP CTYA data'!$A:$AC,'EP CTYA data'!E$3,FALSE)),ISBLANK(VLOOKUP($D$7&amp;$E15&amp;$D$6,'EP CTYA data'!$A:$AC,'EP CTYA data'!E$3,FALSE))),"",VLOOKUP($D$7&amp;$E15&amp;$D$6,'EP CTYA data'!$A:$AC,'EP CTYA data'!E$3,FALSE))</f>
        <v>0.38775510204081631</v>
      </c>
      <c r="M15" s="246"/>
      <c r="N15" s="299">
        <f>SUM(F15,H15,J15,L15)</f>
        <v>1</v>
      </c>
      <c r="O15" s="303">
        <f>IF(ISERROR(VLOOKUP($D$7&amp;$E15&amp;$D$6,'EP CTYA data'!$A:$AC,'EP CTYA data'!G$3,FALSE)),0,VLOOKUP($D$7&amp;$E15&amp;$D$6,'EP CTYA data'!$A:$AC,'EP CTYA data'!G$3,FALSE))</f>
        <v>294</v>
      </c>
      <c r="P15" s="294">
        <f>IF(ISERROR(VLOOKUP($D$7&amp;$E15&amp;$D$6,'EP CTYA data'!$A:$AC,'EP CTYA data'!H$3,FALSE)),0,VLOOKUP($D$7&amp;$E15&amp;$D$6,'EP CTYA data'!$A:$AC,'EP CTYA data'!H$3,FALSE))</f>
        <v>0.47649918962722854</v>
      </c>
    </row>
    <row r="16" spans="2:18" ht="15" customHeight="1" x14ac:dyDescent="0.25">
      <c r="B16" s="113"/>
      <c r="D16" s="315"/>
      <c r="E16" s="10" t="s">
        <v>27</v>
      </c>
      <c r="F16" s="14">
        <f>IF(F15="","",VLOOKUP($D$7&amp;$E15&amp;$D$6,'EP CTYA data'!$A:$AC,'EP CTYA data'!I$3,FALSE))</f>
        <v>0.29499999999999998</v>
      </c>
      <c r="G16" s="15">
        <f>IF(F15="","",VLOOKUP($D$7&amp;$E15&amp;$D$6,'EP CTYA data'!$A:$AC,'EP CTYA data'!J$3,FALSE))</f>
        <v>0.40300000000000002</v>
      </c>
      <c r="H16" s="15">
        <f>IF(H15="","",VLOOKUP($D$7&amp;$E15&amp;$D$6,'EP CTYA data'!$A:$AC,'EP CTYA data'!K$3,FALSE))</f>
        <v>0.19900000000000001</v>
      </c>
      <c r="I16" s="15">
        <f>IF(H15="","",VLOOKUP($D$7&amp;$E15&amp;$D$6,'EP CTYA data'!$A:$AC,'EP CTYA data'!L$3,FALSE))</f>
        <v>0.29699999999999999</v>
      </c>
      <c r="J16" s="15">
        <f>IF(J15="","",VLOOKUP($D$7&amp;$E15&amp;$D$6,'EP CTYA data'!$A:$AC,'EP CTYA data'!M$3,FALSE))</f>
        <v>8.9999999999999993E-3</v>
      </c>
      <c r="K16" s="15">
        <f>IF(J15="","",VLOOKUP($D$7&amp;$E15&amp;$D$6,'EP CTYA data'!$A:$AC,'EP CTYA data'!N$3,FALSE))</f>
        <v>4.3999999999999997E-2</v>
      </c>
      <c r="L16" s="15">
        <f>IF(L15="","",VLOOKUP($D$7&amp;$E15&amp;$D$6,'EP CTYA data'!$A:$AC,'EP CTYA data'!O$3,FALSE))</f>
        <v>0.33400000000000002</v>
      </c>
      <c r="M16" s="15">
        <f>IF(L15="","",VLOOKUP($D$7&amp;$E15&amp;$D$6,'EP CTYA data'!$A:$AC,'EP CTYA data'!P$3,FALSE))</f>
        <v>0.44500000000000001</v>
      </c>
      <c r="N16" s="285"/>
      <c r="O16" s="304"/>
      <c r="P16" s="295"/>
    </row>
    <row r="17" spans="2:17" ht="18.75" customHeight="1" x14ac:dyDescent="0.25">
      <c r="B17" s="113"/>
      <c r="D17" s="315"/>
      <c r="E17" s="69" t="s">
        <v>113</v>
      </c>
      <c r="F17" s="245">
        <f>IF(OR(ISERROR(VLOOKUP($D$7&amp;$E17&amp;$D$6,'EP CTYA data'!$A:$AC,'EP CTYA data'!B$3,FALSE)),ISBLANK(VLOOKUP($D$7&amp;$E17&amp;$D$6,'EP CTYA data'!$A:$AC,'EP CTYA data'!B$3,FALSE))),"",VLOOKUP($D$7&amp;$E17&amp;$D$6,'EP CTYA data'!$A:$AC,'EP CTYA data'!B$3,FALSE))</f>
        <v>0.36809815950920244</v>
      </c>
      <c r="G17" s="246"/>
      <c r="H17" s="246">
        <f>IF(OR(ISERROR(VLOOKUP($D$7&amp;$E17&amp;$D$6,'EP CTYA data'!$A:$AC,'EP CTYA data'!C$3,FALSE)),ISBLANK(VLOOKUP($D$7&amp;$E17&amp;$D$6,'EP CTYA data'!$A:$AC,'EP CTYA data'!C$3,FALSE))),"",VLOOKUP($D$7&amp;$E17&amp;$D$6,'EP CTYA data'!$A:$AC,'EP CTYA data'!C$3,FALSE))</f>
        <v>0.30368098159509205</v>
      </c>
      <c r="I17" s="246"/>
      <c r="J17" s="246">
        <f>IF(OR(ISERROR(VLOOKUP($D$7&amp;$E17&amp;$D$6,'EP CTYA data'!$A:$AC,'EP CTYA data'!D$3,FALSE)),ISBLANK(VLOOKUP($D$7&amp;$E17&amp;$D$6,'EP CTYA data'!$A:$AC,'EP CTYA data'!D$3,FALSE))),"",VLOOKUP($D$7&amp;$E17&amp;$D$6,'EP CTYA data'!$A:$AC,'EP CTYA data'!D$3,FALSE))</f>
        <v>3.0674846625766871E-2</v>
      </c>
      <c r="K17" s="246"/>
      <c r="L17" s="246">
        <f>IF(OR(ISERROR(VLOOKUP($D$7&amp;$E17&amp;$D$6,'EP CTYA data'!$A:$AC,'EP CTYA data'!E$3,FALSE)),ISBLANK(VLOOKUP($D$7&amp;$E17&amp;$D$6,'EP CTYA data'!$A:$AC,'EP CTYA data'!E$3,FALSE))),"",VLOOKUP($D$7&amp;$E17&amp;$D$6,'EP CTYA data'!$A:$AC,'EP CTYA data'!E$3,FALSE))</f>
        <v>0.29754601226993865</v>
      </c>
      <c r="M17" s="246"/>
      <c r="N17" s="299">
        <f>SUM(F17,H17,J17,L17)</f>
        <v>1</v>
      </c>
      <c r="O17" s="303">
        <f>IF(ISERROR(VLOOKUP($D$7&amp;$E17&amp;$D$6,'EP CTYA data'!$A:$AC,'EP CTYA data'!G$3,FALSE)),0,VLOOKUP($D$7&amp;$E17&amp;$D$6,'EP CTYA data'!$A:$AC,'EP CTYA data'!G$3,FALSE))</f>
        <v>326</v>
      </c>
      <c r="P17" s="294">
        <f>IF(ISERROR(VLOOKUP($D$7&amp;$E17&amp;$D$6,'EP CTYA data'!$A:$AC,'EP CTYA data'!H$3,FALSE)),0,VLOOKUP($D$7&amp;$E17&amp;$D$6,'EP CTYA data'!$A:$AC,'EP CTYA data'!H$3,FALSE))</f>
        <v>0.65330661322645289</v>
      </c>
    </row>
    <row r="18" spans="2:17" x14ac:dyDescent="0.25">
      <c r="B18" s="113"/>
      <c r="D18" s="315"/>
      <c r="E18" s="10" t="s">
        <v>27</v>
      </c>
      <c r="F18" s="14">
        <f>IF(F17="","",VLOOKUP($D$7&amp;$E17&amp;$D$6,'EP CTYA data'!$A:$AC,'EP CTYA data'!I$3,FALSE))</f>
        <v>0.318</v>
      </c>
      <c r="G18" s="15">
        <f>IF(F17="","",VLOOKUP($D$7&amp;$E17&amp;$D$6,'EP CTYA data'!$A:$AC,'EP CTYA data'!J$3,FALSE))</f>
        <v>0.42199999999999999</v>
      </c>
      <c r="H18" s="15">
        <f>IF(H17="","",VLOOKUP($D$7&amp;$E17&amp;$D$6,'EP CTYA data'!$A:$AC,'EP CTYA data'!K$3,FALSE))</f>
        <v>0.25600000000000001</v>
      </c>
      <c r="I18" s="15">
        <f>IF(H17="","",VLOOKUP($D$7&amp;$E17&amp;$D$6,'EP CTYA data'!$A:$AC,'EP CTYA data'!L$3,FALSE))</f>
        <v>0.35599999999999998</v>
      </c>
      <c r="J18" s="15">
        <f>IF(J17="","",VLOOKUP($D$7&amp;$E17&amp;$D$6,'EP CTYA data'!$A:$AC,'EP CTYA data'!M$3,FALSE))</f>
        <v>1.7000000000000001E-2</v>
      </c>
      <c r="K18" s="15">
        <f>IF(J17="","",VLOOKUP($D$7&amp;$E17&amp;$D$6,'EP CTYA data'!$A:$AC,'EP CTYA data'!N$3,FALSE))</f>
        <v>5.6000000000000001E-2</v>
      </c>
      <c r="L18" s="15">
        <f>IF(L17="","",VLOOKUP($D$7&amp;$E17&amp;$D$6,'EP CTYA data'!$A:$AC,'EP CTYA data'!O$3,FALSE))</f>
        <v>0.251</v>
      </c>
      <c r="M18" s="15">
        <f>IF(L17="","",VLOOKUP($D$7&amp;$E17&amp;$D$6,'EP CTYA data'!$A:$AC,'EP CTYA data'!P$3,FALSE))</f>
        <v>0.34899999999999998</v>
      </c>
      <c r="N18" s="285"/>
      <c r="O18" s="304"/>
      <c r="P18" s="295"/>
      <c r="Q18" s="20"/>
    </row>
    <row r="19" spans="2:17" ht="18.75" customHeight="1" x14ac:dyDescent="0.25">
      <c r="B19" s="113"/>
      <c r="D19" s="315"/>
      <c r="E19" s="69" t="s">
        <v>120</v>
      </c>
      <c r="F19" s="245">
        <f>IF(OR(ISERROR(VLOOKUP($D$7&amp;$E19&amp;$D$6,'EP CTYA data'!$A:$AC,'EP CTYA data'!B$3,FALSE)),ISBLANK(VLOOKUP($D$7&amp;$E19&amp;$D$6,'EP CTYA data'!$A:$AC,'EP CTYA data'!B$3,FALSE))),"",VLOOKUP($D$7&amp;$E19&amp;$D$6,'EP CTYA data'!$A:$AC,'EP CTYA data'!B$3,FALSE))</f>
        <v>0.35164835164835168</v>
      </c>
      <c r="G19" s="246"/>
      <c r="H19" s="246">
        <f>IF(OR(ISERROR(VLOOKUP($D$7&amp;$E19&amp;$D$6,'EP CTYA data'!$A:$AC,'EP CTYA data'!C$3,FALSE)),ISBLANK(VLOOKUP($D$7&amp;$E19&amp;$D$6,'EP CTYA data'!$A:$AC,'EP CTYA data'!C$3,FALSE))),"",VLOOKUP($D$7&amp;$E19&amp;$D$6,'EP CTYA data'!$A:$AC,'EP CTYA data'!C$3,FALSE))</f>
        <v>0.14285714285714285</v>
      </c>
      <c r="I19" s="246"/>
      <c r="J19" s="246">
        <f>IF(OR(ISERROR(VLOOKUP($D$7&amp;$E19&amp;$D$6,'EP CTYA data'!$A:$AC,'EP CTYA data'!D$3,FALSE)),ISBLANK(VLOOKUP($D$7&amp;$E19&amp;$D$6,'EP CTYA data'!$A:$AC,'EP CTYA data'!D$3,FALSE))),"",VLOOKUP($D$7&amp;$E19&amp;$D$6,'EP CTYA data'!$A:$AC,'EP CTYA data'!D$3,FALSE))</f>
        <v>2.197802197802198E-2</v>
      </c>
      <c r="K19" s="246"/>
      <c r="L19" s="246">
        <f>IF(OR(ISERROR(VLOOKUP($D$7&amp;$E19&amp;$D$6,'EP CTYA data'!$A:$AC,'EP CTYA data'!E$3,FALSE)),ISBLANK(VLOOKUP($D$7&amp;$E19&amp;$D$6,'EP CTYA data'!$A:$AC,'EP CTYA data'!E$3,FALSE))),"",VLOOKUP($D$7&amp;$E19&amp;$D$6,'EP CTYA data'!$A:$AC,'EP CTYA data'!E$3,FALSE))</f>
        <v>0.48351648351648352</v>
      </c>
      <c r="M19" s="246"/>
      <c r="N19" s="299">
        <f>SUM(F19,H19,J19,L19)</f>
        <v>1</v>
      </c>
      <c r="O19" s="303">
        <f>IF(ISERROR(VLOOKUP($D$7&amp;$E19&amp;$D$6,'EP CTYA data'!$A:$AC,'EP CTYA data'!G$3,FALSE)),0,VLOOKUP($D$7&amp;$E19&amp;$D$6,'EP CTYA data'!$A:$AC,'EP CTYA data'!G$3,FALSE))</f>
        <v>182</v>
      </c>
      <c r="P19" s="294">
        <f>IF(ISERROR(VLOOKUP($D$7&amp;$E19&amp;$D$6,'EP CTYA data'!$A:$AC,'EP CTYA data'!H$3,FALSE)),0,VLOOKUP($D$7&amp;$E19&amp;$D$6,'EP CTYA data'!$A:$AC,'EP CTYA data'!H$3,FALSE))</f>
        <v>0.38723404255319149</v>
      </c>
    </row>
    <row r="20" spans="2:17" x14ac:dyDescent="0.25">
      <c r="B20" s="113"/>
      <c r="D20" s="315"/>
      <c r="E20" s="10" t="s">
        <v>27</v>
      </c>
      <c r="F20" s="14">
        <f>IF(F19="","",VLOOKUP($D$7&amp;$E19&amp;$D$6,'EP CTYA data'!$A:$AC,'EP CTYA data'!I$3,FALSE))</f>
        <v>0.28599999999999998</v>
      </c>
      <c r="G20" s="15">
        <f>IF(F19="","",VLOOKUP($D$7&amp;$E19&amp;$D$6,'EP CTYA data'!$A:$AC,'EP CTYA data'!J$3,FALSE))</f>
        <v>0.42299999999999999</v>
      </c>
      <c r="H20" s="15">
        <f>IF(H19="","",VLOOKUP($D$7&amp;$E19&amp;$D$6,'EP CTYA data'!$A:$AC,'EP CTYA data'!K$3,FALSE))</f>
        <v>9.9000000000000005E-2</v>
      </c>
      <c r="I20" s="15">
        <f>IF(H19="","",VLOOKUP($D$7&amp;$E19&amp;$D$6,'EP CTYA data'!$A:$AC,'EP CTYA data'!L$3,FALSE))</f>
        <v>0.20100000000000001</v>
      </c>
      <c r="J20" s="15">
        <f>IF(J19="","",VLOOKUP($D$7&amp;$E19&amp;$D$6,'EP CTYA data'!$A:$AC,'EP CTYA data'!M$3,FALSE))</f>
        <v>8.9999999999999993E-3</v>
      </c>
      <c r="K20" s="15">
        <f>IF(J19="","",VLOOKUP($D$7&amp;$E19&amp;$D$6,'EP CTYA data'!$A:$AC,'EP CTYA data'!N$3,FALSE))</f>
        <v>5.5E-2</v>
      </c>
      <c r="L20" s="15">
        <f>IF(L19="","",VLOOKUP($D$7&amp;$E19&amp;$D$6,'EP CTYA data'!$A:$AC,'EP CTYA data'!O$3,FALSE))</f>
        <v>0.41199999999999998</v>
      </c>
      <c r="M20" s="15">
        <f>IF(L19="","",VLOOKUP($D$7&amp;$E19&amp;$D$6,'EP CTYA data'!$A:$AC,'EP CTYA data'!P$3,FALSE))</f>
        <v>0.55600000000000005</v>
      </c>
      <c r="N20" s="285"/>
      <c r="O20" s="304"/>
      <c r="P20" s="295"/>
    </row>
    <row r="21" spans="2:17" ht="18.75" customHeight="1" x14ac:dyDescent="0.25">
      <c r="B21" s="113"/>
      <c r="D21" s="315"/>
      <c r="E21" s="69" t="s">
        <v>119</v>
      </c>
      <c r="F21" s="245">
        <f>IF(OR(ISERROR(VLOOKUP($D$7&amp;$E21&amp;$D$6,'EP CTYA data'!$A:$AC,'EP CTYA data'!B$3,FALSE)),ISBLANK(VLOOKUP($D$7&amp;$E21&amp;$D$6,'EP CTYA data'!$A:$AC,'EP CTYA data'!B$3,FALSE))),"",VLOOKUP($D$7&amp;$E21&amp;$D$6,'EP CTYA data'!$A:$AC,'EP CTYA data'!B$3,FALSE))</f>
        <v>0.3125</v>
      </c>
      <c r="G21" s="246"/>
      <c r="H21" s="246">
        <f>IF(OR(ISERROR(VLOOKUP($D$7&amp;$E21&amp;$D$6,'EP CTYA data'!$A:$AC,'EP CTYA data'!C$3,FALSE)),ISBLANK(VLOOKUP($D$7&amp;$E21&amp;$D$6,'EP CTYA data'!$A:$AC,'EP CTYA data'!C$3,FALSE))),"",VLOOKUP($D$7&amp;$E21&amp;$D$6,'EP CTYA data'!$A:$AC,'EP CTYA data'!C$3,FALSE))</f>
        <v>0.1015625</v>
      </c>
      <c r="I21" s="246"/>
      <c r="J21" s="246">
        <f>IF(OR(ISERROR(VLOOKUP($D$7&amp;$E21&amp;$D$6,'EP CTYA data'!$A:$AC,'EP CTYA data'!D$3,FALSE)),ISBLANK(VLOOKUP($D$7&amp;$E21&amp;$D$6,'EP CTYA data'!$A:$AC,'EP CTYA data'!D$3,FALSE))),"",VLOOKUP($D$7&amp;$E21&amp;$D$6,'EP CTYA data'!$A:$AC,'EP CTYA data'!D$3,FALSE))</f>
        <v>7.03125E-2</v>
      </c>
      <c r="K21" s="246"/>
      <c r="L21" s="246">
        <f>IF(OR(ISERROR(VLOOKUP($D$7&amp;$E21&amp;$D$6,'EP CTYA data'!$A:$AC,'EP CTYA data'!E$3,FALSE)),ISBLANK(VLOOKUP($D$7&amp;$E21&amp;$D$6,'EP CTYA data'!$A:$AC,'EP CTYA data'!E$3,FALSE))),"",VLOOKUP($D$7&amp;$E21&amp;$D$6,'EP CTYA data'!$A:$AC,'EP CTYA data'!E$3,FALSE))</f>
        <v>0.515625</v>
      </c>
      <c r="M21" s="246"/>
      <c r="N21" s="299">
        <f>SUM(F21,H21,J21,L21)</f>
        <v>1</v>
      </c>
      <c r="O21" s="303">
        <f>IF(ISERROR(VLOOKUP($D$7&amp;$E21&amp;$D$6,'EP CTYA data'!$A:$AC,'EP CTYA data'!G$3,FALSE)),0,VLOOKUP($D$7&amp;$E21&amp;$D$6,'EP CTYA data'!$A:$AC,'EP CTYA data'!G$3,FALSE))</f>
        <v>128</v>
      </c>
      <c r="P21" s="319">
        <f>IF(ISERROR(VLOOKUP($D$7&amp;$E21&amp;$D$6,'EP CTYA data'!$A:$AC,'EP CTYA data'!H$3,FALSE)),0,VLOOKUP($D$7&amp;$E21&amp;$D$6,'EP CTYA data'!$A:$AC,'EP CTYA data'!H$3,FALSE))</f>
        <v>0.27467811158798283</v>
      </c>
    </row>
    <row r="22" spans="2:17" ht="15.75" customHeight="1" thickBot="1" x14ac:dyDescent="0.3">
      <c r="B22" s="113"/>
      <c r="D22" s="316"/>
      <c r="E22" s="10" t="s">
        <v>27</v>
      </c>
      <c r="F22" s="14">
        <f>IF(F21="","",VLOOKUP($D$7&amp;$E21&amp;$D$6,'EP CTYA data'!$A:$AC,'EP CTYA data'!I$3,FALSE))</f>
        <v>0.23899999999999999</v>
      </c>
      <c r="G22" s="15">
        <f>IF(F21="","",VLOOKUP($D$7&amp;$E21&amp;$D$6,'EP CTYA data'!$A:$AC,'EP CTYA data'!J$3,FALSE))</f>
        <v>0.39700000000000002</v>
      </c>
      <c r="H22" s="15">
        <f>IF(H21="","",VLOOKUP($D$7&amp;$E21&amp;$D$6,'EP CTYA data'!$A:$AC,'EP CTYA data'!K$3,FALSE))</f>
        <v>0.06</v>
      </c>
      <c r="I22" s="15">
        <f>IF(H21="","",VLOOKUP($D$7&amp;$E21&amp;$D$6,'EP CTYA data'!$A:$AC,'EP CTYA data'!L$3,FALSE))</f>
        <v>0.16600000000000001</v>
      </c>
      <c r="J22" s="15">
        <f>IF(J21="","",VLOOKUP($D$7&amp;$E21&amp;$D$6,'EP CTYA data'!$A:$AC,'EP CTYA data'!M$3,FALSE))</f>
        <v>3.6999999999999998E-2</v>
      </c>
      <c r="K22" s="15">
        <f>IF(J21="","",VLOOKUP($D$7&amp;$E21&amp;$D$6,'EP CTYA data'!$A:$AC,'EP CTYA data'!N$3,FALSE))</f>
        <v>0.128</v>
      </c>
      <c r="L22" s="15">
        <f>IF(L21="","",VLOOKUP($D$7&amp;$E21&amp;$D$6,'EP CTYA data'!$A:$AC,'EP CTYA data'!O$3,FALSE))</f>
        <v>0.43</v>
      </c>
      <c r="M22" s="15">
        <f>IF(L21="","",VLOOKUP($D$7&amp;$E21&amp;$D$6,'EP CTYA data'!$A:$AC,'EP CTYA data'!P$3,FALSE))</f>
        <v>0.6</v>
      </c>
      <c r="N22" s="285"/>
      <c r="O22" s="304"/>
      <c r="P22" s="320"/>
    </row>
    <row r="23" spans="2:17" ht="15.75" x14ac:dyDescent="0.25">
      <c r="B23" s="113"/>
      <c r="D23" s="306" t="s">
        <v>95</v>
      </c>
      <c r="E23" s="33" t="s">
        <v>160</v>
      </c>
      <c r="F23" s="273">
        <f>IF(OR(ISERROR(VLOOKUP($D$23&amp;$E23&amp;$D$6,'EP CTYA data'!$A:$AC,'EP CTYA data'!B$3,FALSE)),ISBLANK(VLOOKUP($D$23&amp;$E23&amp;$D$6,'EP CTYA data'!$A:$AC,'EP CTYA data'!B$3,FALSE))),"",VLOOKUP($D$23&amp;$E23&amp;$D$6,'EP CTYA data'!$A:$AC,'EP CTYA data'!B$3,FALSE))</f>
        <v>0.4985851726089417</v>
      </c>
      <c r="G23" s="272"/>
      <c r="H23" s="272">
        <f>IF(OR(ISERROR(VLOOKUP($D$23&amp;$E23&amp;$D$6,'EP CTYA data'!$A:$AC,'EP CTYA data'!C$3,FALSE)),ISBLANK(VLOOKUP($D$23&amp;$E23&amp;$D$6,'EP CTYA data'!$A:$AC,'EP CTYA data'!C$3,FALSE))),"",VLOOKUP($D$23&amp;$E23&amp;$D$6,'EP CTYA data'!$A:$AC,'EP CTYA data'!C$3,FALSE))</f>
        <v>0.21222410865874364</v>
      </c>
      <c r="I23" s="272"/>
      <c r="J23" s="272">
        <f>IF(OR(ISERROR(VLOOKUP($D$23&amp;$E23&amp;$D$6,'EP CTYA data'!$A:$AC,'EP CTYA data'!D$3,FALSE)),ISBLANK(VLOOKUP($D$23&amp;$E23&amp;$D$6,'EP CTYA data'!$A:$AC,'EP CTYA data'!D$3,FALSE))),"",VLOOKUP($D$23&amp;$E23&amp;$D$6,'EP CTYA data'!$A:$AC,'EP CTYA data'!D$3,FALSE))</f>
        <v>4.4425580079230337E-2</v>
      </c>
      <c r="K23" s="272"/>
      <c r="L23" s="272">
        <f>IF(OR(ISERROR(VLOOKUP($D$23&amp;$E23&amp;$D$6,'EP CTYA data'!$A:$AC,'EP CTYA data'!E$3,FALSE)),ISBLANK(VLOOKUP($D$23&amp;$E23&amp;$D$6,'EP CTYA data'!$A:$AC,'EP CTYA data'!E$3,FALSE))),"",VLOOKUP($D$23&amp;$E23&amp;$D$6,'EP CTYA data'!$A:$AC,'EP CTYA data'!E$3,FALSE))</f>
        <v>0.24476513865308433</v>
      </c>
      <c r="M23" s="272"/>
      <c r="N23" s="287">
        <f>SUM(F23,H23,J23,L23)</f>
        <v>1</v>
      </c>
      <c r="O23" s="310">
        <f>IF(ISERROR(VLOOKUP($D$23&amp;$E23&amp;$D$6,'EP CTYA data'!$A:$AC,'EP CTYA data'!G$3,FALSE)),0,VLOOKUP($D$23&amp;$E23&amp;$D$6,'EP CTYA data'!$A:$AC,'EP CTYA data'!G$3,FALSE))</f>
        <v>3534</v>
      </c>
      <c r="P23" s="317">
        <f>IF(ISERROR(VLOOKUP($D$23&amp;$E23&amp;$D$6,'EP CTYA data'!$A:$AC,'EP CTYA data'!H$3,FALSE)),0,VLOOKUP($D$23&amp;$E23&amp;$D$6,'EP CTYA data'!$A:$AC,'EP CTYA data'!H$3,FALSE))</f>
        <v>0.25886317023146793</v>
      </c>
    </row>
    <row r="24" spans="2:17" x14ac:dyDescent="0.25">
      <c r="B24" s="113"/>
      <c r="D24" s="307"/>
      <c r="E24" s="10" t="s">
        <v>27</v>
      </c>
      <c r="F24" s="14">
        <f>IF(F23="","",VLOOKUP($D$23&amp;$E23&amp;$D$6,'EP CTYA data'!$A:$AC,'EP CTYA data'!I$3,FALSE))</f>
        <v>0.48199999999999998</v>
      </c>
      <c r="G24" s="15">
        <f>IF(F23="","",VLOOKUP($D$23&amp;$E23&amp;$D$6,'EP CTYA data'!$A:$AC,'EP CTYA data'!J$3,FALSE))</f>
        <v>0.51500000000000001</v>
      </c>
      <c r="H24" s="15">
        <f>IF(H23="","",VLOOKUP($D$23&amp;$E23&amp;$D$6,'EP CTYA data'!$A:$AC,'EP CTYA data'!K$3,FALSE))</f>
        <v>0.19900000000000001</v>
      </c>
      <c r="I24" s="15">
        <f>IF(H23="","",VLOOKUP($D$23&amp;$E23&amp;$D$6,'EP CTYA data'!$A:$AC,'EP CTYA data'!L$3,FALSE))</f>
        <v>0.22600000000000001</v>
      </c>
      <c r="J24" s="15">
        <f>IF(J23="","",VLOOKUP($D$23&amp;$E23&amp;$D$6,'EP CTYA data'!$A:$AC,'EP CTYA data'!M$3,FALSE))</f>
        <v>3.7999999999999999E-2</v>
      </c>
      <c r="K24" s="15">
        <f>IF(J23="","",VLOOKUP($D$23&amp;$E23&amp;$D$6,'EP CTYA data'!$A:$AC,'EP CTYA data'!N$3,FALSE))</f>
        <v>5.1999999999999998E-2</v>
      </c>
      <c r="L24" s="15">
        <f>IF(L23="","",VLOOKUP($D$23&amp;$E23&amp;$D$6,'EP CTYA data'!$A:$AC,'EP CTYA data'!O$3,FALSE))</f>
        <v>0.23100000000000001</v>
      </c>
      <c r="M24" s="15">
        <f>IF(L23="","",VLOOKUP($D$23&amp;$E23&amp;$D$6,'EP CTYA data'!$A:$AC,'EP CTYA data'!P$3,FALSE))</f>
        <v>0.25900000000000001</v>
      </c>
      <c r="N24" s="285"/>
      <c r="O24" s="304"/>
      <c r="P24" s="318"/>
    </row>
    <row r="25" spans="2:17" ht="18.75" customHeight="1" x14ac:dyDescent="0.25">
      <c r="B25" s="113"/>
      <c r="D25" s="307"/>
      <c r="E25" s="35" t="s">
        <v>370</v>
      </c>
      <c r="F25" s="245">
        <f>IF(OR(ISERROR(VLOOKUP($D$23&amp;$E25&amp;$D$6,'EP CTYA data'!$A:$AC,'EP CTYA data'!B$3,FALSE)),ISBLANK(VLOOKUP($D$23&amp;$E25&amp;$D$6,'EP CTYA data'!$A:$AC,'EP CTYA data'!B$3,FALSE))),"",VLOOKUP($D$23&amp;$E25&amp;$D$6,'EP CTYA data'!$A:$AC,'EP CTYA data'!B$3,FALSE))</f>
        <v>0.5</v>
      </c>
      <c r="G25" s="246"/>
      <c r="H25" s="246">
        <f>IF(OR(ISERROR(VLOOKUP($D$23&amp;$E25&amp;$D$6,'EP CTYA data'!$A:$AC,'EP CTYA data'!C$3,FALSE)),ISBLANK(VLOOKUP($D$23&amp;$E25&amp;$D$6,'EP CTYA data'!$A:$AC,'EP CTYA data'!C$3,FALSE))),"",VLOOKUP($D$23&amp;$E25&amp;$D$6,'EP CTYA data'!$A:$AC,'EP CTYA data'!C$3,FALSE))</f>
        <v>0.14634146341463414</v>
      </c>
      <c r="I25" s="246"/>
      <c r="J25" s="246">
        <f>IF(OR(ISERROR(VLOOKUP($D$23&amp;$E25&amp;$D$6,'EP CTYA data'!$A:$AC,'EP CTYA data'!D$3,FALSE)),ISBLANK(VLOOKUP($D$23&amp;$E25&amp;$D$6,'EP CTYA data'!$A:$AC,'EP CTYA data'!D$3,FALSE))),"",VLOOKUP($D$23&amp;$E25&amp;$D$6,'EP CTYA data'!$A:$AC,'EP CTYA data'!D$3,FALSE))</f>
        <v>3.1358885017421602E-2</v>
      </c>
      <c r="K25" s="246"/>
      <c r="L25" s="246">
        <f>IF(OR(ISERROR(VLOOKUP($D$23&amp;$E25&amp;$D$6,'EP CTYA data'!$A:$AC,'EP CTYA data'!E$3,FALSE)),ISBLANK(VLOOKUP($D$23&amp;$E25&amp;$D$6,'EP CTYA data'!$A:$AC,'EP CTYA data'!E$3,FALSE))),"",VLOOKUP($D$23&amp;$E25&amp;$D$6,'EP CTYA data'!$A:$AC,'EP CTYA data'!E$3,FALSE))</f>
        <v>0.32229965156794427</v>
      </c>
      <c r="M25" s="246"/>
      <c r="N25" s="299">
        <f>SUM(F25,H25,J25,L25)</f>
        <v>1</v>
      </c>
      <c r="O25" s="303">
        <f>IF(ISERROR(VLOOKUP($D$23&amp;$E25&amp;$D$6,'EP CTYA data'!$A:$AC,'EP CTYA data'!G$3,FALSE)),0,VLOOKUP($D$23&amp;$E25&amp;$D$6,'EP CTYA data'!$A:$AC,'EP CTYA data'!G$3,FALSE))</f>
        <v>574</v>
      </c>
      <c r="P25" s="294">
        <f>IF(ISERROR(VLOOKUP($D$23&amp;$E25&amp;$D$6,'EP CTYA data'!$A:$AC,'EP CTYA data'!H$3,FALSE)),0,VLOOKUP($D$23&amp;$E25&amp;$D$6,'EP CTYA data'!$A:$AC,'EP CTYA data'!H$3,FALSE))</f>
        <v>0.46857142857142858</v>
      </c>
    </row>
    <row r="26" spans="2:17" x14ac:dyDescent="0.25">
      <c r="B26" s="113"/>
      <c r="D26" s="307"/>
      <c r="E26" s="138" t="s">
        <v>27</v>
      </c>
      <c r="F26" s="14">
        <f>IF(F25="","",VLOOKUP($D$23&amp;$E25&amp;$D$6,'EP CTYA data'!$A:$AC,'EP CTYA data'!I$3,FALSE))</f>
        <v>0.45900000000000002</v>
      </c>
      <c r="G26" s="15">
        <f>IF(F25="","",VLOOKUP($D$23&amp;$E25&amp;$D$6,'EP CTYA data'!$A:$AC,'EP CTYA data'!J$3,FALSE))</f>
        <v>0.54100000000000004</v>
      </c>
      <c r="H26" s="15">
        <f>IF(H25="","",VLOOKUP($D$23&amp;$E25&amp;$D$6,'EP CTYA data'!$A:$AC,'EP CTYA data'!K$3,FALSE))</f>
        <v>0.12</v>
      </c>
      <c r="I26" s="15">
        <f>IF(H25="","",VLOOKUP($D$23&amp;$E25&amp;$D$6,'EP CTYA data'!$A:$AC,'EP CTYA data'!L$3,FALSE))</f>
        <v>0.17799999999999999</v>
      </c>
      <c r="J26" s="15">
        <f>IF(J25="","",VLOOKUP($D$23&amp;$E25&amp;$D$6,'EP CTYA data'!$A:$AC,'EP CTYA data'!M$3,FALSE))</f>
        <v>0.02</v>
      </c>
      <c r="K26" s="15">
        <f>IF(J25="","",VLOOKUP($D$23&amp;$E25&amp;$D$6,'EP CTYA data'!$A:$AC,'EP CTYA data'!N$3,FALSE))</f>
        <v>4.9000000000000002E-2</v>
      </c>
      <c r="L26" s="15">
        <f>IF(L25="","",VLOOKUP($D$23&amp;$E25&amp;$D$6,'EP CTYA data'!$A:$AC,'EP CTYA data'!O$3,FALSE))</f>
        <v>0.28499999999999998</v>
      </c>
      <c r="M26" s="15">
        <f>IF(L25="","",VLOOKUP($D$23&amp;$E25&amp;$D$6,'EP CTYA data'!$A:$AC,'EP CTYA data'!P$3,FALSE))</f>
        <v>0.36199999999999999</v>
      </c>
      <c r="N26" s="285"/>
      <c r="O26" s="304"/>
      <c r="P26" s="295"/>
    </row>
    <row r="27" spans="2:17" ht="18.75" customHeight="1" x14ac:dyDescent="0.25">
      <c r="B27" s="113"/>
      <c r="D27" s="307"/>
      <c r="E27" s="69" t="s">
        <v>103</v>
      </c>
      <c r="F27" s="245">
        <f>IF(OR(ISERROR(VLOOKUP($D$23&amp;$E27&amp;$D$6,'EP CTYA data'!$A:$AC,'EP CTYA data'!B$3,FALSE)),ISBLANK(VLOOKUP($D$23&amp;$E27&amp;$D$6,'EP CTYA data'!$A:$AC,'EP CTYA data'!B$3,FALSE))),"",VLOOKUP($D$23&amp;$E27&amp;$D$6,'EP CTYA data'!$A:$AC,'EP CTYA data'!B$3,FALSE))</f>
        <v>0.51428571428571423</v>
      </c>
      <c r="G27" s="246"/>
      <c r="H27" s="246">
        <f>IF(OR(ISERROR(VLOOKUP($D$23&amp;$E27&amp;$D$6,'EP CTYA data'!$A:$AC,'EP CTYA data'!C$3,FALSE)),ISBLANK(VLOOKUP($D$23&amp;$E27&amp;$D$6,'EP CTYA data'!$A:$AC,'EP CTYA data'!C$3,FALSE))),"",VLOOKUP($D$23&amp;$E27&amp;$D$6,'EP CTYA data'!$A:$AC,'EP CTYA data'!C$3,FALSE))</f>
        <v>0.08</v>
      </c>
      <c r="I27" s="246"/>
      <c r="J27" s="246">
        <f>IF(OR(ISERROR(VLOOKUP($D$23&amp;$E27&amp;$D$6,'EP CTYA data'!$A:$AC,'EP CTYA data'!D$3,FALSE)),ISBLANK(VLOOKUP($D$23&amp;$E27&amp;$D$6,'EP CTYA data'!$A:$AC,'EP CTYA data'!D$3,FALSE))),"",VLOOKUP($D$23&amp;$E27&amp;$D$6,'EP CTYA data'!$A:$AC,'EP CTYA data'!D$3,FALSE))</f>
        <v>7.4285714285714288E-2</v>
      </c>
      <c r="K27" s="246"/>
      <c r="L27" s="246">
        <f>IF(OR(ISERROR(VLOOKUP($D$23&amp;$E27&amp;$D$6,'EP CTYA data'!$A:$AC,'EP CTYA data'!E$3,FALSE)),ISBLANK(VLOOKUP($D$23&amp;$E27&amp;$D$6,'EP CTYA data'!$A:$AC,'EP CTYA data'!E$3,FALSE))),"",VLOOKUP($D$23&amp;$E27&amp;$D$6,'EP CTYA data'!$A:$AC,'EP CTYA data'!E$3,FALSE))</f>
        <v>0.33142857142857141</v>
      </c>
      <c r="M27" s="246"/>
      <c r="N27" s="299">
        <f>SUM(F27,H27,J27,L27)</f>
        <v>0.99999999999999989</v>
      </c>
      <c r="O27" s="303">
        <f>IF(ISERROR(VLOOKUP($D$23&amp;$E27&amp;$D$6,'EP CTYA data'!$A:$AC,'EP CTYA data'!G$3,FALSE)),0,VLOOKUP($D$23&amp;$E27&amp;$D$6,'EP CTYA data'!$A:$AC,'EP CTYA data'!G$3,FALSE))</f>
        <v>175</v>
      </c>
      <c r="P27" s="294">
        <f>IF(ISERROR(VLOOKUP($D$23&amp;$E27&amp;$D$6,'EP CTYA data'!$A:$AC,'EP CTYA data'!H$3,FALSE)),0,VLOOKUP($D$23&amp;$E27&amp;$D$6,'EP CTYA data'!$A:$AC,'EP CTYA data'!H$3,FALSE))</f>
        <v>1.2472382581426841E-2</v>
      </c>
    </row>
    <row r="28" spans="2:17" x14ac:dyDescent="0.25">
      <c r="B28" s="113"/>
      <c r="D28" s="307"/>
      <c r="E28" s="138" t="s">
        <v>27</v>
      </c>
      <c r="F28" s="14">
        <f>IF(F27="","",VLOOKUP($D$23&amp;$E27&amp;$D$6,'EP CTYA data'!$A:$AC,'EP CTYA data'!I$3,FALSE))</f>
        <v>0.441</v>
      </c>
      <c r="G28" s="15">
        <f>IF(F27="","",VLOOKUP($D$23&amp;$E27&amp;$D$6,'EP CTYA data'!$A:$AC,'EP CTYA data'!J$3,FALSE))</f>
        <v>0.58699999999999997</v>
      </c>
      <c r="H28" s="15">
        <f>IF(H27="","",VLOOKUP($D$23&amp;$E27&amp;$D$6,'EP CTYA data'!$A:$AC,'EP CTYA data'!K$3,FALSE))</f>
        <v>4.8000000000000001E-2</v>
      </c>
      <c r="I28" s="15">
        <f>IF(H27="","",VLOOKUP($D$23&amp;$E27&amp;$D$6,'EP CTYA data'!$A:$AC,'EP CTYA data'!L$3,FALSE))</f>
        <v>0.13</v>
      </c>
      <c r="J28" s="15">
        <f>IF(J27="","",VLOOKUP($D$23&amp;$E27&amp;$D$6,'EP CTYA data'!$A:$AC,'EP CTYA data'!M$3,FALSE))</f>
        <v>4.3999999999999997E-2</v>
      </c>
      <c r="K28" s="15">
        <f>IF(J27="","",VLOOKUP($D$23&amp;$E27&amp;$D$6,'EP CTYA data'!$A:$AC,'EP CTYA data'!N$3,FALSE))</f>
        <v>0.123</v>
      </c>
      <c r="L28" s="15">
        <f>IF(L27="","",VLOOKUP($D$23&amp;$E27&amp;$D$6,'EP CTYA data'!$A:$AC,'EP CTYA data'!O$3,FALSE))</f>
        <v>0.26600000000000001</v>
      </c>
      <c r="M28" s="15">
        <f>IF(L27="","",VLOOKUP($D$23&amp;$E27&amp;$D$6,'EP CTYA data'!$A:$AC,'EP CTYA data'!P$3,FALSE))</f>
        <v>0.40400000000000003</v>
      </c>
      <c r="N28" s="285"/>
      <c r="O28" s="304"/>
      <c r="P28" s="295"/>
    </row>
    <row r="29" spans="2:17" ht="18.75" customHeight="1" x14ac:dyDescent="0.25">
      <c r="B29" s="113"/>
      <c r="D29" s="307"/>
      <c r="E29" s="69" t="s">
        <v>4</v>
      </c>
      <c r="F29" s="245">
        <f>IF(OR(ISERROR(VLOOKUP($D$23&amp;$E29&amp;$D$6,'EP CTYA data'!$A:$AC,'EP CTYA data'!B$3,FALSE)),ISBLANK(VLOOKUP($D$23&amp;$E29&amp;$D$6,'EP CTYA data'!$A:$AC,'EP CTYA data'!B$3,FALSE))),"",VLOOKUP($D$23&amp;$E29&amp;$D$6,'EP CTYA data'!$A:$AC,'EP CTYA data'!B$3,FALSE))</f>
        <v>0.66826923076923073</v>
      </c>
      <c r="G29" s="246"/>
      <c r="H29" s="246">
        <f>IF(OR(ISERROR(VLOOKUP($D$23&amp;$E29&amp;$D$6,'EP CTYA data'!$A:$AC,'EP CTYA data'!C$3,FALSE)),ISBLANK(VLOOKUP($D$23&amp;$E29&amp;$D$6,'EP CTYA data'!$A:$AC,'EP CTYA data'!C$3,FALSE))),"",VLOOKUP($D$23&amp;$E29&amp;$D$6,'EP CTYA data'!$A:$AC,'EP CTYA data'!C$3,FALSE))</f>
        <v>0.25240384615384615</v>
      </c>
      <c r="I29" s="246"/>
      <c r="J29" s="246">
        <f>IF(OR(ISERROR(VLOOKUP($D$23&amp;$E29&amp;$D$6,'EP CTYA data'!$A:$AC,'EP CTYA data'!D$3,FALSE)),ISBLANK(VLOOKUP($D$23&amp;$E29&amp;$D$6,'EP CTYA data'!$A:$AC,'EP CTYA data'!D$3,FALSE))),"",VLOOKUP($D$23&amp;$E29&amp;$D$6,'EP CTYA data'!$A:$AC,'EP CTYA data'!D$3,FALSE))</f>
        <v>3.6057692307692304E-2</v>
      </c>
      <c r="K29" s="246"/>
      <c r="L29" s="246">
        <f>IF(OR(ISERROR(VLOOKUP($D$23&amp;$E29&amp;$D$6,'EP CTYA data'!$A:$AC,'EP CTYA data'!E$3,FALSE)),ISBLANK(VLOOKUP($D$23&amp;$E29&amp;$D$6,'EP CTYA data'!$A:$AC,'EP CTYA data'!E$3,FALSE))),"",VLOOKUP($D$23&amp;$E29&amp;$D$6,'EP CTYA data'!$A:$AC,'EP CTYA data'!E$3,FALSE))</f>
        <v>4.3269230769230768E-2</v>
      </c>
      <c r="M29" s="246"/>
      <c r="N29" s="299">
        <f>SUM(F29,H29,J29,L29)</f>
        <v>0.99999999999999989</v>
      </c>
      <c r="O29" s="303">
        <f>IF(ISERROR(VLOOKUP($D$23&amp;$E29&amp;$D$6,'EP CTYA data'!$A:$AC,'EP CTYA data'!G$3,FALSE)),0,VLOOKUP($D$23&amp;$E29&amp;$D$6,'EP CTYA data'!$A:$AC,'EP CTYA data'!G$3,FALSE))</f>
        <v>416</v>
      </c>
      <c r="P29" s="294">
        <f>IF(ISERROR(VLOOKUP($D$23&amp;$E29&amp;$D$6,'EP CTYA data'!$A:$AC,'EP CTYA data'!H$3,FALSE)),0,VLOOKUP($D$23&amp;$E29&amp;$D$6,'EP CTYA data'!$A:$AC,'EP CTYA data'!H$3,FALSE))</f>
        <v>0.68196721311475406</v>
      </c>
    </row>
    <row r="30" spans="2:17" x14ac:dyDescent="0.25">
      <c r="B30" s="113"/>
      <c r="D30" s="307"/>
      <c r="E30" s="10" t="s">
        <v>27</v>
      </c>
      <c r="F30" s="14">
        <f>IF(F29="","",VLOOKUP($D$23&amp;$E29&amp;$D$6,'EP CTYA data'!$A:$AC,'EP CTYA data'!I$3,FALSE))</f>
        <v>0.622</v>
      </c>
      <c r="G30" s="15">
        <f>IF(F29="","",VLOOKUP($D$23&amp;$E29&amp;$D$6,'EP CTYA data'!$A:$AC,'EP CTYA data'!J$3,FALSE))</f>
        <v>0.71199999999999997</v>
      </c>
      <c r="H30" s="15">
        <f>IF(H29="","",VLOOKUP($D$23&amp;$E29&amp;$D$6,'EP CTYA data'!$A:$AC,'EP CTYA data'!K$3,FALSE))</f>
        <v>0.21299999999999999</v>
      </c>
      <c r="I30" s="15">
        <f>IF(H29="","",VLOOKUP($D$23&amp;$E29&amp;$D$6,'EP CTYA data'!$A:$AC,'EP CTYA data'!L$3,FALSE))</f>
        <v>0.29599999999999999</v>
      </c>
      <c r="J30" s="15">
        <f>IF(J29="","",VLOOKUP($D$23&amp;$E29&amp;$D$6,'EP CTYA data'!$A:$AC,'EP CTYA data'!M$3,FALSE))</f>
        <v>2.1999999999999999E-2</v>
      </c>
      <c r="K30" s="15">
        <f>IF(J29="","",VLOOKUP($D$23&amp;$E29&amp;$D$6,'EP CTYA data'!$A:$AC,'EP CTYA data'!N$3,FALSE))</f>
        <v>5.8999999999999997E-2</v>
      </c>
      <c r="L30" s="15">
        <f>IF(L29="","",VLOOKUP($D$23&amp;$E29&amp;$D$6,'EP CTYA data'!$A:$AC,'EP CTYA data'!O$3,FALSE))</f>
        <v>2.8000000000000001E-2</v>
      </c>
      <c r="M30" s="15">
        <f>IF(L29="","",VLOOKUP($D$23&amp;$E29&amp;$D$6,'EP CTYA data'!$A:$AC,'EP CTYA data'!P$3,FALSE))</f>
        <v>6.7000000000000004E-2</v>
      </c>
      <c r="N30" s="285"/>
      <c r="O30" s="304"/>
      <c r="P30" s="295"/>
    </row>
    <row r="31" spans="2:17" ht="15.75" x14ac:dyDescent="0.25">
      <c r="B31" s="113"/>
      <c r="D31" s="307"/>
      <c r="E31" s="69" t="s">
        <v>36</v>
      </c>
      <c r="F31" s="245">
        <f>IF(OR(ISERROR(VLOOKUP($D$23&amp;$E31&amp;$D$6,'EP CTYA data'!$A:$AC,'EP CTYA data'!B$3,FALSE)),ISBLANK(VLOOKUP($D$23&amp;$E31&amp;$D$6,'EP CTYA data'!$A:$AC,'EP CTYA data'!B$3,FALSE))),"",VLOOKUP($D$23&amp;$E31&amp;$D$6,'EP CTYA data'!$A:$AC,'EP CTYA data'!B$3,FALSE))</f>
        <v>0.4885057471264368</v>
      </c>
      <c r="G31" s="246"/>
      <c r="H31" s="246">
        <f>IF(OR(ISERROR(VLOOKUP($D$23&amp;$E31&amp;$D$6,'EP CTYA data'!$A:$AC,'EP CTYA data'!C$3,FALSE)),ISBLANK(VLOOKUP($D$23&amp;$E31&amp;$D$6,'EP CTYA data'!$A:$AC,'EP CTYA data'!C$3,FALSE))),"",VLOOKUP($D$23&amp;$E31&amp;$D$6,'EP CTYA data'!$A:$AC,'EP CTYA data'!C$3,FALSE))</f>
        <v>0.22701149425287356</v>
      </c>
      <c r="I31" s="246"/>
      <c r="J31" s="246">
        <f>IF(OR(ISERROR(VLOOKUP($D$23&amp;$E31&amp;$D$6,'EP CTYA data'!$A:$AC,'EP CTYA data'!D$3,FALSE)),ISBLANK(VLOOKUP($D$23&amp;$E31&amp;$D$6,'EP CTYA data'!$A:$AC,'EP CTYA data'!D$3,FALSE))),"",VLOOKUP($D$23&amp;$E31&amp;$D$6,'EP CTYA data'!$A:$AC,'EP CTYA data'!D$3,FALSE))</f>
        <v>4.0229885057471264E-2</v>
      </c>
      <c r="K31" s="246"/>
      <c r="L31" s="246">
        <f>IF(OR(ISERROR(VLOOKUP($D$23&amp;$E31&amp;$D$6,'EP CTYA data'!$A:$AC,'EP CTYA data'!E$3,FALSE)),ISBLANK(VLOOKUP($D$23&amp;$E31&amp;$D$6,'EP CTYA data'!$A:$AC,'EP CTYA data'!E$3,FALSE))),"",VLOOKUP($D$23&amp;$E31&amp;$D$6,'EP CTYA data'!$A:$AC,'EP CTYA data'!E$3,FALSE))</f>
        <v>0.2442528735632184</v>
      </c>
      <c r="M31" s="246"/>
      <c r="N31" s="299">
        <f>SUM(F31,H31,J31,L31)</f>
        <v>1</v>
      </c>
      <c r="O31" s="303">
        <f>IF(ISERROR(VLOOKUP($D$23&amp;$E31&amp;$D$6,'EP CTYA data'!$A:$AC,'EP CTYA data'!G$3,FALSE)),0,VLOOKUP($D$23&amp;$E31&amp;$D$6,'EP CTYA data'!$A:$AC,'EP CTYA data'!G$3,FALSE))</f>
        <v>348</v>
      </c>
      <c r="P31" s="294">
        <f>IF(ISERROR(VLOOKUP($D$23&amp;$E31&amp;$D$6,'EP CTYA data'!$A:$AC,'EP CTYA data'!H$3,FALSE)),0,VLOOKUP($D$23&amp;$E31&amp;$D$6,'EP CTYA data'!$A:$AC,'EP CTYA data'!H$3,FALSE))</f>
        <v>0.1629976580796253</v>
      </c>
    </row>
    <row r="32" spans="2:17" x14ac:dyDescent="0.25">
      <c r="B32" s="113"/>
      <c r="D32" s="307"/>
      <c r="E32" s="138" t="s">
        <v>27</v>
      </c>
      <c r="F32" s="14">
        <f>IF(F31="","",VLOOKUP($D$23&amp;$E31&amp;$D$6,'EP CTYA data'!$A:$AC,'EP CTYA data'!I$3,FALSE))</f>
        <v>0.436</v>
      </c>
      <c r="G32" s="15">
        <f>IF(F31="","",VLOOKUP($D$23&amp;$E31&amp;$D$6,'EP CTYA data'!$A:$AC,'EP CTYA data'!J$3,FALSE))</f>
        <v>0.54100000000000004</v>
      </c>
      <c r="H32" s="15">
        <f>IF(H31="","",VLOOKUP($D$23&amp;$E31&amp;$D$6,'EP CTYA data'!$A:$AC,'EP CTYA data'!K$3,FALSE))</f>
        <v>0.186</v>
      </c>
      <c r="I32" s="15">
        <f>IF(H31="","",VLOOKUP($D$23&amp;$E31&amp;$D$6,'EP CTYA data'!$A:$AC,'EP CTYA data'!L$3,FALSE))</f>
        <v>0.27400000000000002</v>
      </c>
      <c r="J32" s="15">
        <f>IF(J31="","",VLOOKUP($D$23&amp;$E31&amp;$D$6,'EP CTYA data'!$A:$AC,'EP CTYA data'!M$3,FALSE))</f>
        <v>2.4E-2</v>
      </c>
      <c r="K32" s="15">
        <f>IF(J31="","",VLOOKUP($D$23&amp;$E31&amp;$D$6,'EP CTYA data'!$A:$AC,'EP CTYA data'!N$3,FALSE))</f>
        <v>6.6000000000000003E-2</v>
      </c>
      <c r="L32" s="15">
        <f>IF(L31="","",VLOOKUP($D$23&amp;$E31&amp;$D$6,'EP CTYA data'!$A:$AC,'EP CTYA data'!O$3,FALSE))</f>
        <v>0.20200000000000001</v>
      </c>
      <c r="M32" s="15">
        <f>IF(L31="","",VLOOKUP($D$23&amp;$E31&amp;$D$6,'EP CTYA data'!$A:$AC,'EP CTYA data'!P$3,FALSE))</f>
        <v>0.29199999999999998</v>
      </c>
      <c r="N32" s="285"/>
      <c r="O32" s="304"/>
      <c r="P32" s="295"/>
    </row>
    <row r="33" spans="2:16" ht="15.75" x14ac:dyDescent="0.25">
      <c r="B33" s="113"/>
      <c r="D33" s="307"/>
      <c r="E33" s="69" t="s">
        <v>26</v>
      </c>
      <c r="F33" s="282">
        <f>IF(OR(ISERROR(VLOOKUP($D$23&amp;$E33&amp;$D$6,'EP CTYA data'!$A:$AC,'EP CTYA data'!B$3,FALSE)),ISBLANK(VLOOKUP($D$23&amp;$E33&amp;$D$6,'EP CTYA data'!$A:$AC,'EP CTYA data'!B$3,FALSE))),"",VLOOKUP($D$23&amp;$E33&amp;$D$6,'EP CTYA data'!$A:$AC,'EP CTYA data'!B$3,FALSE))</f>
        <v>0.54354354354354351</v>
      </c>
      <c r="G33" s="283"/>
      <c r="H33" s="283">
        <f>IF(OR(ISERROR(VLOOKUP($D$23&amp;$E33&amp;$D$6,'EP CTYA data'!$A:$AC,'EP CTYA data'!C$3,FALSE)),ISBLANK(VLOOKUP($D$23&amp;$E33&amp;$D$6,'EP CTYA data'!$A:$AC,'EP CTYA data'!C$3,FALSE))),"",VLOOKUP($D$23&amp;$E33&amp;$D$6,'EP CTYA data'!$A:$AC,'EP CTYA data'!C$3,FALSE))</f>
        <v>0.16216216216216217</v>
      </c>
      <c r="I33" s="283"/>
      <c r="J33" s="283">
        <f>IF(OR(ISERROR(VLOOKUP($D$23&amp;$E33&amp;$D$6,'EP CTYA data'!$A:$AC,'EP CTYA data'!D$3,FALSE)),ISBLANK(VLOOKUP($D$23&amp;$E33&amp;$D$6,'EP CTYA data'!$A:$AC,'EP CTYA data'!D$3,FALSE))),"",VLOOKUP($D$23&amp;$E33&amp;$D$6,'EP CTYA data'!$A:$AC,'EP CTYA data'!D$3,FALSE))</f>
        <v>6.3063063063063057E-2</v>
      </c>
      <c r="K33" s="283"/>
      <c r="L33" s="283">
        <f>IF(OR(ISERROR(VLOOKUP($D$23&amp;$E33&amp;$D$6,'EP CTYA data'!$A:$AC,'EP CTYA data'!E$3,FALSE)),ISBLANK(VLOOKUP($D$23&amp;$E33&amp;$D$6,'EP CTYA data'!$A:$AC,'EP CTYA data'!E$3,FALSE))),"",VLOOKUP($D$23&amp;$E33&amp;$D$6,'EP CTYA data'!$A:$AC,'EP CTYA data'!E$3,FALSE))</f>
        <v>0.23123123123123124</v>
      </c>
      <c r="M33" s="283"/>
      <c r="N33" s="284">
        <f>SUM(F33,H33,J33,L33)</f>
        <v>1</v>
      </c>
      <c r="O33" s="305">
        <f>IF(ISERROR(VLOOKUP($D$23&amp;$E33&amp;$D$6,'EP CTYA data'!$A:$AC,'EP CTYA data'!G$3,FALSE)),0,VLOOKUP($D$23&amp;$E33&amp;$D$6,'EP CTYA data'!$A:$AC,'EP CTYA data'!G$3,FALSE))</f>
        <v>333</v>
      </c>
      <c r="P33" s="294">
        <f>IF(ISERROR(VLOOKUP($D$23&amp;$E33&amp;$D$6,'EP CTYA data'!$A:$AC,'EP CTYA data'!H$3,FALSE)),0,VLOOKUP($D$23&amp;$E33&amp;$D$6,'EP CTYA data'!$A:$AC,'EP CTYA data'!H$3,FALSE))</f>
        <v>0.37290033594624861</v>
      </c>
    </row>
    <row r="34" spans="2:16" x14ac:dyDescent="0.25">
      <c r="B34" s="113"/>
      <c r="D34" s="307"/>
      <c r="E34" s="10" t="s">
        <v>27</v>
      </c>
      <c r="F34" s="14">
        <f>IF(F33="","",VLOOKUP($D$23&amp;$E33&amp;$D$6,'EP CTYA data'!$A:$AC,'EP CTYA data'!I$3,FALSE))</f>
        <v>0.49</v>
      </c>
      <c r="G34" s="15">
        <f>IF(F33="","",VLOOKUP($D$23&amp;$E33&amp;$D$6,'EP CTYA data'!$A:$AC,'EP CTYA data'!J$3,FALSE))</f>
        <v>0.59599999999999997</v>
      </c>
      <c r="H34" s="15">
        <f>IF(H33="","",VLOOKUP($D$23&amp;$E33&amp;$D$6,'EP CTYA data'!$A:$AC,'EP CTYA data'!K$3,FALSE))</f>
        <v>0.126</v>
      </c>
      <c r="I34" s="15">
        <f>IF(H33="","",VLOOKUP($D$23&amp;$E33&amp;$D$6,'EP CTYA data'!$A:$AC,'EP CTYA data'!L$3,FALSE))</f>
        <v>0.20599999999999999</v>
      </c>
      <c r="J34" s="15">
        <f>IF(J33="","",VLOOKUP($D$23&amp;$E33&amp;$D$6,'EP CTYA data'!$A:$AC,'EP CTYA data'!M$3,FALSE))</f>
        <v>4.2000000000000003E-2</v>
      </c>
      <c r="K34" s="15">
        <f>IF(J33="","",VLOOKUP($D$23&amp;$E33&amp;$D$6,'EP CTYA data'!$A:$AC,'EP CTYA data'!N$3,FALSE))</f>
        <v>9.4E-2</v>
      </c>
      <c r="L34" s="15">
        <f>IF(L33="","",VLOOKUP($D$23&amp;$E33&amp;$D$6,'EP CTYA data'!$A:$AC,'EP CTYA data'!O$3,FALSE))</f>
        <v>0.189</v>
      </c>
      <c r="M34" s="15">
        <f>IF(L33="","",VLOOKUP($D$23&amp;$E33&amp;$D$6,'EP CTYA data'!$A:$AC,'EP CTYA data'!P$3,FALSE))</f>
        <v>0.27900000000000003</v>
      </c>
      <c r="N34" s="285"/>
      <c r="O34" s="304"/>
      <c r="P34" s="295"/>
    </row>
    <row r="35" spans="2:16" ht="15.75" x14ac:dyDescent="0.25">
      <c r="B35" s="113"/>
      <c r="D35" s="307"/>
      <c r="E35" s="35" t="s">
        <v>113</v>
      </c>
      <c r="F35" s="245">
        <f>IF(OR(ISERROR(VLOOKUP($D$23&amp;$E35&amp;$D$6,'EP CTYA data'!$A:$AC,'EP CTYA data'!B$3,FALSE)),ISBLANK(VLOOKUP($D$23&amp;$E35&amp;$D$6,'EP CTYA data'!$A:$AC,'EP CTYA data'!B$3,FALSE))),"",VLOOKUP($D$23&amp;$E35&amp;$D$6,'EP CTYA data'!$A:$AC,'EP CTYA data'!B$3,FALSE))</f>
        <v>0.41515151515151516</v>
      </c>
      <c r="G35" s="246"/>
      <c r="H35" s="246">
        <f>IF(OR(ISERROR(VLOOKUP($D$23&amp;$E35&amp;$D$6,'EP CTYA data'!$A:$AC,'EP CTYA data'!C$3,FALSE)),ISBLANK(VLOOKUP($D$23&amp;$E35&amp;$D$6,'EP CTYA data'!$A:$AC,'EP CTYA data'!C$3,FALSE))),"",VLOOKUP($D$23&amp;$E35&amp;$D$6,'EP CTYA data'!$A:$AC,'EP CTYA data'!C$3,FALSE))</f>
        <v>0.31212121212121213</v>
      </c>
      <c r="I35" s="246"/>
      <c r="J35" s="246">
        <f>IF(OR(ISERROR(VLOOKUP($D$23&amp;$E35&amp;$D$6,'EP CTYA data'!$A:$AC,'EP CTYA data'!D$3,FALSE)),ISBLANK(VLOOKUP($D$23&amp;$E35&amp;$D$6,'EP CTYA data'!$A:$AC,'EP CTYA data'!D$3,FALSE))),"",VLOOKUP($D$23&amp;$E35&amp;$D$6,'EP CTYA data'!$A:$AC,'EP CTYA data'!D$3,FALSE))</f>
        <v>5.4545454545454543E-2</v>
      </c>
      <c r="K35" s="246"/>
      <c r="L35" s="246">
        <f>IF(OR(ISERROR(VLOOKUP($D$23&amp;$E35&amp;$D$6,'EP CTYA data'!$A:$AC,'EP CTYA data'!E$3,FALSE)),ISBLANK(VLOOKUP($D$23&amp;$E35&amp;$D$6,'EP CTYA data'!$A:$AC,'EP CTYA data'!E$3,FALSE))),"",VLOOKUP($D$23&amp;$E35&amp;$D$6,'EP CTYA data'!$A:$AC,'EP CTYA data'!E$3,FALSE))</f>
        <v>0.21818181818181817</v>
      </c>
      <c r="M35" s="246"/>
      <c r="N35" s="299">
        <f>SUM(F35,H35,J35,L35)</f>
        <v>1</v>
      </c>
      <c r="O35" s="303">
        <f>IF(ISERROR(VLOOKUP($D$23&amp;$E35&amp;$D$6,'EP CTYA data'!$A:$AC,'EP CTYA data'!G$3,FALSE)),0,VLOOKUP($D$23&amp;$E35&amp;$D$6,'EP CTYA data'!$A:$AC,'EP CTYA data'!G$3,FALSE))</f>
        <v>330</v>
      </c>
      <c r="P35" s="294">
        <f>IF(ISERROR(VLOOKUP($D$23&amp;$E35&amp;$D$6,'EP CTYA data'!$A:$AC,'EP CTYA data'!H$3,FALSE)),0,VLOOKUP($D$23&amp;$E35&amp;$D$6,'EP CTYA data'!$A:$AC,'EP CTYA data'!H$3,FALSE))</f>
        <v>0.70815450643776823</v>
      </c>
    </row>
    <row r="36" spans="2:16" x14ac:dyDescent="0.25">
      <c r="B36" s="113"/>
      <c r="D36" s="307"/>
      <c r="E36" s="10" t="s">
        <v>27</v>
      </c>
      <c r="F36" s="14">
        <f>IF(F35="","",VLOOKUP($D$23&amp;$E35&amp;$D$6,'EP CTYA data'!$A:$AC,'EP CTYA data'!I$3,FALSE))</f>
        <v>0.36299999999999999</v>
      </c>
      <c r="G36" s="15">
        <f>IF(F35="","",VLOOKUP($D$23&amp;$E35&amp;$D$6,'EP CTYA data'!$A:$AC,'EP CTYA data'!J$3,FALSE))</f>
        <v>0.46899999999999997</v>
      </c>
      <c r="H36" s="15">
        <f>IF(H35="","",VLOOKUP($D$23&amp;$E35&amp;$D$6,'EP CTYA data'!$A:$AC,'EP CTYA data'!K$3,FALSE))</f>
        <v>0.26500000000000001</v>
      </c>
      <c r="I36" s="15">
        <f>IF(H35="","",VLOOKUP($D$23&amp;$E35&amp;$D$6,'EP CTYA data'!$A:$AC,'EP CTYA data'!L$3,FALSE))</f>
        <v>0.36399999999999999</v>
      </c>
      <c r="J36" s="15">
        <f>IF(J35="","",VLOOKUP($D$23&amp;$E35&amp;$D$6,'EP CTYA data'!$A:$AC,'EP CTYA data'!M$3,FALSE))</f>
        <v>3.5000000000000003E-2</v>
      </c>
      <c r="K36" s="15">
        <f>IF(J35="","",VLOOKUP($D$23&amp;$E35&amp;$D$6,'EP CTYA data'!$A:$AC,'EP CTYA data'!N$3,FALSE))</f>
        <v>8.5000000000000006E-2</v>
      </c>
      <c r="L36" s="15">
        <f>IF(L35="","",VLOOKUP($D$23&amp;$E35&amp;$D$6,'EP CTYA data'!$A:$AC,'EP CTYA data'!O$3,FALSE))</f>
        <v>0.17699999999999999</v>
      </c>
      <c r="M36" s="15">
        <f>IF(L35="","",VLOOKUP($D$23&amp;$E35&amp;$D$6,'EP CTYA data'!$A:$AC,'EP CTYA data'!P$3,FALSE))</f>
        <v>0.26600000000000001</v>
      </c>
      <c r="N36" s="285"/>
      <c r="O36" s="304"/>
      <c r="P36" s="295"/>
    </row>
    <row r="37" spans="2:16" ht="15.75" x14ac:dyDescent="0.25">
      <c r="B37" s="113"/>
      <c r="D37" s="307"/>
      <c r="E37" s="69" t="s">
        <v>10</v>
      </c>
      <c r="F37" s="282">
        <f>IF(OR(ISERROR(VLOOKUP($D$23&amp;$E37&amp;$D$6,'EP CTYA data'!$A:$AC,'EP CTYA data'!B$3,FALSE)),ISBLANK(VLOOKUP($D$23&amp;$E37&amp;$D$6,'EP CTYA data'!$A:$AC,'EP CTYA data'!B$3,FALSE))),"",VLOOKUP($D$23&amp;$E37&amp;$D$6,'EP CTYA data'!$A:$AC,'EP CTYA data'!B$3,FALSE))</f>
        <v>0.58415841584158412</v>
      </c>
      <c r="G37" s="283"/>
      <c r="H37" s="283">
        <f>IF(OR(ISERROR(VLOOKUP($D$23&amp;$E37&amp;$D$6,'EP CTYA data'!$A:$AC,'EP CTYA data'!C$3,FALSE)),ISBLANK(VLOOKUP($D$23&amp;$E37&amp;$D$6,'EP CTYA data'!$A:$AC,'EP CTYA data'!C$3,FALSE))),"",VLOOKUP($D$23&amp;$E37&amp;$D$6,'EP CTYA data'!$A:$AC,'EP CTYA data'!C$3,FALSE))</f>
        <v>0.17326732673267325</v>
      </c>
      <c r="I37" s="283"/>
      <c r="J37" s="283">
        <f>IF(OR(ISERROR(VLOOKUP($D$23&amp;$E37&amp;$D$6,'EP CTYA data'!$A:$AC,'EP CTYA data'!D$3,FALSE)),ISBLANK(VLOOKUP($D$23&amp;$E37&amp;$D$6,'EP CTYA data'!$A:$AC,'EP CTYA data'!D$3,FALSE))),"",VLOOKUP($D$23&amp;$E37&amp;$D$6,'EP CTYA data'!$A:$AC,'EP CTYA data'!D$3,FALSE))</f>
        <v>3.9603960396039604E-2</v>
      </c>
      <c r="K37" s="283"/>
      <c r="L37" s="283">
        <f>IF(OR(ISERROR(VLOOKUP($D$23&amp;$E37&amp;$D$6,'EP CTYA data'!$A:$AC,'EP CTYA data'!E$3,FALSE)),ISBLANK(VLOOKUP($D$23&amp;$E37&amp;$D$6,'EP CTYA data'!$A:$AC,'EP CTYA data'!E$3,FALSE))),"",VLOOKUP($D$23&amp;$E37&amp;$D$6,'EP CTYA data'!$A:$AC,'EP CTYA data'!E$3,FALSE))</f>
        <v>0.20297029702970298</v>
      </c>
      <c r="M37" s="283"/>
      <c r="N37" s="284">
        <f>SUM(F37,H37,J37,L37)</f>
        <v>1</v>
      </c>
      <c r="O37" s="305">
        <f>IF(ISERROR(VLOOKUP($D$23&amp;$E37&amp;$D$6,'EP CTYA data'!$A:$AC,'EP CTYA data'!G$3,FALSE)),0,VLOOKUP($D$23&amp;$E37&amp;$D$6,'EP CTYA data'!$A:$AC,'EP CTYA data'!G$3,FALSE))</f>
        <v>202</v>
      </c>
      <c r="P37" s="294">
        <f>IF(ISERROR(VLOOKUP($D$23&amp;$E37&amp;$D$6,'EP CTYA data'!$A:$AC,'EP CTYA data'!H$3,FALSE)),0,VLOOKUP($D$23&amp;$E37&amp;$D$6,'EP CTYA data'!$A:$AC,'EP CTYA data'!H$3,FALSE))</f>
        <v>0.29793510324483774</v>
      </c>
    </row>
    <row r="38" spans="2:16" x14ac:dyDescent="0.25">
      <c r="B38" s="113"/>
      <c r="D38" s="307"/>
      <c r="E38" s="10" t="s">
        <v>27</v>
      </c>
      <c r="F38" s="14">
        <f>IF(F37="","",VLOOKUP($D$23&amp;$E37&amp;$D$6,'EP CTYA data'!$A:$AC,'EP CTYA data'!I$3,FALSE))</f>
        <v>0.51500000000000001</v>
      </c>
      <c r="G38" s="15">
        <f>IF(F37="","",VLOOKUP($D$23&amp;$E37&amp;$D$6,'EP CTYA data'!$A:$AC,'EP CTYA data'!J$3,FALSE))</f>
        <v>0.65</v>
      </c>
      <c r="H38" s="15">
        <f>IF(H37="","",VLOOKUP($D$23&amp;$E37&amp;$D$6,'EP CTYA data'!$A:$AC,'EP CTYA data'!K$3,FALSE))</f>
        <v>0.127</v>
      </c>
      <c r="I38" s="15">
        <f>IF(H37="","",VLOOKUP($D$23&amp;$E37&amp;$D$6,'EP CTYA data'!$A:$AC,'EP CTYA data'!L$3,FALSE))</f>
        <v>0.23100000000000001</v>
      </c>
      <c r="J38" s="15">
        <f>IF(J37="","",VLOOKUP($D$23&amp;$E37&amp;$D$6,'EP CTYA data'!$A:$AC,'EP CTYA data'!M$3,FALSE))</f>
        <v>0.02</v>
      </c>
      <c r="K38" s="15">
        <f>IF(J37="","",VLOOKUP($D$23&amp;$E37&amp;$D$6,'EP CTYA data'!$A:$AC,'EP CTYA data'!N$3,FALSE))</f>
        <v>7.5999999999999998E-2</v>
      </c>
      <c r="L38" s="15">
        <f>IF(L37="","",VLOOKUP($D$23&amp;$E37&amp;$D$6,'EP CTYA data'!$A:$AC,'EP CTYA data'!O$3,FALSE))</f>
        <v>0.153</v>
      </c>
      <c r="M38" s="15">
        <f>IF(L37="","",VLOOKUP($D$23&amp;$E37&amp;$D$6,'EP CTYA data'!$A:$AC,'EP CTYA data'!P$3,FALSE))</f>
        <v>0.26400000000000001</v>
      </c>
      <c r="N38" s="285"/>
      <c r="O38" s="304"/>
      <c r="P38" s="295"/>
    </row>
    <row r="39" spans="2:16" ht="15.75" x14ac:dyDescent="0.25">
      <c r="B39" s="113"/>
      <c r="D39" s="307"/>
      <c r="E39" s="35" t="s">
        <v>120</v>
      </c>
      <c r="F39" s="245">
        <f>IF(OR(ISERROR(VLOOKUP($D$23&amp;$E39&amp;$D$6,'EP CTYA data'!$A:$AC,'EP CTYA data'!B$3,FALSE)),ISBLANK(VLOOKUP($D$23&amp;$E39&amp;$D$6,'EP CTYA data'!$A:$AC,'EP CTYA data'!B$3,FALSE))),"",VLOOKUP($D$23&amp;$E39&amp;$D$6,'EP CTYA data'!$A:$AC,'EP CTYA data'!B$3,FALSE))</f>
        <v>0.50476190476190474</v>
      </c>
      <c r="G39" s="246"/>
      <c r="H39" s="246">
        <f>IF(OR(ISERROR(VLOOKUP($D$23&amp;$E39&amp;$D$6,'EP CTYA data'!$A:$AC,'EP CTYA data'!C$3,FALSE)),ISBLANK(VLOOKUP($D$23&amp;$E39&amp;$D$6,'EP CTYA data'!$A:$AC,'EP CTYA data'!C$3,FALSE))),"",VLOOKUP($D$23&amp;$E39&amp;$D$6,'EP CTYA data'!$A:$AC,'EP CTYA data'!C$3,FALSE))</f>
        <v>0.18095238095238095</v>
      </c>
      <c r="I39" s="246"/>
      <c r="J39" s="246">
        <f>IF(OR(ISERROR(VLOOKUP($D$23&amp;$E39&amp;$D$6,'EP CTYA data'!$A:$AC,'EP CTYA data'!D$3,FALSE)),ISBLANK(VLOOKUP($D$23&amp;$E39&amp;$D$6,'EP CTYA data'!$A:$AC,'EP CTYA data'!D$3,FALSE))),"",VLOOKUP($D$23&amp;$E39&amp;$D$6,'EP CTYA data'!$A:$AC,'EP CTYA data'!D$3,FALSE))</f>
        <v>5.7142857142857141E-2</v>
      </c>
      <c r="K39" s="246"/>
      <c r="L39" s="246">
        <f>IF(OR(ISERROR(VLOOKUP($D$23&amp;$E39&amp;$D$6,'EP CTYA data'!$A:$AC,'EP CTYA data'!E$3,FALSE)),ISBLANK(VLOOKUP($D$23&amp;$E39&amp;$D$6,'EP CTYA data'!$A:$AC,'EP CTYA data'!E$3,FALSE))),"",VLOOKUP($D$23&amp;$E39&amp;$D$6,'EP CTYA data'!$A:$AC,'EP CTYA data'!E$3,FALSE))</f>
        <v>0.25714285714285712</v>
      </c>
      <c r="M39" s="246"/>
      <c r="N39" s="299">
        <f>SUM(F39,H39,J39,L39)</f>
        <v>1</v>
      </c>
      <c r="O39" s="303">
        <f>IF(ISERROR(VLOOKUP($D$23&amp;$E39&amp;$D$6,'EP CTYA data'!$A:$AC,'EP CTYA data'!G$3,FALSE)),0,VLOOKUP($D$23&amp;$E39&amp;$D$6,'EP CTYA data'!$A:$AC,'EP CTYA data'!G$3,FALSE))</f>
        <v>105</v>
      </c>
      <c r="P39" s="294">
        <f>IF(ISERROR(VLOOKUP($D$23&amp;$E39&amp;$D$6,'EP CTYA data'!$A:$AC,'EP CTYA data'!H$3,FALSE)),0,VLOOKUP($D$23&amp;$E39&amp;$D$6,'EP CTYA data'!$A:$AC,'EP CTYA data'!H$3,FALSE))</f>
        <v>0.23385300668151449</v>
      </c>
    </row>
    <row r="40" spans="2:16" x14ac:dyDescent="0.25">
      <c r="B40" s="113"/>
      <c r="D40" s="307"/>
      <c r="E40" s="138" t="s">
        <v>27</v>
      </c>
      <c r="F40" s="14">
        <f>IF(F39="","",VLOOKUP($D$23&amp;$E39&amp;$D$6,'EP CTYA data'!$A:$AC,'EP CTYA data'!I$3,FALSE))</f>
        <v>0.41099999999999998</v>
      </c>
      <c r="G40" s="15">
        <f>IF(F39="","",VLOOKUP($D$23&amp;$E39&amp;$D$6,'EP CTYA data'!$A:$AC,'EP CTYA data'!J$3,FALSE))</f>
        <v>0.59899999999999998</v>
      </c>
      <c r="H40" s="15">
        <f>IF(H39="","",VLOOKUP($D$23&amp;$E39&amp;$D$6,'EP CTYA data'!$A:$AC,'EP CTYA data'!K$3,FALSE))</f>
        <v>0.11899999999999999</v>
      </c>
      <c r="I40" s="15">
        <f>IF(H39="","",VLOOKUP($D$23&amp;$E39&amp;$D$6,'EP CTYA data'!$A:$AC,'EP CTYA data'!L$3,FALSE))</f>
        <v>0.26500000000000001</v>
      </c>
      <c r="J40" s="15">
        <f>IF(J39="","",VLOOKUP($D$23&amp;$E39&amp;$D$6,'EP CTYA data'!$A:$AC,'EP CTYA data'!M$3,FALSE))</f>
        <v>2.5999999999999999E-2</v>
      </c>
      <c r="K40" s="15">
        <f>IF(J39="","",VLOOKUP($D$23&amp;$E39&amp;$D$6,'EP CTYA data'!$A:$AC,'EP CTYA data'!N$3,FALSE))</f>
        <v>0.11899999999999999</v>
      </c>
      <c r="L40" s="15">
        <f>IF(L39="","",VLOOKUP($D$23&amp;$E39&amp;$D$6,'EP CTYA data'!$A:$AC,'EP CTYA data'!O$3,FALSE))</f>
        <v>0.183</v>
      </c>
      <c r="M40" s="15">
        <f>IF(L39="","",VLOOKUP($D$23&amp;$E39&amp;$D$6,'EP CTYA data'!$A:$AC,'EP CTYA data'!P$3,FALSE))</f>
        <v>0.34799999999999998</v>
      </c>
      <c r="N40" s="285"/>
      <c r="O40" s="304"/>
      <c r="P40" s="295"/>
    </row>
    <row r="41" spans="2:16" ht="15.75" x14ac:dyDescent="0.25">
      <c r="B41" s="113"/>
      <c r="D41" s="307"/>
      <c r="E41" s="69" t="s">
        <v>119</v>
      </c>
      <c r="F41" s="245">
        <f>IF(OR(ISERROR(VLOOKUP($D$23&amp;$E41&amp;$D$6,'EP CTYA data'!$A:$AC,'EP CTYA data'!B$3,FALSE)),ISBLANK(VLOOKUP($D$23&amp;$E41&amp;$D$6,'EP CTYA data'!$A:$AC,'EP CTYA data'!B$3,FALSE))),"",VLOOKUP($D$23&amp;$E41&amp;$D$6,'EP CTYA data'!$A:$AC,'EP CTYA data'!B$3,FALSE))</f>
        <v>0.35507246376811596</v>
      </c>
      <c r="G41" s="246"/>
      <c r="H41" s="246">
        <f>IF(OR(ISERROR(VLOOKUP($D$23&amp;$E41&amp;$D$6,'EP CTYA data'!$A:$AC,'EP CTYA data'!C$3,FALSE)),ISBLANK(VLOOKUP($D$23&amp;$E41&amp;$D$6,'EP CTYA data'!$A:$AC,'EP CTYA data'!C$3,FALSE))),"",VLOOKUP($D$23&amp;$E41&amp;$D$6,'EP CTYA data'!$A:$AC,'EP CTYA data'!C$3,FALSE))</f>
        <v>0.10144927536231885</v>
      </c>
      <c r="I41" s="246"/>
      <c r="J41" s="246">
        <f>IF(OR(ISERROR(VLOOKUP($D$23&amp;$E41&amp;$D$6,'EP CTYA data'!$A:$AC,'EP CTYA data'!D$3,FALSE)),ISBLANK(VLOOKUP($D$23&amp;$E41&amp;$D$6,'EP CTYA data'!$A:$AC,'EP CTYA data'!D$3,FALSE))),"",VLOOKUP($D$23&amp;$E41&amp;$D$6,'EP CTYA data'!$A:$AC,'EP CTYA data'!D$3,FALSE))</f>
        <v>6.5217391304347824E-2</v>
      </c>
      <c r="K41" s="246"/>
      <c r="L41" s="246">
        <f>IF(OR(ISERROR(VLOOKUP($D$23&amp;$E41&amp;$D$6,'EP CTYA data'!$A:$AC,'EP CTYA data'!E$3,FALSE)),ISBLANK(VLOOKUP($D$23&amp;$E41&amp;$D$6,'EP CTYA data'!$A:$AC,'EP CTYA data'!E$3,FALSE))),"",VLOOKUP($D$23&amp;$E41&amp;$D$6,'EP CTYA data'!$A:$AC,'EP CTYA data'!E$3,FALSE))</f>
        <v>0.47826086956521741</v>
      </c>
      <c r="M41" s="246"/>
      <c r="N41" s="299">
        <f>SUM(F41,H41,J41,L41)</f>
        <v>1</v>
      </c>
      <c r="O41" s="303">
        <f>IF(ISERROR(VLOOKUP($D$23&amp;$E41&amp;$D$6,'EP CTYA data'!$A:$AC,'EP CTYA data'!G$3,FALSE)),0,VLOOKUP($D$23&amp;$E41&amp;$D$6,'EP CTYA data'!$A:$AC,'EP CTYA data'!G$3,FALSE))</f>
        <v>138</v>
      </c>
      <c r="P41" s="294">
        <f>IF(ISERROR(VLOOKUP($D$23&amp;$E41&amp;$D$6,'EP CTYA data'!$A:$AC,'EP CTYA data'!H$3,FALSE)),0,VLOOKUP($D$23&amp;$E41&amp;$D$6,'EP CTYA data'!$A:$AC,'EP CTYA data'!H$3,FALSE))</f>
        <v>0.23</v>
      </c>
    </row>
    <row r="42" spans="2:16" x14ac:dyDescent="0.25">
      <c r="B42" s="113"/>
      <c r="D42" s="307"/>
      <c r="E42" s="138" t="s">
        <v>27</v>
      </c>
      <c r="F42" s="14">
        <f>IF(F41="","",VLOOKUP($D$23&amp;$E41&amp;$D$6,'EP CTYA data'!$A:$AC,'EP CTYA data'!I$3,FALSE))</f>
        <v>0.28000000000000003</v>
      </c>
      <c r="G42" s="15">
        <f>IF(F41="","",VLOOKUP($D$23&amp;$E41&amp;$D$6,'EP CTYA data'!$A:$AC,'EP CTYA data'!J$3,FALSE))</f>
        <v>0.438</v>
      </c>
      <c r="H42" s="15">
        <f>IF(H41="","",VLOOKUP($D$23&amp;$E41&amp;$D$6,'EP CTYA data'!$A:$AC,'EP CTYA data'!K$3,FALSE))</f>
        <v>6.0999999999999999E-2</v>
      </c>
      <c r="I42" s="15">
        <f>IF(H41="","",VLOOKUP($D$23&amp;$E41&amp;$D$6,'EP CTYA data'!$A:$AC,'EP CTYA data'!L$3,FALSE))</f>
        <v>0.16300000000000001</v>
      </c>
      <c r="J42" s="15">
        <f>IF(J41="","",VLOOKUP($D$23&amp;$E41&amp;$D$6,'EP CTYA data'!$A:$AC,'EP CTYA data'!M$3,FALSE))</f>
        <v>3.5000000000000003E-2</v>
      </c>
      <c r="K42" s="15">
        <f>IF(J41="","",VLOOKUP($D$23&amp;$E41&amp;$D$6,'EP CTYA data'!$A:$AC,'EP CTYA data'!N$3,FALSE))</f>
        <v>0.11899999999999999</v>
      </c>
      <c r="L42" s="15">
        <f>IF(L41="","",VLOOKUP($D$23&amp;$E41&amp;$D$6,'EP CTYA data'!$A:$AC,'EP CTYA data'!O$3,FALSE))</f>
        <v>0.39700000000000002</v>
      </c>
      <c r="M42" s="15">
        <f>IF(L41="","",VLOOKUP($D$23&amp;$E41&amp;$D$6,'EP CTYA data'!$A:$AC,'EP CTYA data'!P$3,FALSE))</f>
        <v>0.56100000000000005</v>
      </c>
      <c r="N42" s="285"/>
      <c r="O42" s="304"/>
      <c r="P42" s="295"/>
    </row>
    <row r="43" spans="2:16" ht="15.75" x14ac:dyDescent="0.25">
      <c r="B43" s="113"/>
      <c r="D43" s="307"/>
      <c r="E43" s="69" t="s">
        <v>15</v>
      </c>
      <c r="F43" s="245">
        <f>IF(OR(ISERROR(VLOOKUP($D$23&amp;$E43&amp;$D$6,'EP CTYA data'!$A:$AC,'EP CTYA data'!B$3,FALSE)),ISBLANK(VLOOKUP($D$23&amp;$E43&amp;$D$6,'EP CTYA data'!$A:$AC,'EP CTYA data'!B$3,FALSE))),"",VLOOKUP($D$23&amp;$E43&amp;$D$6,'EP CTYA data'!$A:$AC,'EP CTYA data'!B$3,FALSE))</f>
        <v>0.48106060606060608</v>
      </c>
      <c r="G43" s="246"/>
      <c r="H43" s="246">
        <f>IF(OR(ISERROR(VLOOKUP($D$23&amp;$E43&amp;$D$6,'EP CTYA data'!$A:$AC,'EP CTYA data'!C$3,FALSE)),ISBLANK(VLOOKUP($D$23&amp;$E43&amp;$D$6,'EP CTYA data'!$A:$AC,'EP CTYA data'!C$3,FALSE))),"",VLOOKUP($D$23&amp;$E43&amp;$D$6,'EP CTYA data'!$A:$AC,'EP CTYA data'!C$3,FALSE))</f>
        <v>0.23106060606060605</v>
      </c>
      <c r="I43" s="246"/>
      <c r="J43" s="246">
        <f>IF(OR(ISERROR(VLOOKUP($D$23&amp;$E43&amp;$D$6,'EP CTYA data'!$A:$AC,'EP CTYA data'!D$3,FALSE)),ISBLANK(VLOOKUP($D$23&amp;$E43&amp;$D$6,'EP CTYA data'!$A:$AC,'EP CTYA data'!D$3,FALSE))),"",VLOOKUP($D$23&amp;$E43&amp;$D$6,'EP CTYA data'!$A:$AC,'EP CTYA data'!D$3,FALSE))</f>
        <v>4.5454545454545456E-2</v>
      </c>
      <c r="K43" s="246"/>
      <c r="L43" s="246">
        <f>IF(OR(ISERROR(VLOOKUP($D$23&amp;$E43&amp;$D$6,'EP CTYA data'!$A:$AC,'EP CTYA data'!E$3,FALSE)),ISBLANK(VLOOKUP($D$23&amp;$E43&amp;$D$6,'EP CTYA data'!$A:$AC,'EP CTYA data'!E$3,FALSE))),"",VLOOKUP($D$23&amp;$E43&amp;$D$6,'EP CTYA data'!$A:$AC,'EP CTYA data'!E$3,FALSE))</f>
        <v>0.24242424242424243</v>
      </c>
      <c r="M43" s="246"/>
      <c r="N43" s="299">
        <f>SUM(F43,H43,J43,L43)</f>
        <v>1</v>
      </c>
      <c r="O43" s="303">
        <f>IF(ISERROR(VLOOKUP($D$23&amp;$E43&amp;$D$6,'EP CTYA data'!$A:$AC,'EP CTYA data'!G$3,FALSE)),0,VLOOKUP($D$23&amp;$E43&amp;$D$6,'EP CTYA data'!$A:$AC,'EP CTYA data'!G$3,FALSE))</f>
        <v>264</v>
      </c>
      <c r="P43" s="319">
        <f>IF(ISERROR(VLOOKUP($D$23&amp;$E43&amp;$D$6,'EP CTYA data'!$A:$AC,'EP CTYA data'!H$3,FALSE)),0,VLOOKUP($D$23&amp;$E43&amp;$D$6,'EP CTYA data'!$A:$AC,'EP CTYA data'!H$3,FALSE))</f>
        <v>0.14277988101676581</v>
      </c>
    </row>
    <row r="44" spans="2:16" ht="15.75" thickBot="1" x14ac:dyDescent="0.3">
      <c r="B44" s="113"/>
      <c r="D44" s="308"/>
      <c r="E44" s="9" t="s">
        <v>27</v>
      </c>
      <c r="F44" s="8">
        <f>IF(F43="","",VLOOKUP($D$23&amp;$E43&amp;$D$6,'EP CTYA data'!$A:$AC,'EP CTYA data'!I$3,FALSE))</f>
        <v>0.42099999999999999</v>
      </c>
      <c r="G44" s="3">
        <f>IF(F43="","",VLOOKUP($D$23&amp;$E43&amp;$D$6,'EP CTYA data'!$A:$AC,'EP CTYA data'!J$3,FALSE))</f>
        <v>0.54100000000000004</v>
      </c>
      <c r="H44" s="3">
        <f>IF(H43="","",VLOOKUP($D$23&amp;$E43&amp;$D$6,'EP CTYA data'!$A:$AC,'EP CTYA data'!K$3,FALSE))</f>
        <v>0.184</v>
      </c>
      <c r="I44" s="3">
        <f>IF(H43="","",VLOOKUP($D$23&amp;$E43&amp;$D$6,'EP CTYA data'!$A:$AC,'EP CTYA data'!L$3,FALSE))</f>
        <v>0.28599999999999998</v>
      </c>
      <c r="J44" s="3">
        <f>IF(J43="","",VLOOKUP($D$23&amp;$E43&amp;$D$6,'EP CTYA data'!$A:$AC,'EP CTYA data'!M$3,FALSE))</f>
        <v>2.5999999999999999E-2</v>
      </c>
      <c r="K44" s="3">
        <f>IF(J43="","",VLOOKUP($D$23&amp;$E43&amp;$D$6,'EP CTYA data'!$A:$AC,'EP CTYA data'!N$3,FALSE))</f>
        <v>7.8E-2</v>
      </c>
      <c r="L44" s="3">
        <f>IF(L43="","",VLOOKUP($D$23&amp;$E43&amp;$D$6,'EP CTYA data'!$A:$AC,'EP CTYA data'!O$3,FALSE))</f>
        <v>0.19500000000000001</v>
      </c>
      <c r="M44" s="3">
        <f>IF(L43="","",VLOOKUP($D$23&amp;$E43&amp;$D$6,'EP CTYA data'!$A:$AC,'EP CTYA data'!P$3,FALSE))</f>
        <v>0.29799999999999999</v>
      </c>
      <c r="N44" s="286"/>
      <c r="O44" s="309"/>
      <c r="P44" s="320"/>
    </row>
    <row r="45" spans="2:16" x14ac:dyDescent="0.25">
      <c r="B45" s="113"/>
    </row>
    <row r="46" spans="2:16" x14ac:dyDescent="0.25">
      <c r="D46" s="86" t="s">
        <v>58</v>
      </c>
      <c r="E46" s="87"/>
      <c r="F46" s="87"/>
      <c r="G46" s="87"/>
      <c r="H46" s="87"/>
      <c r="I46" s="87"/>
      <c r="J46" s="87"/>
      <c r="K46" s="87"/>
      <c r="L46" s="87"/>
      <c r="M46" s="87"/>
      <c r="N46" s="87"/>
      <c r="O46" s="87"/>
      <c r="P46" s="87"/>
    </row>
    <row r="47" spans="2:16" x14ac:dyDescent="0.25">
      <c r="D47" s="274" t="s">
        <v>60</v>
      </c>
      <c r="E47" s="274"/>
      <c r="F47" s="274"/>
      <c r="G47" s="274"/>
      <c r="H47" s="274"/>
      <c r="I47" s="274"/>
      <c r="J47" s="274"/>
      <c r="K47" s="274"/>
      <c r="L47" s="274"/>
      <c r="M47" s="274"/>
      <c r="N47" s="274"/>
      <c r="O47" s="274"/>
      <c r="P47" s="274"/>
    </row>
    <row r="48" spans="2:16" x14ac:dyDescent="0.25">
      <c r="B48" s="113"/>
      <c r="D48" s="274" t="s">
        <v>170</v>
      </c>
      <c r="E48" s="274"/>
      <c r="F48" s="274"/>
      <c r="G48" s="274"/>
      <c r="H48" s="274"/>
      <c r="I48" s="274"/>
      <c r="J48" s="274"/>
      <c r="K48" s="274"/>
      <c r="L48" s="274"/>
      <c r="M48" s="274"/>
      <c r="N48" s="274"/>
      <c r="O48" s="274"/>
    </row>
    <row r="49" spans="4:4" x14ac:dyDescent="0.25">
      <c r="D49" s="59" t="s">
        <v>412</v>
      </c>
    </row>
  </sheetData>
  <sheetCalcPr fullCalcOnLoad="1"/>
  <sheetProtection sheet="1" objects="1" scenarios="1"/>
  <mergeCells count="143">
    <mergeCell ref="P43:P44"/>
    <mergeCell ref="D2:P4"/>
    <mergeCell ref="P31:P32"/>
    <mergeCell ref="P33:P34"/>
    <mergeCell ref="P35:P36"/>
    <mergeCell ref="P37:P38"/>
    <mergeCell ref="P39:P40"/>
    <mergeCell ref="P41:P42"/>
    <mergeCell ref="P19:P20"/>
    <mergeCell ref="P21:P22"/>
    <mergeCell ref="P23:P24"/>
    <mergeCell ref="P25:P26"/>
    <mergeCell ref="P27:P28"/>
    <mergeCell ref="P29:P30"/>
    <mergeCell ref="P7:P8"/>
    <mergeCell ref="P9:P10"/>
    <mergeCell ref="P11:P12"/>
    <mergeCell ref="P13:P14"/>
    <mergeCell ref="P15:P16"/>
    <mergeCell ref="P17:P18"/>
    <mergeCell ref="N7:N8"/>
    <mergeCell ref="O7:O8"/>
    <mergeCell ref="F9:G9"/>
    <mergeCell ref="H9:I9"/>
    <mergeCell ref="J9:K9"/>
    <mergeCell ref="L9:M9"/>
    <mergeCell ref="F7:G7"/>
    <mergeCell ref="H7:I7"/>
    <mergeCell ref="J7:K7"/>
    <mergeCell ref="L7:M7"/>
    <mergeCell ref="D6:E6"/>
    <mergeCell ref="F6:G6"/>
    <mergeCell ref="H6:I6"/>
    <mergeCell ref="J6:K6"/>
    <mergeCell ref="L6:M6"/>
    <mergeCell ref="D7:D22"/>
    <mergeCell ref="F19:G19"/>
    <mergeCell ref="H19:I19"/>
    <mergeCell ref="J19:K19"/>
    <mergeCell ref="L19:M19"/>
    <mergeCell ref="N9:N10"/>
    <mergeCell ref="O9:O10"/>
    <mergeCell ref="F11:G11"/>
    <mergeCell ref="H11:I11"/>
    <mergeCell ref="J11:K11"/>
    <mergeCell ref="L11:M11"/>
    <mergeCell ref="N11:N12"/>
    <mergeCell ref="O11:O12"/>
    <mergeCell ref="O21:O22"/>
    <mergeCell ref="N15:N16"/>
    <mergeCell ref="O15:O16"/>
    <mergeCell ref="N13:N14"/>
    <mergeCell ref="O13:O14"/>
    <mergeCell ref="F15:G15"/>
    <mergeCell ref="H15:I15"/>
    <mergeCell ref="J17:K17"/>
    <mergeCell ref="F21:G21"/>
    <mergeCell ref="H21:I21"/>
    <mergeCell ref="F23:G23"/>
    <mergeCell ref="H23:I23"/>
    <mergeCell ref="J23:K23"/>
    <mergeCell ref="L23:M23"/>
    <mergeCell ref="N25:N26"/>
    <mergeCell ref="L13:M13"/>
    <mergeCell ref="J15:K15"/>
    <mergeCell ref="L15:M15"/>
    <mergeCell ref="J21:K21"/>
    <mergeCell ref="L21:M21"/>
    <mergeCell ref="H29:I29"/>
    <mergeCell ref="J27:K27"/>
    <mergeCell ref="O25:O26"/>
    <mergeCell ref="L27:M27"/>
    <mergeCell ref="N23:N24"/>
    <mergeCell ref="O23:O24"/>
    <mergeCell ref="O27:O28"/>
    <mergeCell ref="L31:M31"/>
    <mergeCell ref="N43:N44"/>
    <mergeCell ref="F25:G25"/>
    <mergeCell ref="H25:I25"/>
    <mergeCell ref="N29:N30"/>
    <mergeCell ref="J29:K29"/>
    <mergeCell ref="L29:M29"/>
    <mergeCell ref="F27:G27"/>
    <mergeCell ref="H27:I27"/>
    <mergeCell ref="F29:G29"/>
    <mergeCell ref="L35:M35"/>
    <mergeCell ref="O33:O34"/>
    <mergeCell ref="N35:N36"/>
    <mergeCell ref="N27:N28"/>
    <mergeCell ref="F31:G31"/>
    <mergeCell ref="F43:G43"/>
    <mergeCell ref="N31:N32"/>
    <mergeCell ref="O31:O32"/>
    <mergeCell ref="H31:I31"/>
    <mergeCell ref="J31:K31"/>
    <mergeCell ref="J35:K35"/>
    <mergeCell ref="D48:O48"/>
    <mergeCell ref="D47:P47"/>
    <mergeCell ref="O43:O44"/>
    <mergeCell ref="J25:K25"/>
    <mergeCell ref="L25:M25"/>
    <mergeCell ref="O29:O30"/>
    <mergeCell ref="H43:I43"/>
    <mergeCell ref="J43:K43"/>
    <mergeCell ref="L43:M43"/>
    <mergeCell ref="N37:N38"/>
    <mergeCell ref="O37:O38"/>
    <mergeCell ref="D23:D44"/>
    <mergeCell ref="F33:G33"/>
    <mergeCell ref="H33:I33"/>
    <mergeCell ref="J33:K33"/>
    <mergeCell ref="L33:M33"/>
    <mergeCell ref="N33:N34"/>
    <mergeCell ref="F35:G35"/>
    <mergeCell ref="H35:I35"/>
    <mergeCell ref="F39:G39"/>
    <mergeCell ref="H39:I39"/>
    <mergeCell ref="J39:K39"/>
    <mergeCell ref="L39:M39"/>
    <mergeCell ref="N39:N40"/>
    <mergeCell ref="O39:O40"/>
    <mergeCell ref="F41:G41"/>
    <mergeCell ref="H41:I41"/>
    <mergeCell ref="J41:K41"/>
    <mergeCell ref="L41:M41"/>
    <mergeCell ref="N41:N42"/>
    <mergeCell ref="O41:O42"/>
    <mergeCell ref="O19:O20"/>
    <mergeCell ref="F17:G17"/>
    <mergeCell ref="H17:I17"/>
    <mergeCell ref="N17:N18"/>
    <mergeCell ref="O17:O18"/>
    <mergeCell ref="F37:G37"/>
    <mergeCell ref="H37:I37"/>
    <mergeCell ref="O35:O36"/>
    <mergeCell ref="J37:K37"/>
    <mergeCell ref="L37:M37"/>
    <mergeCell ref="N19:N20"/>
    <mergeCell ref="L17:M17"/>
    <mergeCell ref="N21:N22"/>
    <mergeCell ref="F13:G13"/>
    <mergeCell ref="H13:I13"/>
    <mergeCell ref="J13:K13"/>
  </mergeCells>
  <conditionalFormatting sqref="D23 D7">
    <cfRule type="cellIs" dxfId="6117" priority="709" operator="equal">
      <formula>"2006-2008"</formula>
    </cfRule>
    <cfRule type="cellIs" dxfId="6116" priority="710" operator="equal">
      <formula>2007</formula>
    </cfRule>
    <cfRule type="cellIs" dxfId="6115" priority="711" operator="equal">
      <formula>2008</formula>
    </cfRule>
    <cfRule type="cellIs" dxfId="5998" priority="712" operator="equal">
      <formula>2006</formula>
    </cfRule>
  </conditionalFormatting>
  <conditionalFormatting sqref="F7">
    <cfRule type="containsBlanks" dxfId="6114" priority="572">
      <formula>LEN(TRIM(F7))=0</formula>
    </cfRule>
    <cfRule type="colorScale" priority="571">
      <colorScale>
        <cfvo type="min"/>
        <cfvo type="max"/>
        <color rgb="FFFFEF9C"/>
        <color rgb="FFFF7128"/>
      </colorScale>
    </cfRule>
  </conditionalFormatting>
  <conditionalFormatting sqref="H7">
    <cfRule type="containsBlanks" dxfId="6113" priority="564">
      <formula>LEN(TRIM(H7))=0</formula>
    </cfRule>
    <cfRule type="colorScale" priority="563">
      <colorScale>
        <cfvo type="min"/>
        <cfvo type="max"/>
        <color rgb="FFFFEF9C"/>
        <color rgb="FFFF7128"/>
      </colorScale>
    </cfRule>
  </conditionalFormatting>
  <conditionalFormatting sqref="J7">
    <cfRule type="containsBlanks" dxfId="6112" priority="562">
      <formula>LEN(TRIM(J7))=0</formula>
    </cfRule>
    <cfRule type="colorScale" priority="561">
      <colorScale>
        <cfvo type="min"/>
        <cfvo type="max"/>
        <color rgb="FFFFEF9C"/>
        <color rgb="FFFF7128"/>
      </colorScale>
    </cfRule>
  </conditionalFormatting>
  <conditionalFormatting sqref="L7">
    <cfRule type="containsBlanks" dxfId="6111" priority="560">
      <formula>LEN(TRIM(L7))=0</formula>
    </cfRule>
  </conditionalFormatting>
  <conditionalFormatting sqref="F7:M7">
    <cfRule type="colorScale" priority="549">
      <colorScale>
        <cfvo type="min"/>
        <cfvo type="max"/>
        <color rgb="FFFFEF9C"/>
        <color rgb="FFFF7128"/>
      </colorScale>
    </cfRule>
    <cfRule type="colorScale" priority="559">
      <colorScale>
        <cfvo type="min"/>
        <cfvo type="max"/>
        <color rgb="FFFFEF9C"/>
        <color rgb="FFFF7128"/>
      </colorScale>
    </cfRule>
  </conditionalFormatting>
  <conditionalFormatting sqref="H7">
    <cfRule type="containsBlanks" dxfId="6110" priority="558">
      <formula>LEN(TRIM(H7))=0</formula>
    </cfRule>
    <cfRule type="colorScale" priority="557">
      <colorScale>
        <cfvo type="min"/>
        <cfvo type="max"/>
        <color rgb="FFFFEF9C"/>
        <color rgb="FFFF7128"/>
      </colorScale>
    </cfRule>
  </conditionalFormatting>
  <conditionalFormatting sqref="J7">
    <cfRule type="containsBlanks" dxfId="6109" priority="556">
      <formula>LEN(TRIM(J7))=0</formula>
    </cfRule>
    <cfRule type="colorScale" priority="555">
      <colorScale>
        <cfvo type="min"/>
        <cfvo type="max"/>
        <color rgb="FFFFEF9C"/>
        <color rgb="FFFF7128"/>
      </colorScale>
    </cfRule>
  </conditionalFormatting>
  <conditionalFormatting sqref="J7">
    <cfRule type="containsBlanks" dxfId="6108" priority="554">
      <formula>LEN(TRIM(J7))=0</formula>
    </cfRule>
    <cfRule type="colorScale" priority="553">
      <colorScale>
        <cfvo type="min"/>
        <cfvo type="max"/>
        <color rgb="FFFFEF9C"/>
        <color rgb="FFFF7128"/>
      </colorScale>
    </cfRule>
  </conditionalFormatting>
  <conditionalFormatting sqref="L7">
    <cfRule type="containsBlanks" dxfId="6107" priority="552">
      <formula>LEN(TRIM(L7))=0</formula>
    </cfRule>
    <cfRule type="colorScale" priority="551">
      <colorScale>
        <cfvo type="min"/>
        <cfvo type="max"/>
        <color rgb="FFFFEF9C"/>
        <color rgb="FFFF7128"/>
      </colorScale>
    </cfRule>
  </conditionalFormatting>
  <conditionalFormatting sqref="L7">
    <cfRule type="containsBlanks" dxfId="6106" priority="550">
      <formula>LEN(TRIM(L7))=0</formula>
    </cfRule>
  </conditionalFormatting>
  <conditionalFormatting sqref="F9">
    <cfRule type="containsBlanks" dxfId="6105" priority="548">
      <formula>LEN(TRIM(F9))=0</formula>
    </cfRule>
    <cfRule type="colorScale" priority="547">
      <colorScale>
        <cfvo type="min"/>
        <cfvo type="max"/>
        <color rgb="FFFFEF9C"/>
        <color rgb="FFFF7128"/>
      </colorScale>
    </cfRule>
  </conditionalFormatting>
  <conditionalFormatting sqref="H9">
    <cfRule type="containsBlanks" dxfId="6104" priority="546">
      <formula>LEN(TRIM(H9))=0</formula>
    </cfRule>
    <cfRule type="colorScale" priority="545">
      <colorScale>
        <cfvo type="min"/>
        <cfvo type="max"/>
        <color rgb="FFFFEF9C"/>
        <color rgb="FFFF7128"/>
      </colorScale>
    </cfRule>
  </conditionalFormatting>
  <conditionalFormatting sqref="J9">
    <cfRule type="containsBlanks" dxfId="6103" priority="544">
      <formula>LEN(TRIM(J9))=0</formula>
    </cfRule>
    <cfRule type="colorScale" priority="543">
      <colorScale>
        <cfvo type="min"/>
        <cfvo type="max"/>
        <color rgb="FFFFEF9C"/>
        <color rgb="FFFF7128"/>
      </colorScale>
    </cfRule>
  </conditionalFormatting>
  <conditionalFormatting sqref="L9">
    <cfRule type="containsBlanks" dxfId="6102" priority="542">
      <formula>LEN(TRIM(L9))=0</formula>
    </cfRule>
  </conditionalFormatting>
  <conditionalFormatting sqref="F9:M9">
    <cfRule type="colorScale" priority="531">
      <colorScale>
        <cfvo type="min"/>
        <cfvo type="max"/>
        <color rgb="FFFFEF9C"/>
        <color rgb="FFFF7128"/>
      </colorScale>
    </cfRule>
    <cfRule type="colorScale" priority="541">
      <colorScale>
        <cfvo type="min"/>
        <cfvo type="max"/>
        <color rgb="FFFFEF9C"/>
        <color rgb="FFFF7128"/>
      </colorScale>
    </cfRule>
  </conditionalFormatting>
  <conditionalFormatting sqref="H9">
    <cfRule type="containsBlanks" dxfId="6101" priority="540">
      <formula>LEN(TRIM(H9))=0</formula>
    </cfRule>
    <cfRule type="colorScale" priority="539">
      <colorScale>
        <cfvo type="min"/>
        <cfvo type="max"/>
        <color rgb="FFFFEF9C"/>
        <color rgb="FFFF7128"/>
      </colorScale>
    </cfRule>
  </conditionalFormatting>
  <conditionalFormatting sqref="J9">
    <cfRule type="containsBlanks" dxfId="6100" priority="538">
      <formula>LEN(TRIM(J9))=0</formula>
    </cfRule>
    <cfRule type="colorScale" priority="537">
      <colorScale>
        <cfvo type="min"/>
        <cfvo type="max"/>
        <color rgb="FFFFEF9C"/>
        <color rgb="FFFF7128"/>
      </colorScale>
    </cfRule>
  </conditionalFormatting>
  <conditionalFormatting sqref="J9">
    <cfRule type="containsBlanks" dxfId="6099" priority="536">
      <formula>LEN(TRIM(J9))=0</formula>
    </cfRule>
    <cfRule type="colorScale" priority="535">
      <colorScale>
        <cfvo type="min"/>
        <cfvo type="max"/>
        <color rgb="FFFFEF9C"/>
        <color rgb="FFFF7128"/>
      </colorScale>
    </cfRule>
  </conditionalFormatting>
  <conditionalFormatting sqref="L9">
    <cfRule type="containsBlanks" dxfId="6098" priority="534">
      <formula>LEN(TRIM(L9))=0</formula>
    </cfRule>
    <cfRule type="colorScale" priority="533">
      <colorScale>
        <cfvo type="min"/>
        <cfvo type="max"/>
        <color rgb="FFFFEF9C"/>
        <color rgb="FFFF7128"/>
      </colorScale>
    </cfRule>
  </conditionalFormatting>
  <conditionalFormatting sqref="L9">
    <cfRule type="containsBlanks" dxfId="6097" priority="532">
      <formula>LEN(TRIM(L9))=0</formula>
    </cfRule>
  </conditionalFormatting>
  <conditionalFormatting sqref="F11">
    <cfRule type="containsBlanks" dxfId="6096" priority="512">
      <formula>LEN(TRIM(F11))=0</formula>
    </cfRule>
    <cfRule type="colorScale" priority="511">
      <colorScale>
        <cfvo type="min"/>
        <cfvo type="max"/>
        <color rgb="FFFFEF9C"/>
        <color rgb="FFFF7128"/>
      </colorScale>
    </cfRule>
  </conditionalFormatting>
  <conditionalFormatting sqref="H11">
    <cfRule type="containsBlanks" dxfId="6095" priority="510">
      <formula>LEN(TRIM(H11))=0</formula>
    </cfRule>
    <cfRule type="colorScale" priority="509">
      <colorScale>
        <cfvo type="min"/>
        <cfvo type="max"/>
        <color rgb="FFFFEF9C"/>
        <color rgb="FFFF7128"/>
      </colorScale>
    </cfRule>
  </conditionalFormatting>
  <conditionalFormatting sqref="J11">
    <cfRule type="containsBlanks" dxfId="6094" priority="508">
      <formula>LEN(TRIM(J11))=0</formula>
    </cfRule>
    <cfRule type="colorScale" priority="507">
      <colorScale>
        <cfvo type="min"/>
        <cfvo type="max"/>
        <color rgb="FFFFEF9C"/>
        <color rgb="FFFF7128"/>
      </colorScale>
    </cfRule>
  </conditionalFormatting>
  <conditionalFormatting sqref="L11">
    <cfRule type="containsBlanks" dxfId="6093" priority="506">
      <formula>LEN(TRIM(L11))=0</formula>
    </cfRule>
  </conditionalFormatting>
  <conditionalFormatting sqref="F11:M11">
    <cfRule type="colorScale" priority="495">
      <colorScale>
        <cfvo type="min"/>
        <cfvo type="max"/>
        <color rgb="FFFFEF9C"/>
        <color rgb="FFFF7128"/>
      </colorScale>
    </cfRule>
    <cfRule type="colorScale" priority="505">
      <colorScale>
        <cfvo type="min"/>
        <cfvo type="max"/>
        <color rgb="FFFFEF9C"/>
        <color rgb="FFFF7128"/>
      </colorScale>
    </cfRule>
  </conditionalFormatting>
  <conditionalFormatting sqref="H11">
    <cfRule type="containsBlanks" dxfId="6092" priority="504">
      <formula>LEN(TRIM(H11))=0</formula>
    </cfRule>
    <cfRule type="colorScale" priority="503">
      <colorScale>
        <cfvo type="min"/>
        <cfvo type="max"/>
        <color rgb="FFFFEF9C"/>
        <color rgb="FFFF7128"/>
      </colorScale>
    </cfRule>
  </conditionalFormatting>
  <conditionalFormatting sqref="J11">
    <cfRule type="containsBlanks" dxfId="6091" priority="502">
      <formula>LEN(TRIM(J11))=0</formula>
    </cfRule>
    <cfRule type="colorScale" priority="501">
      <colorScale>
        <cfvo type="min"/>
        <cfvo type="max"/>
        <color rgb="FFFFEF9C"/>
        <color rgb="FFFF7128"/>
      </colorScale>
    </cfRule>
  </conditionalFormatting>
  <conditionalFormatting sqref="J11">
    <cfRule type="containsBlanks" dxfId="6090" priority="500">
      <formula>LEN(TRIM(J11))=0</formula>
    </cfRule>
    <cfRule type="colorScale" priority="499">
      <colorScale>
        <cfvo type="min"/>
        <cfvo type="max"/>
        <color rgb="FFFFEF9C"/>
        <color rgb="FFFF7128"/>
      </colorScale>
    </cfRule>
  </conditionalFormatting>
  <conditionalFormatting sqref="L11">
    <cfRule type="containsBlanks" dxfId="6089" priority="498">
      <formula>LEN(TRIM(L11))=0</formula>
    </cfRule>
    <cfRule type="colorScale" priority="497">
      <colorScale>
        <cfvo type="min"/>
        <cfvo type="max"/>
        <color rgb="FFFFEF9C"/>
        <color rgb="FFFF7128"/>
      </colorScale>
    </cfRule>
  </conditionalFormatting>
  <conditionalFormatting sqref="L11">
    <cfRule type="containsBlanks" dxfId="6088" priority="496">
      <formula>LEN(TRIM(L11))=0</formula>
    </cfRule>
  </conditionalFormatting>
  <conditionalFormatting sqref="F13">
    <cfRule type="containsBlanks" dxfId="6087" priority="494">
      <formula>LEN(TRIM(F13))=0</formula>
    </cfRule>
    <cfRule type="colorScale" priority="493">
      <colorScale>
        <cfvo type="min"/>
        <cfvo type="max"/>
        <color rgb="FFFFEF9C"/>
        <color rgb="FFFF7128"/>
      </colorScale>
    </cfRule>
  </conditionalFormatting>
  <conditionalFormatting sqref="H13">
    <cfRule type="containsBlanks" dxfId="6086" priority="492">
      <formula>LEN(TRIM(H13))=0</formula>
    </cfRule>
    <cfRule type="colorScale" priority="491">
      <colorScale>
        <cfvo type="min"/>
        <cfvo type="max"/>
        <color rgb="FFFFEF9C"/>
        <color rgb="FFFF7128"/>
      </colorScale>
    </cfRule>
  </conditionalFormatting>
  <conditionalFormatting sqref="J13">
    <cfRule type="containsBlanks" dxfId="6085" priority="490">
      <formula>LEN(TRIM(J13))=0</formula>
    </cfRule>
    <cfRule type="colorScale" priority="489">
      <colorScale>
        <cfvo type="min"/>
        <cfvo type="max"/>
        <color rgb="FFFFEF9C"/>
        <color rgb="FFFF7128"/>
      </colorScale>
    </cfRule>
  </conditionalFormatting>
  <conditionalFormatting sqref="L13">
    <cfRule type="containsBlanks" dxfId="6084" priority="488">
      <formula>LEN(TRIM(L13))=0</formula>
    </cfRule>
  </conditionalFormatting>
  <conditionalFormatting sqref="F13:M13">
    <cfRule type="colorScale" priority="477">
      <colorScale>
        <cfvo type="min"/>
        <cfvo type="max"/>
        <color rgb="FFFFEF9C"/>
        <color rgb="FFFF7128"/>
      </colorScale>
    </cfRule>
    <cfRule type="colorScale" priority="487">
      <colorScale>
        <cfvo type="min"/>
        <cfvo type="max"/>
        <color rgb="FFFFEF9C"/>
        <color rgb="FFFF7128"/>
      </colorScale>
    </cfRule>
  </conditionalFormatting>
  <conditionalFormatting sqref="H13">
    <cfRule type="containsBlanks" dxfId="6083" priority="486">
      <formula>LEN(TRIM(H13))=0</formula>
    </cfRule>
    <cfRule type="colorScale" priority="485">
      <colorScale>
        <cfvo type="min"/>
        <cfvo type="max"/>
        <color rgb="FFFFEF9C"/>
        <color rgb="FFFF7128"/>
      </colorScale>
    </cfRule>
  </conditionalFormatting>
  <conditionalFormatting sqref="J13">
    <cfRule type="containsBlanks" dxfId="6082" priority="484">
      <formula>LEN(TRIM(J13))=0</formula>
    </cfRule>
    <cfRule type="colorScale" priority="483">
      <colorScale>
        <cfvo type="min"/>
        <cfvo type="max"/>
        <color rgb="FFFFEF9C"/>
        <color rgb="FFFF7128"/>
      </colorScale>
    </cfRule>
  </conditionalFormatting>
  <conditionalFormatting sqref="J13">
    <cfRule type="containsBlanks" dxfId="6081" priority="482">
      <formula>LEN(TRIM(J13))=0</formula>
    </cfRule>
    <cfRule type="colorScale" priority="481">
      <colorScale>
        <cfvo type="min"/>
        <cfvo type="max"/>
        <color rgb="FFFFEF9C"/>
        <color rgb="FFFF7128"/>
      </colorScale>
    </cfRule>
  </conditionalFormatting>
  <conditionalFormatting sqref="L13">
    <cfRule type="containsBlanks" dxfId="6080" priority="480">
      <formula>LEN(TRIM(L13))=0</formula>
    </cfRule>
    <cfRule type="colorScale" priority="479">
      <colorScale>
        <cfvo type="min"/>
        <cfvo type="max"/>
        <color rgb="FFFFEF9C"/>
        <color rgb="FFFF7128"/>
      </colorScale>
    </cfRule>
  </conditionalFormatting>
  <conditionalFormatting sqref="L13">
    <cfRule type="containsBlanks" dxfId="6079" priority="478">
      <formula>LEN(TRIM(L13))=0</formula>
    </cfRule>
  </conditionalFormatting>
  <conditionalFormatting sqref="F15">
    <cfRule type="containsBlanks" dxfId="6078" priority="476">
      <formula>LEN(TRIM(F15))=0</formula>
    </cfRule>
    <cfRule type="colorScale" priority="475">
      <colorScale>
        <cfvo type="min"/>
        <cfvo type="max"/>
        <color rgb="FFFFEF9C"/>
        <color rgb="FFFF7128"/>
      </colorScale>
    </cfRule>
  </conditionalFormatting>
  <conditionalFormatting sqref="H15">
    <cfRule type="containsBlanks" dxfId="6077" priority="474">
      <formula>LEN(TRIM(H15))=0</formula>
    </cfRule>
    <cfRule type="colorScale" priority="473">
      <colorScale>
        <cfvo type="min"/>
        <cfvo type="max"/>
        <color rgb="FFFFEF9C"/>
        <color rgb="FFFF7128"/>
      </colorScale>
    </cfRule>
  </conditionalFormatting>
  <conditionalFormatting sqref="J15">
    <cfRule type="containsBlanks" dxfId="6076" priority="472">
      <formula>LEN(TRIM(J15))=0</formula>
    </cfRule>
    <cfRule type="colorScale" priority="471">
      <colorScale>
        <cfvo type="min"/>
        <cfvo type="max"/>
        <color rgb="FFFFEF9C"/>
        <color rgb="FFFF7128"/>
      </colorScale>
    </cfRule>
  </conditionalFormatting>
  <conditionalFormatting sqref="L15">
    <cfRule type="containsBlanks" dxfId="6075" priority="470">
      <formula>LEN(TRIM(L15))=0</formula>
    </cfRule>
  </conditionalFormatting>
  <conditionalFormatting sqref="F15:M15">
    <cfRule type="colorScale" priority="459">
      <colorScale>
        <cfvo type="min"/>
        <cfvo type="max"/>
        <color rgb="FFFFEF9C"/>
        <color rgb="FFFF7128"/>
      </colorScale>
    </cfRule>
    <cfRule type="colorScale" priority="469">
      <colorScale>
        <cfvo type="min"/>
        <cfvo type="max"/>
        <color rgb="FFFFEF9C"/>
        <color rgb="FFFF7128"/>
      </colorScale>
    </cfRule>
  </conditionalFormatting>
  <conditionalFormatting sqref="H15">
    <cfRule type="containsBlanks" dxfId="6074" priority="468">
      <formula>LEN(TRIM(H15))=0</formula>
    </cfRule>
    <cfRule type="colorScale" priority="467">
      <colorScale>
        <cfvo type="min"/>
        <cfvo type="max"/>
        <color rgb="FFFFEF9C"/>
        <color rgb="FFFF7128"/>
      </colorScale>
    </cfRule>
  </conditionalFormatting>
  <conditionalFormatting sqref="J15">
    <cfRule type="containsBlanks" dxfId="6073" priority="466">
      <formula>LEN(TRIM(J15))=0</formula>
    </cfRule>
    <cfRule type="colorScale" priority="465">
      <colorScale>
        <cfvo type="min"/>
        <cfvo type="max"/>
        <color rgb="FFFFEF9C"/>
        <color rgb="FFFF7128"/>
      </colorScale>
    </cfRule>
  </conditionalFormatting>
  <conditionalFormatting sqref="J15">
    <cfRule type="containsBlanks" dxfId="6072" priority="464">
      <formula>LEN(TRIM(J15))=0</formula>
    </cfRule>
    <cfRule type="colorScale" priority="463">
      <colorScale>
        <cfvo type="min"/>
        <cfvo type="max"/>
        <color rgb="FFFFEF9C"/>
        <color rgb="FFFF7128"/>
      </colorScale>
    </cfRule>
  </conditionalFormatting>
  <conditionalFormatting sqref="L15">
    <cfRule type="containsBlanks" dxfId="6071" priority="462">
      <formula>LEN(TRIM(L15))=0</formula>
    </cfRule>
    <cfRule type="colorScale" priority="461">
      <colorScale>
        <cfvo type="min"/>
        <cfvo type="max"/>
        <color rgb="FFFFEF9C"/>
        <color rgb="FFFF7128"/>
      </colorScale>
    </cfRule>
  </conditionalFormatting>
  <conditionalFormatting sqref="L15">
    <cfRule type="containsBlanks" dxfId="6070" priority="460">
      <formula>LEN(TRIM(L15))=0</formula>
    </cfRule>
  </conditionalFormatting>
  <conditionalFormatting sqref="F17">
    <cfRule type="containsBlanks" dxfId="6069" priority="440">
      <formula>LEN(TRIM(F17))=0</formula>
    </cfRule>
    <cfRule type="colorScale" priority="439">
      <colorScale>
        <cfvo type="min"/>
        <cfvo type="max"/>
        <color rgb="FFFFEF9C"/>
        <color rgb="FFFF7128"/>
      </colorScale>
    </cfRule>
  </conditionalFormatting>
  <conditionalFormatting sqref="H17">
    <cfRule type="containsBlanks" dxfId="6068" priority="438">
      <formula>LEN(TRIM(H17))=0</formula>
    </cfRule>
    <cfRule type="colorScale" priority="437">
      <colorScale>
        <cfvo type="min"/>
        <cfvo type="max"/>
        <color rgb="FFFFEF9C"/>
        <color rgb="FFFF7128"/>
      </colorScale>
    </cfRule>
  </conditionalFormatting>
  <conditionalFormatting sqref="J17">
    <cfRule type="containsBlanks" dxfId="6067" priority="436">
      <formula>LEN(TRIM(J17))=0</formula>
    </cfRule>
    <cfRule type="colorScale" priority="435">
      <colorScale>
        <cfvo type="min"/>
        <cfvo type="max"/>
        <color rgb="FFFFEF9C"/>
        <color rgb="FFFF7128"/>
      </colorScale>
    </cfRule>
  </conditionalFormatting>
  <conditionalFormatting sqref="L17">
    <cfRule type="containsBlanks" dxfId="6066" priority="434">
      <formula>LEN(TRIM(L17))=0</formula>
    </cfRule>
  </conditionalFormatting>
  <conditionalFormatting sqref="F17:M17">
    <cfRule type="colorScale" priority="423">
      <colorScale>
        <cfvo type="min"/>
        <cfvo type="max"/>
        <color rgb="FFFFEF9C"/>
        <color rgb="FFFF7128"/>
      </colorScale>
    </cfRule>
    <cfRule type="colorScale" priority="433">
      <colorScale>
        <cfvo type="min"/>
        <cfvo type="max"/>
        <color rgb="FFFFEF9C"/>
        <color rgb="FFFF7128"/>
      </colorScale>
    </cfRule>
  </conditionalFormatting>
  <conditionalFormatting sqref="H17">
    <cfRule type="containsBlanks" dxfId="6065" priority="432">
      <formula>LEN(TRIM(H17))=0</formula>
    </cfRule>
    <cfRule type="colorScale" priority="431">
      <colorScale>
        <cfvo type="min"/>
        <cfvo type="max"/>
        <color rgb="FFFFEF9C"/>
        <color rgb="FFFF7128"/>
      </colorScale>
    </cfRule>
  </conditionalFormatting>
  <conditionalFormatting sqref="J17">
    <cfRule type="containsBlanks" dxfId="6064" priority="430">
      <formula>LEN(TRIM(J17))=0</formula>
    </cfRule>
    <cfRule type="colorScale" priority="429">
      <colorScale>
        <cfvo type="min"/>
        <cfvo type="max"/>
        <color rgb="FFFFEF9C"/>
        <color rgb="FFFF7128"/>
      </colorScale>
    </cfRule>
  </conditionalFormatting>
  <conditionalFormatting sqref="J17">
    <cfRule type="containsBlanks" dxfId="6063" priority="428">
      <formula>LEN(TRIM(J17))=0</formula>
    </cfRule>
    <cfRule type="colorScale" priority="427">
      <colorScale>
        <cfvo type="min"/>
        <cfvo type="max"/>
        <color rgb="FFFFEF9C"/>
        <color rgb="FFFF7128"/>
      </colorScale>
    </cfRule>
  </conditionalFormatting>
  <conditionalFormatting sqref="L17">
    <cfRule type="containsBlanks" dxfId="6062" priority="426">
      <formula>LEN(TRIM(L17))=0</formula>
    </cfRule>
    <cfRule type="colorScale" priority="425">
      <colorScale>
        <cfvo type="min"/>
        <cfvo type="max"/>
        <color rgb="FFFFEF9C"/>
        <color rgb="FFFF7128"/>
      </colorScale>
    </cfRule>
  </conditionalFormatting>
  <conditionalFormatting sqref="L17">
    <cfRule type="containsBlanks" dxfId="6061" priority="424">
      <formula>LEN(TRIM(L17))=0</formula>
    </cfRule>
  </conditionalFormatting>
  <conditionalFormatting sqref="F19">
    <cfRule type="containsBlanks" dxfId="6060" priority="386">
      <formula>LEN(TRIM(F19))=0</formula>
    </cfRule>
    <cfRule type="colorScale" priority="385">
      <colorScale>
        <cfvo type="min"/>
        <cfvo type="max"/>
        <color rgb="FFFFEF9C"/>
        <color rgb="FFFF7128"/>
      </colorScale>
    </cfRule>
  </conditionalFormatting>
  <conditionalFormatting sqref="H19">
    <cfRule type="containsBlanks" dxfId="6059" priority="384">
      <formula>LEN(TRIM(H19))=0</formula>
    </cfRule>
    <cfRule type="colorScale" priority="383">
      <colorScale>
        <cfvo type="min"/>
        <cfvo type="max"/>
        <color rgb="FFFFEF9C"/>
        <color rgb="FFFF7128"/>
      </colorScale>
    </cfRule>
  </conditionalFormatting>
  <conditionalFormatting sqref="J19">
    <cfRule type="containsBlanks" dxfId="6058" priority="382">
      <formula>LEN(TRIM(J19))=0</formula>
    </cfRule>
    <cfRule type="colorScale" priority="381">
      <colorScale>
        <cfvo type="min"/>
        <cfvo type="max"/>
        <color rgb="FFFFEF9C"/>
        <color rgb="FFFF7128"/>
      </colorScale>
    </cfRule>
  </conditionalFormatting>
  <conditionalFormatting sqref="L19">
    <cfRule type="containsBlanks" dxfId="6057" priority="380">
      <formula>LEN(TRIM(L19))=0</formula>
    </cfRule>
  </conditionalFormatting>
  <conditionalFormatting sqref="F19:M19">
    <cfRule type="colorScale" priority="369">
      <colorScale>
        <cfvo type="min"/>
        <cfvo type="max"/>
        <color rgb="FFFFEF9C"/>
        <color rgb="FFFF7128"/>
      </colorScale>
    </cfRule>
    <cfRule type="colorScale" priority="379">
      <colorScale>
        <cfvo type="min"/>
        <cfvo type="max"/>
        <color rgb="FFFFEF9C"/>
        <color rgb="FFFF7128"/>
      </colorScale>
    </cfRule>
  </conditionalFormatting>
  <conditionalFormatting sqref="H19">
    <cfRule type="containsBlanks" dxfId="6056" priority="378">
      <formula>LEN(TRIM(H19))=0</formula>
    </cfRule>
    <cfRule type="colorScale" priority="377">
      <colorScale>
        <cfvo type="min"/>
        <cfvo type="max"/>
        <color rgb="FFFFEF9C"/>
        <color rgb="FFFF7128"/>
      </colorScale>
    </cfRule>
  </conditionalFormatting>
  <conditionalFormatting sqref="J19">
    <cfRule type="containsBlanks" dxfId="6055" priority="376">
      <formula>LEN(TRIM(J19))=0</formula>
    </cfRule>
    <cfRule type="colorScale" priority="375">
      <colorScale>
        <cfvo type="min"/>
        <cfvo type="max"/>
        <color rgb="FFFFEF9C"/>
        <color rgb="FFFF7128"/>
      </colorScale>
    </cfRule>
  </conditionalFormatting>
  <conditionalFormatting sqref="J19">
    <cfRule type="containsBlanks" dxfId="6054" priority="374">
      <formula>LEN(TRIM(J19))=0</formula>
    </cfRule>
    <cfRule type="colorScale" priority="373">
      <colorScale>
        <cfvo type="min"/>
        <cfvo type="max"/>
        <color rgb="FFFFEF9C"/>
        <color rgb="FFFF7128"/>
      </colorScale>
    </cfRule>
  </conditionalFormatting>
  <conditionalFormatting sqref="L19">
    <cfRule type="containsBlanks" dxfId="6053" priority="372">
      <formula>LEN(TRIM(L19))=0</formula>
    </cfRule>
    <cfRule type="colorScale" priority="371">
      <colorScale>
        <cfvo type="min"/>
        <cfvo type="max"/>
        <color rgb="FFFFEF9C"/>
        <color rgb="FFFF7128"/>
      </colorScale>
    </cfRule>
  </conditionalFormatting>
  <conditionalFormatting sqref="L19">
    <cfRule type="containsBlanks" dxfId="6052" priority="370">
      <formula>LEN(TRIM(L19))=0</formula>
    </cfRule>
  </conditionalFormatting>
  <conditionalFormatting sqref="F21">
    <cfRule type="containsBlanks" dxfId="6051" priority="368">
      <formula>LEN(TRIM(F21))=0</formula>
    </cfRule>
    <cfRule type="colorScale" priority="367">
      <colorScale>
        <cfvo type="min"/>
        <cfvo type="max"/>
        <color rgb="FFFFEF9C"/>
        <color rgb="FFFF7128"/>
      </colorScale>
    </cfRule>
  </conditionalFormatting>
  <conditionalFormatting sqref="H21">
    <cfRule type="containsBlanks" dxfId="6050" priority="366">
      <formula>LEN(TRIM(H21))=0</formula>
    </cfRule>
    <cfRule type="colorScale" priority="365">
      <colorScale>
        <cfvo type="min"/>
        <cfvo type="max"/>
        <color rgb="FFFFEF9C"/>
        <color rgb="FFFF7128"/>
      </colorScale>
    </cfRule>
  </conditionalFormatting>
  <conditionalFormatting sqref="J21">
    <cfRule type="containsBlanks" dxfId="6049" priority="364">
      <formula>LEN(TRIM(J21))=0</formula>
    </cfRule>
    <cfRule type="colorScale" priority="363">
      <colorScale>
        <cfvo type="min"/>
        <cfvo type="max"/>
        <color rgb="FFFFEF9C"/>
        <color rgb="FFFF7128"/>
      </colorScale>
    </cfRule>
  </conditionalFormatting>
  <conditionalFormatting sqref="L21">
    <cfRule type="containsBlanks" dxfId="6048" priority="362">
      <formula>LEN(TRIM(L21))=0</formula>
    </cfRule>
  </conditionalFormatting>
  <conditionalFormatting sqref="F21:M21">
    <cfRule type="colorScale" priority="351">
      <colorScale>
        <cfvo type="min"/>
        <cfvo type="max"/>
        <color rgb="FFFFEF9C"/>
        <color rgb="FFFF7128"/>
      </colorScale>
    </cfRule>
    <cfRule type="colorScale" priority="361">
      <colorScale>
        <cfvo type="min"/>
        <cfvo type="max"/>
        <color rgb="FFFFEF9C"/>
        <color rgb="FFFF7128"/>
      </colorScale>
    </cfRule>
  </conditionalFormatting>
  <conditionalFormatting sqref="H21">
    <cfRule type="containsBlanks" dxfId="6047" priority="360">
      <formula>LEN(TRIM(H21))=0</formula>
    </cfRule>
    <cfRule type="colorScale" priority="359">
      <colorScale>
        <cfvo type="min"/>
        <cfvo type="max"/>
        <color rgb="FFFFEF9C"/>
        <color rgb="FFFF7128"/>
      </colorScale>
    </cfRule>
  </conditionalFormatting>
  <conditionalFormatting sqref="J21">
    <cfRule type="containsBlanks" dxfId="6046" priority="358">
      <formula>LEN(TRIM(J21))=0</formula>
    </cfRule>
    <cfRule type="colorScale" priority="357">
      <colorScale>
        <cfvo type="min"/>
        <cfvo type="max"/>
        <color rgb="FFFFEF9C"/>
        <color rgb="FFFF7128"/>
      </colorScale>
    </cfRule>
  </conditionalFormatting>
  <conditionalFormatting sqref="J21">
    <cfRule type="containsBlanks" dxfId="6045" priority="356">
      <formula>LEN(TRIM(J21))=0</formula>
    </cfRule>
    <cfRule type="colorScale" priority="355">
      <colorScale>
        <cfvo type="min"/>
        <cfvo type="max"/>
        <color rgb="FFFFEF9C"/>
        <color rgb="FFFF7128"/>
      </colorScale>
    </cfRule>
  </conditionalFormatting>
  <conditionalFormatting sqref="L21">
    <cfRule type="containsBlanks" dxfId="6044" priority="354">
      <formula>LEN(TRIM(L21))=0</formula>
    </cfRule>
    <cfRule type="colorScale" priority="353">
      <colorScale>
        <cfvo type="min"/>
        <cfvo type="max"/>
        <color rgb="FFFFEF9C"/>
        <color rgb="FFFF7128"/>
      </colorScale>
    </cfRule>
  </conditionalFormatting>
  <conditionalFormatting sqref="L21">
    <cfRule type="containsBlanks" dxfId="6043" priority="352">
      <formula>LEN(TRIM(L21))=0</formula>
    </cfRule>
  </conditionalFormatting>
  <conditionalFormatting sqref="F23">
    <cfRule type="containsBlanks" dxfId="6042" priority="350">
      <formula>LEN(TRIM(F23))=0</formula>
    </cfRule>
    <cfRule type="colorScale" priority="349">
      <colorScale>
        <cfvo type="min"/>
        <cfvo type="max"/>
        <color rgb="FFFFEF9C"/>
        <color rgb="FFFF7128"/>
      </colorScale>
    </cfRule>
  </conditionalFormatting>
  <conditionalFormatting sqref="F23:G23">
    <cfRule type="colorScale" priority="333">
      <colorScale>
        <cfvo type="min"/>
        <cfvo type="max"/>
        <color rgb="FFFFEF9C"/>
        <color rgb="FFFF7128"/>
      </colorScale>
    </cfRule>
    <cfRule type="colorScale" priority="343">
      <colorScale>
        <cfvo type="min"/>
        <cfvo type="max"/>
        <color rgb="FFFFEF9C"/>
        <color rgb="FFFF7128"/>
      </colorScale>
    </cfRule>
  </conditionalFormatting>
  <conditionalFormatting sqref="H23">
    <cfRule type="containsBlanks" dxfId="6041" priority="332">
      <formula>LEN(TRIM(H23))=0</formula>
    </cfRule>
    <cfRule type="colorScale" priority="331">
      <colorScale>
        <cfvo type="min"/>
        <cfvo type="max"/>
        <color rgb="FFFFEF9C"/>
        <color rgb="FFFF7128"/>
      </colorScale>
    </cfRule>
  </conditionalFormatting>
  <conditionalFormatting sqref="H23:I23">
    <cfRule type="colorScale" priority="329">
      <colorScale>
        <cfvo type="min"/>
        <cfvo type="max"/>
        <color rgb="FFFFEF9C"/>
        <color rgb="FFFF7128"/>
      </colorScale>
    </cfRule>
    <cfRule type="colorScale" priority="330">
      <colorScale>
        <cfvo type="min"/>
        <cfvo type="max"/>
        <color rgb="FFFFEF9C"/>
        <color rgb="FFFF7128"/>
      </colorScale>
    </cfRule>
  </conditionalFormatting>
  <conditionalFormatting sqref="J23">
    <cfRule type="containsBlanks" dxfId="6040" priority="328">
      <formula>LEN(TRIM(J23))=0</formula>
    </cfRule>
    <cfRule type="colorScale" priority="327">
      <colorScale>
        <cfvo type="min"/>
        <cfvo type="max"/>
        <color rgb="FFFFEF9C"/>
        <color rgb="FFFF7128"/>
      </colorScale>
    </cfRule>
  </conditionalFormatting>
  <conditionalFormatting sqref="J23:K23">
    <cfRule type="colorScale" priority="325">
      <colorScale>
        <cfvo type="min"/>
        <cfvo type="max"/>
        <color rgb="FFFFEF9C"/>
        <color rgb="FFFF7128"/>
      </colorScale>
    </cfRule>
    <cfRule type="colorScale" priority="326">
      <colorScale>
        <cfvo type="min"/>
        <cfvo type="max"/>
        <color rgb="FFFFEF9C"/>
        <color rgb="FFFF7128"/>
      </colorScale>
    </cfRule>
  </conditionalFormatting>
  <conditionalFormatting sqref="L23">
    <cfRule type="containsBlanks" dxfId="6039" priority="324">
      <formula>LEN(TRIM(L23))=0</formula>
    </cfRule>
    <cfRule type="colorScale" priority="323">
      <colorScale>
        <cfvo type="min"/>
        <cfvo type="max"/>
        <color rgb="FFFFEF9C"/>
        <color rgb="FFFF7128"/>
      </colorScale>
    </cfRule>
  </conditionalFormatting>
  <conditionalFormatting sqref="L23:M23">
    <cfRule type="colorScale" priority="322">
      <colorScale>
        <cfvo type="min"/>
        <cfvo type="max"/>
        <color rgb="FFFFEF9C"/>
        <color rgb="FFFF7128"/>
      </colorScale>
    </cfRule>
  </conditionalFormatting>
  <conditionalFormatting sqref="F23:M23">
    <cfRule type="colorScale" priority="321">
      <colorScale>
        <cfvo type="min"/>
        <cfvo type="max"/>
        <color rgb="FFFFEF9C"/>
        <color rgb="FFFF7128"/>
      </colorScale>
    </cfRule>
  </conditionalFormatting>
  <conditionalFormatting sqref="F25">
    <cfRule type="containsBlanks" dxfId="6038" priority="320">
      <formula>LEN(TRIM(F25))=0</formula>
    </cfRule>
    <cfRule type="colorScale" priority="319">
      <colorScale>
        <cfvo type="min"/>
        <cfvo type="max"/>
        <color rgb="FFFFEF9C"/>
        <color rgb="FFFF7128"/>
      </colorScale>
    </cfRule>
  </conditionalFormatting>
  <conditionalFormatting sqref="F25:G25">
    <cfRule type="colorScale" priority="317">
      <colorScale>
        <cfvo type="min"/>
        <cfvo type="max"/>
        <color rgb="FFFFEF9C"/>
        <color rgb="FFFF7128"/>
      </colorScale>
    </cfRule>
    <cfRule type="colorScale" priority="318">
      <colorScale>
        <cfvo type="min"/>
        <cfvo type="max"/>
        <color rgb="FFFFEF9C"/>
        <color rgb="FFFF7128"/>
      </colorScale>
    </cfRule>
  </conditionalFormatting>
  <conditionalFormatting sqref="H25">
    <cfRule type="containsBlanks" dxfId="6037" priority="316">
      <formula>LEN(TRIM(H25))=0</formula>
    </cfRule>
    <cfRule type="colorScale" priority="315">
      <colorScale>
        <cfvo type="min"/>
        <cfvo type="max"/>
        <color rgb="FFFFEF9C"/>
        <color rgb="FFFF7128"/>
      </colorScale>
    </cfRule>
  </conditionalFormatting>
  <conditionalFormatting sqref="H25:I25">
    <cfRule type="colorScale" priority="313">
      <colorScale>
        <cfvo type="min"/>
        <cfvo type="max"/>
        <color rgb="FFFFEF9C"/>
        <color rgb="FFFF7128"/>
      </colorScale>
    </cfRule>
    <cfRule type="colorScale" priority="314">
      <colorScale>
        <cfvo type="min"/>
        <cfvo type="max"/>
        <color rgb="FFFFEF9C"/>
        <color rgb="FFFF7128"/>
      </colorScale>
    </cfRule>
  </conditionalFormatting>
  <conditionalFormatting sqref="J25">
    <cfRule type="containsBlanks" dxfId="6036" priority="312">
      <formula>LEN(TRIM(J25))=0</formula>
    </cfRule>
    <cfRule type="colorScale" priority="311">
      <colorScale>
        <cfvo type="min"/>
        <cfvo type="max"/>
        <color rgb="FFFFEF9C"/>
        <color rgb="FFFF7128"/>
      </colorScale>
    </cfRule>
  </conditionalFormatting>
  <conditionalFormatting sqref="J25:K25">
    <cfRule type="colorScale" priority="309">
      <colorScale>
        <cfvo type="min"/>
        <cfvo type="max"/>
        <color rgb="FFFFEF9C"/>
        <color rgb="FFFF7128"/>
      </colorScale>
    </cfRule>
    <cfRule type="colorScale" priority="310">
      <colorScale>
        <cfvo type="min"/>
        <cfvo type="max"/>
        <color rgb="FFFFEF9C"/>
        <color rgb="FFFF7128"/>
      </colorScale>
    </cfRule>
  </conditionalFormatting>
  <conditionalFormatting sqref="L25">
    <cfRule type="containsBlanks" dxfId="6035" priority="308">
      <formula>LEN(TRIM(L25))=0</formula>
    </cfRule>
    <cfRule type="colorScale" priority="307">
      <colorScale>
        <cfvo type="min"/>
        <cfvo type="max"/>
        <color rgb="FFFFEF9C"/>
        <color rgb="FFFF7128"/>
      </colorScale>
    </cfRule>
  </conditionalFormatting>
  <conditionalFormatting sqref="L25:M25">
    <cfRule type="colorScale" priority="306">
      <colorScale>
        <cfvo type="min"/>
        <cfvo type="max"/>
        <color rgb="FFFFEF9C"/>
        <color rgb="FFFF7128"/>
      </colorScale>
    </cfRule>
  </conditionalFormatting>
  <conditionalFormatting sqref="F25:M25">
    <cfRule type="colorScale" priority="305">
      <colorScale>
        <cfvo type="min"/>
        <cfvo type="max"/>
        <color rgb="FFFFEF9C"/>
        <color rgb="FFFF7128"/>
      </colorScale>
    </cfRule>
  </conditionalFormatting>
  <conditionalFormatting sqref="F27">
    <cfRule type="containsBlanks" dxfId="6034" priority="272">
      <formula>LEN(TRIM(F27))=0</formula>
    </cfRule>
    <cfRule type="colorScale" priority="271">
      <colorScale>
        <cfvo type="min"/>
        <cfvo type="max"/>
        <color rgb="FFFFEF9C"/>
        <color rgb="FFFF7128"/>
      </colorScale>
    </cfRule>
  </conditionalFormatting>
  <conditionalFormatting sqref="F27:G27">
    <cfRule type="colorScale" priority="269">
      <colorScale>
        <cfvo type="min"/>
        <cfvo type="max"/>
        <color rgb="FFFFEF9C"/>
        <color rgb="FFFF7128"/>
      </colorScale>
    </cfRule>
    <cfRule type="colorScale" priority="270">
      <colorScale>
        <cfvo type="min"/>
        <cfvo type="max"/>
        <color rgb="FFFFEF9C"/>
        <color rgb="FFFF7128"/>
      </colorScale>
    </cfRule>
  </conditionalFormatting>
  <conditionalFormatting sqref="H27">
    <cfRule type="containsBlanks" dxfId="6033" priority="268">
      <formula>LEN(TRIM(H27))=0</formula>
    </cfRule>
    <cfRule type="colorScale" priority="267">
      <colorScale>
        <cfvo type="min"/>
        <cfvo type="max"/>
        <color rgb="FFFFEF9C"/>
        <color rgb="FFFF7128"/>
      </colorScale>
    </cfRule>
  </conditionalFormatting>
  <conditionalFormatting sqref="H27:I27">
    <cfRule type="colorScale" priority="265">
      <colorScale>
        <cfvo type="min"/>
        <cfvo type="max"/>
        <color rgb="FFFFEF9C"/>
        <color rgb="FFFF7128"/>
      </colorScale>
    </cfRule>
    <cfRule type="colorScale" priority="266">
      <colorScale>
        <cfvo type="min"/>
        <cfvo type="max"/>
        <color rgb="FFFFEF9C"/>
        <color rgb="FFFF7128"/>
      </colorScale>
    </cfRule>
  </conditionalFormatting>
  <conditionalFormatting sqref="J27">
    <cfRule type="containsBlanks" dxfId="6032" priority="264">
      <formula>LEN(TRIM(J27))=0</formula>
    </cfRule>
    <cfRule type="colorScale" priority="263">
      <colorScale>
        <cfvo type="min"/>
        <cfvo type="max"/>
        <color rgb="FFFFEF9C"/>
        <color rgb="FFFF7128"/>
      </colorScale>
    </cfRule>
  </conditionalFormatting>
  <conditionalFormatting sqref="J27:K27">
    <cfRule type="colorScale" priority="261">
      <colorScale>
        <cfvo type="min"/>
        <cfvo type="max"/>
        <color rgb="FFFFEF9C"/>
        <color rgb="FFFF7128"/>
      </colorScale>
    </cfRule>
    <cfRule type="colorScale" priority="262">
      <colorScale>
        <cfvo type="min"/>
        <cfvo type="max"/>
        <color rgb="FFFFEF9C"/>
        <color rgb="FFFF7128"/>
      </colorScale>
    </cfRule>
  </conditionalFormatting>
  <conditionalFormatting sqref="L27">
    <cfRule type="containsBlanks" dxfId="6031" priority="260">
      <formula>LEN(TRIM(L27))=0</formula>
    </cfRule>
    <cfRule type="colorScale" priority="259">
      <colorScale>
        <cfvo type="min"/>
        <cfvo type="max"/>
        <color rgb="FFFFEF9C"/>
        <color rgb="FFFF7128"/>
      </colorScale>
    </cfRule>
  </conditionalFormatting>
  <conditionalFormatting sqref="L27:M27">
    <cfRule type="colorScale" priority="258">
      <colorScale>
        <cfvo type="min"/>
        <cfvo type="max"/>
        <color rgb="FFFFEF9C"/>
        <color rgb="FFFF7128"/>
      </colorScale>
    </cfRule>
  </conditionalFormatting>
  <conditionalFormatting sqref="F27:M27">
    <cfRule type="colorScale" priority="257">
      <colorScale>
        <cfvo type="min"/>
        <cfvo type="max"/>
        <color rgb="FFFFEF9C"/>
        <color rgb="FFFF7128"/>
      </colorScale>
    </cfRule>
  </conditionalFormatting>
  <conditionalFormatting sqref="F29">
    <cfRule type="containsBlanks" dxfId="6030" priority="256">
      <formula>LEN(TRIM(F29))=0</formula>
    </cfRule>
    <cfRule type="colorScale" priority="255">
      <colorScale>
        <cfvo type="min"/>
        <cfvo type="max"/>
        <color rgb="FFFFEF9C"/>
        <color rgb="FFFF7128"/>
      </colorScale>
    </cfRule>
  </conditionalFormatting>
  <conditionalFormatting sqref="F29:G29">
    <cfRule type="colorScale" priority="253">
      <colorScale>
        <cfvo type="min"/>
        <cfvo type="max"/>
        <color rgb="FFFFEF9C"/>
        <color rgb="FFFF7128"/>
      </colorScale>
    </cfRule>
    <cfRule type="colorScale" priority="254">
      <colorScale>
        <cfvo type="min"/>
        <cfvo type="max"/>
        <color rgb="FFFFEF9C"/>
        <color rgb="FFFF7128"/>
      </colorScale>
    </cfRule>
  </conditionalFormatting>
  <conditionalFormatting sqref="H29">
    <cfRule type="containsBlanks" dxfId="6029" priority="252">
      <formula>LEN(TRIM(H29))=0</formula>
    </cfRule>
    <cfRule type="colorScale" priority="251">
      <colorScale>
        <cfvo type="min"/>
        <cfvo type="max"/>
        <color rgb="FFFFEF9C"/>
        <color rgb="FFFF7128"/>
      </colorScale>
    </cfRule>
  </conditionalFormatting>
  <conditionalFormatting sqref="H29:I29">
    <cfRule type="colorScale" priority="249">
      <colorScale>
        <cfvo type="min"/>
        <cfvo type="max"/>
        <color rgb="FFFFEF9C"/>
        <color rgb="FFFF7128"/>
      </colorScale>
    </cfRule>
    <cfRule type="colorScale" priority="250">
      <colorScale>
        <cfvo type="min"/>
        <cfvo type="max"/>
        <color rgb="FFFFEF9C"/>
        <color rgb="FFFF7128"/>
      </colorScale>
    </cfRule>
  </conditionalFormatting>
  <conditionalFormatting sqref="J29">
    <cfRule type="containsBlanks" dxfId="6028" priority="248">
      <formula>LEN(TRIM(J29))=0</formula>
    </cfRule>
    <cfRule type="colorScale" priority="247">
      <colorScale>
        <cfvo type="min"/>
        <cfvo type="max"/>
        <color rgb="FFFFEF9C"/>
        <color rgb="FFFF7128"/>
      </colorScale>
    </cfRule>
  </conditionalFormatting>
  <conditionalFormatting sqref="J29:K29">
    <cfRule type="colorScale" priority="245">
      <colorScale>
        <cfvo type="min"/>
        <cfvo type="max"/>
        <color rgb="FFFFEF9C"/>
        <color rgb="FFFF7128"/>
      </colorScale>
    </cfRule>
    <cfRule type="colorScale" priority="246">
      <colorScale>
        <cfvo type="min"/>
        <cfvo type="max"/>
        <color rgb="FFFFEF9C"/>
        <color rgb="FFFF7128"/>
      </colorScale>
    </cfRule>
  </conditionalFormatting>
  <conditionalFormatting sqref="L29">
    <cfRule type="containsBlanks" dxfId="6027" priority="244">
      <formula>LEN(TRIM(L29))=0</formula>
    </cfRule>
    <cfRule type="colorScale" priority="243">
      <colorScale>
        <cfvo type="min"/>
        <cfvo type="max"/>
        <color rgb="FFFFEF9C"/>
        <color rgb="FFFF7128"/>
      </colorScale>
    </cfRule>
  </conditionalFormatting>
  <conditionalFormatting sqref="L29:M29">
    <cfRule type="colorScale" priority="242">
      <colorScale>
        <cfvo type="min"/>
        <cfvo type="max"/>
        <color rgb="FFFFEF9C"/>
        <color rgb="FFFF7128"/>
      </colorScale>
    </cfRule>
  </conditionalFormatting>
  <conditionalFormatting sqref="F29:M29">
    <cfRule type="colorScale" priority="241">
      <colorScale>
        <cfvo type="min"/>
        <cfvo type="max"/>
        <color rgb="FFFFEF9C"/>
        <color rgb="FFFF7128"/>
      </colorScale>
    </cfRule>
  </conditionalFormatting>
  <conditionalFormatting sqref="F31">
    <cfRule type="containsBlanks" dxfId="6026" priority="192">
      <formula>LEN(TRIM(F31))=0</formula>
    </cfRule>
    <cfRule type="colorScale" priority="191">
      <colorScale>
        <cfvo type="min"/>
        <cfvo type="max"/>
        <color rgb="FFFFEF9C"/>
        <color rgb="FFFF7128"/>
      </colorScale>
    </cfRule>
  </conditionalFormatting>
  <conditionalFormatting sqref="F31:G31">
    <cfRule type="colorScale" priority="189">
      <colorScale>
        <cfvo type="min"/>
        <cfvo type="max"/>
        <color rgb="FFFFEF9C"/>
        <color rgb="FFFF7128"/>
      </colorScale>
    </cfRule>
    <cfRule type="colorScale" priority="190">
      <colorScale>
        <cfvo type="min"/>
        <cfvo type="max"/>
        <color rgb="FFFFEF9C"/>
        <color rgb="FFFF7128"/>
      </colorScale>
    </cfRule>
  </conditionalFormatting>
  <conditionalFormatting sqref="H31">
    <cfRule type="containsBlanks" dxfId="6025" priority="188">
      <formula>LEN(TRIM(H31))=0</formula>
    </cfRule>
    <cfRule type="colorScale" priority="187">
      <colorScale>
        <cfvo type="min"/>
        <cfvo type="max"/>
        <color rgb="FFFFEF9C"/>
        <color rgb="FFFF7128"/>
      </colorScale>
    </cfRule>
  </conditionalFormatting>
  <conditionalFormatting sqref="H31:I31">
    <cfRule type="colorScale" priority="185">
      <colorScale>
        <cfvo type="min"/>
        <cfvo type="max"/>
        <color rgb="FFFFEF9C"/>
        <color rgb="FFFF7128"/>
      </colorScale>
    </cfRule>
    <cfRule type="colorScale" priority="186">
      <colorScale>
        <cfvo type="min"/>
        <cfvo type="max"/>
        <color rgb="FFFFEF9C"/>
        <color rgb="FFFF7128"/>
      </colorScale>
    </cfRule>
  </conditionalFormatting>
  <conditionalFormatting sqref="J31">
    <cfRule type="containsBlanks" dxfId="6024" priority="184">
      <formula>LEN(TRIM(J31))=0</formula>
    </cfRule>
    <cfRule type="colorScale" priority="183">
      <colorScale>
        <cfvo type="min"/>
        <cfvo type="max"/>
        <color rgb="FFFFEF9C"/>
        <color rgb="FFFF7128"/>
      </colorScale>
    </cfRule>
  </conditionalFormatting>
  <conditionalFormatting sqref="J31:K31">
    <cfRule type="colorScale" priority="181">
      <colorScale>
        <cfvo type="min"/>
        <cfvo type="max"/>
        <color rgb="FFFFEF9C"/>
        <color rgb="FFFF7128"/>
      </colorScale>
    </cfRule>
    <cfRule type="colorScale" priority="182">
      <colorScale>
        <cfvo type="min"/>
        <cfvo type="max"/>
        <color rgb="FFFFEF9C"/>
        <color rgb="FFFF7128"/>
      </colorScale>
    </cfRule>
  </conditionalFormatting>
  <conditionalFormatting sqref="L31">
    <cfRule type="containsBlanks" dxfId="6023" priority="180">
      <formula>LEN(TRIM(L31))=0</formula>
    </cfRule>
    <cfRule type="colorScale" priority="179">
      <colorScale>
        <cfvo type="min"/>
        <cfvo type="max"/>
        <color rgb="FFFFEF9C"/>
        <color rgb="FFFF7128"/>
      </colorScale>
    </cfRule>
  </conditionalFormatting>
  <conditionalFormatting sqref="L31:M31">
    <cfRule type="colorScale" priority="178">
      <colorScale>
        <cfvo type="min"/>
        <cfvo type="max"/>
        <color rgb="FFFFEF9C"/>
        <color rgb="FFFF7128"/>
      </colorScale>
    </cfRule>
  </conditionalFormatting>
  <conditionalFormatting sqref="F31:M31">
    <cfRule type="colorScale" priority="177">
      <colorScale>
        <cfvo type="min"/>
        <cfvo type="max"/>
        <color rgb="FFFFEF9C"/>
        <color rgb="FFFF7128"/>
      </colorScale>
    </cfRule>
  </conditionalFormatting>
  <conditionalFormatting sqref="F33">
    <cfRule type="containsBlanks" dxfId="6022" priority="160">
      <formula>LEN(TRIM(F33))=0</formula>
    </cfRule>
    <cfRule type="colorScale" priority="159">
      <colorScale>
        <cfvo type="min"/>
        <cfvo type="max"/>
        <color rgb="FFFFEF9C"/>
        <color rgb="FFFF7128"/>
      </colorScale>
    </cfRule>
  </conditionalFormatting>
  <conditionalFormatting sqref="F33:G33">
    <cfRule type="colorScale" priority="157">
      <colorScale>
        <cfvo type="min"/>
        <cfvo type="max"/>
        <color rgb="FFFFEF9C"/>
        <color rgb="FFFF7128"/>
      </colorScale>
    </cfRule>
    <cfRule type="colorScale" priority="158">
      <colorScale>
        <cfvo type="min"/>
        <cfvo type="max"/>
        <color rgb="FFFFEF9C"/>
        <color rgb="FFFF7128"/>
      </colorScale>
    </cfRule>
  </conditionalFormatting>
  <conditionalFormatting sqref="H33">
    <cfRule type="containsBlanks" dxfId="6021" priority="156">
      <formula>LEN(TRIM(H33))=0</formula>
    </cfRule>
    <cfRule type="colorScale" priority="155">
      <colorScale>
        <cfvo type="min"/>
        <cfvo type="max"/>
        <color rgb="FFFFEF9C"/>
        <color rgb="FFFF7128"/>
      </colorScale>
    </cfRule>
  </conditionalFormatting>
  <conditionalFormatting sqref="H33:I33">
    <cfRule type="colorScale" priority="153">
      <colorScale>
        <cfvo type="min"/>
        <cfvo type="max"/>
        <color rgb="FFFFEF9C"/>
        <color rgb="FFFF7128"/>
      </colorScale>
    </cfRule>
    <cfRule type="colorScale" priority="154">
      <colorScale>
        <cfvo type="min"/>
        <cfvo type="max"/>
        <color rgb="FFFFEF9C"/>
        <color rgb="FFFF7128"/>
      </colorScale>
    </cfRule>
  </conditionalFormatting>
  <conditionalFormatting sqref="J33">
    <cfRule type="containsBlanks" dxfId="6020" priority="152">
      <formula>LEN(TRIM(J33))=0</formula>
    </cfRule>
    <cfRule type="colorScale" priority="151">
      <colorScale>
        <cfvo type="min"/>
        <cfvo type="max"/>
        <color rgb="FFFFEF9C"/>
        <color rgb="FFFF7128"/>
      </colorScale>
    </cfRule>
  </conditionalFormatting>
  <conditionalFormatting sqref="J33:K33">
    <cfRule type="colorScale" priority="149">
      <colorScale>
        <cfvo type="min"/>
        <cfvo type="max"/>
        <color rgb="FFFFEF9C"/>
        <color rgb="FFFF7128"/>
      </colorScale>
    </cfRule>
    <cfRule type="colorScale" priority="150">
      <colorScale>
        <cfvo type="min"/>
        <cfvo type="max"/>
        <color rgb="FFFFEF9C"/>
        <color rgb="FFFF7128"/>
      </colorScale>
    </cfRule>
  </conditionalFormatting>
  <conditionalFormatting sqref="L33">
    <cfRule type="containsBlanks" dxfId="6019" priority="148">
      <formula>LEN(TRIM(L33))=0</formula>
    </cfRule>
    <cfRule type="colorScale" priority="147">
      <colorScale>
        <cfvo type="min"/>
        <cfvo type="max"/>
        <color rgb="FFFFEF9C"/>
        <color rgb="FFFF7128"/>
      </colorScale>
    </cfRule>
  </conditionalFormatting>
  <conditionalFormatting sqref="L33:M33">
    <cfRule type="colorScale" priority="146">
      <colorScale>
        <cfvo type="min"/>
        <cfvo type="max"/>
        <color rgb="FFFFEF9C"/>
        <color rgb="FFFF7128"/>
      </colorScale>
    </cfRule>
  </conditionalFormatting>
  <conditionalFormatting sqref="F33:M33">
    <cfRule type="colorScale" priority="145">
      <colorScale>
        <cfvo type="min"/>
        <cfvo type="max"/>
        <color rgb="FFFFEF9C"/>
        <color rgb="FFFF7128"/>
      </colorScale>
    </cfRule>
  </conditionalFormatting>
  <conditionalFormatting sqref="F35">
    <cfRule type="containsBlanks" dxfId="6018" priority="128">
      <formula>LEN(TRIM(F35))=0</formula>
    </cfRule>
    <cfRule type="colorScale" priority="127">
      <colorScale>
        <cfvo type="min"/>
        <cfvo type="max"/>
        <color rgb="FFFFEF9C"/>
        <color rgb="FFFF7128"/>
      </colorScale>
    </cfRule>
  </conditionalFormatting>
  <conditionalFormatting sqref="F35:G35">
    <cfRule type="colorScale" priority="125">
      <colorScale>
        <cfvo type="min"/>
        <cfvo type="max"/>
        <color rgb="FFFFEF9C"/>
        <color rgb="FFFF7128"/>
      </colorScale>
    </cfRule>
    <cfRule type="colorScale" priority="126">
      <colorScale>
        <cfvo type="min"/>
        <cfvo type="max"/>
        <color rgb="FFFFEF9C"/>
        <color rgb="FFFF7128"/>
      </colorScale>
    </cfRule>
  </conditionalFormatting>
  <conditionalFormatting sqref="H35">
    <cfRule type="containsBlanks" dxfId="6017" priority="124">
      <formula>LEN(TRIM(H35))=0</formula>
    </cfRule>
    <cfRule type="colorScale" priority="123">
      <colorScale>
        <cfvo type="min"/>
        <cfvo type="max"/>
        <color rgb="FFFFEF9C"/>
        <color rgb="FFFF7128"/>
      </colorScale>
    </cfRule>
  </conditionalFormatting>
  <conditionalFormatting sqref="H35:I35">
    <cfRule type="colorScale" priority="121">
      <colorScale>
        <cfvo type="min"/>
        <cfvo type="max"/>
        <color rgb="FFFFEF9C"/>
        <color rgb="FFFF7128"/>
      </colorScale>
    </cfRule>
    <cfRule type="colorScale" priority="122">
      <colorScale>
        <cfvo type="min"/>
        <cfvo type="max"/>
        <color rgb="FFFFEF9C"/>
        <color rgb="FFFF7128"/>
      </colorScale>
    </cfRule>
  </conditionalFormatting>
  <conditionalFormatting sqref="J35">
    <cfRule type="containsBlanks" dxfId="6016" priority="120">
      <formula>LEN(TRIM(J35))=0</formula>
    </cfRule>
    <cfRule type="colorScale" priority="119">
      <colorScale>
        <cfvo type="min"/>
        <cfvo type="max"/>
        <color rgb="FFFFEF9C"/>
        <color rgb="FFFF7128"/>
      </colorScale>
    </cfRule>
  </conditionalFormatting>
  <conditionalFormatting sqref="J35:K35">
    <cfRule type="colorScale" priority="117">
      <colorScale>
        <cfvo type="min"/>
        <cfvo type="max"/>
        <color rgb="FFFFEF9C"/>
        <color rgb="FFFF7128"/>
      </colorScale>
    </cfRule>
    <cfRule type="colorScale" priority="118">
      <colorScale>
        <cfvo type="min"/>
        <cfvo type="max"/>
        <color rgb="FFFFEF9C"/>
        <color rgb="FFFF7128"/>
      </colorScale>
    </cfRule>
  </conditionalFormatting>
  <conditionalFormatting sqref="L35">
    <cfRule type="containsBlanks" dxfId="6015" priority="116">
      <formula>LEN(TRIM(L35))=0</formula>
    </cfRule>
    <cfRule type="colorScale" priority="115">
      <colorScale>
        <cfvo type="min"/>
        <cfvo type="max"/>
        <color rgb="FFFFEF9C"/>
        <color rgb="FFFF7128"/>
      </colorScale>
    </cfRule>
  </conditionalFormatting>
  <conditionalFormatting sqref="L35:M35">
    <cfRule type="colorScale" priority="114">
      <colorScale>
        <cfvo type="min"/>
        <cfvo type="max"/>
        <color rgb="FFFFEF9C"/>
        <color rgb="FFFF7128"/>
      </colorScale>
    </cfRule>
  </conditionalFormatting>
  <conditionalFormatting sqref="F35:M35">
    <cfRule type="colorScale" priority="113">
      <colorScale>
        <cfvo type="min"/>
        <cfvo type="max"/>
        <color rgb="FFFFEF9C"/>
        <color rgb="FFFF7128"/>
      </colorScale>
    </cfRule>
  </conditionalFormatting>
  <conditionalFormatting sqref="F37">
    <cfRule type="containsBlanks" dxfId="6014" priority="64">
      <formula>LEN(TRIM(F37))=0</formula>
    </cfRule>
    <cfRule type="colorScale" priority="63">
      <colorScale>
        <cfvo type="min"/>
        <cfvo type="max"/>
        <color rgb="FFFFEF9C"/>
        <color rgb="FFFF7128"/>
      </colorScale>
    </cfRule>
  </conditionalFormatting>
  <conditionalFormatting sqref="F37:G37">
    <cfRule type="colorScale" priority="61">
      <colorScale>
        <cfvo type="min"/>
        <cfvo type="max"/>
        <color rgb="FFFFEF9C"/>
        <color rgb="FFFF7128"/>
      </colorScale>
    </cfRule>
    <cfRule type="colorScale" priority="62">
      <colorScale>
        <cfvo type="min"/>
        <cfvo type="max"/>
        <color rgb="FFFFEF9C"/>
        <color rgb="FFFF7128"/>
      </colorScale>
    </cfRule>
  </conditionalFormatting>
  <conditionalFormatting sqref="H37">
    <cfRule type="containsBlanks" dxfId="6013" priority="60">
      <formula>LEN(TRIM(H37))=0</formula>
    </cfRule>
    <cfRule type="colorScale" priority="59">
      <colorScale>
        <cfvo type="min"/>
        <cfvo type="max"/>
        <color rgb="FFFFEF9C"/>
        <color rgb="FFFF7128"/>
      </colorScale>
    </cfRule>
  </conditionalFormatting>
  <conditionalFormatting sqref="H37:I37">
    <cfRule type="colorScale" priority="57">
      <colorScale>
        <cfvo type="min"/>
        <cfvo type="max"/>
        <color rgb="FFFFEF9C"/>
        <color rgb="FFFF7128"/>
      </colorScale>
    </cfRule>
    <cfRule type="colorScale" priority="58">
      <colorScale>
        <cfvo type="min"/>
        <cfvo type="max"/>
        <color rgb="FFFFEF9C"/>
        <color rgb="FFFF7128"/>
      </colorScale>
    </cfRule>
  </conditionalFormatting>
  <conditionalFormatting sqref="J37">
    <cfRule type="containsBlanks" dxfId="6012" priority="56">
      <formula>LEN(TRIM(J37))=0</formula>
    </cfRule>
    <cfRule type="colorScale" priority="55">
      <colorScale>
        <cfvo type="min"/>
        <cfvo type="max"/>
        <color rgb="FFFFEF9C"/>
        <color rgb="FFFF7128"/>
      </colorScale>
    </cfRule>
  </conditionalFormatting>
  <conditionalFormatting sqref="J37:K37">
    <cfRule type="colorScale" priority="53">
      <colorScale>
        <cfvo type="min"/>
        <cfvo type="max"/>
        <color rgb="FFFFEF9C"/>
        <color rgb="FFFF7128"/>
      </colorScale>
    </cfRule>
    <cfRule type="colorScale" priority="54">
      <colorScale>
        <cfvo type="min"/>
        <cfvo type="max"/>
        <color rgb="FFFFEF9C"/>
        <color rgb="FFFF7128"/>
      </colorScale>
    </cfRule>
  </conditionalFormatting>
  <conditionalFormatting sqref="L37">
    <cfRule type="containsBlanks" dxfId="6011" priority="52">
      <formula>LEN(TRIM(L37))=0</formula>
    </cfRule>
    <cfRule type="colorScale" priority="51">
      <colorScale>
        <cfvo type="min"/>
        <cfvo type="max"/>
        <color rgb="FFFFEF9C"/>
        <color rgb="FFFF7128"/>
      </colorScale>
    </cfRule>
  </conditionalFormatting>
  <conditionalFormatting sqref="L37:M37">
    <cfRule type="colorScale" priority="50">
      <colorScale>
        <cfvo type="min"/>
        <cfvo type="max"/>
        <color rgb="FFFFEF9C"/>
        <color rgb="FFFF7128"/>
      </colorScale>
    </cfRule>
  </conditionalFormatting>
  <conditionalFormatting sqref="F37:M37">
    <cfRule type="colorScale" priority="49">
      <colorScale>
        <cfvo type="min"/>
        <cfvo type="max"/>
        <color rgb="FFFFEF9C"/>
        <color rgb="FFFF7128"/>
      </colorScale>
    </cfRule>
  </conditionalFormatting>
  <conditionalFormatting sqref="F39">
    <cfRule type="containsBlanks" dxfId="6010" priority="48">
      <formula>LEN(TRIM(F39))=0</formula>
    </cfRule>
    <cfRule type="colorScale" priority="47">
      <colorScale>
        <cfvo type="min"/>
        <cfvo type="max"/>
        <color rgb="FFFFEF9C"/>
        <color rgb="FFFF7128"/>
      </colorScale>
    </cfRule>
  </conditionalFormatting>
  <conditionalFormatting sqref="F39:G39">
    <cfRule type="colorScale" priority="45">
      <colorScale>
        <cfvo type="min"/>
        <cfvo type="max"/>
        <color rgb="FFFFEF9C"/>
        <color rgb="FFFF7128"/>
      </colorScale>
    </cfRule>
    <cfRule type="colorScale" priority="46">
      <colorScale>
        <cfvo type="min"/>
        <cfvo type="max"/>
        <color rgb="FFFFEF9C"/>
        <color rgb="FFFF7128"/>
      </colorScale>
    </cfRule>
  </conditionalFormatting>
  <conditionalFormatting sqref="H39">
    <cfRule type="containsBlanks" dxfId="6009" priority="44">
      <formula>LEN(TRIM(H39))=0</formula>
    </cfRule>
    <cfRule type="colorScale" priority="43">
      <colorScale>
        <cfvo type="min"/>
        <cfvo type="max"/>
        <color rgb="FFFFEF9C"/>
        <color rgb="FFFF7128"/>
      </colorScale>
    </cfRule>
  </conditionalFormatting>
  <conditionalFormatting sqref="H39:I39">
    <cfRule type="colorScale" priority="41">
      <colorScale>
        <cfvo type="min"/>
        <cfvo type="max"/>
        <color rgb="FFFFEF9C"/>
        <color rgb="FFFF7128"/>
      </colorScale>
    </cfRule>
    <cfRule type="colorScale" priority="42">
      <colorScale>
        <cfvo type="min"/>
        <cfvo type="max"/>
        <color rgb="FFFFEF9C"/>
        <color rgb="FFFF7128"/>
      </colorScale>
    </cfRule>
  </conditionalFormatting>
  <conditionalFormatting sqref="J39">
    <cfRule type="containsBlanks" dxfId="6008" priority="40">
      <formula>LEN(TRIM(J39))=0</formula>
    </cfRule>
    <cfRule type="colorScale" priority="39">
      <colorScale>
        <cfvo type="min"/>
        <cfvo type="max"/>
        <color rgb="FFFFEF9C"/>
        <color rgb="FFFF7128"/>
      </colorScale>
    </cfRule>
  </conditionalFormatting>
  <conditionalFormatting sqref="J39:K39">
    <cfRule type="colorScale" priority="37">
      <colorScale>
        <cfvo type="min"/>
        <cfvo type="max"/>
        <color rgb="FFFFEF9C"/>
        <color rgb="FFFF7128"/>
      </colorScale>
    </cfRule>
    <cfRule type="colorScale" priority="38">
      <colorScale>
        <cfvo type="min"/>
        <cfvo type="max"/>
        <color rgb="FFFFEF9C"/>
        <color rgb="FFFF7128"/>
      </colorScale>
    </cfRule>
  </conditionalFormatting>
  <conditionalFormatting sqref="L39">
    <cfRule type="containsBlanks" dxfId="6007" priority="36">
      <formula>LEN(TRIM(L39))=0</formula>
    </cfRule>
    <cfRule type="colorScale" priority="35">
      <colorScale>
        <cfvo type="min"/>
        <cfvo type="max"/>
        <color rgb="FFFFEF9C"/>
        <color rgb="FFFF7128"/>
      </colorScale>
    </cfRule>
  </conditionalFormatting>
  <conditionalFormatting sqref="L39:M39">
    <cfRule type="colorScale" priority="34">
      <colorScale>
        <cfvo type="min"/>
        <cfvo type="max"/>
        <color rgb="FFFFEF9C"/>
        <color rgb="FFFF7128"/>
      </colorScale>
    </cfRule>
  </conditionalFormatting>
  <conditionalFormatting sqref="F39:M39">
    <cfRule type="colorScale" priority="33">
      <colorScale>
        <cfvo type="min"/>
        <cfvo type="max"/>
        <color rgb="FFFFEF9C"/>
        <color rgb="FFFF7128"/>
      </colorScale>
    </cfRule>
  </conditionalFormatting>
  <conditionalFormatting sqref="F41">
    <cfRule type="containsBlanks" dxfId="6006" priority="32">
      <formula>LEN(TRIM(F41))=0</formula>
    </cfRule>
    <cfRule type="colorScale" priority="31">
      <colorScale>
        <cfvo type="min"/>
        <cfvo type="max"/>
        <color rgb="FFFFEF9C"/>
        <color rgb="FFFF7128"/>
      </colorScale>
    </cfRule>
  </conditionalFormatting>
  <conditionalFormatting sqref="F41:G41">
    <cfRule type="colorScale" priority="29">
      <colorScale>
        <cfvo type="min"/>
        <cfvo type="max"/>
        <color rgb="FFFFEF9C"/>
        <color rgb="FFFF7128"/>
      </colorScale>
    </cfRule>
    <cfRule type="colorScale" priority="30">
      <colorScale>
        <cfvo type="min"/>
        <cfvo type="max"/>
        <color rgb="FFFFEF9C"/>
        <color rgb="FFFF7128"/>
      </colorScale>
    </cfRule>
  </conditionalFormatting>
  <conditionalFormatting sqref="H41">
    <cfRule type="containsBlanks" dxfId="6005" priority="28">
      <formula>LEN(TRIM(H41))=0</formula>
    </cfRule>
    <cfRule type="colorScale" priority="27">
      <colorScale>
        <cfvo type="min"/>
        <cfvo type="max"/>
        <color rgb="FFFFEF9C"/>
        <color rgb="FFFF7128"/>
      </colorScale>
    </cfRule>
  </conditionalFormatting>
  <conditionalFormatting sqref="H41:I41">
    <cfRule type="colorScale" priority="25">
      <colorScale>
        <cfvo type="min"/>
        <cfvo type="max"/>
        <color rgb="FFFFEF9C"/>
        <color rgb="FFFF7128"/>
      </colorScale>
    </cfRule>
    <cfRule type="colorScale" priority="26">
      <colorScale>
        <cfvo type="min"/>
        <cfvo type="max"/>
        <color rgb="FFFFEF9C"/>
        <color rgb="FFFF7128"/>
      </colorScale>
    </cfRule>
  </conditionalFormatting>
  <conditionalFormatting sqref="J41">
    <cfRule type="containsBlanks" dxfId="6004" priority="24">
      <formula>LEN(TRIM(J41))=0</formula>
    </cfRule>
    <cfRule type="colorScale" priority="23">
      <colorScale>
        <cfvo type="min"/>
        <cfvo type="max"/>
        <color rgb="FFFFEF9C"/>
        <color rgb="FFFF7128"/>
      </colorScale>
    </cfRule>
  </conditionalFormatting>
  <conditionalFormatting sqref="J41:K41">
    <cfRule type="colorScale" priority="21">
      <colorScale>
        <cfvo type="min"/>
        <cfvo type="max"/>
        <color rgb="FFFFEF9C"/>
        <color rgb="FFFF7128"/>
      </colorScale>
    </cfRule>
    <cfRule type="colorScale" priority="22">
      <colorScale>
        <cfvo type="min"/>
        <cfvo type="max"/>
        <color rgb="FFFFEF9C"/>
        <color rgb="FFFF7128"/>
      </colorScale>
    </cfRule>
  </conditionalFormatting>
  <conditionalFormatting sqref="L41">
    <cfRule type="containsBlanks" dxfId="6003" priority="20">
      <formula>LEN(TRIM(L41))=0</formula>
    </cfRule>
    <cfRule type="colorScale" priority="19">
      <colorScale>
        <cfvo type="min"/>
        <cfvo type="max"/>
        <color rgb="FFFFEF9C"/>
        <color rgb="FFFF7128"/>
      </colorScale>
    </cfRule>
  </conditionalFormatting>
  <conditionalFormatting sqref="L41:M41">
    <cfRule type="colorScale" priority="18">
      <colorScale>
        <cfvo type="min"/>
        <cfvo type="max"/>
        <color rgb="FFFFEF9C"/>
        <color rgb="FFFF7128"/>
      </colorScale>
    </cfRule>
  </conditionalFormatting>
  <conditionalFormatting sqref="F41:M41">
    <cfRule type="colorScale" priority="17">
      <colorScale>
        <cfvo type="min"/>
        <cfvo type="max"/>
        <color rgb="FFFFEF9C"/>
        <color rgb="FFFF7128"/>
      </colorScale>
    </cfRule>
  </conditionalFormatting>
  <conditionalFormatting sqref="F43">
    <cfRule type="containsBlanks" dxfId="6002" priority="16">
      <formula>LEN(TRIM(F43))=0</formula>
    </cfRule>
    <cfRule type="colorScale" priority="15">
      <colorScale>
        <cfvo type="min"/>
        <cfvo type="max"/>
        <color rgb="FFFFEF9C"/>
        <color rgb="FFFF7128"/>
      </colorScale>
    </cfRule>
  </conditionalFormatting>
  <conditionalFormatting sqref="F43:G43">
    <cfRule type="colorScale" priority="13">
      <colorScale>
        <cfvo type="min"/>
        <cfvo type="max"/>
        <color rgb="FFFFEF9C"/>
        <color rgb="FFFF7128"/>
      </colorScale>
    </cfRule>
    <cfRule type="colorScale" priority="14">
      <colorScale>
        <cfvo type="min"/>
        <cfvo type="max"/>
        <color rgb="FFFFEF9C"/>
        <color rgb="FFFF7128"/>
      </colorScale>
    </cfRule>
  </conditionalFormatting>
  <conditionalFormatting sqref="H43">
    <cfRule type="containsBlanks" dxfId="6001" priority="12">
      <formula>LEN(TRIM(H43))=0</formula>
    </cfRule>
    <cfRule type="colorScale" priority="11">
      <colorScale>
        <cfvo type="min"/>
        <cfvo type="max"/>
        <color rgb="FFFFEF9C"/>
        <color rgb="FFFF7128"/>
      </colorScale>
    </cfRule>
  </conditionalFormatting>
  <conditionalFormatting sqref="H43:I43">
    <cfRule type="colorScale" priority="9">
      <colorScale>
        <cfvo type="min"/>
        <cfvo type="max"/>
        <color rgb="FFFFEF9C"/>
        <color rgb="FFFF7128"/>
      </colorScale>
    </cfRule>
    <cfRule type="colorScale" priority="10">
      <colorScale>
        <cfvo type="min"/>
        <cfvo type="max"/>
        <color rgb="FFFFEF9C"/>
        <color rgb="FFFF7128"/>
      </colorScale>
    </cfRule>
  </conditionalFormatting>
  <conditionalFormatting sqref="J43">
    <cfRule type="containsBlanks" dxfId="6000" priority="8">
      <formula>LEN(TRIM(J43))=0</formula>
    </cfRule>
    <cfRule type="colorScale" priority="7">
      <colorScale>
        <cfvo type="min"/>
        <cfvo type="max"/>
        <color rgb="FFFFEF9C"/>
        <color rgb="FFFF7128"/>
      </colorScale>
    </cfRule>
  </conditionalFormatting>
  <conditionalFormatting sqref="J43:K43">
    <cfRule type="colorScale" priority="5">
      <colorScale>
        <cfvo type="min"/>
        <cfvo type="max"/>
        <color rgb="FFFFEF9C"/>
        <color rgb="FFFF7128"/>
      </colorScale>
    </cfRule>
    <cfRule type="colorScale" priority="6">
      <colorScale>
        <cfvo type="min"/>
        <cfvo type="max"/>
        <color rgb="FFFFEF9C"/>
        <color rgb="FFFF7128"/>
      </colorScale>
    </cfRule>
  </conditionalFormatting>
  <conditionalFormatting sqref="L43">
    <cfRule type="containsBlanks" dxfId="5999" priority="4">
      <formula>LEN(TRIM(L43))=0</formula>
    </cfRule>
    <cfRule type="colorScale" priority="3">
      <colorScale>
        <cfvo type="min"/>
        <cfvo type="max"/>
        <color rgb="FFFFEF9C"/>
        <color rgb="FFFF7128"/>
      </colorScale>
    </cfRule>
  </conditionalFormatting>
  <conditionalFormatting sqref="L43:M43">
    <cfRule type="colorScale" priority="2">
      <colorScale>
        <cfvo type="min"/>
        <cfvo type="max"/>
        <color rgb="FFFFEF9C"/>
        <color rgb="FFFF7128"/>
      </colorScale>
    </cfRule>
  </conditionalFormatting>
  <conditionalFormatting sqref="F43:M43">
    <cfRule type="colorScale" priority="1">
      <colorScale>
        <cfvo type="min"/>
        <cfvo type="max"/>
        <color rgb="FFFFEF9C"/>
        <color rgb="FFFF7128"/>
      </colorScale>
    </cfRule>
  </conditionalFormatting>
  <hyperlinks>
    <hyperlink ref="B6" location="Contents!A1" display="Back to Contents page"/>
  </hyperlinks>
  <pageMargins left="0.7" right="0.7" top="0.75" bottom="0.75" header="0.3" footer="0.3"/>
  <pageSetup paperSize="9" scale="39" orientation="landscape" r:id="rId1"/>
  <ignoredErrors>
    <ignoredError sqref="F8:M10 F21:O22 F24:M24 F19:M20 F11:M16 F26:M34 F17:M18 F35:M42"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SCN">
    <tabColor rgb="FF009E49"/>
    <pageSetUpPr fitToPage="1"/>
  </sheetPr>
  <dimension ref="B1:Y98"/>
  <sheetViews>
    <sheetView showGridLines="0" zoomScaleNormal="100" zoomScaleSheetLayoutView="100" workbookViewId="0">
      <pane ySplit="6" topLeftCell="A7" activePane="bottomLeft" state="frozen"/>
      <selection activeCell="N85" sqref="N85:O86"/>
      <selection pane="bottomLeft"/>
    </sheetView>
  </sheetViews>
  <sheetFormatPr defaultRowHeight="15" x14ac:dyDescent="0.25"/>
  <cols>
    <col min="1" max="1" width="1.7109375" style="19" customWidth="1"/>
    <col min="2" max="2" width="22.5703125" style="19" customWidth="1"/>
    <col min="3" max="3" width="1.7109375" style="19" customWidth="1"/>
    <col min="4" max="4" width="5.85546875" style="19" customWidth="1"/>
    <col min="5" max="5" width="69" style="19" customWidth="1"/>
    <col min="6" max="21" width="5" style="19" customWidth="1"/>
    <col min="22" max="22" width="0" style="19" hidden="1" customWidth="1"/>
    <col min="23" max="23" width="9.140625" style="19" customWidth="1"/>
    <col min="24" max="24" width="9.140625" style="19"/>
    <col min="25" max="25" width="12" style="19" bestFit="1" customWidth="1"/>
    <col min="26" max="16384" width="9.140625" style="19"/>
  </cols>
  <sheetData>
    <row r="1" spans="2:23" ht="15.75" thickBot="1" x14ac:dyDescent="0.3"/>
    <row r="2" spans="2:23" ht="15.75" customHeight="1" x14ac:dyDescent="0.25">
      <c r="B2" s="288" t="s">
        <v>130</v>
      </c>
      <c r="D2" s="256" t="s">
        <v>524</v>
      </c>
      <c r="E2" s="257"/>
      <c r="F2" s="257"/>
      <c r="G2" s="257"/>
      <c r="H2" s="257"/>
      <c r="I2" s="257"/>
      <c r="J2" s="257"/>
      <c r="K2" s="257"/>
      <c r="L2" s="257"/>
      <c r="M2" s="257"/>
      <c r="N2" s="257"/>
      <c r="O2" s="257"/>
      <c r="P2" s="257"/>
      <c r="Q2" s="257"/>
      <c r="R2" s="257"/>
      <c r="S2" s="257"/>
      <c r="T2" s="257"/>
      <c r="U2" s="257"/>
      <c r="V2" s="257"/>
      <c r="W2" s="258"/>
    </row>
    <row r="3" spans="2:23" ht="15.75" customHeight="1" x14ac:dyDescent="0.25">
      <c r="B3" s="289"/>
      <c r="D3" s="259"/>
      <c r="E3" s="260"/>
      <c r="F3" s="260"/>
      <c r="G3" s="260"/>
      <c r="H3" s="260"/>
      <c r="I3" s="260"/>
      <c r="J3" s="260"/>
      <c r="K3" s="260"/>
      <c r="L3" s="260"/>
      <c r="M3" s="260"/>
      <c r="N3" s="260"/>
      <c r="O3" s="260"/>
      <c r="P3" s="260"/>
      <c r="Q3" s="260"/>
      <c r="R3" s="260"/>
      <c r="S3" s="260"/>
      <c r="T3" s="260"/>
      <c r="U3" s="260"/>
      <c r="V3" s="260"/>
      <c r="W3" s="261"/>
    </row>
    <row r="4" spans="2:23" ht="15.75" customHeight="1" thickBot="1" x14ac:dyDescent="0.3">
      <c r="B4" s="290"/>
      <c r="D4" s="262"/>
      <c r="E4" s="263"/>
      <c r="F4" s="263"/>
      <c r="G4" s="263"/>
      <c r="H4" s="263"/>
      <c r="I4" s="263"/>
      <c r="J4" s="263"/>
      <c r="K4" s="263"/>
      <c r="L4" s="263"/>
      <c r="M4" s="263"/>
      <c r="N4" s="263"/>
      <c r="O4" s="263"/>
      <c r="P4" s="263"/>
      <c r="Q4" s="263"/>
      <c r="R4" s="263"/>
      <c r="S4" s="263"/>
      <c r="T4" s="263"/>
      <c r="U4" s="263"/>
      <c r="V4" s="263"/>
      <c r="W4" s="264"/>
    </row>
    <row r="5" spans="2:23" ht="15.75" thickBot="1" x14ac:dyDescent="0.3"/>
    <row r="6" spans="2:23" ht="123" customHeight="1" thickBot="1" x14ac:dyDescent="0.3">
      <c r="D6" s="336" t="str">
        <f>'Hide Selection'!H19</f>
        <v>England</v>
      </c>
      <c r="E6" s="337"/>
      <c r="F6" s="293" t="s">
        <v>20</v>
      </c>
      <c r="G6" s="267"/>
      <c r="H6" s="293" t="s">
        <v>19</v>
      </c>
      <c r="I6" s="267"/>
      <c r="J6" s="293" t="s">
        <v>3</v>
      </c>
      <c r="K6" s="293"/>
      <c r="L6" s="293" t="s">
        <v>53</v>
      </c>
      <c r="M6" s="293"/>
      <c r="N6" s="293" t="s">
        <v>54</v>
      </c>
      <c r="O6" s="293"/>
      <c r="P6" s="293" t="s">
        <v>9</v>
      </c>
      <c r="Q6" s="293"/>
      <c r="R6" s="293" t="s">
        <v>25</v>
      </c>
      <c r="S6" s="293"/>
      <c r="T6" s="293" t="s">
        <v>0</v>
      </c>
      <c r="U6" s="340"/>
      <c r="V6" s="72" t="s">
        <v>21</v>
      </c>
      <c r="W6" s="70" t="s">
        <v>100</v>
      </c>
    </row>
    <row r="7" spans="2:23" s="37" customFormat="1" ht="18.75" customHeight="1" x14ac:dyDescent="0.2">
      <c r="D7" s="300" t="s">
        <v>408</v>
      </c>
      <c r="E7" s="73" t="s">
        <v>160</v>
      </c>
      <c r="F7" s="273">
        <f>IF(OR(ISERROR(VLOOKUP($D$6&amp;$E7&amp;$D$7,'SCN data'!$A:$AC,'SCN data'!B$3,FALSE)),ISBLANK(VLOOKUP($D$6&amp;$E7&amp;$D$7,'SCN data'!$A:$AC,'SCN data'!B$3,FALSE))),"",VLOOKUP($D$6&amp;$E7&amp;$D$7,'SCN data'!$A:$AC,'SCN data'!B$3,FALSE))</f>
        <v>5.4483570430491138E-2</v>
      </c>
      <c r="G7" s="272"/>
      <c r="H7" s="272">
        <f>IF(OR(ISERROR(VLOOKUP($D$6&amp;$E7&amp;$D$7,'SCN data'!$A:$AC,'SCN data'!C$3,FALSE)),ISBLANK(VLOOKUP($D$6&amp;$E7&amp;$D$7,'SCN data'!$A:$AC,'SCN data'!C$3,FALSE))),"",VLOOKUP($D$6&amp;$E7&amp;$D$7,'SCN data'!$A:$AC,'SCN data'!C$3,FALSE))</f>
        <v>0.29856914838268522</v>
      </c>
      <c r="I7" s="272"/>
      <c r="J7" s="272">
        <f>IF(OR(ISERROR(VLOOKUP($D$6&amp;$E7&amp;$D$7,'SCN data'!$A:$AC,'SCN data'!D$3,FALSE)),ISBLANK(VLOOKUP($D$6&amp;$E7&amp;$D$7,'SCN data'!$A:$AC,'SCN data'!D$3,FALSE))),"",VLOOKUP($D$6&amp;$E7&amp;$D$7,'SCN data'!$A:$AC,'SCN data'!D$3,FALSE))</f>
        <v>0.26291027470567252</v>
      </c>
      <c r="K7" s="272"/>
      <c r="L7" s="272">
        <f>IF(OR(ISERROR(VLOOKUP($D$6&amp;$E7&amp;$D$7,'SCN data'!$A:$AC,'SCN data'!E$3,FALSE)),ISBLANK(VLOOKUP($D$6&amp;$E7&amp;$D$7,'SCN data'!$A:$AC,'SCN data'!E$3,FALSE))),"",VLOOKUP($D$6&amp;$E7&amp;$D$7,'SCN data'!$A:$AC,'SCN data'!E$3,FALSE))</f>
        <v>9.8333073195385895E-2</v>
      </c>
      <c r="M7" s="272"/>
      <c r="N7" s="272">
        <f>IF(OR(ISERROR(VLOOKUP($D$6&amp;$E7&amp;$D$7,'SCN data'!$A:$AC,'SCN data'!F$3,FALSE)),ISBLANK(VLOOKUP($D$6&amp;$E7&amp;$D$7,'SCN data'!$A:$AC,'SCN data'!F$3,FALSE))),"",VLOOKUP($D$6&amp;$E7&amp;$D$7,'SCN data'!$A:$AC,'SCN data'!F$3,FALSE))</f>
        <v>2.4378641931264121E-2</v>
      </c>
      <c r="O7" s="272"/>
      <c r="P7" s="272">
        <f>IF(OR(ISERROR(VLOOKUP($D$6&amp;$E7&amp;$D$7,'SCN data'!$A:$AC,'SCN data'!G$3,FALSE)),ISBLANK(VLOOKUP($D$6&amp;$E7&amp;$D$7,'SCN data'!$A:$AC,'SCN data'!G$3,FALSE))),"",VLOOKUP($D$6&amp;$E7&amp;$D$7,'SCN data'!$A:$AC,'SCN data'!G$3,FALSE))</f>
        <v>0.21908121135093353</v>
      </c>
      <c r="Q7" s="272"/>
      <c r="R7" s="272">
        <f>IF(OR(ISERROR(VLOOKUP($D$6&amp;$E7&amp;$D$7,'SCN data'!$A:$AC,'SCN data'!H$3,FALSE)),ISBLANK(VLOOKUP($D$6&amp;$E7&amp;$D$7,'SCN data'!$A:$AC,'SCN data'!H$3,FALSE))),"",VLOOKUP($D$6&amp;$E7&amp;$D$7,'SCN data'!$A:$AC,'SCN data'!H$3,FALSE))</f>
        <v>3.9234376858128198E-3</v>
      </c>
      <c r="S7" s="272"/>
      <c r="T7" s="272">
        <f>IF(OR(ISERROR(VLOOKUP($D$6&amp;$E7&amp;$D$7,'SCN data'!$A:$AC,'SCN data'!I$3,FALSE)),ISBLANK(VLOOKUP($D$6&amp;$E7&amp;$D$7,'SCN data'!$A:$AC,'SCN data'!I$3,FALSE))),"",VLOOKUP($D$6&amp;$E7&amp;$D$7,'SCN data'!$A:$AC,'SCN data'!I$3,FALSE))</f>
        <v>3.832064231775479E-2</v>
      </c>
      <c r="U7" s="338"/>
      <c r="V7" s="339">
        <f>SUM(F11,H11,J11,L11,N11,P11,R11,T11)</f>
        <v>1</v>
      </c>
      <c r="W7" s="310">
        <f>IF(ISERROR(VLOOKUP($D$6&amp;$E7&amp;$D$7,'SCN data'!$A:$AC,'SCN data'!K$3,FALSE)),0,VLOOKUP($D$6&amp;$E7&amp;$D$7,'SCN data'!$A:$AC,'SCN data'!K$3,FALSE))</f>
        <v>2152704</v>
      </c>
    </row>
    <row r="8" spans="2:23" ht="15" customHeight="1" thickBot="1" x14ac:dyDescent="0.3">
      <c r="D8" s="301"/>
      <c r="E8" s="18" t="s">
        <v>27</v>
      </c>
      <c r="F8" s="8">
        <f>IF(F7="","",VLOOKUP($D$6&amp;$E7&amp;$D$7,'SCN data'!$A:$AC,'SCN data'!M$3,FALSE))</f>
        <v>5.3999999999999999E-2</v>
      </c>
      <c r="G8" s="3">
        <f>IF(F7="","",VLOOKUP($D$6&amp;$E7&amp;$D$7,'SCN data'!$A:$AC,'SCN data'!N$3,FALSE))</f>
        <v>5.5E-2</v>
      </c>
      <c r="H8" s="3">
        <f>IF(H7="","",VLOOKUP($D$6&amp;$E7&amp;$D$7,'SCN data'!$A:$AC,'SCN data'!O$3,FALSE))</f>
        <v>0.29799999999999999</v>
      </c>
      <c r="I8" s="3">
        <f>IF(H7="","",VLOOKUP($D$6&amp;$E7&amp;$D$7,'SCN data'!$A:$AC,'SCN data'!P$3,FALSE))</f>
        <v>0.29899999999999999</v>
      </c>
      <c r="J8" s="3">
        <f>IF(J7="","",VLOOKUP($D$6&amp;$E7&amp;$D$7,'SCN data'!$A:$AC,'SCN data'!Q$3,FALSE))</f>
        <v>0.26200000000000001</v>
      </c>
      <c r="K8" s="3">
        <f>IF(J7="","",VLOOKUP($D$6&amp;$E7&amp;$D$7,'SCN data'!$A:$AC,'SCN data'!R$3,FALSE))</f>
        <v>0.26300000000000001</v>
      </c>
      <c r="L8" s="3">
        <f>IF(L7="","",VLOOKUP($D$6&amp;$E7&amp;$D$7,'SCN data'!$A:$AC,'SCN data'!S$3,FALSE))</f>
        <v>9.8000000000000004E-2</v>
      </c>
      <c r="M8" s="3">
        <f>IF(L7="","",VLOOKUP($D$6&amp;$E7&amp;$D$7,'SCN data'!$A:$AC,'SCN data'!T$3,FALSE))</f>
        <v>9.9000000000000005E-2</v>
      </c>
      <c r="N8" s="3">
        <f>IF(N7="","",VLOOKUP($D$6&amp;$E7&amp;$D$7,'SCN data'!$A:$AC,'SCN data'!U$3,FALSE))</f>
        <v>2.4E-2</v>
      </c>
      <c r="O8" s="3">
        <f>IF(N7="","",VLOOKUP($D$6&amp;$E7&amp;$D$7,'SCN data'!$A:$AC,'SCN data'!V$3,FALSE))</f>
        <v>2.5000000000000001E-2</v>
      </c>
      <c r="P8" s="3">
        <f>IF(P7="","",VLOOKUP($D$6&amp;$E7&amp;$D$7,'SCN data'!$A:$AC,'SCN data'!W$3,FALSE))</f>
        <v>0.219</v>
      </c>
      <c r="Q8" s="3">
        <f>IF(P7="","",VLOOKUP($D$6&amp;$E7&amp;$D$7,'SCN data'!$A:$AC,'SCN data'!X$3,FALSE))</f>
        <v>0.22</v>
      </c>
      <c r="R8" s="3">
        <f>IF(R7="","",VLOOKUP($D$6&amp;$E7&amp;$D$7,'SCN data'!$A:$AC,'SCN data'!Y$3,FALSE))</f>
        <v>4.0000000000000001E-3</v>
      </c>
      <c r="S8" s="3">
        <f>IF(R7="","",VLOOKUP($D$6&amp;$E7&amp;$D$7,'SCN data'!$A:$AC,'SCN data'!Z$3,FALSE))</f>
        <v>4.0000000000000001E-3</v>
      </c>
      <c r="T8" s="3">
        <f>IF(T7="","",VLOOKUP($D$6&amp;$E7&amp;$D$7,'SCN data'!$A:$AC,'SCN data'!AA$3,FALSE))</f>
        <v>3.7999999999999999E-2</v>
      </c>
      <c r="U8" s="4">
        <f>IF(T7="","",VLOOKUP($D$6&amp;$E7&amp;$D$7,'SCN data'!$A:$AC,'SCN data'!AB$3,FALSE))</f>
        <v>3.9E-2</v>
      </c>
      <c r="V8" s="332"/>
      <c r="W8" s="309"/>
    </row>
    <row r="9" spans="2:23" s="37" customFormat="1" ht="18.75" customHeight="1" x14ac:dyDescent="0.2">
      <c r="B9" s="48" t="s">
        <v>55</v>
      </c>
      <c r="D9" s="301"/>
      <c r="E9" s="74" t="s">
        <v>7</v>
      </c>
      <c r="F9" s="273" t="str">
        <f>IF(OR(ISERROR(VLOOKUP($D$6&amp;$E9&amp;$D$7,'SCN data'!$A:$AC,'SCN data'!B$3,FALSE)),ISBLANK(VLOOKUP($D$6&amp;$E9&amp;$D$7,'SCN data'!$A:$AC,'SCN data'!B$3,FALSE))),"",VLOOKUP($D$6&amp;$E9&amp;$D$7,'SCN data'!$A:$AC,'SCN data'!B$3,FALSE))</f>
        <v/>
      </c>
      <c r="G9" s="272"/>
      <c r="H9" s="272">
        <f>IF(OR(ISERROR(VLOOKUP($D$6&amp;$E9&amp;$D$7,'SCN data'!$A:$AC,'SCN data'!C$3,FALSE)),ISBLANK(VLOOKUP($D$6&amp;$E9&amp;$D$7,'SCN data'!$A:$AC,'SCN data'!C$3,FALSE))),"",VLOOKUP($D$6&amp;$E9&amp;$D$7,'SCN data'!$A:$AC,'SCN data'!C$3,FALSE))</f>
        <v>0.34150450437588337</v>
      </c>
      <c r="I9" s="272"/>
      <c r="J9" s="272">
        <f>IF(OR(ISERROR(VLOOKUP($D$6&amp;$E9&amp;$D$7,'SCN data'!$A:$AC,'SCN data'!D$3,FALSE)),ISBLANK(VLOOKUP($D$6&amp;$E9&amp;$D$7,'SCN data'!$A:$AC,'SCN data'!D$3,FALSE))),"",VLOOKUP($D$6&amp;$E9&amp;$D$7,'SCN data'!$A:$AC,'SCN data'!D$3,FALSE))</f>
        <v>0.28004225975472208</v>
      </c>
      <c r="K9" s="272"/>
      <c r="L9" s="272">
        <f>IF(OR(ISERROR(VLOOKUP($D$6&amp;$E9&amp;$D$7,'SCN data'!$A:$AC,'SCN data'!E$3,FALSE)),ISBLANK(VLOOKUP($D$6&amp;$E9&amp;$D$7,'SCN data'!$A:$AC,'SCN data'!E$3,FALSE))),"",VLOOKUP($D$6&amp;$E9&amp;$D$7,'SCN data'!$A:$AC,'SCN data'!E$3,FALSE))</f>
        <v>0.12980597632882657</v>
      </c>
      <c r="M9" s="272"/>
      <c r="N9" s="272">
        <f>IF(OR(ISERROR(VLOOKUP($D$6&amp;$E9&amp;$D$7,'SCN data'!$A:$AC,'SCN data'!F$3,FALSE)),ISBLANK(VLOOKUP($D$6&amp;$E9&amp;$D$7,'SCN data'!$A:$AC,'SCN data'!F$3,FALSE))),"",VLOOKUP($D$6&amp;$E9&amp;$D$7,'SCN data'!$A:$AC,'SCN data'!F$3,FALSE))</f>
        <v>3.4107619605099726E-2</v>
      </c>
      <c r="O9" s="272"/>
      <c r="P9" s="272">
        <f>IF(OR(ISERROR(VLOOKUP($D$6&amp;$E9&amp;$D$7,'SCN data'!$A:$AC,'SCN data'!G$3,FALSE)),ISBLANK(VLOOKUP($D$6&amp;$E9&amp;$D$7,'SCN data'!$A:$AC,'SCN data'!G$3,FALSE))),"",VLOOKUP($D$6&amp;$E9&amp;$D$7,'SCN data'!$A:$AC,'SCN data'!G$3,FALSE))</f>
        <v>0.18258783889896207</v>
      </c>
      <c r="Q9" s="272"/>
      <c r="R9" s="272">
        <f>IF(OR(ISERROR(VLOOKUP($D$6&amp;$E9&amp;$D$7,'SCN data'!$A:$AC,'SCN data'!H$3,FALSE)),ISBLANK(VLOOKUP($D$6&amp;$E9&amp;$D$7,'SCN data'!$A:$AC,'SCN data'!H$3,FALSE))),"",VLOOKUP($D$6&amp;$E9&amp;$D$7,'SCN data'!$A:$AC,'SCN data'!H$3,FALSE))</f>
        <v>3.3265279899490313E-3</v>
      </c>
      <c r="S9" s="272"/>
      <c r="T9" s="272">
        <f>IF(OR(ISERROR(VLOOKUP($D$6&amp;$E9&amp;$D$7,'SCN data'!$A:$AC,'SCN data'!I$3,FALSE)),ISBLANK(VLOOKUP($D$6&amp;$E9&amp;$D$7,'SCN data'!$A:$AC,'SCN data'!I$3,FALSE))),"",VLOOKUP($D$6&amp;$E9&amp;$D$7,'SCN data'!$A:$AC,'SCN data'!I$3,FALSE))</f>
        <v>2.8625273046557115E-2</v>
      </c>
      <c r="U9" s="338"/>
      <c r="V9" s="334">
        <f>SUM(F11,H11,J11,L11,N11,P11,R11,T11)</f>
        <v>1</v>
      </c>
      <c r="W9" s="303">
        <f>IF(ISERROR(VLOOKUP($D$6&amp;$E9&amp;$D$7,'SCN data'!$A:$AC,'SCN data'!K$3,FALSE)),0,VLOOKUP($D$6&amp;$E9&amp;$D$7,'SCN data'!$A:$AC,'SCN data'!K$3,FALSE))</f>
        <v>70043</v>
      </c>
    </row>
    <row r="10" spans="2:23" ht="15" customHeight="1" x14ac:dyDescent="0.25">
      <c r="D10" s="301"/>
      <c r="E10" s="13" t="s">
        <v>27</v>
      </c>
      <c r="F10" s="14" t="str">
        <f>IF(F9="","",VLOOKUP($D$6&amp;$E9&amp;$D$7,'SCN data'!$A:$AC,'SCN data'!M$3,FALSE))</f>
        <v/>
      </c>
      <c r="G10" s="15" t="str">
        <f>IF(F9="","",VLOOKUP($D$6&amp;$E9&amp;$D$7,'SCN data'!$A:$AC,'SCN data'!N$3,FALSE))</f>
        <v/>
      </c>
      <c r="H10" s="15">
        <f>IF(H9="","",VLOOKUP($D$6&amp;$E9&amp;$D$7,'SCN data'!$A:$AC,'SCN data'!O$3,FALSE))</f>
        <v>0.33800000000000002</v>
      </c>
      <c r="I10" s="15">
        <f>IF(H9="","",VLOOKUP($D$6&amp;$E9&amp;$D$7,'SCN data'!$A:$AC,'SCN data'!P$3,FALSE))</f>
        <v>0.34499999999999997</v>
      </c>
      <c r="J10" s="15">
        <f>IF(J9="","",VLOOKUP($D$6&amp;$E9&amp;$D$7,'SCN data'!$A:$AC,'SCN data'!Q$3,FALSE))</f>
        <v>0.27700000000000002</v>
      </c>
      <c r="K10" s="15">
        <f>IF(J9="","",VLOOKUP($D$6&amp;$E9&amp;$D$7,'SCN data'!$A:$AC,'SCN data'!R$3,FALSE))</f>
        <v>0.28299999999999997</v>
      </c>
      <c r="L10" s="15">
        <f>IF(L9="","",VLOOKUP($D$6&amp;$E9&amp;$D$7,'SCN data'!$A:$AC,'SCN data'!S$3,FALSE))</f>
        <v>0.127</v>
      </c>
      <c r="M10" s="15">
        <f>IF(L9="","",VLOOKUP($D$6&amp;$E9&amp;$D$7,'SCN data'!$A:$AC,'SCN data'!T$3,FALSE))</f>
        <v>0.13200000000000001</v>
      </c>
      <c r="N10" s="15">
        <f>IF(N9="","",VLOOKUP($D$6&amp;$E9&amp;$D$7,'SCN data'!$A:$AC,'SCN data'!U$3,FALSE))</f>
        <v>3.3000000000000002E-2</v>
      </c>
      <c r="O10" s="15">
        <f>IF(N9="","",VLOOKUP($D$6&amp;$E9&amp;$D$7,'SCN data'!$A:$AC,'SCN data'!V$3,FALSE))</f>
        <v>3.5000000000000003E-2</v>
      </c>
      <c r="P10" s="15">
        <f>IF(P9="","",VLOOKUP($D$6&amp;$E9&amp;$D$7,'SCN data'!$A:$AC,'SCN data'!W$3,FALSE))</f>
        <v>0.18</v>
      </c>
      <c r="Q10" s="15">
        <f>IF(P9="","",VLOOKUP($D$6&amp;$E9&amp;$D$7,'SCN data'!$A:$AC,'SCN data'!X$3,FALSE))</f>
        <v>0.185</v>
      </c>
      <c r="R10" s="15">
        <f>IF(R9="","",VLOOKUP($D$6&amp;$E9&amp;$D$7,'SCN data'!$A:$AC,'SCN data'!Y$3,FALSE))</f>
        <v>3.0000000000000001E-3</v>
      </c>
      <c r="S10" s="15">
        <f>IF(R9="","",VLOOKUP($D$6&amp;$E9&amp;$D$7,'SCN data'!$A:$AC,'SCN data'!Z$3,FALSE))</f>
        <v>4.0000000000000001E-3</v>
      </c>
      <c r="T10" s="15">
        <f>IF(T9="","",VLOOKUP($D$6&amp;$E9&amp;$D$7,'SCN data'!$A:$AC,'SCN data'!AA$3,FALSE))</f>
        <v>2.7E-2</v>
      </c>
      <c r="U10" s="16">
        <f>IF(T9="","",VLOOKUP($D$6&amp;$E9&amp;$D$7,'SCN data'!$A:$AC,'SCN data'!AB$3,FALSE))</f>
        <v>0.03</v>
      </c>
      <c r="V10" s="334"/>
      <c r="W10" s="303"/>
    </row>
    <row r="11" spans="2:23" s="37" customFormat="1" ht="18.75" customHeight="1" x14ac:dyDescent="0.2">
      <c r="D11" s="301"/>
      <c r="E11" s="74" t="s">
        <v>413</v>
      </c>
      <c r="F11" s="282" t="str">
        <f>IF(OR(ISERROR(VLOOKUP($D$6&amp;$E11&amp;$D$7,'SCN data'!$A:$AC,'SCN data'!B$3,FALSE)),ISBLANK(VLOOKUP($D$6&amp;$E11&amp;$D$7,'SCN data'!$A:$AC,'SCN data'!B$3,FALSE))),"",VLOOKUP($D$6&amp;$E11&amp;$D$7,'SCN data'!$A:$AC,'SCN data'!B$3,FALSE))</f>
        <v/>
      </c>
      <c r="G11" s="283"/>
      <c r="H11" s="283">
        <f>IF(OR(ISERROR(VLOOKUP($D$6&amp;$E11&amp;$D$7,'SCN data'!$A:$AC,'SCN data'!C$3,FALSE)),ISBLANK(VLOOKUP($D$6&amp;$E11&amp;$D$7,'SCN data'!$A:$AC,'SCN data'!C$3,FALSE))),"",VLOOKUP($D$6&amp;$E11&amp;$D$7,'SCN data'!$A:$AC,'SCN data'!C$3,FALSE))</f>
        <v>0.22874462260461478</v>
      </c>
      <c r="I11" s="283"/>
      <c r="J11" s="283">
        <f>IF(OR(ISERROR(VLOOKUP($D$6&amp;$E11&amp;$D$7,'SCN data'!$A:$AC,'SCN data'!D$3,FALSE)),ISBLANK(VLOOKUP($D$6&amp;$E11&amp;$D$7,'SCN data'!$A:$AC,'SCN data'!D$3,FALSE))),"",VLOOKUP($D$6&amp;$E11&amp;$D$7,'SCN data'!$A:$AC,'SCN data'!D$3,FALSE))</f>
        <v>0.46656237778646853</v>
      </c>
      <c r="K11" s="283"/>
      <c r="L11" s="283">
        <f>IF(OR(ISERROR(VLOOKUP($D$6&amp;$E11&amp;$D$7,'SCN data'!$A:$AC,'SCN data'!E$3,FALSE)),ISBLANK(VLOOKUP($D$6&amp;$E11&amp;$D$7,'SCN data'!$A:$AC,'SCN data'!E$3,FALSE))),"",VLOOKUP($D$6&amp;$E11&amp;$D$7,'SCN data'!$A:$AC,'SCN data'!E$3,FALSE))</f>
        <v>0.16323816973015251</v>
      </c>
      <c r="M11" s="283"/>
      <c r="N11" s="283">
        <f>IF(OR(ISERROR(VLOOKUP($D$6&amp;$E11&amp;$D$7,'SCN data'!$A:$AC,'SCN data'!F$3,FALSE)),ISBLANK(VLOOKUP($D$6&amp;$E11&amp;$D$7,'SCN data'!$A:$AC,'SCN data'!F$3,FALSE))),"",VLOOKUP($D$6&amp;$E11&amp;$D$7,'SCN data'!$A:$AC,'SCN data'!F$3,FALSE))</f>
        <v>4.348846304262808E-2</v>
      </c>
      <c r="O11" s="283"/>
      <c r="P11" s="283">
        <f>IF(OR(ISERROR(VLOOKUP($D$6&amp;$E11&amp;$D$7,'SCN data'!$A:$AC,'SCN data'!G$3,FALSE)),ISBLANK(VLOOKUP($D$6&amp;$E11&amp;$D$7,'SCN data'!$A:$AC,'SCN data'!G$3,FALSE))),"",VLOOKUP($D$6&amp;$E11&amp;$D$7,'SCN data'!$A:$AC,'SCN data'!G$3,FALSE))</f>
        <v>6.6992569417285888E-2</v>
      </c>
      <c r="Q11" s="283"/>
      <c r="R11" s="283">
        <f>IF(OR(ISERROR(VLOOKUP($D$6&amp;$E11&amp;$D$7,'SCN data'!$A:$AC,'SCN data'!H$3,FALSE)),ISBLANK(VLOOKUP($D$6&amp;$E11&amp;$D$7,'SCN data'!$A:$AC,'SCN data'!H$3,FALSE))),"",VLOOKUP($D$6&amp;$E11&amp;$D$7,'SCN data'!$A:$AC,'SCN data'!H$3,FALSE))</f>
        <v>7.8216660148611649E-5</v>
      </c>
      <c r="S11" s="283"/>
      <c r="T11" s="283">
        <f>IF(OR(ISERROR(VLOOKUP($D$6&amp;$E11&amp;$D$7,'SCN data'!$A:$AC,'SCN data'!I$3,FALSE)),ISBLANK(VLOOKUP($D$6&amp;$E11&amp;$D$7,'SCN data'!$A:$AC,'SCN data'!I$3,FALSE))),"",VLOOKUP($D$6&amp;$E11&amp;$D$7,'SCN data'!$A:$AC,'SCN data'!I$3,FALSE))</f>
        <v>3.0895580758701604E-2</v>
      </c>
      <c r="U11" s="330"/>
      <c r="V11" s="331">
        <f>SUM(F11,H11,J11,L11,N11,P11,R11,T11)</f>
        <v>1</v>
      </c>
      <c r="W11" s="305">
        <f>IF(ISERROR(VLOOKUP($D$6&amp;$E11&amp;$D$7,'SCN data'!$A:$AC,'SCN data'!K$3,FALSE)),0,VLOOKUP($D$6&amp;$E11&amp;$D$7,'SCN data'!$A:$AC,'SCN data'!K$3,FALSE))</f>
        <v>25570</v>
      </c>
    </row>
    <row r="12" spans="2:23" ht="15" customHeight="1" x14ac:dyDescent="0.25">
      <c r="D12" s="301"/>
      <c r="E12" s="17" t="s">
        <v>27</v>
      </c>
      <c r="F12" s="14" t="str">
        <f>IF(F11="","",VLOOKUP($D$6&amp;$E11&amp;$D$7,'SCN data'!$A:$AC,'SCN data'!M$3,FALSE))</f>
        <v/>
      </c>
      <c r="G12" s="15" t="str">
        <f>IF(F11="","",VLOOKUP($D$6&amp;$E11&amp;$D$7,'SCN data'!$A:$AC,'SCN data'!N$3,FALSE))</f>
        <v/>
      </c>
      <c r="H12" s="15">
        <f>IF(H11="","",VLOOKUP($D$6&amp;$E11&amp;$D$7,'SCN data'!$A:$AC,'SCN data'!O$3,FALSE))</f>
        <v>0.224</v>
      </c>
      <c r="I12" s="15">
        <f>IF(H11="","",VLOOKUP($D$6&amp;$E11&amp;$D$7,'SCN data'!$A:$AC,'SCN data'!P$3,FALSE))</f>
        <v>0.23400000000000001</v>
      </c>
      <c r="J12" s="15">
        <f>IF(J11="","",VLOOKUP($D$6&amp;$E11&amp;$D$7,'SCN data'!$A:$AC,'SCN data'!Q$3,FALSE))</f>
        <v>0.46</v>
      </c>
      <c r="K12" s="15">
        <f>IF(J11="","",VLOOKUP($D$6&amp;$E11&amp;$D$7,'SCN data'!$A:$AC,'SCN data'!R$3,FALSE))</f>
        <v>0.47299999999999998</v>
      </c>
      <c r="L12" s="15">
        <f>IF(L11="","",VLOOKUP($D$6&amp;$E11&amp;$D$7,'SCN data'!$A:$AC,'SCN data'!S$3,FALSE))</f>
        <v>0.159</v>
      </c>
      <c r="M12" s="15">
        <f>IF(L11="","",VLOOKUP($D$6&amp;$E11&amp;$D$7,'SCN data'!$A:$AC,'SCN data'!T$3,FALSE))</f>
        <v>0.16800000000000001</v>
      </c>
      <c r="N12" s="15">
        <f>IF(N11="","",VLOOKUP($D$6&amp;$E11&amp;$D$7,'SCN data'!$A:$AC,'SCN data'!U$3,FALSE))</f>
        <v>4.1000000000000002E-2</v>
      </c>
      <c r="O12" s="15">
        <f>IF(N11="","",VLOOKUP($D$6&amp;$E11&amp;$D$7,'SCN data'!$A:$AC,'SCN data'!V$3,FALSE))</f>
        <v>4.5999999999999999E-2</v>
      </c>
      <c r="P12" s="15">
        <f>IF(P11="","",VLOOKUP($D$6&amp;$E11&amp;$D$7,'SCN data'!$A:$AC,'SCN data'!W$3,FALSE))</f>
        <v>6.4000000000000001E-2</v>
      </c>
      <c r="Q12" s="15">
        <f>IF(P11="","",VLOOKUP($D$6&amp;$E11&amp;$D$7,'SCN data'!$A:$AC,'SCN data'!X$3,FALSE))</f>
        <v>7.0000000000000007E-2</v>
      </c>
      <c r="R12" s="15">
        <f>IF(R11="","",VLOOKUP($D$6&amp;$E11&amp;$D$7,'SCN data'!$A:$AC,'SCN data'!Y$3,FALSE))</f>
        <v>0</v>
      </c>
      <c r="S12" s="15">
        <f>IF(R11="","",VLOOKUP($D$6&amp;$E11&amp;$D$7,'SCN data'!$A:$AC,'SCN data'!Z$3,FALSE))</f>
        <v>0</v>
      </c>
      <c r="T12" s="15">
        <f>IF(T11="","",VLOOKUP($D$6&amp;$E11&amp;$D$7,'SCN data'!$A:$AC,'SCN data'!AA$3,FALSE))</f>
        <v>2.9000000000000001E-2</v>
      </c>
      <c r="U12" s="16">
        <f>IF(T11="","",VLOOKUP($D$6&amp;$E11&amp;$D$7,'SCN data'!$A:$AC,'SCN data'!AB$3,FALSE))</f>
        <v>3.3000000000000002E-2</v>
      </c>
      <c r="V12" s="335"/>
      <c r="W12" s="304"/>
    </row>
    <row r="13" spans="2:23" s="37" customFormat="1" ht="18.75" customHeight="1" x14ac:dyDescent="0.2">
      <c r="D13" s="301"/>
      <c r="E13" s="75" t="s">
        <v>370</v>
      </c>
      <c r="F13" s="282" t="str">
        <f>IF(OR(ISERROR(VLOOKUP($D$6&amp;$E13&amp;$D$7,'SCN data'!$A:$AC,'SCN data'!B$3,FALSE)),ISBLANK(VLOOKUP($D$6&amp;$E13&amp;$D$7,'SCN data'!$A:$AC,'SCN data'!B$3,FALSE))),"",VLOOKUP($D$6&amp;$E13&amp;$D$7,'SCN data'!$A:$AC,'SCN data'!B$3,FALSE))</f>
        <v/>
      </c>
      <c r="G13" s="283"/>
      <c r="H13" s="283">
        <f>IF(OR(ISERROR(VLOOKUP($D$6&amp;$E13&amp;$D$7,'SCN data'!$A:$AC,'SCN data'!C$3,FALSE)),ISBLANK(VLOOKUP($D$6&amp;$E13&amp;$D$7,'SCN data'!$A:$AC,'SCN data'!C$3,FALSE))),"",VLOOKUP($D$6&amp;$E13&amp;$D$7,'SCN data'!$A:$AC,'SCN data'!C$3,FALSE))</f>
        <v>1.0262883486087481E-2</v>
      </c>
      <c r="I13" s="283"/>
      <c r="J13" s="283">
        <f>IF(OR(ISERROR(VLOOKUP($D$6&amp;$E13&amp;$D$7,'SCN data'!$A:$AC,'SCN data'!D$3,FALSE)),ISBLANK(VLOOKUP($D$6&amp;$E13&amp;$D$7,'SCN data'!$A:$AC,'SCN data'!D$3,FALSE))),"",VLOOKUP($D$6&amp;$E13&amp;$D$7,'SCN data'!$A:$AC,'SCN data'!D$3,FALSE))</f>
        <v>0.16931013665550737</v>
      </c>
      <c r="K13" s="283"/>
      <c r="L13" s="283">
        <f>IF(OR(ISERROR(VLOOKUP($D$6&amp;$E13&amp;$D$7,'SCN data'!$A:$AC,'SCN data'!E$3,FALSE)),ISBLANK(VLOOKUP($D$6&amp;$E13&amp;$D$7,'SCN data'!$A:$AC,'SCN data'!E$3,FALSE))),"",VLOOKUP($D$6&amp;$E13&amp;$D$7,'SCN data'!$A:$AC,'SCN data'!E$3,FALSE))</f>
        <v>0.1415674222051479</v>
      </c>
      <c r="M13" s="283"/>
      <c r="N13" s="283">
        <f>IF(OR(ISERROR(VLOOKUP($D$6&amp;$E13&amp;$D$7,'SCN data'!$A:$AC,'SCN data'!F$3,FALSE)),ISBLANK(VLOOKUP($D$6&amp;$E13&amp;$D$7,'SCN data'!$A:$AC,'SCN data'!F$3,FALSE))),"",VLOOKUP($D$6&amp;$E13&amp;$D$7,'SCN data'!$A:$AC,'SCN data'!F$3,FALSE))</f>
        <v>4.0200867131331981E-2</v>
      </c>
      <c r="O13" s="283"/>
      <c r="P13" s="283">
        <f>IF(OR(ISERROR(VLOOKUP($D$6&amp;$E13&amp;$D$7,'SCN data'!$A:$AC,'SCN data'!G$3,FALSE)),ISBLANK(VLOOKUP($D$6&amp;$E13&amp;$D$7,'SCN data'!$A:$AC,'SCN data'!G$3,FALSE))),"",VLOOKUP($D$6&amp;$E13&amp;$D$7,'SCN data'!$A:$AC,'SCN data'!G$3,FALSE))</f>
        <v>0.60625102903243511</v>
      </c>
      <c r="Q13" s="283"/>
      <c r="R13" s="283">
        <f>IF(OR(ISERROR(VLOOKUP($D$6&amp;$E13&amp;$D$7,'SCN data'!$A:$AC,'SCN data'!H$3,FALSE)),ISBLANK(VLOOKUP($D$6&amp;$E13&amp;$D$7,'SCN data'!$A:$AC,'SCN data'!H$3,FALSE))),"",VLOOKUP($D$6&amp;$E13&amp;$D$7,'SCN data'!$A:$AC,'SCN data'!H$3,FALSE))</f>
        <v>4.8570330936831127E-3</v>
      </c>
      <c r="S13" s="283"/>
      <c r="T13" s="283">
        <f>IF(OR(ISERROR(VLOOKUP($D$6&amp;$E13&amp;$D$7,'SCN data'!$A:$AC,'SCN data'!I$3,FALSE)),ISBLANK(VLOOKUP($D$6&amp;$E13&amp;$D$7,'SCN data'!$A:$AC,'SCN data'!I$3,FALSE))),"",VLOOKUP($D$6&amp;$E13&amp;$D$7,'SCN data'!$A:$AC,'SCN data'!I$3,FALSE))</f>
        <v>2.7550628395807037E-2</v>
      </c>
      <c r="U13" s="330"/>
      <c r="V13" s="334">
        <f>SUM(F11,H11,J11,L11,N11,P11,R11,T11)</f>
        <v>1</v>
      </c>
      <c r="W13" s="303">
        <f>IF(ISERROR(VLOOKUP($D$6&amp;$E13&amp;$D$7,'SCN data'!$A:$AC,'SCN data'!K$3,FALSE)),0,VLOOKUP($D$6&amp;$E13&amp;$D$7,'SCN data'!$A:$AC,'SCN data'!K$3,FALSE))</f>
        <v>36442</v>
      </c>
    </row>
    <row r="14" spans="2:23" ht="15" customHeight="1" x14ac:dyDescent="0.25">
      <c r="D14" s="301"/>
      <c r="E14" s="13" t="s">
        <v>27</v>
      </c>
      <c r="F14" s="14" t="str">
        <f>IF(F13="","",VLOOKUP($D$6&amp;$E13&amp;$D$7,'SCN data'!$A:$AC,'SCN data'!M$3,FALSE))</f>
        <v/>
      </c>
      <c r="G14" s="15" t="str">
        <f>IF(F13="","",VLOOKUP($D$6&amp;$E13&amp;$D$7,'SCN data'!$A:$AC,'SCN data'!N$3,FALSE))</f>
        <v/>
      </c>
      <c r="H14" s="15">
        <f>IF(H13="","",VLOOKUP($D$6&amp;$E13&amp;$D$7,'SCN data'!$A:$AC,'SCN data'!O$3,FALSE))</f>
        <v>8.9999999999999993E-3</v>
      </c>
      <c r="I14" s="15">
        <f>IF(H13="","",VLOOKUP($D$6&amp;$E13&amp;$D$7,'SCN data'!$A:$AC,'SCN data'!P$3,FALSE))</f>
        <v>1.0999999999999999E-2</v>
      </c>
      <c r="J14" s="15">
        <f>IF(J13="","",VLOOKUP($D$6&amp;$E13&amp;$D$7,'SCN data'!$A:$AC,'SCN data'!Q$3,FALSE))</f>
        <v>0.16500000000000001</v>
      </c>
      <c r="K14" s="15">
        <f>IF(J13="","",VLOOKUP($D$6&amp;$E13&amp;$D$7,'SCN data'!$A:$AC,'SCN data'!R$3,FALSE))</f>
        <v>0.17299999999999999</v>
      </c>
      <c r="L14" s="15">
        <f>IF(L13="","",VLOOKUP($D$6&amp;$E13&amp;$D$7,'SCN data'!$A:$AC,'SCN data'!S$3,FALSE))</f>
        <v>0.13800000000000001</v>
      </c>
      <c r="M14" s="15">
        <f>IF(L13="","",VLOOKUP($D$6&amp;$E13&amp;$D$7,'SCN data'!$A:$AC,'SCN data'!T$3,FALSE))</f>
        <v>0.14499999999999999</v>
      </c>
      <c r="N14" s="15">
        <f>IF(N13="","",VLOOKUP($D$6&amp;$E13&amp;$D$7,'SCN data'!$A:$AC,'SCN data'!U$3,FALSE))</f>
        <v>3.7999999999999999E-2</v>
      </c>
      <c r="O14" s="15">
        <f>IF(N13="","",VLOOKUP($D$6&amp;$E13&amp;$D$7,'SCN data'!$A:$AC,'SCN data'!V$3,FALSE))</f>
        <v>4.2000000000000003E-2</v>
      </c>
      <c r="P14" s="15">
        <f>IF(P13="","",VLOOKUP($D$6&amp;$E13&amp;$D$7,'SCN data'!$A:$AC,'SCN data'!W$3,FALSE))</f>
        <v>0.60099999999999998</v>
      </c>
      <c r="Q14" s="15">
        <f>IF(P13="","",VLOOKUP($D$6&amp;$E13&amp;$D$7,'SCN data'!$A:$AC,'SCN data'!X$3,FALSE))</f>
        <v>0.61099999999999999</v>
      </c>
      <c r="R14" s="15">
        <f>IF(R13="","",VLOOKUP($D$6&amp;$E13&amp;$D$7,'SCN data'!$A:$AC,'SCN data'!Y$3,FALSE))</f>
        <v>4.0000000000000001E-3</v>
      </c>
      <c r="S14" s="15">
        <f>IF(R13="","",VLOOKUP($D$6&amp;$E13&amp;$D$7,'SCN data'!$A:$AC,'SCN data'!Z$3,FALSE))</f>
        <v>6.0000000000000001E-3</v>
      </c>
      <c r="T14" s="15">
        <f>IF(T13="","",VLOOKUP($D$6&amp;$E13&amp;$D$7,'SCN data'!$A:$AC,'SCN data'!AA$3,FALSE))</f>
        <v>2.5999999999999999E-2</v>
      </c>
      <c r="U14" s="16">
        <f>IF(T13="","",VLOOKUP($D$6&amp;$E13&amp;$D$7,'SCN data'!$A:$AC,'SCN data'!AB$3,FALSE))</f>
        <v>2.9000000000000001E-2</v>
      </c>
      <c r="V14" s="334"/>
      <c r="W14" s="303"/>
    </row>
    <row r="15" spans="2:23" s="37" customFormat="1" ht="18.75" customHeight="1" x14ac:dyDescent="0.2">
      <c r="D15" s="301"/>
      <c r="E15" s="74" t="s">
        <v>374</v>
      </c>
      <c r="F15" s="282" t="str">
        <f>IF(OR(ISERROR(VLOOKUP($D$6&amp;$E15&amp;$D$7,'SCN data'!$A:$AC,'SCN data'!B$3,FALSE)),ISBLANK(VLOOKUP($D$6&amp;$E15&amp;$D$7,'SCN data'!$A:$AC,'SCN data'!B$3,FALSE))),"",VLOOKUP($D$6&amp;$E15&amp;$D$7,'SCN data'!$A:$AC,'SCN data'!B$3,FALSE))</f>
        <v/>
      </c>
      <c r="G15" s="283"/>
      <c r="H15" s="283">
        <f>IF(OR(ISERROR(VLOOKUP($D$6&amp;$E15&amp;$D$7,'SCN data'!$A:$AC,'SCN data'!C$3,FALSE)),ISBLANK(VLOOKUP($D$6&amp;$E15&amp;$D$7,'SCN data'!$A:$AC,'SCN data'!C$3,FALSE))),"",VLOOKUP($D$6&amp;$E15&amp;$D$7,'SCN data'!$A:$AC,'SCN data'!C$3,FALSE))</f>
        <v>5.098477440983378E-3</v>
      </c>
      <c r="I15" s="283"/>
      <c r="J15" s="283">
        <f>IF(OR(ISERROR(VLOOKUP($D$6&amp;$E15&amp;$D$7,'SCN data'!$A:$AC,'SCN data'!D$3,FALSE)),ISBLANK(VLOOKUP($D$6&amp;$E15&amp;$D$7,'SCN data'!$A:$AC,'SCN data'!D$3,FALSE))),"",VLOOKUP($D$6&amp;$E15&amp;$D$7,'SCN data'!$A:$AC,'SCN data'!D$3,FALSE))</f>
        <v>0.30157843274200308</v>
      </c>
      <c r="K15" s="283"/>
      <c r="L15" s="283">
        <f>IF(OR(ISERROR(VLOOKUP($D$6&amp;$E15&amp;$D$7,'SCN data'!$A:$AC,'SCN data'!E$3,FALSE)),ISBLANK(VLOOKUP($D$6&amp;$E15&amp;$D$7,'SCN data'!$A:$AC,'SCN data'!E$3,FALSE))),"",VLOOKUP($D$6&amp;$E15&amp;$D$7,'SCN data'!$A:$AC,'SCN data'!E$3,FALSE))</f>
        <v>0.18976113982399775</v>
      </c>
      <c r="M15" s="283"/>
      <c r="N15" s="283">
        <f>IF(OR(ISERROR(VLOOKUP($D$6&amp;$E15&amp;$D$7,'SCN data'!$A:$AC,'SCN data'!F$3,FALSE)),ISBLANK(VLOOKUP($D$6&amp;$E15&amp;$D$7,'SCN data'!$A:$AC,'SCN data'!F$3,FALSE))),"",VLOOKUP($D$6&amp;$E15&amp;$D$7,'SCN data'!$A:$AC,'SCN data'!F$3,FALSE))</f>
        <v>3.638776365414164E-2</v>
      </c>
      <c r="O15" s="283"/>
      <c r="P15" s="283">
        <f>IF(OR(ISERROR(VLOOKUP($D$6&amp;$E15&amp;$D$7,'SCN data'!$A:$AC,'SCN data'!G$3,FALSE)),ISBLANK(VLOOKUP($D$6&amp;$E15&amp;$D$7,'SCN data'!$A:$AC,'SCN data'!G$3,FALSE))),"",VLOOKUP($D$6&amp;$E15&amp;$D$7,'SCN data'!$A:$AC,'SCN data'!G$3,FALSE))</f>
        <v>0.43197373934907107</v>
      </c>
      <c r="Q15" s="283"/>
      <c r="R15" s="283">
        <f>IF(OR(ISERROR(VLOOKUP($D$6&amp;$E15&amp;$D$7,'SCN data'!$A:$AC,'SCN data'!H$3,FALSE)),ISBLANK(VLOOKUP($D$6&amp;$E15&amp;$D$7,'SCN data'!$A:$AC,'SCN data'!H$3,FALSE))),"",VLOOKUP($D$6&amp;$E15&amp;$D$7,'SCN data'!$A:$AC,'SCN data'!H$3,FALSE))</f>
        <v>7.3334264562089678E-3</v>
      </c>
      <c r="S15" s="283"/>
      <c r="T15" s="283">
        <f>IF(OR(ISERROR(VLOOKUP($D$6&amp;$E15&amp;$D$7,'SCN data'!$A:$AC,'SCN data'!I$3,FALSE)),ISBLANK(VLOOKUP($D$6&amp;$E15&amp;$D$7,'SCN data'!$A:$AC,'SCN data'!I$3,FALSE))),"",VLOOKUP($D$6&amp;$E15&amp;$D$7,'SCN data'!$A:$AC,'SCN data'!I$3,FALSE))</f>
        <v>2.7867020533594078E-2</v>
      </c>
      <c r="U15" s="330"/>
      <c r="V15" s="331">
        <f>SUM(F11,H11,J11,L11,N11,P11,R11,T11)</f>
        <v>1</v>
      </c>
      <c r="W15" s="305">
        <f>IF(ISERROR(VLOOKUP($D$6&amp;$E15&amp;$D$7,'SCN data'!$A:$AC,'SCN data'!K$3,FALSE)),0,VLOOKUP($D$6&amp;$E15&amp;$D$7,'SCN data'!$A:$AC,'SCN data'!K$3,FALSE))</f>
        <v>14318</v>
      </c>
    </row>
    <row r="16" spans="2:23" ht="15" customHeight="1" x14ac:dyDescent="0.25">
      <c r="D16" s="301"/>
      <c r="E16" s="17" t="s">
        <v>27</v>
      </c>
      <c r="F16" s="14" t="str">
        <f>IF(F15="","",VLOOKUP($D$6&amp;$E15&amp;$D$7,'SCN data'!$A:$AC,'SCN data'!M$3,FALSE))</f>
        <v/>
      </c>
      <c r="G16" s="15" t="str">
        <f>IF(F15="","",VLOOKUP($D$6&amp;$E15&amp;$D$7,'SCN data'!$A:$AC,'SCN data'!N$3,FALSE))</f>
        <v/>
      </c>
      <c r="H16" s="15">
        <f>IF(H15="","",VLOOKUP($D$6&amp;$E15&amp;$D$7,'SCN data'!$A:$AC,'SCN data'!O$3,FALSE))</f>
        <v>4.0000000000000001E-3</v>
      </c>
      <c r="I16" s="15">
        <f>IF(H15="","",VLOOKUP($D$6&amp;$E15&amp;$D$7,'SCN data'!$A:$AC,'SCN data'!P$3,FALSE))</f>
        <v>6.0000000000000001E-3</v>
      </c>
      <c r="J16" s="15">
        <f>IF(J15="","",VLOOKUP($D$6&amp;$E15&amp;$D$7,'SCN data'!$A:$AC,'SCN data'!Q$3,FALSE))</f>
        <v>0.29399999999999998</v>
      </c>
      <c r="K16" s="15">
        <f>IF(J15="","",VLOOKUP($D$6&amp;$E15&amp;$D$7,'SCN data'!$A:$AC,'SCN data'!R$3,FALSE))</f>
        <v>0.309</v>
      </c>
      <c r="L16" s="15">
        <f>IF(L15="","",VLOOKUP($D$6&amp;$E15&amp;$D$7,'SCN data'!$A:$AC,'SCN data'!S$3,FALSE))</f>
        <v>0.183</v>
      </c>
      <c r="M16" s="15">
        <f>IF(L15="","",VLOOKUP($D$6&amp;$E15&amp;$D$7,'SCN data'!$A:$AC,'SCN data'!T$3,FALSE))</f>
        <v>0.19600000000000001</v>
      </c>
      <c r="N16" s="15">
        <f>IF(N15="","",VLOOKUP($D$6&amp;$E15&amp;$D$7,'SCN data'!$A:$AC,'SCN data'!U$3,FALSE))</f>
        <v>3.3000000000000002E-2</v>
      </c>
      <c r="O16" s="15">
        <f>IF(N15="","",VLOOKUP($D$6&amp;$E15&amp;$D$7,'SCN data'!$A:$AC,'SCN data'!V$3,FALSE))</f>
        <v>0.04</v>
      </c>
      <c r="P16" s="15">
        <f>IF(P15="","",VLOOKUP($D$6&amp;$E15&amp;$D$7,'SCN data'!$A:$AC,'SCN data'!W$3,FALSE))</f>
        <v>0.42399999999999999</v>
      </c>
      <c r="Q16" s="15">
        <f>IF(P15="","",VLOOKUP($D$6&amp;$E15&amp;$D$7,'SCN data'!$A:$AC,'SCN data'!X$3,FALSE))</f>
        <v>0.44</v>
      </c>
      <c r="R16" s="15">
        <f>IF(R15="","",VLOOKUP($D$6&amp;$E15&amp;$D$7,'SCN data'!$A:$AC,'SCN data'!Y$3,FALSE))</f>
        <v>6.0000000000000001E-3</v>
      </c>
      <c r="S16" s="15">
        <f>IF(R15="","",VLOOKUP($D$6&amp;$E15&amp;$D$7,'SCN data'!$A:$AC,'SCN data'!Z$3,FALSE))</f>
        <v>8.9999999999999993E-3</v>
      </c>
      <c r="T16" s="15">
        <f>IF(T15="","",VLOOKUP($D$6&amp;$E15&amp;$D$7,'SCN data'!$A:$AC,'SCN data'!AA$3,FALSE))</f>
        <v>2.5000000000000001E-2</v>
      </c>
      <c r="U16" s="16">
        <f>IF(T15="","",VLOOKUP($D$6&amp;$E15&amp;$D$7,'SCN data'!$A:$AC,'SCN data'!AB$3,FALSE))</f>
        <v>3.1E-2</v>
      </c>
      <c r="V16" s="335"/>
      <c r="W16" s="304"/>
    </row>
    <row r="17" spans="4:23" s="37" customFormat="1" ht="18.75" customHeight="1" x14ac:dyDescent="0.2">
      <c r="D17" s="301"/>
      <c r="E17" s="75" t="s">
        <v>380</v>
      </c>
      <c r="F17" s="282" t="str">
        <f>IF(OR(ISERROR(VLOOKUP($D$6&amp;$E17&amp;$D$7,'SCN data'!$A:$AC,'SCN data'!B$3,FALSE)),ISBLANK(VLOOKUP($D$6&amp;$E17&amp;$D$7,'SCN data'!$A:$AC,'SCN data'!B$3,FALSE))),"",VLOOKUP($D$6&amp;$E17&amp;$D$7,'SCN data'!$A:$AC,'SCN data'!B$3,FALSE))</f>
        <v/>
      </c>
      <c r="G17" s="283"/>
      <c r="H17" s="283">
        <f>IF(OR(ISERROR(VLOOKUP($D$6&amp;$E17&amp;$D$7,'SCN data'!$A:$AC,'SCN data'!C$3,FALSE)),ISBLANK(VLOOKUP($D$6&amp;$E17&amp;$D$7,'SCN data'!$A:$AC,'SCN data'!C$3,FALSE))),"",VLOOKUP($D$6&amp;$E17&amp;$D$7,'SCN data'!$A:$AC,'SCN data'!C$3,FALSE))</f>
        <v>3.9623139913709604E-3</v>
      </c>
      <c r="I17" s="283"/>
      <c r="J17" s="283">
        <f>IF(OR(ISERROR(VLOOKUP($D$6&amp;$E17&amp;$D$7,'SCN data'!$A:$AC,'SCN data'!D$3,FALSE)),ISBLANK(VLOOKUP($D$6&amp;$E17&amp;$D$7,'SCN data'!$A:$AC,'SCN data'!D$3,FALSE))),"",VLOOKUP($D$6&amp;$E17&amp;$D$7,'SCN data'!$A:$AC,'SCN data'!D$3,FALSE))</f>
        <v>0.43162807079334331</v>
      </c>
      <c r="K17" s="283"/>
      <c r="L17" s="283">
        <f>IF(OR(ISERROR(VLOOKUP($D$6&amp;$E17&amp;$D$7,'SCN data'!$A:$AC,'SCN data'!E$3,FALSE)),ISBLANK(VLOOKUP($D$6&amp;$E17&amp;$D$7,'SCN data'!$A:$AC,'SCN data'!E$3,FALSE))),"",VLOOKUP($D$6&amp;$E17&amp;$D$7,'SCN data'!$A:$AC,'SCN data'!E$3,FALSE))</f>
        <v>0.28599101875495292</v>
      </c>
      <c r="M17" s="283"/>
      <c r="N17" s="283">
        <f>IF(OR(ISERROR(VLOOKUP($D$6&amp;$E17&amp;$D$7,'SCN data'!$A:$AC,'SCN data'!F$3,FALSE)),ISBLANK(VLOOKUP($D$6&amp;$E17&amp;$D$7,'SCN data'!$A:$AC,'SCN data'!F$3,FALSE))),"",VLOOKUP($D$6&amp;$E17&amp;$D$7,'SCN data'!$A:$AC,'SCN data'!F$3,FALSE))</f>
        <v>3.4163951747820727E-2</v>
      </c>
      <c r="O17" s="283"/>
      <c r="P17" s="283">
        <f>IF(OR(ISERROR(VLOOKUP($D$6&amp;$E17&amp;$D$7,'SCN data'!$A:$AC,'SCN data'!G$3,FALSE)),ISBLANK(VLOOKUP($D$6&amp;$E17&amp;$D$7,'SCN data'!$A:$AC,'SCN data'!G$3,FALSE))),"",VLOOKUP($D$6&amp;$E17&amp;$D$7,'SCN data'!$A:$AC,'SCN data'!G$3,FALSE))</f>
        <v>0.20806551025799067</v>
      </c>
      <c r="Q17" s="283"/>
      <c r="R17" s="283">
        <f>IF(OR(ISERROR(VLOOKUP($D$6&amp;$E17&amp;$D$7,'SCN data'!$A:$AC,'SCN data'!H$3,FALSE)),ISBLANK(VLOOKUP($D$6&amp;$E17&amp;$D$7,'SCN data'!$A:$AC,'SCN data'!H$3,FALSE))),"",VLOOKUP($D$6&amp;$E17&amp;$D$7,'SCN data'!$A:$AC,'SCN data'!H$3,FALSE))</f>
        <v>2.5534912388835078E-3</v>
      </c>
      <c r="S17" s="283"/>
      <c r="T17" s="283">
        <f>IF(OR(ISERROR(VLOOKUP($D$6&amp;$E17&amp;$D$7,'SCN data'!$A:$AC,'SCN data'!I$3,FALSE)),ISBLANK(VLOOKUP($D$6&amp;$E17&amp;$D$7,'SCN data'!$A:$AC,'SCN data'!I$3,FALSE))),"",VLOOKUP($D$6&amp;$E17&amp;$D$7,'SCN data'!$A:$AC,'SCN data'!I$3,FALSE))</f>
        <v>3.3635643215637931E-2</v>
      </c>
      <c r="U17" s="330"/>
      <c r="V17" s="334">
        <f>SUM(F11,H11,J11,L11,N11,P11,R11,T11)</f>
        <v>1</v>
      </c>
      <c r="W17" s="303">
        <f>IF(ISERROR(VLOOKUP($D$6&amp;$E17&amp;$D$7,'SCN data'!$A:$AC,'SCN data'!K$3,FALSE)),0,VLOOKUP($D$6&amp;$E17&amp;$D$7,'SCN data'!$A:$AC,'SCN data'!K$3,FALSE))</f>
        <v>11357</v>
      </c>
    </row>
    <row r="18" spans="4:23" ht="15" customHeight="1" x14ac:dyDescent="0.25">
      <c r="D18" s="301"/>
      <c r="E18" s="13" t="s">
        <v>27</v>
      </c>
      <c r="F18" s="14" t="str">
        <f>IF(F17="","",VLOOKUP($D$6&amp;$E17&amp;$D$7,'SCN data'!$A:$AC,'SCN data'!M$3,FALSE))</f>
        <v/>
      </c>
      <c r="G18" s="15" t="str">
        <f>IF(F17="","",VLOOKUP($D$6&amp;$E17&amp;$D$7,'SCN data'!$A:$AC,'SCN data'!N$3,FALSE))</f>
        <v/>
      </c>
      <c r="H18" s="15">
        <f>IF(H17="","",VLOOKUP($D$6&amp;$E17&amp;$D$7,'SCN data'!$A:$AC,'SCN data'!O$3,FALSE))</f>
        <v>3.0000000000000001E-3</v>
      </c>
      <c r="I18" s="15">
        <f>IF(H17="","",VLOOKUP($D$6&amp;$E17&amp;$D$7,'SCN data'!$A:$AC,'SCN data'!P$3,FALSE))</f>
        <v>5.0000000000000001E-3</v>
      </c>
      <c r="J18" s="15">
        <f>IF(J17="","",VLOOKUP($D$6&amp;$E17&amp;$D$7,'SCN data'!$A:$AC,'SCN data'!Q$3,FALSE))</f>
        <v>0.42299999999999999</v>
      </c>
      <c r="K18" s="15">
        <f>IF(J17="","",VLOOKUP($D$6&amp;$E17&amp;$D$7,'SCN data'!$A:$AC,'SCN data'!R$3,FALSE))</f>
        <v>0.441</v>
      </c>
      <c r="L18" s="15">
        <f>IF(L17="","",VLOOKUP($D$6&amp;$E17&amp;$D$7,'SCN data'!$A:$AC,'SCN data'!S$3,FALSE))</f>
        <v>0.27800000000000002</v>
      </c>
      <c r="M18" s="15">
        <f>IF(L17="","",VLOOKUP($D$6&amp;$E17&amp;$D$7,'SCN data'!$A:$AC,'SCN data'!T$3,FALSE))</f>
        <v>0.29399999999999998</v>
      </c>
      <c r="N18" s="15">
        <f>IF(N17="","",VLOOKUP($D$6&amp;$E17&amp;$D$7,'SCN data'!$A:$AC,'SCN data'!U$3,FALSE))</f>
        <v>3.1E-2</v>
      </c>
      <c r="O18" s="15">
        <f>IF(N17="","",VLOOKUP($D$6&amp;$E17&amp;$D$7,'SCN data'!$A:$AC,'SCN data'!V$3,FALSE))</f>
        <v>3.7999999999999999E-2</v>
      </c>
      <c r="P18" s="15">
        <f>IF(P17="","",VLOOKUP($D$6&amp;$E17&amp;$D$7,'SCN data'!$A:$AC,'SCN data'!W$3,FALSE))</f>
        <v>0.20100000000000001</v>
      </c>
      <c r="Q18" s="15">
        <f>IF(P17="","",VLOOKUP($D$6&amp;$E17&amp;$D$7,'SCN data'!$A:$AC,'SCN data'!X$3,FALSE))</f>
        <v>0.216</v>
      </c>
      <c r="R18" s="15">
        <f>IF(R17="","",VLOOKUP($D$6&amp;$E17&amp;$D$7,'SCN data'!$A:$AC,'SCN data'!Y$3,FALSE))</f>
        <v>2E-3</v>
      </c>
      <c r="S18" s="15">
        <f>IF(R17="","",VLOOKUP($D$6&amp;$E17&amp;$D$7,'SCN data'!$A:$AC,'SCN data'!Z$3,FALSE))</f>
        <v>4.0000000000000001E-3</v>
      </c>
      <c r="T18" s="15">
        <f>IF(T17="","",VLOOKUP($D$6&amp;$E17&amp;$D$7,'SCN data'!$A:$AC,'SCN data'!AA$3,FALSE))</f>
        <v>0.03</v>
      </c>
      <c r="U18" s="16">
        <f>IF(T17="","",VLOOKUP($D$6&amp;$E17&amp;$D$7,'SCN data'!$A:$AC,'SCN data'!AB$3,FALSE))</f>
        <v>3.6999999999999998E-2</v>
      </c>
      <c r="V18" s="334"/>
      <c r="W18" s="303"/>
    </row>
    <row r="19" spans="4:23" s="37" customFormat="1" ht="18.75" customHeight="1" x14ac:dyDescent="0.2">
      <c r="D19" s="301"/>
      <c r="E19" s="74" t="s">
        <v>104</v>
      </c>
      <c r="F19" s="282">
        <f>IF(OR(ISERROR(VLOOKUP($D$6&amp;$E19&amp;$D$7,'SCN data'!$A:$AC,'SCN data'!B$3,FALSE)),ISBLANK(VLOOKUP($D$6&amp;$E19&amp;$D$7,'SCN data'!$A:$AC,'SCN data'!B$3,FALSE))),"",VLOOKUP($D$6&amp;$E19&amp;$D$7,'SCN data'!$A:$AC,'SCN data'!B$3,FALSE))</f>
        <v>0.28890102080963287</v>
      </c>
      <c r="G19" s="283"/>
      <c r="H19" s="283">
        <f>IF(OR(ISERROR(VLOOKUP($D$6&amp;$E19&amp;$D$7,'SCN data'!$A:$AC,'SCN data'!C$3,FALSE)),ISBLANK(VLOOKUP($D$6&amp;$E19&amp;$D$7,'SCN data'!$A:$AC,'SCN data'!C$3,FALSE))),"",VLOOKUP($D$6&amp;$E19&amp;$D$7,'SCN data'!$A:$AC,'SCN data'!C$3,FALSE))</f>
        <v>0.47541303598605572</v>
      </c>
      <c r="I19" s="283"/>
      <c r="J19" s="283">
        <f>IF(OR(ISERROR(VLOOKUP($D$6&amp;$E19&amp;$D$7,'SCN data'!$A:$AC,'SCN data'!D$3,FALSE)),ISBLANK(VLOOKUP($D$6&amp;$E19&amp;$D$7,'SCN data'!$A:$AC,'SCN data'!D$3,FALSE))),"",VLOOKUP($D$6&amp;$E19&amp;$D$7,'SCN data'!$A:$AC,'SCN data'!D$3,FALSE))</f>
        <v>0.11821201243149108</v>
      </c>
      <c r="K19" s="283"/>
      <c r="L19" s="283">
        <f>IF(OR(ISERROR(VLOOKUP($D$6&amp;$E19&amp;$D$7,'SCN data'!$A:$AC,'SCN data'!E$3,FALSE)),ISBLANK(VLOOKUP($D$6&amp;$E19&amp;$D$7,'SCN data'!$A:$AC,'SCN data'!E$3,FALSE))),"",VLOOKUP($D$6&amp;$E19&amp;$D$7,'SCN data'!$A:$AC,'SCN data'!E$3,FALSE))</f>
        <v>3.0700537091653272E-2</v>
      </c>
      <c r="M19" s="283"/>
      <c r="N19" s="283">
        <f>IF(OR(ISERROR(VLOOKUP($D$6&amp;$E19&amp;$D$7,'SCN data'!$A:$AC,'SCN data'!F$3,FALSE)),ISBLANK(VLOOKUP($D$6&amp;$E19&amp;$D$7,'SCN data'!$A:$AC,'SCN data'!F$3,FALSE))),"",VLOOKUP($D$6&amp;$E19&amp;$D$7,'SCN data'!$A:$AC,'SCN data'!F$3,FALSE))</f>
        <v>1.8421542224675716E-3</v>
      </c>
      <c r="O19" s="283"/>
      <c r="P19" s="283">
        <f>IF(OR(ISERROR(VLOOKUP($D$6&amp;$E19&amp;$D$7,'SCN data'!$A:$AC,'SCN data'!G$3,FALSE)),ISBLANK(VLOOKUP($D$6&amp;$E19&amp;$D$7,'SCN data'!$A:$AC,'SCN data'!G$3,FALSE))),"",VLOOKUP($D$6&amp;$E19&amp;$D$7,'SCN data'!$A:$AC,'SCN data'!G$3,FALSE))</f>
        <v>4.3546817861576138E-2</v>
      </c>
      <c r="Q19" s="283"/>
      <c r="R19" s="283">
        <f>IF(OR(ISERROR(VLOOKUP($D$6&amp;$E19&amp;$D$7,'SCN data'!$A:$AC,'SCN data'!H$3,FALSE)),ISBLANK(VLOOKUP($D$6&amp;$E19&amp;$D$7,'SCN data'!$A:$AC,'SCN data'!H$3,FALSE))),"",VLOOKUP($D$6&amp;$E19&amp;$D$7,'SCN data'!$A:$AC,'SCN data'!H$3,FALSE))</f>
        <v>2.8303296663077923E-3</v>
      </c>
      <c r="S19" s="283"/>
      <c r="T19" s="283">
        <f>IF(OR(ISERROR(VLOOKUP($D$6&amp;$E19&amp;$D$7,'SCN data'!$A:$AC,'SCN data'!I$3,FALSE)),ISBLANK(VLOOKUP($D$6&amp;$E19&amp;$D$7,'SCN data'!$A:$AC,'SCN data'!I$3,FALSE))),"",VLOOKUP($D$6&amp;$E19&amp;$D$7,'SCN data'!$A:$AC,'SCN data'!I$3,FALSE))</f>
        <v>3.8554091930815521E-2</v>
      </c>
      <c r="U19" s="330"/>
      <c r="V19" s="331">
        <f>SUM(F11,H11,J11,L11,N11,P11,R11,T11)</f>
        <v>1</v>
      </c>
      <c r="W19" s="305">
        <f>IF(ISERROR(VLOOKUP($D$6&amp;$E19&amp;$D$7,'SCN data'!$A:$AC,'SCN data'!K$3,FALSE)),0,VLOOKUP($D$6&amp;$E19&amp;$D$7,'SCN data'!$A:$AC,'SCN data'!K$3,FALSE))</f>
        <v>327877</v>
      </c>
    </row>
    <row r="20" spans="4:23" ht="15" customHeight="1" x14ac:dyDescent="0.25">
      <c r="D20" s="301"/>
      <c r="E20" s="17" t="s">
        <v>27</v>
      </c>
      <c r="F20" s="14">
        <f>IF(F19="","",VLOOKUP($D$6&amp;$E19&amp;$D$7,'SCN data'!$A:$AC,'SCN data'!M$3,FALSE))</f>
        <v>0.28699999999999998</v>
      </c>
      <c r="G20" s="15">
        <f>IF(F19="","",VLOOKUP($D$6&amp;$E19&amp;$D$7,'SCN data'!$A:$AC,'SCN data'!N$3,FALSE))</f>
        <v>0.28999999999999998</v>
      </c>
      <c r="H20" s="15">
        <f>IF(H19="","",VLOOKUP($D$6&amp;$E19&amp;$D$7,'SCN data'!$A:$AC,'SCN data'!O$3,FALSE))</f>
        <v>0.47399999999999998</v>
      </c>
      <c r="I20" s="15">
        <f>IF(H19="","",VLOOKUP($D$6&amp;$E19&amp;$D$7,'SCN data'!$A:$AC,'SCN data'!P$3,FALSE))</f>
        <v>0.47699999999999998</v>
      </c>
      <c r="J20" s="15">
        <f>IF(J19="","",VLOOKUP($D$6&amp;$E19&amp;$D$7,'SCN data'!$A:$AC,'SCN data'!Q$3,FALSE))</f>
        <v>0.11700000000000001</v>
      </c>
      <c r="K20" s="15">
        <f>IF(J19="","",VLOOKUP($D$6&amp;$E19&amp;$D$7,'SCN data'!$A:$AC,'SCN data'!R$3,FALSE))</f>
        <v>0.11899999999999999</v>
      </c>
      <c r="L20" s="15">
        <f>IF(L19="","",VLOOKUP($D$6&amp;$E19&amp;$D$7,'SCN data'!$A:$AC,'SCN data'!S$3,FALSE))</f>
        <v>0.03</v>
      </c>
      <c r="M20" s="15">
        <f>IF(L19="","",VLOOKUP($D$6&amp;$E19&amp;$D$7,'SCN data'!$A:$AC,'SCN data'!T$3,FALSE))</f>
        <v>3.1E-2</v>
      </c>
      <c r="N20" s="15">
        <f>IF(N19="","",VLOOKUP($D$6&amp;$E19&amp;$D$7,'SCN data'!$A:$AC,'SCN data'!U$3,FALSE))</f>
        <v>2E-3</v>
      </c>
      <c r="O20" s="15">
        <f>IF(N19="","",VLOOKUP($D$6&amp;$E19&amp;$D$7,'SCN data'!$A:$AC,'SCN data'!V$3,FALSE))</f>
        <v>2E-3</v>
      </c>
      <c r="P20" s="15">
        <f>IF(P19="","",VLOOKUP($D$6&amp;$E19&amp;$D$7,'SCN data'!$A:$AC,'SCN data'!W$3,FALSE))</f>
        <v>4.2999999999999997E-2</v>
      </c>
      <c r="Q20" s="15">
        <f>IF(P19="","",VLOOKUP($D$6&amp;$E19&amp;$D$7,'SCN data'!$A:$AC,'SCN data'!X$3,FALSE))</f>
        <v>4.3999999999999997E-2</v>
      </c>
      <c r="R20" s="15">
        <f>IF(R19="","",VLOOKUP($D$6&amp;$E19&amp;$D$7,'SCN data'!$A:$AC,'SCN data'!Y$3,FALSE))</f>
        <v>3.0000000000000001E-3</v>
      </c>
      <c r="S20" s="15">
        <f>IF(R19="","",VLOOKUP($D$6&amp;$E19&amp;$D$7,'SCN data'!$A:$AC,'SCN data'!Z$3,FALSE))</f>
        <v>3.0000000000000001E-3</v>
      </c>
      <c r="T20" s="15">
        <f>IF(T19="","",VLOOKUP($D$6&amp;$E19&amp;$D$7,'SCN data'!$A:$AC,'SCN data'!AA$3,FALSE))</f>
        <v>3.7999999999999999E-2</v>
      </c>
      <c r="U20" s="16">
        <f>IF(T19="","",VLOOKUP($D$6&amp;$E19&amp;$D$7,'SCN data'!$A:$AC,'SCN data'!AB$3,FALSE))</f>
        <v>3.9E-2</v>
      </c>
      <c r="V20" s="335"/>
      <c r="W20" s="304"/>
    </row>
    <row r="21" spans="4:23" s="37" customFormat="1" ht="15.75" x14ac:dyDescent="0.2">
      <c r="D21" s="301"/>
      <c r="E21" s="76" t="s">
        <v>157</v>
      </c>
      <c r="F21" s="282">
        <f>IF(OR(ISERROR(VLOOKUP($D$6&amp;$E21&amp;$D$7,'SCN data'!$A:$AC,'SCN data'!B$3,FALSE)),ISBLANK(VLOOKUP($D$6&amp;$E21&amp;$D$7,'SCN data'!$A:$AC,'SCN data'!B$3,FALSE))),"",VLOOKUP($D$6&amp;$E21&amp;$D$7,'SCN data'!$A:$AC,'SCN data'!B$3,FALSE))</f>
        <v>0.59929582740280174</v>
      </c>
      <c r="G21" s="283"/>
      <c r="H21" s="283">
        <f>IF(OR(ISERROR(VLOOKUP($D$6&amp;$E21&amp;$D$7,'SCN data'!$A:$AC,'SCN data'!C$3,FALSE)),ISBLANK(VLOOKUP($D$6&amp;$E21&amp;$D$7,'SCN data'!$A:$AC,'SCN data'!C$3,FALSE))),"",VLOOKUP($D$6&amp;$E21&amp;$D$7,'SCN data'!$A:$AC,'SCN data'!C$3,FALSE))</f>
        <v>0.16895148200863985</v>
      </c>
      <c r="I21" s="283"/>
      <c r="J21" s="283">
        <f>IF(OR(ISERROR(VLOOKUP($D$6&amp;$E21&amp;$D$7,'SCN data'!$A:$AC,'SCN data'!D$3,FALSE)),ISBLANK(VLOOKUP($D$6&amp;$E21&amp;$D$7,'SCN data'!$A:$AC,'SCN data'!D$3,FALSE))),"",VLOOKUP($D$6&amp;$E21&amp;$D$7,'SCN data'!$A:$AC,'SCN data'!D$3,FALSE))</f>
        <v>0.12720053936624467</v>
      </c>
      <c r="K21" s="283"/>
      <c r="L21" s="283">
        <f>IF(OR(ISERROR(VLOOKUP($D$6&amp;$E21&amp;$D$7,'SCN data'!$A:$AC,'SCN data'!E$3,FALSE)),ISBLANK(VLOOKUP($D$6&amp;$E21&amp;$D$7,'SCN data'!$A:$AC,'SCN data'!E$3,FALSE))),"",VLOOKUP($D$6&amp;$E21&amp;$D$7,'SCN data'!$A:$AC,'SCN data'!E$3,FALSE))</f>
        <v>4.9391964441780907E-2</v>
      </c>
      <c r="M21" s="283"/>
      <c r="N21" s="283">
        <f>IF(OR(ISERROR(VLOOKUP($D$6&amp;$E21&amp;$D$7,'SCN data'!$A:$AC,'SCN data'!F$3,FALSE)),ISBLANK(VLOOKUP($D$6&amp;$E21&amp;$D$7,'SCN data'!$A:$AC,'SCN data'!F$3,FALSE))),"",VLOOKUP($D$6&amp;$E21&amp;$D$7,'SCN data'!$A:$AC,'SCN data'!F$3,FALSE))</f>
        <v>2.9964791370140085E-3</v>
      </c>
      <c r="O21" s="283"/>
      <c r="P21" s="283">
        <f>IF(OR(ISERROR(VLOOKUP($D$6&amp;$E21&amp;$D$7,'SCN data'!$A:$AC,'SCN data'!G$3,FALSE)),ISBLANK(VLOOKUP($D$6&amp;$E21&amp;$D$7,'SCN data'!$A:$AC,'SCN data'!G$3,FALSE))),"",VLOOKUP($D$6&amp;$E21&amp;$D$7,'SCN data'!$A:$AC,'SCN data'!G$3,FALSE))</f>
        <v>9.5138212600194769E-3</v>
      </c>
      <c r="Q21" s="283"/>
      <c r="R21" s="283">
        <f>IF(OR(ISERROR(VLOOKUP($D$6&amp;$E21&amp;$D$7,'SCN data'!$A:$AC,'SCN data'!H$3,FALSE)),ISBLANK(VLOOKUP($D$6&amp;$E21&amp;$D$7,'SCN data'!$A:$AC,'SCN data'!H$3,FALSE))),"",VLOOKUP($D$6&amp;$E21&amp;$D$7,'SCN data'!$A:$AC,'SCN data'!H$3,FALSE))</f>
        <v>2.4970659475116737E-5</v>
      </c>
      <c r="S21" s="283"/>
      <c r="T21" s="283">
        <f>IF(OR(ISERROR(VLOOKUP($D$6&amp;$E21&amp;$D$7,'SCN data'!$A:$AC,'SCN data'!I$3,FALSE)),ISBLANK(VLOOKUP($D$6&amp;$E21&amp;$D$7,'SCN data'!$A:$AC,'SCN data'!I$3,FALSE))),"",VLOOKUP($D$6&amp;$E21&amp;$D$7,'SCN data'!$A:$AC,'SCN data'!I$3,FALSE))</f>
        <v>4.262491572402427E-2</v>
      </c>
      <c r="U21" s="330"/>
      <c r="V21" s="334">
        <f>SUM(F11,H11,J11,L11,N11,P11,R11,T11)</f>
        <v>1</v>
      </c>
      <c r="W21" s="303">
        <f>IF(ISERROR(VLOOKUP($D$6&amp;$E21&amp;$D$7,'SCN data'!$A:$AC,'SCN data'!K$3,FALSE)),0,VLOOKUP($D$6&amp;$E21&amp;$D$7,'SCN data'!$A:$AC,'SCN data'!K$3,FALSE))</f>
        <v>40047</v>
      </c>
    </row>
    <row r="22" spans="4:23" ht="15" customHeight="1" x14ac:dyDescent="0.25">
      <c r="D22" s="301"/>
      <c r="E22" s="13" t="s">
        <v>27</v>
      </c>
      <c r="F22" s="14">
        <f>IF(F21="","",VLOOKUP($D$6&amp;$E21&amp;$D$7,'SCN data'!$A:$AC,'SCN data'!M$3,FALSE))</f>
        <v>0.59399999999999997</v>
      </c>
      <c r="G22" s="15">
        <f>IF(F21="","",VLOOKUP($D$6&amp;$E21&amp;$D$7,'SCN data'!$A:$AC,'SCN data'!N$3,FALSE))</f>
        <v>0.60399999999999998</v>
      </c>
      <c r="H22" s="15">
        <f>IF(H21="","",VLOOKUP($D$6&amp;$E21&amp;$D$7,'SCN data'!$A:$AC,'SCN data'!O$3,FALSE))</f>
        <v>0.16500000000000001</v>
      </c>
      <c r="I22" s="15">
        <f>IF(H21="","",VLOOKUP($D$6&amp;$E21&amp;$D$7,'SCN data'!$A:$AC,'SCN data'!P$3,FALSE))</f>
        <v>0.17299999999999999</v>
      </c>
      <c r="J22" s="15">
        <f>IF(J21="","",VLOOKUP($D$6&amp;$E21&amp;$D$7,'SCN data'!$A:$AC,'SCN data'!Q$3,FALSE))</f>
        <v>0.124</v>
      </c>
      <c r="K22" s="15">
        <f>IF(J21="","",VLOOKUP($D$6&amp;$E21&amp;$D$7,'SCN data'!$A:$AC,'SCN data'!R$3,FALSE))</f>
        <v>0.13</v>
      </c>
      <c r="L22" s="15">
        <f>IF(L21="","",VLOOKUP($D$6&amp;$E21&amp;$D$7,'SCN data'!$A:$AC,'SCN data'!S$3,FALSE))</f>
        <v>4.7E-2</v>
      </c>
      <c r="M22" s="15">
        <f>IF(L21="","",VLOOKUP($D$6&amp;$E21&amp;$D$7,'SCN data'!$A:$AC,'SCN data'!T$3,FALSE))</f>
        <v>5.1999999999999998E-2</v>
      </c>
      <c r="N22" s="15">
        <f>IF(N21="","",VLOOKUP($D$6&amp;$E21&amp;$D$7,'SCN data'!$A:$AC,'SCN data'!U$3,FALSE))</f>
        <v>3.0000000000000001E-3</v>
      </c>
      <c r="O22" s="15">
        <f>IF(N21="","",VLOOKUP($D$6&amp;$E21&amp;$D$7,'SCN data'!$A:$AC,'SCN data'!V$3,FALSE))</f>
        <v>4.0000000000000001E-3</v>
      </c>
      <c r="P22" s="15">
        <f>IF(P21="","",VLOOKUP($D$6&amp;$E21&amp;$D$7,'SCN data'!$A:$AC,'SCN data'!W$3,FALSE))</f>
        <v>8.9999999999999993E-3</v>
      </c>
      <c r="Q22" s="15">
        <f>IF(P21="","",VLOOKUP($D$6&amp;$E21&amp;$D$7,'SCN data'!$A:$AC,'SCN data'!X$3,FALSE))</f>
        <v>1.0999999999999999E-2</v>
      </c>
      <c r="R22" s="15">
        <f>IF(R21="","",VLOOKUP($D$6&amp;$E21&amp;$D$7,'SCN data'!$A:$AC,'SCN data'!Y$3,FALSE))</f>
        <v>0</v>
      </c>
      <c r="S22" s="15">
        <f>IF(R21="","",VLOOKUP($D$6&amp;$E21&amp;$D$7,'SCN data'!$A:$AC,'SCN data'!Z$3,FALSE))</f>
        <v>0</v>
      </c>
      <c r="T22" s="15">
        <f>IF(T21="","",VLOOKUP($D$6&amp;$E21&amp;$D$7,'SCN data'!$A:$AC,'SCN data'!AA$3,FALSE))</f>
        <v>4.1000000000000002E-2</v>
      </c>
      <c r="U22" s="16">
        <f>IF(T21="","",VLOOKUP($D$6&amp;$E21&amp;$D$7,'SCN data'!$A:$AC,'SCN data'!AB$3,FALSE))</f>
        <v>4.4999999999999998E-2</v>
      </c>
      <c r="V22" s="334"/>
      <c r="W22" s="303"/>
    </row>
    <row r="23" spans="4:23" s="37" customFormat="1" ht="18.75" customHeight="1" x14ac:dyDescent="0.2">
      <c r="D23" s="301"/>
      <c r="E23" s="74" t="s">
        <v>123</v>
      </c>
      <c r="F23" s="282" t="str">
        <f>IF(OR(ISERROR(VLOOKUP($D$6&amp;$E23&amp;$D$7,'SCN data'!$A:$AC,'SCN data'!B$3,FALSE)),ISBLANK(VLOOKUP($D$6&amp;$E23&amp;$D$7,'SCN data'!$A:$AC,'SCN data'!B$3,FALSE))),"",VLOOKUP($D$6&amp;$E23&amp;$D$7,'SCN data'!$A:$AC,'SCN data'!B$3,FALSE))</f>
        <v/>
      </c>
      <c r="G23" s="283"/>
      <c r="H23" s="283">
        <f>IF(OR(ISERROR(VLOOKUP($D$6&amp;$E23&amp;$D$7,'SCN data'!$A:$AC,'SCN data'!C$3,FALSE)),ISBLANK(VLOOKUP($D$6&amp;$E23&amp;$D$7,'SCN data'!$A:$AC,'SCN data'!C$3,FALSE))),"",VLOOKUP($D$6&amp;$E23&amp;$D$7,'SCN data'!$A:$AC,'SCN data'!C$3,FALSE))</f>
        <v>9.2602773196506019E-2</v>
      </c>
      <c r="I23" s="283"/>
      <c r="J23" s="283">
        <f>IF(OR(ISERROR(VLOOKUP($D$6&amp;$E23&amp;$D$7,'SCN data'!$A:$AC,'SCN data'!D$3,FALSE)),ISBLANK(VLOOKUP($D$6&amp;$E23&amp;$D$7,'SCN data'!$A:$AC,'SCN data'!D$3,FALSE))),"",VLOOKUP($D$6&amp;$E23&amp;$D$7,'SCN data'!$A:$AC,'SCN data'!D$3,FALSE))</f>
        <v>0.19357400280984668</v>
      </c>
      <c r="K23" s="283"/>
      <c r="L23" s="283">
        <f>IF(OR(ISERROR(VLOOKUP($D$6&amp;$E23&amp;$D$7,'SCN data'!$A:$AC,'SCN data'!E$3,FALSE)),ISBLANK(VLOOKUP($D$6&amp;$E23&amp;$D$7,'SCN data'!$A:$AC,'SCN data'!E$3,FALSE))),"",VLOOKUP($D$6&amp;$E23&amp;$D$7,'SCN data'!$A:$AC,'SCN data'!E$3,FALSE))</f>
        <v>7.2674241035978249E-2</v>
      </c>
      <c r="M23" s="283"/>
      <c r="N23" s="283">
        <f>IF(OR(ISERROR(VLOOKUP($D$6&amp;$E23&amp;$D$7,'SCN data'!$A:$AC,'SCN data'!F$3,FALSE)),ISBLANK(VLOOKUP($D$6&amp;$E23&amp;$D$7,'SCN data'!$A:$AC,'SCN data'!F$3,FALSE))),"",VLOOKUP($D$6&amp;$E23&amp;$D$7,'SCN data'!$A:$AC,'SCN data'!F$3,FALSE))</f>
        <v>1.4110317024005864E-2</v>
      </c>
      <c r="O23" s="283"/>
      <c r="P23" s="283">
        <f>IF(OR(ISERROR(VLOOKUP($D$6&amp;$E23&amp;$D$7,'SCN data'!$A:$AC,'SCN data'!G$3,FALSE)),ISBLANK(VLOOKUP($D$6&amp;$E23&amp;$D$7,'SCN data'!$A:$AC,'SCN data'!G$3,FALSE))),"",VLOOKUP($D$6&amp;$E23&amp;$D$7,'SCN data'!$A:$AC,'SCN data'!G$3,FALSE))</f>
        <v>0.56598558426485857</v>
      </c>
      <c r="Q23" s="283"/>
      <c r="R23" s="283">
        <f>IF(OR(ISERROR(VLOOKUP($D$6&amp;$E23&amp;$D$7,'SCN data'!$A:$AC,'SCN data'!H$3,FALSE)),ISBLANK(VLOOKUP($D$6&amp;$E23&amp;$D$7,'SCN data'!$A:$AC,'SCN data'!H$3,FALSE))),"",VLOOKUP($D$6&amp;$E23&amp;$D$7,'SCN data'!$A:$AC,'SCN data'!H$3,FALSE))</f>
        <v>1.788223077392951E-2</v>
      </c>
      <c r="S23" s="283"/>
      <c r="T23" s="283">
        <f>IF(OR(ISERROR(VLOOKUP($D$6&amp;$E23&amp;$D$7,'SCN data'!$A:$AC,'SCN data'!I$3,FALSE)),ISBLANK(VLOOKUP($D$6&amp;$E23&amp;$D$7,'SCN data'!$A:$AC,'SCN data'!I$3,FALSE))),"",VLOOKUP($D$6&amp;$E23&amp;$D$7,'SCN data'!$A:$AC,'SCN data'!I$3,FALSE))</f>
        <v>4.3170850894875087E-2</v>
      </c>
      <c r="U23" s="330"/>
      <c r="V23" s="331">
        <f>SUM(F11,H11,J11,L11,N11,P11,R11,T11)</f>
        <v>1</v>
      </c>
      <c r="W23" s="305">
        <f>IF(ISERROR(VLOOKUP($D$6&amp;$E23&amp;$D$7,'SCN data'!$A:$AC,'SCN data'!K$3,FALSE)),0,VLOOKUP($D$6&amp;$E23&amp;$D$7,'SCN data'!$A:$AC,'SCN data'!K$3,FALSE))</f>
        <v>65484</v>
      </c>
    </row>
    <row r="24" spans="4:23" ht="15" customHeight="1" x14ac:dyDescent="0.25">
      <c r="D24" s="301"/>
      <c r="E24" s="17" t="s">
        <v>27</v>
      </c>
      <c r="F24" s="14" t="str">
        <f>IF(F23="","",VLOOKUP($D$6&amp;$E23&amp;$D$7,'SCN data'!$A:$AC,'SCN data'!M$3,FALSE))</f>
        <v/>
      </c>
      <c r="G24" s="15" t="str">
        <f>IF(F23="","",VLOOKUP($D$6&amp;$E23&amp;$D$7,'SCN data'!$A:$AC,'SCN data'!N$3,FALSE))</f>
        <v/>
      </c>
      <c r="H24" s="15">
        <f>IF(H23="","",VLOOKUP($D$6&amp;$E23&amp;$D$7,'SCN data'!$A:$AC,'SCN data'!O$3,FALSE))</f>
        <v>0.09</v>
      </c>
      <c r="I24" s="15">
        <f>IF(H23="","",VLOOKUP($D$6&amp;$E23&amp;$D$7,'SCN data'!$A:$AC,'SCN data'!P$3,FALSE))</f>
        <v>9.5000000000000001E-2</v>
      </c>
      <c r="J24" s="15">
        <f>IF(J23="","",VLOOKUP($D$6&amp;$E23&amp;$D$7,'SCN data'!$A:$AC,'SCN data'!Q$3,FALSE))</f>
        <v>0.191</v>
      </c>
      <c r="K24" s="15">
        <f>IF(J23="","",VLOOKUP($D$6&amp;$E23&amp;$D$7,'SCN data'!$A:$AC,'SCN data'!R$3,FALSE))</f>
        <v>0.19700000000000001</v>
      </c>
      <c r="L24" s="15">
        <f>IF(L23="","",VLOOKUP($D$6&amp;$E23&amp;$D$7,'SCN data'!$A:$AC,'SCN data'!S$3,FALSE))</f>
        <v>7.0999999999999994E-2</v>
      </c>
      <c r="M24" s="15">
        <f>IF(L23="","",VLOOKUP($D$6&amp;$E23&amp;$D$7,'SCN data'!$A:$AC,'SCN data'!T$3,FALSE))</f>
        <v>7.4999999999999997E-2</v>
      </c>
      <c r="N24" s="15">
        <f>IF(N23="","",VLOOKUP($D$6&amp;$E23&amp;$D$7,'SCN data'!$A:$AC,'SCN data'!U$3,FALSE))</f>
        <v>1.2999999999999999E-2</v>
      </c>
      <c r="O24" s="15">
        <f>IF(N23="","",VLOOKUP($D$6&amp;$E23&amp;$D$7,'SCN data'!$A:$AC,'SCN data'!V$3,FALSE))</f>
        <v>1.4999999999999999E-2</v>
      </c>
      <c r="P24" s="15">
        <f>IF(P23="","",VLOOKUP($D$6&amp;$E23&amp;$D$7,'SCN data'!$A:$AC,'SCN data'!W$3,FALSE))</f>
        <v>0.56200000000000006</v>
      </c>
      <c r="Q24" s="15">
        <f>IF(P23="","",VLOOKUP($D$6&amp;$E23&amp;$D$7,'SCN data'!$A:$AC,'SCN data'!X$3,FALSE))</f>
        <v>0.56999999999999995</v>
      </c>
      <c r="R24" s="15">
        <f>IF(R23="","",VLOOKUP($D$6&amp;$E23&amp;$D$7,'SCN data'!$A:$AC,'SCN data'!Y$3,FALSE))</f>
        <v>1.7000000000000001E-2</v>
      </c>
      <c r="S24" s="15">
        <f>IF(R23="","",VLOOKUP($D$6&amp;$E23&amp;$D$7,'SCN data'!$A:$AC,'SCN data'!Z$3,FALSE))</f>
        <v>1.9E-2</v>
      </c>
      <c r="T24" s="15">
        <f>IF(T23="","",VLOOKUP($D$6&amp;$E23&amp;$D$7,'SCN data'!$A:$AC,'SCN data'!AA$3,FALSE))</f>
        <v>4.2000000000000003E-2</v>
      </c>
      <c r="U24" s="16">
        <f>IF(T23="","",VLOOKUP($D$6&amp;$E23&amp;$D$7,'SCN data'!$A:$AC,'SCN data'!AB$3,FALSE))</f>
        <v>4.4999999999999998E-2</v>
      </c>
      <c r="V24" s="335"/>
      <c r="W24" s="304"/>
    </row>
    <row r="25" spans="4:23" s="37" customFormat="1" ht="18.75" customHeight="1" x14ac:dyDescent="0.2">
      <c r="D25" s="301"/>
      <c r="E25" s="75" t="s">
        <v>17</v>
      </c>
      <c r="F25" s="282">
        <f>IF(OR(ISERROR(VLOOKUP($D$6&amp;$E25&amp;$D$7,'SCN data'!$A:$AC,'SCN data'!B$3,FALSE)),ISBLANK(VLOOKUP($D$6&amp;$E25&amp;$D$7,'SCN data'!$A:$AC,'SCN data'!B$3,FALSE))),"",VLOOKUP($D$6&amp;$E25&amp;$D$7,'SCN data'!$A:$AC,'SCN data'!B$3,FALSE))</f>
        <v>0.23370357340302558</v>
      </c>
      <c r="G25" s="283"/>
      <c r="H25" s="283">
        <f>IF(OR(ISERROR(VLOOKUP($D$6&amp;$E25&amp;$D$7,'SCN data'!$A:$AC,'SCN data'!C$3,FALSE)),ISBLANK(VLOOKUP($D$6&amp;$E25&amp;$D$7,'SCN data'!$A:$AC,'SCN data'!C$3,FALSE))),"",VLOOKUP($D$6&amp;$E25&amp;$D$7,'SCN data'!$A:$AC,'SCN data'!C$3,FALSE))</f>
        <v>0.1835955169120973</v>
      </c>
      <c r="I25" s="283"/>
      <c r="J25" s="283">
        <f>IF(OR(ISERROR(VLOOKUP($D$6&amp;$E25&amp;$D$7,'SCN data'!$A:$AC,'SCN data'!D$3,FALSE)),ISBLANK(VLOOKUP($D$6&amp;$E25&amp;$D$7,'SCN data'!$A:$AC,'SCN data'!D$3,FALSE))),"",VLOOKUP($D$6&amp;$E25&amp;$D$7,'SCN data'!$A:$AC,'SCN data'!D$3,FALSE))</f>
        <v>0.31718349499924614</v>
      </c>
      <c r="K25" s="283"/>
      <c r="L25" s="283">
        <f>IF(OR(ISERROR(VLOOKUP($D$6&amp;$E25&amp;$D$7,'SCN data'!$A:$AC,'SCN data'!E$3,FALSE)),ISBLANK(VLOOKUP($D$6&amp;$E25&amp;$D$7,'SCN data'!$A:$AC,'SCN data'!E$3,FALSE))),"",VLOOKUP($D$6&amp;$E25&amp;$D$7,'SCN data'!$A:$AC,'SCN data'!E$3,FALSE))</f>
        <v>9.991455998391717E-2</v>
      </c>
      <c r="M25" s="283"/>
      <c r="N25" s="283">
        <f>IF(OR(ISERROR(VLOOKUP($D$6&amp;$E25&amp;$D$7,'SCN data'!$A:$AC,'SCN data'!F$3,FALSE)),ISBLANK(VLOOKUP($D$6&amp;$E25&amp;$D$7,'SCN data'!$A:$AC,'SCN data'!F$3,FALSE))),"",VLOOKUP($D$6&amp;$E25&amp;$D$7,'SCN data'!$A:$AC,'SCN data'!F$3,FALSE))</f>
        <v>1.909835653616123E-2</v>
      </c>
      <c r="O25" s="283"/>
      <c r="P25" s="283">
        <f>IF(OR(ISERROR(VLOOKUP($D$6&amp;$E25&amp;$D$7,'SCN data'!$A:$AC,'SCN data'!G$3,FALSE)),ISBLANK(VLOOKUP($D$6&amp;$E25&amp;$D$7,'SCN data'!$A:$AC,'SCN data'!G$3,FALSE))),"",VLOOKUP($D$6&amp;$E25&amp;$D$7,'SCN data'!$A:$AC,'SCN data'!G$3,FALSE))</f>
        <v>0.10730260843343217</v>
      </c>
      <c r="Q25" s="283"/>
      <c r="R25" s="283">
        <f>IF(OR(ISERROR(VLOOKUP($D$6&amp;$E25&amp;$D$7,'SCN data'!$A:$AC,'SCN data'!H$3,FALSE)),ISBLANK(VLOOKUP($D$6&amp;$E25&amp;$D$7,'SCN data'!$A:$AC,'SCN data'!H$3,FALSE))),"",VLOOKUP($D$6&amp;$E25&amp;$D$7,'SCN data'!$A:$AC,'SCN data'!H$3,FALSE))</f>
        <v>1.2062119917575513E-3</v>
      </c>
      <c r="S25" s="283"/>
      <c r="T25" s="283">
        <f>IF(OR(ISERROR(VLOOKUP($D$6&amp;$E25&amp;$D$7,'SCN data'!$A:$AC,'SCN data'!I$3,FALSE)),ISBLANK(VLOOKUP($D$6&amp;$E25&amp;$D$7,'SCN data'!$A:$AC,'SCN data'!I$3,FALSE))),"",VLOOKUP($D$6&amp;$E25&amp;$D$7,'SCN data'!$A:$AC,'SCN data'!I$3,FALSE))</f>
        <v>3.7995677740362867E-2</v>
      </c>
      <c r="U25" s="330"/>
      <c r="V25" s="334">
        <f>SUM(F11,H11,J11,L11,N11,P11,R11,T11)</f>
        <v>1</v>
      </c>
      <c r="W25" s="303">
        <f>IF(ISERROR(VLOOKUP($D$6&amp;$E25&amp;$D$7,'SCN data'!$A:$AC,'SCN data'!K$3,FALSE)),0,VLOOKUP($D$6&amp;$E25&amp;$D$7,'SCN data'!$A:$AC,'SCN data'!K$3,FALSE))</f>
        <v>19897</v>
      </c>
    </row>
    <row r="26" spans="4:23" ht="15" customHeight="1" x14ac:dyDescent="0.25">
      <c r="D26" s="301"/>
      <c r="E26" s="13" t="s">
        <v>27</v>
      </c>
      <c r="F26" s="14">
        <f>IF(F25="","",VLOOKUP($D$6&amp;$E25&amp;$D$7,'SCN data'!$A:$AC,'SCN data'!M$3,FALSE))</f>
        <v>0.22800000000000001</v>
      </c>
      <c r="G26" s="15">
        <f>IF(F25="","",VLOOKUP($D$6&amp;$E25&amp;$D$7,'SCN data'!$A:$AC,'SCN data'!N$3,FALSE))</f>
        <v>0.24</v>
      </c>
      <c r="H26" s="15">
        <f>IF(H25="","",VLOOKUP($D$6&amp;$E25&amp;$D$7,'SCN data'!$A:$AC,'SCN data'!O$3,FALSE))</f>
        <v>0.17799999999999999</v>
      </c>
      <c r="I26" s="15">
        <f>IF(H25="","",VLOOKUP($D$6&amp;$E25&amp;$D$7,'SCN data'!$A:$AC,'SCN data'!P$3,FALSE))</f>
        <v>0.189</v>
      </c>
      <c r="J26" s="15">
        <f>IF(J25="","",VLOOKUP($D$6&amp;$E25&amp;$D$7,'SCN data'!$A:$AC,'SCN data'!Q$3,FALSE))</f>
        <v>0.311</v>
      </c>
      <c r="K26" s="15">
        <f>IF(J25="","",VLOOKUP($D$6&amp;$E25&amp;$D$7,'SCN data'!$A:$AC,'SCN data'!R$3,FALSE))</f>
        <v>0.32400000000000001</v>
      </c>
      <c r="L26" s="15">
        <f>IF(L25="","",VLOOKUP($D$6&amp;$E25&amp;$D$7,'SCN data'!$A:$AC,'SCN data'!S$3,FALSE))</f>
        <v>9.6000000000000002E-2</v>
      </c>
      <c r="M26" s="15">
        <f>IF(L25="","",VLOOKUP($D$6&amp;$E25&amp;$D$7,'SCN data'!$A:$AC,'SCN data'!T$3,FALSE))</f>
        <v>0.104</v>
      </c>
      <c r="N26" s="15">
        <f>IF(N25="","",VLOOKUP($D$6&amp;$E25&amp;$D$7,'SCN data'!$A:$AC,'SCN data'!U$3,FALSE))</f>
        <v>1.7000000000000001E-2</v>
      </c>
      <c r="O26" s="15">
        <f>IF(N25="","",VLOOKUP($D$6&amp;$E25&amp;$D$7,'SCN data'!$A:$AC,'SCN data'!V$3,FALSE))</f>
        <v>2.1000000000000001E-2</v>
      </c>
      <c r="P26" s="15">
        <f>IF(P25="","",VLOOKUP($D$6&amp;$E25&amp;$D$7,'SCN data'!$A:$AC,'SCN data'!W$3,FALSE))</f>
        <v>0.10299999999999999</v>
      </c>
      <c r="Q26" s="15">
        <f>IF(P25="","",VLOOKUP($D$6&amp;$E25&amp;$D$7,'SCN data'!$A:$AC,'SCN data'!X$3,FALSE))</f>
        <v>0.112</v>
      </c>
      <c r="R26" s="15">
        <f>IF(R25="","",VLOOKUP($D$6&amp;$E25&amp;$D$7,'SCN data'!$A:$AC,'SCN data'!Y$3,FALSE))</f>
        <v>1E-3</v>
      </c>
      <c r="S26" s="15">
        <f>IF(R25="","",VLOOKUP($D$6&amp;$E25&amp;$D$7,'SCN data'!$A:$AC,'SCN data'!Z$3,FALSE))</f>
        <v>2E-3</v>
      </c>
      <c r="T26" s="15">
        <f>IF(T25="","",VLOOKUP($D$6&amp;$E25&amp;$D$7,'SCN data'!$A:$AC,'SCN data'!AA$3,FALSE))</f>
        <v>3.5000000000000003E-2</v>
      </c>
      <c r="U26" s="16">
        <f>IF(T25="","",VLOOKUP($D$6&amp;$E25&amp;$D$7,'SCN data'!$A:$AC,'SCN data'!AB$3,FALSE))</f>
        <v>4.1000000000000002E-2</v>
      </c>
      <c r="V26" s="334"/>
      <c r="W26" s="303"/>
    </row>
    <row r="27" spans="4:23" s="37" customFormat="1" ht="18.75" customHeight="1" x14ac:dyDescent="0.2">
      <c r="D27" s="301"/>
      <c r="E27" s="74" t="s">
        <v>103</v>
      </c>
      <c r="F27" s="282">
        <f>IF(OR(ISERROR(VLOOKUP($D$6&amp;$E27&amp;$D$7,'SCN data'!$A:$AC,'SCN data'!B$3,FALSE)),ISBLANK(VLOOKUP($D$6&amp;$E27&amp;$D$7,'SCN data'!$A:$AC,'SCN data'!B$3,FALSE))),"",VLOOKUP($D$6&amp;$E27&amp;$D$7,'SCN data'!$A:$AC,'SCN data'!B$3,FALSE))</f>
        <v>0.15731925723442361</v>
      </c>
      <c r="G27" s="283"/>
      <c r="H27" s="283">
        <f>IF(OR(ISERROR(VLOOKUP($D$6&amp;$E27&amp;$D$7,'SCN data'!$A:$AC,'SCN data'!C$3,FALSE)),ISBLANK(VLOOKUP($D$6&amp;$E27&amp;$D$7,'SCN data'!$A:$AC,'SCN data'!C$3,FALSE))),"",VLOOKUP($D$6&amp;$E27&amp;$D$7,'SCN data'!$A:$AC,'SCN data'!C$3,FALSE))</f>
        <v>1.1154051591416093E-3</v>
      </c>
      <c r="I27" s="283"/>
      <c r="J27" s="283">
        <f>IF(OR(ISERROR(VLOOKUP($D$6&amp;$E27&amp;$D$7,'SCN data'!$A:$AC,'SCN data'!D$3,FALSE)),ISBLANK(VLOOKUP($D$6&amp;$E27&amp;$D$7,'SCN data'!$A:$AC,'SCN data'!D$3,FALSE))),"",VLOOKUP($D$6&amp;$E27&amp;$D$7,'SCN data'!$A:$AC,'SCN data'!D$3,FALSE))</f>
        <v>0.56435835401807688</v>
      </c>
      <c r="K27" s="283"/>
      <c r="L27" s="283">
        <f>IF(OR(ISERROR(VLOOKUP($D$6&amp;$E27&amp;$D$7,'SCN data'!$A:$AC,'SCN data'!E$3,FALSE)),ISBLANK(VLOOKUP($D$6&amp;$E27&amp;$D$7,'SCN data'!$A:$AC,'SCN data'!E$3,FALSE))),"",VLOOKUP($D$6&amp;$E27&amp;$D$7,'SCN data'!$A:$AC,'SCN data'!E$3,FALSE))</f>
        <v>0.18940941129648831</v>
      </c>
      <c r="M27" s="283"/>
      <c r="N27" s="283">
        <f>IF(OR(ISERROR(VLOOKUP($D$6&amp;$E27&amp;$D$7,'SCN data'!$A:$AC,'SCN data'!F$3,FALSE)),ISBLANK(VLOOKUP($D$6&amp;$E27&amp;$D$7,'SCN data'!$A:$AC,'SCN data'!F$3,FALSE))),"",VLOOKUP($D$6&amp;$E27&amp;$D$7,'SCN data'!$A:$AC,'SCN data'!F$3,FALSE))</f>
        <v>3.7798095956263551E-2</v>
      </c>
      <c r="O27" s="283"/>
      <c r="P27" s="283">
        <f>IF(OR(ISERROR(VLOOKUP($D$6&amp;$E27&amp;$D$7,'SCN data'!$A:$AC,'SCN data'!G$3,FALSE)),ISBLANK(VLOOKUP($D$6&amp;$E27&amp;$D$7,'SCN data'!$A:$AC,'SCN data'!G$3,FALSE))),"",VLOOKUP($D$6&amp;$E27&amp;$D$7,'SCN data'!$A:$AC,'SCN data'!G$3,FALSE))</f>
        <v>8.9546611367706669E-3</v>
      </c>
      <c r="Q27" s="283"/>
      <c r="R27" s="283">
        <f>IF(OR(ISERROR(VLOOKUP($D$6&amp;$E27&amp;$D$7,'SCN data'!$A:$AC,'SCN data'!H$3,FALSE)),ISBLANK(VLOOKUP($D$6&amp;$E27&amp;$D$7,'SCN data'!$A:$AC,'SCN data'!H$3,FALSE))),"",VLOOKUP($D$6&amp;$E27&amp;$D$7,'SCN data'!$A:$AC,'SCN data'!H$3,FALSE))</f>
        <v>1.0473287879263938E-5</v>
      </c>
      <c r="S27" s="283"/>
      <c r="T27" s="283">
        <f>IF(OR(ISERROR(VLOOKUP($D$6&amp;$E27&amp;$D$7,'SCN data'!$A:$AC,'SCN data'!I$3,FALSE)),ISBLANK(VLOOKUP($D$6&amp;$E27&amp;$D$7,'SCN data'!$A:$AC,'SCN data'!I$3,FALSE))),"",VLOOKUP($D$6&amp;$E27&amp;$D$7,'SCN data'!$A:$AC,'SCN data'!I$3,FALSE))</f>
        <v>4.1034341910956104E-2</v>
      </c>
      <c r="U27" s="330"/>
      <c r="V27" s="331">
        <f>SUM(F11,H11,J11,L11,N11,P11,R11,T11)</f>
        <v>1</v>
      </c>
      <c r="W27" s="305">
        <f>IF(ISERROR(VLOOKUP($D$6&amp;$E27&amp;$D$7,'SCN data'!$A:$AC,'SCN data'!K$3,FALSE)),0,VLOOKUP($D$6&amp;$E27&amp;$D$7,'SCN data'!$A:$AC,'SCN data'!K$3,FALSE))</f>
        <v>190962</v>
      </c>
    </row>
    <row r="28" spans="4:23" ht="15" customHeight="1" x14ac:dyDescent="0.25">
      <c r="D28" s="301"/>
      <c r="E28" s="17" t="s">
        <v>27</v>
      </c>
      <c r="F28" s="14">
        <f>IF(F27="","",VLOOKUP($D$6&amp;$E27&amp;$D$7,'SCN data'!$A:$AC,'SCN data'!M$3,FALSE))</f>
        <v>0.156</v>
      </c>
      <c r="G28" s="15">
        <f>IF(F27="","",VLOOKUP($D$6&amp;$E27&amp;$D$7,'SCN data'!$A:$AC,'SCN data'!N$3,FALSE))</f>
        <v>0.159</v>
      </c>
      <c r="H28" s="15">
        <f>IF(H27="","",VLOOKUP($D$6&amp;$E27&amp;$D$7,'SCN data'!$A:$AC,'SCN data'!O$3,FALSE))</f>
        <v>1E-3</v>
      </c>
      <c r="I28" s="15">
        <f>IF(H27="","",VLOOKUP($D$6&amp;$E27&amp;$D$7,'SCN data'!$A:$AC,'SCN data'!P$3,FALSE))</f>
        <v>1E-3</v>
      </c>
      <c r="J28" s="15">
        <f>IF(J27="","",VLOOKUP($D$6&amp;$E27&amp;$D$7,'SCN data'!$A:$AC,'SCN data'!Q$3,FALSE))</f>
        <v>0.56200000000000006</v>
      </c>
      <c r="K28" s="15">
        <f>IF(J27="","",VLOOKUP($D$6&amp;$E27&amp;$D$7,'SCN data'!$A:$AC,'SCN data'!R$3,FALSE))</f>
        <v>0.56699999999999995</v>
      </c>
      <c r="L28" s="15">
        <f>IF(L27="","",VLOOKUP($D$6&amp;$E27&amp;$D$7,'SCN data'!$A:$AC,'SCN data'!S$3,FALSE))</f>
        <v>0.188</v>
      </c>
      <c r="M28" s="15">
        <f>IF(L27="","",VLOOKUP($D$6&amp;$E27&amp;$D$7,'SCN data'!$A:$AC,'SCN data'!T$3,FALSE))</f>
        <v>0.191</v>
      </c>
      <c r="N28" s="15">
        <f>IF(N27="","",VLOOKUP($D$6&amp;$E27&amp;$D$7,'SCN data'!$A:$AC,'SCN data'!U$3,FALSE))</f>
        <v>3.6999999999999998E-2</v>
      </c>
      <c r="O28" s="15">
        <f>IF(N27="","",VLOOKUP($D$6&amp;$E27&amp;$D$7,'SCN data'!$A:$AC,'SCN data'!V$3,FALSE))</f>
        <v>3.9E-2</v>
      </c>
      <c r="P28" s="15">
        <f>IF(P27="","",VLOOKUP($D$6&amp;$E27&amp;$D$7,'SCN data'!$A:$AC,'SCN data'!W$3,FALSE))</f>
        <v>8.9999999999999993E-3</v>
      </c>
      <c r="Q28" s="15">
        <f>IF(P27="","",VLOOKUP($D$6&amp;$E27&amp;$D$7,'SCN data'!$A:$AC,'SCN data'!X$3,FALSE))</f>
        <v>8.9999999999999993E-3</v>
      </c>
      <c r="R28" s="15">
        <f>IF(R27="","",VLOOKUP($D$6&amp;$E27&amp;$D$7,'SCN data'!$A:$AC,'SCN data'!Y$3,FALSE))</f>
        <v>0</v>
      </c>
      <c r="S28" s="15">
        <f>IF(R27="","",VLOOKUP($D$6&amp;$E27&amp;$D$7,'SCN data'!$A:$AC,'SCN data'!Z$3,FALSE))</f>
        <v>0</v>
      </c>
      <c r="T28" s="15">
        <f>IF(T27="","",VLOOKUP($D$6&amp;$E27&amp;$D$7,'SCN data'!$A:$AC,'SCN data'!AA$3,FALSE))</f>
        <v>0.04</v>
      </c>
      <c r="U28" s="16">
        <f>IF(T27="","",VLOOKUP($D$6&amp;$E27&amp;$D$7,'SCN data'!$A:$AC,'SCN data'!AB$3,FALSE))</f>
        <v>4.2000000000000003E-2</v>
      </c>
      <c r="V28" s="335"/>
      <c r="W28" s="304"/>
    </row>
    <row r="29" spans="4:23" s="37" customFormat="1" ht="18.75" customHeight="1" x14ac:dyDescent="0.2">
      <c r="D29" s="301"/>
      <c r="E29" s="75" t="s">
        <v>4</v>
      </c>
      <c r="F29" s="282">
        <f>IF(OR(ISERROR(VLOOKUP($D$6&amp;$E29&amp;$D$7,'SCN data'!$A:$AC,'SCN data'!B$3,FALSE)),ISBLANK(VLOOKUP($D$6&amp;$E29&amp;$D$7,'SCN data'!$A:$AC,'SCN data'!B$3,FALSE))),"",VLOOKUP($D$6&amp;$E29&amp;$D$7,'SCN data'!$A:$AC,'SCN data'!B$3,FALSE))</f>
        <v>6.7659542216158858E-2</v>
      </c>
      <c r="G29" s="283"/>
      <c r="H29" s="283">
        <f>IF(OR(ISERROR(VLOOKUP($D$6&amp;$E29&amp;$D$7,'SCN data'!$A:$AC,'SCN data'!C$3,FALSE)),ISBLANK(VLOOKUP($D$6&amp;$E29&amp;$D$7,'SCN data'!$A:$AC,'SCN data'!C$3,FALSE))),"",VLOOKUP($D$6&amp;$E29&amp;$D$7,'SCN data'!$A:$AC,'SCN data'!C$3,FALSE))</f>
        <v>0.27936562073669852</v>
      </c>
      <c r="I29" s="283"/>
      <c r="J29" s="283">
        <f>IF(OR(ISERROR(VLOOKUP($D$6&amp;$E29&amp;$D$7,'SCN data'!$A:$AC,'SCN data'!D$3,FALSE)),ISBLANK(VLOOKUP($D$6&amp;$E29&amp;$D$7,'SCN data'!$A:$AC,'SCN data'!D$3,FALSE))),"",VLOOKUP($D$6&amp;$E29&amp;$D$7,'SCN data'!$A:$AC,'SCN data'!D$3,FALSE))</f>
        <v>0.24616871305138699</v>
      </c>
      <c r="K29" s="283"/>
      <c r="L29" s="283">
        <f>IF(OR(ISERROR(VLOOKUP($D$6&amp;$E29&amp;$D$7,'SCN data'!$A:$AC,'SCN data'!E$3,FALSE)),ISBLANK(VLOOKUP($D$6&amp;$E29&amp;$D$7,'SCN data'!$A:$AC,'SCN data'!E$3,FALSE))),"",VLOOKUP($D$6&amp;$E29&amp;$D$7,'SCN data'!$A:$AC,'SCN data'!E$3,FALSE))</f>
        <v>8.2651205093224198E-2</v>
      </c>
      <c r="M29" s="283"/>
      <c r="N29" s="283">
        <f>IF(OR(ISERROR(VLOOKUP($D$6&amp;$E29&amp;$D$7,'SCN data'!$A:$AC,'SCN data'!F$3,FALSE)),ISBLANK(VLOOKUP($D$6&amp;$E29&amp;$D$7,'SCN data'!$A:$AC,'SCN data'!F$3,FALSE))),"",VLOOKUP($D$6&amp;$E29&amp;$D$7,'SCN data'!$A:$AC,'SCN data'!F$3,FALSE))</f>
        <v>4.2936183113536454E-2</v>
      </c>
      <c r="O29" s="283"/>
      <c r="P29" s="283">
        <f>IF(OR(ISERROR(VLOOKUP($D$6&amp;$E29&amp;$D$7,'SCN data'!$A:$AC,'SCN data'!G$3,FALSE)),ISBLANK(VLOOKUP($D$6&amp;$E29&amp;$D$7,'SCN data'!$A:$AC,'SCN data'!G$3,FALSE))),"",VLOOKUP($D$6&amp;$E29&amp;$D$7,'SCN data'!$A:$AC,'SCN data'!G$3,FALSE))</f>
        <v>0.24542974079126875</v>
      </c>
      <c r="Q29" s="283"/>
      <c r="R29" s="283">
        <f>IF(OR(ISERROR(VLOOKUP($D$6&amp;$E29&amp;$D$7,'SCN data'!$A:$AC,'SCN data'!H$3,FALSE)),ISBLANK(VLOOKUP($D$6&amp;$E29&amp;$D$7,'SCN data'!$A:$AC,'SCN data'!H$3,FALSE))),"",VLOOKUP($D$6&amp;$E29&amp;$D$7,'SCN data'!$A:$AC,'SCN data'!H$3,FALSE))</f>
        <v>3.9260269819614974E-3</v>
      </c>
      <c r="S29" s="283"/>
      <c r="T29" s="283">
        <f>IF(OR(ISERROR(VLOOKUP($D$6&amp;$E29&amp;$D$7,'SCN data'!$A:$AC,'SCN data'!I$3,FALSE)),ISBLANK(VLOOKUP($D$6&amp;$E29&amp;$D$7,'SCN data'!$A:$AC,'SCN data'!I$3,FALSE))),"",VLOOKUP($D$6&amp;$E29&amp;$D$7,'SCN data'!$A:$AC,'SCN data'!I$3,FALSE))</f>
        <v>3.1862968015764742E-2</v>
      </c>
      <c r="U29" s="330"/>
      <c r="V29" s="331">
        <f>SUM(F11,H11,J11,L11,N11,P11,R11,T11)</f>
        <v>1</v>
      </c>
      <c r="W29" s="305">
        <f>IF(ISERROR(VLOOKUP($D$6&amp;$E29&amp;$D$7,'SCN data'!$A:$AC,'SCN data'!K$3,FALSE)),0,VLOOKUP($D$6&amp;$E29&amp;$D$7,'SCN data'!$A:$AC,'SCN data'!K$3,FALSE))</f>
        <v>263880</v>
      </c>
    </row>
    <row r="30" spans="4:23" ht="15" customHeight="1" x14ac:dyDescent="0.25">
      <c r="D30" s="301"/>
      <c r="E30" s="13" t="s">
        <v>27</v>
      </c>
      <c r="F30" s="14">
        <f>IF(F29="","",VLOOKUP($D$6&amp;$E29&amp;$D$7,'SCN data'!$A:$AC,'SCN data'!M$3,FALSE))</f>
        <v>6.7000000000000004E-2</v>
      </c>
      <c r="G30" s="15">
        <f>IF(F29="","",VLOOKUP($D$6&amp;$E29&amp;$D$7,'SCN data'!$A:$AC,'SCN data'!N$3,FALSE))</f>
        <v>6.9000000000000006E-2</v>
      </c>
      <c r="H30" s="15">
        <f>IF(H29="","",VLOOKUP($D$6&amp;$E29&amp;$D$7,'SCN data'!$A:$AC,'SCN data'!O$3,FALSE))</f>
        <v>0.27800000000000002</v>
      </c>
      <c r="I30" s="15">
        <f>IF(H29="","",VLOOKUP($D$6&amp;$E29&amp;$D$7,'SCN data'!$A:$AC,'SCN data'!P$3,FALSE))</f>
        <v>0.28100000000000003</v>
      </c>
      <c r="J30" s="15">
        <f>IF(J29="","",VLOOKUP($D$6&amp;$E29&amp;$D$7,'SCN data'!$A:$AC,'SCN data'!Q$3,FALSE))</f>
        <v>0.245</v>
      </c>
      <c r="K30" s="15">
        <f>IF(J29="","",VLOOKUP($D$6&amp;$E29&amp;$D$7,'SCN data'!$A:$AC,'SCN data'!R$3,FALSE))</f>
        <v>0.248</v>
      </c>
      <c r="L30" s="15">
        <f>IF(L29="","",VLOOKUP($D$6&amp;$E29&amp;$D$7,'SCN data'!$A:$AC,'SCN data'!S$3,FALSE))</f>
        <v>8.2000000000000003E-2</v>
      </c>
      <c r="M30" s="15">
        <f>IF(L29="","",VLOOKUP($D$6&amp;$E29&amp;$D$7,'SCN data'!$A:$AC,'SCN data'!T$3,FALSE))</f>
        <v>8.4000000000000005E-2</v>
      </c>
      <c r="N30" s="15">
        <f>IF(N29="","",VLOOKUP($D$6&amp;$E29&amp;$D$7,'SCN data'!$A:$AC,'SCN data'!U$3,FALSE))</f>
        <v>4.2000000000000003E-2</v>
      </c>
      <c r="O30" s="15">
        <f>IF(N29="","",VLOOKUP($D$6&amp;$E29&amp;$D$7,'SCN data'!$A:$AC,'SCN data'!V$3,FALSE))</f>
        <v>4.3999999999999997E-2</v>
      </c>
      <c r="P30" s="15">
        <f>IF(P29="","",VLOOKUP($D$6&amp;$E29&amp;$D$7,'SCN data'!$A:$AC,'SCN data'!W$3,FALSE))</f>
        <v>0.24399999999999999</v>
      </c>
      <c r="Q30" s="15">
        <f>IF(P29="","",VLOOKUP($D$6&amp;$E29&amp;$D$7,'SCN data'!$A:$AC,'SCN data'!X$3,FALSE))</f>
        <v>0.247</v>
      </c>
      <c r="R30" s="15">
        <f>IF(R29="","",VLOOKUP($D$6&amp;$E29&amp;$D$7,'SCN data'!$A:$AC,'SCN data'!Y$3,FALSE))</f>
        <v>4.0000000000000001E-3</v>
      </c>
      <c r="S30" s="15">
        <f>IF(R29="","",VLOOKUP($D$6&amp;$E29&amp;$D$7,'SCN data'!$A:$AC,'SCN data'!Z$3,FALSE))</f>
        <v>4.0000000000000001E-3</v>
      </c>
      <c r="T30" s="15">
        <f>IF(T29="","",VLOOKUP($D$6&amp;$E29&amp;$D$7,'SCN data'!$A:$AC,'SCN data'!AA$3,FALSE))</f>
        <v>3.1E-2</v>
      </c>
      <c r="U30" s="16">
        <f>IF(T29="","",VLOOKUP($D$6&amp;$E29&amp;$D$7,'SCN data'!$A:$AC,'SCN data'!AB$3,FALSE))</f>
        <v>3.3000000000000002E-2</v>
      </c>
      <c r="V30" s="335"/>
      <c r="W30" s="304"/>
    </row>
    <row r="31" spans="4:23" s="37" customFormat="1" ht="18.75" customHeight="1" x14ac:dyDescent="0.2">
      <c r="D31" s="301"/>
      <c r="E31" s="74" t="s">
        <v>422</v>
      </c>
      <c r="F31" s="282" t="str">
        <f>IF(OR(ISERROR(VLOOKUP($D$6&amp;$E31&amp;$D$7,'SCN data'!$A:$AC,'SCN data'!B$3,FALSE)),ISBLANK(VLOOKUP($D$6&amp;$E31&amp;$D$7,'SCN data'!$A:$AC,'SCN data'!B$3,FALSE))),"",VLOOKUP($D$6&amp;$E31&amp;$D$7,'SCN data'!$A:$AC,'SCN data'!B$3,FALSE))</f>
        <v/>
      </c>
      <c r="G31" s="283"/>
      <c r="H31" s="283">
        <f>IF(OR(ISERROR(VLOOKUP($D$6&amp;$E31&amp;$D$7,'SCN data'!$A:$AC,'SCN data'!C$3,FALSE)),ISBLANK(VLOOKUP($D$6&amp;$E31&amp;$D$7,'SCN data'!$A:$AC,'SCN data'!C$3,FALSE))),"",VLOOKUP($D$6&amp;$E31&amp;$D$7,'SCN data'!$A:$AC,'SCN data'!C$3,FALSE))</f>
        <v>0.36857280153772226</v>
      </c>
      <c r="I31" s="283"/>
      <c r="J31" s="283">
        <f>IF(OR(ISERROR(VLOOKUP($D$6&amp;$E31&amp;$D$7,'SCN data'!$A:$AC,'SCN data'!D$3,FALSE)),ISBLANK(VLOOKUP($D$6&amp;$E31&amp;$D$7,'SCN data'!$A:$AC,'SCN data'!D$3,FALSE))),"",VLOOKUP($D$6&amp;$E31&amp;$D$7,'SCN data'!$A:$AC,'SCN data'!D$3,FALSE))</f>
        <v>0.38278300267728427</v>
      </c>
      <c r="K31" s="283"/>
      <c r="L31" s="283">
        <f>IF(OR(ISERROR(VLOOKUP($D$6&amp;$E31&amp;$D$7,'SCN data'!$A:$AC,'SCN data'!E$3,FALSE)),ISBLANK(VLOOKUP($D$6&amp;$E31&amp;$D$7,'SCN data'!$A:$AC,'SCN data'!E$3,FALSE))),"",VLOOKUP($D$6&amp;$E31&amp;$D$7,'SCN data'!$A:$AC,'SCN data'!E$3,FALSE))</f>
        <v>0.10729731585089586</v>
      </c>
      <c r="M31" s="283"/>
      <c r="N31" s="283">
        <f>IF(OR(ISERROR(VLOOKUP($D$6&amp;$E31&amp;$D$7,'SCN data'!$A:$AC,'SCN data'!F$3,FALSE)),ISBLANK(VLOOKUP($D$6&amp;$E31&amp;$D$7,'SCN data'!$A:$AC,'SCN data'!F$3,FALSE))),"",VLOOKUP($D$6&amp;$E31&amp;$D$7,'SCN data'!$A:$AC,'SCN data'!F$3,FALSE))</f>
        <v>1.2082103384361914E-2</v>
      </c>
      <c r="O31" s="283"/>
      <c r="P31" s="283">
        <f>IF(OR(ISERROR(VLOOKUP($D$6&amp;$E31&amp;$D$7,'SCN data'!$A:$AC,'SCN data'!G$3,FALSE)),ISBLANK(VLOOKUP($D$6&amp;$E31&amp;$D$7,'SCN data'!$A:$AC,'SCN data'!G$3,FALSE))),"",VLOOKUP($D$6&amp;$E31&amp;$D$7,'SCN data'!$A:$AC,'SCN data'!G$3,FALSE))</f>
        <v>0.10393354843138601</v>
      </c>
      <c r="Q31" s="283"/>
      <c r="R31" s="283">
        <f>IF(OR(ISERROR(VLOOKUP($D$6&amp;$E31&amp;$D$7,'SCN data'!$A:$AC,'SCN data'!H$3,FALSE)),ISBLANK(VLOOKUP($D$6&amp;$E31&amp;$D$7,'SCN data'!$A:$AC,'SCN data'!H$3,FALSE))),"",VLOOKUP($D$6&amp;$E31&amp;$D$7,'SCN data'!$A:$AC,'SCN data'!H$3,FALSE))</f>
        <v>1.5102629230452393E-3</v>
      </c>
      <c r="S31" s="283"/>
      <c r="T31" s="283">
        <f>IF(OR(ISERROR(VLOOKUP($D$6&amp;$E31&amp;$D$7,'SCN data'!$A:$AC,'SCN data'!I$3,FALSE)),ISBLANK(VLOOKUP($D$6&amp;$E31&amp;$D$7,'SCN data'!$A:$AC,'SCN data'!I$3,FALSE))),"",VLOOKUP($D$6&amp;$E31&amp;$D$7,'SCN data'!$A:$AC,'SCN data'!I$3,FALSE))</f>
        <v>2.3820965195304456E-2</v>
      </c>
      <c r="U31" s="330"/>
      <c r="V31" s="334">
        <f>SUM(F11,H11,J11,L11,N11,P11,R11,T11)</f>
        <v>1</v>
      </c>
      <c r="W31" s="303">
        <f>IF(ISERROR(VLOOKUP($D$6&amp;$E31&amp;$D$7,'SCN data'!$A:$AC,'SCN data'!K$3,FALSE)),0,VLOOKUP($D$6&amp;$E31&amp;$D$7,'SCN data'!$A:$AC,'SCN data'!K$3,FALSE))</f>
        <v>14567</v>
      </c>
    </row>
    <row r="32" spans="4:23" ht="15" customHeight="1" x14ac:dyDescent="0.25">
      <c r="D32" s="301"/>
      <c r="E32" s="17" t="s">
        <v>27</v>
      </c>
      <c r="F32" s="14" t="str">
        <f>IF(F31="","",VLOOKUP($D$6&amp;$E31&amp;$D$7,'SCN data'!$A:$AC,'SCN data'!M$3,FALSE))</f>
        <v/>
      </c>
      <c r="G32" s="15" t="str">
        <f>IF(F31="","",VLOOKUP($D$6&amp;$E31&amp;$D$7,'SCN data'!$A:$AC,'SCN data'!N$3,FALSE))</f>
        <v/>
      </c>
      <c r="H32" s="15">
        <f>IF(H31="","",VLOOKUP($D$6&amp;$E31&amp;$D$7,'SCN data'!$A:$AC,'SCN data'!O$3,FALSE))</f>
        <v>0.36099999999999999</v>
      </c>
      <c r="I32" s="15">
        <f>IF(H31="","",VLOOKUP($D$6&amp;$E31&amp;$D$7,'SCN data'!$A:$AC,'SCN data'!P$3,FALSE))</f>
        <v>0.376</v>
      </c>
      <c r="J32" s="15">
        <f>IF(J31="","",VLOOKUP($D$6&amp;$E31&amp;$D$7,'SCN data'!$A:$AC,'SCN data'!Q$3,FALSE))</f>
        <v>0.375</v>
      </c>
      <c r="K32" s="15">
        <f>IF(J31="","",VLOOKUP($D$6&amp;$E31&amp;$D$7,'SCN data'!$A:$AC,'SCN data'!R$3,FALSE))</f>
        <v>0.39100000000000001</v>
      </c>
      <c r="L32" s="15">
        <f>IF(L31="","",VLOOKUP($D$6&amp;$E31&amp;$D$7,'SCN data'!$A:$AC,'SCN data'!S$3,FALSE))</f>
        <v>0.10199999999999999</v>
      </c>
      <c r="M32" s="15">
        <f>IF(L31="","",VLOOKUP($D$6&amp;$E31&amp;$D$7,'SCN data'!$A:$AC,'SCN data'!T$3,FALSE))</f>
        <v>0.112</v>
      </c>
      <c r="N32" s="15">
        <f>IF(N31="","",VLOOKUP($D$6&amp;$E31&amp;$D$7,'SCN data'!$A:$AC,'SCN data'!U$3,FALSE))</f>
        <v>0.01</v>
      </c>
      <c r="O32" s="15">
        <f>IF(N31="","",VLOOKUP($D$6&amp;$E31&amp;$D$7,'SCN data'!$A:$AC,'SCN data'!V$3,FALSE))</f>
        <v>1.4E-2</v>
      </c>
      <c r="P32" s="15">
        <f>IF(P31="","",VLOOKUP($D$6&amp;$E31&amp;$D$7,'SCN data'!$A:$AC,'SCN data'!W$3,FALSE))</f>
        <v>9.9000000000000005E-2</v>
      </c>
      <c r="Q32" s="15">
        <f>IF(P31="","",VLOOKUP($D$6&amp;$E31&amp;$D$7,'SCN data'!$A:$AC,'SCN data'!X$3,FALSE))</f>
        <v>0.109</v>
      </c>
      <c r="R32" s="15">
        <f>IF(R31="","",VLOOKUP($D$6&amp;$E31&amp;$D$7,'SCN data'!$A:$AC,'SCN data'!Y$3,FALSE))</f>
        <v>1E-3</v>
      </c>
      <c r="S32" s="15">
        <f>IF(R31="","",VLOOKUP($D$6&amp;$E31&amp;$D$7,'SCN data'!$A:$AC,'SCN data'!Z$3,FALSE))</f>
        <v>2E-3</v>
      </c>
      <c r="T32" s="15">
        <f>IF(T31="","",VLOOKUP($D$6&amp;$E31&amp;$D$7,'SCN data'!$A:$AC,'SCN data'!AA$3,FALSE))</f>
        <v>2.1000000000000001E-2</v>
      </c>
      <c r="U32" s="16">
        <f>IF(T31="","",VLOOKUP($D$6&amp;$E31&amp;$D$7,'SCN data'!$A:$AC,'SCN data'!AB$3,FALSE))</f>
        <v>2.5999999999999999E-2</v>
      </c>
      <c r="V32" s="334"/>
      <c r="W32" s="303"/>
    </row>
    <row r="33" spans="4:23" s="37" customFormat="1" ht="18.75" customHeight="1" x14ac:dyDescent="0.2">
      <c r="D33" s="301"/>
      <c r="E33" s="75" t="s">
        <v>50</v>
      </c>
      <c r="F33" s="282" t="str">
        <f>IF(OR(ISERROR(VLOOKUP($D$6&amp;$E33&amp;$D$7,'SCN data'!$A:$AC,'SCN data'!B$3,FALSE)),ISBLANK(VLOOKUP($D$6&amp;$E33&amp;$D$7,'SCN data'!$A:$AC,'SCN data'!B$3,FALSE))),"",VLOOKUP($D$6&amp;$E33&amp;$D$7,'SCN data'!$A:$AC,'SCN data'!B$3,FALSE))</f>
        <v/>
      </c>
      <c r="G33" s="283"/>
      <c r="H33" s="283">
        <f>IF(OR(ISERROR(VLOOKUP($D$6&amp;$E33&amp;$D$7,'SCN data'!$A:$AC,'SCN data'!C$3,FALSE)),ISBLANK(VLOOKUP($D$6&amp;$E33&amp;$D$7,'SCN data'!$A:$AC,'SCN data'!C$3,FALSE))),"",VLOOKUP($D$6&amp;$E33&amp;$D$7,'SCN data'!$A:$AC,'SCN data'!C$3,FALSE))</f>
        <v>0.34252873563218389</v>
      </c>
      <c r="I33" s="283"/>
      <c r="J33" s="283">
        <f>IF(OR(ISERROR(VLOOKUP($D$6&amp;$E33&amp;$D$7,'SCN data'!$A:$AC,'SCN data'!D$3,FALSE)),ISBLANK(VLOOKUP($D$6&amp;$E33&amp;$D$7,'SCN data'!$A:$AC,'SCN data'!D$3,FALSE))),"",VLOOKUP($D$6&amp;$E33&amp;$D$7,'SCN data'!$A:$AC,'SCN data'!D$3,FALSE))</f>
        <v>0.25079365079365079</v>
      </c>
      <c r="K33" s="283"/>
      <c r="L33" s="283">
        <f>IF(OR(ISERROR(VLOOKUP($D$6&amp;$E33&amp;$D$7,'SCN data'!$A:$AC,'SCN data'!E$3,FALSE)),ISBLANK(VLOOKUP($D$6&amp;$E33&amp;$D$7,'SCN data'!$A:$AC,'SCN data'!E$3,FALSE))),"",VLOOKUP($D$6&amp;$E33&amp;$D$7,'SCN data'!$A:$AC,'SCN data'!E$3,FALSE))</f>
        <v>0.30251778872468527</v>
      </c>
      <c r="M33" s="283"/>
      <c r="N33" s="283">
        <f>IF(OR(ISERROR(VLOOKUP($D$6&amp;$E33&amp;$D$7,'SCN data'!$A:$AC,'SCN data'!F$3,FALSE)),ISBLANK(VLOOKUP($D$6&amp;$E33&amp;$D$7,'SCN data'!$A:$AC,'SCN data'!F$3,FALSE))),"",VLOOKUP($D$6&amp;$E33&amp;$D$7,'SCN data'!$A:$AC,'SCN data'!F$3,FALSE))</f>
        <v>9.3048713738368913E-3</v>
      </c>
      <c r="O33" s="283"/>
      <c r="P33" s="283">
        <f>IF(OR(ISERROR(VLOOKUP($D$6&amp;$E33&amp;$D$7,'SCN data'!$A:$AC,'SCN data'!G$3,FALSE)),ISBLANK(VLOOKUP($D$6&amp;$E33&amp;$D$7,'SCN data'!$A:$AC,'SCN data'!G$3,FALSE))),"",VLOOKUP($D$6&amp;$E33&amp;$D$7,'SCN data'!$A:$AC,'SCN data'!G$3,FALSE))</f>
        <v>5.8894362342638201E-2</v>
      </c>
      <c r="Q33" s="283"/>
      <c r="R33" s="283">
        <f>IF(OR(ISERROR(VLOOKUP($D$6&amp;$E33&amp;$D$7,'SCN data'!$A:$AC,'SCN data'!H$3,FALSE)),ISBLANK(VLOOKUP($D$6&amp;$E33&amp;$D$7,'SCN data'!$A:$AC,'SCN data'!H$3,FALSE))),"",VLOOKUP($D$6&amp;$E33&amp;$D$7,'SCN data'!$A:$AC,'SCN data'!H$3,FALSE))</f>
        <v>1.5873015873015873E-3</v>
      </c>
      <c r="S33" s="283"/>
      <c r="T33" s="283">
        <f>IF(OR(ISERROR(VLOOKUP($D$6&amp;$E33&amp;$D$7,'SCN data'!$A:$AC,'SCN data'!I$3,FALSE)),ISBLANK(VLOOKUP($D$6&amp;$E33&amp;$D$7,'SCN data'!$A:$AC,'SCN data'!I$3,FALSE))),"",VLOOKUP($D$6&amp;$E33&amp;$D$7,'SCN data'!$A:$AC,'SCN data'!I$3,FALSE))</f>
        <v>3.4373289545703338E-2</v>
      </c>
      <c r="U33" s="330"/>
      <c r="V33" s="331">
        <f>SUM(F11,H11,J11,L11,N11,P11,R11,T11)</f>
        <v>1</v>
      </c>
      <c r="W33" s="305">
        <f>IF(ISERROR(VLOOKUP($D$6&amp;$E33&amp;$D$7,'SCN data'!$A:$AC,'SCN data'!K$3,FALSE)),0,VLOOKUP($D$6&amp;$E33&amp;$D$7,'SCN data'!$A:$AC,'SCN data'!K$3,FALSE))</f>
        <v>18270</v>
      </c>
    </row>
    <row r="34" spans="4:23" ht="15" customHeight="1" x14ac:dyDescent="0.25">
      <c r="D34" s="301"/>
      <c r="E34" s="13" t="s">
        <v>27</v>
      </c>
      <c r="F34" s="14" t="str">
        <f>IF(F33="","",VLOOKUP($D$6&amp;$E33&amp;$D$7,'SCN data'!$A:$AC,'SCN data'!M$3,FALSE))</f>
        <v/>
      </c>
      <c r="G34" s="15" t="str">
        <f>IF(F33="","",VLOOKUP($D$6&amp;$E33&amp;$D$7,'SCN data'!$A:$AC,'SCN data'!N$3,FALSE))</f>
        <v/>
      </c>
      <c r="H34" s="15">
        <f>IF(H33="","",VLOOKUP($D$6&amp;$E33&amp;$D$7,'SCN data'!$A:$AC,'SCN data'!O$3,FALSE))</f>
        <v>0.33600000000000002</v>
      </c>
      <c r="I34" s="15">
        <f>IF(H33="","",VLOOKUP($D$6&amp;$E33&amp;$D$7,'SCN data'!$A:$AC,'SCN data'!P$3,FALSE))</f>
        <v>0.34899999999999998</v>
      </c>
      <c r="J34" s="15">
        <f>IF(J33="","",VLOOKUP($D$6&amp;$E33&amp;$D$7,'SCN data'!$A:$AC,'SCN data'!Q$3,FALSE))</f>
        <v>0.245</v>
      </c>
      <c r="K34" s="15">
        <f>IF(J33="","",VLOOKUP($D$6&amp;$E33&amp;$D$7,'SCN data'!$A:$AC,'SCN data'!R$3,FALSE))</f>
        <v>0.25700000000000001</v>
      </c>
      <c r="L34" s="15">
        <f>IF(L33="","",VLOOKUP($D$6&amp;$E33&amp;$D$7,'SCN data'!$A:$AC,'SCN data'!S$3,FALSE))</f>
        <v>0.29599999999999999</v>
      </c>
      <c r="M34" s="15">
        <f>IF(L33="","",VLOOKUP($D$6&amp;$E33&amp;$D$7,'SCN data'!$A:$AC,'SCN data'!T$3,FALSE))</f>
        <v>0.309</v>
      </c>
      <c r="N34" s="15">
        <f>IF(N33="","",VLOOKUP($D$6&amp;$E33&amp;$D$7,'SCN data'!$A:$AC,'SCN data'!U$3,FALSE))</f>
        <v>8.0000000000000002E-3</v>
      </c>
      <c r="O34" s="15">
        <f>IF(N33="","",VLOOKUP($D$6&amp;$E33&amp;$D$7,'SCN data'!$A:$AC,'SCN data'!V$3,FALSE))</f>
        <v>1.0999999999999999E-2</v>
      </c>
      <c r="P34" s="15">
        <f>IF(P33="","",VLOOKUP($D$6&amp;$E33&amp;$D$7,'SCN data'!$A:$AC,'SCN data'!W$3,FALSE))</f>
        <v>5.6000000000000001E-2</v>
      </c>
      <c r="Q34" s="15">
        <f>IF(P33="","",VLOOKUP($D$6&amp;$E33&amp;$D$7,'SCN data'!$A:$AC,'SCN data'!X$3,FALSE))</f>
        <v>6.2E-2</v>
      </c>
      <c r="R34" s="15">
        <f>IF(R33="","",VLOOKUP($D$6&amp;$E33&amp;$D$7,'SCN data'!$A:$AC,'SCN data'!Y$3,FALSE))</f>
        <v>1E-3</v>
      </c>
      <c r="S34" s="15">
        <f>IF(R33="","",VLOOKUP($D$6&amp;$E33&amp;$D$7,'SCN data'!$A:$AC,'SCN data'!Z$3,FALSE))</f>
        <v>2E-3</v>
      </c>
      <c r="T34" s="15">
        <f>IF(T33="","",VLOOKUP($D$6&amp;$E33&amp;$D$7,'SCN data'!$A:$AC,'SCN data'!AA$3,FALSE))</f>
        <v>3.2000000000000001E-2</v>
      </c>
      <c r="U34" s="16">
        <f>IF(T33="","",VLOOKUP($D$6&amp;$E33&amp;$D$7,'SCN data'!$A:$AC,'SCN data'!AB$3,FALSE))</f>
        <v>3.6999999999999998E-2</v>
      </c>
      <c r="V34" s="335"/>
      <c r="W34" s="304"/>
    </row>
    <row r="35" spans="4:23" s="37" customFormat="1" ht="18.75" customHeight="1" x14ac:dyDescent="0.2">
      <c r="D35" s="301"/>
      <c r="E35" s="74" t="s">
        <v>49</v>
      </c>
      <c r="F35" s="282" t="str">
        <f>IF(OR(ISERROR(VLOOKUP($D$6&amp;$E35&amp;$D$7,'SCN data'!$A:$AC,'SCN data'!B$3,FALSE)),ISBLANK(VLOOKUP($D$6&amp;$E35&amp;$D$7,'SCN data'!$A:$AC,'SCN data'!B$3,FALSE))),"",VLOOKUP($D$6&amp;$E35&amp;$D$7,'SCN data'!$A:$AC,'SCN data'!B$3,FALSE))</f>
        <v/>
      </c>
      <c r="G35" s="283"/>
      <c r="H35" s="283">
        <f>IF(OR(ISERROR(VLOOKUP($D$6&amp;$E35&amp;$D$7,'SCN data'!$A:$AC,'SCN data'!C$3,FALSE)),ISBLANK(VLOOKUP($D$6&amp;$E35&amp;$D$7,'SCN data'!$A:$AC,'SCN data'!C$3,FALSE))),"",VLOOKUP($D$6&amp;$E35&amp;$D$7,'SCN data'!$A:$AC,'SCN data'!C$3,FALSE))</f>
        <v>0.46902065289806794</v>
      </c>
      <c r="I35" s="283"/>
      <c r="J35" s="283">
        <f>IF(OR(ISERROR(VLOOKUP($D$6&amp;$E35&amp;$D$7,'SCN data'!$A:$AC,'SCN data'!D$3,FALSE)),ISBLANK(VLOOKUP($D$6&amp;$E35&amp;$D$7,'SCN data'!$A:$AC,'SCN data'!D$3,FALSE))),"",VLOOKUP($D$6&amp;$E35&amp;$D$7,'SCN data'!$A:$AC,'SCN data'!D$3,FALSE))</f>
        <v>0.30061440521134059</v>
      </c>
      <c r="K35" s="283"/>
      <c r="L35" s="283">
        <f>IF(OR(ISERROR(VLOOKUP($D$6&amp;$E35&amp;$D$7,'SCN data'!$A:$AC,'SCN data'!E$3,FALSE)),ISBLANK(VLOOKUP($D$6&amp;$E35&amp;$D$7,'SCN data'!$A:$AC,'SCN data'!E$3,FALSE))),"",VLOOKUP($D$6&amp;$E35&amp;$D$7,'SCN data'!$A:$AC,'SCN data'!E$3,FALSE))</f>
        <v>0.11281367976904286</v>
      </c>
      <c r="M35" s="283"/>
      <c r="N35" s="283">
        <f>IF(OR(ISERROR(VLOOKUP($D$6&amp;$E35&amp;$D$7,'SCN data'!$A:$AC,'SCN data'!F$3,FALSE)),ISBLANK(VLOOKUP($D$6&amp;$E35&amp;$D$7,'SCN data'!$A:$AC,'SCN data'!F$3,FALSE))),"",VLOOKUP($D$6&amp;$E35&amp;$D$7,'SCN data'!$A:$AC,'SCN data'!F$3,FALSE))</f>
        <v>1.243615367532756E-2</v>
      </c>
      <c r="O35" s="283"/>
      <c r="P35" s="283">
        <f>IF(OR(ISERROR(VLOOKUP($D$6&amp;$E35&amp;$D$7,'SCN data'!$A:$AC,'SCN data'!G$3,FALSE)),ISBLANK(VLOOKUP($D$6&amp;$E35&amp;$D$7,'SCN data'!$A:$AC,'SCN data'!G$3,FALSE))),"",VLOOKUP($D$6&amp;$E35&amp;$D$7,'SCN data'!$A:$AC,'SCN data'!G$3,FALSE))</f>
        <v>6.6622251832111928E-2</v>
      </c>
      <c r="Q35" s="283"/>
      <c r="R35" s="283">
        <f>IF(OR(ISERROR(VLOOKUP($D$6&amp;$E35&amp;$D$7,'SCN data'!$A:$AC,'SCN data'!H$3,FALSE)),ISBLANK(VLOOKUP($D$6&amp;$E35&amp;$D$7,'SCN data'!$A:$AC,'SCN data'!H$3,FALSE))),"",VLOOKUP($D$6&amp;$E35&amp;$D$7,'SCN data'!$A:$AC,'SCN data'!H$3,FALSE))</f>
        <v>5.9219779406321713E-4</v>
      </c>
      <c r="S35" s="283"/>
      <c r="T35" s="283">
        <f>IF(OR(ISERROR(VLOOKUP($D$6&amp;$E35&amp;$D$7,'SCN data'!$A:$AC,'SCN data'!I$3,FALSE)),ISBLANK(VLOOKUP($D$6&amp;$E35&amp;$D$7,'SCN data'!$A:$AC,'SCN data'!I$3,FALSE))),"",VLOOKUP($D$6&amp;$E35&amp;$D$7,'SCN data'!$A:$AC,'SCN data'!I$3,FALSE))</f>
        <v>3.7900658820045896E-2</v>
      </c>
      <c r="U35" s="330"/>
      <c r="V35" s="334">
        <f>SUM(F11,H11,J11,L11,N11,P11,R11,T11)</f>
        <v>1</v>
      </c>
      <c r="W35" s="303">
        <f>IF(ISERROR(VLOOKUP($D$6&amp;$E35&amp;$D$7,'SCN data'!$A:$AC,'SCN data'!K$3,FALSE)),0,VLOOKUP($D$6&amp;$E35&amp;$D$7,'SCN data'!$A:$AC,'SCN data'!K$3,FALSE))</f>
        <v>13509</v>
      </c>
    </row>
    <row r="36" spans="4:23" ht="15" customHeight="1" x14ac:dyDescent="0.25">
      <c r="D36" s="301"/>
      <c r="E36" s="17" t="s">
        <v>27</v>
      </c>
      <c r="F36" s="14" t="str">
        <f>IF(F35="","",VLOOKUP($D$6&amp;$E35&amp;$D$7,'SCN data'!$A:$AC,'SCN data'!M$3,FALSE))</f>
        <v/>
      </c>
      <c r="G36" s="15" t="str">
        <f>IF(F35="","",VLOOKUP($D$6&amp;$E35&amp;$D$7,'SCN data'!$A:$AC,'SCN data'!N$3,FALSE))</f>
        <v/>
      </c>
      <c r="H36" s="15">
        <f>IF(H35="","",VLOOKUP($D$6&amp;$E35&amp;$D$7,'SCN data'!$A:$AC,'SCN data'!O$3,FALSE))</f>
        <v>0.46100000000000002</v>
      </c>
      <c r="I36" s="15">
        <f>IF(H35="","",VLOOKUP($D$6&amp;$E35&amp;$D$7,'SCN data'!$A:$AC,'SCN data'!P$3,FALSE))</f>
        <v>0.47699999999999998</v>
      </c>
      <c r="J36" s="15">
        <f>IF(J35="","",VLOOKUP($D$6&amp;$E35&amp;$D$7,'SCN data'!$A:$AC,'SCN data'!Q$3,FALSE))</f>
        <v>0.29299999999999998</v>
      </c>
      <c r="K36" s="15">
        <f>IF(J35="","",VLOOKUP($D$6&amp;$E35&amp;$D$7,'SCN data'!$A:$AC,'SCN data'!R$3,FALSE))</f>
        <v>0.308</v>
      </c>
      <c r="L36" s="15">
        <f>IF(L35="","",VLOOKUP($D$6&amp;$E35&amp;$D$7,'SCN data'!$A:$AC,'SCN data'!S$3,FALSE))</f>
        <v>0.108</v>
      </c>
      <c r="M36" s="15">
        <f>IF(L35="","",VLOOKUP($D$6&amp;$E35&amp;$D$7,'SCN data'!$A:$AC,'SCN data'!T$3,FALSE))</f>
        <v>0.11799999999999999</v>
      </c>
      <c r="N36" s="15">
        <f>IF(N35="","",VLOOKUP($D$6&amp;$E35&amp;$D$7,'SCN data'!$A:$AC,'SCN data'!U$3,FALSE))</f>
        <v>1.0999999999999999E-2</v>
      </c>
      <c r="O36" s="15">
        <f>IF(N35="","",VLOOKUP($D$6&amp;$E35&amp;$D$7,'SCN data'!$A:$AC,'SCN data'!V$3,FALSE))</f>
        <v>1.4E-2</v>
      </c>
      <c r="P36" s="15">
        <f>IF(P35="","",VLOOKUP($D$6&amp;$E35&amp;$D$7,'SCN data'!$A:$AC,'SCN data'!W$3,FALSE))</f>
        <v>6.3E-2</v>
      </c>
      <c r="Q36" s="15">
        <f>IF(P35="","",VLOOKUP($D$6&amp;$E35&amp;$D$7,'SCN data'!$A:$AC,'SCN data'!X$3,FALSE))</f>
        <v>7.0999999999999994E-2</v>
      </c>
      <c r="R36" s="15">
        <f>IF(R35="","",VLOOKUP($D$6&amp;$E35&amp;$D$7,'SCN data'!$A:$AC,'SCN data'!Y$3,FALSE))</f>
        <v>0</v>
      </c>
      <c r="S36" s="15">
        <f>IF(R35="","",VLOOKUP($D$6&amp;$E35&amp;$D$7,'SCN data'!$A:$AC,'SCN data'!Z$3,FALSE))</f>
        <v>1E-3</v>
      </c>
      <c r="T36" s="15">
        <f>IF(T35="","",VLOOKUP($D$6&amp;$E35&amp;$D$7,'SCN data'!$A:$AC,'SCN data'!AA$3,FALSE))</f>
        <v>3.5000000000000003E-2</v>
      </c>
      <c r="U36" s="16">
        <f>IF(T35="","",VLOOKUP($D$6&amp;$E35&amp;$D$7,'SCN data'!$A:$AC,'SCN data'!AB$3,FALSE))</f>
        <v>4.1000000000000002E-2</v>
      </c>
      <c r="V36" s="334"/>
      <c r="W36" s="303"/>
    </row>
    <row r="37" spans="4:23" s="37" customFormat="1" ht="18.75" customHeight="1" x14ac:dyDescent="0.2">
      <c r="D37" s="301"/>
      <c r="E37" s="77" t="s">
        <v>423</v>
      </c>
      <c r="F37" s="282" t="str">
        <f>IF(OR(ISERROR(VLOOKUP($D$6&amp;$E37&amp;$D$7,'SCN data'!$A:$AC,'SCN data'!B$3,FALSE)),ISBLANK(VLOOKUP($D$6&amp;$E37&amp;$D$7,'SCN data'!$A:$AC,'SCN data'!B$3,FALSE))),"",VLOOKUP($D$6&amp;$E37&amp;$D$7,'SCN data'!$A:$AC,'SCN data'!B$3,FALSE))</f>
        <v/>
      </c>
      <c r="G37" s="283"/>
      <c r="H37" s="283">
        <f>IF(OR(ISERROR(VLOOKUP($D$6&amp;$E37&amp;$D$7,'SCN data'!$A:$AC,'SCN data'!C$3,FALSE)),ISBLANK(VLOOKUP($D$6&amp;$E37&amp;$D$7,'SCN data'!$A:$AC,'SCN data'!C$3,FALSE))),"",VLOOKUP($D$6&amp;$E37&amp;$D$7,'SCN data'!$A:$AC,'SCN data'!C$3,FALSE))</f>
        <v>0.15796734881581972</v>
      </c>
      <c r="I37" s="283"/>
      <c r="J37" s="283">
        <f>IF(OR(ISERROR(VLOOKUP($D$6&amp;$E37&amp;$D$7,'SCN data'!$A:$AC,'SCN data'!D$3,FALSE)),ISBLANK(VLOOKUP($D$6&amp;$E37&amp;$D$7,'SCN data'!$A:$AC,'SCN data'!D$3,FALSE))),"",VLOOKUP($D$6&amp;$E37&amp;$D$7,'SCN data'!$A:$AC,'SCN data'!D$3,FALSE))</f>
        <v>0.53581283053575535</v>
      </c>
      <c r="K37" s="283"/>
      <c r="L37" s="283">
        <f>IF(OR(ISERROR(VLOOKUP($D$6&amp;$E37&amp;$D$7,'SCN data'!$A:$AC,'SCN data'!E$3,FALSE)),ISBLANK(VLOOKUP($D$6&amp;$E37&amp;$D$7,'SCN data'!$A:$AC,'SCN data'!E$3,FALSE))),"",VLOOKUP($D$6&amp;$E37&amp;$D$7,'SCN data'!$A:$AC,'SCN data'!E$3,FALSE))</f>
        <v>0.16480800183950334</v>
      </c>
      <c r="M37" s="283"/>
      <c r="N37" s="283">
        <f>IF(OR(ISERROR(VLOOKUP($D$6&amp;$E37&amp;$D$7,'SCN data'!$A:$AC,'SCN data'!F$3,FALSE)),ISBLANK(VLOOKUP($D$6&amp;$E37&amp;$D$7,'SCN data'!$A:$AC,'SCN data'!F$3,FALSE))),"",VLOOKUP($D$6&amp;$E37&amp;$D$7,'SCN data'!$A:$AC,'SCN data'!F$3,FALSE))</f>
        <v>1.4716026672798345E-2</v>
      </c>
      <c r="O37" s="283"/>
      <c r="P37" s="283">
        <f>IF(OR(ISERROR(VLOOKUP($D$6&amp;$E37&amp;$D$7,'SCN data'!$A:$AC,'SCN data'!G$3,FALSE)),ISBLANK(VLOOKUP($D$6&amp;$E37&amp;$D$7,'SCN data'!$A:$AC,'SCN data'!G$3,FALSE))),"",VLOOKUP($D$6&amp;$E37&amp;$D$7,'SCN data'!$A:$AC,'SCN data'!G$3,FALSE))</f>
        <v>6.7026902736261204E-2</v>
      </c>
      <c r="Q37" s="283"/>
      <c r="R37" s="283">
        <f>IF(OR(ISERROR(VLOOKUP($D$6&amp;$E37&amp;$D$7,'SCN data'!$A:$AC,'SCN data'!H$3,FALSE)),ISBLANK(VLOOKUP($D$6&amp;$E37&amp;$D$7,'SCN data'!$A:$AC,'SCN data'!H$3,FALSE))),"",VLOOKUP($D$6&amp;$E37&amp;$D$7,'SCN data'!$A:$AC,'SCN data'!H$3,FALSE))</f>
        <v>9.1975166704989656E-4</v>
      </c>
      <c r="S37" s="283"/>
      <c r="T37" s="283">
        <f>IF(OR(ISERROR(VLOOKUP($D$6&amp;$E37&amp;$D$7,'SCN data'!$A:$AC,'SCN data'!I$3,FALSE)),ISBLANK(VLOOKUP($D$6&amp;$E37&amp;$D$7,'SCN data'!$A:$AC,'SCN data'!I$3,FALSE))),"",VLOOKUP($D$6&amp;$E37&amp;$D$7,'SCN data'!$A:$AC,'SCN data'!I$3,FALSE))</f>
        <v>5.8749137732812144E-2</v>
      </c>
      <c r="U37" s="330"/>
      <c r="V37" s="331">
        <f>SUM(F11,H11,J11,L11,N11,P11,R11,T11)</f>
        <v>1</v>
      </c>
      <c r="W37" s="305">
        <f>IF(ISERROR(VLOOKUP($D$6&amp;$E37&amp;$D$7,'SCN data'!$A:$AC,'SCN data'!K$3,FALSE)),0,VLOOKUP($D$6&amp;$E37&amp;$D$7,'SCN data'!$A:$AC,'SCN data'!K$3,FALSE))</f>
        <v>17396</v>
      </c>
    </row>
    <row r="38" spans="4:23" ht="15" customHeight="1" x14ac:dyDescent="0.25">
      <c r="D38" s="301"/>
      <c r="E38" s="13" t="s">
        <v>27</v>
      </c>
      <c r="F38" s="14" t="str">
        <f>IF(F37="","",VLOOKUP($D$6&amp;$E37&amp;$D$7,'SCN data'!$A:$AC,'SCN data'!M$3,FALSE))</f>
        <v/>
      </c>
      <c r="G38" s="15" t="str">
        <f>IF(F37="","",VLOOKUP($D$6&amp;$E37&amp;$D$7,'SCN data'!$A:$AC,'SCN data'!N$3,FALSE))</f>
        <v/>
      </c>
      <c r="H38" s="15">
        <f>IF(H37="","",VLOOKUP($D$6&amp;$E37&amp;$D$7,'SCN data'!$A:$AC,'SCN data'!O$3,FALSE))</f>
        <v>0.153</v>
      </c>
      <c r="I38" s="15">
        <f>IF(H37="","",VLOOKUP($D$6&amp;$E37&amp;$D$7,'SCN data'!$A:$AC,'SCN data'!P$3,FALSE))</f>
        <v>0.16300000000000001</v>
      </c>
      <c r="J38" s="15">
        <f>IF(J37="","",VLOOKUP($D$6&amp;$E37&amp;$D$7,'SCN data'!$A:$AC,'SCN data'!Q$3,FALSE))</f>
        <v>0.52800000000000002</v>
      </c>
      <c r="K38" s="15">
        <f>IF(J37="","",VLOOKUP($D$6&amp;$E37&amp;$D$7,'SCN data'!$A:$AC,'SCN data'!R$3,FALSE))</f>
        <v>0.54300000000000004</v>
      </c>
      <c r="L38" s="15">
        <f>IF(L37="","",VLOOKUP($D$6&amp;$E37&amp;$D$7,'SCN data'!$A:$AC,'SCN data'!S$3,FALSE))</f>
        <v>0.159</v>
      </c>
      <c r="M38" s="15">
        <f>IF(L37="","",VLOOKUP($D$6&amp;$E37&amp;$D$7,'SCN data'!$A:$AC,'SCN data'!T$3,FALSE))</f>
        <v>0.17</v>
      </c>
      <c r="N38" s="15">
        <f>IF(N37="","",VLOOKUP($D$6&amp;$E37&amp;$D$7,'SCN data'!$A:$AC,'SCN data'!U$3,FALSE))</f>
        <v>1.2999999999999999E-2</v>
      </c>
      <c r="O38" s="15">
        <f>IF(N37="","",VLOOKUP($D$6&amp;$E37&amp;$D$7,'SCN data'!$A:$AC,'SCN data'!V$3,FALSE))</f>
        <v>1.7000000000000001E-2</v>
      </c>
      <c r="P38" s="15">
        <f>IF(P37="","",VLOOKUP($D$6&amp;$E37&amp;$D$7,'SCN data'!$A:$AC,'SCN data'!W$3,FALSE))</f>
        <v>6.3E-2</v>
      </c>
      <c r="Q38" s="15">
        <f>IF(P37="","",VLOOKUP($D$6&amp;$E37&amp;$D$7,'SCN data'!$A:$AC,'SCN data'!X$3,FALSE))</f>
        <v>7.0999999999999994E-2</v>
      </c>
      <c r="R38" s="15">
        <f>IF(R37="","",VLOOKUP($D$6&amp;$E37&amp;$D$7,'SCN data'!$A:$AC,'SCN data'!Y$3,FALSE))</f>
        <v>1E-3</v>
      </c>
      <c r="S38" s="15">
        <f>IF(R37="","",VLOOKUP($D$6&amp;$E37&amp;$D$7,'SCN data'!$A:$AC,'SCN data'!Z$3,FALSE))</f>
        <v>1E-3</v>
      </c>
      <c r="T38" s="15">
        <f>IF(T37="","",VLOOKUP($D$6&amp;$E37&amp;$D$7,'SCN data'!$A:$AC,'SCN data'!AA$3,FALSE))</f>
        <v>5.5E-2</v>
      </c>
      <c r="U38" s="16">
        <f>IF(T37="","",VLOOKUP($D$6&amp;$E37&amp;$D$7,'SCN data'!$A:$AC,'SCN data'!AB$3,FALSE))</f>
        <v>6.2E-2</v>
      </c>
      <c r="V38" s="335"/>
      <c r="W38" s="304"/>
    </row>
    <row r="39" spans="4:23" s="37" customFormat="1" ht="18.75" customHeight="1" x14ac:dyDescent="0.2">
      <c r="D39" s="301"/>
      <c r="E39" s="74" t="s">
        <v>108</v>
      </c>
      <c r="F39" s="282" t="str">
        <f>IF(OR(ISERROR(VLOOKUP($D$6&amp;$E39&amp;$D$7,'SCN data'!$A:$AC,'SCN data'!B$3,FALSE)),ISBLANK(VLOOKUP($D$6&amp;$E39&amp;$D$7,'SCN data'!$A:$AC,'SCN data'!B$3,FALSE))),"",VLOOKUP($D$6&amp;$E39&amp;$D$7,'SCN data'!$A:$AC,'SCN data'!B$3,FALSE))</f>
        <v/>
      </c>
      <c r="G39" s="283"/>
      <c r="H39" s="283">
        <f>IF(OR(ISERROR(VLOOKUP($D$6&amp;$E39&amp;$D$7,'SCN data'!$A:$AC,'SCN data'!C$3,FALSE)),ISBLANK(VLOOKUP($D$6&amp;$E39&amp;$D$7,'SCN data'!$A:$AC,'SCN data'!C$3,FALSE))),"",VLOOKUP($D$6&amp;$E39&amp;$D$7,'SCN data'!$A:$AC,'SCN data'!C$3,FALSE))</f>
        <v>0.27678374199248951</v>
      </c>
      <c r="I39" s="283"/>
      <c r="J39" s="283">
        <f>IF(OR(ISERROR(VLOOKUP($D$6&amp;$E39&amp;$D$7,'SCN data'!$A:$AC,'SCN data'!D$3,FALSE)),ISBLANK(VLOOKUP($D$6&amp;$E39&amp;$D$7,'SCN data'!$A:$AC,'SCN data'!D$3,FALSE))),"",VLOOKUP($D$6&amp;$E39&amp;$D$7,'SCN data'!$A:$AC,'SCN data'!D$3,FALSE))</f>
        <v>0.3719902805389883</v>
      </c>
      <c r="K39" s="283"/>
      <c r="L39" s="283">
        <f>IF(OR(ISERROR(VLOOKUP($D$6&amp;$E39&amp;$D$7,'SCN data'!$A:$AC,'SCN data'!E$3,FALSE)),ISBLANK(VLOOKUP($D$6&amp;$E39&amp;$D$7,'SCN data'!$A:$AC,'SCN data'!E$3,FALSE))),"",VLOOKUP($D$6&amp;$E39&amp;$D$7,'SCN data'!$A:$AC,'SCN data'!E$3,FALSE))</f>
        <v>0.18003092555776454</v>
      </c>
      <c r="M39" s="283"/>
      <c r="N39" s="283">
        <f>IF(OR(ISERROR(VLOOKUP($D$6&amp;$E39&amp;$D$7,'SCN data'!$A:$AC,'SCN data'!F$3,FALSE)),ISBLANK(VLOOKUP($D$6&amp;$E39&amp;$D$7,'SCN data'!$A:$AC,'SCN data'!F$3,FALSE))),"",VLOOKUP($D$6&amp;$E39&amp;$D$7,'SCN data'!$A:$AC,'SCN data'!F$3,FALSE))</f>
        <v>1.2591119946984758E-2</v>
      </c>
      <c r="O39" s="283"/>
      <c r="P39" s="283">
        <f>IF(OR(ISERROR(VLOOKUP($D$6&amp;$E39&amp;$D$7,'SCN data'!$A:$AC,'SCN data'!G$3,FALSE)),ISBLANK(VLOOKUP($D$6&amp;$E39&amp;$D$7,'SCN data'!$A:$AC,'SCN data'!G$3,FALSE))),"",VLOOKUP($D$6&amp;$E39&amp;$D$7,'SCN data'!$A:$AC,'SCN data'!G$3,FALSE))</f>
        <v>0.12436492158162138</v>
      </c>
      <c r="Q39" s="283"/>
      <c r="R39" s="283">
        <f>IF(OR(ISERROR(VLOOKUP($D$6&amp;$E39&amp;$D$7,'SCN data'!$A:$AC,'SCN data'!H$3,FALSE)),ISBLANK(VLOOKUP($D$6&amp;$E39&amp;$D$7,'SCN data'!$A:$AC,'SCN data'!H$3,FALSE))),"",VLOOKUP($D$6&amp;$E39&amp;$D$7,'SCN data'!$A:$AC,'SCN data'!H$3,FALSE))</f>
        <v>3.3134526176275677E-3</v>
      </c>
      <c r="S39" s="283"/>
      <c r="T39" s="283">
        <f>IF(OR(ISERROR(VLOOKUP($D$6&amp;$E39&amp;$D$7,'SCN data'!$A:$AC,'SCN data'!I$3,FALSE)),ISBLANK(VLOOKUP($D$6&amp;$E39&amp;$D$7,'SCN data'!$A:$AC,'SCN data'!I$3,FALSE))),"",VLOOKUP($D$6&amp;$E39&amp;$D$7,'SCN data'!$A:$AC,'SCN data'!I$3,FALSE))</f>
        <v>3.0925557764523968E-2</v>
      </c>
      <c r="U39" s="330"/>
      <c r="V39" s="334">
        <f>SUM(F11,H11,J11,L11,N11,P11,R11,T11)</f>
        <v>1</v>
      </c>
      <c r="W39" s="303">
        <f>IF(ISERROR(VLOOKUP($D$6&amp;$E39&amp;$D$7,'SCN data'!$A:$AC,'SCN data'!K$3,FALSE)),0,VLOOKUP($D$6&amp;$E39&amp;$D$7,'SCN data'!$A:$AC,'SCN data'!K$3,FALSE))</f>
        <v>4527</v>
      </c>
    </row>
    <row r="40" spans="4:23" ht="15" customHeight="1" x14ac:dyDescent="0.25">
      <c r="D40" s="301"/>
      <c r="E40" s="17" t="s">
        <v>27</v>
      </c>
      <c r="F40" s="14" t="str">
        <f>IF(F39="","",VLOOKUP($D$6&amp;$E39&amp;$D$7,'SCN data'!$A:$AC,'SCN data'!M$3,FALSE))</f>
        <v/>
      </c>
      <c r="G40" s="15" t="str">
        <f>IF(F39="","",VLOOKUP($D$6&amp;$E39&amp;$D$7,'SCN data'!$A:$AC,'SCN data'!N$3,FALSE))</f>
        <v/>
      </c>
      <c r="H40" s="15">
        <f>IF(H39="","",VLOOKUP($D$6&amp;$E39&amp;$D$7,'SCN data'!$A:$AC,'SCN data'!O$3,FALSE))</f>
        <v>0.26400000000000001</v>
      </c>
      <c r="I40" s="15">
        <f>IF(H39="","",VLOOKUP($D$6&amp;$E39&amp;$D$7,'SCN data'!$A:$AC,'SCN data'!P$3,FALSE))</f>
        <v>0.28999999999999998</v>
      </c>
      <c r="J40" s="15">
        <f>IF(J39="","",VLOOKUP($D$6&amp;$E39&amp;$D$7,'SCN data'!$A:$AC,'SCN data'!Q$3,FALSE))</f>
        <v>0.35799999999999998</v>
      </c>
      <c r="K40" s="15">
        <f>IF(J39="","",VLOOKUP($D$6&amp;$E39&amp;$D$7,'SCN data'!$A:$AC,'SCN data'!R$3,FALSE))</f>
        <v>0.38600000000000001</v>
      </c>
      <c r="L40" s="15">
        <f>IF(L39="","",VLOOKUP($D$6&amp;$E39&amp;$D$7,'SCN data'!$A:$AC,'SCN data'!S$3,FALSE))</f>
        <v>0.16900000000000001</v>
      </c>
      <c r="M40" s="15">
        <f>IF(L39="","",VLOOKUP($D$6&amp;$E39&amp;$D$7,'SCN data'!$A:$AC,'SCN data'!T$3,FALSE))</f>
        <v>0.191</v>
      </c>
      <c r="N40" s="15">
        <f>IF(N39="","",VLOOKUP($D$6&amp;$E39&amp;$D$7,'SCN data'!$A:$AC,'SCN data'!U$3,FALSE))</f>
        <v>0.01</v>
      </c>
      <c r="O40" s="15">
        <f>IF(N39="","",VLOOKUP($D$6&amp;$E39&amp;$D$7,'SCN data'!$A:$AC,'SCN data'!V$3,FALSE))</f>
        <v>1.6E-2</v>
      </c>
      <c r="P40" s="15">
        <f>IF(P39="","",VLOOKUP($D$6&amp;$E39&amp;$D$7,'SCN data'!$A:$AC,'SCN data'!W$3,FALSE))</f>
        <v>0.115</v>
      </c>
      <c r="Q40" s="15">
        <f>IF(P39="","",VLOOKUP($D$6&amp;$E39&amp;$D$7,'SCN data'!$A:$AC,'SCN data'!X$3,FALSE))</f>
        <v>0.13400000000000001</v>
      </c>
      <c r="R40" s="15">
        <f>IF(R39="","",VLOOKUP($D$6&amp;$E39&amp;$D$7,'SCN data'!$A:$AC,'SCN data'!Y$3,FALSE))</f>
        <v>2E-3</v>
      </c>
      <c r="S40" s="15">
        <f>IF(R39="","",VLOOKUP($D$6&amp;$E39&amp;$D$7,'SCN data'!$A:$AC,'SCN data'!Z$3,FALSE))</f>
        <v>5.0000000000000001E-3</v>
      </c>
      <c r="T40" s="15">
        <f>IF(T39="","",VLOOKUP($D$6&amp;$E39&amp;$D$7,'SCN data'!$A:$AC,'SCN data'!AA$3,FALSE))</f>
        <v>2.5999999999999999E-2</v>
      </c>
      <c r="U40" s="16">
        <f>IF(T39="","",VLOOKUP($D$6&amp;$E39&amp;$D$7,'SCN data'!$A:$AC,'SCN data'!AB$3,FALSE))</f>
        <v>3.5999999999999997E-2</v>
      </c>
      <c r="V40" s="334"/>
      <c r="W40" s="303"/>
    </row>
    <row r="41" spans="4:23" s="37" customFormat="1" ht="18.75" customHeight="1" x14ac:dyDescent="0.2">
      <c r="D41" s="301"/>
      <c r="E41" s="75" t="s">
        <v>124</v>
      </c>
      <c r="F41" s="282" t="str">
        <f>IF(OR(ISERROR(VLOOKUP($D$6&amp;$E41&amp;$D$7,'SCN data'!$A:$AC,'SCN data'!B$3,FALSE)),ISBLANK(VLOOKUP($D$6&amp;$E41&amp;$D$7,'SCN data'!$A:$AC,'SCN data'!B$3,FALSE))),"",VLOOKUP($D$6&amp;$E41&amp;$D$7,'SCN data'!$A:$AC,'SCN data'!B$3,FALSE))</f>
        <v/>
      </c>
      <c r="G41" s="283"/>
      <c r="H41" s="283">
        <f>IF(OR(ISERROR(VLOOKUP($D$6&amp;$E41&amp;$D$7,'SCN data'!$A:$AC,'SCN data'!C$3,FALSE)),ISBLANK(VLOOKUP($D$6&amp;$E41&amp;$D$7,'SCN data'!$A:$AC,'SCN data'!C$3,FALSE))),"",VLOOKUP($D$6&amp;$E41&amp;$D$7,'SCN data'!$A:$AC,'SCN data'!C$3,FALSE))</f>
        <v>0.30590442015984343</v>
      </c>
      <c r="I41" s="283"/>
      <c r="J41" s="283">
        <f>IF(OR(ISERROR(VLOOKUP($D$6&amp;$E41&amp;$D$7,'SCN data'!$A:$AC,'SCN data'!D$3,FALSE)),ISBLANK(VLOOKUP($D$6&amp;$E41&amp;$D$7,'SCN data'!$A:$AC,'SCN data'!D$3,FALSE))),"",VLOOKUP($D$6&amp;$E41&amp;$D$7,'SCN data'!$A:$AC,'SCN data'!D$3,FALSE))</f>
        <v>0.37432718969173057</v>
      </c>
      <c r="K41" s="283"/>
      <c r="L41" s="283">
        <f>IF(OR(ISERROR(VLOOKUP($D$6&amp;$E41&amp;$D$7,'SCN data'!$A:$AC,'SCN data'!E$3,FALSE)),ISBLANK(VLOOKUP($D$6&amp;$E41&amp;$D$7,'SCN data'!$A:$AC,'SCN data'!E$3,FALSE))),"",VLOOKUP($D$6&amp;$E41&amp;$D$7,'SCN data'!$A:$AC,'SCN data'!E$3,FALSE))</f>
        <v>0.17729571032458</v>
      </c>
      <c r="M41" s="283"/>
      <c r="N41" s="283">
        <f>IF(OR(ISERROR(VLOOKUP($D$6&amp;$E41&amp;$D$7,'SCN data'!$A:$AC,'SCN data'!F$3,FALSE)),ISBLANK(VLOOKUP($D$6&amp;$E41&amp;$D$7,'SCN data'!$A:$AC,'SCN data'!F$3,FALSE))),"",VLOOKUP($D$6&amp;$E41&amp;$D$7,'SCN data'!$A:$AC,'SCN data'!F$3,FALSE))</f>
        <v>1.2477572989724352E-2</v>
      </c>
      <c r="O41" s="283"/>
      <c r="P41" s="283">
        <f>IF(OR(ISERROR(VLOOKUP($D$6&amp;$E41&amp;$D$7,'SCN data'!$A:$AC,'SCN data'!G$3,FALSE)),ISBLANK(VLOOKUP($D$6&amp;$E41&amp;$D$7,'SCN data'!$A:$AC,'SCN data'!G$3,FALSE))),"",VLOOKUP($D$6&amp;$E41&amp;$D$7,'SCN data'!$A:$AC,'SCN data'!G$3,FALSE))</f>
        <v>9.3377915511335841E-2</v>
      </c>
      <c r="Q41" s="283"/>
      <c r="R41" s="283">
        <f>IF(OR(ISERROR(VLOOKUP($D$6&amp;$E41&amp;$D$7,'SCN data'!$A:$AC,'SCN data'!H$3,FALSE)),ISBLANK(VLOOKUP($D$6&amp;$E41&amp;$D$7,'SCN data'!$A:$AC,'SCN data'!H$3,FALSE))),"",VLOOKUP($D$6&amp;$E41&amp;$D$7,'SCN data'!$A:$AC,'SCN data'!H$3,FALSE))</f>
        <v>1.1417387049420975E-3</v>
      </c>
      <c r="S41" s="283"/>
      <c r="T41" s="283">
        <f>IF(OR(ISERROR(VLOOKUP($D$6&amp;$E41&amp;$D$7,'SCN data'!$A:$AC,'SCN data'!I$3,FALSE)),ISBLANK(VLOOKUP($D$6&amp;$E41&amp;$D$7,'SCN data'!$A:$AC,'SCN data'!I$3,FALSE))),"",VLOOKUP($D$6&amp;$E41&amp;$D$7,'SCN data'!$A:$AC,'SCN data'!I$3,FALSE))</f>
        <v>3.5475452617843746E-2</v>
      </c>
      <c r="U41" s="330"/>
      <c r="V41" s="331">
        <f>SUM(F11,H11,J11,L11,N11,P11,R11,T11)</f>
        <v>1</v>
      </c>
      <c r="W41" s="305">
        <f>IF(ISERROR(VLOOKUP($D$6&amp;$E41&amp;$D$7,'SCN data'!$A:$AC,'SCN data'!K$3,FALSE)),0,VLOOKUP($D$6&amp;$E41&amp;$D$7,'SCN data'!$A:$AC,'SCN data'!K$3,FALSE))</f>
        <v>12262</v>
      </c>
    </row>
    <row r="42" spans="4:23" ht="15" customHeight="1" x14ac:dyDescent="0.25">
      <c r="D42" s="301"/>
      <c r="E42" s="13" t="s">
        <v>27</v>
      </c>
      <c r="F42" s="14" t="str">
        <f>IF(F41="","",VLOOKUP($D$6&amp;$E41&amp;$D$7,'SCN data'!$A:$AC,'SCN data'!M$3,FALSE))</f>
        <v/>
      </c>
      <c r="G42" s="15" t="str">
        <f>IF(F41="","",VLOOKUP($D$6&amp;$E41&amp;$D$7,'SCN data'!$A:$AC,'SCN data'!N$3,FALSE))</f>
        <v/>
      </c>
      <c r="H42" s="15">
        <f>IF(H41="","",VLOOKUP($D$6&amp;$E41&amp;$D$7,'SCN data'!$A:$AC,'SCN data'!O$3,FALSE))</f>
        <v>0.29799999999999999</v>
      </c>
      <c r="I42" s="15">
        <f>IF(H41="","",VLOOKUP($D$6&amp;$E41&amp;$D$7,'SCN data'!$A:$AC,'SCN data'!P$3,FALSE))</f>
        <v>0.314</v>
      </c>
      <c r="J42" s="15">
        <f>IF(J41="","",VLOOKUP($D$6&amp;$E41&amp;$D$7,'SCN data'!$A:$AC,'SCN data'!Q$3,FALSE))</f>
        <v>0.36599999999999999</v>
      </c>
      <c r="K42" s="15">
        <f>IF(J41="","",VLOOKUP($D$6&amp;$E41&amp;$D$7,'SCN data'!$A:$AC,'SCN data'!R$3,FALSE))</f>
        <v>0.38300000000000001</v>
      </c>
      <c r="L42" s="15">
        <f>IF(L41="","",VLOOKUP($D$6&amp;$E41&amp;$D$7,'SCN data'!$A:$AC,'SCN data'!S$3,FALSE))</f>
        <v>0.17100000000000001</v>
      </c>
      <c r="M42" s="15">
        <f>IF(L41="","",VLOOKUP($D$6&amp;$E41&amp;$D$7,'SCN data'!$A:$AC,'SCN data'!T$3,FALSE))</f>
        <v>0.184</v>
      </c>
      <c r="N42" s="15">
        <f>IF(N41="","",VLOOKUP($D$6&amp;$E41&amp;$D$7,'SCN data'!$A:$AC,'SCN data'!U$3,FALSE))</f>
        <v>1.0999999999999999E-2</v>
      </c>
      <c r="O42" s="15">
        <f>IF(N41="","",VLOOKUP($D$6&amp;$E41&amp;$D$7,'SCN data'!$A:$AC,'SCN data'!V$3,FALSE))</f>
        <v>1.4999999999999999E-2</v>
      </c>
      <c r="P42" s="15">
        <f>IF(P41="","",VLOOKUP($D$6&amp;$E41&amp;$D$7,'SCN data'!$A:$AC,'SCN data'!W$3,FALSE))</f>
        <v>8.7999999999999995E-2</v>
      </c>
      <c r="Q42" s="15">
        <f>IF(P41="","",VLOOKUP($D$6&amp;$E41&amp;$D$7,'SCN data'!$A:$AC,'SCN data'!X$3,FALSE))</f>
        <v>9.9000000000000005E-2</v>
      </c>
      <c r="R42" s="15">
        <f>IF(R41="","",VLOOKUP($D$6&amp;$E41&amp;$D$7,'SCN data'!$A:$AC,'SCN data'!Y$3,FALSE))</f>
        <v>1E-3</v>
      </c>
      <c r="S42" s="15">
        <f>IF(R41="","",VLOOKUP($D$6&amp;$E41&amp;$D$7,'SCN data'!$A:$AC,'SCN data'!Z$3,FALSE))</f>
        <v>2E-3</v>
      </c>
      <c r="T42" s="15">
        <f>IF(T41="","",VLOOKUP($D$6&amp;$E41&amp;$D$7,'SCN data'!$A:$AC,'SCN data'!AA$3,FALSE))</f>
        <v>3.2000000000000001E-2</v>
      </c>
      <c r="U42" s="16">
        <f>IF(T41="","",VLOOKUP($D$6&amp;$E41&amp;$D$7,'SCN data'!$A:$AC,'SCN data'!AB$3,FALSE))</f>
        <v>3.9E-2</v>
      </c>
      <c r="V42" s="335"/>
      <c r="W42" s="304"/>
    </row>
    <row r="43" spans="4:23" s="37" customFormat="1" ht="18.75" customHeight="1" x14ac:dyDescent="0.2">
      <c r="D43" s="301"/>
      <c r="E43" s="74" t="s">
        <v>36</v>
      </c>
      <c r="F43" s="282" t="str">
        <f>IF(OR(ISERROR(VLOOKUP($D$6&amp;$E43&amp;$D$7,'SCN data'!$A:$AC,'SCN data'!B$3,FALSE)),ISBLANK(VLOOKUP($D$6&amp;$E43&amp;$D$7,'SCN data'!$A:$AC,'SCN data'!B$3,FALSE))),"",VLOOKUP($D$6&amp;$E43&amp;$D$7,'SCN data'!$A:$AC,'SCN data'!B$3,FALSE))</f>
        <v/>
      </c>
      <c r="G43" s="283"/>
      <c r="H43" s="283">
        <f>IF(OR(ISERROR(VLOOKUP($D$6&amp;$E43&amp;$D$7,'SCN data'!$A:$AC,'SCN data'!C$3,FALSE)),ISBLANK(VLOOKUP($D$6&amp;$E43&amp;$D$7,'SCN data'!$A:$AC,'SCN data'!C$3,FALSE))),"",VLOOKUP($D$6&amp;$E43&amp;$D$7,'SCN data'!$A:$AC,'SCN data'!C$3,FALSE))</f>
        <v>0.30853100291302538</v>
      </c>
      <c r="I43" s="283"/>
      <c r="J43" s="283">
        <f>IF(OR(ISERROR(VLOOKUP($D$6&amp;$E43&amp;$D$7,'SCN data'!$A:$AC,'SCN data'!D$3,FALSE)),ISBLANK(VLOOKUP($D$6&amp;$E43&amp;$D$7,'SCN data'!$A:$AC,'SCN data'!D$3,FALSE))),"",VLOOKUP($D$6&amp;$E43&amp;$D$7,'SCN data'!$A:$AC,'SCN data'!D$3,FALSE))</f>
        <v>0.33449854348730751</v>
      </c>
      <c r="K43" s="283"/>
      <c r="L43" s="283">
        <f>IF(OR(ISERROR(VLOOKUP($D$6&amp;$E43&amp;$D$7,'SCN data'!$A:$AC,'SCN data'!E$3,FALSE)),ISBLANK(VLOOKUP($D$6&amp;$E43&amp;$D$7,'SCN data'!$A:$AC,'SCN data'!E$3,FALSE))),"",VLOOKUP($D$6&amp;$E43&amp;$D$7,'SCN data'!$A:$AC,'SCN data'!E$3,FALSE))</f>
        <v>0.12342904702455264</v>
      </c>
      <c r="M43" s="283"/>
      <c r="N43" s="283">
        <f>IF(OR(ISERROR(VLOOKUP($D$6&amp;$E43&amp;$D$7,'SCN data'!$A:$AC,'SCN data'!F$3,FALSE)),ISBLANK(VLOOKUP($D$6&amp;$E43&amp;$D$7,'SCN data'!$A:$AC,'SCN data'!F$3,FALSE))),"",VLOOKUP($D$6&amp;$E43&amp;$D$7,'SCN data'!$A:$AC,'SCN data'!F$3,FALSE))</f>
        <v>1.9975031210986267E-2</v>
      </c>
      <c r="O43" s="283"/>
      <c r="P43" s="283">
        <f>IF(OR(ISERROR(VLOOKUP($D$6&amp;$E43&amp;$D$7,'SCN data'!$A:$AC,'SCN data'!G$3,FALSE)),ISBLANK(VLOOKUP($D$6&amp;$E43&amp;$D$7,'SCN data'!$A:$AC,'SCN data'!G$3,FALSE))),"",VLOOKUP($D$6&amp;$E43&amp;$D$7,'SCN data'!$A:$AC,'SCN data'!G$3,FALSE))</f>
        <v>0.16529338327091136</v>
      </c>
      <c r="Q43" s="283"/>
      <c r="R43" s="283">
        <f>IF(OR(ISERROR(VLOOKUP($D$6&amp;$E43&amp;$D$7,'SCN data'!$A:$AC,'SCN data'!H$3,FALSE)),ISBLANK(VLOOKUP($D$6&amp;$E43&amp;$D$7,'SCN data'!$A:$AC,'SCN data'!H$3,FALSE))),"",VLOOKUP($D$6&amp;$E43&amp;$D$7,'SCN data'!$A:$AC,'SCN data'!H$3,FALSE))</f>
        <v>2.4968789013732833E-4</v>
      </c>
      <c r="S43" s="283"/>
      <c r="T43" s="283">
        <f>IF(OR(ISERROR(VLOOKUP($D$6&amp;$E43&amp;$D$7,'SCN data'!$A:$AC,'SCN data'!I$3,FALSE)),ISBLANK(VLOOKUP($D$6&amp;$E43&amp;$D$7,'SCN data'!$A:$AC,'SCN data'!I$3,FALSE))),"",VLOOKUP($D$6&amp;$E43&amp;$D$7,'SCN data'!$A:$AC,'SCN data'!I$3,FALSE))</f>
        <v>4.8023304203079487E-2</v>
      </c>
      <c r="U43" s="330"/>
      <c r="V43" s="334">
        <f>SUM(F11,H11,J11,L11,N11,P11,R11,T11)</f>
        <v>1</v>
      </c>
      <c r="W43" s="303">
        <f>IF(ISERROR(VLOOKUP($D$6&amp;$E43&amp;$D$7,'SCN data'!$A:$AC,'SCN data'!K$3,FALSE)),0,VLOOKUP($D$6&amp;$E43&amp;$D$7,'SCN data'!$A:$AC,'SCN data'!K$3,FALSE))</f>
        <v>12015</v>
      </c>
    </row>
    <row r="44" spans="4:23" ht="15" customHeight="1" x14ac:dyDescent="0.25">
      <c r="D44" s="301"/>
      <c r="E44" s="17" t="s">
        <v>27</v>
      </c>
      <c r="F44" s="14" t="str">
        <f>IF(F43="","",VLOOKUP($D$6&amp;$E43&amp;$D$7,'SCN data'!$A:$AC,'SCN data'!M$3,FALSE))</f>
        <v/>
      </c>
      <c r="G44" s="15" t="str">
        <f>IF(F43="","",VLOOKUP($D$6&amp;$E43&amp;$D$7,'SCN data'!$A:$AC,'SCN data'!N$3,FALSE))</f>
        <v/>
      </c>
      <c r="H44" s="15">
        <f>IF(H43="","",VLOOKUP($D$6&amp;$E43&amp;$D$7,'SCN data'!$A:$AC,'SCN data'!O$3,FALSE))</f>
        <v>0.3</v>
      </c>
      <c r="I44" s="15">
        <f>IF(H43="","",VLOOKUP($D$6&amp;$E43&amp;$D$7,'SCN data'!$A:$AC,'SCN data'!P$3,FALSE))</f>
        <v>0.317</v>
      </c>
      <c r="J44" s="15">
        <f>IF(J43="","",VLOOKUP($D$6&amp;$E43&amp;$D$7,'SCN data'!$A:$AC,'SCN data'!Q$3,FALSE))</f>
        <v>0.32600000000000001</v>
      </c>
      <c r="K44" s="15">
        <f>IF(J43="","",VLOOKUP($D$6&amp;$E43&amp;$D$7,'SCN data'!$A:$AC,'SCN data'!R$3,FALSE))</f>
        <v>0.34300000000000003</v>
      </c>
      <c r="L44" s="15">
        <f>IF(L43="","",VLOOKUP($D$6&amp;$E43&amp;$D$7,'SCN data'!$A:$AC,'SCN data'!S$3,FALSE))</f>
        <v>0.11799999999999999</v>
      </c>
      <c r="M44" s="15">
        <f>IF(L43="","",VLOOKUP($D$6&amp;$E43&amp;$D$7,'SCN data'!$A:$AC,'SCN data'!T$3,FALSE))</f>
        <v>0.129</v>
      </c>
      <c r="N44" s="15">
        <f>IF(N43="","",VLOOKUP($D$6&amp;$E43&amp;$D$7,'SCN data'!$A:$AC,'SCN data'!U$3,FALSE))</f>
        <v>1.7999999999999999E-2</v>
      </c>
      <c r="O44" s="15">
        <f>IF(N43="","",VLOOKUP($D$6&amp;$E43&amp;$D$7,'SCN data'!$A:$AC,'SCN data'!V$3,FALSE))</f>
        <v>2.3E-2</v>
      </c>
      <c r="P44" s="15">
        <f>IF(P43="","",VLOOKUP($D$6&amp;$E43&amp;$D$7,'SCN data'!$A:$AC,'SCN data'!W$3,FALSE))</f>
        <v>0.159</v>
      </c>
      <c r="Q44" s="15">
        <f>IF(P43="","",VLOOKUP($D$6&amp;$E43&amp;$D$7,'SCN data'!$A:$AC,'SCN data'!X$3,FALSE))</f>
        <v>0.17199999999999999</v>
      </c>
      <c r="R44" s="15">
        <f>IF(R43="","",VLOOKUP($D$6&amp;$E43&amp;$D$7,'SCN data'!$A:$AC,'SCN data'!Y$3,FALSE))</f>
        <v>0</v>
      </c>
      <c r="S44" s="15">
        <f>IF(R43="","",VLOOKUP($D$6&amp;$E43&amp;$D$7,'SCN data'!$A:$AC,'SCN data'!Z$3,FALSE))</f>
        <v>1E-3</v>
      </c>
      <c r="T44" s="15">
        <f>IF(T43="","",VLOOKUP($D$6&amp;$E43&amp;$D$7,'SCN data'!$A:$AC,'SCN data'!AA$3,FALSE))</f>
        <v>4.3999999999999997E-2</v>
      </c>
      <c r="U44" s="16">
        <f>IF(T43="","",VLOOKUP($D$6&amp;$E43&amp;$D$7,'SCN data'!$A:$AC,'SCN data'!AB$3,FALSE))</f>
        <v>5.1999999999999998E-2</v>
      </c>
      <c r="V44" s="334"/>
      <c r="W44" s="303"/>
    </row>
    <row r="45" spans="4:23" s="37" customFormat="1" ht="18.75" customHeight="1" x14ac:dyDescent="0.2">
      <c r="D45" s="301"/>
      <c r="E45" s="75" t="s">
        <v>26</v>
      </c>
      <c r="F45" s="282" t="str">
        <f>IF(OR(ISERROR(VLOOKUP($D$6&amp;$E45&amp;$D$7,'SCN data'!$A:$AC,'SCN data'!B$3,FALSE)),ISBLANK(VLOOKUP($D$6&amp;$E45&amp;$D$7,'SCN data'!$A:$AC,'SCN data'!B$3,FALSE))),"",VLOOKUP($D$6&amp;$E45&amp;$D$7,'SCN data'!$A:$AC,'SCN data'!B$3,FALSE))</f>
        <v/>
      </c>
      <c r="G45" s="283"/>
      <c r="H45" s="283">
        <f>IF(OR(ISERROR(VLOOKUP($D$6&amp;$E45&amp;$D$7,'SCN data'!$A:$AC,'SCN data'!C$3,FALSE)),ISBLANK(VLOOKUP($D$6&amp;$E45&amp;$D$7,'SCN data'!$A:$AC,'SCN data'!C$3,FALSE))),"",VLOOKUP($D$6&amp;$E45&amp;$D$7,'SCN data'!$A:$AC,'SCN data'!C$3,FALSE))</f>
        <v>0.20934933985574164</v>
      </c>
      <c r="I45" s="283"/>
      <c r="J45" s="283">
        <f>IF(OR(ISERROR(VLOOKUP($D$6&amp;$E45&amp;$D$7,'SCN data'!$A:$AC,'SCN data'!D$3,FALSE)),ISBLANK(VLOOKUP($D$6&amp;$E45&amp;$D$7,'SCN data'!$A:$AC,'SCN data'!D$3,FALSE))),"",VLOOKUP($D$6&amp;$E45&amp;$D$7,'SCN data'!$A:$AC,'SCN data'!D$3,FALSE))</f>
        <v>0.33916939126962337</v>
      </c>
      <c r="K45" s="283"/>
      <c r="L45" s="283">
        <f>IF(OR(ISERROR(VLOOKUP($D$6&amp;$E45&amp;$D$7,'SCN data'!$A:$AC,'SCN data'!E$3,FALSE)),ISBLANK(VLOOKUP($D$6&amp;$E45&amp;$D$7,'SCN data'!$A:$AC,'SCN data'!E$3,FALSE))),"",VLOOKUP($D$6&amp;$E45&amp;$D$7,'SCN data'!$A:$AC,'SCN data'!E$3,FALSE))</f>
        <v>0.12340579529288442</v>
      </c>
      <c r="M45" s="283"/>
      <c r="N45" s="283">
        <f>IF(OR(ISERROR(VLOOKUP($D$6&amp;$E45&amp;$D$7,'SCN data'!$A:$AC,'SCN data'!F$3,FALSE)),ISBLANK(VLOOKUP($D$6&amp;$E45&amp;$D$7,'SCN data'!$A:$AC,'SCN data'!F$3,FALSE))),"",VLOOKUP($D$6&amp;$E45&amp;$D$7,'SCN data'!$A:$AC,'SCN data'!F$3,FALSE))</f>
        <v>2.1626275987720569E-2</v>
      </c>
      <c r="O45" s="283"/>
      <c r="P45" s="283">
        <f>IF(OR(ISERROR(VLOOKUP($D$6&amp;$E45&amp;$D$7,'SCN data'!$A:$AC,'SCN data'!G$3,FALSE)),ISBLANK(VLOOKUP($D$6&amp;$E45&amp;$D$7,'SCN data'!$A:$AC,'SCN data'!G$3,FALSE))),"",VLOOKUP($D$6&amp;$E45&amp;$D$7,'SCN data'!$A:$AC,'SCN data'!G$3,FALSE))</f>
        <v>0.26051363965358026</v>
      </c>
      <c r="Q45" s="283"/>
      <c r="R45" s="283">
        <f>IF(OR(ISERROR(VLOOKUP($D$6&amp;$E45&amp;$D$7,'SCN data'!$A:$AC,'SCN data'!H$3,FALSE)),ISBLANK(VLOOKUP($D$6&amp;$E45&amp;$D$7,'SCN data'!$A:$AC,'SCN data'!H$3,FALSE))),"",VLOOKUP($D$6&amp;$E45&amp;$D$7,'SCN data'!$A:$AC,'SCN data'!H$3,FALSE))</f>
        <v>1.697157261586842E-3</v>
      </c>
      <c r="S45" s="283"/>
      <c r="T45" s="283">
        <f>IF(OR(ISERROR(VLOOKUP($D$6&amp;$E45&amp;$D$7,'SCN data'!$A:$AC,'SCN data'!I$3,FALSE)),ISBLANK(VLOOKUP($D$6&amp;$E45&amp;$D$7,'SCN data'!$A:$AC,'SCN data'!I$3,FALSE))),"",VLOOKUP($D$6&amp;$E45&amp;$D$7,'SCN data'!$A:$AC,'SCN data'!I$3,FALSE))</f>
        <v>4.4238400678862908E-2</v>
      </c>
      <c r="U45" s="330"/>
      <c r="V45" s="331">
        <f>SUM(F11,H11,J11,L11,N11,P11,R11,T11)</f>
        <v>1</v>
      </c>
      <c r="W45" s="305">
        <f>IF(ISERROR(VLOOKUP($D$6&amp;$E45&amp;$D$7,'SCN data'!$A:$AC,'SCN data'!K$3,FALSE)),0,VLOOKUP($D$6&amp;$E45&amp;$D$7,'SCN data'!$A:$AC,'SCN data'!K$3,FALSE))</f>
        <v>80134</v>
      </c>
    </row>
    <row r="46" spans="4:23" ht="15" customHeight="1" x14ac:dyDescent="0.25">
      <c r="D46" s="301"/>
      <c r="E46" s="13" t="s">
        <v>27</v>
      </c>
      <c r="F46" s="14" t="str">
        <f>IF(F45="","",VLOOKUP($D$6&amp;$E45&amp;$D$7,'SCN data'!$A:$AC,'SCN data'!M$3,FALSE))</f>
        <v/>
      </c>
      <c r="G46" s="15" t="str">
        <f>IF(F45="","",VLOOKUP($D$6&amp;$E45&amp;$D$7,'SCN data'!$A:$AC,'SCN data'!N$3,FALSE))</f>
        <v/>
      </c>
      <c r="H46" s="15">
        <f>IF(H45="","",VLOOKUP($D$6&amp;$E45&amp;$D$7,'SCN data'!$A:$AC,'SCN data'!O$3,FALSE))</f>
        <v>0.20699999999999999</v>
      </c>
      <c r="I46" s="15">
        <f>IF(H45="","",VLOOKUP($D$6&amp;$E45&amp;$D$7,'SCN data'!$A:$AC,'SCN data'!P$3,FALSE))</f>
        <v>0.21199999999999999</v>
      </c>
      <c r="J46" s="15">
        <f>IF(J45="","",VLOOKUP($D$6&amp;$E45&amp;$D$7,'SCN data'!$A:$AC,'SCN data'!Q$3,FALSE))</f>
        <v>0.33600000000000002</v>
      </c>
      <c r="K46" s="15">
        <f>IF(J45="","",VLOOKUP($D$6&amp;$E45&amp;$D$7,'SCN data'!$A:$AC,'SCN data'!R$3,FALSE))</f>
        <v>0.34200000000000003</v>
      </c>
      <c r="L46" s="15">
        <f>IF(L45="","",VLOOKUP($D$6&amp;$E45&amp;$D$7,'SCN data'!$A:$AC,'SCN data'!S$3,FALSE))</f>
        <v>0.121</v>
      </c>
      <c r="M46" s="15">
        <f>IF(L45="","",VLOOKUP($D$6&amp;$E45&amp;$D$7,'SCN data'!$A:$AC,'SCN data'!T$3,FALSE))</f>
        <v>0.126</v>
      </c>
      <c r="N46" s="15">
        <f>IF(N45="","",VLOOKUP($D$6&amp;$E45&amp;$D$7,'SCN data'!$A:$AC,'SCN data'!U$3,FALSE))</f>
        <v>2.1000000000000001E-2</v>
      </c>
      <c r="O46" s="15">
        <f>IF(N45="","",VLOOKUP($D$6&amp;$E45&amp;$D$7,'SCN data'!$A:$AC,'SCN data'!V$3,FALSE))</f>
        <v>2.3E-2</v>
      </c>
      <c r="P46" s="15">
        <f>IF(P45="","",VLOOKUP($D$6&amp;$E45&amp;$D$7,'SCN data'!$A:$AC,'SCN data'!W$3,FALSE))</f>
        <v>0.25700000000000001</v>
      </c>
      <c r="Q46" s="15">
        <f>IF(P45="","",VLOOKUP($D$6&amp;$E45&amp;$D$7,'SCN data'!$A:$AC,'SCN data'!X$3,FALSE))</f>
        <v>0.26400000000000001</v>
      </c>
      <c r="R46" s="15">
        <f>IF(R45="","",VLOOKUP($D$6&amp;$E45&amp;$D$7,'SCN data'!$A:$AC,'SCN data'!Y$3,FALSE))</f>
        <v>1E-3</v>
      </c>
      <c r="S46" s="15">
        <f>IF(R45="","",VLOOKUP($D$6&amp;$E45&amp;$D$7,'SCN data'!$A:$AC,'SCN data'!Z$3,FALSE))</f>
        <v>2E-3</v>
      </c>
      <c r="T46" s="15">
        <f>IF(T45="","",VLOOKUP($D$6&amp;$E45&amp;$D$7,'SCN data'!$A:$AC,'SCN data'!AA$3,FALSE))</f>
        <v>4.2999999999999997E-2</v>
      </c>
      <c r="U46" s="16">
        <f>IF(T45="","",VLOOKUP($D$6&amp;$E45&amp;$D$7,'SCN data'!$A:$AC,'SCN data'!AB$3,FALSE))</f>
        <v>4.5999999999999999E-2</v>
      </c>
      <c r="V46" s="335"/>
      <c r="W46" s="304"/>
    </row>
    <row r="47" spans="4:23" s="37" customFormat="1" ht="18.75" customHeight="1" x14ac:dyDescent="0.2">
      <c r="D47" s="301"/>
      <c r="E47" s="74" t="s">
        <v>389</v>
      </c>
      <c r="F47" s="282" t="str">
        <f>IF(OR(ISERROR(VLOOKUP($D$6&amp;$E47&amp;$D$7,'SCN data'!$A:$AC,'SCN data'!B$3,FALSE)),ISBLANK(VLOOKUP($D$6&amp;$E47&amp;$D$7,'SCN data'!$A:$AC,'SCN data'!B$3,FALSE))),"",VLOOKUP($D$6&amp;$E47&amp;$D$7,'SCN data'!$A:$AC,'SCN data'!B$3,FALSE))</f>
        <v/>
      </c>
      <c r="G47" s="283"/>
      <c r="H47" s="283">
        <f>IF(OR(ISERROR(VLOOKUP($D$6&amp;$E47&amp;$D$7,'SCN data'!$A:$AC,'SCN data'!C$3,FALSE)),ISBLANK(VLOOKUP($D$6&amp;$E47&amp;$D$7,'SCN data'!$A:$AC,'SCN data'!C$3,FALSE))),"",VLOOKUP($D$6&amp;$E47&amp;$D$7,'SCN data'!$A:$AC,'SCN data'!C$3,FALSE))</f>
        <v>0.22300622376610219</v>
      </c>
      <c r="I47" s="283"/>
      <c r="J47" s="283">
        <f>IF(OR(ISERROR(VLOOKUP($D$6&amp;$E47&amp;$D$7,'SCN data'!$A:$AC,'SCN data'!D$3,FALSE)),ISBLANK(VLOOKUP($D$6&amp;$E47&amp;$D$7,'SCN data'!$A:$AC,'SCN data'!D$3,FALSE))),"",VLOOKUP($D$6&amp;$E47&amp;$D$7,'SCN data'!$A:$AC,'SCN data'!D$3,FALSE))</f>
        <v>0.29868649587494572</v>
      </c>
      <c r="K47" s="283"/>
      <c r="L47" s="283">
        <f>IF(OR(ISERROR(VLOOKUP($D$6&amp;$E47&amp;$D$7,'SCN data'!$A:$AC,'SCN data'!E$3,FALSE)),ISBLANK(VLOOKUP($D$6&amp;$E47&amp;$D$7,'SCN data'!$A:$AC,'SCN data'!E$3,FALSE))),"",VLOOKUP($D$6&amp;$E47&amp;$D$7,'SCN data'!$A:$AC,'SCN data'!E$3,FALSE))</f>
        <v>0.17589376176002317</v>
      </c>
      <c r="M47" s="283"/>
      <c r="N47" s="283">
        <f>IF(OR(ISERROR(VLOOKUP($D$6&amp;$E47&amp;$D$7,'SCN data'!$A:$AC,'SCN data'!F$3,FALSE)),ISBLANK(VLOOKUP($D$6&amp;$E47&amp;$D$7,'SCN data'!$A:$AC,'SCN data'!F$3,FALSE))),"",VLOOKUP($D$6&amp;$E47&amp;$D$7,'SCN data'!$A:$AC,'SCN data'!F$3,FALSE))</f>
        <v>2.0480532638587349E-2</v>
      </c>
      <c r="O47" s="283"/>
      <c r="P47" s="283">
        <f>IF(OR(ISERROR(VLOOKUP($D$6&amp;$E47&amp;$D$7,'SCN data'!$A:$AC,'SCN data'!G$3,FALSE)),ISBLANK(VLOOKUP($D$6&amp;$E47&amp;$D$7,'SCN data'!$A:$AC,'SCN data'!G$3,FALSE))),"",VLOOKUP($D$6&amp;$E47&amp;$D$7,'SCN data'!$A:$AC,'SCN data'!G$3,FALSE))</f>
        <v>0.24607396149949343</v>
      </c>
      <c r="Q47" s="283"/>
      <c r="R47" s="283">
        <f>IF(OR(ISERROR(VLOOKUP($D$6&amp;$E47&amp;$D$7,'SCN data'!$A:$AC,'SCN data'!H$3,FALSE)),ISBLANK(VLOOKUP($D$6&amp;$E47&amp;$D$7,'SCN data'!$A:$AC,'SCN data'!H$3,FALSE))),"",VLOOKUP($D$6&amp;$E47&amp;$D$7,'SCN data'!$A:$AC,'SCN data'!H$3,FALSE))</f>
        <v>4.595455203357939E-3</v>
      </c>
      <c r="S47" s="283"/>
      <c r="T47" s="283">
        <f>IF(OR(ISERROR(VLOOKUP($D$6&amp;$E47&amp;$D$7,'SCN data'!$A:$AC,'SCN data'!I$3,FALSE)),ISBLANK(VLOOKUP($D$6&amp;$E47&amp;$D$7,'SCN data'!$A:$AC,'SCN data'!I$3,FALSE))),"",VLOOKUP($D$6&amp;$E47&amp;$D$7,'SCN data'!$A:$AC,'SCN data'!I$3,FALSE))</f>
        <v>3.1263569257490229E-2</v>
      </c>
      <c r="U47" s="330"/>
      <c r="V47" s="334">
        <f>SUM(F11,H11,J11,L11,N11,P11,R11,T11)</f>
        <v>1</v>
      </c>
      <c r="W47" s="303">
        <f>IF(ISERROR(VLOOKUP($D$6&amp;$E47&amp;$D$7,'SCN data'!$A:$AC,'SCN data'!K$3,FALSE)),0,VLOOKUP($D$6&amp;$E47&amp;$D$7,'SCN data'!$A:$AC,'SCN data'!K$3,FALSE))</f>
        <v>55272</v>
      </c>
    </row>
    <row r="48" spans="4:23" ht="15" customHeight="1" x14ac:dyDescent="0.25">
      <c r="D48" s="301"/>
      <c r="E48" s="17" t="s">
        <v>27</v>
      </c>
      <c r="F48" s="14" t="str">
        <f>IF(F47="","",VLOOKUP($D$6&amp;$E47&amp;$D$7,'SCN data'!$A:$AC,'SCN data'!M$3,FALSE))</f>
        <v/>
      </c>
      <c r="G48" s="15" t="str">
        <f>IF(F47="","",VLOOKUP($D$6&amp;$E47&amp;$D$7,'SCN data'!$A:$AC,'SCN data'!N$3,FALSE))</f>
        <v/>
      </c>
      <c r="H48" s="15">
        <f>IF(H47="","",VLOOKUP($D$6&amp;$E47&amp;$D$7,'SCN data'!$A:$AC,'SCN data'!O$3,FALSE))</f>
        <v>0.22</v>
      </c>
      <c r="I48" s="15">
        <f>IF(H47="","",VLOOKUP($D$6&amp;$E47&amp;$D$7,'SCN data'!$A:$AC,'SCN data'!P$3,FALSE))</f>
        <v>0.22600000000000001</v>
      </c>
      <c r="J48" s="15">
        <f>IF(J47="","",VLOOKUP($D$6&amp;$E47&amp;$D$7,'SCN data'!$A:$AC,'SCN data'!Q$3,FALSE))</f>
        <v>0.29499999999999998</v>
      </c>
      <c r="K48" s="15">
        <f>IF(J47="","",VLOOKUP($D$6&amp;$E47&amp;$D$7,'SCN data'!$A:$AC,'SCN data'!R$3,FALSE))</f>
        <v>0.30299999999999999</v>
      </c>
      <c r="L48" s="15">
        <f>IF(L47="","",VLOOKUP($D$6&amp;$E47&amp;$D$7,'SCN data'!$A:$AC,'SCN data'!S$3,FALSE))</f>
        <v>0.17299999999999999</v>
      </c>
      <c r="M48" s="15">
        <f>IF(L47="","",VLOOKUP($D$6&amp;$E47&amp;$D$7,'SCN data'!$A:$AC,'SCN data'!T$3,FALSE))</f>
        <v>0.17899999999999999</v>
      </c>
      <c r="N48" s="15">
        <f>IF(N47="","",VLOOKUP($D$6&amp;$E47&amp;$D$7,'SCN data'!$A:$AC,'SCN data'!U$3,FALSE))</f>
        <v>1.9E-2</v>
      </c>
      <c r="O48" s="15">
        <f>IF(N47="","",VLOOKUP($D$6&amp;$E47&amp;$D$7,'SCN data'!$A:$AC,'SCN data'!V$3,FALSE))</f>
        <v>2.1999999999999999E-2</v>
      </c>
      <c r="P48" s="15">
        <f>IF(P47="","",VLOOKUP($D$6&amp;$E47&amp;$D$7,'SCN data'!$A:$AC,'SCN data'!W$3,FALSE))</f>
        <v>0.24299999999999999</v>
      </c>
      <c r="Q48" s="15">
        <f>IF(P47="","",VLOOKUP($D$6&amp;$E47&amp;$D$7,'SCN data'!$A:$AC,'SCN data'!X$3,FALSE))</f>
        <v>0.25</v>
      </c>
      <c r="R48" s="15">
        <f>IF(R47="","",VLOOKUP($D$6&amp;$E47&amp;$D$7,'SCN data'!$A:$AC,'SCN data'!Y$3,FALSE))</f>
        <v>4.0000000000000001E-3</v>
      </c>
      <c r="S48" s="15">
        <f>IF(R47="","",VLOOKUP($D$6&amp;$E47&amp;$D$7,'SCN data'!$A:$AC,'SCN data'!Z$3,FALSE))</f>
        <v>5.0000000000000001E-3</v>
      </c>
      <c r="T48" s="15">
        <f>IF(T47="","",VLOOKUP($D$6&amp;$E47&amp;$D$7,'SCN data'!$A:$AC,'SCN data'!AA$3,FALSE))</f>
        <v>0.03</v>
      </c>
      <c r="U48" s="16">
        <f>IF(T47="","",VLOOKUP($D$6&amp;$E47&amp;$D$7,'SCN data'!$A:$AC,'SCN data'!AB$3,FALSE))</f>
        <v>3.3000000000000002E-2</v>
      </c>
      <c r="V48" s="334"/>
      <c r="W48" s="303"/>
    </row>
    <row r="49" spans="2:23" s="37" customFormat="1" ht="18.75" customHeight="1" x14ac:dyDescent="0.2">
      <c r="D49" s="301"/>
      <c r="E49" s="75" t="s">
        <v>391</v>
      </c>
      <c r="F49" s="282" t="str">
        <f>IF(OR(ISERROR(VLOOKUP($D$6&amp;$E49&amp;$D$7,'SCN data'!$A:$AC,'SCN data'!B$3,FALSE)),ISBLANK(VLOOKUP($D$6&amp;$E49&amp;$D$7,'SCN data'!$A:$AC,'SCN data'!B$3,FALSE))),"",VLOOKUP($D$6&amp;$E49&amp;$D$7,'SCN data'!$A:$AC,'SCN data'!B$3,FALSE))</f>
        <v/>
      </c>
      <c r="G49" s="283"/>
      <c r="H49" s="283">
        <f>IF(OR(ISERROR(VLOOKUP($D$6&amp;$E49&amp;$D$7,'SCN data'!$A:$AC,'SCN data'!C$3,FALSE)),ISBLANK(VLOOKUP($D$6&amp;$E49&amp;$D$7,'SCN data'!$A:$AC,'SCN data'!C$3,FALSE))),"",VLOOKUP($D$6&amp;$E49&amp;$D$7,'SCN data'!$A:$AC,'SCN data'!C$3,FALSE))</f>
        <v>0.16979923109782144</v>
      </c>
      <c r="I49" s="283"/>
      <c r="J49" s="283">
        <f>IF(OR(ISERROR(VLOOKUP($D$6&amp;$E49&amp;$D$7,'SCN data'!$A:$AC,'SCN data'!D$3,FALSE)),ISBLANK(VLOOKUP($D$6&amp;$E49&amp;$D$7,'SCN data'!$A:$AC,'SCN data'!D$3,FALSE))),"",VLOOKUP($D$6&amp;$E49&amp;$D$7,'SCN data'!$A:$AC,'SCN data'!D$3,FALSE))</f>
        <v>0.37184963690730455</v>
      </c>
      <c r="K49" s="283"/>
      <c r="L49" s="283">
        <f>IF(OR(ISERROR(VLOOKUP($D$6&amp;$E49&amp;$D$7,'SCN data'!$A:$AC,'SCN data'!E$3,FALSE)),ISBLANK(VLOOKUP($D$6&amp;$E49&amp;$D$7,'SCN data'!$A:$AC,'SCN data'!E$3,FALSE))),"",VLOOKUP($D$6&amp;$E49&amp;$D$7,'SCN data'!$A:$AC,'SCN data'!E$3,FALSE))</f>
        <v>0.21892353695002137</v>
      </c>
      <c r="M49" s="283"/>
      <c r="N49" s="283">
        <f>IF(OR(ISERROR(VLOOKUP($D$6&amp;$E49&amp;$D$7,'SCN data'!$A:$AC,'SCN data'!F$3,FALSE)),ISBLANK(VLOOKUP($D$6&amp;$E49&amp;$D$7,'SCN data'!$A:$AC,'SCN data'!F$3,FALSE))),"",VLOOKUP($D$6&amp;$E49&amp;$D$7,'SCN data'!$A:$AC,'SCN data'!F$3,FALSE))</f>
        <v>3.32123024348569E-2</v>
      </c>
      <c r="O49" s="283"/>
      <c r="P49" s="283">
        <f>IF(OR(ISERROR(VLOOKUP($D$6&amp;$E49&amp;$D$7,'SCN data'!$A:$AC,'SCN data'!G$3,FALSE)),ISBLANK(VLOOKUP($D$6&amp;$E49&amp;$D$7,'SCN data'!$A:$AC,'SCN data'!G$3,FALSE))),"",VLOOKUP($D$6&amp;$E49&amp;$D$7,'SCN data'!$A:$AC,'SCN data'!G$3,FALSE))</f>
        <v>0.17695429303716362</v>
      </c>
      <c r="Q49" s="283"/>
      <c r="R49" s="283">
        <f>IF(OR(ISERROR(VLOOKUP($D$6&amp;$E49&amp;$D$7,'SCN data'!$A:$AC,'SCN data'!H$3,FALSE)),ISBLANK(VLOOKUP($D$6&amp;$E49&amp;$D$7,'SCN data'!$A:$AC,'SCN data'!H$3,FALSE))),"",VLOOKUP($D$6&amp;$E49&amp;$D$7,'SCN data'!$A:$AC,'SCN data'!H$3,FALSE))</f>
        <v>2.3494233233660828E-3</v>
      </c>
      <c r="S49" s="283"/>
      <c r="T49" s="283">
        <f>IF(OR(ISERROR(VLOOKUP($D$6&amp;$E49&amp;$D$7,'SCN data'!$A:$AC,'SCN data'!I$3,FALSE)),ISBLANK(VLOOKUP($D$6&amp;$E49&amp;$D$7,'SCN data'!$A:$AC,'SCN data'!I$3,FALSE))),"",VLOOKUP($D$6&amp;$E49&amp;$D$7,'SCN data'!$A:$AC,'SCN data'!I$3,FALSE))</f>
        <v>2.6911576249466041E-2</v>
      </c>
      <c r="U49" s="330"/>
      <c r="V49" s="331">
        <f>SUM(F11,H11,J11,L11,N11,P11,R11,T11)</f>
        <v>1</v>
      </c>
      <c r="W49" s="305">
        <f>IF(ISERROR(VLOOKUP($D$6&amp;$E49&amp;$D$7,'SCN data'!$A:$AC,'SCN data'!K$3,FALSE)),0,VLOOKUP($D$6&amp;$E49&amp;$D$7,'SCN data'!$A:$AC,'SCN data'!K$3,FALSE))</f>
        <v>9364</v>
      </c>
    </row>
    <row r="50" spans="2:23" ht="15" customHeight="1" x14ac:dyDescent="0.25">
      <c r="D50" s="301"/>
      <c r="E50" s="13" t="s">
        <v>27</v>
      </c>
      <c r="F50" s="14" t="str">
        <f>IF(F49="","",VLOOKUP($D$6&amp;$E49&amp;$D$7,'SCN data'!$A:$AC,'SCN data'!M$3,FALSE))</f>
        <v/>
      </c>
      <c r="G50" s="15" t="str">
        <f>IF(F49="","",VLOOKUP($D$6&amp;$E49&amp;$D$7,'SCN data'!$A:$AC,'SCN data'!N$3,FALSE))</f>
        <v/>
      </c>
      <c r="H50" s="15">
        <f>IF(H49="","",VLOOKUP($D$6&amp;$E49&amp;$D$7,'SCN data'!$A:$AC,'SCN data'!O$3,FALSE))</f>
        <v>0.16200000000000001</v>
      </c>
      <c r="I50" s="15">
        <f>IF(H49="","",VLOOKUP($D$6&amp;$E49&amp;$D$7,'SCN data'!$A:$AC,'SCN data'!P$3,FALSE))</f>
        <v>0.17799999999999999</v>
      </c>
      <c r="J50" s="15">
        <f>IF(J49="","",VLOOKUP($D$6&amp;$E49&amp;$D$7,'SCN data'!$A:$AC,'SCN data'!Q$3,FALSE))</f>
        <v>0.36199999999999999</v>
      </c>
      <c r="K50" s="15">
        <f>IF(J49="","",VLOOKUP($D$6&amp;$E49&amp;$D$7,'SCN data'!$A:$AC,'SCN data'!R$3,FALSE))</f>
        <v>0.38200000000000001</v>
      </c>
      <c r="L50" s="15">
        <f>IF(L49="","",VLOOKUP($D$6&amp;$E49&amp;$D$7,'SCN data'!$A:$AC,'SCN data'!S$3,FALSE))</f>
        <v>0.21099999999999999</v>
      </c>
      <c r="M50" s="15">
        <f>IF(L49="","",VLOOKUP($D$6&amp;$E49&amp;$D$7,'SCN data'!$A:$AC,'SCN data'!T$3,FALSE))</f>
        <v>0.22700000000000001</v>
      </c>
      <c r="N50" s="15">
        <f>IF(N49="","",VLOOKUP($D$6&amp;$E49&amp;$D$7,'SCN data'!$A:$AC,'SCN data'!U$3,FALSE))</f>
        <v>0.03</v>
      </c>
      <c r="O50" s="15">
        <f>IF(N49="","",VLOOKUP($D$6&amp;$E49&amp;$D$7,'SCN data'!$A:$AC,'SCN data'!V$3,FALSE))</f>
        <v>3.6999999999999998E-2</v>
      </c>
      <c r="P50" s="15">
        <f>IF(P49="","",VLOOKUP($D$6&amp;$E49&amp;$D$7,'SCN data'!$A:$AC,'SCN data'!W$3,FALSE))</f>
        <v>0.16900000000000001</v>
      </c>
      <c r="Q50" s="15">
        <f>IF(P49="","",VLOOKUP($D$6&amp;$E49&amp;$D$7,'SCN data'!$A:$AC,'SCN data'!X$3,FALSE))</f>
        <v>0.185</v>
      </c>
      <c r="R50" s="15">
        <f>IF(R49="","",VLOOKUP($D$6&amp;$E49&amp;$D$7,'SCN data'!$A:$AC,'SCN data'!Y$3,FALSE))</f>
        <v>2E-3</v>
      </c>
      <c r="S50" s="15">
        <f>IF(R49="","",VLOOKUP($D$6&amp;$E49&amp;$D$7,'SCN data'!$A:$AC,'SCN data'!Z$3,FALSE))</f>
        <v>4.0000000000000001E-3</v>
      </c>
      <c r="T50" s="15">
        <f>IF(T49="","",VLOOKUP($D$6&amp;$E49&amp;$D$7,'SCN data'!$A:$AC,'SCN data'!AA$3,FALSE))</f>
        <v>2.4E-2</v>
      </c>
      <c r="U50" s="16">
        <f>IF(T49="","",VLOOKUP($D$6&amp;$E49&amp;$D$7,'SCN data'!$A:$AC,'SCN data'!AB$3,FALSE))</f>
        <v>0.03</v>
      </c>
      <c r="V50" s="335"/>
      <c r="W50" s="304"/>
    </row>
    <row r="51" spans="2:23" s="37" customFormat="1" ht="18.75" customHeight="1" x14ac:dyDescent="0.2">
      <c r="D51" s="301"/>
      <c r="E51" s="74" t="s">
        <v>113</v>
      </c>
      <c r="F51" s="282" t="str">
        <f>IF(OR(ISERROR(VLOOKUP($D$6&amp;$E51&amp;$D$7,'SCN data'!$A:$AC,'SCN data'!B$3,FALSE)),ISBLANK(VLOOKUP($D$6&amp;$E51&amp;$D$7,'SCN data'!$A:$AC,'SCN data'!B$3,FALSE))),"",VLOOKUP($D$6&amp;$E51&amp;$D$7,'SCN data'!$A:$AC,'SCN data'!B$3,FALSE))</f>
        <v/>
      </c>
      <c r="G51" s="283"/>
      <c r="H51" s="283">
        <f>IF(OR(ISERROR(VLOOKUP($D$6&amp;$E51&amp;$D$7,'SCN data'!$A:$AC,'SCN data'!C$3,FALSE)),ISBLANK(VLOOKUP($D$6&amp;$E51&amp;$D$7,'SCN data'!$A:$AC,'SCN data'!C$3,FALSE))),"",VLOOKUP($D$6&amp;$E51&amp;$D$7,'SCN data'!$A:$AC,'SCN data'!C$3,FALSE))</f>
        <v>2.9708727599513665E-2</v>
      </c>
      <c r="I51" s="283"/>
      <c r="J51" s="283">
        <f>IF(OR(ISERROR(VLOOKUP($D$6&amp;$E51&amp;$D$7,'SCN data'!$A:$AC,'SCN data'!D$3,FALSE)),ISBLANK(VLOOKUP($D$6&amp;$E51&amp;$D$7,'SCN data'!$A:$AC,'SCN data'!D$3,FALSE))),"",VLOOKUP($D$6&amp;$E51&amp;$D$7,'SCN data'!$A:$AC,'SCN data'!D$3,FALSE))</f>
        <v>0.23803985832848759</v>
      </c>
      <c r="K51" s="283"/>
      <c r="L51" s="283">
        <f>IF(OR(ISERROR(VLOOKUP($D$6&amp;$E51&amp;$D$7,'SCN data'!$A:$AC,'SCN data'!E$3,FALSE)),ISBLANK(VLOOKUP($D$6&amp;$E51&amp;$D$7,'SCN data'!$A:$AC,'SCN data'!E$3,FALSE))),"",VLOOKUP($D$6&amp;$E51&amp;$D$7,'SCN data'!$A:$AC,'SCN data'!E$3,FALSE))</f>
        <v>0.12438547338372892</v>
      </c>
      <c r="M51" s="283"/>
      <c r="N51" s="283">
        <f>IF(OR(ISERROR(VLOOKUP($D$6&amp;$E51&amp;$D$7,'SCN data'!$A:$AC,'SCN data'!F$3,FALSE)),ISBLANK(VLOOKUP($D$6&amp;$E51&amp;$D$7,'SCN data'!$A:$AC,'SCN data'!F$3,FALSE))),"",VLOOKUP($D$6&amp;$E51&amp;$D$7,'SCN data'!$A:$AC,'SCN data'!F$3,FALSE))</f>
        <v>4.2712903737379078E-2</v>
      </c>
      <c r="O51" s="283"/>
      <c r="P51" s="283">
        <f>IF(OR(ISERROR(VLOOKUP($D$6&amp;$E51&amp;$D$7,'SCN data'!$A:$AC,'SCN data'!G$3,FALSE)),ISBLANK(VLOOKUP($D$6&amp;$E51&amp;$D$7,'SCN data'!$A:$AC,'SCN data'!G$3,FALSE))),"",VLOOKUP($D$6&amp;$E51&amp;$D$7,'SCN data'!$A:$AC,'SCN data'!G$3,FALSE))</f>
        <v>0.52862504625469153</v>
      </c>
      <c r="Q51" s="283"/>
      <c r="R51" s="283">
        <f>IF(OR(ISERROR(VLOOKUP($D$6&amp;$E51&amp;$D$7,'SCN data'!$A:$AC,'SCN data'!H$3,FALSE)),ISBLANK(VLOOKUP($D$6&amp;$E51&amp;$D$7,'SCN data'!$A:$AC,'SCN data'!H$3,FALSE))),"",VLOOKUP($D$6&amp;$E51&amp;$D$7,'SCN data'!$A:$AC,'SCN data'!H$3,FALSE))</f>
        <v>2.3788127081461122E-3</v>
      </c>
      <c r="S51" s="283"/>
      <c r="T51" s="283">
        <f>IF(OR(ISERROR(VLOOKUP($D$6&amp;$E51&amp;$D$7,'SCN data'!$A:$AC,'SCN data'!I$3,FALSE)),ISBLANK(VLOOKUP($D$6&amp;$E51&amp;$D$7,'SCN data'!$A:$AC,'SCN data'!I$3,FALSE))),"",VLOOKUP($D$6&amp;$E51&amp;$D$7,'SCN data'!$A:$AC,'SCN data'!I$3,FALSE))</f>
        <v>3.4149177988053073E-2</v>
      </c>
      <c r="U51" s="330"/>
      <c r="V51" s="334">
        <f>SUM(F11,H11,J11,L11,N11,P11,R11,T11)</f>
        <v>1</v>
      </c>
      <c r="W51" s="303">
        <f>IF(ISERROR(VLOOKUP($D$6&amp;$E51&amp;$D$7,'SCN data'!$A:$AC,'SCN data'!K$3,FALSE)),0,VLOOKUP($D$6&amp;$E51&amp;$D$7,'SCN data'!$A:$AC,'SCN data'!K$3,FALSE))</f>
        <v>18917</v>
      </c>
    </row>
    <row r="52" spans="2:23" ht="15" customHeight="1" x14ac:dyDescent="0.25">
      <c r="D52" s="301"/>
      <c r="E52" s="17" t="s">
        <v>27</v>
      </c>
      <c r="F52" s="14" t="str">
        <f>IF(F51="","",VLOOKUP($D$6&amp;$E51&amp;$D$7,'SCN data'!$A:$AC,'SCN data'!M$3,FALSE))</f>
        <v/>
      </c>
      <c r="G52" s="15" t="str">
        <f>IF(F51="","",VLOOKUP($D$6&amp;$E51&amp;$D$7,'SCN data'!$A:$AC,'SCN data'!N$3,FALSE))</f>
        <v/>
      </c>
      <c r="H52" s="15">
        <f>IF(H51="","",VLOOKUP($D$6&amp;$E51&amp;$D$7,'SCN data'!$A:$AC,'SCN data'!O$3,FALSE))</f>
        <v>2.7E-2</v>
      </c>
      <c r="I52" s="15">
        <f>IF(H51="","",VLOOKUP($D$6&amp;$E51&amp;$D$7,'SCN data'!$A:$AC,'SCN data'!P$3,FALSE))</f>
        <v>3.2000000000000001E-2</v>
      </c>
      <c r="J52" s="15">
        <f>IF(J51="","",VLOOKUP($D$6&amp;$E51&amp;$D$7,'SCN data'!$A:$AC,'SCN data'!Q$3,FALSE))</f>
        <v>0.23200000000000001</v>
      </c>
      <c r="K52" s="15">
        <f>IF(J51="","",VLOOKUP($D$6&amp;$E51&amp;$D$7,'SCN data'!$A:$AC,'SCN data'!R$3,FALSE))</f>
        <v>0.24399999999999999</v>
      </c>
      <c r="L52" s="15">
        <f>IF(L51="","",VLOOKUP($D$6&amp;$E51&amp;$D$7,'SCN data'!$A:$AC,'SCN data'!S$3,FALSE))</f>
        <v>0.12</v>
      </c>
      <c r="M52" s="15">
        <f>IF(L51="","",VLOOKUP($D$6&amp;$E51&amp;$D$7,'SCN data'!$A:$AC,'SCN data'!T$3,FALSE))</f>
        <v>0.129</v>
      </c>
      <c r="N52" s="15">
        <f>IF(N51="","",VLOOKUP($D$6&amp;$E51&amp;$D$7,'SCN data'!$A:$AC,'SCN data'!U$3,FALSE))</f>
        <v>0.04</v>
      </c>
      <c r="O52" s="15">
        <f>IF(N51="","",VLOOKUP($D$6&amp;$E51&amp;$D$7,'SCN data'!$A:$AC,'SCN data'!V$3,FALSE))</f>
        <v>4.5999999999999999E-2</v>
      </c>
      <c r="P52" s="15">
        <f>IF(P51="","",VLOOKUP($D$6&amp;$E51&amp;$D$7,'SCN data'!$A:$AC,'SCN data'!W$3,FALSE))</f>
        <v>0.52200000000000002</v>
      </c>
      <c r="Q52" s="15">
        <f>IF(P51="","",VLOOKUP($D$6&amp;$E51&amp;$D$7,'SCN data'!$A:$AC,'SCN data'!X$3,FALSE))</f>
        <v>0.53600000000000003</v>
      </c>
      <c r="R52" s="15">
        <f>IF(R51="","",VLOOKUP($D$6&amp;$E51&amp;$D$7,'SCN data'!$A:$AC,'SCN data'!Y$3,FALSE))</f>
        <v>2E-3</v>
      </c>
      <c r="S52" s="15">
        <f>IF(R51="","",VLOOKUP($D$6&amp;$E51&amp;$D$7,'SCN data'!$A:$AC,'SCN data'!Z$3,FALSE))</f>
        <v>3.0000000000000001E-3</v>
      </c>
      <c r="T52" s="15">
        <f>IF(T51="","",VLOOKUP($D$6&amp;$E51&amp;$D$7,'SCN data'!$A:$AC,'SCN data'!AA$3,FALSE))</f>
        <v>3.2000000000000001E-2</v>
      </c>
      <c r="U52" s="16">
        <f>IF(T51="","",VLOOKUP($D$6&amp;$E51&amp;$D$7,'SCN data'!$A:$AC,'SCN data'!AB$3,FALSE))</f>
        <v>3.6999999999999998E-2</v>
      </c>
      <c r="V52" s="334"/>
      <c r="W52" s="303"/>
    </row>
    <row r="53" spans="2:23" s="37" customFormat="1" ht="18.75" customHeight="1" x14ac:dyDescent="0.2">
      <c r="D53" s="301"/>
      <c r="E53" s="75" t="s">
        <v>114</v>
      </c>
      <c r="F53" s="282" t="str">
        <f>IF(OR(ISERROR(VLOOKUP($D$6&amp;$E53&amp;$D$7,'SCN data'!$A:$AC,'SCN data'!B$3,FALSE)),ISBLANK(VLOOKUP($D$6&amp;$E53&amp;$D$7,'SCN data'!$A:$AC,'SCN data'!B$3,FALSE))),"",VLOOKUP($D$6&amp;$E53&amp;$D$7,'SCN data'!$A:$AC,'SCN data'!B$3,FALSE))</f>
        <v/>
      </c>
      <c r="G53" s="283"/>
      <c r="H53" s="283">
        <f>IF(OR(ISERROR(VLOOKUP($D$6&amp;$E53&amp;$D$7,'SCN data'!$A:$AC,'SCN data'!C$3,FALSE)),ISBLANK(VLOOKUP($D$6&amp;$E53&amp;$D$7,'SCN data'!$A:$AC,'SCN data'!C$3,FALSE))),"",VLOOKUP($D$6&amp;$E53&amp;$D$7,'SCN data'!$A:$AC,'SCN data'!C$3,FALSE))</f>
        <v>0.13499721655223604</v>
      </c>
      <c r="I53" s="283"/>
      <c r="J53" s="283">
        <f>IF(OR(ISERROR(VLOOKUP($D$6&amp;$E53&amp;$D$7,'SCN data'!$A:$AC,'SCN data'!D$3,FALSE)),ISBLANK(VLOOKUP($D$6&amp;$E53&amp;$D$7,'SCN data'!$A:$AC,'SCN data'!D$3,FALSE))),"",VLOOKUP($D$6&amp;$E53&amp;$D$7,'SCN data'!$A:$AC,'SCN data'!D$3,FALSE))</f>
        <v>0.45258860642048615</v>
      </c>
      <c r="K53" s="283"/>
      <c r="L53" s="283">
        <f>IF(OR(ISERROR(VLOOKUP($D$6&amp;$E53&amp;$D$7,'SCN data'!$A:$AC,'SCN data'!E$3,FALSE)),ISBLANK(VLOOKUP($D$6&amp;$E53&amp;$D$7,'SCN data'!$A:$AC,'SCN data'!E$3,FALSE))),"",VLOOKUP($D$6&amp;$E53&amp;$D$7,'SCN data'!$A:$AC,'SCN data'!E$3,FALSE))</f>
        <v>0.11259046205232882</v>
      </c>
      <c r="M53" s="283"/>
      <c r="N53" s="283">
        <f>IF(OR(ISERROR(VLOOKUP($D$6&amp;$E53&amp;$D$7,'SCN data'!$A:$AC,'SCN data'!F$3,FALSE)),ISBLANK(VLOOKUP($D$6&amp;$E53&amp;$D$7,'SCN data'!$A:$AC,'SCN data'!F$3,FALSE))),"",VLOOKUP($D$6&amp;$E53&amp;$D$7,'SCN data'!$A:$AC,'SCN data'!F$3,FALSE))</f>
        <v>1.2061606977175728E-2</v>
      </c>
      <c r="O53" s="283"/>
      <c r="P53" s="283">
        <f>IF(OR(ISERROR(VLOOKUP($D$6&amp;$E53&amp;$D$7,'SCN data'!$A:$AC,'SCN data'!G$3,FALSE)),ISBLANK(VLOOKUP($D$6&amp;$E53&amp;$D$7,'SCN data'!$A:$AC,'SCN data'!G$3,FALSE))),"",VLOOKUP($D$6&amp;$E53&amp;$D$7,'SCN data'!$A:$AC,'SCN data'!G$3,FALSE))</f>
        <v>0.21070699573204676</v>
      </c>
      <c r="Q53" s="283"/>
      <c r="R53" s="283">
        <f>IF(OR(ISERROR(VLOOKUP($D$6&amp;$E53&amp;$D$7,'SCN data'!$A:$AC,'SCN data'!H$3,FALSE)),ISBLANK(VLOOKUP($D$6&amp;$E53&amp;$D$7,'SCN data'!$A:$AC,'SCN data'!H$3,FALSE))),"",VLOOKUP($D$6&amp;$E53&amp;$D$7,'SCN data'!$A:$AC,'SCN data'!H$3,FALSE))</f>
        <v>5.1493783633327151E-3</v>
      </c>
      <c r="S53" s="283"/>
      <c r="T53" s="283">
        <f>IF(OR(ISERROR(VLOOKUP($D$6&amp;$E53&amp;$D$7,'SCN data'!$A:$AC,'SCN data'!I$3,FALSE)),ISBLANK(VLOOKUP($D$6&amp;$E53&amp;$D$7,'SCN data'!$A:$AC,'SCN data'!I$3,FALSE))),"",VLOOKUP($D$6&amp;$E53&amp;$D$7,'SCN data'!$A:$AC,'SCN data'!I$3,FALSE))</f>
        <v>7.190573390239377E-2</v>
      </c>
      <c r="U53" s="330"/>
      <c r="V53" s="331">
        <f>SUM(F11,H11,J11,L11,N11,P11,R11,T11)</f>
        <v>1</v>
      </c>
      <c r="W53" s="305">
        <f>IF(ISERROR(VLOOKUP($D$6&amp;$E53&amp;$D$7,'SCN data'!$A:$AC,'SCN data'!K$3,FALSE)),0,VLOOKUP($D$6&amp;$E53&amp;$D$7,'SCN data'!$A:$AC,'SCN data'!K$3,FALSE))</f>
        <v>21556</v>
      </c>
    </row>
    <row r="54" spans="2:23" ht="15" customHeight="1" x14ac:dyDescent="0.25">
      <c r="B54" s="37"/>
      <c r="D54" s="301"/>
      <c r="E54" s="13" t="s">
        <v>27</v>
      </c>
      <c r="F54" s="14" t="str">
        <f>IF(F53="","",VLOOKUP($D$6&amp;$E53&amp;$D$7,'SCN data'!$A:$AC,'SCN data'!M$3,FALSE))</f>
        <v/>
      </c>
      <c r="G54" s="15" t="str">
        <f>IF(F53="","",VLOOKUP($D$6&amp;$E53&amp;$D$7,'SCN data'!$A:$AC,'SCN data'!N$3,FALSE))</f>
        <v/>
      </c>
      <c r="H54" s="15">
        <f>IF(H53="","",VLOOKUP($D$6&amp;$E53&amp;$D$7,'SCN data'!$A:$AC,'SCN data'!O$3,FALSE))</f>
        <v>0.13100000000000001</v>
      </c>
      <c r="I54" s="15">
        <f>IF(H53="","",VLOOKUP($D$6&amp;$E53&amp;$D$7,'SCN data'!$A:$AC,'SCN data'!P$3,FALSE))</f>
        <v>0.14000000000000001</v>
      </c>
      <c r="J54" s="15">
        <f>IF(J53="","",VLOOKUP($D$6&amp;$E53&amp;$D$7,'SCN data'!$A:$AC,'SCN data'!Q$3,FALSE))</f>
        <v>0.44600000000000001</v>
      </c>
      <c r="K54" s="15">
        <f>IF(J53="","",VLOOKUP($D$6&amp;$E53&amp;$D$7,'SCN data'!$A:$AC,'SCN data'!R$3,FALSE))</f>
        <v>0.45900000000000002</v>
      </c>
      <c r="L54" s="15">
        <f>IF(L53="","",VLOOKUP($D$6&amp;$E53&amp;$D$7,'SCN data'!$A:$AC,'SCN data'!S$3,FALSE))</f>
        <v>0.108</v>
      </c>
      <c r="M54" s="15">
        <f>IF(L53="","",VLOOKUP($D$6&amp;$E53&amp;$D$7,'SCN data'!$A:$AC,'SCN data'!T$3,FALSE))</f>
        <v>0.11700000000000001</v>
      </c>
      <c r="N54" s="15">
        <f>IF(N53="","",VLOOKUP($D$6&amp;$E53&amp;$D$7,'SCN data'!$A:$AC,'SCN data'!U$3,FALSE))</f>
        <v>1.0999999999999999E-2</v>
      </c>
      <c r="O54" s="15">
        <f>IF(N53="","",VLOOKUP($D$6&amp;$E53&amp;$D$7,'SCN data'!$A:$AC,'SCN data'!V$3,FALSE))</f>
        <v>1.4E-2</v>
      </c>
      <c r="P54" s="15">
        <f>IF(P53="","",VLOOKUP($D$6&amp;$E53&amp;$D$7,'SCN data'!$A:$AC,'SCN data'!W$3,FALSE))</f>
        <v>0.20499999999999999</v>
      </c>
      <c r="Q54" s="15">
        <f>IF(P53="","",VLOOKUP($D$6&amp;$E53&amp;$D$7,'SCN data'!$A:$AC,'SCN data'!X$3,FALSE))</f>
        <v>0.216</v>
      </c>
      <c r="R54" s="15">
        <f>IF(R53="","",VLOOKUP($D$6&amp;$E53&amp;$D$7,'SCN data'!$A:$AC,'SCN data'!Y$3,FALSE))</f>
        <v>4.0000000000000001E-3</v>
      </c>
      <c r="S54" s="15">
        <f>IF(R53="","",VLOOKUP($D$6&amp;$E53&amp;$D$7,'SCN data'!$A:$AC,'SCN data'!Z$3,FALSE))</f>
        <v>6.0000000000000001E-3</v>
      </c>
      <c r="T54" s="15">
        <f>IF(T53="","",VLOOKUP($D$6&amp;$E53&amp;$D$7,'SCN data'!$A:$AC,'SCN data'!AA$3,FALSE))</f>
        <v>6.9000000000000006E-2</v>
      </c>
      <c r="U54" s="16">
        <f>IF(T53="","",VLOOKUP($D$6&amp;$E53&amp;$D$7,'SCN data'!$A:$AC,'SCN data'!AB$3,FALSE))</f>
        <v>7.4999999999999997E-2</v>
      </c>
      <c r="V54" s="335"/>
      <c r="W54" s="304"/>
    </row>
    <row r="55" spans="2:23" s="37" customFormat="1" ht="18.75" customHeight="1" x14ac:dyDescent="0.25">
      <c r="B55" s="19"/>
      <c r="D55" s="301"/>
      <c r="E55" s="74" t="s">
        <v>41</v>
      </c>
      <c r="F55" s="282" t="str">
        <f>IF(OR(ISERROR(VLOOKUP($D$6&amp;$E55&amp;$D$7,'SCN data'!$A:$AC,'SCN data'!B$3,FALSE)),ISBLANK(VLOOKUP($D$6&amp;$E55&amp;$D$7,'SCN data'!$A:$AC,'SCN data'!B$3,FALSE))),"",VLOOKUP($D$6&amp;$E55&amp;$D$7,'SCN data'!$A:$AC,'SCN data'!B$3,FALSE))</f>
        <v/>
      </c>
      <c r="G55" s="283"/>
      <c r="H55" s="283">
        <f>IF(OR(ISERROR(VLOOKUP($D$6&amp;$E55&amp;$D$7,'SCN data'!$A:$AC,'SCN data'!C$3,FALSE)),ISBLANK(VLOOKUP($D$6&amp;$E55&amp;$D$7,'SCN data'!$A:$AC,'SCN data'!C$3,FALSE))),"",VLOOKUP($D$6&amp;$E55&amp;$D$7,'SCN data'!$A:$AC,'SCN data'!C$3,FALSE))</f>
        <v>6.2202509736044999E-2</v>
      </c>
      <c r="I55" s="283"/>
      <c r="J55" s="283">
        <f>IF(OR(ISERROR(VLOOKUP($D$6&amp;$E55&amp;$D$7,'SCN data'!$A:$AC,'SCN data'!D$3,FALSE)),ISBLANK(VLOOKUP($D$6&amp;$E55&amp;$D$7,'SCN data'!$A:$AC,'SCN data'!D$3,FALSE))),"",VLOOKUP($D$6&amp;$E55&amp;$D$7,'SCN data'!$A:$AC,'SCN data'!D$3,FALSE))</f>
        <v>0.22998701860666379</v>
      </c>
      <c r="K55" s="283"/>
      <c r="L55" s="283">
        <f>IF(OR(ISERROR(VLOOKUP($D$6&amp;$E55&amp;$D$7,'SCN data'!$A:$AC,'SCN data'!E$3,FALSE)),ISBLANK(VLOOKUP($D$6&amp;$E55&amp;$D$7,'SCN data'!$A:$AC,'SCN data'!E$3,FALSE))),"",VLOOKUP($D$6&amp;$E55&amp;$D$7,'SCN data'!$A:$AC,'SCN data'!E$3,FALSE))</f>
        <v>0.11077455646906101</v>
      </c>
      <c r="M55" s="283"/>
      <c r="N55" s="283">
        <f>IF(OR(ISERROR(VLOOKUP($D$6&amp;$E55&amp;$D$7,'SCN data'!$A:$AC,'SCN data'!F$3,FALSE)),ISBLANK(VLOOKUP($D$6&amp;$E55&amp;$D$7,'SCN data'!$A:$AC,'SCN data'!F$3,FALSE))),"",VLOOKUP($D$6&amp;$E55&amp;$D$7,'SCN data'!$A:$AC,'SCN data'!F$3,FALSE))</f>
        <v>6.5447858070099521E-2</v>
      </c>
      <c r="O55" s="283"/>
      <c r="P55" s="283">
        <f>IF(OR(ISERROR(VLOOKUP($D$6&amp;$E55&amp;$D$7,'SCN data'!$A:$AC,'SCN data'!G$3,FALSE)),ISBLANK(VLOOKUP($D$6&amp;$E55&amp;$D$7,'SCN data'!$A:$AC,'SCN data'!G$3,FALSE))),"",VLOOKUP($D$6&amp;$E55&amp;$D$7,'SCN data'!$A:$AC,'SCN data'!G$3,FALSE))</f>
        <v>0.48561228905235826</v>
      </c>
      <c r="Q55" s="283"/>
      <c r="R55" s="283">
        <f>IF(OR(ISERROR(VLOOKUP($D$6&amp;$E55&amp;$D$7,'SCN data'!$A:$AC,'SCN data'!H$3,FALSE)),ISBLANK(VLOOKUP($D$6&amp;$E55&amp;$D$7,'SCN data'!$A:$AC,'SCN data'!H$3,FALSE))),"",VLOOKUP($D$6&amp;$E55&amp;$D$7,'SCN data'!$A:$AC,'SCN data'!H$3,FALSE))</f>
        <v>3.5698831674599741E-3</v>
      </c>
      <c r="S55" s="283"/>
      <c r="T55" s="283">
        <f>IF(OR(ISERROR(VLOOKUP($D$6&amp;$E55&amp;$D$7,'SCN data'!$A:$AC,'SCN data'!I$3,FALSE)),ISBLANK(VLOOKUP($D$6&amp;$E55&amp;$D$7,'SCN data'!$A:$AC,'SCN data'!I$3,FALSE))),"",VLOOKUP($D$6&amp;$E55&amp;$D$7,'SCN data'!$A:$AC,'SCN data'!I$3,FALSE))</f>
        <v>4.2405884898312422E-2</v>
      </c>
      <c r="U55" s="330"/>
      <c r="V55" s="334">
        <f>SUM(F11,H11,J11,L11,N11,P11,R11,T11)</f>
        <v>1</v>
      </c>
      <c r="W55" s="303">
        <f>IF(ISERROR(VLOOKUP($D$6&amp;$E55&amp;$D$7,'SCN data'!$A:$AC,'SCN data'!K$3,FALSE)),0,VLOOKUP($D$6&amp;$E55&amp;$D$7,'SCN data'!$A:$AC,'SCN data'!K$3,FALSE))</f>
        <v>9244</v>
      </c>
    </row>
    <row r="56" spans="2:23" ht="15" customHeight="1" x14ac:dyDescent="0.25">
      <c r="B56" s="37"/>
      <c r="D56" s="301"/>
      <c r="E56" s="17" t="s">
        <v>27</v>
      </c>
      <c r="F56" s="14" t="str">
        <f>IF(F55="","",VLOOKUP($D$6&amp;$E55&amp;$D$7,'SCN data'!$A:$AC,'SCN data'!M$3,FALSE))</f>
        <v/>
      </c>
      <c r="G56" s="15" t="str">
        <f>IF(F55="","",VLOOKUP($D$6&amp;$E55&amp;$D$7,'SCN data'!$A:$AC,'SCN data'!N$3,FALSE))</f>
        <v/>
      </c>
      <c r="H56" s="15">
        <f>IF(H55="","",VLOOKUP($D$6&amp;$E55&amp;$D$7,'SCN data'!$A:$AC,'SCN data'!O$3,FALSE))</f>
        <v>5.7000000000000002E-2</v>
      </c>
      <c r="I56" s="15">
        <f>IF(H55="","",VLOOKUP($D$6&amp;$E55&amp;$D$7,'SCN data'!$A:$AC,'SCN data'!P$3,FALSE))</f>
        <v>6.7000000000000004E-2</v>
      </c>
      <c r="J56" s="15">
        <f>IF(J55="","",VLOOKUP($D$6&amp;$E55&amp;$D$7,'SCN data'!$A:$AC,'SCN data'!Q$3,FALSE))</f>
        <v>0.222</v>
      </c>
      <c r="K56" s="15">
        <f>IF(J55="","",VLOOKUP($D$6&amp;$E55&amp;$D$7,'SCN data'!$A:$AC,'SCN data'!R$3,FALSE))</f>
        <v>0.23899999999999999</v>
      </c>
      <c r="L56" s="15">
        <f>IF(L55="","",VLOOKUP($D$6&amp;$E55&amp;$D$7,'SCN data'!$A:$AC,'SCN data'!S$3,FALSE))</f>
        <v>0.105</v>
      </c>
      <c r="M56" s="15">
        <f>IF(L55="","",VLOOKUP($D$6&amp;$E55&amp;$D$7,'SCN data'!$A:$AC,'SCN data'!T$3,FALSE))</f>
        <v>0.11700000000000001</v>
      </c>
      <c r="N56" s="15">
        <f>IF(N55="","",VLOOKUP($D$6&amp;$E55&amp;$D$7,'SCN data'!$A:$AC,'SCN data'!U$3,FALSE))</f>
        <v>6.0999999999999999E-2</v>
      </c>
      <c r="O56" s="15">
        <f>IF(N55="","",VLOOKUP($D$6&amp;$E55&amp;$D$7,'SCN data'!$A:$AC,'SCN data'!V$3,FALSE))</f>
        <v>7.0999999999999994E-2</v>
      </c>
      <c r="P56" s="15">
        <f>IF(P55="","",VLOOKUP($D$6&amp;$E55&amp;$D$7,'SCN data'!$A:$AC,'SCN data'!W$3,FALSE))</f>
        <v>0.47499999999999998</v>
      </c>
      <c r="Q56" s="15">
        <f>IF(P55="","",VLOOKUP($D$6&amp;$E55&amp;$D$7,'SCN data'!$A:$AC,'SCN data'!X$3,FALSE))</f>
        <v>0.496</v>
      </c>
      <c r="R56" s="15">
        <f>IF(R55="","",VLOOKUP($D$6&amp;$E55&amp;$D$7,'SCN data'!$A:$AC,'SCN data'!Y$3,FALSE))</f>
        <v>3.0000000000000001E-3</v>
      </c>
      <c r="S56" s="15">
        <f>IF(R55="","",VLOOKUP($D$6&amp;$E55&amp;$D$7,'SCN data'!$A:$AC,'SCN data'!Z$3,FALSE))</f>
        <v>5.0000000000000001E-3</v>
      </c>
      <c r="T56" s="15">
        <f>IF(T55="","",VLOOKUP($D$6&amp;$E55&amp;$D$7,'SCN data'!$A:$AC,'SCN data'!AA$3,FALSE))</f>
        <v>3.7999999999999999E-2</v>
      </c>
      <c r="U56" s="16">
        <f>IF(T55="","",VLOOKUP($D$6&amp;$E55&amp;$D$7,'SCN data'!$A:$AC,'SCN data'!AB$3,FALSE))</f>
        <v>4.7E-2</v>
      </c>
      <c r="V56" s="334"/>
      <c r="W56" s="303"/>
    </row>
    <row r="57" spans="2:23" s="37" customFormat="1" ht="18.75" customHeight="1" x14ac:dyDescent="0.25">
      <c r="B57" s="19"/>
      <c r="D57" s="301"/>
      <c r="E57" s="75" t="s">
        <v>395</v>
      </c>
      <c r="F57" s="282" t="str">
        <f>IF(OR(ISERROR(VLOOKUP($D$6&amp;$E57&amp;$D$7,'SCN data'!$A:$AC,'SCN data'!B$3,FALSE)),ISBLANK(VLOOKUP($D$6&amp;$E57&amp;$D$7,'SCN data'!$A:$AC,'SCN data'!B$3,FALSE))),"",VLOOKUP($D$6&amp;$E57&amp;$D$7,'SCN data'!$A:$AC,'SCN data'!B$3,FALSE))</f>
        <v/>
      </c>
      <c r="G57" s="283"/>
      <c r="H57" s="283">
        <f>IF(OR(ISERROR(VLOOKUP($D$6&amp;$E57&amp;$D$7,'SCN data'!$A:$AC,'SCN data'!C$3,FALSE)),ISBLANK(VLOOKUP($D$6&amp;$E57&amp;$D$7,'SCN data'!$A:$AC,'SCN data'!C$3,FALSE))),"",VLOOKUP($D$6&amp;$E57&amp;$D$7,'SCN data'!$A:$AC,'SCN data'!C$3,FALSE))</f>
        <v>8.0209592906086258E-2</v>
      </c>
      <c r="I57" s="283"/>
      <c r="J57" s="283">
        <f>IF(OR(ISERROR(VLOOKUP($D$6&amp;$E57&amp;$D$7,'SCN data'!$A:$AC,'SCN data'!D$3,FALSE)),ISBLANK(VLOOKUP($D$6&amp;$E57&amp;$D$7,'SCN data'!$A:$AC,'SCN data'!D$3,FALSE))),"",VLOOKUP($D$6&amp;$E57&amp;$D$7,'SCN data'!$A:$AC,'SCN data'!D$3,FALSE))</f>
        <v>0.40941152760983474</v>
      </c>
      <c r="K57" s="283"/>
      <c r="L57" s="283">
        <f>IF(OR(ISERROR(VLOOKUP($D$6&amp;$E57&amp;$D$7,'SCN data'!$A:$AC,'SCN data'!E$3,FALSE)),ISBLANK(VLOOKUP($D$6&amp;$E57&amp;$D$7,'SCN data'!$A:$AC,'SCN data'!E$3,FALSE))),"",VLOOKUP($D$6&amp;$E57&amp;$D$7,'SCN data'!$A:$AC,'SCN data'!E$3,FALSE))</f>
        <v>0.12313583232567513</v>
      </c>
      <c r="M57" s="283"/>
      <c r="N57" s="283">
        <f>IF(OR(ISERROR(VLOOKUP($D$6&amp;$E57&amp;$D$7,'SCN data'!$A:$AC,'SCN data'!F$3,FALSE)),ISBLANK(VLOOKUP($D$6&amp;$E57&amp;$D$7,'SCN data'!$A:$AC,'SCN data'!F$3,FALSE))),"",VLOOKUP($D$6&amp;$E57&amp;$D$7,'SCN data'!$A:$AC,'SCN data'!F$3,FALSE))</f>
        <v>2.4989923417976623E-2</v>
      </c>
      <c r="O57" s="283"/>
      <c r="P57" s="283">
        <f>IF(OR(ISERROR(VLOOKUP($D$6&amp;$E57&amp;$D$7,'SCN data'!$A:$AC,'SCN data'!G$3,FALSE)),ISBLANK(VLOOKUP($D$6&amp;$E57&amp;$D$7,'SCN data'!$A:$AC,'SCN data'!G$3,FALSE))),"",VLOOKUP($D$6&amp;$E57&amp;$D$7,'SCN data'!$A:$AC,'SCN data'!G$3,FALSE))</f>
        <v>0.31972994760177348</v>
      </c>
      <c r="Q57" s="283"/>
      <c r="R57" s="283">
        <f>IF(OR(ISERROR(VLOOKUP($D$6&amp;$E57&amp;$D$7,'SCN data'!$A:$AC,'SCN data'!H$3,FALSE)),ISBLANK(VLOOKUP($D$6&amp;$E57&amp;$D$7,'SCN data'!$A:$AC,'SCN data'!H$3,FALSE))),"",VLOOKUP($D$6&amp;$E57&amp;$D$7,'SCN data'!$A:$AC,'SCN data'!H$3,FALSE))</f>
        <v>5.2398226521563887E-3</v>
      </c>
      <c r="S57" s="283"/>
      <c r="T57" s="283">
        <f>IF(OR(ISERROR(VLOOKUP($D$6&amp;$E57&amp;$D$7,'SCN data'!$A:$AC,'SCN data'!I$3,FALSE)),ISBLANK(VLOOKUP($D$6&amp;$E57&amp;$D$7,'SCN data'!$A:$AC,'SCN data'!I$3,FALSE))),"",VLOOKUP($D$6&amp;$E57&amp;$D$7,'SCN data'!$A:$AC,'SCN data'!I$3,FALSE))</f>
        <v>3.7283353486497382E-2</v>
      </c>
      <c r="U57" s="330"/>
      <c r="V57" s="331">
        <f>SUM(F11,H11,J11,L11,N11,P11,R11,T11)</f>
        <v>1</v>
      </c>
      <c r="W57" s="305">
        <f>IF(ISERROR(VLOOKUP($D$6&amp;$E57&amp;$D$7,'SCN data'!$A:$AC,'SCN data'!K$3,FALSE)),0,VLOOKUP($D$6&amp;$E57&amp;$D$7,'SCN data'!$A:$AC,'SCN data'!K$3,FALSE))</f>
        <v>9924</v>
      </c>
    </row>
    <row r="58" spans="2:23" ht="15" customHeight="1" x14ac:dyDescent="0.25">
      <c r="B58" s="37"/>
      <c r="D58" s="301"/>
      <c r="E58" s="13" t="s">
        <v>27</v>
      </c>
      <c r="F58" s="14" t="str">
        <f>IF(F57="","",VLOOKUP($D$6&amp;$E57&amp;$D$7,'SCN data'!$A:$AC,'SCN data'!M$3,FALSE))</f>
        <v/>
      </c>
      <c r="G58" s="15" t="str">
        <f>IF(F57="","",VLOOKUP($D$6&amp;$E57&amp;$D$7,'SCN data'!$A:$AC,'SCN data'!N$3,FALSE))</f>
        <v/>
      </c>
      <c r="H58" s="15">
        <f>IF(H57="","",VLOOKUP($D$6&amp;$E57&amp;$D$7,'SCN data'!$A:$AC,'SCN data'!O$3,FALSE))</f>
        <v>7.4999999999999997E-2</v>
      </c>
      <c r="I58" s="15">
        <f>IF(H57="","",VLOOKUP($D$6&amp;$E57&amp;$D$7,'SCN data'!$A:$AC,'SCN data'!P$3,FALSE))</f>
        <v>8.5999999999999993E-2</v>
      </c>
      <c r="J58" s="15">
        <f>IF(J57="","",VLOOKUP($D$6&amp;$E57&amp;$D$7,'SCN data'!$A:$AC,'SCN data'!Q$3,FALSE))</f>
        <v>0.4</v>
      </c>
      <c r="K58" s="15">
        <f>IF(J57="","",VLOOKUP($D$6&amp;$E57&amp;$D$7,'SCN data'!$A:$AC,'SCN data'!R$3,FALSE))</f>
        <v>0.41899999999999998</v>
      </c>
      <c r="L58" s="15">
        <f>IF(L57="","",VLOOKUP($D$6&amp;$E57&amp;$D$7,'SCN data'!$A:$AC,'SCN data'!S$3,FALSE))</f>
        <v>0.11700000000000001</v>
      </c>
      <c r="M58" s="15">
        <f>IF(L57="","",VLOOKUP($D$6&amp;$E57&amp;$D$7,'SCN data'!$A:$AC,'SCN data'!T$3,FALSE))</f>
        <v>0.13</v>
      </c>
      <c r="N58" s="15">
        <f>IF(N57="","",VLOOKUP($D$6&amp;$E57&amp;$D$7,'SCN data'!$A:$AC,'SCN data'!U$3,FALSE))</f>
        <v>2.1999999999999999E-2</v>
      </c>
      <c r="O58" s="15">
        <f>IF(N57="","",VLOOKUP($D$6&amp;$E57&amp;$D$7,'SCN data'!$A:$AC,'SCN data'!V$3,FALSE))</f>
        <v>2.8000000000000001E-2</v>
      </c>
      <c r="P58" s="15">
        <f>IF(P57="","",VLOOKUP($D$6&amp;$E57&amp;$D$7,'SCN data'!$A:$AC,'SCN data'!W$3,FALSE))</f>
        <v>0.311</v>
      </c>
      <c r="Q58" s="15">
        <f>IF(P57="","",VLOOKUP($D$6&amp;$E57&amp;$D$7,'SCN data'!$A:$AC,'SCN data'!X$3,FALSE))</f>
        <v>0.32900000000000001</v>
      </c>
      <c r="R58" s="15">
        <f>IF(R57="","",VLOOKUP($D$6&amp;$E57&amp;$D$7,'SCN data'!$A:$AC,'SCN data'!Y$3,FALSE))</f>
        <v>4.0000000000000001E-3</v>
      </c>
      <c r="S58" s="15">
        <f>IF(R57="","",VLOOKUP($D$6&amp;$E57&amp;$D$7,'SCN data'!$A:$AC,'SCN data'!Z$3,FALSE))</f>
        <v>7.0000000000000001E-3</v>
      </c>
      <c r="T58" s="15">
        <f>IF(T57="","",VLOOKUP($D$6&amp;$E57&amp;$D$7,'SCN data'!$A:$AC,'SCN data'!AA$3,FALSE))</f>
        <v>3.4000000000000002E-2</v>
      </c>
      <c r="U58" s="16">
        <f>IF(T57="","",VLOOKUP($D$6&amp;$E57&amp;$D$7,'SCN data'!$A:$AC,'SCN data'!AB$3,FALSE))</f>
        <v>4.1000000000000002E-2</v>
      </c>
      <c r="V58" s="335"/>
      <c r="W58" s="304"/>
    </row>
    <row r="59" spans="2:23" s="37" customFormat="1" ht="18.75" customHeight="1" x14ac:dyDescent="0.25">
      <c r="B59" s="19"/>
      <c r="D59" s="301"/>
      <c r="E59" s="74" t="s">
        <v>397</v>
      </c>
      <c r="F59" s="282" t="str">
        <f>IF(OR(ISERROR(VLOOKUP($D$6&amp;$E59&amp;$D$7,'SCN data'!$A:$AC,'SCN data'!B$3,FALSE)),ISBLANK(VLOOKUP($D$6&amp;$E59&amp;$D$7,'SCN data'!$A:$AC,'SCN data'!B$3,FALSE))),"",VLOOKUP($D$6&amp;$E59&amp;$D$7,'SCN data'!$A:$AC,'SCN data'!B$3,FALSE))</f>
        <v/>
      </c>
      <c r="G59" s="283"/>
      <c r="H59" s="283">
        <f>IF(OR(ISERROR(VLOOKUP($D$6&amp;$E59&amp;$D$7,'SCN data'!$A:$AC,'SCN data'!C$3,FALSE)),ISBLANK(VLOOKUP($D$6&amp;$E59&amp;$D$7,'SCN data'!$A:$AC,'SCN data'!C$3,FALSE))),"",VLOOKUP($D$6&amp;$E59&amp;$D$7,'SCN data'!$A:$AC,'SCN data'!C$3,FALSE))</f>
        <v>8.8899178145618707E-2</v>
      </c>
      <c r="I59" s="283"/>
      <c r="J59" s="283">
        <f>IF(OR(ISERROR(VLOOKUP($D$6&amp;$E59&amp;$D$7,'SCN data'!$A:$AC,'SCN data'!D$3,FALSE)),ISBLANK(VLOOKUP($D$6&amp;$E59&amp;$D$7,'SCN data'!$A:$AC,'SCN data'!D$3,FALSE))),"",VLOOKUP($D$6&amp;$E59&amp;$D$7,'SCN data'!$A:$AC,'SCN data'!D$3,FALSE))</f>
        <v>0.26542423891654127</v>
      </c>
      <c r="K59" s="283"/>
      <c r="L59" s="283">
        <f>IF(OR(ISERROR(VLOOKUP($D$6&amp;$E59&amp;$D$7,'SCN data'!$A:$AC,'SCN data'!E$3,FALSE)),ISBLANK(VLOOKUP($D$6&amp;$E59&amp;$D$7,'SCN data'!$A:$AC,'SCN data'!E$3,FALSE))),"",VLOOKUP($D$6&amp;$E59&amp;$D$7,'SCN data'!$A:$AC,'SCN data'!E$3,FALSE))</f>
        <v>0.16957981247829609</v>
      </c>
      <c r="M59" s="283"/>
      <c r="N59" s="283">
        <f>IF(OR(ISERROR(VLOOKUP($D$6&amp;$E59&amp;$D$7,'SCN data'!$A:$AC,'SCN data'!F$3,FALSE)),ISBLANK(VLOOKUP($D$6&amp;$E59&amp;$D$7,'SCN data'!$A:$AC,'SCN data'!F$3,FALSE))),"",VLOOKUP($D$6&amp;$E59&amp;$D$7,'SCN data'!$A:$AC,'SCN data'!F$3,FALSE))</f>
        <v>1.7652506077092255E-2</v>
      </c>
      <c r="O59" s="283"/>
      <c r="P59" s="283">
        <f>IF(OR(ISERROR(VLOOKUP($D$6&amp;$E59&amp;$D$7,'SCN data'!$A:$AC,'SCN data'!G$3,FALSE)),ISBLANK(VLOOKUP($D$6&amp;$E59&amp;$D$7,'SCN data'!$A:$AC,'SCN data'!G$3,FALSE))),"",VLOOKUP($D$6&amp;$E59&amp;$D$7,'SCN data'!$A:$AC,'SCN data'!G$3,FALSE))</f>
        <v>0.41457344600069451</v>
      </c>
      <c r="Q59" s="283"/>
      <c r="R59" s="283">
        <f>IF(OR(ISERROR(VLOOKUP($D$6&amp;$E59&amp;$D$7,'SCN data'!$A:$AC,'SCN data'!H$3,FALSE)),ISBLANK(VLOOKUP($D$6&amp;$E59&amp;$D$7,'SCN data'!$A:$AC,'SCN data'!H$3,FALSE))),"",VLOOKUP($D$6&amp;$E59&amp;$D$7,'SCN data'!$A:$AC,'SCN data'!H$3,FALSE))</f>
        <v>8.5079291584674154E-3</v>
      </c>
      <c r="S59" s="283"/>
      <c r="T59" s="283">
        <f>IF(OR(ISERROR(VLOOKUP($D$6&amp;$E59&amp;$D$7,'SCN data'!$A:$AC,'SCN data'!I$3,FALSE)),ISBLANK(VLOOKUP($D$6&amp;$E59&amp;$D$7,'SCN data'!$A:$AC,'SCN data'!I$3,FALSE))),"",VLOOKUP($D$6&amp;$E59&amp;$D$7,'SCN data'!$A:$AC,'SCN data'!I$3,FALSE))</f>
        <v>3.5362889223289735E-2</v>
      </c>
      <c r="U59" s="330"/>
      <c r="V59" s="334">
        <f>SUM(F11,H11,J11,L11,N11,P11,R11,T11)</f>
        <v>1</v>
      </c>
      <c r="W59" s="303">
        <f>IF(ISERROR(VLOOKUP($D$6&amp;$E59&amp;$D$7,'SCN data'!$A:$AC,'SCN data'!K$3,FALSE)),0,VLOOKUP($D$6&amp;$E59&amp;$D$7,'SCN data'!$A:$AC,'SCN data'!K$3,FALSE))</f>
        <v>17278</v>
      </c>
    </row>
    <row r="60" spans="2:23" ht="15" customHeight="1" x14ac:dyDescent="0.25">
      <c r="B60" s="37"/>
      <c r="D60" s="301"/>
      <c r="E60" s="17" t="s">
        <v>27</v>
      </c>
      <c r="F60" s="14" t="str">
        <f>IF(F59="","",VLOOKUP($D$6&amp;$E59&amp;$D$7,'SCN data'!$A:$AC,'SCN data'!M$3,FALSE))</f>
        <v/>
      </c>
      <c r="G60" s="15" t="str">
        <f>IF(F59="","",VLOOKUP($D$6&amp;$E59&amp;$D$7,'SCN data'!$A:$AC,'SCN data'!N$3,FALSE))</f>
        <v/>
      </c>
      <c r="H60" s="15">
        <f>IF(H59="","",VLOOKUP($D$6&amp;$E59&amp;$D$7,'SCN data'!$A:$AC,'SCN data'!O$3,FALSE))</f>
        <v>8.5000000000000006E-2</v>
      </c>
      <c r="I60" s="15">
        <f>IF(H59="","",VLOOKUP($D$6&amp;$E59&amp;$D$7,'SCN data'!$A:$AC,'SCN data'!P$3,FALSE))</f>
        <v>9.2999999999999999E-2</v>
      </c>
      <c r="J60" s="15">
        <f>IF(J59="","",VLOOKUP($D$6&amp;$E59&amp;$D$7,'SCN data'!$A:$AC,'SCN data'!Q$3,FALSE))</f>
        <v>0.25900000000000001</v>
      </c>
      <c r="K60" s="15">
        <f>IF(J59="","",VLOOKUP($D$6&amp;$E59&amp;$D$7,'SCN data'!$A:$AC,'SCN data'!R$3,FALSE))</f>
        <v>0.27200000000000002</v>
      </c>
      <c r="L60" s="15">
        <f>IF(L59="","",VLOOKUP($D$6&amp;$E59&amp;$D$7,'SCN data'!$A:$AC,'SCN data'!S$3,FALSE))</f>
        <v>0.16400000000000001</v>
      </c>
      <c r="M60" s="15">
        <f>IF(L59="","",VLOOKUP($D$6&amp;$E59&amp;$D$7,'SCN data'!$A:$AC,'SCN data'!T$3,FALSE))</f>
        <v>0.17499999999999999</v>
      </c>
      <c r="N60" s="15">
        <f>IF(N59="","",VLOOKUP($D$6&amp;$E59&amp;$D$7,'SCN data'!$A:$AC,'SCN data'!U$3,FALSE))</f>
        <v>1.6E-2</v>
      </c>
      <c r="O60" s="15">
        <f>IF(N59="","",VLOOKUP($D$6&amp;$E59&amp;$D$7,'SCN data'!$A:$AC,'SCN data'!V$3,FALSE))</f>
        <v>0.02</v>
      </c>
      <c r="P60" s="15">
        <f>IF(P59="","",VLOOKUP($D$6&amp;$E59&amp;$D$7,'SCN data'!$A:$AC,'SCN data'!W$3,FALSE))</f>
        <v>0.40699999999999997</v>
      </c>
      <c r="Q60" s="15">
        <f>IF(P59="","",VLOOKUP($D$6&amp;$E59&amp;$D$7,'SCN data'!$A:$AC,'SCN data'!X$3,FALSE))</f>
        <v>0.42199999999999999</v>
      </c>
      <c r="R60" s="15">
        <f>IF(R59="","",VLOOKUP($D$6&amp;$E59&amp;$D$7,'SCN data'!$A:$AC,'SCN data'!Y$3,FALSE))</f>
        <v>7.0000000000000001E-3</v>
      </c>
      <c r="S60" s="15">
        <f>IF(R59="","",VLOOKUP($D$6&amp;$E59&amp;$D$7,'SCN data'!$A:$AC,'SCN data'!Z$3,FALSE))</f>
        <v>0.01</v>
      </c>
      <c r="T60" s="15">
        <f>IF(T59="","",VLOOKUP($D$6&amp;$E59&amp;$D$7,'SCN data'!$A:$AC,'SCN data'!AA$3,FALSE))</f>
        <v>3.3000000000000002E-2</v>
      </c>
      <c r="U60" s="16">
        <f>IF(T59="","",VLOOKUP($D$6&amp;$E59&amp;$D$7,'SCN data'!$A:$AC,'SCN data'!AB$3,FALSE))</f>
        <v>3.7999999999999999E-2</v>
      </c>
      <c r="V60" s="334"/>
      <c r="W60" s="303"/>
    </row>
    <row r="61" spans="2:23" s="37" customFormat="1" ht="18.75" customHeight="1" x14ac:dyDescent="0.25">
      <c r="B61" s="19"/>
      <c r="D61" s="301"/>
      <c r="E61" s="75" t="s">
        <v>399</v>
      </c>
      <c r="F61" s="282" t="str">
        <f>IF(OR(ISERROR(VLOOKUP($D$6&amp;$E61&amp;$D$7,'SCN data'!$A:$AC,'SCN data'!B$3,FALSE)),ISBLANK(VLOOKUP($D$6&amp;$E61&amp;$D$7,'SCN data'!$A:$AC,'SCN data'!B$3,FALSE))),"",VLOOKUP($D$6&amp;$E61&amp;$D$7,'SCN data'!$A:$AC,'SCN data'!B$3,FALSE))</f>
        <v/>
      </c>
      <c r="G61" s="283"/>
      <c r="H61" s="283">
        <f>IF(OR(ISERROR(VLOOKUP($D$6&amp;$E61&amp;$D$7,'SCN data'!$A:$AC,'SCN data'!C$3,FALSE)),ISBLANK(VLOOKUP($D$6&amp;$E61&amp;$D$7,'SCN data'!$A:$AC,'SCN data'!C$3,FALSE))),"",VLOOKUP($D$6&amp;$E61&amp;$D$7,'SCN data'!$A:$AC,'SCN data'!C$3,FALSE))</f>
        <v>0.12045646661031277</v>
      </c>
      <c r="I61" s="283"/>
      <c r="J61" s="283">
        <f>IF(OR(ISERROR(VLOOKUP($D$6&amp;$E61&amp;$D$7,'SCN data'!$A:$AC,'SCN data'!D$3,FALSE)),ISBLANK(VLOOKUP($D$6&amp;$E61&amp;$D$7,'SCN data'!$A:$AC,'SCN data'!D$3,FALSE))),"",VLOOKUP($D$6&amp;$E61&amp;$D$7,'SCN data'!$A:$AC,'SCN data'!D$3,FALSE))</f>
        <v>0.1992814877430262</v>
      </c>
      <c r="K61" s="283"/>
      <c r="L61" s="283">
        <f>IF(OR(ISERROR(VLOOKUP($D$6&amp;$E61&amp;$D$7,'SCN data'!$A:$AC,'SCN data'!E$3,FALSE)),ISBLANK(VLOOKUP($D$6&amp;$E61&amp;$D$7,'SCN data'!$A:$AC,'SCN data'!E$3,FALSE))),"",VLOOKUP($D$6&amp;$E61&amp;$D$7,'SCN data'!$A:$AC,'SCN data'!E$3,FALSE))</f>
        <v>0.11348267117497887</v>
      </c>
      <c r="M61" s="283"/>
      <c r="N61" s="283">
        <f>IF(OR(ISERROR(VLOOKUP($D$6&amp;$E61&amp;$D$7,'SCN data'!$A:$AC,'SCN data'!F$3,FALSE)),ISBLANK(VLOOKUP($D$6&amp;$E61&amp;$D$7,'SCN data'!$A:$AC,'SCN data'!F$3,FALSE))),"",VLOOKUP($D$6&amp;$E61&amp;$D$7,'SCN data'!$A:$AC,'SCN data'!F$3,FALSE))</f>
        <v>3.0360664976049591E-2</v>
      </c>
      <c r="O61" s="283"/>
      <c r="P61" s="283">
        <f>IF(OR(ISERROR(VLOOKUP($D$6&amp;$E61&amp;$D$7,'SCN data'!$A:$AC,'SCN data'!G$3,FALSE)),ISBLANK(VLOOKUP($D$6&amp;$E61&amp;$D$7,'SCN data'!$A:$AC,'SCN data'!G$3,FALSE))),"",VLOOKUP($D$6&amp;$E61&amp;$D$7,'SCN data'!$A:$AC,'SCN data'!G$3,FALSE))</f>
        <v>0.50676246830092986</v>
      </c>
      <c r="Q61" s="283"/>
      <c r="R61" s="283">
        <f>IF(OR(ISERROR(VLOOKUP($D$6&amp;$E61&amp;$D$7,'SCN data'!$A:$AC,'SCN data'!H$3,FALSE)),ISBLANK(VLOOKUP($D$6&amp;$E61&amp;$D$7,'SCN data'!$A:$AC,'SCN data'!H$3,FALSE))),"",VLOOKUP($D$6&amp;$E61&amp;$D$7,'SCN data'!$A:$AC,'SCN data'!H$3,FALSE))</f>
        <v>4.7196393350239507E-3</v>
      </c>
      <c r="S61" s="283"/>
      <c r="T61" s="283">
        <f>IF(OR(ISERROR(VLOOKUP($D$6&amp;$E61&amp;$D$7,'SCN data'!$A:$AC,'SCN data'!I$3,FALSE)),ISBLANK(VLOOKUP($D$6&amp;$E61&amp;$D$7,'SCN data'!$A:$AC,'SCN data'!I$3,FALSE))),"",VLOOKUP($D$6&amp;$E61&amp;$D$7,'SCN data'!$A:$AC,'SCN data'!I$3,FALSE))</f>
        <v>2.4936601859678782E-2</v>
      </c>
      <c r="U61" s="330"/>
      <c r="V61" s="331">
        <f>SUM(F11,H11,J11,L11,N11,P11,R11,T11)</f>
        <v>1</v>
      </c>
      <c r="W61" s="305">
        <f>IF(ISERROR(VLOOKUP($D$6&amp;$E61&amp;$D$7,'SCN data'!$A:$AC,'SCN data'!K$3,FALSE)),0,VLOOKUP($D$6&amp;$E61&amp;$D$7,'SCN data'!$A:$AC,'SCN data'!K$3,FALSE))</f>
        <v>14196</v>
      </c>
    </row>
    <row r="62" spans="2:23" ht="15" customHeight="1" x14ac:dyDescent="0.25">
      <c r="B62" s="37"/>
      <c r="D62" s="301"/>
      <c r="E62" s="13" t="s">
        <v>27</v>
      </c>
      <c r="F62" s="14" t="str">
        <f>IF(F61="","",VLOOKUP($D$6&amp;$E61&amp;$D$7,'SCN data'!$A:$AC,'SCN data'!M$3,FALSE))</f>
        <v/>
      </c>
      <c r="G62" s="15" t="str">
        <f>IF(F61="","",VLOOKUP($D$6&amp;$E61&amp;$D$7,'SCN data'!$A:$AC,'SCN data'!N$3,FALSE))</f>
        <v/>
      </c>
      <c r="H62" s="15">
        <f>IF(H61="","",VLOOKUP($D$6&amp;$E61&amp;$D$7,'SCN data'!$A:$AC,'SCN data'!O$3,FALSE))</f>
        <v>0.115</v>
      </c>
      <c r="I62" s="15">
        <f>IF(H61="","",VLOOKUP($D$6&amp;$E61&amp;$D$7,'SCN data'!$A:$AC,'SCN data'!P$3,FALSE))</f>
        <v>0.126</v>
      </c>
      <c r="J62" s="15">
        <f>IF(J61="","",VLOOKUP($D$6&amp;$E61&amp;$D$7,'SCN data'!$A:$AC,'SCN data'!Q$3,FALSE))</f>
        <v>0.193</v>
      </c>
      <c r="K62" s="15">
        <f>IF(J61="","",VLOOKUP($D$6&amp;$E61&amp;$D$7,'SCN data'!$A:$AC,'SCN data'!R$3,FALSE))</f>
        <v>0.20599999999999999</v>
      </c>
      <c r="L62" s="15">
        <f>IF(L61="","",VLOOKUP($D$6&amp;$E61&amp;$D$7,'SCN data'!$A:$AC,'SCN data'!S$3,FALSE))</f>
        <v>0.108</v>
      </c>
      <c r="M62" s="15">
        <f>IF(L61="","",VLOOKUP($D$6&amp;$E61&amp;$D$7,'SCN data'!$A:$AC,'SCN data'!T$3,FALSE))</f>
        <v>0.11899999999999999</v>
      </c>
      <c r="N62" s="15">
        <f>IF(N61="","",VLOOKUP($D$6&amp;$E61&amp;$D$7,'SCN data'!$A:$AC,'SCN data'!U$3,FALSE))</f>
        <v>2.8000000000000001E-2</v>
      </c>
      <c r="O62" s="15">
        <f>IF(N61="","",VLOOKUP($D$6&amp;$E61&amp;$D$7,'SCN data'!$A:$AC,'SCN data'!V$3,FALSE))</f>
        <v>3.3000000000000002E-2</v>
      </c>
      <c r="P62" s="15">
        <f>IF(P61="","",VLOOKUP($D$6&amp;$E61&amp;$D$7,'SCN data'!$A:$AC,'SCN data'!W$3,FALSE))</f>
        <v>0.499</v>
      </c>
      <c r="Q62" s="15">
        <f>IF(P61="","",VLOOKUP($D$6&amp;$E61&amp;$D$7,'SCN data'!$A:$AC,'SCN data'!X$3,FALSE))</f>
        <v>0.51500000000000001</v>
      </c>
      <c r="R62" s="15">
        <f>IF(R61="","",VLOOKUP($D$6&amp;$E61&amp;$D$7,'SCN data'!$A:$AC,'SCN data'!Y$3,FALSE))</f>
        <v>4.0000000000000001E-3</v>
      </c>
      <c r="S62" s="15">
        <f>IF(R61="","",VLOOKUP($D$6&amp;$E61&amp;$D$7,'SCN data'!$A:$AC,'SCN data'!Z$3,FALSE))</f>
        <v>6.0000000000000001E-3</v>
      </c>
      <c r="T62" s="15">
        <f>IF(T61="","",VLOOKUP($D$6&amp;$E61&amp;$D$7,'SCN data'!$A:$AC,'SCN data'!AA$3,FALSE))</f>
        <v>2.1999999999999999E-2</v>
      </c>
      <c r="U62" s="16">
        <f>IF(T61="","",VLOOKUP($D$6&amp;$E61&amp;$D$7,'SCN data'!$A:$AC,'SCN data'!AB$3,FALSE))</f>
        <v>2.8000000000000001E-2</v>
      </c>
      <c r="V62" s="335"/>
      <c r="W62" s="304"/>
    </row>
    <row r="63" spans="2:23" s="37" customFormat="1" ht="18.75" customHeight="1" x14ac:dyDescent="0.25">
      <c r="B63" s="19"/>
      <c r="D63" s="301"/>
      <c r="E63" s="74" t="s">
        <v>11</v>
      </c>
      <c r="F63" s="245" t="str">
        <f>IF(OR(ISERROR(VLOOKUP($D$6&amp;$E63&amp;$D$7,'SCN data'!$A:$AC,'SCN data'!B$3,FALSE)),ISBLANK(VLOOKUP($D$6&amp;$E63&amp;$D$7,'SCN data'!$A:$AC,'SCN data'!B$3,FALSE))),"",VLOOKUP($D$6&amp;$E63&amp;$D$7,'SCN data'!$A:$AC,'SCN data'!B$3,FALSE))</f>
        <v/>
      </c>
      <c r="G63" s="246"/>
      <c r="H63" s="246">
        <f>IF(OR(ISERROR(VLOOKUP($D$6&amp;$E63&amp;$D$7,'SCN data'!$A:$AC,'SCN data'!C$3,FALSE)),ISBLANK(VLOOKUP($D$6&amp;$E63&amp;$D$7,'SCN data'!$A:$AC,'SCN data'!C$3,FALSE))),"",VLOOKUP($D$6&amp;$E63&amp;$D$7,'SCN data'!$A:$AC,'SCN data'!C$3,FALSE))</f>
        <v>0.25717834998746852</v>
      </c>
      <c r="I63" s="246"/>
      <c r="J63" s="246">
        <f>IF(OR(ISERROR(VLOOKUP($D$6&amp;$E63&amp;$D$7,'SCN data'!$A:$AC,'SCN data'!D$3,FALSE)),ISBLANK(VLOOKUP($D$6&amp;$E63&amp;$D$7,'SCN data'!$A:$AC,'SCN data'!D$3,FALSE))),"",VLOOKUP($D$6&amp;$E63&amp;$D$7,'SCN data'!$A:$AC,'SCN data'!D$3,FALSE))</f>
        <v>0.21440791552702981</v>
      </c>
      <c r="K63" s="246"/>
      <c r="L63" s="246">
        <f>IF(OR(ISERROR(VLOOKUP($D$6&amp;$E63&amp;$D$7,'SCN data'!$A:$AC,'SCN data'!E$3,FALSE)),ISBLANK(VLOOKUP($D$6&amp;$E63&amp;$D$7,'SCN data'!$A:$AC,'SCN data'!E$3,FALSE))),"",VLOOKUP($D$6&amp;$E63&amp;$D$7,'SCN data'!$A:$AC,'SCN data'!E$3,FALSE))</f>
        <v>0.10925984446454322</v>
      </c>
      <c r="M63" s="246"/>
      <c r="N63" s="246">
        <f>IF(OR(ISERROR(VLOOKUP($D$6&amp;$E63&amp;$D$7,'SCN data'!$A:$AC,'SCN data'!F$3,FALSE)),ISBLANK(VLOOKUP($D$6&amp;$E63&amp;$D$7,'SCN data'!$A:$AC,'SCN data'!F$3,FALSE))),"",VLOOKUP($D$6&amp;$E63&amp;$D$7,'SCN data'!$A:$AC,'SCN data'!F$3,FALSE))</f>
        <v>1.7870958602578212E-2</v>
      </c>
      <c r="O63" s="246"/>
      <c r="P63" s="246">
        <f>IF(OR(ISERROR(VLOOKUP($D$6&amp;$E63&amp;$D$7,'SCN data'!$A:$AC,'SCN data'!G$3,FALSE)),ISBLANK(VLOOKUP($D$6&amp;$E63&amp;$D$7,'SCN data'!$A:$AC,'SCN data'!G$3,FALSE))),"",VLOOKUP($D$6&amp;$E63&amp;$D$7,'SCN data'!$A:$AC,'SCN data'!G$3,FALSE))</f>
        <v>0.37008140003704953</v>
      </c>
      <c r="Q63" s="246"/>
      <c r="R63" s="246">
        <f>IF(OR(ISERROR(VLOOKUP($D$6&amp;$E63&amp;$D$7,'SCN data'!$A:$AC,'SCN data'!H$3,FALSE)),ISBLANK(VLOOKUP($D$6&amp;$E63&amp;$D$7,'SCN data'!$A:$AC,'SCN data'!H$3,FALSE))),"",VLOOKUP($D$6&amp;$E63&amp;$D$7,'SCN data'!$A:$AC,'SCN data'!H$3,FALSE))</f>
        <v>5.0997613573210993E-3</v>
      </c>
      <c r="S63" s="246"/>
      <c r="T63" s="246">
        <f>IF(OR(ISERROR(VLOOKUP($D$6&amp;$E63&amp;$D$7,'SCN data'!$A:$AC,'SCN data'!I$3,FALSE)),ISBLANK(VLOOKUP($D$6&amp;$E63&amp;$D$7,'SCN data'!$A:$AC,'SCN data'!I$3,FALSE))),"",VLOOKUP($D$6&amp;$E63&amp;$D$7,'SCN data'!$A:$AC,'SCN data'!I$3,FALSE))</f>
        <v>2.6101770024009562E-2</v>
      </c>
      <c r="U63" s="333"/>
      <c r="V63" s="334">
        <f>SUM(F11,H11,J11,L11,N11,P11,R11,T11)</f>
        <v>1</v>
      </c>
      <c r="W63" s="303">
        <f>IF(ISERROR(VLOOKUP($D$6&amp;$E63&amp;$D$7,'SCN data'!$A:$AC,'SCN data'!K$3,FALSE)),0,VLOOKUP($D$6&amp;$E63&amp;$D$7,'SCN data'!$A:$AC,'SCN data'!K$3,FALSE))</f>
        <v>275307</v>
      </c>
    </row>
    <row r="64" spans="2:23" ht="15.75" customHeight="1" x14ac:dyDescent="0.25">
      <c r="B64" s="37"/>
      <c r="D64" s="301"/>
      <c r="E64" s="17" t="s">
        <v>27</v>
      </c>
      <c r="F64" s="11" t="str">
        <f>IF(F63="","",VLOOKUP($D$6&amp;$E63&amp;$D$7,'SCN data'!$A:$AC,'SCN data'!M$3,FALSE))</f>
        <v/>
      </c>
      <c r="G64" s="6" t="str">
        <f>IF(F63="","",VLOOKUP($D$6&amp;$E63&amp;$D$7,'SCN data'!$A:$AC,'SCN data'!N$3,FALSE))</f>
        <v/>
      </c>
      <c r="H64" s="6">
        <f>IF(H63="","",VLOOKUP($D$6&amp;$E63&amp;$D$7,'SCN data'!$A:$AC,'SCN data'!O$3,FALSE))</f>
        <v>0.25600000000000001</v>
      </c>
      <c r="I64" s="6">
        <f>IF(H63="","",VLOOKUP($D$6&amp;$E63&amp;$D$7,'SCN data'!$A:$AC,'SCN data'!P$3,FALSE))</f>
        <v>0.25900000000000001</v>
      </c>
      <c r="J64" s="6">
        <f>IF(J63="","",VLOOKUP($D$6&amp;$E63&amp;$D$7,'SCN data'!$A:$AC,'SCN data'!Q$3,FALSE))</f>
        <v>0.21299999999999999</v>
      </c>
      <c r="K64" s="6">
        <f>IF(J63="","",VLOOKUP($D$6&amp;$E63&amp;$D$7,'SCN data'!$A:$AC,'SCN data'!R$3,FALSE))</f>
        <v>0.216</v>
      </c>
      <c r="L64" s="6">
        <f>IF(L63="","",VLOOKUP($D$6&amp;$E63&amp;$D$7,'SCN data'!$A:$AC,'SCN data'!S$3,FALSE))</f>
        <v>0.108</v>
      </c>
      <c r="M64" s="6">
        <f>IF(L63="","",VLOOKUP($D$6&amp;$E63&amp;$D$7,'SCN data'!$A:$AC,'SCN data'!T$3,FALSE))</f>
        <v>0.11</v>
      </c>
      <c r="N64" s="6">
        <f>IF(N63="","",VLOOKUP($D$6&amp;$E63&amp;$D$7,'SCN data'!$A:$AC,'SCN data'!U$3,FALSE))</f>
        <v>1.7000000000000001E-2</v>
      </c>
      <c r="O64" s="6">
        <f>IF(N63="","",VLOOKUP($D$6&amp;$E63&amp;$D$7,'SCN data'!$A:$AC,'SCN data'!V$3,FALSE))</f>
        <v>1.7999999999999999E-2</v>
      </c>
      <c r="P64" s="6">
        <f>IF(P63="","",VLOOKUP($D$6&amp;$E63&amp;$D$7,'SCN data'!$A:$AC,'SCN data'!W$3,FALSE))</f>
        <v>0.36799999999999999</v>
      </c>
      <c r="Q64" s="6">
        <f>IF(P63="","",VLOOKUP($D$6&amp;$E63&amp;$D$7,'SCN data'!$A:$AC,'SCN data'!X$3,FALSE))</f>
        <v>0.372</v>
      </c>
      <c r="R64" s="6">
        <f>IF(R63="","",VLOOKUP($D$6&amp;$E63&amp;$D$7,'SCN data'!$A:$AC,'SCN data'!Y$3,FALSE))</f>
        <v>5.0000000000000001E-3</v>
      </c>
      <c r="S64" s="6">
        <f>IF(R63="","",VLOOKUP($D$6&amp;$E63&amp;$D$7,'SCN data'!$A:$AC,'SCN data'!Z$3,FALSE))</f>
        <v>5.0000000000000001E-3</v>
      </c>
      <c r="T64" s="6">
        <f>IF(T63="","",VLOOKUP($D$6&amp;$E63&amp;$D$7,'SCN data'!$A:$AC,'SCN data'!AA$3,FALSE))</f>
        <v>2.5999999999999999E-2</v>
      </c>
      <c r="U64" s="7">
        <f>IF(T63="","",VLOOKUP($D$6&amp;$E63&amp;$D$7,'SCN data'!$A:$AC,'SCN data'!AB$3,FALSE))</f>
        <v>2.7E-2</v>
      </c>
      <c r="V64" s="334"/>
      <c r="W64" s="303"/>
    </row>
    <row r="65" spans="2:25" s="37" customFormat="1" ht="18.75" customHeight="1" x14ac:dyDescent="0.25">
      <c r="B65" s="19"/>
      <c r="D65" s="301"/>
      <c r="E65" s="75" t="s">
        <v>16</v>
      </c>
      <c r="F65" s="282" t="str">
        <f>IF(OR(ISERROR(VLOOKUP($D$6&amp;$E65&amp;$D$7,'SCN data'!$A:$AC,'SCN data'!B$3,FALSE)),ISBLANK(VLOOKUP($D$6&amp;$E65&amp;$D$7,'SCN data'!$A:$AC,'SCN data'!B$3,FALSE))),"",VLOOKUP($D$6&amp;$E65&amp;$D$7,'SCN data'!$A:$AC,'SCN data'!B$3,FALSE))</f>
        <v/>
      </c>
      <c r="G65" s="283"/>
      <c r="H65" s="283">
        <f>IF(OR(ISERROR(VLOOKUP($D$6&amp;$E65&amp;$D$7,'SCN data'!$A:$AC,'SCN data'!C$3,FALSE)),ISBLANK(VLOOKUP($D$6&amp;$E65&amp;$D$7,'SCN data'!$A:$AC,'SCN data'!C$3,FALSE))),"",VLOOKUP($D$6&amp;$E65&amp;$D$7,'SCN data'!$A:$AC,'SCN data'!C$3,FALSE))</f>
        <v>0.47789859850619221</v>
      </c>
      <c r="I65" s="283"/>
      <c r="J65" s="283">
        <f>IF(OR(ISERROR(VLOOKUP($D$6&amp;$E65&amp;$D$7,'SCN data'!$A:$AC,'SCN data'!D$3,FALSE)),ISBLANK(VLOOKUP($D$6&amp;$E65&amp;$D$7,'SCN data'!$A:$AC,'SCN data'!D$3,FALSE))),"",VLOOKUP($D$6&amp;$E65&amp;$D$7,'SCN data'!$A:$AC,'SCN data'!D$3,FALSE))</f>
        <v>0.33345721787294241</v>
      </c>
      <c r="K65" s="283"/>
      <c r="L65" s="283">
        <f>IF(OR(ISERROR(VLOOKUP($D$6&amp;$E65&amp;$D$7,'SCN data'!$A:$AC,'SCN data'!E$3,FALSE)),ISBLANK(VLOOKUP($D$6&amp;$E65&amp;$D$7,'SCN data'!$A:$AC,'SCN data'!E$3,FALSE))),"",VLOOKUP($D$6&amp;$E65&amp;$D$7,'SCN data'!$A:$AC,'SCN data'!E$3,FALSE))</f>
        <v>6.5015405641941706E-2</v>
      </c>
      <c r="M65" s="283"/>
      <c r="N65" s="283">
        <f>IF(OR(ISERROR(VLOOKUP($D$6&amp;$E65&amp;$D$7,'SCN data'!$A:$AC,'SCN data'!F$3,FALSE)),ISBLANK(VLOOKUP($D$6&amp;$E65&amp;$D$7,'SCN data'!$A:$AC,'SCN data'!F$3,FALSE))),"",VLOOKUP($D$6&amp;$E65&amp;$D$7,'SCN data'!$A:$AC,'SCN data'!F$3,FALSE))</f>
        <v>6.7497092709594654E-3</v>
      </c>
      <c r="O65" s="283"/>
      <c r="P65" s="283">
        <f>IF(OR(ISERROR(VLOOKUP($D$6&amp;$E65&amp;$D$7,'SCN data'!$A:$AC,'SCN data'!G$3,FALSE)),ISBLANK(VLOOKUP($D$6&amp;$E65&amp;$D$7,'SCN data'!$A:$AC,'SCN data'!G$3,FALSE))),"",VLOOKUP($D$6&amp;$E65&amp;$D$7,'SCN data'!$A:$AC,'SCN data'!G$3,FALSE))</f>
        <v>2.3629976861565021E-2</v>
      </c>
      <c r="Q65" s="283"/>
      <c r="R65" s="283">
        <f>IF(OR(ISERROR(VLOOKUP($D$6&amp;$E65&amp;$D$7,'SCN data'!$A:$AC,'SCN data'!H$3,FALSE)),ISBLANK(VLOOKUP($D$6&amp;$E65&amp;$D$7,'SCN data'!$A:$AC,'SCN data'!H$3,FALSE))),"",VLOOKUP($D$6&amp;$E65&amp;$D$7,'SCN data'!$A:$AC,'SCN data'!H$3,FALSE))</f>
        <v>5.2750836220642359E-4</v>
      </c>
      <c r="S65" s="283"/>
      <c r="T65" s="283">
        <f>IF(OR(ISERROR(VLOOKUP($D$6&amp;$E65&amp;$D$7,'SCN data'!$A:$AC,'SCN data'!I$3,FALSE)),ISBLANK(VLOOKUP($D$6&amp;$E65&amp;$D$7,'SCN data'!$A:$AC,'SCN data'!I$3,FALSE))),"",VLOOKUP($D$6&amp;$E65&amp;$D$7,'SCN data'!$A:$AC,'SCN data'!I$3,FALSE))</f>
        <v>9.2721583484192738E-2</v>
      </c>
      <c r="U65" s="330"/>
      <c r="V65" s="331">
        <f>SUM(F13,H13,J13,L13,N13,P13,R13,T13)</f>
        <v>1</v>
      </c>
      <c r="W65" s="305">
        <f>IF(ISERROR(VLOOKUP($D$6&amp;$E65&amp;$D$7,'SCN data'!$A:$AC,'SCN data'!K$3,FALSE)),0,VLOOKUP($D$6&amp;$E65&amp;$D$7,'SCN data'!$A:$AC,'SCN data'!K$3,FALSE))</f>
        <v>83411</v>
      </c>
    </row>
    <row r="66" spans="2:25" ht="15" customHeight="1" x14ac:dyDescent="0.25">
      <c r="D66" s="301"/>
      <c r="E66" s="17" t="s">
        <v>27</v>
      </c>
      <c r="F66" s="11" t="str">
        <f>IF(F65="","",VLOOKUP($D$6&amp;$E65&amp;$D$7,'SCN data'!$A:$AC,'SCN data'!M$3,FALSE))</f>
        <v/>
      </c>
      <c r="G66" s="6" t="str">
        <f>IF(F65="","",VLOOKUP($D$6&amp;$E65&amp;$D$7,'SCN data'!$A:$AC,'SCN data'!N$3,FALSE))</f>
        <v/>
      </c>
      <c r="H66" s="6">
        <f>IF(H65="","",VLOOKUP($D$6&amp;$E65&amp;$D$7,'SCN data'!$A:$AC,'SCN data'!O$3,FALSE))</f>
        <v>0.47499999999999998</v>
      </c>
      <c r="I66" s="6">
        <f>IF(H65="","",VLOOKUP($D$6&amp;$E65&amp;$D$7,'SCN data'!$A:$AC,'SCN data'!P$3,FALSE))</f>
        <v>0.48099999999999998</v>
      </c>
      <c r="J66" s="6">
        <f>IF(J65="","",VLOOKUP($D$6&amp;$E65&amp;$D$7,'SCN data'!$A:$AC,'SCN data'!Q$3,FALSE))</f>
        <v>0.33</v>
      </c>
      <c r="K66" s="6">
        <f>IF(J65="","",VLOOKUP($D$6&amp;$E65&amp;$D$7,'SCN data'!$A:$AC,'SCN data'!R$3,FALSE))</f>
        <v>0.33700000000000002</v>
      </c>
      <c r="L66" s="6">
        <f>IF(L65="","",VLOOKUP($D$6&amp;$E65&amp;$D$7,'SCN data'!$A:$AC,'SCN data'!S$3,FALSE))</f>
        <v>6.3E-2</v>
      </c>
      <c r="M66" s="6">
        <f>IF(L65="","",VLOOKUP($D$6&amp;$E65&amp;$D$7,'SCN data'!$A:$AC,'SCN data'!T$3,FALSE))</f>
        <v>6.7000000000000004E-2</v>
      </c>
      <c r="N66" s="6">
        <f>IF(N65="","",VLOOKUP($D$6&amp;$E65&amp;$D$7,'SCN data'!$A:$AC,'SCN data'!U$3,FALSE))</f>
        <v>6.0000000000000001E-3</v>
      </c>
      <c r="O66" s="6">
        <f>IF(N65="","",VLOOKUP($D$6&amp;$E65&amp;$D$7,'SCN data'!$A:$AC,'SCN data'!V$3,FALSE))</f>
        <v>7.0000000000000001E-3</v>
      </c>
      <c r="P66" s="6">
        <f>IF(P65="","",VLOOKUP($D$6&amp;$E65&amp;$D$7,'SCN data'!$A:$AC,'SCN data'!W$3,FALSE))</f>
        <v>2.3E-2</v>
      </c>
      <c r="Q66" s="6">
        <f>IF(P65="","",VLOOKUP($D$6&amp;$E65&amp;$D$7,'SCN data'!$A:$AC,'SCN data'!X$3,FALSE))</f>
        <v>2.5000000000000001E-2</v>
      </c>
      <c r="R66" s="6">
        <f>IF(R65="","",VLOOKUP($D$6&amp;$E65&amp;$D$7,'SCN data'!$A:$AC,'SCN data'!Y$3,FALSE))</f>
        <v>0</v>
      </c>
      <c r="S66" s="6">
        <f>IF(R65="","",VLOOKUP($D$6&amp;$E65&amp;$D$7,'SCN data'!$A:$AC,'SCN data'!Z$3,FALSE))</f>
        <v>1E-3</v>
      </c>
      <c r="T66" s="6">
        <f>IF(T65="","",VLOOKUP($D$6&amp;$E65&amp;$D$7,'SCN data'!$A:$AC,'SCN data'!AA$3,FALSE))</f>
        <v>9.0999999999999998E-2</v>
      </c>
      <c r="U66" s="7">
        <f>IF(T65="","",VLOOKUP($D$6&amp;$E65&amp;$D$7,'SCN data'!$A:$AC,'SCN data'!AB$3,FALSE))</f>
        <v>9.5000000000000001E-2</v>
      </c>
      <c r="V66" s="334"/>
      <c r="W66" s="303"/>
    </row>
    <row r="67" spans="2:25" s="37" customFormat="1" ht="18.75" customHeight="1" x14ac:dyDescent="0.2">
      <c r="D67" s="301"/>
      <c r="E67" s="77" t="s">
        <v>37</v>
      </c>
      <c r="F67" s="282" t="str">
        <f>IF(OR(ISERROR(VLOOKUP($D$6&amp;$E67&amp;$D$7,'SCN data'!$A:$AC,'SCN data'!B$3,FALSE)),ISBLANK(VLOOKUP($D$6&amp;$E67&amp;$D$7,'SCN data'!$A:$AC,'SCN data'!B$3,FALSE))),"",VLOOKUP($D$6&amp;$E67&amp;$D$7,'SCN data'!$A:$AC,'SCN data'!B$3,FALSE))</f>
        <v/>
      </c>
      <c r="G67" s="283"/>
      <c r="H67" s="283">
        <f>IF(OR(ISERROR(VLOOKUP($D$6&amp;$E67&amp;$D$7,'SCN data'!$A:$AC,'SCN data'!C$3,FALSE)),ISBLANK(VLOOKUP($D$6&amp;$E67&amp;$D$7,'SCN data'!$A:$AC,'SCN data'!C$3,FALSE))),"",VLOOKUP($D$6&amp;$E67&amp;$D$7,'SCN data'!$A:$AC,'SCN data'!C$3,FALSE))</f>
        <v>0.20776411657559199</v>
      </c>
      <c r="I67" s="283"/>
      <c r="J67" s="283">
        <f>IF(OR(ISERROR(VLOOKUP($D$6&amp;$E67&amp;$D$7,'SCN data'!$A:$AC,'SCN data'!D$3,FALSE)),ISBLANK(VLOOKUP($D$6&amp;$E67&amp;$D$7,'SCN data'!$A:$AC,'SCN data'!D$3,FALSE))),"",VLOOKUP($D$6&amp;$E67&amp;$D$7,'SCN data'!$A:$AC,'SCN data'!D$3,FALSE))</f>
        <v>0.25614754098360654</v>
      </c>
      <c r="K67" s="283"/>
      <c r="L67" s="283">
        <f>IF(OR(ISERROR(VLOOKUP($D$6&amp;$E67&amp;$D$7,'SCN data'!$A:$AC,'SCN data'!E$3,FALSE)),ISBLANK(VLOOKUP($D$6&amp;$E67&amp;$D$7,'SCN data'!$A:$AC,'SCN data'!E$3,FALSE))),"",VLOOKUP($D$6&amp;$E67&amp;$D$7,'SCN data'!$A:$AC,'SCN data'!E$3,FALSE))</f>
        <v>0.15681921675774135</v>
      </c>
      <c r="M67" s="283"/>
      <c r="N67" s="283">
        <f>IF(OR(ISERROR(VLOOKUP($D$6&amp;$E67&amp;$D$7,'SCN data'!$A:$AC,'SCN data'!F$3,FALSE)),ISBLANK(VLOOKUP($D$6&amp;$E67&amp;$D$7,'SCN data'!$A:$AC,'SCN data'!F$3,FALSE))),"",VLOOKUP($D$6&amp;$E67&amp;$D$7,'SCN data'!$A:$AC,'SCN data'!F$3,FALSE))</f>
        <v>2.2199453551912569E-2</v>
      </c>
      <c r="O67" s="283"/>
      <c r="P67" s="283">
        <f>IF(OR(ISERROR(VLOOKUP($D$6&amp;$E67&amp;$D$7,'SCN data'!$A:$AC,'SCN data'!G$3,FALSE)),ISBLANK(VLOOKUP($D$6&amp;$E67&amp;$D$7,'SCN data'!$A:$AC,'SCN data'!G$3,FALSE))),"",VLOOKUP($D$6&amp;$E67&amp;$D$7,'SCN data'!$A:$AC,'SCN data'!G$3,FALSE))</f>
        <v>0.33709016393442626</v>
      </c>
      <c r="Q67" s="283"/>
      <c r="R67" s="283">
        <f>IF(OR(ISERROR(VLOOKUP($D$6&amp;$E67&amp;$D$7,'SCN data'!$A:$AC,'SCN data'!H$3,FALSE)),ISBLANK(VLOOKUP($D$6&amp;$E67&amp;$D$7,'SCN data'!$A:$AC,'SCN data'!H$3,FALSE))),"",VLOOKUP($D$6&amp;$E67&amp;$D$7,'SCN data'!$A:$AC,'SCN data'!H$3,FALSE))</f>
        <v>1.366120218579235E-3</v>
      </c>
      <c r="S67" s="283"/>
      <c r="T67" s="283">
        <f>IF(OR(ISERROR(VLOOKUP($D$6&amp;$E67&amp;$D$7,'SCN data'!$A:$AC,'SCN data'!I$3,FALSE)),ISBLANK(VLOOKUP($D$6&amp;$E67&amp;$D$7,'SCN data'!$A:$AC,'SCN data'!I$3,FALSE))),"",VLOOKUP($D$6&amp;$E67&amp;$D$7,'SCN data'!$A:$AC,'SCN data'!I$3,FALSE))</f>
        <v>1.8613387978142076E-2</v>
      </c>
      <c r="U67" s="330"/>
      <c r="V67" s="331">
        <f>SUM(F15,H15,J15,L15,N15,P15,R15,T15)</f>
        <v>1</v>
      </c>
      <c r="W67" s="305">
        <f>IF(ISERROR(VLOOKUP($D$6&amp;$E67&amp;$D$7,'SCN data'!$A:$AC,'SCN data'!K$3,FALSE)),0,VLOOKUP($D$6&amp;$E67&amp;$D$7,'SCN data'!$A:$AC,'SCN data'!K$3,FALSE))</f>
        <v>17568</v>
      </c>
    </row>
    <row r="68" spans="2:25" ht="15" customHeight="1" x14ac:dyDescent="0.25">
      <c r="D68" s="301"/>
      <c r="E68" s="13" t="s">
        <v>27</v>
      </c>
      <c r="F68" s="14" t="str">
        <f>IF(F67="","",VLOOKUP($D$6&amp;$E67&amp;$D$7,'SCN data'!$A:$AC,'SCN data'!M$3,FALSE))</f>
        <v/>
      </c>
      <c r="G68" s="15" t="str">
        <f>IF(F67="","",VLOOKUP($D$6&amp;$E67&amp;$D$7,'SCN data'!$A:$AC,'SCN data'!N$3,FALSE))</f>
        <v/>
      </c>
      <c r="H68" s="15">
        <f>IF(H67="","",VLOOKUP($D$6&amp;$E67&amp;$D$7,'SCN data'!$A:$AC,'SCN data'!O$3,FALSE))</f>
        <v>0.20200000000000001</v>
      </c>
      <c r="I68" s="15">
        <f>IF(H67="","",VLOOKUP($D$6&amp;$E67&amp;$D$7,'SCN data'!$A:$AC,'SCN data'!P$3,FALSE))</f>
        <v>0.214</v>
      </c>
      <c r="J68" s="15">
        <f>IF(J67="","",VLOOKUP($D$6&amp;$E67&amp;$D$7,'SCN data'!$A:$AC,'SCN data'!Q$3,FALSE))</f>
        <v>0.25</v>
      </c>
      <c r="K68" s="15">
        <f>IF(J67="","",VLOOKUP($D$6&amp;$E67&amp;$D$7,'SCN data'!$A:$AC,'SCN data'!R$3,FALSE))</f>
        <v>0.26300000000000001</v>
      </c>
      <c r="L68" s="15">
        <f>IF(L67="","",VLOOKUP($D$6&amp;$E67&amp;$D$7,'SCN data'!$A:$AC,'SCN data'!S$3,FALSE))</f>
        <v>0.152</v>
      </c>
      <c r="M68" s="15">
        <f>IF(L67="","",VLOOKUP($D$6&amp;$E67&amp;$D$7,'SCN data'!$A:$AC,'SCN data'!T$3,FALSE))</f>
        <v>0.16200000000000001</v>
      </c>
      <c r="N68" s="15">
        <f>IF(N67="","",VLOOKUP($D$6&amp;$E67&amp;$D$7,'SCN data'!$A:$AC,'SCN data'!U$3,FALSE))</f>
        <v>0.02</v>
      </c>
      <c r="O68" s="15">
        <f>IF(N67="","",VLOOKUP($D$6&amp;$E67&amp;$D$7,'SCN data'!$A:$AC,'SCN data'!V$3,FALSE))</f>
        <v>2.4E-2</v>
      </c>
      <c r="P68" s="15">
        <f>IF(P67="","",VLOOKUP($D$6&amp;$E67&amp;$D$7,'SCN data'!$A:$AC,'SCN data'!W$3,FALSE))</f>
        <v>0.33</v>
      </c>
      <c r="Q68" s="15">
        <f>IF(P67="","",VLOOKUP($D$6&amp;$E67&amp;$D$7,'SCN data'!$A:$AC,'SCN data'!X$3,FALSE))</f>
        <v>0.34399999999999997</v>
      </c>
      <c r="R68" s="15">
        <f>IF(R67="","",VLOOKUP($D$6&amp;$E67&amp;$D$7,'SCN data'!$A:$AC,'SCN data'!Y$3,FALSE))</f>
        <v>1E-3</v>
      </c>
      <c r="S68" s="15">
        <f>IF(R67="","",VLOOKUP($D$6&amp;$E67&amp;$D$7,'SCN data'!$A:$AC,'SCN data'!Z$3,FALSE))</f>
        <v>2E-3</v>
      </c>
      <c r="T68" s="15">
        <f>IF(T67="","",VLOOKUP($D$6&amp;$E67&amp;$D$7,'SCN data'!$A:$AC,'SCN data'!AA$3,FALSE))</f>
        <v>1.7000000000000001E-2</v>
      </c>
      <c r="U68" s="16">
        <f>IF(T67="","",VLOOKUP($D$6&amp;$E67&amp;$D$7,'SCN data'!$A:$AC,'SCN data'!AB$3,FALSE))</f>
        <v>2.1000000000000001E-2</v>
      </c>
      <c r="V68" s="335"/>
      <c r="W68" s="304"/>
    </row>
    <row r="69" spans="2:25" s="37" customFormat="1" ht="18.75" customHeight="1" x14ac:dyDescent="0.2">
      <c r="D69" s="301"/>
      <c r="E69" s="74" t="s">
        <v>13</v>
      </c>
      <c r="F69" s="245" t="str">
        <f>IF(OR(ISERROR(VLOOKUP($D$6&amp;$E69&amp;$D$7,'SCN data'!$A:$AC,'SCN data'!B$3,FALSE)),ISBLANK(VLOOKUP($D$6&amp;$E69&amp;$D$7,'SCN data'!$A:$AC,'SCN data'!B$3,FALSE))),"",VLOOKUP($D$6&amp;$E69&amp;$D$7,'SCN data'!$A:$AC,'SCN data'!B$3,FALSE))</f>
        <v/>
      </c>
      <c r="G69" s="246"/>
      <c r="H69" s="246">
        <f>IF(OR(ISERROR(VLOOKUP($D$6&amp;$E69&amp;$D$7,'SCN data'!$A:$AC,'SCN data'!C$3,FALSE)),ISBLANK(VLOOKUP($D$6&amp;$E69&amp;$D$7,'SCN data'!$A:$AC,'SCN data'!C$3,FALSE))),"",VLOOKUP($D$6&amp;$E69&amp;$D$7,'SCN data'!$A:$AC,'SCN data'!C$3,FALSE))</f>
        <v>0.1402446558754479</v>
      </c>
      <c r="I69" s="246"/>
      <c r="J69" s="246">
        <f>IF(OR(ISERROR(VLOOKUP($D$6&amp;$E69&amp;$D$7,'SCN data'!$A:$AC,'SCN data'!D$3,FALSE)),ISBLANK(VLOOKUP($D$6&amp;$E69&amp;$D$7,'SCN data'!$A:$AC,'SCN data'!D$3,FALSE))),"",VLOOKUP($D$6&amp;$E69&amp;$D$7,'SCN data'!$A:$AC,'SCN data'!D$3,FALSE))</f>
        <v>0.34532929692326703</v>
      </c>
      <c r="K69" s="246"/>
      <c r="L69" s="246">
        <f>IF(OR(ISERROR(VLOOKUP($D$6&amp;$E69&amp;$D$7,'SCN data'!$A:$AC,'SCN data'!E$3,FALSE)),ISBLANK(VLOOKUP($D$6&amp;$E69&amp;$D$7,'SCN data'!$A:$AC,'SCN data'!E$3,FALSE))),"",VLOOKUP($D$6&amp;$E69&amp;$D$7,'SCN data'!$A:$AC,'SCN data'!E$3,FALSE))</f>
        <v>0.12186457432348943</v>
      </c>
      <c r="M69" s="246"/>
      <c r="N69" s="246">
        <f>IF(OR(ISERROR(VLOOKUP($D$6&amp;$E69&amp;$D$7,'SCN data'!$A:$AC,'SCN data'!F$3,FALSE)),ISBLANK(VLOOKUP($D$6&amp;$E69&amp;$D$7,'SCN data'!$A:$AC,'SCN data'!F$3,FALSE))),"",VLOOKUP($D$6&amp;$E69&amp;$D$7,'SCN data'!$A:$AC,'SCN data'!F$3,FALSE))</f>
        <v>1.9306808352897567E-2</v>
      </c>
      <c r="O69" s="246"/>
      <c r="P69" s="246">
        <f>IF(OR(ISERROR(VLOOKUP($D$6&amp;$E69&amp;$D$7,'SCN data'!$A:$AC,'SCN data'!G$3,FALSE)),ISBLANK(VLOOKUP($D$6&amp;$E69&amp;$D$7,'SCN data'!$A:$AC,'SCN data'!G$3,FALSE))),"",VLOOKUP($D$6&amp;$E69&amp;$D$7,'SCN data'!$A:$AC,'SCN data'!G$3,FALSE))</f>
        <v>0.34267268009390833</v>
      </c>
      <c r="Q69" s="246"/>
      <c r="R69" s="246">
        <f>IF(OR(ISERROR(VLOOKUP($D$6&amp;$E69&amp;$D$7,'SCN data'!$A:$AC,'SCN data'!H$3,FALSE)),ISBLANK(VLOOKUP($D$6&amp;$E69&amp;$D$7,'SCN data'!$A:$AC,'SCN data'!H$3,FALSE))),"",VLOOKUP($D$6&amp;$E69&amp;$D$7,'SCN data'!$A:$AC,'SCN data'!H$3,FALSE))</f>
        <v>3.3979982701099714E-3</v>
      </c>
      <c r="S69" s="246"/>
      <c r="T69" s="246">
        <f>IF(OR(ISERROR(VLOOKUP($D$6&amp;$E69&amp;$D$7,'SCN data'!$A:$AC,'SCN data'!I$3,FALSE)),ISBLANK(VLOOKUP($D$6&amp;$E69&amp;$D$7,'SCN data'!$A:$AC,'SCN data'!I$3,FALSE))),"",VLOOKUP($D$6&amp;$E69&amp;$D$7,'SCN data'!$A:$AC,'SCN data'!I$3,FALSE))</f>
        <v>2.7183986160879772E-2</v>
      </c>
      <c r="U69" s="333"/>
      <c r="V69" s="334">
        <f>SUM(F17,H17,J17,L17,N17,P17,R17,T17)</f>
        <v>1</v>
      </c>
      <c r="W69" s="303">
        <f>IF(ISERROR(VLOOKUP($D$6&amp;$E69&amp;$D$7,'SCN data'!$A:$AC,'SCN data'!K$3,FALSE)),0,VLOOKUP($D$6&amp;$E69&amp;$D$7,'SCN data'!$A:$AC,'SCN data'!K$3,FALSE))</f>
        <v>32372</v>
      </c>
    </row>
    <row r="70" spans="2:25" ht="15" customHeight="1" x14ac:dyDescent="0.25">
      <c r="D70" s="301"/>
      <c r="E70" s="13" t="s">
        <v>27</v>
      </c>
      <c r="F70" s="14" t="str">
        <f>IF(F69="","",VLOOKUP($D$6&amp;$E69&amp;$D$7,'SCN data'!$A:$AC,'SCN data'!M$3,FALSE))</f>
        <v/>
      </c>
      <c r="G70" s="15" t="str">
        <f>IF(F69="","",VLOOKUP($D$6&amp;$E69&amp;$D$7,'SCN data'!$A:$AC,'SCN data'!N$3,FALSE))</f>
        <v/>
      </c>
      <c r="H70" s="15">
        <f>IF(H69="","",VLOOKUP($D$6&amp;$E69&amp;$D$7,'SCN data'!$A:$AC,'SCN data'!O$3,FALSE))</f>
        <v>0.13700000000000001</v>
      </c>
      <c r="I70" s="15">
        <f>IF(H69="","",VLOOKUP($D$6&amp;$E69&amp;$D$7,'SCN data'!$A:$AC,'SCN data'!P$3,FALSE))</f>
        <v>0.14399999999999999</v>
      </c>
      <c r="J70" s="15">
        <f>IF(J69="","",VLOOKUP($D$6&amp;$E69&amp;$D$7,'SCN data'!$A:$AC,'SCN data'!Q$3,FALSE))</f>
        <v>0.34</v>
      </c>
      <c r="K70" s="15">
        <f>IF(J69="","",VLOOKUP($D$6&amp;$E69&amp;$D$7,'SCN data'!$A:$AC,'SCN data'!R$3,FALSE))</f>
        <v>0.35099999999999998</v>
      </c>
      <c r="L70" s="15">
        <f>IF(L69="","",VLOOKUP($D$6&amp;$E69&amp;$D$7,'SCN data'!$A:$AC,'SCN data'!S$3,FALSE))</f>
        <v>0.11799999999999999</v>
      </c>
      <c r="M70" s="15">
        <f>IF(L69="","",VLOOKUP($D$6&amp;$E69&amp;$D$7,'SCN data'!$A:$AC,'SCN data'!T$3,FALSE))</f>
        <v>0.125</v>
      </c>
      <c r="N70" s="15">
        <f>IF(N69="","",VLOOKUP($D$6&amp;$E69&amp;$D$7,'SCN data'!$A:$AC,'SCN data'!U$3,FALSE))</f>
        <v>1.7999999999999999E-2</v>
      </c>
      <c r="O70" s="15">
        <f>IF(N69="","",VLOOKUP($D$6&amp;$E69&amp;$D$7,'SCN data'!$A:$AC,'SCN data'!V$3,FALSE))</f>
        <v>2.1000000000000001E-2</v>
      </c>
      <c r="P70" s="15">
        <f>IF(P69="","",VLOOKUP($D$6&amp;$E69&amp;$D$7,'SCN data'!$A:$AC,'SCN data'!W$3,FALSE))</f>
        <v>0.33800000000000002</v>
      </c>
      <c r="Q70" s="15">
        <f>IF(P69="","",VLOOKUP($D$6&amp;$E69&amp;$D$7,'SCN data'!$A:$AC,'SCN data'!X$3,FALSE))</f>
        <v>0.34799999999999998</v>
      </c>
      <c r="R70" s="15">
        <f>IF(R69="","",VLOOKUP($D$6&amp;$E69&amp;$D$7,'SCN data'!$A:$AC,'SCN data'!Y$3,FALSE))</f>
        <v>3.0000000000000001E-3</v>
      </c>
      <c r="S70" s="15">
        <f>IF(R69="","",VLOOKUP($D$6&amp;$E69&amp;$D$7,'SCN data'!$A:$AC,'SCN data'!Z$3,FALSE))</f>
        <v>4.0000000000000001E-3</v>
      </c>
      <c r="T70" s="15">
        <f>IF(T69="","",VLOOKUP($D$6&amp;$E69&amp;$D$7,'SCN data'!$A:$AC,'SCN data'!AA$3,FALSE))</f>
        <v>2.5000000000000001E-2</v>
      </c>
      <c r="U70" s="16">
        <f>IF(T69="","",VLOOKUP($D$6&amp;$E69&amp;$D$7,'SCN data'!$A:$AC,'SCN data'!AB$3,FALSE))</f>
        <v>2.9000000000000001E-2</v>
      </c>
      <c r="V70" s="335"/>
      <c r="W70" s="304"/>
    </row>
    <row r="71" spans="2:25" s="37" customFormat="1" ht="18.75" customHeight="1" x14ac:dyDescent="0.2">
      <c r="D71" s="301"/>
      <c r="E71" s="74" t="s">
        <v>8</v>
      </c>
      <c r="F71" s="245" t="str">
        <f>IF(OR(ISERROR(VLOOKUP($D$6&amp;$E71&amp;$D$7,'SCN data'!$A:$AC,'SCN data'!B$3,FALSE)),ISBLANK(VLOOKUP($D$6&amp;$E71&amp;$D$7,'SCN data'!$A:$AC,'SCN data'!B$3,FALSE))),"",VLOOKUP($D$6&amp;$E71&amp;$D$7,'SCN data'!$A:$AC,'SCN data'!B$3,FALSE))</f>
        <v/>
      </c>
      <c r="G71" s="246"/>
      <c r="H71" s="246">
        <f>IF(OR(ISERROR(VLOOKUP($D$6&amp;$E71&amp;$D$7,'SCN data'!$A:$AC,'SCN data'!C$3,FALSE)),ISBLANK(VLOOKUP($D$6&amp;$E71&amp;$D$7,'SCN data'!$A:$AC,'SCN data'!C$3,FALSE))),"",VLOOKUP($D$6&amp;$E71&amp;$D$7,'SCN data'!$A:$AC,'SCN data'!C$3,FALSE))</f>
        <v>0.38103906505989005</v>
      </c>
      <c r="I71" s="246"/>
      <c r="J71" s="246">
        <f>IF(OR(ISERROR(VLOOKUP($D$6&amp;$E71&amp;$D$7,'SCN data'!$A:$AC,'SCN data'!D$3,FALSE)),ISBLANK(VLOOKUP($D$6&amp;$E71&amp;$D$7,'SCN data'!$A:$AC,'SCN data'!D$3,FALSE))),"",VLOOKUP($D$6&amp;$E71&amp;$D$7,'SCN data'!$A:$AC,'SCN data'!D$3,FALSE))</f>
        <v>0.1963993155422871</v>
      </c>
      <c r="K71" s="246"/>
      <c r="L71" s="246">
        <f>IF(OR(ISERROR(VLOOKUP($D$6&amp;$E71&amp;$D$7,'SCN data'!$A:$AC,'SCN data'!E$3,FALSE)),ISBLANK(VLOOKUP($D$6&amp;$E71&amp;$D$7,'SCN data'!$A:$AC,'SCN data'!E$3,FALSE))),"",VLOOKUP($D$6&amp;$E71&amp;$D$7,'SCN data'!$A:$AC,'SCN data'!E$3,FALSE))</f>
        <v>7.5672625332216845E-2</v>
      </c>
      <c r="M71" s="246"/>
      <c r="N71" s="246">
        <f>IF(OR(ISERROR(VLOOKUP($D$6&amp;$E71&amp;$D$7,'SCN data'!$A:$AC,'SCN data'!F$3,FALSE)),ISBLANK(VLOOKUP($D$6&amp;$E71&amp;$D$7,'SCN data'!$A:$AC,'SCN data'!F$3,FALSE))),"",VLOOKUP($D$6&amp;$E71&amp;$D$7,'SCN data'!$A:$AC,'SCN data'!F$3,FALSE))</f>
        <v>0.10336039611169767</v>
      </c>
      <c r="O71" s="246"/>
      <c r="P71" s="246">
        <f>IF(OR(ISERROR(VLOOKUP($D$6&amp;$E71&amp;$D$7,'SCN data'!$A:$AC,'SCN data'!G$3,FALSE)),ISBLANK(VLOOKUP($D$6&amp;$E71&amp;$D$7,'SCN data'!$A:$AC,'SCN data'!G$3,FALSE))),"",VLOOKUP($D$6&amp;$E71&amp;$D$7,'SCN data'!$A:$AC,'SCN data'!G$3,FALSE))</f>
        <v>0.20987002584920086</v>
      </c>
      <c r="Q71" s="246"/>
      <c r="R71" s="246">
        <f>IF(OR(ISERROR(VLOOKUP($D$6&amp;$E71&amp;$D$7,'SCN data'!$A:$AC,'SCN data'!H$3,FALSE)),ISBLANK(VLOOKUP($D$6&amp;$E71&amp;$D$7,'SCN data'!$A:$AC,'SCN data'!H$3,FALSE))),"",VLOOKUP($D$6&amp;$E71&amp;$D$7,'SCN data'!$A:$AC,'SCN data'!H$3,FALSE))</f>
        <v>3.3676775767284379E-3</v>
      </c>
      <c r="S71" s="246"/>
      <c r="T71" s="246">
        <f>IF(OR(ISERROR(VLOOKUP($D$6&amp;$E71&amp;$D$7,'SCN data'!$A:$AC,'SCN data'!I$3,FALSE)),ISBLANK(VLOOKUP($D$6&amp;$E71&amp;$D$7,'SCN data'!$A:$AC,'SCN data'!I$3,FALSE))),"",VLOOKUP($D$6&amp;$E71&amp;$D$7,'SCN data'!$A:$AC,'SCN data'!I$3,FALSE))</f>
        <v>3.0290894527979031E-2</v>
      </c>
      <c r="U71" s="333"/>
      <c r="V71" s="334">
        <f>SUM(F19,H19,J19,L19,N19,P19,R19,T19)</f>
        <v>0.99999999999999989</v>
      </c>
      <c r="W71" s="303">
        <f>IF(ISERROR(VLOOKUP($D$6&amp;$E71&amp;$D$7,'SCN data'!$A:$AC,'SCN data'!K$3,FALSE)),0,VLOOKUP($D$6&amp;$E71&amp;$D$7,'SCN data'!$A:$AC,'SCN data'!K$3,FALSE))</f>
        <v>54934</v>
      </c>
    </row>
    <row r="72" spans="2:25" ht="15" customHeight="1" x14ac:dyDescent="0.25">
      <c r="D72" s="301"/>
      <c r="E72" s="13" t="s">
        <v>27</v>
      </c>
      <c r="F72" s="14" t="str">
        <f>IF(F71="","",VLOOKUP($D$6&amp;$E71&amp;$D$7,'SCN data'!$A:$AC,'SCN data'!M$3,FALSE))</f>
        <v/>
      </c>
      <c r="G72" s="15" t="str">
        <f>IF(F71="","",VLOOKUP($D$6&amp;$E71&amp;$D$7,'SCN data'!$A:$AC,'SCN data'!N$3,FALSE))</f>
        <v/>
      </c>
      <c r="H72" s="15">
        <f>IF(H71="","",VLOOKUP($D$6&amp;$E71&amp;$D$7,'SCN data'!$A:$AC,'SCN data'!O$3,FALSE))</f>
        <v>0.377</v>
      </c>
      <c r="I72" s="15">
        <f>IF(H71="","",VLOOKUP($D$6&amp;$E71&amp;$D$7,'SCN data'!$A:$AC,'SCN data'!P$3,FALSE))</f>
        <v>0.38500000000000001</v>
      </c>
      <c r="J72" s="15">
        <f>IF(J71="","",VLOOKUP($D$6&amp;$E71&amp;$D$7,'SCN data'!$A:$AC,'SCN data'!Q$3,FALSE))</f>
        <v>0.193</v>
      </c>
      <c r="K72" s="15">
        <f>IF(J71="","",VLOOKUP($D$6&amp;$E71&amp;$D$7,'SCN data'!$A:$AC,'SCN data'!R$3,FALSE))</f>
        <v>0.2</v>
      </c>
      <c r="L72" s="15">
        <f>IF(L71="","",VLOOKUP($D$6&amp;$E71&amp;$D$7,'SCN data'!$A:$AC,'SCN data'!S$3,FALSE))</f>
        <v>7.2999999999999995E-2</v>
      </c>
      <c r="M72" s="15">
        <f>IF(L71="","",VLOOKUP($D$6&amp;$E71&amp;$D$7,'SCN data'!$A:$AC,'SCN data'!T$3,FALSE))</f>
        <v>7.8E-2</v>
      </c>
      <c r="N72" s="15">
        <f>IF(N71="","",VLOOKUP($D$6&amp;$E71&amp;$D$7,'SCN data'!$A:$AC,'SCN data'!U$3,FALSE))</f>
        <v>0.10100000000000001</v>
      </c>
      <c r="O72" s="15">
        <f>IF(N71="","",VLOOKUP($D$6&amp;$E71&amp;$D$7,'SCN data'!$A:$AC,'SCN data'!V$3,FALSE))</f>
        <v>0.106</v>
      </c>
      <c r="P72" s="15">
        <f>IF(P71="","",VLOOKUP($D$6&amp;$E71&amp;$D$7,'SCN data'!$A:$AC,'SCN data'!W$3,FALSE))</f>
        <v>0.20599999999999999</v>
      </c>
      <c r="Q72" s="15">
        <f>IF(P71="","",VLOOKUP($D$6&amp;$E71&amp;$D$7,'SCN data'!$A:$AC,'SCN data'!X$3,FALSE))</f>
        <v>0.21299999999999999</v>
      </c>
      <c r="R72" s="15">
        <f>IF(R71="","",VLOOKUP($D$6&amp;$E71&amp;$D$7,'SCN data'!$A:$AC,'SCN data'!Y$3,FALSE))</f>
        <v>3.0000000000000001E-3</v>
      </c>
      <c r="S72" s="15">
        <f>IF(R71="","",VLOOKUP($D$6&amp;$E71&amp;$D$7,'SCN data'!$A:$AC,'SCN data'!Z$3,FALSE))</f>
        <v>4.0000000000000001E-3</v>
      </c>
      <c r="T72" s="15">
        <f>IF(T71="","",VLOOKUP($D$6&amp;$E71&amp;$D$7,'SCN data'!$A:$AC,'SCN data'!AA$3,FALSE))</f>
        <v>2.9000000000000001E-2</v>
      </c>
      <c r="U72" s="16">
        <f>IF(T71="","",VLOOKUP($D$6&amp;$E71&amp;$D$7,'SCN data'!$A:$AC,'SCN data'!AB$3,FALSE))</f>
        <v>3.2000000000000001E-2</v>
      </c>
      <c r="V72" s="335"/>
      <c r="W72" s="304"/>
    </row>
    <row r="73" spans="2:25" ht="15.75" x14ac:dyDescent="0.25">
      <c r="D73" s="301"/>
      <c r="E73" s="74" t="s">
        <v>38</v>
      </c>
      <c r="F73" s="245">
        <f>IF(OR(ISERROR(VLOOKUP($D$6&amp;$E73&amp;$D$7,'SCN data'!$A:$AC,'SCN data'!B$3,FALSE)),ISBLANK(VLOOKUP($D$6&amp;$E73&amp;$D$7,'SCN data'!$A:$AC,'SCN data'!B$3,FALSE))),"",VLOOKUP($D$6&amp;$E73&amp;$D$7,'SCN data'!$A:$AC,'SCN data'!B$3,FALSE))</f>
        <v>1.1950938253485689E-3</v>
      </c>
      <c r="G73" s="246"/>
      <c r="H73" s="246">
        <f>IF(OR(ISERROR(VLOOKUP($D$6&amp;$E73&amp;$D$7,'SCN data'!$A:$AC,'SCN data'!C$3,FALSE)),ISBLANK(VLOOKUP($D$6&amp;$E73&amp;$D$7,'SCN data'!$A:$AC,'SCN data'!C$3,FALSE))),"",VLOOKUP($D$6&amp;$E73&amp;$D$7,'SCN data'!$A:$AC,'SCN data'!C$3,FALSE))</f>
        <v>0.14064367334102107</v>
      </c>
      <c r="I73" s="246"/>
      <c r="J73" s="246">
        <f>IF(OR(ISERROR(VLOOKUP($D$6&amp;$E73&amp;$D$7,'SCN data'!$A:$AC,'SCN data'!D$3,FALSE)),ISBLANK(VLOOKUP($D$6&amp;$E73&amp;$D$7,'SCN data'!$A:$AC,'SCN data'!D$3,FALSE))),"",VLOOKUP($D$6&amp;$E73&amp;$D$7,'SCN data'!$A:$AC,'SCN data'!D$3,FALSE))</f>
        <v>0.30334416605514203</v>
      </c>
      <c r="K73" s="246"/>
      <c r="L73" s="246">
        <f>IF(OR(ISERROR(VLOOKUP($D$6&amp;$E73&amp;$D$7,'SCN data'!$A:$AC,'SCN data'!E$3,FALSE)),ISBLANK(VLOOKUP($D$6&amp;$E73&amp;$D$7,'SCN data'!$A:$AC,'SCN data'!E$3,FALSE))),"",VLOOKUP($D$6&amp;$E73&amp;$D$7,'SCN data'!$A:$AC,'SCN data'!E$3,FALSE))</f>
        <v>0.16785826606562532</v>
      </c>
      <c r="M73" s="246"/>
      <c r="N73" s="246">
        <f>IF(OR(ISERROR(VLOOKUP($D$6&amp;$E73&amp;$D$7,'SCN data'!$A:$AC,'SCN data'!F$3,FALSE)),ISBLANK(VLOOKUP($D$6&amp;$E73&amp;$D$7,'SCN data'!$A:$AC,'SCN data'!F$3,FALSE))),"",VLOOKUP($D$6&amp;$E73&amp;$D$7,'SCN data'!$A:$AC,'SCN data'!F$3,FALSE))</f>
        <v>2.8346786874934478E-2</v>
      </c>
      <c r="O73" s="246"/>
      <c r="P73" s="246">
        <f>IF(OR(ISERROR(VLOOKUP($D$6&amp;$E73&amp;$D$7,'SCN data'!$A:$AC,'SCN data'!G$3,FALSE)),ISBLANK(VLOOKUP($D$6&amp;$E73&amp;$D$7,'SCN data'!$A:$AC,'SCN data'!G$3,FALSE))),"",VLOOKUP($D$6&amp;$E73&amp;$D$7,'SCN data'!$A:$AC,'SCN data'!G$3,FALSE))</f>
        <v>0.30996959849040778</v>
      </c>
      <c r="Q73" s="246"/>
      <c r="R73" s="246">
        <f>IF(OR(ISERROR(VLOOKUP($D$6&amp;$E73&amp;$D$7,'SCN data'!$A:$AC,'SCN data'!H$3,FALSE)),ISBLANK(VLOOKUP($D$6&amp;$E73&amp;$D$7,'SCN data'!$A:$AC,'SCN data'!H$3,FALSE))),"",VLOOKUP($D$6&amp;$E73&amp;$D$7,'SCN data'!$A:$AC,'SCN data'!H$3,FALSE))</f>
        <v>8.218890869063843E-3</v>
      </c>
      <c r="S73" s="246"/>
      <c r="T73" s="246">
        <f>IF(OR(ISERROR(VLOOKUP($D$6&amp;$E73&amp;$D$7,'SCN data'!$A:$AC,'SCN data'!I$3,FALSE)),ISBLANK(VLOOKUP($D$6&amp;$E73&amp;$D$7,'SCN data'!$A:$AC,'SCN data'!I$3,FALSE))),"",VLOOKUP($D$6&amp;$E73&amp;$D$7,'SCN data'!$A:$AC,'SCN data'!I$3,FALSE))</f>
        <v>4.042352447845686E-2</v>
      </c>
      <c r="U73" s="333"/>
      <c r="V73" s="334">
        <f>SUM(F21,H21,J21,L21,N21,P21,R21,T21)</f>
        <v>1</v>
      </c>
      <c r="W73" s="303">
        <f>IF(ISERROR(VLOOKUP($D$6&amp;$E73&amp;$D$7,'SCN data'!$A:$AC,'SCN data'!K$3,FALSE)),0,VLOOKUP($D$6&amp;$E73&amp;$D$7,'SCN data'!$A:$AC,'SCN data'!K$3,FALSE))</f>
        <v>47695</v>
      </c>
      <c r="Y73" s="37"/>
    </row>
    <row r="74" spans="2:25" x14ac:dyDescent="0.25">
      <c r="D74" s="301"/>
      <c r="E74" s="13" t="s">
        <v>27</v>
      </c>
      <c r="F74" s="14">
        <f>IF(F73="","",VLOOKUP($D$6&amp;$E73&amp;$D$7,'SCN data'!$A:$AC,'SCN data'!M$3,FALSE))</f>
        <v>1E-3</v>
      </c>
      <c r="G74" s="15">
        <f>IF(F73="","",VLOOKUP($D$6&amp;$E73&amp;$D$7,'SCN data'!$A:$AC,'SCN data'!N$3,FALSE))</f>
        <v>2E-3</v>
      </c>
      <c r="H74" s="15">
        <f>IF(H73="","",VLOOKUP($D$6&amp;$E73&amp;$D$7,'SCN data'!$A:$AC,'SCN data'!O$3,FALSE))</f>
        <v>0.13800000000000001</v>
      </c>
      <c r="I74" s="15">
        <f>IF(H73="","",VLOOKUP($D$6&amp;$E73&amp;$D$7,'SCN data'!$A:$AC,'SCN data'!P$3,FALSE))</f>
        <v>0.14399999999999999</v>
      </c>
      <c r="J74" s="15">
        <f>IF(J73="","",VLOOKUP($D$6&amp;$E73&amp;$D$7,'SCN data'!$A:$AC,'SCN data'!Q$3,FALSE))</f>
        <v>0.29899999999999999</v>
      </c>
      <c r="K74" s="15">
        <f>IF(J73="","",VLOOKUP($D$6&amp;$E73&amp;$D$7,'SCN data'!$A:$AC,'SCN data'!R$3,FALSE))</f>
        <v>0.307</v>
      </c>
      <c r="L74" s="15">
        <f>IF(L73="","",VLOOKUP($D$6&amp;$E73&amp;$D$7,'SCN data'!$A:$AC,'SCN data'!S$3,FALSE))</f>
        <v>0.16500000000000001</v>
      </c>
      <c r="M74" s="15">
        <f>IF(L73="","",VLOOKUP($D$6&amp;$E73&amp;$D$7,'SCN data'!$A:$AC,'SCN data'!T$3,FALSE))</f>
        <v>0.17100000000000001</v>
      </c>
      <c r="N74" s="15">
        <f>IF(N73="","",VLOOKUP($D$6&amp;$E73&amp;$D$7,'SCN data'!$A:$AC,'SCN data'!U$3,FALSE))</f>
        <v>2.7E-2</v>
      </c>
      <c r="O74" s="15">
        <f>IF(N73="","",VLOOKUP($D$6&amp;$E73&amp;$D$7,'SCN data'!$A:$AC,'SCN data'!V$3,FALSE))</f>
        <v>0.03</v>
      </c>
      <c r="P74" s="15">
        <f>IF(P73="","",VLOOKUP($D$6&amp;$E73&amp;$D$7,'SCN data'!$A:$AC,'SCN data'!W$3,FALSE))</f>
        <v>0.30599999999999999</v>
      </c>
      <c r="Q74" s="15">
        <f>IF(P73="","",VLOOKUP($D$6&amp;$E73&amp;$D$7,'SCN data'!$A:$AC,'SCN data'!X$3,FALSE))</f>
        <v>0.314</v>
      </c>
      <c r="R74" s="15">
        <f>IF(R73="","",VLOOKUP($D$6&amp;$E73&amp;$D$7,'SCN data'!$A:$AC,'SCN data'!Y$3,FALSE))</f>
        <v>7.0000000000000001E-3</v>
      </c>
      <c r="S74" s="15">
        <f>IF(R73="","",VLOOKUP($D$6&amp;$E73&amp;$D$7,'SCN data'!$A:$AC,'SCN data'!Z$3,FALSE))</f>
        <v>8.9999999999999993E-3</v>
      </c>
      <c r="T74" s="15">
        <f>IF(T73="","",VLOOKUP($D$6&amp;$E73&amp;$D$7,'SCN data'!$A:$AC,'SCN data'!AA$3,FALSE))</f>
        <v>3.9E-2</v>
      </c>
      <c r="U74" s="16">
        <f>IF(T73="","",VLOOKUP($D$6&amp;$E73&amp;$D$7,'SCN data'!$A:$AC,'SCN data'!AB$3,FALSE))</f>
        <v>4.2000000000000003E-2</v>
      </c>
      <c r="V74" s="335"/>
      <c r="W74" s="304"/>
    </row>
    <row r="75" spans="2:25" ht="15.75" x14ac:dyDescent="0.25">
      <c r="D75" s="301"/>
      <c r="E75" s="74" t="s">
        <v>10</v>
      </c>
      <c r="F75" s="245" t="str">
        <f>IF(OR(ISERROR(VLOOKUP($D$6&amp;$E75&amp;$D$7,'SCN data'!$A:$AC,'SCN data'!B$3,FALSE)),ISBLANK(VLOOKUP($D$6&amp;$E75&amp;$D$7,'SCN data'!$A:$AC,'SCN data'!B$3,FALSE))),"",VLOOKUP($D$6&amp;$E75&amp;$D$7,'SCN data'!$A:$AC,'SCN data'!B$3,FALSE))</f>
        <v/>
      </c>
      <c r="G75" s="246"/>
      <c r="H75" s="246">
        <f>IF(OR(ISERROR(VLOOKUP($D$6&amp;$E75&amp;$D$7,'SCN data'!$A:$AC,'SCN data'!C$3,FALSE)),ISBLANK(VLOOKUP($D$6&amp;$E75&amp;$D$7,'SCN data'!$A:$AC,'SCN data'!C$3,FALSE))),"",VLOOKUP($D$6&amp;$E75&amp;$D$7,'SCN data'!$A:$AC,'SCN data'!C$3,FALSE))</f>
        <v>0.26612466124661249</v>
      </c>
      <c r="I75" s="246"/>
      <c r="J75" s="246">
        <f>IF(OR(ISERROR(VLOOKUP($D$6&amp;$E75&amp;$D$7,'SCN data'!$A:$AC,'SCN data'!D$3,FALSE)),ISBLANK(VLOOKUP($D$6&amp;$E75&amp;$D$7,'SCN data'!$A:$AC,'SCN data'!D$3,FALSE))),"",VLOOKUP($D$6&amp;$E75&amp;$D$7,'SCN data'!$A:$AC,'SCN data'!D$3,FALSE))</f>
        <v>0.25732749635188662</v>
      </c>
      <c r="K75" s="246"/>
      <c r="L75" s="246">
        <f>IF(OR(ISERROR(VLOOKUP($D$6&amp;$E75&amp;$D$7,'SCN data'!$A:$AC,'SCN data'!E$3,FALSE)),ISBLANK(VLOOKUP($D$6&amp;$E75&amp;$D$7,'SCN data'!$A:$AC,'SCN data'!E$3,FALSE))),"",VLOOKUP($D$6&amp;$E75&amp;$D$7,'SCN data'!$A:$AC,'SCN data'!E$3,FALSE))</f>
        <v>0.12180529497602668</v>
      </c>
      <c r="M75" s="246"/>
      <c r="N75" s="246">
        <f>IF(OR(ISERROR(VLOOKUP($D$6&amp;$E75&amp;$D$7,'SCN data'!$A:$AC,'SCN data'!F$3,FALSE)),ISBLANK(VLOOKUP($D$6&amp;$E75&amp;$D$7,'SCN data'!$A:$AC,'SCN data'!F$3,FALSE))),"",VLOOKUP($D$6&amp;$E75&amp;$D$7,'SCN data'!$A:$AC,'SCN data'!F$3,FALSE))</f>
        <v>1.7656868876381071E-2</v>
      </c>
      <c r="O75" s="246"/>
      <c r="P75" s="246">
        <f>IF(OR(ISERROR(VLOOKUP($D$6&amp;$E75&amp;$D$7,'SCN data'!$A:$AC,'SCN data'!G$3,FALSE)),ISBLANK(VLOOKUP($D$6&amp;$E75&amp;$D$7,'SCN data'!$A:$AC,'SCN data'!G$3,FALSE))),"",VLOOKUP($D$6&amp;$E75&amp;$D$7,'SCN data'!$A:$AC,'SCN data'!G$3,FALSE))</f>
        <v>0.29197415051073589</v>
      </c>
      <c r="Q75" s="246"/>
      <c r="R75" s="246">
        <f>IF(OR(ISERROR(VLOOKUP($D$6&amp;$E75&amp;$D$7,'SCN data'!$A:$AC,'SCN data'!H$3,FALSE)),ISBLANK(VLOOKUP($D$6&amp;$E75&amp;$D$7,'SCN data'!$A:$AC,'SCN data'!H$3,FALSE))),"",VLOOKUP($D$6&amp;$E75&amp;$D$7,'SCN data'!$A:$AC,'SCN data'!H$3,FALSE))</f>
        <v>5.5659787367104445E-3</v>
      </c>
      <c r="S75" s="246"/>
      <c r="T75" s="246">
        <f>IF(OR(ISERROR(VLOOKUP($D$6&amp;$E75&amp;$D$7,'SCN data'!$A:$AC,'SCN data'!I$3,FALSE)),ISBLANK(VLOOKUP($D$6&amp;$E75&amp;$D$7,'SCN data'!$A:$AC,'SCN data'!I$3,FALSE))),"",VLOOKUP($D$6&amp;$E75&amp;$D$7,'SCN data'!$A:$AC,'SCN data'!I$3,FALSE))</f>
        <v>3.954554930164686E-2</v>
      </c>
      <c r="U75" s="333"/>
      <c r="V75" s="334">
        <f>SUM(F25,H25,J25,L25,N25,P25,R25,T25)</f>
        <v>1</v>
      </c>
      <c r="W75" s="303">
        <f>IF(ISERROR(VLOOKUP($D$6&amp;$E75&amp;$D$7,'SCN data'!$A:$AC,'SCN data'!K$3,FALSE)),0,VLOOKUP($D$6&amp;$E75&amp;$D$7,'SCN data'!$A:$AC,'SCN data'!K$3,FALSE))</f>
        <v>47970</v>
      </c>
    </row>
    <row r="76" spans="2:25" x14ac:dyDescent="0.25">
      <c r="D76" s="301"/>
      <c r="E76" s="13" t="s">
        <v>27</v>
      </c>
      <c r="F76" s="14" t="str">
        <f>IF(F75="","",VLOOKUP($D$6&amp;$E75&amp;$D$7,'SCN data'!$A:$AC,'SCN data'!M$3,FALSE))</f>
        <v/>
      </c>
      <c r="G76" s="15" t="str">
        <f>IF(F75="","",VLOOKUP($D$6&amp;$E75&amp;$D$7,'SCN data'!$A:$AC,'SCN data'!N$3,FALSE))</f>
        <v/>
      </c>
      <c r="H76" s="15">
        <f>IF(H75="","",VLOOKUP($D$6&amp;$E75&amp;$D$7,'SCN data'!$A:$AC,'SCN data'!O$3,FALSE))</f>
        <v>0.26200000000000001</v>
      </c>
      <c r="I76" s="15">
        <f>IF(H75="","",VLOOKUP($D$6&amp;$E75&amp;$D$7,'SCN data'!$A:$AC,'SCN data'!P$3,FALSE))</f>
        <v>0.27</v>
      </c>
      <c r="J76" s="15">
        <f>IF(J75="","",VLOOKUP($D$6&amp;$E75&amp;$D$7,'SCN data'!$A:$AC,'SCN data'!Q$3,FALSE))</f>
        <v>0.253</v>
      </c>
      <c r="K76" s="15">
        <f>IF(J75="","",VLOOKUP($D$6&amp;$E75&amp;$D$7,'SCN data'!$A:$AC,'SCN data'!R$3,FALSE))</f>
        <v>0.26100000000000001</v>
      </c>
      <c r="L76" s="15">
        <f>IF(L75="","",VLOOKUP($D$6&amp;$E75&amp;$D$7,'SCN data'!$A:$AC,'SCN data'!S$3,FALSE))</f>
        <v>0.11899999999999999</v>
      </c>
      <c r="M76" s="15">
        <f>IF(L75="","",VLOOKUP($D$6&amp;$E75&amp;$D$7,'SCN data'!$A:$AC,'SCN data'!T$3,FALSE))</f>
        <v>0.125</v>
      </c>
      <c r="N76" s="15">
        <f>IF(N75="","",VLOOKUP($D$6&amp;$E75&amp;$D$7,'SCN data'!$A:$AC,'SCN data'!U$3,FALSE))</f>
        <v>1.7000000000000001E-2</v>
      </c>
      <c r="O76" s="15">
        <f>IF(N75="","",VLOOKUP($D$6&amp;$E75&amp;$D$7,'SCN data'!$A:$AC,'SCN data'!V$3,FALSE))</f>
        <v>1.9E-2</v>
      </c>
      <c r="P76" s="15">
        <f>IF(P75="","",VLOOKUP($D$6&amp;$E75&amp;$D$7,'SCN data'!$A:$AC,'SCN data'!W$3,FALSE))</f>
        <v>0.28799999999999998</v>
      </c>
      <c r="Q76" s="15">
        <f>IF(P75="","",VLOOKUP($D$6&amp;$E75&amp;$D$7,'SCN data'!$A:$AC,'SCN data'!X$3,FALSE))</f>
        <v>0.29599999999999999</v>
      </c>
      <c r="R76" s="15">
        <f>IF(R75="","",VLOOKUP($D$6&amp;$E75&amp;$D$7,'SCN data'!$A:$AC,'SCN data'!Y$3,FALSE))</f>
        <v>5.0000000000000001E-3</v>
      </c>
      <c r="S76" s="15">
        <f>IF(R75="","",VLOOKUP($D$6&amp;$E75&amp;$D$7,'SCN data'!$A:$AC,'SCN data'!Z$3,FALSE))</f>
        <v>6.0000000000000001E-3</v>
      </c>
      <c r="T76" s="15">
        <f>IF(T75="","",VLOOKUP($D$6&amp;$E75&amp;$D$7,'SCN data'!$A:$AC,'SCN data'!AA$3,FALSE))</f>
        <v>3.7999999999999999E-2</v>
      </c>
      <c r="U76" s="16">
        <f>IF(T75="","",VLOOKUP($D$6&amp;$E75&amp;$D$7,'SCN data'!$A:$AC,'SCN data'!AB$3,FALSE))</f>
        <v>4.1000000000000002E-2</v>
      </c>
      <c r="V76" s="335"/>
      <c r="W76" s="304"/>
    </row>
    <row r="77" spans="2:25" ht="15.75" x14ac:dyDescent="0.25">
      <c r="D77" s="301"/>
      <c r="E77" s="74" t="s">
        <v>6</v>
      </c>
      <c r="F77" s="245" t="str">
        <f>IF(OR(ISERROR(VLOOKUP($D$6&amp;$E77&amp;$D$7,'SCN data'!$A:$AC,'SCN data'!B$3,FALSE)),ISBLANK(VLOOKUP($D$6&amp;$E77&amp;$D$7,'SCN data'!$A:$AC,'SCN data'!B$3,FALSE))),"",VLOOKUP($D$6&amp;$E77&amp;$D$7,'SCN data'!$A:$AC,'SCN data'!B$3,FALSE))</f>
        <v/>
      </c>
      <c r="G77" s="246"/>
      <c r="H77" s="246">
        <f>IF(OR(ISERROR(VLOOKUP($D$6&amp;$E77&amp;$D$7,'SCN data'!$A:$AC,'SCN data'!C$3,FALSE)),ISBLANK(VLOOKUP($D$6&amp;$E77&amp;$D$7,'SCN data'!$A:$AC,'SCN data'!C$3,FALSE))),"",VLOOKUP($D$6&amp;$E77&amp;$D$7,'SCN data'!$A:$AC,'SCN data'!C$3,FALSE))</f>
        <v>0.13879720668450127</v>
      </c>
      <c r="I77" s="246"/>
      <c r="J77" s="246">
        <f>IF(OR(ISERROR(VLOOKUP($D$6&amp;$E77&amp;$D$7,'SCN data'!$A:$AC,'SCN data'!D$3,FALSE)),ISBLANK(VLOOKUP($D$6&amp;$E77&amp;$D$7,'SCN data'!$A:$AC,'SCN data'!D$3,FALSE))),"",VLOOKUP($D$6&amp;$E77&amp;$D$7,'SCN data'!$A:$AC,'SCN data'!D$3,FALSE))</f>
        <v>0.20654553034777473</v>
      </c>
      <c r="K77" s="246"/>
      <c r="L77" s="246">
        <f>IF(OR(ISERROR(VLOOKUP($D$6&amp;$E77&amp;$D$7,'SCN data'!$A:$AC,'SCN data'!E$3,FALSE)),ISBLANK(VLOOKUP($D$6&amp;$E77&amp;$D$7,'SCN data'!$A:$AC,'SCN data'!E$3,FALSE))),"",VLOOKUP($D$6&amp;$E77&amp;$D$7,'SCN data'!$A:$AC,'SCN data'!E$3,FALSE))</f>
        <v>0.1050446444081576</v>
      </c>
      <c r="M77" s="246"/>
      <c r="N77" s="246">
        <f>IF(OR(ISERROR(VLOOKUP($D$6&amp;$E77&amp;$D$7,'SCN data'!$A:$AC,'SCN data'!F$3,FALSE)),ISBLANK(VLOOKUP($D$6&amp;$E77&amp;$D$7,'SCN data'!$A:$AC,'SCN data'!F$3,FALSE))),"",VLOOKUP($D$6&amp;$E77&amp;$D$7,'SCN data'!$A:$AC,'SCN data'!F$3,FALSE))</f>
        <v>3.1198971615189523E-2</v>
      </c>
      <c r="O77" s="246"/>
      <c r="P77" s="246">
        <f>IF(OR(ISERROR(VLOOKUP($D$6&amp;$E77&amp;$D$7,'SCN data'!$A:$AC,'SCN data'!G$3,FALSE)),ISBLANK(VLOOKUP($D$6&amp;$E77&amp;$D$7,'SCN data'!$A:$AC,'SCN data'!G$3,FALSE))),"",VLOOKUP($D$6&amp;$E77&amp;$D$7,'SCN data'!$A:$AC,'SCN data'!G$3,FALSE))</f>
        <v>0.47486363478442134</v>
      </c>
      <c r="Q77" s="246"/>
      <c r="R77" s="246">
        <f>IF(OR(ISERROR(VLOOKUP($D$6&amp;$E77&amp;$D$7,'SCN data'!$A:$AC,'SCN data'!H$3,FALSE)),ISBLANK(VLOOKUP($D$6&amp;$E77&amp;$D$7,'SCN data'!$A:$AC,'SCN data'!H$3,FALSE))),"",VLOOKUP($D$6&amp;$E77&amp;$D$7,'SCN data'!$A:$AC,'SCN data'!H$3,FALSE))</f>
        <v>7.5565437932112707E-3</v>
      </c>
      <c r="S77" s="246"/>
      <c r="T77" s="246">
        <f>IF(OR(ISERROR(VLOOKUP($D$6&amp;$E77&amp;$D$7,'SCN data'!$A:$AC,'SCN data'!I$3,FALSE)),ISBLANK(VLOOKUP($D$6&amp;$E77&amp;$D$7,'SCN data'!$A:$AC,'SCN data'!I$3,FALSE))),"",VLOOKUP($D$6&amp;$E77&amp;$D$7,'SCN data'!$A:$AC,'SCN data'!I$3,FALSE))</f>
        <v>3.5993468366744261E-2</v>
      </c>
      <c r="U77" s="333"/>
      <c r="V77" s="334">
        <f>SUM(F27,H27,J27,L27,N27,P27,R27,T27)</f>
        <v>1</v>
      </c>
      <c r="W77" s="303">
        <f>IF(ISERROR(VLOOKUP($D$6&amp;$E77&amp;$D$7,'SCN data'!$A:$AC,'SCN data'!K$3,FALSE)),0,VLOOKUP($D$6&amp;$E77&amp;$D$7,'SCN data'!$A:$AC,'SCN data'!K$3,FALSE))</f>
        <v>57566</v>
      </c>
    </row>
    <row r="78" spans="2:25" x14ac:dyDescent="0.25">
      <c r="D78" s="301"/>
      <c r="E78" s="13" t="s">
        <v>27</v>
      </c>
      <c r="F78" s="14" t="str">
        <f>IF(F77="","",VLOOKUP($D$6&amp;$E77&amp;$D$7,'SCN data'!$A:$AC,'SCN data'!M$3,FALSE))</f>
        <v/>
      </c>
      <c r="G78" s="15" t="str">
        <f>IF(F77="","",VLOOKUP($D$6&amp;$E77&amp;$D$7,'SCN data'!$A:$AC,'SCN data'!N$3,FALSE))</f>
        <v/>
      </c>
      <c r="H78" s="15">
        <f>IF(H77="","",VLOOKUP($D$6&amp;$E77&amp;$D$7,'SCN data'!$A:$AC,'SCN data'!O$3,FALSE))</f>
        <v>0.13600000000000001</v>
      </c>
      <c r="I78" s="15">
        <f>IF(H77="","",VLOOKUP($D$6&amp;$E77&amp;$D$7,'SCN data'!$A:$AC,'SCN data'!P$3,FALSE))</f>
        <v>0.14199999999999999</v>
      </c>
      <c r="J78" s="15">
        <f>IF(J77="","",VLOOKUP($D$6&amp;$E77&amp;$D$7,'SCN data'!$A:$AC,'SCN data'!Q$3,FALSE))</f>
        <v>0.20300000000000001</v>
      </c>
      <c r="K78" s="15">
        <f>IF(J77="","",VLOOKUP($D$6&amp;$E77&amp;$D$7,'SCN data'!$A:$AC,'SCN data'!R$3,FALSE))</f>
        <v>0.21</v>
      </c>
      <c r="L78" s="15">
        <f>IF(L77="","",VLOOKUP($D$6&amp;$E77&amp;$D$7,'SCN data'!$A:$AC,'SCN data'!S$3,FALSE))</f>
        <v>0.10299999999999999</v>
      </c>
      <c r="M78" s="15">
        <f>IF(L77="","",VLOOKUP($D$6&amp;$E77&amp;$D$7,'SCN data'!$A:$AC,'SCN data'!T$3,FALSE))</f>
        <v>0.108</v>
      </c>
      <c r="N78" s="15">
        <f>IF(N77="","",VLOOKUP($D$6&amp;$E77&amp;$D$7,'SCN data'!$A:$AC,'SCN data'!U$3,FALSE))</f>
        <v>0.03</v>
      </c>
      <c r="O78" s="15">
        <f>IF(N77="","",VLOOKUP($D$6&amp;$E77&amp;$D$7,'SCN data'!$A:$AC,'SCN data'!V$3,FALSE))</f>
        <v>3.3000000000000002E-2</v>
      </c>
      <c r="P78" s="15">
        <f>IF(P77="","",VLOOKUP($D$6&amp;$E77&amp;$D$7,'SCN data'!$A:$AC,'SCN data'!W$3,FALSE))</f>
        <v>0.47099999999999997</v>
      </c>
      <c r="Q78" s="15">
        <f>IF(P77="","",VLOOKUP($D$6&amp;$E77&amp;$D$7,'SCN data'!$A:$AC,'SCN data'!X$3,FALSE))</f>
        <v>0.47899999999999998</v>
      </c>
      <c r="R78" s="15">
        <f>IF(R77="","",VLOOKUP($D$6&amp;$E77&amp;$D$7,'SCN data'!$A:$AC,'SCN data'!Y$3,FALSE))</f>
        <v>7.0000000000000001E-3</v>
      </c>
      <c r="S78" s="15">
        <f>IF(R77="","",VLOOKUP($D$6&amp;$E77&amp;$D$7,'SCN data'!$A:$AC,'SCN data'!Z$3,FALSE))</f>
        <v>8.0000000000000002E-3</v>
      </c>
      <c r="T78" s="15">
        <f>IF(T77="","",VLOOKUP($D$6&amp;$E77&amp;$D$7,'SCN data'!$A:$AC,'SCN data'!AA$3,FALSE))</f>
        <v>3.5000000000000003E-2</v>
      </c>
      <c r="U78" s="16">
        <f>IF(T77="","",VLOOKUP($D$6&amp;$E77&amp;$D$7,'SCN data'!$A:$AC,'SCN data'!AB$3,FALSE))</f>
        <v>3.7999999999999999E-2</v>
      </c>
      <c r="V78" s="335"/>
      <c r="W78" s="304"/>
    </row>
    <row r="79" spans="2:25" ht="15.75" x14ac:dyDescent="0.25">
      <c r="D79" s="301"/>
      <c r="E79" s="74" t="s">
        <v>14</v>
      </c>
      <c r="F79" s="245" t="str">
        <f>IF(OR(ISERROR(VLOOKUP($D$6&amp;$E79&amp;$D$7,'SCN data'!$A:$AC,'SCN data'!B$3,FALSE)),ISBLANK(VLOOKUP($D$6&amp;$E79&amp;$D$7,'SCN data'!$A:$AC,'SCN data'!B$3,FALSE))),"",VLOOKUP($D$6&amp;$E79&amp;$D$7,'SCN data'!$A:$AC,'SCN data'!B$3,FALSE))</f>
        <v/>
      </c>
      <c r="G79" s="246"/>
      <c r="H79" s="246">
        <f>IF(OR(ISERROR(VLOOKUP($D$6&amp;$E79&amp;$D$7,'SCN data'!$A:$AC,'SCN data'!C$3,FALSE)),ISBLANK(VLOOKUP($D$6&amp;$E79&amp;$D$7,'SCN data'!$A:$AC,'SCN data'!C$3,FALSE))),"",VLOOKUP($D$6&amp;$E79&amp;$D$7,'SCN data'!$A:$AC,'SCN data'!C$3,FALSE))</f>
        <v>0.32985667710614741</v>
      </c>
      <c r="I79" s="246"/>
      <c r="J79" s="246">
        <f>IF(OR(ISERROR(VLOOKUP($D$6&amp;$E79&amp;$D$7,'SCN data'!$A:$AC,'SCN data'!D$3,FALSE)),ISBLANK(VLOOKUP($D$6&amp;$E79&amp;$D$7,'SCN data'!$A:$AC,'SCN data'!D$3,FALSE))),"",VLOOKUP($D$6&amp;$E79&amp;$D$7,'SCN data'!$A:$AC,'SCN data'!D$3,FALSE))</f>
        <v>0.40889472294949814</v>
      </c>
      <c r="K79" s="246"/>
      <c r="L79" s="246">
        <f>IF(OR(ISERROR(VLOOKUP($D$6&amp;$E79&amp;$D$7,'SCN data'!$A:$AC,'SCN data'!E$3,FALSE)),ISBLANK(VLOOKUP($D$6&amp;$E79&amp;$D$7,'SCN data'!$A:$AC,'SCN data'!E$3,FALSE))),"",VLOOKUP($D$6&amp;$E79&amp;$D$7,'SCN data'!$A:$AC,'SCN data'!E$3,FALSE))</f>
        <v>0.10574789724126615</v>
      </c>
      <c r="M79" s="246"/>
      <c r="N79" s="246">
        <f>IF(OR(ISERROR(VLOOKUP($D$6&amp;$E79&amp;$D$7,'SCN data'!$A:$AC,'SCN data'!F$3,FALSE)),ISBLANK(VLOOKUP($D$6&amp;$E79&amp;$D$7,'SCN data'!$A:$AC,'SCN data'!F$3,FALSE))),"",VLOOKUP($D$6&amp;$E79&amp;$D$7,'SCN data'!$A:$AC,'SCN data'!F$3,FALSE))</f>
        <v>2.2076291439863598E-2</v>
      </c>
      <c r="O79" s="246"/>
      <c r="P79" s="246">
        <f>IF(OR(ISERROR(VLOOKUP($D$6&amp;$E79&amp;$D$7,'SCN data'!$A:$AC,'SCN data'!G$3,FALSE)),ISBLANK(VLOOKUP($D$6&amp;$E79&amp;$D$7,'SCN data'!$A:$AC,'SCN data'!G$3,FALSE))),"",VLOOKUP($D$6&amp;$E79&amp;$D$7,'SCN data'!$A:$AC,'SCN data'!G$3,FALSE))</f>
        <v>8.7827184978562206E-2</v>
      </c>
      <c r="Q79" s="246"/>
      <c r="R79" s="246">
        <f>IF(OR(ISERROR(VLOOKUP($D$6&amp;$E79&amp;$D$7,'SCN data'!$A:$AC,'SCN data'!H$3,FALSE)),ISBLANK(VLOOKUP($D$6&amp;$E79&amp;$D$7,'SCN data'!$A:$AC,'SCN data'!H$3,FALSE))),"",VLOOKUP($D$6&amp;$E79&amp;$D$7,'SCN data'!$A:$AC,'SCN data'!H$3,FALSE))</f>
        <v>2.1794496800382384E-3</v>
      </c>
      <c r="S79" s="246"/>
      <c r="T79" s="246">
        <f>IF(OR(ISERROR(VLOOKUP($D$6&amp;$E79&amp;$D$7,'SCN data'!$A:$AC,'SCN data'!I$3,FALSE)),ISBLANK(VLOOKUP($D$6&amp;$E79&amp;$D$7,'SCN data'!$A:$AC,'SCN data'!I$3,FALSE))),"",VLOOKUP($D$6&amp;$E79&amp;$D$7,'SCN data'!$A:$AC,'SCN data'!I$3,FALSE))</f>
        <v>4.3417776604624286E-2</v>
      </c>
      <c r="U79" s="333"/>
      <c r="V79" s="334">
        <f>SUM(F29,H29,J29,L29,N29,P29,R29,T29)</f>
        <v>1</v>
      </c>
      <c r="W79" s="303">
        <f>IF(ISERROR(VLOOKUP($D$6&amp;$E79&amp;$D$7,'SCN data'!$A:$AC,'SCN data'!K$3,FALSE)),0,VLOOKUP($D$6&amp;$E79&amp;$D$7,'SCN data'!$A:$AC,'SCN data'!K$3,FALSE))</f>
        <v>280346</v>
      </c>
    </row>
    <row r="80" spans="2:25" ht="15.75" x14ac:dyDescent="0.25">
      <c r="B80" s="37"/>
      <c r="D80" s="301"/>
      <c r="E80" s="13" t="s">
        <v>27</v>
      </c>
      <c r="F80" s="14" t="str">
        <f>IF(F79="","",VLOOKUP($D$6&amp;$E79&amp;$D$7,'SCN data'!$A:$AC,'SCN data'!M$3,FALSE))</f>
        <v/>
      </c>
      <c r="G80" s="15" t="str">
        <f>IF(F79="","",VLOOKUP($D$6&amp;$E79&amp;$D$7,'SCN data'!$A:$AC,'SCN data'!N$3,FALSE))</f>
        <v/>
      </c>
      <c r="H80" s="15">
        <f>IF(H79="","",VLOOKUP($D$6&amp;$E79&amp;$D$7,'SCN data'!$A:$AC,'SCN data'!O$3,FALSE))</f>
        <v>0.32800000000000001</v>
      </c>
      <c r="I80" s="15">
        <f>IF(H79="","",VLOOKUP($D$6&amp;$E79&amp;$D$7,'SCN data'!$A:$AC,'SCN data'!P$3,FALSE))</f>
        <v>0.33200000000000002</v>
      </c>
      <c r="J80" s="15">
        <f>IF(J79="","",VLOOKUP($D$6&amp;$E79&amp;$D$7,'SCN data'!$A:$AC,'SCN data'!Q$3,FALSE))</f>
        <v>0.40699999999999997</v>
      </c>
      <c r="K80" s="15">
        <f>IF(J79="","",VLOOKUP($D$6&amp;$E79&amp;$D$7,'SCN data'!$A:$AC,'SCN data'!R$3,FALSE))</f>
        <v>0.41099999999999998</v>
      </c>
      <c r="L80" s="15">
        <f>IF(L79="","",VLOOKUP($D$6&amp;$E79&amp;$D$7,'SCN data'!$A:$AC,'SCN data'!S$3,FALSE))</f>
        <v>0.105</v>
      </c>
      <c r="M80" s="15">
        <f>IF(L79="","",VLOOKUP($D$6&amp;$E79&amp;$D$7,'SCN data'!$A:$AC,'SCN data'!T$3,FALSE))</f>
        <v>0.107</v>
      </c>
      <c r="N80" s="15">
        <f>IF(N79="","",VLOOKUP($D$6&amp;$E79&amp;$D$7,'SCN data'!$A:$AC,'SCN data'!U$3,FALSE))</f>
        <v>2.1999999999999999E-2</v>
      </c>
      <c r="O80" s="15">
        <f>IF(N79="","",VLOOKUP($D$6&amp;$E79&amp;$D$7,'SCN data'!$A:$AC,'SCN data'!V$3,FALSE))</f>
        <v>2.3E-2</v>
      </c>
      <c r="P80" s="15">
        <f>IF(P79="","",VLOOKUP($D$6&amp;$E79&amp;$D$7,'SCN data'!$A:$AC,'SCN data'!W$3,FALSE))</f>
        <v>8.6999999999999994E-2</v>
      </c>
      <c r="Q80" s="15">
        <f>IF(P79="","",VLOOKUP($D$6&amp;$E79&amp;$D$7,'SCN data'!$A:$AC,'SCN data'!X$3,FALSE))</f>
        <v>8.8999999999999996E-2</v>
      </c>
      <c r="R80" s="15">
        <f>IF(R79="","",VLOOKUP($D$6&amp;$E79&amp;$D$7,'SCN data'!$A:$AC,'SCN data'!Y$3,FALSE))</f>
        <v>2E-3</v>
      </c>
      <c r="S80" s="15">
        <f>IF(R79="","",VLOOKUP($D$6&amp;$E79&amp;$D$7,'SCN data'!$A:$AC,'SCN data'!Z$3,FALSE))</f>
        <v>2E-3</v>
      </c>
      <c r="T80" s="15">
        <f>IF(T79="","",VLOOKUP($D$6&amp;$E79&amp;$D$7,'SCN data'!$A:$AC,'SCN data'!AA$3,FALSE))</f>
        <v>4.2999999999999997E-2</v>
      </c>
      <c r="U80" s="16">
        <f>IF(T79="","",VLOOKUP($D$6&amp;$E79&amp;$D$7,'SCN data'!$A:$AC,'SCN data'!AB$3,FALSE))</f>
        <v>4.3999999999999997E-2</v>
      </c>
      <c r="V80" s="335"/>
      <c r="W80" s="304"/>
    </row>
    <row r="81" spans="2:23" ht="15.75" x14ac:dyDescent="0.25">
      <c r="D81" s="301"/>
      <c r="E81" s="74" t="s">
        <v>119</v>
      </c>
      <c r="F81" s="245" t="str">
        <f>IF(OR(ISERROR(VLOOKUP($D$6&amp;$E81&amp;$D$7,'SCN data'!$A:$AC,'SCN data'!B$3,FALSE)),ISBLANK(VLOOKUP($D$6&amp;$E81&amp;$D$7,'SCN data'!$A:$AC,'SCN data'!B$3,FALSE))),"",VLOOKUP($D$6&amp;$E81&amp;$D$7,'SCN data'!$A:$AC,'SCN data'!B$3,FALSE))</f>
        <v/>
      </c>
      <c r="G81" s="246"/>
      <c r="H81" s="246">
        <f>IF(OR(ISERROR(VLOOKUP($D$6&amp;$E81&amp;$D$7,'SCN data'!$A:$AC,'SCN data'!C$3,FALSE)),ISBLANK(VLOOKUP($D$6&amp;$E81&amp;$D$7,'SCN data'!$A:$AC,'SCN data'!C$3,FALSE))),"",VLOOKUP($D$6&amp;$E81&amp;$D$7,'SCN data'!$A:$AC,'SCN data'!C$3,FALSE))</f>
        <v>0.10440284735038229</v>
      </c>
      <c r="I81" s="246"/>
      <c r="J81" s="246">
        <f>IF(OR(ISERROR(VLOOKUP($D$6&amp;$E81&amp;$D$7,'SCN data'!$A:$AC,'SCN data'!D$3,FALSE)),ISBLANK(VLOOKUP($D$6&amp;$E81&amp;$D$7,'SCN data'!$A:$AC,'SCN data'!D$3,FALSE))),"",VLOOKUP($D$6&amp;$E81&amp;$D$7,'SCN data'!$A:$AC,'SCN data'!D$3,FALSE))</f>
        <v>0.31874505668336411</v>
      </c>
      <c r="K81" s="246"/>
      <c r="L81" s="246">
        <f>IF(OR(ISERROR(VLOOKUP($D$6&amp;$E81&amp;$D$7,'SCN data'!$A:$AC,'SCN data'!E$3,FALSE)),ISBLANK(VLOOKUP($D$6&amp;$E81&amp;$D$7,'SCN data'!$A:$AC,'SCN data'!E$3,FALSE))),"",VLOOKUP($D$6&amp;$E81&amp;$D$7,'SCN data'!$A:$AC,'SCN data'!E$3,FALSE))</f>
        <v>0.25072501977326656</v>
      </c>
      <c r="M81" s="246"/>
      <c r="N81" s="246">
        <f>IF(OR(ISERROR(VLOOKUP($D$6&amp;$E81&amp;$D$7,'SCN data'!$A:$AC,'SCN data'!F$3,FALSE)),ISBLANK(VLOOKUP($D$6&amp;$E81&amp;$D$7,'SCN data'!$A:$AC,'SCN data'!F$3,FALSE))),"",VLOOKUP($D$6&amp;$E81&amp;$D$7,'SCN data'!$A:$AC,'SCN data'!F$3,FALSE))</f>
        <v>5.7474294753493277E-2</v>
      </c>
      <c r="O81" s="246"/>
      <c r="P81" s="246">
        <f>IF(OR(ISERROR(VLOOKUP($D$6&amp;$E81&amp;$D$7,'SCN data'!$A:$AC,'SCN data'!G$3,FALSE)),ISBLANK(VLOOKUP($D$6&amp;$E81&amp;$D$7,'SCN data'!$A:$AC,'SCN data'!G$3,FALSE))),"",VLOOKUP($D$6&amp;$E81&amp;$D$7,'SCN data'!$A:$AC,'SCN data'!G$3,FALSE))</f>
        <v>0.2180332190877933</v>
      </c>
      <c r="Q81" s="246"/>
      <c r="R81" s="246">
        <f>IF(OR(ISERROR(VLOOKUP($D$6&amp;$E81&amp;$D$7,'SCN data'!$A:$AC,'SCN data'!H$3,FALSE)),ISBLANK(VLOOKUP($D$6&amp;$E81&amp;$D$7,'SCN data'!$A:$AC,'SCN data'!H$3,FALSE))),"",VLOOKUP($D$6&amp;$E81&amp;$D$7,'SCN data'!$A:$AC,'SCN data'!H$3,FALSE))</f>
        <v>2.3727919852359609E-3</v>
      </c>
      <c r="S81" s="246"/>
      <c r="T81" s="246">
        <f>IF(OR(ISERROR(VLOOKUP($D$6&amp;$E81&amp;$D$7,'SCN data'!$A:$AC,'SCN data'!I$3,FALSE)),ISBLANK(VLOOKUP($D$6&amp;$E81&amp;$D$7,'SCN data'!$A:$AC,'SCN data'!I$3,FALSE))),"",VLOOKUP($D$6&amp;$E81&amp;$D$7,'SCN data'!$A:$AC,'SCN data'!I$3,FALSE))</f>
        <v>4.8246770366464541E-2</v>
      </c>
      <c r="U81" s="333"/>
      <c r="V81" s="334">
        <f>SUM(F31,H31,J31,L31,N31,P31,R31,T31)</f>
        <v>1</v>
      </c>
      <c r="W81" s="303">
        <f>IF(ISERROR(VLOOKUP($D$6&amp;$E81&amp;$D$7,'SCN data'!$A:$AC,'SCN data'!K$3,FALSE)),0,VLOOKUP($D$6&amp;$E81&amp;$D$7,'SCN data'!$A:$AC,'SCN data'!K$3,FALSE))</f>
        <v>3793</v>
      </c>
    </row>
    <row r="82" spans="2:23" ht="15.75" x14ac:dyDescent="0.25">
      <c r="B82" s="37"/>
      <c r="D82" s="301"/>
      <c r="E82" s="13" t="s">
        <v>27</v>
      </c>
      <c r="F82" s="14" t="str">
        <f>IF(F81="","",VLOOKUP($D$6&amp;$E81&amp;$D$7,'SCN data'!$A:$AC,'SCN data'!M$3,FALSE))</f>
        <v/>
      </c>
      <c r="G82" s="15" t="str">
        <f>IF(F81="","",VLOOKUP($D$6&amp;$E81&amp;$D$7,'SCN data'!$A:$AC,'SCN data'!N$3,FALSE))</f>
        <v/>
      </c>
      <c r="H82" s="15">
        <f>IF(H81="","",VLOOKUP($D$6&amp;$E81&amp;$D$7,'SCN data'!$A:$AC,'SCN data'!O$3,FALSE))</f>
        <v>9.5000000000000001E-2</v>
      </c>
      <c r="I82" s="15">
        <f>IF(H81="","",VLOOKUP($D$6&amp;$E81&amp;$D$7,'SCN data'!$A:$AC,'SCN data'!P$3,FALSE))</f>
        <v>0.115</v>
      </c>
      <c r="J82" s="15">
        <f>IF(J81="","",VLOOKUP($D$6&amp;$E81&amp;$D$7,'SCN data'!$A:$AC,'SCN data'!Q$3,FALSE))</f>
        <v>0.30399999999999999</v>
      </c>
      <c r="K82" s="15">
        <f>IF(J81="","",VLOOKUP($D$6&amp;$E81&amp;$D$7,'SCN data'!$A:$AC,'SCN data'!R$3,FALSE))</f>
        <v>0.33400000000000002</v>
      </c>
      <c r="L82" s="15">
        <f>IF(L81="","",VLOOKUP($D$6&amp;$E81&amp;$D$7,'SCN data'!$A:$AC,'SCN data'!S$3,FALSE))</f>
        <v>0.23699999999999999</v>
      </c>
      <c r="M82" s="15">
        <f>IF(L81="","",VLOOKUP($D$6&amp;$E81&amp;$D$7,'SCN data'!$A:$AC,'SCN data'!T$3,FALSE))</f>
        <v>0.26500000000000001</v>
      </c>
      <c r="N82" s="15">
        <f>IF(N81="","",VLOOKUP($D$6&amp;$E81&amp;$D$7,'SCN data'!$A:$AC,'SCN data'!U$3,FALSE))</f>
        <v>5.0999999999999997E-2</v>
      </c>
      <c r="O82" s="15">
        <f>IF(N81="","",VLOOKUP($D$6&amp;$E81&amp;$D$7,'SCN data'!$A:$AC,'SCN data'!V$3,FALSE))</f>
        <v>6.5000000000000002E-2</v>
      </c>
      <c r="P82" s="15">
        <f>IF(P81="","",VLOOKUP($D$6&amp;$E81&amp;$D$7,'SCN data'!$A:$AC,'SCN data'!W$3,FALSE))</f>
        <v>0.20499999999999999</v>
      </c>
      <c r="Q82" s="15">
        <f>IF(P81="","",VLOOKUP($D$6&amp;$E81&amp;$D$7,'SCN data'!$A:$AC,'SCN data'!X$3,FALSE))</f>
        <v>0.23100000000000001</v>
      </c>
      <c r="R82" s="15">
        <f>IF(R81="","",VLOOKUP($D$6&amp;$E81&amp;$D$7,'SCN data'!$A:$AC,'SCN data'!Y$3,FALSE))</f>
        <v>1E-3</v>
      </c>
      <c r="S82" s="15">
        <f>IF(R81="","",VLOOKUP($D$6&amp;$E81&amp;$D$7,'SCN data'!$A:$AC,'SCN data'!Z$3,FALSE))</f>
        <v>5.0000000000000001E-3</v>
      </c>
      <c r="T82" s="15">
        <f>IF(T81="","",VLOOKUP($D$6&amp;$E81&amp;$D$7,'SCN data'!$A:$AC,'SCN data'!AA$3,FALSE))</f>
        <v>4.2000000000000003E-2</v>
      </c>
      <c r="U82" s="16">
        <f>IF(T81="","",VLOOKUP($D$6&amp;$E81&amp;$D$7,'SCN data'!$A:$AC,'SCN data'!AB$3,FALSE))</f>
        <v>5.6000000000000001E-2</v>
      </c>
      <c r="V82" s="335"/>
      <c r="W82" s="304"/>
    </row>
    <row r="83" spans="2:23" ht="15.75" x14ac:dyDescent="0.25">
      <c r="D83" s="301"/>
      <c r="E83" s="74" t="s">
        <v>120</v>
      </c>
      <c r="F83" s="245" t="str">
        <f>IF(OR(ISERROR(VLOOKUP($D$6&amp;$E83&amp;$D$7,'SCN data'!$A:$AC,'SCN data'!B$3,FALSE)),ISBLANK(VLOOKUP($D$6&amp;$E83&amp;$D$7,'SCN data'!$A:$AC,'SCN data'!B$3,FALSE))),"",VLOOKUP($D$6&amp;$E83&amp;$D$7,'SCN data'!$A:$AC,'SCN data'!B$3,FALSE))</f>
        <v/>
      </c>
      <c r="G83" s="246"/>
      <c r="H83" s="246">
        <f>IF(OR(ISERROR(VLOOKUP($D$6&amp;$E83&amp;$D$7,'SCN data'!$A:$AC,'SCN data'!C$3,FALSE)),ISBLANK(VLOOKUP($D$6&amp;$E83&amp;$D$7,'SCN data'!$A:$AC,'SCN data'!C$3,FALSE))),"",VLOOKUP($D$6&amp;$E83&amp;$D$7,'SCN data'!$A:$AC,'SCN data'!C$3,FALSE))</f>
        <v>0.17709824333116461</v>
      </c>
      <c r="I83" s="246"/>
      <c r="J83" s="246">
        <f>IF(OR(ISERROR(VLOOKUP($D$6&amp;$E83&amp;$D$7,'SCN data'!$A:$AC,'SCN data'!D$3,FALSE)),ISBLANK(VLOOKUP($D$6&amp;$E83&amp;$D$7,'SCN data'!$A:$AC,'SCN data'!D$3,FALSE))),"",VLOOKUP($D$6&amp;$E83&amp;$D$7,'SCN data'!$A:$AC,'SCN data'!D$3,FALSE))</f>
        <v>0.37839947950553027</v>
      </c>
      <c r="K83" s="246"/>
      <c r="L83" s="246">
        <f>IF(OR(ISERROR(VLOOKUP($D$6&amp;$E83&amp;$D$7,'SCN data'!$A:$AC,'SCN data'!E$3,FALSE)),ISBLANK(VLOOKUP($D$6&amp;$E83&amp;$D$7,'SCN data'!$A:$AC,'SCN data'!E$3,FALSE))),"",VLOOKUP($D$6&amp;$E83&amp;$D$7,'SCN data'!$A:$AC,'SCN data'!E$3,FALSE))</f>
        <v>0.14808067664281066</v>
      </c>
      <c r="M83" s="246"/>
      <c r="N83" s="246">
        <f>IF(OR(ISERROR(VLOOKUP($D$6&amp;$E83&amp;$D$7,'SCN data'!$A:$AC,'SCN data'!F$3,FALSE)),ISBLANK(VLOOKUP($D$6&amp;$E83&amp;$D$7,'SCN data'!$A:$AC,'SCN data'!F$3,FALSE))),"",VLOOKUP($D$6&amp;$E83&amp;$D$7,'SCN data'!$A:$AC,'SCN data'!F$3,FALSE))</f>
        <v>1.9973975276512686E-2</v>
      </c>
      <c r="O83" s="246"/>
      <c r="P83" s="246">
        <f>IF(OR(ISERROR(VLOOKUP($D$6&amp;$E83&amp;$D$7,'SCN data'!$A:$AC,'SCN data'!G$3,FALSE)),ISBLANK(VLOOKUP($D$6&amp;$E83&amp;$D$7,'SCN data'!$A:$AC,'SCN data'!G$3,FALSE))),"",VLOOKUP($D$6&amp;$E83&amp;$D$7,'SCN data'!$A:$AC,'SCN data'!G$3,FALSE))</f>
        <v>0.21171112556929084</v>
      </c>
      <c r="Q83" s="246"/>
      <c r="R83" s="246">
        <f>IF(OR(ISERROR(VLOOKUP($D$6&amp;$E83&amp;$D$7,'SCN data'!$A:$AC,'SCN data'!H$3,FALSE)),ISBLANK(VLOOKUP($D$6&amp;$E83&amp;$D$7,'SCN data'!$A:$AC,'SCN data'!H$3,FALSE))),"",VLOOKUP($D$6&amp;$E83&amp;$D$7,'SCN data'!$A:$AC,'SCN data'!H$3,FALSE))</f>
        <v>2.4723487312947301E-3</v>
      </c>
      <c r="S83" s="246"/>
      <c r="T83" s="246">
        <f>IF(OR(ISERROR(VLOOKUP($D$6&amp;$E83&amp;$D$7,'SCN data'!$A:$AC,'SCN data'!I$3,FALSE)),ISBLANK(VLOOKUP($D$6&amp;$E83&amp;$D$7,'SCN data'!$A:$AC,'SCN data'!I$3,FALSE))),"",VLOOKUP($D$6&amp;$E83&amp;$D$7,'SCN data'!$A:$AC,'SCN data'!I$3,FALSE))</f>
        <v>6.2264150943396226E-2</v>
      </c>
      <c r="U83" s="333"/>
      <c r="V83" s="334">
        <f>SUM(F33,H33,J33,L33,N33,P33,R33,T33)</f>
        <v>0.99999999999999989</v>
      </c>
      <c r="W83" s="303">
        <f>IF(ISERROR(VLOOKUP($D$6&amp;$E83&amp;$D$7,'SCN data'!$A:$AC,'SCN data'!K$3,FALSE)),0,VLOOKUP($D$6&amp;$E83&amp;$D$7,'SCN data'!$A:$AC,'SCN data'!K$3,FALSE))</f>
        <v>15370</v>
      </c>
    </row>
    <row r="84" spans="2:23" ht="15.75" x14ac:dyDescent="0.25">
      <c r="B84" s="37"/>
      <c r="D84" s="301"/>
      <c r="E84" s="13" t="s">
        <v>27</v>
      </c>
      <c r="F84" s="14" t="str">
        <f>IF(F83="","",VLOOKUP($D$6&amp;$E83&amp;$D$7,'SCN data'!$A:$AC,'SCN data'!M$3,FALSE))</f>
        <v/>
      </c>
      <c r="G84" s="15" t="str">
        <f>IF(F83="","",VLOOKUP($D$6&amp;$E83&amp;$D$7,'SCN data'!$A:$AC,'SCN data'!N$3,FALSE))</f>
        <v/>
      </c>
      <c r="H84" s="15">
        <f>IF(H83="","",VLOOKUP($D$6&amp;$E83&amp;$D$7,'SCN data'!$A:$AC,'SCN data'!O$3,FALSE))</f>
        <v>0.17100000000000001</v>
      </c>
      <c r="I84" s="15">
        <f>IF(H83="","",VLOOKUP($D$6&amp;$E83&amp;$D$7,'SCN data'!$A:$AC,'SCN data'!P$3,FALSE))</f>
        <v>0.183</v>
      </c>
      <c r="J84" s="15">
        <f>IF(J83="","",VLOOKUP($D$6&amp;$E83&amp;$D$7,'SCN data'!$A:$AC,'SCN data'!Q$3,FALSE))</f>
        <v>0.371</v>
      </c>
      <c r="K84" s="15">
        <f>IF(J83="","",VLOOKUP($D$6&amp;$E83&amp;$D$7,'SCN data'!$A:$AC,'SCN data'!R$3,FALSE))</f>
        <v>0.38600000000000001</v>
      </c>
      <c r="L84" s="15">
        <f>IF(L83="","",VLOOKUP($D$6&amp;$E83&amp;$D$7,'SCN data'!$A:$AC,'SCN data'!S$3,FALSE))</f>
        <v>0.14299999999999999</v>
      </c>
      <c r="M84" s="15">
        <f>IF(L83="","",VLOOKUP($D$6&amp;$E83&amp;$D$7,'SCN data'!$A:$AC,'SCN data'!T$3,FALSE))</f>
        <v>0.154</v>
      </c>
      <c r="N84" s="15">
        <f>IF(N83="","",VLOOKUP($D$6&amp;$E83&amp;$D$7,'SCN data'!$A:$AC,'SCN data'!U$3,FALSE))</f>
        <v>1.7999999999999999E-2</v>
      </c>
      <c r="O84" s="15">
        <f>IF(N83="","",VLOOKUP($D$6&amp;$E83&amp;$D$7,'SCN data'!$A:$AC,'SCN data'!V$3,FALSE))</f>
        <v>2.1999999999999999E-2</v>
      </c>
      <c r="P84" s="15">
        <f>IF(P83="","",VLOOKUP($D$6&amp;$E83&amp;$D$7,'SCN data'!$A:$AC,'SCN data'!W$3,FALSE))</f>
        <v>0.20499999999999999</v>
      </c>
      <c r="Q84" s="15">
        <f>IF(P83="","",VLOOKUP($D$6&amp;$E83&amp;$D$7,'SCN data'!$A:$AC,'SCN data'!X$3,FALSE))</f>
        <v>0.218</v>
      </c>
      <c r="R84" s="15">
        <f>IF(R83="","",VLOOKUP($D$6&amp;$E83&amp;$D$7,'SCN data'!$A:$AC,'SCN data'!Y$3,FALSE))</f>
        <v>2E-3</v>
      </c>
      <c r="S84" s="15">
        <f>IF(R83="","",VLOOKUP($D$6&amp;$E83&amp;$D$7,'SCN data'!$A:$AC,'SCN data'!Z$3,FALSE))</f>
        <v>3.0000000000000001E-3</v>
      </c>
      <c r="T84" s="15">
        <f>IF(T83="","",VLOOKUP($D$6&amp;$E83&amp;$D$7,'SCN data'!$A:$AC,'SCN data'!AA$3,FALSE))</f>
        <v>5.8999999999999997E-2</v>
      </c>
      <c r="U84" s="16">
        <f>IF(T83="","",VLOOKUP($D$6&amp;$E83&amp;$D$7,'SCN data'!$A:$AC,'SCN data'!AB$3,FALSE))</f>
        <v>6.6000000000000003E-2</v>
      </c>
      <c r="V84" s="335"/>
      <c r="W84" s="304"/>
    </row>
    <row r="85" spans="2:23" ht="15.75" x14ac:dyDescent="0.25">
      <c r="D85" s="301"/>
      <c r="E85" s="74" t="s">
        <v>5</v>
      </c>
      <c r="F85" s="245" t="str">
        <f>IF(OR(ISERROR(VLOOKUP($D$6&amp;$E85&amp;$D$7,'SCN data'!$A:$AC,'SCN data'!B$3,FALSE)),ISBLANK(VLOOKUP($D$6&amp;$E85&amp;$D$7,'SCN data'!$A:$AC,'SCN data'!B$3,FALSE))),"",VLOOKUP($D$6&amp;$E85&amp;$D$7,'SCN data'!$A:$AC,'SCN data'!B$3,FALSE))</f>
        <v/>
      </c>
      <c r="G85" s="246"/>
      <c r="H85" s="246">
        <f>IF(OR(ISERROR(VLOOKUP($D$6&amp;$E85&amp;$D$7,'SCN data'!$A:$AC,'SCN data'!C$3,FALSE)),ISBLANK(VLOOKUP($D$6&amp;$E85&amp;$D$7,'SCN data'!$A:$AC,'SCN data'!C$3,FALSE))),"",VLOOKUP($D$6&amp;$E85&amp;$D$7,'SCN data'!$A:$AC,'SCN data'!C$3,FALSE))</f>
        <v>0.25114562382068134</v>
      </c>
      <c r="I85" s="246"/>
      <c r="J85" s="246">
        <f>IF(OR(ISERROR(VLOOKUP($D$6&amp;$E85&amp;$D$7,'SCN data'!$A:$AC,'SCN data'!D$3,FALSE)),ISBLANK(VLOOKUP($D$6&amp;$E85&amp;$D$7,'SCN data'!$A:$AC,'SCN data'!D$3,FALSE))),"",VLOOKUP($D$6&amp;$E85&amp;$D$7,'SCN data'!$A:$AC,'SCN data'!D$3,FALSE))</f>
        <v>0.21877786302278807</v>
      </c>
      <c r="K85" s="246"/>
      <c r="L85" s="246">
        <f>IF(OR(ISERROR(VLOOKUP($D$6&amp;$E85&amp;$D$7,'SCN data'!$A:$AC,'SCN data'!E$3,FALSE)),ISBLANK(VLOOKUP($D$6&amp;$E85&amp;$D$7,'SCN data'!$A:$AC,'SCN data'!E$3,FALSE))),"",VLOOKUP($D$6&amp;$E85&amp;$D$7,'SCN data'!$A:$AC,'SCN data'!E$3,FALSE))</f>
        <v>8.2236091815787837E-2</v>
      </c>
      <c r="M85" s="246"/>
      <c r="N85" s="246">
        <f>IF(OR(ISERROR(VLOOKUP($D$6&amp;$E85&amp;$D$7,'SCN data'!$A:$AC,'SCN data'!F$3,FALSE)),ISBLANK(VLOOKUP($D$6&amp;$E85&amp;$D$7,'SCN data'!$A:$AC,'SCN data'!F$3,FALSE))),"",VLOOKUP($D$6&amp;$E85&amp;$D$7,'SCN data'!$A:$AC,'SCN data'!F$3,FALSE))</f>
        <v>8.9182408194579801E-2</v>
      </c>
      <c r="O85" s="246"/>
      <c r="P85" s="246">
        <f>IF(OR(ISERROR(VLOOKUP($D$6&amp;$E85&amp;$D$7,'SCN data'!$A:$AC,'SCN data'!G$3,FALSE)),ISBLANK(VLOOKUP($D$6&amp;$E85&amp;$D$7,'SCN data'!$A:$AC,'SCN data'!G$3,FALSE))),"",VLOOKUP($D$6&amp;$E85&amp;$D$7,'SCN data'!$A:$AC,'SCN data'!G$3,FALSE))</f>
        <v>0.32311775561407513</v>
      </c>
      <c r="Q85" s="246"/>
      <c r="R85" s="246">
        <f>IF(OR(ISERROR(VLOOKUP($D$6&amp;$E85&amp;$D$7,'SCN data'!$A:$AC,'SCN data'!H$3,FALSE)),ISBLANK(VLOOKUP($D$6&amp;$E85&amp;$D$7,'SCN data'!$A:$AC,'SCN data'!H$3,FALSE))),"",VLOOKUP($D$6&amp;$E85&amp;$D$7,'SCN data'!$A:$AC,'SCN data'!H$3,FALSE))</f>
        <v>4.7898480104505772E-3</v>
      </c>
      <c r="S85" s="246"/>
      <c r="T85" s="246">
        <f>IF(OR(ISERROR(VLOOKUP($D$6&amp;$E85&amp;$D$7,'SCN data'!$A:$AC,'SCN data'!I$3,FALSE)),ISBLANK(VLOOKUP($D$6&amp;$E85&amp;$D$7,'SCN data'!$A:$AC,'SCN data'!I$3,FALSE))),"",VLOOKUP($D$6&amp;$E85&amp;$D$7,'SCN data'!$A:$AC,'SCN data'!I$3,FALSE))</f>
        <v>3.0750409521637257E-2</v>
      </c>
      <c r="U85" s="333"/>
      <c r="V85" s="334">
        <f>SUM(F35,H35,J35,L35,N35,P35,R35,T35)</f>
        <v>0.99999999999999989</v>
      </c>
      <c r="W85" s="303">
        <f>IF(ISERROR(VLOOKUP($D$6&amp;$E85&amp;$D$7,'SCN data'!$A:$AC,'SCN data'!K$3,FALSE)),0,VLOOKUP($D$6&amp;$E85&amp;$D$7,'SCN data'!$A:$AC,'SCN data'!K$3,FALSE))</f>
        <v>48227</v>
      </c>
    </row>
    <row r="86" spans="2:23" x14ac:dyDescent="0.25">
      <c r="D86" s="301"/>
      <c r="E86" s="13" t="s">
        <v>27</v>
      </c>
      <c r="F86" s="14" t="str">
        <f>IF(F85="","",VLOOKUP($D$6&amp;$E85&amp;$D$7,'SCN data'!$A:$AC,'SCN data'!M$3,FALSE))</f>
        <v/>
      </c>
      <c r="G86" s="15" t="str">
        <f>IF(F85="","",VLOOKUP($D$6&amp;$E85&amp;$D$7,'SCN data'!$A:$AC,'SCN data'!N$3,FALSE))</f>
        <v/>
      </c>
      <c r="H86" s="15">
        <f>IF(H85="","",VLOOKUP($D$6&amp;$E85&amp;$D$7,'SCN data'!$A:$AC,'SCN data'!O$3,FALSE))</f>
        <v>0.247</v>
      </c>
      <c r="I86" s="15">
        <f>IF(H85="","",VLOOKUP($D$6&amp;$E85&amp;$D$7,'SCN data'!$A:$AC,'SCN data'!P$3,FALSE))</f>
        <v>0.255</v>
      </c>
      <c r="J86" s="15">
        <f>IF(J85="","",VLOOKUP($D$6&amp;$E85&amp;$D$7,'SCN data'!$A:$AC,'SCN data'!Q$3,FALSE))</f>
        <v>0.215</v>
      </c>
      <c r="K86" s="15">
        <f>IF(J85="","",VLOOKUP($D$6&amp;$E85&amp;$D$7,'SCN data'!$A:$AC,'SCN data'!R$3,FALSE))</f>
        <v>0.222</v>
      </c>
      <c r="L86" s="15">
        <f>IF(L85="","",VLOOKUP($D$6&amp;$E85&amp;$D$7,'SCN data'!$A:$AC,'SCN data'!S$3,FALSE))</f>
        <v>0.08</v>
      </c>
      <c r="M86" s="15">
        <f>IF(L85="","",VLOOKUP($D$6&amp;$E85&amp;$D$7,'SCN data'!$A:$AC,'SCN data'!T$3,FALSE))</f>
        <v>8.5000000000000006E-2</v>
      </c>
      <c r="N86" s="15">
        <f>IF(N85="","",VLOOKUP($D$6&amp;$E85&amp;$D$7,'SCN data'!$A:$AC,'SCN data'!U$3,FALSE))</f>
        <v>8.6999999999999994E-2</v>
      </c>
      <c r="O86" s="15">
        <f>IF(N85="","",VLOOKUP($D$6&amp;$E85&amp;$D$7,'SCN data'!$A:$AC,'SCN data'!V$3,FALSE))</f>
        <v>9.1999999999999998E-2</v>
      </c>
      <c r="P86" s="15">
        <f>IF(P85="","",VLOOKUP($D$6&amp;$E85&amp;$D$7,'SCN data'!$A:$AC,'SCN data'!W$3,FALSE))</f>
        <v>0.31900000000000001</v>
      </c>
      <c r="Q86" s="15">
        <f>IF(P85="","",VLOOKUP($D$6&amp;$E85&amp;$D$7,'SCN data'!$A:$AC,'SCN data'!X$3,FALSE))</f>
        <v>0.32700000000000001</v>
      </c>
      <c r="R86" s="15">
        <f>IF(R85="","",VLOOKUP($D$6&amp;$E85&amp;$D$7,'SCN data'!$A:$AC,'SCN data'!Y$3,FALSE))</f>
        <v>4.0000000000000001E-3</v>
      </c>
      <c r="S86" s="15">
        <f>IF(R85="","",VLOOKUP($D$6&amp;$E85&amp;$D$7,'SCN data'!$A:$AC,'SCN data'!Z$3,FALSE))</f>
        <v>5.0000000000000001E-3</v>
      </c>
      <c r="T86" s="15">
        <f>IF(T85="","",VLOOKUP($D$6&amp;$E85&amp;$D$7,'SCN data'!$A:$AC,'SCN data'!AA$3,FALSE))</f>
        <v>2.9000000000000001E-2</v>
      </c>
      <c r="U86" s="16">
        <f>IF(T85="","",VLOOKUP($D$6&amp;$E85&amp;$D$7,'SCN data'!$A:$AC,'SCN data'!AB$3,FALSE))</f>
        <v>3.2000000000000001E-2</v>
      </c>
      <c r="V86" s="335"/>
      <c r="W86" s="304"/>
    </row>
    <row r="87" spans="2:23" ht="15.75" x14ac:dyDescent="0.25">
      <c r="D87" s="301"/>
      <c r="E87" s="74" t="s">
        <v>15</v>
      </c>
      <c r="F87" s="245" t="str">
        <f>IF(OR(ISERROR(VLOOKUP($D$6&amp;$E87&amp;$D$7,'SCN data'!$A:$AC,'SCN data'!B$3,FALSE)),ISBLANK(VLOOKUP($D$6&amp;$E87&amp;$D$7,'SCN data'!$A:$AC,'SCN data'!B$3,FALSE))),"",VLOOKUP($D$6&amp;$E87&amp;$D$7,'SCN data'!$A:$AC,'SCN data'!B$3,FALSE))</f>
        <v/>
      </c>
      <c r="G87" s="246"/>
      <c r="H87" s="246">
        <f>IF(OR(ISERROR(VLOOKUP($D$6&amp;$E87&amp;$D$7,'SCN data'!$A:$AC,'SCN data'!C$3,FALSE)),ISBLANK(VLOOKUP($D$6&amp;$E87&amp;$D$7,'SCN data'!$A:$AC,'SCN data'!C$3,FALSE))),"",VLOOKUP($D$6&amp;$E87&amp;$D$7,'SCN data'!$A:$AC,'SCN data'!C$3,FALSE))</f>
        <v>0.51641872900527863</v>
      </c>
      <c r="I87" s="246"/>
      <c r="J87" s="246">
        <f>IF(OR(ISERROR(VLOOKUP($D$6&amp;$E87&amp;$D$7,'SCN data'!$A:$AC,'SCN data'!D$3,FALSE)),ISBLANK(VLOOKUP($D$6&amp;$E87&amp;$D$7,'SCN data'!$A:$AC,'SCN data'!D$3,FALSE))),"",VLOOKUP($D$6&amp;$E87&amp;$D$7,'SCN data'!$A:$AC,'SCN data'!D$3,FALSE))</f>
        <v>0.19195173784876945</v>
      </c>
      <c r="K87" s="246"/>
      <c r="L87" s="246">
        <f>IF(OR(ISERROR(VLOOKUP($D$6&amp;$E87&amp;$D$7,'SCN data'!$A:$AC,'SCN data'!E$3,FALSE)),ISBLANK(VLOOKUP($D$6&amp;$E87&amp;$D$7,'SCN data'!$A:$AC,'SCN data'!E$3,FALSE))),"",VLOOKUP($D$6&amp;$E87&amp;$D$7,'SCN data'!$A:$AC,'SCN data'!E$3,FALSE))</f>
        <v>9.5975868924384727E-2</v>
      </c>
      <c r="M87" s="246"/>
      <c r="N87" s="246">
        <f>IF(OR(ISERROR(VLOOKUP($D$6&amp;$E87&amp;$D$7,'SCN data'!$A:$AC,'SCN data'!F$3,FALSE)),ISBLANK(VLOOKUP($D$6&amp;$E87&amp;$D$7,'SCN data'!$A:$AC,'SCN data'!F$3,FALSE))),"",VLOOKUP($D$6&amp;$E87&amp;$D$7,'SCN data'!$A:$AC,'SCN data'!F$3,FALSE))</f>
        <v>3.2837458010557347E-2</v>
      </c>
      <c r="O87" s="246"/>
      <c r="P87" s="246">
        <f>IF(OR(ISERROR(VLOOKUP($D$6&amp;$E87&amp;$D$7,'SCN data'!$A:$AC,'SCN data'!G$3,FALSE)),ISBLANK(VLOOKUP($D$6&amp;$E87&amp;$D$7,'SCN data'!$A:$AC,'SCN data'!G$3,FALSE))),"",VLOOKUP($D$6&amp;$E87&amp;$D$7,'SCN data'!$A:$AC,'SCN data'!G$3,FALSE))</f>
        <v>9.8923699184205113E-2</v>
      </c>
      <c r="Q87" s="246"/>
      <c r="R87" s="246">
        <f>IF(OR(ISERROR(VLOOKUP($D$6&amp;$E87&amp;$D$7,'SCN data'!$A:$AC,'SCN data'!H$3,FALSE)),ISBLANK(VLOOKUP($D$6&amp;$E87&amp;$D$7,'SCN data'!$A:$AC,'SCN data'!H$3,FALSE))),"",VLOOKUP($D$6&amp;$E87&amp;$D$7,'SCN data'!$A:$AC,'SCN data'!H$3,FALSE))</f>
        <v>2.7421676835538494E-4</v>
      </c>
      <c r="S87" s="246"/>
      <c r="T87" s="246">
        <f>IF(OR(ISERROR(VLOOKUP($D$6&amp;$E87&amp;$D$7,'SCN data'!$A:$AC,'SCN data'!I$3,FALSE)),ISBLANK(VLOOKUP($D$6&amp;$E87&amp;$D$7,'SCN data'!$A:$AC,'SCN data'!I$3,FALSE))),"",VLOOKUP($D$6&amp;$E87&amp;$D$7,'SCN data'!$A:$AC,'SCN data'!I$3,FALSE))</f>
        <v>6.3618290258449298E-2</v>
      </c>
      <c r="U87" s="333"/>
      <c r="V87" s="334">
        <f>SUM(F37,H37,J37,L37,N37,P37,R37,T37)</f>
        <v>1.0000000000000002</v>
      </c>
      <c r="W87" s="303">
        <f>IF(ISERROR(VLOOKUP($D$6&amp;$E87&amp;$D$7,'SCN data'!$A:$AC,'SCN data'!K$3,FALSE)),0,VLOOKUP($D$6&amp;$E87&amp;$D$7,'SCN data'!$A:$AC,'SCN data'!K$3,FALSE))</f>
        <v>14587</v>
      </c>
    </row>
    <row r="88" spans="2:23" x14ac:dyDescent="0.25">
      <c r="D88" s="301"/>
      <c r="E88" s="13" t="s">
        <v>27</v>
      </c>
      <c r="F88" s="14" t="str">
        <f>IF(F87="","",VLOOKUP($D$6&amp;$E87&amp;$D$7,'SCN data'!$A:$AC,'SCN data'!M$3,FALSE))</f>
        <v/>
      </c>
      <c r="G88" s="15" t="str">
        <f>IF(F87="","",VLOOKUP($D$6&amp;$E87&amp;$D$7,'SCN data'!$A:$AC,'SCN data'!N$3,FALSE))</f>
        <v/>
      </c>
      <c r="H88" s="15">
        <f>IF(H87="","",VLOOKUP($D$6&amp;$E87&amp;$D$7,'SCN data'!$A:$AC,'SCN data'!O$3,FALSE))</f>
        <v>0.50800000000000001</v>
      </c>
      <c r="I88" s="15">
        <f>IF(H87="","",VLOOKUP($D$6&amp;$E87&amp;$D$7,'SCN data'!$A:$AC,'SCN data'!P$3,FALSE))</f>
        <v>0.52500000000000002</v>
      </c>
      <c r="J88" s="15">
        <f>IF(J87="","",VLOOKUP($D$6&amp;$E87&amp;$D$7,'SCN data'!$A:$AC,'SCN data'!Q$3,FALSE))</f>
        <v>0.186</v>
      </c>
      <c r="K88" s="15">
        <f>IF(J87="","",VLOOKUP($D$6&amp;$E87&amp;$D$7,'SCN data'!$A:$AC,'SCN data'!R$3,FALSE))</f>
        <v>0.19800000000000001</v>
      </c>
      <c r="L88" s="15">
        <f>IF(L87="","",VLOOKUP($D$6&amp;$E87&amp;$D$7,'SCN data'!$A:$AC,'SCN data'!S$3,FALSE))</f>
        <v>9.0999999999999998E-2</v>
      </c>
      <c r="M88" s="15">
        <f>IF(L87="","",VLOOKUP($D$6&amp;$E87&amp;$D$7,'SCN data'!$A:$AC,'SCN data'!T$3,FALSE))</f>
        <v>0.10100000000000001</v>
      </c>
      <c r="N88" s="15">
        <f>IF(N87="","",VLOOKUP($D$6&amp;$E87&amp;$D$7,'SCN data'!$A:$AC,'SCN data'!U$3,FALSE))</f>
        <v>0.03</v>
      </c>
      <c r="O88" s="15">
        <f>IF(N87="","",VLOOKUP($D$6&amp;$E87&amp;$D$7,'SCN data'!$A:$AC,'SCN data'!V$3,FALSE))</f>
        <v>3.5999999999999997E-2</v>
      </c>
      <c r="P88" s="15">
        <f>IF(P87="","",VLOOKUP($D$6&amp;$E87&amp;$D$7,'SCN data'!$A:$AC,'SCN data'!W$3,FALSE))</f>
        <v>9.4E-2</v>
      </c>
      <c r="Q88" s="15">
        <f>IF(P87="","",VLOOKUP($D$6&amp;$E87&amp;$D$7,'SCN data'!$A:$AC,'SCN data'!X$3,FALSE))</f>
        <v>0.104</v>
      </c>
      <c r="R88" s="15">
        <f>IF(R87="","",VLOOKUP($D$6&amp;$E87&amp;$D$7,'SCN data'!$A:$AC,'SCN data'!Y$3,FALSE))</f>
        <v>0</v>
      </c>
      <c r="S88" s="15">
        <f>IF(R87="","",VLOOKUP($D$6&amp;$E87&amp;$D$7,'SCN data'!$A:$AC,'SCN data'!Z$3,FALSE))</f>
        <v>1E-3</v>
      </c>
      <c r="T88" s="15">
        <f>IF(T87="","",VLOOKUP($D$6&amp;$E87&amp;$D$7,'SCN data'!$A:$AC,'SCN data'!AA$3,FALSE))</f>
        <v>0.06</v>
      </c>
      <c r="U88" s="16">
        <f>IF(T87="","",VLOOKUP($D$6&amp;$E87&amp;$D$7,'SCN data'!$A:$AC,'SCN data'!AB$3,FALSE))</f>
        <v>6.8000000000000005E-2</v>
      </c>
      <c r="V88" s="335"/>
      <c r="W88" s="304"/>
    </row>
    <row r="89" spans="2:23" ht="15.75" x14ac:dyDescent="0.25">
      <c r="D89" s="301"/>
      <c r="E89" s="74" t="s">
        <v>1</v>
      </c>
      <c r="F89" s="245" t="str">
        <f>IF(OR(ISERROR(VLOOKUP($D$6&amp;$E89&amp;$D$7,'SCN data'!$A:$AC,'SCN data'!B$3,FALSE)),ISBLANK(VLOOKUP($D$6&amp;$E89&amp;$D$7,'SCN data'!$A:$AC,'SCN data'!B$3,FALSE))),"",VLOOKUP($D$6&amp;$E89&amp;$D$7,'SCN data'!$A:$AC,'SCN data'!B$3,FALSE))</f>
        <v/>
      </c>
      <c r="G89" s="246"/>
      <c r="H89" s="246">
        <f>IF(OR(ISERROR(VLOOKUP($D$6&amp;$E89&amp;$D$7,'SCN data'!$A:$AC,'SCN data'!C$3,FALSE)),ISBLANK(VLOOKUP($D$6&amp;$E89&amp;$D$7,'SCN data'!$A:$AC,'SCN data'!C$3,FALSE))),"",VLOOKUP($D$6&amp;$E89&amp;$D$7,'SCN data'!$A:$AC,'SCN data'!C$3,FALSE))</f>
        <v>0.44780408223800078</v>
      </c>
      <c r="I89" s="246"/>
      <c r="J89" s="246">
        <f>IF(OR(ISERROR(VLOOKUP($D$6&amp;$E89&amp;$D$7,'SCN data'!$A:$AC,'SCN data'!D$3,FALSE)),ISBLANK(VLOOKUP($D$6&amp;$E89&amp;$D$7,'SCN data'!$A:$AC,'SCN data'!D$3,FALSE))),"",VLOOKUP($D$6&amp;$E89&amp;$D$7,'SCN data'!$A:$AC,'SCN data'!D$3,FALSE))</f>
        <v>0.33964887562336626</v>
      </c>
      <c r="K89" s="246"/>
      <c r="L89" s="246">
        <f>IF(OR(ISERROR(VLOOKUP($D$6&amp;$E89&amp;$D$7,'SCN data'!$A:$AC,'SCN data'!E$3,FALSE)),ISBLANK(VLOOKUP($D$6&amp;$E89&amp;$D$7,'SCN data'!$A:$AC,'SCN data'!E$3,FALSE))),"",VLOOKUP($D$6&amp;$E89&amp;$D$7,'SCN data'!$A:$AC,'SCN data'!E$3,FALSE))</f>
        <v>8.0087503012550756E-2</v>
      </c>
      <c r="M89" s="246"/>
      <c r="N89" s="246">
        <f>IF(OR(ISERROR(VLOOKUP($D$6&amp;$E89&amp;$D$7,'SCN data'!$A:$AC,'SCN data'!F$3,FALSE)),ISBLANK(VLOOKUP($D$6&amp;$E89&amp;$D$7,'SCN data'!$A:$AC,'SCN data'!F$3,FALSE))),"",VLOOKUP($D$6&amp;$E89&amp;$D$7,'SCN data'!$A:$AC,'SCN data'!F$3,FALSE))</f>
        <v>1.1660888748818153E-2</v>
      </c>
      <c r="O89" s="246"/>
      <c r="P89" s="246">
        <f>IF(OR(ISERROR(VLOOKUP($D$6&amp;$E89&amp;$D$7,'SCN data'!$A:$AC,'SCN data'!G$3,FALSE)),ISBLANK(VLOOKUP($D$6&amp;$E89&amp;$D$7,'SCN data'!$A:$AC,'SCN data'!G$3,FALSE))),"",VLOOKUP($D$6&amp;$E89&amp;$D$7,'SCN data'!$A:$AC,'SCN data'!G$3,FALSE))</f>
        <v>8.0217274429469229E-2</v>
      </c>
      <c r="Q89" s="246"/>
      <c r="R89" s="246">
        <f>IF(OR(ISERROR(VLOOKUP($D$6&amp;$E89&amp;$D$7,'SCN data'!$A:$AC,'SCN data'!H$3,FALSE)),ISBLANK(VLOOKUP($D$6&amp;$E89&amp;$D$7,'SCN data'!$A:$AC,'SCN data'!H$3,FALSE))),"",VLOOKUP($D$6&amp;$E89&amp;$D$7,'SCN data'!$A:$AC,'SCN data'!H$3,FALSE))</f>
        <v>2.8735099460521682E-3</v>
      </c>
      <c r="S89" s="246"/>
      <c r="T89" s="246">
        <f>IF(OR(ISERROR(VLOOKUP($D$6&amp;$E89&amp;$D$7,'SCN data'!$A:$AC,'SCN data'!I$3,FALSE)),ISBLANK(VLOOKUP($D$6&amp;$E89&amp;$D$7,'SCN data'!$A:$AC,'SCN data'!I$3,FALSE))),"",VLOOKUP($D$6&amp;$E89&amp;$D$7,'SCN data'!$A:$AC,'SCN data'!I$3,FALSE))</f>
        <v>3.7707866001742647E-2</v>
      </c>
      <c r="U89" s="333"/>
      <c r="V89" s="334">
        <f>SUM(F39,H39,J39,L39,N39,P39,R39,T39)</f>
        <v>1</v>
      </c>
      <c r="W89" s="303">
        <f>IF(ISERROR(VLOOKUP($D$6&amp;$E89&amp;$D$7,'SCN data'!$A:$AC,'SCN data'!K$3,FALSE)),0,VLOOKUP($D$6&amp;$E89&amp;$D$7,'SCN data'!$A:$AC,'SCN data'!K$3,FALSE))</f>
        <v>53941</v>
      </c>
    </row>
    <row r="90" spans="2:23" x14ac:dyDescent="0.25">
      <c r="D90" s="301"/>
      <c r="E90" s="13" t="s">
        <v>27</v>
      </c>
      <c r="F90" s="14" t="str">
        <f>IF(F89="","",VLOOKUP($D$6&amp;$E89&amp;$D$7,'SCN data'!$A:$AC,'SCN data'!M$3,FALSE))</f>
        <v/>
      </c>
      <c r="G90" s="15" t="str">
        <f>IF(F89="","",VLOOKUP($D$6&amp;$E89&amp;$D$7,'SCN data'!$A:$AC,'SCN data'!N$3,FALSE))</f>
        <v/>
      </c>
      <c r="H90" s="15">
        <f>IF(H89="","",VLOOKUP($D$6&amp;$E89&amp;$D$7,'SCN data'!$A:$AC,'SCN data'!O$3,FALSE))</f>
        <v>0.44400000000000001</v>
      </c>
      <c r="I90" s="15">
        <f>IF(H89="","",VLOOKUP($D$6&amp;$E89&amp;$D$7,'SCN data'!$A:$AC,'SCN data'!P$3,FALSE))</f>
        <v>0.45200000000000001</v>
      </c>
      <c r="J90" s="15">
        <f>IF(J89="","",VLOOKUP($D$6&amp;$E89&amp;$D$7,'SCN data'!$A:$AC,'SCN data'!Q$3,FALSE))</f>
        <v>0.33600000000000002</v>
      </c>
      <c r="K90" s="15">
        <f>IF(J89="","",VLOOKUP($D$6&amp;$E89&amp;$D$7,'SCN data'!$A:$AC,'SCN data'!R$3,FALSE))</f>
        <v>0.34399999999999997</v>
      </c>
      <c r="L90" s="15">
        <f>IF(L89="","",VLOOKUP($D$6&amp;$E89&amp;$D$7,'SCN data'!$A:$AC,'SCN data'!S$3,FALSE))</f>
        <v>7.8E-2</v>
      </c>
      <c r="M90" s="15">
        <f>IF(L89="","",VLOOKUP($D$6&amp;$E89&amp;$D$7,'SCN data'!$A:$AC,'SCN data'!T$3,FALSE))</f>
        <v>8.2000000000000003E-2</v>
      </c>
      <c r="N90" s="15">
        <f>IF(N89="","",VLOOKUP($D$6&amp;$E89&amp;$D$7,'SCN data'!$A:$AC,'SCN data'!U$3,FALSE))</f>
        <v>1.0999999999999999E-2</v>
      </c>
      <c r="O90" s="15">
        <f>IF(N89="","",VLOOKUP($D$6&amp;$E89&amp;$D$7,'SCN data'!$A:$AC,'SCN data'!V$3,FALSE))</f>
        <v>1.2999999999999999E-2</v>
      </c>
      <c r="P90" s="15">
        <f>IF(P89="","",VLOOKUP($D$6&amp;$E89&amp;$D$7,'SCN data'!$A:$AC,'SCN data'!W$3,FALSE))</f>
        <v>7.8E-2</v>
      </c>
      <c r="Q90" s="15">
        <f>IF(P89="","",VLOOKUP($D$6&amp;$E89&amp;$D$7,'SCN data'!$A:$AC,'SCN data'!X$3,FALSE))</f>
        <v>8.3000000000000004E-2</v>
      </c>
      <c r="R90" s="15">
        <f>IF(R89="","",VLOOKUP($D$6&amp;$E89&amp;$D$7,'SCN data'!$A:$AC,'SCN data'!Y$3,FALSE))</f>
        <v>2E-3</v>
      </c>
      <c r="S90" s="15">
        <f>IF(R89="","",VLOOKUP($D$6&amp;$E89&amp;$D$7,'SCN data'!$A:$AC,'SCN data'!Z$3,FALSE))</f>
        <v>3.0000000000000001E-3</v>
      </c>
      <c r="T90" s="15">
        <f>IF(T89="","",VLOOKUP($D$6&amp;$E89&amp;$D$7,'SCN data'!$A:$AC,'SCN data'!AA$3,FALSE))</f>
        <v>3.5999999999999997E-2</v>
      </c>
      <c r="U90" s="16">
        <f>IF(T89="","",VLOOKUP($D$6&amp;$E89&amp;$D$7,'SCN data'!$A:$AC,'SCN data'!AB$3,FALSE))</f>
        <v>3.9E-2</v>
      </c>
      <c r="V90" s="335"/>
      <c r="W90" s="304"/>
    </row>
    <row r="91" spans="2:23" ht="15.75" x14ac:dyDescent="0.25">
      <c r="D91" s="301"/>
      <c r="E91" s="77" t="s">
        <v>39</v>
      </c>
      <c r="F91" s="282" t="str">
        <f>IF(OR(ISERROR(VLOOKUP($D$6&amp;$E91&amp;$D$7,'SCN data'!$A:$AC,'SCN data'!B$3,FALSE)),ISBLANK(VLOOKUP($D$6&amp;$E91&amp;$D$7,'SCN data'!$A:$AC,'SCN data'!B$3,FALSE))),"",VLOOKUP($D$6&amp;$E91&amp;$D$7,'SCN data'!$A:$AC,'SCN data'!B$3,FALSE))</f>
        <v/>
      </c>
      <c r="G91" s="283"/>
      <c r="H91" s="283">
        <f>IF(OR(ISERROR(VLOOKUP($D$6&amp;$E91&amp;$D$7,'SCN data'!$A:$AC,'SCN data'!C$3,FALSE)),ISBLANK(VLOOKUP($D$6&amp;$E91&amp;$D$7,'SCN data'!$A:$AC,'SCN data'!C$3,FALSE))),"",VLOOKUP($D$6&amp;$E91&amp;$D$7,'SCN data'!$A:$AC,'SCN data'!C$3,FALSE))</f>
        <v>0.35814838300570706</v>
      </c>
      <c r="I91" s="283"/>
      <c r="J91" s="283">
        <f>IF(OR(ISERROR(VLOOKUP($D$6&amp;$E91&amp;$D$7,'SCN data'!$A:$AC,'SCN data'!D$3,FALSE)),ISBLANK(VLOOKUP($D$6&amp;$E91&amp;$D$7,'SCN data'!$A:$AC,'SCN data'!D$3,FALSE))),"",VLOOKUP($D$6&amp;$E91&amp;$D$7,'SCN data'!$A:$AC,'SCN data'!D$3,FALSE))</f>
        <v>0.40266328471781865</v>
      </c>
      <c r="K91" s="283"/>
      <c r="L91" s="283">
        <f>IF(OR(ISERROR(VLOOKUP($D$6&amp;$E91&amp;$D$7,'SCN data'!$A:$AC,'SCN data'!E$3,FALSE)),ISBLANK(VLOOKUP($D$6&amp;$E91&amp;$D$7,'SCN data'!$A:$AC,'SCN data'!E$3,FALSE))),"",VLOOKUP($D$6&amp;$E91&amp;$D$7,'SCN data'!$A:$AC,'SCN data'!E$3,FALSE))</f>
        <v>0.11794546607482562</v>
      </c>
      <c r="M91" s="283"/>
      <c r="N91" s="283">
        <f>IF(OR(ISERROR(VLOOKUP($D$6&amp;$E91&amp;$D$7,'SCN data'!$A:$AC,'SCN data'!F$3,FALSE)),ISBLANK(VLOOKUP($D$6&amp;$E91&amp;$D$7,'SCN data'!$A:$AC,'SCN data'!F$3,FALSE))),"",VLOOKUP($D$6&amp;$E91&amp;$D$7,'SCN data'!$A:$AC,'SCN data'!F$3,FALSE))</f>
        <v>1.077996195307546E-2</v>
      </c>
      <c r="O91" s="283"/>
      <c r="P91" s="283">
        <f>IF(OR(ISERROR(VLOOKUP($D$6&amp;$E91&amp;$D$7,'SCN data'!$A:$AC,'SCN data'!G$3,FALSE)),ISBLANK(VLOOKUP($D$6&amp;$E91&amp;$D$7,'SCN data'!$A:$AC,'SCN data'!G$3,FALSE))),"",VLOOKUP($D$6&amp;$E91&amp;$D$7,'SCN data'!$A:$AC,'SCN data'!G$3,FALSE))</f>
        <v>7.2415979708306918E-2</v>
      </c>
      <c r="Q91" s="283"/>
      <c r="R91" s="283">
        <f>IF(OR(ISERROR(VLOOKUP($D$6&amp;$E91&amp;$D$7,'SCN data'!$A:$AC,'SCN data'!H$3,FALSE)),ISBLANK(VLOOKUP($D$6&amp;$E91&amp;$D$7,'SCN data'!$A:$AC,'SCN data'!H$3,FALSE))),"",VLOOKUP($D$6&amp;$E91&amp;$D$7,'SCN data'!$A:$AC,'SCN data'!H$3,FALSE))</f>
        <v>3.4242232086239698E-3</v>
      </c>
      <c r="S91" s="283"/>
      <c r="T91" s="283">
        <f>IF(OR(ISERROR(VLOOKUP($D$6&amp;$E91&amp;$D$7,'SCN data'!$A:$AC,'SCN data'!I$3,FALSE)),ISBLANK(VLOOKUP($D$6&amp;$E91&amp;$D$7,'SCN data'!$A:$AC,'SCN data'!I$3,FALSE))),"",VLOOKUP($D$6&amp;$E91&amp;$D$7,'SCN data'!$A:$AC,'SCN data'!I$3,FALSE))</f>
        <v>3.4622701331642358E-2</v>
      </c>
      <c r="U91" s="330"/>
      <c r="V91" s="331">
        <f>SUM(F41,H41,J41,L41,N41,P41,R41,T41)</f>
        <v>1</v>
      </c>
      <c r="W91" s="305">
        <f>IF(ISERROR(VLOOKUP($D$6&amp;$E91&amp;$D$7,'SCN data'!$A:$AC,'SCN data'!K$3,FALSE)),0,VLOOKUP($D$6&amp;$E91&amp;$D$7,'SCN data'!$A:$AC,'SCN data'!K$3,FALSE))</f>
        <v>7885</v>
      </c>
    </row>
    <row r="92" spans="2:23" ht="15.75" thickBot="1" x14ac:dyDescent="0.3">
      <c r="D92" s="302"/>
      <c r="E92" s="18" t="s">
        <v>27</v>
      </c>
      <c r="F92" s="8" t="str">
        <f>IF(F91="","",VLOOKUP($D$6&amp;$E91&amp;$D$7,'SCN data'!$A:$AC,'SCN data'!M$3,FALSE))</f>
        <v/>
      </c>
      <c r="G92" s="3" t="str">
        <f>IF(F91="","",VLOOKUP($D$6&amp;$E91&amp;$D$7,'SCN data'!$A:$AC,'SCN data'!N$3,FALSE))</f>
        <v/>
      </c>
      <c r="H92" s="3">
        <f>IF(H91="","",VLOOKUP($D$6&amp;$E91&amp;$D$7,'SCN data'!$A:$AC,'SCN data'!O$3,FALSE))</f>
        <v>0.34799999999999998</v>
      </c>
      <c r="I92" s="3">
        <f>IF(H91="","",VLOOKUP($D$6&amp;$E91&amp;$D$7,'SCN data'!$A:$AC,'SCN data'!P$3,FALSE))</f>
        <v>0.36899999999999999</v>
      </c>
      <c r="J92" s="3">
        <f>IF(J91="","",VLOOKUP($D$6&amp;$E91&amp;$D$7,'SCN data'!$A:$AC,'SCN data'!Q$3,FALSE))</f>
        <v>0.39200000000000002</v>
      </c>
      <c r="K92" s="3">
        <f>IF(J91="","",VLOOKUP($D$6&amp;$E91&amp;$D$7,'SCN data'!$A:$AC,'SCN data'!R$3,FALSE))</f>
        <v>0.41399999999999998</v>
      </c>
      <c r="L92" s="3">
        <f>IF(L91="","",VLOOKUP($D$6&amp;$E91&amp;$D$7,'SCN data'!$A:$AC,'SCN data'!S$3,FALSE))</f>
        <v>0.111</v>
      </c>
      <c r="M92" s="3">
        <f>IF(L91="","",VLOOKUP($D$6&amp;$E91&amp;$D$7,'SCN data'!$A:$AC,'SCN data'!T$3,FALSE))</f>
        <v>0.125</v>
      </c>
      <c r="N92" s="3">
        <f>IF(N91="","",VLOOKUP($D$6&amp;$E91&amp;$D$7,'SCN data'!$A:$AC,'SCN data'!U$3,FALSE))</f>
        <v>8.9999999999999993E-3</v>
      </c>
      <c r="O92" s="3">
        <f>IF(N91="","",VLOOKUP($D$6&amp;$E91&amp;$D$7,'SCN data'!$A:$AC,'SCN data'!V$3,FALSE))</f>
        <v>1.2999999999999999E-2</v>
      </c>
      <c r="P92" s="3">
        <f>IF(P91="","",VLOOKUP($D$6&amp;$E91&amp;$D$7,'SCN data'!$A:$AC,'SCN data'!W$3,FALSE))</f>
        <v>6.7000000000000004E-2</v>
      </c>
      <c r="Q92" s="3">
        <f>IF(P91="","",VLOOKUP($D$6&amp;$E91&amp;$D$7,'SCN data'!$A:$AC,'SCN data'!X$3,FALSE))</f>
        <v>7.8E-2</v>
      </c>
      <c r="R92" s="3">
        <f>IF(R91="","",VLOOKUP($D$6&amp;$E91&amp;$D$7,'SCN data'!$A:$AC,'SCN data'!Y$3,FALSE))</f>
        <v>2E-3</v>
      </c>
      <c r="S92" s="3">
        <f>IF(R91="","",VLOOKUP($D$6&amp;$E91&amp;$D$7,'SCN data'!$A:$AC,'SCN data'!Z$3,FALSE))</f>
        <v>5.0000000000000001E-3</v>
      </c>
      <c r="T92" s="3">
        <f>IF(T91="","",VLOOKUP($D$6&amp;$E91&amp;$D$7,'SCN data'!$A:$AC,'SCN data'!AA$3,FALSE))</f>
        <v>3.1E-2</v>
      </c>
      <c r="U92" s="4">
        <f>IF(T91="","",VLOOKUP($D$6&amp;$E91&amp;$D$7,'SCN data'!$A:$AC,'SCN data'!AB$3,FALSE))</f>
        <v>3.9E-2</v>
      </c>
      <c r="V92" s="332"/>
      <c r="W92" s="309"/>
    </row>
    <row r="94" spans="2:23" x14ac:dyDescent="0.25">
      <c r="D94" s="96" t="s">
        <v>58</v>
      </c>
    </row>
    <row r="95" spans="2:23" x14ac:dyDescent="0.25">
      <c r="D95" s="94" t="s">
        <v>60</v>
      </c>
    </row>
    <row r="96" spans="2:23" x14ac:dyDescent="0.25">
      <c r="D96" s="59" t="s">
        <v>101</v>
      </c>
    </row>
    <row r="97" spans="4:4" x14ac:dyDescent="0.25">
      <c r="D97" s="59" t="s">
        <v>354</v>
      </c>
    </row>
    <row r="98" spans="4:4" x14ac:dyDescent="0.25">
      <c r="D98" s="59" t="s">
        <v>355</v>
      </c>
    </row>
  </sheetData>
  <sheetCalcPr fullCalcOnLoad="1"/>
  <sheetProtection sheet="1" objects="1" scenarios="1"/>
  <mergeCells count="442">
    <mergeCell ref="W75:W76"/>
    <mergeCell ref="F77:G77"/>
    <mergeCell ref="H77:I77"/>
    <mergeCell ref="T81:U81"/>
    <mergeCell ref="V81:V82"/>
    <mergeCell ref="W81:W82"/>
    <mergeCell ref="F79:G79"/>
    <mergeCell ref="H79:I79"/>
    <mergeCell ref="V75:V76"/>
    <mergeCell ref="L77:M77"/>
    <mergeCell ref="N77:O77"/>
    <mergeCell ref="P77:Q77"/>
    <mergeCell ref="R77:S77"/>
    <mergeCell ref="T79:U79"/>
    <mergeCell ref="V79:V80"/>
    <mergeCell ref="V77:V78"/>
    <mergeCell ref="J79:K79"/>
    <mergeCell ref="L79:M79"/>
    <mergeCell ref="N79:O79"/>
    <mergeCell ref="P79:Q79"/>
    <mergeCell ref="R79:S79"/>
    <mergeCell ref="W79:W80"/>
    <mergeCell ref="F81:G81"/>
    <mergeCell ref="H81:I81"/>
    <mergeCell ref="J81:K81"/>
    <mergeCell ref="L81:M81"/>
    <mergeCell ref="N81:O81"/>
    <mergeCell ref="P81:Q81"/>
    <mergeCell ref="R81:S81"/>
    <mergeCell ref="W77:W78"/>
    <mergeCell ref="F75:G75"/>
    <mergeCell ref="H75:I75"/>
    <mergeCell ref="J75:K75"/>
    <mergeCell ref="L75:M75"/>
    <mergeCell ref="N75:O75"/>
    <mergeCell ref="P75:Q75"/>
    <mergeCell ref="R75:S75"/>
    <mergeCell ref="T75:U75"/>
    <mergeCell ref="J77:K77"/>
    <mergeCell ref="T77:U77"/>
    <mergeCell ref="F73:G73"/>
    <mergeCell ref="H73:I73"/>
    <mergeCell ref="J73:K73"/>
    <mergeCell ref="L73:M73"/>
    <mergeCell ref="N73:O73"/>
    <mergeCell ref="P73:Q73"/>
    <mergeCell ref="R73:S73"/>
    <mergeCell ref="T73:U73"/>
    <mergeCell ref="V73:V74"/>
    <mergeCell ref="W73:W74"/>
    <mergeCell ref="W7:W8"/>
    <mergeCell ref="F9:G9"/>
    <mergeCell ref="H9:I9"/>
    <mergeCell ref="J9:K9"/>
    <mergeCell ref="L9:M9"/>
    <mergeCell ref="N9:O9"/>
    <mergeCell ref="P9:Q9"/>
    <mergeCell ref="R9:S9"/>
    <mergeCell ref="T9:U9"/>
    <mergeCell ref="V9:V10"/>
    <mergeCell ref="L6:M6"/>
    <mergeCell ref="N6:O6"/>
    <mergeCell ref="P6:Q6"/>
    <mergeCell ref="R6:S6"/>
    <mergeCell ref="T6:U6"/>
    <mergeCell ref="R7:S7"/>
    <mergeCell ref="D2:W4"/>
    <mergeCell ref="T7:U7"/>
    <mergeCell ref="V7:V8"/>
    <mergeCell ref="W65:W66"/>
    <mergeCell ref="V13:V14"/>
    <mergeCell ref="W9:W10"/>
    <mergeCell ref="N7:O7"/>
    <mergeCell ref="P7:Q7"/>
    <mergeCell ref="F13:G13"/>
    <mergeCell ref="H13:I13"/>
    <mergeCell ref="B2:B4"/>
    <mergeCell ref="D6:E6"/>
    <mergeCell ref="F6:G6"/>
    <mergeCell ref="H6:I6"/>
    <mergeCell ref="J6:K6"/>
    <mergeCell ref="T13:U13"/>
    <mergeCell ref="F7:G7"/>
    <mergeCell ref="H7:I7"/>
    <mergeCell ref="J7:K7"/>
    <mergeCell ref="L7:M7"/>
    <mergeCell ref="J13:K13"/>
    <mergeCell ref="L13:M13"/>
    <mergeCell ref="N13:O13"/>
    <mergeCell ref="P13:Q13"/>
    <mergeCell ref="F11:G11"/>
    <mergeCell ref="H11:I11"/>
    <mergeCell ref="J11:K11"/>
    <mergeCell ref="L11:M11"/>
    <mergeCell ref="N11:O11"/>
    <mergeCell ref="P11:Q11"/>
    <mergeCell ref="P15:Q15"/>
    <mergeCell ref="R15:S15"/>
    <mergeCell ref="T15:U15"/>
    <mergeCell ref="V15:V16"/>
    <mergeCell ref="W11:W12"/>
    <mergeCell ref="W13:W14"/>
    <mergeCell ref="R11:S11"/>
    <mergeCell ref="T11:U11"/>
    <mergeCell ref="V11:V12"/>
    <mergeCell ref="R13:S13"/>
    <mergeCell ref="P17:Q17"/>
    <mergeCell ref="R17:S17"/>
    <mergeCell ref="T17:U17"/>
    <mergeCell ref="V17:V18"/>
    <mergeCell ref="W17:W18"/>
    <mergeCell ref="F15:G15"/>
    <mergeCell ref="H15:I15"/>
    <mergeCell ref="J15:K15"/>
    <mergeCell ref="L15:M15"/>
    <mergeCell ref="N15:O15"/>
    <mergeCell ref="P19:Q19"/>
    <mergeCell ref="R19:S19"/>
    <mergeCell ref="T19:U19"/>
    <mergeCell ref="V19:V20"/>
    <mergeCell ref="W15:W16"/>
    <mergeCell ref="F17:G17"/>
    <mergeCell ref="H17:I17"/>
    <mergeCell ref="J17:K17"/>
    <mergeCell ref="L17:M17"/>
    <mergeCell ref="N17:O17"/>
    <mergeCell ref="P21:Q21"/>
    <mergeCell ref="R21:S21"/>
    <mergeCell ref="T21:U21"/>
    <mergeCell ref="V21:V22"/>
    <mergeCell ref="W21:W22"/>
    <mergeCell ref="F19:G19"/>
    <mergeCell ref="H19:I19"/>
    <mergeCell ref="J19:K19"/>
    <mergeCell ref="L19:M19"/>
    <mergeCell ref="N19:O19"/>
    <mergeCell ref="P23:Q23"/>
    <mergeCell ref="R23:S23"/>
    <mergeCell ref="T23:U23"/>
    <mergeCell ref="V23:V24"/>
    <mergeCell ref="W19:W20"/>
    <mergeCell ref="F21:G21"/>
    <mergeCell ref="H21:I21"/>
    <mergeCell ref="J21:K21"/>
    <mergeCell ref="L21:M21"/>
    <mergeCell ref="N21:O21"/>
    <mergeCell ref="P25:Q25"/>
    <mergeCell ref="R25:S25"/>
    <mergeCell ref="T25:U25"/>
    <mergeCell ref="V25:V26"/>
    <mergeCell ref="W25:W26"/>
    <mergeCell ref="F23:G23"/>
    <mergeCell ref="H23:I23"/>
    <mergeCell ref="J23:K23"/>
    <mergeCell ref="L23:M23"/>
    <mergeCell ref="N23:O23"/>
    <mergeCell ref="P27:Q27"/>
    <mergeCell ref="R27:S27"/>
    <mergeCell ref="T27:U27"/>
    <mergeCell ref="V27:V28"/>
    <mergeCell ref="W23:W24"/>
    <mergeCell ref="F25:G25"/>
    <mergeCell ref="H25:I25"/>
    <mergeCell ref="J25:K25"/>
    <mergeCell ref="L25:M25"/>
    <mergeCell ref="N25:O25"/>
    <mergeCell ref="P29:Q29"/>
    <mergeCell ref="R29:S29"/>
    <mergeCell ref="T29:U29"/>
    <mergeCell ref="V29:V30"/>
    <mergeCell ref="W29:W30"/>
    <mergeCell ref="F27:G27"/>
    <mergeCell ref="H27:I27"/>
    <mergeCell ref="J27:K27"/>
    <mergeCell ref="L27:M27"/>
    <mergeCell ref="N27:O27"/>
    <mergeCell ref="P31:Q31"/>
    <mergeCell ref="R31:S31"/>
    <mergeCell ref="T31:U31"/>
    <mergeCell ref="V31:V32"/>
    <mergeCell ref="W27:W28"/>
    <mergeCell ref="F29:G29"/>
    <mergeCell ref="H29:I29"/>
    <mergeCell ref="J29:K29"/>
    <mergeCell ref="L29:M29"/>
    <mergeCell ref="N29:O29"/>
    <mergeCell ref="P33:Q33"/>
    <mergeCell ref="R33:S33"/>
    <mergeCell ref="T33:U33"/>
    <mergeCell ref="V33:V34"/>
    <mergeCell ref="W33:W34"/>
    <mergeCell ref="F31:G31"/>
    <mergeCell ref="H31:I31"/>
    <mergeCell ref="J31:K31"/>
    <mergeCell ref="L31:M31"/>
    <mergeCell ref="N31:O31"/>
    <mergeCell ref="P35:Q35"/>
    <mergeCell ref="R35:S35"/>
    <mergeCell ref="T35:U35"/>
    <mergeCell ref="V35:V36"/>
    <mergeCell ref="W31:W32"/>
    <mergeCell ref="F33:G33"/>
    <mergeCell ref="H33:I33"/>
    <mergeCell ref="J33:K33"/>
    <mergeCell ref="L33:M33"/>
    <mergeCell ref="N33:O33"/>
    <mergeCell ref="P37:Q37"/>
    <mergeCell ref="R37:S37"/>
    <mergeCell ref="T37:U37"/>
    <mergeCell ref="V37:V38"/>
    <mergeCell ref="W37:W38"/>
    <mergeCell ref="F35:G35"/>
    <mergeCell ref="H35:I35"/>
    <mergeCell ref="J35:K35"/>
    <mergeCell ref="L35:M35"/>
    <mergeCell ref="N35:O35"/>
    <mergeCell ref="P39:Q39"/>
    <mergeCell ref="R39:S39"/>
    <mergeCell ref="T39:U39"/>
    <mergeCell ref="V39:V40"/>
    <mergeCell ref="W35:W36"/>
    <mergeCell ref="F37:G37"/>
    <mergeCell ref="H37:I37"/>
    <mergeCell ref="J37:K37"/>
    <mergeCell ref="L37:M37"/>
    <mergeCell ref="N37:O37"/>
    <mergeCell ref="P41:Q41"/>
    <mergeCell ref="R41:S41"/>
    <mergeCell ref="T41:U41"/>
    <mergeCell ref="V41:V42"/>
    <mergeCell ref="W41:W42"/>
    <mergeCell ref="F39:G39"/>
    <mergeCell ref="H39:I39"/>
    <mergeCell ref="J39:K39"/>
    <mergeCell ref="L39:M39"/>
    <mergeCell ref="N39:O39"/>
    <mergeCell ref="P43:Q43"/>
    <mergeCell ref="R43:S43"/>
    <mergeCell ref="T43:U43"/>
    <mergeCell ref="V43:V44"/>
    <mergeCell ref="W39:W40"/>
    <mergeCell ref="F41:G41"/>
    <mergeCell ref="H41:I41"/>
    <mergeCell ref="J41:K41"/>
    <mergeCell ref="L41:M41"/>
    <mergeCell ref="N41:O41"/>
    <mergeCell ref="P45:Q45"/>
    <mergeCell ref="R45:S45"/>
    <mergeCell ref="T45:U45"/>
    <mergeCell ref="V45:V46"/>
    <mergeCell ref="W45:W46"/>
    <mergeCell ref="F43:G43"/>
    <mergeCell ref="H43:I43"/>
    <mergeCell ref="J43:K43"/>
    <mergeCell ref="L43:M43"/>
    <mergeCell ref="N43:O43"/>
    <mergeCell ref="P47:Q47"/>
    <mergeCell ref="R47:S47"/>
    <mergeCell ref="T47:U47"/>
    <mergeCell ref="V47:V48"/>
    <mergeCell ref="W43:W44"/>
    <mergeCell ref="F45:G45"/>
    <mergeCell ref="H45:I45"/>
    <mergeCell ref="J45:K45"/>
    <mergeCell ref="L45:M45"/>
    <mergeCell ref="N45:O45"/>
    <mergeCell ref="P49:Q49"/>
    <mergeCell ref="R49:S49"/>
    <mergeCell ref="T49:U49"/>
    <mergeCell ref="V49:V50"/>
    <mergeCell ref="W49:W50"/>
    <mergeCell ref="F47:G47"/>
    <mergeCell ref="H47:I47"/>
    <mergeCell ref="J47:K47"/>
    <mergeCell ref="L47:M47"/>
    <mergeCell ref="N47:O47"/>
    <mergeCell ref="P51:Q51"/>
    <mergeCell ref="R51:S51"/>
    <mergeCell ref="T51:U51"/>
    <mergeCell ref="V51:V52"/>
    <mergeCell ref="W47:W48"/>
    <mergeCell ref="F49:G49"/>
    <mergeCell ref="H49:I49"/>
    <mergeCell ref="J49:K49"/>
    <mergeCell ref="L49:M49"/>
    <mergeCell ref="N49:O49"/>
    <mergeCell ref="P53:Q53"/>
    <mergeCell ref="R53:S53"/>
    <mergeCell ref="T53:U53"/>
    <mergeCell ref="V53:V54"/>
    <mergeCell ref="W53:W54"/>
    <mergeCell ref="F51:G51"/>
    <mergeCell ref="H51:I51"/>
    <mergeCell ref="J51:K51"/>
    <mergeCell ref="L51:M51"/>
    <mergeCell ref="N51:O51"/>
    <mergeCell ref="P55:Q55"/>
    <mergeCell ref="R55:S55"/>
    <mergeCell ref="T55:U55"/>
    <mergeCell ref="V55:V56"/>
    <mergeCell ref="W51:W52"/>
    <mergeCell ref="F53:G53"/>
    <mergeCell ref="H53:I53"/>
    <mergeCell ref="J53:K53"/>
    <mergeCell ref="L53:M53"/>
    <mergeCell ref="N53:O53"/>
    <mergeCell ref="P57:Q57"/>
    <mergeCell ref="R57:S57"/>
    <mergeCell ref="T57:U57"/>
    <mergeCell ref="V57:V58"/>
    <mergeCell ref="W57:W58"/>
    <mergeCell ref="F55:G55"/>
    <mergeCell ref="H55:I55"/>
    <mergeCell ref="J55:K55"/>
    <mergeCell ref="L55:M55"/>
    <mergeCell ref="N55:O55"/>
    <mergeCell ref="R59:S59"/>
    <mergeCell ref="T59:U59"/>
    <mergeCell ref="W59:W60"/>
    <mergeCell ref="V59:V60"/>
    <mergeCell ref="W55:W56"/>
    <mergeCell ref="F57:G57"/>
    <mergeCell ref="H57:I57"/>
    <mergeCell ref="J57:K57"/>
    <mergeCell ref="L57:M57"/>
    <mergeCell ref="N57:O57"/>
    <mergeCell ref="F59:G59"/>
    <mergeCell ref="H59:I59"/>
    <mergeCell ref="J59:K59"/>
    <mergeCell ref="L59:M59"/>
    <mergeCell ref="N59:O59"/>
    <mergeCell ref="P59:Q59"/>
    <mergeCell ref="T63:U63"/>
    <mergeCell ref="F61:G61"/>
    <mergeCell ref="H61:I61"/>
    <mergeCell ref="J61:K61"/>
    <mergeCell ref="L61:M61"/>
    <mergeCell ref="N61:O61"/>
    <mergeCell ref="P61:Q61"/>
    <mergeCell ref="R61:S61"/>
    <mergeCell ref="T61:U61"/>
    <mergeCell ref="T65:U65"/>
    <mergeCell ref="V65:V66"/>
    <mergeCell ref="W61:W62"/>
    <mergeCell ref="F63:G63"/>
    <mergeCell ref="H63:I63"/>
    <mergeCell ref="J63:K63"/>
    <mergeCell ref="L63:M63"/>
    <mergeCell ref="N63:O63"/>
    <mergeCell ref="P63:Q63"/>
    <mergeCell ref="R63:S63"/>
    <mergeCell ref="T67:U67"/>
    <mergeCell ref="V61:V62"/>
    <mergeCell ref="V67:V68"/>
    <mergeCell ref="F65:G65"/>
    <mergeCell ref="H65:I65"/>
    <mergeCell ref="J65:K65"/>
    <mergeCell ref="L65:M65"/>
    <mergeCell ref="N65:O65"/>
    <mergeCell ref="P65:Q65"/>
    <mergeCell ref="R65:S65"/>
    <mergeCell ref="R69:S69"/>
    <mergeCell ref="T69:U69"/>
    <mergeCell ref="V69:V70"/>
    <mergeCell ref="F67:G67"/>
    <mergeCell ref="H67:I67"/>
    <mergeCell ref="J67:K67"/>
    <mergeCell ref="L67:M67"/>
    <mergeCell ref="N67:O67"/>
    <mergeCell ref="P67:Q67"/>
    <mergeCell ref="R67:S67"/>
    <mergeCell ref="R71:S71"/>
    <mergeCell ref="T71:U71"/>
    <mergeCell ref="V71:V72"/>
    <mergeCell ref="W71:W72"/>
    <mergeCell ref="F69:G69"/>
    <mergeCell ref="H69:I69"/>
    <mergeCell ref="J69:K69"/>
    <mergeCell ref="L69:M69"/>
    <mergeCell ref="N69:O69"/>
    <mergeCell ref="P69:Q69"/>
    <mergeCell ref="W67:W68"/>
    <mergeCell ref="V63:V64"/>
    <mergeCell ref="W63:W64"/>
    <mergeCell ref="W69:W70"/>
    <mergeCell ref="F71:G71"/>
    <mergeCell ref="H71:I71"/>
    <mergeCell ref="J71:K71"/>
    <mergeCell ref="L71:M71"/>
    <mergeCell ref="N71:O71"/>
    <mergeCell ref="P71:Q71"/>
    <mergeCell ref="F83:G83"/>
    <mergeCell ref="H83:I83"/>
    <mergeCell ref="J83:K83"/>
    <mergeCell ref="L83:M83"/>
    <mergeCell ref="N83:O83"/>
    <mergeCell ref="P83:Q83"/>
    <mergeCell ref="R83:S83"/>
    <mergeCell ref="T83:U83"/>
    <mergeCell ref="V83:V84"/>
    <mergeCell ref="W83:W84"/>
    <mergeCell ref="F85:G85"/>
    <mergeCell ref="H85:I85"/>
    <mergeCell ref="J85:K85"/>
    <mergeCell ref="L85:M85"/>
    <mergeCell ref="N85:O85"/>
    <mergeCell ref="P85:Q85"/>
    <mergeCell ref="R85:S85"/>
    <mergeCell ref="T85:U85"/>
    <mergeCell ref="V85:V86"/>
    <mergeCell ref="W85:W86"/>
    <mergeCell ref="F87:G87"/>
    <mergeCell ref="H87:I87"/>
    <mergeCell ref="J87:K87"/>
    <mergeCell ref="L87:M87"/>
    <mergeCell ref="N87:O87"/>
    <mergeCell ref="P87:Q87"/>
    <mergeCell ref="T87:U87"/>
    <mergeCell ref="V87:V88"/>
    <mergeCell ref="W87:W88"/>
    <mergeCell ref="F89:G89"/>
    <mergeCell ref="H89:I89"/>
    <mergeCell ref="J89:K89"/>
    <mergeCell ref="L89:M89"/>
    <mergeCell ref="N89:O89"/>
    <mergeCell ref="P89:Q89"/>
    <mergeCell ref="J91:K91"/>
    <mergeCell ref="L91:M91"/>
    <mergeCell ref="N91:O91"/>
    <mergeCell ref="P91:Q91"/>
    <mergeCell ref="R87:S87"/>
    <mergeCell ref="R91:S91"/>
    <mergeCell ref="T91:U91"/>
    <mergeCell ref="V91:V92"/>
    <mergeCell ref="W91:W92"/>
    <mergeCell ref="D7:D92"/>
    <mergeCell ref="R89:S89"/>
    <mergeCell ref="T89:U89"/>
    <mergeCell ref="V89:V90"/>
    <mergeCell ref="W89:W90"/>
    <mergeCell ref="F91:G91"/>
    <mergeCell ref="H91:I91"/>
  </mergeCells>
  <conditionalFormatting sqref="H63 F63 J63 L63 N63 P63 R63 T63">
    <cfRule type="containsBlanks" dxfId="5997" priority="138">
      <formula>LEN(TRIM(F63))=0</formula>
    </cfRule>
    <cfRule type="colorScale" priority="137">
      <colorScale>
        <cfvo type="min"/>
        <cfvo type="max"/>
        <color rgb="FFFFEF9C"/>
        <color rgb="FFFF7128"/>
      </colorScale>
    </cfRule>
  </conditionalFormatting>
  <conditionalFormatting sqref="F67 H67 J67 L67 N67 P67 R67 T67">
    <cfRule type="containsBlanks" dxfId="5996" priority="128">
      <formula>LEN(TRIM(F67))=0</formula>
    </cfRule>
    <cfRule type="colorScale" priority="127">
      <colorScale>
        <cfvo type="min"/>
        <cfvo type="max"/>
        <color rgb="FFFFEF9C"/>
        <color rgb="FFFF7128"/>
      </colorScale>
    </cfRule>
  </conditionalFormatting>
  <conditionalFormatting sqref="D7">
    <cfRule type="cellIs" dxfId="5995" priority="119" operator="equal">
      <formula>"2006-2013"</formula>
    </cfRule>
    <cfRule type="cellIs" dxfId="5994" priority="120" operator="equal">
      <formula>2007</formula>
    </cfRule>
    <cfRule type="cellIs" dxfId="5993" priority="121" operator="equal">
      <formula>2008</formula>
    </cfRule>
    <cfRule type="cellIs" dxfId="5950" priority="122" operator="equal">
      <formula>2006</formula>
    </cfRule>
  </conditionalFormatting>
  <conditionalFormatting sqref="H65 F65 J65 L65 N65 P65 R65 T65">
    <cfRule type="containsBlanks" dxfId="5992" priority="114">
      <formula>LEN(TRIM(F65))=0</formula>
    </cfRule>
    <cfRule type="colorScale" priority="113">
      <colorScale>
        <cfvo type="min"/>
        <cfvo type="max"/>
        <color rgb="FFFFEF9C"/>
        <color rgb="FFFF7128"/>
      </colorScale>
    </cfRule>
  </conditionalFormatting>
  <conditionalFormatting sqref="H69 F69 J69 L69 N69 P69 R69 T69">
    <cfRule type="containsBlanks" dxfId="5991" priority="104">
      <formula>LEN(TRIM(F69))=0</formula>
    </cfRule>
    <cfRule type="colorScale" priority="103">
      <colorScale>
        <cfvo type="min"/>
        <cfvo type="max"/>
        <color rgb="FFFFEF9C"/>
        <color rgb="FFFF7128"/>
      </colorScale>
    </cfRule>
  </conditionalFormatting>
  <conditionalFormatting sqref="H71 F71 J71 L71 N71 P71 R71 T71">
    <cfRule type="containsBlanks" dxfId="5990" priority="90">
      <formula>LEN(TRIM(F71))=0</formula>
    </cfRule>
    <cfRule type="colorScale" priority="89">
      <colorScale>
        <cfvo type="min"/>
        <cfvo type="max"/>
        <color rgb="FFFFEF9C"/>
        <color rgb="FFFF7128"/>
      </colorScale>
    </cfRule>
  </conditionalFormatting>
  <conditionalFormatting sqref="F61 H61 J61 L61 N61 P61 R61 T61">
    <cfRule type="containsBlanks" dxfId="5989" priority="80">
      <formula>LEN(TRIM(F61))=0</formula>
    </cfRule>
    <cfRule type="colorScale" priority="79">
      <colorScale>
        <cfvo type="min"/>
        <cfvo type="max"/>
        <color rgb="FFFFEF9C"/>
        <color rgb="FFFF7128"/>
      </colorScale>
    </cfRule>
  </conditionalFormatting>
  <conditionalFormatting sqref="H59 F59 J59 L59 N59 P59 R59 T59">
    <cfRule type="containsBlanks" dxfId="5988" priority="78">
      <formula>LEN(TRIM(F59))=0</formula>
    </cfRule>
    <cfRule type="colorScale" priority="77">
      <colorScale>
        <cfvo type="min"/>
        <cfvo type="max"/>
        <color rgb="FFFFEF9C"/>
        <color rgb="FFFF7128"/>
      </colorScale>
    </cfRule>
  </conditionalFormatting>
  <conditionalFormatting sqref="F57 H57 J57 L57 N57 P57 R57 T57">
    <cfRule type="containsBlanks" dxfId="5987" priority="76">
      <formula>LEN(TRIM(F57))=0</formula>
    </cfRule>
    <cfRule type="colorScale" priority="75">
      <colorScale>
        <cfvo type="min"/>
        <cfvo type="max"/>
        <color rgb="FFFFEF9C"/>
        <color rgb="FFFF7128"/>
      </colorScale>
    </cfRule>
  </conditionalFormatting>
  <conditionalFormatting sqref="H55 F55 J55 L55 N55 P55 R55 T55">
    <cfRule type="containsBlanks" dxfId="5986" priority="74">
      <formula>LEN(TRIM(F55))=0</formula>
    </cfRule>
    <cfRule type="colorScale" priority="73">
      <colorScale>
        <cfvo type="min"/>
        <cfvo type="max"/>
        <color rgb="FFFFEF9C"/>
        <color rgb="FFFF7128"/>
      </colorScale>
    </cfRule>
  </conditionalFormatting>
  <conditionalFormatting sqref="F53 H53 J53 L53 N53 P53 R53 T53">
    <cfRule type="containsBlanks" dxfId="5985" priority="72">
      <formula>LEN(TRIM(F53))=0</formula>
    </cfRule>
    <cfRule type="colorScale" priority="71">
      <colorScale>
        <cfvo type="min"/>
        <cfvo type="max"/>
        <color rgb="FFFFEF9C"/>
        <color rgb="FFFF7128"/>
      </colorScale>
    </cfRule>
  </conditionalFormatting>
  <conditionalFormatting sqref="H51 F51 J51 L51 N51 P51 R51 T51">
    <cfRule type="containsBlanks" dxfId="5984" priority="70">
      <formula>LEN(TRIM(F51))=0</formula>
    </cfRule>
    <cfRule type="colorScale" priority="69">
      <colorScale>
        <cfvo type="min"/>
        <cfvo type="max"/>
        <color rgb="FFFFEF9C"/>
        <color rgb="FFFF7128"/>
      </colorScale>
    </cfRule>
  </conditionalFormatting>
  <conditionalFormatting sqref="H49 F49 J49 L49 N49 P49 R49 T49">
    <cfRule type="containsBlanks" dxfId="5983" priority="68">
      <formula>LEN(TRIM(F49))=0</formula>
    </cfRule>
    <cfRule type="colorScale" priority="67">
      <colorScale>
        <cfvo type="min"/>
        <cfvo type="max"/>
        <color rgb="FFFFEF9C"/>
        <color rgb="FFFF7128"/>
      </colorScale>
    </cfRule>
  </conditionalFormatting>
  <conditionalFormatting sqref="H47 F47 J47 L47 N47 P47 R47 T47">
    <cfRule type="containsBlanks" dxfId="5982" priority="66">
      <formula>LEN(TRIM(F47))=0</formula>
    </cfRule>
    <cfRule type="colorScale" priority="65">
      <colorScale>
        <cfvo type="min"/>
        <cfvo type="max"/>
        <color rgb="FFFFEF9C"/>
        <color rgb="FFFF7128"/>
      </colorScale>
    </cfRule>
  </conditionalFormatting>
  <conditionalFormatting sqref="H45 F45 J45 L45 N45 P45 R45 T45">
    <cfRule type="containsBlanks" dxfId="5981" priority="64">
      <formula>LEN(TRIM(F45))=0</formula>
    </cfRule>
    <cfRule type="colorScale" priority="63">
      <colorScale>
        <cfvo type="min"/>
        <cfvo type="max"/>
        <color rgb="FFFFEF9C"/>
        <color rgb="FFFF7128"/>
      </colorScale>
    </cfRule>
  </conditionalFormatting>
  <conditionalFormatting sqref="F43 H43 J43 L43 N43 P43 R43 T43">
    <cfRule type="containsBlanks" dxfId="5980" priority="62">
      <formula>LEN(TRIM(F43))=0</formula>
    </cfRule>
    <cfRule type="colorScale" priority="61">
      <colorScale>
        <cfvo type="min"/>
        <cfvo type="max"/>
        <color rgb="FFFFEF9C"/>
        <color rgb="FFFF7128"/>
      </colorScale>
    </cfRule>
  </conditionalFormatting>
  <conditionalFormatting sqref="H41 F41 J41 L41 N41 P41 R41 T41">
    <cfRule type="containsBlanks" dxfId="5979" priority="60">
      <formula>LEN(TRIM(F41))=0</formula>
    </cfRule>
    <cfRule type="colorScale" priority="59">
      <colorScale>
        <cfvo type="min"/>
        <cfvo type="max"/>
        <color rgb="FFFFEF9C"/>
        <color rgb="FFFF7128"/>
      </colorScale>
    </cfRule>
  </conditionalFormatting>
  <conditionalFormatting sqref="F39 H39 J39 L39 N39 P39 R39 T39">
    <cfRule type="containsBlanks" dxfId="5978" priority="58">
      <formula>LEN(TRIM(F39))=0</formula>
    </cfRule>
    <cfRule type="colorScale" priority="57">
      <colorScale>
        <cfvo type="min"/>
        <cfvo type="max"/>
        <color rgb="FFFFEF9C"/>
        <color rgb="FFFF7128"/>
      </colorScale>
    </cfRule>
  </conditionalFormatting>
  <conditionalFormatting sqref="F37 H37 J37 L37 N37 P37 R37 T37">
    <cfRule type="containsBlanks" dxfId="5977" priority="56">
      <formula>LEN(TRIM(F37))=0</formula>
    </cfRule>
    <cfRule type="colorScale" priority="55">
      <colorScale>
        <cfvo type="min"/>
        <cfvo type="max"/>
        <color rgb="FFFFEF9C"/>
        <color rgb="FFFF7128"/>
      </colorScale>
    </cfRule>
  </conditionalFormatting>
  <conditionalFormatting sqref="F35 H35 J35 L35 N35 P35 R35 T35">
    <cfRule type="containsBlanks" dxfId="5976" priority="54">
      <formula>LEN(TRIM(F35))=0</formula>
    </cfRule>
    <cfRule type="colorScale" priority="53">
      <colorScale>
        <cfvo type="min"/>
        <cfvo type="max"/>
        <color rgb="FFFFEF9C"/>
        <color rgb="FFFF7128"/>
      </colorScale>
    </cfRule>
  </conditionalFormatting>
  <conditionalFormatting sqref="F33 H33 J33 L33 N33 P33 R33 T33">
    <cfRule type="containsBlanks" dxfId="5975" priority="52">
      <formula>LEN(TRIM(F33))=0</formula>
    </cfRule>
    <cfRule type="colorScale" priority="51">
      <colorScale>
        <cfvo type="min"/>
        <cfvo type="max"/>
        <color rgb="FFFFEF9C"/>
        <color rgb="FFFF7128"/>
      </colorScale>
    </cfRule>
  </conditionalFormatting>
  <conditionalFormatting sqref="H31 F31 J31 L31 N31 P31 R31 T31">
    <cfRule type="containsBlanks" dxfId="5974" priority="50">
      <formula>LEN(TRIM(F31))=0</formula>
    </cfRule>
    <cfRule type="colorScale" priority="49">
      <colorScale>
        <cfvo type="min"/>
        <cfvo type="max"/>
        <color rgb="FFFFEF9C"/>
        <color rgb="FFFF7128"/>
      </colorScale>
    </cfRule>
  </conditionalFormatting>
  <conditionalFormatting sqref="H29 F29 J29 L29 N29 P29 R29 T29">
    <cfRule type="containsBlanks" dxfId="5973" priority="48">
      <formula>LEN(TRIM(F29))=0</formula>
    </cfRule>
    <cfRule type="colorScale" priority="47">
      <colorScale>
        <cfvo type="min"/>
        <cfvo type="max"/>
        <color rgb="FFFFEF9C"/>
        <color rgb="FFFF7128"/>
      </colorScale>
    </cfRule>
  </conditionalFormatting>
  <conditionalFormatting sqref="H27 F27 J27 L27 N27 P27 R27 T27">
    <cfRule type="containsBlanks" dxfId="5972" priority="46">
      <formula>LEN(TRIM(F27))=0</formula>
    </cfRule>
    <cfRule type="colorScale" priority="45">
      <colorScale>
        <cfvo type="min"/>
        <cfvo type="max"/>
        <color rgb="FFFFEF9C"/>
        <color rgb="FFFF7128"/>
      </colorScale>
    </cfRule>
  </conditionalFormatting>
  <conditionalFormatting sqref="H25 F25 J25 L25 N25 P25 R25 T25">
    <cfRule type="containsBlanks" dxfId="5971" priority="44">
      <formula>LEN(TRIM(F25))=0</formula>
    </cfRule>
    <cfRule type="colorScale" priority="43">
      <colorScale>
        <cfvo type="min"/>
        <cfvo type="max"/>
        <color rgb="FFFFEF9C"/>
        <color rgb="FFFF7128"/>
      </colorScale>
    </cfRule>
  </conditionalFormatting>
  <conditionalFormatting sqref="H23 F23 J23 L23 N23 P23 R23 T23">
    <cfRule type="containsBlanks" dxfId="5970" priority="42">
      <formula>LEN(TRIM(F23))=0</formula>
    </cfRule>
    <cfRule type="colorScale" priority="41">
      <colorScale>
        <cfvo type="min"/>
        <cfvo type="max"/>
        <color rgb="FFFFEF9C"/>
        <color rgb="FFFF7128"/>
      </colorScale>
    </cfRule>
  </conditionalFormatting>
  <conditionalFormatting sqref="H21 F21 J21 L21 N21 P21 R21 T21">
    <cfRule type="containsBlanks" dxfId="5969" priority="40">
      <formula>LEN(TRIM(F21))=0</formula>
    </cfRule>
    <cfRule type="colorScale" priority="39">
      <colorScale>
        <cfvo type="min"/>
        <cfvo type="max"/>
        <color rgb="FFFFEF9C"/>
        <color rgb="FFFF7128"/>
      </colorScale>
    </cfRule>
  </conditionalFormatting>
  <conditionalFormatting sqref="H19 F19 J19 L19 N19 P19 R19 T19">
    <cfRule type="containsBlanks" dxfId="5968" priority="38">
      <formula>LEN(TRIM(F19))=0</formula>
    </cfRule>
    <cfRule type="colorScale" priority="37">
      <colorScale>
        <cfvo type="min"/>
        <cfvo type="max"/>
        <color rgb="FFFFEF9C"/>
        <color rgb="FFFF7128"/>
      </colorScale>
    </cfRule>
  </conditionalFormatting>
  <conditionalFormatting sqref="H17 F17 J17 L17 N17 P17 R17 T17">
    <cfRule type="containsBlanks" dxfId="5967" priority="36">
      <formula>LEN(TRIM(F17))=0</formula>
    </cfRule>
    <cfRule type="colorScale" priority="35">
      <colorScale>
        <cfvo type="min"/>
        <cfvo type="max"/>
        <color rgb="FFFFEF9C"/>
        <color rgb="FFFF7128"/>
      </colorScale>
    </cfRule>
  </conditionalFormatting>
  <conditionalFormatting sqref="H15 F15 J15 L15 N15 P15 R15 T15">
    <cfRule type="containsBlanks" dxfId="5966" priority="34">
      <formula>LEN(TRIM(F15))=0</formula>
    </cfRule>
    <cfRule type="colorScale" priority="33">
      <colorScale>
        <cfvo type="min"/>
        <cfvo type="max"/>
        <color rgb="FFFFEF9C"/>
        <color rgb="FFFF7128"/>
      </colorScale>
    </cfRule>
  </conditionalFormatting>
  <conditionalFormatting sqref="F13 H13 J13 L13 N13 P13 R13 T13">
    <cfRule type="containsBlanks" dxfId="5965" priority="32">
      <formula>LEN(TRIM(F13))=0</formula>
    </cfRule>
    <cfRule type="colorScale" priority="31">
      <colorScale>
        <cfvo type="min"/>
        <cfvo type="max"/>
        <color rgb="FFFFEF9C"/>
        <color rgb="FFFF7128"/>
      </colorScale>
    </cfRule>
  </conditionalFormatting>
  <conditionalFormatting sqref="F11 H11 J11 L11 N11 P11 R11 T11">
    <cfRule type="containsBlanks" dxfId="5964" priority="30">
      <formula>LEN(TRIM(F11))=0</formula>
    </cfRule>
    <cfRule type="colorScale" priority="29">
      <colorScale>
        <cfvo type="min"/>
        <cfvo type="max"/>
        <color rgb="FFFFEF9C"/>
        <color rgb="FFFF7128"/>
      </colorScale>
    </cfRule>
  </conditionalFormatting>
  <conditionalFormatting sqref="H9 F9 J9 L9 N9 P9 R9 T9">
    <cfRule type="containsBlanks" dxfId="5963" priority="28">
      <formula>LEN(TRIM(F9))=0</formula>
    </cfRule>
    <cfRule type="colorScale" priority="27">
      <colorScale>
        <cfvo type="min"/>
        <cfvo type="max"/>
        <color rgb="FFFFEF9C"/>
        <color rgb="FFFF7128"/>
      </colorScale>
    </cfRule>
  </conditionalFormatting>
  <conditionalFormatting sqref="H7 F7 J7 L7 N7 P7 R7 T7">
    <cfRule type="containsBlanks" dxfId="5962" priority="26">
      <formula>LEN(TRIM(F7))=0</formula>
    </cfRule>
    <cfRule type="colorScale" priority="25">
      <colorScale>
        <cfvo type="min"/>
        <cfvo type="max"/>
        <color rgb="FFFFEF9C"/>
        <color rgb="FFFF7128"/>
      </colorScale>
    </cfRule>
  </conditionalFormatting>
  <conditionalFormatting sqref="F73 H73 J73 L73 N73 P73 R73 T73">
    <cfRule type="containsBlanks" dxfId="5961" priority="24">
      <formula>LEN(TRIM(F73))=0</formula>
    </cfRule>
    <cfRule type="colorScale" priority="23">
      <colorScale>
        <cfvo type="min"/>
        <cfvo type="max"/>
        <color rgb="FFFFEF9C"/>
        <color rgb="FFFF7128"/>
      </colorScale>
    </cfRule>
  </conditionalFormatting>
  <conditionalFormatting sqref="J75 F75 L75 N75 P75 R75 T75">
    <cfRule type="containsBlanks" dxfId="5960" priority="22">
      <formula>LEN(TRIM(F75))=0</formula>
    </cfRule>
    <cfRule type="colorScale" priority="21">
      <colorScale>
        <cfvo type="min"/>
        <cfvo type="max"/>
        <color rgb="FFFFEF9C"/>
        <color rgb="FFFF7128"/>
      </colorScale>
    </cfRule>
  </conditionalFormatting>
  <conditionalFormatting sqref="H75">
    <cfRule type="containsBlanks" dxfId="5959" priority="20">
      <formula>LEN(TRIM(H75))=0</formula>
    </cfRule>
    <cfRule type="colorScale" priority="19">
      <colorScale>
        <cfvo type="min"/>
        <cfvo type="max"/>
        <color rgb="FFFFEF9C"/>
        <color rgb="FFFF7128"/>
      </colorScale>
    </cfRule>
  </conditionalFormatting>
  <conditionalFormatting sqref="H77 F77 J77 L77 N77 P77 R77 T77">
    <cfRule type="containsBlanks" dxfId="5958" priority="18">
      <formula>LEN(TRIM(F77))=0</formula>
    </cfRule>
    <cfRule type="colorScale" priority="17">
      <colorScale>
        <cfvo type="min"/>
        <cfvo type="max"/>
        <color rgb="FFFFEF9C"/>
        <color rgb="FFFF7128"/>
      </colorScale>
    </cfRule>
  </conditionalFormatting>
  <conditionalFormatting sqref="H79 F79 J79 L79 N79 P79 R79 T79">
    <cfRule type="containsBlanks" dxfId="5957" priority="16">
      <formula>LEN(TRIM(F79))=0</formula>
    </cfRule>
    <cfRule type="colorScale" priority="15">
      <colorScale>
        <cfvo type="min"/>
        <cfvo type="max"/>
        <color rgb="FFFFEF9C"/>
        <color rgb="FFFF7128"/>
      </colorScale>
    </cfRule>
  </conditionalFormatting>
  <conditionalFormatting sqref="F81 H81 J81 L81 N81 P81 R81 T81">
    <cfRule type="containsBlanks" dxfId="5956" priority="12">
      <formula>LEN(TRIM(F81))=0</formula>
    </cfRule>
    <cfRule type="colorScale" priority="11">
      <colorScale>
        <cfvo type="min"/>
        <cfvo type="max"/>
        <color rgb="FFFFEF9C"/>
        <color rgb="FFFF7128"/>
      </colorScale>
    </cfRule>
  </conditionalFormatting>
  <conditionalFormatting sqref="H83 F83 J83 L83 N83 P83 R83 T83">
    <cfRule type="containsBlanks" dxfId="5955" priority="10">
      <formula>LEN(TRIM(F83))=0</formula>
    </cfRule>
    <cfRule type="colorScale" priority="9">
      <colorScale>
        <cfvo type="min"/>
        <cfvo type="max"/>
        <color rgb="FFFFEF9C"/>
        <color rgb="FFFF7128"/>
      </colorScale>
    </cfRule>
  </conditionalFormatting>
  <conditionalFormatting sqref="H85 F85 J85 L85 N85 P85 R85 T85">
    <cfRule type="containsBlanks" dxfId="5954" priority="8">
      <formula>LEN(TRIM(F85))=0</formula>
    </cfRule>
    <cfRule type="colorScale" priority="7">
      <colorScale>
        <cfvo type="min"/>
        <cfvo type="max"/>
        <color rgb="FFFFEF9C"/>
        <color rgb="FFFF7128"/>
      </colorScale>
    </cfRule>
  </conditionalFormatting>
  <conditionalFormatting sqref="H87 F87 J87 L87 N87 P87 R87 T87">
    <cfRule type="containsBlanks" dxfId="5953" priority="6">
      <formula>LEN(TRIM(F87))=0</formula>
    </cfRule>
    <cfRule type="colorScale" priority="5">
      <colorScale>
        <cfvo type="min"/>
        <cfvo type="max"/>
        <color rgb="FFFFEF9C"/>
        <color rgb="FFFF7128"/>
      </colorScale>
    </cfRule>
  </conditionalFormatting>
  <conditionalFormatting sqref="H89 F89 J89 L89 N89 P89 R89 T89">
    <cfRule type="containsBlanks" dxfId="5952" priority="4">
      <formula>LEN(TRIM(F89))=0</formula>
    </cfRule>
    <cfRule type="colorScale" priority="3">
      <colorScale>
        <cfvo type="min"/>
        <cfvo type="max"/>
        <color rgb="FFFFEF9C"/>
        <color rgb="FFFF7128"/>
      </colorScale>
    </cfRule>
  </conditionalFormatting>
  <conditionalFormatting sqref="H91 F91 J91 L91 N91 P91 R91 T91">
    <cfRule type="containsBlanks" dxfId="5951" priority="2">
      <formula>LEN(TRIM(F91))=0</formula>
    </cfRule>
    <cfRule type="colorScale" priority="1">
      <colorScale>
        <cfvo type="min"/>
        <cfvo type="max"/>
        <color rgb="FFFFEF9C"/>
        <color rgb="FFFF7128"/>
      </colorScale>
    </cfRule>
  </conditionalFormatting>
  <hyperlinks>
    <hyperlink ref="B9" location="Contents!A1" display="Back to Contents page"/>
  </hyperlinks>
  <pageMargins left="0.70866141732283472" right="0.70866141732283472" top="0.74803149606299213" bottom="0.74803149606299213" header="0.31496062992125984" footer="0.31496062992125984"/>
  <pageSetup paperSize="9" scale="43" orientation="portrait" r:id="rId1"/>
  <colBreaks count="1" manualBreakCount="1">
    <brk id="24" max="1048575" man="1"/>
  </colBreaks>
  <ignoredErrors>
    <ignoredError sqref="F7:X22 F25:X33 Z23:IV24 F70:U70 F64:X68 F34:X34 Z34:IV34 Z7:IV22 Z25:IV33 F35:X45 Z35:IV45 F46:X55 Z46:IV55 F56:X63 Z56:IV63 Z64:IV68 F72:U74 F24:U24 F75:U80 F81:W9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List Box 1">
              <controlPr defaultSize="0" autoLine="0" autoPict="0">
                <anchor moveWithCells="1">
                  <from>
                    <xdr:col>1</xdr:col>
                    <xdr:colOff>9525</xdr:colOff>
                    <xdr:row>5</xdr:row>
                    <xdr:rowOff>0</xdr:rowOff>
                  </from>
                  <to>
                    <xdr:col>2</xdr:col>
                    <xdr:colOff>0</xdr:colOff>
                    <xdr:row>5</xdr:row>
                    <xdr:rowOff>1476375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SCN2">
    <tabColor rgb="FF009E49"/>
    <pageSetUpPr fitToPage="1"/>
  </sheetPr>
  <dimension ref="B1:Z68"/>
  <sheetViews>
    <sheetView showGridLines="0" zoomScaleNormal="100" zoomScaleSheetLayoutView="100" workbookViewId="0">
      <pane ySplit="6" topLeftCell="A7" activePane="bottomLeft" state="frozen"/>
      <selection activeCell="N85" sqref="N85:O86"/>
      <selection pane="bottomLeft"/>
    </sheetView>
  </sheetViews>
  <sheetFormatPr defaultRowHeight="15" x14ac:dyDescent="0.25"/>
  <cols>
    <col min="1" max="1" width="1.7109375" style="19" customWidth="1"/>
    <col min="2" max="2" width="22.5703125" style="19" customWidth="1"/>
    <col min="3" max="3" width="1.7109375" style="19" customWidth="1"/>
    <col min="4" max="4" width="5.85546875" style="19" customWidth="1"/>
    <col min="5" max="5" width="53.7109375" style="19" customWidth="1"/>
    <col min="6" max="21" width="5" style="19" customWidth="1"/>
    <col min="22" max="22" width="0" style="31" hidden="1" customWidth="1"/>
    <col min="23" max="23" width="9.140625" style="19" customWidth="1"/>
    <col min="24" max="16384" width="9.140625" style="19"/>
  </cols>
  <sheetData>
    <row r="1" spans="2:26" ht="15.75" thickBot="1" x14ac:dyDescent="0.3"/>
    <row r="2" spans="2:26" ht="15.75" customHeight="1" x14ac:dyDescent="0.25">
      <c r="B2" s="288" t="s">
        <v>24</v>
      </c>
      <c r="D2" s="256" t="s">
        <v>525</v>
      </c>
      <c r="E2" s="257"/>
      <c r="F2" s="257"/>
      <c r="G2" s="257"/>
      <c r="H2" s="257"/>
      <c r="I2" s="257"/>
      <c r="J2" s="257"/>
      <c r="K2" s="257"/>
      <c r="L2" s="257"/>
      <c r="M2" s="257"/>
      <c r="N2" s="257"/>
      <c r="O2" s="257"/>
      <c r="P2" s="257"/>
      <c r="Q2" s="257"/>
      <c r="R2" s="257"/>
      <c r="S2" s="257"/>
      <c r="T2" s="257"/>
      <c r="U2" s="257"/>
      <c r="V2" s="257"/>
      <c r="W2" s="258"/>
    </row>
    <row r="3" spans="2:26" ht="15.75" customHeight="1" x14ac:dyDescent="0.25">
      <c r="B3" s="289"/>
      <c r="D3" s="259"/>
      <c r="E3" s="260"/>
      <c r="F3" s="260"/>
      <c r="G3" s="260"/>
      <c r="H3" s="260"/>
      <c r="I3" s="260"/>
      <c r="J3" s="260"/>
      <c r="K3" s="260"/>
      <c r="L3" s="260"/>
      <c r="M3" s="260"/>
      <c r="N3" s="260"/>
      <c r="O3" s="260"/>
      <c r="P3" s="260"/>
      <c r="Q3" s="260"/>
      <c r="R3" s="260"/>
      <c r="S3" s="260"/>
      <c r="T3" s="260"/>
      <c r="U3" s="260"/>
      <c r="V3" s="260"/>
      <c r="W3" s="261"/>
    </row>
    <row r="4" spans="2:26" ht="15.75" customHeight="1" thickBot="1" x14ac:dyDescent="0.3">
      <c r="B4" s="290"/>
      <c r="D4" s="262"/>
      <c r="E4" s="263"/>
      <c r="F4" s="263"/>
      <c r="G4" s="263"/>
      <c r="H4" s="263"/>
      <c r="I4" s="263"/>
      <c r="J4" s="263"/>
      <c r="K4" s="263"/>
      <c r="L4" s="263"/>
      <c r="M4" s="263"/>
      <c r="N4" s="263"/>
      <c r="O4" s="263"/>
      <c r="P4" s="263"/>
      <c r="Q4" s="263"/>
      <c r="R4" s="263"/>
      <c r="S4" s="263"/>
      <c r="T4" s="263"/>
      <c r="U4" s="263"/>
      <c r="V4" s="263"/>
      <c r="W4" s="264"/>
    </row>
    <row r="5" spans="2:26" ht="15.75" thickBot="1" x14ac:dyDescent="0.3"/>
    <row r="6" spans="2:26" ht="123" customHeight="1" thickBot="1" x14ac:dyDescent="0.3">
      <c r="D6" s="336" t="str">
        <f>'Hide Selection'!D48</f>
        <v>All Malignant Neoplasms (excl. NMSC)</v>
      </c>
      <c r="E6" s="337"/>
      <c r="F6" s="267" t="s">
        <v>20</v>
      </c>
      <c r="G6" s="267"/>
      <c r="H6" s="267" t="s">
        <v>19</v>
      </c>
      <c r="I6" s="267"/>
      <c r="J6" s="267" t="s">
        <v>3</v>
      </c>
      <c r="K6" s="267"/>
      <c r="L6" s="293" t="s">
        <v>53</v>
      </c>
      <c r="M6" s="293"/>
      <c r="N6" s="293" t="s">
        <v>54</v>
      </c>
      <c r="O6" s="293"/>
      <c r="P6" s="267" t="s">
        <v>9</v>
      </c>
      <c r="Q6" s="267"/>
      <c r="R6" s="267" t="s">
        <v>25</v>
      </c>
      <c r="S6" s="267"/>
      <c r="T6" s="267" t="s">
        <v>0</v>
      </c>
      <c r="U6" s="351"/>
      <c r="V6" s="45" t="s">
        <v>21</v>
      </c>
      <c r="W6" s="60" t="s">
        <v>100</v>
      </c>
    </row>
    <row r="7" spans="2:26" s="94" customFormat="1" ht="15.75" customHeight="1" x14ac:dyDescent="0.25">
      <c r="D7" s="300" t="s">
        <v>408</v>
      </c>
      <c r="E7" s="78" t="s">
        <v>40</v>
      </c>
      <c r="F7" s="273">
        <f>IF(OR(ISERROR(VLOOKUP($E7&amp;$D$6&amp;$D$7,'SCN data'!$A:$AC,'SCN data'!B$3,FALSE)),ISBLANK(VLOOKUP($E7&amp;$D$6&amp;$D$7,'SCN data'!$A:$AC,'SCN data'!B$3,FALSE))),"",VLOOKUP($E7&amp;$D$6&amp;$D$7,'SCN data'!$A:$AC,'SCN data'!B$3,FALSE))</f>
        <v>5.4483570430491138E-2</v>
      </c>
      <c r="G7" s="272"/>
      <c r="H7" s="272">
        <f>IF(OR(ISERROR(VLOOKUP($E7&amp;$D$6&amp;$D$7,'SCN data'!$A:$AC,'SCN data'!C$3,FALSE)),ISBLANK(VLOOKUP($E7&amp;$D$6&amp;$D$7,'SCN data'!$A:$AC,'SCN data'!C$3,FALSE))),"",VLOOKUP($E7&amp;$D$6&amp;$D$7,'SCN data'!$A:$AC,'SCN data'!C$3,FALSE))</f>
        <v>0.29856914838268522</v>
      </c>
      <c r="I7" s="272"/>
      <c r="J7" s="272">
        <f>IF(OR(ISERROR(VLOOKUP($E7&amp;$D$6&amp;$D$7,'SCN data'!$A:$AC,'SCN data'!D$3,FALSE)),ISBLANK(VLOOKUP($E7&amp;$D$6&amp;$D$7,'SCN data'!$A:$AC,'SCN data'!D$3,FALSE))),"",VLOOKUP($E7&amp;$D$6&amp;$D$7,'SCN data'!$A:$AC,'SCN data'!D$3,FALSE))</f>
        <v>0.26291027470567252</v>
      </c>
      <c r="K7" s="272"/>
      <c r="L7" s="272">
        <f>IF(OR(ISERROR(VLOOKUP($E7&amp;$D$6&amp;$D$7,'SCN data'!$A:$AC,'SCN data'!E$3,FALSE)),ISBLANK(VLOOKUP($E7&amp;$D$6&amp;$D$7,'SCN data'!$A:$AC,'SCN data'!E$3,FALSE))),"",VLOOKUP($E7&amp;$D$6&amp;$D$7,'SCN data'!$A:$AC,'SCN data'!E$3,FALSE))</f>
        <v>9.8333073195385895E-2</v>
      </c>
      <c r="M7" s="272"/>
      <c r="N7" s="272">
        <f>IF(OR(ISERROR(VLOOKUP($E7&amp;$D$6&amp;$D$7,'SCN data'!$A:$AC,'SCN data'!F$3,FALSE)),ISBLANK(VLOOKUP($E7&amp;$D$6&amp;$D$7,'SCN data'!$A:$AC,'SCN data'!F$3,FALSE))),"",VLOOKUP($E7&amp;$D$6&amp;$D$7,'SCN data'!$A:$AC,'SCN data'!F$3,FALSE))</f>
        <v>2.4378641931264121E-2</v>
      </c>
      <c r="O7" s="272"/>
      <c r="P7" s="272">
        <f>IF(OR(ISERROR(VLOOKUP($E7&amp;$D$6&amp;$D$7,'SCN data'!$A:$AC,'SCN data'!G$3,FALSE)),ISBLANK(VLOOKUP($E7&amp;$D$6&amp;$D$7,'SCN data'!$A:$AC,'SCN data'!G$3,FALSE))),"",VLOOKUP($E7&amp;$D$6&amp;$D$7,'SCN data'!$A:$AC,'SCN data'!G$3,FALSE))</f>
        <v>0.21908121135093353</v>
      </c>
      <c r="Q7" s="272"/>
      <c r="R7" s="272">
        <f>IF(OR(ISERROR(VLOOKUP($E7&amp;$D$6&amp;$D$7,'SCN data'!$A:$AC,'SCN data'!H$3,FALSE)),ISBLANK(VLOOKUP($E7&amp;$D$6&amp;$D$7,'SCN data'!$A:$AC,'SCN data'!H$3,FALSE))),"",VLOOKUP($E7&amp;$D$6&amp;$D$7,'SCN data'!$A:$AC,'SCN data'!H$3,FALSE))</f>
        <v>3.9234376858128198E-3</v>
      </c>
      <c r="S7" s="272"/>
      <c r="T7" s="272">
        <f>IF(OR(ISERROR(VLOOKUP($E7&amp;$D$6&amp;$D$7,'SCN data'!$A:$AC,'SCN data'!I$3,FALSE)),ISBLANK(VLOOKUP($E7&amp;$D$6&amp;$D$7,'SCN data'!$A:$AC,'SCN data'!I$3,FALSE))),"",VLOOKUP($E7&amp;$D$6&amp;$D$7,'SCN data'!$A:$AC,'SCN data'!I$3,FALSE))</f>
        <v>3.832064231775479E-2</v>
      </c>
      <c r="U7" s="338"/>
      <c r="V7" s="350">
        <f>SUM(F19,H19,J19,L19,N19,P19,R19,T19)</f>
        <v>1.0000000000000002</v>
      </c>
      <c r="W7" s="349">
        <f>IF(ISERROR(VLOOKUP($E7&amp;$D$6&amp;$D$7,'SCN data'!$A:$AC,'SCN data'!K$3,FALSE)),0,VLOOKUP($E7&amp;$D$6&amp;$D$7,'SCN data'!$A:$AC,'SCN data'!K$3,FALSE))</f>
        <v>2152704</v>
      </c>
    </row>
    <row r="8" spans="2:26" s="94" customFormat="1" ht="16.5" thickBot="1" x14ac:dyDescent="0.3">
      <c r="D8" s="301"/>
      <c r="E8" s="2" t="s">
        <v>27</v>
      </c>
      <c r="F8" s="8">
        <f>IF(F7="","",VLOOKUP($E7&amp;$D$6&amp;$D$7,'SCN data'!$A:$AC,'SCN data'!M$3,FALSE))</f>
        <v>5.3999999999999999E-2</v>
      </c>
      <c r="G8" s="3">
        <f>IF(F7="","",VLOOKUP($E7&amp;$D$6&amp;$D$7,'SCN data'!$A:$AC,'SCN data'!N$3,FALSE))</f>
        <v>5.5E-2</v>
      </c>
      <c r="H8" s="3">
        <f>IF(H7="","",VLOOKUP($E7&amp;$D$6&amp;$D$7,'SCN data'!$A:$AC,'SCN data'!O$3,FALSE))</f>
        <v>0.29799999999999999</v>
      </c>
      <c r="I8" s="3">
        <f>IF(H7="","",VLOOKUP($E7&amp;$D$6&amp;$D$7,'SCN data'!$A:$AC,'SCN data'!P$3,FALSE))</f>
        <v>0.29899999999999999</v>
      </c>
      <c r="J8" s="3">
        <f>IF(J7="","",VLOOKUP($E7&amp;$D$6&amp;$D$7,'SCN data'!$A:$AC,'SCN data'!Q$3,FALSE))</f>
        <v>0.26200000000000001</v>
      </c>
      <c r="K8" s="3">
        <f>IF(J7="","",VLOOKUP($E7&amp;$D$6&amp;$D$7,'SCN data'!$A:$AC,'SCN data'!R$3,FALSE))</f>
        <v>0.26300000000000001</v>
      </c>
      <c r="L8" s="3">
        <f>IF(L7="","",VLOOKUP($E7&amp;$D$6&amp;$D$7,'SCN data'!$A:$AC,'SCN data'!S$3,FALSE))</f>
        <v>9.8000000000000004E-2</v>
      </c>
      <c r="M8" s="3">
        <f>IF(L7="","",VLOOKUP($E7&amp;$D$6&amp;$D$7,'SCN data'!$A:$AC,'SCN data'!T$3,FALSE))</f>
        <v>9.9000000000000005E-2</v>
      </c>
      <c r="N8" s="3">
        <f>IF(N7="","",VLOOKUP($E7&amp;$D$6&amp;$D$7,'SCN data'!$A:$AC,'SCN data'!U$3,FALSE))</f>
        <v>2.4E-2</v>
      </c>
      <c r="O8" s="3">
        <f>IF(N7="","",VLOOKUP($E7&amp;$D$6&amp;$D$7,'SCN data'!$A:$AC,'SCN data'!V$3,FALSE))</f>
        <v>2.5000000000000001E-2</v>
      </c>
      <c r="P8" s="3">
        <f>IF(P7="","",VLOOKUP($E7&amp;$D$6&amp;$D$7,'SCN data'!$A:$AC,'SCN data'!W$3,FALSE))</f>
        <v>0.219</v>
      </c>
      <c r="Q8" s="3">
        <f>IF(P7="","",VLOOKUP($E7&amp;$D$6&amp;$D$7,'SCN data'!$A:$AC,'SCN data'!X$3,FALSE))</f>
        <v>0.22</v>
      </c>
      <c r="R8" s="3">
        <f>IF(R7="","",VLOOKUP($E7&amp;$D$6&amp;$D$7,'SCN data'!$A:$AC,'SCN data'!Y$3,FALSE))</f>
        <v>4.0000000000000001E-3</v>
      </c>
      <c r="S8" s="3">
        <f>IF(R7="","",VLOOKUP($E7&amp;$D$6&amp;$D$7,'SCN data'!$A:$AC,'SCN data'!Z$3,FALSE))</f>
        <v>4.0000000000000001E-3</v>
      </c>
      <c r="T8" s="3">
        <f>IF(T7="","",VLOOKUP($E7&amp;$D$6&amp;$D$7,'SCN data'!$A:$AC,'SCN data'!AA$3,FALSE))</f>
        <v>3.7999999999999999E-2</v>
      </c>
      <c r="U8" s="4">
        <f>IF(T7="","",VLOOKUP($E7&amp;$D$6&amp;$D$7,'SCN data'!$A:$AC,'SCN data'!AB$3,FALSE))</f>
        <v>3.9E-2</v>
      </c>
      <c r="V8" s="342"/>
      <c r="W8" s="345"/>
      <c r="Z8" s="37"/>
    </row>
    <row r="9" spans="2:26" s="43" customFormat="1" ht="18.75" customHeight="1" x14ac:dyDescent="0.25">
      <c r="D9" s="301"/>
      <c r="E9" s="78" t="s">
        <v>414</v>
      </c>
      <c r="F9" s="273">
        <f>IF(OR(ISERROR(VLOOKUP($E9&amp;$D$6&amp;$D$7,'SCN data'!$A:$AC,'SCN data'!B$3,FALSE)),ISBLANK(VLOOKUP($E9&amp;$D$6&amp;$D$7,'SCN data'!$A:$AC,'SCN data'!B$3,FALSE))),"",VLOOKUP($E9&amp;$D$6&amp;$D$7,'SCN data'!$A:$AC,'SCN data'!B$3,FALSE))</f>
        <v>5.4960449022665933E-2</v>
      </c>
      <c r="G9" s="272"/>
      <c r="H9" s="272">
        <f>IF(OR(ISERROR(VLOOKUP($E9&amp;$D$6&amp;$D$7,'SCN data'!$A:$AC,'SCN data'!C$3,FALSE)),ISBLANK(VLOOKUP($E9&amp;$D$6&amp;$D$7,'SCN data'!$A:$AC,'SCN data'!C$3,FALSE))),"",VLOOKUP($E9&amp;$D$6&amp;$D$7,'SCN data'!$A:$AC,'SCN data'!C$3,FALSE))</f>
        <v>0.30311831672534717</v>
      </c>
      <c r="I9" s="272"/>
      <c r="J9" s="272">
        <f>IF(OR(ISERROR(VLOOKUP($E9&amp;$D$6&amp;$D$7,'SCN data'!$A:$AC,'SCN data'!D$3,FALSE)),ISBLANK(VLOOKUP($E9&amp;$D$6&amp;$D$7,'SCN data'!$A:$AC,'SCN data'!D$3,FALSE))),"",VLOOKUP($E9&amp;$D$6&amp;$D$7,'SCN data'!$A:$AC,'SCN data'!D$3,FALSE))</f>
        <v>0.25017510763282497</v>
      </c>
      <c r="K9" s="272"/>
      <c r="L9" s="272">
        <f>IF(OR(ISERROR(VLOOKUP($E9&amp;$D$6&amp;$D$7,'SCN data'!$A:$AC,'SCN data'!E$3,FALSE)),ISBLANK(VLOOKUP($E9&amp;$D$6&amp;$D$7,'SCN data'!$A:$AC,'SCN data'!E$3,FALSE))),"",VLOOKUP($E9&amp;$D$6&amp;$D$7,'SCN data'!$A:$AC,'SCN data'!E$3,FALSE))</f>
        <v>0.10891227808025999</v>
      </c>
      <c r="M9" s="272"/>
      <c r="N9" s="272">
        <f>IF(OR(ISERROR(VLOOKUP($E9&amp;$D$6&amp;$D$7,'SCN data'!$A:$AC,'SCN data'!F$3,FALSE)),ISBLANK(VLOOKUP($E9&amp;$D$6&amp;$D$7,'SCN data'!$A:$AC,'SCN data'!F$3,FALSE))),"",VLOOKUP($E9&amp;$D$6&amp;$D$7,'SCN data'!$A:$AC,'SCN data'!F$3,FALSE))</f>
        <v>2.2432455149098314E-2</v>
      </c>
      <c r="O9" s="272"/>
      <c r="P9" s="272">
        <f>IF(OR(ISERROR(VLOOKUP($E9&amp;$D$6&amp;$D$7,'SCN data'!$A:$AC,'SCN data'!G$3,FALSE)),ISBLANK(VLOOKUP($E9&amp;$D$6&amp;$D$7,'SCN data'!$A:$AC,'SCN data'!G$3,FALSE))),"",VLOOKUP($E9&amp;$D$6&amp;$D$7,'SCN data'!$A:$AC,'SCN data'!G$3,FALSE))</f>
        <v>0.22895673207131317</v>
      </c>
      <c r="Q9" s="272"/>
      <c r="R9" s="272">
        <f>IF(OR(ISERROR(VLOOKUP($E9&amp;$D$6&amp;$D$7,'SCN data'!$A:$AC,'SCN data'!H$3,FALSE)),ISBLANK(VLOOKUP($E9&amp;$D$6&amp;$D$7,'SCN data'!$A:$AC,'SCN data'!H$3,FALSE))),"",VLOOKUP($E9&amp;$D$6&amp;$D$7,'SCN data'!$A:$AC,'SCN data'!H$3,FALSE))</f>
        <v>3.5955433940061824E-3</v>
      </c>
      <c r="S9" s="272"/>
      <c r="T9" s="272">
        <f>IF(OR(ISERROR(VLOOKUP($E9&amp;$D$6&amp;$D$7,'SCN data'!$A:$AC,'SCN data'!I$3,FALSE)),ISBLANK(VLOOKUP($E9&amp;$D$6&amp;$D$7,'SCN data'!$A:$AC,'SCN data'!I$3,FALSE))),"",VLOOKUP($E9&amp;$D$6&amp;$D$7,'SCN data'!$A:$AC,'SCN data'!I$3,FALSE))</f>
        <v>2.7849117924484249E-2</v>
      </c>
      <c r="U9" s="338"/>
      <c r="V9" s="350">
        <f>SUM(F13,H13,J13,L13,N13,P13,R13,T13)</f>
        <v>1</v>
      </c>
      <c r="W9" s="349">
        <f>IF(ISERROR(VLOOKUP($E9&amp;$D$6&amp;$D$7,'SCN data'!$A:$AC,'SCN data'!K$3,FALSE)),0,VLOOKUP($E9&amp;$D$6&amp;$D$7,'SCN data'!$A:$AC,'SCN data'!K$3,FALSE))</f>
        <v>107077</v>
      </c>
      <c r="Z9" s="37"/>
    </row>
    <row r="10" spans="2:26" ht="15.75" x14ac:dyDescent="0.25">
      <c r="B10" s="48" t="s">
        <v>55</v>
      </c>
      <c r="D10" s="301"/>
      <c r="E10" s="5" t="s">
        <v>27</v>
      </c>
      <c r="F10" s="11">
        <f>IF(F9="","",VLOOKUP($E9&amp;$D$6&amp;$D$7,'SCN data'!$A:$AC,'SCN data'!M$3,FALSE))</f>
        <v>5.3999999999999999E-2</v>
      </c>
      <c r="G10" s="6">
        <f>IF(F9="","",VLOOKUP($E9&amp;$D$6&amp;$D$7,'SCN data'!$A:$AC,'SCN data'!N$3,FALSE))</f>
        <v>5.6000000000000001E-2</v>
      </c>
      <c r="H10" s="6">
        <f>IF(H9="","",VLOOKUP($E9&amp;$D$6&amp;$D$7,'SCN data'!$A:$AC,'SCN data'!O$3,FALSE))</f>
        <v>0.3</v>
      </c>
      <c r="I10" s="6">
        <f>IF(H9="","",VLOOKUP($E9&amp;$D$6&amp;$D$7,'SCN data'!$A:$AC,'SCN data'!P$3,FALSE))</f>
        <v>0.30599999999999999</v>
      </c>
      <c r="J10" s="6">
        <f>IF(J9="","",VLOOKUP($E9&amp;$D$6&amp;$D$7,'SCN data'!$A:$AC,'SCN data'!Q$3,FALSE))</f>
        <v>0.248</v>
      </c>
      <c r="K10" s="6">
        <f>IF(J9="","",VLOOKUP($E9&amp;$D$6&amp;$D$7,'SCN data'!$A:$AC,'SCN data'!R$3,FALSE))</f>
        <v>0.253</v>
      </c>
      <c r="L10" s="6">
        <f>IF(L9="","",VLOOKUP($E9&amp;$D$6&amp;$D$7,'SCN data'!$A:$AC,'SCN data'!S$3,FALSE))</f>
        <v>0.107</v>
      </c>
      <c r="M10" s="6">
        <f>IF(L9="","",VLOOKUP($E9&amp;$D$6&amp;$D$7,'SCN data'!$A:$AC,'SCN data'!T$3,FALSE))</f>
        <v>0.111</v>
      </c>
      <c r="N10" s="6">
        <f>IF(N9="","",VLOOKUP($E9&amp;$D$6&amp;$D$7,'SCN data'!$A:$AC,'SCN data'!U$3,FALSE))</f>
        <v>2.1999999999999999E-2</v>
      </c>
      <c r="O10" s="6">
        <f>IF(N9="","",VLOOKUP($E9&amp;$D$6&amp;$D$7,'SCN data'!$A:$AC,'SCN data'!V$3,FALSE))</f>
        <v>2.3E-2</v>
      </c>
      <c r="P10" s="6">
        <f>IF(P9="","",VLOOKUP($E9&amp;$D$6&amp;$D$7,'SCN data'!$A:$AC,'SCN data'!W$3,FALSE))</f>
        <v>0.22600000000000001</v>
      </c>
      <c r="Q10" s="6">
        <f>IF(P9="","",VLOOKUP($E9&amp;$D$6&amp;$D$7,'SCN data'!$A:$AC,'SCN data'!X$3,FALSE))</f>
        <v>0.23100000000000001</v>
      </c>
      <c r="R10" s="6">
        <f>IF(R9="","",VLOOKUP($E9&amp;$D$6&amp;$D$7,'SCN data'!$A:$AC,'SCN data'!Y$3,FALSE))</f>
        <v>3.0000000000000001E-3</v>
      </c>
      <c r="S10" s="6">
        <f>IF(R9="","",VLOOKUP($E9&amp;$D$6&amp;$D$7,'SCN data'!$A:$AC,'SCN data'!Z$3,FALSE))</f>
        <v>4.0000000000000001E-3</v>
      </c>
      <c r="T10" s="6">
        <f>IF(T9="","",VLOOKUP($E9&amp;$D$6&amp;$D$7,'SCN data'!$A:$AC,'SCN data'!AA$3,FALSE))</f>
        <v>2.7E-2</v>
      </c>
      <c r="U10" s="7">
        <f>IF(T9="","",VLOOKUP($E9&amp;$D$6&amp;$D$7,'SCN data'!$A:$AC,'SCN data'!AB$3,FALSE))</f>
        <v>2.9000000000000001E-2</v>
      </c>
      <c r="V10" s="348"/>
      <c r="W10" s="345"/>
      <c r="Z10" s="37"/>
    </row>
    <row r="11" spans="2:26" s="43" customFormat="1" ht="18.75" customHeight="1" x14ac:dyDescent="0.25">
      <c r="D11" s="301"/>
      <c r="E11" s="79" t="s">
        <v>22</v>
      </c>
      <c r="F11" s="282">
        <f>IF(OR(ISERROR(VLOOKUP($E11&amp;$D$6&amp;$D$7,'SCN data'!$A:$AC,'SCN data'!B$3,FALSE)),ISBLANK(VLOOKUP($E11&amp;$D$6&amp;$D$7,'SCN data'!$A:$AC,'SCN data'!B$3,FALSE))),"",VLOOKUP($E11&amp;$D$6&amp;$D$7,'SCN data'!$A:$AC,'SCN data'!B$3,FALSE))</f>
        <v>5.9278073139757637E-2</v>
      </c>
      <c r="G11" s="283"/>
      <c r="H11" s="283">
        <f>IF(OR(ISERROR(VLOOKUP($E11&amp;$D$6&amp;$D$7,'SCN data'!$A:$AC,'SCN data'!C$3,FALSE)),ISBLANK(VLOOKUP($E11&amp;$D$6&amp;$D$7,'SCN data'!$A:$AC,'SCN data'!C$3,FALSE))),"",VLOOKUP($E11&amp;$D$6&amp;$D$7,'SCN data'!$A:$AC,'SCN data'!C$3,FALSE))</f>
        <v>0.33038449672471065</v>
      </c>
      <c r="I11" s="283"/>
      <c r="J11" s="283">
        <f>IF(OR(ISERROR(VLOOKUP($E11&amp;$D$6&amp;$D$7,'SCN data'!$A:$AC,'SCN data'!D$3,FALSE)),ISBLANK(VLOOKUP($E11&amp;$D$6&amp;$D$7,'SCN data'!$A:$AC,'SCN data'!D$3,FALSE))),"",VLOOKUP($E11&amp;$D$6&amp;$D$7,'SCN data'!$A:$AC,'SCN data'!D$3,FALSE))</f>
        <v>0.24457406889228495</v>
      </c>
      <c r="K11" s="283"/>
      <c r="L11" s="283">
        <f>IF(OR(ISERROR(VLOOKUP($E11&amp;$D$6&amp;$D$7,'SCN data'!$A:$AC,'SCN data'!E$3,FALSE)),ISBLANK(VLOOKUP($E11&amp;$D$6&amp;$D$7,'SCN data'!$A:$AC,'SCN data'!E$3,FALSE))),"",VLOOKUP($E11&amp;$D$6&amp;$D$7,'SCN data'!$A:$AC,'SCN data'!E$3,FALSE))</f>
        <v>0.10064788307970468</v>
      </c>
      <c r="M11" s="283"/>
      <c r="N11" s="283">
        <f>IF(OR(ISERROR(VLOOKUP($E11&amp;$D$6&amp;$D$7,'SCN data'!$A:$AC,'SCN data'!F$3,FALSE)),ISBLANK(VLOOKUP($E11&amp;$D$6&amp;$D$7,'SCN data'!$A:$AC,'SCN data'!F$3,FALSE))),"",VLOOKUP($E11&amp;$D$6&amp;$D$7,'SCN data'!$A:$AC,'SCN data'!F$3,FALSE))</f>
        <v>2.0153970884722729E-2</v>
      </c>
      <c r="O11" s="283"/>
      <c r="P11" s="283">
        <f>IF(OR(ISERROR(VLOOKUP($E11&amp;$D$6&amp;$D$7,'SCN data'!$A:$AC,'SCN data'!G$3,FALSE)),ISBLANK(VLOOKUP($E11&amp;$D$6&amp;$D$7,'SCN data'!$A:$AC,'SCN data'!G$3,FALSE))),"",VLOOKUP($E11&amp;$D$6&amp;$D$7,'SCN data'!$A:$AC,'SCN data'!G$3,FALSE))</f>
        <v>0.21670720420155407</v>
      </c>
      <c r="Q11" s="283"/>
      <c r="R11" s="283">
        <f>IF(OR(ISERROR(VLOOKUP($E11&amp;$D$6&amp;$D$7,'SCN data'!$A:$AC,'SCN data'!H$3,FALSE)),ISBLANK(VLOOKUP($E11&amp;$D$6&amp;$D$7,'SCN data'!$A:$AC,'SCN data'!H$3,FALSE))),"",VLOOKUP($E11&amp;$D$6&amp;$D$7,'SCN data'!$A:$AC,'SCN data'!H$3,FALSE))</f>
        <v>3.8385099406645284E-3</v>
      </c>
      <c r="S11" s="283"/>
      <c r="T11" s="283">
        <f>IF(OR(ISERROR(VLOOKUP($E11&amp;$D$6&amp;$D$7,'SCN data'!$A:$AC,'SCN data'!I$3,FALSE)),ISBLANK(VLOOKUP($E11&amp;$D$6&amp;$D$7,'SCN data'!$A:$AC,'SCN data'!I$3,FALSE))),"",VLOOKUP($E11&amp;$D$6&amp;$D$7,'SCN data'!$A:$AC,'SCN data'!I$3,FALSE))</f>
        <v>2.4415793136600729E-2</v>
      </c>
      <c r="U11" s="330"/>
      <c r="V11" s="341">
        <f>SUM(F13,H13,J13,L13,N13,P13,R13,T13)</f>
        <v>1</v>
      </c>
      <c r="W11" s="343">
        <f>IF(ISERROR(VLOOKUP($E11&amp;$D$6&amp;$D$7,'SCN data'!$A:$AC,'SCN data'!K$3,FALSE)),0,VLOOKUP($E11&amp;$D$6&amp;$D$7,'SCN data'!$A:$AC,'SCN data'!K$3,FALSE))</f>
        <v>139377</v>
      </c>
      <c r="Z11" s="37"/>
    </row>
    <row r="12" spans="2:26" ht="15.75" x14ac:dyDescent="0.25">
      <c r="D12" s="301"/>
      <c r="E12" s="25" t="s">
        <v>27</v>
      </c>
      <c r="F12" s="11">
        <f>IF(F11="","",VLOOKUP($E11&amp;$D$6&amp;$D$7,'SCN data'!$A:$AC,'SCN data'!M$3,FALSE))</f>
        <v>5.8000000000000003E-2</v>
      </c>
      <c r="G12" s="6">
        <f>IF(F11="","",VLOOKUP($E11&amp;$D$6&amp;$D$7,'SCN data'!$A:$AC,'SCN data'!N$3,FALSE))</f>
        <v>6.0999999999999999E-2</v>
      </c>
      <c r="H12" s="6">
        <f>IF(H11="","",VLOOKUP($E11&amp;$D$6&amp;$D$7,'SCN data'!$A:$AC,'SCN data'!O$3,FALSE))</f>
        <v>0.32800000000000001</v>
      </c>
      <c r="I12" s="6">
        <f>IF(H11="","",VLOOKUP($E11&amp;$D$6&amp;$D$7,'SCN data'!$A:$AC,'SCN data'!P$3,FALSE))</f>
        <v>0.33300000000000002</v>
      </c>
      <c r="J12" s="6">
        <f>IF(J11="","",VLOOKUP($E11&amp;$D$6&amp;$D$7,'SCN data'!$A:$AC,'SCN data'!Q$3,FALSE))</f>
        <v>0.24199999999999999</v>
      </c>
      <c r="K12" s="6">
        <f>IF(J11="","",VLOOKUP($E11&amp;$D$6&amp;$D$7,'SCN data'!$A:$AC,'SCN data'!R$3,FALSE))</f>
        <v>0.247</v>
      </c>
      <c r="L12" s="6">
        <f>IF(L11="","",VLOOKUP($E11&amp;$D$6&amp;$D$7,'SCN data'!$A:$AC,'SCN data'!S$3,FALSE))</f>
        <v>9.9000000000000005E-2</v>
      </c>
      <c r="M12" s="6">
        <f>IF(L11="","",VLOOKUP($E11&amp;$D$6&amp;$D$7,'SCN data'!$A:$AC,'SCN data'!T$3,FALSE))</f>
        <v>0.10199999999999999</v>
      </c>
      <c r="N12" s="6">
        <f>IF(N11="","",VLOOKUP($E11&amp;$D$6&amp;$D$7,'SCN data'!$A:$AC,'SCN data'!U$3,FALSE))</f>
        <v>1.9E-2</v>
      </c>
      <c r="O12" s="6">
        <f>IF(N11="","",VLOOKUP($E11&amp;$D$6&amp;$D$7,'SCN data'!$A:$AC,'SCN data'!V$3,FALSE))</f>
        <v>2.1000000000000001E-2</v>
      </c>
      <c r="P12" s="6">
        <f>IF(P11="","",VLOOKUP($E11&amp;$D$6&amp;$D$7,'SCN data'!$A:$AC,'SCN data'!W$3,FALSE))</f>
        <v>0.215</v>
      </c>
      <c r="Q12" s="6">
        <f>IF(P11="","",VLOOKUP($E11&amp;$D$6&amp;$D$7,'SCN data'!$A:$AC,'SCN data'!X$3,FALSE))</f>
        <v>0.219</v>
      </c>
      <c r="R12" s="6">
        <f>IF(R11="","",VLOOKUP($E11&amp;$D$6&amp;$D$7,'SCN data'!$A:$AC,'SCN data'!Y$3,FALSE))</f>
        <v>4.0000000000000001E-3</v>
      </c>
      <c r="S12" s="6">
        <f>IF(R11="","",VLOOKUP($E11&amp;$D$6&amp;$D$7,'SCN data'!$A:$AC,'SCN data'!Z$3,FALSE))</f>
        <v>4.0000000000000001E-3</v>
      </c>
      <c r="T12" s="6">
        <f>IF(T11="","",VLOOKUP($E11&amp;$D$6&amp;$D$7,'SCN data'!$A:$AC,'SCN data'!AA$3,FALSE))</f>
        <v>2.4E-2</v>
      </c>
      <c r="U12" s="7">
        <f>IF(T11="","",VLOOKUP($E11&amp;$D$6&amp;$D$7,'SCN data'!$A:$AC,'SCN data'!AB$3,FALSE))</f>
        <v>2.5000000000000001E-2</v>
      </c>
      <c r="V12" s="347"/>
      <c r="W12" s="346"/>
      <c r="Z12" s="37"/>
    </row>
    <row r="13" spans="2:26" s="43" customFormat="1" ht="18.75" customHeight="1" x14ac:dyDescent="0.25">
      <c r="D13" s="301"/>
      <c r="E13" s="79" t="s">
        <v>125</v>
      </c>
      <c r="F13" s="282">
        <f>IF(OR(ISERROR(VLOOKUP($E13&amp;$D$6&amp;$D$7,'SCN data'!$A:$AC,'SCN data'!B$3,FALSE)),ISBLANK(VLOOKUP($E13&amp;$D$6&amp;$D$7,'SCN data'!$A:$AC,'SCN data'!B$3,FALSE))),"",VLOOKUP($E13&amp;$D$6&amp;$D$7,'SCN data'!$A:$AC,'SCN data'!B$3,FALSE))</f>
        <v>5.7690663474692205E-2</v>
      </c>
      <c r="G13" s="283"/>
      <c r="H13" s="283">
        <f>IF(OR(ISERROR(VLOOKUP($E13&amp;$D$6&amp;$D$7,'SCN data'!$A:$AC,'SCN data'!C$3,FALSE)),ISBLANK(VLOOKUP($E13&amp;$D$6&amp;$D$7,'SCN data'!$A:$AC,'SCN data'!C$3,FALSE))),"",VLOOKUP($E13&amp;$D$6&amp;$D$7,'SCN data'!$A:$AC,'SCN data'!C$3,FALSE))</f>
        <v>0.29869898540811674</v>
      </c>
      <c r="I13" s="283"/>
      <c r="J13" s="283">
        <f>IF(OR(ISERROR(VLOOKUP($E13&amp;$D$6&amp;$D$7,'SCN data'!$A:$AC,'SCN data'!D$3,FALSE)),ISBLANK(VLOOKUP($E13&amp;$D$6&amp;$D$7,'SCN data'!$A:$AC,'SCN data'!D$3,FALSE))),"",VLOOKUP($E13&amp;$D$6&amp;$D$7,'SCN data'!$A:$AC,'SCN data'!D$3,FALSE))</f>
        <v>0.27592054263565891</v>
      </c>
      <c r="K13" s="283"/>
      <c r="L13" s="283">
        <f>IF(OR(ISERROR(VLOOKUP($E13&amp;$D$6&amp;$D$7,'SCN data'!$A:$AC,'SCN data'!E$3,FALSE)),ISBLANK(VLOOKUP($E13&amp;$D$6&amp;$D$7,'SCN data'!$A:$AC,'SCN data'!E$3,FALSE))),"",VLOOKUP($E13&amp;$D$6&amp;$D$7,'SCN data'!$A:$AC,'SCN data'!E$3,FALSE))</f>
        <v>9.1872577519379842E-2</v>
      </c>
      <c r="M13" s="283"/>
      <c r="N13" s="283">
        <f>IF(OR(ISERROR(VLOOKUP($E13&amp;$D$6&amp;$D$7,'SCN data'!$A:$AC,'SCN data'!F$3,FALSE)),ISBLANK(VLOOKUP($E13&amp;$D$6&amp;$D$7,'SCN data'!$A:$AC,'SCN data'!F$3,FALSE))),"",VLOOKUP($E13&amp;$D$6&amp;$D$7,'SCN data'!$A:$AC,'SCN data'!F$3,FALSE))</f>
        <v>2.4591740766073872E-2</v>
      </c>
      <c r="O13" s="283"/>
      <c r="P13" s="283">
        <f>IF(OR(ISERROR(VLOOKUP($E13&amp;$D$6&amp;$D$7,'SCN data'!$A:$AC,'SCN data'!G$3,FALSE)),ISBLANK(VLOOKUP($E13&amp;$D$6&amp;$D$7,'SCN data'!$A:$AC,'SCN data'!G$3,FALSE))),"",VLOOKUP($E13&amp;$D$6&amp;$D$7,'SCN data'!$A:$AC,'SCN data'!G$3,FALSE))</f>
        <v>0.20480292407660738</v>
      </c>
      <c r="Q13" s="283"/>
      <c r="R13" s="283">
        <f>IF(OR(ISERROR(VLOOKUP($E13&amp;$D$6&amp;$D$7,'SCN data'!$A:$AC,'SCN data'!H$3,FALSE)),ISBLANK(VLOOKUP($E13&amp;$D$6&amp;$D$7,'SCN data'!$A:$AC,'SCN data'!H$3,FALSE))),"",VLOOKUP($E13&amp;$D$6&amp;$D$7,'SCN data'!$A:$AC,'SCN data'!H$3,FALSE))</f>
        <v>7.1605677154582762E-4</v>
      </c>
      <c r="S13" s="283"/>
      <c r="T13" s="283">
        <f>IF(OR(ISERROR(VLOOKUP($E13&amp;$D$6&amp;$D$7,'SCN data'!$A:$AC,'SCN data'!I$3,FALSE)),ISBLANK(VLOOKUP($E13&amp;$D$6&amp;$D$7,'SCN data'!$A:$AC,'SCN data'!I$3,FALSE))),"",VLOOKUP($E13&amp;$D$6&amp;$D$7,'SCN data'!$A:$AC,'SCN data'!I$3,FALSE))</f>
        <v>4.5706509347925216E-2</v>
      </c>
      <c r="U13" s="330"/>
      <c r="V13" s="341">
        <f>SUM(F13,H13,J13,L13,N13,P13,R13,T13)</f>
        <v>1</v>
      </c>
      <c r="W13" s="343">
        <f>IF(ISERROR(VLOOKUP($E13&amp;$D$6&amp;$D$7,'SCN data'!$A:$AC,'SCN data'!K$3,FALSE)),0,VLOOKUP($E13&amp;$D$6&amp;$D$7,'SCN data'!$A:$AC,'SCN data'!K$3,FALSE))</f>
        <v>280704</v>
      </c>
      <c r="Z13" s="37"/>
    </row>
    <row r="14" spans="2:26" ht="15.75" x14ac:dyDescent="0.25">
      <c r="D14" s="301"/>
      <c r="E14" s="25" t="s">
        <v>27</v>
      </c>
      <c r="F14" s="11">
        <f>IF(F13="","",VLOOKUP($E13&amp;$D$6&amp;$D$7,'SCN data'!$A:$AC,'SCN data'!M$3,FALSE))</f>
        <v>5.7000000000000002E-2</v>
      </c>
      <c r="G14" s="6">
        <f>IF(F13="","",VLOOKUP($E13&amp;$D$6&amp;$D$7,'SCN data'!$A:$AC,'SCN data'!N$3,FALSE))</f>
        <v>5.8999999999999997E-2</v>
      </c>
      <c r="H14" s="6">
        <f>IF(H13="","",VLOOKUP($E13&amp;$D$6&amp;$D$7,'SCN data'!$A:$AC,'SCN data'!O$3,FALSE))</f>
        <v>0.29699999999999999</v>
      </c>
      <c r="I14" s="6">
        <f>IF(H13="","",VLOOKUP($E13&amp;$D$6&amp;$D$7,'SCN data'!$A:$AC,'SCN data'!P$3,FALSE))</f>
        <v>0.3</v>
      </c>
      <c r="J14" s="6">
        <f>IF(J13="","",VLOOKUP($E13&amp;$D$6&amp;$D$7,'SCN data'!$A:$AC,'SCN data'!Q$3,FALSE))</f>
        <v>0.27400000000000002</v>
      </c>
      <c r="K14" s="6">
        <f>IF(J13="","",VLOOKUP($E13&amp;$D$6&amp;$D$7,'SCN data'!$A:$AC,'SCN data'!R$3,FALSE))</f>
        <v>0.27800000000000002</v>
      </c>
      <c r="L14" s="6">
        <f>IF(L13="","",VLOOKUP($E13&amp;$D$6&amp;$D$7,'SCN data'!$A:$AC,'SCN data'!S$3,FALSE))</f>
        <v>9.0999999999999998E-2</v>
      </c>
      <c r="M14" s="6">
        <f>IF(L13="","",VLOOKUP($E13&amp;$D$6&amp;$D$7,'SCN data'!$A:$AC,'SCN data'!T$3,FALSE))</f>
        <v>9.2999999999999999E-2</v>
      </c>
      <c r="N14" s="6">
        <f>IF(N13="","",VLOOKUP($E13&amp;$D$6&amp;$D$7,'SCN data'!$A:$AC,'SCN data'!U$3,FALSE))</f>
        <v>2.4E-2</v>
      </c>
      <c r="O14" s="6">
        <f>IF(N13="","",VLOOKUP($E13&amp;$D$6&amp;$D$7,'SCN data'!$A:$AC,'SCN data'!V$3,FALSE))</f>
        <v>2.5000000000000001E-2</v>
      </c>
      <c r="P14" s="6">
        <f>IF(P13="","",VLOOKUP($E13&amp;$D$6&amp;$D$7,'SCN data'!$A:$AC,'SCN data'!W$3,FALSE))</f>
        <v>0.20300000000000001</v>
      </c>
      <c r="Q14" s="6">
        <f>IF(P13="","",VLOOKUP($E13&amp;$D$6&amp;$D$7,'SCN data'!$A:$AC,'SCN data'!X$3,FALSE))</f>
        <v>0.20599999999999999</v>
      </c>
      <c r="R14" s="6">
        <f>IF(R13="","",VLOOKUP($E13&amp;$D$6&amp;$D$7,'SCN data'!$A:$AC,'SCN data'!Y$3,FALSE))</f>
        <v>1E-3</v>
      </c>
      <c r="S14" s="6">
        <f>IF(R13="","",VLOOKUP($E13&amp;$D$6&amp;$D$7,'SCN data'!$A:$AC,'SCN data'!Z$3,FALSE))</f>
        <v>1E-3</v>
      </c>
      <c r="T14" s="6">
        <f>IF(T13="","",VLOOKUP($E13&amp;$D$6&amp;$D$7,'SCN data'!$A:$AC,'SCN data'!AA$3,FALSE))</f>
        <v>4.4999999999999998E-2</v>
      </c>
      <c r="U14" s="7">
        <f>IF(T13="","",VLOOKUP($E13&amp;$D$6&amp;$D$7,'SCN data'!$A:$AC,'SCN data'!AB$3,FALSE))</f>
        <v>4.5999999999999999E-2</v>
      </c>
      <c r="V14" s="348"/>
      <c r="W14" s="345"/>
      <c r="Z14" s="37"/>
    </row>
    <row r="15" spans="2:26" s="43" customFormat="1" ht="18.75" customHeight="1" x14ac:dyDescent="0.25">
      <c r="D15" s="301"/>
      <c r="E15" s="79" t="s">
        <v>415</v>
      </c>
      <c r="F15" s="282">
        <f>IF(OR(ISERROR(VLOOKUP($E15&amp;$D$6&amp;$D$7,'SCN data'!$A:$AC,'SCN data'!B$3,FALSE)),ISBLANK(VLOOKUP($E15&amp;$D$6&amp;$D$7,'SCN data'!$A:$AC,'SCN data'!B$3,FALSE))),"",VLOOKUP($E15&amp;$D$6&amp;$D$7,'SCN data'!$A:$AC,'SCN data'!B$3,FALSE))</f>
        <v>5.1522853067716923E-2</v>
      </c>
      <c r="G15" s="283"/>
      <c r="H15" s="283">
        <f>IF(OR(ISERROR(VLOOKUP($E15&amp;$D$6&amp;$D$7,'SCN data'!$A:$AC,'SCN data'!C$3,FALSE)),ISBLANK(VLOOKUP($E15&amp;$D$6&amp;$D$7,'SCN data'!$A:$AC,'SCN data'!C$3,FALSE))),"",VLOOKUP($E15&amp;$D$6&amp;$D$7,'SCN data'!$A:$AC,'SCN data'!C$3,FALSE))</f>
        <v>0.29574868962440792</v>
      </c>
      <c r="I15" s="283"/>
      <c r="J15" s="283">
        <f>IF(OR(ISERROR(VLOOKUP($E15&amp;$D$6&amp;$D$7,'SCN data'!$A:$AC,'SCN data'!D$3,FALSE)),ISBLANK(VLOOKUP($E15&amp;$D$6&amp;$D$7,'SCN data'!$A:$AC,'SCN data'!D$3,FALSE))),"",VLOOKUP($E15&amp;$D$6&amp;$D$7,'SCN data'!$A:$AC,'SCN data'!D$3,FALSE))</f>
        <v>0.26317272305732781</v>
      </c>
      <c r="K15" s="283"/>
      <c r="L15" s="283">
        <f>IF(OR(ISERROR(VLOOKUP($E15&amp;$D$6&amp;$D$7,'SCN data'!$A:$AC,'SCN data'!E$3,FALSE)),ISBLANK(VLOOKUP($E15&amp;$D$6&amp;$D$7,'SCN data'!$A:$AC,'SCN data'!E$3,FALSE))),"",VLOOKUP($E15&amp;$D$6&amp;$D$7,'SCN data'!$A:$AC,'SCN data'!E$3,FALSE))</f>
        <v>0.10332744422466265</v>
      </c>
      <c r="M15" s="283"/>
      <c r="N15" s="283">
        <f>IF(OR(ISERROR(VLOOKUP($E15&amp;$D$6&amp;$D$7,'SCN data'!$A:$AC,'SCN data'!F$3,FALSE)),ISBLANK(VLOOKUP($E15&amp;$D$6&amp;$D$7,'SCN data'!$A:$AC,'SCN data'!F$3,FALSE))),"",VLOOKUP($E15&amp;$D$6&amp;$D$7,'SCN data'!$A:$AC,'SCN data'!F$3,FALSE))</f>
        <v>2.3601434516437658E-2</v>
      </c>
      <c r="O15" s="283"/>
      <c r="P15" s="283">
        <f>IF(OR(ISERROR(VLOOKUP($E15&amp;$D$6&amp;$D$7,'SCN data'!$A:$AC,'SCN data'!G$3,FALSE)),ISBLANK(VLOOKUP($E15&amp;$D$6&amp;$D$7,'SCN data'!$A:$AC,'SCN data'!G$3,FALSE))),"",VLOOKUP($E15&amp;$D$6&amp;$D$7,'SCN data'!$A:$AC,'SCN data'!G$3,FALSE))</f>
        <v>0.23477587148047496</v>
      </c>
      <c r="Q15" s="283"/>
      <c r="R15" s="283">
        <f>IF(OR(ISERROR(VLOOKUP($E15&amp;$D$6&amp;$D$7,'SCN data'!$A:$AC,'SCN data'!H$3,FALSE)),ISBLANK(VLOOKUP($E15&amp;$D$6&amp;$D$7,'SCN data'!$A:$AC,'SCN data'!H$3,FALSE))),"",VLOOKUP($E15&amp;$D$6&amp;$D$7,'SCN data'!$A:$AC,'SCN data'!H$3,FALSE))</f>
        <v>2.2891219749840053E-3</v>
      </c>
      <c r="S15" s="283"/>
      <c r="T15" s="283">
        <f>IF(OR(ISERROR(VLOOKUP($E15&amp;$D$6&amp;$D$7,'SCN data'!$A:$AC,'SCN data'!I$3,FALSE)),ISBLANK(VLOOKUP($E15&amp;$D$6&amp;$D$7,'SCN data'!$A:$AC,'SCN data'!I$3,FALSE))),"",VLOOKUP($E15&amp;$D$6&amp;$D$7,'SCN data'!$A:$AC,'SCN data'!I$3,FALSE))</f>
        <v>2.5561862053988062E-2</v>
      </c>
      <c r="U15" s="330"/>
      <c r="V15" s="341">
        <f>SUM(F13,H13,J13,L13,N13,P13,R13,T13)</f>
        <v>1</v>
      </c>
      <c r="W15" s="343">
        <f>IF(ISERROR(VLOOKUP($E15&amp;$D$6&amp;$D$7,'SCN data'!$A:$AC,'SCN data'!K$3,FALSE)),0,VLOOKUP($E15&amp;$D$6&amp;$D$7,'SCN data'!$A:$AC,'SCN data'!K$3,FALSE))</f>
        <v>170371</v>
      </c>
      <c r="Z15" s="37"/>
    </row>
    <row r="16" spans="2:26" ht="15.75" x14ac:dyDescent="0.25">
      <c r="D16" s="301"/>
      <c r="E16" s="25" t="s">
        <v>27</v>
      </c>
      <c r="F16" s="14">
        <f>IF(F15="","",VLOOKUP($E15&amp;$D$6&amp;$D$7,'SCN data'!$A:$AC,'SCN data'!M$3,FALSE))</f>
        <v>0.05</v>
      </c>
      <c r="G16" s="15">
        <f>IF(F15="","",VLOOKUP($E15&amp;$D$6&amp;$D$7,'SCN data'!$A:$AC,'SCN data'!N$3,FALSE))</f>
        <v>5.2999999999999999E-2</v>
      </c>
      <c r="H16" s="15">
        <f>IF(H15="","",VLOOKUP($E15&amp;$D$6&amp;$D$7,'SCN data'!$A:$AC,'SCN data'!O$3,FALSE))</f>
        <v>0.29399999999999998</v>
      </c>
      <c r="I16" s="15">
        <f>IF(H15="","",VLOOKUP($E15&amp;$D$6&amp;$D$7,'SCN data'!$A:$AC,'SCN data'!P$3,FALSE))</f>
        <v>0.29799999999999999</v>
      </c>
      <c r="J16" s="15">
        <f>IF(J15="","",VLOOKUP($E15&amp;$D$6&amp;$D$7,'SCN data'!$A:$AC,'SCN data'!Q$3,FALSE))</f>
        <v>0.26100000000000001</v>
      </c>
      <c r="K16" s="15">
        <f>IF(J15="","",VLOOKUP($E15&amp;$D$6&amp;$D$7,'SCN data'!$A:$AC,'SCN data'!R$3,FALSE))</f>
        <v>0.26500000000000001</v>
      </c>
      <c r="L16" s="15">
        <f>IF(L15="","",VLOOKUP($E15&amp;$D$6&amp;$D$7,'SCN data'!$A:$AC,'SCN data'!S$3,FALSE))</f>
        <v>0.10199999999999999</v>
      </c>
      <c r="M16" s="15">
        <f>IF(L15="","",VLOOKUP($E15&amp;$D$6&amp;$D$7,'SCN data'!$A:$AC,'SCN data'!T$3,FALSE))</f>
        <v>0.105</v>
      </c>
      <c r="N16" s="15">
        <f>IF(N15="","",VLOOKUP($E15&amp;$D$6&amp;$D$7,'SCN data'!$A:$AC,'SCN data'!U$3,FALSE))</f>
        <v>2.3E-2</v>
      </c>
      <c r="O16" s="15">
        <f>IF(N15="","",VLOOKUP($E15&amp;$D$6&amp;$D$7,'SCN data'!$A:$AC,'SCN data'!V$3,FALSE))</f>
        <v>2.4E-2</v>
      </c>
      <c r="P16" s="15">
        <f>IF(P15="","",VLOOKUP($E15&amp;$D$6&amp;$D$7,'SCN data'!$A:$AC,'SCN data'!W$3,FALSE))</f>
        <v>0.23300000000000001</v>
      </c>
      <c r="Q16" s="15">
        <f>IF(P15="","",VLOOKUP($E15&amp;$D$6&amp;$D$7,'SCN data'!$A:$AC,'SCN data'!X$3,FALSE))</f>
        <v>0.23699999999999999</v>
      </c>
      <c r="R16" s="15">
        <f>IF(R15="","",VLOOKUP($E15&amp;$D$6&amp;$D$7,'SCN data'!$A:$AC,'SCN data'!Y$3,FALSE))</f>
        <v>2E-3</v>
      </c>
      <c r="S16" s="15">
        <f>IF(R15="","",VLOOKUP($E15&amp;$D$6&amp;$D$7,'SCN data'!$A:$AC,'SCN data'!Z$3,FALSE))</f>
        <v>3.0000000000000001E-3</v>
      </c>
      <c r="T16" s="15">
        <f>IF(T15="","",VLOOKUP($E15&amp;$D$6&amp;$D$7,'SCN data'!$A:$AC,'SCN data'!AA$3,FALSE))</f>
        <v>2.5000000000000001E-2</v>
      </c>
      <c r="U16" s="16">
        <f>IF(T15="","",VLOOKUP($E15&amp;$D$6&amp;$D$7,'SCN data'!$A:$AC,'SCN data'!AB$3,FALSE))</f>
        <v>2.5999999999999999E-2</v>
      </c>
      <c r="V16" s="347"/>
      <c r="W16" s="346"/>
      <c r="Z16" s="37"/>
    </row>
    <row r="17" spans="4:26" s="43" customFormat="1" ht="18.75" customHeight="1" x14ac:dyDescent="0.25">
      <c r="D17" s="301"/>
      <c r="E17" s="79" t="s">
        <v>416</v>
      </c>
      <c r="F17" s="282">
        <f>IF(OR(ISERROR(VLOOKUP($E17&amp;$D$6&amp;$D$7,'SCN data'!$A:$AC,'SCN data'!B$3,FALSE)),ISBLANK(VLOOKUP($E17&amp;$D$6&amp;$D$7,'SCN data'!$A:$AC,'SCN data'!B$3,FALSE))),"",VLOOKUP($E17&amp;$D$6&amp;$D$7,'SCN data'!$A:$AC,'SCN data'!B$3,FALSE))</f>
        <v>4.3726808905380332E-2</v>
      </c>
      <c r="G17" s="283"/>
      <c r="H17" s="283">
        <f>IF(OR(ISERROR(VLOOKUP($E17&amp;$D$6&amp;$D$7,'SCN data'!$A:$AC,'SCN data'!C$3,FALSE)),ISBLANK(VLOOKUP($E17&amp;$D$6&amp;$D$7,'SCN data'!$A:$AC,'SCN data'!C$3,FALSE))),"",VLOOKUP($E17&amp;$D$6&amp;$D$7,'SCN data'!$A:$AC,'SCN data'!C$3,FALSE))</f>
        <v>0.24291512059369202</v>
      </c>
      <c r="I17" s="283"/>
      <c r="J17" s="283">
        <f>IF(OR(ISERROR(VLOOKUP($E17&amp;$D$6&amp;$D$7,'SCN data'!$A:$AC,'SCN data'!D$3,FALSE)),ISBLANK(VLOOKUP($E17&amp;$D$6&amp;$D$7,'SCN data'!$A:$AC,'SCN data'!D$3,FALSE))),"",VLOOKUP($E17&amp;$D$6&amp;$D$7,'SCN data'!$A:$AC,'SCN data'!D$3,FALSE))</f>
        <v>0.26564239332096473</v>
      </c>
      <c r="K17" s="283"/>
      <c r="L17" s="283">
        <f>IF(OR(ISERROR(VLOOKUP($E17&amp;$D$6&amp;$D$7,'SCN data'!$A:$AC,'SCN data'!E$3,FALSE)),ISBLANK(VLOOKUP($E17&amp;$D$6&amp;$D$7,'SCN data'!$A:$AC,'SCN data'!E$3,FALSE))),"",VLOOKUP($E17&amp;$D$6&amp;$D$7,'SCN data'!$A:$AC,'SCN data'!E$3,FALSE))</f>
        <v>0.11387987012987014</v>
      </c>
      <c r="M17" s="283"/>
      <c r="N17" s="283">
        <f>IF(OR(ISERROR(VLOOKUP($E17&amp;$D$6&amp;$D$7,'SCN data'!$A:$AC,'SCN data'!F$3,FALSE)),ISBLANK(VLOOKUP($E17&amp;$D$6&amp;$D$7,'SCN data'!$A:$AC,'SCN data'!F$3,FALSE))),"",VLOOKUP($E17&amp;$D$6&amp;$D$7,'SCN data'!$A:$AC,'SCN data'!F$3,FALSE))</f>
        <v>2.4339053803339519E-2</v>
      </c>
      <c r="O17" s="283"/>
      <c r="P17" s="283">
        <f>IF(OR(ISERROR(VLOOKUP($E17&amp;$D$6&amp;$D$7,'SCN data'!$A:$AC,'SCN data'!G$3,FALSE)),ISBLANK(VLOOKUP($E17&amp;$D$6&amp;$D$7,'SCN data'!$A:$AC,'SCN data'!G$3,FALSE))),"",VLOOKUP($E17&amp;$D$6&amp;$D$7,'SCN data'!$A:$AC,'SCN data'!G$3,FALSE))</f>
        <v>0.24570964749536178</v>
      </c>
      <c r="Q17" s="283"/>
      <c r="R17" s="283">
        <f>IF(OR(ISERROR(VLOOKUP($E17&amp;$D$6&amp;$D$7,'SCN data'!$A:$AC,'SCN data'!H$3,FALSE)),ISBLANK(VLOOKUP($E17&amp;$D$6&amp;$D$7,'SCN data'!$A:$AC,'SCN data'!H$3,FALSE))),"",VLOOKUP($E17&amp;$D$6&amp;$D$7,'SCN data'!$A:$AC,'SCN data'!H$3,FALSE))</f>
        <v>7.7806122448979588E-3</v>
      </c>
      <c r="S17" s="283"/>
      <c r="T17" s="283">
        <f>IF(OR(ISERROR(VLOOKUP($E17&amp;$D$6&amp;$D$7,'SCN data'!$A:$AC,'SCN data'!I$3,FALSE)),ISBLANK(VLOOKUP($E17&amp;$D$6&amp;$D$7,'SCN data'!$A:$AC,'SCN data'!I$3,FALSE))),"",VLOOKUP($E17&amp;$D$6&amp;$D$7,'SCN data'!$A:$AC,'SCN data'!I$3,FALSE))</f>
        <v>5.6006493506493504E-2</v>
      </c>
      <c r="U17" s="330"/>
      <c r="V17" s="341">
        <f>SUM(F13,H13,J13,L13,N13,P13,R13,T13)</f>
        <v>1</v>
      </c>
      <c r="W17" s="343">
        <f>IF(ISERROR(VLOOKUP($E17&amp;$D$6&amp;$D$7,'SCN data'!$A:$AC,'SCN data'!K$3,FALSE)),0,VLOOKUP($E17&amp;$D$6&amp;$D$7,'SCN data'!$A:$AC,'SCN data'!K$3,FALSE))</f>
        <v>86240</v>
      </c>
      <c r="Z17" s="37"/>
    </row>
    <row r="18" spans="4:26" ht="15.75" x14ac:dyDescent="0.25">
      <c r="D18" s="301"/>
      <c r="E18" s="25" t="s">
        <v>27</v>
      </c>
      <c r="F18" s="11">
        <f>IF(F17="","",VLOOKUP($E17&amp;$D$6&amp;$D$7,'SCN data'!$A:$AC,'SCN data'!M$3,FALSE))</f>
        <v>4.2000000000000003E-2</v>
      </c>
      <c r="G18" s="6">
        <f>IF(F17="","",VLOOKUP($E17&amp;$D$6&amp;$D$7,'SCN data'!$A:$AC,'SCN data'!N$3,FALSE))</f>
        <v>4.4999999999999998E-2</v>
      </c>
      <c r="H18" s="6">
        <f>IF(H17="","",VLOOKUP($E17&amp;$D$6&amp;$D$7,'SCN data'!$A:$AC,'SCN data'!O$3,FALSE))</f>
        <v>0.24</v>
      </c>
      <c r="I18" s="6">
        <f>IF(H17="","",VLOOKUP($E17&amp;$D$6&amp;$D$7,'SCN data'!$A:$AC,'SCN data'!P$3,FALSE))</f>
        <v>0.246</v>
      </c>
      <c r="J18" s="6">
        <f>IF(J17="","",VLOOKUP($E17&amp;$D$6&amp;$D$7,'SCN data'!$A:$AC,'SCN data'!Q$3,FALSE))</f>
        <v>0.26300000000000001</v>
      </c>
      <c r="K18" s="6">
        <f>IF(J17="","",VLOOKUP($E17&amp;$D$6&amp;$D$7,'SCN data'!$A:$AC,'SCN data'!R$3,FALSE))</f>
        <v>0.26900000000000002</v>
      </c>
      <c r="L18" s="6">
        <f>IF(L17="","",VLOOKUP($E17&amp;$D$6&amp;$D$7,'SCN data'!$A:$AC,'SCN data'!S$3,FALSE))</f>
        <v>0.112</v>
      </c>
      <c r="M18" s="6">
        <f>IF(L17="","",VLOOKUP($E17&amp;$D$6&amp;$D$7,'SCN data'!$A:$AC,'SCN data'!T$3,FALSE))</f>
        <v>0.11600000000000001</v>
      </c>
      <c r="N18" s="6">
        <f>IF(N17="","",VLOOKUP($E17&amp;$D$6&amp;$D$7,'SCN data'!$A:$AC,'SCN data'!U$3,FALSE))</f>
        <v>2.3E-2</v>
      </c>
      <c r="O18" s="6">
        <f>IF(N17="","",VLOOKUP($E17&amp;$D$6&amp;$D$7,'SCN data'!$A:$AC,'SCN data'!V$3,FALSE))</f>
        <v>2.5000000000000001E-2</v>
      </c>
      <c r="P18" s="6">
        <f>IF(P17="","",VLOOKUP($E17&amp;$D$6&amp;$D$7,'SCN data'!$A:$AC,'SCN data'!W$3,FALSE))</f>
        <v>0.24299999999999999</v>
      </c>
      <c r="Q18" s="6">
        <f>IF(P17="","",VLOOKUP($E17&amp;$D$6&amp;$D$7,'SCN data'!$A:$AC,'SCN data'!X$3,FALSE))</f>
        <v>0.249</v>
      </c>
      <c r="R18" s="6">
        <f>IF(R17="","",VLOOKUP($E17&amp;$D$6&amp;$D$7,'SCN data'!$A:$AC,'SCN data'!Y$3,FALSE))</f>
        <v>7.0000000000000001E-3</v>
      </c>
      <c r="S18" s="6">
        <f>IF(R17="","",VLOOKUP($E17&amp;$D$6&amp;$D$7,'SCN data'!$A:$AC,'SCN data'!Z$3,FALSE))</f>
        <v>8.0000000000000002E-3</v>
      </c>
      <c r="T18" s="6">
        <f>IF(T17="","",VLOOKUP($E17&amp;$D$6&amp;$D$7,'SCN data'!$A:$AC,'SCN data'!AA$3,FALSE))</f>
        <v>5.3999999999999999E-2</v>
      </c>
      <c r="U18" s="7">
        <f>IF(T17="","",VLOOKUP($E17&amp;$D$6&amp;$D$7,'SCN data'!$A:$AC,'SCN data'!AB$3,FALSE))</f>
        <v>5.8000000000000003E-2</v>
      </c>
      <c r="V18" s="348"/>
      <c r="W18" s="345"/>
      <c r="Z18" s="37"/>
    </row>
    <row r="19" spans="4:26" s="43" customFormat="1" ht="18.75" customHeight="1" x14ac:dyDescent="0.25">
      <c r="D19" s="301"/>
      <c r="E19" s="79" t="s">
        <v>417</v>
      </c>
      <c r="F19" s="282">
        <f>IF(OR(ISERROR(VLOOKUP($E19&amp;$D$6&amp;$D$7,'SCN data'!$A:$AC,'SCN data'!B$3,FALSE)),ISBLANK(VLOOKUP($E19&amp;$D$6&amp;$D$7,'SCN data'!$A:$AC,'SCN data'!B$3,FALSE))),"",VLOOKUP($E19&amp;$D$6&amp;$D$7,'SCN data'!$A:$AC,'SCN data'!B$3,FALSE))</f>
        <v>4.7511732110189039E-2</v>
      </c>
      <c r="G19" s="283"/>
      <c r="H19" s="283">
        <f>IF(OR(ISERROR(VLOOKUP($E19&amp;$D$6&amp;$D$7,'SCN data'!$A:$AC,'SCN data'!C$3,FALSE)),ISBLANK(VLOOKUP($E19&amp;$D$6&amp;$D$7,'SCN data'!$A:$AC,'SCN data'!C$3,FALSE))),"",VLOOKUP($E19&amp;$D$6&amp;$D$7,'SCN data'!$A:$AC,'SCN data'!C$3,FALSE))</f>
        <v>0.23459580560489965</v>
      </c>
      <c r="I19" s="283"/>
      <c r="J19" s="283">
        <f>IF(OR(ISERROR(VLOOKUP($E19&amp;$D$6&amp;$D$7,'SCN data'!$A:$AC,'SCN data'!D$3,FALSE)),ISBLANK(VLOOKUP($E19&amp;$D$6&amp;$D$7,'SCN data'!$A:$AC,'SCN data'!D$3,FALSE))),"",VLOOKUP($E19&amp;$D$6&amp;$D$7,'SCN data'!$A:$AC,'SCN data'!D$3,FALSE))</f>
        <v>0.2870257443593075</v>
      </c>
      <c r="K19" s="283"/>
      <c r="L19" s="283">
        <f>IF(OR(ISERROR(VLOOKUP($E19&amp;$D$6&amp;$D$7,'SCN data'!$A:$AC,'SCN data'!E$3,FALSE)),ISBLANK(VLOOKUP($E19&amp;$D$6&amp;$D$7,'SCN data'!$A:$AC,'SCN data'!E$3,FALSE))),"",VLOOKUP($E19&amp;$D$6&amp;$D$7,'SCN data'!$A:$AC,'SCN data'!E$3,FALSE))</f>
        <v>0.11221730254262004</v>
      </c>
      <c r="M19" s="283"/>
      <c r="N19" s="283">
        <f>IF(OR(ISERROR(VLOOKUP($E19&amp;$D$6&amp;$D$7,'SCN data'!$A:$AC,'SCN data'!F$3,FALSE)),ISBLANK(VLOOKUP($E19&amp;$D$6&amp;$D$7,'SCN data'!$A:$AC,'SCN data'!F$3,FALSE))),"",VLOOKUP($E19&amp;$D$6&amp;$D$7,'SCN data'!$A:$AC,'SCN data'!F$3,FALSE))</f>
        <v>2.0428454012779384E-2</v>
      </c>
      <c r="O19" s="283"/>
      <c r="P19" s="283">
        <f>IF(OR(ISERROR(VLOOKUP($E19&amp;$D$6&amp;$D$7,'SCN data'!$A:$AC,'SCN data'!G$3,FALSE)),ISBLANK(VLOOKUP($E19&amp;$D$6&amp;$D$7,'SCN data'!$A:$AC,'SCN data'!G$3,FALSE))),"",VLOOKUP($E19&amp;$D$6&amp;$D$7,'SCN data'!$A:$AC,'SCN data'!G$3,FALSE))</f>
        <v>0.22852427287430072</v>
      </c>
      <c r="Q19" s="283"/>
      <c r="R19" s="283">
        <f>IF(OR(ISERROR(VLOOKUP($E19&amp;$D$6&amp;$D$7,'SCN data'!$A:$AC,'SCN data'!H$3,FALSE)),ISBLANK(VLOOKUP($E19&amp;$D$6&amp;$D$7,'SCN data'!$A:$AC,'SCN data'!H$3,FALSE))),"",VLOOKUP($E19&amp;$D$6&amp;$D$7,'SCN data'!$A:$AC,'SCN data'!H$3,FALSE))</f>
        <v>8.4312113900893489E-3</v>
      </c>
      <c r="S19" s="283"/>
      <c r="T19" s="283">
        <f>IF(OR(ISERROR(VLOOKUP($E19&amp;$D$6&amp;$D$7,'SCN data'!$A:$AC,'SCN data'!I$3,FALSE)),ISBLANK(VLOOKUP($E19&amp;$D$6&amp;$D$7,'SCN data'!$A:$AC,'SCN data'!I$3,FALSE))),"",VLOOKUP($E19&amp;$D$6&amp;$D$7,'SCN data'!$A:$AC,'SCN data'!I$3,FALSE))</f>
        <v>6.1265477105814356E-2</v>
      </c>
      <c r="U19" s="330"/>
      <c r="V19" s="341">
        <f>SUM(F13,H13,J13,L13,N13,P13,R13,T13)</f>
        <v>1</v>
      </c>
      <c r="W19" s="343">
        <f>IF(ISERROR(VLOOKUP($E19&amp;$D$6&amp;$D$7,'SCN data'!$A:$AC,'SCN data'!K$3,FALSE)),0,VLOOKUP($E19&amp;$D$6&amp;$D$7,'SCN data'!$A:$AC,'SCN data'!K$3,FALSE))</f>
        <v>150868</v>
      </c>
      <c r="Z19" s="37"/>
    </row>
    <row r="20" spans="4:26" ht="15.75" x14ac:dyDescent="0.25">
      <c r="D20" s="301"/>
      <c r="E20" s="25" t="s">
        <v>27</v>
      </c>
      <c r="F20" s="14">
        <f>IF(F19="","",VLOOKUP($E19&amp;$D$6&amp;$D$7,'SCN data'!$A:$AC,'SCN data'!M$3,FALSE))</f>
        <v>4.5999999999999999E-2</v>
      </c>
      <c r="G20" s="15">
        <f>IF(F19="","",VLOOKUP($E19&amp;$D$6&amp;$D$7,'SCN data'!$A:$AC,'SCN data'!N$3,FALSE))</f>
        <v>4.9000000000000002E-2</v>
      </c>
      <c r="H20" s="15">
        <f>IF(H19="","",VLOOKUP($E19&amp;$D$6&amp;$D$7,'SCN data'!$A:$AC,'SCN data'!O$3,FALSE))</f>
        <v>0.23200000000000001</v>
      </c>
      <c r="I20" s="15">
        <f>IF(H19="","",VLOOKUP($E19&amp;$D$6&amp;$D$7,'SCN data'!$A:$AC,'SCN data'!P$3,FALSE))</f>
        <v>0.23699999999999999</v>
      </c>
      <c r="J20" s="15">
        <f>IF(J19="","",VLOOKUP($E19&amp;$D$6&amp;$D$7,'SCN data'!$A:$AC,'SCN data'!Q$3,FALSE))</f>
        <v>0.28499999999999998</v>
      </c>
      <c r="K20" s="15">
        <f>IF(J19="","",VLOOKUP($E19&amp;$D$6&amp;$D$7,'SCN data'!$A:$AC,'SCN data'!R$3,FALSE))</f>
        <v>0.28899999999999998</v>
      </c>
      <c r="L20" s="15">
        <f>IF(L19="","",VLOOKUP($E19&amp;$D$6&amp;$D$7,'SCN data'!$A:$AC,'SCN data'!S$3,FALSE))</f>
        <v>0.111</v>
      </c>
      <c r="M20" s="15">
        <f>IF(L19="","",VLOOKUP($E19&amp;$D$6&amp;$D$7,'SCN data'!$A:$AC,'SCN data'!T$3,FALSE))</f>
        <v>0.114</v>
      </c>
      <c r="N20" s="15">
        <f>IF(N19="","",VLOOKUP($E19&amp;$D$6&amp;$D$7,'SCN data'!$A:$AC,'SCN data'!U$3,FALSE))</f>
        <v>0.02</v>
      </c>
      <c r="O20" s="15">
        <f>IF(N19="","",VLOOKUP($E19&amp;$D$6&amp;$D$7,'SCN data'!$A:$AC,'SCN data'!V$3,FALSE))</f>
        <v>2.1000000000000001E-2</v>
      </c>
      <c r="P20" s="15">
        <f>IF(P19="","",VLOOKUP($E19&amp;$D$6&amp;$D$7,'SCN data'!$A:$AC,'SCN data'!W$3,FALSE))</f>
        <v>0.22600000000000001</v>
      </c>
      <c r="Q20" s="15">
        <f>IF(P19="","",VLOOKUP($E19&amp;$D$6&amp;$D$7,'SCN data'!$A:$AC,'SCN data'!X$3,FALSE))</f>
        <v>0.23100000000000001</v>
      </c>
      <c r="R20" s="15">
        <f>IF(R19="","",VLOOKUP($E19&amp;$D$6&amp;$D$7,'SCN data'!$A:$AC,'SCN data'!Y$3,FALSE))</f>
        <v>8.0000000000000002E-3</v>
      </c>
      <c r="S20" s="15">
        <f>IF(R19="","",VLOOKUP($E19&amp;$D$6&amp;$D$7,'SCN data'!$A:$AC,'SCN data'!Z$3,FALSE))</f>
        <v>8.9999999999999993E-3</v>
      </c>
      <c r="T20" s="15">
        <f>IF(T19="","",VLOOKUP($E19&amp;$D$6&amp;$D$7,'SCN data'!$A:$AC,'SCN data'!AA$3,FALSE))</f>
        <v>0.06</v>
      </c>
      <c r="U20" s="16">
        <f>IF(T19="","",VLOOKUP($E19&amp;$D$6&amp;$D$7,'SCN data'!$A:$AC,'SCN data'!AB$3,FALSE))</f>
        <v>6.2E-2</v>
      </c>
      <c r="V20" s="347"/>
      <c r="W20" s="346"/>
      <c r="Z20" s="37"/>
    </row>
    <row r="21" spans="4:26" s="43" customFormat="1" ht="18.75" customHeight="1" x14ac:dyDescent="0.25">
      <c r="D21" s="301"/>
      <c r="E21" s="79" t="s">
        <v>418</v>
      </c>
      <c r="F21" s="282">
        <f>IF(OR(ISERROR(VLOOKUP($E21&amp;$D$6&amp;$D$7,'SCN data'!$A:$AC,'SCN data'!B$3,FALSE)),ISBLANK(VLOOKUP($E21&amp;$D$6&amp;$D$7,'SCN data'!$A:$AC,'SCN data'!B$3,FALSE))),"",VLOOKUP($E21&amp;$D$6&amp;$D$7,'SCN data'!$A:$AC,'SCN data'!B$3,FALSE))</f>
        <v>5.5706566668650752E-2</v>
      </c>
      <c r="G21" s="283"/>
      <c r="H21" s="283">
        <f>IF(OR(ISERROR(VLOOKUP($E21&amp;$D$6&amp;$D$7,'SCN data'!$A:$AC,'SCN data'!C$3,FALSE)),ISBLANK(VLOOKUP($E21&amp;$D$6&amp;$D$7,'SCN data'!$A:$AC,'SCN data'!C$3,FALSE))),"",VLOOKUP($E21&amp;$D$6&amp;$D$7,'SCN data'!$A:$AC,'SCN data'!C$3,FALSE))</f>
        <v>0.33636237376242534</v>
      </c>
      <c r="I21" s="283"/>
      <c r="J21" s="283">
        <f>IF(OR(ISERROR(VLOOKUP($E21&amp;$D$6&amp;$D$7,'SCN data'!$A:$AC,'SCN data'!D$3,FALSE)),ISBLANK(VLOOKUP($E21&amp;$D$6&amp;$D$7,'SCN data'!$A:$AC,'SCN data'!D$3,FALSE))),"",VLOOKUP($E21&amp;$D$6&amp;$D$7,'SCN data'!$A:$AC,'SCN data'!D$3,FALSE))</f>
        <v>0.23533924591443292</v>
      </c>
      <c r="K21" s="283"/>
      <c r="L21" s="283">
        <f>IF(OR(ISERROR(VLOOKUP($E21&amp;$D$6&amp;$D$7,'SCN data'!$A:$AC,'SCN data'!E$3,FALSE)),ISBLANK(VLOOKUP($E21&amp;$D$6&amp;$D$7,'SCN data'!$A:$AC,'SCN data'!E$3,FALSE))),"",VLOOKUP($E21&amp;$D$6&amp;$D$7,'SCN data'!$A:$AC,'SCN data'!E$3,FALSE))</f>
        <v>9.8886926846689552E-2</v>
      </c>
      <c r="M21" s="283"/>
      <c r="N21" s="283">
        <f>IF(OR(ISERROR(VLOOKUP($E21&amp;$D$6&amp;$D$7,'SCN data'!$A:$AC,'SCN data'!F$3,FALSE)),ISBLANK(VLOOKUP($E21&amp;$D$6&amp;$D$7,'SCN data'!$A:$AC,'SCN data'!F$3,FALSE))),"",VLOOKUP($E21&amp;$D$6&amp;$D$7,'SCN data'!$A:$AC,'SCN data'!F$3,FALSE))</f>
        <v>2.4311686937428491E-2</v>
      </c>
      <c r="O21" s="283"/>
      <c r="P21" s="283">
        <f>IF(OR(ISERROR(VLOOKUP($E21&amp;$D$6&amp;$D$7,'SCN data'!$A:$AC,'SCN data'!G$3,FALSE)),ISBLANK(VLOOKUP($E21&amp;$D$6&amp;$D$7,'SCN data'!$A:$AC,'SCN data'!G$3,FALSE))),"",VLOOKUP($E21&amp;$D$6&amp;$D$7,'SCN data'!$A:$AC,'SCN data'!G$3,FALSE))</f>
        <v>0.22695316891860612</v>
      </c>
      <c r="Q21" s="283"/>
      <c r="R21" s="283">
        <f>IF(OR(ISERROR(VLOOKUP($E21&amp;$D$6&amp;$D$7,'SCN data'!$A:$AC,'SCN data'!H$3,FALSE)),ISBLANK(VLOOKUP($E21&amp;$D$6&amp;$D$7,'SCN data'!$A:$AC,'SCN data'!H$3,FALSE))),"",VLOOKUP($E21&amp;$D$6&amp;$D$7,'SCN data'!$A:$AC,'SCN data'!H$3,FALSE))</f>
        <v>1.5608155922832219E-3</v>
      </c>
      <c r="S21" s="283"/>
      <c r="T21" s="283">
        <f>IF(OR(ISERROR(VLOOKUP($E21&amp;$D$6&amp;$D$7,'SCN data'!$A:$AC,'SCN data'!I$3,FALSE)),ISBLANK(VLOOKUP($E21&amp;$D$6&amp;$D$7,'SCN data'!$A:$AC,'SCN data'!I$3,FALSE))),"",VLOOKUP($E21&amp;$D$6&amp;$D$7,'SCN data'!$A:$AC,'SCN data'!I$3,FALSE))</f>
        <v>2.0879215359483609E-2</v>
      </c>
      <c r="U21" s="330"/>
      <c r="V21" s="341">
        <f>SUM(F13,H13,J13,L13,N13,P13,R13,T13)</f>
        <v>1</v>
      </c>
      <c r="W21" s="343">
        <f>IF(ISERROR(VLOOKUP($E21&amp;$D$6&amp;$D$7,'SCN data'!$A:$AC,'SCN data'!K$3,FALSE)),0,VLOOKUP($E21&amp;$D$6&amp;$D$7,'SCN data'!$A:$AC,'SCN data'!K$3,FALSE))</f>
        <v>151203</v>
      </c>
    </row>
    <row r="22" spans="4:26" x14ac:dyDescent="0.25">
      <c r="D22" s="301"/>
      <c r="E22" s="25" t="s">
        <v>27</v>
      </c>
      <c r="F22" s="11">
        <f>IF(F21="","",VLOOKUP($E21&amp;$D$6&amp;$D$7,'SCN data'!$A:$AC,'SCN data'!M$3,FALSE))</f>
        <v>5.5E-2</v>
      </c>
      <c r="G22" s="6">
        <f>IF(F21="","",VLOOKUP($E21&amp;$D$6&amp;$D$7,'SCN data'!$A:$AC,'SCN data'!N$3,FALSE))</f>
        <v>5.7000000000000002E-2</v>
      </c>
      <c r="H22" s="6">
        <f>IF(H21="","",VLOOKUP($E21&amp;$D$6&amp;$D$7,'SCN data'!$A:$AC,'SCN data'!O$3,FALSE))</f>
        <v>0.33400000000000002</v>
      </c>
      <c r="I22" s="6">
        <f>IF(H21="","",VLOOKUP($E21&amp;$D$6&amp;$D$7,'SCN data'!$A:$AC,'SCN data'!P$3,FALSE))</f>
        <v>0.33900000000000002</v>
      </c>
      <c r="J22" s="6">
        <f>IF(J21="","",VLOOKUP($E21&amp;$D$6&amp;$D$7,'SCN data'!$A:$AC,'SCN data'!Q$3,FALSE))</f>
        <v>0.23300000000000001</v>
      </c>
      <c r="K22" s="6">
        <f>IF(J21="","",VLOOKUP($E21&amp;$D$6&amp;$D$7,'SCN data'!$A:$AC,'SCN data'!R$3,FALSE))</f>
        <v>0.23699999999999999</v>
      </c>
      <c r="L22" s="6">
        <f>IF(L21="","",VLOOKUP($E21&amp;$D$6&amp;$D$7,'SCN data'!$A:$AC,'SCN data'!S$3,FALSE))</f>
        <v>9.7000000000000003E-2</v>
      </c>
      <c r="M22" s="6">
        <f>IF(L21="","",VLOOKUP($E21&amp;$D$6&amp;$D$7,'SCN data'!$A:$AC,'SCN data'!T$3,FALSE))</f>
        <v>0.1</v>
      </c>
      <c r="N22" s="6">
        <f>IF(N21="","",VLOOKUP($E21&amp;$D$6&amp;$D$7,'SCN data'!$A:$AC,'SCN data'!U$3,FALSE))</f>
        <v>2.4E-2</v>
      </c>
      <c r="O22" s="6">
        <f>IF(N21="","",VLOOKUP($E21&amp;$D$6&amp;$D$7,'SCN data'!$A:$AC,'SCN data'!V$3,FALSE))</f>
        <v>2.5000000000000001E-2</v>
      </c>
      <c r="P22" s="6">
        <f>IF(P21="","",VLOOKUP($E21&amp;$D$6&amp;$D$7,'SCN data'!$A:$AC,'SCN data'!W$3,FALSE))</f>
        <v>0.22500000000000001</v>
      </c>
      <c r="Q22" s="6">
        <f>IF(P21="","",VLOOKUP($E21&amp;$D$6&amp;$D$7,'SCN data'!$A:$AC,'SCN data'!X$3,FALSE))</f>
        <v>0.22900000000000001</v>
      </c>
      <c r="R22" s="6">
        <f>IF(R21="","",VLOOKUP($E21&amp;$D$6&amp;$D$7,'SCN data'!$A:$AC,'SCN data'!Y$3,FALSE))</f>
        <v>1E-3</v>
      </c>
      <c r="S22" s="6">
        <f>IF(R21="","",VLOOKUP($E21&amp;$D$6&amp;$D$7,'SCN data'!$A:$AC,'SCN data'!Z$3,FALSE))</f>
        <v>2E-3</v>
      </c>
      <c r="T22" s="6">
        <f>IF(T21="","",VLOOKUP($E21&amp;$D$6&amp;$D$7,'SCN data'!$A:$AC,'SCN data'!AA$3,FALSE))</f>
        <v>0.02</v>
      </c>
      <c r="U22" s="7">
        <f>IF(T21="","",VLOOKUP($E21&amp;$D$6&amp;$D$7,'SCN data'!$A:$AC,'SCN data'!AB$3,FALSE))</f>
        <v>2.1999999999999999E-2</v>
      </c>
      <c r="V22" s="348"/>
      <c r="W22" s="345"/>
    </row>
    <row r="23" spans="4:26" s="43" customFormat="1" ht="18.75" customHeight="1" x14ac:dyDescent="0.25">
      <c r="D23" s="301"/>
      <c r="E23" s="79" t="s">
        <v>419</v>
      </c>
      <c r="F23" s="282">
        <f>IF(OR(ISERROR(VLOOKUP($E23&amp;$D$6&amp;$D$7,'SCN data'!$A:$AC,'SCN data'!B$3,FALSE)),ISBLANK(VLOOKUP($E23&amp;$D$6&amp;$D$7,'SCN data'!$A:$AC,'SCN data'!B$3,FALSE))),"",VLOOKUP($E23&amp;$D$6&amp;$D$7,'SCN data'!$A:$AC,'SCN data'!B$3,FALSE))</f>
        <v>5.4252120402202848E-2</v>
      </c>
      <c r="G23" s="283"/>
      <c r="H23" s="283">
        <f>IF(OR(ISERROR(VLOOKUP($E23&amp;$D$6&amp;$D$7,'SCN data'!$A:$AC,'SCN data'!C$3,FALSE)),ISBLANK(VLOOKUP($E23&amp;$D$6&amp;$D$7,'SCN data'!$A:$AC,'SCN data'!C$3,FALSE))),"",VLOOKUP($E23&amp;$D$6&amp;$D$7,'SCN data'!$A:$AC,'SCN data'!C$3,FALSE))</f>
        <v>0.27548524070741143</v>
      </c>
      <c r="I23" s="283"/>
      <c r="J23" s="283">
        <f>IF(OR(ISERROR(VLOOKUP($E23&amp;$D$6&amp;$D$7,'SCN data'!$A:$AC,'SCN data'!D$3,FALSE)),ISBLANK(VLOOKUP($E23&amp;$D$6&amp;$D$7,'SCN data'!$A:$AC,'SCN data'!D$3,FALSE))),"",VLOOKUP($E23&amp;$D$6&amp;$D$7,'SCN data'!$A:$AC,'SCN data'!D$3,FALSE))</f>
        <v>0.27907402817144272</v>
      </c>
      <c r="K23" s="283"/>
      <c r="L23" s="283">
        <f>IF(OR(ISERROR(VLOOKUP($E23&amp;$D$6&amp;$D$7,'SCN data'!$A:$AC,'SCN data'!E$3,FALSE)),ISBLANK(VLOOKUP($E23&amp;$D$6&amp;$D$7,'SCN data'!$A:$AC,'SCN data'!E$3,FALSE))),"",VLOOKUP($E23&amp;$D$6&amp;$D$7,'SCN data'!$A:$AC,'SCN data'!E$3,FALSE))</f>
        <v>8.9100001077713958E-2</v>
      </c>
      <c r="M23" s="283"/>
      <c r="N23" s="283">
        <f>IF(OR(ISERROR(VLOOKUP($E23&amp;$D$6&amp;$D$7,'SCN data'!$A:$AC,'SCN data'!F$3,FALSE)),ISBLANK(VLOOKUP($E23&amp;$D$6&amp;$D$7,'SCN data'!$A:$AC,'SCN data'!F$3,FALSE))),"",VLOOKUP($E23&amp;$D$6&amp;$D$7,'SCN data'!$A:$AC,'SCN data'!F$3,FALSE))</f>
        <v>2.4070741143885591E-2</v>
      </c>
      <c r="O23" s="283"/>
      <c r="P23" s="283">
        <f>IF(OR(ISERROR(VLOOKUP($E23&amp;$D$6&amp;$D$7,'SCN data'!$A:$AC,'SCN data'!G$3,FALSE)),ISBLANK(VLOOKUP($E23&amp;$D$6&amp;$D$7,'SCN data'!$A:$AC,'SCN data'!G$3,FALSE))),"",VLOOKUP($E23&amp;$D$6&amp;$D$7,'SCN data'!$A:$AC,'SCN data'!G$3,FALSE))</f>
        <v>0.2128377286100723</v>
      </c>
      <c r="Q23" s="283"/>
      <c r="R23" s="283">
        <f>IF(OR(ISERROR(VLOOKUP($E23&amp;$D$6&amp;$D$7,'SCN data'!$A:$AC,'SCN data'!H$3,FALSE)),ISBLANK(VLOOKUP($E23&amp;$D$6&amp;$D$7,'SCN data'!$A:$AC,'SCN data'!H$3,FALSE))),"",VLOOKUP($E23&amp;$D$6&amp;$D$7,'SCN data'!$A:$AC,'SCN data'!H$3,FALSE))</f>
        <v>8.2283460323960816E-3</v>
      </c>
      <c r="S23" s="283"/>
      <c r="T23" s="283">
        <f>IF(OR(ISERROR(VLOOKUP($E23&amp;$D$6&amp;$D$7,'SCN data'!$A:$AC,'SCN data'!I$3,FALSE)),ISBLANK(VLOOKUP($E23&amp;$D$6&amp;$D$7,'SCN data'!$A:$AC,'SCN data'!I$3,FALSE))),"",VLOOKUP($E23&amp;$D$6&amp;$D$7,'SCN data'!$A:$AC,'SCN data'!I$3,FALSE))</f>
        <v>5.6951793854875039E-2</v>
      </c>
      <c r="U23" s="330"/>
      <c r="V23" s="341">
        <f>SUM(F13,H13,J13,L13,N13,P13,R13,T13)</f>
        <v>1</v>
      </c>
      <c r="W23" s="343">
        <f>IF(ISERROR(VLOOKUP($E23&amp;$D$6&amp;$D$7,'SCN data'!$A:$AC,'SCN data'!K$3,FALSE)),0,VLOOKUP($E23&amp;$D$6&amp;$D$7,'SCN data'!$A:$AC,'SCN data'!K$3,FALSE))</f>
        <v>185578</v>
      </c>
    </row>
    <row r="24" spans="4:26" x14ac:dyDescent="0.25">
      <c r="D24" s="301"/>
      <c r="E24" s="25" t="s">
        <v>27</v>
      </c>
      <c r="F24" s="14">
        <f>IF(F23="","",VLOOKUP($E23&amp;$D$6&amp;$D$7,'SCN data'!$A:$AC,'SCN data'!M$3,FALSE))</f>
        <v>5.2999999999999999E-2</v>
      </c>
      <c r="G24" s="15">
        <f>IF(F23="","",VLOOKUP($E23&amp;$D$6&amp;$D$7,'SCN data'!$A:$AC,'SCN data'!N$3,FALSE))</f>
        <v>5.5E-2</v>
      </c>
      <c r="H24" s="15">
        <f>IF(H23="","",VLOOKUP($E23&amp;$D$6&amp;$D$7,'SCN data'!$A:$AC,'SCN data'!O$3,FALSE))</f>
        <v>0.27300000000000002</v>
      </c>
      <c r="I24" s="15">
        <f>IF(H23="","",VLOOKUP($E23&amp;$D$6&amp;$D$7,'SCN data'!$A:$AC,'SCN data'!P$3,FALSE))</f>
        <v>0.27800000000000002</v>
      </c>
      <c r="J24" s="15">
        <f>IF(J23="","",VLOOKUP($E23&amp;$D$6&amp;$D$7,'SCN data'!$A:$AC,'SCN data'!Q$3,FALSE))</f>
        <v>0.27700000000000002</v>
      </c>
      <c r="K24" s="15">
        <f>IF(J23="","",VLOOKUP($E23&amp;$D$6&amp;$D$7,'SCN data'!$A:$AC,'SCN data'!R$3,FALSE))</f>
        <v>0.28100000000000003</v>
      </c>
      <c r="L24" s="15">
        <f>IF(L23="","",VLOOKUP($E23&amp;$D$6&amp;$D$7,'SCN data'!$A:$AC,'SCN data'!S$3,FALSE))</f>
        <v>8.7999999999999995E-2</v>
      </c>
      <c r="M24" s="15">
        <f>IF(L23="","",VLOOKUP($E23&amp;$D$6&amp;$D$7,'SCN data'!$A:$AC,'SCN data'!T$3,FALSE))</f>
        <v>0.09</v>
      </c>
      <c r="N24" s="15">
        <f>IF(N23="","",VLOOKUP($E23&amp;$D$6&amp;$D$7,'SCN data'!$A:$AC,'SCN data'!U$3,FALSE))</f>
        <v>2.3E-2</v>
      </c>
      <c r="O24" s="15">
        <f>IF(N23="","",VLOOKUP($E23&amp;$D$6&amp;$D$7,'SCN data'!$A:$AC,'SCN data'!V$3,FALSE))</f>
        <v>2.5000000000000001E-2</v>
      </c>
      <c r="P24" s="15">
        <f>IF(P23="","",VLOOKUP($E23&amp;$D$6&amp;$D$7,'SCN data'!$A:$AC,'SCN data'!W$3,FALSE))</f>
        <v>0.21099999999999999</v>
      </c>
      <c r="Q24" s="15">
        <f>IF(P23="","",VLOOKUP($E23&amp;$D$6&amp;$D$7,'SCN data'!$A:$AC,'SCN data'!X$3,FALSE))</f>
        <v>0.215</v>
      </c>
      <c r="R24" s="15">
        <f>IF(R23="","",VLOOKUP($E23&amp;$D$6&amp;$D$7,'SCN data'!$A:$AC,'SCN data'!Y$3,FALSE))</f>
        <v>8.0000000000000002E-3</v>
      </c>
      <c r="S24" s="15">
        <f>IF(R23="","",VLOOKUP($E23&amp;$D$6&amp;$D$7,'SCN data'!$A:$AC,'SCN data'!Z$3,FALSE))</f>
        <v>8.9999999999999993E-3</v>
      </c>
      <c r="T24" s="15">
        <f>IF(T23="","",VLOOKUP($E23&amp;$D$6&amp;$D$7,'SCN data'!$A:$AC,'SCN data'!AA$3,FALSE))</f>
        <v>5.6000000000000001E-2</v>
      </c>
      <c r="U24" s="16">
        <f>IF(T23="","",VLOOKUP($E23&amp;$D$6&amp;$D$7,'SCN data'!$A:$AC,'SCN data'!AB$3,FALSE))</f>
        <v>5.8000000000000003E-2</v>
      </c>
      <c r="V24" s="347"/>
      <c r="W24" s="346"/>
    </row>
    <row r="25" spans="4:26" s="43" customFormat="1" ht="18.75" customHeight="1" x14ac:dyDescent="0.25">
      <c r="D25" s="301"/>
      <c r="E25" s="79" t="s">
        <v>126</v>
      </c>
      <c r="F25" s="282">
        <f>IF(OR(ISERROR(VLOOKUP($E25&amp;$D$6&amp;$D$7,'SCN data'!$A:$AC,'SCN data'!B$3,FALSE)),ISBLANK(VLOOKUP($E25&amp;$D$6&amp;$D$7,'SCN data'!$A:$AC,'SCN data'!B$3,FALSE))),"",VLOOKUP($E25&amp;$D$6&amp;$D$7,'SCN data'!$A:$AC,'SCN data'!B$3,FALSE))</f>
        <v>5.4866890280332502E-2</v>
      </c>
      <c r="G25" s="283"/>
      <c r="H25" s="283">
        <f>IF(OR(ISERROR(VLOOKUP($E25&amp;$D$6&amp;$D$7,'SCN data'!$A:$AC,'SCN data'!C$3,FALSE)),ISBLANK(VLOOKUP($E25&amp;$D$6&amp;$D$7,'SCN data'!$A:$AC,'SCN data'!C$3,FALSE))),"",VLOOKUP($E25&amp;$D$6&amp;$D$7,'SCN data'!$A:$AC,'SCN data'!C$3,FALSE))</f>
        <v>0.32023013703785597</v>
      </c>
      <c r="I25" s="283"/>
      <c r="J25" s="283">
        <f>IF(OR(ISERROR(VLOOKUP($E25&amp;$D$6&amp;$D$7,'SCN data'!$A:$AC,'SCN data'!D$3,FALSE)),ISBLANK(VLOOKUP($E25&amp;$D$6&amp;$D$7,'SCN data'!$A:$AC,'SCN data'!D$3,FALSE))),"",VLOOKUP($E25&amp;$D$6&amp;$D$7,'SCN data'!$A:$AC,'SCN data'!D$3,FALSE))</f>
        <v>0.25089265132733374</v>
      </c>
      <c r="K25" s="283"/>
      <c r="L25" s="283">
        <f>IF(OR(ISERROR(VLOOKUP($E25&amp;$D$6&amp;$D$7,'SCN data'!$A:$AC,'SCN data'!E$3,FALSE)),ISBLANK(VLOOKUP($E25&amp;$D$6&amp;$D$7,'SCN data'!$A:$AC,'SCN data'!E$3,FALSE))),"",VLOOKUP($E25&amp;$D$6&amp;$D$7,'SCN data'!$A:$AC,'SCN data'!E$3,FALSE))</f>
        <v>9.6735648189529053E-2</v>
      </c>
      <c r="M25" s="283"/>
      <c r="N25" s="283">
        <f>IF(OR(ISERROR(VLOOKUP($E25&amp;$D$6&amp;$D$7,'SCN data'!$A:$AC,'SCN data'!F$3,FALSE)),ISBLANK(VLOOKUP($E25&amp;$D$6&amp;$D$7,'SCN data'!$A:$AC,'SCN data'!F$3,FALSE))),"",VLOOKUP($E25&amp;$D$6&amp;$D$7,'SCN data'!$A:$AC,'SCN data'!F$3,FALSE))</f>
        <v>2.818378973415691E-2</v>
      </c>
      <c r="O25" s="283"/>
      <c r="P25" s="283">
        <f>IF(OR(ISERROR(VLOOKUP($E25&amp;$D$6&amp;$D$7,'SCN data'!$A:$AC,'SCN data'!G$3,FALSE)),ISBLANK(VLOOKUP($E25&amp;$D$6&amp;$D$7,'SCN data'!$A:$AC,'SCN data'!G$3,FALSE))),"",VLOOKUP($E25&amp;$D$6&amp;$D$7,'SCN data'!$A:$AC,'SCN data'!G$3,FALSE))</f>
        <v>0.20951314631954801</v>
      </c>
      <c r="Q25" s="283"/>
      <c r="R25" s="283">
        <f>IF(OR(ISERROR(VLOOKUP($E25&amp;$D$6&amp;$D$7,'SCN data'!$A:$AC,'SCN data'!H$3,FALSE)),ISBLANK(VLOOKUP($E25&amp;$D$6&amp;$D$7,'SCN data'!$A:$AC,'SCN data'!H$3,FALSE))),"",VLOOKUP($E25&amp;$D$6&amp;$D$7,'SCN data'!$A:$AC,'SCN data'!H$3,FALSE))</f>
        <v>4.9160507882146506E-3</v>
      </c>
      <c r="S25" s="283"/>
      <c r="T25" s="283">
        <f>IF(OR(ISERROR(VLOOKUP($E25&amp;$D$6&amp;$D$7,'SCN data'!$A:$AC,'SCN data'!I$3,FALSE)),ISBLANK(VLOOKUP($E25&amp;$D$6&amp;$D$7,'SCN data'!$A:$AC,'SCN data'!I$3,FALSE))),"",VLOOKUP($E25&amp;$D$6&amp;$D$7,'SCN data'!$A:$AC,'SCN data'!I$3,FALSE))</f>
        <v>3.4661686323029225E-2</v>
      </c>
      <c r="U25" s="330"/>
      <c r="V25" s="341">
        <f>SUM(F13,H13,J13,L13,N13,P13,R13,T13)</f>
        <v>1</v>
      </c>
      <c r="W25" s="343">
        <f>IF(ISERROR(VLOOKUP($E25&amp;$D$6&amp;$D$7,'SCN data'!$A:$AC,'SCN data'!K$3,FALSE)),0,VLOOKUP($E25&amp;$D$6&amp;$D$7,'SCN data'!$A:$AC,'SCN data'!K$3,FALSE))</f>
        <v>212569</v>
      </c>
    </row>
    <row r="26" spans="4:26" x14ac:dyDescent="0.25">
      <c r="D26" s="301"/>
      <c r="E26" s="25" t="s">
        <v>27</v>
      </c>
      <c r="F26" s="11">
        <f>IF(F25="","",VLOOKUP($E25&amp;$D$6&amp;$D$7,'SCN data'!$A:$AC,'SCN data'!M$3,FALSE))</f>
        <v>5.3999999999999999E-2</v>
      </c>
      <c r="G26" s="6">
        <f>IF(F25="","",VLOOKUP($E25&amp;$D$6&amp;$D$7,'SCN data'!$A:$AC,'SCN data'!N$3,FALSE))</f>
        <v>5.6000000000000001E-2</v>
      </c>
      <c r="H26" s="6">
        <f>IF(H25="","",VLOOKUP($E25&amp;$D$6&amp;$D$7,'SCN data'!$A:$AC,'SCN data'!O$3,FALSE))</f>
        <v>0.318</v>
      </c>
      <c r="I26" s="6">
        <f>IF(H25="","",VLOOKUP($E25&amp;$D$6&amp;$D$7,'SCN data'!$A:$AC,'SCN data'!P$3,FALSE))</f>
        <v>0.32200000000000001</v>
      </c>
      <c r="J26" s="6">
        <f>IF(J25="","",VLOOKUP($E25&amp;$D$6&amp;$D$7,'SCN data'!$A:$AC,'SCN data'!Q$3,FALSE))</f>
        <v>0.249</v>
      </c>
      <c r="K26" s="6">
        <f>IF(J25="","",VLOOKUP($E25&amp;$D$6&amp;$D$7,'SCN data'!$A:$AC,'SCN data'!R$3,FALSE))</f>
        <v>0.253</v>
      </c>
      <c r="L26" s="6">
        <f>IF(L25="","",VLOOKUP($E25&amp;$D$6&amp;$D$7,'SCN data'!$A:$AC,'SCN data'!S$3,FALSE))</f>
        <v>9.5000000000000001E-2</v>
      </c>
      <c r="M26" s="6">
        <f>IF(L25="","",VLOOKUP($E25&amp;$D$6&amp;$D$7,'SCN data'!$A:$AC,'SCN data'!T$3,FALSE))</f>
        <v>9.8000000000000004E-2</v>
      </c>
      <c r="N26" s="6">
        <f>IF(N25="","",VLOOKUP($E25&amp;$D$6&amp;$D$7,'SCN data'!$A:$AC,'SCN data'!U$3,FALSE))</f>
        <v>2.7E-2</v>
      </c>
      <c r="O26" s="6">
        <f>IF(N25="","",VLOOKUP($E25&amp;$D$6&amp;$D$7,'SCN data'!$A:$AC,'SCN data'!V$3,FALSE))</f>
        <v>2.9000000000000001E-2</v>
      </c>
      <c r="P26" s="6">
        <f>IF(P25="","",VLOOKUP($E25&amp;$D$6&amp;$D$7,'SCN data'!$A:$AC,'SCN data'!W$3,FALSE))</f>
        <v>0.20799999999999999</v>
      </c>
      <c r="Q26" s="6">
        <f>IF(P25="","",VLOOKUP($E25&amp;$D$6&amp;$D$7,'SCN data'!$A:$AC,'SCN data'!X$3,FALSE))</f>
        <v>0.21099999999999999</v>
      </c>
      <c r="R26" s="6">
        <f>IF(R25="","",VLOOKUP($E25&amp;$D$6&amp;$D$7,'SCN data'!$A:$AC,'SCN data'!Y$3,FALSE))</f>
        <v>5.0000000000000001E-3</v>
      </c>
      <c r="S26" s="6">
        <f>IF(R25="","",VLOOKUP($E25&amp;$D$6&amp;$D$7,'SCN data'!$A:$AC,'SCN data'!Z$3,FALSE))</f>
        <v>5.0000000000000001E-3</v>
      </c>
      <c r="T26" s="6">
        <f>IF(T25="","",VLOOKUP($E25&amp;$D$6&amp;$D$7,'SCN data'!$A:$AC,'SCN data'!AA$3,FALSE))</f>
        <v>3.4000000000000002E-2</v>
      </c>
      <c r="U26" s="7">
        <f>IF(T25="","",VLOOKUP($E25&amp;$D$6&amp;$D$7,'SCN data'!$A:$AC,'SCN data'!AB$3,FALSE))</f>
        <v>3.5000000000000003E-2</v>
      </c>
      <c r="V26" s="348"/>
      <c r="W26" s="345"/>
    </row>
    <row r="27" spans="4:26" s="43" customFormat="1" ht="18.75" customHeight="1" x14ac:dyDescent="0.25">
      <c r="D27" s="301"/>
      <c r="E27" s="79" t="s">
        <v>23</v>
      </c>
      <c r="F27" s="282">
        <f>IF(OR(ISERROR(VLOOKUP($E27&amp;$D$6&amp;$D$7,'SCN data'!$A:$AC,'SCN data'!B$3,FALSE)),ISBLANK(VLOOKUP($E27&amp;$D$6&amp;$D$7,'SCN data'!$A:$AC,'SCN data'!B$3,FALSE))),"",VLOOKUP($E27&amp;$D$6&amp;$D$7,'SCN data'!$A:$AC,'SCN data'!B$3,FALSE))</f>
        <v>5.9760009504574073E-2</v>
      </c>
      <c r="G27" s="283"/>
      <c r="H27" s="283">
        <f>IF(OR(ISERROR(VLOOKUP($E27&amp;$D$6&amp;$D$7,'SCN data'!$A:$AC,'SCN data'!C$3,FALSE)),ISBLANK(VLOOKUP($E27&amp;$D$6&amp;$D$7,'SCN data'!$A:$AC,'SCN data'!C$3,FALSE))),"",VLOOKUP($E27&amp;$D$6&amp;$D$7,'SCN data'!$A:$AC,'SCN data'!C$3,FALSE))</f>
        <v>0.28727575145538792</v>
      </c>
      <c r="I27" s="283"/>
      <c r="J27" s="283">
        <f>IF(OR(ISERROR(VLOOKUP($E27&amp;$D$6&amp;$D$7,'SCN data'!$A:$AC,'SCN data'!D$3,FALSE)),ISBLANK(VLOOKUP($E27&amp;$D$6&amp;$D$7,'SCN data'!$A:$AC,'SCN data'!D$3,FALSE))),"",VLOOKUP($E27&amp;$D$6&amp;$D$7,'SCN data'!$A:$AC,'SCN data'!D$3,FALSE))</f>
        <v>0.24183860705186594</v>
      </c>
      <c r="K27" s="283"/>
      <c r="L27" s="283">
        <f>IF(OR(ISERROR(VLOOKUP($E27&amp;$D$6&amp;$D$7,'SCN data'!$A:$AC,'SCN data'!E$3,FALSE)),ISBLANK(VLOOKUP($E27&amp;$D$6&amp;$D$7,'SCN data'!$A:$AC,'SCN data'!E$3,FALSE))),"",VLOOKUP($E27&amp;$D$6&amp;$D$7,'SCN data'!$A:$AC,'SCN data'!E$3,FALSE))</f>
        <v>0.11570498858131031</v>
      </c>
      <c r="M27" s="283"/>
      <c r="N27" s="283">
        <f>IF(OR(ISERROR(VLOOKUP($E27&amp;$D$6&amp;$D$7,'SCN data'!$A:$AC,'SCN data'!F$3,FALSE)),ISBLANK(VLOOKUP($E27&amp;$D$6&amp;$D$7,'SCN data'!$A:$AC,'SCN data'!F$3,FALSE))),"",VLOOKUP($E27&amp;$D$6&amp;$D$7,'SCN data'!$A:$AC,'SCN data'!F$3,FALSE))</f>
        <v>3.7701477169221023E-2</v>
      </c>
      <c r="O27" s="283"/>
      <c r="P27" s="283">
        <f>IF(OR(ISERROR(VLOOKUP($E27&amp;$D$6&amp;$D$7,'SCN data'!$A:$AC,'SCN data'!G$3,FALSE)),ISBLANK(VLOOKUP($E27&amp;$D$6&amp;$D$7,'SCN data'!$A:$AC,'SCN data'!G$3,FALSE))),"",VLOOKUP($E27&amp;$D$6&amp;$D$7,'SCN data'!$A:$AC,'SCN data'!G$3,FALSE))</f>
        <v>0.1914115612583</v>
      </c>
      <c r="Q27" s="283"/>
      <c r="R27" s="283">
        <f>IF(OR(ISERROR(VLOOKUP($E27&amp;$D$6&amp;$D$7,'SCN data'!$A:$AC,'SCN data'!H$3,FALSE)),ISBLANK(VLOOKUP($E27&amp;$D$6&amp;$D$7,'SCN data'!$A:$AC,'SCN data'!H$3,FALSE))),"",VLOOKUP($E27&amp;$D$6&amp;$D$7,'SCN data'!$A:$AC,'SCN data'!H$3,FALSE))</f>
        <v>4.0394439824165381E-3</v>
      </c>
      <c r="S27" s="283"/>
      <c r="T27" s="283">
        <f>IF(OR(ISERROR(VLOOKUP($E27&amp;$D$6&amp;$D$7,'SCN data'!$A:$AC,'SCN data'!I$3,FALSE)),ISBLANK(VLOOKUP($E27&amp;$D$6&amp;$D$7,'SCN data'!$A:$AC,'SCN data'!I$3,FALSE))),"",VLOOKUP($E27&amp;$D$6&amp;$D$7,'SCN data'!$A:$AC,'SCN data'!I$3,FALSE))</f>
        <v>6.2268160996924213E-2</v>
      </c>
      <c r="U27" s="330"/>
      <c r="V27" s="341">
        <f>SUM(F13,H13,J13,L13,N13,P13,R13,T13)</f>
        <v>1</v>
      </c>
      <c r="W27" s="343">
        <f>IF(ISERROR(VLOOKUP($E27&amp;$D$6&amp;$D$7,'SCN data'!$A:$AC,'SCN data'!K$3,FALSE)),0,VLOOKUP($E27&amp;$D$6&amp;$D$7,'SCN data'!$A:$AC,'SCN data'!K$3,FALSE))</f>
        <v>75753</v>
      </c>
    </row>
    <row r="28" spans="4:26" x14ac:dyDescent="0.25">
      <c r="D28" s="301"/>
      <c r="E28" s="25" t="s">
        <v>27</v>
      </c>
      <c r="F28" s="14">
        <f>IF(F27="","",VLOOKUP($E27&amp;$D$6&amp;$D$7,'SCN data'!$A:$AC,'SCN data'!M$3,FALSE))</f>
        <v>5.8000000000000003E-2</v>
      </c>
      <c r="G28" s="15">
        <f>IF(F27="","",VLOOKUP($E27&amp;$D$6&amp;$D$7,'SCN data'!$A:$AC,'SCN data'!N$3,FALSE))</f>
        <v>6.0999999999999999E-2</v>
      </c>
      <c r="H28" s="15">
        <f>IF(H27="","",VLOOKUP($E27&amp;$D$6&amp;$D$7,'SCN data'!$A:$AC,'SCN data'!O$3,FALSE))</f>
        <v>0.28399999999999997</v>
      </c>
      <c r="I28" s="15">
        <f>IF(H27="","",VLOOKUP($E27&amp;$D$6&amp;$D$7,'SCN data'!$A:$AC,'SCN data'!P$3,FALSE))</f>
        <v>0.29099999999999998</v>
      </c>
      <c r="J28" s="15">
        <f>IF(J27="","",VLOOKUP($E27&amp;$D$6&amp;$D$7,'SCN data'!$A:$AC,'SCN data'!Q$3,FALSE))</f>
        <v>0.23899999999999999</v>
      </c>
      <c r="K28" s="15">
        <f>IF(J27="","",VLOOKUP($E27&amp;$D$6&amp;$D$7,'SCN data'!$A:$AC,'SCN data'!R$3,FALSE))</f>
        <v>0.245</v>
      </c>
      <c r="L28" s="15">
        <f>IF(L27="","",VLOOKUP($E27&amp;$D$6&amp;$D$7,'SCN data'!$A:$AC,'SCN data'!S$3,FALSE))</f>
        <v>0.113</v>
      </c>
      <c r="M28" s="15">
        <f>IF(L27="","",VLOOKUP($E27&amp;$D$6&amp;$D$7,'SCN data'!$A:$AC,'SCN data'!T$3,FALSE))</f>
        <v>0.11799999999999999</v>
      </c>
      <c r="N28" s="15">
        <f>IF(N27="","",VLOOKUP($E27&amp;$D$6&amp;$D$7,'SCN data'!$A:$AC,'SCN data'!U$3,FALSE))</f>
        <v>3.5999999999999997E-2</v>
      </c>
      <c r="O28" s="15">
        <f>IF(N27="","",VLOOKUP($E27&amp;$D$6&amp;$D$7,'SCN data'!$A:$AC,'SCN data'!V$3,FALSE))</f>
        <v>3.9E-2</v>
      </c>
      <c r="P28" s="15">
        <f>IF(P27="","",VLOOKUP($E27&amp;$D$6&amp;$D$7,'SCN data'!$A:$AC,'SCN data'!W$3,FALSE))</f>
        <v>0.189</v>
      </c>
      <c r="Q28" s="15">
        <f>IF(P27="","",VLOOKUP($E27&amp;$D$6&amp;$D$7,'SCN data'!$A:$AC,'SCN data'!X$3,FALSE))</f>
        <v>0.19400000000000001</v>
      </c>
      <c r="R28" s="15">
        <f>IF(R27="","",VLOOKUP($E27&amp;$D$6&amp;$D$7,'SCN data'!$A:$AC,'SCN data'!Y$3,FALSE))</f>
        <v>4.0000000000000001E-3</v>
      </c>
      <c r="S28" s="15">
        <f>IF(R27="","",VLOOKUP($E27&amp;$D$6&amp;$D$7,'SCN data'!$A:$AC,'SCN data'!Z$3,FALSE))</f>
        <v>5.0000000000000001E-3</v>
      </c>
      <c r="T28" s="15">
        <f>IF(T27="","",VLOOKUP($E27&amp;$D$6&amp;$D$7,'SCN data'!$A:$AC,'SCN data'!AA$3,FALSE))</f>
        <v>6.0999999999999999E-2</v>
      </c>
      <c r="U28" s="16">
        <f>IF(T27="","",VLOOKUP($E27&amp;$D$6&amp;$D$7,'SCN data'!$A:$AC,'SCN data'!AB$3,FALSE))</f>
        <v>6.4000000000000001E-2</v>
      </c>
      <c r="V28" s="347"/>
      <c r="W28" s="346"/>
    </row>
    <row r="29" spans="4:26" s="43" customFormat="1" ht="18.75" customHeight="1" x14ac:dyDescent="0.25">
      <c r="D29" s="301"/>
      <c r="E29" s="79" t="s">
        <v>127</v>
      </c>
      <c r="F29" s="282">
        <f>IF(OR(ISERROR(VLOOKUP($E29&amp;$D$6&amp;$D$7,'SCN data'!$A:$AC,'SCN data'!B$3,FALSE)),ISBLANK(VLOOKUP($E29&amp;$D$6&amp;$D$7,'SCN data'!$A:$AC,'SCN data'!B$3,FALSE))),"",VLOOKUP($E29&amp;$D$6&amp;$D$7,'SCN data'!$A:$AC,'SCN data'!B$3,FALSE))</f>
        <v>5.8355394585113123E-2</v>
      </c>
      <c r="G29" s="283"/>
      <c r="H29" s="283">
        <f>IF(OR(ISERROR(VLOOKUP($E29&amp;$D$6&amp;$D$7,'SCN data'!$A:$AC,'SCN data'!C$3,FALSE)),ISBLANK(VLOOKUP($E29&amp;$D$6&amp;$D$7,'SCN data'!$A:$AC,'SCN data'!C$3,FALSE))),"",VLOOKUP($E29&amp;$D$6&amp;$D$7,'SCN data'!$A:$AC,'SCN data'!C$3,FALSE))</f>
        <v>0.28169105585421711</v>
      </c>
      <c r="I29" s="283"/>
      <c r="J29" s="283">
        <f>IF(OR(ISERROR(VLOOKUP($E29&amp;$D$6&amp;$D$7,'SCN data'!$A:$AC,'SCN data'!D$3,FALSE)),ISBLANK(VLOOKUP($E29&amp;$D$6&amp;$D$7,'SCN data'!$A:$AC,'SCN data'!D$3,FALSE))),"",VLOOKUP($E29&amp;$D$6&amp;$D$7,'SCN data'!$A:$AC,'SCN data'!D$3,FALSE))</f>
        <v>0.26605869646424452</v>
      </c>
      <c r="K29" s="283"/>
      <c r="L29" s="283">
        <f>IF(OR(ISERROR(VLOOKUP($E29&amp;$D$6&amp;$D$7,'SCN data'!$A:$AC,'SCN data'!E$3,FALSE)),ISBLANK(VLOOKUP($E29&amp;$D$6&amp;$D$7,'SCN data'!$A:$AC,'SCN data'!E$3,FALSE))),"",VLOOKUP($E29&amp;$D$6&amp;$D$7,'SCN data'!$A:$AC,'SCN data'!E$3,FALSE))</f>
        <v>0.11047408682659043</v>
      </c>
      <c r="M29" s="283"/>
      <c r="N29" s="283">
        <f>IF(OR(ISERROR(VLOOKUP($E29&amp;$D$6&amp;$D$7,'SCN data'!$A:$AC,'SCN data'!F$3,FALSE)),ISBLANK(VLOOKUP($E29&amp;$D$6&amp;$D$7,'SCN data'!$A:$AC,'SCN data'!F$3,FALSE))),"",VLOOKUP($E29&amp;$D$6&amp;$D$7,'SCN data'!$A:$AC,'SCN data'!F$3,FALSE))</f>
        <v>3.0777476409348557E-2</v>
      </c>
      <c r="O29" s="283"/>
      <c r="P29" s="283">
        <f>IF(OR(ISERROR(VLOOKUP($E29&amp;$D$6&amp;$D$7,'SCN data'!$A:$AC,'SCN data'!G$3,FALSE)),ISBLANK(VLOOKUP($E29&amp;$D$6&amp;$D$7,'SCN data'!$A:$AC,'SCN data'!G$3,FALSE))),"",VLOOKUP($E29&amp;$D$6&amp;$D$7,'SCN data'!$A:$AC,'SCN data'!G$3,FALSE))</f>
        <v>0.21310357148657647</v>
      </c>
      <c r="Q29" s="283"/>
      <c r="R29" s="283">
        <f>IF(OR(ISERROR(VLOOKUP($E29&amp;$D$6&amp;$D$7,'SCN data'!$A:$AC,'SCN data'!H$3,FALSE)),ISBLANK(VLOOKUP($E29&amp;$D$6&amp;$D$7,'SCN data'!$A:$AC,'SCN data'!H$3,FALSE))),"",VLOOKUP($E29&amp;$D$6&amp;$D$7,'SCN data'!$A:$AC,'SCN data'!H$3,FALSE))</f>
        <v>3.792369784476458E-3</v>
      </c>
      <c r="S29" s="283"/>
      <c r="T29" s="283">
        <f>IF(OR(ISERROR(VLOOKUP($E29&amp;$D$6&amp;$D$7,'SCN data'!$A:$AC,'SCN data'!I$3,FALSE)),ISBLANK(VLOOKUP($E29&amp;$D$6&amp;$D$7,'SCN data'!$A:$AC,'SCN data'!I$3,FALSE))),"",VLOOKUP($E29&amp;$D$6&amp;$D$7,'SCN data'!$A:$AC,'SCN data'!I$3,FALSE))</f>
        <v>3.5747348589433334E-2</v>
      </c>
      <c r="U29" s="330"/>
      <c r="V29" s="341">
        <f>SUM(F13,H13,J13,L13,N13,P13,R13,T13)</f>
        <v>1</v>
      </c>
      <c r="W29" s="343">
        <f>IF(ISERROR(VLOOKUP($E29&amp;$D$6&amp;$D$7,'SCN data'!$A:$AC,'SCN data'!K$3,FALSE)),0,VLOOKUP($E29&amp;$D$6&amp;$D$7,'SCN data'!$A:$AC,'SCN data'!K$3,FALSE))</f>
        <v>123142</v>
      </c>
    </row>
    <row r="30" spans="4:26" x14ac:dyDescent="0.25">
      <c r="D30" s="301"/>
      <c r="E30" s="25" t="s">
        <v>27</v>
      </c>
      <c r="F30" s="11">
        <f>IF(F29="","",VLOOKUP($E29&amp;$D$6&amp;$D$7,'SCN data'!$A:$AC,'SCN data'!M$3,FALSE))</f>
        <v>5.7000000000000002E-2</v>
      </c>
      <c r="G30" s="6">
        <f>IF(F29="","",VLOOKUP($E29&amp;$D$6&amp;$D$7,'SCN data'!$A:$AC,'SCN data'!N$3,FALSE))</f>
        <v>0.06</v>
      </c>
      <c r="H30" s="6">
        <f>IF(H29="","",VLOOKUP($E29&amp;$D$6&amp;$D$7,'SCN data'!$A:$AC,'SCN data'!O$3,FALSE))</f>
        <v>0.27900000000000003</v>
      </c>
      <c r="I30" s="6">
        <f>IF(H29="","",VLOOKUP($E29&amp;$D$6&amp;$D$7,'SCN data'!$A:$AC,'SCN data'!P$3,FALSE))</f>
        <v>0.28399999999999997</v>
      </c>
      <c r="J30" s="6">
        <f>IF(J29="","",VLOOKUP($E29&amp;$D$6&amp;$D$7,'SCN data'!$A:$AC,'SCN data'!Q$3,FALSE))</f>
        <v>0.26400000000000001</v>
      </c>
      <c r="K30" s="6">
        <f>IF(J29="","",VLOOKUP($E29&amp;$D$6&amp;$D$7,'SCN data'!$A:$AC,'SCN data'!R$3,FALSE))</f>
        <v>0.26900000000000002</v>
      </c>
      <c r="L30" s="6">
        <f>IF(L29="","",VLOOKUP($E29&amp;$D$6&amp;$D$7,'SCN data'!$A:$AC,'SCN data'!S$3,FALSE))</f>
        <v>0.109</v>
      </c>
      <c r="M30" s="6">
        <f>IF(L29="","",VLOOKUP($E29&amp;$D$6&amp;$D$7,'SCN data'!$A:$AC,'SCN data'!T$3,FALSE))</f>
        <v>0.112</v>
      </c>
      <c r="N30" s="6">
        <f>IF(N29="","",VLOOKUP($E29&amp;$D$6&amp;$D$7,'SCN data'!$A:$AC,'SCN data'!U$3,FALSE))</f>
        <v>0.03</v>
      </c>
      <c r="O30" s="6">
        <f>IF(N29="","",VLOOKUP($E29&amp;$D$6&amp;$D$7,'SCN data'!$A:$AC,'SCN data'!V$3,FALSE))</f>
        <v>3.2000000000000001E-2</v>
      </c>
      <c r="P30" s="6">
        <f>IF(P29="","",VLOOKUP($E29&amp;$D$6&amp;$D$7,'SCN data'!$A:$AC,'SCN data'!W$3,FALSE))</f>
        <v>0.21099999999999999</v>
      </c>
      <c r="Q30" s="6">
        <f>IF(P29="","",VLOOKUP($E29&amp;$D$6&amp;$D$7,'SCN data'!$A:$AC,'SCN data'!X$3,FALSE))</f>
        <v>0.215</v>
      </c>
      <c r="R30" s="6">
        <f>IF(R29="","",VLOOKUP($E29&amp;$D$6&amp;$D$7,'SCN data'!$A:$AC,'SCN data'!Y$3,FALSE))</f>
        <v>3.0000000000000001E-3</v>
      </c>
      <c r="S30" s="6">
        <f>IF(R29="","",VLOOKUP($E29&amp;$D$6&amp;$D$7,'SCN data'!$A:$AC,'SCN data'!Z$3,FALSE))</f>
        <v>4.0000000000000001E-3</v>
      </c>
      <c r="T30" s="6">
        <f>IF(T29="","",VLOOKUP($E29&amp;$D$6&amp;$D$7,'SCN data'!$A:$AC,'SCN data'!AA$3,FALSE))</f>
        <v>3.5000000000000003E-2</v>
      </c>
      <c r="U30" s="7">
        <f>IF(T29="","",VLOOKUP($E29&amp;$D$6&amp;$D$7,'SCN data'!$A:$AC,'SCN data'!AB$3,FALSE))</f>
        <v>3.6999999999999998E-2</v>
      </c>
      <c r="V30" s="348"/>
      <c r="W30" s="345"/>
    </row>
    <row r="31" spans="4:26" s="43" customFormat="1" ht="18.75" customHeight="1" x14ac:dyDescent="0.25">
      <c r="D31" s="301"/>
      <c r="E31" s="79" t="s">
        <v>128</v>
      </c>
      <c r="F31" s="282">
        <f>IF(OR(ISERROR(VLOOKUP($E31&amp;$D$6&amp;$D$7,'SCN data'!$A:$AC,'SCN data'!B$3,FALSE)),ISBLANK(VLOOKUP($E31&amp;$D$6&amp;$D$7,'SCN data'!$A:$AC,'SCN data'!B$3,FALSE))),"",VLOOKUP($E31&amp;$D$6&amp;$D$7,'SCN data'!$A:$AC,'SCN data'!B$3,FALSE))</f>
        <v>5.4967426710097717E-2</v>
      </c>
      <c r="G31" s="283"/>
      <c r="H31" s="283">
        <f>IF(OR(ISERROR(VLOOKUP($E31&amp;$D$6&amp;$D$7,'SCN data'!$A:$AC,'SCN data'!C$3,FALSE)),ISBLANK(VLOOKUP($E31&amp;$D$6&amp;$D$7,'SCN data'!$A:$AC,'SCN data'!C$3,FALSE))),"",VLOOKUP($E31&amp;$D$6&amp;$D$7,'SCN data'!$A:$AC,'SCN data'!C$3,FALSE))</f>
        <v>0.30811092431088227</v>
      </c>
      <c r="I31" s="283"/>
      <c r="J31" s="283">
        <f>IF(OR(ISERROR(VLOOKUP($E31&amp;$D$6&amp;$D$7,'SCN data'!$A:$AC,'SCN data'!D$3,FALSE)),ISBLANK(VLOOKUP($E31&amp;$D$6&amp;$D$7,'SCN data'!$A:$AC,'SCN data'!D$3,FALSE))),"",VLOOKUP($E31&amp;$D$6&amp;$D$7,'SCN data'!$A:$AC,'SCN data'!D$3,FALSE))</f>
        <v>0.2789963573955378</v>
      </c>
      <c r="K31" s="283"/>
      <c r="L31" s="283">
        <f>IF(OR(ISERROR(VLOOKUP($E31&amp;$D$6&amp;$D$7,'SCN data'!$A:$AC,'SCN data'!E$3,FALSE)),ISBLANK(VLOOKUP($E31&amp;$D$6&amp;$D$7,'SCN data'!$A:$AC,'SCN data'!E$3,FALSE))),"",VLOOKUP($E31&amp;$D$6&amp;$D$7,'SCN data'!$A:$AC,'SCN data'!E$3,FALSE))</f>
        <v>9.4466918846975584E-2</v>
      </c>
      <c r="M31" s="283"/>
      <c r="N31" s="283">
        <f>IF(OR(ISERROR(VLOOKUP($E31&amp;$D$6&amp;$D$7,'SCN data'!$A:$AC,'SCN data'!F$3,FALSE)),ISBLANK(VLOOKUP($E31&amp;$D$6&amp;$D$7,'SCN data'!$A:$AC,'SCN data'!F$3,FALSE))),"",VLOOKUP($E31&amp;$D$6&amp;$D$7,'SCN data'!$A:$AC,'SCN data'!F$3,FALSE))</f>
        <v>2.224965850583167E-2</v>
      </c>
      <c r="O31" s="283"/>
      <c r="P31" s="283">
        <f>IF(OR(ISERROR(VLOOKUP($E31&amp;$D$6&amp;$D$7,'SCN data'!$A:$AC,'SCN data'!G$3,FALSE)),ISBLANK(VLOOKUP($E31&amp;$D$6&amp;$D$7,'SCN data'!$A:$AC,'SCN data'!G$3,FALSE))),"",VLOOKUP($E31&amp;$D$6&amp;$D$7,'SCN data'!$A:$AC,'SCN data'!G$3,FALSE))</f>
        <v>0.20417410948828413</v>
      </c>
      <c r="Q31" s="283"/>
      <c r="R31" s="283">
        <f>IF(OR(ISERROR(VLOOKUP($E31&amp;$D$6&amp;$D$7,'SCN data'!$A:$AC,'SCN data'!H$3,FALSE)),ISBLANK(VLOOKUP($E31&amp;$D$6&amp;$D$7,'SCN data'!$A:$AC,'SCN data'!H$3,FALSE))),"",VLOOKUP($E31&amp;$D$6&amp;$D$7,'SCN data'!$A:$AC,'SCN data'!H$3,FALSE))</f>
        <v>3.2704633813176423E-3</v>
      </c>
      <c r="S31" s="283"/>
      <c r="T31" s="283">
        <f>IF(OR(ISERROR(VLOOKUP($E31&amp;$D$6&amp;$D$7,'SCN data'!$A:$AC,'SCN data'!I$3,FALSE)),ISBLANK(VLOOKUP($E31&amp;$D$6&amp;$D$7,'SCN data'!$A:$AC,'SCN data'!I$3,FALSE))),"",VLOOKUP($E31&amp;$D$6&amp;$D$7,'SCN data'!$A:$AC,'SCN data'!I$3,FALSE))</f>
        <v>3.3764141361073169E-2</v>
      </c>
      <c r="U31" s="330"/>
      <c r="V31" s="341">
        <f>SUM(F13,H13,J13,L13,N13,P13,R13,T13)</f>
        <v>1</v>
      </c>
      <c r="W31" s="343">
        <f>IF(ISERROR(VLOOKUP($E31&amp;$D$6&amp;$D$7,'SCN data'!$A:$AC,'SCN data'!K$3,FALSE)),0,VLOOKUP($E31&amp;$D$6&amp;$D$7,'SCN data'!$A:$AC,'SCN data'!K$3,FALSE))</f>
        <v>228408</v>
      </c>
    </row>
    <row r="32" spans="4:26" x14ac:dyDescent="0.25">
      <c r="D32" s="301"/>
      <c r="E32" s="25" t="s">
        <v>27</v>
      </c>
      <c r="F32" s="14">
        <f>IF(F31="","",VLOOKUP($E31&amp;$D$6&amp;$D$7,'SCN data'!$A:$AC,'SCN data'!M$3,FALSE))</f>
        <v>5.3999999999999999E-2</v>
      </c>
      <c r="G32" s="15">
        <f>IF(F31="","",VLOOKUP($E31&amp;$D$6&amp;$D$7,'SCN data'!$A:$AC,'SCN data'!N$3,FALSE))</f>
        <v>5.6000000000000001E-2</v>
      </c>
      <c r="H32" s="15">
        <f>IF(H31="","",VLOOKUP($E31&amp;$D$6&amp;$D$7,'SCN data'!$A:$AC,'SCN data'!O$3,FALSE))</f>
        <v>0.30599999999999999</v>
      </c>
      <c r="I32" s="15">
        <f>IF(H31="","",VLOOKUP($E31&amp;$D$6&amp;$D$7,'SCN data'!$A:$AC,'SCN data'!P$3,FALSE))</f>
        <v>0.31</v>
      </c>
      <c r="J32" s="15">
        <f>IF(J31="","",VLOOKUP($E31&amp;$D$6&amp;$D$7,'SCN data'!$A:$AC,'SCN data'!Q$3,FALSE))</f>
        <v>0.27700000000000002</v>
      </c>
      <c r="K32" s="15">
        <f>IF(J31="","",VLOOKUP($E31&amp;$D$6&amp;$D$7,'SCN data'!$A:$AC,'SCN data'!R$3,FALSE))</f>
        <v>0.28100000000000003</v>
      </c>
      <c r="L32" s="15">
        <f>IF(L31="","",VLOOKUP($E31&amp;$D$6&amp;$D$7,'SCN data'!$A:$AC,'SCN data'!S$3,FALSE))</f>
        <v>9.2999999999999999E-2</v>
      </c>
      <c r="M32" s="15">
        <f>IF(L31="","",VLOOKUP($E31&amp;$D$6&amp;$D$7,'SCN data'!$A:$AC,'SCN data'!T$3,FALSE))</f>
        <v>9.6000000000000002E-2</v>
      </c>
      <c r="N32" s="15">
        <f>IF(N31="","",VLOOKUP($E31&amp;$D$6&amp;$D$7,'SCN data'!$A:$AC,'SCN data'!U$3,FALSE))</f>
        <v>2.1999999999999999E-2</v>
      </c>
      <c r="O32" s="15">
        <f>IF(N31="","",VLOOKUP($E31&amp;$D$6&amp;$D$7,'SCN data'!$A:$AC,'SCN data'!V$3,FALSE))</f>
        <v>2.3E-2</v>
      </c>
      <c r="P32" s="15">
        <f>IF(P31="","",VLOOKUP($E31&amp;$D$6&amp;$D$7,'SCN data'!$A:$AC,'SCN data'!W$3,FALSE))</f>
        <v>0.20300000000000001</v>
      </c>
      <c r="Q32" s="15">
        <f>IF(P31="","",VLOOKUP($E31&amp;$D$6&amp;$D$7,'SCN data'!$A:$AC,'SCN data'!X$3,FALSE))</f>
        <v>0.20599999999999999</v>
      </c>
      <c r="R32" s="15">
        <f>IF(R31="","",VLOOKUP($E31&amp;$D$6&amp;$D$7,'SCN data'!$A:$AC,'SCN data'!Y$3,FALSE))</f>
        <v>3.0000000000000001E-3</v>
      </c>
      <c r="S32" s="15">
        <f>IF(R31="","",VLOOKUP($E31&amp;$D$6&amp;$D$7,'SCN data'!$A:$AC,'SCN data'!Z$3,FALSE))</f>
        <v>4.0000000000000001E-3</v>
      </c>
      <c r="T32" s="15">
        <f>IF(T31="","",VLOOKUP($E31&amp;$D$6&amp;$D$7,'SCN data'!$A:$AC,'SCN data'!AA$3,FALSE))</f>
        <v>3.3000000000000002E-2</v>
      </c>
      <c r="U32" s="16">
        <f>IF(T31="","",VLOOKUP($E31&amp;$D$6&amp;$D$7,'SCN data'!$A:$AC,'SCN data'!AB$3,FALSE))</f>
        <v>3.5000000000000003E-2</v>
      </c>
      <c r="V32" s="347"/>
      <c r="W32" s="346"/>
    </row>
    <row r="33" spans="3:23" s="113" customFormat="1" ht="15.75" x14ac:dyDescent="0.25">
      <c r="D33" s="301"/>
      <c r="E33" s="79" t="s">
        <v>420</v>
      </c>
      <c r="F33" s="282">
        <f>IF(OR(ISERROR(VLOOKUP($E33&amp;$D$6&amp;$D$7,'SCN data'!$A:$AC,'SCN data'!B$3,FALSE)),ISBLANK(VLOOKUP($E33&amp;$D$6&amp;$D$7,'SCN data'!$A:$AC,'SCN data'!B$3,FALSE))),"",VLOOKUP($E33&amp;$D$6&amp;$D$7,'SCN data'!$A:$AC,'SCN data'!B$3,FALSE))</f>
        <v>5.3049947393274621E-2</v>
      </c>
      <c r="G33" s="283"/>
      <c r="H33" s="283">
        <f>IF(OR(ISERROR(VLOOKUP($E33&amp;$D$6&amp;$D$7,'SCN data'!$A:$AC,'SCN data'!C$3,FALSE)),ISBLANK(VLOOKUP($E33&amp;$D$6&amp;$D$7,'SCN data'!$A:$AC,'SCN data'!C$3,FALSE))),"",VLOOKUP($E33&amp;$D$6&amp;$D$7,'SCN data'!$A:$AC,'SCN data'!C$3,FALSE))</f>
        <v>0.31800972603080185</v>
      </c>
      <c r="I33" s="283"/>
      <c r="J33" s="283">
        <f>IF(OR(ISERROR(VLOOKUP($E33&amp;$D$6&amp;$D$7,'SCN data'!$A:$AC,'SCN data'!D$3,FALSE)),ISBLANK(VLOOKUP($E33&amp;$D$6&amp;$D$7,'SCN data'!$A:$AC,'SCN data'!D$3,FALSE))),"",VLOOKUP($E33&amp;$D$6&amp;$D$7,'SCN data'!$A:$AC,'SCN data'!D$3,FALSE))</f>
        <v>0.25299692644171423</v>
      </c>
      <c r="K33" s="283"/>
      <c r="L33" s="283">
        <f>IF(OR(ISERROR(VLOOKUP($E33&amp;$D$6&amp;$D$7,'SCN data'!$A:$AC,'SCN data'!E$3,FALSE)),ISBLANK(VLOOKUP($E33&amp;$D$6&amp;$D$7,'SCN data'!$A:$AC,'SCN data'!E$3,FALSE))),"",VLOOKUP($E33&amp;$D$6&amp;$D$7,'SCN data'!$A:$AC,'SCN data'!E$3,FALSE))</f>
        <v>8.2232182060692424E-2</v>
      </c>
      <c r="M33" s="283"/>
      <c r="N33" s="283">
        <f>IF(OR(ISERROR(VLOOKUP($E33&amp;$D$6&amp;$D$7,'SCN data'!$A:$AC,'SCN data'!F$3,FALSE)),ISBLANK(VLOOKUP($E33&amp;$D$6&amp;$D$7,'SCN data'!$A:$AC,'SCN data'!F$3,FALSE))),"",VLOOKUP($E33&amp;$D$6&amp;$D$7,'SCN data'!$A:$AC,'SCN data'!F$3,FALSE))</f>
        <v>2.1962272279155311E-2</v>
      </c>
      <c r="O33" s="283"/>
      <c r="P33" s="283">
        <f>IF(OR(ISERROR(VLOOKUP($E33&amp;$D$6&amp;$D$7,'SCN data'!$A:$AC,'SCN data'!G$3,FALSE)),ISBLANK(VLOOKUP($E33&amp;$D$6&amp;$D$7,'SCN data'!$A:$AC,'SCN data'!G$3,FALSE))),"",VLOOKUP($E33&amp;$D$6&amp;$D$7,'SCN data'!$A:$AC,'SCN data'!G$3,FALSE))</f>
        <v>0.24031332068562719</v>
      </c>
      <c r="Q33" s="283"/>
      <c r="R33" s="283">
        <f>IF(OR(ISERROR(VLOOKUP($E33&amp;$D$6&amp;$D$7,'SCN data'!$A:$AC,'SCN data'!H$3,FALSE)),ISBLANK(VLOOKUP($E33&amp;$D$6&amp;$D$7,'SCN data'!$A:$AC,'SCN data'!H$3,FALSE))),"",VLOOKUP($E33&amp;$D$6&amp;$D$7,'SCN data'!$A:$AC,'SCN data'!H$3,FALSE))</f>
        <v>2.7504618621952332E-3</v>
      </c>
      <c r="S33" s="283"/>
      <c r="T33" s="283">
        <f>IF(OR(ISERROR(VLOOKUP($E33&amp;$D$6&amp;$D$7,'SCN data'!$A:$AC,'SCN data'!I$3,FALSE)),ISBLANK(VLOOKUP($E33&amp;$D$6&amp;$D$7,'SCN data'!$A:$AC,'SCN data'!I$3,FALSE))),"",VLOOKUP($E33&amp;$D$6&amp;$D$7,'SCN data'!$A:$AC,'SCN data'!I$3,FALSE))</f>
        <v>2.8685163246539139E-2</v>
      </c>
      <c r="U33" s="330"/>
      <c r="V33" s="341">
        <f>SUM(F15,H15,J15,L15,N15,P15,R15,T15)</f>
        <v>1</v>
      </c>
      <c r="W33" s="343">
        <f>IF(ISERROR(VLOOKUP($E33&amp;$D$6&amp;$D$7,'SCN data'!$A:$AC,'SCN data'!K$3,FALSE)),0,VLOOKUP($E33&amp;$D$6&amp;$D$7,'SCN data'!$A:$AC,'SCN data'!K$3,FALSE))</f>
        <v>241414</v>
      </c>
    </row>
    <row r="34" spans="3:23" s="113" customFormat="1" ht="15.75" thickBot="1" x14ac:dyDescent="0.3">
      <c r="D34" s="302"/>
      <c r="E34" s="2" t="s">
        <v>27</v>
      </c>
      <c r="F34" s="8">
        <f>IF(F33="","",VLOOKUP($E33&amp;$D$6&amp;$D$7,'SCN data'!$A:$AC,'SCN data'!M$3,FALSE))</f>
        <v>5.1999999999999998E-2</v>
      </c>
      <c r="G34" s="3">
        <f>IF(F33="","",VLOOKUP($E33&amp;$D$6&amp;$D$7,'SCN data'!$A:$AC,'SCN data'!N$3,FALSE))</f>
        <v>5.3999999999999999E-2</v>
      </c>
      <c r="H34" s="3">
        <f>IF(H33="","",VLOOKUP($E33&amp;$D$6&amp;$D$7,'SCN data'!$A:$AC,'SCN data'!O$3,FALSE))</f>
        <v>0.316</v>
      </c>
      <c r="I34" s="3">
        <f>IF(H33="","",VLOOKUP($E33&amp;$D$6&amp;$D$7,'SCN data'!$A:$AC,'SCN data'!P$3,FALSE))</f>
        <v>0.32</v>
      </c>
      <c r="J34" s="3">
        <f>IF(J33="","",VLOOKUP($E33&amp;$D$6&amp;$D$7,'SCN data'!$A:$AC,'SCN data'!Q$3,FALSE))</f>
        <v>0.251</v>
      </c>
      <c r="K34" s="3">
        <f>IF(J33="","",VLOOKUP($E33&amp;$D$6&amp;$D$7,'SCN data'!$A:$AC,'SCN data'!R$3,FALSE))</f>
        <v>0.255</v>
      </c>
      <c r="L34" s="3">
        <f>IF(L33="","",VLOOKUP($E33&amp;$D$6&amp;$D$7,'SCN data'!$A:$AC,'SCN data'!S$3,FALSE))</f>
        <v>8.1000000000000003E-2</v>
      </c>
      <c r="M34" s="3">
        <f>IF(L33="","",VLOOKUP($E33&amp;$D$6&amp;$D$7,'SCN data'!$A:$AC,'SCN data'!T$3,FALSE))</f>
        <v>8.3000000000000004E-2</v>
      </c>
      <c r="N34" s="3">
        <f>IF(N33="","",VLOOKUP($E33&amp;$D$6&amp;$D$7,'SCN data'!$A:$AC,'SCN data'!U$3,FALSE))</f>
        <v>2.1000000000000001E-2</v>
      </c>
      <c r="O34" s="3">
        <f>IF(N33="","",VLOOKUP($E33&amp;$D$6&amp;$D$7,'SCN data'!$A:$AC,'SCN data'!V$3,FALSE))</f>
        <v>2.3E-2</v>
      </c>
      <c r="P34" s="3">
        <f>IF(P33="","",VLOOKUP($E33&amp;$D$6&amp;$D$7,'SCN data'!$A:$AC,'SCN data'!W$3,FALSE))</f>
        <v>0.23899999999999999</v>
      </c>
      <c r="Q34" s="3">
        <f>IF(P33="","",VLOOKUP($E33&amp;$D$6&amp;$D$7,'SCN data'!$A:$AC,'SCN data'!X$3,FALSE))</f>
        <v>0.24199999999999999</v>
      </c>
      <c r="R34" s="3">
        <f>IF(R33="","",VLOOKUP($E33&amp;$D$6&amp;$D$7,'SCN data'!$A:$AC,'SCN data'!Y$3,FALSE))</f>
        <v>3.0000000000000001E-3</v>
      </c>
      <c r="S34" s="3">
        <f>IF(R33="","",VLOOKUP($E33&amp;$D$6&amp;$D$7,'SCN data'!$A:$AC,'SCN data'!Z$3,FALSE))</f>
        <v>3.0000000000000001E-3</v>
      </c>
      <c r="T34" s="3">
        <f>IF(T33="","",VLOOKUP($E33&amp;$D$6&amp;$D$7,'SCN data'!$A:$AC,'SCN data'!AA$3,FALSE))</f>
        <v>2.8000000000000001E-2</v>
      </c>
      <c r="U34" s="4">
        <f>IF(T33="","",VLOOKUP($E33&amp;$D$6&amp;$D$7,'SCN data'!$A:$AC,'SCN data'!AB$3,FALSE))</f>
        <v>2.9000000000000001E-2</v>
      </c>
      <c r="V34" s="342"/>
      <c r="W34" s="344"/>
    </row>
    <row r="35" spans="3:23" s="43" customFormat="1" ht="18.75" customHeight="1" x14ac:dyDescent="0.25">
      <c r="C35" s="94"/>
      <c r="D35" s="94"/>
      <c r="E35" s="94"/>
    </row>
    <row r="36" spans="3:23" s="43" customFormat="1" x14ac:dyDescent="0.25">
      <c r="D36" s="63" t="s">
        <v>58</v>
      </c>
      <c r="E36" s="19"/>
      <c r="F36" s="19"/>
      <c r="G36" s="19"/>
      <c r="H36" s="19"/>
      <c r="I36" s="19"/>
      <c r="J36" s="19"/>
      <c r="K36" s="19"/>
      <c r="L36" s="19"/>
      <c r="M36" s="19"/>
      <c r="N36" s="19"/>
      <c r="O36" s="19"/>
      <c r="P36" s="19"/>
      <c r="Q36" s="19"/>
      <c r="R36" s="19"/>
      <c r="S36" s="19"/>
      <c r="T36" s="19"/>
      <c r="U36" s="19"/>
      <c r="V36" s="19"/>
      <c r="W36" s="19"/>
    </row>
    <row r="37" spans="3:23" ht="21" customHeight="1" x14ac:dyDescent="0.25">
      <c r="D37" s="274" t="s">
        <v>60</v>
      </c>
      <c r="E37" s="274"/>
      <c r="F37" s="274"/>
      <c r="G37" s="274"/>
      <c r="H37" s="274"/>
      <c r="I37" s="274"/>
      <c r="J37" s="274"/>
      <c r="K37" s="274"/>
      <c r="L37" s="274"/>
      <c r="M37" s="274"/>
      <c r="N37" s="274"/>
      <c r="O37" s="274"/>
      <c r="P37" s="274"/>
      <c r="Q37" s="274"/>
      <c r="R37" s="274"/>
      <c r="S37" s="274"/>
      <c r="T37" s="274"/>
      <c r="U37" s="274"/>
      <c r="V37" s="274"/>
      <c r="W37" s="274"/>
    </row>
    <row r="38" spans="3:23" s="43" customFormat="1" x14ac:dyDescent="0.25">
      <c r="D38" s="59" t="s">
        <v>101</v>
      </c>
      <c r="E38" s="19"/>
      <c r="F38" s="19"/>
      <c r="G38" s="19"/>
      <c r="H38" s="19"/>
      <c r="I38" s="19"/>
      <c r="J38" s="19"/>
      <c r="K38" s="19"/>
      <c r="L38" s="19"/>
      <c r="M38" s="19"/>
      <c r="N38" s="19"/>
      <c r="O38" s="19"/>
      <c r="P38" s="19"/>
      <c r="Q38" s="19"/>
      <c r="R38" s="19"/>
      <c r="S38" s="19"/>
      <c r="T38" s="19"/>
      <c r="U38" s="19"/>
      <c r="V38" s="19"/>
      <c r="W38" s="19"/>
    </row>
    <row r="39" spans="3:23" x14ac:dyDescent="0.25">
      <c r="D39" s="59" t="s">
        <v>354</v>
      </c>
    </row>
    <row r="40" spans="3:23" s="43" customFormat="1" x14ac:dyDescent="0.25">
      <c r="D40" s="59" t="s">
        <v>355</v>
      </c>
      <c r="E40" s="19"/>
      <c r="F40" s="19"/>
      <c r="G40" s="19"/>
      <c r="H40" s="19"/>
      <c r="I40" s="19"/>
      <c r="J40" s="19"/>
      <c r="K40" s="19"/>
      <c r="L40" s="19"/>
      <c r="M40" s="19"/>
      <c r="N40" s="19"/>
      <c r="O40" s="19"/>
      <c r="P40" s="19"/>
      <c r="Q40" s="19"/>
      <c r="R40" s="19"/>
      <c r="S40" s="19"/>
      <c r="T40" s="19"/>
      <c r="U40" s="19"/>
      <c r="V40" s="31"/>
      <c r="W40" s="19"/>
    </row>
    <row r="42" spans="3:23" s="43" customFormat="1" x14ac:dyDescent="0.25">
      <c r="D42" s="19"/>
      <c r="E42" s="19"/>
      <c r="F42" s="19"/>
      <c r="G42" s="19"/>
      <c r="H42" s="19"/>
      <c r="I42" s="19"/>
      <c r="J42" s="19"/>
      <c r="K42" s="19"/>
      <c r="L42" s="19"/>
      <c r="M42" s="19"/>
      <c r="N42" s="19"/>
      <c r="O42" s="19"/>
      <c r="P42" s="19"/>
      <c r="Q42" s="19"/>
      <c r="R42" s="19"/>
      <c r="S42" s="19"/>
      <c r="T42" s="19"/>
      <c r="U42" s="19"/>
      <c r="V42" s="31"/>
      <c r="W42" s="19"/>
    </row>
    <row r="44" spans="3:23" s="43" customFormat="1" x14ac:dyDescent="0.25">
      <c r="D44" s="19"/>
      <c r="E44" s="19"/>
      <c r="F44" s="19"/>
      <c r="G44" s="19"/>
      <c r="H44" s="19"/>
      <c r="I44" s="19"/>
      <c r="J44" s="19"/>
      <c r="K44" s="19"/>
      <c r="L44" s="19"/>
      <c r="M44" s="19"/>
      <c r="N44" s="19"/>
      <c r="O44" s="19"/>
      <c r="P44" s="19"/>
      <c r="Q44" s="19"/>
      <c r="R44" s="19"/>
      <c r="S44" s="19"/>
      <c r="T44" s="19"/>
      <c r="U44" s="19"/>
      <c r="V44" s="31"/>
      <c r="W44" s="19"/>
    </row>
    <row r="46" spans="3:23" s="43" customFormat="1" x14ac:dyDescent="0.25">
      <c r="D46" s="19"/>
      <c r="E46" s="19"/>
      <c r="F46" s="19"/>
      <c r="G46" s="19"/>
      <c r="H46" s="19"/>
      <c r="I46" s="19"/>
      <c r="J46" s="19"/>
      <c r="K46" s="19"/>
      <c r="L46" s="19"/>
      <c r="M46" s="19"/>
      <c r="N46" s="19"/>
      <c r="O46" s="19"/>
      <c r="P46" s="19"/>
      <c r="Q46" s="19"/>
      <c r="R46" s="19"/>
      <c r="S46" s="19"/>
      <c r="T46" s="19"/>
      <c r="U46" s="19"/>
      <c r="V46" s="31"/>
      <c r="W46" s="19"/>
    </row>
    <row r="48" spans="3:23" s="43" customFormat="1" x14ac:dyDescent="0.25">
      <c r="D48" s="19"/>
      <c r="E48" s="19"/>
      <c r="F48" s="19"/>
      <c r="G48" s="19"/>
      <c r="H48" s="19"/>
      <c r="I48" s="19"/>
      <c r="J48" s="19"/>
      <c r="K48" s="19"/>
      <c r="L48" s="19"/>
      <c r="M48" s="19"/>
      <c r="N48" s="19"/>
      <c r="O48" s="19"/>
      <c r="P48" s="19"/>
      <c r="Q48" s="19"/>
      <c r="R48" s="19"/>
      <c r="S48" s="19"/>
      <c r="T48" s="19"/>
      <c r="U48" s="19"/>
      <c r="V48" s="31"/>
      <c r="W48" s="19"/>
    </row>
    <row r="50" spans="4:23" s="43" customFormat="1" x14ac:dyDescent="0.25">
      <c r="D50" s="19"/>
      <c r="E50" s="19"/>
      <c r="F50" s="19"/>
      <c r="G50" s="19"/>
      <c r="H50" s="19"/>
      <c r="I50" s="19"/>
      <c r="J50" s="19"/>
      <c r="K50" s="19"/>
      <c r="L50" s="19"/>
      <c r="M50" s="19"/>
      <c r="N50" s="19"/>
      <c r="O50" s="19"/>
      <c r="P50" s="19"/>
      <c r="Q50" s="19"/>
      <c r="R50" s="19"/>
      <c r="S50" s="19"/>
      <c r="T50" s="19"/>
      <c r="U50" s="19"/>
      <c r="V50" s="31"/>
      <c r="W50" s="19"/>
    </row>
    <row r="52" spans="4:23" s="43" customFormat="1" x14ac:dyDescent="0.25">
      <c r="D52" s="19"/>
      <c r="E52" s="19"/>
      <c r="F52" s="19"/>
      <c r="G52" s="19"/>
      <c r="H52" s="19"/>
      <c r="I52" s="19"/>
      <c r="J52" s="19"/>
      <c r="K52" s="19"/>
      <c r="L52" s="19"/>
      <c r="M52" s="19"/>
      <c r="N52" s="19"/>
      <c r="O52" s="19"/>
      <c r="P52" s="19"/>
      <c r="Q52" s="19"/>
      <c r="R52" s="19"/>
      <c r="S52" s="19"/>
      <c r="T52" s="19"/>
      <c r="U52" s="19"/>
      <c r="V52" s="31"/>
      <c r="W52" s="19"/>
    </row>
    <row r="54" spans="4:23" s="43" customFormat="1" x14ac:dyDescent="0.25">
      <c r="D54" s="19"/>
      <c r="E54" s="19"/>
      <c r="F54" s="19"/>
      <c r="G54" s="19"/>
      <c r="H54" s="19"/>
      <c r="I54" s="19"/>
      <c r="J54" s="19"/>
      <c r="K54" s="19"/>
      <c r="L54" s="19"/>
      <c r="M54" s="19"/>
      <c r="N54" s="19"/>
      <c r="O54" s="19"/>
      <c r="P54" s="19"/>
      <c r="Q54" s="19"/>
      <c r="R54" s="19"/>
      <c r="S54" s="19"/>
      <c r="T54" s="19"/>
      <c r="U54" s="19"/>
      <c r="V54" s="31"/>
      <c r="W54" s="19"/>
    </row>
    <row r="56" spans="4:23" s="43" customFormat="1" x14ac:dyDescent="0.25">
      <c r="D56" s="19"/>
      <c r="E56" s="19"/>
      <c r="F56" s="19"/>
      <c r="G56" s="19"/>
      <c r="H56" s="19"/>
      <c r="I56" s="19"/>
      <c r="J56" s="19"/>
      <c r="K56" s="19"/>
      <c r="L56" s="19"/>
      <c r="M56" s="19"/>
      <c r="N56" s="19"/>
      <c r="O56" s="19"/>
      <c r="P56" s="19"/>
      <c r="Q56" s="19"/>
      <c r="R56" s="19"/>
      <c r="S56" s="19"/>
      <c r="T56" s="19"/>
      <c r="U56" s="19"/>
      <c r="V56" s="31"/>
      <c r="W56" s="19"/>
    </row>
    <row r="58" spans="4:23" s="43" customFormat="1" ht="18.75" customHeight="1" x14ac:dyDescent="0.25">
      <c r="D58" s="19"/>
      <c r="E58" s="19"/>
      <c r="F58" s="19"/>
      <c r="G58" s="19"/>
      <c r="H58" s="19"/>
      <c r="I58" s="19"/>
      <c r="J58" s="19"/>
      <c r="K58" s="19"/>
      <c r="L58" s="19"/>
      <c r="M58" s="19"/>
      <c r="N58" s="19"/>
      <c r="O58" s="19"/>
      <c r="P58" s="19"/>
      <c r="Q58" s="19"/>
      <c r="R58" s="19"/>
      <c r="S58" s="19"/>
      <c r="T58" s="19"/>
      <c r="U58" s="19"/>
      <c r="V58" s="31"/>
      <c r="W58" s="19"/>
    </row>
    <row r="60" spans="4:23" s="43" customFormat="1" ht="18.75" customHeight="1" x14ac:dyDescent="0.25">
      <c r="D60" s="19"/>
      <c r="E60" s="19"/>
      <c r="F60" s="19"/>
      <c r="G60" s="19"/>
      <c r="H60" s="19"/>
      <c r="I60" s="19"/>
      <c r="J60" s="19"/>
      <c r="K60" s="19"/>
      <c r="L60" s="19"/>
      <c r="M60" s="19"/>
      <c r="N60" s="19"/>
      <c r="O60" s="19"/>
      <c r="P60" s="19"/>
      <c r="Q60" s="19"/>
      <c r="R60" s="19"/>
      <c r="S60" s="19"/>
      <c r="T60" s="19"/>
      <c r="U60" s="19"/>
      <c r="V60" s="31"/>
      <c r="W60" s="19"/>
    </row>
    <row r="62" spans="4:23" s="43" customFormat="1" ht="18.75" customHeight="1" x14ac:dyDescent="0.25">
      <c r="F62" s="19"/>
      <c r="G62" s="19"/>
      <c r="H62" s="19"/>
      <c r="I62" s="19"/>
      <c r="J62" s="19"/>
      <c r="K62" s="19"/>
      <c r="L62" s="19"/>
      <c r="M62" s="19"/>
      <c r="N62" s="19"/>
      <c r="O62" s="19"/>
      <c r="P62" s="19"/>
      <c r="Q62" s="19"/>
      <c r="R62" s="19"/>
      <c r="S62" s="19"/>
      <c r="T62" s="19"/>
      <c r="U62" s="19"/>
      <c r="V62" s="31"/>
      <c r="W62" s="19"/>
    </row>
    <row r="64" spans="4:23" s="43" customFormat="1" ht="18.75" customHeight="1" x14ac:dyDescent="0.25">
      <c r="F64" s="19"/>
      <c r="G64" s="19"/>
      <c r="H64" s="19"/>
      <c r="I64" s="19"/>
      <c r="J64" s="19"/>
      <c r="K64" s="19"/>
      <c r="L64" s="19"/>
      <c r="M64" s="19"/>
      <c r="N64" s="19"/>
      <c r="O64" s="19"/>
      <c r="P64" s="19"/>
      <c r="Q64" s="19"/>
      <c r="R64" s="19"/>
      <c r="S64" s="19"/>
      <c r="T64" s="19"/>
      <c r="U64" s="19"/>
      <c r="V64" s="31"/>
      <c r="W64" s="19"/>
    </row>
    <row r="65" ht="15.75" customHeight="1" x14ac:dyDescent="0.25"/>
    <row r="67" ht="15" customHeight="1" x14ac:dyDescent="0.25"/>
    <row r="68" ht="23.25" customHeight="1" x14ac:dyDescent="0.25"/>
  </sheetData>
  <sheetCalcPr fullCalcOnLoad="1"/>
  <sheetProtection sheet="1" objects="1" scenarios="1"/>
  <customSheetViews>
    <customSheetView guid="{4611C2BB-2855-47D1-8180-05177E376C54}" showPageBreaks="1" showGridLines="0" fitToPage="1" printArea="1" view="pageBreakPreview">
      <pane ySplit="6" topLeftCell="A7" activePane="bottomLeft" state="frozen"/>
      <selection pane="bottomLeft"/>
      <colBreaks count="1" manualBreakCount="1">
        <brk id="23" max="1048575" man="1"/>
      </colBreaks>
      <pageMargins left="0.70866141732283472" right="0.70866141732283472" top="0.74803149606299213" bottom="0.74803149606299213" header="0.31496062992125984" footer="0.31496062992125984"/>
      <pageSetup paperSize="9" scale="32" orientation="portrait" r:id="rId1"/>
    </customSheetView>
    <customSheetView guid="{7DCD1B54-9EC3-4A1D-8C85-3B1D59C71ADF}" showPageBreaks="1" showGridLines="0" fitToPage="1" printArea="1" view="pageBreakPreview">
      <pane ySplit="6" topLeftCell="A7" activePane="bottomLeft" state="frozen"/>
      <selection pane="bottomLeft"/>
      <colBreaks count="1" manualBreakCount="1">
        <brk id="23" max="1048575" man="1"/>
      </colBreaks>
      <pageMargins left="0.70866141732283472" right="0.70866141732283472" top="0.74803149606299213" bottom="0.74803149606299213" header="0.31496062992125984" footer="0.31496062992125984"/>
      <pageSetup paperSize="9" scale="32" orientation="portrait" r:id="rId2"/>
    </customSheetView>
  </customSheetViews>
  <mergeCells count="153">
    <mergeCell ref="J15:K15"/>
    <mergeCell ref="J17:K17"/>
    <mergeCell ref="J19:K19"/>
    <mergeCell ref="L15:M15"/>
    <mergeCell ref="P31:Q31"/>
    <mergeCell ref="N19:O19"/>
    <mergeCell ref="J21:K21"/>
    <mergeCell ref="J23:K23"/>
    <mergeCell ref="L21:M21"/>
    <mergeCell ref="N23:O23"/>
    <mergeCell ref="D37:W37"/>
    <mergeCell ref="D2:W4"/>
    <mergeCell ref="R9:S9"/>
    <mergeCell ref="R11:S11"/>
    <mergeCell ref="R13:S13"/>
    <mergeCell ref="R15:S15"/>
    <mergeCell ref="R17:S17"/>
    <mergeCell ref="R19:S19"/>
    <mergeCell ref="P27:Q27"/>
    <mergeCell ref="R31:S31"/>
    <mergeCell ref="F31:G31"/>
    <mergeCell ref="J31:K31"/>
    <mergeCell ref="H31:I31"/>
    <mergeCell ref="N7:O7"/>
    <mergeCell ref="F15:G15"/>
    <mergeCell ref="L17:M17"/>
    <mergeCell ref="J29:K29"/>
    <mergeCell ref="N29:O29"/>
    <mergeCell ref="J27:K27"/>
    <mergeCell ref="N31:O31"/>
    <mergeCell ref="F29:G29"/>
    <mergeCell ref="T7:U7"/>
    <mergeCell ref="H15:I15"/>
    <mergeCell ref="H17:I17"/>
    <mergeCell ref="H19:I19"/>
    <mergeCell ref="H21:I21"/>
    <mergeCell ref="N21:O21"/>
    <mergeCell ref="R7:S7"/>
    <mergeCell ref="P11:Q11"/>
    <mergeCell ref="P13:Q13"/>
    <mergeCell ref="N25:O25"/>
    <mergeCell ref="J25:K25"/>
    <mergeCell ref="T31:U31"/>
    <mergeCell ref="T19:U19"/>
    <mergeCell ref="T21:U21"/>
    <mergeCell ref="T23:U23"/>
    <mergeCell ref="L29:M29"/>
    <mergeCell ref="L31:M31"/>
    <mergeCell ref="L27:M27"/>
    <mergeCell ref="T15:U15"/>
    <mergeCell ref="P29:Q29"/>
    <mergeCell ref="P21:Q21"/>
    <mergeCell ref="R25:S25"/>
    <mergeCell ref="R27:S27"/>
    <mergeCell ref="R29:S29"/>
    <mergeCell ref="P15:Q15"/>
    <mergeCell ref="P17:Q17"/>
    <mergeCell ref="P19:Q19"/>
    <mergeCell ref="R21:S21"/>
    <mergeCell ref="F13:G13"/>
    <mergeCell ref="H27:I27"/>
    <mergeCell ref="N9:O9"/>
    <mergeCell ref="N11:O11"/>
    <mergeCell ref="N13:O13"/>
    <mergeCell ref="L19:M19"/>
    <mergeCell ref="N17:O17"/>
    <mergeCell ref="N27:O27"/>
    <mergeCell ref="F25:G25"/>
    <mergeCell ref="H25:I25"/>
    <mergeCell ref="N15:O15"/>
    <mergeCell ref="T17:U17"/>
    <mergeCell ref="T25:U25"/>
    <mergeCell ref="T27:U27"/>
    <mergeCell ref="F23:G23"/>
    <mergeCell ref="H11:I11"/>
    <mergeCell ref="H13:I13"/>
    <mergeCell ref="H23:I23"/>
    <mergeCell ref="F17:G17"/>
    <mergeCell ref="F11:G11"/>
    <mergeCell ref="F7:G7"/>
    <mergeCell ref="F21:G21"/>
    <mergeCell ref="H7:I7"/>
    <mergeCell ref="H29:I29"/>
    <mergeCell ref="L13:M13"/>
    <mergeCell ref="T29:U29"/>
    <mergeCell ref="F27:G27"/>
    <mergeCell ref="F19:G19"/>
    <mergeCell ref="L23:M23"/>
    <mergeCell ref="L25:M25"/>
    <mergeCell ref="T11:U11"/>
    <mergeCell ref="T13:U13"/>
    <mergeCell ref="P9:Q9"/>
    <mergeCell ref="J9:K9"/>
    <mergeCell ref="J11:K11"/>
    <mergeCell ref="J13:K13"/>
    <mergeCell ref="L11:M11"/>
    <mergeCell ref="T9:U9"/>
    <mergeCell ref="H6:I6"/>
    <mergeCell ref="F6:G6"/>
    <mergeCell ref="L6:M6"/>
    <mergeCell ref="N6:O6"/>
    <mergeCell ref="J6:K6"/>
    <mergeCell ref="L9:M9"/>
    <mergeCell ref="F9:G9"/>
    <mergeCell ref="J7:K7"/>
    <mergeCell ref="L7:M7"/>
    <mergeCell ref="H9:I9"/>
    <mergeCell ref="V13:V14"/>
    <mergeCell ref="V15:V16"/>
    <mergeCell ref="V17:V18"/>
    <mergeCell ref="V19:V20"/>
    <mergeCell ref="V21:V22"/>
    <mergeCell ref="V23:V24"/>
    <mergeCell ref="T6:U6"/>
    <mergeCell ref="P25:Q25"/>
    <mergeCell ref="P7:Q7"/>
    <mergeCell ref="R23:S23"/>
    <mergeCell ref="V27:V28"/>
    <mergeCell ref="P23:Q23"/>
    <mergeCell ref="P6:Q6"/>
    <mergeCell ref="R6:S6"/>
    <mergeCell ref="V9:V10"/>
    <mergeCell ref="V11:V12"/>
    <mergeCell ref="B2:B4"/>
    <mergeCell ref="W7:W8"/>
    <mergeCell ref="V7:V8"/>
    <mergeCell ref="W9:W10"/>
    <mergeCell ref="W11:W12"/>
    <mergeCell ref="V29:V30"/>
    <mergeCell ref="W21:W22"/>
    <mergeCell ref="W23:W24"/>
    <mergeCell ref="W25:W26"/>
    <mergeCell ref="W27:W28"/>
    <mergeCell ref="P33:Q33"/>
    <mergeCell ref="W13:W14"/>
    <mergeCell ref="W15:W16"/>
    <mergeCell ref="W17:W18"/>
    <mergeCell ref="W19:W20"/>
    <mergeCell ref="D6:E6"/>
    <mergeCell ref="V31:V32"/>
    <mergeCell ref="W29:W30"/>
    <mergeCell ref="W31:W32"/>
    <mergeCell ref="V25:V26"/>
    <mergeCell ref="R33:S33"/>
    <mergeCell ref="T33:U33"/>
    <mergeCell ref="V33:V34"/>
    <mergeCell ref="W33:W34"/>
    <mergeCell ref="D7:D34"/>
    <mergeCell ref="F33:G33"/>
    <mergeCell ref="H33:I33"/>
    <mergeCell ref="J33:K33"/>
    <mergeCell ref="L33:M33"/>
    <mergeCell ref="N33:O33"/>
  </mergeCells>
  <conditionalFormatting sqref="F9 H9 J9 L9 N9 P9 R9 T9">
    <cfRule type="containsBlanks" dxfId="5949" priority="310">
      <formula>LEN(TRIM(F9))=0</formula>
    </cfRule>
    <cfRule type="colorScale" priority="309">
      <colorScale>
        <cfvo type="min"/>
        <cfvo type="max"/>
        <color rgb="FFFFEF9C"/>
        <color rgb="FFFF7128"/>
      </colorScale>
    </cfRule>
  </conditionalFormatting>
  <conditionalFormatting sqref="D7">
    <cfRule type="cellIs" dxfId="5948" priority="101" operator="equal">
      <formula>"2006-2013"</formula>
    </cfRule>
    <cfRule type="cellIs" dxfId="5947" priority="102" operator="equal">
      <formula>2007</formula>
    </cfRule>
    <cfRule type="cellIs" dxfId="5946" priority="103" operator="equal">
      <formula>2008</formula>
    </cfRule>
    <cfRule type="cellIs" dxfId="5932" priority="104" operator="equal">
      <formula>2006</formula>
    </cfRule>
  </conditionalFormatting>
  <conditionalFormatting sqref="F11 H11 J11 L11 N11 P11 R11 T11">
    <cfRule type="containsBlanks" dxfId="5945" priority="58">
      <formula>LEN(TRIM(F11))=0</formula>
    </cfRule>
    <cfRule type="colorScale" priority="57">
      <colorScale>
        <cfvo type="min"/>
        <cfvo type="max"/>
        <color rgb="FFFFEF9C"/>
        <color rgb="FFFF7128"/>
      </colorScale>
    </cfRule>
  </conditionalFormatting>
  <conditionalFormatting sqref="F13 H13 J13 L13 N13 P13 R13 T13">
    <cfRule type="containsBlanks" dxfId="5944" priority="56">
      <formula>LEN(TRIM(F13))=0</formula>
    </cfRule>
    <cfRule type="colorScale" priority="55">
      <colorScale>
        <cfvo type="min"/>
        <cfvo type="max"/>
        <color rgb="FFFFEF9C"/>
        <color rgb="FFFF7128"/>
      </colorScale>
    </cfRule>
  </conditionalFormatting>
  <conditionalFormatting sqref="H15 F15 J15 L15 N15 P15 R15 T15">
    <cfRule type="containsBlanks" dxfId="5943" priority="54">
      <formula>LEN(TRIM(F15))=0</formula>
    </cfRule>
    <cfRule type="colorScale" priority="53">
      <colorScale>
        <cfvo type="min"/>
        <cfvo type="max"/>
        <color rgb="FFFFEF9C"/>
        <color rgb="FFFF7128"/>
      </colorScale>
    </cfRule>
  </conditionalFormatting>
  <conditionalFormatting sqref="H17 F17 J17 L17 N17 P17 R17 T17">
    <cfRule type="containsBlanks" dxfId="5942" priority="52">
      <formula>LEN(TRIM(F17))=0</formula>
    </cfRule>
    <cfRule type="colorScale" priority="51">
      <colorScale>
        <cfvo type="min"/>
        <cfvo type="max"/>
        <color rgb="FFFFEF9C"/>
        <color rgb="FFFF7128"/>
      </colorScale>
    </cfRule>
  </conditionalFormatting>
  <conditionalFormatting sqref="F19 H19 J19 L19 N19 P19 R19 T19">
    <cfRule type="containsBlanks" dxfId="5941" priority="50">
      <formula>LEN(TRIM(F19))=0</formula>
    </cfRule>
    <cfRule type="colorScale" priority="49">
      <colorScale>
        <cfvo type="min"/>
        <cfvo type="max"/>
        <color rgb="FFFFEF9C"/>
        <color rgb="FFFF7128"/>
      </colorScale>
    </cfRule>
  </conditionalFormatting>
  <conditionalFormatting sqref="H21 F21 J21 L21 N21 P21 R21 T21">
    <cfRule type="containsBlanks" dxfId="5940" priority="48">
      <formula>LEN(TRIM(F21))=0</formula>
    </cfRule>
    <cfRule type="colorScale" priority="47">
      <colorScale>
        <cfvo type="min"/>
        <cfvo type="max"/>
        <color rgb="FFFFEF9C"/>
        <color rgb="FFFF7128"/>
      </colorScale>
    </cfRule>
  </conditionalFormatting>
  <conditionalFormatting sqref="F23 H23 J23 L23 N23 P23 R23 T23">
    <cfRule type="containsBlanks" dxfId="5939" priority="46">
      <formula>LEN(TRIM(F23))=0</formula>
    </cfRule>
    <cfRule type="colorScale" priority="45">
      <colorScale>
        <cfvo type="min"/>
        <cfvo type="max"/>
        <color rgb="FFFFEF9C"/>
        <color rgb="FFFF7128"/>
      </colorScale>
    </cfRule>
  </conditionalFormatting>
  <conditionalFormatting sqref="H25 F25 J25 L25 N25 P25 R25 T25">
    <cfRule type="containsBlanks" dxfId="5938" priority="44">
      <formula>LEN(TRIM(F25))=0</formula>
    </cfRule>
    <cfRule type="colorScale" priority="43">
      <colorScale>
        <cfvo type="min"/>
        <cfvo type="max"/>
        <color rgb="FFFFEF9C"/>
        <color rgb="FFFF7128"/>
      </colorScale>
    </cfRule>
  </conditionalFormatting>
  <conditionalFormatting sqref="F27 H27 J27 L27 N27 P27 R27 T27">
    <cfRule type="containsBlanks" dxfId="5937" priority="42">
      <formula>LEN(TRIM(F27))=0</formula>
    </cfRule>
    <cfRule type="colorScale" priority="41">
      <colorScale>
        <cfvo type="min"/>
        <cfvo type="max"/>
        <color rgb="FFFFEF9C"/>
        <color rgb="FFFF7128"/>
      </colorScale>
    </cfRule>
  </conditionalFormatting>
  <conditionalFormatting sqref="F29 H29 J29 L29 N29 P29 R29 T29">
    <cfRule type="containsBlanks" dxfId="5936" priority="40">
      <formula>LEN(TRIM(F29))=0</formula>
    </cfRule>
    <cfRule type="colorScale" priority="39">
      <colorScale>
        <cfvo type="min"/>
        <cfvo type="max"/>
        <color rgb="FFFFEF9C"/>
        <color rgb="FFFF7128"/>
      </colorScale>
    </cfRule>
  </conditionalFormatting>
  <conditionalFormatting sqref="F31 H31 J31 L31 N31 P31 R31 T31">
    <cfRule type="containsBlanks" dxfId="5935" priority="38">
      <formula>LEN(TRIM(F31))=0</formula>
    </cfRule>
    <cfRule type="colorScale" priority="37">
      <colorScale>
        <cfvo type="min"/>
        <cfvo type="max"/>
        <color rgb="FFFFEF9C"/>
        <color rgb="FFFF7128"/>
      </colorScale>
    </cfRule>
  </conditionalFormatting>
  <conditionalFormatting sqref="H7 F7 J7 L7 N7 P7 R7 T7">
    <cfRule type="containsBlanks" dxfId="5934" priority="4">
      <formula>LEN(TRIM(F7))=0</formula>
    </cfRule>
    <cfRule type="colorScale" priority="3">
      <colorScale>
        <cfvo type="min"/>
        <cfvo type="max"/>
        <color rgb="FFFFEF9C"/>
        <color rgb="FFFF7128"/>
      </colorScale>
    </cfRule>
  </conditionalFormatting>
  <conditionalFormatting sqref="F33 H33 J33 L33 N33 P33 R33 T33">
    <cfRule type="containsBlanks" dxfId="5933" priority="2">
      <formula>LEN(TRIM(F33))=0</formula>
    </cfRule>
    <cfRule type="colorScale" priority="1">
      <colorScale>
        <cfvo type="min"/>
        <cfvo type="max"/>
        <color rgb="FFFFEF9C"/>
        <color rgb="FFFF7128"/>
      </colorScale>
    </cfRule>
  </conditionalFormatting>
  <hyperlinks>
    <hyperlink ref="B10" location="Contents!A1" display="Back to Contents page"/>
  </hyperlinks>
  <pageMargins left="0.70866141732283472" right="0.70866141732283472" top="0.74803149606299213" bottom="0.74803149606299213" header="0.31496062992125984" footer="0.31496062992125984"/>
  <pageSetup paperSize="9" scale="49" orientation="portrait" r:id="rId3"/>
  <colBreaks count="1" manualBreakCount="1">
    <brk id="24" max="1048575" man="1"/>
  </colBreaks>
  <ignoredErrors>
    <ignoredError sqref="F10:Y20 F32:IV32 F31:G31 I31:IV31 G9:Y9 F8:U8 X35:IV65 F22:IV30 F21:R21 T21:IV21 AA10:IV20 AA9:IV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37889" r:id="rId6" name="List Box 1">
              <controlPr defaultSize="0" autoLine="0" autoPict="0">
                <anchor moveWithCells="1">
                  <from>
                    <xdr:col>1</xdr:col>
                    <xdr:colOff>0</xdr:colOff>
                    <xdr:row>5</xdr:row>
                    <xdr:rowOff>9525</xdr:rowOff>
                  </from>
                  <to>
                    <xdr:col>1</xdr:col>
                    <xdr:colOff>1495425</xdr:colOff>
                    <xdr:row>5</xdr:row>
                    <xdr:rowOff>1514475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Contents</vt:lpstr>
      <vt:lpstr>Introduction</vt:lpstr>
      <vt:lpstr>Information</vt:lpstr>
      <vt:lpstr>EP by route - Overall</vt:lpstr>
      <vt:lpstr>EP by route - by year</vt:lpstr>
      <vt:lpstr>EP by route - Age groups</vt:lpstr>
      <vt:lpstr>EP by route - age 0-24</vt:lpstr>
      <vt:lpstr>Inc. by route - Sites by SCN</vt:lpstr>
      <vt:lpstr>Inc. by route - SCNs by Site</vt:lpstr>
      <vt:lpstr>Inc. by route - SCNs by year</vt:lpstr>
      <vt:lpstr>Breast ASR by CCG</vt:lpstr>
      <vt:lpstr>Colorectal ASR by CCG</vt:lpstr>
      <vt:lpstr>Lung ASR by CCG</vt:lpstr>
      <vt:lpstr>Prostate ASR by CCG</vt:lpstr>
      <vt:lpstr>Hide Selection</vt:lpstr>
      <vt:lpstr>'Hide Selection'!cancersites</vt:lpstr>
      <vt:lpstr>'Hide Selection'!ethnicity</vt:lpstr>
      <vt:lpstr>'Hide Selection'!surv_month</vt:lpstr>
      <vt:lpstr>'Hide Selection'!survival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Johnson</dc:creator>
  <cp:lastModifiedBy>Sam Johnson</cp:lastModifiedBy>
  <cp:lastPrinted>2012-10-23T12:39:01Z</cp:lastPrinted>
  <dcterms:created xsi:type="dcterms:W3CDTF">2010-08-17T08:49:25Z</dcterms:created>
  <dcterms:modified xsi:type="dcterms:W3CDTF">2016-06-23T07:09:54Z</dcterms:modified>
</cp:coreProperties>
</file>